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1450" documentId="8_{782F4442-1E4B-4D6C-B3AA-9D70AF5E6DD8}" xr6:coauthVersionLast="47" xr6:coauthVersionMax="47" xr10:uidLastSave="{BDD8C375-91CB-4DB4-84E4-659160107500}"/>
  <bookViews>
    <workbookView xWindow="-108" yWindow="-108" windowWidth="23256" windowHeight="12456" tabRatio="781" xr2:uid="{00000000-000D-0000-FFFF-FFFF00000000}"/>
  </bookViews>
  <sheets>
    <sheet name="Consolidado" sheetId="32" r:id="rId1"/>
    <sheet name="Lista Suspensa" sheetId="49" r:id="rId2"/>
    <sheet name="Análise" sheetId="54" r:id="rId3"/>
    <sheet name="MODELO" sheetId="28" state="hidden" r:id="rId4"/>
  </sheets>
  <definedNames>
    <definedName name="_xlnm._FilterDatabase" localSheetId="0" hidden="1">Consolidado!$A$1:$AU$4567</definedName>
    <definedName name="_xlnm._FilterDatabase" localSheetId="1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492" i="32" l="1"/>
  <c r="AN4492" i="32"/>
  <c r="AO4492" i="32"/>
  <c r="AP4492" i="32"/>
  <c r="AM4493" i="32"/>
  <c r="AN4493" i="32"/>
  <c r="AO4493" i="32"/>
  <c r="AP4493" i="32"/>
  <c r="AM4494" i="32"/>
  <c r="AN4494" i="32"/>
  <c r="AO4494" i="32"/>
  <c r="AP4494" i="32"/>
  <c r="AM4490" i="32" l="1"/>
  <c r="AN4490" i="32"/>
  <c r="AO4490" i="32"/>
  <c r="AP4490" i="32"/>
  <c r="AM4491" i="32"/>
  <c r="AN4491" i="32"/>
  <c r="AO4491" i="32"/>
  <c r="AP4491" i="32"/>
  <c r="AM4480" i="32" l="1"/>
  <c r="AN4480" i="32"/>
  <c r="AO4480" i="32"/>
  <c r="AP4480" i="32"/>
  <c r="AM4481" i="32"/>
  <c r="AN4481" i="32"/>
  <c r="AO4481" i="32"/>
  <c r="AP4481" i="32"/>
  <c r="AM4482" i="32"/>
  <c r="AN4482" i="32"/>
  <c r="AO4482" i="32"/>
  <c r="AP4482" i="32"/>
  <c r="AM4483" i="32"/>
  <c r="AN4483" i="32"/>
  <c r="AO4483" i="32"/>
  <c r="AP4483" i="32"/>
  <c r="AM4484" i="32"/>
  <c r="AN4484" i="32"/>
  <c r="AO4484" i="32"/>
  <c r="AP4484" i="32"/>
  <c r="AM4485" i="32"/>
  <c r="AN4485" i="32"/>
  <c r="AO4485" i="32"/>
  <c r="AP4485" i="32"/>
  <c r="AM4486" i="32"/>
  <c r="AN4486" i="32"/>
  <c r="AO4486" i="32"/>
  <c r="AP4486" i="32"/>
  <c r="AM4487" i="32"/>
  <c r="AN4487" i="32"/>
  <c r="AO4487" i="32"/>
  <c r="AP4487" i="32"/>
  <c r="AM4488" i="32"/>
  <c r="AN4488" i="32"/>
  <c r="AO4488" i="32"/>
  <c r="AP4488" i="32"/>
  <c r="AM4489" i="32"/>
  <c r="AN4489" i="32"/>
  <c r="AO4489" i="32"/>
  <c r="AP4489" i="32"/>
  <c r="AM4495" i="32"/>
  <c r="AN4495" i="32"/>
  <c r="AO4495" i="32"/>
  <c r="AP4495" i="32"/>
  <c r="AM4496" i="32"/>
  <c r="AN4496" i="32"/>
  <c r="AO4496" i="32"/>
  <c r="AP4496" i="32"/>
  <c r="AM4497" i="32"/>
  <c r="AN4497" i="32"/>
  <c r="AO4497" i="32"/>
  <c r="AP4497" i="32"/>
  <c r="AM4498" i="32"/>
  <c r="AN4498" i="32"/>
  <c r="AO4498" i="32"/>
  <c r="AP4498" i="32"/>
  <c r="AM4499" i="32"/>
  <c r="AN4499" i="32"/>
  <c r="AO4499" i="32"/>
  <c r="AP4499" i="32"/>
  <c r="AM4500" i="32"/>
  <c r="AN4500" i="32"/>
  <c r="AO4500" i="32"/>
  <c r="AP4500" i="32"/>
  <c r="AM4501" i="32"/>
  <c r="AN4501" i="32"/>
  <c r="AO4501" i="32"/>
  <c r="AP4501" i="32"/>
  <c r="AM4502" i="32"/>
  <c r="AN4502" i="32"/>
  <c r="AO4502" i="32"/>
  <c r="AP4502" i="32"/>
  <c r="AM4503" i="32"/>
  <c r="AN4503" i="32"/>
  <c r="AO4503" i="32"/>
  <c r="AP4503" i="32"/>
  <c r="AM4504" i="32"/>
  <c r="AN4504" i="32"/>
  <c r="AO4504" i="32"/>
  <c r="AP4504" i="32"/>
  <c r="AM4505" i="32"/>
  <c r="AN4505" i="32"/>
  <c r="AO4505" i="32"/>
  <c r="AP4505" i="32"/>
  <c r="AM4506" i="32"/>
  <c r="AN4506" i="32"/>
  <c r="AO4506" i="32"/>
  <c r="AP4506" i="32"/>
  <c r="AM4507" i="32"/>
  <c r="AN4507" i="32"/>
  <c r="AO4507" i="32"/>
  <c r="AP4507" i="32"/>
  <c r="AM4508" i="32"/>
  <c r="AN4508" i="32"/>
  <c r="AO4508" i="32"/>
  <c r="AP4508" i="32"/>
  <c r="AM4509" i="32"/>
  <c r="AN4509" i="32"/>
  <c r="AO4509" i="32"/>
  <c r="AP4509" i="32"/>
  <c r="AM4510" i="32"/>
  <c r="AN4510" i="32"/>
  <c r="AO4510" i="32"/>
  <c r="AP4510" i="32"/>
  <c r="AM4511" i="32"/>
  <c r="AN4511" i="32"/>
  <c r="AO4511" i="32"/>
  <c r="AP4511" i="32"/>
  <c r="AM4512" i="32"/>
  <c r="AN4512" i="32"/>
  <c r="AO4512" i="32"/>
  <c r="AP4512" i="32"/>
  <c r="AM4513" i="32"/>
  <c r="AN4513" i="32"/>
  <c r="AO4513" i="32"/>
  <c r="AP4513" i="32"/>
  <c r="AM4514" i="32"/>
  <c r="AN4514" i="32"/>
  <c r="AO4514" i="32"/>
  <c r="AP4514" i="32"/>
  <c r="AM4515" i="32"/>
  <c r="AN4515" i="32"/>
  <c r="AO4515" i="32"/>
  <c r="AP4515" i="32"/>
  <c r="AM4516" i="32"/>
  <c r="AN4516" i="32"/>
  <c r="AO4516" i="32"/>
  <c r="AP4516" i="32"/>
  <c r="AM4517" i="32"/>
  <c r="AN4517" i="32"/>
  <c r="AO4517" i="32"/>
  <c r="AP4517" i="32"/>
  <c r="AM4518" i="32"/>
  <c r="AN4518" i="32"/>
  <c r="AO4518" i="32"/>
  <c r="AP4518" i="32"/>
  <c r="AM4519" i="32"/>
  <c r="AN4519" i="32"/>
  <c r="AO4519" i="32"/>
  <c r="AP4519" i="32"/>
  <c r="AM4520" i="32"/>
  <c r="AN4520" i="32"/>
  <c r="AO4520" i="32"/>
  <c r="AP4520" i="32"/>
  <c r="AM4521" i="32"/>
  <c r="AN4521" i="32"/>
  <c r="AO4521" i="32"/>
  <c r="AP4521" i="32"/>
  <c r="AM4522" i="32"/>
  <c r="AN4522" i="32"/>
  <c r="AO4522" i="32"/>
  <c r="AP4522" i="32"/>
  <c r="AM4523" i="32"/>
  <c r="AN4523" i="32"/>
  <c r="AO4523" i="32"/>
  <c r="AP4523" i="32"/>
  <c r="AM4524" i="32"/>
  <c r="AN4524" i="32"/>
  <c r="AO4524" i="32"/>
  <c r="AP4524" i="32"/>
  <c r="AM4525" i="32"/>
  <c r="AN4525" i="32"/>
  <c r="AO4525" i="32"/>
  <c r="AP4525" i="32"/>
  <c r="AM4526" i="32"/>
  <c r="AN4526" i="32"/>
  <c r="AO4526" i="32"/>
  <c r="AP4526" i="32"/>
  <c r="AM4527" i="32"/>
  <c r="AN4527" i="32"/>
  <c r="AO4527" i="32"/>
  <c r="AP4527" i="32"/>
  <c r="AM4528" i="32"/>
  <c r="AN4528" i="32"/>
  <c r="AO4528" i="32"/>
  <c r="AP4528" i="32"/>
  <c r="AM4529" i="32"/>
  <c r="AN4529" i="32"/>
  <c r="AO4529" i="32"/>
  <c r="AP4529" i="32"/>
  <c r="AM4530" i="32"/>
  <c r="AN4530" i="32"/>
  <c r="AO4530" i="32"/>
  <c r="AP4530" i="32"/>
  <c r="AM4531" i="32"/>
  <c r="AN4531" i="32"/>
  <c r="AO4531" i="32"/>
  <c r="AP4531" i="32"/>
  <c r="AM4532" i="32"/>
  <c r="AN4532" i="32"/>
  <c r="AO4532" i="32"/>
  <c r="AP4532" i="32"/>
  <c r="AM4533" i="32"/>
  <c r="AN4533" i="32"/>
  <c r="AO4533" i="32"/>
  <c r="AP4533" i="32"/>
  <c r="AM4534" i="32"/>
  <c r="AN4534" i="32"/>
  <c r="AO4534" i="32"/>
  <c r="AP4534" i="32"/>
  <c r="AM4535" i="32"/>
  <c r="AN4535" i="32"/>
  <c r="AO4535" i="32"/>
  <c r="AP4535" i="32"/>
  <c r="AM4536" i="32"/>
  <c r="AN4536" i="32"/>
  <c r="AO4536" i="32"/>
  <c r="AP4536" i="32"/>
  <c r="AM4537" i="32"/>
  <c r="AN4537" i="32"/>
  <c r="AO4537" i="32"/>
  <c r="AP4537" i="32"/>
  <c r="AM4538" i="32"/>
  <c r="AN4538" i="32"/>
  <c r="AO4538" i="32"/>
  <c r="AP4538" i="32"/>
  <c r="AM4539" i="32"/>
  <c r="AN4539" i="32"/>
  <c r="AO4539" i="32"/>
  <c r="AP4539" i="32"/>
  <c r="AM4540" i="32"/>
  <c r="AN4540" i="32"/>
  <c r="AO4540" i="32"/>
  <c r="AP4540" i="32"/>
  <c r="AM4541" i="32"/>
  <c r="AN4541" i="32"/>
  <c r="AO4541" i="32"/>
  <c r="AP4541" i="32"/>
  <c r="AM4542" i="32"/>
  <c r="AN4542" i="32"/>
  <c r="AO4542" i="32"/>
  <c r="AP4542" i="32"/>
  <c r="AM4543" i="32"/>
  <c r="AN4543" i="32"/>
  <c r="AO4543" i="32"/>
  <c r="AP4543" i="32"/>
  <c r="AM4544" i="32"/>
  <c r="AN4544" i="32"/>
  <c r="AO4544" i="32"/>
  <c r="AP4544" i="32"/>
  <c r="AM4545" i="32"/>
  <c r="AN4545" i="32"/>
  <c r="AO4545" i="32"/>
  <c r="AP4545" i="32"/>
  <c r="AM4546" i="32"/>
  <c r="AN4546" i="32"/>
  <c r="AO4546" i="32"/>
  <c r="AP4546" i="32"/>
  <c r="AM4547" i="32"/>
  <c r="AN4547" i="32"/>
  <c r="AO4547" i="32"/>
  <c r="AP4547" i="32"/>
  <c r="AM4548" i="32"/>
  <c r="AN4548" i="32"/>
  <c r="AO4548" i="32"/>
  <c r="AP4548" i="32"/>
  <c r="AM4549" i="32"/>
  <c r="AN4549" i="32"/>
  <c r="AO4549" i="32"/>
  <c r="AP4549" i="32"/>
  <c r="AM4550" i="32"/>
  <c r="AN4550" i="32"/>
  <c r="AO4550" i="32"/>
  <c r="AP4550" i="32"/>
  <c r="AM4551" i="32"/>
  <c r="AN4551" i="32"/>
  <c r="AO4551" i="32"/>
  <c r="AP4551" i="32"/>
  <c r="AM4552" i="32"/>
  <c r="AN4552" i="32"/>
  <c r="AO4552" i="32"/>
  <c r="AP4552" i="32"/>
  <c r="AM4553" i="32"/>
  <c r="AN4553" i="32"/>
  <c r="AO4553" i="32"/>
  <c r="AP4553" i="32"/>
  <c r="AM4554" i="32"/>
  <c r="AN4554" i="32"/>
  <c r="AO4554" i="32"/>
  <c r="AP4554" i="32"/>
  <c r="AM4555" i="32"/>
  <c r="AN4555" i="32"/>
  <c r="AO4555" i="32"/>
  <c r="AP4555" i="32"/>
  <c r="AM4556" i="32"/>
  <c r="AN4556" i="32"/>
  <c r="AO4556" i="32"/>
  <c r="AP4556" i="32"/>
  <c r="AM4557" i="32"/>
  <c r="AN4557" i="32"/>
  <c r="AO4557" i="32"/>
  <c r="AP4557" i="32"/>
  <c r="AM4558" i="32"/>
  <c r="AN4558" i="32"/>
  <c r="AO4558" i="32"/>
  <c r="AP4558" i="32"/>
  <c r="AM4559" i="32"/>
  <c r="AN4559" i="32"/>
  <c r="AO4559" i="32"/>
  <c r="AP4559" i="32"/>
  <c r="AM4560" i="32"/>
  <c r="AN4560" i="32"/>
  <c r="AO4560" i="32"/>
  <c r="AP4560" i="32"/>
  <c r="AM4561" i="32"/>
  <c r="AN4561" i="32"/>
  <c r="AO4561" i="32"/>
  <c r="AP4561" i="32"/>
  <c r="AM4562" i="32"/>
  <c r="AN4562" i="32"/>
  <c r="AO4562" i="32"/>
  <c r="AP4562" i="32"/>
  <c r="AM4563" i="32"/>
  <c r="AN4563" i="32"/>
  <c r="AO4563" i="32"/>
  <c r="AP4563" i="32"/>
  <c r="AM4564" i="32"/>
  <c r="AN4564" i="32"/>
  <c r="AO4564" i="32"/>
  <c r="AP4564" i="32"/>
  <c r="AM4565" i="32"/>
  <c r="AN4565" i="32"/>
  <c r="AO4565" i="32"/>
  <c r="AP4565" i="32"/>
  <c r="AM4566" i="32"/>
  <c r="AN4566" i="32"/>
  <c r="AO4566" i="32"/>
  <c r="AP4566" i="32"/>
  <c r="AM4567" i="32"/>
  <c r="AN4567" i="32"/>
  <c r="AO4567" i="32"/>
  <c r="AP4567" i="32"/>
  <c r="AM4478" i="32" l="1"/>
  <c r="AN4478" i="32"/>
  <c r="AO4478" i="32"/>
  <c r="AP4478" i="32"/>
  <c r="AM4479" i="32"/>
  <c r="AN4479" i="32"/>
  <c r="AO4479" i="32"/>
  <c r="AP4479" i="32"/>
  <c r="AM959" i="32"/>
  <c r="AN959" i="32"/>
  <c r="AO959" i="32"/>
  <c r="AP959" i="32"/>
  <c r="AM4473" i="32"/>
  <c r="AN4473" i="32"/>
  <c r="AO4473" i="32"/>
  <c r="AP4473" i="32"/>
  <c r="AM4474" i="32"/>
  <c r="AN4474" i="32"/>
  <c r="AO4474" i="32"/>
  <c r="AP4474" i="32"/>
  <c r="AM4475" i="32"/>
  <c r="AN4475" i="32"/>
  <c r="AO4475" i="32"/>
  <c r="AP4475" i="32"/>
  <c r="AM4476" i="32"/>
  <c r="AN4476" i="32"/>
  <c r="AO4476" i="32"/>
  <c r="AP4476" i="32"/>
  <c r="AM4477" i="32"/>
  <c r="AN4477" i="32"/>
  <c r="AO4477" i="32"/>
  <c r="AP4477" i="32"/>
  <c r="I959" i="32" l="1"/>
  <c r="AM4283" i="32"/>
  <c r="AN4283" i="32"/>
  <c r="AO4283" i="32"/>
  <c r="AP4283" i="32"/>
  <c r="AM4444" i="32"/>
  <c r="AN4444" i="32"/>
  <c r="AO4444" i="32"/>
  <c r="AP4444" i="32"/>
  <c r="AM4445" i="32"/>
  <c r="AN4445" i="32"/>
  <c r="AO4445" i="32"/>
  <c r="AP4445" i="32"/>
  <c r="AM4446" i="32"/>
  <c r="AN4446" i="32"/>
  <c r="AO4446" i="32"/>
  <c r="AP4446" i="32"/>
  <c r="AM1949" i="32"/>
  <c r="AN1949" i="32"/>
  <c r="AO1949" i="32"/>
  <c r="AP1949" i="32"/>
  <c r="AP4442" i="32"/>
  <c r="AO4442" i="32"/>
  <c r="AN4442" i="32"/>
  <c r="AM4442" i="32"/>
  <c r="AP958" i="32"/>
  <c r="AO958" i="32"/>
  <c r="AN958" i="32"/>
  <c r="AM958" i="32"/>
  <c r="AP4441" i="32"/>
  <c r="AO4441" i="32"/>
  <c r="AN4441" i="32"/>
  <c r="AM4441" i="32"/>
  <c r="AP957" i="32"/>
  <c r="AO957" i="32"/>
  <c r="AN957" i="32"/>
  <c r="AM957" i="32"/>
  <c r="AP956" i="32"/>
  <c r="AO956" i="32"/>
  <c r="AN956" i="32"/>
  <c r="AM956" i="32"/>
  <c r="AP1948" i="32"/>
  <c r="AO1948" i="32"/>
  <c r="AN1948" i="32"/>
  <c r="AM1948" i="32"/>
  <c r="AP4440" i="32"/>
  <c r="AO4440" i="32"/>
  <c r="AN4440" i="32"/>
  <c r="AM4440" i="32"/>
  <c r="AP955" i="32"/>
  <c r="AO955" i="32"/>
  <c r="AN955" i="32"/>
  <c r="AM955" i="32"/>
  <c r="AP954" i="32"/>
  <c r="AO954" i="32"/>
  <c r="AN954" i="32"/>
  <c r="AM954" i="32"/>
  <c r="AP953" i="32"/>
  <c r="AO953" i="32"/>
  <c r="AN953" i="32"/>
  <c r="AM953" i="32"/>
  <c r="AP952" i="32"/>
  <c r="AO952" i="32"/>
  <c r="AN952" i="32"/>
  <c r="AM952" i="32"/>
  <c r="AP951" i="32"/>
  <c r="AO951" i="32"/>
  <c r="AN951" i="32"/>
  <c r="AM951" i="32"/>
  <c r="AP950" i="32"/>
  <c r="AO950" i="32"/>
  <c r="AN950" i="32"/>
  <c r="AM950" i="32"/>
  <c r="AP4439" i="32"/>
  <c r="AO4439" i="32"/>
  <c r="AN4439" i="32"/>
  <c r="AM4439" i="32"/>
  <c r="AP949" i="32"/>
  <c r="AO949" i="32"/>
  <c r="AN949" i="32"/>
  <c r="AM949" i="32"/>
  <c r="AP948" i="32"/>
  <c r="AO948" i="32"/>
  <c r="AN948" i="32"/>
  <c r="AM948" i="32"/>
  <c r="AP1947" i="32"/>
  <c r="AO1947" i="32"/>
  <c r="AN1947" i="32"/>
  <c r="AM1947" i="32"/>
  <c r="AP886" i="32"/>
  <c r="AO886" i="32"/>
  <c r="AN886" i="32"/>
  <c r="AM886" i="32"/>
  <c r="AP1946" i="32"/>
  <c r="AO1946" i="32"/>
  <c r="AN1946" i="32"/>
  <c r="AM1946" i="32"/>
  <c r="AP885" i="32"/>
  <c r="AO885" i="32"/>
  <c r="AN885" i="32"/>
  <c r="AM885" i="32"/>
  <c r="AP4200" i="32"/>
  <c r="AO4200" i="32"/>
  <c r="AN4200" i="32"/>
  <c r="AM4200" i="32"/>
  <c r="AP884" i="32"/>
  <c r="AO884" i="32"/>
  <c r="AN884" i="32"/>
  <c r="AM884" i="32"/>
  <c r="AP883" i="32"/>
  <c r="AO883" i="32"/>
  <c r="AN883" i="32"/>
  <c r="AM883" i="32"/>
  <c r="AP1945" i="32"/>
  <c r="AO1945" i="32"/>
  <c r="AN1945" i="32"/>
  <c r="AM1945" i="32"/>
  <c r="AP882" i="32"/>
  <c r="AO882" i="32"/>
  <c r="AN882" i="32"/>
  <c r="AM882" i="32"/>
  <c r="AP4438" i="32"/>
  <c r="AO4438" i="32"/>
  <c r="AN4438" i="32"/>
  <c r="AM4438" i="32"/>
  <c r="AP1944" i="32"/>
  <c r="AO1944" i="32"/>
  <c r="AN1944" i="32"/>
  <c r="AM1944" i="32"/>
  <c r="AP4437" i="32"/>
  <c r="AO4437" i="32"/>
  <c r="AN4437" i="32"/>
  <c r="AM4437" i="32"/>
  <c r="AP4436" i="32"/>
  <c r="AO4436" i="32"/>
  <c r="AN4436" i="32"/>
  <c r="AM4436" i="32"/>
  <c r="AP4435" i="32"/>
  <c r="AO4435" i="32"/>
  <c r="AN4435" i="32"/>
  <c r="AM4435" i="32"/>
  <c r="AP1943" i="32"/>
  <c r="AO1943" i="32"/>
  <c r="AN1943" i="32"/>
  <c r="AM1943" i="32"/>
  <c r="AP4434" i="32"/>
  <c r="AO4434" i="32"/>
  <c r="AN4434" i="32"/>
  <c r="AM4434" i="32"/>
  <c r="AP4359" i="32"/>
  <c r="AO4359" i="32"/>
  <c r="AN4359" i="32"/>
  <c r="AM4359" i="32"/>
  <c r="AP4433" i="32"/>
  <c r="AO4433" i="32"/>
  <c r="AN4433" i="32"/>
  <c r="AM4433" i="32"/>
  <c r="AP4432" i="32"/>
  <c r="AO4432" i="32"/>
  <c r="AN4432" i="32"/>
  <c r="AM4432" i="32"/>
  <c r="AP4431" i="32"/>
  <c r="AO4431" i="32"/>
  <c r="AN4431" i="32"/>
  <c r="AM4431" i="32"/>
  <c r="AP1951" i="32"/>
  <c r="AO1951" i="32"/>
  <c r="AN1951" i="32"/>
  <c r="AM1951" i="32"/>
  <c r="AP4430" i="32"/>
  <c r="AO4430" i="32"/>
  <c r="AN4430" i="32"/>
  <c r="AM4430" i="32"/>
  <c r="AP1942" i="32"/>
  <c r="AO1942" i="32"/>
  <c r="AN1942" i="32"/>
  <c r="AM1942" i="32"/>
  <c r="AP4429" i="32"/>
  <c r="AO4429" i="32"/>
  <c r="AN4429" i="32"/>
  <c r="AM4429" i="32"/>
  <c r="AP4428" i="32"/>
  <c r="AO4428" i="32"/>
  <c r="AN4428" i="32"/>
  <c r="AM4428" i="32"/>
  <c r="AP4427" i="32"/>
  <c r="AO4427" i="32"/>
  <c r="AN4427" i="32"/>
  <c r="AM4427" i="32"/>
  <c r="AP4426" i="32"/>
  <c r="AO4426" i="32"/>
  <c r="AN4426" i="32"/>
  <c r="AM4426" i="32"/>
  <c r="AP4425" i="32"/>
  <c r="AO4425" i="32"/>
  <c r="AN4425" i="32"/>
  <c r="AM4425" i="32"/>
  <c r="AP4424" i="32"/>
  <c r="AO4424" i="32"/>
  <c r="AN4424" i="32"/>
  <c r="AM4424" i="32"/>
  <c r="AP4423" i="32"/>
  <c r="AO4423" i="32"/>
  <c r="AN4423" i="32"/>
  <c r="AM4423" i="32"/>
  <c r="AP4422" i="32"/>
  <c r="AO4422" i="32"/>
  <c r="AN4422" i="32"/>
  <c r="AM4422" i="32"/>
  <c r="AP1941" i="32"/>
  <c r="AO1941" i="32"/>
  <c r="AN1941" i="32"/>
  <c r="AM1941" i="32"/>
  <c r="AP4421" i="32"/>
  <c r="AO4421" i="32"/>
  <c r="AN4421" i="32"/>
  <c r="AM4421" i="32"/>
  <c r="AP4420" i="32"/>
  <c r="AO4420" i="32"/>
  <c r="AN4420" i="32"/>
  <c r="AM4420" i="32"/>
  <c r="AP4419" i="32"/>
  <c r="AO4419" i="32"/>
  <c r="AN4419" i="32"/>
  <c r="AM4419" i="32"/>
  <c r="AP4418" i="32"/>
  <c r="AO4418" i="32"/>
  <c r="AN4418" i="32"/>
  <c r="AM4418" i="32"/>
  <c r="AP4417" i="32"/>
  <c r="AO4417" i="32"/>
  <c r="AN4417" i="32"/>
  <c r="AM4417" i="32"/>
  <c r="AP4416" i="32"/>
  <c r="AO4416" i="32"/>
  <c r="AN4416" i="32"/>
  <c r="AM4416" i="32"/>
  <c r="AP4415" i="32"/>
  <c r="AO4415" i="32"/>
  <c r="AN4415" i="32"/>
  <c r="AM4415" i="32"/>
  <c r="AP4414" i="32"/>
  <c r="AO4414" i="32"/>
  <c r="AN4414" i="32"/>
  <c r="AM4414" i="32"/>
  <c r="AP1940" i="32"/>
  <c r="AO1940" i="32"/>
  <c r="AN1940" i="32"/>
  <c r="AM1940" i="32"/>
  <c r="AP947" i="32"/>
  <c r="AO947" i="32"/>
  <c r="AN947" i="32"/>
  <c r="AM947" i="32"/>
  <c r="AP4413" i="32"/>
  <c r="AO4413" i="32"/>
  <c r="AN4413" i="32"/>
  <c r="AM4413" i="32"/>
  <c r="AP4412" i="32"/>
  <c r="AO4412" i="32"/>
  <c r="AN4412" i="32"/>
  <c r="AM4412" i="32"/>
  <c r="AP1950" i="32"/>
  <c r="AO1950" i="32"/>
  <c r="AN1950" i="32"/>
  <c r="AM1950" i="32"/>
  <c r="AP4411" i="32"/>
  <c r="AO4411" i="32"/>
  <c r="AN4411" i="32"/>
  <c r="AM4411" i="32"/>
  <c r="AP881" i="32"/>
  <c r="AO881" i="32"/>
  <c r="AN881" i="32"/>
  <c r="AM881" i="32"/>
  <c r="AP4410" i="32"/>
  <c r="AO4410" i="32"/>
  <c r="AN4410" i="32"/>
  <c r="AM4410" i="32"/>
  <c r="AP1939" i="32"/>
  <c r="AO1939" i="32"/>
  <c r="AN1939" i="32"/>
  <c r="AM1939" i="32"/>
  <c r="AP1938" i="32"/>
  <c r="AO1938" i="32"/>
  <c r="AN1938" i="32"/>
  <c r="AM1938" i="32"/>
  <c r="AP4409" i="32"/>
  <c r="AO4409" i="32"/>
  <c r="AN4409" i="32"/>
  <c r="AM4409" i="32"/>
  <c r="AP4408" i="32"/>
  <c r="AO4408" i="32"/>
  <c r="AN4408" i="32"/>
  <c r="AM4408" i="32"/>
  <c r="AP4407" i="32"/>
  <c r="AO4407" i="32"/>
  <c r="AN4407" i="32"/>
  <c r="AM4407" i="32"/>
  <c r="AP880" i="32"/>
  <c r="AO880" i="32"/>
  <c r="AN880" i="32"/>
  <c r="AM880" i="32"/>
  <c r="AP946" i="32"/>
  <c r="AO946" i="32"/>
  <c r="AN946" i="32"/>
  <c r="AM946" i="32"/>
  <c r="AP4406" i="32"/>
  <c r="AO4406" i="32"/>
  <c r="AN4406" i="32"/>
  <c r="AM4406" i="32"/>
  <c r="AP1937" i="32"/>
  <c r="AO1937" i="32"/>
  <c r="AN1937" i="32"/>
  <c r="AM1937" i="32"/>
  <c r="AP4405" i="32"/>
  <c r="AO4405" i="32"/>
  <c r="AN4405" i="32"/>
  <c r="AM4405" i="32"/>
  <c r="AP4404" i="32"/>
  <c r="AO4404" i="32"/>
  <c r="AN4404" i="32"/>
  <c r="AM4404" i="32"/>
  <c r="AP4403" i="32"/>
  <c r="AO4403" i="32"/>
  <c r="AN4403" i="32"/>
  <c r="AM4403" i="32"/>
  <c r="AP1936" i="32"/>
  <c r="AO1936" i="32"/>
  <c r="AN1936" i="32"/>
  <c r="AM1936" i="32"/>
  <c r="AP1935" i="32"/>
  <c r="AO1935" i="32"/>
  <c r="AN1935" i="32"/>
  <c r="AM1935" i="32"/>
  <c r="AP879" i="32"/>
  <c r="AO879" i="32"/>
  <c r="AN879" i="32"/>
  <c r="AM879" i="32"/>
  <c r="AP4402" i="32"/>
  <c r="AO4402" i="32"/>
  <c r="AN4402" i="32"/>
  <c r="AM4402" i="32"/>
  <c r="AP4401" i="32"/>
  <c r="AO4401" i="32"/>
  <c r="AN4401" i="32"/>
  <c r="AM4401" i="32"/>
  <c r="AP4400" i="32"/>
  <c r="AO4400" i="32"/>
  <c r="AN4400" i="32"/>
  <c r="AM4400" i="32"/>
  <c r="AP1934" i="32"/>
  <c r="AO1934" i="32"/>
  <c r="AN1934" i="32"/>
  <c r="AM1934" i="32"/>
  <c r="AP1933" i="32"/>
  <c r="AO1933" i="32"/>
  <c r="AN1933" i="32"/>
  <c r="AM1933" i="32"/>
  <c r="AP4399" i="32"/>
  <c r="AO4399" i="32"/>
  <c r="AN4399" i="32"/>
  <c r="AM4399" i="32"/>
  <c r="AP1932" i="32"/>
  <c r="AO1932" i="32"/>
  <c r="AN1932" i="32"/>
  <c r="AM1932" i="32"/>
  <c r="AP4398" i="32"/>
  <c r="AO4398" i="32"/>
  <c r="AN4398" i="32"/>
  <c r="AM4398" i="32"/>
  <c r="AP4397" i="32"/>
  <c r="AO4397" i="32"/>
  <c r="AN4397" i="32"/>
  <c r="AM4397" i="32"/>
  <c r="AP1931" i="32"/>
  <c r="AO1931" i="32"/>
  <c r="AN1931" i="32"/>
  <c r="AM1931" i="32"/>
  <c r="AP1930" i="32"/>
  <c r="AO1930" i="32"/>
  <c r="AN1930" i="32"/>
  <c r="AM1930" i="32"/>
  <c r="AP4396" i="32"/>
  <c r="AO4396" i="32"/>
  <c r="AN4396" i="32"/>
  <c r="AM4396" i="32"/>
  <c r="AP4395" i="32"/>
  <c r="AO4395" i="32"/>
  <c r="AN4395" i="32"/>
  <c r="AM4395" i="32"/>
  <c r="AP4394" i="32"/>
  <c r="AO4394" i="32"/>
  <c r="AN4394" i="32"/>
  <c r="AM4394" i="32"/>
  <c r="AP4393" i="32"/>
  <c r="AO4393" i="32"/>
  <c r="AN4393" i="32"/>
  <c r="AM4393" i="32"/>
  <c r="AP4392" i="32"/>
  <c r="AO4392" i="32"/>
  <c r="AN4392" i="32"/>
  <c r="AM4392" i="32"/>
  <c r="AP1929" i="32"/>
  <c r="AO1929" i="32"/>
  <c r="AN1929" i="32"/>
  <c r="AM1929" i="32"/>
  <c r="AP1928" i="32"/>
  <c r="AO1928" i="32"/>
  <c r="AN1928" i="32"/>
  <c r="AM1928" i="32"/>
  <c r="AP4391" i="32"/>
  <c r="AO4391" i="32"/>
  <c r="AN4391" i="32"/>
  <c r="AM4391" i="32"/>
  <c r="AP1927" i="32"/>
  <c r="AO1927" i="32"/>
  <c r="AN1927" i="32"/>
  <c r="AM1927" i="32"/>
  <c r="AP4390" i="32"/>
  <c r="AO4390" i="32"/>
  <c r="AN4390" i="32"/>
  <c r="AM4390" i="32"/>
  <c r="AP4389" i="32"/>
  <c r="AO4389" i="32"/>
  <c r="AN4389" i="32"/>
  <c r="AM4389" i="32"/>
  <c r="AP4388" i="32"/>
  <c r="AO4388" i="32"/>
  <c r="AN4388" i="32"/>
  <c r="AM4388" i="32"/>
  <c r="AP4387" i="32"/>
  <c r="AO4387" i="32"/>
  <c r="AN4387" i="32"/>
  <c r="AM4387" i="32"/>
  <c r="AP4386" i="32"/>
  <c r="AO4386" i="32"/>
  <c r="AN4386" i="32"/>
  <c r="AM4386" i="32"/>
  <c r="AP4385" i="32"/>
  <c r="AO4385" i="32"/>
  <c r="AN4385" i="32"/>
  <c r="AM4385" i="32"/>
  <c r="AP1926" i="32"/>
  <c r="AO1926" i="32"/>
  <c r="AN1926" i="32"/>
  <c r="AM1926" i="32"/>
  <c r="AP4384" i="32"/>
  <c r="AO4384" i="32"/>
  <c r="AN4384" i="32"/>
  <c r="AM4384" i="32"/>
  <c r="AP1925" i="32"/>
  <c r="AO1925" i="32"/>
  <c r="AN1925" i="32"/>
  <c r="AM1925" i="32"/>
  <c r="AP4383" i="32"/>
  <c r="AO4383" i="32"/>
  <c r="AN4383" i="32"/>
  <c r="AM4383" i="32"/>
  <c r="AP4382" i="32"/>
  <c r="AO4382" i="32"/>
  <c r="AN4382" i="32"/>
  <c r="AM4382" i="32"/>
  <c r="AP4381" i="32"/>
  <c r="AO4381" i="32"/>
  <c r="AN4381" i="32"/>
  <c r="AM4381" i="32"/>
  <c r="AP2008" i="32"/>
  <c r="AO2008" i="32"/>
  <c r="AN2008" i="32"/>
  <c r="AM2008" i="32"/>
  <c r="AP4380" i="32"/>
  <c r="AO4380" i="32"/>
  <c r="AN4380" i="32"/>
  <c r="AM4380" i="32"/>
  <c r="AP4379" i="32"/>
  <c r="AO4379" i="32"/>
  <c r="AN4379" i="32"/>
  <c r="AM4379" i="32"/>
  <c r="AP4378" i="32"/>
  <c r="AO4378" i="32"/>
  <c r="AN4378" i="32"/>
  <c r="AM4378" i="32"/>
  <c r="AP1924" i="32"/>
  <c r="AO1924" i="32"/>
  <c r="AN1924" i="32"/>
  <c r="AM1924" i="32"/>
  <c r="AP4377" i="32"/>
  <c r="AO4377" i="32"/>
  <c r="AN4377" i="32"/>
  <c r="AM4377" i="32"/>
  <c r="AP4376" i="32"/>
  <c r="AO4376" i="32"/>
  <c r="AN4376" i="32"/>
  <c r="AM4376" i="32"/>
  <c r="AP1923" i="32"/>
  <c r="AO1923" i="32"/>
  <c r="AN1923" i="32"/>
  <c r="AM1923" i="32"/>
  <c r="AP878" i="32"/>
  <c r="AO878" i="32"/>
  <c r="AN878" i="32"/>
  <c r="AM878" i="32"/>
  <c r="AP4375" i="32"/>
  <c r="AO4375" i="32"/>
  <c r="AN4375" i="32"/>
  <c r="AM4375" i="32"/>
  <c r="AP877" i="32"/>
  <c r="AO877" i="32"/>
  <c r="AN877" i="32"/>
  <c r="AM877" i="32"/>
  <c r="AP4374" i="32"/>
  <c r="AO4374" i="32"/>
  <c r="AN4374" i="32"/>
  <c r="AM4374" i="32"/>
  <c r="AP4373" i="32"/>
  <c r="AO4373" i="32"/>
  <c r="AN4373" i="32"/>
  <c r="AM4373" i="32"/>
  <c r="AP876" i="32"/>
  <c r="AO876" i="32"/>
  <c r="AN876" i="32"/>
  <c r="AM876" i="32"/>
  <c r="AP4372" i="32"/>
  <c r="AO4372" i="32"/>
  <c r="AN4372" i="32"/>
  <c r="AM4372" i="32"/>
  <c r="AP4371" i="32"/>
  <c r="AO4371" i="32"/>
  <c r="AN4371" i="32"/>
  <c r="AM4371" i="32"/>
  <c r="AP4370" i="32"/>
  <c r="AO4370" i="32"/>
  <c r="AN4370" i="32"/>
  <c r="AM4370" i="32"/>
  <c r="AP4369" i="32"/>
  <c r="AO4369" i="32"/>
  <c r="AN4369" i="32"/>
  <c r="AM4369" i="32"/>
  <c r="AP4368" i="32"/>
  <c r="AO4368" i="32"/>
  <c r="AN4368" i="32"/>
  <c r="AM4368" i="32"/>
  <c r="AP4367" i="32"/>
  <c r="AO4367" i="32"/>
  <c r="AN4367" i="32"/>
  <c r="AM4367" i="32"/>
  <c r="AP4366" i="32"/>
  <c r="AO4366" i="32"/>
  <c r="AN4366" i="32"/>
  <c r="AM4366" i="32"/>
  <c r="AP1922" i="32"/>
  <c r="AO1922" i="32"/>
  <c r="AN1922" i="32"/>
  <c r="AM1922" i="32"/>
  <c r="AP4365" i="32"/>
  <c r="AO4365" i="32"/>
  <c r="AN4365" i="32"/>
  <c r="AM4365" i="32"/>
  <c r="AP4364" i="32"/>
  <c r="AO4364" i="32"/>
  <c r="AN4364" i="32"/>
  <c r="AM4364" i="32"/>
  <c r="AP1921" i="32"/>
  <c r="AO1921" i="32"/>
  <c r="AN1921" i="32"/>
  <c r="AM1921" i="32"/>
  <c r="AP4363" i="32"/>
  <c r="AO4363" i="32"/>
  <c r="AN4363" i="32"/>
  <c r="AM4363" i="32"/>
  <c r="AP4362" i="32"/>
  <c r="AO4362" i="32"/>
  <c r="AN4362" i="32"/>
  <c r="AM4362" i="32"/>
  <c r="AP4361" i="32"/>
  <c r="AO4361" i="32"/>
  <c r="AN4361" i="32"/>
  <c r="AM4361" i="32"/>
  <c r="AP1920" i="32"/>
  <c r="AO1920" i="32"/>
  <c r="AN1920" i="32"/>
  <c r="AM1920" i="32"/>
  <c r="AP4360" i="32"/>
  <c r="AO4360" i="32"/>
  <c r="AN4360" i="32"/>
  <c r="AM4360" i="32"/>
  <c r="AP4196" i="32"/>
  <c r="AO4196" i="32"/>
  <c r="AN4196" i="32"/>
  <c r="AM4196" i="32"/>
  <c r="AP1919" i="32"/>
  <c r="AO1919" i="32"/>
  <c r="AN1919" i="32"/>
  <c r="AM1919" i="32"/>
  <c r="AP4358" i="32"/>
  <c r="AO4358" i="32"/>
  <c r="AN4358" i="32"/>
  <c r="AM4358" i="32"/>
  <c r="AP1918" i="32"/>
  <c r="AO1918" i="32"/>
  <c r="AN1918" i="32"/>
  <c r="AM1918" i="32"/>
  <c r="AP4357" i="32"/>
  <c r="AO4357" i="32"/>
  <c r="AN4357" i="32"/>
  <c r="AM4357" i="32"/>
  <c r="AP4356" i="32"/>
  <c r="AO4356" i="32"/>
  <c r="AN4356" i="32"/>
  <c r="AM4356" i="32"/>
  <c r="AP875" i="32"/>
  <c r="AO875" i="32"/>
  <c r="AN875" i="32"/>
  <c r="AM875" i="32"/>
  <c r="AP4355" i="32"/>
  <c r="AO4355" i="32"/>
  <c r="AN4355" i="32"/>
  <c r="AM4355" i="32"/>
  <c r="AP945" i="32"/>
  <c r="AO945" i="32"/>
  <c r="AN945" i="32"/>
  <c r="AM945" i="32"/>
  <c r="AP4354" i="32"/>
  <c r="AO4354" i="32"/>
  <c r="AN4354" i="32"/>
  <c r="AM4354" i="32"/>
  <c r="AP1917" i="32"/>
  <c r="AO1917" i="32"/>
  <c r="AN1917" i="32"/>
  <c r="AM1917" i="32"/>
  <c r="AP1916" i="32"/>
  <c r="AO1916" i="32"/>
  <c r="AN1916" i="32"/>
  <c r="AM1916" i="32"/>
  <c r="AP4353" i="32"/>
  <c r="AO4353" i="32"/>
  <c r="AN4353" i="32"/>
  <c r="AM4353" i="32"/>
  <c r="AP4352" i="32"/>
  <c r="AO4352" i="32"/>
  <c r="AN4352" i="32"/>
  <c r="AM4352" i="32"/>
  <c r="AP1915" i="32"/>
  <c r="AO1915" i="32"/>
  <c r="AN1915" i="32"/>
  <c r="AM1915" i="32"/>
  <c r="AP228" i="32"/>
  <c r="AO228" i="32"/>
  <c r="AN228" i="32"/>
  <c r="AM228" i="32"/>
  <c r="AP1914" i="32"/>
  <c r="AO1914" i="32"/>
  <c r="AN1914" i="32"/>
  <c r="AM1914" i="32"/>
  <c r="AP944" i="32"/>
  <c r="AO944" i="32"/>
  <c r="AN944" i="32"/>
  <c r="AM944" i="32"/>
  <c r="AP4351" i="32"/>
  <c r="AO4351" i="32"/>
  <c r="AN4351" i="32"/>
  <c r="AM4351" i="32"/>
  <c r="AP4350" i="32"/>
  <c r="AO4350" i="32"/>
  <c r="AN4350" i="32"/>
  <c r="AM4350" i="32"/>
  <c r="AP4349" i="32"/>
  <c r="AO4349" i="32"/>
  <c r="AN4349" i="32"/>
  <c r="AM4349" i="32"/>
  <c r="AP4348" i="32"/>
  <c r="AO4348" i="32"/>
  <c r="AN4348" i="32"/>
  <c r="AM4348" i="32"/>
  <c r="AP4347" i="32"/>
  <c r="AO4347" i="32"/>
  <c r="AN4347" i="32"/>
  <c r="AM4347" i="32"/>
  <c r="AP4346" i="32"/>
  <c r="AO4346" i="32"/>
  <c r="AN4346" i="32"/>
  <c r="AM4346" i="32"/>
  <c r="AP1913" i="32"/>
  <c r="AO1913" i="32"/>
  <c r="AN1913" i="32"/>
  <c r="AM1913" i="32"/>
  <c r="AP4345" i="32"/>
  <c r="AO4345" i="32"/>
  <c r="AN4345" i="32"/>
  <c r="AM4345" i="32"/>
  <c r="AP1912" i="32"/>
  <c r="AO1912" i="32"/>
  <c r="AN1912" i="32"/>
  <c r="AM1912" i="32"/>
  <c r="AP2594" i="32"/>
  <c r="AO2594" i="32"/>
  <c r="AN2594" i="32"/>
  <c r="AM2594" i="32"/>
  <c r="AP1911" i="32"/>
  <c r="AO1911" i="32"/>
  <c r="AN1911" i="32"/>
  <c r="AM1911" i="32"/>
  <c r="AP4197" i="32"/>
  <c r="AO4197" i="32"/>
  <c r="AN4197" i="32"/>
  <c r="AM4197" i="32"/>
  <c r="AP4343" i="32"/>
  <c r="AO4343" i="32"/>
  <c r="AN4343" i="32"/>
  <c r="AM4343" i="32"/>
  <c r="AP4342" i="32"/>
  <c r="AO4342" i="32"/>
  <c r="AN4342" i="32"/>
  <c r="AM4342" i="32"/>
  <c r="AP4341" i="32"/>
  <c r="AO4341" i="32"/>
  <c r="AN4341" i="32"/>
  <c r="AM4341" i="32"/>
  <c r="AP4340" i="32"/>
  <c r="AO4340" i="32"/>
  <c r="AN4340" i="32"/>
  <c r="AM4340" i="32"/>
  <c r="AP4339" i="32"/>
  <c r="AO4339" i="32"/>
  <c r="AN4339" i="32"/>
  <c r="AM4339" i="32"/>
  <c r="AP4338" i="32"/>
  <c r="AO4338" i="32"/>
  <c r="AN4338" i="32"/>
  <c r="AM4338" i="32"/>
  <c r="AP4337" i="32"/>
  <c r="AO4337" i="32"/>
  <c r="AN4337" i="32"/>
  <c r="AM4337" i="32"/>
  <c r="AP4336" i="32"/>
  <c r="AO4336" i="32"/>
  <c r="AN4336" i="32"/>
  <c r="AM4336" i="32"/>
  <c r="AP4335" i="32"/>
  <c r="AO4335" i="32"/>
  <c r="AN4335" i="32"/>
  <c r="AM4335" i="32"/>
  <c r="AP4334" i="32"/>
  <c r="AO4334" i="32"/>
  <c r="AN4334" i="32"/>
  <c r="AM4334" i="32"/>
  <c r="AP4333" i="32"/>
  <c r="AO4333" i="32"/>
  <c r="AN4333" i="32"/>
  <c r="AM4333" i="32"/>
  <c r="AP4332" i="32"/>
  <c r="AO4332" i="32"/>
  <c r="AN4332" i="32"/>
  <c r="AM4332" i="32"/>
  <c r="AP4331" i="32"/>
  <c r="AO4331" i="32"/>
  <c r="AN4331" i="32"/>
  <c r="AM4331" i="32"/>
  <c r="AP4330" i="32"/>
  <c r="AO4330" i="32"/>
  <c r="AN4330" i="32"/>
  <c r="AM4330" i="32"/>
  <c r="AP4329" i="32"/>
  <c r="AO4329" i="32"/>
  <c r="AN4329" i="32"/>
  <c r="AM4329" i="32"/>
  <c r="AP1910" i="32"/>
  <c r="AO1910" i="32"/>
  <c r="AN1910" i="32"/>
  <c r="AM1910" i="32"/>
  <c r="AP4328" i="32"/>
  <c r="AO4328" i="32"/>
  <c r="AN4328" i="32"/>
  <c r="AM4328" i="32"/>
  <c r="AP4327" i="32"/>
  <c r="AO4327" i="32"/>
  <c r="AN4327" i="32"/>
  <c r="AM4327" i="32"/>
  <c r="AP4326" i="32"/>
  <c r="AO4326" i="32"/>
  <c r="AN4326" i="32"/>
  <c r="AM4326" i="32"/>
  <c r="AP4325" i="32"/>
  <c r="AO4325" i="32"/>
  <c r="AN4325" i="32"/>
  <c r="AM4325" i="32"/>
  <c r="AP874" i="32"/>
  <c r="AO874" i="32"/>
  <c r="AN874" i="32"/>
  <c r="AM874" i="32"/>
  <c r="AP4324" i="32"/>
  <c r="AO4324" i="32"/>
  <c r="AN4324" i="32"/>
  <c r="AM4324" i="32"/>
  <c r="AP1909" i="32"/>
  <c r="AO1909" i="32"/>
  <c r="AN1909" i="32"/>
  <c r="AM1909" i="32"/>
  <c r="AP4323" i="32"/>
  <c r="AO4323" i="32"/>
  <c r="AN4323" i="32"/>
  <c r="AM4323" i="32"/>
  <c r="AP1908" i="32"/>
  <c r="AO1908" i="32"/>
  <c r="AN1908" i="32"/>
  <c r="AM1908" i="32"/>
  <c r="AP1907" i="32"/>
  <c r="AO1907" i="32"/>
  <c r="AN1907" i="32"/>
  <c r="AM1907" i="32"/>
  <c r="AP4322" i="32"/>
  <c r="AO4322" i="32"/>
  <c r="AN4322" i="32"/>
  <c r="AM4322" i="32"/>
  <c r="AP4321" i="32"/>
  <c r="AO4321" i="32"/>
  <c r="AN4321" i="32"/>
  <c r="AM4321" i="32"/>
  <c r="AP4320" i="32"/>
  <c r="AO4320" i="32"/>
  <c r="AN4320" i="32"/>
  <c r="AM4320" i="32"/>
  <c r="AP4319" i="32"/>
  <c r="AO4319" i="32"/>
  <c r="AN4319" i="32"/>
  <c r="AM4319" i="32"/>
  <c r="AP4318" i="32"/>
  <c r="AO4318" i="32"/>
  <c r="AN4318" i="32"/>
  <c r="AM4318" i="32"/>
  <c r="AP4317" i="32"/>
  <c r="AO4317" i="32"/>
  <c r="AN4317" i="32"/>
  <c r="AM4317" i="32"/>
  <c r="AP4316" i="32"/>
  <c r="AO4316" i="32"/>
  <c r="AN4316" i="32"/>
  <c r="AM4316" i="32"/>
  <c r="AP4315" i="32"/>
  <c r="AO4315" i="32"/>
  <c r="AN4315" i="32"/>
  <c r="AM4315" i="32"/>
  <c r="AP1906" i="32"/>
  <c r="AO1906" i="32"/>
  <c r="AN1906" i="32"/>
  <c r="AM1906" i="32"/>
  <c r="AP1905" i="32"/>
  <c r="AO1905" i="32"/>
  <c r="AN1905" i="32"/>
  <c r="AM1905" i="32"/>
  <c r="AP4314" i="32"/>
  <c r="AO4314" i="32"/>
  <c r="AN4314" i="32"/>
  <c r="AM4314" i="32"/>
  <c r="AP1904" i="32"/>
  <c r="AO1904" i="32"/>
  <c r="AN1904" i="32"/>
  <c r="AM1904" i="32"/>
  <c r="AP4313" i="32"/>
  <c r="AO4313" i="32"/>
  <c r="AN4313" i="32"/>
  <c r="AM4313" i="32"/>
  <c r="AP1903" i="32"/>
  <c r="AO1903" i="32"/>
  <c r="AN1903" i="32"/>
  <c r="AM1903" i="32"/>
  <c r="AP4312" i="32"/>
  <c r="AO4312" i="32"/>
  <c r="AN4312" i="32"/>
  <c r="AM4312" i="32"/>
  <c r="AP4199" i="32"/>
  <c r="AO4199" i="32"/>
  <c r="AN4199" i="32"/>
  <c r="AM4199" i="32"/>
  <c r="AP4311" i="32"/>
  <c r="AO4311" i="32"/>
  <c r="AN4311" i="32"/>
  <c r="AM4311" i="32"/>
  <c r="AP4310" i="32"/>
  <c r="AO4310" i="32"/>
  <c r="AN4310" i="32"/>
  <c r="AM4310" i="32"/>
  <c r="AP1902" i="32"/>
  <c r="AO1902" i="32"/>
  <c r="AN1902" i="32"/>
  <c r="AM1902" i="32"/>
  <c r="AP4309" i="32"/>
  <c r="AO4309" i="32"/>
  <c r="AN4309" i="32"/>
  <c r="AM4309" i="32"/>
  <c r="AP4308" i="32"/>
  <c r="AO4308" i="32"/>
  <c r="AN4308" i="32"/>
  <c r="AM4308" i="32"/>
  <c r="AP873" i="32"/>
  <c r="AO873" i="32"/>
  <c r="AN873" i="32"/>
  <c r="AM873" i="32"/>
  <c r="AP872" i="32"/>
  <c r="AO872" i="32"/>
  <c r="AN872" i="32"/>
  <c r="AM872" i="32"/>
  <c r="AP1901" i="32"/>
  <c r="AO1901" i="32"/>
  <c r="AN1901" i="32"/>
  <c r="AM1901" i="32"/>
  <c r="AP1900" i="32"/>
  <c r="AO1900" i="32"/>
  <c r="AN1900" i="32"/>
  <c r="AM1900" i="32"/>
  <c r="AP4307" i="32"/>
  <c r="AO4307" i="32"/>
  <c r="AN4307" i="32"/>
  <c r="AM4307" i="32"/>
  <c r="AP1899" i="32"/>
  <c r="AO1899" i="32"/>
  <c r="AN1899" i="32"/>
  <c r="AM1899" i="32"/>
  <c r="AP4306" i="32"/>
  <c r="AO4306" i="32"/>
  <c r="AN4306" i="32"/>
  <c r="AM4306" i="32"/>
  <c r="AP4305" i="32"/>
  <c r="AO4305" i="32"/>
  <c r="AN4305" i="32"/>
  <c r="AM4305" i="32"/>
  <c r="AP4304" i="32"/>
  <c r="AO4304" i="32"/>
  <c r="AN4304" i="32"/>
  <c r="AM4304" i="32"/>
  <c r="AP4303" i="32"/>
  <c r="AO4303" i="32"/>
  <c r="AN4303" i="32"/>
  <c r="AM4303" i="32"/>
  <c r="AP4302" i="32"/>
  <c r="AO4302" i="32"/>
  <c r="AN4302" i="32"/>
  <c r="AM4302" i="32"/>
  <c r="AP4198" i="32"/>
  <c r="AO4198" i="32"/>
  <c r="AN4198" i="32"/>
  <c r="AM4198" i="32"/>
  <c r="AP871" i="32"/>
  <c r="AO871" i="32"/>
  <c r="AN871" i="32"/>
  <c r="AM871" i="32"/>
  <c r="AP4301" i="32"/>
  <c r="AO4301" i="32"/>
  <c r="AN4301" i="32"/>
  <c r="AM4301" i="32"/>
  <c r="AP4300" i="32"/>
  <c r="AO4300" i="32"/>
  <c r="AN4300" i="32"/>
  <c r="AM4300" i="32"/>
  <c r="AP4299" i="32"/>
  <c r="AO4299" i="32"/>
  <c r="AN4299" i="32"/>
  <c r="AM4299" i="32"/>
  <c r="AP4298" i="32"/>
  <c r="AO4298" i="32"/>
  <c r="AN4298" i="32"/>
  <c r="AM4298" i="32"/>
  <c r="AP4297" i="32"/>
  <c r="AO4297" i="32"/>
  <c r="AN4297" i="32"/>
  <c r="AM4297" i="32"/>
  <c r="AP4296" i="32"/>
  <c r="AO4296" i="32"/>
  <c r="AN4296" i="32"/>
  <c r="AM4296" i="32"/>
  <c r="AP4295" i="32"/>
  <c r="AO4295" i="32"/>
  <c r="AN4295" i="32"/>
  <c r="AM4295" i="32"/>
  <c r="AP4294" i="32"/>
  <c r="AO4294" i="32"/>
  <c r="AN4294" i="32"/>
  <c r="AM4294" i="32"/>
  <c r="AP4293" i="32"/>
  <c r="AO4293" i="32"/>
  <c r="AN4293" i="32"/>
  <c r="AM4293" i="32"/>
  <c r="AP4292" i="32"/>
  <c r="AO4292" i="32"/>
  <c r="AN4292" i="32"/>
  <c r="AM4292" i="32"/>
  <c r="AP4291" i="32"/>
  <c r="AO4291" i="32"/>
  <c r="AN4291" i="32"/>
  <c r="AM4291" i="32"/>
  <c r="AP1898" i="32"/>
  <c r="AO1898" i="32"/>
  <c r="AN1898" i="32"/>
  <c r="AM1898" i="32"/>
  <c r="AP4290" i="32"/>
  <c r="AO4290" i="32"/>
  <c r="AN4290" i="32"/>
  <c r="AM4290" i="32"/>
  <c r="AP4289" i="32"/>
  <c r="AO4289" i="32"/>
  <c r="AN4289" i="32"/>
  <c r="AM4289" i="32"/>
  <c r="AP124" i="32"/>
  <c r="AO124" i="32"/>
  <c r="AN124" i="32"/>
  <c r="AM124" i="32"/>
  <c r="AP943" i="32"/>
  <c r="AO943" i="32"/>
  <c r="AN943" i="32"/>
  <c r="AM943" i="32"/>
  <c r="AP4288" i="32"/>
  <c r="AO4288" i="32"/>
  <c r="AN4288" i="32"/>
  <c r="AM4288" i="32"/>
  <c r="AP4287" i="32"/>
  <c r="AO4287" i="32"/>
  <c r="AN4287" i="32"/>
  <c r="AM4287" i="32"/>
  <c r="AP4286" i="32"/>
  <c r="AO4286" i="32"/>
  <c r="AN4286" i="32"/>
  <c r="AM4286" i="32"/>
  <c r="AP4285" i="32"/>
  <c r="AO4285" i="32"/>
  <c r="AN4285" i="32"/>
  <c r="AM4285" i="32"/>
  <c r="AP4284" i="32"/>
  <c r="AO4284" i="32"/>
  <c r="AN4284" i="32"/>
  <c r="AM4284" i="32"/>
  <c r="AP2573" i="32"/>
  <c r="AO2573" i="32"/>
  <c r="AN2573" i="32"/>
  <c r="AM2573" i="32"/>
  <c r="AP1897" i="32"/>
  <c r="AO1897" i="32"/>
  <c r="AN1897" i="32"/>
  <c r="AM1897" i="32"/>
  <c r="AP4282" i="32"/>
  <c r="AO4282" i="32"/>
  <c r="AN4282" i="32"/>
  <c r="AM4282" i="32"/>
  <c r="AP4281" i="32"/>
  <c r="AO4281" i="32"/>
  <c r="AN4281" i="32"/>
  <c r="AM4281" i="32"/>
  <c r="AP4280" i="32"/>
  <c r="AO4280" i="32"/>
  <c r="AN4280" i="32"/>
  <c r="AM4280" i="32"/>
  <c r="AP4279" i="32"/>
  <c r="AO4279" i="32"/>
  <c r="AN4279" i="32"/>
  <c r="AM4279" i="32"/>
  <c r="AP4278" i="32"/>
  <c r="AO4278" i="32"/>
  <c r="AN4278" i="32"/>
  <c r="AM4278" i="32"/>
  <c r="AP4277" i="32"/>
  <c r="AO4277" i="32"/>
  <c r="AN4277" i="32"/>
  <c r="AM4277" i="32"/>
  <c r="AP1896" i="32"/>
  <c r="AO1896" i="32"/>
  <c r="AN1896" i="32"/>
  <c r="AM1896" i="32"/>
  <c r="AP4276" i="32"/>
  <c r="AO4276" i="32"/>
  <c r="AN4276" i="32"/>
  <c r="AM4276" i="32"/>
  <c r="AP4275" i="32"/>
  <c r="AO4275" i="32"/>
  <c r="AN4275" i="32"/>
  <c r="AM4275" i="32"/>
  <c r="AP4274" i="32"/>
  <c r="AO4274" i="32"/>
  <c r="AN4274" i="32"/>
  <c r="AM4274" i="32"/>
  <c r="AP4273" i="32"/>
  <c r="AO4273" i="32"/>
  <c r="AN4273" i="32"/>
  <c r="AM4273" i="32"/>
  <c r="AP4272" i="32"/>
  <c r="AO4272" i="32"/>
  <c r="AN4272" i="32"/>
  <c r="AM4272" i="32"/>
  <c r="AP4271" i="32"/>
  <c r="AO4271" i="32"/>
  <c r="AN4271" i="32"/>
  <c r="AM4271" i="32"/>
  <c r="AP870" i="32"/>
  <c r="AO870" i="32"/>
  <c r="AN870" i="32"/>
  <c r="AM870" i="32"/>
  <c r="AP4270" i="32"/>
  <c r="AO4270" i="32"/>
  <c r="AN4270" i="32"/>
  <c r="AM4270" i="32"/>
  <c r="AP4269" i="32"/>
  <c r="AO4269" i="32"/>
  <c r="AN4269" i="32"/>
  <c r="AM4269" i="32"/>
  <c r="AP1895" i="32"/>
  <c r="AO1895" i="32"/>
  <c r="AN1895" i="32"/>
  <c r="AM1895" i="32"/>
  <c r="AP4268" i="32"/>
  <c r="AO4268" i="32"/>
  <c r="AN4268" i="32"/>
  <c r="AM4268" i="32"/>
  <c r="AP4267" i="32"/>
  <c r="AO4267" i="32"/>
  <c r="AN4267" i="32"/>
  <c r="AM4267" i="32"/>
  <c r="AP4266" i="32"/>
  <c r="AO4266" i="32"/>
  <c r="AN4266" i="32"/>
  <c r="AM4266" i="32"/>
  <c r="AP4265" i="32"/>
  <c r="AO4265" i="32"/>
  <c r="AN4265" i="32"/>
  <c r="AM4265" i="32"/>
  <c r="AP4264" i="32"/>
  <c r="AO4264" i="32"/>
  <c r="AN4264" i="32"/>
  <c r="AM4264" i="32"/>
  <c r="AP4263" i="32"/>
  <c r="AO4263" i="32"/>
  <c r="AN4263" i="32"/>
  <c r="AM4263" i="32"/>
  <c r="AP4262" i="32"/>
  <c r="AO4262" i="32"/>
  <c r="AN4262" i="32"/>
  <c r="AM4262" i="32"/>
  <c r="AP4261" i="32"/>
  <c r="AO4261" i="32"/>
  <c r="AN4261" i="32"/>
  <c r="AM4261" i="32"/>
  <c r="AP4260" i="32"/>
  <c r="AO4260" i="32"/>
  <c r="AN4260" i="32"/>
  <c r="AM4260" i="32"/>
  <c r="AP1894" i="32"/>
  <c r="AO1894" i="32"/>
  <c r="AN1894" i="32"/>
  <c r="AM1894" i="32"/>
  <c r="AP4259" i="32"/>
  <c r="AO4259" i="32"/>
  <c r="AN4259" i="32"/>
  <c r="AM4259" i="32"/>
  <c r="AP1893" i="32"/>
  <c r="AO1893" i="32"/>
  <c r="AN1893" i="32"/>
  <c r="AM1893" i="32"/>
  <c r="AP1892" i="32"/>
  <c r="AO1892" i="32"/>
  <c r="AN1892" i="32"/>
  <c r="AM1892" i="32"/>
  <c r="AP4258" i="32"/>
  <c r="AO4258" i="32"/>
  <c r="AN4258" i="32"/>
  <c r="AM4258" i="32"/>
  <c r="AP4257" i="32"/>
  <c r="AO4257" i="32"/>
  <c r="AN4257" i="32"/>
  <c r="AM4257" i="32"/>
  <c r="AP869" i="32"/>
  <c r="AO869" i="32"/>
  <c r="AN869" i="32"/>
  <c r="AM869" i="32"/>
  <c r="AP4256" i="32"/>
  <c r="AO4256" i="32"/>
  <c r="AN4256" i="32"/>
  <c r="AM4256" i="32"/>
  <c r="AP1891" i="32"/>
  <c r="AO1891" i="32"/>
  <c r="AN1891" i="32"/>
  <c r="AM1891" i="32"/>
  <c r="AP1890" i="32"/>
  <c r="AO1890" i="32"/>
  <c r="AN1890" i="32"/>
  <c r="AM1890" i="32"/>
  <c r="AP4255" i="32"/>
  <c r="AO4255" i="32"/>
  <c r="AN4255" i="32"/>
  <c r="AM4255" i="32"/>
  <c r="AP4195" i="32"/>
  <c r="AO4195" i="32"/>
  <c r="AN4195" i="32"/>
  <c r="AM4195" i="32"/>
  <c r="AP4254" i="32"/>
  <c r="AO4254" i="32"/>
  <c r="AN4254" i="32"/>
  <c r="AM4254" i="32"/>
  <c r="AP227" i="32"/>
  <c r="AO227" i="32"/>
  <c r="AN227" i="32"/>
  <c r="AM227" i="32"/>
  <c r="AP4253" i="32"/>
  <c r="AO4253" i="32"/>
  <c r="AN4253" i="32"/>
  <c r="AM4253" i="32"/>
  <c r="AP4252" i="32"/>
  <c r="AO4252" i="32"/>
  <c r="AN4252" i="32"/>
  <c r="AM4252" i="32"/>
  <c r="AP1889" i="32"/>
  <c r="AO1889" i="32"/>
  <c r="AN1889" i="32"/>
  <c r="AM1889" i="32"/>
  <c r="AP942" i="32"/>
  <c r="AO942" i="32"/>
  <c r="AN942" i="32"/>
  <c r="AM942" i="32"/>
  <c r="AP4251" i="32"/>
  <c r="AO4251" i="32"/>
  <c r="AN4251" i="32"/>
  <c r="AM4251" i="32"/>
  <c r="AP4250" i="32"/>
  <c r="AO4250" i="32"/>
  <c r="AN4250" i="32"/>
  <c r="AM4250" i="32"/>
  <c r="AP4249" i="32"/>
  <c r="AO4249" i="32"/>
  <c r="AN4249" i="32"/>
  <c r="AM4249" i="32"/>
  <c r="AP868" i="32"/>
  <c r="AO868" i="32"/>
  <c r="AN868" i="32"/>
  <c r="AM868" i="32"/>
  <c r="AP4248" i="32"/>
  <c r="AO4248" i="32"/>
  <c r="AN4248" i="32"/>
  <c r="AM4248" i="32"/>
  <c r="AP867" i="32"/>
  <c r="AO867" i="32"/>
  <c r="AN867" i="32"/>
  <c r="AM867" i="32"/>
  <c r="AP4247" i="32"/>
  <c r="AO4247" i="32"/>
  <c r="AN4247" i="32"/>
  <c r="AM4247" i="32"/>
  <c r="AP1888" i="32"/>
  <c r="AO1888" i="32"/>
  <c r="AN1888" i="32"/>
  <c r="AM1888" i="32"/>
  <c r="AP1887" i="32"/>
  <c r="AO1887" i="32"/>
  <c r="AN1887" i="32"/>
  <c r="AM1887" i="32"/>
  <c r="AP4246" i="32"/>
  <c r="AO4246" i="32"/>
  <c r="AN4246" i="32"/>
  <c r="AM4246" i="32"/>
  <c r="AP4245" i="32"/>
  <c r="AO4245" i="32"/>
  <c r="AN4245" i="32"/>
  <c r="AM4245" i="32"/>
  <c r="AP4244" i="32"/>
  <c r="AO4244" i="32"/>
  <c r="AN4244" i="32"/>
  <c r="AM4244" i="32"/>
  <c r="AP4243" i="32"/>
  <c r="AO4243" i="32"/>
  <c r="AN4243" i="32"/>
  <c r="AM4243" i="32"/>
  <c r="AP123" i="32"/>
  <c r="AO123" i="32"/>
  <c r="AN123" i="32"/>
  <c r="AM123" i="32"/>
  <c r="AP4242" i="32"/>
  <c r="AO4242" i="32"/>
  <c r="AN4242" i="32"/>
  <c r="AM4242" i="32"/>
  <c r="AP4241" i="32"/>
  <c r="AO4241" i="32"/>
  <c r="AN4241" i="32"/>
  <c r="AM4241" i="32"/>
  <c r="AP4240" i="32"/>
  <c r="AO4240" i="32"/>
  <c r="AN4240" i="32"/>
  <c r="AM4240" i="32"/>
  <c r="AP1886" i="32"/>
  <c r="AO1886" i="32"/>
  <c r="AN1886" i="32"/>
  <c r="AM1886" i="32"/>
  <c r="AP4239" i="32"/>
  <c r="AO4239" i="32"/>
  <c r="AN4239" i="32"/>
  <c r="AM4239" i="32"/>
  <c r="AP1885" i="32"/>
  <c r="AO1885" i="32"/>
  <c r="AN1885" i="32"/>
  <c r="AM1885" i="32"/>
  <c r="AP4238" i="32"/>
  <c r="AO4238" i="32"/>
  <c r="AN4238" i="32"/>
  <c r="AM4238" i="32"/>
  <c r="AP4237" i="32"/>
  <c r="AO4237" i="32"/>
  <c r="AN4237" i="32"/>
  <c r="AM4237" i="32"/>
  <c r="AP4236" i="32"/>
  <c r="AO4236" i="32"/>
  <c r="AN4236" i="32"/>
  <c r="AM4236" i="32"/>
  <c r="AP1884" i="32"/>
  <c r="AO1884" i="32"/>
  <c r="AN1884" i="32"/>
  <c r="AM1884" i="32"/>
  <c r="AP4235" i="32"/>
  <c r="AO4235" i="32"/>
  <c r="AN4235" i="32"/>
  <c r="AM4235" i="32"/>
  <c r="AP4234" i="32"/>
  <c r="AO4234" i="32"/>
  <c r="AN4234" i="32"/>
  <c r="AM4234" i="32"/>
  <c r="AP941" i="32"/>
  <c r="AO941" i="32"/>
  <c r="AN941" i="32"/>
  <c r="AM941" i="32"/>
  <c r="AP4233" i="32"/>
  <c r="AO4233" i="32"/>
  <c r="AN4233" i="32"/>
  <c r="AM4233" i="32"/>
  <c r="AP4232" i="32"/>
  <c r="AO4232" i="32"/>
  <c r="AN4232" i="32"/>
  <c r="AM4232" i="32"/>
  <c r="AP1883" i="32"/>
  <c r="AO1883" i="32"/>
  <c r="AN1883" i="32"/>
  <c r="AM1883" i="32"/>
  <c r="AP4231" i="32"/>
  <c r="AO4231" i="32"/>
  <c r="AN4231" i="32"/>
  <c r="AM4231" i="32"/>
  <c r="AP4230" i="32"/>
  <c r="AO4230" i="32"/>
  <c r="AN4230" i="32"/>
  <c r="AM4230" i="32"/>
  <c r="AP4229" i="32"/>
  <c r="AO4229" i="32"/>
  <c r="AN4229" i="32"/>
  <c r="AM4229" i="32"/>
  <c r="AP1882" i="32"/>
  <c r="AO1882" i="32"/>
  <c r="AN1882" i="32"/>
  <c r="AM1882" i="32"/>
  <c r="AP4228" i="32"/>
  <c r="AO4228" i="32"/>
  <c r="AN4228" i="32"/>
  <c r="AM4228" i="32"/>
  <c r="AP866" i="32"/>
  <c r="AO866" i="32"/>
  <c r="AN866" i="32"/>
  <c r="AM866" i="32"/>
  <c r="AP4227" i="32"/>
  <c r="AO4227" i="32"/>
  <c r="AN4227" i="32"/>
  <c r="AM4227" i="32"/>
  <c r="AP4226" i="32"/>
  <c r="AO4226" i="32"/>
  <c r="AN4226" i="32"/>
  <c r="AM4226" i="32"/>
  <c r="AP4225" i="32"/>
  <c r="AO4225" i="32"/>
  <c r="AN4225" i="32"/>
  <c r="AM4225" i="32"/>
  <c r="AP4224" i="32"/>
  <c r="AO4224" i="32"/>
  <c r="AN4224" i="32"/>
  <c r="AM4224" i="32"/>
  <c r="AP4223" i="32"/>
  <c r="AO4223" i="32"/>
  <c r="AN4223" i="32"/>
  <c r="AM4223" i="32"/>
  <c r="AP4222" i="32"/>
  <c r="AO4222" i="32"/>
  <c r="AN4222" i="32"/>
  <c r="AM4222" i="32"/>
  <c r="AP4221" i="32"/>
  <c r="AO4221" i="32"/>
  <c r="AN4221" i="32"/>
  <c r="AM4221" i="32"/>
  <c r="AP4220" i="32"/>
  <c r="AO4220" i="32"/>
  <c r="AN4220" i="32"/>
  <c r="AM4220" i="32"/>
  <c r="AP1881" i="32"/>
  <c r="AO1881" i="32"/>
  <c r="AN1881" i="32"/>
  <c r="AM1881" i="32"/>
  <c r="AP4219" i="32"/>
  <c r="AO4219" i="32"/>
  <c r="AN4219" i="32"/>
  <c r="AM4219" i="32"/>
  <c r="AP4218" i="32"/>
  <c r="AO4218" i="32"/>
  <c r="AN4218" i="32"/>
  <c r="AM4218" i="32"/>
  <c r="AP4217" i="32"/>
  <c r="AO4217" i="32"/>
  <c r="AN4217" i="32"/>
  <c r="AM4217" i="32"/>
  <c r="AP1386" i="32"/>
  <c r="AO1386" i="32"/>
  <c r="AN1386" i="32"/>
  <c r="AM1386" i="32"/>
  <c r="AP4215" i="32"/>
  <c r="AO4215" i="32"/>
  <c r="AN4215" i="32"/>
  <c r="AM4215" i="32"/>
  <c r="AP1880" i="32"/>
  <c r="AO1880" i="32"/>
  <c r="AN1880" i="32"/>
  <c r="AM1880" i="32"/>
  <c r="AP4214" i="32"/>
  <c r="AO4214" i="32"/>
  <c r="AN4214" i="32"/>
  <c r="AM4214" i="32"/>
  <c r="AP4213" i="32"/>
  <c r="AO4213" i="32"/>
  <c r="AN4213" i="32"/>
  <c r="AM4213" i="32"/>
  <c r="AP4212" i="32"/>
  <c r="AO4212" i="32"/>
  <c r="AN4212" i="32"/>
  <c r="AM4212" i="32"/>
  <c r="AP4211" i="32"/>
  <c r="AO4211" i="32"/>
  <c r="AN4211" i="32"/>
  <c r="AM4211" i="32"/>
  <c r="AP1879" i="32"/>
  <c r="AO1879" i="32"/>
  <c r="AN1879" i="32"/>
  <c r="AM1879" i="32"/>
  <c r="AP4210" i="32"/>
  <c r="AO4210" i="32"/>
  <c r="AN4210" i="32"/>
  <c r="AM4210" i="32"/>
  <c r="AP865" i="32"/>
  <c r="AO865" i="32"/>
  <c r="AN865" i="32"/>
  <c r="AM865" i="32"/>
  <c r="AP864" i="32"/>
  <c r="AO864" i="32"/>
  <c r="AN864" i="32"/>
  <c r="AM864" i="32"/>
  <c r="AP1878" i="32"/>
  <c r="AO1878" i="32"/>
  <c r="AN1878" i="32"/>
  <c r="AM1878" i="32"/>
  <c r="AP1977" i="32"/>
  <c r="AO1977" i="32"/>
  <c r="AN1977" i="32"/>
  <c r="AM1977" i="32"/>
  <c r="AP4209" i="32"/>
  <c r="AO4209" i="32"/>
  <c r="AN4209" i="32"/>
  <c r="AM4209" i="32"/>
  <c r="AP4208" i="32"/>
  <c r="AO4208" i="32"/>
  <c r="AN4208" i="32"/>
  <c r="AM4208" i="32"/>
  <c r="AP1877" i="32"/>
  <c r="AO1877" i="32"/>
  <c r="AN1877" i="32"/>
  <c r="AM1877" i="32"/>
  <c r="AP863" i="32"/>
  <c r="AO863" i="32"/>
  <c r="AN863" i="32"/>
  <c r="AM863" i="32"/>
  <c r="AP4207" i="32"/>
  <c r="AO4207" i="32"/>
  <c r="AN4207" i="32"/>
  <c r="AM4207" i="32"/>
  <c r="AP4206" i="32"/>
  <c r="AO4206" i="32"/>
  <c r="AN4206" i="32"/>
  <c r="AM4206" i="32"/>
  <c r="AP1876" i="32"/>
  <c r="AO1876" i="32"/>
  <c r="AN1876" i="32"/>
  <c r="AM1876" i="32"/>
  <c r="AP862" i="32"/>
  <c r="AO862" i="32"/>
  <c r="AN862" i="32"/>
  <c r="AM862" i="32"/>
  <c r="AP1875" i="32"/>
  <c r="AO1875" i="32"/>
  <c r="AN1875" i="32"/>
  <c r="AM1875" i="32"/>
  <c r="AP4205" i="32"/>
  <c r="AO4205" i="32"/>
  <c r="AN4205" i="32"/>
  <c r="AM4205" i="32"/>
  <c r="AP4204" i="32"/>
  <c r="AO4204" i="32"/>
  <c r="AN4204" i="32"/>
  <c r="AM4204" i="32"/>
  <c r="AP4203" i="32"/>
  <c r="AO4203" i="32"/>
  <c r="AN4203" i="32"/>
  <c r="AM4203" i="32"/>
  <c r="AP4202" i="32"/>
  <c r="AO4202" i="32"/>
  <c r="AN4202" i="32"/>
  <c r="AM4202" i="32"/>
  <c r="AP4201" i="32"/>
  <c r="AO4201" i="32"/>
  <c r="AN4201" i="32"/>
  <c r="AM4201" i="32"/>
  <c r="AP4192" i="32"/>
  <c r="AO4192" i="32"/>
  <c r="AN4192" i="32"/>
  <c r="AM4192" i="32"/>
  <c r="AP4191" i="32"/>
  <c r="AO4191" i="32"/>
  <c r="AN4191" i="32"/>
  <c r="AM4191" i="32"/>
  <c r="AP4190" i="32"/>
  <c r="AO4190" i="32"/>
  <c r="AN4190" i="32"/>
  <c r="AM4190" i="32"/>
  <c r="AP4189" i="32"/>
  <c r="AO4189" i="32"/>
  <c r="AN4189" i="32"/>
  <c r="AM4189" i="32"/>
  <c r="AP4188" i="32"/>
  <c r="AO4188" i="32"/>
  <c r="AN4188" i="32"/>
  <c r="AM4188" i="32"/>
  <c r="AP4187" i="32"/>
  <c r="AO4187" i="32"/>
  <c r="AN4187" i="32"/>
  <c r="AM4187" i="32"/>
  <c r="AP4186" i="32"/>
  <c r="AO4186" i="32"/>
  <c r="AN4186" i="32"/>
  <c r="AM4186" i="32"/>
  <c r="AP4185" i="32"/>
  <c r="AO4185" i="32"/>
  <c r="AN4185" i="32"/>
  <c r="AM4185" i="32"/>
  <c r="AP1874" i="32"/>
  <c r="AO1874" i="32"/>
  <c r="AN1874" i="32"/>
  <c r="AM1874" i="32"/>
  <c r="AP4184" i="32"/>
  <c r="AO4184" i="32"/>
  <c r="AN4184" i="32"/>
  <c r="AM4184" i="32"/>
  <c r="AP1873" i="32"/>
  <c r="AO1873" i="32"/>
  <c r="AN1873" i="32"/>
  <c r="AM1873" i="32"/>
  <c r="AP4183" i="32"/>
  <c r="AO4183" i="32"/>
  <c r="AN4183" i="32"/>
  <c r="AM4183" i="32"/>
  <c r="AP1872" i="32"/>
  <c r="AO1872" i="32"/>
  <c r="AN1872" i="32"/>
  <c r="AM1872" i="32"/>
  <c r="AP861" i="32"/>
  <c r="AO861" i="32"/>
  <c r="AN861" i="32"/>
  <c r="AM861" i="32"/>
  <c r="AP4182" i="32"/>
  <c r="AO4182" i="32"/>
  <c r="AN4182" i="32"/>
  <c r="AM4182" i="32"/>
  <c r="AP4181" i="32"/>
  <c r="AO4181" i="32"/>
  <c r="AN4181" i="32"/>
  <c r="AM4181" i="32"/>
  <c r="AP1871" i="32"/>
  <c r="AO1871" i="32"/>
  <c r="AN1871" i="32"/>
  <c r="AM1871" i="32"/>
  <c r="AP4180" i="32"/>
  <c r="AO4180" i="32"/>
  <c r="AN4180" i="32"/>
  <c r="AM4180" i="32"/>
  <c r="AP4179" i="32"/>
  <c r="AO4179" i="32"/>
  <c r="AN4179" i="32"/>
  <c r="AM4179" i="32"/>
  <c r="AP1870" i="32"/>
  <c r="AO1870" i="32"/>
  <c r="AN1870" i="32"/>
  <c r="AM1870" i="32"/>
  <c r="AP4178" i="32"/>
  <c r="AO4178" i="32"/>
  <c r="AN4178" i="32"/>
  <c r="AM4178" i="32"/>
  <c r="AP4177" i="32"/>
  <c r="AO4177" i="32"/>
  <c r="AN4177" i="32"/>
  <c r="AM4177" i="32"/>
  <c r="AP4176" i="32"/>
  <c r="AO4176" i="32"/>
  <c r="AN4176" i="32"/>
  <c r="AM4176" i="32"/>
  <c r="AP4175" i="32"/>
  <c r="AO4175" i="32"/>
  <c r="AN4175" i="32"/>
  <c r="AM4175" i="32"/>
  <c r="AP4174" i="32"/>
  <c r="AO4174" i="32"/>
  <c r="AN4174" i="32"/>
  <c r="AM4174" i="32"/>
  <c r="AP1961" i="32"/>
  <c r="AO1961" i="32"/>
  <c r="AN1961" i="32"/>
  <c r="AM1961" i="32"/>
  <c r="AP2007" i="32"/>
  <c r="AO2007" i="32"/>
  <c r="AN2007" i="32"/>
  <c r="AM2007" i="32"/>
  <c r="AP4173" i="32"/>
  <c r="AO4173" i="32"/>
  <c r="AN4173" i="32"/>
  <c r="AM4173" i="32"/>
  <c r="AP2006" i="32"/>
  <c r="AO2006" i="32"/>
  <c r="AN2006" i="32"/>
  <c r="AM2006" i="32"/>
  <c r="AP4172" i="32"/>
  <c r="AO4172" i="32"/>
  <c r="AN4172" i="32"/>
  <c r="AM4172" i="32"/>
  <c r="AP4171" i="32"/>
  <c r="AO4171" i="32"/>
  <c r="AN4171" i="32"/>
  <c r="AM4171" i="32"/>
  <c r="AP4170" i="32"/>
  <c r="AO4170" i="32"/>
  <c r="AN4170" i="32"/>
  <c r="AM4170" i="32"/>
  <c r="AP1869" i="32"/>
  <c r="AO1869" i="32"/>
  <c r="AN1869" i="32"/>
  <c r="AM1869" i="32"/>
  <c r="AP4169" i="32"/>
  <c r="AO4169" i="32"/>
  <c r="AN4169" i="32"/>
  <c r="AM4169" i="32"/>
  <c r="AP1868" i="32"/>
  <c r="AO1868" i="32"/>
  <c r="AN1868" i="32"/>
  <c r="AM1868" i="32"/>
  <c r="AP4168" i="32"/>
  <c r="AO4168" i="32"/>
  <c r="AN4168" i="32"/>
  <c r="AM4168" i="32"/>
  <c r="AP4167" i="32"/>
  <c r="AO4167" i="32"/>
  <c r="AN4167" i="32"/>
  <c r="AM4167" i="32"/>
  <c r="AP226" i="32"/>
  <c r="AO226" i="32"/>
  <c r="AN226" i="32"/>
  <c r="AM226" i="32"/>
  <c r="AP4166" i="32"/>
  <c r="AO4166" i="32"/>
  <c r="AN4166" i="32"/>
  <c r="AM4166" i="32"/>
  <c r="AP4165" i="32"/>
  <c r="AO4165" i="32"/>
  <c r="AN4165" i="32"/>
  <c r="AM4165" i="32"/>
  <c r="AP1867" i="32"/>
  <c r="AO1867" i="32"/>
  <c r="AN1867" i="32"/>
  <c r="AM1867" i="32"/>
  <c r="AP4164" i="32"/>
  <c r="AO4164" i="32"/>
  <c r="AN4164" i="32"/>
  <c r="AM4164" i="32"/>
  <c r="AP1866" i="32"/>
  <c r="AO1866" i="32"/>
  <c r="AN1866" i="32"/>
  <c r="AM1866" i="32"/>
  <c r="AP4163" i="32"/>
  <c r="AO4163" i="32"/>
  <c r="AN4163" i="32"/>
  <c r="AM4163" i="32"/>
  <c r="AP4162" i="32"/>
  <c r="AO4162" i="32"/>
  <c r="AN4162" i="32"/>
  <c r="AM4162" i="32"/>
  <c r="AP1865" i="32"/>
  <c r="AO1865" i="32"/>
  <c r="AN1865" i="32"/>
  <c r="AM1865" i="32"/>
  <c r="AP2005" i="32"/>
  <c r="AO2005" i="32"/>
  <c r="AN2005" i="32"/>
  <c r="AM2005" i="32"/>
  <c r="AP1864" i="32"/>
  <c r="AO1864" i="32"/>
  <c r="AN1864" i="32"/>
  <c r="AM1864" i="32"/>
  <c r="AP4161" i="32"/>
  <c r="AO4161" i="32"/>
  <c r="AN4161" i="32"/>
  <c r="AM4161" i="32"/>
  <c r="AP1863" i="32"/>
  <c r="AO1863" i="32"/>
  <c r="AN1863" i="32"/>
  <c r="AM1863" i="32"/>
  <c r="AP4160" i="32"/>
  <c r="AO4160" i="32"/>
  <c r="AN4160" i="32"/>
  <c r="AM4160" i="32"/>
  <c r="AP1862" i="32"/>
  <c r="AO1862" i="32"/>
  <c r="AN1862" i="32"/>
  <c r="AM1862" i="32"/>
  <c r="AP860" i="32"/>
  <c r="AO860" i="32"/>
  <c r="AN860" i="32"/>
  <c r="AM860" i="32"/>
  <c r="AP1861" i="32"/>
  <c r="AO1861" i="32"/>
  <c r="AN1861" i="32"/>
  <c r="AM1861" i="32"/>
  <c r="AP859" i="32"/>
  <c r="AO859" i="32"/>
  <c r="AN859" i="32"/>
  <c r="AM859" i="32"/>
  <c r="AP4159" i="32"/>
  <c r="AO4159" i="32"/>
  <c r="AN4159" i="32"/>
  <c r="AM4159" i="32"/>
  <c r="AP940" i="32"/>
  <c r="AO940" i="32"/>
  <c r="AN940" i="32"/>
  <c r="AM940" i="32"/>
  <c r="AP4158" i="32"/>
  <c r="AO4158" i="32"/>
  <c r="AN4158" i="32"/>
  <c r="AM4158" i="32"/>
  <c r="AP2004" i="32"/>
  <c r="AO2004" i="32"/>
  <c r="AN2004" i="32"/>
  <c r="AM2004" i="32"/>
  <c r="AP4157" i="32"/>
  <c r="AO4157" i="32"/>
  <c r="AN4157" i="32"/>
  <c r="AM4157" i="32"/>
  <c r="AP1860" i="32"/>
  <c r="AO1860" i="32"/>
  <c r="AN1860" i="32"/>
  <c r="AM1860" i="32"/>
  <c r="AP4156" i="32"/>
  <c r="AO4156" i="32"/>
  <c r="AN4156" i="32"/>
  <c r="AM4156" i="32"/>
  <c r="AP1859" i="32"/>
  <c r="AO1859" i="32"/>
  <c r="AN1859" i="32"/>
  <c r="AM1859" i="32"/>
  <c r="AP1858" i="32"/>
  <c r="AO1858" i="32"/>
  <c r="AN1858" i="32"/>
  <c r="AM1858" i="32"/>
  <c r="AP1857" i="32"/>
  <c r="AO1857" i="32"/>
  <c r="AN1857" i="32"/>
  <c r="AM1857" i="32"/>
  <c r="AP4155" i="32"/>
  <c r="AO4155" i="32"/>
  <c r="AN4155" i="32"/>
  <c r="AM4155" i="32"/>
  <c r="AP4154" i="32"/>
  <c r="AO4154" i="32"/>
  <c r="AN4154" i="32"/>
  <c r="AM4154" i="32"/>
  <c r="AP858" i="32"/>
  <c r="AO858" i="32"/>
  <c r="AN858" i="32"/>
  <c r="AM858" i="32"/>
  <c r="AP1856" i="32"/>
  <c r="AO1856" i="32"/>
  <c r="AN1856" i="32"/>
  <c r="AM1856" i="32"/>
  <c r="AP122" i="32"/>
  <c r="AO122" i="32"/>
  <c r="AN122" i="32"/>
  <c r="AM122" i="32"/>
  <c r="AP4153" i="32"/>
  <c r="AO4153" i="32"/>
  <c r="AN4153" i="32"/>
  <c r="AM4153" i="32"/>
  <c r="AP4152" i="32"/>
  <c r="AO4152" i="32"/>
  <c r="AN4152" i="32"/>
  <c r="AM4152" i="32"/>
  <c r="AP4151" i="32"/>
  <c r="AO4151" i="32"/>
  <c r="AN4151" i="32"/>
  <c r="AM4151" i="32"/>
  <c r="AP4150" i="32"/>
  <c r="AO4150" i="32"/>
  <c r="AN4150" i="32"/>
  <c r="AM4150" i="32"/>
  <c r="AP4149" i="32"/>
  <c r="AO4149" i="32"/>
  <c r="AN4149" i="32"/>
  <c r="AM4149" i="32"/>
  <c r="AP857" i="32"/>
  <c r="AO857" i="32"/>
  <c r="AN857" i="32"/>
  <c r="AM857" i="32"/>
  <c r="AP4148" i="32"/>
  <c r="AO4148" i="32"/>
  <c r="AN4148" i="32"/>
  <c r="AM4148" i="32"/>
  <c r="AP4147" i="32"/>
  <c r="AO4147" i="32"/>
  <c r="AN4147" i="32"/>
  <c r="AM4147" i="32"/>
  <c r="AP4146" i="32"/>
  <c r="AO4146" i="32"/>
  <c r="AN4146" i="32"/>
  <c r="AM4146" i="32"/>
  <c r="AP4145" i="32"/>
  <c r="AO4145" i="32"/>
  <c r="AN4145" i="32"/>
  <c r="AM4145" i="32"/>
  <c r="AP4144" i="32"/>
  <c r="AO4144" i="32"/>
  <c r="AN4144" i="32"/>
  <c r="AM4144" i="32"/>
  <c r="AP4143" i="32"/>
  <c r="AO4143" i="32"/>
  <c r="AN4143" i="32"/>
  <c r="AM4143" i="32"/>
  <c r="AP4142" i="32"/>
  <c r="AO4142" i="32"/>
  <c r="AN4142" i="32"/>
  <c r="AM4142" i="32"/>
  <c r="AP1855" i="32"/>
  <c r="AO1855" i="32"/>
  <c r="AN1855" i="32"/>
  <c r="AM1855" i="32"/>
  <c r="AP1854" i="32"/>
  <c r="AO1854" i="32"/>
  <c r="AN1854" i="32"/>
  <c r="AM1854" i="32"/>
  <c r="AP1853" i="32"/>
  <c r="AO1853" i="32"/>
  <c r="AN1853" i="32"/>
  <c r="AM1853" i="32"/>
  <c r="AP939" i="32"/>
  <c r="AO939" i="32"/>
  <c r="AN939" i="32"/>
  <c r="AM939" i="32"/>
  <c r="AP4141" i="32"/>
  <c r="AO4141" i="32"/>
  <c r="AN4141" i="32"/>
  <c r="AM4141" i="32"/>
  <c r="AP121" i="32"/>
  <c r="AO121" i="32"/>
  <c r="AN121" i="32"/>
  <c r="AM121" i="32"/>
  <c r="AP3605" i="32"/>
  <c r="AO3605" i="32"/>
  <c r="AN3605" i="32"/>
  <c r="AM3605" i="32"/>
  <c r="AP856" i="32"/>
  <c r="AO856" i="32"/>
  <c r="AN856" i="32"/>
  <c r="AM856" i="32"/>
  <c r="AP4139" i="32"/>
  <c r="AO4139" i="32"/>
  <c r="AN4139" i="32"/>
  <c r="AM4139" i="32"/>
  <c r="AP1852" i="32"/>
  <c r="AO1852" i="32"/>
  <c r="AN1852" i="32"/>
  <c r="AM1852" i="32"/>
  <c r="AP938" i="32"/>
  <c r="AO938" i="32"/>
  <c r="AN938" i="32"/>
  <c r="AM938" i="32"/>
  <c r="AP4138" i="32"/>
  <c r="AO4138" i="32"/>
  <c r="AN4138" i="32"/>
  <c r="AM4138" i="32"/>
  <c r="AP120" i="32"/>
  <c r="AO120" i="32"/>
  <c r="AN120" i="32"/>
  <c r="AM120" i="32"/>
  <c r="AP4137" i="32"/>
  <c r="AO4137" i="32"/>
  <c r="AN4137" i="32"/>
  <c r="AM4137" i="32"/>
  <c r="AP4136" i="32"/>
  <c r="AO4136" i="32"/>
  <c r="AN4136" i="32"/>
  <c r="AM4136" i="32"/>
  <c r="AP4135" i="32"/>
  <c r="AO4135" i="32"/>
  <c r="AN4135" i="32"/>
  <c r="AM4135" i="32"/>
  <c r="AP4134" i="32"/>
  <c r="AO4134" i="32"/>
  <c r="AN4134" i="32"/>
  <c r="AM4134" i="32"/>
  <c r="AP1851" i="32"/>
  <c r="AO1851" i="32"/>
  <c r="AN1851" i="32"/>
  <c r="AM1851" i="32"/>
  <c r="AP855" i="32"/>
  <c r="AO855" i="32"/>
  <c r="AN855" i="32"/>
  <c r="AM855" i="32"/>
  <c r="AP4133" i="32"/>
  <c r="AO4133" i="32"/>
  <c r="AN4133" i="32"/>
  <c r="AM4133" i="32"/>
  <c r="AP1850" i="32"/>
  <c r="AO1850" i="32"/>
  <c r="AN1850" i="32"/>
  <c r="AM1850" i="32"/>
  <c r="AP4132" i="32"/>
  <c r="AO4132" i="32"/>
  <c r="AN4132" i="32"/>
  <c r="AM4132" i="32"/>
  <c r="AP4131" i="32"/>
  <c r="AO4131" i="32"/>
  <c r="AN4131" i="32"/>
  <c r="AM4131" i="32"/>
  <c r="AP4130" i="32"/>
  <c r="AO4130" i="32"/>
  <c r="AN4130" i="32"/>
  <c r="AM4130" i="32"/>
  <c r="AP1849" i="32"/>
  <c r="AO1849" i="32"/>
  <c r="AN1849" i="32"/>
  <c r="AM1849" i="32"/>
  <c r="AP4129" i="32"/>
  <c r="AO4129" i="32"/>
  <c r="AN4129" i="32"/>
  <c r="AM4129" i="32"/>
  <c r="AP854" i="32"/>
  <c r="AO854" i="32"/>
  <c r="AN854" i="32"/>
  <c r="AM854" i="32"/>
  <c r="AP4128" i="32"/>
  <c r="AO4128" i="32"/>
  <c r="AN4128" i="32"/>
  <c r="AM4128" i="32"/>
  <c r="AP1848" i="32"/>
  <c r="AO1848" i="32"/>
  <c r="AN1848" i="32"/>
  <c r="AM1848" i="32"/>
  <c r="AP4127" i="32"/>
  <c r="AO4127" i="32"/>
  <c r="AN4127" i="32"/>
  <c r="AM4127" i="32"/>
  <c r="AP1847" i="32"/>
  <c r="AO1847" i="32"/>
  <c r="AN1847" i="32"/>
  <c r="AM1847" i="32"/>
  <c r="AP4126" i="32"/>
  <c r="AO4126" i="32"/>
  <c r="AN4126" i="32"/>
  <c r="AM4126" i="32"/>
  <c r="AP4125" i="32"/>
  <c r="AO4125" i="32"/>
  <c r="AN4125" i="32"/>
  <c r="AM4125" i="32"/>
  <c r="AP1846" i="32"/>
  <c r="AO1846" i="32"/>
  <c r="AN1846" i="32"/>
  <c r="AM1846" i="32"/>
  <c r="AP4124" i="32"/>
  <c r="AO4124" i="32"/>
  <c r="AN4124" i="32"/>
  <c r="AM4124" i="32"/>
  <c r="AP4123" i="32"/>
  <c r="AO4123" i="32"/>
  <c r="AN4123" i="32"/>
  <c r="AM4123" i="32"/>
  <c r="AP4122" i="32"/>
  <c r="AO4122" i="32"/>
  <c r="AN4122" i="32"/>
  <c r="AM4122" i="32"/>
  <c r="AP4121" i="32"/>
  <c r="AO4121" i="32"/>
  <c r="AN4121" i="32"/>
  <c r="AM4121" i="32"/>
  <c r="AP4120" i="32"/>
  <c r="AO4120" i="32"/>
  <c r="AN4120" i="32"/>
  <c r="AM4120" i="32"/>
  <c r="AP4119" i="32"/>
  <c r="AO4119" i="32"/>
  <c r="AN4119" i="32"/>
  <c r="AM4119" i="32"/>
  <c r="AP4118" i="32"/>
  <c r="AO4118" i="32"/>
  <c r="AN4118" i="32"/>
  <c r="AM4118" i="32"/>
  <c r="AP4117" i="32"/>
  <c r="AO4117" i="32"/>
  <c r="AN4117" i="32"/>
  <c r="AM4117" i="32"/>
  <c r="AP4116" i="32"/>
  <c r="AO4116" i="32"/>
  <c r="AN4116" i="32"/>
  <c r="AM4116" i="32"/>
  <c r="AP225" i="32"/>
  <c r="AO225" i="32"/>
  <c r="AN225" i="32"/>
  <c r="AM225" i="32"/>
  <c r="AP4115" i="32"/>
  <c r="AO4115" i="32"/>
  <c r="AN4115" i="32"/>
  <c r="AM4115" i="32"/>
  <c r="AP1845" i="32"/>
  <c r="AO1845" i="32"/>
  <c r="AN1845" i="32"/>
  <c r="AM1845" i="32"/>
  <c r="AP4114" i="32"/>
  <c r="AO4114" i="32"/>
  <c r="AN4114" i="32"/>
  <c r="AM4114" i="32"/>
  <c r="AP937" i="32"/>
  <c r="AO937" i="32"/>
  <c r="AN937" i="32"/>
  <c r="AM937" i="32"/>
  <c r="AP1844" i="32"/>
  <c r="AO1844" i="32"/>
  <c r="AN1844" i="32"/>
  <c r="AM1844" i="32"/>
  <c r="AP1843" i="32"/>
  <c r="AO1843" i="32"/>
  <c r="AN1843" i="32"/>
  <c r="AM1843" i="32"/>
  <c r="AP1842" i="32"/>
  <c r="AO1842" i="32"/>
  <c r="AN1842" i="32"/>
  <c r="AM1842" i="32"/>
  <c r="AP1841" i="32"/>
  <c r="AO1841" i="32"/>
  <c r="AN1841" i="32"/>
  <c r="AM1841" i="32"/>
  <c r="AP4113" i="32"/>
  <c r="AO4113" i="32"/>
  <c r="AN4113" i="32"/>
  <c r="AM4113" i="32"/>
  <c r="AP1840" i="32"/>
  <c r="AO1840" i="32"/>
  <c r="AN1840" i="32"/>
  <c r="AM1840" i="32"/>
  <c r="AP853" i="32"/>
  <c r="AO853" i="32"/>
  <c r="AN853" i="32"/>
  <c r="AM853" i="32"/>
  <c r="AP1839" i="32"/>
  <c r="AO1839" i="32"/>
  <c r="AN1839" i="32"/>
  <c r="AM1839" i="32"/>
  <c r="AP4112" i="32"/>
  <c r="AO4112" i="32"/>
  <c r="AN4112" i="32"/>
  <c r="AM4112" i="32"/>
  <c r="AP1838" i="32"/>
  <c r="AO1838" i="32"/>
  <c r="AN1838" i="32"/>
  <c r="AM1838" i="32"/>
  <c r="AP4111" i="32"/>
  <c r="AO4111" i="32"/>
  <c r="AN4111" i="32"/>
  <c r="AM4111" i="32"/>
  <c r="AP4110" i="32"/>
  <c r="AO4110" i="32"/>
  <c r="AN4110" i="32"/>
  <c r="AM4110" i="32"/>
  <c r="AP119" i="32"/>
  <c r="AO119" i="32"/>
  <c r="AN119" i="32"/>
  <c r="AM119" i="32"/>
  <c r="AP1837" i="32"/>
  <c r="AO1837" i="32"/>
  <c r="AN1837" i="32"/>
  <c r="AM1837" i="32"/>
  <c r="AP936" i="32"/>
  <c r="AO936" i="32"/>
  <c r="AN936" i="32"/>
  <c r="AM936" i="32"/>
  <c r="AP4109" i="32"/>
  <c r="AO4109" i="32"/>
  <c r="AN4109" i="32"/>
  <c r="AM4109" i="32"/>
  <c r="AP1836" i="32"/>
  <c r="AO1836" i="32"/>
  <c r="AN1836" i="32"/>
  <c r="AM1836" i="32"/>
  <c r="AP1835" i="32"/>
  <c r="AO1835" i="32"/>
  <c r="AN1835" i="32"/>
  <c r="AM1835" i="32"/>
  <c r="AP4108" i="32"/>
  <c r="AO4108" i="32"/>
  <c r="AN4108" i="32"/>
  <c r="AM4108" i="32"/>
  <c r="AP4107" i="32"/>
  <c r="AO4107" i="32"/>
  <c r="AN4107" i="32"/>
  <c r="AM4107" i="32"/>
  <c r="AP4106" i="32"/>
  <c r="AO4106" i="32"/>
  <c r="AN4106" i="32"/>
  <c r="AM4106" i="32"/>
  <c r="AP4105" i="32"/>
  <c r="AO4105" i="32"/>
  <c r="AN4105" i="32"/>
  <c r="AM4105" i="32"/>
  <c r="AP1834" i="32"/>
  <c r="AO1834" i="32"/>
  <c r="AN1834" i="32"/>
  <c r="AM1834" i="32"/>
  <c r="AP1833" i="32"/>
  <c r="AO1833" i="32"/>
  <c r="AN1833" i="32"/>
  <c r="AM1833" i="32"/>
  <c r="AP118" i="32"/>
  <c r="AO118" i="32"/>
  <c r="AN118" i="32"/>
  <c r="AM118" i="32"/>
  <c r="AP4104" i="32"/>
  <c r="AO4104" i="32"/>
  <c r="AN4104" i="32"/>
  <c r="AM4104" i="32"/>
  <c r="AP4103" i="32"/>
  <c r="AO4103" i="32"/>
  <c r="AN4103" i="32"/>
  <c r="AM4103" i="32"/>
  <c r="AP1832" i="32"/>
  <c r="AO1832" i="32"/>
  <c r="AN1832" i="32"/>
  <c r="AM1832" i="32"/>
  <c r="AP4102" i="32"/>
  <c r="AO4102" i="32"/>
  <c r="AN4102" i="32"/>
  <c r="AM4102" i="32"/>
  <c r="AP224" i="32"/>
  <c r="AO224" i="32"/>
  <c r="AN224" i="32"/>
  <c r="AM224" i="32"/>
  <c r="AP4101" i="32"/>
  <c r="AO4101" i="32"/>
  <c r="AN4101" i="32"/>
  <c r="AM4101" i="32"/>
  <c r="AP1737" i="32"/>
  <c r="AO1737" i="32"/>
  <c r="AN1737" i="32"/>
  <c r="AM1737" i="32"/>
  <c r="AP1831" i="32"/>
  <c r="AO1831" i="32"/>
  <c r="AN1831" i="32"/>
  <c r="AM1831" i="32"/>
  <c r="AP4099" i="32"/>
  <c r="AO4099" i="32"/>
  <c r="AN4099" i="32"/>
  <c r="AM4099" i="32"/>
  <c r="AP4098" i="32"/>
  <c r="AO4098" i="32"/>
  <c r="AN4098" i="32"/>
  <c r="AM4098" i="32"/>
  <c r="AP4097" i="32"/>
  <c r="AO4097" i="32"/>
  <c r="AN4097" i="32"/>
  <c r="AM4097" i="32"/>
  <c r="AP1830" i="32"/>
  <c r="AO1830" i="32"/>
  <c r="AN1830" i="32"/>
  <c r="AM1830" i="32"/>
  <c r="AP4096" i="32"/>
  <c r="AO4096" i="32"/>
  <c r="AN4096" i="32"/>
  <c r="AM4096" i="32"/>
  <c r="AP4095" i="32"/>
  <c r="AO4095" i="32"/>
  <c r="AN4095" i="32"/>
  <c r="AM4095" i="32"/>
  <c r="AP117" i="32"/>
  <c r="AO117" i="32"/>
  <c r="AN117" i="32"/>
  <c r="AM117" i="32"/>
  <c r="AP852" i="32"/>
  <c r="AO852" i="32"/>
  <c r="AN852" i="32"/>
  <c r="AM852" i="32"/>
  <c r="AP4094" i="32"/>
  <c r="AO4094" i="32"/>
  <c r="AN4094" i="32"/>
  <c r="AM4094" i="32"/>
  <c r="AP1829" i="32"/>
  <c r="AO1829" i="32"/>
  <c r="AN1829" i="32"/>
  <c r="AM1829" i="32"/>
  <c r="AP1828" i="32"/>
  <c r="AO1828" i="32"/>
  <c r="AN1828" i="32"/>
  <c r="AM1828" i="32"/>
  <c r="AP1827" i="32"/>
  <c r="AO1827" i="32"/>
  <c r="AN1827" i="32"/>
  <c r="AM1827" i="32"/>
  <c r="AP116" i="32"/>
  <c r="AO116" i="32"/>
  <c r="AN116" i="32"/>
  <c r="AM116" i="32"/>
  <c r="AP4093" i="32"/>
  <c r="AO4093" i="32"/>
  <c r="AN4093" i="32"/>
  <c r="AM4093" i="32"/>
  <c r="AP4092" i="32"/>
  <c r="AO4092" i="32"/>
  <c r="AN4092" i="32"/>
  <c r="AM4092" i="32"/>
  <c r="AP1826" i="32"/>
  <c r="AO1826" i="32"/>
  <c r="AN1826" i="32"/>
  <c r="AM1826" i="32"/>
  <c r="AP4091" i="32"/>
  <c r="AO4091" i="32"/>
  <c r="AN4091" i="32"/>
  <c r="AM4091" i="32"/>
  <c r="AP4090" i="32"/>
  <c r="AO4090" i="32"/>
  <c r="AN4090" i="32"/>
  <c r="AM4090" i="32"/>
  <c r="AP4464" i="32"/>
  <c r="AO4464" i="32"/>
  <c r="AN4464" i="32"/>
  <c r="AM4464" i="32"/>
  <c r="AP4089" i="32"/>
  <c r="AO4089" i="32"/>
  <c r="AN4089" i="32"/>
  <c r="AM4089" i="32"/>
  <c r="AP115" i="32"/>
  <c r="AO115" i="32"/>
  <c r="AN115" i="32"/>
  <c r="AM115" i="32"/>
  <c r="AP851" i="32"/>
  <c r="AO851" i="32"/>
  <c r="AN851" i="32"/>
  <c r="AM851" i="32"/>
  <c r="AP114" i="32"/>
  <c r="AO114" i="32"/>
  <c r="AN114" i="32"/>
  <c r="AM114" i="32"/>
  <c r="AP4088" i="32"/>
  <c r="AO4088" i="32"/>
  <c r="AN4088" i="32"/>
  <c r="AM4088" i="32"/>
  <c r="AP4087" i="32"/>
  <c r="AO4087" i="32"/>
  <c r="AN4087" i="32"/>
  <c r="AM4087" i="32"/>
  <c r="AP1825" i="32"/>
  <c r="AO1825" i="32"/>
  <c r="AN1825" i="32"/>
  <c r="AM1825" i="32"/>
  <c r="AP113" i="32"/>
  <c r="AO113" i="32"/>
  <c r="AN113" i="32"/>
  <c r="AM113" i="32"/>
  <c r="AP850" i="32"/>
  <c r="AO850" i="32"/>
  <c r="AN850" i="32"/>
  <c r="AM850" i="32"/>
  <c r="AP4086" i="32"/>
  <c r="AO4086" i="32"/>
  <c r="AN4086" i="32"/>
  <c r="AM4086" i="32"/>
  <c r="AP4085" i="32"/>
  <c r="AO4085" i="32"/>
  <c r="AN4085" i="32"/>
  <c r="AM4085" i="32"/>
  <c r="AP849" i="32"/>
  <c r="AO849" i="32"/>
  <c r="AN849" i="32"/>
  <c r="AM849" i="32"/>
  <c r="AP1824" i="32"/>
  <c r="AO1824" i="32"/>
  <c r="AN1824" i="32"/>
  <c r="AM1824" i="32"/>
  <c r="AP1823" i="32"/>
  <c r="AO1823" i="32"/>
  <c r="AN1823" i="32"/>
  <c r="AM1823" i="32"/>
  <c r="AP4084" i="32"/>
  <c r="AO4084" i="32"/>
  <c r="AN4084" i="32"/>
  <c r="AM4084" i="32"/>
  <c r="AP4083" i="32"/>
  <c r="AO4083" i="32"/>
  <c r="AN4083" i="32"/>
  <c r="AM4083" i="32"/>
  <c r="AP4082" i="32"/>
  <c r="AO4082" i="32"/>
  <c r="AN4082" i="32"/>
  <c r="AM4082" i="32"/>
  <c r="AP4081" i="32"/>
  <c r="AO4081" i="32"/>
  <c r="AN4081" i="32"/>
  <c r="AM4081" i="32"/>
  <c r="AP4080" i="32"/>
  <c r="AO4080" i="32"/>
  <c r="AN4080" i="32"/>
  <c r="AM4080" i="32"/>
  <c r="AP4079" i="32"/>
  <c r="AO4079" i="32"/>
  <c r="AN4079" i="32"/>
  <c r="AM4079" i="32"/>
  <c r="AP4078" i="32"/>
  <c r="AO4078" i="32"/>
  <c r="AN4078" i="32"/>
  <c r="AM4078" i="32"/>
  <c r="AP4077" i="32"/>
  <c r="AO4077" i="32"/>
  <c r="AN4077" i="32"/>
  <c r="AM4077" i="32"/>
  <c r="AP4076" i="32"/>
  <c r="AO4076" i="32"/>
  <c r="AN4076" i="32"/>
  <c r="AM4076" i="32"/>
  <c r="AP4075" i="32"/>
  <c r="AO4075" i="32"/>
  <c r="AN4075" i="32"/>
  <c r="AM4075" i="32"/>
  <c r="AP1822" i="32"/>
  <c r="AO1822" i="32"/>
  <c r="AN1822" i="32"/>
  <c r="AM1822" i="32"/>
  <c r="AP4074" i="32"/>
  <c r="AO4074" i="32"/>
  <c r="AN4074" i="32"/>
  <c r="AM4074" i="32"/>
  <c r="AP1821" i="32"/>
  <c r="AO1821" i="32"/>
  <c r="AN1821" i="32"/>
  <c r="AM1821" i="32"/>
  <c r="AP4073" i="32"/>
  <c r="AO4073" i="32"/>
  <c r="AN4073" i="32"/>
  <c r="AM4073" i="32"/>
  <c r="AP112" i="32"/>
  <c r="AO112" i="32"/>
  <c r="AN112" i="32"/>
  <c r="AM112" i="32"/>
  <c r="AP4072" i="32"/>
  <c r="AO4072" i="32"/>
  <c r="AN4072" i="32"/>
  <c r="AM4072" i="32"/>
  <c r="AP1820" i="32"/>
  <c r="AO1820" i="32"/>
  <c r="AN1820" i="32"/>
  <c r="AM1820" i="32"/>
  <c r="AP1819" i="32"/>
  <c r="AO1819" i="32"/>
  <c r="AN1819" i="32"/>
  <c r="AM1819" i="32"/>
  <c r="AP4071" i="32"/>
  <c r="AO4071" i="32"/>
  <c r="AN4071" i="32"/>
  <c r="AM4071" i="32"/>
  <c r="AP1818" i="32"/>
  <c r="AO1818" i="32"/>
  <c r="AN1818" i="32"/>
  <c r="AM1818" i="32"/>
  <c r="AP1817" i="32"/>
  <c r="AO1817" i="32"/>
  <c r="AN1817" i="32"/>
  <c r="AM1817" i="32"/>
  <c r="AP4070" i="32"/>
  <c r="AO4070" i="32"/>
  <c r="AN4070" i="32"/>
  <c r="AM4070" i="32"/>
  <c r="AP4069" i="32"/>
  <c r="AO4069" i="32"/>
  <c r="AN4069" i="32"/>
  <c r="AM4069" i="32"/>
  <c r="AP1816" i="32"/>
  <c r="AO1816" i="32"/>
  <c r="AN1816" i="32"/>
  <c r="AM1816" i="32"/>
  <c r="AP1815" i="32"/>
  <c r="AO1815" i="32"/>
  <c r="AN1815" i="32"/>
  <c r="AM1815" i="32"/>
  <c r="AP1814" i="32"/>
  <c r="AO1814" i="32"/>
  <c r="AN1814" i="32"/>
  <c r="AM1814" i="32"/>
  <c r="AP4068" i="32"/>
  <c r="AO4068" i="32"/>
  <c r="AN4068" i="32"/>
  <c r="AM4068" i="32"/>
  <c r="AP4067" i="32"/>
  <c r="AO4067" i="32"/>
  <c r="AN4067" i="32"/>
  <c r="AM4067" i="32"/>
  <c r="AP4066" i="32"/>
  <c r="AO4066" i="32"/>
  <c r="AN4066" i="32"/>
  <c r="AM4066" i="32"/>
  <c r="AP848" i="32"/>
  <c r="AO848" i="32"/>
  <c r="AN848" i="32"/>
  <c r="AM848" i="32"/>
  <c r="AP4065" i="32"/>
  <c r="AO4065" i="32"/>
  <c r="AN4065" i="32"/>
  <c r="AM4065" i="32"/>
  <c r="AP1813" i="32"/>
  <c r="AO1813" i="32"/>
  <c r="AN1813" i="32"/>
  <c r="AM1813" i="32"/>
  <c r="AP1812" i="32"/>
  <c r="AO1812" i="32"/>
  <c r="AN1812" i="32"/>
  <c r="AM1812" i="32"/>
  <c r="AP1811" i="32"/>
  <c r="AO1811" i="32"/>
  <c r="AN1811" i="32"/>
  <c r="AM1811" i="32"/>
  <c r="AP1810" i="32"/>
  <c r="AO1810" i="32"/>
  <c r="AN1810" i="32"/>
  <c r="AM1810" i="32"/>
  <c r="AP1809" i="32"/>
  <c r="AO1809" i="32"/>
  <c r="AN1809" i="32"/>
  <c r="AM1809" i="32"/>
  <c r="AP4064" i="32"/>
  <c r="AO4064" i="32"/>
  <c r="AN4064" i="32"/>
  <c r="AM4064" i="32"/>
  <c r="AP4063" i="32"/>
  <c r="AO4063" i="32"/>
  <c r="AN4063" i="32"/>
  <c r="AM4063" i="32"/>
  <c r="AP935" i="32"/>
  <c r="AO935" i="32"/>
  <c r="AN935" i="32"/>
  <c r="AM935" i="32"/>
  <c r="AP4062" i="32"/>
  <c r="AO4062" i="32"/>
  <c r="AN4062" i="32"/>
  <c r="AM4062" i="32"/>
  <c r="AP4061" i="32"/>
  <c r="AO4061" i="32"/>
  <c r="AN4061" i="32"/>
  <c r="AM4061" i="32"/>
  <c r="AP1808" i="32"/>
  <c r="AO1808" i="32"/>
  <c r="AN1808" i="32"/>
  <c r="AM1808" i="32"/>
  <c r="AP1807" i="32"/>
  <c r="AO1807" i="32"/>
  <c r="AN1807" i="32"/>
  <c r="AM1807" i="32"/>
  <c r="AP4060" i="32"/>
  <c r="AO4060" i="32"/>
  <c r="AN4060" i="32"/>
  <c r="AM4060" i="32"/>
  <c r="AP4059" i="32"/>
  <c r="AO4059" i="32"/>
  <c r="AN4059" i="32"/>
  <c r="AM4059" i="32"/>
  <c r="AP1806" i="32"/>
  <c r="AO1806" i="32"/>
  <c r="AN1806" i="32"/>
  <c r="AM1806" i="32"/>
  <c r="AP4058" i="32"/>
  <c r="AO4058" i="32"/>
  <c r="AN4058" i="32"/>
  <c r="AM4058" i="32"/>
  <c r="AP4057" i="32"/>
  <c r="AO4057" i="32"/>
  <c r="AN4057" i="32"/>
  <c r="AM4057" i="32"/>
  <c r="AP4056" i="32"/>
  <c r="AO4056" i="32"/>
  <c r="AN4056" i="32"/>
  <c r="AM4056" i="32"/>
  <c r="AP1805" i="32"/>
  <c r="AO1805" i="32"/>
  <c r="AN1805" i="32"/>
  <c r="AM1805" i="32"/>
  <c r="AP1804" i="32"/>
  <c r="AO1804" i="32"/>
  <c r="AN1804" i="32"/>
  <c r="AM1804" i="32"/>
  <c r="AP1803" i="32"/>
  <c r="AO1803" i="32"/>
  <c r="AN1803" i="32"/>
  <c r="AM1803" i="32"/>
  <c r="AP4055" i="32"/>
  <c r="AO4055" i="32"/>
  <c r="AN4055" i="32"/>
  <c r="AM4055" i="32"/>
  <c r="AP4054" i="32"/>
  <c r="AO4054" i="32"/>
  <c r="AN4054" i="32"/>
  <c r="AM4054" i="32"/>
  <c r="AP4053" i="32"/>
  <c r="AO4053" i="32"/>
  <c r="AN4053" i="32"/>
  <c r="AM4053" i="32"/>
  <c r="AP4052" i="32"/>
  <c r="AO4052" i="32"/>
  <c r="AN4052" i="32"/>
  <c r="AM4052" i="32"/>
  <c r="AP1802" i="32"/>
  <c r="AO1802" i="32"/>
  <c r="AN1802" i="32"/>
  <c r="AM1802" i="32"/>
  <c r="AP1801" i="32"/>
  <c r="AO1801" i="32"/>
  <c r="AN1801" i="32"/>
  <c r="AM1801" i="32"/>
  <c r="AP1800" i="32"/>
  <c r="AO1800" i="32"/>
  <c r="AN1800" i="32"/>
  <c r="AM1800" i="32"/>
  <c r="AP4051" i="32"/>
  <c r="AO4051" i="32"/>
  <c r="AN4051" i="32"/>
  <c r="AM4051" i="32"/>
  <c r="AP4050" i="32"/>
  <c r="AO4050" i="32"/>
  <c r="AN4050" i="32"/>
  <c r="AM4050" i="32"/>
  <c r="AP4049" i="32"/>
  <c r="AO4049" i="32"/>
  <c r="AN4049" i="32"/>
  <c r="AM4049" i="32"/>
  <c r="AP4048" i="32"/>
  <c r="AO4048" i="32"/>
  <c r="AN4048" i="32"/>
  <c r="AM4048" i="32"/>
  <c r="AP847" i="32"/>
  <c r="AO847" i="32"/>
  <c r="AN847" i="32"/>
  <c r="AM847" i="32"/>
  <c r="AP4047" i="32"/>
  <c r="AO4047" i="32"/>
  <c r="AN4047" i="32"/>
  <c r="AM4047" i="32"/>
  <c r="AP4046" i="32"/>
  <c r="AO4046" i="32"/>
  <c r="AN4046" i="32"/>
  <c r="AM4046" i="32"/>
  <c r="AP846" i="32"/>
  <c r="AO846" i="32"/>
  <c r="AN846" i="32"/>
  <c r="AM846" i="32"/>
  <c r="AP1799" i="32"/>
  <c r="AO1799" i="32"/>
  <c r="AN1799" i="32"/>
  <c r="AM1799" i="32"/>
  <c r="AP4045" i="32"/>
  <c r="AO4045" i="32"/>
  <c r="AN4045" i="32"/>
  <c r="AM4045" i="32"/>
  <c r="AP845" i="32"/>
  <c r="AO845" i="32"/>
  <c r="AN845" i="32"/>
  <c r="AM845" i="32"/>
  <c r="AP1798" i="32"/>
  <c r="AO1798" i="32"/>
  <c r="AN1798" i="32"/>
  <c r="AM1798" i="32"/>
  <c r="AP1797" i="32"/>
  <c r="AO1797" i="32"/>
  <c r="AN1797" i="32"/>
  <c r="AM1797" i="32"/>
  <c r="AP4044" i="32"/>
  <c r="AO4044" i="32"/>
  <c r="AN4044" i="32"/>
  <c r="AM4044" i="32"/>
  <c r="AP1796" i="32"/>
  <c r="AO1796" i="32"/>
  <c r="AN1796" i="32"/>
  <c r="AM1796" i="32"/>
  <c r="AP4043" i="32"/>
  <c r="AO4043" i="32"/>
  <c r="AN4043" i="32"/>
  <c r="AM4043" i="32"/>
  <c r="AP4042" i="32"/>
  <c r="AO4042" i="32"/>
  <c r="AN4042" i="32"/>
  <c r="AM4042" i="32"/>
  <c r="AP4041" i="32"/>
  <c r="AO4041" i="32"/>
  <c r="AN4041" i="32"/>
  <c r="AM4041" i="32"/>
  <c r="AP4040" i="32"/>
  <c r="AO4040" i="32"/>
  <c r="AN4040" i="32"/>
  <c r="AM4040" i="32"/>
  <c r="AP1795" i="32"/>
  <c r="AO1795" i="32"/>
  <c r="AN1795" i="32"/>
  <c r="AM1795" i="32"/>
  <c r="AP1794" i="32"/>
  <c r="AO1794" i="32"/>
  <c r="AN1794" i="32"/>
  <c r="AM1794" i="32"/>
  <c r="AP844" i="32"/>
  <c r="AO844" i="32"/>
  <c r="AN844" i="32"/>
  <c r="AM844" i="32"/>
  <c r="AP4039" i="32"/>
  <c r="AO4039" i="32"/>
  <c r="AN4039" i="32"/>
  <c r="AM4039" i="32"/>
  <c r="AP4038" i="32"/>
  <c r="AO4038" i="32"/>
  <c r="AN4038" i="32"/>
  <c r="AM4038" i="32"/>
  <c r="AP843" i="32"/>
  <c r="AO843" i="32"/>
  <c r="AN843" i="32"/>
  <c r="AM843" i="32"/>
  <c r="AP4037" i="32"/>
  <c r="AO4037" i="32"/>
  <c r="AN4037" i="32"/>
  <c r="AM4037" i="32"/>
  <c r="AP4036" i="32"/>
  <c r="AO4036" i="32"/>
  <c r="AN4036" i="32"/>
  <c r="AM4036" i="32"/>
  <c r="AP1793" i="32"/>
  <c r="AO1793" i="32"/>
  <c r="AN1793" i="32"/>
  <c r="AM1793" i="32"/>
  <c r="AP4035" i="32"/>
  <c r="AO4035" i="32"/>
  <c r="AN4035" i="32"/>
  <c r="AM4035" i="32"/>
  <c r="AP1792" i="32"/>
  <c r="AO1792" i="32"/>
  <c r="AN1792" i="32"/>
  <c r="AM1792" i="32"/>
  <c r="AP4034" i="32"/>
  <c r="AO4034" i="32"/>
  <c r="AN4034" i="32"/>
  <c r="AM4034" i="32"/>
  <c r="AP842" i="32"/>
  <c r="AO842" i="32"/>
  <c r="AN842" i="32"/>
  <c r="AM842" i="32"/>
  <c r="AP1791" i="32"/>
  <c r="AO1791" i="32"/>
  <c r="AN1791" i="32"/>
  <c r="AM1791" i="32"/>
  <c r="AP4033" i="32"/>
  <c r="AO4033" i="32"/>
  <c r="AN4033" i="32"/>
  <c r="AM4033" i="32"/>
  <c r="AP4032" i="32"/>
  <c r="AO4032" i="32"/>
  <c r="AN4032" i="32"/>
  <c r="AM4032" i="32"/>
  <c r="AP1976" i="32"/>
  <c r="AO1976" i="32"/>
  <c r="AN1976" i="32"/>
  <c r="AM1976" i="32"/>
  <c r="AP4031" i="32"/>
  <c r="AO4031" i="32"/>
  <c r="AN4031" i="32"/>
  <c r="AM4031" i="32"/>
  <c r="AP4030" i="32"/>
  <c r="AO4030" i="32"/>
  <c r="AN4030" i="32"/>
  <c r="AM4030" i="32"/>
  <c r="AP1790" i="32"/>
  <c r="AO1790" i="32"/>
  <c r="AN1790" i="32"/>
  <c r="AM1790" i="32"/>
  <c r="AP841" i="32"/>
  <c r="AO841" i="32"/>
  <c r="AN841" i="32"/>
  <c r="AM841" i="32"/>
  <c r="AP4029" i="32"/>
  <c r="AO4029" i="32"/>
  <c r="AN4029" i="32"/>
  <c r="AM4029" i="32"/>
  <c r="AP1789" i="32"/>
  <c r="AO1789" i="32"/>
  <c r="AN1789" i="32"/>
  <c r="AM1789" i="32"/>
  <c r="AP4028" i="32"/>
  <c r="AO4028" i="32"/>
  <c r="AN4028" i="32"/>
  <c r="AM4028" i="32"/>
  <c r="AP1788" i="32"/>
  <c r="AO1788" i="32"/>
  <c r="AN1788" i="32"/>
  <c r="AM1788" i="32"/>
  <c r="AP1787" i="32"/>
  <c r="AO1787" i="32"/>
  <c r="AN1787" i="32"/>
  <c r="AM1787" i="32"/>
  <c r="AP4027" i="32"/>
  <c r="AO4027" i="32"/>
  <c r="AN4027" i="32"/>
  <c r="AM4027" i="32"/>
  <c r="AP4026" i="32"/>
  <c r="AO4026" i="32"/>
  <c r="AN4026" i="32"/>
  <c r="AM4026" i="32"/>
  <c r="AP4025" i="32"/>
  <c r="AO4025" i="32"/>
  <c r="AN4025" i="32"/>
  <c r="AM4025" i="32"/>
  <c r="AP4024" i="32"/>
  <c r="AO4024" i="32"/>
  <c r="AN4024" i="32"/>
  <c r="AM4024" i="32"/>
  <c r="AP4023" i="32"/>
  <c r="AO4023" i="32"/>
  <c r="AN4023" i="32"/>
  <c r="AM4023" i="32"/>
  <c r="AP1786" i="32"/>
  <c r="AO1786" i="32"/>
  <c r="AN1786" i="32"/>
  <c r="AM1786" i="32"/>
  <c r="AP934" i="32"/>
  <c r="AO934" i="32"/>
  <c r="AN934" i="32"/>
  <c r="AM934" i="32"/>
  <c r="AP840" i="32"/>
  <c r="AO840" i="32"/>
  <c r="AN840" i="32"/>
  <c r="AM840" i="32"/>
  <c r="AP4022" i="32"/>
  <c r="AO4022" i="32"/>
  <c r="AN4022" i="32"/>
  <c r="AM4022" i="32"/>
  <c r="AP4021" i="32"/>
  <c r="AO4021" i="32"/>
  <c r="AN4021" i="32"/>
  <c r="AM4021" i="32"/>
  <c r="AP1785" i="32"/>
  <c r="AO1785" i="32"/>
  <c r="AN1785" i="32"/>
  <c r="AM1785" i="32"/>
  <c r="AP933" i="32"/>
  <c r="AO933" i="32"/>
  <c r="AN933" i="32"/>
  <c r="AM933" i="32"/>
  <c r="AP932" i="32"/>
  <c r="AO932" i="32"/>
  <c r="AN932" i="32"/>
  <c r="AM932" i="32"/>
  <c r="AP4020" i="32"/>
  <c r="AO4020" i="32"/>
  <c r="AN4020" i="32"/>
  <c r="AM4020" i="32"/>
  <c r="AP839" i="32"/>
  <c r="AO839" i="32"/>
  <c r="AN839" i="32"/>
  <c r="AM839" i="32"/>
  <c r="AP1784" i="32"/>
  <c r="AO1784" i="32"/>
  <c r="AN1784" i="32"/>
  <c r="AM1784" i="32"/>
  <c r="AP4019" i="32"/>
  <c r="AO4019" i="32"/>
  <c r="AN4019" i="32"/>
  <c r="AM4019" i="32"/>
  <c r="AP2003" i="32"/>
  <c r="AO2003" i="32"/>
  <c r="AN2003" i="32"/>
  <c r="AM2003" i="32"/>
  <c r="AP4018" i="32"/>
  <c r="AO4018" i="32"/>
  <c r="AN4018" i="32"/>
  <c r="AM4018" i="32"/>
  <c r="AP4017" i="32"/>
  <c r="AO4017" i="32"/>
  <c r="AN4017" i="32"/>
  <c r="AM4017" i="32"/>
  <c r="AP1783" i="32"/>
  <c r="AO1783" i="32"/>
  <c r="AN1783" i="32"/>
  <c r="AM1783" i="32"/>
  <c r="AP4016" i="32"/>
  <c r="AO4016" i="32"/>
  <c r="AN4016" i="32"/>
  <c r="AM4016" i="32"/>
  <c r="AP1782" i="32"/>
  <c r="AO1782" i="32"/>
  <c r="AN1782" i="32"/>
  <c r="AM1782" i="32"/>
  <c r="AP1781" i="32"/>
  <c r="AO1781" i="32"/>
  <c r="AN1781" i="32"/>
  <c r="AM1781" i="32"/>
  <c r="AP838" i="32"/>
  <c r="AO838" i="32"/>
  <c r="AN838" i="32"/>
  <c r="AM838" i="32"/>
  <c r="AP1780" i="32"/>
  <c r="AO1780" i="32"/>
  <c r="AN1780" i="32"/>
  <c r="AM1780" i="32"/>
  <c r="AP4015" i="32"/>
  <c r="AO4015" i="32"/>
  <c r="AN4015" i="32"/>
  <c r="AM4015" i="32"/>
  <c r="AP1779" i="32"/>
  <c r="AO1779" i="32"/>
  <c r="AN1779" i="32"/>
  <c r="AM1779" i="32"/>
  <c r="AP4014" i="32"/>
  <c r="AO4014" i="32"/>
  <c r="AN4014" i="32"/>
  <c r="AM4014" i="32"/>
  <c r="AP4013" i="32"/>
  <c r="AO4013" i="32"/>
  <c r="AN4013" i="32"/>
  <c r="AM4013" i="32"/>
  <c r="AP4012" i="32"/>
  <c r="AO4012" i="32"/>
  <c r="AN4012" i="32"/>
  <c r="AM4012" i="32"/>
  <c r="AP4011" i="32"/>
  <c r="AO4011" i="32"/>
  <c r="AN4011" i="32"/>
  <c r="AM4011" i="32"/>
  <c r="AP837" i="32"/>
  <c r="AO837" i="32"/>
  <c r="AN837" i="32"/>
  <c r="AM837" i="32"/>
  <c r="AP4010" i="32"/>
  <c r="AO4010" i="32"/>
  <c r="AN4010" i="32"/>
  <c r="AM4010" i="32"/>
  <c r="AP931" i="32"/>
  <c r="AO931" i="32"/>
  <c r="AN931" i="32"/>
  <c r="AM931" i="32"/>
  <c r="AP1778" i="32"/>
  <c r="AO1778" i="32"/>
  <c r="AN1778" i="32"/>
  <c r="AM1778" i="32"/>
  <c r="AP4009" i="32"/>
  <c r="AO4009" i="32"/>
  <c r="AN4009" i="32"/>
  <c r="AM4009" i="32"/>
  <c r="AP4008" i="32"/>
  <c r="AO4008" i="32"/>
  <c r="AN4008" i="32"/>
  <c r="AM4008" i="32"/>
  <c r="AP4007" i="32"/>
  <c r="AO4007" i="32"/>
  <c r="AN4007" i="32"/>
  <c r="AM4007" i="32"/>
  <c r="AP1777" i="32"/>
  <c r="AO1777" i="32"/>
  <c r="AN1777" i="32"/>
  <c r="AM1777" i="32"/>
  <c r="AP1776" i="32"/>
  <c r="AO1776" i="32"/>
  <c r="AN1776" i="32"/>
  <c r="AM1776" i="32"/>
  <c r="AP4006" i="32"/>
  <c r="AO4006" i="32"/>
  <c r="AN4006" i="32"/>
  <c r="AM4006" i="32"/>
  <c r="AP1775" i="32"/>
  <c r="AO1775" i="32"/>
  <c r="AN1775" i="32"/>
  <c r="AM1775" i="32"/>
  <c r="AP4005" i="32"/>
  <c r="AO4005" i="32"/>
  <c r="AN4005" i="32"/>
  <c r="AM4005" i="32"/>
  <c r="AP1774" i="32"/>
  <c r="AO1774" i="32"/>
  <c r="AN1774" i="32"/>
  <c r="AM1774" i="32"/>
  <c r="AP1773" i="32"/>
  <c r="AO1773" i="32"/>
  <c r="AN1773" i="32"/>
  <c r="AM1773" i="32"/>
  <c r="AP4004" i="32"/>
  <c r="AO4004" i="32"/>
  <c r="AN4004" i="32"/>
  <c r="AM4004" i="32"/>
  <c r="AP1772" i="32"/>
  <c r="AO1772" i="32"/>
  <c r="AN1772" i="32"/>
  <c r="AM1772" i="32"/>
  <c r="AP4003" i="32"/>
  <c r="AO4003" i="32"/>
  <c r="AN4003" i="32"/>
  <c r="AM4003" i="32"/>
  <c r="AP4002" i="32"/>
  <c r="AO4002" i="32"/>
  <c r="AN4002" i="32"/>
  <c r="AM4002" i="32"/>
  <c r="AP4001" i="32"/>
  <c r="AO4001" i="32"/>
  <c r="AN4001" i="32"/>
  <c r="AM4001" i="32"/>
  <c r="AP1771" i="32"/>
  <c r="AO1771" i="32"/>
  <c r="AN1771" i="32"/>
  <c r="AM1771" i="32"/>
  <c r="AP4000" i="32"/>
  <c r="AO4000" i="32"/>
  <c r="AN4000" i="32"/>
  <c r="AM4000" i="32"/>
  <c r="AP3999" i="32"/>
  <c r="AO3999" i="32"/>
  <c r="AN3999" i="32"/>
  <c r="AM3999" i="32"/>
  <c r="AP3998" i="32"/>
  <c r="AO3998" i="32"/>
  <c r="AN3998" i="32"/>
  <c r="AM3998" i="32"/>
  <c r="AP3997" i="32"/>
  <c r="AO3997" i="32"/>
  <c r="AN3997" i="32"/>
  <c r="AM3997" i="32"/>
  <c r="AP1770" i="32"/>
  <c r="AO1770" i="32"/>
  <c r="AN1770" i="32"/>
  <c r="AM1770" i="32"/>
  <c r="AP3996" i="32"/>
  <c r="AO3996" i="32"/>
  <c r="AN3996" i="32"/>
  <c r="AM3996" i="32"/>
  <c r="AP3995" i="32"/>
  <c r="AO3995" i="32"/>
  <c r="AN3995" i="32"/>
  <c r="AM3995" i="32"/>
  <c r="AP3994" i="32"/>
  <c r="AO3994" i="32"/>
  <c r="AN3994" i="32"/>
  <c r="AM3994" i="32"/>
  <c r="AP3993" i="32"/>
  <c r="AO3993" i="32"/>
  <c r="AN3993" i="32"/>
  <c r="AM3993" i="32"/>
  <c r="AP3992" i="32"/>
  <c r="AO3992" i="32"/>
  <c r="AN3992" i="32"/>
  <c r="AM3992" i="32"/>
  <c r="AP4461" i="32"/>
  <c r="AO4461" i="32"/>
  <c r="AN4461" i="32"/>
  <c r="AM4461" i="32"/>
  <c r="AP3991" i="32"/>
  <c r="AO3991" i="32"/>
  <c r="AN3991" i="32"/>
  <c r="AM3991" i="32"/>
  <c r="AP3990" i="32"/>
  <c r="AO3990" i="32"/>
  <c r="AN3990" i="32"/>
  <c r="AM3990" i="32"/>
  <c r="AP3989" i="32"/>
  <c r="AO3989" i="32"/>
  <c r="AN3989" i="32"/>
  <c r="AM3989" i="32"/>
  <c r="AP3988" i="32"/>
  <c r="AO3988" i="32"/>
  <c r="AN3988" i="32"/>
  <c r="AM3988" i="32"/>
  <c r="AP3987" i="32"/>
  <c r="AO3987" i="32"/>
  <c r="AN3987" i="32"/>
  <c r="AM3987" i="32"/>
  <c r="AP3986" i="32"/>
  <c r="AO3986" i="32"/>
  <c r="AN3986" i="32"/>
  <c r="AM3986" i="32"/>
  <c r="AP2002" i="32"/>
  <c r="AO2002" i="32"/>
  <c r="AN2002" i="32"/>
  <c r="AM2002" i="32"/>
  <c r="AP3985" i="32"/>
  <c r="AO3985" i="32"/>
  <c r="AN3985" i="32"/>
  <c r="AM3985" i="32"/>
  <c r="AP3984" i="32"/>
  <c r="AO3984" i="32"/>
  <c r="AN3984" i="32"/>
  <c r="AM3984" i="32"/>
  <c r="AP3983" i="32"/>
  <c r="AO3983" i="32"/>
  <c r="AN3983" i="32"/>
  <c r="AM3983" i="32"/>
  <c r="AP1769" i="32"/>
  <c r="AO1769" i="32"/>
  <c r="AN1769" i="32"/>
  <c r="AM1769" i="32"/>
  <c r="AP3982" i="32"/>
  <c r="AO3982" i="32"/>
  <c r="AN3982" i="32"/>
  <c r="AM3982" i="32"/>
  <c r="AP3981" i="32"/>
  <c r="AO3981" i="32"/>
  <c r="AN3981" i="32"/>
  <c r="AM3981" i="32"/>
  <c r="AP1768" i="32"/>
  <c r="AO1768" i="32"/>
  <c r="AN1768" i="32"/>
  <c r="AM1768" i="32"/>
  <c r="AP1767" i="32"/>
  <c r="AO1767" i="32"/>
  <c r="AN1767" i="32"/>
  <c r="AM1767" i="32"/>
  <c r="AP3980" i="32"/>
  <c r="AO3980" i="32"/>
  <c r="AN3980" i="32"/>
  <c r="AM3980" i="32"/>
  <c r="AP3979" i="32"/>
  <c r="AO3979" i="32"/>
  <c r="AN3979" i="32"/>
  <c r="AM3979" i="32"/>
  <c r="AP1766" i="32"/>
  <c r="AO1766" i="32"/>
  <c r="AN1766" i="32"/>
  <c r="AM1766" i="32"/>
  <c r="AP3978" i="32"/>
  <c r="AO3978" i="32"/>
  <c r="AN3978" i="32"/>
  <c r="AM3978" i="32"/>
  <c r="AP3977" i="32"/>
  <c r="AO3977" i="32"/>
  <c r="AN3977" i="32"/>
  <c r="AM3977" i="32"/>
  <c r="AP930" i="32"/>
  <c r="AO930" i="32"/>
  <c r="AN930" i="32"/>
  <c r="AM930" i="32"/>
  <c r="AP1765" i="32"/>
  <c r="AO1765" i="32"/>
  <c r="AN1765" i="32"/>
  <c r="AM1765" i="32"/>
  <c r="AP3976" i="32"/>
  <c r="AO3976" i="32"/>
  <c r="AN3976" i="32"/>
  <c r="AM3976" i="32"/>
  <c r="AP1764" i="32"/>
  <c r="AO1764" i="32"/>
  <c r="AN1764" i="32"/>
  <c r="AM1764" i="32"/>
  <c r="AP3975" i="32"/>
  <c r="AO3975" i="32"/>
  <c r="AN3975" i="32"/>
  <c r="AM3975" i="32"/>
  <c r="AP3974" i="32"/>
  <c r="AO3974" i="32"/>
  <c r="AN3974" i="32"/>
  <c r="AM3974" i="32"/>
  <c r="AP929" i="32"/>
  <c r="AO929" i="32"/>
  <c r="AN929" i="32"/>
  <c r="AM929" i="32"/>
  <c r="AP3973" i="32"/>
  <c r="AO3973" i="32"/>
  <c r="AN3973" i="32"/>
  <c r="AM3973" i="32"/>
  <c r="AP1763" i="32"/>
  <c r="AO1763" i="32"/>
  <c r="AN1763" i="32"/>
  <c r="AM1763" i="32"/>
  <c r="AP3972" i="32"/>
  <c r="AO3972" i="32"/>
  <c r="AN3972" i="32"/>
  <c r="AM3972" i="32"/>
  <c r="AP4344" i="32"/>
  <c r="AO4344" i="32"/>
  <c r="AN4344" i="32"/>
  <c r="AM4344" i="32"/>
  <c r="AP1762" i="32"/>
  <c r="AO1762" i="32"/>
  <c r="AN1762" i="32"/>
  <c r="AM1762" i="32"/>
  <c r="AP836" i="32"/>
  <c r="AO836" i="32"/>
  <c r="AN836" i="32"/>
  <c r="AM836" i="32"/>
  <c r="AP3970" i="32"/>
  <c r="AO3970" i="32"/>
  <c r="AN3970" i="32"/>
  <c r="AM3970" i="32"/>
  <c r="AP835" i="32"/>
  <c r="AO835" i="32"/>
  <c r="AN835" i="32"/>
  <c r="AM835" i="32"/>
  <c r="AP3969" i="32"/>
  <c r="AO3969" i="32"/>
  <c r="AN3969" i="32"/>
  <c r="AM3969" i="32"/>
  <c r="AP3968" i="32"/>
  <c r="AO3968" i="32"/>
  <c r="AN3968" i="32"/>
  <c r="AM3968" i="32"/>
  <c r="AP3967" i="32"/>
  <c r="AO3967" i="32"/>
  <c r="AN3967" i="32"/>
  <c r="AM3967" i="32"/>
  <c r="AP3966" i="32"/>
  <c r="AO3966" i="32"/>
  <c r="AN3966" i="32"/>
  <c r="AM3966" i="32"/>
  <c r="AP3965" i="32"/>
  <c r="AO3965" i="32"/>
  <c r="AN3965" i="32"/>
  <c r="AM3965" i="32"/>
  <c r="AP3964" i="32"/>
  <c r="AO3964" i="32"/>
  <c r="AN3964" i="32"/>
  <c r="AM3964" i="32"/>
  <c r="AP1761" i="32"/>
  <c r="AO1761" i="32"/>
  <c r="AN1761" i="32"/>
  <c r="AM1761" i="32"/>
  <c r="AP3963" i="32"/>
  <c r="AO3963" i="32"/>
  <c r="AN3963" i="32"/>
  <c r="AM3963" i="32"/>
  <c r="AP834" i="32"/>
  <c r="AO834" i="32"/>
  <c r="AN834" i="32"/>
  <c r="AM834" i="32"/>
  <c r="AP1760" i="32"/>
  <c r="AO1760" i="32"/>
  <c r="AN1760" i="32"/>
  <c r="AM1760" i="32"/>
  <c r="AP3962" i="32"/>
  <c r="AO3962" i="32"/>
  <c r="AN3962" i="32"/>
  <c r="AM3962" i="32"/>
  <c r="AP3961" i="32"/>
  <c r="AO3961" i="32"/>
  <c r="AN3961" i="32"/>
  <c r="AM3961" i="32"/>
  <c r="AP928" i="32"/>
  <c r="AO928" i="32"/>
  <c r="AN928" i="32"/>
  <c r="AM928" i="32"/>
  <c r="AP1759" i="32"/>
  <c r="AO1759" i="32"/>
  <c r="AN1759" i="32"/>
  <c r="AM1759" i="32"/>
  <c r="AP3960" i="32"/>
  <c r="AO3960" i="32"/>
  <c r="AN3960" i="32"/>
  <c r="AM3960" i="32"/>
  <c r="AP2001" i="32"/>
  <c r="AO2001" i="32"/>
  <c r="AN2001" i="32"/>
  <c r="AM2001" i="32"/>
  <c r="AP1758" i="32"/>
  <c r="AO1758" i="32"/>
  <c r="AN1758" i="32"/>
  <c r="AM1758" i="32"/>
  <c r="AP3959" i="32"/>
  <c r="AO3959" i="32"/>
  <c r="AN3959" i="32"/>
  <c r="AM3959" i="32"/>
  <c r="AP3958" i="32"/>
  <c r="AO3958" i="32"/>
  <c r="AN3958" i="32"/>
  <c r="AM3958" i="32"/>
  <c r="AP3957" i="32"/>
  <c r="AO3957" i="32"/>
  <c r="AN3957" i="32"/>
  <c r="AM3957" i="32"/>
  <c r="AP3956" i="32"/>
  <c r="AO3956" i="32"/>
  <c r="AN3956" i="32"/>
  <c r="AM3956" i="32"/>
  <c r="AP3955" i="32"/>
  <c r="AO3955" i="32"/>
  <c r="AN3955" i="32"/>
  <c r="AM3955" i="32"/>
  <c r="AP1757" i="32"/>
  <c r="AO1757" i="32"/>
  <c r="AN1757" i="32"/>
  <c r="AM1757" i="32"/>
  <c r="AP3954" i="32"/>
  <c r="AO3954" i="32"/>
  <c r="AN3954" i="32"/>
  <c r="AM3954" i="32"/>
  <c r="AP833" i="32"/>
  <c r="AO833" i="32"/>
  <c r="AN833" i="32"/>
  <c r="AM833" i="32"/>
  <c r="AP3953" i="32"/>
  <c r="AO3953" i="32"/>
  <c r="AN3953" i="32"/>
  <c r="AM3953" i="32"/>
  <c r="AP111" i="32"/>
  <c r="AO111" i="32"/>
  <c r="AN111" i="32"/>
  <c r="AM111" i="32"/>
  <c r="AP832" i="32"/>
  <c r="AO832" i="32"/>
  <c r="AN832" i="32"/>
  <c r="AM832" i="32"/>
  <c r="AP3952" i="32"/>
  <c r="AO3952" i="32"/>
  <c r="AN3952" i="32"/>
  <c r="AM3952" i="32"/>
  <c r="AP1756" i="32"/>
  <c r="AO1756" i="32"/>
  <c r="AN1756" i="32"/>
  <c r="AM1756" i="32"/>
  <c r="AP3951" i="32"/>
  <c r="AO3951" i="32"/>
  <c r="AN3951" i="32"/>
  <c r="AM3951" i="32"/>
  <c r="AP110" i="32"/>
  <c r="AO110" i="32"/>
  <c r="AN110" i="32"/>
  <c r="AM110" i="32"/>
  <c r="AP1755" i="32"/>
  <c r="AO1755" i="32"/>
  <c r="AN1755" i="32"/>
  <c r="AM1755" i="32"/>
  <c r="AP4459" i="32"/>
  <c r="AO4459" i="32"/>
  <c r="AN4459" i="32"/>
  <c r="AM4459" i="32"/>
  <c r="AP109" i="32"/>
  <c r="AO109" i="32"/>
  <c r="AN109" i="32"/>
  <c r="AM109" i="32"/>
  <c r="AP3950" i="32"/>
  <c r="AO3950" i="32"/>
  <c r="AN3950" i="32"/>
  <c r="AM3950" i="32"/>
  <c r="AP1754" i="32"/>
  <c r="AO1754" i="32"/>
  <c r="AN1754" i="32"/>
  <c r="AM1754" i="32"/>
  <c r="AP1753" i="32"/>
  <c r="AO1753" i="32"/>
  <c r="AN1753" i="32"/>
  <c r="AM1753" i="32"/>
  <c r="AP3949" i="32"/>
  <c r="AO3949" i="32"/>
  <c r="AN3949" i="32"/>
  <c r="AM3949" i="32"/>
  <c r="AP3948" i="32"/>
  <c r="AO3948" i="32"/>
  <c r="AN3948" i="32"/>
  <c r="AM3948" i="32"/>
  <c r="AP223" i="32"/>
  <c r="AO223" i="32"/>
  <c r="AN223" i="32"/>
  <c r="AM223" i="32"/>
  <c r="AP222" i="32"/>
  <c r="AO222" i="32"/>
  <c r="AN222" i="32"/>
  <c r="AM222" i="32"/>
  <c r="AP3947" i="32"/>
  <c r="AO3947" i="32"/>
  <c r="AN3947" i="32"/>
  <c r="AM3947" i="32"/>
  <c r="AP3946" i="32"/>
  <c r="AO3946" i="32"/>
  <c r="AN3946" i="32"/>
  <c r="AM3946" i="32"/>
  <c r="AP1752" i="32"/>
  <c r="AO1752" i="32"/>
  <c r="AN1752" i="32"/>
  <c r="AM1752" i="32"/>
  <c r="AP831" i="32"/>
  <c r="AO831" i="32"/>
  <c r="AN831" i="32"/>
  <c r="AM831" i="32"/>
  <c r="AP3756" i="32"/>
  <c r="AO3756" i="32"/>
  <c r="AN3756" i="32"/>
  <c r="AM3756" i="32"/>
  <c r="AP1751" i="32"/>
  <c r="AO1751" i="32"/>
  <c r="AN1751" i="32"/>
  <c r="AM1751" i="32"/>
  <c r="AP3944" i="32"/>
  <c r="AO3944" i="32"/>
  <c r="AN3944" i="32"/>
  <c r="AM3944" i="32"/>
  <c r="AP3943" i="32"/>
  <c r="AO3943" i="32"/>
  <c r="AN3943" i="32"/>
  <c r="AM3943" i="32"/>
  <c r="AP3942" i="32"/>
  <c r="AO3942" i="32"/>
  <c r="AN3942" i="32"/>
  <c r="AM3942" i="32"/>
  <c r="AP3941" i="32"/>
  <c r="AO3941" i="32"/>
  <c r="AN3941" i="32"/>
  <c r="AM3941" i="32"/>
  <c r="AP3940" i="32"/>
  <c r="AO3940" i="32"/>
  <c r="AN3940" i="32"/>
  <c r="AM3940" i="32"/>
  <c r="AP3939" i="32"/>
  <c r="AO3939" i="32"/>
  <c r="AN3939" i="32"/>
  <c r="AM3939" i="32"/>
  <c r="AP1750" i="32"/>
  <c r="AO1750" i="32"/>
  <c r="AN1750" i="32"/>
  <c r="AM1750" i="32"/>
  <c r="AP3938" i="32"/>
  <c r="AO3938" i="32"/>
  <c r="AN3938" i="32"/>
  <c r="AM3938" i="32"/>
  <c r="AP3937" i="32"/>
  <c r="AO3937" i="32"/>
  <c r="AN3937" i="32"/>
  <c r="AM3937" i="32"/>
  <c r="AP1749" i="32"/>
  <c r="AO1749" i="32"/>
  <c r="AN1749" i="32"/>
  <c r="AM1749" i="32"/>
  <c r="AP1748" i="32"/>
  <c r="AO1748" i="32"/>
  <c r="AN1748" i="32"/>
  <c r="AM1748" i="32"/>
  <c r="AP3936" i="32"/>
  <c r="AO3936" i="32"/>
  <c r="AN3936" i="32"/>
  <c r="AM3936" i="32"/>
  <c r="AP3935" i="32"/>
  <c r="AO3935" i="32"/>
  <c r="AN3935" i="32"/>
  <c r="AM3935" i="32"/>
  <c r="AP830" i="32"/>
  <c r="AO830" i="32"/>
  <c r="AN830" i="32"/>
  <c r="AM830" i="32"/>
  <c r="AP1747" i="32"/>
  <c r="AO1747" i="32"/>
  <c r="AN1747" i="32"/>
  <c r="AM1747" i="32"/>
  <c r="AP1746" i="32"/>
  <c r="AO1746" i="32"/>
  <c r="AN1746" i="32"/>
  <c r="AM1746" i="32"/>
  <c r="AP2000" i="32"/>
  <c r="AO2000" i="32"/>
  <c r="AN2000" i="32"/>
  <c r="AM2000" i="32"/>
  <c r="AP3934" i="32"/>
  <c r="AO3934" i="32"/>
  <c r="AN3934" i="32"/>
  <c r="AM3934" i="32"/>
  <c r="AP3933" i="32"/>
  <c r="AO3933" i="32"/>
  <c r="AN3933" i="32"/>
  <c r="AM3933" i="32"/>
  <c r="AP3932" i="32"/>
  <c r="AO3932" i="32"/>
  <c r="AN3932" i="32"/>
  <c r="AM3932" i="32"/>
  <c r="AP3931" i="32"/>
  <c r="AO3931" i="32"/>
  <c r="AN3931" i="32"/>
  <c r="AM3931" i="32"/>
  <c r="AP1999" i="32"/>
  <c r="AO1999" i="32"/>
  <c r="AN1999" i="32"/>
  <c r="AM1999" i="32"/>
  <c r="AP3930" i="32"/>
  <c r="AO3930" i="32"/>
  <c r="AN3930" i="32"/>
  <c r="AM3930" i="32"/>
  <c r="AP1745" i="32"/>
  <c r="AO1745" i="32"/>
  <c r="AN1745" i="32"/>
  <c r="AM1745" i="32"/>
  <c r="AP3929" i="32"/>
  <c r="AO3929" i="32"/>
  <c r="AN3929" i="32"/>
  <c r="AM3929" i="32"/>
  <c r="AP3928" i="32"/>
  <c r="AO3928" i="32"/>
  <c r="AN3928" i="32"/>
  <c r="AM3928" i="32"/>
  <c r="AP3927" i="32"/>
  <c r="AO3927" i="32"/>
  <c r="AN3927" i="32"/>
  <c r="AM3927" i="32"/>
  <c r="AP1744" i="32"/>
  <c r="AO1744" i="32"/>
  <c r="AN1744" i="32"/>
  <c r="AM1744" i="32"/>
  <c r="AP3926" i="32"/>
  <c r="AO3926" i="32"/>
  <c r="AN3926" i="32"/>
  <c r="AM3926" i="32"/>
  <c r="AP221" i="32"/>
  <c r="AO221" i="32"/>
  <c r="AN221" i="32"/>
  <c r="AM221" i="32"/>
  <c r="AP108" i="32"/>
  <c r="AO108" i="32"/>
  <c r="AN108" i="32"/>
  <c r="AM108" i="32"/>
  <c r="AP1743" i="32"/>
  <c r="AO1743" i="32"/>
  <c r="AN1743" i="32"/>
  <c r="AM1743" i="32"/>
  <c r="AP3925" i="32"/>
  <c r="AO3925" i="32"/>
  <c r="AN3925" i="32"/>
  <c r="AM3925" i="32"/>
  <c r="AP3924" i="32"/>
  <c r="AO3924" i="32"/>
  <c r="AN3924" i="32"/>
  <c r="AM3924" i="32"/>
  <c r="AP3923" i="32"/>
  <c r="AO3923" i="32"/>
  <c r="AN3923" i="32"/>
  <c r="AM3923" i="32"/>
  <c r="AP3922" i="32"/>
  <c r="AO3922" i="32"/>
  <c r="AN3922" i="32"/>
  <c r="AM3922" i="32"/>
  <c r="AP220" i="32"/>
  <c r="AO220" i="32"/>
  <c r="AN220" i="32"/>
  <c r="AM220" i="32"/>
  <c r="AP3921" i="32"/>
  <c r="AO3921" i="32"/>
  <c r="AN3921" i="32"/>
  <c r="AM3921" i="32"/>
  <c r="AP1742" i="32"/>
  <c r="AO1742" i="32"/>
  <c r="AN1742" i="32"/>
  <c r="AM1742" i="32"/>
  <c r="AP3920" i="32"/>
  <c r="AO3920" i="32"/>
  <c r="AN3920" i="32"/>
  <c r="AM3920" i="32"/>
  <c r="AP1741" i="32"/>
  <c r="AO1741" i="32"/>
  <c r="AN1741" i="32"/>
  <c r="AM1741" i="32"/>
  <c r="AP3919" i="32"/>
  <c r="AO3919" i="32"/>
  <c r="AN3919" i="32"/>
  <c r="AM3919" i="32"/>
  <c r="AP3918" i="32"/>
  <c r="AO3918" i="32"/>
  <c r="AN3918" i="32"/>
  <c r="AM3918" i="32"/>
  <c r="AP3917" i="32"/>
  <c r="AO3917" i="32"/>
  <c r="AN3917" i="32"/>
  <c r="AM3917" i="32"/>
  <c r="AP3916" i="32"/>
  <c r="AO3916" i="32"/>
  <c r="AN3916" i="32"/>
  <c r="AM3916" i="32"/>
  <c r="AP1740" i="32"/>
  <c r="AO1740" i="32"/>
  <c r="AN1740" i="32"/>
  <c r="AM1740" i="32"/>
  <c r="AP1739" i="32"/>
  <c r="AO1739" i="32"/>
  <c r="AN1739" i="32"/>
  <c r="AM1739" i="32"/>
  <c r="AP1738" i="32"/>
  <c r="AO1738" i="32"/>
  <c r="AN1738" i="32"/>
  <c r="AM1738" i="32"/>
  <c r="AP2456" i="32"/>
  <c r="AO2456" i="32"/>
  <c r="AN2456" i="32"/>
  <c r="AM2456" i="32"/>
  <c r="AP1736" i="32"/>
  <c r="AO1736" i="32"/>
  <c r="AN1736" i="32"/>
  <c r="AM1736" i="32"/>
  <c r="AP3915" i="32"/>
  <c r="AO3915" i="32"/>
  <c r="AN3915" i="32"/>
  <c r="AM3915" i="32"/>
  <c r="AP1735" i="32"/>
  <c r="AO1735" i="32"/>
  <c r="AN1735" i="32"/>
  <c r="AM1735" i="32"/>
  <c r="AP829" i="32"/>
  <c r="AO829" i="32"/>
  <c r="AN829" i="32"/>
  <c r="AM829" i="32"/>
  <c r="AP3914" i="32"/>
  <c r="AO3914" i="32"/>
  <c r="AN3914" i="32"/>
  <c r="AM3914" i="32"/>
  <c r="AP3913" i="32"/>
  <c r="AO3913" i="32"/>
  <c r="AN3913" i="32"/>
  <c r="AM3913" i="32"/>
  <c r="AP3912" i="32"/>
  <c r="AO3912" i="32"/>
  <c r="AN3912" i="32"/>
  <c r="AM3912" i="32"/>
  <c r="AP3911" i="32"/>
  <c r="AO3911" i="32"/>
  <c r="AN3911" i="32"/>
  <c r="AM3911" i="32"/>
  <c r="AP1734" i="32"/>
  <c r="AO1734" i="32"/>
  <c r="AN1734" i="32"/>
  <c r="AM1734" i="32"/>
  <c r="AP3910" i="32"/>
  <c r="AO3910" i="32"/>
  <c r="AN3910" i="32"/>
  <c r="AM3910" i="32"/>
  <c r="AP3909" i="32"/>
  <c r="AO3909" i="32"/>
  <c r="AN3909" i="32"/>
  <c r="AM3909" i="32"/>
  <c r="AP219" i="32"/>
  <c r="AO219" i="32"/>
  <c r="AN219" i="32"/>
  <c r="AM219" i="32"/>
  <c r="AP1733" i="32"/>
  <c r="AO1733" i="32"/>
  <c r="AN1733" i="32"/>
  <c r="AM1733" i="32"/>
  <c r="AP3908" i="32"/>
  <c r="AO3908" i="32"/>
  <c r="AN3908" i="32"/>
  <c r="AM3908" i="32"/>
  <c r="AP828" i="32"/>
  <c r="AO828" i="32"/>
  <c r="AN828" i="32"/>
  <c r="AM828" i="32"/>
  <c r="AP1998" i="32"/>
  <c r="AO1998" i="32"/>
  <c r="AN1998" i="32"/>
  <c r="AM1998" i="32"/>
  <c r="AP3907" i="32"/>
  <c r="AO3907" i="32"/>
  <c r="AN3907" i="32"/>
  <c r="AM3907" i="32"/>
  <c r="AP3906" i="32"/>
  <c r="AO3906" i="32"/>
  <c r="AN3906" i="32"/>
  <c r="AM3906" i="32"/>
  <c r="AP3905" i="32"/>
  <c r="AO3905" i="32"/>
  <c r="AN3905" i="32"/>
  <c r="AM3905" i="32"/>
  <c r="AP1732" i="32"/>
  <c r="AO1732" i="32"/>
  <c r="AN1732" i="32"/>
  <c r="AM1732" i="32"/>
  <c r="AP927" i="32"/>
  <c r="AO927" i="32"/>
  <c r="AN927" i="32"/>
  <c r="AM927" i="32"/>
  <c r="AP107" i="32"/>
  <c r="AO107" i="32"/>
  <c r="AN107" i="32"/>
  <c r="AM107" i="32"/>
  <c r="AP3904" i="32"/>
  <c r="AO3904" i="32"/>
  <c r="AN3904" i="32"/>
  <c r="AM3904" i="32"/>
  <c r="AP3903" i="32"/>
  <c r="AO3903" i="32"/>
  <c r="AN3903" i="32"/>
  <c r="AM3903" i="32"/>
  <c r="AP1731" i="32"/>
  <c r="AO1731" i="32"/>
  <c r="AN1731" i="32"/>
  <c r="AM1731" i="32"/>
  <c r="AP1730" i="32"/>
  <c r="AO1730" i="32"/>
  <c r="AN1730" i="32"/>
  <c r="AM1730" i="32"/>
  <c r="AP3902" i="32"/>
  <c r="AO3902" i="32"/>
  <c r="AN3902" i="32"/>
  <c r="AM3902" i="32"/>
  <c r="AP3901" i="32"/>
  <c r="AO3901" i="32"/>
  <c r="AN3901" i="32"/>
  <c r="AM3901" i="32"/>
  <c r="AP3900" i="32"/>
  <c r="AO3900" i="32"/>
  <c r="AN3900" i="32"/>
  <c r="AM3900" i="32"/>
  <c r="AP3899" i="32"/>
  <c r="AO3899" i="32"/>
  <c r="AN3899" i="32"/>
  <c r="AM3899" i="32"/>
  <c r="AP3898" i="32"/>
  <c r="AO3898" i="32"/>
  <c r="AN3898" i="32"/>
  <c r="AM3898" i="32"/>
  <c r="AP3897" i="32"/>
  <c r="AO3897" i="32"/>
  <c r="AN3897" i="32"/>
  <c r="AM3897" i="32"/>
  <c r="AP1729" i="32"/>
  <c r="AO1729" i="32"/>
  <c r="AN1729" i="32"/>
  <c r="AM1729" i="32"/>
  <c r="AP3896" i="32"/>
  <c r="AO3896" i="32"/>
  <c r="AN3896" i="32"/>
  <c r="AM3896" i="32"/>
  <c r="AP827" i="32"/>
  <c r="AO827" i="32"/>
  <c r="AN827" i="32"/>
  <c r="AM827" i="32"/>
  <c r="AP1975" i="32"/>
  <c r="AO1975" i="32"/>
  <c r="AN1975" i="32"/>
  <c r="AM1975" i="32"/>
  <c r="AP1728" i="32"/>
  <c r="AO1728" i="32"/>
  <c r="AN1728" i="32"/>
  <c r="AM1728" i="32"/>
  <c r="AP106" i="32"/>
  <c r="AO106" i="32"/>
  <c r="AN106" i="32"/>
  <c r="AM106" i="32"/>
  <c r="AP1727" i="32"/>
  <c r="AO1727" i="32"/>
  <c r="AN1727" i="32"/>
  <c r="AM1727" i="32"/>
  <c r="AP1726" i="32"/>
  <c r="AO1726" i="32"/>
  <c r="AN1726" i="32"/>
  <c r="AM1726" i="32"/>
  <c r="AP3895" i="32"/>
  <c r="AO3895" i="32"/>
  <c r="AN3895" i="32"/>
  <c r="AM3895" i="32"/>
  <c r="AP926" i="32"/>
  <c r="AO926" i="32"/>
  <c r="AN926" i="32"/>
  <c r="AM926" i="32"/>
  <c r="AP3894" i="32"/>
  <c r="AO3894" i="32"/>
  <c r="AN3894" i="32"/>
  <c r="AM3894" i="32"/>
  <c r="AP3893" i="32"/>
  <c r="AO3893" i="32"/>
  <c r="AN3893" i="32"/>
  <c r="AM3893" i="32"/>
  <c r="AP1725" i="32"/>
  <c r="AO1725" i="32"/>
  <c r="AN1725" i="32"/>
  <c r="AM1725" i="32"/>
  <c r="AP1724" i="32"/>
  <c r="AO1724" i="32"/>
  <c r="AN1724" i="32"/>
  <c r="AM1724" i="32"/>
  <c r="AP3892" i="32"/>
  <c r="AO3892" i="32"/>
  <c r="AN3892" i="32"/>
  <c r="AM3892" i="32"/>
  <c r="AP3891" i="32"/>
  <c r="AO3891" i="32"/>
  <c r="AN3891" i="32"/>
  <c r="AM3891" i="32"/>
  <c r="AP3890" i="32"/>
  <c r="AO3890" i="32"/>
  <c r="AN3890" i="32"/>
  <c r="AM3890" i="32"/>
  <c r="AP3889" i="32"/>
  <c r="AO3889" i="32"/>
  <c r="AN3889" i="32"/>
  <c r="AM3889" i="32"/>
  <c r="AP3888" i="32"/>
  <c r="AO3888" i="32"/>
  <c r="AN3888" i="32"/>
  <c r="AM3888" i="32"/>
  <c r="AP218" i="32"/>
  <c r="AO218" i="32"/>
  <c r="AN218" i="32"/>
  <c r="AM218" i="32"/>
  <c r="AP1723" i="32"/>
  <c r="AO1723" i="32"/>
  <c r="AN1723" i="32"/>
  <c r="AM1723" i="32"/>
  <c r="AP3887" i="32"/>
  <c r="AO3887" i="32"/>
  <c r="AN3887" i="32"/>
  <c r="AM3887" i="32"/>
  <c r="AP3886" i="32"/>
  <c r="AO3886" i="32"/>
  <c r="AN3886" i="32"/>
  <c r="AM3886" i="32"/>
  <c r="AP3885" i="32"/>
  <c r="AO3885" i="32"/>
  <c r="AN3885" i="32"/>
  <c r="AM3885" i="32"/>
  <c r="AP3884" i="32"/>
  <c r="AO3884" i="32"/>
  <c r="AN3884" i="32"/>
  <c r="AM3884" i="32"/>
  <c r="AP3883" i="32"/>
  <c r="AO3883" i="32"/>
  <c r="AN3883" i="32"/>
  <c r="AM3883" i="32"/>
  <c r="AP1722" i="32"/>
  <c r="AO1722" i="32"/>
  <c r="AN1722" i="32"/>
  <c r="AM1722" i="32"/>
  <c r="AP1721" i="32"/>
  <c r="AO1721" i="32"/>
  <c r="AN1721" i="32"/>
  <c r="AM1721" i="32"/>
  <c r="AP3882" i="32"/>
  <c r="AO3882" i="32"/>
  <c r="AN3882" i="32"/>
  <c r="AM3882" i="32"/>
  <c r="AP1720" i="32"/>
  <c r="AO1720" i="32"/>
  <c r="AN1720" i="32"/>
  <c r="AM1720" i="32"/>
  <c r="AP3881" i="32"/>
  <c r="AO3881" i="32"/>
  <c r="AN3881" i="32"/>
  <c r="AM3881" i="32"/>
  <c r="AP1719" i="32"/>
  <c r="AO1719" i="32"/>
  <c r="AN1719" i="32"/>
  <c r="AM1719" i="32"/>
  <c r="AP1718" i="32"/>
  <c r="AO1718" i="32"/>
  <c r="AN1718" i="32"/>
  <c r="AM1718" i="32"/>
  <c r="AP826" i="32"/>
  <c r="AO826" i="32"/>
  <c r="AN826" i="32"/>
  <c r="AM826" i="32"/>
  <c r="AP1717" i="32"/>
  <c r="AO1717" i="32"/>
  <c r="AN1717" i="32"/>
  <c r="AM1717" i="32"/>
  <c r="AP3880" i="32"/>
  <c r="AO3880" i="32"/>
  <c r="AN3880" i="32"/>
  <c r="AM3880" i="32"/>
  <c r="AP1716" i="32"/>
  <c r="AO1716" i="32"/>
  <c r="AN1716" i="32"/>
  <c r="AM1716" i="32"/>
  <c r="AP3879" i="32"/>
  <c r="AO3879" i="32"/>
  <c r="AN3879" i="32"/>
  <c r="AM3879" i="32"/>
  <c r="AP3878" i="32"/>
  <c r="AO3878" i="32"/>
  <c r="AN3878" i="32"/>
  <c r="AM3878" i="32"/>
  <c r="AP1715" i="32"/>
  <c r="AO1715" i="32"/>
  <c r="AN1715" i="32"/>
  <c r="AM1715" i="32"/>
  <c r="AP3877" i="32"/>
  <c r="AO3877" i="32"/>
  <c r="AN3877" i="32"/>
  <c r="AM3877" i="32"/>
  <c r="AP3876" i="32"/>
  <c r="AO3876" i="32"/>
  <c r="AN3876" i="32"/>
  <c r="AM3876" i="32"/>
  <c r="AP1714" i="32"/>
  <c r="AO1714" i="32"/>
  <c r="AN1714" i="32"/>
  <c r="AM1714" i="32"/>
  <c r="AP825" i="32"/>
  <c r="AO825" i="32"/>
  <c r="AN825" i="32"/>
  <c r="AM825" i="32"/>
  <c r="AP3875" i="32"/>
  <c r="AO3875" i="32"/>
  <c r="AN3875" i="32"/>
  <c r="AM3875" i="32"/>
  <c r="AP3874" i="32"/>
  <c r="AO3874" i="32"/>
  <c r="AN3874" i="32"/>
  <c r="AM3874" i="32"/>
  <c r="AP1713" i="32"/>
  <c r="AO1713" i="32"/>
  <c r="AN1713" i="32"/>
  <c r="AM1713" i="32"/>
  <c r="AP3873" i="32"/>
  <c r="AO3873" i="32"/>
  <c r="AN3873" i="32"/>
  <c r="AM3873" i="32"/>
  <c r="AP1712" i="32"/>
  <c r="AO1712" i="32"/>
  <c r="AN1712" i="32"/>
  <c r="AM1712" i="32"/>
  <c r="AP3872" i="32"/>
  <c r="AO3872" i="32"/>
  <c r="AN3872" i="32"/>
  <c r="AM3872" i="32"/>
  <c r="AP3871" i="32"/>
  <c r="AO3871" i="32"/>
  <c r="AN3871" i="32"/>
  <c r="AM3871" i="32"/>
  <c r="AP3870" i="32"/>
  <c r="AO3870" i="32"/>
  <c r="AN3870" i="32"/>
  <c r="AM3870" i="32"/>
  <c r="AP3869" i="32"/>
  <c r="AO3869" i="32"/>
  <c r="AN3869" i="32"/>
  <c r="AM3869" i="32"/>
  <c r="AP1711" i="32"/>
  <c r="AO1711" i="32"/>
  <c r="AN1711" i="32"/>
  <c r="AM1711" i="32"/>
  <c r="AP3868" i="32"/>
  <c r="AO3868" i="32"/>
  <c r="AN3868" i="32"/>
  <c r="AM3868" i="32"/>
  <c r="AP3867" i="32"/>
  <c r="AO3867" i="32"/>
  <c r="AN3867" i="32"/>
  <c r="AM3867" i="32"/>
  <c r="AP3866" i="32"/>
  <c r="AO3866" i="32"/>
  <c r="AN3866" i="32"/>
  <c r="AM3866" i="32"/>
  <c r="AP105" i="32"/>
  <c r="AO105" i="32"/>
  <c r="AN105" i="32"/>
  <c r="AM105" i="32"/>
  <c r="AP3865" i="32"/>
  <c r="AO3865" i="32"/>
  <c r="AN3865" i="32"/>
  <c r="AM3865" i="32"/>
  <c r="AP217" i="32"/>
  <c r="AO217" i="32"/>
  <c r="AN217" i="32"/>
  <c r="AM217" i="32"/>
  <c r="AP104" i="32"/>
  <c r="AO104" i="32"/>
  <c r="AN104" i="32"/>
  <c r="AM104" i="32"/>
  <c r="AP3864" i="32"/>
  <c r="AO3864" i="32"/>
  <c r="AN3864" i="32"/>
  <c r="AM3864" i="32"/>
  <c r="AP3863" i="32"/>
  <c r="AO3863" i="32"/>
  <c r="AN3863" i="32"/>
  <c r="AM3863" i="32"/>
  <c r="AP3862" i="32"/>
  <c r="AO3862" i="32"/>
  <c r="AN3862" i="32"/>
  <c r="AM3862" i="32"/>
  <c r="AP1710" i="32"/>
  <c r="AO1710" i="32"/>
  <c r="AN1710" i="32"/>
  <c r="AM1710" i="32"/>
  <c r="AP3861" i="32"/>
  <c r="AO3861" i="32"/>
  <c r="AN3861" i="32"/>
  <c r="AM3861" i="32"/>
  <c r="AP1709" i="32"/>
  <c r="AO1709" i="32"/>
  <c r="AN1709" i="32"/>
  <c r="AM1709" i="32"/>
  <c r="AP3860" i="32"/>
  <c r="AO3860" i="32"/>
  <c r="AN3860" i="32"/>
  <c r="AM3860" i="32"/>
  <c r="AP1708" i="32"/>
  <c r="AO1708" i="32"/>
  <c r="AN1708" i="32"/>
  <c r="AM1708" i="32"/>
  <c r="AP216" i="32"/>
  <c r="AO216" i="32"/>
  <c r="AN216" i="32"/>
  <c r="AM216" i="32"/>
  <c r="AP3859" i="32"/>
  <c r="AO3859" i="32"/>
  <c r="AN3859" i="32"/>
  <c r="AM3859" i="32"/>
  <c r="AP3858" i="32"/>
  <c r="AO3858" i="32"/>
  <c r="AN3858" i="32"/>
  <c r="AM3858" i="32"/>
  <c r="AP3857" i="32"/>
  <c r="AO3857" i="32"/>
  <c r="AN3857" i="32"/>
  <c r="AM3857" i="32"/>
  <c r="AP925" i="32"/>
  <c r="AO925" i="32"/>
  <c r="AN925" i="32"/>
  <c r="AM925" i="32"/>
  <c r="AP1707" i="32"/>
  <c r="AO1707" i="32"/>
  <c r="AN1707" i="32"/>
  <c r="AM1707" i="32"/>
  <c r="AP3856" i="32"/>
  <c r="AO3856" i="32"/>
  <c r="AN3856" i="32"/>
  <c r="AM3856" i="32"/>
  <c r="AP1706" i="32"/>
  <c r="AO1706" i="32"/>
  <c r="AN1706" i="32"/>
  <c r="AM1706" i="32"/>
  <c r="AP1705" i="32"/>
  <c r="AO1705" i="32"/>
  <c r="AN1705" i="32"/>
  <c r="AM1705" i="32"/>
  <c r="AP3855" i="32"/>
  <c r="AO3855" i="32"/>
  <c r="AN3855" i="32"/>
  <c r="AM3855" i="32"/>
  <c r="AP3854" i="32"/>
  <c r="AO3854" i="32"/>
  <c r="AN3854" i="32"/>
  <c r="AM3854" i="32"/>
  <c r="AP1704" i="32"/>
  <c r="AO1704" i="32"/>
  <c r="AN1704" i="32"/>
  <c r="AM1704" i="32"/>
  <c r="AP3853" i="32"/>
  <c r="AO3853" i="32"/>
  <c r="AN3853" i="32"/>
  <c r="AM3853" i="32"/>
  <c r="AP1703" i="32"/>
  <c r="AO1703" i="32"/>
  <c r="AN1703" i="32"/>
  <c r="AM1703" i="32"/>
  <c r="AP1702" i="32"/>
  <c r="AO1702" i="32"/>
  <c r="AN1702" i="32"/>
  <c r="AM1702" i="32"/>
  <c r="AP3852" i="32"/>
  <c r="AO3852" i="32"/>
  <c r="AN3852" i="32"/>
  <c r="AM3852" i="32"/>
  <c r="AP3851" i="32"/>
  <c r="AO3851" i="32"/>
  <c r="AN3851" i="32"/>
  <c r="AM3851" i="32"/>
  <c r="AP1701" i="32"/>
  <c r="AO1701" i="32"/>
  <c r="AN1701" i="32"/>
  <c r="AM1701" i="32"/>
  <c r="AP215" i="32"/>
  <c r="AO215" i="32"/>
  <c r="AN215" i="32"/>
  <c r="AM215" i="32"/>
  <c r="AP1700" i="32"/>
  <c r="AO1700" i="32"/>
  <c r="AN1700" i="32"/>
  <c r="AM1700" i="32"/>
  <c r="AP1699" i="32"/>
  <c r="AO1699" i="32"/>
  <c r="AN1699" i="32"/>
  <c r="AM1699" i="32"/>
  <c r="AP3850" i="32"/>
  <c r="AO3850" i="32"/>
  <c r="AN3850" i="32"/>
  <c r="AM3850" i="32"/>
  <c r="AP3849" i="32"/>
  <c r="AO3849" i="32"/>
  <c r="AN3849" i="32"/>
  <c r="AM3849" i="32"/>
  <c r="AP1698" i="32"/>
  <c r="AO1698" i="32"/>
  <c r="AN1698" i="32"/>
  <c r="AM1698" i="32"/>
  <c r="AP3848" i="32"/>
  <c r="AO3848" i="32"/>
  <c r="AN3848" i="32"/>
  <c r="AM3848" i="32"/>
  <c r="AP824" i="32"/>
  <c r="AO824" i="32"/>
  <c r="AN824" i="32"/>
  <c r="AM824" i="32"/>
  <c r="AP1697" i="32"/>
  <c r="AO1697" i="32"/>
  <c r="AN1697" i="32"/>
  <c r="AM1697" i="32"/>
  <c r="AP823" i="32"/>
  <c r="AO823" i="32"/>
  <c r="AN823" i="32"/>
  <c r="AM823" i="32"/>
  <c r="AP3847" i="32"/>
  <c r="AO3847" i="32"/>
  <c r="AN3847" i="32"/>
  <c r="AM3847" i="32"/>
  <c r="AP1997" i="32"/>
  <c r="AO1997" i="32"/>
  <c r="AN1997" i="32"/>
  <c r="AM1997" i="32"/>
  <c r="AP1696" i="32"/>
  <c r="AO1696" i="32"/>
  <c r="AN1696" i="32"/>
  <c r="AM1696" i="32"/>
  <c r="AP1695" i="32"/>
  <c r="AO1695" i="32"/>
  <c r="AN1695" i="32"/>
  <c r="AM1695" i="32"/>
  <c r="AP3846" i="32"/>
  <c r="AO3846" i="32"/>
  <c r="AN3846" i="32"/>
  <c r="AM3846" i="32"/>
  <c r="AP3845" i="32"/>
  <c r="AO3845" i="32"/>
  <c r="AN3845" i="32"/>
  <c r="AM3845" i="32"/>
  <c r="AP1694" i="32"/>
  <c r="AO1694" i="32"/>
  <c r="AN1694" i="32"/>
  <c r="AM1694" i="32"/>
  <c r="AP3844" i="32"/>
  <c r="AO3844" i="32"/>
  <c r="AN3844" i="32"/>
  <c r="AM3844" i="32"/>
  <c r="AP3843" i="32"/>
  <c r="AO3843" i="32"/>
  <c r="AN3843" i="32"/>
  <c r="AM3843" i="32"/>
  <c r="AP1693" i="32"/>
  <c r="AO1693" i="32"/>
  <c r="AN1693" i="32"/>
  <c r="AM1693" i="32"/>
  <c r="AP3842" i="32"/>
  <c r="AO3842" i="32"/>
  <c r="AN3842" i="32"/>
  <c r="AM3842" i="32"/>
  <c r="AP3841" i="32"/>
  <c r="AO3841" i="32"/>
  <c r="AN3841" i="32"/>
  <c r="AM3841" i="32"/>
  <c r="AP1692" i="32"/>
  <c r="AO1692" i="32"/>
  <c r="AN1692" i="32"/>
  <c r="AM1692" i="32"/>
  <c r="AP3840" i="32"/>
  <c r="AO3840" i="32"/>
  <c r="AN3840" i="32"/>
  <c r="AM3840" i="32"/>
  <c r="AP1996" i="32"/>
  <c r="AO1996" i="32"/>
  <c r="AN1996" i="32"/>
  <c r="AM1996" i="32"/>
  <c r="AP3839" i="32"/>
  <c r="AO3839" i="32"/>
  <c r="AN3839" i="32"/>
  <c r="AM3839" i="32"/>
  <c r="AP3838" i="32"/>
  <c r="AO3838" i="32"/>
  <c r="AN3838" i="32"/>
  <c r="AM3838" i="32"/>
  <c r="AP3837" i="32"/>
  <c r="AO3837" i="32"/>
  <c r="AN3837" i="32"/>
  <c r="AM3837" i="32"/>
  <c r="AP3836" i="32"/>
  <c r="AO3836" i="32"/>
  <c r="AN3836" i="32"/>
  <c r="AM3836" i="32"/>
  <c r="AP3835" i="32"/>
  <c r="AO3835" i="32"/>
  <c r="AN3835" i="32"/>
  <c r="AM3835" i="32"/>
  <c r="AP1691" i="32"/>
  <c r="AO1691" i="32"/>
  <c r="AN1691" i="32"/>
  <c r="AM1691" i="32"/>
  <c r="AP1957" i="32"/>
  <c r="AO1957" i="32"/>
  <c r="AN1957" i="32"/>
  <c r="AM1957" i="32"/>
  <c r="AP3834" i="32"/>
  <c r="AO3834" i="32"/>
  <c r="AN3834" i="32"/>
  <c r="AM3834" i="32"/>
  <c r="AP3833" i="32"/>
  <c r="AO3833" i="32"/>
  <c r="AN3833" i="32"/>
  <c r="AM3833" i="32"/>
  <c r="AP3832" i="32"/>
  <c r="AO3832" i="32"/>
  <c r="AN3832" i="32"/>
  <c r="AM3832" i="32"/>
  <c r="AP3831" i="32"/>
  <c r="AO3831" i="32"/>
  <c r="AN3831" i="32"/>
  <c r="AM3831" i="32"/>
  <c r="AP822" i="32"/>
  <c r="AO822" i="32"/>
  <c r="AN822" i="32"/>
  <c r="AM822" i="32"/>
  <c r="AP103" i="32"/>
  <c r="AO103" i="32"/>
  <c r="AN103" i="32"/>
  <c r="AM103" i="32"/>
  <c r="AP3830" i="32"/>
  <c r="AO3830" i="32"/>
  <c r="AN3830" i="32"/>
  <c r="AM3830" i="32"/>
  <c r="AP3829" i="32"/>
  <c r="AO3829" i="32"/>
  <c r="AN3829" i="32"/>
  <c r="AM3829" i="32"/>
  <c r="AP3828" i="32"/>
  <c r="AO3828" i="32"/>
  <c r="AN3828" i="32"/>
  <c r="AM3828" i="32"/>
  <c r="AP3827" i="32"/>
  <c r="AO3827" i="32"/>
  <c r="AN3827" i="32"/>
  <c r="AM3827" i="32"/>
  <c r="AP3826" i="32"/>
  <c r="AO3826" i="32"/>
  <c r="AN3826" i="32"/>
  <c r="AM3826" i="32"/>
  <c r="AP3825" i="32"/>
  <c r="AO3825" i="32"/>
  <c r="AN3825" i="32"/>
  <c r="AM3825" i="32"/>
  <c r="AP3824" i="32"/>
  <c r="AO3824" i="32"/>
  <c r="AN3824" i="32"/>
  <c r="AM3824" i="32"/>
  <c r="AP1690" i="32"/>
  <c r="AO1690" i="32"/>
  <c r="AN1690" i="32"/>
  <c r="AM1690" i="32"/>
  <c r="AP3823" i="32"/>
  <c r="AO3823" i="32"/>
  <c r="AN3823" i="32"/>
  <c r="AM3823" i="32"/>
  <c r="AP1689" i="32"/>
  <c r="AO1689" i="32"/>
  <c r="AN1689" i="32"/>
  <c r="AM1689" i="32"/>
  <c r="AP3822" i="32"/>
  <c r="AO3822" i="32"/>
  <c r="AN3822" i="32"/>
  <c r="AM3822" i="32"/>
  <c r="AP3821" i="32"/>
  <c r="AO3821" i="32"/>
  <c r="AN3821" i="32"/>
  <c r="AM3821" i="32"/>
  <c r="AP3820" i="32"/>
  <c r="AO3820" i="32"/>
  <c r="AN3820" i="32"/>
  <c r="AM3820" i="32"/>
  <c r="AP3819" i="32"/>
  <c r="AO3819" i="32"/>
  <c r="AN3819" i="32"/>
  <c r="AM3819" i="32"/>
  <c r="AP3818" i="32"/>
  <c r="AO3818" i="32"/>
  <c r="AN3818" i="32"/>
  <c r="AM3818" i="32"/>
  <c r="AP3817" i="32"/>
  <c r="AO3817" i="32"/>
  <c r="AN3817" i="32"/>
  <c r="AM3817" i="32"/>
  <c r="AP3816" i="32"/>
  <c r="AO3816" i="32"/>
  <c r="AN3816" i="32"/>
  <c r="AM3816" i="32"/>
  <c r="AP1688" i="32"/>
  <c r="AO1688" i="32"/>
  <c r="AN1688" i="32"/>
  <c r="AM1688" i="32"/>
  <c r="AP3815" i="32"/>
  <c r="AO3815" i="32"/>
  <c r="AN3815" i="32"/>
  <c r="AM3815" i="32"/>
  <c r="AP3814" i="32"/>
  <c r="AO3814" i="32"/>
  <c r="AN3814" i="32"/>
  <c r="AM3814" i="32"/>
  <c r="AP1687" i="32"/>
  <c r="AO1687" i="32"/>
  <c r="AN1687" i="32"/>
  <c r="AM1687" i="32"/>
  <c r="AP102" i="32"/>
  <c r="AO102" i="32"/>
  <c r="AN102" i="32"/>
  <c r="AM102" i="32"/>
  <c r="AP1686" i="32"/>
  <c r="AO1686" i="32"/>
  <c r="AN1686" i="32"/>
  <c r="AM1686" i="32"/>
  <c r="AP3813" i="32"/>
  <c r="AO3813" i="32"/>
  <c r="AN3813" i="32"/>
  <c r="AM3813" i="32"/>
  <c r="AP924" i="32"/>
  <c r="AO924" i="32"/>
  <c r="AN924" i="32"/>
  <c r="AM924" i="32"/>
  <c r="AP1685" i="32"/>
  <c r="AO1685" i="32"/>
  <c r="AN1685" i="32"/>
  <c r="AM1685" i="32"/>
  <c r="AP1684" i="32"/>
  <c r="AO1684" i="32"/>
  <c r="AN1684" i="32"/>
  <c r="AM1684" i="32"/>
  <c r="AP1683" i="32"/>
  <c r="AO1683" i="32"/>
  <c r="AN1683" i="32"/>
  <c r="AM1683" i="32"/>
  <c r="AP3812" i="32"/>
  <c r="AO3812" i="32"/>
  <c r="AN3812" i="32"/>
  <c r="AM3812" i="32"/>
  <c r="AP3811" i="32"/>
  <c r="AO3811" i="32"/>
  <c r="AN3811" i="32"/>
  <c r="AM3811" i="32"/>
  <c r="AP1682" i="32"/>
  <c r="AO1682" i="32"/>
  <c r="AN1682" i="32"/>
  <c r="AM1682" i="32"/>
  <c r="AP3810" i="32"/>
  <c r="AO3810" i="32"/>
  <c r="AN3810" i="32"/>
  <c r="AM3810" i="32"/>
  <c r="AP3809" i="32"/>
  <c r="AO3809" i="32"/>
  <c r="AN3809" i="32"/>
  <c r="AM3809" i="32"/>
  <c r="AP3808" i="32"/>
  <c r="AO3808" i="32"/>
  <c r="AN3808" i="32"/>
  <c r="AM3808" i="32"/>
  <c r="AP3807" i="32"/>
  <c r="AO3807" i="32"/>
  <c r="AN3807" i="32"/>
  <c r="AM3807" i="32"/>
  <c r="AP1681" i="32"/>
  <c r="AO1681" i="32"/>
  <c r="AN1681" i="32"/>
  <c r="AM1681" i="32"/>
  <c r="AP3806" i="32"/>
  <c r="AO3806" i="32"/>
  <c r="AN3806" i="32"/>
  <c r="AM3806" i="32"/>
  <c r="AP3805" i="32"/>
  <c r="AO3805" i="32"/>
  <c r="AN3805" i="32"/>
  <c r="AM3805" i="32"/>
  <c r="AP1680" i="32"/>
  <c r="AO1680" i="32"/>
  <c r="AN1680" i="32"/>
  <c r="AM1680" i="32"/>
  <c r="AP3804" i="32"/>
  <c r="AO3804" i="32"/>
  <c r="AN3804" i="32"/>
  <c r="AM3804" i="32"/>
  <c r="AP3803" i="32"/>
  <c r="AO3803" i="32"/>
  <c r="AN3803" i="32"/>
  <c r="AM3803" i="32"/>
  <c r="AP3802" i="32"/>
  <c r="AO3802" i="32"/>
  <c r="AN3802" i="32"/>
  <c r="AM3802" i="32"/>
  <c r="AP3801" i="32"/>
  <c r="AO3801" i="32"/>
  <c r="AN3801" i="32"/>
  <c r="AM3801" i="32"/>
  <c r="AP3800" i="32"/>
  <c r="AO3800" i="32"/>
  <c r="AN3800" i="32"/>
  <c r="AM3800" i="32"/>
  <c r="AP1679" i="32"/>
  <c r="AO1679" i="32"/>
  <c r="AN1679" i="32"/>
  <c r="AM1679" i="32"/>
  <c r="AP3799" i="32"/>
  <c r="AO3799" i="32"/>
  <c r="AN3799" i="32"/>
  <c r="AM3799" i="32"/>
  <c r="AP3798" i="32"/>
  <c r="AO3798" i="32"/>
  <c r="AN3798" i="32"/>
  <c r="AM3798" i="32"/>
  <c r="AP1678" i="32"/>
  <c r="AO1678" i="32"/>
  <c r="AN1678" i="32"/>
  <c r="AM1678" i="32"/>
  <c r="AP3797" i="32"/>
  <c r="AO3797" i="32"/>
  <c r="AN3797" i="32"/>
  <c r="AM3797" i="32"/>
  <c r="AP821" i="32"/>
  <c r="AO821" i="32"/>
  <c r="AN821" i="32"/>
  <c r="AM821" i="32"/>
  <c r="AP3796" i="32"/>
  <c r="AO3796" i="32"/>
  <c r="AN3796" i="32"/>
  <c r="AM3796" i="32"/>
  <c r="AP1677" i="32"/>
  <c r="AO1677" i="32"/>
  <c r="AN1677" i="32"/>
  <c r="AM1677" i="32"/>
  <c r="AP214" i="32"/>
  <c r="AO214" i="32"/>
  <c r="AN214" i="32"/>
  <c r="AM214" i="32"/>
  <c r="AP1676" i="32"/>
  <c r="AO1676" i="32"/>
  <c r="AN1676" i="32"/>
  <c r="AM1676" i="32"/>
  <c r="AP3795" i="32"/>
  <c r="AO3795" i="32"/>
  <c r="AN3795" i="32"/>
  <c r="AM3795" i="32"/>
  <c r="AP3794" i="32"/>
  <c r="AO3794" i="32"/>
  <c r="AN3794" i="32"/>
  <c r="AM3794" i="32"/>
  <c r="AP3793" i="32"/>
  <c r="AO3793" i="32"/>
  <c r="AN3793" i="32"/>
  <c r="AM3793" i="32"/>
  <c r="AP820" i="32"/>
  <c r="AO820" i="32"/>
  <c r="AN820" i="32"/>
  <c r="AM820" i="32"/>
  <c r="AP3792" i="32"/>
  <c r="AO3792" i="32"/>
  <c r="AN3792" i="32"/>
  <c r="AM3792" i="32"/>
  <c r="AP3791" i="32"/>
  <c r="AO3791" i="32"/>
  <c r="AN3791" i="32"/>
  <c r="AM3791" i="32"/>
  <c r="AP1675" i="32"/>
  <c r="AO1675" i="32"/>
  <c r="AN1675" i="32"/>
  <c r="AM1675" i="32"/>
  <c r="AP3790" i="32"/>
  <c r="AO3790" i="32"/>
  <c r="AN3790" i="32"/>
  <c r="AM3790" i="32"/>
  <c r="AP3789" i="32"/>
  <c r="AO3789" i="32"/>
  <c r="AN3789" i="32"/>
  <c r="AM3789" i="32"/>
  <c r="AP1674" i="32"/>
  <c r="AO1674" i="32"/>
  <c r="AN1674" i="32"/>
  <c r="AM1674" i="32"/>
  <c r="AP3788" i="32"/>
  <c r="AO3788" i="32"/>
  <c r="AN3788" i="32"/>
  <c r="AM3788" i="32"/>
  <c r="AP3787" i="32"/>
  <c r="AO3787" i="32"/>
  <c r="AN3787" i="32"/>
  <c r="AM3787" i="32"/>
  <c r="AP3786" i="32"/>
  <c r="AO3786" i="32"/>
  <c r="AN3786" i="32"/>
  <c r="AM3786" i="32"/>
  <c r="AP1673" i="32"/>
  <c r="AO1673" i="32"/>
  <c r="AN1673" i="32"/>
  <c r="AM1673" i="32"/>
  <c r="AP1672" i="32"/>
  <c r="AO1672" i="32"/>
  <c r="AN1672" i="32"/>
  <c r="AM1672" i="32"/>
  <c r="AP3785" i="32"/>
  <c r="AO3785" i="32"/>
  <c r="AN3785" i="32"/>
  <c r="AM3785" i="32"/>
  <c r="AP3784" i="32"/>
  <c r="AO3784" i="32"/>
  <c r="AN3784" i="32"/>
  <c r="AM3784" i="32"/>
  <c r="AP3783" i="32"/>
  <c r="AO3783" i="32"/>
  <c r="AN3783" i="32"/>
  <c r="AM3783" i="32"/>
  <c r="AP3782" i="32"/>
  <c r="AO3782" i="32"/>
  <c r="AN3782" i="32"/>
  <c r="AM3782" i="32"/>
  <c r="AP1671" i="32"/>
  <c r="AO1671" i="32"/>
  <c r="AN1671" i="32"/>
  <c r="AM1671" i="32"/>
  <c r="AP3781" i="32"/>
  <c r="AO3781" i="32"/>
  <c r="AN3781" i="32"/>
  <c r="AM3781" i="32"/>
  <c r="AP1670" i="32"/>
  <c r="AO1670" i="32"/>
  <c r="AN1670" i="32"/>
  <c r="AM1670" i="32"/>
  <c r="AP3780" i="32"/>
  <c r="AO3780" i="32"/>
  <c r="AN3780" i="32"/>
  <c r="AM3780" i="32"/>
  <c r="AP101" i="32"/>
  <c r="AO101" i="32"/>
  <c r="AN101" i="32"/>
  <c r="AM101" i="32"/>
  <c r="AP3779" i="32"/>
  <c r="AO3779" i="32"/>
  <c r="AN3779" i="32"/>
  <c r="AM3779" i="32"/>
  <c r="AP3778" i="32"/>
  <c r="AO3778" i="32"/>
  <c r="AN3778" i="32"/>
  <c r="AM3778" i="32"/>
  <c r="AP1669" i="32"/>
  <c r="AO1669" i="32"/>
  <c r="AN1669" i="32"/>
  <c r="AM1669" i="32"/>
  <c r="AP3777" i="32"/>
  <c r="AO3777" i="32"/>
  <c r="AN3777" i="32"/>
  <c r="AM3777" i="32"/>
  <c r="AP1995" i="32"/>
  <c r="AO1995" i="32"/>
  <c r="AN1995" i="32"/>
  <c r="AM1995" i="32"/>
  <c r="AP1668" i="32"/>
  <c r="AO1668" i="32"/>
  <c r="AN1668" i="32"/>
  <c r="AM1668" i="32"/>
  <c r="AP1667" i="32"/>
  <c r="AO1667" i="32"/>
  <c r="AN1667" i="32"/>
  <c r="AM1667" i="32"/>
  <c r="AP3776" i="32"/>
  <c r="AO3776" i="32"/>
  <c r="AN3776" i="32"/>
  <c r="AM3776" i="32"/>
  <c r="AP819" i="32"/>
  <c r="AO819" i="32"/>
  <c r="AN819" i="32"/>
  <c r="AM819" i="32"/>
  <c r="AP3775" i="32"/>
  <c r="AO3775" i="32"/>
  <c r="AN3775" i="32"/>
  <c r="AM3775" i="32"/>
  <c r="AP1666" i="32"/>
  <c r="AO1666" i="32"/>
  <c r="AN1666" i="32"/>
  <c r="AM1666" i="32"/>
  <c r="AP818" i="32"/>
  <c r="AO818" i="32"/>
  <c r="AN818" i="32"/>
  <c r="AM818" i="32"/>
  <c r="AP3774" i="32"/>
  <c r="AO3774" i="32"/>
  <c r="AN3774" i="32"/>
  <c r="AM3774" i="32"/>
  <c r="AP3773" i="32"/>
  <c r="AO3773" i="32"/>
  <c r="AN3773" i="32"/>
  <c r="AM3773" i="32"/>
  <c r="AP1665" i="32"/>
  <c r="AO1665" i="32"/>
  <c r="AN1665" i="32"/>
  <c r="AM1665" i="32"/>
  <c r="AP3772" i="32"/>
  <c r="AO3772" i="32"/>
  <c r="AN3772" i="32"/>
  <c r="AM3772" i="32"/>
  <c r="AP3771" i="32"/>
  <c r="AO3771" i="32"/>
  <c r="AN3771" i="32"/>
  <c r="AM3771" i="32"/>
  <c r="AP817" i="32"/>
  <c r="AO817" i="32"/>
  <c r="AN817" i="32"/>
  <c r="AM817" i="32"/>
  <c r="AP3770" i="32"/>
  <c r="AO3770" i="32"/>
  <c r="AN3770" i="32"/>
  <c r="AM3770" i="32"/>
  <c r="AP3769" i="32"/>
  <c r="AO3769" i="32"/>
  <c r="AN3769" i="32"/>
  <c r="AM3769" i="32"/>
  <c r="AP3768" i="32"/>
  <c r="AO3768" i="32"/>
  <c r="AN3768" i="32"/>
  <c r="AM3768" i="32"/>
  <c r="AP3767" i="32"/>
  <c r="AO3767" i="32"/>
  <c r="AN3767" i="32"/>
  <c r="AM3767" i="32"/>
  <c r="AP3766" i="32"/>
  <c r="AO3766" i="32"/>
  <c r="AN3766" i="32"/>
  <c r="AM3766" i="32"/>
  <c r="AP816" i="32"/>
  <c r="AO816" i="32"/>
  <c r="AN816" i="32"/>
  <c r="AM816" i="32"/>
  <c r="AP100" i="32"/>
  <c r="AO100" i="32"/>
  <c r="AN100" i="32"/>
  <c r="AM100" i="32"/>
  <c r="AP3765" i="32"/>
  <c r="AO3765" i="32"/>
  <c r="AN3765" i="32"/>
  <c r="AM3765" i="32"/>
  <c r="AP3764" i="32"/>
  <c r="AO3764" i="32"/>
  <c r="AN3764" i="32"/>
  <c r="AM3764" i="32"/>
  <c r="AP99" i="32"/>
  <c r="AO99" i="32"/>
  <c r="AN99" i="32"/>
  <c r="AM99" i="32"/>
  <c r="AP3763" i="32"/>
  <c r="AO3763" i="32"/>
  <c r="AN3763" i="32"/>
  <c r="AM3763" i="32"/>
  <c r="AP3762" i="32"/>
  <c r="AO3762" i="32"/>
  <c r="AN3762" i="32"/>
  <c r="AM3762" i="32"/>
  <c r="AP3761" i="32"/>
  <c r="AO3761" i="32"/>
  <c r="AN3761" i="32"/>
  <c r="AM3761" i="32"/>
  <c r="AP3760" i="32"/>
  <c r="AO3760" i="32"/>
  <c r="AN3760" i="32"/>
  <c r="AM3760" i="32"/>
  <c r="AP3759" i="32"/>
  <c r="AO3759" i="32"/>
  <c r="AN3759" i="32"/>
  <c r="AM3759" i="32"/>
  <c r="AP1664" i="32"/>
  <c r="AO1664" i="32"/>
  <c r="AN1664" i="32"/>
  <c r="AM1664" i="32"/>
  <c r="AP1663" i="32"/>
  <c r="AO1663" i="32"/>
  <c r="AN1663" i="32"/>
  <c r="AM1663" i="32"/>
  <c r="AP3758" i="32"/>
  <c r="AO3758" i="32"/>
  <c r="AN3758" i="32"/>
  <c r="AM3758" i="32"/>
  <c r="AP1994" i="32"/>
  <c r="AO1994" i="32"/>
  <c r="AN1994" i="32"/>
  <c r="AM1994" i="32"/>
  <c r="AP3757" i="32"/>
  <c r="AO3757" i="32"/>
  <c r="AN3757" i="32"/>
  <c r="AM3757" i="32"/>
  <c r="AP4472" i="32"/>
  <c r="AO4472" i="32"/>
  <c r="AN4472" i="32"/>
  <c r="AM4472" i="32"/>
  <c r="AP3755" i="32"/>
  <c r="AO3755" i="32"/>
  <c r="AN3755" i="32"/>
  <c r="AM3755" i="32"/>
  <c r="AP3754" i="32"/>
  <c r="AO3754" i="32"/>
  <c r="AN3754" i="32"/>
  <c r="AM3754" i="32"/>
  <c r="AP1662" i="32"/>
  <c r="AO1662" i="32"/>
  <c r="AN1662" i="32"/>
  <c r="AM1662" i="32"/>
  <c r="AP1661" i="32"/>
  <c r="AO1661" i="32"/>
  <c r="AN1661" i="32"/>
  <c r="AM1661" i="32"/>
  <c r="AP3753" i="32"/>
  <c r="AO3753" i="32"/>
  <c r="AN3753" i="32"/>
  <c r="AM3753" i="32"/>
  <c r="AP815" i="32"/>
  <c r="AO815" i="32"/>
  <c r="AN815" i="32"/>
  <c r="AM815" i="32"/>
  <c r="AP1660" i="32"/>
  <c r="AO1660" i="32"/>
  <c r="AN1660" i="32"/>
  <c r="AM1660" i="32"/>
  <c r="AP3752" i="32"/>
  <c r="AO3752" i="32"/>
  <c r="AN3752" i="32"/>
  <c r="AM3752" i="32"/>
  <c r="AP3751" i="32"/>
  <c r="AO3751" i="32"/>
  <c r="AN3751" i="32"/>
  <c r="AM3751" i="32"/>
  <c r="AP1659" i="32"/>
  <c r="AO1659" i="32"/>
  <c r="AN1659" i="32"/>
  <c r="AM1659" i="32"/>
  <c r="AP1658" i="32"/>
  <c r="AO1658" i="32"/>
  <c r="AN1658" i="32"/>
  <c r="AM1658" i="32"/>
  <c r="AP3750" i="32"/>
  <c r="AO3750" i="32"/>
  <c r="AN3750" i="32"/>
  <c r="AM3750" i="32"/>
  <c r="AP3749" i="32"/>
  <c r="AO3749" i="32"/>
  <c r="AN3749" i="32"/>
  <c r="AM3749" i="32"/>
  <c r="AP3748" i="32"/>
  <c r="AO3748" i="32"/>
  <c r="AN3748" i="32"/>
  <c r="AM3748" i="32"/>
  <c r="AP3971" i="32"/>
  <c r="AO3971" i="32"/>
  <c r="AN3971" i="32"/>
  <c r="AM3971" i="32"/>
  <c r="AP3746" i="32"/>
  <c r="AO3746" i="32"/>
  <c r="AN3746" i="32"/>
  <c r="AM3746" i="32"/>
  <c r="AP3745" i="32"/>
  <c r="AO3745" i="32"/>
  <c r="AN3745" i="32"/>
  <c r="AM3745" i="32"/>
  <c r="AP3744" i="32"/>
  <c r="AO3744" i="32"/>
  <c r="AN3744" i="32"/>
  <c r="AM3744" i="32"/>
  <c r="AP1657" i="32"/>
  <c r="AO1657" i="32"/>
  <c r="AN1657" i="32"/>
  <c r="AM1657" i="32"/>
  <c r="AP3743" i="32"/>
  <c r="AO3743" i="32"/>
  <c r="AN3743" i="32"/>
  <c r="AM3743" i="32"/>
  <c r="AP1656" i="32"/>
  <c r="AO1656" i="32"/>
  <c r="AN1656" i="32"/>
  <c r="AM1656" i="32"/>
  <c r="AP1655" i="32"/>
  <c r="AO1655" i="32"/>
  <c r="AN1655" i="32"/>
  <c r="AM1655" i="32"/>
  <c r="AP1654" i="32"/>
  <c r="AO1654" i="32"/>
  <c r="AN1654" i="32"/>
  <c r="AM1654" i="32"/>
  <c r="AP1653" i="32"/>
  <c r="AO1653" i="32"/>
  <c r="AN1653" i="32"/>
  <c r="AM1653" i="32"/>
  <c r="AP3742" i="32"/>
  <c r="AO3742" i="32"/>
  <c r="AN3742" i="32"/>
  <c r="AM3742" i="32"/>
  <c r="AP814" i="32"/>
  <c r="AO814" i="32"/>
  <c r="AN814" i="32"/>
  <c r="AM814" i="32"/>
  <c r="AP3741" i="32"/>
  <c r="AO3741" i="32"/>
  <c r="AN3741" i="32"/>
  <c r="AM3741" i="32"/>
  <c r="AP1652" i="32"/>
  <c r="AO1652" i="32"/>
  <c r="AN1652" i="32"/>
  <c r="AM1652" i="32"/>
  <c r="AP3740" i="32"/>
  <c r="AO3740" i="32"/>
  <c r="AN3740" i="32"/>
  <c r="AM3740" i="32"/>
  <c r="AP3739" i="32"/>
  <c r="AO3739" i="32"/>
  <c r="AN3739" i="32"/>
  <c r="AM3739" i="32"/>
  <c r="AP1651" i="32"/>
  <c r="AO1651" i="32"/>
  <c r="AN1651" i="32"/>
  <c r="AM1651" i="32"/>
  <c r="AP1650" i="32"/>
  <c r="AO1650" i="32"/>
  <c r="AN1650" i="32"/>
  <c r="AM1650" i="32"/>
  <c r="AP3738" i="32"/>
  <c r="AO3738" i="32"/>
  <c r="AN3738" i="32"/>
  <c r="AM3738" i="32"/>
  <c r="AP3737" i="32"/>
  <c r="AO3737" i="32"/>
  <c r="AN3737" i="32"/>
  <c r="AM3737" i="32"/>
  <c r="AP98" i="32"/>
  <c r="AO98" i="32"/>
  <c r="AN98" i="32"/>
  <c r="AM98" i="32"/>
  <c r="AP1649" i="32"/>
  <c r="AO1649" i="32"/>
  <c r="AN1649" i="32"/>
  <c r="AM1649" i="32"/>
  <c r="AP3736" i="32"/>
  <c r="AO3736" i="32"/>
  <c r="AN3736" i="32"/>
  <c r="AM3736" i="32"/>
  <c r="AP3735" i="32"/>
  <c r="AO3735" i="32"/>
  <c r="AN3735" i="32"/>
  <c r="AM3735" i="32"/>
  <c r="AP3734" i="32"/>
  <c r="AO3734" i="32"/>
  <c r="AN3734" i="32"/>
  <c r="AM3734" i="32"/>
  <c r="AP3733" i="32"/>
  <c r="AO3733" i="32"/>
  <c r="AN3733" i="32"/>
  <c r="AM3733" i="32"/>
  <c r="AP3732" i="32"/>
  <c r="AO3732" i="32"/>
  <c r="AN3732" i="32"/>
  <c r="AM3732" i="32"/>
  <c r="AP97" i="32"/>
  <c r="AO97" i="32"/>
  <c r="AN97" i="32"/>
  <c r="AM97" i="32"/>
  <c r="AP1648" i="32"/>
  <c r="AO1648" i="32"/>
  <c r="AN1648" i="32"/>
  <c r="AM1648" i="32"/>
  <c r="AP1956" i="32"/>
  <c r="AO1956" i="32"/>
  <c r="AN1956" i="32"/>
  <c r="AM1956" i="32"/>
  <c r="AP1993" i="32"/>
  <c r="AO1993" i="32"/>
  <c r="AN1993" i="32"/>
  <c r="AM1993" i="32"/>
  <c r="AP1647" i="32"/>
  <c r="AO1647" i="32"/>
  <c r="AN1647" i="32"/>
  <c r="AM1647" i="32"/>
  <c r="AP1974" i="32"/>
  <c r="AO1974" i="32"/>
  <c r="AN1974" i="32"/>
  <c r="AM1974" i="32"/>
  <c r="AP1646" i="32"/>
  <c r="AO1646" i="32"/>
  <c r="AN1646" i="32"/>
  <c r="AM1646" i="32"/>
  <c r="AP3731" i="32"/>
  <c r="AO3731" i="32"/>
  <c r="AN3731" i="32"/>
  <c r="AM3731" i="32"/>
  <c r="AP3730" i="32"/>
  <c r="AO3730" i="32"/>
  <c r="AN3730" i="32"/>
  <c r="AM3730" i="32"/>
  <c r="AP1645" i="32"/>
  <c r="AO1645" i="32"/>
  <c r="AN1645" i="32"/>
  <c r="AM1645" i="32"/>
  <c r="AP1644" i="32"/>
  <c r="AO1644" i="32"/>
  <c r="AN1644" i="32"/>
  <c r="AM1644" i="32"/>
  <c r="AP96" i="32"/>
  <c r="AO96" i="32"/>
  <c r="AN96" i="32"/>
  <c r="AM96" i="32"/>
  <c r="AP923" i="32"/>
  <c r="AO923" i="32"/>
  <c r="AN923" i="32"/>
  <c r="AM923" i="32"/>
  <c r="AP1643" i="32"/>
  <c r="AO1643" i="32"/>
  <c r="AN1643" i="32"/>
  <c r="AM1643" i="32"/>
  <c r="AP3729" i="32"/>
  <c r="AO3729" i="32"/>
  <c r="AN3729" i="32"/>
  <c r="AM3729" i="32"/>
  <c r="AP3728" i="32"/>
  <c r="AO3728" i="32"/>
  <c r="AN3728" i="32"/>
  <c r="AM3728" i="32"/>
  <c r="AP3727" i="32"/>
  <c r="AO3727" i="32"/>
  <c r="AN3727" i="32"/>
  <c r="AM3727" i="32"/>
  <c r="AP1642" i="32"/>
  <c r="AO1642" i="32"/>
  <c r="AN1642" i="32"/>
  <c r="AM1642" i="32"/>
  <c r="AP3726" i="32"/>
  <c r="AO3726" i="32"/>
  <c r="AN3726" i="32"/>
  <c r="AM3726" i="32"/>
  <c r="AP3725" i="32"/>
  <c r="AO3725" i="32"/>
  <c r="AN3725" i="32"/>
  <c r="AM3725" i="32"/>
  <c r="AP3724" i="32"/>
  <c r="AO3724" i="32"/>
  <c r="AN3724" i="32"/>
  <c r="AM3724" i="32"/>
  <c r="AP3723" i="32"/>
  <c r="AO3723" i="32"/>
  <c r="AN3723" i="32"/>
  <c r="AM3723" i="32"/>
  <c r="AP3722" i="32"/>
  <c r="AO3722" i="32"/>
  <c r="AN3722" i="32"/>
  <c r="AM3722" i="32"/>
  <c r="AP3721" i="32"/>
  <c r="AO3721" i="32"/>
  <c r="AN3721" i="32"/>
  <c r="AM3721" i="32"/>
  <c r="AP3720" i="32"/>
  <c r="AO3720" i="32"/>
  <c r="AN3720" i="32"/>
  <c r="AM3720" i="32"/>
  <c r="AP1641" i="32"/>
  <c r="AO1641" i="32"/>
  <c r="AN1641" i="32"/>
  <c r="AM1641" i="32"/>
  <c r="AP1640" i="32"/>
  <c r="AO1640" i="32"/>
  <c r="AN1640" i="32"/>
  <c r="AM1640" i="32"/>
  <c r="AP3719" i="32"/>
  <c r="AO3719" i="32"/>
  <c r="AN3719" i="32"/>
  <c r="AM3719" i="32"/>
  <c r="AP1639" i="32"/>
  <c r="AO1639" i="32"/>
  <c r="AN1639" i="32"/>
  <c r="AM1639" i="32"/>
  <c r="AP922" i="32"/>
  <c r="AO922" i="32"/>
  <c r="AN922" i="32"/>
  <c r="AM922" i="32"/>
  <c r="AP3718" i="32"/>
  <c r="AO3718" i="32"/>
  <c r="AN3718" i="32"/>
  <c r="AM3718" i="32"/>
  <c r="AP1638" i="32"/>
  <c r="AO1638" i="32"/>
  <c r="AN1638" i="32"/>
  <c r="AM1638" i="32"/>
  <c r="AP3717" i="32"/>
  <c r="AO3717" i="32"/>
  <c r="AN3717" i="32"/>
  <c r="AM3717" i="32"/>
  <c r="AP1637" i="32"/>
  <c r="AO1637" i="32"/>
  <c r="AN1637" i="32"/>
  <c r="AM1637" i="32"/>
  <c r="AP3716" i="32"/>
  <c r="AO3716" i="32"/>
  <c r="AN3716" i="32"/>
  <c r="AM3716" i="32"/>
  <c r="AP213" i="32"/>
  <c r="AO213" i="32"/>
  <c r="AN213" i="32"/>
  <c r="AM213" i="32"/>
  <c r="AP3715" i="32"/>
  <c r="AO3715" i="32"/>
  <c r="AN3715" i="32"/>
  <c r="AM3715" i="32"/>
  <c r="AP3714" i="32"/>
  <c r="AO3714" i="32"/>
  <c r="AN3714" i="32"/>
  <c r="AM3714" i="32"/>
  <c r="AP3713" i="32"/>
  <c r="AO3713" i="32"/>
  <c r="AN3713" i="32"/>
  <c r="AM3713" i="32"/>
  <c r="AP1636" i="32"/>
  <c r="AO1636" i="32"/>
  <c r="AN1636" i="32"/>
  <c r="AM1636" i="32"/>
  <c r="AP3712" i="32"/>
  <c r="AO3712" i="32"/>
  <c r="AN3712" i="32"/>
  <c r="AM3712" i="32"/>
  <c r="AP3711" i="32"/>
  <c r="AO3711" i="32"/>
  <c r="AN3711" i="32"/>
  <c r="AM3711" i="32"/>
  <c r="AP921" i="32"/>
  <c r="AO921" i="32"/>
  <c r="AN921" i="32"/>
  <c r="AM921" i="32"/>
  <c r="AP1635" i="32"/>
  <c r="AO1635" i="32"/>
  <c r="AN1635" i="32"/>
  <c r="AM1635" i="32"/>
  <c r="AP3710" i="32"/>
  <c r="AO3710" i="32"/>
  <c r="AN3710" i="32"/>
  <c r="AM3710" i="32"/>
  <c r="AP2793" i="32"/>
  <c r="AO2793" i="32"/>
  <c r="AN2793" i="32"/>
  <c r="AM2793" i="32"/>
  <c r="AP3709" i="32"/>
  <c r="AO3709" i="32"/>
  <c r="AN3709" i="32"/>
  <c r="AM3709" i="32"/>
  <c r="AP3708" i="32"/>
  <c r="AO3708" i="32"/>
  <c r="AN3708" i="32"/>
  <c r="AM3708" i="32"/>
  <c r="AP3707" i="32"/>
  <c r="AO3707" i="32"/>
  <c r="AN3707" i="32"/>
  <c r="AM3707" i="32"/>
  <c r="AP3706" i="32"/>
  <c r="AO3706" i="32"/>
  <c r="AN3706" i="32"/>
  <c r="AM3706" i="32"/>
  <c r="AP212" i="32"/>
  <c r="AO212" i="32"/>
  <c r="AN212" i="32"/>
  <c r="AM212" i="32"/>
  <c r="AP3705" i="32"/>
  <c r="AO3705" i="32"/>
  <c r="AN3705" i="32"/>
  <c r="AM3705" i="32"/>
  <c r="AP813" i="32"/>
  <c r="AO813" i="32"/>
  <c r="AN813" i="32"/>
  <c r="AM813" i="32"/>
  <c r="AP1634" i="32"/>
  <c r="AO1634" i="32"/>
  <c r="AN1634" i="32"/>
  <c r="AM1634" i="32"/>
  <c r="AP3704" i="32"/>
  <c r="AO3704" i="32"/>
  <c r="AN3704" i="32"/>
  <c r="AM3704" i="32"/>
  <c r="AP1633" i="32"/>
  <c r="AO1633" i="32"/>
  <c r="AN1633" i="32"/>
  <c r="AM1633" i="32"/>
  <c r="AP1632" i="32"/>
  <c r="AO1632" i="32"/>
  <c r="AN1632" i="32"/>
  <c r="AM1632" i="32"/>
  <c r="AP95" i="32"/>
  <c r="AO95" i="32"/>
  <c r="AN95" i="32"/>
  <c r="AM95" i="32"/>
  <c r="AP3703" i="32"/>
  <c r="AO3703" i="32"/>
  <c r="AN3703" i="32"/>
  <c r="AM3703" i="32"/>
  <c r="AP1631" i="32"/>
  <c r="AO1631" i="32"/>
  <c r="AN1631" i="32"/>
  <c r="AM1631" i="32"/>
  <c r="AP3702" i="32"/>
  <c r="AO3702" i="32"/>
  <c r="AN3702" i="32"/>
  <c r="AM3702" i="32"/>
  <c r="AP1630" i="32"/>
  <c r="AO1630" i="32"/>
  <c r="AN1630" i="32"/>
  <c r="AM1630" i="32"/>
  <c r="AP1629" i="32"/>
  <c r="AO1629" i="32"/>
  <c r="AN1629" i="32"/>
  <c r="AM1629" i="32"/>
  <c r="AP1628" i="32"/>
  <c r="AO1628" i="32"/>
  <c r="AN1628" i="32"/>
  <c r="AM1628" i="32"/>
  <c r="AP3701" i="32"/>
  <c r="AO3701" i="32"/>
  <c r="AN3701" i="32"/>
  <c r="AM3701" i="32"/>
  <c r="AP1992" i="32"/>
  <c r="AO1992" i="32"/>
  <c r="AN1992" i="32"/>
  <c r="AM1992" i="32"/>
  <c r="AP3700" i="32"/>
  <c r="AO3700" i="32"/>
  <c r="AN3700" i="32"/>
  <c r="AM3700" i="32"/>
  <c r="AP3699" i="32"/>
  <c r="AO3699" i="32"/>
  <c r="AN3699" i="32"/>
  <c r="AM3699" i="32"/>
  <c r="AP920" i="32"/>
  <c r="AO920" i="32"/>
  <c r="AN920" i="32"/>
  <c r="AM920" i="32"/>
  <c r="AP3698" i="32"/>
  <c r="AO3698" i="32"/>
  <c r="AN3698" i="32"/>
  <c r="AM3698" i="32"/>
  <c r="AP1627" i="32"/>
  <c r="AO1627" i="32"/>
  <c r="AN1627" i="32"/>
  <c r="AM1627" i="32"/>
  <c r="AP3697" i="32"/>
  <c r="AO3697" i="32"/>
  <c r="AN3697" i="32"/>
  <c r="AM3697" i="32"/>
  <c r="AP3696" i="32"/>
  <c r="AO3696" i="32"/>
  <c r="AN3696" i="32"/>
  <c r="AM3696" i="32"/>
  <c r="AP4455" i="32"/>
  <c r="AO4455" i="32"/>
  <c r="AN4455" i="32"/>
  <c r="AM4455" i="32"/>
  <c r="AP3695" i="32"/>
  <c r="AO3695" i="32"/>
  <c r="AN3695" i="32"/>
  <c r="AM3695" i="32"/>
  <c r="AP1626" i="32"/>
  <c r="AO1626" i="32"/>
  <c r="AN1626" i="32"/>
  <c r="AM1626" i="32"/>
  <c r="AP3694" i="32"/>
  <c r="AO3694" i="32"/>
  <c r="AN3694" i="32"/>
  <c r="AM3694" i="32"/>
  <c r="AP3693" i="32"/>
  <c r="AO3693" i="32"/>
  <c r="AN3693" i="32"/>
  <c r="AM3693" i="32"/>
  <c r="AP3692" i="32"/>
  <c r="AO3692" i="32"/>
  <c r="AN3692" i="32"/>
  <c r="AM3692" i="32"/>
  <c r="AP812" i="32"/>
  <c r="AO812" i="32"/>
  <c r="AN812" i="32"/>
  <c r="AM812" i="32"/>
  <c r="AP811" i="32"/>
  <c r="AO811" i="32"/>
  <c r="AN811" i="32"/>
  <c r="AM811" i="32"/>
  <c r="AP1625" i="32"/>
  <c r="AO1625" i="32"/>
  <c r="AN1625" i="32"/>
  <c r="AM1625" i="32"/>
  <c r="AP1624" i="32"/>
  <c r="AO1624" i="32"/>
  <c r="AN1624" i="32"/>
  <c r="AM1624" i="32"/>
  <c r="AP3691" i="32"/>
  <c r="AO3691" i="32"/>
  <c r="AN3691" i="32"/>
  <c r="AM3691" i="32"/>
  <c r="AP3690" i="32"/>
  <c r="AO3690" i="32"/>
  <c r="AN3690" i="32"/>
  <c r="AM3690" i="32"/>
  <c r="AP1623" i="32"/>
  <c r="AO1623" i="32"/>
  <c r="AN1623" i="32"/>
  <c r="AM1623" i="32"/>
  <c r="AP3689" i="32"/>
  <c r="AO3689" i="32"/>
  <c r="AN3689" i="32"/>
  <c r="AM3689" i="32"/>
  <c r="AP3688" i="32"/>
  <c r="AO3688" i="32"/>
  <c r="AN3688" i="32"/>
  <c r="AM3688" i="32"/>
  <c r="AP3687" i="32"/>
  <c r="AO3687" i="32"/>
  <c r="AN3687" i="32"/>
  <c r="AM3687" i="32"/>
  <c r="AP1622" i="32"/>
  <c r="AO1622" i="32"/>
  <c r="AN1622" i="32"/>
  <c r="AM1622" i="32"/>
  <c r="AP3686" i="32"/>
  <c r="AO3686" i="32"/>
  <c r="AN3686" i="32"/>
  <c r="AM3686" i="32"/>
  <c r="AP810" i="32"/>
  <c r="AO810" i="32"/>
  <c r="AN810" i="32"/>
  <c r="AM810" i="32"/>
  <c r="AP1621" i="32"/>
  <c r="AO1621" i="32"/>
  <c r="AN1621" i="32"/>
  <c r="AM1621" i="32"/>
  <c r="AP3685" i="32"/>
  <c r="AO3685" i="32"/>
  <c r="AN3685" i="32"/>
  <c r="AM3685" i="32"/>
  <c r="AP3684" i="32"/>
  <c r="AO3684" i="32"/>
  <c r="AN3684" i="32"/>
  <c r="AM3684" i="32"/>
  <c r="AP1620" i="32"/>
  <c r="AO1620" i="32"/>
  <c r="AN1620" i="32"/>
  <c r="AM1620" i="32"/>
  <c r="AP3683" i="32"/>
  <c r="AO3683" i="32"/>
  <c r="AN3683" i="32"/>
  <c r="AM3683" i="32"/>
  <c r="AP809" i="32"/>
  <c r="AO809" i="32"/>
  <c r="AN809" i="32"/>
  <c r="AM809" i="32"/>
  <c r="AP1619" i="32"/>
  <c r="AO1619" i="32"/>
  <c r="AN1619" i="32"/>
  <c r="AM1619" i="32"/>
  <c r="AP3682" i="32"/>
  <c r="AO3682" i="32"/>
  <c r="AN3682" i="32"/>
  <c r="AM3682" i="32"/>
  <c r="AP1618" i="32"/>
  <c r="AO1618" i="32"/>
  <c r="AN1618" i="32"/>
  <c r="AM1618" i="32"/>
  <c r="AP3681" i="32"/>
  <c r="AO3681" i="32"/>
  <c r="AN3681" i="32"/>
  <c r="AM3681" i="32"/>
  <c r="AP3680" i="32"/>
  <c r="AO3680" i="32"/>
  <c r="AN3680" i="32"/>
  <c r="AM3680" i="32"/>
  <c r="AP3679" i="32"/>
  <c r="AO3679" i="32"/>
  <c r="AN3679" i="32"/>
  <c r="AM3679" i="32"/>
  <c r="AP1617" i="32"/>
  <c r="AO1617" i="32"/>
  <c r="AN1617" i="32"/>
  <c r="AM1617" i="32"/>
  <c r="AP1616" i="32"/>
  <c r="AO1616" i="32"/>
  <c r="AN1616" i="32"/>
  <c r="AM1616" i="32"/>
  <c r="AP3678" i="32"/>
  <c r="AO3678" i="32"/>
  <c r="AN3678" i="32"/>
  <c r="AM3678" i="32"/>
  <c r="AP1615" i="32"/>
  <c r="AO1615" i="32"/>
  <c r="AN1615" i="32"/>
  <c r="AM1615" i="32"/>
  <c r="AP1614" i="32"/>
  <c r="AO1614" i="32"/>
  <c r="AN1614" i="32"/>
  <c r="AM1614" i="32"/>
  <c r="AP3677" i="32"/>
  <c r="AO3677" i="32"/>
  <c r="AN3677" i="32"/>
  <c r="AM3677" i="32"/>
  <c r="AP1613" i="32"/>
  <c r="AO1613" i="32"/>
  <c r="AN1613" i="32"/>
  <c r="AM1613" i="32"/>
  <c r="AP1612" i="32"/>
  <c r="AO1612" i="32"/>
  <c r="AN1612" i="32"/>
  <c r="AM1612" i="32"/>
  <c r="AP3676" i="32"/>
  <c r="AO3676" i="32"/>
  <c r="AN3676" i="32"/>
  <c r="AM3676" i="32"/>
  <c r="AP211" i="32"/>
  <c r="AO211" i="32"/>
  <c r="AN211" i="32"/>
  <c r="AM211" i="32"/>
  <c r="AP1611" i="32"/>
  <c r="AO1611" i="32"/>
  <c r="AN1611" i="32"/>
  <c r="AM1611" i="32"/>
  <c r="AP3675" i="32"/>
  <c r="AO3675" i="32"/>
  <c r="AN3675" i="32"/>
  <c r="AM3675" i="32"/>
  <c r="AP1610" i="32"/>
  <c r="AO1610" i="32"/>
  <c r="AN1610" i="32"/>
  <c r="AM1610" i="32"/>
  <c r="AP3674" i="32"/>
  <c r="AO3674" i="32"/>
  <c r="AN3674" i="32"/>
  <c r="AM3674" i="32"/>
  <c r="AP4469" i="32"/>
  <c r="AO4469" i="32"/>
  <c r="AN4469" i="32"/>
  <c r="AM4469" i="32"/>
  <c r="AP1609" i="32"/>
  <c r="AO1609" i="32"/>
  <c r="AN1609" i="32"/>
  <c r="AM1609" i="32"/>
  <c r="AP1608" i="32"/>
  <c r="AO1608" i="32"/>
  <c r="AN1608" i="32"/>
  <c r="AM1608" i="32"/>
  <c r="AP94" i="32"/>
  <c r="AO94" i="32"/>
  <c r="AN94" i="32"/>
  <c r="AM94" i="32"/>
  <c r="AP1607" i="32"/>
  <c r="AO1607" i="32"/>
  <c r="AN1607" i="32"/>
  <c r="AM1607" i="32"/>
  <c r="AP1606" i="32"/>
  <c r="AO1606" i="32"/>
  <c r="AN1606" i="32"/>
  <c r="AM1606" i="32"/>
  <c r="AP3673" i="32"/>
  <c r="AO3673" i="32"/>
  <c r="AN3673" i="32"/>
  <c r="AM3673" i="32"/>
  <c r="AP3672" i="32"/>
  <c r="AO3672" i="32"/>
  <c r="AN3672" i="32"/>
  <c r="AM3672" i="32"/>
  <c r="AP3671" i="32"/>
  <c r="AO3671" i="32"/>
  <c r="AN3671" i="32"/>
  <c r="AM3671" i="32"/>
  <c r="AP3670" i="32"/>
  <c r="AO3670" i="32"/>
  <c r="AN3670" i="32"/>
  <c r="AM3670" i="32"/>
  <c r="AP1605" i="32"/>
  <c r="AO1605" i="32"/>
  <c r="AN1605" i="32"/>
  <c r="AM1605" i="32"/>
  <c r="AP808" i="32"/>
  <c r="AO808" i="32"/>
  <c r="AN808" i="32"/>
  <c r="AM808" i="32"/>
  <c r="AP3669" i="32"/>
  <c r="AO3669" i="32"/>
  <c r="AN3669" i="32"/>
  <c r="AM3669" i="32"/>
  <c r="AP3668" i="32"/>
  <c r="AO3668" i="32"/>
  <c r="AN3668" i="32"/>
  <c r="AM3668" i="32"/>
  <c r="AP1604" i="32"/>
  <c r="AO1604" i="32"/>
  <c r="AN1604" i="32"/>
  <c r="AM1604" i="32"/>
  <c r="AP807" i="32"/>
  <c r="AO807" i="32"/>
  <c r="AN807" i="32"/>
  <c r="AM807" i="32"/>
  <c r="AP210" i="32"/>
  <c r="AO210" i="32"/>
  <c r="AN210" i="32"/>
  <c r="AM210" i="32"/>
  <c r="AP3667" i="32"/>
  <c r="AO3667" i="32"/>
  <c r="AN3667" i="32"/>
  <c r="AM3667" i="32"/>
  <c r="AP3666" i="32"/>
  <c r="AO3666" i="32"/>
  <c r="AN3666" i="32"/>
  <c r="AM3666" i="32"/>
  <c r="AP919" i="32"/>
  <c r="AO919" i="32"/>
  <c r="AN919" i="32"/>
  <c r="AM919" i="32"/>
  <c r="AP3665" i="32"/>
  <c r="AO3665" i="32"/>
  <c r="AN3665" i="32"/>
  <c r="AM3665" i="32"/>
  <c r="AP3664" i="32"/>
  <c r="AO3664" i="32"/>
  <c r="AN3664" i="32"/>
  <c r="AM3664" i="32"/>
  <c r="AP1603" i="32"/>
  <c r="AO1603" i="32"/>
  <c r="AN1603" i="32"/>
  <c r="AM1603" i="32"/>
  <c r="AP3663" i="32"/>
  <c r="AO3663" i="32"/>
  <c r="AN3663" i="32"/>
  <c r="AM3663" i="32"/>
  <c r="AP3662" i="32"/>
  <c r="AO3662" i="32"/>
  <c r="AN3662" i="32"/>
  <c r="AM3662" i="32"/>
  <c r="AP3661" i="32"/>
  <c r="AO3661" i="32"/>
  <c r="AN3661" i="32"/>
  <c r="AM3661" i="32"/>
  <c r="AP1602" i="32"/>
  <c r="AO1602" i="32"/>
  <c r="AN1602" i="32"/>
  <c r="AM1602" i="32"/>
  <c r="AP3660" i="32"/>
  <c r="AO3660" i="32"/>
  <c r="AN3660" i="32"/>
  <c r="AM3660" i="32"/>
  <c r="AP3659" i="32"/>
  <c r="AO3659" i="32"/>
  <c r="AN3659" i="32"/>
  <c r="AM3659" i="32"/>
  <c r="AP3658" i="32"/>
  <c r="AO3658" i="32"/>
  <c r="AN3658" i="32"/>
  <c r="AM3658" i="32"/>
  <c r="AP93" i="32"/>
  <c r="AO93" i="32"/>
  <c r="AN93" i="32"/>
  <c r="AM93" i="32"/>
  <c r="AP3657" i="32"/>
  <c r="AO3657" i="32"/>
  <c r="AN3657" i="32"/>
  <c r="AM3657" i="32"/>
  <c r="AP918" i="32"/>
  <c r="AO918" i="32"/>
  <c r="AN918" i="32"/>
  <c r="AM918" i="32"/>
  <c r="AP3656" i="32"/>
  <c r="AO3656" i="32"/>
  <c r="AN3656" i="32"/>
  <c r="AM3656" i="32"/>
  <c r="AP1601" i="32"/>
  <c r="AO1601" i="32"/>
  <c r="AN1601" i="32"/>
  <c r="AM1601" i="32"/>
  <c r="AP3655" i="32"/>
  <c r="AO3655" i="32"/>
  <c r="AN3655" i="32"/>
  <c r="AM3655" i="32"/>
  <c r="AP3654" i="32"/>
  <c r="AO3654" i="32"/>
  <c r="AN3654" i="32"/>
  <c r="AM3654" i="32"/>
  <c r="AP3653" i="32"/>
  <c r="AO3653" i="32"/>
  <c r="AN3653" i="32"/>
  <c r="AM3653" i="32"/>
  <c r="AP3652" i="32"/>
  <c r="AO3652" i="32"/>
  <c r="AN3652" i="32"/>
  <c r="AM3652" i="32"/>
  <c r="AP1600" i="32"/>
  <c r="AO1600" i="32"/>
  <c r="AN1600" i="32"/>
  <c r="AM1600" i="32"/>
  <c r="AP1599" i="32"/>
  <c r="AO1599" i="32"/>
  <c r="AN1599" i="32"/>
  <c r="AM1599" i="32"/>
  <c r="AP3651" i="32"/>
  <c r="AO3651" i="32"/>
  <c r="AN3651" i="32"/>
  <c r="AM3651" i="32"/>
  <c r="AP4462" i="32"/>
  <c r="AO4462" i="32"/>
  <c r="AN4462" i="32"/>
  <c r="AM4462" i="32"/>
  <c r="AP1598" i="32"/>
  <c r="AO1598" i="32"/>
  <c r="AN1598" i="32"/>
  <c r="AM1598" i="32"/>
  <c r="AP806" i="32"/>
  <c r="AO806" i="32"/>
  <c r="AN806" i="32"/>
  <c r="AM806" i="32"/>
  <c r="AP3200" i="32"/>
  <c r="AO3200" i="32"/>
  <c r="AN3200" i="32"/>
  <c r="AM3200" i="32"/>
  <c r="AP92" i="32"/>
  <c r="AO92" i="32"/>
  <c r="AN92" i="32"/>
  <c r="AM92" i="32"/>
  <c r="AP1955" i="32"/>
  <c r="AO1955" i="32"/>
  <c r="AN1955" i="32"/>
  <c r="AM1955" i="32"/>
  <c r="AP3648" i="32"/>
  <c r="AO3648" i="32"/>
  <c r="AN3648" i="32"/>
  <c r="AM3648" i="32"/>
  <c r="AP3647" i="32"/>
  <c r="AO3647" i="32"/>
  <c r="AN3647" i="32"/>
  <c r="AM3647" i="32"/>
  <c r="AP3646" i="32"/>
  <c r="AO3646" i="32"/>
  <c r="AN3646" i="32"/>
  <c r="AM3646" i="32"/>
  <c r="AP3645" i="32"/>
  <c r="AO3645" i="32"/>
  <c r="AN3645" i="32"/>
  <c r="AM3645" i="32"/>
  <c r="AP3644" i="32"/>
  <c r="AO3644" i="32"/>
  <c r="AN3644" i="32"/>
  <c r="AM3644" i="32"/>
  <c r="AP3643" i="32"/>
  <c r="AO3643" i="32"/>
  <c r="AN3643" i="32"/>
  <c r="AM3643" i="32"/>
  <c r="AP3642" i="32"/>
  <c r="AO3642" i="32"/>
  <c r="AN3642" i="32"/>
  <c r="AM3642" i="32"/>
  <c r="AP3641" i="32"/>
  <c r="AO3641" i="32"/>
  <c r="AN3641" i="32"/>
  <c r="AM3641" i="32"/>
  <c r="AP1597" i="32"/>
  <c r="AO1597" i="32"/>
  <c r="AN1597" i="32"/>
  <c r="AM1597" i="32"/>
  <c r="AP1596" i="32"/>
  <c r="AO1596" i="32"/>
  <c r="AN1596" i="32"/>
  <c r="AM1596" i="32"/>
  <c r="AP1595" i="32"/>
  <c r="AO1595" i="32"/>
  <c r="AN1595" i="32"/>
  <c r="AM1595" i="32"/>
  <c r="AP3640" i="32"/>
  <c r="AO3640" i="32"/>
  <c r="AN3640" i="32"/>
  <c r="AM3640" i="32"/>
  <c r="AP1594" i="32"/>
  <c r="AO1594" i="32"/>
  <c r="AN1594" i="32"/>
  <c r="AM1594" i="32"/>
  <c r="AP3639" i="32"/>
  <c r="AO3639" i="32"/>
  <c r="AN3639" i="32"/>
  <c r="AM3639" i="32"/>
  <c r="AP3638" i="32"/>
  <c r="AO3638" i="32"/>
  <c r="AN3638" i="32"/>
  <c r="AM3638" i="32"/>
  <c r="AP3637" i="32"/>
  <c r="AO3637" i="32"/>
  <c r="AN3637" i="32"/>
  <c r="AM3637" i="32"/>
  <c r="AP1593" i="32"/>
  <c r="AO1593" i="32"/>
  <c r="AN1593" i="32"/>
  <c r="AM1593" i="32"/>
  <c r="AP1592" i="32"/>
  <c r="AO1592" i="32"/>
  <c r="AN1592" i="32"/>
  <c r="AM1592" i="32"/>
  <c r="AP3636" i="32"/>
  <c r="AO3636" i="32"/>
  <c r="AN3636" i="32"/>
  <c r="AM3636" i="32"/>
  <c r="AP1591" i="32"/>
  <c r="AO1591" i="32"/>
  <c r="AN1591" i="32"/>
  <c r="AM1591" i="32"/>
  <c r="AP3635" i="32"/>
  <c r="AO3635" i="32"/>
  <c r="AN3635" i="32"/>
  <c r="AM3635" i="32"/>
  <c r="AP3634" i="32"/>
  <c r="AO3634" i="32"/>
  <c r="AN3634" i="32"/>
  <c r="AM3634" i="32"/>
  <c r="AP3633" i="32"/>
  <c r="AO3633" i="32"/>
  <c r="AN3633" i="32"/>
  <c r="AM3633" i="32"/>
  <c r="AP1590" i="32"/>
  <c r="AO1590" i="32"/>
  <c r="AN1590" i="32"/>
  <c r="AM1590" i="32"/>
  <c r="AP3632" i="32"/>
  <c r="AO3632" i="32"/>
  <c r="AN3632" i="32"/>
  <c r="AM3632" i="32"/>
  <c r="AP3631" i="32"/>
  <c r="AO3631" i="32"/>
  <c r="AN3631" i="32"/>
  <c r="AM3631" i="32"/>
  <c r="AP3630" i="32"/>
  <c r="AO3630" i="32"/>
  <c r="AN3630" i="32"/>
  <c r="AM3630" i="32"/>
  <c r="AP1589" i="32"/>
  <c r="AO1589" i="32"/>
  <c r="AN1589" i="32"/>
  <c r="AM1589" i="32"/>
  <c r="AP3629" i="32"/>
  <c r="AO3629" i="32"/>
  <c r="AN3629" i="32"/>
  <c r="AM3629" i="32"/>
  <c r="AP3628" i="32"/>
  <c r="AO3628" i="32"/>
  <c r="AN3628" i="32"/>
  <c r="AM3628" i="32"/>
  <c r="AP3627" i="32"/>
  <c r="AO3627" i="32"/>
  <c r="AN3627" i="32"/>
  <c r="AM3627" i="32"/>
  <c r="AP3626" i="32"/>
  <c r="AO3626" i="32"/>
  <c r="AN3626" i="32"/>
  <c r="AM3626" i="32"/>
  <c r="AP3625" i="32"/>
  <c r="AO3625" i="32"/>
  <c r="AN3625" i="32"/>
  <c r="AM3625" i="32"/>
  <c r="AP3624" i="32"/>
  <c r="AO3624" i="32"/>
  <c r="AN3624" i="32"/>
  <c r="AM3624" i="32"/>
  <c r="AP3623" i="32"/>
  <c r="AO3623" i="32"/>
  <c r="AN3623" i="32"/>
  <c r="AM3623" i="32"/>
  <c r="AP3622" i="32"/>
  <c r="AO3622" i="32"/>
  <c r="AN3622" i="32"/>
  <c r="AM3622" i="32"/>
  <c r="AP1588" i="32"/>
  <c r="AO1588" i="32"/>
  <c r="AN1588" i="32"/>
  <c r="AM1588" i="32"/>
  <c r="AP1587" i="32"/>
  <c r="AO1587" i="32"/>
  <c r="AN1587" i="32"/>
  <c r="AM1587" i="32"/>
  <c r="AP3621" i="32"/>
  <c r="AO3621" i="32"/>
  <c r="AN3621" i="32"/>
  <c r="AM3621" i="32"/>
  <c r="AP3620" i="32"/>
  <c r="AO3620" i="32"/>
  <c r="AN3620" i="32"/>
  <c r="AM3620" i="32"/>
  <c r="AP3619" i="32"/>
  <c r="AO3619" i="32"/>
  <c r="AN3619" i="32"/>
  <c r="AM3619" i="32"/>
  <c r="AP1586" i="32"/>
  <c r="AO1586" i="32"/>
  <c r="AN1586" i="32"/>
  <c r="AM1586" i="32"/>
  <c r="AP3618" i="32"/>
  <c r="AO3618" i="32"/>
  <c r="AN3618" i="32"/>
  <c r="AM3618" i="32"/>
  <c r="AP1585" i="32"/>
  <c r="AO1585" i="32"/>
  <c r="AN1585" i="32"/>
  <c r="AM1585" i="32"/>
  <c r="AP1584" i="32"/>
  <c r="AO1584" i="32"/>
  <c r="AN1584" i="32"/>
  <c r="AM1584" i="32"/>
  <c r="AP3617" i="32"/>
  <c r="AO3617" i="32"/>
  <c r="AN3617" i="32"/>
  <c r="AM3617" i="32"/>
  <c r="AP3616" i="32"/>
  <c r="AO3616" i="32"/>
  <c r="AN3616" i="32"/>
  <c r="AM3616" i="32"/>
  <c r="AP1583" i="32"/>
  <c r="AO1583" i="32"/>
  <c r="AN1583" i="32"/>
  <c r="AM1583" i="32"/>
  <c r="AP3615" i="32"/>
  <c r="AO3615" i="32"/>
  <c r="AN3615" i="32"/>
  <c r="AM3615" i="32"/>
  <c r="AP3614" i="32"/>
  <c r="AO3614" i="32"/>
  <c r="AN3614" i="32"/>
  <c r="AM3614" i="32"/>
  <c r="AP3613" i="32"/>
  <c r="AO3613" i="32"/>
  <c r="AN3613" i="32"/>
  <c r="AM3613" i="32"/>
  <c r="AP3612" i="32"/>
  <c r="AO3612" i="32"/>
  <c r="AN3612" i="32"/>
  <c r="AM3612" i="32"/>
  <c r="AP1582" i="32"/>
  <c r="AO1582" i="32"/>
  <c r="AN1582" i="32"/>
  <c r="AM1582" i="32"/>
  <c r="AP1581" i="32"/>
  <c r="AO1581" i="32"/>
  <c r="AN1581" i="32"/>
  <c r="AM1581" i="32"/>
  <c r="AP3611" i="32"/>
  <c r="AO3611" i="32"/>
  <c r="AN3611" i="32"/>
  <c r="AM3611" i="32"/>
  <c r="AP1580" i="32"/>
  <c r="AO1580" i="32"/>
  <c r="AN1580" i="32"/>
  <c r="AM1580" i="32"/>
  <c r="AP3610" i="32"/>
  <c r="AO3610" i="32"/>
  <c r="AN3610" i="32"/>
  <c r="AM3610" i="32"/>
  <c r="AP1579" i="32"/>
  <c r="AO1579" i="32"/>
  <c r="AN1579" i="32"/>
  <c r="AM1579" i="32"/>
  <c r="AP3609" i="32"/>
  <c r="AO3609" i="32"/>
  <c r="AN3609" i="32"/>
  <c r="AM3609" i="32"/>
  <c r="AP1578" i="32"/>
  <c r="AO1578" i="32"/>
  <c r="AN1578" i="32"/>
  <c r="AM1578" i="32"/>
  <c r="AP3608" i="32"/>
  <c r="AO3608" i="32"/>
  <c r="AN3608" i="32"/>
  <c r="AM3608" i="32"/>
  <c r="AP3607" i="32"/>
  <c r="AO3607" i="32"/>
  <c r="AN3607" i="32"/>
  <c r="AM3607" i="32"/>
  <c r="AP3606" i="32"/>
  <c r="AO3606" i="32"/>
  <c r="AN3606" i="32"/>
  <c r="AM3606" i="32"/>
  <c r="AP805" i="32"/>
  <c r="AO805" i="32"/>
  <c r="AN805" i="32"/>
  <c r="AM805" i="32"/>
  <c r="AP3649" i="32"/>
  <c r="AO3649" i="32"/>
  <c r="AN3649" i="32"/>
  <c r="AM3649" i="32"/>
  <c r="AP3604" i="32"/>
  <c r="AO3604" i="32"/>
  <c r="AN3604" i="32"/>
  <c r="AM3604" i="32"/>
  <c r="AP1577" i="32"/>
  <c r="AO1577" i="32"/>
  <c r="AN1577" i="32"/>
  <c r="AM1577" i="32"/>
  <c r="AP1576" i="32"/>
  <c r="AO1576" i="32"/>
  <c r="AN1576" i="32"/>
  <c r="AM1576" i="32"/>
  <c r="AP3603" i="32"/>
  <c r="AO3603" i="32"/>
  <c r="AN3603" i="32"/>
  <c r="AM3603" i="32"/>
  <c r="AP1575" i="32"/>
  <c r="AO1575" i="32"/>
  <c r="AN1575" i="32"/>
  <c r="AM1575" i="32"/>
  <c r="AP3602" i="32"/>
  <c r="AO3602" i="32"/>
  <c r="AN3602" i="32"/>
  <c r="AM3602" i="32"/>
  <c r="AP3601" i="32"/>
  <c r="AO3601" i="32"/>
  <c r="AN3601" i="32"/>
  <c r="AM3601" i="32"/>
  <c r="AP3600" i="32"/>
  <c r="AO3600" i="32"/>
  <c r="AN3600" i="32"/>
  <c r="AM3600" i="32"/>
  <c r="AP3599" i="32"/>
  <c r="AO3599" i="32"/>
  <c r="AN3599" i="32"/>
  <c r="AM3599" i="32"/>
  <c r="AP1574" i="32"/>
  <c r="AO1574" i="32"/>
  <c r="AN1574" i="32"/>
  <c r="AM1574" i="32"/>
  <c r="AP917" i="32"/>
  <c r="AO917" i="32"/>
  <c r="AN917" i="32"/>
  <c r="AM917" i="32"/>
  <c r="AP3598" i="32"/>
  <c r="AO3598" i="32"/>
  <c r="AN3598" i="32"/>
  <c r="AM3598" i="32"/>
  <c r="AP3597" i="32"/>
  <c r="AO3597" i="32"/>
  <c r="AN3597" i="32"/>
  <c r="AM3597" i="32"/>
  <c r="AP3596" i="32"/>
  <c r="AO3596" i="32"/>
  <c r="AN3596" i="32"/>
  <c r="AM3596" i="32"/>
  <c r="AP804" i="32"/>
  <c r="AO804" i="32"/>
  <c r="AN804" i="32"/>
  <c r="AM804" i="32"/>
  <c r="AP3595" i="32"/>
  <c r="AO3595" i="32"/>
  <c r="AN3595" i="32"/>
  <c r="AM3595" i="32"/>
  <c r="AP1573" i="32"/>
  <c r="AO1573" i="32"/>
  <c r="AN1573" i="32"/>
  <c r="AM1573" i="32"/>
  <c r="AP3594" i="32"/>
  <c r="AO3594" i="32"/>
  <c r="AN3594" i="32"/>
  <c r="AM3594" i="32"/>
  <c r="AP3593" i="32"/>
  <c r="AO3593" i="32"/>
  <c r="AN3593" i="32"/>
  <c r="AM3593" i="32"/>
  <c r="AP1572" i="32"/>
  <c r="AO1572" i="32"/>
  <c r="AN1572" i="32"/>
  <c r="AM1572" i="32"/>
  <c r="AP1571" i="32"/>
  <c r="AO1571" i="32"/>
  <c r="AN1571" i="32"/>
  <c r="AM1571" i="32"/>
  <c r="AP4470" i="32"/>
  <c r="AO4470" i="32"/>
  <c r="AN4470" i="32"/>
  <c r="AM4470" i="32"/>
  <c r="AP3592" i="32"/>
  <c r="AO3592" i="32"/>
  <c r="AN3592" i="32"/>
  <c r="AM3592" i="32"/>
  <c r="AP3591" i="32"/>
  <c r="AO3591" i="32"/>
  <c r="AN3591" i="32"/>
  <c r="AM3591" i="32"/>
  <c r="AP3590" i="32"/>
  <c r="AO3590" i="32"/>
  <c r="AN3590" i="32"/>
  <c r="AM3590" i="32"/>
  <c r="AP3589" i="32"/>
  <c r="AO3589" i="32"/>
  <c r="AN3589" i="32"/>
  <c r="AM3589" i="32"/>
  <c r="AP1570" i="32"/>
  <c r="AO1570" i="32"/>
  <c r="AN1570" i="32"/>
  <c r="AM1570" i="32"/>
  <c r="AP3588" i="32"/>
  <c r="AO3588" i="32"/>
  <c r="AN3588" i="32"/>
  <c r="AM3588" i="32"/>
  <c r="AP3587" i="32"/>
  <c r="AO3587" i="32"/>
  <c r="AN3587" i="32"/>
  <c r="AM3587" i="32"/>
  <c r="AP3586" i="32"/>
  <c r="AO3586" i="32"/>
  <c r="AN3586" i="32"/>
  <c r="AM3586" i="32"/>
  <c r="AP3585" i="32"/>
  <c r="AO3585" i="32"/>
  <c r="AN3585" i="32"/>
  <c r="AM3585" i="32"/>
  <c r="AP1569" i="32"/>
  <c r="AO1569" i="32"/>
  <c r="AN1569" i="32"/>
  <c r="AM1569" i="32"/>
  <c r="AP1568" i="32"/>
  <c r="AO1568" i="32"/>
  <c r="AN1568" i="32"/>
  <c r="AM1568" i="32"/>
  <c r="AP3584" i="32"/>
  <c r="AO3584" i="32"/>
  <c r="AN3584" i="32"/>
  <c r="AM3584" i="32"/>
  <c r="AP1567" i="32"/>
  <c r="AO1567" i="32"/>
  <c r="AN1567" i="32"/>
  <c r="AM1567" i="32"/>
  <c r="AP3583" i="32"/>
  <c r="AO3583" i="32"/>
  <c r="AN3583" i="32"/>
  <c r="AM3583" i="32"/>
  <c r="AP3582" i="32"/>
  <c r="AO3582" i="32"/>
  <c r="AN3582" i="32"/>
  <c r="AM3582" i="32"/>
  <c r="AP916" i="32"/>
  <c r="AO916" i="32"/>
  <c r="AN916" i="32"/>
  <c r="AM916" i="32"/>
  <c r="AP3581" i="32"/>
  <c r="AO3581" i="32"/>
  <c r="AN3581" i="32"/>
  <c r="AM3581" i="32"/>
  <c r="AP91" i="32"/>
  <c r="AO91" i="32"/>
  <c r="AN91" i="32"/>
  <c r="AM91" i="32"/>
  <c r="AP915" i="32"/>
  <c r="AO915" i="32"/>
  <c r="AN915" i="32"/>
  <c r="AM915" i="32"/>
  <c r="AP3580" i="32"/>
  <c r="AO3580" i="32"/>
  <c r="AN3580" i="32"/>
  <c r="AM3580" i="32"/>
  <c r="AP914" i="32"/>
  <c r="AO914" i="32"/>
  <c r="AN914" i="32"/>
  <c r="AM914" i="32"/>
  <c r="AP3579" i="32"/>
  <c r="AO3579" i="32"/>
  <c r="AN3579" i="32"/>
  <c r="AM3579" i="32"/>
  <c r="AP3578" i="32"/>
  <c r="AO3578" i="32"/>
  <c r="AN3578" i="32"/>
  <c r="AM3578" i="32"/>
  <c r="AP1566" i="32"/>
  <c r="AO1566" i="32"/>
  <c r="AN1566" i="32"/>
  <c r="AM1566" i="32"/>
  <c r="AP3577" i="32"/>
  <c r="AO3577" i="32"/>
  <c r="AN3577" i="32"/>
  <c r="AM3577" i="32"/>
  <c r="AP3576" i="32"/>
  <c r="AO3576" i="32"/>
  <c r="AN3576" i="32"/>
  <c r="AM3576" i="32"/>
  <c r="AP3575" i="32"/>
  <c r="AO3575" i="32"/>
  <c r="AN3575" i="32"/>
  <c r="AM3575" i="32"/>
  <c r="AP1565" i="32"/>
  <c r="AO1565" i="32"/>
  <c r="AN1565" i="32"/>
  <c r="AM1565" i="32"/>
  <c r="AP3574" i="32"/>
  <c r="AO3574" i="32"/>
  <c r="AN3574" i="32"/>
  <c r="AM3574" i="32"/>
  <c r="AP3573" i="32"/>
  <c r="AO3573" i="32"/>
  <c r="AN3573" i="32"/>
  <c r="AM3573" i="32"/>
  <c r="AP3572" i="32"/>
  <c r="AO3572" i="32"/>
  <c r="AN3572" i="32"/>
  <c r="AM3572" i="32"/>
  <c r="AP3571" i="32"/>
  <c r="AO3571" i="32"/>
  <c r="AN3571" i="32"/>
  <c r="AM3571" i="32"/>
  <c r="AP3570" i="32"/>
  <c r="AO3570" i="32"/>
  <c r="AN3570" i="32"/>
  <c r="AM3570" i="32"/>
  <c r="AP209" i="32"/>
  <c r="AO209" i="32"/>
  <c r="AN209" i="32"/>
  <c r="AM209" i="32"/>
  <c r="AP3569" i="32"/>
  <c r="AO3569" i="32"/>
  <c r="AN3569" i="32"/>
  <c r="AM3569" i="32"/>
  <c r="AP3568" i="32"/>
  <c r="AO3568" i="32"/>
  <c r="AN3568" i="32"/>
  <c r="AM3568" i="32"/>
  <c r="AP3567" i="32"/>
  <c r="AO3567" i="32"/>
  <c r="AN3567" i="32"/>
  <c r="AM3567" i="32"/>
  <c r="AP3566" i="32"/>
  <c r="AO3566" i="32"/>
  <c r="AN3566" i="32"/>
  <c r="AM3566" i="32"/>
  <c r="AP3565" i="32"/>
  <c r="AO3565" i="32"/>
  <c r="AN3565" i="32"/>
  <c r="AM3565" i="32"/>
  <c r="AP1564" i="32"/>
  <c r="AO1564" i="32"/>
  <c r="AN1564" i="32"/>
  <c r="AM1564" i="32"/>
  <c r="AP90" i="32"/>
  <c r="AO90" i="32"/>
  <c r="AN90" i="32"/>
  <c r="AM90" i="32"/>
  <c r="AP1563" i="32"/>
  <c r="AO1563" i="32"/>
  <c r="AN1563" i="32"/>
  <c r="AM1563" i="32"/>
  <c r="AP3564" i="32"/>
  <c r="AO3564" i="32"/>
  <c r="AN3564" i="32"/>
  <c r="AM3564" i="32"/>
  <c r="AP1562" i="32"/>
  <c r="AO1562" i="32"/>
  <c r="AN1562" i="32"/>
  <c r="AM1562" i="32"/>
  <c r="AP3563" i="32"/>
  <c r="AO3563" i="32"/>
  <c r="AN3563" i="32"/>
  <c r="AM3563" i="32"/>
  <c r="AP3562" i="32"/>
  <c r="AO3562" i="32"/>
  <c r="AN3562" i="32"/>
  <c r="AM3562" i="32"/>
  <c r="AP3561" i="32"/>
  <c r="AO3561" i="32"/>
  <c r="AN3561" i="32"/>
  <c r="AM3561" i="32"/>
  <c r="AP3560" i="32"/>
  <c r="AO3560" i="32"/>
  <c r="AN3560" i="32"/>
  <c r="AM3560" i="32"/>
  <c r="AP913" i="32"/>
  <c r="AO913" i="32"/>
  <c r="AN913" i="32"/>
  <c r="AM913" i="32"/>
  <c r="AP3559" i="32"/>
  <c r="AO3559" i="32"/>
  <c r="AN3559" i="32"/>
  <c r="AM3559" i="32"/>
  <c r="AP1561" i="32"/>
  <c r="AO1561" i="32"/>
  <c r="AN1561" i="32"/>
  <c r="AM1561" i="32"/>
  <c r="AP1560" i="32"/>
  <c r="AO1560" i="32"/>
  <c r="AN1560" i="32"/>
  <c r="AM1560" i="32"/>
  <c r="AP912" i="32"/>
  <c r="AO912" i="32"/>
  <c r="AN912" i="32"/>
  <c r="AM912" i="32"/>
  <c r="AP3558" i="32"/>
  <c r="AO3558" i="32"/>
  <c r="AN3558" i="32"/>
  <c r="AM3558" i="32"/>
  <c r="AP3557" i="32"/>
  <c r="AO3557" i="32"/>
  <c r="AN3557" i="32"/>
  <c r="AM3557" i="32"/>
  <c r="AP3556" i="32"/>
  <c r="AO3556" i="32"/>
  <c r="AN3556" i="32"/>
  <c r="AM3556" i="32"/>
  <c r="AP3555" i="32"/>
  <c r="AO3555" i="32"/>
  <c r="AN3555" i="32"/>
  <c r="AM3555" i="32"/>
  <c r="AP1991" i="32"/>
  <c r="AO1991" i="32"/>
  <c r="AN1991" i="32"/>
  <c r="AM1991" i="32"/>
  <c r="AP3554" i="32"/>
  <c r="AO3554" i="32"/>
  <c r="AN3554" i="32"/>
  <c r="AM3554" i="32"/>
  <c r="AP3553" i="32"/>
  <c r="AO3553" i="32"/>
  <c r="AN3553" i="32"/>
  <c r="AM3553" i="32"/>
  <c r="AP1559" i="32"/>
  <c r="AO1559" i="32"/>
  <c r="AN1559" i="32"/>
  <c r="AM1559" i="32"/>
  <c r="AP1558" i="32"/>
  <c r="AO1558" i="32"/>
  <c r="AN1558" i="32"/>
  <c r="AM1558" i="32"/>
  <c r="AP3552" i="32"/>
  <c r="AO3552" i="32"/>
  <c r="AN3552" i="32"/>
  <c r="AM3552" i="32"/>
  <c r="AP803" i="32"/>
  <c r="AO803" i="32"/>
  <c r="AN803" i="32"/>
  <c r="AM803" i="32"/>
  <c r="AP3551" i="32"/>
  <c r="AO3551" i="32"/>
  <c r="AN3551" i="32"/>
  <c r="AM3551" i="32"/>
  <c r="AP3550" i="32"/>
  <c r="AO3550" i="32"/>
  <c r="AN3550" i="32"/>
  <c r="AM3550" i="32"/>
  <c r="AP3549" i="32"/>
  <c r="AO3549" i="32"/>
  <c r="AN3549" i="32"/>
  <c r="AM3549" i="32"/>
  <c r="AP2993" i="32"/>
  <c r="AO2993" i="32"/>
  <c r="AN2993" i="32"/>
  <c r="AM2993" i="32"/>
  <c r="AP3548" i="32"/>
  <c r="AO3548" i="32"/>
  <c r="AN3548" i="32"/>
  <c r="AM3548" i="32"/>
  <c r="AP3547" i="32"/>
  <c r="AO3547" i="32"/>
  <c r="AN3547" i="32"/>
  <c r="AM3547" i="32"/>
  <c r="AP802" i="32"/>
  <c r="AO802" i="32"/>
  <c r="AN802" i="32"/>
  <c r="AM802" i="32"/>
  <c r="AP3546" i="32"/>
  <c r="AO3546" i="32"/>
  <c r="AN3546" i="32"/>
  <c r="AM3546" i="32"/>
  <c r="AP3545" i="32"/>
  <c r="AO3545" i="32"/>
  <c r="AN3545" i="32"/>
  <c r="AM3545" i="32"/>
  <c r="AP3544" i="32"/>
  <c r="AO3544" i="32"/>
  <c r="AN3544" i="32"/>
  <c r="AM3544" i="32"/>
  <c r="AP3543" i="32"/>
  <c r="AO3543" i="32"/>
  <c r="AN3543" i="32"/>
  <c r="AM3543" i="32"/>
  <c r="AP1557" i="32"/>
  <c r="AO1557" i="32"/>
  <c r="AN1557" i="32"/>
  <c r="AM1557" i="32"/>
  <c r="AP1556" i="32"/>
  <c r="AO1556" i="32"/>
  <c r="AN1556" i="32"/>
  <c r="AM1556" i="32"/>
  <c r="AP1555" i="32"/>
  <c r="AO1555" i="32"/>
  <c r="AN1555" i="32"/>
  <c r="AM1555" i="32"/>
  <c r="AP1554" i="32"/>
  <c r="AO1554" i="32"/>
  <c r="AN1554" i="32"/>
  <c r="AM1554" i="32"/>
  <c r="AP3542" i="32"/>
  <c r="AO3542" i="32"/>
  <c r="AN3542" i="32"/>
  <c r="AM3542" i="32"/>
  <c r="AP3541" i="32"/>
  <c r="AO3541" i="32"/>
  <c r="AN3541" i="32"/>
  <c r="AM3541" i="32"/>
  <c r="AP89" i="32"/>
  <c r="AO89" i="32"/>
  <c r="AN89" i="32"/>
  <c r="AM89" i="32"/>
  <c r="AP3540" i="32"/>
  <c r="AO3540" i="32"/>
  <c r="AN3540" i="32"/>
  <c r="AM3540" i="32"/>
  <c r="AP1553" i="32"/>
  <c r="AO1553" i="32"/>
  <c r="AN1553" i="32"/>
  <c r="AM1553" i="32"/>
  <c r="AP1552" i="32"/>
  <c r="AO1552" i="32"/>
  <c r="AN1552" i="32"/>
  <c r="AM1552" i="32"/>
  <c r="AP3539" i="32"/>
  <c r="AO3539" i="32"/>
  <c r="AN3539" i="32"/>
  <c r="AM3539" i="32"/>
  <c r="AP3538" i="32"/>
  <c r="AO3538" i="32"/>
  <c r="AN3538" i="32"/>
  <c r="AM3538" i="32"/>
  <c r="AP1551" i="32"/>
  <c r="AO1551" i="32"/>
  <c r="AN1551" i="32"/>
  <c r="AM1551" i="32"/>
  <c r="AP1550" i="32"/>
  <c r="AO1550" i="32"/>
  <c r="AN1550" i="32"/>
  <c r="AM1550" i="32"/>
  <c r="AP801" i="32"/>
  <c r="AO801" i="32"/>
  <c r="AN801" i="32"/>
  <c r="AM801" i="32"/>
  <c r="AP208" i="32"/>
  <c r="AO208" i="32"/>
  <c r="AN208" i="32"/>
  <c r="AM208" i="32"/>
  <c r="AP3537" i="32"/>
  <c r="AO3537" i="32"/>
  <c r="AN3537" i="32"/>
  <c r="AM3537" i="32"/>
  <c r="AP3536" i="32"/>
  <c r="AO3536" i="32"/>
  <c r="AN3536" i="32"/>
  <c r="AM3536" i="32"/>
  <c r="AP3535" i="32"/>
  <c r="AO3535" i="32"/>
  <c r="AN3535" i="32"/>
  <c r="AM3535" i="32"/>
  <c r="AP1549" i="32"/>
  <c r="AO1549" i="32"/>
  <c r="AN1549" i="32"/>
  <c r="AM1549" i="32"/>
  <c r="AP3534" i="32"/>
  <c r="AO3534" i="32"/>
  <c r="AN3534" i="32"/>
  <c r="AM3534" i="32"/>
  <c r="AP207" i="32"/>
  <c r="AO207" i="32"/>
  <c r="AN207" i="32"/>
  <c r="AM207" i="32"/>
  <c r="AP1548" i="32"/>
  <c r="AO1548" i="32"/>
  <c r="AN1548" i="32"/>
  <c r="AM1548" i="32"/>
  <c r="AP1547" i="32"/>
  <c r="AO1547" i="32"/>
  <c r="AN1547" i="32"/>
  <c r="AM1547" i="32"/>
  <c r="AP1546" i="32"/>
  <c r="AO1546" i="32"/>
  <c r="AN1546" i="32"/>
  <c r="AM1546" i="32"/>
  <c r="AP3533" i="32"/>
  <c r="AO3533" i="32"/>
  <c r="AN3533" i="32"/>
  <c r="AM3533" i="32"/>
  <c r="AP1545" i="32"/>
  <c r="AO1545" i="32"/>
  <c r="AN1545" i="32"/>
  <c r="AM1545" i="32"/>
  <c r="AP1544" i="32"/>
  <c r="AO1544" i="32"/>
  <c r="AN1544" i="32"/>
  <c r="AM1544" i="32"/>
  <c r="AP88" i="32"/>
  <c r="AO88" i="32"/>
  <c r="AN88" i="32"/>
  <c r="AM88" i="32"/>
  <c r="AP1543" i="32"/>
  <c r="AO1543" i="32"/>
  <c r="AN1543" i="32"/>
  <c r="AM1543" i="32"/>
  <c r="AP1542" i="32"/>
  <c r="AO1542" i="32"/>
  <c r="AN1542" i="32"/>
  <c r="AM1542" i="32"/>
  <c r="AP3532" i="32"/>
  <c r="AO3532" i="32"/>
  <c r="AN3532" i="32"/>
  <c r="AM3532" i="32"/>
  <c r="AP1541" i="32"/>
  <c r="AO1541" i="32"/>
  <c r="AN1541" i="32"/>
  <c r="AM1541" i="32"/>
  <c r="AP3531" i="32"/>
  <c r="AO3531" i="32"/>
  <c r="AN3531" i="32"/>
  <c r="AM3531" i="32"/>
  <c r="AP3530" i="32"/>
  <c r="AO3530" i="32"/>
  <c r="AN3530" i="32"/>
  <c r="AM3530" i="32"/>
  <c r="AP1540" i="32"/>
  <c r="AO1540" i="32"/>
  <c r="AN1540" i="32"/>
  <c r="AM1540" i="32"/>
  <c r="AP3529" i="32"/>
  <c r="AO3529" i="32"/>
  <c r="AN3529" i="32"/>
  <c r="AM3529" i="32"/>
  <c r="AP206" i="32"/>
  <c r="AO206" i="32"/>
  <c r="AN206" i="32"/>
  <c r="AM206" i="32"/>
  <c r="AP3528" i="32"/>
  <c r="AO3528" i="32"/>
  <c r="AN3528" i="32"/>
  <c r="AM3528" i="32"/>
  <c r="AP4140" i="32"/>
  <c r="AO4140" i="32"/>
  <c r="AN4140" i="32"/>
  <c r="AM4140" i="32"/>
  <c r="AP3527" i="32"/>
  <c r="AO3527" i="32"/>
  <c r="AN3527" i="32"/>
  <c r="AM3527" i="32"/>
  <c r="AP3526" i="32"/>
  <c r="AO3526" i="32"/>
  <c r="AN3526" i="32"/>
  <c r="AM3526" i="32"/>
  <c r="AP1539" i="32"/>
  <c r="AO1539" i="32"/>
  <c r="AN1539" i="32"/>
  <c r="AM1539" i="32"/>
  <c r="AP3525" i="32"/>
  <c r="AO3525" i="32"/>
  <c r="AN3525" i="32"/>
  <c r="AM3525" i="32"/>
  <c r="AP3524" i="32"/>
  <c r="AO3524" i="32"/>
  <c r="AN3524" i="32"/>
  <c r="AM3524" i="32"/>
  <c r="AP3523" i="32"/>
  <c r="AO3523" i="32"/>
  <c r="AN3523" i="32"/>
  <c r="AM3523" i="32"/>
  <c r="AP3522" i="32"/>
  <c r="AO3522" i="32"/>
  <c r="AN3522" i="32"/>
  <c r="AM3522" i="32"/>
  <c r="AP3521" i="32"/>
  <c r="AO3521" i="32"/>
  <c r="AN3521" i="32"/>
  <c r="AM3521" i="32"/>
  <c r="AP800" i="32"/>
  <c r="AO800" i="32"/>
  <c r="AN800" i="32"/>
  <c r="AM800" i="32"/>
  <c r="AP3520" i="32"/>
  <c r="AO3520" i="32"/>
  <c r="AN3520" i="32"/>
  <c r="AM3520" i="32"/>
  <c r="AP3519" i="32"/>
  <c r="AO3519" i="32"/>
  <c r="AN3519" i="32"/>
  <c r="AM3519" i="32"/>
  <c r="AP3518" i="32"/>
  <c r="AO3518" i="32"/>
  <c r="AN3518" i="32"/>
  <c r="AM3518" i="32"/>
  <c r="AP3517" i="32"/>
  <c r="AO3517" i="32"/>
  <c r="AN3517" i="32"/>
  <c r="AM3517" i="32"/>
  <c r="AP3516" i="32"/>
  <c r="AO3516" i="32"/>
  <c r="AN3516" i="32"/>
  <c r="AM3516" i="32"/>
  <c r="AP3515" i="32"/>
  <c r="AO3515" i="32"/>
  <c r="AN3515" i="32"/>
  <c r="AM3515" i="32"/>
  <c r="AP3945" i="32"/>
  <c r="AO3945" i="32"/>
  <c r="AN3945" i="32"/>
  <c r="AM3945" i="32"/>
  <c r="AP3514" i="32"/>
  <c r="AO3514" i="32"/>
  <c r="AN3514" i="32"/>
  <c r="AM3514" i="32"/>
  <c r="AP3513" i="32"/>
  <c r="AO3513" i="32"/>
  <c r="AN3513" i="32"/>
  <c r="AM3513" i="32"/>
  <c r="AP3512" i="32"/>
  <c r="AO3512" i="32"/>
  <c r="AN3512" i="32"/>
  <c r="AM3512" i="32"/>
  <c r="AP3511" i="32"/>
  <c r="AO3511" i="32"/>
  <c r="AN3511" i="32"/>
  <c r="AM3511" i="32"/>
  <c r="AP3510" i="32"/>
  <c r="AO3510" i="32"/>
  <c r="AN3510" i="32"/>
  <c r="AM3510" i="32"/>
  <c r="AP1538" i="32"/>
  <c r="AO1538" i="32"/>
  <c r="AN1538" i="32"/>
  <c r="AM1538" i="32"/>
  <c r="AP205" i="32"/>
  <c r="AO205" i="32"/>
  <c r="AN205" i="32"/>
  <c r="AM205" i="32"/>
  <c r="AP3509" i="32"/>
  <c r="AO3509" i="32"/>
  <c r="AN3509" i="32"/>
  <c r="AM3509" i="32"/>
  <c r="AP3508" i="32"/>
  <c r="AO3508" i="32"/>
  <c r="AN3508" i="32"/>
  <c r="AM3508" i="32"/>
  <c r="AP3507" i="32"/>
  <c r="AO3507" i="32"/>
  <c r="AN3507" i="32"/>
  <c r="AM3507" i="32"/>
  <c r="AP1537" i="32"/>
  <c r="AO1537" i="32"/>
  <c r="AN1537" i="32"/>
  <c r="AM1537" i="32"/>
  <c r="AP3506" i="32"/>
  <c r="AO3506" i="32"/>
  <c r="AN3506" i="32"/>
  <c r="AM3506" i="32"/>
  <c r="AP3505" i="32"/>
  <c r="AO3505" i="32"/>
  <c r="AN3505" i="32"/>
  <c r="AM3505" i="32"/>
  <c r="AP1536" i="32"/>
  <c r="AO1536" i="32"/>
  <c r="AN1536" i="32"/>
  <c r="AM1536" i="32"/>
  <c r="AP3504" i="32"/>
  <c r="AO3504" i="32"/>
  <c r="AN3504" i="32"/>
  <c r="AM3504" i="32"/>
  <c r="AP3503" i="32"/>
  <c r="AO3503" i="32"/>
  <c r="AN3503" i="32"/>
  <c r="AM3503" i="32"/>
  <c r="AP87" i="32"/>
  <c r="AO87" i="32"/>
  <c r="AN87" i="32"/>
  <c r="AM87" i="32"/>
  <c r="AP204" i="32"/>
  <c r="AO204" i="32"/>
  <c r="AN204" i="32"/>
  <c r="AM204" i="32"/>
  <c r="AP1535" i="32"/>
  <c r="AO1535" i="32"/>
  <c r="AN1535" i="32"/>
  <c r="AM1535" i="32"/>
  <c r="AP3502" i="32"/>
  <c r="AO3502" i="32"/>
  <c r="AN3502" i="32"/>
  <c r="AM3502" i="32"/>
  <c r="AP1534" i="32"/>
  <c r="AO1534" i="32"/>
  <c r="AN1534" i="32"/>
  <c r="AM1534" i="32"/>
  <c r="AP1533" i="32"/>
  <c r="AO1533" i="32"/>
  <c r="AN1533" i="32"/>
  <c r="AM1533" i="32"/>
  <c r="AP3501" i="32"/>
  <c r="AO3501" i="32"/>
  <c r="AN3501" i="32"/>
  <c r="AM3501" i="32"/>
  <c r="AP799" i="32"/>
  <c r="AO799" i="32"/>
  <c r="AN799" i="32"/>
  <c r="AM799" i="32"/>
  <c r="AP3500" i="32"/>
  <c r="AO3500" i="32"/>
  <c r="AN3500" i="32"/>
  <c r="AM3500" i="32"/>
  <c r="AP3499" i="32"/>
  <c r="AO3499" i="32"/>
  <c r="AN3499" i="32"/>
  <c r="AM3499" i="32"/>
  <c r="AP3498" i="32"/>
  <c r="AO3498" i="32"/>
  <c r="AN3498" i="32"/>
  <c r="AM3498" i="32"/>
  <c r="AP3497" i="32"/>
  <c r="AO3497" i="32"/>
  <c r="AN3497" i="32"/>
  <c r="AM3497" i="32"/>
  <c r="AP3496" i="32"/>
  <c r="AO3496" i="32"/>
  <c r="AN3496" i="32"/>
  <c r="AM3496" i="32"/>
  <c r="AP3495" i="32"/>
  <c r="AO3495" i="32"/>
  <c r="AN3495" i="32"/>
  <c r="AM3495" i="32"/>
  <c r="AP798" i="32"/>
  <c r="AO798" i="32"/>
  <c r="AN798" i="32"/>
  <c r="AM798" i="32"/>
  <c r="AP86" i="32"/>
  <c r="AO86" i="32"/>
  <c r="AN86" i="32"/>
  <c r="AM86" i="32"/>
  <c r="AP1532" i="32"/>
  <c r="AO1532" i="32"/>
  <c r="AN1532" i="32"/>
  <c r="AM1532" i="32"/>
  <c r="AP3494" i="32"/>
  <c r="AO3494" i="32"/>
  <c r="AN3494" i="32"/>
  <c r="AM3494" i="32"/>
  <c r="AP1531" i="32"/>
  <c r="AO1531" i="32"/>
  <c r="AN1531" i="32"/>
  <c r="AM1531" i="32"/>
  <c r="AP1973" i="32"/>
  <c r="AO1973" i="32"/>
  <c r="AN1973" i="32"/>
  <c r="AM1973" i="32"/>
  <c r="AP3493" i="32"/>
  <c r="AO3493" i="32"/>
  <c r="AN3493" i="32"/>
  <c r="AM3493" i="32"/>
  <c r="AP3492" i="32"/>
  <c r="AO3492" i="32"/>
  <c r="AN3492" i="32"/>
  <c r="AM3492" i="32"/>
  <c r="AP1530" i="32"/>
  <c r="AO1530" i="32"/>
  <c r="AN1530" i="32"/>
  <c r="AM1530" i="32"/>
  <c r="AP1529" i="32"/>
  <c r="AO1529" i="32"/>
  <c r="AN1529" i="32"/>
  <c r="AM1529" i="32"/>
  <c r="AP3491" i="32"/>
  <c r="AO3491" i="32"/>
  <c r="AN3491" i="32"/>
  <c r="AM3491" i="32"/>
  <c r="AP3490" i="32"/>
  <c r="AO3490" i="32"/>
  <c r="AN3490" i="32"/>
  <c r="AM3490" i="32"/>
  <c r="AP3489" i="32"/>
  <c r="AO3489" i="32"/>
  <c r="AN3489" i="32"/>
  <c r="AM3489" i="32"/>
  <c r="AP1528" i="32"/>
  <c r="AO1528" i="32"/>
  <c r="AN1528" i="32"/>
  <c r="AM1528" i="32"/>
  <c r="AP3488" i="32"/>
  <c r="AO3488" i="32"/>
  <c r="AN3488" i="32"/>
  <c r="AM3488" i="32"/>
  <c r="AP797" i="32"/>
  <c r="AO797" i="32"/>
  <c r="AN797" i="32"/>
  <c r="AM797" i="32"/>
  <c r="AP1527" i="32"/>
  <c r="AO1527" i="32"/>
  <c r="AN1527" i="32"/>
  <c r="AM1527" i="32"/>
  <c r="AP1526" i="32"/>
  <c r="AO1526" i="32"/>
  <c r="AN1526" i="32"/>
  <c r="AM1526" i="32"/>
  <c r="AP3487" i="32"/>
  <c r="AO3487" i="32"/>
  <c r="AN3487" i="32"/>
  <c r="AM3487" i="32"/>
  <c r="AP3486" i="32"/>
  <c r="AO3486" i="32"/>
  <c r="AN3486" i="32"/>
  <c r="AM3486" i="32"/>
  <c r="AP3485" i="32"/>
  <c r="AO3485" i="32"/>
  <c r="AN3485" i="32"/>
  <c r="AM3485" i="32"/>
  <c r="AP3484" i="32"/>
  <c r="AO3484" i="32"/>
  <c r="AN3484" i="32"/>
  <c r="AM3484" i="32"/>
  <c r="AP85" i="32"/>
  <c r="AO85" i="32"/>
  <c r="AN85" i="32"/>
  <c r="AM85" i="32"/>
  <c r="AP3483" i="32"/>
  <c r="AO3483" i="32"/>
  <c r="AN3483" i="32"/>
  <c r="AM3483" i="32"/>
  <c r="AP3482" i="32"/>
  <c r="AO3482" i="32"/>
  <c r="AN3482" i="32"/>
  <c r="AM3482" i="32"/>
  <c r="AP3481" i="32"/>
  <c r="AO3481" i="32"/>
  <c r="AN3481" i="32"/>
  <c r="AM3481" i="32"/>
  <c r="AP3480" i="32"/>
  <c r="AO3480" i="32"/>
  <c r="AN3480" i="32"/>
  <c r="AM3480" i="32"/>
  <c r="AP1525" i="32"/>
  <c r="AO1525" i="32"/>
  <c r="AN1525" i="32"/>
  <c r="AM1525" i="32"/>
  <c r="AP3479" i="32"/>
  <c r="AO3479" i="32"/>
  <c r="AN3479" i="32"/>
  <c r="AM3479" i="32"/>
  <c r="AP3478" i="32"/>
  <c r="AO3478" i="32"/>
  <c r="AN3478" i="32"/>
  <c r="AM3478" i="32"/>
  <c r="AP3477" i="32"/>
  <c r="AO3477" i="32"/>
  <c r="AN3477" i="32"/>
  <c r="AM3477" i="32"/>
  <c r="AP3476" i="32"/>
  <c r="AO3476" i="32"/>
  <c r="AN3476" i="32"/>
  <c r="AM3476" i="32"/>
  <c r="AP3475" i="32"/>
  <c r="AO3475" i="32"/>
  <c r="AN3475" i="32"/>
  <c r="AM3475" i="32"/>
  <c r="AP3474" i="32"/>
  <c r="AO3474" i="32"/>
  <c r="AN3474" i="32"/>
  <c r="AM3474" i="32"/>
  <c r="AP3473" i="32"/>
  <c r="AO3473" i="32"/>
  <c r="AN3473" i="32"/>
  <c r="AM3473" i="32"/>
  <c r="AP1524" i="32"/>
  <c r="AO1524" i="32"/>
  <c r="AN1524" i="32"/>
  <c r="AM1524" i="32"/>
  <c r="AP3472" i="32"/>
  <c r="AO3472" i="32"/>
  <c r="AN3472" i="32"/>
  <c r="AM3472" i="32"/>
  <c r="AP1523" i="32"/>
  <c r="AO1523" i="32"/>
  <c r="AN1523" i="32"/>
  <c r="AM1523" i="32"/>
  <c r="AP203" i="32"/>
  <c r="AO203" i="32"/>
  <c r="AN203" i="32"/>
  <c r="AM203" i="32"/>
  <c r="AP1522" i="32"/>
  <c r="AO1522" i="32"/>
  <c r="AN1522" i="32"/>
  <c r="AM1522" i="32"/>
  <c r="AP3471" i="32"/>
  <c r="AO3471" i="32"/>
  <c r="AN3471" i="32"/>
  <c r="AM3471" i="32"/>
  <c r="AP3470" i="32"/>
  <c r="AO3470" i="32"/>
  <c r="AN3470" i="32"/>
  <c r="AM3470" i="32"/>
  <c r="AP796" i="32"/>
  <c r="AO796" i="32"/>
  <c r="AN796" i="32"/>
  <c r="AM796" i="32"/>
  <c r="AP1521" i="32"/>
  <c r="AO1521" i="32"/>
  <c r="AN1521" i="32"/>
  <c r="AM1521" i="32"/>
  <c r="AP2118" i="32"/>
  <c r="AO2118" i="32"/>
  <c r="AN2118" i="32"/>
  <c r="AM2118" i="32"/>
  <c r="AP795" i="32"/>
  <c r="AO795" i="32"/>
  <c r="AN795" i="32"/>
  <c r="AM795" i="32"/>
  <c r="AP1520" i="32"/>
  <c r="AO1520" i="32"/>
  <c r="AN1520" i="32"/>
  <c r="AM1520" i="32"/>
  <c r="AP3469" i="32"/>
  <c r="AO3469" i="32"/>
  <c r="AN3469" i="32"/>
  <c r="AM3469" i="32"/>
  <c r="AP794" i="32"/>
  <c r="AO794" i="32"/>
  <c r="AN794" i="32"/>
  <c r="AM794" i="32"/>
  <c r="AP1519" i="32"/>
  <c r="AO1519" i="32"/>
  <c r="AN1519" i="32"/>
  <c r="AM1519" i="32"/>
  <c r="AP3468" i="32"/>
  <c r="AO3468" i="32"/>
  <c r="AN3468" i="32"/>
  <c r="AM3468" i="32"/>
  <c r="AP1518" i="32"/>
  <c r="AO1518" i="32"/>
  <c r="AN1518" i="32"/>
  <c r="AM1518" i="32"/>
  <c r="AP1517" i="32"/>
  <c r="AO1517" i="32"/>
  <c r="AN1517" i="32"/>
  <c r="AM1517" i="32"/>
  <c r="AP1516" i="32"/>
  <c r="AO1516" i="32"/>
  <c r="AN1516" i="32"/>
  <c r="AM1516" i="32"/>
  <c r="AP3467" i="32"/>
  <c r="AO3467" i="32"/>
  <c r="AN3467" i="32"/>
  <c r="AM3467" i="32"/>
  <c r="AP84" i="32"/>
  <c r="AO84" i="32"/>
  <c r="AN84" i="32"/>
  <c r="AM84" i="32"/>
  <c r="AP3466" i="32"/>
  <c r="AO3466" i="32"/>
  <c r="AN3466" i="32"/>
  <c r="AM3466" i="32"/>
  <c r="AP1515" i="32"/>
  <c r="AO1515" i="32"/>
  <c r="AN1515" i="32"/>
  <c r="AM1515" i="32"/>
  <c r="AP3465" i="32"/>
  <c r="AO3465" i="32"/>
  <c r="AN3465" i="32"/>
  <c r="AM3465" i="32"/>
  <c r="AP3464" i="32"/>
  <c r="AO3464" i="32"/>
  <c r="AN3464" i="32"/>
  <c r="AM3464" i="32"/>
  <c r="AP3463" i="32"/>
  <c r="AO3463" i="32"/>
  <c r="AN3463" i="32"/>
  <c r="AM3463" i="32"/>
  <c r="AP3462" i="32"/>
  <c r="AO3462" i="32"/>
  <c r="AN3462" i="32"/>
  <c r="AM3462" i="32"/>
  <c r="AP1514" i="32"/>
  <c r="AO1514" i="32"/>
  <c r="AN1514" i="32"/>
  <c r="AM1514" i="32"/>
  <c r="AP202" i="32"/>
  <c r="AO202" i="32"/>
  <c r="AN202" i="32"/>
  <c r="AM202" i="32"/>
  <c r="AP1990" i="32"/>
  <c r="AO1990" i="32"/>
  <c r="AN1990" i="32"/>
  <c r="AM1990" i="32"/>
  <c r="AP83" i="32"/>
  <c r="AO83" i="32"/>
  <c r="AN83" i="32"/>
  <c r="AM83" i="32"/>
  <c r="AP3461" i="32"/>
  <c r="AO3461" i="32"/>
  <c r="AN3461" i="32"/>
  <c r="AM3461" i="32"/>
  <c r="AP3460" i="32"/>
  <c r="AO3460" i="32"/>
  <c r="AN3460" i="32"/>
  <c r="AM3460" i="32"/>
  <c r="AP911" i="32"/>
  <c r="AO911" i="32"/>
  <c r="AN911" i="32"/>
  <c r="AM911" i="32"/>
  <c r="AP793" i="32"/>
  <c r="AO793" i="32"/>
  <c r="AN793" i="32"/>
  <c r="AM793" i="32"/>
  <c r="AP3459" i="32"/>
  <c r="AO3459" i="32"/>
  <c r="AN3459" i="32"/>
  <c r="AM3459" i="32"/>
  <c r="AP3458" i="32"/>
  <c r="AO3458" i="32"/>
  <c r="AN3458" i="32"/>
  <c r="AM3458" i="32"/>
  <c r="AP1513" i="32"/>
  <c r="AO1513" i="32"/>
  <c r="AN1513" i="32"/>
  <c r="AM1513" i="32"/>
  <c r="AP3457" i="32"/>
  <c r="AO3457" i="32"/>
  <c r="AN3457" i="32"/>
  <c r="AM3457" i="32"/>
  <c r="AP3456" i="32"/>
  <c r="AO3456" i="32"/>
  <c r="AN3456" i="32"/>
  <c r="AM3456" i="32"/>
  <c r="AP3455" i="32"/>
  <c r="AO3455" i="32"/>
  <c r="AN3455" i="32"/>
  <c r="AM3455" i="32"/>
  <c r="AP1512" i="32"/>
  <c r="AO1512" i="32"/>
  <c r="AN1512" i="32"/>
  <c r="AM1512" i="32"/>
  <c r="AP82" i="32"/>
  <c r="AO82" i="32"/>
  <c r="AN82" i="32"/>
  <c r="AM82" i="32"/>
  <c r="AP3454" i="32"/>
  <c r="AO3454" i="32"/>
  <c r="AN3454" i="32"/>
  <c r="AM3454" i="32"/>
  <c r="AP3453" i="32"/>
  <c r="AO3453" i="32"/>
  <c r="AN3453" i="32"/>
  <c r="AM3453" i="32"/>
  <c r="AP1511" i="32"/>
  <c r="AO1511" i="32"/>
  <c r="AN1511" i="32"/>
  <c r="AM1511" i="32"/>
  <c r="AP1510" i="32"/>
  <c r="AO1510" i="32"/>
  <c r="AN1510" i="32"/>
  <c r="AM1510" i="32"/>
  <c r="AP3452" i="32"/>
  <c r="AO3452" i="32"/>
  <c r="AN3452" i="32"/>
  <c r="AM3452" i="32"/>
  <c r="AP1509" i="32"/>
  <c r="AO1509" i="32"/>
  <c r="AN1509" i="32"/>
  <c r="AM1509" i="32"/>
  <c r="AP3451" i="32"/>
  <c r="AO3451" i="32"/>
  <c r="AN3451" i="32"/>
  <c r="AM3451" i="32"/>
  <c r="AP1508" i="32"/>
  <c r="AO1508" i="32"/>
  <c r="AN1508" i="32"/>
  <c r="AM1508" i="32"/>
  <c r="AP3450" i="32"/>
  <c r="AO3450" i="32"/>
  <c r="AN3450" i="32"/>
  <c r="AM3450" i="32"/>
  <c r="AP3449" i="32"/>
  <c r="AO3449" i="32"/>
  <c r="AN3449" i="32"/>
  <c r="AM3449" i="32"/>
  <c r="AP3448" i="32"/>
  <c r="AO3448" i="32"/>
  <c r="AN3448" i="32"/>
  <c r="AM3448" i="32"/>
  <c r="AP201" i="32"/>
  <c r="AO201" i="32"/>
  <c r="AN201" i="32"/>
  <c r="AM201" i="32"/>
  <c r="AP3447" i="32"/>
  <c r="AO3447" i="32"/>
  <c r="AN3447" i="32"/>
  <c r="AM3447" i="32"/>
  <c r="AP3446" i="32"/>
  <c r="AO3446" i="32"/>
  <c r="AN3446" i="32"/>
  <c r="AM3446" i="32"/>
  <c r="AP1507" i="32"/>
  <c r="AO1507" i="32"/>
  <c r="AN1507" i="32"/>
  <c r="AM1507" i="32"/>
  <c r="AP3445" i="32"/>
  <c r="AO3445" i="32"/>
  <c r="AN3445" i="32"/>
  <c r="AM3445" i="32"/>
  <c r="AP1506" i="32"/>
  <c r="AO1506" i="32"/>
  <c r="AN1506" i="32"/>
  <c r="AM1506" i="32"/>
  <c r="AP3444" i="32"/>
  <c r="AO3444" i="32"/>
  <c r="AN3444" i="32"/>
  <c r="AM3444" i="32"/>
  <c r="AP3443" i="32"/>
  <c r="AO3443" i="32"/>
  <c r="AN3443" i="32"/>
  <c r="AM3443" i="32"/>
  <c r="AP3442" i="32"/>
  <c r="AO3442" i="32"/>
  <c r="AN3442" i="32"/>
  <c r="AM3442" i="32"/>
  <c r="AP3441" i="32"/>
  <c r="AO3441" i="32"/>
  <c r="AN3441" i="32"/>
  <c r="AM3441" i="32"/>
  <c r="AP1505" i="32"/>
  <c r="AO1505" i="32"/>
  <c r="AN1505" i="32"/>
  <c r="AM1505" i="32"/>
  <c r="AP3440" i="32"/>
  <c r="AO3440" i="32"/>
  <c r="AN3440" i="32"/>
  <c r="AM3440" i="32"/>
  <c r="AP3439" i="32"/>
  <c r="AO3439" i="32"/>
  <c r="AN3439" i="32"/>
  <c r="AM3439" i="32"/>
  <c r="AP1504" i="32"/>
  <c r="AO1504" i="32"/>
  <c r="AN1504" i="32"/>
  <c r="AM1504" i="32"/>
  <c r="AP1503" i="32"/>
  <c r="AO1503" i="32"/>
  <c r="AN1503" i="32"/>
  <c r="AM1503" i="32"/>
  <c r="AP1502" i="32"/>
  <c r="AO1502" i="32"/>
  <c r="AN1502" i="32"/>
  <c r="AM1502" i="32"/>
  <c r="AP3438" i="32"/>
  <c r="AO3438" i="32"/>
  <c r="AN3438" i="32"/>
  <c r="AM3438" i="32"/>
  <c r="AP1501" i="32"/>
  <c r="AO1501" i="32"/>
  <c r="AN1501" i="32"/>
  <c r="AM1501" i="32"/>
  <c r="AP1500" i="32"/>
  <c r="AO1500" i="32"/>
  <c r="AN1500" i="32"/>
  <c r="AM1500" i="32"/>
  <c r="AP792" i="32"/>
  <c r="AO792" i="32"/>
  <c r="AN792" i="32"/>
  <c r="AM792" i="32"/>
  <c r="AP1499" i="32"/>
  <c r="AO1499" i="32"/>
  <c r="AN1499" i="32"/>
  <c r="AM1499" i="32"/>
  <c r="AP1498" i="32"/>
  <c r="AO1498" i="32"/>
  <c r="AN1498" i="32"/>
  <c r="AM1498" i="32"/>
  <c r="AP3437" i="32"/>
  <c r="AO3437" i="32"/>
  <c r="AN3437" i="32"/>
  <c r="AM3437" i="32"/>
  <c r="AP1497" i="32"/>
  <c r="AO1497" i="32"/>
  <c r="AN1497" i="32"/>
  <c r="AM1497" i="32"/>
  <c r="AP3436" i="32"/>
  <c r="AO3436" i="32"/>
  <c r="AN3436" i="32"/>
  <c r="AM3436" i="32"/>
  <c r="AP1496" i="32"/>
  <c r="AO1496" i="32"/>
  <c r="AN1496" i="32"/>
  <c r="AM1496" i="32"/>
  <c r="AP81" i="32"/>
  <c r="AO81" i="32"/>
  <c r="AN81" i="32"/>
  <c r="AM81" i="32"/>
  <c r="AP3435" i="32"/>
  <c r="AO3435" i="32"/>
  <c r="AN3435" i="32"/>
  <c r="AM3435" i="32"/>
  <c r="AP1495" i="32"/>
  <c r="AO1495" i="32"/>
  <c r="AN1495" i="32"/>
  <c r="AM1495" i="32"/>
  <c r="AP1494" i="32"/>
  <c r="AO1494" i="32"/>
  <c r="AN1494" i="32"/>
  <c r="AM1494" i="32"/>
  <c r="AP3434" i="32"/>
  <c r="AO3434" i="32"/>
  <c r="AN3434" i="32"/>
  <c r="AM3434" i="32"/>
  <c r="AP791" i="32"/>
  <c r="AO791" i="32"/>
  <c r="AN791" i="32"/>
  <c r="AM791" i="32"/>
  <c r="AP3433" i="32"/>
  <c r="AO3433" i="32"/>
  <c r="AN3433" i="32"/>
  <c r="AM3433" i="32"/>
  <c r="AP3432" i="32"/>
  <c r="AO3432" i="32"/>
  <c r="AN3432" i="32"/>
  <c r="AM3432" i="32"/>
  <c r="AP790" i="32"/>
  <c r="AO790" i="32"/>
  <c r="AN790" i="32"/>
  <c r="AM790" i="32"/>
  <c r="AP1493" i="32"/>
  <c r="AO1493" i="32"/>
  <c r="AN1493" i="32"/>
  <c r="AM1493" i="32"/>
  <c r="AP1492" i="32"/>
  <c r="AO1492" i="32"/>
  <c r="AN1492" i="32"/>
  <c r="AM1492" i="32"/>
  <c r="AP3431" i="32"/>
  <c r="AO3431" i="32"/>
  <c r="AN3431" i="32"/>
  <c r="AM3431" i="32"/>
  <c r="AP1491" i="32"/>
  <c r="AO1491" i="32"/>
  <c r="AN1491" i="32"/>
  <c r="AM1491" i="32"/>
  <c r="AP3430" i="32"/>
  <c r="AO3430" i="32"/>
  <c r="AN3430" i="32"/>
  <c r="AM3430" i="32"/>
  <c r="AP3429" i="32"/>
  <c r="AO3429" i="32"/>
  <c r="AN3429" i="32"/>
  <c r="AM3429" i="32"/>
  <c r="AP200" i="32"/>
  <c r="AO200" i="32"/>
  <c r="AN200" i="32"/>
  <c r="AM200" i="32"/>
  <c r="AP1490" i="32"/>
  <c r="AO1490" i="32"/>
  <c r="AN1490" i="32"/>
  <c r="AM1490" i="32"/>
  <c r="AP3428" i="32"/>
  <c r="AO3428" i="32"/>
  <c r="AN3428" i="32"/>
  <c r="AM3428" i="32"/>
  <c r="AP1489" i="32"/>
  <c r="AO1489" i="32"/>
  <c r="AN1489" i="32"/>
  <c r="AM1489" i="32"/>
  <c r="AP1488" i="32"/>
  <c r="AO1488" i="32"/>
  <c r="AN1488" i="32"/>
  <c r="AM1488" i="32"/>
  <c r="AP3427" i="32"/>
  <c r="AO3427" i="32"/>
  <c r="AN3427" i="32"/>
  <c r="AM3427" i="32"/>
  <c r="AP80" i="32"/>
  <c r="AO80" i="32"/>
  <c r="AN80" i="32"/>
  <c r="AM80" i="32"/>
  <c r="AP1487" i="32"/>
  <c r="AO1487" i="32"/>
  <c r="AN1487" i="32"/>
  <c r="AM1487" i="32"/>
  <c r="AP3426" i="32"/>
  <c r="AO3426" i="32"/>
  <c r="AN3426" i="32"/>
  <c r="AM3426" i="32"/>
  <c r="AP1486" i="32"/>
  <c r="AO1486" i="32"/>
  <c r="AN1486" i="32"/>
  <c r="AM1486" i="32"/>
  <c r="AP3425" i="32"/>
  <c r="AO3425" i="32"/>
  <c r="AN3425" i="32"/>
  <c r="AM3425" i="32"/>
  <c r="AP3424" i="32"/>
  <c r="AO3424" i="32"/>
  <c r="AN3424" i="32"/>
  <c r="AM3424" i="32"/>
  <c r="AP1485" i="32"/>
  <c r="AO1485" i="32"/>
  <c r="AN1485" i="32"/>
  <c r="AM1485" i="32"/>
  <c r="AP3423" i="32"/>
  <c r="AO3423" i="32"/>
  <c r="AN3423" i="32"/>
  <c r="AM3423" i="32"/>
  <c r="AP3422" i="32"/>
  <c r="AO3422" i="32"/>
  <c r="AN3422" i="32"/>
  <c r="AM3422" i="32"/>
  <c r="AP3421" i="32"/>
  <c r="AO3421" i="32"/>
  <c r="AN3421" i="32"/>
  <c r="AM3421" i="32"/>
  <c r="AP1484" i="32"/>
  <c r="AO1484" i="32"/>
  <c r="AN1484" i="32"/>
  <c r="AM1484" i="32"/>
  <c r="AP1483" i="32"/>
  <c r="AO1483" i="32"/>
  <c r="AN1483" i="32"/>
  <c r="AM1483" i="32"/>
  <c r="AP3420" i="32"/>
  <c r="AO3420" i="32"/>
  <c r="AN3420" i="32"/>
  <c r="AM3420" i="32"/>
  <c r="AP3418" i="32"/>
  <c r="AO3418" i="32"/>
  <c r="AN3418" i="32"/>
  <c r="AM3418" i="32"/>
  <c r="AP1482" i="32"/>
  <c r="AO1482" i="32"/>
  <c r="AN1482" i="32"/>
  <c r="AM1482" i="32"/>
  <c r="AP4465" i="32"/>
  <c r="AO4465" i="32"/>
  <c r="AN4465" i="32"/>
  <c r="AM4465" i="32"/>
  <c r="AP3417" i="32"/>
  <c r="AO3417" i="32"/>
  <c r="AN3417" i="32"/>
  <c r="AM3417" i="32"/>
  <c r="AP3416" i="32"/>
  <c r="AO3416" i="32"/>
  <c r="AN3416" i="32"/>
  <c r="AM3416" i="32"/>
  <c r="AP3415" i="32"/>
  <c r="AO3415" i="32"/>
  <c r="AN3415" i="32"/>
  <c r="AM3415" i="32"/>
  <c r="AP1481" i="32"/>
  <c r="AO1481" i="32"/>
  <c r="AN1481" i="32"/>
  <c r="AM1481" i="32"/>
  <c r="AP3414" i="32"/>
  <c r="AO3414" i="32"/>
  <c r="AN3414" i="32"/>
  <c r="AM3414" i="32"/>
  <c r="AP1480" i="32"/>
  <c r="AO1480" i="32"/>
  <c r="AN1480" i="32"/>
  <c r="AM1480" i="32"/>
  <c r="AP3413" i="32"/>
  <c r="AO3413" i="32"/>
  <c r="AN3413" i="32"/>
  <c r="AM3413" i="32"/>
  <c r="AP3412" i="32"/>
  <c r="AO3412" i="32"/>
  <c r="AN3412" i="32"/>
  <c r="AM3412" i="32"/>
  <c r="AP1479" i="32"/>
  <c r="AO1479" i="32"/>
  <c r="AN1479" i="32"/>
  <c r="AM1479" i="32"/>
  <c r="AP1478" i="32"/>
  <c r="AO1478" i="32"/>
  <c r="AN1478" i="32"/>
  <c r="AM1478" i="32"/>
  <c r="AP3411" i="32"/>
  <c r="AO3411" i="32"/>
  <c r="AN3411" i="32"/>
  <c r="AM3411" i="32"/>
  <c r="AP3410" i="32"/>
  <c r="AO3410" i="32"/>
  <c r="AN3410" i="32"/>
  <c r="AM3410" i="32"/>
  <c r="AP199" i="32"/>
  <c r="AO199" i="32"/>
  <c r="AN199" i="32"/>
  <c r="AM199" i="32"/>
  <c r="AP3409" i="32"/>
  <c r="AO3409" i="32"/>
  <c r="AN3409" i="32"/>
  <c r="AM3409" i="32"/>
  <c r="AP3408" i="32"/>
  <c r="AO3408" i="32"/>
  <c r="AN3408" i="32"/>
  <c r="AM3408" i="32"/>
  <c r="AP1477" i="32"/>
  <c r="AO1477" i="32"/>
  <c r="AN1477" i="32"/>
  <c r="AM1477" i="32"/>
  <c r="AP3407" i="32"/>
  <c r="AO3407" i="32"/>
  <c r="AN3407" i="32"/>
  <c r="AM3407" i="32"/>
  <c r="AP3406" i="32"/>
  <c r="AO3406" i="32"/>
  <c r="AN3406" i="32"/>
  <c r="AM3406" i="32"/>
  <c r="AP1476" i="32"/>
  <c r="AO1476" i="32"/>
  <c r="AN1476" i="32"/>
  <c r="AM1476" i="32"/>
  <c r="AP79" i="32"/>
  <c r="AO79" i="32"/>
  <c r="AN79" i="32"/>
  <c r="AM79" i="32"/>
  <c r="AP3405" i="32"/>
  <c r="AO3405" i="32"/>
  <c r="AN3405" i="32"/>
  <c r="AM3405" i="32"/>
  <c r="AP3404" i="32"/>
  <c r="AO3404" i="32"/>
  <c r="AN3404" i="32"/>
  <c r="AM3404" i="32"/>
  <c r="AP1475" i="32"/>
  <c r="AO1475" i="32"/>
  <c r="AN1475" i="32"/>
  <c r="AM1475" i="32"/>
  <c r="AP3403" i="32"/>
  <c r="AO3403" i="32"/>
  <c r="AN3403" i="32"/>
  <c r="AM3403" i="32"/>
  <c r="AP78" i="32"/>
  <c r="AO78" i="32"/>
  <c r="AN78" i="32"/>
  <c r="AM78" i="32"/>
  <c r="AP3402" i="32"/>
  <c r="AO3402" i="32"/>
  <c r="AN3402" i="32"/>
  <c r="AM3402" i="32"/>
  <c r="AP3401" i="32"/>
  <c r="AO3401" i="32"/>
  <c r="AN3401" i="32"/>
  <c r="AM3401" i="32"/>
  <c r="AP3400" i="32"/>
  <c r="AO3400" i="32"/>
  <c r="AN3400" i="32"/>
  <c r="AM3400" i="32"/>
  <c r="AP3399" i="32"/>
  <c r="AO3399" i="32"/>
  <c r="AN3399" i="32"/>
  <c r="AM3399" i="32"/>
  <c r="AP3398" i="32"/>
  <c r="AO3398" i="32"/>
  <c r="AN3398" i="32"/>
  <c r="AM3398" i="32"/>
  <c r="AP3397" i="32"/>
  <c r="AO3397" i="32"/>
  <c r="AN3397" i="32"/>
  <c r="AM3397" i="32"/>
  <c r="AP1474" i="32"/>
  <c r="AO1474" i="32"/>
  <c r="AN1474" i="32"/>
  <c r="AM1474" i="32"/>
  <c r="AP3396" i="32"/>
  <c r="AO3396" i="32"/>
  <c r="AN3396" i="32"/>
  <c r="AM3396" i="32"/>
  <c r="AP1473" i="32"/>
  <c r="AO1473" i="32"/>
  <c r="AN1473" i="32"/>
  <c r="AM1473" i="32"/>
  <c r="AP3395" i="32"/>
  <c r="AO3395" i="32"/>
  <c r="AN3395" i="32"/>
  <c r="AM3395" i="32"/>
  <c r="AP1472" i="32"/>
  <c r="AO1472" i="32"/>
  <c r="AN1472" i="32"/>
  <c r="AM1472" i="32"/>
  <c r="AP3394" i="32"/>
  <c r="AO3394" i="32"/>
  <c r="AN3394" i="32"/>
  <c r="AM3394" i="32"/>
  <c r="AP3393" i="32"/>
  <c r="AO3393" i="32"/>
  <c r="AN3393" i="32"/>
  <c r="AM3393" i="32"/>
  <c r="AP1471" i="32"/>
  <c r="AO1471" i="32"/>
  <c r="AN1471" i="32"/>
  <c r="AM1471" i="32"/>
  <c r="AP1470" i="32"/>
  <c r="AO1470" i="32"/>
  <c r="AN1470" i="32"/>
  <c r="AM1470" i="32"/>
  <c r="AP3392" i="32"/>
  <c r="AO3392" i="32"/>
  <c r="AN3392" i="32"/>
  <c r="AM3392" i="32"/>
  <c r="AP3391" i="32"/>
  <c r="AO3391" i="32"/>
  <c r="AN3391" i="32"/>
  <c r="AM3391" i="32"/>
  <c r="AP3390" i="32"/>
  <c r="AO3390" i="32"/>
  <c r="AN3390" i="32"/>
  <c r="AM3390" i="32"/>
  <c r="AP3389" i="32"/>
  <c r="AO3389" i="32"/>
  <c r="AN3389" i="32"/>
  <c r="AM3389" i="32"/>
  <c r="AP3388" i="32"/>
  <c r="AO3388" i="32"/>
  <c r="AN3388" i="32"/>
  <c r="AM3388" i="32"/>
  <c r="AP3387" i="32"/>
  <c r="AO3387" i="32"/>
  <c r="AN3387" i="32"/>
  <c r="AM3387" i="32"/>
  <c r="AP1469" i="32"/>
  <c r="AO1469" i="32"/>
  <c r="AN1469" i="32"/>
  <c r="AM1469" i="32"/>
  <c r="AP3386" i="32"/>
  <c r="AO3386" i="32"/>
  <c r="AN3386" i="32"/>
  <c r="AM3386" i="32"/>
  <c r="AP910" i="32"/>
  <c r="AO910" i="32"/>
  <c r="AN910" i="32"/>
  <c r="AM910" i="32"/>
  <c r="AP3385" i="32"/>
  <c r="AO3385" i="32"/>
  <c r="AN3385" i="32"/>
  <c r="AM3385" i="32"/>
  <c r="AP1468" i="32"/>
  <c r="AO1468" i="32"/>
  <c r="AN1468" i="32"/>
  <c r="AM1468" i="32"/>
  <c r="AP3384" i="32"/>
  <c r="AO3384" i="32"/>
  <c r="AN3384" i="32"/>
  <c r="AM3384" i="32"/>
  <c r="AP198" i="32"/>
  <c r="AO198" i="32"/>
  <c r="AN198" i="32"/>
  <c r="AM198" i="32"/>
  <c r="AP3383" i="32"/>
  <c r="AO3383" i="32"/>
  <c r="AN3383" i="32"/>
  <c r="AM3383" i="32"/>
  <c r="AP1467" i="32"/>
  <c r="AO1467" i="32"/>
  <c r="AN1467" i="32"/>
  <c r="AM1467" i="32"/>
  <c r="AP3382" i="32"/>
  <c r="AO3382" i="32"/>
  <c r="AN3382" i="32"/>
  <c r="AM3382" i="32"/>
  <c r="AP3381" i="32"/>
  <c r="AO3381" i="32"/>
  <c r="AN3381" i="32"/>
  <c r="AM3381" i="32"/>
  <c r="AP3380" i="32"/>
  <c r="AO3380" i="32"/>
  <c r="AN3380" i="32"/>
  <c r="AM3380" i="32"/>
  <c r="AP3379" i="32"/>
  <c r="AO3379" i="32"/>
  <c r="AN3379" i="32"/>
  <c r="AM3379" i="32"/>
  <c r="AP3378" i="32"/>
  <c r="AO3378" i="32"/>
  <c r="AN3378" i="32"/>
  <c r="AM3378" i="32"/>
  <c r="AP1466" i="32"/>
  <c r="AO1466" i="32"/>
  <c r="AN1466" i="32"/>
  <c r="AM1466" i="32"/>
  <c r="AP789" i="32"/>
  <c r="AO789" i="32"/>
  <c r="AN789" i="32"/>
  <c r="AM789" i="32"/>
  <c r="AP1989" i="32"/>
  <c r="AO1989" i="32"/>
  <c r="AN1989" i="32"/>
  <c r="AM1989" i="32"/>
  <c r="AP1988" i="32"/>
  <c r="AO1988" i="32"/>
  <c r="AN1988" i="32"/>
  <c r="AM1988" i="32"/>
  <c r="AP3377" i="32"/>
  <c r="AO3377" i="32"/>
  <c r="AN3377" i="32"/>
  <c r="AM3377" i="32"/>
  <c r="AP1465" i="32"/>
  <c r="AO1465" i="32"/>
  <c r="AN1465" i="32"/>
  <c r="AM1465" i="32"/>
  <c r="AP77" i="32"/>
  <c r="AO77" i="32"/>
  <c r="AN77" i="32"/>
  <c r="AM77" i="32"/>
  <c r="AP76" i="32"/>
  <c r="AO76" i="32"/>
  <c r="AN76" i="32"/>
  <c r="AM76" i="32"/>
  <c r="AP3376" i="32"/>
  <c r="AO3376" i="32"/>
  <c r="AN3376" i="32"/>
  <c r="AM3376" i="32"/>
  <c r="AP3375" i="32"/>
  <c r="AO3375" i="32"/>
  <c r="AN3375" i="32"/>
  <c r="AM3375" i="32"/>
  <c r="AP3374" i="32"/>
  <c r="AO3374" i="32"/>
  <c r="AN3374" i="32"/>
  <c r="AM3374" i="32"/>
  <c r="AP788" i="32"/>
  <c r="AO788" i="32"/>
  <c r="AN788" i="32"/>
  <c r="AM788" i="32"/>
  <c r="AP75" i="32"/>
  <c r="AO75" i="32"/>
  <c r="AN75" i="32"/>
  <c r="AM75" i="32"/>
  <c r="AP1464" i="32"/>
  <c r="AO1464" i="32"/>
  <c r="AN1464" i="32"/>
  <c r="AM1464" i="32"/>
  <c r="AP74" i="32"/>
  <c r="AO74" i="32"/>
  <c r="AN74" i="32"/>
  <c r="AM74" i="32"/>
  <c r="AP3373" i="32"/>
  <c r="AO3373" i="32"/>
  <c r="AN3373" i="32"/>
  <c r="AM3373" i="32"/>
  <c r="AP3372" i="32"/>
  <c r="AO3372" i="32"/>
  <c r="AN3372" i="32"/>
  <c r="AM3372" i="32"/>
  <c r="AP1463" i="32"/>
  <c r="AO1463" i="32"/>
  <c r="AN1463" i="32"/>
  <c r="AM1463" i="32"/>
  <c r="AP3371" i="32"/>
  <c r="AO3371" i="32"/>
  <c r="AN3371" i="32"/>
  <c r="AM3371" i="32"/>
  <c r="AP1462" i="32"/>
  <c r="AO1462" i="32"/>
  <c r="AN1462" i="32"/>
  <c r="AM1462" i="32"/>
  <c r="AP3370" i="32"/>
  <c r="AO3370" i="32"/>
  <c r="AN3370" i="32"/>
  <c r="AM3370" i="32"/>
  <c r="AP3369" i="32"/>
  <c r="AO3369" i="32"/>
  <c r="AN3369" i="32"/>
  <c r="AM3369" i="32"/>
  <c r="AP3368" i="32"/>
  <c r="AO3368" i="32"/>
  <c r="AN3368" i="32"/>
  <c r="AM3368" i="32"/>
  <c r="AP3367" i="32"/>
  <c r="AO3367" i="32"/>
  <c r="AN3367" i="32"/>
  <c r="AM3367" i="32"/>
  <c r="AP3366" i="32"/>
  <c r="AO3366" i="32"/>
  <c r="AN3366" i="32"/>
  <c r="AM3366" i="32"/>
  <c r="AP1461" i="32"/>
  <c r="AO1461" i="32"/>
  <c r="AN1461" i="32"/>
  <c r="AM1461" i="32"/>
  <c r="AP73" i="32"/>
  <c r="AO73" i="32"/>
  <c r="AN73" i="32"/>
  <c r="AM73" i="32"/>
  <c r="AP3365" i="32"/>
  <c r="AO3365" i="32"/>
  <c r="AN3365" i="32"/>
  <c r="AM3365" i="32"/>
  <c r="AP3364" i="32"/>
  <c r="AO3364" i="32"/>
  <c r="AN3364" i="32"/>
  <c r="AM3364" i="32"/>
  <c r="AP3363" i="32"/>
  <c r="AO3363" i="32"/>
  <c r="AN3363" i="32"/>
  <c r="AM3363" i="32"/>
  <c r="AP72" i="32"/>
  <c r="AO72" i="32"/>
  <c r="AN72" i="32"/>
  <c r="AM72" i="32"/>
  <c r="AP3362" i="32"/>
  <c r="AO3362" i="32"/>
  <c r="AN3362" i="32"/>
  <c r="AM3362" i="32"/>
  <c r="AP1460" i="32"/>
  <c r="AO1460" i="32"/>
  <c r="AN1460" i="32"/>
  <c r="AM1460" i="32"/>
  <c r="AP3361" i="32"/>
  <c r="AO3361" i="32"/>
  <c r="AN3361" i="32"/>
  <c r="AM3361" i="32"/>
  <c r="AP197" i="32"/>
  <c r="AO197" i="32"/>
  <c r="AN197" i="32"/>
  <c r="AM197" i="32"/>
  <c r="AP1987" i="32"/>
  <c r="AO1987" i="32"/>
  <c r="AN1987" i="32"/>
  <c r="AM1987" i="32"/>
  <c r="AP3360" i="32"/>
  <c r="AO3360" i="32"/>
  <c r="AN3360" i="32"/>
  <c r="AM3360" i="32"/>
  <c r="AP3359" i="32"/>
  <c r="AO3359" i="32"/>
  <c r="AN3359" i="32"/>
  <c r="AM3359" i="32"/>
  <c r="AP3358" i="32"/>
  <c r="AO3358" i="32"/>
  <c r="AN3358" i="32"/>
  <c r="AM3358" i="32"/>
  <c r="AP196" i="32"/>
  <c r="AO196" i="32"/>
  <c r="AN196" i="32"/>
  <c r="AM196" i="32"/>
  <c r="AP1459" i="32"/>
  <c r="AO1459" i="32"/>
  <c r="AN1459" i="32"/>
  <c r="AM1459" i="32"/>
  <c r="AP3357" i="32"/>
  <c r="AO3357" i="32"/>
  <c r="AN3357" i="32"/>
  <c r="AM3357" i="32"/>
  <c r="AP3356" i="32"/>
  <c r="AO3356" i="32"/>
  <c r="AN3356" i="32"/>
  <c r="AM3356" i="32"/>
  <c r="AP195" i="32"/>
  <c r="AO195" i="32"/>
  <c r="AN195" i="32"/>
  <c r="AM195" i="32"/>
  <c r="AP3355" i="32"/>
  <c r="AO3355" i="32"/>
  <c r="AN3355" i="32"/>
  <c r="AM3355" i="32"/>
  <c r="AP1458" i="32"/>
  <c r="AO1458" i="32"/>
  <c r="AN1458" i="32"/>
  <c r="AM1458" i="32"/>
  <c r="AP3354" i="32"/>
  <c r="AO3354" i="32"/>
  <c r="AN3354" i="32"/>
  <c r="AM3354" i="32"/>
  <c r="AP3353" i="32"/>
  <c r="AO3353" i="32"/>
  <c r="AN3353" i="32"/>
  <c r="AM3353" i="32"/>
  <c r="AP194" i="32"/>
  <c r="AO194" i="32"/>
  <c r="AN194" i="32"/>
  <c r="AM194" i="32"/>
  <c r="AP193" i="32"/>
  <c r="AO193" i="32"/>
  <c r="AN193" i="32"/>
  <c r="AM193" i="32"/>
  <c r="AP3352" i="32"/>
  <c r="AO3352" i="32"/>
  <c r="AN3352" i="32"/>
  <c r="AM3352" i="32"/>
  <c r="AP1457" i="32"/>
  <c r="AO1457" i="32"/>
  <c r="AN1457" i="32"/>
  <c r="AM1457" i="32"/>
  <c r="AP3351" i="32"/>
  <c r="AO3351" i="32"/>
  <c r="AN3351" i="32"/>
  <c r="AM3351" i="32"/>
  <c r="AP71" i="32"/>
  <c r="AO71" i="32"/>
  <c r="AN71" i="32"/>
  <c r="AM71" i="32"/>
  <c r="AP3350" i="32"/>
  <c r="AO3350" i="32"/>
  <c r="AN3350" i="32"/>
  <c r="AM3350" i="32"/>
  <c r="AP3349" i="32"/>
  <c r="AO3349" i="32"/>
  <c r="AN3349" i="32"/>
  <c r="AM3349" i="32"/>
  <c r="AP3348" i="32"/>
  <c r="AO3348" i="32"/>
  <c r="AN3348" i="32"/>
  <c r="AM3348" i="32"/>
  <c r="AP3347" i="32"/>
  <c r="AO3347" i="32"/>
  <c r="AN3347" i="32"/>
  <c r="AM3347" i="32"/>
  <c r="AP1986" i="32"/>
  <c r="AO1986" i="32"/>
  <c r="AN1986" i="32"/>
  <c r="AM1986" i="32"/>
  <c r="AP192" i="32"/>
  <c r="AO192" i="32"/>
  <c r="AN192" i="32"/>
  <c r="AM192" i="32"/>
  <c r="AP1456" i="32"/>
  <c r="AO1456" i="32"/>
  <c r="AN1456" i="32"/>
  <c r="AM1456" i="32"/>
  <c r="AP3346" i="32"/>
  <c r="AO3346" i="32"/>
  <c r="AN3346" i="32"/>
  <c r="AM3346" i="32"/>
  <c r="AP3345" i="32"/>
  <c r="AO3345" i="32"/>
  <c r="AN3345" i="32"/>
  <c r="AM3345" i="32"/>
  <c r="AP1455" i="32"/>
  <c r="AO1455" i="32"/>
  <c r="AN1455" i="32"/>
  <c r="AM1455" i="32"/>
  <c r="AP1454" i="32"/>
  <c r="AO1454" i="32"/>
  <c r="AN1454" i="32"/>
  <c r="AM1454" i="32"/>
  <c r="AP1453" i="32"/>
  <c r="AO1453" i="32"/>
  <c r="AN1453" i="32"/>
  <c r="AM1453" i="32"/>
  <c r="AP3344" i="32"/>
  <c r="AO3344" i="32"/>
  <c r="AN3344" i="32"/>
  <c r="AM3344" i="32"/>
  <c r="AP191" i="32"/>
  <c r="AO191" i="32"/>
  <c r="AN191" i="32"/>
  <c r="AM191" i="32"/>
  <c r="AP3343" i="32"/>
  <c r="AO3343" i="32"/>
  <c r="AN3343" i="32"/>
  <c r="AM3343" i="32"/>
  <c r="AP1452" i="32"/>
  <c r="AO1452" i="32"/>
  <c r="AN1452" i="32"/>
  <c r="AM1452" i="32"/>
  <c r="AP3342" i="32"/>
  <c r="AO3342" i="32"/>
  <c r="AN3342" i="32"/>
  <c r="AM3342" i="32"/>
  <c r="AP1451" i="32"/>
  <c r="AO1451" i="32"/>
  <c r="AN1451" i="32"/>
  <c r="AM1451" i="32"/>
  <c r="AP3341" i="32"/>
  <c r="AO3341" i="32"/>
  <c r="AN3341" i="32"/>
  <c r="AM3341" i="32"/>
  <c r="AP3340" i="32"/>
  <c r="AO3340" i="32"/>
  <c r="AN3340" i="32"/>
  <c r="AM3340" i="32"/>
  <c r="AP3339" i="32"/>
  <c r="AO3339" i="32"/>
  <c r="AN3339" i="32"/>
  <c r="AM3339" i="32"/>
  <c r="AP1450" i="32"/>
  <c r="AO1450" i="32"/>
  <c r="AN1450" i="32"/>
  <c r="AM1450" i="32"/>
  <c r="AP70" i="32"/>
  <c r="AO70" i="32"/>
  <c r="AN70" i="32"/>
  <c r="AM70" i="32"/>
  <c r="AP3338" i="32"/>
  <c r="AO3338" i="32"/>
  <c r="AN3338" i="32"/>
  <c r="AM3338" i="32"/>
  <c r="AP3337" i="32"/>
  <c r="AO3337" i="32"/>
  <c r="AN3337" i="32"/>
  <c r="AM3337" i="32"/>
  <c r="AP3336" i="32"/>
  <c r="AO3336" i="32"/>
  <c r="AN3336" i="32"/>
  <c r="AM3336" i="32"/>
  <c r="AP1449" i="32"/>
  <c r="AO1449" i="32"/>
  <c r="AN1449" i="32"/>
  <c r="AM1449" i="32"/>
  <c r="AP3335" i="32"/>
  <c r="AO3335" i="32"/>
  <c r="AN3335" i="32"/>
  <c r="AM3335" i="32"/>
  <c r="AP1448" i="32"/>
  <c r="AO1448" i="32"/>
  <c r="AN1448" i="32"/>
  <c r="AM1448" i="32"/>
  <c r="AP1447" i="32"/>
  <c r="AO1447" i="32"/>
  <c r="AN1447" i="32"/>
  <c r="AM1447" i="32"/>
  <c r="AP1446" i="32"/>
  <c r="AO1446" i="32"/>
  <c r="AN1446" i="32"/>
  <c r="AM1446" i="32"/>
  <c r="AP1445" i="32"/>
  <c r="AO1445" i="32"/>
  <c r="AN1445" i="32"/>
  <c r="AM1445" i="32"/>
  <c r="AP3334" i="32"/>
  <c r="AO3334" i="32"/>
  <c r="AN3334" i="32"/>
  <c r="AM3334" i="32"/>
  <c r="AP3333" i="32"/>
  <c r="AO3333" i="32"/>
  <c r="AN3333" i="32"/>
  <c r="AM3333" i="32"/>
  <c r="AP3332" i="32"/>
  <c r="AO3332" i="32"/>
  <c r="AN3332" i="32"/>
  <c r="AM3332" i="32"/>
  <c r="AP3331" i="32"/>
  <c r="AO3331" i="32"/>
  <c r="AN3331" i="32"/>
  <c r="AM3331" i="32"/>
  <c r="AP1444" i="32"/>
  <c r="AO1444" i="32"/>
  <c r="AN1444" i="32"/>
  <c r="AM1444" i="32"/>
  <c r="AP3330" i="32"/>
  <c r="AO3330" i="32"/>
  <c r="AN3330" i="32"/>
  <c r="AM3330" i="32"/>
  <c r="AP190" i="32"/>
  <c r="AO190" i="32"/>
  <c r="AN190" i="32"/>
  <c r="AM190" i="32"/>
  <c r="AP1443" i="32"/>
  <c r="AO1443" i="32"/>
  <c r="AN1443" i="32"/>
  <c r="AM1443" i="32"/>
  <c r="AP3329" i="32"/>
  <c r="AO3329" i="32"/>
  <c r="AN3329" i="32"/>
  <c r="AM3329" i="32"/>
  <c r="AP1442" i="32"/>
  <c r="AO1442" i="32"/>
  <c r="AN1442" i="32"/>
  <c r="AM1442" i="32"/>
  <c r="AP3328" i="32"/>
  <c r="AO3328" i="32"/>
  <c r="AN3328" i="32"/>
  <c r="AM3328" i="32"/>
  <c r="AP3327" i="32"/>
  <c r="AO3327" i="32"/>
  <c r="AN3327" i="32"/>
  <c r="AM3327" i="32"/>
  <c r="AP3326" i="32"/>
  <c r="AO3326" i="32"/>
  <c r="AN3326" i="32"/>
  <c r="AM3326" i="32"/>
  <c r="AP69" i="32"/>
  <c r="AO69" i="32"/>
  <c r="AN69" i="32"/>
  <c r="AM69" i="32"/>
  <c r="AP3325" i="32"/>
  <c r="AO3325" i="32"/>
  <c r="AN3325" i="32"/>
  <c r="AM3325" i="32"/>
  <c r="AP3324" i="32"/>
  <c r="AO3324" i="32"/>
  <c r="AN3324" i="32"/>
  <c r="AM3324" i="32"/>
  <c r="AP1441" i="32"/>
  <c r="AO1441" i="32"/>
  <c r="AN1441" i="32"/>
  <c r="AM1441" i="32"/>
  <c r="AP189" i="32"/>
  <c r="AO189" i="32"/>
  <c r="AN189" i="32"/>
  <c r="AM189" i="32"/>
  <c r="AP3323" i="32"/>
  <c r="AO3323" i="32"/>
  <c r="AN3323" i="32"/>
  <c r="AM3323" i="32"/>
  <c r="AP3322" i="32"/>
  <c r="AO3322" i="32"/>
  <c r="AN3322" i="32"/>
  <c r="AM3322" i="32"/>
  <c r="AP1440" i="32"/>
  <c r="AO1440" i="32"/>
  <c r="AN1440" i="32"/>
  <c r="AM1440" i="32"/>
  <c r="AP3321" i="32"/>
  <c r="AO3321" i="32"/>
  <c r="AN3321" i="32"/>
  <c r="AM3321" i="32"/>
  <c r="AP3320" i="32"/>
  <c r="AO3320" i="32"/>
  <c r="AN3320" i="32"/>
  <c r="AM3320" i="32"/>
  <c r="AP1439" i="32"/>
  <c r="AO1439" i="32"/>
  <c r="AN1439" i="32"/>
  <c r="AM1439" i="32"/>
  <c r="AP3319" i="32"/>
  <c r="AO3319" i="32"/>
  <c r="AN3319" i="32"/>
  <c r="AM3319" i="32"/>
  <c r="AP3318" i="32"/>
  <c r="AO3318" i="32"/>
  <c r="AN3318" i="32"/>
  <c r="AM3318" i="32"/>
  <c r="AP1438" i="32"/>
  <c r="AO1438" i="32"/>
  <c r="AN1438" i="32"/>
  <c r="AM1438" i="32"/>
  <c r="AP3317" i="32"/>
  <c r="AO3317" i="32"/>
  <c r="AN3317" i="32"/>
  <c r="AM3317" i="32"/>
  <c r="AP3316" i="32"/>
  <c r="AO3316" i="32"/>
  <c r="AN3316" i="32"/>
  <c r="AM3316" i="32"/>
  <c r="AP3315" i="32"/>
  <c r="AO3315" i="32"/>
  <c r="AN3315" i="32"/>
  <c r="AM3315" i="32"/>
  <c r="AP3314" i="32"/>
  <c r="AO3314" i="32"/>
  <c r="AN3314" i="32"/>
  <c r="AM3314" i="32"/>
  <c r="AP3313" i="32"/>
  <c r="AO3313" i="32"/>
  <c r="AN3313" i="32"/>
  <c r="AM3313" i="32"/>
  <c r="AP3312" i="32"/>
  <c r="AO3312" i="32"/>
  <c r="AN3312" i="32"/>
  <c r="AM3312" i="32"/>
  <c r="AP3311" i="32"/>
  <c r="AO3311" i="32"/>
  <c r="AN3311" i="32"/>
  <c r="AM3311" i="32"/>
  <c r="AP3310" i="32"/>
  <c r="AO3310" i="32"/>
  <c r="AN3310" i="32"/>
  <c r="AM3310" i="32"/>
  <c r="AP1437" i="32"/>
  <c r="AO1437" i="32"/>
  <c r="AN1437" i="32"/>
  <c r="AM1437" i="32"/>
  <c r="AP3309" i="32"/>
  <c r="AO3309" i="32"/>
  <c r="AN3309" i="32"/>
  <c r="AM3309" i="32"/>
  <c r="AP3308" i="32"/>
  <c r="AO3308" i="32"/>
  <c r="AN3308" i="32"/>
  <c r="AM3308" i="32"/>
  <c r="AP3307" i="32"/>
  <c r="AO3307" i="32"/>
  <c r="AN3307" i="32"/>
  <c r="AM3307" i="32"/>
  <c r="AP1436" i="32"/>
  <c r="AO1436" i="32"/>
  <c r="AN1436" i="32"/>
  <c r="AM1436" i="32"/>
  <c r="AP1435" i="32"/>
  <c r="AO1435" i="32"/>
  <c r="AN1435" i="32"/>
  <c r="AM1435" i="32"/>
  <c r="AP1434" i="32"/>
  <c r="AO1434" i="32"/>
  <c r="AN1434" i="32"/>
  <c r="AM1434" i="32"/>
  <c r="AP3306" i="32"/>
  <c r="AO3306" i="32"/>
  <c r="AN3306" i="32"/>
  <c r="AM3306" i="32"/>
  <c r="AP1433" i="32"/>
  <c r="AO1433" i="32"/>
  <c r="AN1433" i="32"/>
  <c r="AM1433" i="32"/>
  <c r="AP3305" i="32"/>
  <c r="AO3305" i="32"/>
  <c r="AN3305" i="32"/>
  <c r="AM3305" i="32"/>
  <c r="AP3304" i="32"/>
  <c r="AO3304" i="32"/>
  <c r="AN3304" i="32"/>
  <c r="AM3304" i="32"/>
  <c r="AP3303" i="32"/>
  <c r="AO3303" i="32"/>
  <c r="AN3303" i="32"/>
  <c r="AM3303" i="32"/>
  <c r="AP3747" i="32"/>
  <c r="AO3747" i="32"/>
  <c r="AN3747" i="32"/>
  <c r="AM3747" i="32"/>
  <c r="AP3302" i="32"/>
  <c r="AO3302" i="32"/>
  <c r="AN3302" i="32"/>
  <c r="AM3302" i="32"/>
  <c r="AP3301" i="32"/>
  <c r="AO3301" i="32"/>
  <c r="AN3301" i="32"/>
  <c r="AM3301" i="32"/>
  <c r="AP3300" i="32"/>
  <c r="AO3300" i="32"/>
  <c r="AN3300" i="32"/>
  <c r="AM3300" i="32"/>
  <c r="AP188" i="32"/>
  <c r="AO188" i="32"/>
  <c r="AN188" i="32"/>
  <c r="AM188" i="32"/>
  <c r="AP3299" i="32"/>
  <c r="AO3299" i="32"/>
  <c r="AN3299" i="32"/>
  <c r="AM3299" i="32"/>
  <c r="AP3298" i="32"/>
  <c r="AO3298" i="32"/>
  <c r="AN3298" i="32"/>
  <c r="AM3298" i="32"/>
  <c r="AP1431" i="32"/>
  <c r="AO1431" i="32"/>
  <c r="AN1431" i="32"/>
  <c r="AM1431" i="32"/>
  <c r="AP3297" i="32"/>
  <c r="AO3297" i="32"/>
  <c r="AN3297" i="32"/>
  <c r="AM3297" i="32"/>
  <c r="AP3296" i="32"/>
  <c r="AO3296" i="32"/>
  <c r="AN3296" i="32"/>
  <c r="AM3296" i="32"/>
  <c r="AP3295" i="32"/>
  <c r="AO3295" i="32"/>
  <c r="AN3295" i="32"/>
  <c r="AM3295" i="32"/>
  <c r="AP68" i="32"/>
  <c r="AO68" i="32"/>
  <c r="AN68" i="32"/>
  <c r="AM68" i="32"/>
  <c r="AP1430" i="32"/>
  <c r="AO1430" i="32"/>
  <c r="AN1430" i="32"/>
  <c r="AM1430" i="32"/>
  <c r="AP1429" i="32"/>
  <c r="AO1429" i="32"/>
  <c r="AN1429" i="32"/>
  <c r="AM1429" i="32"/>
  <c r="AP3294" i="32"/>
  <c r="AO3294" i="32"/>
  <c r="AN3294" i="32"/>
  <c r="AM3294" i="32"/>
  <c r="AP1428" i="32"/>
  <c r="AO1428" i="32"/>
  <c r="AN1428" i="32"/>
  <c r="AM1428" i="32"/>
  <c r="AP3293" i="32"/>
  <c r="AO3293" i="32"/>
  <c r="AN3293" i="32"/>
  <c r="AM3293" i="32"/>
  <c r="AP3292" i="32"/>
  <c r="AO3292" i="32"/>
  <c r="AN3292" i="32"/>
  <c r="AM3292" i="32"/>
  <c r="AP67" i="32"/>
  <c r="AO67" i="32"/>
  <c r="AN67" i="32"/>
  <c r="AM67" i="32"/>
  <c r="AP3291" i="32"/>
  <c r="AO3291" i="32"/>
  <c r="AN3291" i="32"/>
  <c r="AM3291" i="32"/>
  <c r="AP1427" i="32"/>
  <c r="AO1427" i="32"/>
  <c r="AN1427" i="32"/>
  <c r="AM1427" i="32"/>
  <c r="AP66" i="32"/>
  <c r="AO66" i="32"/>
  <c r="AN66" i="32"/>
  <c r="AM66" i="32"/>
  <c r="AP3290" i="32"/>
  <c r="AO3290" i="32"/>
  <c r="AN3290" i="32"/>
  <c r="AM3290" i="32"/>
  <c r="AP3289" i="32"/>
  <c r="AO3289" i="32"/>
  <c r="AN3289" i="32"/>
  <c r="AM3289" i="32"/>
  <c r="AP1426" i="32"/>
  <c r="AO1426" i="32"/>
  <c r="AN1426" i="32"/>
  <c r="AM1426" i="32"/>
  <c r="AP3288" i="32"/>
  <c r="AO3288" i="32"/>
  <c r="AN3288" i="32"/>
  <c r="AM3288" i="32"/>
  <c r="AP3287" i="32"/>
  <c r="AO3287" i="32"/>
  <c r="AN3287" i="32"/>
  <c r="AM3287" i="32"/>
  <c r="AP1425" i="32"/>
  <c r="AO1425" i="32"/>
  <c r="AN1425" i="32"/>
  <c r="AM1425" i="32"/>
  <c r="AP3286" i="32"/>
  <c r="AO3286" i="32"/>
  <c r="AN3286" i="32"/>
  <c r="AM3286" i="32"/>
  <c r="AP4449" i="32"/>
  <c r="AO4449" i="32"/>
  <c r="AN4449" i="32"/>
  <c r="AM4449" i="32"/>
  <c r="AP3285" i="32"/>
  <c r="AO3285" i="32"/>
  <c r="AN3285" i="32"/>
  <c r="AM3285" i="32"/>
  <c r="AP3284" i="32"/>
  <c r="AO3284" i="32"/>
  <c r="AN3284" i="32"/>
  <c r="AM3284" i="32"/>
  <c r="AP4463" i="32"/>
  <c r="AO4463" i="32"/>
  <c r="AN4463" i="32"/>
  <c r="AM4463" i="32"/>
  <c r="AP3283" i="32"/>
  <c r="AO3283" i="32"/>
  <c r="AN3283" i="32"/>
  <c r="AM3283" i="32"/>
  <c r="AP1424" i="32"/>
  <c r="AO1424" i="32"/>
  <c r="AN1424" i="32"/>
  <c r="AM1424" i="32"/>
  <c r="AP3282" i="32"/>
  <c r="AO3282" i="32"/>
  <c r="AN3282" i="32"/>
  <c r="AM3282" i="32"/>
  <c r="AP187" i="32"/>
  <c r="AO187" i="32"/>
  <c r="AN187" i="32"/>
  <c r="AM187" i="32"/>
  <c r="AP1423" i="32"/>
  <c r="AO1423" i="32"/>
  <c r="AN1423" i="32"/>
  <c r="AM1423" i="32"/>
  <c r="AP3281" i="32"/>
  <c r="AO3281" i="32"/>
  <c r="AN3281" i="32"/>
  <c r="AM3281" i="32"/>
  <c r="AP3280" i="32"/>
  <c r="AO3280" i="32"/>
  <c r="AN3280" i="32"/>
  <c r="AM3280" i="32"/>
  <c r="AP1422" i="32"/>
  <c r="AO1422" i="32"/>
  <c r="AN1422" i="32"/>
  <c r="AM1422" i="32"/>
  <c r="AP3279" i="32"/>
  <c r="AO3279" i="32"/>
  <c r="AN3279" i="32"/>
  <c r="AM3279" i="32"/>
  <c r="AP3278" i="32"/>
  <c r="AO3278" i="32"/>
  <c r="AN3278" i="32"/>
  <c r="AM3278" i="32"/>
  <c r="AP3277" i="32"/>
  <c r="AO3277" i="32"/>
  <c r="AN3277" i="32"/>
  <c r="AM3277" i="32"/>
  <c r="AP3276" i="32"/>
  <c r="AO3276" i="32"/>
  <c r="AN3276" i="32"/>
  <c r="AM3276" i="32"/>
  <c r="AP3275" i="32"/>
  <c r="AO3275" i="32"/>
  <c r="AN3275" i="32"/>
  <c r="AM3275" i="32"/>
  <c r="AP186" i="32"/>
  <c r="AO186" i="32"/>
  <c r="AN186" i="32"/>
  <c r="AM186" i="32"/>
  <c r="AP3274" i="32"/>
  <c r="AO3274" i="32"/>
  <c r="AN3274" i="32"/>
  <c r="AM3274" i="32"/>
  <c r="AP185" i="32"/>
  <c r="AO185" i="32"/>
  <c r="AN185" i="32"/>
  <c r="AM185" i="32"/>
  <c r="AP3273" i="32"/>
  <c r="AO3273" i="32"/>
  <c r="AN3273" i="32"/>
  <c r="AM3273" i="32"/>
  <c r="AP184" i="32"/>
  <c r="AO184" i="32"/>
  <c r="AN184" i="32"/>
  <c r="AM184" i="32"/>
  <c r="AP183" i="32"/>
  <c r="AO183" i="32"/>
  <c r="AN183" i="32"/>
  <c r="AM183" i="32"/>
  <c r="AP3272" i="32"/>
  <c r="AO3272" i="32"/>
  <c r="AN3272" i="32"/>
  <c r="AM3272" i="32"/>
  <c r="AP3271" i="32"/>
  <c r="AO3271" i="32"/>
  <c r="AN3271" i="32"/>
  <c r="AM3271" i="32"/>
  <c r="AP3270" i="32"/>
  <c r="AO3270" i="32"/>
  <c r="AN3270" i="32"/>
  <c r="AM3270" i="32"/>
  <c r="AP1421" i="32"/>
  <c r="AO1421" i="32"/>
  <c r="AN1421" i="32"/>
  <c r="AM1421" i="32"/>
  <c r="AP65" i="32"/>
  <c r="AO65" i="32"/>
  <c r="AN65" i="32"/>
  <c r="AM65" i="32"/>
  <c r="AP3269" i="32"/>
  <c r="AO3269" i="32"/>
  <c r="AN3269" i="32"/>
  <c r="AM3269" i="32"/>
  <c r="AP1420" i="32"/>
  <c r="AO1420" i="32"/>
  <c r="AN1420" i="32"/>
  <c r="AM1420" i="32"/>
  <c r="AP1972" i="32"/>
  <c r="AO1972" i="32"/>
  <c r="AN1972" i="32"/>
  <c r="AM1972" i="32"/>
  <c r="AP3268" i="32"/>
  <c r="AO3268" i="32"/>
  <c r="AN3268" i="32"/>
  <c r="AM3268" i="32"/>
  <c r="AP3267" i="32"/>
  <c r="AO3267" i="32"/>
  <c r="AN3267" i="32"/>
  <c r="AM3267" i="32"/>
  <c r="AP1419" i="32"/>
  <c r="AO1419" i="32"/>
  <c r="AN1419" i="32"/>
  <c r="AM1419" i="32"/>
  <c r="AP3266" i="32"/>
  <c r="AO3266" i="32"/>
  <c r="AN3266" i="32"/>
  <c r="AM3266" i="32"/>
  <c r="AP3265" i="32"/>
  <c r="AO3265" i="32"/>
  <c r="AN3265" i="32"/>
  <c r="AM3265" i="32"/>
  <c r="AP3264" i="32"/>
  <c r="AO3264" i="32"/>
  <c r="AN3264" i="32"/>
  <c r="AM3264" i="32"/>
  <c r="AP182" i="32"/>
  <c r="AO182" i="32"/>
  <c r="AN182" i="32"/>
  <c r="AM182" i="32"/>
  <c r="AP181" i="32"/>
  <c r="AO181" i="32"/>
  <c r="AN181" i="32"/>
  <c r="AM181" i="32"/>
  <c r="AP1418" i="32"/>
  <c r="AO1418" i="32"/>
  <c r="AN1418" i="32"/>
  <c r="AM1418" i="32"/>
  <c r="AP3263" i="32"/>
  <c r="AO3263" i="32"/>
  <c r="AN3263" i="32"/>
  <c r="AM3263" i="32"/>
  <c r="AP3262" i="32"/>
  <c r="AO3262" i="32"/>
  <c r="AN3262" i="32"/>
  <c r="AM3262" i="32"/>
  <c r="AP3261" i="32"/>
  <c r="AO3261" i="32"/>
  <c r="AN3261" i="32"/>
  <c r="AM3261" i="32"/>
  <c r="AP1417" i="32"/>
  <c r="AO1417" i="32"/>
  <c r="AN1417" i="32"/>
  <c r="AM1417" i="32"/>
  <c r="AP3260" i="32"/>
  <c r="AO3260" i="32"/>
  <c r="AN3260" i="32"/>
  <c r="AM3260" i="32"/>
  <c r="AP180" i="32"/>
  <c r="AO180" i="32"/>
  <c r="AN180" i="32"/>
  <c r="AM180" i="32"/>
  <c r="AP3259" i="32"/>
  <c r="AO3259" i="32"/>
  <c r="AN3259" i="32"/>
  <c r="AM3259" i="32"/>
  <c r="AP3258" i="32"/>
  <c r="AO3258" i="32"/>
  <c r="AN3258" i="32"/>
  <c r="AM3258" i="32"/>
  <c r="AP3257" i="32"/>
  <c r="AO3257" i="32"/>
  <c r="AN3257" i="32"/>
  <c r="AM3257" i="32"/>
  <c r="AP64" i="32"/>
  <c r="AO64" i="32"/>
  <c r="AN64" i="32"/>
  <c r="AM64" i="32"/>
  <c r="AP179" i="32"/>
  <c r="AO179" i="32"/>
  <c r="AN179" i="32"/>
  <c r="AM179" i="32"/>
  <c r="AP3256" i="32"/>
  <c r="AO3256" i="32"/>
  <c r="AN3256" i="32"/>
  <c r="AM3256" i="32"/>
  <c r="AP178" i="32"/>
  <c r="AO178" i="32"/>
  <c r="AN178" i="32"/>
  <c r="AM178" i="32"/>
  <c r="AP3255" i="32"/>
  <c r="AO3255" i="32"/>
  <c r="AN3255" i="32"/>
  <c r="AM3255" i="32"/>
  <c r="AP3117" i="32"/>
  <c r="AO3117" i="32"/>
  <c r="AN3117" i="32"/>
  <c r="AM3117" i="32"/>
  <c r="AP3253" i="32"/>
  <c r="AO3253" i="32"/>
  <c r="AN3253" i="32"/>
  <c r="AM3253" i="32"/>
  <c r="AP3252" i="32"/>
  <c r="AO3252" i="32"/>
  <c r="AN3252" i="32"/>
  <c r="AM3252" i="32"/>
  <c r="AP3251" i="32"/>
  <c r="AO3251" i="32"/>
  <c r="AN3251" i="32"/>
  <c r="AM3251" i="32"/>
  <c r="AP1416" i="32"/>
  <c r="AO1416" i="32"/>
  <c r="AN1416" i="32"/>
  <c r="AM1416" i="32"/>
  <c r="AP3250" i="32"/>
  <c r="AO3250" i="32"/>
  <c r="AN3250" i="32"/>
  <c r="AM3250" i="32"/>
  <c r="AP3249" i="32"/>
  <c r="AO3249" i="32"/>
  <c r="AN3249" i="32"/>
  <c r="AM3249" i="32"/>
  <c r="AP3248" i="32"/>
  <c r="AO3248" i="32"/>
  <c r="AN3248" i="32"/>
  <c r="AM3248" i="32"/>
  <c r="AP3247" i="32"/>
  <c r="AO3247" i="32"/>
  <c r="AN3247" i="32"/>
  <c r="AM3247" i="32"/>
  <c r="AP3246" i="32"/>
  <c r="AO3246" i="32"/>
  <c r="AN3246" i="32"/>
  <c r="AM3246" i="32"/>
  <c r="AP3245" i="32"/>
  <c r="AO3245" i="32"/>
  <c r="AN3245" i="32"/>
  <c r="AM3245" i="32"/>
  <c r="AP1415" i="32"/>
  <c r="AO1415" i="32"/>
  <c r="AN1415" i="32"/>
  <c r="AM1415" i="32"/>
  <c r="AP3244" i="32"/>
  <c r="AO3244" i="32"/>
  <c r="AN3244" i="32"/>
  <c r="AM3244" i="32"/>
  <c r="AP3243" i="32"/>
  <c r="AO3243" i="32"/>
  <c r="AN3243" i="32"/>
  <c r="AM3243" i="32"/>
  <c r="AP3242" i="32"/>
  <c r="AO3242" i="32"/>
  <c r="AN3242" i="32"/>
  <c r="AM3242" i="32"/>
  <c r="AP3241" i="32"/>
  <c r="AO3241" i="32"/>
  <c r="AN3241" i="32"/>
  <c r="AM3241" i="32"/>
  <c r="AP1414" i="32"/>
  <c r="AO1414" i="32"/>
  <c r="AN1414" i="32"/>
  <c r="AM1414" i="32"/>
  <c r="AP63" i="32"/>
  <c r="AO63" i="32"/>
  <c r="AN63" i="32"/>
  <c r="AM63" i="32"/>
  <c r="AP3240" i="32"/>
  <c r="AO3240" i="32"/>
  <c r="AN3240" i="32"/>
  <c r="AM3240" i="32"/>
  <c r="AP1413" i="32"/>
  <c r="AO1413" i="32"/>
  <c r="AN1413" i="32"/>
  <c r="AM1413" i="32"/>
  <c r="AP3239" i="32"/>
  <c r="AO3239" i="32"/>
  <c r="AN3239" i="32"/>
  <c r="AM3239" i="32"/>
  <c r="AP177" i="32"/>
  <c r="AO177" i="32"/>
  <c r="AN177" i="32"/>
  <c r="AM177" i="32"/>
  <c r="AP62" i="32"/>
  <c r="AO62" i="32"/>
  <c r="AN62" i="32"/>
  <c r="AM62" i="32"/>
  <c r="AP3238" i="32"/>
  <c r="AO3238" i="32"/>
  <c r="AN3238" i="32"/>
  <c r="AM3238" i="32"/>
  <c r="AP3237" i="32"/>
  <c r="AO3237" i="32"/>
  <c r="AN3237" i="32"/>
  <c r="AM3237" i="32"/>
  <c r="AP176" i="32"/>
  <c r="AO176" i="32"/>
  <c r="AN176" i="32"/>
  <c r="AM176" i="32"/>
  <c r="AP1412" i="32"/>
  <c r="AO1412" i="32"/>
  <c r="AN1412" i="32"/>
  <c r="AM1412" i="32"/>
  <c r="AP3236" i="32"/>
  <c r="AO3236" i="32"/>
  <c r="AN3236" i="32"/>
  <c r="AM3236" i="32"/>
  <c r="AP3235" i="32"/>
  <c r="AO3235" i="32"/>
  <c r="AN3235" i="32"/>
  <c r="AM3235" i="32"/>
  <c r="AP1411" i="32"/>
  <c r="AO1411" i="32"/>
  <c r="AN1411" i="32"/>
  <c r="AM1411" i="32"/>
  <c r="AP3234" i="32"/>
  <c r="AO3234" i="32"/>
  <c r="AN3234" i="32"/>
  <c r="AM3234" i="32"/>
  <c r="AP1410" i="32"/>
  <c r="AO1410" i="32"/>
  <c r="AN1410" i="32"/>
  <c r="AM1410" i="32"/>
  <c r="AP3233" i="32"/>
  <c r="AO3233" i="32"/>
  <c r="AN3233" i="32"/>
  <c r="AM3233" i="32"/>
  <c r="AP3232" i="32"/>
  <c r="AO3232" i="32"/>
  <c r="AN3232" i="32"/>
  <c r="AM3232" i="32"/>
  <c r="AP1409" i="32"/>
  <c r="AO1409" i="32"/>
  <c r="AN1409" i="32"/>
  <c r="AM1409" i="32"/>
  <c r="AP1985" i="32"/>
  <c r="AO1985" i="32"/>
  <c r="AN1985" i="32"/>
  <c r="AM1985" i="32"/>
  <c r="AP1408" i="32"/>
  <c r="AO1408" i="32"/>
  <c r="AN1408" i="32"/>
  <c r="AM1408" i="32"/>
  <c r="AP3231" i="32"/>
  <c r="AO3231" i="32"/>
  <c r="AN3231" i="32"/>
  <c r="AM3231" i="32"/>
  <c r="AP3230" i="32"/>
  <c r="AO3230" i="32"/>
  <c r="AN3230" i="32"/>
  <c r="AM3230" i="32"/>
  <c r="AP3229" i="32"/>
  <c r="AO3229" i="32"/>
  <c r="AN3229" i="32"/>
  <c r="AM3229" i="32"/>
  <c r="AP3228" i="32"/>
  <c r="AO3228" i="32"/>
  <c r="AN3228" i="32"/>
  <c r="AM3228" i="32"/>
  <c r="AP1407" i="32"/>
  <c r="AO1407" i="32"/>
  <c r="AN1407" i="32"/>
  <c r="AM1407" i="32"/>
  <c r="AP3227" i="32"/>
  <c r="AO3227" i="32"/>
  <c r="AN3227" i="32"/>
  <c r="AM3227" i="32"/>
  <c r="AP3226" i="32"/>
  <c r="AO3226" i="32"/>
  <c r="AN3226" i="32"/>
  <c r="AM3226" i="32"/>
  <c r="AP1960" i="32"/>
  <c r="AO1960" i="32"/>
  <c r="AN1960" i="32"/>
  <c r="AM1960" i="32"/>
  <c r="AP175" i="32"/>
  <c r="AO175" i="32"/>
  <c r="AN175" i="32"/>
  <c r="AM175" i="32"/>
  <c r="AP3225" i="32"/>
  <c r="AO3225" i="32"/>
  <c r="AN3225" i="32"/>
  <c r="AM3225" i="32"/>
  <c r="AP1406" i="32"/>
  <c r="AO1406" i="32"/>
  <c r="AN1406" i="32"/>
  <c r="AM1406" i="32"/>
  <c r="AP1405" i="32"/>
  <c r="AO1405" i="32"/>
  <c r="AN1405" i="32"/>
  <c r="AM1405" i="32"/>
  <c r="AP1404" i="32"/>
  <c r="AO1404" i="32"/>
  <c r="AN1404" i="32"/>
  <c r="AM1404" i="32"/>
  <c r="AP1403" i="32"/>
  <c r="AO1403" i="32"/>
  <c r="AN1403" i="32"/>
  <c r="AM1403" i="32"/>
  <c r="AP3224" i="32"/>
  <c r="AO3224" i="32"/>
  <c r="AN3224" i="32"/>
  <c r="AM3224" i="32"/>
  <c r="AP174" i="32"/>
  <c r="AO174" i="32"/>
  <c r="AN174" i="32"/>
  <c r="AM174" i="32"/>
  <c r="AP1402" i="32"/>
  <c r="AO1402" i="32"/>
  <c r="AN1402" i="32"/>
  <c r="AM1402" i="32"/>
  <c r="AP3223" i="32"/>
  <c r="AO3223" i="32"/>
  <c r="AN3223" i="32"/>
  <c r="AM3223" i="32"/>
  <c r="AP3222" i="32"/>
  <c r="AO3222" i="32"/>
  <c r="AN3222" i="32"/>
  <c r="AM3222" i="32"/>
  <c r="AP1401" i="32"/>
  <c r="AO1401" i="32"/>
  <c r="AN1401" i="32"/>
  <c r="AM1401" i="32"/>
  <c r="AP3221" i="32"/>
  <c r="AO3221" i="32"/>
  <c r="AN3221" i="32"/>
  <c r="AM3221" i="32"/>
  <c r="AP3220" i="32"/>
  <c r="AO3220" i="32"/>
  <c r="AN3220" i="32"/>
  <c r="AM3220" i="32"/>
  <c r="AP3219" i="32"/>
  <c r="AO3219" i="32"/>
  <c r="AN3219" i="32"/>
  <c r="AM3219" i="32"/>
  <c r="AP3218" i="32"/>
  <c r="AO3218" i="32"/>
  <c r="AN3218" i="32"/>
  <c r="AM3218" i="32"/>
  <c r="AP4457" i="32"/>
  <c r="AO4457" i="32"/>
  <c r="AN4457" i="32"/>
  <c r="AM4457" i="32"/>
  <c r="AP3217" i="32"/>
  <c r="AO3217" i="32"/>
  <c r="AN3217" i="32"/>
  <c r="AM3217" i="32"/>
  <c r="AP1400" i="32"/>
  <c r="AO1400" i="32"/>
  <c r="AN1400" i="32"/>
  <c r="AM1400" i="32"/>
  <c r="AP3216" i="32"/>
  <c r="AO3216" i="32"/>
  <c r="AN3216" i="32"/>
  <c r="AM3216" i="32"/>
  <c r="AP3215" i="32"/>
  <c r="AO3215" i="32"/>
  <c r="AN3215" i="32"/>
  <c r="AM3215" i="32"/>
  <c r="AP3214" i="32"/>
  <c r="AO3214" i="32"/>
  <c r="AN3214" i="32"/>
  <c r="AM3214" i="32"/>
  <c r="AP1399" i="32"/>
  <c r="AO1399" i="32"/>
  <c r="AN1399" i="32"/>
  <c r="AM1399" i="32"/>
  <c r="AP3213" i="32"/>
  <c r="AO3213" i="32"/>
  <c r="AN3213" i="32"/>
  <c r="AM3213" i="32"/>
  <c r="AP1398" i="32"/>
  <c r="AO1398" i="32"/>
  <c r="AN1398" i="32"/>
  <c r="AM1398" i="32"/>
  <c r="AP3212" i="32"/>
  <c r="AO3212" i="32"/>
  <c r="AN3212" i="32"/>
  <c r="AM3212" i="32"/>
  <c r="AP3211" i="32"/>
  <c r="AO3211" i="32"/>
  <c r="AN3211" i="32"/>
  <c r="AM3211" i="32"/>
  <c r="AP3210" i="32"/>
  <c r="AO3210" i="32"/>
  <c r="AN3210" i="32"/>
  <c r="AM3210" i="32"/>
  <c r="AP3209" i="32"/>
  <c r="AO3209" i="32"/>
  <c r="AN3209" i="32"/>
  <c r="AM3209" i="32"/>
  <c r="AP3208" i="32"/>
  <c r="AO3208" i="32"/>
  <c r="AN3208" i="32"/>
  <c r="AM3208" i="32"/>
  <c r="AP3207" i="32"/>
  <c r="AO3207" i="32"/>
  <c r="AN3207" i="32"/>
  <c r="AM3207" i="32"/>
  <c r="AP3206" i="32"/>
  <c r="AO3206" i="32"/>
  <c r="AN3206" i="32"/>
  <c r="AM3206" i="32"/>
  <c r="AP173" i="32"/>
  <c r="AO173" i="32"/>
  <c r="AN173" i="32"/>
  <c r="AM173" i="32"/>
  <c r="AP3205" i="32"/>
  <c r="AO3205" i="32"/>
  <c r="AN3205" i="32"/>
  <c r="AM3205" i="32"/>
  <c r="AP1397" i="32"/>
  <c r="AO1397" i="32"/>
  <c r="AN1397" i="32"/>
  <c r="AM1397" i="32"/>
  <c r="AP1396" i="32"/>
  <c r="AO1396" i="32"/>
  <c r="AN1396" i="32"/>
  <c r="AM1396" i="32"/>
  <c r="AP3204" i="32"/>
  <c r="AO3204" i="32"/>
  <c r="AN3204" i="32"/>
  <c r="AM3204" i="32"/>
  <c r="AP3203" i="32"/>
  <c r="AO3203" i="32"/>
  <c r="AN3203" i="32"/>
  <c r="AM3203" i="32"/>
  <c r="AP1395" i="32"/>
  <c r="AO1395" i="32"/>
  <c r="AN1395" i="32"/>
  <c r="AM1395" i="32"/>
  <c r="AP3202" i="32"/>
  <c r="AO3202" i="32"/>
  <c r="AN3202" i="32"/>
  <c r="AM3202" i="32"/>
  <c r="AP61" i="32"/>
  <c r="AO61" i="32"/>
  <c r="AN61" i="32"/>
  <c r="AM61" i="32"/>
  <c r="AP3201" i="32"/>
  <c r="AO3201" i="32"/>
  <c r="AN3201" i="32"/>
  <c r="AM3201" i="32"/>
  <c r="AP172" i="32"/>
  <c r="AO172" i="32"/>
  <c r="AN172" i="32"/>
  <c r="AM172" i="32"/>
  <c r="AP4194" i="32"/>
  <c r="AO4194" i="32"/>
  <c r="AN4194" i="32"/>
  <c r="AM4194" i="32"/>
  <c r="AP3199" i="32"/>
  <c r="AO3199" i="32"/>
  <c r="AN3199" i="32"/>
  <c r="AM3199" i="32"/>
  <c r="AP3198" i="32"/>
  <c r="AO3198" i="32"/>
  <c r="AN3198" i="32"/>
  <c r="AM3198" i="32"/>
  <c r="AP3197" i="32"/>
  <c r="AO3197" i="32"/>
  <c r="AN3197" i="32"/>
  <c r="AM3197" i="32"/>
  <c r="AP3196" i="32"/>
  <c r="AO3196" i="32"/>
  <c r="AN3196" i="32"/>
  <c r="AM3196" i="32"/>
  <c r="AP3195" i="32"/>
  <c r="AO3195" i="32"/>
  <c r="AN3195" i="32"/>
  <c r="AM3195" i="32"/>
  <c r="AP3194" i="32"/>
  <c r="AO3194" i="32"/>
  <c r="AN3194" i="32"/>
  <c r="AM3194" i="32"/>
  <c r="AP3193" i="32"/>
  <c r="AO3193" i="32"/>
  <c r="AN3193" i="32"/>
  <c r="AM3193" i="32"/>
  <c r="AP1394" i="32"/>
  <c r="AO1394" i="32"/>
  <c r="AN1394" i="32"/>
  <c r="AM1394" i="32"/>
  <c r="AP3192" i="32"/>
  <c r="AO3192" i="32"/>
  <c r="AN3192" i="32"/>
  <c r="AM3192" i="32"/>
  <c r="AP3191" i="32"/>
  <c r="AO3191" i="32"/>
  <c r="AN3191" i="32"/>
  <c r="AM3191" i="32"/>
  <c r="AP1393" i="32"/>
  <c r="AO1393" i="32"/>
  <c r="AN1393" i="32"/>
  <c r="AM1393" i="32"/>
  <c r="AP3190" i="32"/>
  <c r="AO3190" i="32"/>
  <c r="AN3190" i="32"/>
  <c r="AM3190" i="32"/>
  <c r="AP3189" i="32"/>
  <c r="AO3189" i="32"/>
  <c r="AN3189" i="32"/>
  <c r="AM3189" i="32"/>
  <c r="AP3188" i="32"/>
  <c r="AO3188" i="32"/>
  <c r="AN3188" i="32"/>
  <c r="AM3188" i="32"/>
  <c r="AP1392" i="32"/>
  <c r="AO1392" i="32"/>
  <c r="AN1392" i="32"/>
  <c r="AM1392" i="32"/>
  <c r="AP3187" i="32"/>
  <c r="AO3187" i="32"/>
  <c r="AN3187" i="32"/>
  <c r="AM3187" i="32"/>
  <c r="AP1391" i="32"/>
  <c r="AO1391" i="32"/>
  <c r="AN1391" i="32"/>
  <c r="AM1391" i="32"/>
  <c r="AP60" i="32"/>
  <c r="AO60" i="32"/>
  <c r="AN60" i="32"/>
  <c r="AM60" i="32"/>
  <c r="AP3186" i="32"/>
  <c r="AO3186" i="32"/>
  <c r="AN3186" i="32"/>
  <c r="AM3186" i="32"/>
  <c r="AP3185" i="32"/>
  <c r="AO3185" i="32"/>
  <c r="AN3185" i="32"/>
  <c r="AM3185" i="32"/>
  <c r="AP1390" i="32"/>
  <c r="AO1390" i="32"/>
  <c r="AN1390" i="32"/>
  <c r="AM1390" i="32"/>
  <c r="AP3184" i="32"/>
  <c r="AO3184" i="32"/>
  <c r="AN3184" i="32"/>
  <c r="AM3184" i="32"/>
  <c r="AP3183" i="32"/>
  <c r="AO3183" i="32"/>
  <c r="AN3183" i="32"/>
  <c r="AM3183" i="32"/>
  <c r="AP3182" i="32"/>
  <c r="AO3182" i="32"/>
  <c r="AN3182" i="32"/>
  <c r="AM3182" i="32"/>
  <c r="AP3181" i="32"/>
  <c r="AO3181" i="32"/>
  <c r="AN3181" i="32"/>
  <c r="AM3181" i="32"/>
  <c r="AP1389" i="32"/>
  <c r="AO1389" i="32"/>
  <c r="AN1389" i="32"/>
  <c r="AM1389" i="32"/>
  <c r="AP3180" i="32"/>
  <c r="AO3180" i="32"/>
  <c r="AN3180" i="32"/>
  <c r="AM3180" i="32"/>
  <c r="AP3179" i="32"/>
  <c r="AO3179" i="32"/>
  <c r="AN3179" i="32"/>
  <c r="AM3179" i="32"/>
  <c r="AP3178" i="32"/>
  <c r="AO3178" i="32"/>
  <c r="AN3178" i="32"/>
  <c r="AM3178" i="32"/>
  <c r="AP1388" i="32"/>
  <c r="AO1388" i="32"/>
  <c r="AN1388" i="32"/>
  <c r="AM1388" i="32"/>
  <c r="AP1387" i="32"/>
  <c r="AO1387" i="32"/>
  <c r="AN1387" i="32"/>
  <c r="AM1387" i="32"/>
  <c r="AP3177" i="32"/>
  <c r="AO3177" i="32"/>
  <c r="AN3177" i="32"/>
  <c r="AM3177" i="32"/>
  <c r="AP3176" i="32"/>
  <c r="AO3176" i="32"/>
  <c r="AN3176" i="32"/>
  <c r="AM3176" i="32"/>
  <c r="AP2062" i="32"/>
  <c r="AO2062" i="32"/>
  <c r="AN2062" i="32"/>
  <c r="AM2062" i="32"/>
  <c r="AP171" i="32"/>
  <c r="AO171" i="32"/>
  <c r="AN171" i="32"/>
  <c r="AM171" i="32"/>
  <c r="AP3175" i="32"/>
  <c r="AO3175" i="32"/>
  <c r="AN3175" i="32"/>
  <c r="AM3175" i="32"/>
  <c r="AP3174" i="32"/>
  <c r="AO3174" i="32"/>
  <c r="AN3174" i="32"/>
  <c r="AM3174" i="32"/>
  <c r="AP3173" i="32"/>
  <c r="AO3173" i="32"/>
  <c r="AN3173" i="32"/>
  <c r="AM3173" i="32"/>
  <c r="AP3172" i="32"/>
  <c r="AO3172" i="32"/>
  <c r="AN3172" i="32"/>
  <c r="AM3172" i="32"/>
  <c r="AP3171" i="32"/>
  <c r="AO3171" i="32"/>
  <c r="AN3171" i="32"/>
  <c r="AM3171" i="32"/>
  <c r="AP1385" i="32"/>
  <c r="AO1385" i="32"/>
  <c r="AN1385" i="32"/>
  <c r="AM1385" i="32"/>
  <c r="AP3170" i="32"/>
  <c r="AO3170" i="32"/>
  <c r="AN3170" i="32"/>
  <c r="AM3170" i="32"/>
  <c r="AP3169" i="32"/>
  <c r="AO3169" i="32"/>
  <c r="AN3169" i="32"/>
  <c r="AM3169" i="32"/>
  <c r="AP3168" i="32"/>
  <c r="AO3168" i="32"/>
  <c r="AN3168" i="32"/>
  <c r="AM3168" i="32"/>
  <c r="AP3167" i="32"/>
  <c r="AO3167" i="32"/>
  <c r="AN3167" i="32"/>
  <c r="AM3167" i="32"/>
  <c r="AP2301" i="32"/>
  <c r="AO2301" i="32"/>
  <c r="AN2301" i="32"/>
  <c r="AM2301" i="32"/>
  <c r="AP1384" i="32"/>
  <c r="AO1384" i="32"/>
  <c r="AN1384" i="32"/>
  <c r="AM1384" i="32"/>
  <c r="AP3166" i="32"/>
  <c r="AO3166" i="32"/>
  <c r="AN3166" i="32"/>
  <c r="AM3166" i="32"/>
  <c r="AP1383" i="32"/>
  <c r="AO1383" i="32"/>
  <c r="AN1383" i="32"/>
  <c r="AM1383" i="32"/>
  <c r="AP1382" i="32"/>
  <c r="AO1382" i="32"/>
  <c r="AN1382" i="32"/>
  <c r="AM1382" i="32"/>
  <c r="AP3165" i="32"/>
  <c r="AO3165" i="32"/>
  <c r="AN3165" i="32"/>
  <c r="AM3165" i="32"/>
  <c r="AP3164" i="32"/>
  <c r="AO3164" i="32"/>
  <c r="AN3164" i="32"/>
  <c r="AM3164" i="32"/>
  <c r="AP1381" i="32"/>
  <c r="AO1381" i="32"/>
  <c r="AN1381" i="32"/>
  <c r="AM1381" i="32"/>
  <c r="AP3163" i="32"/>
  <c r="AO3163" i="32"/>
  <c r="AN3163" i="32"/>
  <c r="AM3163" i="32"/>
  <c r="AP3162" i="32"/>
  <c r="AO3162" i="32"/>
  <c r="AN3162" i="32"/>
  <c r="AM3162" i="32"/>
  <c r="AP3161" i="32"/>
  <c r="AO3161" i="32"/>
  <c r="AN3161" i="32"/>
  <c r="AM3161" i="32"/>
  <c r="AP59" i="32"/>
  <c r="AO59" i="32"/>
  <c r="AN59" i="32"/>
  <c r="AM59" i="32"/>
  <c r="AP3160" i="32"/>
  <c r="AO3160" i="32"/>
  <c r="AN3160" i="32"/>
  <c r="AM3160" i="32"/>
  <c r="AP3159" i="32"/>
  <c r="AO3159" i="32"/>
  <c r="AN3159" i="32"/>
  <c r="AM3159" i="32"/>
  <c r="AP3158" i="32"/>
  <c r="AO3158" i="32"/>
  <c r="AN3158" i="32"/>
  <c r="AM3158" i="32"/>
  <c r="AP3157" i="32"/>
  <c r="AO3157" i="32"/>
  <c r="AN3157" i="32"/>
  <c r="AM3157" i="32"/>
  <c r="AP3156" i="32"/>
  <c r="AO3156" i="32"/>
  <c r="AN3156" i="32"/>
  <c r="AM3156" i="32"/>
  <c r="AP1380" i="32"/>
  <c r="AO1380" i="32"/>
  <c r="AN1380" i="32"/>
  <c r="AM1380" i="32"/>
  <c r="AP3155" i="32"/>
  <c r="AO3155" i="32"/>
  <c r="AN3155" i="32"/>
  <c r="AM3155" i="32"/>
  <c r="AP1379" i="32"/>
  <c r="AO1379" i="32"/>
  <c r="AN1379" i="32"/>
  <c r="AM1379" i="32"/>
  <c r="AP3154" i="32"/>
  <c r="AO3154" i="32"/>
  <c r="AN3154" i="32"/>
  <c r="AM3154" i="32"/>
  <c r="AP3153" i="32"/>
  <c r="AO3153" i="32"/>
  <c r="AN3153" i="32"/>
  <c r="AM3153" i="32"/>
  <c r="AP3152" i="32"/>
  <c r="AO3152" i="32"/>
  <c r="AN3152" i="32"/>
  <c r="AM3152" i="32"/>
  <c r="AP3151" i="32"/>
  <c r="AO3151" i="32"/>
  <c r="AN3151" i="32"/>
  <c r="AM3151" i="32"/>
  <c r="AP3150" i="32"/>
  <c r="AO3150" i="32"/>
  <c r="AN3150" i="32"/>
  <c r="AM3150" i="32"/>
  <c r="AP3149" i="32"/>
  <c r="AO3149" i="32"/>
  <c r="AN3149" i="32"/>
  <c r="AM3149" i="32"/>
  <c r="AP3148" i="32"/>
  <c r="AO3148" i="32"/>
  <c r="AN3148" i="32"/>
  <c r="AM3148" i="32"/>
  <c r="AP1378" i="32"/>
  <c r="AO1378" i="32"/>
  <c r="AN1378" i="32"/>
  <c r="AM1378" i="32"/>
  <c r="AP3147" i="32"/>
  <c r="AO3147" i="32"/>
  <c r="AN3147" i="32"/>
  <c r="AM3147" i="32"/>
  <c r="AP3146" i="32"/>
  <c r="AO3146" i="32"/>
  <c r="AN3146" i="32"/>
  <c r="AM3146" i="32"/>
  <c r="AP3145" i="32"/>
  <c r="AO3145" i="32"/>
  <c r="AN3145" i="32"/>
  <c r="AM3145" i="32"/>
  <c r="AP1377" i="32"/>
  <c r="AO1377" i="32"/>
  <c r="AN1377" i="32"/>
  <c r="AM1377" i="32"/>
  <c r="AP58" i="32"/>
  <c r="AO58" i="32"/>
  <c r="AN58" i="32"/>
  <c r="AM58" i="32"/>
  <c r="AP1376" i="32"/>
  <c r="AO1376" i="32"/>
  <c r="AN1376" i="32"/>
  <c r="AM1376" i="32"/>
  <c r="AP3144" i="32"/>
  <c r="AO3144" i="32"/>
  <c r="AN3144" i="32"/>
  <c r="AM3144" i="32"/>
  <c r="AP3143" i="32"/>
  <c r="AO3143" i="32"/>
  <c r="AN3143" i="32"/>
  <c r="AM3143" i="32"/>
  <c r="AP1375" i="32"/>
  <c r="AO1375" i="32"/>
  <c r="AN1375" i="32"/>
  <c r="AM1375" i="32"/>
  <c r="AP57" i="32"/>
  <c r="AO57" i="32"/>
  <c r="AN57" i="32"/>
  <c r="AM57" i="32"/>
  <c r="AP3142" i="32"/>
  <c r="AO3142" i="32"/>
  <c r="AN3142" i="32"/>
  <c r="AM3142" i="32"/>
  <c r="AP3141" i="32"/>
  <c r="AO3141" i="32"/>
  <c r="AN3141" i="32"/>
  <c r="AM3141" i="32"/>
  <c r="AP3140" i="32"/>
  <c r="AO3140" i="32"/>
  <c r="AN3140" i="32"/>
  <c r="AM3140" i="32"/>
  <c r="AP1374" i="32"/>
  <c r="AO1374" i="32"/>
  <c r="AN1374" i="32"/>
  <c r="AM1374" i="32"/>
  <c r="AP3139" i="32"/>
  <c r="AO3139" i="32"/>
  <c r="AN3139" i="32"/>
  <c r="AM3139" i="32"/>
  <c r="AP56" i="32"/>
  <c r="AO56" i="32"/>
  <c r="AN56" i="32"/>
  <c r="AM56" i="32"/>
  <c r="AP3138" i="32"/>
  <c r="AO3138" i="32"/>
  <c r="AN3138" i="32"/>
  <c r="AM3138" i="32"/>
  <c r="AP1373" i="32"/>
  <c r="AO1373" i="32"/>
  <c r="AN1373" i="32"/>
  <c r="AM1373" i="32"/>
  <c r="AP1372" i="32"/>
  <c r="AO1372" i="32"/>
  <c r="AN1372" i="32"/>
  <c r="AM1372" i="32"/>
  <c r="AP1371" i="32"/>
  <c r="AO1371" i="32"/>
  <c r="AN1371" i="32"/>
  <c r="AM1371" i="32"/>
  <c r="AP1370" i="32"/>
  <c r="AO1370" i="32"/>
  <c r="AN1370" i="32"/>
  <c r="AM1370" i="32"/>
  <c r="AP3137" i="32"/>
  <c r="AO3137" i="32"/>
  <c r="AN3137" i="32"/>
  <c r="AM3137" i="32"/>
  <c r="AP1369" i="32"/>
  <c r="AO1369" i="32"/>
  <c r="AN1369" i="32"/>
  <c r="AM1369" i="32"/>
  <c r="AP55" i="32"/>
  <c r="AO55" i="32"/>
  <c r="AN55" i="32"/>
  <c r="AM55" i="32"/>
  <c r="AP1368" i="32"/>
  <c r="AO1368" i="32"/>
  <c r="AN1368" i="32"/>
  <c r="AM1368" i="32"/>
  <c r="AP3136" i="32"/>
  <c r="AO3136" i="32"/>
  <c r="AN3136" i="32"/>
  <c r="AM3136" i="32"/>
  <c r="AP3135" i="32"/>
  <c r="AO3135" i="32"/>
  <c r="AN3135" i="32"/>
  <c r="AM3135" i="32"/>
  <c r="AP1367" i="32"/>
  <c r="AO1367" i="32"/>
  <c r="AN1367" i="32"/>
  <c r="AM1367" i="32"/>
  <c r="AP3134" i="32"/>
  <c r="AO3134" i="32"/>
  <c r="AN3134" i="32"/>
  <c r="AM3134" i="32"/>
  <c r="AP3133" i="32"/>
  <c r="AO3133" i="32"/>
  <c r="AN3133" i="32"/>
  <c r="AM3133" i="32"/>
  <c r="AP3132" i="32"/>
  <c r="AO3132" i="32"/>
  <c r="AN3132" i="32"/>
  <c r="AM3132" i="32"/>
  <c r="AP3131" i="32"/>
  <c r="AO3131" i="32"/>
  <c r="AN3131" i="32"/>
  <c r="AM3131" i="32"/>
  <c r="AP3130" i="32"/>
  <c r="AO3130" i="32"/>
  <c r="AN3130" i="32"/>
  <c r="AM3130" i="32"/>
  <c r="AP170" i="32"/>
  <c r="AO170" i="32"/>
  <c r="AN170" i="32"/>
  <c r="AM170" i="32"/>
  <c r="AP3129" i="32"/>
  <c r="AO3129" i="32"/>
  <c r="AN3129" i="32"/>
  <c r="AM3129" i="32"/>
  <c r="AP1366" i="32"/>
  <c r="AO1366" i="32"/>
  <c r="AN1366" i="32"/>
  <c r="AM1366" i="32"/>
  <c r="AP1365" i="32"/>
  <c r="AO1365" i="32"/>
  <c r="AN1365" i="32"/>
  <c r="AM1365" i="32"/>
  <c r="AP1364" i="32"/>
  <c r="AO1364" i="32"/>
  <c r="AN1364" i="32"/>
  <c r="AM1364" i="32"/>
  <c r="AP1363" i="32"/>
  <c r="AO1363" i="32"/>
  <c r="AN1363" i="32"/>
  <c r="AM1363" i="32"/>
  <c r="AP3128" i="32"/>
  <c r="AO3128" i="32"/>
  <c r="AN3128" i="32"/>
  <c r="AM3128" i="32"/>
  <c r="AP3127" i="32"/>
  <c r="AO3127" i="32"/>
  <c r="AN3127" i="32"/>
  <c r="AM3127" i="32"/>
  <c r="AP3126" i="32"/>
  <c r="AO3126" i="32"/>
  <c r="AN3126" i="32"/>
  <c r="AM3126" i="32"/>
  <c r="AP3125" i="32"/>
  <c r="AO3125" i="32"/>
  <c r="AN3125" i="32"/>
  <c r="AM3125" i="32"/>
  <c r="AP3124" i="32"/>
  <c r="AO3124" i="32"/>
  <c r="AN3124" i="32"/>
  <c r="AM3124" i="32"/>
  <c r="AP1362" i="32"/>
  <c r="AO1362" i="32"/>
  <c r="AN1362" i="32"/>
  <c r="AM1362" i="32"/>
  <c r="AP1361" i="32"/>
  <c r="AO1361" i="32"/>
  <c r="AN1361" i="32"/>
  <c r="AM1361" i="32"/>
  <c r="AP3123" i="32"/>
  <c r="AO3123" i="32"/>
  <c r="AN3123" i="32"/>
  <c r="AM3123" i="32"/>
  <c r="AP3122" i="32"/>
  <c r="AO3122" i="32"/>
  <c r="AN3122" i="32"/>
  <c r="AM3122" i="32"/>
  <c r="AP3121" i="32"/>
  <c r="AO3121" i="32"/>
  <c r="AN3121" i="32"/>
  <c r="AM3121" i="32"/>
  <c r="AP1360" i="32"/>
  <c r="AO1360" i="32"/>
  <c r="AN1360" i="32"/>
  <c r="AM1360" i="32"/>
  <c r="AP4466" i="32"/>
  <c r="AO4466" i="32"/>
  <c r="AN4466" i="32"/>
  <c r="AM4466" i="32"/>
  <c r="AP3120" i="32"/>
  <c r="AO3120" i="32"/>
  <c r="AN3120" i="32"/>
  <c r="AM3120" i="32"/>
  <c r="AP3119" i="32"/>
  <c r="AO3119" i="32"/>
  <c r="AN3119" i="32"/>
  <c r="AM3119" i="32"/>
  <c r="AP3118" i="32"/>
  <c r="AO3118" i="32"/>
  <c r="AN3118" i="32"/>
  <c r="AM3118" i="32"/>
  <c r="AP169" i="32"/>
  <c r="AO169" i="32"/>
  <c r="AN169" i="32"/>
  <c r="AM169" i="32"/>
  <c r="AP4456" i="32"/>
  <c r="AO4456" i="32"/>
  <c r="AN4456" i="32"/>
  <c r="AM4456" i="32"/>
  <c r="AP1984" i="32"/>
  <c r="AO1984" i="32"/>
  <c r="AN1984" i="32"/>
  <c r="AM1984" i="32"/>
  <c r="AP1983" i="32"/>
  <c r="AO1983" i="32"/>
  <c r="AN1983" i="32"/>
  <c r="AM1983" i="32"/>
  <c r="AP3116" i="32"/>
  <c r="AO3116" i="32"/>
  <c r="AN3116" i="32"/>
  <c r="AM3116" i="32"/>
  <c r="AP54" i="32"/>
  <c r="AO54" i="32"/>
  <c r="AN54" i="32"/>
  <c r="AM54" i="32"/>
  <c r="AP1359" i="32"/>
  <c r="AO1359" i="32"/>
  <c r="AN1359" i="32"/>
  <c r="AM1359" i="32"/>
  <c r="AP3115" i="32"/>
  <c r="AO3115" i="32"/>
  <c r="AN3115" i="32"/>
  <c r="AM3115" i="32"/>
  <c r="AP3114" i="32"/>
  <c r="AO3114" i="32"/>
  <c r="AN3114" i="32"/>
  <c r="AM3114" i="32"/>
  <c r="AP3113" i="32"/>
  <c r="AO3113" i="32"/>
  <c r="AN3113" i="32"/>
  <c r="AM3113" i="32"/>
  <c r="AP3112" i="32"/>
  <c r="AO3112" i="32"/>
  <c r="AN3112" i="32"/>
  <c r="AM3112" i="32"/>
  <c r="AP1358" i="32"/>
  <c r="AO1358" i="32"/>
  <c r="AN1358" i="32"/>
  <c r="AM1358" i="32"/>
  <c r="AP53" i="32"/>
  <c r="AO53" i="32"/>
  <c r="AN53" i="32"/>
  <c r="AM53" i="32"/>
  <c r="AP1357" i="32"/>
  <c r="AO1357" i="32"/>
  <c r="AN1357" i="32"/>
  <c r="AM1357" i="32"/>
  <c r="AP3111" i="32"/>
  <c r="AO3111" i="32"/>
  <c r="AN3111" i="32"/>
  <c r="AM3111" i="32"/>
  <c r="AP1356" i="32"/>
  <c r="AO1356" i="32"/>
  <c r="AN1356" i="32"/>
  <c r="AM1356" i="32"/>
  <c r="AP3110" i="32"/>
  <c r="AO3110" i="32"/>
  <c r="AN3110" i="32"/>
  <c r="AM3110" i="32"/>
  <c r="AP1355" i="32"/>
  <c r="AO1355" i="32"/>
  <c r="AN1355" i="32"/>
  <c r="AM1355" i="32"/>
  <c r="AP1354" i="32"/>
  <c r="AO1354" i="32"/>
  <c r="AN1354" i="32"/>
  <c r="AM1354" i="32"/>
  <c r="AP3109" i="32"/>
  <c r="AO3109" i="32"/>
  <c r="AN3109" i="32"/>
  <c r="AM3109" i="32"/>
  <c r="AP1353" i="32"/>
  <c r="AO1353" i="32"/>
  <c r="AN1353" i="32"/>
  <c r="AM1353" i="32"/>
  <c r="AP3108" i="32"/>
  <c r="AO3108" i="32"/>
  <c r="AN3108" i="32"/>
  <c r="AM3108" i="32"/>
  <c r="AP3107" i="32"/>
  <c r="AO3107" i="32"/>
  <c r="AN3107" i="32"/>
  <c r="AM3107" i="32"/>
  <c r="AP168" i="32"/>
  <c r="AO168" i="32"/>
  <c r="AN168" i="32"/>
  <c r="AM168" i="32"/>
  <c r="AP3106" i="32"/>
  <c r="AO3106" i="32"/>
  <c r="AN3106" i="32"/>
  <c r="AM3106" i="32"/>
  <c r="AP1352" i="32"/>
  <c r="AO1352" i="32"/>
  <c r="AN1352" i="32"/>
  <c r="AM1352" i="32"/>
  <c r="AP1351" i="32"/>
  <c r="AO1351" i="32"/>
  <c r="AN1351" i="32"/>
  <c r="AM1351" i="32"/>
  <c r="AP3105" i="32"/>
  <c r="AO3105" i="32"/>
  <c r="AN3105" i="32"/>
  <c r="AM3105" i="32"/>
  <c r="AP167" i="32"/>
  <c r="AO167" i="32"/>
  <c r="AN167" i="32"/>
  <c r="AM167" i="32"/>
  <c r="AP3104" i="32"/>
  <c r="AO3104" i="32"/>
  <c r="AN3104" i="32"/>
  <c r="AM3104" i="32"/>
  <c r="AP1982" i="32"/>
  <c r="AO1982" i="32"/>
  <c r="AN1982" i="32"/>
  <c r="AM1982" i="32"/>
  <c r="AP1350" i="32"/>
  <c r="AO1350" i="32"/>
  <c r="AN1350" i="32"/>
  <c r="AM1350" i="32"/>
  <c r="AP1349" i="32"/>
  <c r="AO1349" i="32"/>
  <c r="AN1349" i="32"/>
  <c r="AM1349" i="32"/>
  <c r="AP1348" i="32"/>
  <c r="AO1348" i="32"/>
  <c r="AN1348" i="32"/>
  <c r="AM1348" i="32"/>
  <c r="AP3103" i="32"/>
  <c r="AO3103" i="32"/>
  <c r="AN3103" i="32"/>
  <c r="AM3103" i="32"/>
  <c r="AP1347" i="32"/>
  <c r="AO1347" i="32"/>
  <c r="AN1347" i="32"/>
  <c r="AM1347" i="32"/>
  <c r="AP3102" i="32"/>
  <c r="AO3102" i="32"/>
  <c r="AN3102" i="32"/>
  <c r="AM3102" i="32"/>
  <c r="AP3101" i="32"/>
  <c r="AO3101" i="32"/>
  <c r="AN3101" i="32"/>
  <c r="AM3101" i="32"/>
  <c r="AP3100" i="32"/>
  <c r="AO3100" i="32"/>
  <c r="AN3100" i="32"/>
  <c r="AM3100" i="32"/>
  <c r="AP3099" i="32"/>
  <c r="AO3099" i="32"/>
  <c r="AN3099" i="32"/>
  <c r="AM3099" i="32"/>
  <c r="AP3098" i="32"/>
  <c r="AO3098" i="32"/>
  <c r="AN3098" i="32"/>
  <c r="AM3098" i="32"/>
  <c r="AP3097" i="32"/>
  <c r="AO3097" i="32"/>
  <c r="AN3097" i="32"/>
  <c r="AM3097" i="32"/>
  <c r="AP3096" i="32"/>
  <c r="AO3096" i="32"/>
  <c r="AN3096" i="32"/>
  <c r="AM3096" i="32"/>
  <c r="AP3095" i="32"/>
  <c r="AO3095" i="32"/>
  <c r="AN3095" i="32"/>
  <c r="AM3095" i="32"/>
  <c r="AP2688" i="32"/>
  <c r="AO2688" i="32"/>
  <c r="AN2688" i="32"/>
  <c r="AM2688" i="32"/>
  <c r="AP3094" i="32"/>
  <c r="AO3094" i="32"/>
  <c r="AN3094" i="32"/>
  <c r="AM3094" i="32"/>
  <c r="AP166" i="32"/>
  <c r="AO166" i="32"/>
  <c r="AN166" i="32"/>
  <c r="AM166" i="32"/>
  <c r="AP3093" i="32"/>
  <c r="AO3093" i="32"/>
  <c r="AN3093" i="32"/>
  <c r="AM3093" i="32"/>
  <c r="AP3092" i="32"/>
  <c r="AO3092" i="32"/>
  <c r="AN3092" i="32"/>
  <c r="AM3092" i="32"/>
  <c r="AP3091" i="32"/>
  <c r="AO3091" i="32"/>
  <c r="AN3091" i="32"/>
  <c r="AM3091" i="32"/>
  <c r="AP165" i="32"/>
  <c r="AO165" i="32"/>
  <c r="AN165" i="32"/>
  <c r="AM165" i="32"/>
  <c r="AP3090" i="32"/>
  <c r="AO3090" i="32"/>
  <c r="AN3090" i="32"/>
  <c r="AM3090" i="32"/>
  <c r="AP1346" i="32"/>
  <c r="AO1346" i="32"/>
  <c r="AN1346" i="32"/>
  <c r="AM1346" i="32"/>
  <c r="AP3089" i="32"/>
  <c r="AO3089" i="32"/>
  <c r="AN3089" i="32"/>
  <c r="AM3089" i="32"/>
  <c r="AP3088" i="32"/>
  <c r="AO3088" i="32"/>
  <c r="AN3088" i="32"/>
  <c r="AM3088" i="32"/>
  <c r="AP164" i="32"/>
  <c r="AO164" i="32"/>
  <c r="AN164" i="32"/>
  <c r="AM164" i="32"/>
  <c r="AP163" i="32"/>
  <c r="AO163" i="32"/>
  <c r="AN163" i="32"/>
  <c r="AM163" i="32"/>
  <c r="AP3087" i="32"/>
  <c r="AO3087" i="32"/>
  <c r="AN3087" i="32"/>
  <c r="AM3087" i="32"/>
  <c r="AP1345" i="32"/>
  <c r="AO1345" i="32"/>
  <c r="AN1345" i="32"/>
  <c r="AM1345" i="32"/>
  <c r="AP3086" i="32"/>
  <c r="AO3086" i="32"/>
  <c r="AN3086" i="32"/>
  <c r="AM3086" i="32"/>
  <c r="AP3085" i="32"/>
  <c r="AO3085" i="32"/>
  <c r="AN3085" i="32"/>
  <c r="AM3085" i="32"/>
  <c r="AP4471" i="32"/>
  <c r="AO4471" i="32"/>
  <c r="AN4471" i="32"/>
  <c r="AM4471" i="32"/>
  <c r="AP3083" i="32"/>
  <c r="AO3083" i="32"/>
  <c r="AN3083" i="32"/>
  <c r="AM3083" i="32"/>
  <c r="AP1344" i="32"/>
  <c r="AO1344" i="32"/>
  <c r="AN1344" i="32"/>
  <c r="AM1344" i="32"/>
  <c r="AP3082" i="32"/>
  <c r="AO3082" i="32"/>
  <c r="AN3082" i="32"/>
  <c r="AM3082" i="32"/>
  <c r="AP3081" i="32"/>
  <c r="AO3081" i="32"/>
  <c r="AN3081" i="32"/>
  <c r="AM3081" i="32"/>
  <c r="AP3080" i="32"/>
  <c r="AO3080" i="32"/>
  <c r="AN3080" i="32"/>
  <c r="AM3080" i="32"/>
  <c r="AP52" i="32"/>
  <c r="AO52" i="32"/>
  <c r="AN52" i="32"/>
  <c r="AM52" i="32"/>
  <c r="AP3079" i="32"/>
  <c r="AO3079" i="32"/>
  <c r="AN3079" i="32"/>
  <c r="AM3079" i="32"/>
  <c r="AP3078" i="32"/>
  <c r="AO3078" i="32"/>
  <c r="AN3078" i="32"/>
  <c r="AM3078" i="32"/>
  <c r="AP3077" i="32"/>
  <c r="AO3077" i="32"/>
  <c r="AN3077" i="32"/>
  <c r="AM3077" i="32"/>
  <c r="AP3076" i="32"/>
  <c r="AO3076" i="32"/>
  <c r="AN3076" i="32"/>
  <c r="AM3076" i="32"/>
  <c r="AP3075" i="32"/>
  <c r="AO3075" i="32"/>
  <c r="AN3075" i="32"/>
  <c r="AM3075" i="32"/>
  <c r="AP3074" i="32"/>
  <c r="AO3074" i="32"/>
  <c r="AN3074" i="32"/>
  <c r="AM3074" i="32"/>
  <c r="AP3073" i="32"/>
  <c r="AO3073" i="32"/>
  <c r="AN3073" i="32"/>
  <c r="AM3073" i="32"/>
  <c r="AP3072" i="32"/>
  <c r="AO3072" i="32"/>
  <c r="AN3072" i="32"/>
  <c r="AM3072" i="32"/>
  <c r="AP1343" i="32"/>
  <c r="AO1343" i="32"/>
  <c r="AN1343" i="32"/>
  <c r="AM1343" i="32"/>
  <c r="AP3071" i="32"/>
  <c r="AO3071" i="32"/>
  <c r="AN3071" i="32"/>
  <c r="AM3071" i="32"/>
  <c r="AP4454" i="32"/>
  <c r="AO4454" i="32"/>
  <c r="AN4454" i="32"/>
  <c r="AM4454" i="32"/>
  <c r="AP1342" i="32"/>
  <c r="AO1342" i="32"/>
  <c r="AN1342" i="32"/>
  <c r="AM1342" i="32"/>
  <c r="AP1341" i="32"/>
  <c r="AO1341" i="32"/>
  <c r="AN1341" i="32"/>
  <c r="AM1341" i="32"/>
  <c r="AP3070" i="32"/>
  <c r="AO3070" i="32"/>
  <c r="AN3070" i="32"/>
  <c r="AM3070" i="32"/>
  <c r="AP1340" i="32"/>
  <c r="AO1340" i="32"/>
  <c r="AN1340" i="32"/>
  <c r="AM1340" i="32"/>
  <c r="AP1339" i="32"/>
  <c r="AO1339" i="32"/>
  <c r="AN1339" i="32"/>
  <c r="AM1339" i="32"/>
  <c r="AP3069" i="32"/>
  <c r="AO3069" i="32"/>
  <c r="AN3069" i="32"/>
  <c r="AM3069" i="32"/>
  <c r="AP1338" i="32"/>
  <c r="AO1338" i="32"/>
  <c r="AN1338" i="32"/>
  <c r="AM1338" i="32"/>
  <c r="AP3068" i="32"/>
  <c r="AO3068" i="32"/>
  <c r="AN3068" i="32"/>
  <c r="AM3068" i="32"/>
  <c r="AP1337" i="32"/>
  <c r="AO1337" i="32"/>
  <c r="AN1337" i="32"/>
  <c r="AM1337" i="32"/>
  <c r="AP3067" i="32"/>
  <c r="AO3067" i="32"/>
  <c r="AN3067" i="32"/>
  <c r="AM3067" i="32"/>
  <c r="AP4451" i="32"/>
  <c r="AO4451" i="32"/>
  <c r="AN4451" i="32"/>
  <c r="AM4451" i="32"/>
  <c r="AP3066" i="32"/>
  <c r="AO3066" i="32"/>
  <c r="AN3066" i="32"/>
  <c r="AM3066" i="32"/>
  <c r="AP3065" i="32"/>
  <c r="AO3065" i="32"/>
  <c r="AN3065" i="32"/>
  <c r="AM3065" i="32"/>
  <c r="AP3064" i="32"/>
  <c r="AO3064" i="32"/>
  <c r="AN3064" i="32"/>
  <c r="AM3064" i="32"/>
  <c r="AP3063" i="32"/>
  <c r="AO3063" i="32"/>
  <c r="AN3063" i="32"/>
  <c r="AM3063" i="32"/>
  <c r="AP1336" i="32"/>
  <c r="AO1336" i="32"/>
  <c r="AN1336" i="32"/>
  <c r="AM1336" i="32"/>
  <c r="AP3062" i="32"/>
  <c r="AO3062" i="32"/>
  <c r="AN3062" i="32"/>
  <c r="AM3062" i="32"/>
  <c r="AP1335" i="32"/>
  <c r="AO1335" i="32"/>
  <c r="AN1335" i="32"/>
  <c r="AM1335" i="32"/>
  <c r="AP3061" i="32"/>
  <c r="AO3061" i="32"/>
  <c r="AN3061" i="32"/>
  <c r="AM3061" i="32"/>
  <c r="AP1334" i="32"/>
  <c r="AO1334" i="32"/>
  <c r="AN1334" i="32"/>
  <c r="AM1334" i="32"/>
  <c r="AP1333" i="32"/>
  <c r="AO1333" i="32"/>
  <c r="AN1333" i="32"/>
  <c r="AM1333" i="32"/>
  <c r="AP1332" i="32"/>
  <c r="AO1332" i="32"/>
  <c r="AN1332" i="32"/>
  <c r="AM1332" i="32"/>
  <c r="AP1331" i="32"/>
  <c r="AO1331" i="32"/>
  <c r="AN1331" i="32"/>
  <c r="AM1331" i="32"/>
  <c r="AP162" i="32"/>
  <c r="AO162" i="32"/>
  <c r="AN162" i="32"/>
  <c r="AM162" i="32"/>
  <c r="AP1330" i="32"/>
  <c r="AO1330" i="32"/>
  <c r="AN1330" i="32"/>
  <c r="AM1330" i="32"/>
  <c r="AP51" i="32"/>
  <c r="AO51" i="32"/>
  <c r="AN51" i="32"/>
  <c r="AM51" i="32"/>
  <c r="AP1329" i="32"/>
  <c r="AO1329" i="32"/>
  <c r="AN1329" i="32"/>
  <c r="AM1329" i="32"/>
  <c r="AP3060" i="32"/>
  <c r="AO3060" i="32"/>
  <c r="AN3060" i="32"/>
  <c r="AM3060" i="32"/>
  <c r="AP3059" i="32"/>
  <c r="AO3059" i="32"/>
  <c r="AN3059" i="32"/>
  <c r="AM3059" i="32"/>
  <c r="AP161" i="32"/>
  <c r="AO161" i="32"/>
  <c r="AN161" i="32"/>
  <c r="AM161" i="32"/>
  <c r="AP3058" i="32"/>
  <c r="AO3058" i="32"/>
  <c r="AN3058" i="32"/>
  <c r="AM3058" i="32"/>
  <c r="AP50" i="32"/>
  <c r="AO50" i="32"/>
  <c r="AN50" i="32"/>
  <c r="AM50" i="32"/>
  <c r="AP3057" i="32"/>
  <c r="AO3057" i="32"/>
  <c r="AN3057" i="32"/>
  <c r="AM3057" i="32"/>
  <c r="AP160" i="32"/>
  <c r="AO160" i="32"/>
  <c r="AN160" i="32"/>
  <c r="AM160" i="32"/>
  <c r="AP1328" i="32"/>
  <c r="AO1328" i="32"/>
  <c r="AN1328" i="32"/>
  <c r="AM1328" i="32"/>
  <c r="AP3056" i="32"/>
  <c r="AO3056" i="32"/>
  <c r="AN3056" i="32"/>
  <c r="AM3056" i="32"/>
  <c r="AP159" i="32"/>
  <c r="AO159" i="32"/>
  <c r="AN159" i="32"/>
  <c r="AM159" i="32"/>
  <c r="AP1327" i="32"/>
  <c r="AO1327" i="32"/>
  <c r="AN1327" i="32"/>
  <c r="AM1327" i="32"/>
  <c r="AP3055" i="32"/>
  <c r="AO3055" i="32"/>
  <c r="AN3055" i="32"/>
  <c r="AM3055" i="32"/>
  <c r="AP3054" i="32"/>
  <c r="AO3054" i="32"/>
  <c r="AN3054" i="32"/>
  <c r="AM3054" i="32"/>
  <c r="AP3053" i="32"/>
  <c r="AO3053" i="32"/>
  <c r="AN3053" i="32"/>
  <c r="AM3053" i="32"/>
  <c r="AP3052" i="32"/>
  <c r="AO3052" i="32"/>
  <c r="AN3052" i="32"/>
  <c r="AM3052" i="32"/>
  <c r="AP1326" i="32"/>
  <c r="AO1326" i="32"/>
  <c r="AN1326" i="32"/>
  <c r="AM1326" i="32"/>
  <c r="AP3051" i="32"/>
  <c r="AO3051" i="32"/>
  <c r="AN3051" i="32"/>
  <c r="AM3051" i="32"/>
  <c r="AP3050" i="32"/>
  <c r="AO3050" i="32"/>
  <c r="AN3050" i="32"/>
  <c r="AM3050" i="32"/>
  <c r="AP49" i="32"/>
  <c r="AO49" i="32"/>
  <c r="AN49" i="32"/>
  <c r="AM49" i="32"/>
  <c r="AP3049" i="32"/>
  <c r="AO3049" i="32"/>
  <c r="AN3049" i="32"/>
  <c r="AM3049" i="32"/>
  <c r="AP1325" i="32"/>
  <c r="AO1325" i="32"/>
  <c r="AN1325" i="32"/>
  <c r="AM1325" i="32"/>
  <c r="AP3048" i="32"/>
  <c r="AO3048" i="32"/>
  <c r="AN3048" i="32"/>
  <c r="AM3048" i="32"/>
  <c r="AP1324" i="32"/>
  <c r="AO1324" i="32"/>
  <c r="AN1324" i="32"/>
  <c r="AM1324" i="32"/>
  <c r="AP1323" i="32"/>
  <c r="AO1323" i="32"/>
  <c r="AN1323" i="32"/>
  <c r="AM1323" i="32"/>
  <c r="AP3047" i="32"/>
  <c r="AO3047" i="32"/>
  <c r="AN3047" i="32"/>
  <c r="AM3047" i="32"/>
  <c r="AP3046" i="32"/>
  <c r="AO3046" i="32"/>
  <c r="AN3046" i="32"/>
  <c r="AM3046" i="32"/>
  <c r="AP3045" i="32"/>
  <c r="AO3045" i="32"/>
  <c r="AN3045" i="32"/>
  <c r="AM3045" i="32"/>
  <c r="AP3044" i="32"/>
  <c r="AO3044" i="32"/>
  <c r="AN3044" i="32"/>
  <c r="AM3044" i="32"/>
  <c r="AP3043" i="32"/>
  <c r="AO3043" i="32"/>
  <c r="AN3043" i="32"/>
  <c r="AM3043" i="32"/>
  <c r="AP3042" i="32"/>
  <c r="AO3042" i="32"/>
  <c r="AN3042" i="32"/>
  <c r="AM3042" i="32"/>
  <c r="AP3041" i="32"/>
  <c r="AO3041" i="32"/>
  <c r="AN3041" i="32"/>
  <c r="AM3041" i="32"/>
  <c r="AP1322" i="32"/>
  <c r="AO1322" i="32"/>
  <c r="AN1322" i="32"/>
  <c r="AM1322" i="32"/>
  <c r="AP1321" i="32"/>
  <c r="AO1321" i="32"/>
  <c r="AN1321" i="32"/>
  <c r="AM1321" i="32"/>
  <c r="AP3040" i="32"/>
  <c r="AO3040" i="32"/>
  <c r="AN3040" i="32"/>
  <c r="AM3040" i="32"/>
  <c r="AP3039" i="32"/>
  <c r="AO3039" i="32"/>
  <c r="AN3039" i="32"/>
  <c r="AM3039" i="32"/>
  <c r="AP158" i="32"/>
  <c r="AO158" i="32"/>
  <c r="AN158" i="32"/>
  <c r="AM158" i="32"/>
  <c r="AP48" i="32"/>
  <c r="AO48" i="32"/>
  <c r="AN48" i="32"/>
  <c r="AM48" i="32"/>
  <c r="AP3038" i="32"/>
  <c r="AO3038" i="32"/>
  <c r="AN3038" i="32"/>
  <c r="AM3038" i="32"/>
  <c r="AP3037" i="32"/>
  <c r="AO3037" i="32"/>
  <c r="AN3037" i="32"/>
  <c r="AM3037" i="32"/>
  <c r="AP3036" i="32"/>
  <c r="AO3036" i="32"/>
  <c r="AN3036" i="32"/>
  <c r="AM3036" i="32"/>
  <c r="AP1320" i="32"/>
  <c r="AO1320" i="32"/>
  <c r="AN1320" i="32"/>
  <c r="AM1320" i="32"/>
  <c r="AP3035" i="32"/>
  <c r="AO3035" i="32"/>
  <c r="AN3035" i="32"/>
  <c r="AM3035" i="32"/>
  <c r="AP4452" i="32"/>
  <c r="AO4452" i="32"/>
  <c r="AN4452" i="32"/>
  <c r="AM4452" i="32"/>
  <c r="AP3034" i="32"/>
  <c r="AO3034" i="32"/>
  <c r="AN3034" i="32"/>
  <c r="AM3034" i="32"/>
  <c r="AP1319" i="32"/>
  <c r="AO1319" i="32"/>
  <c r="AN1319" i="32"/>
  <c r="AM1319" i="32"/>
  <c r="AP3033" i="32"/>
  <c r="AO3033" i="32"/>
  <c r="AN3033" i="32"/>
  <c r="AM3033" i="32"/>
  <c r="AP1318" i="32"/>
  <c r="AO1318" i="32"/>
  <c r="AN1318" i="32"/>
  <c r="AM1318" i="32"/>
  <c r="AP3032" i="32"/>
  <c r="AO3032" i="32"/>
  <c r="AN3032" i="32"/>
  <c r="AM3032" i="32"/>
  <c r="AP3031" i="32"/>
  <c r="AO3031" i="32"/>
  <c r="AN3031" i="32"/>
  <c r="AM3031" i="32"/>
  <c r="AP3030" i="32"/>
  <c r="AO3030" i="32"/>
  <c r="AN3030" i="32"/>
  <c r="AM3030" i="32"/>
  <c r="AP1317" i="32"/>
  <c r="AO1317" i="32"/>
  <c r="AN1317" i="32"/>
  <c r="AM1317" i="32"/>
  <c r="AP1981" i="32"/>
  <c r="AO1981" i="32"/>
  <c r="AN1981" i="32"/>
  <c r="AM1981" i="32"/>
  <c r="AP4100" i="32"/>
  <c r="AO4100" i="32"/>
  <c r="AN4100" i="32"/>
  <c r="AM4100" i="32"/>
  <c r="AP47" i="32"/>
  <c r="AO47" i="32"/>
  <c r="AN47" i="32"/>
  <c r="AM47" i="32"/>
  <c r="AP157" i="32"/>
  <c r="AO157" i="32"/>
  <c r="AN157" i="32"/>
  <c r="AM157" i="32"/>
  <c r="AP3029" i="32"/>
  <c r="AO3029" i="32"/>
  <c r="AN3029" i="32"/>
  <c r="AM3029" i="32"/>
  <c r="AP3028" i="32"/>
  <c r="AO3028" i="32"/>
  <c r="AN3028" i="32"/>
  <c r="AM3028" i="32"/>
  <c r="AP156" i="32"/>
  <c r="AO156" i="32"/>
  <c r="AN156" i="32"/>
  <c r="AM156" i="32"/>
  <c r="AP3027" i="32"/>
  <c r="AO3027" i="32"/>
  <c r="AN3027" i="32"/>
  <c r="AM3027" i="32"/>
  <c r="AP3026" i="32"/>
  <c r="AO3026" i="32"/>
  <c r="AN3026" i="32"/>
  <c r="AM3026" i="32"/>
  <c r="AP1315" i="32"/>
  <c r="AO1315" i="32"/>
  <c r="AN1315" i="32"/>
  <c r="AM1315" i="32"/>
  <c r="AP3025" i="32"/>
  <c r="AO3025" i="32"/>
  <c r="AN3025" i="32"/>
  <c r="AM3025" i="32"/>
  <c r="AP155" i="32"/>
  <c r="AO155" i="32"/>
  <c r="AN155" i="32"/>
  <c r="AM155" i="32"/>
  <c r="AP3024" i="32"/>
  <c r="AO3024" i="32"/>
  <c r="AN3024" i="32"/>
  <c r="AM3024" i="32"/>
  <c r="AP3023" i="32"/>
  <c r="AO3023" i="32"/>
  <c r="AN3023" i="32"/>
  <c r="AM3023" i="32"/>
  <c r="AP3022" i="32"/>
  <c r="AO3022" i="32"/>
  <c r="AN3022" i="32"/>
  <c r="AM3022" i="32"/>
  <c r="AP3021" i="32"/>
  <c r="AO3021" i="32"/>
  <c r="AN3021" i="32"/>
  <c r="AM3021" i="32"/>
  <c r="AP1314" i="32"/>
  <c r="AO1314" i="32"/>
  <c r="AN1314" i="32"/>
  <c r="AM1314" i="32"/>
  <c r="AP1313" i="32"/>
  <c r="AO1313" i="32"/>
  <c r="AN1313" i="32"/>
  <c r="AM1313" i="32"/>
  <c r="AP1312" i="32"/>
  <c r="AO1312" i="32"/>
  <c r="AN1312" i="32"/>
  <c r="AM1312" i="32"/>
  <c r="AP1311" i="32"/>
  <c r="AO1311" i="32"/>
  <c r="AN1311" i="32"/>
  <c r="AM1311" i="32"/>
  <c r="AP154" i="32"/>
  <c r="AO154" i="32"/>
  <c r="AN154" i="32"/>
  <c r="AM154" i="32"/>
  <c r="AP1310" i="32"/>
  <c r="AO1310" i="32"/>
  <c r="AN1310" i="32"/>
  <c r="AM1310" i="32"/>
  <c r="AP3020" i="32"/>
  <c r="AO3020" i="32"/>
  <c r="AN3020" i="32"/>
  <c r="AM3020" i="32"/>
  <c r="AP3019" i="32"/>
  <c r="AO3019" i="32"/>
  <c r="AN3019" i="32"/>
  <c r="AM3019" i="32"/>
  <c r="AP46" i="32"/>
  <c r="AO46" i="32"/>
  <c r="AN46" i="32"/>
  <c r="AM46" i="32"/>
  <c r="AP3018" i="32"/>
  <c r="AO3018" i="32"/>
  <c r="AN3018" i="32"/>
  <c r="AM3018" i="32"/>
  <c r="AP3017" i="32"/>
  <c r="AO3017" i="32"/>
  <c r="AN3017" i="32"/>
  <c r="AM3017" i="32"/>
  <c r="AP3016" i="32"/>
  <c r="AO3016" i="32"/>
  <c r="AN3016" i="32"/>
  <c r="AM3016" i="32"/>
  <c r="AP3015" i="32"/>
  <c r="AO3015" i="32"/>
  <c r="AN3015" i="32"/>
  <c r="AM3015" i="32"/>
  <c r="AP45" i="32"/>
  <c r="AO45" i="32"/>
  <c r="AN45" i="32"/>
  <c r="AM45" i="32"/>
  <c r="AP1309" i="32"/>
  <c r="AO1309" i="32"/>
  <c r="AN1309" i="32"/>
  <c r="AM1309" i="32"/>
  <c r="AP3014" i="32"/>
  <c r="AO3014" i="32"/>
  <c r="AN3014" i="32"/>
  <c r="AM3014" i="32"/>
  <c r="AP153" i="32"/>
  <c r="AO153" i="32"/>
  <c r="AN153" i="32"/>
  <c r="AM153" i="32"/>
  <c r="AP152" i="32"/>
  <c r="AO152" i="32"/>
  <c r="AN152" i="32"/>
  <c r="AM152" i="32"/>
  <c r="AP1308" i="32"/>
  <c r="AO1308" i="32"/>
  <c r="AN1308" i="32"/>
  <c r="AM1308" i="32"/>
  <c r="AP3013" i="32"/>
  <c r="AO3013" i="32"/>
  <c r="AN3013" i="32"/>
  <c r="AM3013" i="32"/>
  <c r="AP3012" i="32"/>
  <c r="AO3012" i="32"/>
  <c r="AN3012" i="32"/>
  <c r="AM3012" i="32"/>
  <c r="AP1307" i="32"/>
  <c r="AO1307" i="32"/>
  <c r="AN1307" i="32"/>
  <c r="AM1307" i="32"/>
  <c r="AP3011" i="32"/>
  <c r="AO3011" i="32"/>
  <c r="AN3011" i="32"/>
  <c r="AM3011" i="32"/>
  <c r="AP1306" i="32"/>
  <c r="AO1306" i="32"/>
  <c r="AN1306" i="32"/>
  <c r="AM1306" i="32"/>
  <c r="AP3010" i="32"/>
  <c r="AO3010" i="32"/>
  <c r="AN3010" i="32"/>
  <c r="AM3010" i="32"/>
  <c r="AP1305" i="32"/>
  <c r="AO1305" i="32"/>
  <c r="AN1305" i="32"/>
  <c r="AM1305" i="32"/>
  <c r="AP3009" i="32"/>
  <c r="AO3009" i="32"/>
  <c r="AN3009" i="32"/>
  <c r="AM3009" i="32"/>
  <c r="AP3008" i="32"/>
  <c r="AO3008" i="32"/>
  <c r="AN3008" i="32"/>
  <c r="AM3008" i="32"/>
  <c r="AP1304" i="32"/>
  <c r="AO1304" i="32"/>
  <c r="AN1304" i="32"/>
  <c r="AM1304" i="32"/>
  <c r="AP3007" i="32"/>
  <c r="AO3007" i="32"/>
  <c r="AN3007" i="32"/>
  <c r="AM3007" i="32"/>
  <c r="AP44" i="32"/>
  <c r="AO44" i="32"/>
  <c r="AN44" i="32"/>
  <c r="AM44" i="32"/>
  <c r="AP43" i="32"/>
  <c r="AO43" i="32"/>
  <c r="AN43" i="32"/>
  <c r="AM43" i="32"/>
  <c r="AP3006" i="32"/>
  <c r="AO3006" i="32"/>
  <c r="AN3006" i="32"/>
  <c r="AM3006" i="32"/>
  <c r="AP1303" i="32"/>
  <c r="AO1303" i="32"/>
  <c r="AN1303" i="32"/>
  <c r="AM1303" i="32"/>
  <c r="AP151" i="32"/>
  <c r="AO151" i="32"/>
  <c r="AN151" i="32"/>
  <c r="AM151" i="32"/>
  <c r="AP3005" i="32"/>
  <c r="AO3005" i="32"/>
  <c r="AN3005" i="32"/>
  <c r="AM3005" i="32"/>
  <c r="AP3004" i="32"/>
  <c r="AO3004" i="32"/>
  <c r="AN3004" i="32"/>
  <c r="AM3004" i="32"/>
  <c r="AP3003" i="32"/>
  <c r="AO3003" i="32"/>
  <c r="AN3003" i="32"/>
  <c r="AM3003" i="32"/>
  <c r="AP3002" i="32"/>
  <c r="AO3002" i="32"/>
  <c r="AN3002" i="32"/>
  <c r="AM3002" i="32"/>
  <c r="AP3001" i="32"/>
  <c r="AO3001" i="32"/>
  <c r="AN3001" i="32"/>
  <c r="AM3001" i="32"/>
  <c r="AP3000" i="32"/>
  <c r="AO3000" i="32"/>
  <c r="AN3000" i="32"/>
  <c r="AM3000" i="32"/>
  <c r="AP1302" i="32"/>
  <c r="AO1302" i="32"/>
  <c r="AN1302" i="32"/>
  <c r="AM1302" i="32"/>
  <c r="AP2999" i="32"/>
  <c r="AO2999" i="32"/>
  <c r="AN2999" i="32"/>
  <c r="AM2999" i="32"/>
  <c r="AP4467" i="32"/>
  <c r="AO4467" i="32"/>
  <c r="AN4467" i="32"/>
  <c r="AM4467" i="32"/>
  <c r="AP2998" i="32"/>
  <c r="AO2998" i="32"/>
  <c r="AN2998" i="32"/>
  <c r="AM2998" i="32"/>
  <c r="AP1301" i="32"/>
  <c r="AO1301" i="32"/>
  <c r="AN1301" i="32"/>
  <c r="AM1301" i="32"/>
  <c r="AP1432" i="32"/>
  <c r="AO1432" i="32"/>
  <c r="AN1432" i="32"/>
  <c r="AM1432" i="32"/>
  <c r="AP2996" i="32"/>
  <c r="AO2996" i="32"/>
  <c r="AN2996" i="32"/>
  <c r="AM2996" i="32"/>
  <c r="AP2995" i="32"/>
  <c r="AO2995" i="32"/>
  <c r="AN2995" i="32"/>
  <c r="AM2995" i="32"/>
  <c r="AP2994" i="32"/>
  <c r="AO2994" i="32"/>
  <c r="AN2994" i="32"/>
  <c r="AM2994" i="32"/>
  <c r="AP4450" i="32"/>
  <c r="AO4450" i="32"/>
  <c r="AN4450" i="32"/>
  <c r="AM4450" i="32"/>
  <c r="AP1300" i="32"/>
  <c r="AO1300" i="32"/>
  <c r="AN1300" i="32"/>
  <c r="AM1300" i="32"/>
  <c r="AP2992" i="32"/>
  <c r="AO2992" i="32"/>
  <c r="AN2992" i="32"/>
  <c r="AM2992" i="32"/>
  <c r="AP2991" i="32"/>
  <c r="AO2991" i="32"/>
  <c r="AN2991" i="32"/>
  <c r="AM2991" i="32"/>
  <c r="AP42" i="32"/>
  <c r="AO42" i="32"/>
  <c r="AN42" i="32"/>
  <c r="AM42" i="32"/>
  <c r="AP2990" i="32"/>
  <c r="AO2990" i="32"/>
  <c r="AN2990" i="32"/>
  <c r="AM2990" i="32"/>
  <c r="AP2989" i="32"/>
  <c r="AO2989" i="32"/>
  <c r="AN2989" i="32"/>
  <c r="AM2989" i="32"/>
  <c r="AP2988" i="32"/>
  <c r="AO2988" i="32"/>
  <c r="AN2988" i="32"/>
  <c r="AM2988" i="32"/>
  <c r="AP2987" i="32"/>
  <c r="AO2987" i="32"/>
  <c r="AN2987" i="32"/>
  <c r="AM2987" i="32"/>
  <c r="AP2986" i="32"/>
  <c r="AO2986" i="32"/>
  <c r="AN2986" i="32"/>
  <c r="AM2986" i="32"/>
  <c r="AP2985" i="32"/>
  <c r="AO2985" i="32"/>
  <c r="AN2985" i="32"/>
  <c r="AM2985" i="32"/>
  <c r="AP909" i="32"/>
  <c r="AO909" i="32"/>
  <c r="AN909" i="32"/>
  <c r="AM909" i="32"/>
  <c r="AP1299" i="32"/>
  <c r="AO1299" i="32"/>
  <c r="AN1299" i="32"/>
  <c r="AM1299" i="32"/>
  <c r="AP1298" i="32"/>
  <c r="AO1298" i="32"/>
  <c r="AN1298" i="32"/>
  <c r="AM1298" i="32"/>
  <c r="AP2984" i="32"/>
  <c r="AO2984" i="32"/>
  <c r="AN2984" i="32"/>
  <c r="AM2984" i="32"/>
  <c r="AP2983" i="32"/>
  <c r="AO2983" i="32"/>
  <c r="AN2983" i="32"/>
  <c r="AM2983" i="32"/>
  <c r="AP1297" i="32"/>
  <c r="AO1297" i="32"/>
  <c r="AN1297" i="32"/>
  <c r="AM1297" i="32"/>
  <c r="AP41" i="32"/>
  <c r="AO41" i="32"/>
  <c r="AN41" i="32"/>
  <c r="AM41" i="32"/>
  <c r="AP2982" i="32"/>
  <c r="AO2982" i="32"/>
  <c r="AN2982" i="32"/>
  <c r="AM2982" i="32"/>
  <c r="AP2981" i="32"/>
  <c r="AO2981" i="32"/>
  <c r="AN2981" i="32"/>
  <c r="AM2981" i="32"/>
  <c r="AP2980" i="32"/>
  <c r="AO2980" i="32"/>
  <c r="AN2980" i="32"/>
  <c r="AM2980" i="32"/>
  <c r="AP2979" i="32"/>
  <c r="AO2979" i="32"/>
  <c r="AN2979" i="32"/>
  <c r="AM2979" i="32"/>
  <c r="AP2978" i="32"/>
  <c r="AO2978" i="32"/>
  <c r="AN2978" i="32"/>
  <c r="AM2978" i="32"/>
  <c r="AP2977" i="32"/>
  <c r="AO2977" i="32"/>
  <c r="AN2977" i="32"/>
  <c r="AM2977" i="32"/>
  <c r="AP1296" i="32"/>
  <c r="AO1296" i="32"/>
  <c r="AN1296" i="32"/>
  <c r="AM1296" i="32"/>
  <c r="AP1295" i="32"/>
  <c r="AO1295" i="32"/>
  <c r="AN1295" i="32"/>
  <c r="AM1295" i="32"/>
  <c r="AP2976" i="32"/>
  <c r="AO2976" i="32"/>
  <c r="AN2976" i="32"/>
  <c r="AM2976" i="32"/>
  <c r="AP1294" i="32"/>
  <c r="AO1294" i="32"/>
  <c r="AN1294" i="32"/>
  <c r="AM1294" i="32"/>
  <c r="AP2975" i="32"/>
  <c r="AO2975" i="32"/>
  <c r="AN2975" i="32"/>
  <c r="AM2975" i="32"/>
  <c r="AP2974" i="32"/>
  <c r="AO2974" i="32"/>
  <c r="AN2974" i="32"/>
  <c r="AM2974" i="32"/>
  <c r="AP2973" i="32"/>
  <c r="AO2973" i="32"/>
  <c r="AN2973" i="32"/>
  <c r="AM2973" i="32"/>
  <c r="AP1293" i="32"/>
  <c r="AO1293" i="32"/>
  <c r="AN1293" i="32"/>
  <c r="AM1293" i="32"/>
  <c r="AP2972" i="32"/>
  <c r="AO2972" i="32"/>
  <c r="AN2972" i="32"/>
  <c r="AM2972" i="32"/>
  <c r="AP2971" i="32"/>
  <c r="AO2971" i="32"/>
  <c r="AN2971" i="32"/>
  <c r="AM2971" i="32"/>
  <c r="AP2970" i="32"/>
  <c r="AO2970" i="32"/>
  <c r="AN2970" i="32"/>
  <c r="AM2970" i="32"/>
  <c r="AP2969" i="32"/>
  <c r="AO2969" i="32"/>
  <c r="AN2969" i="32"/>
  <c r="AM2969" i="32"/>
  <c r="AP1292" i="32"/>
  <c r="AO1292" i="32"/>
  <c r="AN1292" i="32"/>
  <c r="AM1292" i="32"/>
  <c r="AP150" i="32"/>
  <c r="AO150" i="32"/>
  <c r="AN150" i="32"/>
  <c r="AM150" i="32"/>
  <c r="AP2968" i="32"/>
  <c r="AO2968" i="32"/>
  <c r="AN2968" i="32"/>
  <c r="AM2968" i="32"/>
  <c r="AP1291" i="32"/>
  <c r="AO1291" i="32"/>
  <c r="AN1291" i="32"/>
  <c r="AM1291" i="32"/>
  <c r="AP2967" i="32"/>
  <c r="AO2967" i="32"/>
  <c r="AN2967" i="32"/>
  <c r="AM2967" i="32"/>
  <c r="AP2966" i="32"/>
  <c r="AO2966" i="32"/>
  <c r="AN2966" i="32"/>
  <c r="AM2966" i="32"/>
  <c r="AP2965" i="32"/>
  <c r="AO2965" i="32"/>
  <c r="AN2965" i="32"/>
  <c r="AM2965" i="32"/>
  <c r="AP2964" i="32"/>
  <c r="AO2964" i="32"/>
  <c r="AN2964" i="32"/>
  <c r="AM2964" i="32"/>
  <c r="AP1290" i="32"/>
  <c r="AO1290" i="32"/>
  <c r="AN1290" i="32"/>
  <c r="AM1290" i="32"/>
  <c r="AP149" i="32"/>
  <c r="AO149" i="32"/>
  <c r="AN149" i="32"/>
  <c r="AM149" i="32"/>
  <c r="AP2963" i="32"/>
  <c r="AO2963" i="32"/>
  <c r="AN2963" i="32"/>
  <c r="AM2963" i="32"/>
  <c r="AP1289" i="32"/>
  <c r="AO1289" i="32"/>
  <c r="AN1289" i="32"/>
  <c r="AM1289" i="32"/>
  <c r="AP2962" i="32"/>
  <c r="AO2962" i="32"/>
  <c r="AN2962" i="32"/>
  <c r="AM2962" i="32"/>
  <c r="AP2961" i="32"/>
  <c r="AO2961" i="32"/>
  <c r="AN2961" i="32"/>
  <c r="AM2961" i="32"/>
  <c r="AP2960" i="32"/>
  <c r="AO2960" i="32"/>
  <c r="AN2960" i="32"/>
  <c r="AM2960" i="32"/>
  <c r="AP1288" i="32"/>
  <c r="AO1288" i="32"/>
  <c r="AN1288" i="32"/>
  <c r="AM1288" i="32"/>
  <c r="AP1287" i="32"/>
  <c r="AO1287" i="32"/>
  <c r="AN1287" i="32"/>
  <c r="AM1287" i="32"/>
  <c r="AP1286" i="32"/>
  <c r="AO1286" i="32"/>
  <c r="AN1286" i="32"/>
  <c r="AM1286" i="32"/>
  <c r="AP1285" i="32"/>
  <c r="AO1285" i="32"/>
  <c r="AN1285" i="32"/>
  <c r="AM1285" i="32"/>
  <c r="AP2959" i="32"/>
  <c r="AO2959" i="32"/>
  <c r="AN2959" i="32"/>
  <c r="AM2959" i="32"/>
  <c r="AP1284" i="32"/>
  <c r="AO1284" i="32"/>
  <c r="AN1284" i="32"/>
  <c r="AM1284" i="32"/>
  <c r="AP1283" i="32"/>
  <c r="AO1283" i="32"/>
  <c r="AN1283" i="32"/>
  <c r="AM1283" i="32"/>
  <c r="AP2958" i="32"/>
  <c r="AO2958" i="32"/>
  <c r="AN2958" i="32"/>
  <c r="AM2958" i="32"/>
  <c r="AP40" i="32"/>
  <c r="AO40" i="32"/>
  <c r="AN40" i="32"/>
  <c r="AM40" i="32"/>
  <c r="AP2957" i="32"/>
  <c r="AO2957" i="32"/>
  <c r="AN2957" i="32"/>
  <c r="AM2957" i="32"/>
  <c r="AP1282" i="32"/>
  <c r="AO1282" i="32"/>
  <c r="AN1282" i="32"/>
  <c r="AM1282" i="32"/>
  <c r="AP2956" i="32"/>
  <c r="AO2956" i="32"/>
  <c r="AN2956" i="32"/>
  <c r="AM2956" i="32"/>
  <c r="AP2955" i="32"/>
  <c r="AO2955" i="32"/>
  <c r="AN2955" i="32"/>
  <c r="AM2955" i="32"/>
  <c r="AP2954" i="32"/>
  <c r="AO2954" i="32"/>
  <c r="AN2954" i="32"/>
  <c r="AM2954" i="32"/>
  <c r="AP2953" i="32"/>
  <c r="AO2953" i="32"/>
  <c r="AN2953" i="32"/>
  <c r="AM2953" i="32"/>
  <c r="AP2952" i="32"/>
  <c r="AO2952" i="32"/>
  <c r="AN2952" i="32"/>
  <c r="AM2952" i="32"/>
  <c r="AP2951" i="32"/>
  <c r="AO2951" i="32"/>
  <c r="AN2951" i="32"/>
  <c r="AM2951" i="32"/>
  <c r="AP2950" i="32"/>
  <c r="AO2950" i="32"/>
  <c r="AN2950" i="32"/>
  <c r="AM2950" i="32"/>
  <c r="AP2949" i="32"/>
  <c r="AO2949" i="32"/>
  <c r="AN2949" i="32"/>
  <c r="AM2949" i="32"/>
  <c r="AP2948" i="32"/>
  <c r="AO2948" i="32"/>
  <c r="AN2948" i="32"/>
  <c r="AM2948" i="32"/>
  <c r="AP1281" i="32"/>
  <c r="AO1281" i="32"/>
  <c r="AN1281" i="32"/>
  <c r="AM1281" i="32"/>
  <c r="AP2947" i="32"/>
  <c r="AO2947" i="32"/>
  <c r="AN2947" i="32"/>
  <c r="AM2947" i="32"/>
  <c r="AP2946" i="32"/>
  <c r="AO2946" i="32"/>
  <c r="AN2946" i="32"/>
  <c r="AM2946" i="32"/>
  <c r="AP2945" i="32"/>
  <c r="AO2945" i="32"/>
  <c r="AN2945" i="32"/>
  <c r="AM2945" i="32"/>
  <c r="AP2944" i="32"/>
  <c r="AO2944" i="32"/>
  <c r="AN2944" i="32"/>
  <c r="AM2944" i="32"/>
  <c r="AP2943" i="32"/>
  <c r="AO2943" i="32"/>
  <c r="AN2943" i="32"/>
  <c r="AM2943" i="32"/>
  <c r="AP2942" i="32"/>
  <c r="AO2942" i="32"/>
  <c r="AN2942" i="32"/>
  <c r="AM2942" i="32"/>
  <c r="AP2941" i="32"/>
  <c r="AO2941" i="32"/>
  <c r="AN2941" i="32"/>
  <c r="AM2941" i="32"/>
  <c r="AP148" i="32"/>
  <c r="AO148" i="32"/>
  <c r="AN148" i="32"/>
  <c r="AM148" i="32"/>
  <c r="AP2940" i="32"/>
  <c r="AO2940" i="32"/>
  <c r="AN2940" i="32"/>
  <c r="AM2940" i="32"/>
  <c r="AP2939" i="32"/>
  <c r="AO2939" i="32"/>
  <c r="AN2939" i="32"/>
  <c r="AM2939" i="32"/>
  <c r="AP2938" i="32"/>
  <c r="AO2938" i="32"/>
  <c r="AN2938" i="32"/>
  <c r="AM2938" i="32"/>
  <c r="AP1280" i="32"/>
  <c r="AO1280" i="32"/>
  <c r="AN1280" i="32"/>
  <c r="AM1280" i="32"/>
  <c r="AP1279" i="32"/>
  <c r="AO1279" i="32"/>
  <c r="AN1279" i="32"/>
  <c r="AM1279" i="32"/>
  <c r="AP1278" i="32"/>
  <c r="AO1278" i="32"/>
  <c r="AN1278" i="32"/>
  <c r="AM1278" i="32"/>
  <c r="AP2937" i="32"/>
  <c r="AO2937" i="32"/>
  <c r="AN2937" i="32"/>
  <c r="AM2937" i="32"/>
  <c r="AP2936" i="32"/>
  <c r="AO2936" i="32"/>
  <c r="AN2936" i="32"/>
  <c r="AM2936" i="32"/>
  <c r="AP2935" i="32"/>
  <c r="AO2935" i="32"/>
  <c r="AN2935" i="32"/>
  <c r="AM2935" i="32"/>
  <c r="AP2934" i="32"/>
  <c r="AO2934" i="32"/>
  <c r="AN2934" i="32"/>
  <c r="AM2934" i="32"/>
  <c r="AP1959" i="32"/>
  <c r="AO1959" i="32"/>
  <c r="AN1959" i="32"/>
  <c r="AM1959" i="32"/>
  <c r="AP1277" i="32"/>
  <c r="AO1277" i="32"/>
  <c r="AN1277" i="32"/>
  <c r="AM1277" i="32"/>
  <c r="AP2933" i="32"/>
  <c r="AO2933" i="32"/>
  <c r="AN2933" i="32"/>
  <c r="AM2933" i="32"/>
  <c r="AP1276" i="32"/>
  <c r="AO1276" i="32"/>
  <c r="AN1276" i="32"/>
  <c r="AM1276" i="32"/>
  <c r="AP1275" i="32"/>
  <c r="AO1275" i="32"/>
  <c r="AN1275" i="32"/>
  <c r="AM1275" i="32"/>
  <c r="AP2932" i="32"/>
  <c r="AO2932" i="32"/>
  <c r="AN2932" i="32"/>
  <c r="AM2932" i="32"/>
  <c r="AP2931" i="32"/>
  <c r="AO2931" i="32"/>
  <c r="AN2931" i="32"/>
  <c r="AM2931" i="32"/>
  <c r="AP1971" i="32"/>
  <c r="AO1971" i="32"/>
  <c r="AN1971" i="32"/>
  <c r="AM1971" i="32"/>
  <c r="AP2930" i="32"/>
  <c r="AO2930" i="32"/>
  <c r="AN2930" i="32"/>
  <c r="AM2930" i="32"/>
  <c r="AP2929" i="32"/>
  <c r="AO2929" i="32"/>
  <c r="AN2929" i="32"/>
  <c r="AM2929" i="32"/>
  <c r="AP2928" i="32"/>
  <c r="AO2928" i="32"/>
  <c r="AN2928" i="32"/>
  <c r="AM2928" i="32"/>
  <c r="AP2927" i="32"/>
  <c r="AO2927" i="32"/>
  <c r="AN2927" i="32"/>
  <c r="AM2927" i="32"/>
  <c r="AP2926" i="32"/>
  <c r="AO2926" i="32"/>
  <c r="AN2926" i="32"/>
  <c r="AM2926" i="32"/>
  <c r="AP2925" i="32"/>
  <c r="AO2925" i="32"/>
  <c r="AN2925" i="32"/>
  <c r="AM2925" i="32"/>
  <c r="AP2924" i="32"/>
  <c r="AO2924" i="32"/>
  <c r="AN2924" i="32"/>
  <c r="AM2924" i="32"/>
  <c r="AP2923" i="32"/>
  <c r="AO2923" i="32"/>
  <c r="AN2923" i="32"/>
  <c r="AM2923" i="32"/>
  <c r="AP2922" i="32"/>
  <c r="AO2922" i="32"/>
  <c r="AN2922" i="32"/>
  <c r="AM2922" i="32"/>
  <c r="AP2921" i="32"/>
  <c r="AO2921" i="32"/>
  <c r="AN2921" i="32"/>
  <c r="AM2921" i="32"/>
  <c r="AP2920" i="32"/>
  <c r="AO2920" i="32"/>
  <c r="AN2920" i="32"/>
  <c r="AM2920" i="32"/>
  <c r="AP39" i="32"/>
  <c r="AO39" i="32"/>
  <c r="AN39" i="32"/>
  <c r="AM39" i="32"/>
  <c r="AP2919" i="32"/>
  <c r="AO2919" i="32"/>
  <c r="AN2919" i="32"/>
  <c r="AM2919" i="32"/>
  <c r="AP1274" i="32"/>
  <c r="AO1274" i="32"/>
  <c r="AN1274" i="32"/>
  <c r="AM1274" i="32"/>
  <c r="AP1273" i="32"/>
  <c r="AO1273" i="32"/>
  <c r="AN1273" i="32"/>
  <c r="AM1273" i="32"/>
  <c r="AP2918" i="32"/>
  <c r="AO2918" i="32"/>
  <c r="AN2918" i="32"/>
  <c r="AM2918" i="32"/>
  <c r="AP147" i="32"/>
  <c r="AO147" i="32"/>
  <c r="AN147" i="32"/>
  <c r="AM147" i="32"/>
  <c r="AP2917" i="32"/>
  <c r="AO2917" i="32"/>
  <c r="AN2917" i="32"/>
  <c r="AM2917" i="32"/>
  <c r="AP2916" i="32"/>
  <c r="AO2916" i="32"/>
  <c r="AN2916" i="32"/>
  <c r="AM2916" i="32"/>
  <c r="AP1272" i="32"/>
  <c r="AO1272" i="32"/>
  <c r="AN1272" i="32"/>
  <c r="AM1272" i="32"/>
  <c r="AP2915" i="32"/>
  <c r="AO2915" i="32"/>
  <c r="AN2915" i="32"/>
  <c r="AM2915" i="32"/>
  <c r="AP2914" i="32"/>
  <c r="AO2914" i="32"/>
  <c r="AN2914" i="32"/>
  <c r="AM2914" i="32"/>
  <c r="AP2913" i="32"/>
  <c r="AO2913" i="32"/>
  <c r="AN2913" i="32"/>
  <c r="AM2913" i="32"/>
  <c r="AP2912" i="32"/>
  <c r="AO2912" i="32"/>
  <c r="AN2912" i="32"/>
  <c r="AM2912" i="32"/>
  <c r="AP1271" i="32"/>
  <c r="AO1271" i="32"/>
  <c r="AN1271" i="32"/>
  <c r="AM1271" i="32"/>
  <c r="AP2911" i="32"/>
  <c r="AO2911" i="32"/>
  <c r="AN2911" i="32"/>
  <c r="AM2911" i="32"/>
  <c r="AP2910" i="32"/>
  <c r="AO2910" i="32"/>
  <c r="AN2910" i="32"/>
  <c r="AM2910" i="32"/>
  <c r="AP2909" i="32"/>
  <c r="AO2909" i="32"/>
  <c r="AN2909" i="32"/>
  <c r="AM2909" i="32"/>
  <c r="AP2908" i="32"/>
  <c r="AO2908" i="32"/>
  <c r="AN2908" i="32"/>
  <c r="AM2908" i="32"/>
  <c r="AP2907" i="32"/>
  <c r="AO2907" i="32"/>
  <c r="AN2907" i="32"/>
  <c r="AM2907" i="32"/>
  <c r="AP1270" i="32"/>
  <c r="AO1270" i="32"/>
  <c r="AN1270" i="32"/>
  <c r="AM1270" i="32"/>
  <c r="AP146" i="32"/>
  <c r="AO146" i="32"/>
  <c r="AN146" i="32"/>
  <c r="AM146" i="32"/>
  <c r="AP1269" i="32"/>
  <c r="AO1269" i="32"/>
  <c r="AN1269" i="32"/>
  <c r="AM1269" i="32"/>
  <c r="AP2906" i="32"/>
  <c r="AO2906" i="32"/>
  <c r="AN2906" i="32"/>
  <c r="AM2906" i="32"/>
  <c r="AP1268" i="32"/>
  <c r="AO1268" i="32"/>
  <c r="AN1268" i="32"/>
  <c r="AM1268" i="32"/>
  <c r="AP1267" i="32"/>
  <c r="AO1267" i="32"/>
  <c r="AN1267" i="32"/>
  <c r="AM1267" i="32"/>
  <c r="AP2905" i="32"/>
  <c r="AO2905" i="32"/>
  <c r="AN2905" i="32"/>
  <c r="AM2905" i="32"/>
  <c r="AP908" i="32"/>
  <c r="AO908" i="32"/>
  <c r="AN908" i="32"/>
  <c r="AM908" i="32"/>
  <c r="AP2904" i="32"/>
  <c r="AO2904" i="32"/>
  <c r="AN2904" i="32"/>
  <c r="AM2904" i="32"/>
  <c r="AP2903" i="32"/>
  <c r="AO2903" i="32"/>
  <c r="AN2903" i="32"/>
  <c r="AM2903" i="32"/>
  <c r="AP1266" i="32"/>
  <c r="AO1266" i="32"/>
  <c r="AN1266" i="32"/>
  <c r="AM1266" i="32"/>
  <c r="AP2902" i="32"/>
  <c r="AO2902" i="32"/>
  <c r="AN2902" i="32"/>
  <c r="AM2902" i="32"/>
  <c r="AP2901" i="32"/>
  <c r="AO2901" i="32"/>
  <c r="AN2901" i="32"/>
  <c r="AM2901" i="32"/>
  <c r="AP2900" i="32"/>
  <c r="AO2900" i="32"/>
  <c r="AN2900" i="32"/>
  <c r="AM2900" i="32"/>
  <c r="AP2899" i="32"/>
  <c r="AO2899" i="32"/>
  <c r="AN2899" i="32"/>
  <c r="AM2899" i="32"/>
  <c r="AP907" i="32"/>
  <c r="AO907" i="32"/>
  <c r="AN907" i="32"/>
  <c r="AM907" i="32"/>
  <c r="AP2898" i="32"/>
  <c r="AO2898" i="32"/>
  <c r="AN2898" i="32"/>
  <c r="AM2898" i="32"/>
  <c r="AP1980" i="32"/>
  <c r="AO1980" i="32"/>
  <c r="AN1980" i="32"/>
  <c r="AM1980" i="32"/>
  <c r="AP2897" i="32"/>
  <c r="AO2897" i="32"/>
  <c r="AN2897" i="32"/>
  <c r="AM2897" i="32"/>
  <c r="AP145" i="32"/>
  <c r="AO145" i="32"/>
  <c r="AN145" i="32"/>
  <c r="AM145" i="32"/>
  <c r="AP2896" i="32"/>
  <c r="AO2896" i="32"/>
  <c r="AN2896" i="32"/>
  <c r="AM2896" i="32"/>
  <c r="AP2895" i="32"/>
  <c r="AO2895" i="32"/>
  <c r="AN2895" i="32"/>
  <c r="AM2895" i="32"/>
  <c r="AP1265" i="32"/>
  <c r="AO1265" i="32"/>
  <c r="AN1265" i="32"/>
  <c r="AM1265" i="32"/>
  <c r="AP2894" i="32"/>
  <c r="AO2894" i="32"/>
  <c r="AN2894" i="32"/>
  <c r="AM2894" i="32"/>
  <c r="AP144" i="32"/>
  <c r="AO144" i="32"/>
  <c r="AN144" i="32"/>
  <c r="AM144" i="32"/>
  <c r="AP1264" i="32"/>
  <c r="AO1264" i="32"/>
  <c r="AN1264" i="32"/>
  <c r="AM1264" i="32"/>
  <c r="AP2893" i="32"/>
  <c r="AO2893" i="32"/>
  <c r="AN2893" i="32"/>
  <c r="AM2893" i="32"/>
  <c r="AP2892" i="32"/>
  <c r="AO2892" i="32"/>
  <c r="AN2892" i="32"/>
  <c r="AM2892" i="32"/>
  <c r="AP2891" i="32"/>
  <c r="AO2891" i="32"/>
  <c r="AN2891" i="32"/>
  <c r="AM2891" i="32"/>
  <c r="AP1263" i="32"/>
  <c r="AO1263" i="32"/>
  <c r="AN1263" i="32"/>
  <c r="AM1263" i="32"/>
  <c r="AP2890" i="32"/>
  <c r="AO2890" i="32"/>
  <c r="AN2890" i="32"/>
  <c r="AM2890" i="32"/>
  <c r="AP2889" i="32"/>
  <c r="AO2889" i="32"/>
  <c r="AN2889" i="32"/>
  <c r="AM2889" i="32"/>
  <c r="AP1262" i="32"/>
  <c r="AO1262" i="32"/>
  <c r="AN1262" i="32"/>
  <c r="AM1262" i="32"/>
  <c r="AP1261" i="32"/>
  <c r="AO1261" i="32"/>
  <c r="AN1261" i="32"/>
  <c r="AM1261" i="32"/>
  <c r="AP1260" i="32"/>
  <c r="AO1260" i="32"/>
  <c r="AN1260" i="32"/>
  <c r="AM1260" i="32"/>
  <c r="AP2888" i="32"/>
  <c r="AO2888" i="32"/>
  <c r="AN2888" i="32"/>
  <c r="AM2888" i="32"/>
  <c r="AP2887" i="32"/>
  <c r="AO2887" i="32"/>
  <c r="AN2887" i="32"/>
  <c r="AM2887" i="32"/>
  <c r="AP2886" i="32"/>
  <c r="AO2886" i="32"/>
  <c r="AN2886" i="32"/>
  <c r="AM2886" i="32"/>
  <c r="AP1259" i="32"/>
  <c r="AO1259" i="32"/>
  <c r="AN1259" i="32"/>
  <c r="AM1259" i="32"/>
  <c r="AP2885" i="32"/>
  <c r="AO2885" i="32"/>
  <c r="AN2885" i="32"/>
  <c r="AM2885" i="32"/>
  <c r="AP2884" i="32"/>
  <c r="AO2884" i="32"/>
  <c r="AN2884" i="32"/>
  <c r="AM2884" i="32"/>
  <c r="AP2883" i="32"/>
  <c r="AO2883" i="32"/>
  <c r="AN2883" i="32"/>
  <c r="AM2883" i="32"/>
  <c r="AP2882" i="32"/>
  <c r="AO2882" i="32"/>
  <c r="AN2882" i="32"/>
  <c r="AM2882" i="32"/>
  <c r="AP1258" i="32"/>
  <c r="AO1258" i="32"/>
  <c r="AN1258" i="32"/>
  <c r="AM1258" i="32"/>
  <c r="AP2881" i="32"/>
  <c r="AO2881" i="32"/>
  <c r="AN2881" i="32"/>
  <c r="AM2881" i="32"/>
  <c r="AP1257" i="32"/>
  <c r="AO1257" i="32"/>
  <c r="AN1257" i="32"/>
  <c r="AM1257" i="32"/>
  <c r="AP1256" i="32"/>
  <c r="AO1256" i="32"/>
  <c r="AN1256" i="32"/>
  <c r="AM1256" i="32"/>
  <c r="AP2880" i="32"/>
  <c r="AO2880" i="32"/>
  <c r="AN2880" i="32"/>
  <c r="AM2880" i="32"/>
  <c r="AP2879" i="32"/>
  <c r="AO2879" i="32"/>
  <c r="AN2879" i="32"/>
  <c r="AM2879" i="32"/>
  <c r="AP1255" i="32"/>
  <c r="AO1255" i="32"/>
  <c r="AN1255" i="32"/>
  <c r="AM1255" i="32"/>
  <c r="AP2878" i="32"/>
  <c r="AO2878" i="32"/>
  <c r="AN2878" i="32"/>
  <c r="AM2878" i="32"/>
  <c r="AP38" i="32"/>
  <c r="AO38" i="32"/>
  <c r="AN38" i="32"/>
  <c r="AM38" i="32"/>
  <c r="AP2877" i="32"/>
  <c r="AO2877" i="32"/>
  <c r="AN2877" i="32"/>
  <c r="AM2877" i="32"/>
  <c r="AP1254" i="32"/>
  <c r="AO1254" i="32"/>
  <c r="AN1254" i="32"/>
  <c r="AM1254" i="32"/>
  <c r="AP2876" i="32"/>
  <c r="AO2876" i="32"/>
  <c r="AN2876" i="32"/>
  <c r="AM2876" i="32"/>
  <c r="AP1253" i="32"/>
  <c r="AO1253" i="32"/>
  <c r="AN1253" i="32"/>
  <c r="AM1253" i="32"/>
  <c r="AP1252" i="32"/>
  <c r="AO1252" i="32"/>
  <c r="AN1252" i="32"/>
  <c r="AM1252" i="32"/>
  <c r="AP2875" i="32"/>
  <c r="AO2875" i="32"/>
  <c r="AN2875" i="32"/>
  <c r="AM2875" i="32"/>
  <c r="AP2874" i="32"/>
  <c r="AO2874" i="32"/>
  <c r="AN2874" i="32"/>
  <c r="AM2874" i="32"/>
  <c r="AP143" i="32"/>
  <c r="AO143" i="32"/>
  <c r="AN143" i="32"/>
  <c r="AM143" i="32"/>
  <c r="AP1251" i="32"/>
  <c r="AO1251" i="32"/>
  <c r="AN1251" i="32"/>
  <c r="AM1251" i="32"/>
  <c r="AP1250" i="32"/>
  <c r="AO1250" i="32"/>
  <c r="AN1250" i="32"/>
  <c r="AM1250" i="32"/>
  <c r="AP2873" i="32"/>
  <c r="AO2873" i="32"/>
  <c r="AN2873" i="32"/>
  <c r="AM2873" i="32"/>
  <c r="AP2872" i="32"/>
  <c r="AO2872" i="32"/>
  <c r="AN2872" i="32"/>
  <c r="AM2872" i="32"/>
  <c r="AP2871" i="32"/>
  <c r="AO2871" i="32"/>
  <c r="AN2871" i="32"/>
  <c r="AM2871" i="32"/>
  <c r="AP2870" i="32"/>
  <c r="AO2870" i="32"/>
  <c r="AN2870" i="32"/>
  <c r="AM2870" i="32"/>
  <c r="AP142" i="32"/>
  <c r="AO142" i="32"/>
  <c r="AN142" i="32"/>
  <c r="AM142" i="32"/>
  <c r="AP2869" i="32"/>
  <c r="AO2869" i="32"/>
  <c r="AN2869" i="32"/>
  <c r="AM2869" i="32"/>
  <c r="AP2868" i="32"/>
  <c r="AO2868" i="32"/>
  <c r="AN2868" i="32"/>
  <c r="AM2868" i="32"/>
  <c r="AP2867" i="32"/>
  <c r="AO2867" i="32"/>
  <c r="AN2867" i="32"/>
  <c r="AM2867" i="32"/>
  <c r="AP1249" i="32"/>
  <c r="AO1249" i="32"/>
  <c r="AN1249" i="32"/>
  <c r="AM1249" i="32"/>
  <c r="AP2866" i="32"/>
  <c r="AO2866" i="32"/>
  <c r="AN2866" i="32"/>
  <c r="AM2866" i="32"/>
  <c r="AP37" i="32"/>
  <c r="AO37" i="32"/>
  <c r="AN37" i="32"/>
  <c r="AM37" i="32"/>
  <c r="AP2865" i="32"/>
  <c r="AO2865" i="32"/>
  <c r="AN2865" i="32"/>
  <c r="AM2865" i="32"/>
  <c r="AP2864" i="32"/>
  <c r="AO2864" i="32"/>
  <c r="AN2864" i="32"/>
  <c r="AM2864" i="32"/>
  <c r="AP2863" i="32"/>
  <c r="AO2863" i="32"/>
  <c r="AN2863" i="32"/>
  <c r="AM2863" i="32"/>
  <c r="AP1248" i="32"/>
  <c r="AO1248" i="32"/>
  <c r="AN1248" i="32"/>
  <c r="AM1248" i="32"/>
  <c r="AP1247" i="32"/>
  <c r="AO1247" i="32"/>
  <c r="AN1247" i="32"/>
  <c r="AM1247" i="32"/>
  <c r="AP2862" i="32"/>
  <c r="AO2862" i="32"/>
  <c r="AN2862" i="32"/>
  <c r="AM2862" i="32"/>
  <c r="AP141" i="32"/>
  <c r="AO141" i="32"/>
  <c r="AN141" i="32"/>
  <c r="AM141" i="32"/>
  <c r="AP1246" i="32"/>
  <c r="AO1246" i="32"/>
  <c r="AN1246" i="32"/>
  <c r="AM1246" i="32"/>
  <c r="AP2861" i="32"/>
  <c r="AO2861" i="32"/>
  <c r="AN2861" i="32"/>
  <c r="AM2861" i="32"/>
  <c r="AP1245" i="32"/>
  <c r="AO1245" i="32"/>
  <c r="AN1245" i="32"/>
  <c r="AM1245" i="32"/>
  <c r="AP36" i="32"/>
  <c r="AO36" i="32"/>
  <c r="AN36" i="32"/>
  <c r="AM36" i="32"/>
  <c r="AP1244" i="32"/>
  <c r="AO1244" i="32"/>
  <c r="AN1244" i="32"/>
  <c r="AM1244" i="32"/>
  <c r="AP2860" i="32"/>
  <c r="AO2860" i="32"/>
  <c r="AN2860" i="32"/>
  <c r="AM2860" i="32"/>
  <c r="AP1243" i="32"/>
  <c r="AO1243" i="32"/>
  <c r="AN1243" i="32"/>
  <c r="AM1243" i="32"/>
  <c r="AP2859" i="32"/>
  <c r="AO2859" i="32"/>
  <c r="AN2859" i="32"/>
  <c r="AM2859" i="32"/>
  <c r="AP1242" i="32"/>
  <c r="AO1242" i="32"/>
  <c r="AN1242" i="32"/>
  <c r="AM1242" i="32"/>
  <c r="AP2858" i="32"/>
  <c r="AO2858" i="32"/>
  <c r="AN2858" i="32"/>
  <c r="AM2858" i="32"/>
  <c r="AP1241" i="32"/>
  <c r="AO1241" i="32"/>
  <c r="AN1241" i="32"/>
  <c r="AM1241" i="32"/>
  <c r="AP1240" i="32"/>
  <c r="AO1240" i="32"/>
  <c r="AN1240" i="32"/>
  <c r="AM1240" i="32"/>
  <c r="AP140" i="32"/>
  <c r="AO140" i="32"/>
  <c r="AN140" i="32"/>
  <c r="AM140" i="32"/>
  <c r="AP139" i="32"/>
  <c r="AO139" i="32"/>
  <c r="AN139" i="32"/>
  <c r="AM139" i="32"/>
  <c r="AP1958" i="32"/>
  <c r="AO1958" i="32"/>
  <c r="AN1958" i="32"/>
  <c r="AM1958" i="32"/>
  <c r="AP1979" i="32"/>
  <c r="AO1979" i="32"/>
  <c r="AN1979" i="32"/>
  <c r="AM1979" i="32"/>
  <c r="AP2857" i="32"/>
  <c r="AO2857" i="32"/>
  <c r="AN2857" i="32"/>
  <c r="AM2857" i="32"/>
  <c r="AP2856" i="32"/>
  <c r="AO2856" i="32"/>
  <c r="AN2856" i="32"/>
  <c r="AM2856" i="32"/>
  <c r="AP1239" i="32"/>
  <c r="AO1239" i="32"/>
  <c r="AN1239" i="32"/>
  <c r="AM1239" i="32"/>
  <c r="AP1238" i="32"/>
  <c r="AO1238" i="32"/>
  <c r="AN1238" i="32"/>
  <c r="AM1238" i="32"/>
  <c r="AP1237" i="32"/>
  <c r="AO1237" i="32"/>
  <c r="AN1237" i="32"/>
  <c r="AM1237" i="32"/>
  <c r="AP2855" i="32"/>
  <c r="AO2855" i="32"/>
  <c r="AN2855" i="32"/>
  <c r="AM2855" i="32"/>
  <c r="AP2854" i="32"/>
  <c r="AO2854" i="32"/>
  <c r="AN2854" i="32"/>
  <c r="AM2854" i="32"/>
  <c r="AP2853" i="32"/>
  <c r="AO2853" i="32"/>
  <c r="AN2853" i="32"/>
  <c r="AM2853" i="32"/>
  <c r="AP4193" i="32"/>
  <c r="AO4193" i="32"/>
  <c r="AN4193" i="32"/>
  <c r="AM4193" i="32"/>
  <c r="AP2852" i="32"/>
  <c r="AO2852" i="32"/>
  <c r="AN2852" i="32"/>
  <c r="AM2852" i="32"/>
  <c r="AP2851" i="32"/>
  <c r="AO2851" i="32"/>
  <c r="AN2851" i="32"/>
  <c r="AM2851" i="32"/>
  <c r="AP35" i="32"/>
  <c r="AO35" i="32"/>
  <c r="AN35" i="32"/>
  <c r="AM35" i="32"/>
  <c r="AP2850" i="32"/>
  <c r="AO2850" i="32"/>
  <c r="AN2850" i="32"/>
  <c r="AM2850" i="32"/>
  <c r="AP2849" i="32"/>
  <c r="AO2849" i="32"/>
  <c r="AN2849" i="32"/>
  <c r="AM2849" i="32"/>
  <c r="AP2848" i="32"/>
  <c r="AO2848" i="32"/>
  <c r="AN2848" i="32"/>
  <c r="AM2848" i="32"/>
  <c r="AP2847" i="32"/>
  <c r="AO2847" i="32"/>
  <c r="AN2847" i="32"/>
  <c r="AM2847" i="32"/>
  <c r="AP1236" i="32"/>
  <c r="AO1236" i="32"/>
  <c r="AN1236" i="32"/>
  <c r="AM1236" i="32"/>
  <c r="AP2846" i="32"/>
  <c r="AO2846" i="32"/>
  <c r="AN2846" i="32"/>
  <c r="AM2846" i="32"/>
  <c r="AP2845" i="32"/>
  <c r="AO2845" i="32"/>
  <c r="AN2845" i="32"/>
  <c r="AM2845" i="32"/>
  <c r="AP1235" i="32"/>
  <c r="AO1235" i="32"/>
  <c r="AN1235" i="32"/>
  <c r="AM1235" i="32"/>
  <c r="AP2844" i="32"/>
  <c r="AO2844" i="32"/>
  <c r="AN2844" i="32"/>
  <c r="AM2844" i="32"/>
  <c r="AP2843" i="32"/>
  <c r="AO2843" i="32"/>
  <c r="AN2843" i="32"/>
  <c r="AM2843" i="32"/>
  <c r="AP2842" i="32"/>
  <c r="AO2842" i="32"/>
  <c r="AN2842" i="32"/>
  <c r="AM2842" i="32"/>
  <c r="AP2841" i="32"/>
  <c r="AO2841" i="32"/>
  <c r="AN2841" i="32"/>
  <c r="AM2841" i="32"/>
  <c r="AP138" i="32"/>
  <c r="AO138" i="32"/>
  <c r="AN138" i="32"/>
  <c r="AM138" i="32"/>
  <c r="AP2840" i="32"/>
  <c r="AO2840" i="32"/>
  <c r="AN2840" i="32"/>
  <c r="AM2840" i="32"/>
  <c r="AP1234" i="32"/>
  <c r="AO1234" i="32"/>
  <c r="AN1234" i="32"/>
  <c r="AM1234" i="32"/>
  <c r="AP2839" i="32"/>
  <c r="AO2839" i="32"/>
  <c r="AN2839" i="32"/>
  <c r="AM2839" i="32"/>
  <c r="AP2838" i="32"/>
  <c r="AO2838" i="32"/>
  <c r="AN2838" i="32"/>
  <c r="AM2838" i="32"/>
  <c r="AP2837" i="32"/>
  <c r="AO2837" i="32"/>
  <c r="AN2837" i="32"/>
  <c r="AM2837" i="32"/>
  <c r="AP1233" i="32"/>
  <c r="AO1233" i="32"/>
  <c r="AN1233" i="32"/>
  <c r="AM1233" i="32"/>
  <c r="AP2836" i="32"/>
  <c r="AO2836" i="32"/>
  <c r="AN2836" i="32"/>
  <c r="AM2836" i="32"/>
  <c r="AP2835" i="32"/>
  <c r="AO2835" i="32"/>
  <c r="AN2835" i="32"/>
  <c r="AM2835" i="32"/>
  <c r="AP137" i="32"/>
  <c r="AO137" i="32"/>
  <c r="AN137" i="32"/>
  <c r="AM137" i="32"/>
  <c r="AP1232" i="32"/>
  <c r="AO1232" i="32"/>
  <c r="AN1232" i="32"/>
  <c r="AM1232" i="32"/>
  <c r="AP1231" i="32"/>
  <c r="AO1231" i="32"/>
  <c r="AN1231" i="32"/>
  <c r="AM1231" i="32"/>
  <c r="AP34" i="32"/>
  <c r="AO34" i="32"/>
  <c r="AN34" i="32"/>
  <c r="AM34" i="32"/>
  <c r="AP1230" i="32"/>
  <c r="AO1230" i="32"/>
  <c r="AN1230" i="32"/>
  <c r="AM1230" i="32"/>
  <c r="AP1229" i="32"/>
  <c r="AO1229" i="32"/>
  <c r="AN1229" i="32"/>
  <c r="AM1229" i="32"/>
  <c r="AP2834" i="32"/>
  <c r="AO2834" i="32"/>
  <c r="AN2834" i="32"/>
  <c r="AM2834" i="32"/>
  <c r="AP2833" i="32"/>
  <c r="AO2833" i="32"/>
  <c r="AN2833" i="32"/>
  <c r="AM2833" i="32"/>
  <c r="AP1228" i="32"/>
  <c r="AO1228" i="32"/>
  <c r="AN1228" i="32"/>
  <c r="AM1228" i="32"/>
  <c r="AP2832" i="32"/>
  <c r="AO2832" i="32"/>
  <c r="AN2832" i="32"/>
  <c r="AM2832" i="32"/>
  <c r="AP2831" i="32"/>
  <c r="AO2831" i="32"/>
  <c r="AN2831" i="32"/>
  <c r="AM2831" i="32"/>
  <c r="AP2830" i="32"/>
  <c r="AO2830" i="32"/>
  <c r="AN2830" i="32"/>
  <c r="AM2830" i="32"/>
  <c r="AP2829" i="32"/>
  <c r="AO2829" i="32"/>
  <c r="AN2829" i="32"/>
  <c r="AM2829" i="32"/>
  <c r="AP2828" i="32"/>
  <c r="AO2828" i="32"/>
  <c r="AN2828" i="32"/>
  <c r="AM2828" i="32"/>
  <c r="AP2827" i="32"/>
  <c r="AO2827" i="32"/>
  <c r="AN2827" i="32"/>
  <c r="AM2827" i="32"/>
  <c r="AP136" i="32"/>
  <c r="AO136" i="32"/>
  <c r="AN136" i="32"/>
  <c r="AM136" i="32"/>
  <c r="AP2826" i="32"/>
  <c r="AO2826" i="32"/>
  <c r="AN2826" i="32"/>
  <c r="AM2826" i="32"/>
  <c r="AP2825" i="32"/>
  <c r="AO2825" i="32"/>
  <c r="AN2825" i="32"/>
  <c r="AM2825" i="32"/>
  <c r="AP1227" i="32"/>
  <c r="AO1227" i="32"/>
  <c r="AN1227" i="32"/>
  <c r="AM1227" i="32"/>
  <c r="AP2824" i="32"/>
  <c r="AO2824" i="32"/>
  <c r="AN2824" i="32"/>
  <c r="AM2824" i="32"/>
  <c r="AP2823" i="32"/>
  <c r="AO2823" i="32"/>
  <c r="AN2823" i="32"/>
  <c r="AM2823" i="32"/>
  <c r="AP1226" i="32"/>
  <c r="AO1226" i="32"/>
  <c r="AN1226" i="32"/>
  <c r="AM1226" i="32"/>
  <c r="AP2822" i="32"/>
  <c r="AO2822" i="32"/>
  <c r="AN2822" i="32"/>
  <c r="AM2822" i="32"/>
  <c r="AP33" i="32"/>
  <c r="AO33" i="32"/>
  <c r="AN33" i="32"/>
  <c r="AM33" i="32"/>
  <c r="AP2821" i="32"/>
  <c r="AO2821" i="32"/>
  <c r="AN2821" i="32"/>
  <c r="AM2821" i="32"/>
  <c r="AP135" i="32"/>
  <c r="AO135" i="32"/>
  <c r="AN135" i="32"/>
  <c r="AM135" i="32"/>
  <c r="AP2820" i="32"/>
  <c r="AO2820" i="32"/>
  <c r="AN2820" i="32"/>
  <c r="AM2820" i="32"/>
  <c r="AP1225" i="32"/>
  <c r="AO1225" i="32"/>
  <c r="AN1225" i="32"/>
  <c r="AM1225" i="32"/>
  <c r="AP1224" i="32"/>
  <c r="AO1224" i="32"/>
  <c r="AN1224" i="32"/>
  <c r="AM1224" i="32"/>
  <c r="AP2819" i="32"/>
  <c r="AO2819" i="32"/>
  <c r="AN2819" i="32"/>
  <c r="AM2819" i="32"/>
  <c r="AP1223" i="32"/>
  <c r="AO1223" i="32"/>
  <c r="AN1223" i="32"/>
  <c r="AM1223" i="32"/>
  <c r="AP1222" i="32"/>
  <c r="AO1222" i="32"/>
  <c r="AN1222" i="32"/>
  <c r="AM1222" i="32"/>
  <c r="AP32" i="32"/>
  <c r="AO32" i="32"/>
  <c r="AN32" i="32"/>
  <c r="AM32" i="32"/>
  <c r="AP2818" i="32"/>
  <c r="AO2818" i="32"/>
  <c r="AN2818" i="32"/>
  <c r="AM2818" i="32"/>
  <c r="AP1970" i="32"/>
  <c r="AO1970" i="32"/>
  <c r="AN1970" i="32"/>
  <c r="AM1970" i="32"/>
  <c r="AP2817" i="32"/>
  <c r="AO2817" i="32"/>
  <c r="AN2817" i="32"/>
  <c r="AM2817" i="32"/>
  <c r="AP2816" i="32"/>
  <c r="AO2816" i="32"/>
  <c r="AN2816" i="32"/>
  <c r="AM2816" i="32"/>
  <c r="AP2815" i="32"/>
  <c r="AO2815" i="32"/>
  <c r="AN2815" i="32"/>
  <c r="AM2815" i="32"/>
  <c r="AP134" i="32"/>
  <c r="AO134" i="32"/>
  <c r="AN134" i="32"/>
  <c r="AM134" i="32"/>
  <c r="AP1221" i="32"/>
  <c r="AO1221" i="32"/>
  <c r="AN1221" i="32"/>
  <c r="AM1221" i="32"/>
  <c r="AP1220" i="32"/>
  <c r="AO1220" i="32"/>
  <c r="AN1220" i="32"/>
  <c r="AM1220" i="32"/>
  <c r="AP1219" i="32"/>
  <c r="AO1219" i="32"/>
  <c r="AN1219" i="32"/>
  <c r="AM1219" i="32"/>
  <c r="AP2814" i="32"/>
  <c r="AO2814" i="32"/>
  <c r="AN2814" i="32"/>
  <c r="AM2814" i="32"/>
  <c r="AP2813" i="32"/>
  <c r="AO2813" i="32"/>
  <c r="AN2813" i="32"/>
  <c r="AM2813" i="32"/>
  <c r="AP2812" i="32"/>
  <c r="AO2812" i="32"/>
  <c r="AN2812" i="32"/>
  <c r="AM2812" i="32"/>
  <c r="AP1218" i="32"/>
  <c r="AO1218" i="32"/>
  <c r="AN1218" i="32"/>
  <c r="AM1218" i="32"/>
  <c r="AP1217" i="32"/>
  <c r="AO1217" i="32"/>
  <c r="AN1217" i="32"/>
  <c r="AM1217" i="32"/>
  <c r="AP2811" i="32"/>
  <c r="AO2811" i="32"/>
  <c r="AN2811" i="32"/>
  <c r="AM2811" i="32"/>
  <c r="AP133" i="32"/>
  <c r="AO133" i="32"/>
  <c r="AN133" i="32"/>
  <c r="AM133" i="32"/>
  <c r="AP2810" i="32"/>
  <c r="AO2810" i="32"/>
  <c r="AN2810" i="32"/>
  <c r="AM2810" i="32"/>
  <c r="AP132" i="32"/>
  <c r="AO132" i="32"/>
  <c r="AN132" i="32"/>
  <c r="AM132" i="32"/>
  <c r="AP2809" i="32"/>
  <c r="AO2809" i="32"/>
  <c r="AN2809" i="32"/>
  <c r="AM2809" i="32"/>
  <c r="AP1216" i="32"/>
  <c r="AO1216" i="32"/>
  <c r="AN1216" i="32"/>
  <c r="AM1216" i="32"/>
  <c r="AP2808" i="32"/>
  <c r="AO2808" i="32"/>
  <c r="AN2808" i="32"/>
  <c r="AM2808" i="32"/>
  <c r="AP1215" i="32"/>
  <c r="AO1215" i="32"/>
  <c r="AN1215" i="32"/>
  <c r="AM1215" i="32"/>
  <c r="AP1214" i="32"/>
  <c r="AO1214" i="32"/>
  <c r="AN1214" i="32"/>
  <c r="AM1214" i="32"/>
  <c r="AP2807" i="32"/>
  <c r="AO2807" i="32"/>
  <c r="AN2807" i="32"/>
  <c r="AM2807" i="32"/>
  <c r="AP2806" i="32"/>
  <c r="AO2806" i="32"/>
  <c r="AN2806" i="32"/>
  <c r="AM2806" i="32"/>
  <c r="AP2805" i="32"/>
  <c r="AO2805" i="32"/>
  <c r="AN2805" i="32"/>
  <c r="AM2805" i="32"/>
  <c r="AP2804" i="32"/>
  <c r="AO2804" i="32"/>
  <c r="AN2804" i="32"/>
  <c r="AM2804" i="32"/>
  <c r="AP1213" i="32"/>
  <c r="AO1213" i="32"/>
  <c r="AN1213" i="32"/>
  <c r="AM1213" i="32"/>
  <c r="AP2803" i="32"/>
  <c r="AO2803" i="32"/>
  <c r="AN2803" i="32"/>
  <c r="AM2803" i="32"/>
  <c r="AP131" i="32"/>
  <c r="AO131" i="32"/>
  <c r="AN131" i="32"/>
  <c r="AM131" i="32"/>
  <c r="AP31" i="32"/>
  <c r="AO31" i="32"/>
  <c r="AN31" i="32"/>
  <c r="AM31" i="32"/>
  <c r="AP130" i="32"/>
  <c r="AO130" i="32"/>
  <c r="AN130" i="32"/>
  <c r="AM130" i="32"/>
  <c r="AP2802" i="32"/>
  <c r="AO2802" i="32"/>
  <c r="AN2802" i="32"/>
  <c r="AM2802" i="32"/>
  <c r="AP1212" i="32"/>
  <c r="AO1212" i="32"/>
  <c r="AN1212" i="32"/>
  <c r="AM1212" i="32"/>
  <c r="AP2801" i="32"/>
  <c r="AO2801" i="32"/>
  <c r="AN2801" i="32"/>
  <c r="AM2801" i="32"/>
  <c r="AP2800" i="32"/>
  <c r="AO2800" i="32"/>
  <c r="AN2800" i="32"/>
  <c r="AM2800" i="32"/>
  <c r="AP1211" i="32"/>
  <c r="AO1211" i="32"/>
  <c r="AN1211" i="32"/>
  <c r="AM1211" i="32"/>
  <c r="AP2799" i="32"/>
  <c r="AO2799" i="32"/>
  <c r="AN2799" i="32"/>
  <c r="AM2799" i="32"/>
  <c r="AP1210" i="32"/>
  <c r="AO1210" i="32"/>
  <c r="AN1210" i="32"/>
  <c r="AM1210" i="32"/>
  <c r="AP1209" i="32"/>
  <c r="AO1209" i="32"/>
  <c r="AN1209" i="32"/>
  <c r="AM1209" i="32"/>
  <c r="AP1208" i="32"/>
  <c r="AO1208" i="32"/>
  <c r="AN1208" i="32"/>
  <c r="AM1208" i="32"/>
  <c r="AP2798" i="32"/>
  <c r="AO2798" i="32"/>
  <c r="AN2798" i="32"/>
  <c r="AM2798" i="32"/>
  <c r="AP1207" i="32"/>
  <c r="AO1207" i="32"/>
  <c r="AN1207" i="32"/>
  <c r="AM1207" i="32"/>
  <c r="AP2797" i="32"/>
  <c r="AO2797" i="32"/>
  <c r="AN2797" i="32"/>
  <c r="AM2797" i="32"/>
  <c r="AP1206" i="32"/>
  <c r="AO1206" i="32"/>
  <c r="AN1206" i="32"/>
  <c r="AM1206" i="32"/>
  <c r="AP2796" i="32"/>
  <c r="AO2796" i="32"/>
  <c r="AN2796" i="32"/>
  <c r="AM2796" i="32"/>
  <c r="AP2795" i="32"/>
  <c r="AO2795" i="32"/>
  <c r="AN2795" i="32"/>
  <c r="AM2795" i="32"/>
  <c r="AP2794" i="32"/>
  <c r="AO2794" i="32"/>
  <c r="AN2794" i="32"/>
  <c r="AM2794" i="32"/>
  <c r="AP1205" i="32"/>
  <c r="AO1205" i="32"/>
  <c r="AN1205" i="32"/>
  <c r="AM1205" i="32"/>
  <c r="AP1204" i="32"/>
  <c r="AO1204" i="32"/>
  <c r="AN1204" i="32"/>
  <c r="AM1204" i="32"/>
  <c r="AP1203" i="32"/>
  <c r="AO1203" i="32"/>
  <c r="AN1203" i="32"/>
  <c r="AM1203" i="32"/>
  <c r="AP1202" i="32"/>
  <c r="AO1202" i="32"/>
  <c r="AN1202" i="32"/>
  <c r="AM1202" i="32"/>
  <c r="AP4447" i="32"/>
  <c r="AO4447" i="32"/>
  <c r="AN4447" i="32"/>
  <c r="AM4447" i="32"/>
  <c r="AP30" i="32"/>
  <c r="AO30" i="32"/>
  <c r="AN30" i="32"/>
  <c r="AM30" i="32"/>
  <c r="AP2792" i="32"/>
  <c r="AO2792" i="32"/>
  <c r="AN2792" i="32"/>
  <c r="AM2792" i="32"/>
  <c r="AP2791" i="32"/>
  <c r="AO2791" i="32"/>
  <c r="AN2791" i="32"/>
  <c r="AM2791" i="32"/>
  <c r="AP1201" i="32"/>
  <c r="AO1201" i="32"/>
  <c r="AN1201" i="32"/>
  <c r="AM1201" i="32"/>
  <c r="AP2790" i="32"/>
  <c r="AO2790" i="32"/>
  <c r="AN2790" i="32"/>
  <c r="AM2790" i="32"/>
  <c r="AP2789" i="32"/>
  <c r="AO2789" i="32"/>
  <c r="AN2789" i="32"/>
  <c r="AM2789" i="32"/>
  <c r="AP1200" i="32"/>
  <c r="AO1200" i="32"/>
  <c r="AN1200" i="32"/>
  <c r="AM1200" i="32"/>
  <c r="AP2788" i="32"/>
  <c r="AO2788" i="32"/>
  <c r="AN2788" i="32"/>
  <c r="AM2788" i="32"/>
  <c r="AP1199" i="32"/>
  <c r="AO1199" i="32"/>
  <c r="AN1199" i="32"/>
  <c r="AM1199" i="32"/>
  <c r="AP2787" i="32"/>
  <c r="AO2787" i="32"/>
  <c r="AN2787" i="32"/>
  <c r="AM2787" i="32"/>
  <c r="AP2786" i="32"/>
  <c r="AO2786" i="32"/>
  <c r="AN2786" i="32"/>
  <c r="AM2786" i="32"/>
  <c r="AP1198" i="32"/>
  <c r="AO1198" i="32"/>
  <c r="AN1198" i="32"/>
  <c r="AM1198" i="32"/>
  <c r="AP1197" i="32"/>
  <c r="AO1197" i="32"/>
  <c r="AN1197" i="32"/>
  <c r="AM1197" i="32"/>
  <c r="AP1196" i="32"/>
  <c r="AO1196" i="32"/>
  <c r="AN1196" i="32"/>
  <c r="AM1196" i="32"/>
  <c r="AP2785" i="32"/>
  <c r="AO2785" i="32"/>
  <c r="AN2785" i="32"/>
  <c r="AM2785" i="32"/>
  <c r="AP2784" i="32"/>
  <c r="AO2784" i="32"/>
  <c r="AN2784" i="32"/>
  <c r="AM2784" i="32"/>
  <c r="AP1195" i="32"/>
  <c r="AO1195" i="32"/>
  <c r="AN1195" i="32"/>
  <c r="AM1195" i="32"/>
  <c r="AP129" i="32"/>
  <c r="AO129" i="32"/>
  <c r="AN129" i="32"/>
  <c r="AM129" i="32"/>
  <c r="AP29" i="32"/>
  <c r="AO29" i="32"/>
  <c r="AN29" i="32"/>
  <c r="AM29" i="32"/>
  <c r="AP2783" i="32"/>
  <c r="AO2783" i="32"/>
  <c r="AN2783" i="32"/>
  <c r="AM2783" i="32"/>
  <c r="AP1194" i="32"/>
  <c r="AO1194" i="32"/>
  <c r="AN1194" i="32"/>
  <c r="AM1194" i="32"/>
  <c r="AP1193" i="32"/>
  <c r="AO1193" i="32"/>
  <c r="AN1193" i="32"/>
  <c r="AM1193" i="32"/>
  <c r="AP2782" i="32"/>
  <c r="AO2782" i="32"/>
  <c r="AN2782" i="32"/>
  <c r="AM2782" i="32"/>
  <c r="AP2781" i="32"/>
  <c r="AO2781" i="32"/>
  <c r="AN2781" i="32"/>
  <c r="AM2781" i="32"/>
  <c r="AP2780" i="32"/>
  <c r="AO2780" i="32"/>
  <c r="AN2780" i="32"/>
  <c r="AM2780" i="32"/>
  <c r="AP1192" i="32"/>
  <c r="AO1192" i="32"/>
  <c r="AN1192" i="32"/>
  <c r="AM1192" i="32"/>
  <c r="AP2779" i="32"/>
  <c r="AO2779" i="32"/>
  <c r="AN2779" i="32"/>
  <c r="AM2779" i="32"/>
  <c r="AP2778" i="32"/>
  <c r="AO2778" i="32"/>
  <c r="AN2778" i="32"/>
  <c r="AM2778" i="32"/>
  <c r="AP1191" i="32"/>
  <c r="AO1191" i="32"/>
  <c r="AN1191" i="32"/>
  <c r="AM1191" i="32"/>
  <c r="AP1190" i="32"/>
  <c r="AO1190" i="32"/>
  <c r="AN1190" i="32"/>
  <c r="AM1190" i="32"/>
  <c r="AP2777" i="32"/>
  <c r="AO2777" i="32"/>
  <c r="AN2777" i="32"/>
  <c r="AM2777" i="32"/>
  <c r="AP2776" i="32"/>
  <c r="AO2776" i="32"/>
  <c r="AN2776" i="32"/>
  <c r="AM2776" i="32"/>
  <c r="AP28" i="32"/>
  <c r="AO28" i="32"/>
  <c r="AN28" i="32"/>
  <c r="AM28" i="32"/>
  <c r="AP1189" i="32"/>
  <c r="AO1189" i="32"/>
  <c r="AN1189" i="32"/>
  <c r="AM1189" i="32"/>
  <c r="AP1188" i="32"/>
  <c r="AO1188" i="32"/>
  <c r="AN1188" i="32"/>
  <c r="AM1188" i="32"/>
  <c r="AP1187" i="32"/>
  <c r="AO1187" i="32"/>
  <c r="AN1187" i="32"/>
  <c r="AM1187" i="32"/>
  <c r="AP1186" i="32"/>
  <c r="AO1186" i="32"/>
  <c r="AN1186" i="32"/>
  <c r="AM1186" i="32"/>
  <c r="AP1185" i="32"/>
  <c r="AO1185" i="32"/>
  <c r="AN1185" i="32"/>
  <c r="AM1185" i="32"/>
  <c r="AP1184" i="32"/>
  <c r="AO1184" i="32"/>
  <c r="AN1184" i="32"/>
  <c r="AM1184" i="32"/>
  <c r="AP1183" i="32"/>
  <c r="AO1183" i="32"/>
  <c r="AN1183" i="32"/>
  <c r="AM1183" i="32"/>
  <c r="AP2775" i="32"/>
  <c r="AO2775" i="32"/>
  <c r="AN2775" i="32"/>
  <c r="AM2775" i="32"/>
  <c r="AP2774" i="32"/>
  <c r="AO2774" i="32"/>
  <c r="AN2774" i="32"/>
  <c r="AM2774" i="32"/>
  <c r="AP2773" i="32"/>
  <c r="AO2773" i="32"/>
  <c r="AN2773" i="32"/>
  <c r="AM2773" i="32"/>
  <c r="AP2772" i="32"/>
  <c r="AO2772" i="32"/>
  <c r="AN2772" i="32"/>
  <c r="AM2772" i="32"/>
  <c r="AP1182" i="32"/>
  <c r="AO1182" i="32"/>
  <c r="AN1182" i="32"/>
  <c r="AM1182" i="32"/>
  <c r="AP2771" i="32"/>
  <c r="AO2771" i="32"/>
  <c r="AN2771" i="32"/>
  <c r="AM2771" i="32"/>
  <c r="AP2770" i="32"/>
  <c r="AO2770" i="32"/>
  <c r="AN2770" i="32"/>
  <c r="AM2770" i="32"/>
  <c r="AP2769" i="32"/>
  <c r="AO2769" i="32"/>
  <c r="AN2769" i="32"/>
  <c r="AM2769" i="32"/>
  <c r="AP2768" i="32"/>
  <c r="AO2768" i="32"/>
  <c r="AN2768" i="32"/>
  <c r="AM2768" i="32"/>
  <c r="AP2767" i="32"/>
  <c r="AO2767" i="32"/>
  <c r="AN2767" i="32"/>
  <c r="AM2767" i="32"/>
  <c r="AP1181" i="32"/>
  <c r="AO1181" i="32"/>
  <c r="AN1181" i="32"/>
  <c r="AM1181" i="32"/>
  <c r="AP2766" i="32"/>
  <c r="AO2766" i="32"/>
  <c r="AN2766" i="32"/>
  <c r="AM2766" i="32"/>
  <c r="AP27" i="32"/>
  <c r="AO27" i="32"/>
  <c r="AN27" i="32"/>
  <c r="AM27" i="32"/>
  <c r="AP2765" i="32"/>
  <c r="AO2765" i="32"/>
  <c r="AN2765" i="32"/>
  <c r="AM2765" i="32"/>
  <c r="AP2764" i="32"/>
  <c r="AO2764" i="32"/>
  <c r="AN2764" i="32"/>
  <c r="AM2764" i="32"/>
  <c r="AP2763" i="32"/>
  <c r="AO2763" i="32"/>
  <c r="AN2763" i="32"/>
  <c r="AM2763" i="32"/>
  <c r="AP2762" i="32"/>
  <c r="AO2762" i="32"/>
  <c r="AN2762" i="32"/>
  <c r="AM2762" i="32"/>
  <c r="AP2761" i="32"/>
  <c r="AO2761" i="32"/>
  <c r="AN2761" i="32"/>
  <c r="AM2761" i="32"/>
  <c r="AP2760" i="32"/>
  <c r="AO2760" i="32"/>
  <c r="AN2760" i="32"/>
  <c r="AM2760" i="32"/>
  <c r="AP2759" i="32"/>
  <c r="AO2759" i="32"/>
  <c r="AN2759" i="32"/>
  <c r="AM2759" i="32"/>
  <c r="AP2758" i="32"/>
  <c r="AO2758" i="32"/>
  <c r="AN2758" i="32"/>
  <c r="AM2758" i="32"/>
  <c r="AP2757" i="32"/>
  <c r="AO2757" i="32"/>
  <c r="AN2757" i="32"/>
  <c r="AM2757" i="32"/>
  <c r="AP2756" i="32"/>
  <c r="AO2756" i="32"/>
  <c r="AN2756" i="32"/>
  <c r="AM2756" i="32"/>
  <c r="AP2755" i="32"/>
  <c r="AO2755" i="32"/>
  <c r="AN2755" i="32"/>
  <c r="AM2755" i="32"/>
  <c r="AP2754" i="32"/>
  <c r="AO2754" i="32"/>
  <c r="AN2754" i="32"/>
  <c r="AM2754" i="32"/>
  <c r="AP2753" i="32"/>
  <c r="AO2753" i="32"/>
  <c r="AN2753" i="32"/>
  <c r="AM2753" i="32"/>
  <c r="AP2752" i="32"/>
  <c r="AO2752" i="32"/>
  <c r="AN2752" i="32"/>
  <c r="AM2752" i="32"/>
  <c r="AP2751" i="32"/>
  <c r="AO2751" i="32"/>
  <c r="AN2751" i="32"/>
  <c r="AM2751" i="32"/>
  <c r="AP2750" i="32"/>
  <c r="AO2750" i="32"/>
  <c r="AN2750" i="32"/>
  <c r="AM2750" i="32"/>
  <c r="AP2749" i="32"/>
  <c r="AO2749" i="32"/>
  <c r="AN2749" i="32"/>
  <c r="AM2749" i="32"/>
  <c r="AP1180" i="32"/>
  <c r="AO1180" i="32"/>
  <c r="AN1180" i="32"/>
  <c r="AM1180" i="32"/>
  <c r="AP2748" i="32"/>
  <c r="AO2748" i="32"/>
  <c r="AN2748" i="32"/>
  <c r="AM2748" i="32"/>
  <c r="AP2747" i="32"/>
  <c r="AO2747" i="32"/>
  <c r="AN2747" i="32"/>
  <c r="AM2747" i="32"/>
  <c r="AP2746" i="32"/>
  <c r="AO2746" i="32"/>
  <c r="AN2746" i="32"/>
  <c r="AM2746" i="32"/>
  <c r="AP2745" i="32"/>
  <c r="AO2745" i="32"/>
  <c r="AN2745" i="32"/>
  <c r="AM2745" i="32"/>
  <c r="AP2744" i="32"/>
  <c r="AO2744" i="32"/>
  <c r="AN2744" i="32"/>
  <c r="AM2744" i="32"/>
  <c r="AP1179" i="32"/>
  <c r="AO1179" i="32"/>
  <c r="AN1179" i="32"/>
  <c r="AM1179" i="32"/>
  <c r="AP2743" i="32"/>
  <c r="AO2743" i="32"/>
  <c r="AN2743" i="32"/>
  <c r="AM2743" i="32"/>
  <c r="AP2742" i="32"/>
  <c r="AO2742" i="32"/>
  <c r="AN2742" i="32"/>
  <c r="AM2742" i="32"/>
  <c r="AP2741" i="32"/>
  <c r="AO2741" i="32"/>
  <c r="AN2741" i="32"/>
  <c r="AM2741" i="32"/>
  <c r="AP1178" i="32"/>
  <c r="AO1178" i="32"/>
  <c r="AN1178" i="32"/>
  <c r="AM1178" i="32"/>
  <c r="AP26" i="32"/>
  <c r="AO26" i="32"/>
  <c r="AN26" i="32"/>
  <c r="AM26" i="32"/>
  <c r="AP25" i="32"/>
  <c r="AO25" i="32"/>
  <c r="AN25" i="32"/>
  <c r="AM25" i="32"/>
  <c r="AP1177" i="32"/>
  <c r="AO1177" i="32"/>
  <c r="AN1177" i="32"/>
  <c r="AM1177" i="32"/>
  <c r="AP2740" i="32"/>
  <c r="AO2740" i="32"/>
  <c r="AN2740" i="32"/>
  <c r="AM2740" i="32"/>
  <c r="AP1176" i="32"/>
  <c r="AO1176" i="32"/>
  <c r="AN1176" i="32"/>
  <c r="AM1176" i="32"/>
  <c r="AP2739" i="32"/>
  <c r="AO2739" i="32"/>
  <c r="AN2739" i="32"/>
  <c r="AM2739" i="32"/>
  <c r="AP2738" i="32"/>
  <c r="AO2738" i="32"/>
  <c r="AN2738" i="32"/>
  <c r="AM2738" i="32"/>
  <c r="AP1175" i="32"/>
  <c r="AO1175" i="32"/>
  <c r="AN1175" i="32"/>
  <c r="AM1175" i="32"/>
  <c r="AP1174" i="32"/>
  <c r="AO1174" i="32"/>
  <c r="AN1174" i="32"/>
  <c r="AM1174" i="32"/>
  <c r="AP2737" i="32"/>
  <c r="AO2737" i="32"/>
  <c r="AN2737" i="32"/>
  <c r="AM2737" i="32"/>
  <c r="AP1173" i="32"/>
  <c r="AO1173" i="32"/>
  <c r="AN1173" i="32"/>
  <c r="AM1173" i="32"/>
  <c r="AP2736" i="32"/>
  <c r="AO2736" i="32"/>
  <c r="AN2736" i="32"/>
  <c r="AM2736" i="32"/>
  <c r="AP2735" i="32"/>
  <c r="AO2735" i="32"/>
  <c r="AN2735" i="32"/>
  <c r="AM2735" i="32"/>
  <c r="AP2734" i="32"/>
  <c r="AO2734" i="32"/>
  <c r="AN2734" i="32"/>
  <c r="AM2734" i="32"/>
  <c r="AP2011" i="32"/>
  <c r="AO2011" i="32"/>
  <c r="AN2011" i="32"/>
  <c r="AM2011" i="32"/>
  <c r="AP2733" i="32"/>
  <c r="AO2733" i="32"/>
  <c r="AN2733" i="32"/>
  <c r="AM2733" i="32"/>
  <c r="AP1172" i="32"/>
  <c r="AO1172" i="32"/>
  <c r="AN1172" i="32"/>
  <c r="AM1172" i="32"/>
  <c r="AP2732" i="32"/>
  <c r="AO2732" i="32"/>
  <c r="AN2732" i="32"/>
  <c r="AM2732" i="32"/>
  <c r="AP2731" i="32"/>
  <c r="AO2731" i="32"/>
  <c r="AN2731" i="32"/>
  <c r="AM2731" i="32"/>
  <c r="AP2730" i="32"/>
  <c r="AO2730" i="32"/>
  <c r="AN2730" i="32"/>
  <c r="AM2730" i="32"/>
  <c r="AP2729" i="32"/>
  <c r="AO2729" i="32"/>
  <c r="AN2729" i="32"/>
  <c r="AM2729" i="32"/>
  <c r="AP2728" i="32"/>
  <c r="AO2728" i="32"/>
  <c r="AN2728" i="32"/>
  <c r="AM2728" i="32"/>
  <c r="AP1171" i="32"/>
  <c r="AO1171" i="32"/>
  <c r="AN1171" i="32"/>
  <c r="AM1171" i="32"/>
  <c r="AP1170" i="32"/>
  <c r="AO1170" i="32"/>
  <c r="AN1170" i="32"/>
  <c r="AM1170" i="32"/>
  <c r="AP2727" i="32"/>
  <c r="AO2727" i="32"/>
  <c r="AN2727" i="32"/>
  <c r="AM2727" i="32"/>
  <c r="AP2726" i="32"/>
  <c r="AO2726" i="32"/>
  <c r="AN2726" i="32"/>
  <c r="AM2726" i="32"/>
  <c r="AP2725" i="32"/>
  <c r="AO2725" i="32"/>
  <c r="AN2725" i="32"/>
  <c r="AM2725" i="32"/>
  <c r="AP2724" i="32"/>
  <c r="AO2724" i="32"/>
  <c r="AN2724" i="32"/>
  <c r="AM2724" i="32"/>
  <c r="AP2723" i="32"/>
  <c r="AO2723" i="32"/>
  <c r="AN2723" i="32"/>
  <c r="AM2723" i="32"/>
  <c r="AP2722" i="32"/>
  <c r="AO2722" i="32"/>
  <c r="AN2722" i="32"/>
  <c r="AM2722" i="32"/>
  <c r="AP1169" i="32"/>
  <c r="AO1169" i="32"/>
  <c r="AN1169" i="32"/>
  <c r="AM1169" i="32"/>
  <c r="AP2721" i="32"/>
  <c r="AO2721" i="32"/>
  <c r="AN2721" i="32"/>
  <c r="AM2721" i="32"/>
  <c r="AP2720" i="32"/>
  <c r="AO2720" i="32"/>
  <c r="AN2720" i="32"/>
  <c r="AM2720" i="32"/>
  <c r="AP2719" i="32"/>
  <c r="AO2719" i="32"/>
  <c r="AN2719" i="32"/>
  <c r="AM2719" i="32"/>
  <c r="AP2718" i="32"/>
  <c r="AO2718" i="32"/>
  <c r="AN2718" i="32"/>
  <c r="AM2718" i="32"/>
  <c r="AP1168" i="32"/>
  <c r="AO1168" i="32"/>
  <c r="AN1168" i="32"/>
  <c r="AM1168" i="32"/>
  <c r="AP2717" i="32"/>
  <c r="AO2717" i="32"/>
  <c r="AN2717" i="32"/>
  <c r="AM2717" i="32"/>
  <c r="AP2716" i="32"/>
  <c r="AO2716" i="32"/>
  <c r="AN2716" i="32"/>
  <c r="AM2716" i="32"/>
  <c r="AP2715" i="32"/>
  <c r="AO2715" i="32"/>
  <c r="AN2715" i="32"/>
  <c r="AM2715" i="32"/>
  <c r="AP2714" i="32"/>
  <c r="AO2714" i="32"/>
  <c r="AN2714" i="32"/>
  <c r="AM2714" i="32"/>
  <c r="AP2713" i="32"/>
  <c r="AO2713" i="32"/>
  <c r="AN2713" i="32"/>
  <c r="AM2713" i="32"/>
  <c r="AP2712" i="32"/>
  <c r="AO2712" i="32"/>
  <c r="AN2712" i="32"/>
  <c r="AM2712" i="32"/>
  <c r="AP2711" i="32"/>
  <c r="AO2711" i="32"/>
  <c r="AN2711" i="32"/>
  <c r="AM2711" i="32"/>
  <c r="AP1167" i="32"/>
  <c r="AO1167" i="32"/>
  <c r="AN1167" i="32"/>
  <c r="AM1167" i="32"/>
  <c r="AP2710" i="32"/>
  <c r="AO2710" i="32"/>
  <c r="AN2710" i="32"/>
  <c r="AM2710" i="32"/>
  <c r="AP2709" i="32"/>
  <c r="AO2709" i="32"/>
  <c r="AN2709" i="32"/>
  <c r="AM2709" i="32"/>
  <c r="AP2708" i="32"/>
  <c r="AO2708" i="32"/>
  <c r="AN2708" i="32"/>
  <c r="AM2708" i="32"/>
  <c r="AP2707" i="32"/>
  <c r="AO2707" i="32"/>
  <c r="AN2707" i="32"/>
  <c r="AM2707" i="32"/>
  <c r="AP1166" i="32"/>
  <c r="AO1166" i="32"/>
  <c r="AN1166" i="32"/>
  <c r="AM1166" i="32"/>
  <c r="AP2706" i="32"/>
  <c r="AO2706" i="32"/>
  <c r="AN2706" i="32"/>
  <c r="AM2706" i="32"/>
  <c r="AP1165" i="32"/>
  <c r="AO1165" i="32"/>
  <c r="AN1165" i="32"/>
  <c r="AM1165" i="32"/>
  <c r="AP787" i="32"/>
  <c r="AO787" i="32"/>
  <c r="AN787" i="32"/>
  <c r="AM787" i="32"/>
  <c r="AP2705" i="32"/>
  <c r="AO2705" i="32"/>
  <c r="AN2705" i="32"/>
  <c r="AM2705" i="32"/>
  <c r="AP2704" i="32"/>
  <c r="AO2704" i="32"/>
  <c r="AN2704" i="32"/>
  <c r="AM2704" i="32"/>
  <c r="AP2703" i="32"/>
  <c r="AO2703" i="32"/>
  <c r="AN2703" i="32"/>
  <c r="AM2703" i="32"/>
  <c r="AP786" i="32"/>
  <c r="AO786" i="32"/>
  <c r="AN786" i="32"/>
  <c r="AM786" i="32"/>
  <c r="AP2702" i="32"/>
  <c r="AO2702" i="32"/>
  <c r="AN2702" i="32"/>
  <c r="AM2702" i="32"/>
  <c r="AP2701" i="32"/>
  <c r="AO2701" i="32"/>
  <c r="AN2701" i="32"/>
  <c r="AM2701" i="32"/>
  <c r="AP1164" i="32"/>
  <c r="AO1164" i="32"/>
  <c r="AN1164" i="32"/>
  <c r="AM1164" i="32"/>
  <c r="AP2700" i="32"/>
  <c r="AO2700" i="32"/>
  <c r="AN2700" i="32"/>
  <c r="AM2700" i="32"/>
  <c r="AP1163" i="32"/>
  <c r="AO1163" i="32"/>
  <c r="AN1163" i="32"/>
  <c r="AM1163" i="32"/>
  <c r="AP2699" i="32"/>
  <c r="AO2699" i="32"/>
  <c r="AN2699" i="32"/>
  <c r="AM2699" i="32"/>
  <c r="AP2698" i="32"/>
  <c r="AO2698" i="32"/>
  <c r="AN2698" i="32"/>
  <c r="AM2698" i="32"/>
  <c r="AP1162" i="32"/>
  <c r="AO1162" i="32"/>
  <c r="AN1162" i="32"/>
  <c r="AM1162" i="32"/>
  <c r="AP2697" i="32"/>
  <c r="AO2697" i="32"/>
  <c r="AN2697" i="32"/>
  <c r="AM2697" i="32"/>
  <c r="AP1161" i="32"/>
  <c r="AO1161" i="32"/>
  <c r="AN1161" i="32"/>
  <c r="AM1161" i="32"/>
  <c r="AP2696" i="32"/>
  <c r="AO2696" i="32"/>
  <c r="AN2696" i="32"/>
  <c r="AM2696" i="32"/>
  <c r="AP2695" i="32"/>
  <c r="AO2695" i="32"/>
  <c r="AN2695" i="32"/>
  <c r="AM2695" i="32"/>
  <c r="AP2694" i="32"/>
  <c r="AO2694" i="32"/>
  <c r="AN2694" i="32"/>
  <c r="AM2694" i="32"/>
  <c r="AP2693" i="32"/>
  <c r="AO2693" i="32"/>
  <c r="AN2693" i="32"/>
  <c r="AM2693" i="32"/>
  <c r="AP785" i="32"/>
  <c r="AO785" i="32"/>
  <c r="AN785" i="32"/>
  <c r="AM785" i="32"/>
  <c r="AP1969" i="32"/>
  <c r="AO1969" i="32"/>
  <c r="AN1969" i="32"/>
  <c r="AM1969" i="32"/>
  <c r="AP2692" i="32"/>
  <c r="AO2692" i="32"/>
  <c r="AN2692" i="32"/>
  <c r="AM2692" i="32"/>
  <c r="AP2691" i="32"/>
  <c r="AO2691" i="32"/>
  <c r="AN2691" i="32"/>
  <c r="AM2691" i="32"/>
  <c r="AP1160" i="32"/>
  <c r="AO1160" i="32"/>
  <c r="AN1160" i="32"/>
  <c r="AM1160" i="32"/>
  <c r="AP2690" i="32"/>
  <c r="AO2690" i="32"/>
  <c r="AN2690" i="32"/>
  <c r="AM2690" i="32"/>
  <c r="AP2689" i="32"/>
  <c r="AO2689" i="32"/>
  <c r="AN2689" i="32"/>
  <c r="AM2689" i="32"/>
  <c r="AP3650" i="32"/>
  <c r="AO3650" i="32"/>
  <c r="AN3650" i="32"/>
  <c r="AM3650" i="32"/>
  <c r="AP2687" i="32"/>
  <c r="AO2687" i="32"/>
  <c r="AN2687" i="32"/>
  <c r="AM2687" i="32"/>
  <c r="AP2686" i="32"/>
  <c r="AO2686" i="32"/>
  <c r="AN2686" i="32"/>
  <c r="AM2686" i="32"/>
  <c r="AP2685" i="32"/>
  <c r="AO2685" i="32"/>
  <c r="AN2685" i="32"/>
  <c r="AM2685" i="32"/>
  <c r="AP2684" i="32"/>
  <c r="AO2684" i="32"/>
  <c r="AN2684" i="32"/>
  <c r="AM2684" i="32"/>
  <c r="AP784" i="32"/>
  <c r="AO784" i="32"/>
  <c r="AN784" i="32"/>
  <c r="AM784" i="32"/>
  <c r="AP2683" i="32"/>
  <c r="AO2683" i="32"/>
  <c r="AN2683" i="32"/>
  <c r="AM2683" i="32"/>
  <c r="AP2682" i="32"/>
  <c r="AO2682" i="32"/>
  <c r="AN2682" i="32"/>
  <c r="AM2682" i="32"/>
  <c r="AP2681" i="32"/>
  <c r="AO2681" i="32"/>
  <c r="AN2681" i="32"/>
  <c r="AM2681" i="32"/>
  <c r="AP1159" i="32"/>
  <c r="AO1159" i="32"/>
  <c r="AN1159" i="32"/>
  <c r="AM1159" i="32"/>
  <c r="AP1158" i="32"/>
  <c r="AO1158" i="32"/>
  <c r="AN1158" i="32"/>
  <c r="AM1158" i="32"/>
  <c r="AP2680" i="32"/>
  <c r="AO2680" i="32"/>
  <c r="AN2680" i="32"/>
  <c r="AM2680" i="32"/>
  <c r="AP2679" i="32"/>
  <c r="AO2679" i="32"/>
  <c r="AN2679" i="32"/>
  <c r="AM2679" i="32"/>
  <c r="AP2678" i="32"/>
  <c r="AO2678" i="32"/>
  <c r="AN2678" i="32"/>
  <c r="AM2678" i="32"/>
  <c r="AP1157" i="32"/>
  <c r="AO1157" i="32"/>
  <c r="AN1157" i="32"/>
  <c r="AM1157" i="32"/>
  <c r="AP1156" i="32"/>
  <c r="AO1156" i="32"/>
  <c r="AN1156" i="32"/>
  <c r="AM1156" i="32"/>
  <c r="AP1155" i="32"/>
  <c r="AO1155" i="32"/>
  <c r="AN1155" i="32"/>
  <c r="AM1155" i="32"/>
  <c r="AP2677" i="32"/>
  <c r="AO2677" i="32"/>
  <c r="AN2677" i="32"/>
  <c r="AM2677" i="32"/>
  <c r="AP2676" i="32"/>
  <c r="AO2676" i="32"/>
  <c r="AN2676" i="32"/>
  <c r="AM2676" i="32"/>
  <c r="AP2675" i="32"/>
  <c r="AO2675" i="32"/>
  <c r="AN2675" i="32"/>
  <c r="AM2675" i="32"/>
  <c r="AP2674" i="32"/>
  <c r="AO2674" i="32"/>
  <c r="AN2674" i="32"/>
  <c r="AM2674" i="32"/>
  <c r="AP1154" i="32"/>
  <c r="AO1154" i="32"/>
  <c r="AN1154" i="32"/>
  <c r="AM1154" i="32"/>
  <c r="AP1153" i="32"/>
  <c r="AO1153" i="32"/>
  <c r="AN1153" i="32"/>
  <c r="AM1153" i="32"/>
  <c r="AP2673" i="32"/>
  <c r="AO2673" i="32"/>
  <c r="AN2673" i="32"/>
  <c r="AM2673" i="32"/>
  <c r="AP2672" i="32"/>
  <c r="AO2672" i="32"/>
  <c r="AN2672" i="32"/>
  <c r="AM2672" i="32"/>
  <c r="AP2671" i="32"/>
  <c r="AO2671" i="32"/>
  <c r="AN2671" i="32"/>
  <c r="AM2671" i="32"/>
  <c r="AP2670" i="32"/>
  <c r="AO2670" i="32"/>
  <c r="AN2670" i="32"/>
  <c r="AM2670" i="32"/>
  <c r="AP2669" i="32"/>
  <c r="AO2669" i="32"/>
  <c r="AN2669" i="32"/>
  <c r="AM2669" i="32"/>
  <c r="AP2668" i="32"/>
  <c r="AO2668" i="32"/>
  <c r="AN2668" i="32"/>
  <c r="AM2668" i="32"/>
  <c r="AP2667" i="32"/>
  <c r="AO2667" i="32"/>
  <c r="AN2667" i="32"/>
  <c r="AM2667" i="32"/>
  <c r="AP1152" i="32"/>
  <c r="AO1152" i="32"/>
  <c r="AN1152" i="32"/>
  <c r="AM1152" i="32"/>
  <c r="AP2666" i="32"/>
  <c r="AO2666" i="32"/>
  <c r="AN2666" i="32"/>
  <c r="AM2666" i="32"/>
  <c r="AP1151" i="32"/>
  <c r="AO1151" i="32"/>
  <c r="AN1151" i="32"/>
  <c r="AM1151" i="32"/>
  <c r="AP2665" i="32"/>
  <c r="AO2665" i="32"/>
  <c r="AN2665" i="32"/>
  <c r="AM2665" i="32"/>
  <c r="AP2664" i="32"/>
  <c r="AO2664" i="32"/>
  <c r="AN2664" i="32"/>
  <c r="AM2664" i="32"/>
  <c r="AP2663" i="32"/>
  <c r="AO2663" i="32"/>
  <c r="AN2663" i="32"/>
  <c r="AM2663" i="32"/>
  <c r="AP783" i="32"/>
  <c r="AO783" i="32"/>
  <c r="AN783" i="32"/>
  <c r="AM783" i="32"/>
  <c r="AP2662" i="32"/>
  <c r="AO2662" i="32"/>
  <c r="AN2662" i="32"/>
  <c r="AM2662" i="32"/>
  <c r="AP2661" i="32"/>
  <c r="AO2661" i="32"/>
  <c r="AN2661" i="32"/>
  <c r="AM2661" i="32"/>
  <c r="AP2660" i="32"/>
  <c r="AO2660" i="32"/>
  <c r="AN2660" i="32"/>
  <c r="AM2660" i="32"/>
  <c r="AP24" i="32"/>
  <c r="AO24" i="32"/>
  <c r="AN24" i="32"/>
  <c r="AM24" i="32"/>
  <c r="AP2659" i="32"/>
  <c r="AO2659" i="32"/>
  <c r="AN2659" i="32"/>
  <c r="AM2659" i="32"/>
  <c r="AP23" i="32"/>
  <c r="AO23" i="32"/>
  <c r="AN23" i="32"/>
  <c r="AM23" i="32"/>
  <c r="AP1150" i="32"/>
  <c r="AO1150" i="32"/>
  <c r="AN1150" i="32"/>
  <c r="AM1150" i="32"/>
  <c r="AP22" i="32"/>
  <c r="AO22" i="32"/>
  <c r="AN22" i="32"/>
  <c r="AM22" i="32"/>
  <c r="AP2658" i="32"/>
  <c r="AO2658" i="32"/>
  <c r="AN2658" i="32"/>
  <c r="AM2658" i="32"/>
  <c r="AP1149" i="32"/>
  <c r="AO1149" i="32"/>
  <c r="AN1149" i="32"/>
  <c r="AM1149" i="32"/>
  <c r="AP2657" i="32"/>
  <c r="AO2657" i="32"/>
  <c r="AN2657" i="32"/>
  <c r="AM2657" i="32"/>
  <c r="AP2656" i="32"/>
  <c r="AO2656" i="32"/>
  <c r="AN2656" i="32"/>
  <c r="AM2656" i="32"/>
  <c r="AP1148" i="32"/>
  <c r="AO1148" i="32"/>
  <c r="AN1148" i="32"/>
  <c r="AM1148" i="32"/>
  <c r="AP2655" i="32"/>
  <c r="AO2655" i="32"/>
  <c r="AN2655" i="32"/>
  <c r="AM2655" i="32"/>
  <c r="AP2654" i="32"/>
  <c r="AO2654" i="32"/>
  <c r="AN2654" i="32"/>
  <c r="AM2654" i="32"/>
  <c r="AP2653" i="32"/>
  <c r="AO2653" i="32"/>
  <c r="AN2653" i="32"/>
  <c r="AM2653" i="32"/>
  <c r="AP2652" i="32"/>
  <c r="AO2652" i="32"/>
  <c r="AN2652" i="32"/>
  <c r="AM2652" i="32"/>
  <c r="AP2651" i="32"/>
  <c r="AO2651" i="32"/>
  <c r="AN2651" i="32"/>
  <c r="AM2651" i="32"/>
  <c r="AP1147" i="32"/>
  <c r="AO1147" i="32"/>
  <c r="AN1147" i="32"/>
  <c r="AM1147" i="32"/>
  <c r="AP782" i="32"/>
  <c r="AO782" i="32"/>
  <c r="AN782" i="32"/>
  <c r="AM782" i="32"/>
  <c r="AP1146" i="32"/>
  <c r="AO1146" i="32"/>
  <c r="AN1146" i="32"/>
  <c r="AM1146" i="32"/>
  <c r="AP2650" i="32"/>
  <c r="AO2650" i="32"/>
  <c r="AN2650" i="32"/>
  <c r="AM2650" i="32"/>
  <c r="AP2649" i="32"/>
  <c r="AO2649" i="32"/>
  <c r="AN2649" i="32"/>
  <c r="AM2649" i="32"/>
  <c r="AP906" i="32"/>
  <c r="AO906" i="32"/>
  <c r="AN906" i="32"/>
  <c r="AM906" i="32"/>
  <c r="AP1145" i="32"/>
  <c r="AO1145" i="32"/>
  <c r="AN1145" i="32"/>
  <c r="AM1145" i="32"/>
  <c r="AP1144" i="32"/>
  <c r="AO1144" i="32"/>
  <c r="AN1144" i="32"/>
  <c r="AM1144" i="32"/>
  <c r="AP2648" i="32"/>
  <c r="AO2648" i="32"/>
  <c r="AN2648" i="32"/>
  <c r="AM2648" i="32"/>
  <c r="AP781" i="32"/>
  <c r="AO781" i="32"/>
  <c r="AN781" i="32"/>
  <c r="AM781" i="32"/>
  <c r="AP2647" i="32"/>
  <c r="AO2647" i="32"/>
  <c r="AN2647" i="32"/>
  <c r="AM2647" i="32"/>
  <c r="AP2646" i="32"/>
  <c r="AO2646" i="32"/>
  <c r="AN2646" i="32"/>
  <c r="AM2646" i="32"/>
  <c r="AP2645" i="32"/>
  <c r="AO2645" i="32"/>
  <c r="AN2645" i="32"/>
  <c r="AM2645" i="32"/>
  <c r="AP780" i="32"/>
  <c r="AO780" i="32"/>
  <c r="AN780" i="32"/>
  <c r="AM780" i="32"/>
  <c r="AP21" i="32"/>
  <c r="AO21" i="32"/>
  <c r="AN21" i="32"/>
  <c r="AM21" i="32"/>
  <c r="AP2644" i="32"/>
  <c r="AO2644" i="32"/>
  <c r="AN2644" i="32"/>
  <c r="AM2644" i="32"/>
  <c r="AP1143" i="32"/>
  <c r="AO1143" i="32"/>
  <c r="AN1143" i="32"/>
  <c r="AM1143" i="32"/>
  <c r="AP2643" i="32"/>
  <c r="AO2643" i="32"/>
  <c r="AN2643" i="32"/>
  <c r="AM2643" i="32"/>
  <c r="AP2997" i="32"/>
  <c r="AO2997" i="32"/>
  <c r="AN2997" i="32"/>
  <c r="AM2997" i="32"/>
  <c r="AP1142" i="32"/>
  <c r="AO1142" i="32"/>
  <c r="AN1142" i="32"/>
  <c r="AM1142" i="32"/>
  <c r="AP2641" i="32"/>
  <c r="AO2641" i="32"/>
  <c r="AN2641" i="32"/>
  <c r="AM2641" i="32"/>
  <c r="AP2640" i="32"/>
  <c r="AO2640" i="32"/>
  <c r="AN2640" i="32"/>
  <c r="AM2640" i="32"/>
  <c r="AP2639" i="32"/>
  <c r="AO2639" i="32"/>
  <c r="AN2639" i="32"/>
  <c r="AM2639" i="32"/>
  <c r="AP2638" i="32"/>
  <c r="AO2638" i="32"/>
  <c r="AN2638" i="32"/>
  <c r="AM2638" i="32"/>
  <c r="AP20" i="32"/>
  <c r="AO20" i="32"/>
  <c r="AN20" i="32"/>
  <c r="AM20" i="32"/>
  <c r="AP2637" i="32"/>
  <c r="AO2637" i="32"/>
  <c r="AN2637" i="32"/>
  <c r="AM2637" i="32"/>
  <c r="AP2636" i="32"/>
  <c r="AO2636" i="32"/>
  <c r="AN2636" i="32"/>
  <c r="AM2636" i="32"/>
  <c r="AP2635" i="32"/>
  <c r="AO2635" i="32"/>
  <c r="AN2635" i="32"/>
  <c r="AM2635" i="32"/>
  <c r="AP1141" i="32"/>
  <c r="AO1141" i="32"/>
  <c r="AN1141" i="32"/>
  <c r="AM1141" i="32"/>
  <c r="AP2634" i="32"/>
  <c r="AO2634" i="32"/>
  <c r="AN2634" i="32"/>
  <c r="AM2634" i="32"/>
  <c r="AP2633" i="32"/>
  <c r="AO2633" i="32"/>
  <c r="AN2633" i="32"/>
  <c r="AM2633" i="32"/>
  <c r="AP779" i="32"/>
  <c r="AO779" i="32"/>
  <c r="AN779" i="32"/>
  <c r="AM779" i="32"/>
  <c r="AP2632" i="32"/>
  <c r="AO2632" i="32"/>
  <c r="AN2632" i="32"/>
  <c r="AM2632" i="32"/>
  <c r="AP2631" i="32"/>
  <c r="AO2631" i="32"/>
  <c r="AN2631" i="32"/>
  <c r="AM2631" i="32"/>
  <c r="AP1140" i="32"/>
  <c r="AO1140" i="32"/>
  <c r="AN1140" i="32"/>
  <c r="AM1140" i="32"/>
  <c r="AP2630" i="32"/>
  <c r="AO2630" i="32"/>
  <c r="AN2630" i="32"/>
  <c r="AM2630" i="32"/>
  <c r="AP128" i="32"/>
  <c r="AO128" i="32"/>
  <c r="AN128" i="32"/>
  <c r="AM128" i="32"/>
  <c r="AP2629" i="32"/>
  <c r="AO2629" i="32"/>
  <c r="AN2629" i="32"/>
  <c r="AM2629" i="32"/>
  <c r="AP2628" i="32"/>
  <c r="AO2628" i="32"/>
  <c r="AN2628" i="32"/>
  <c r="AM2628" i="32"/>
  <c r="AP1139" i="32"/>
  <c r="AO1139" i="32"/>
  <c r="AN1139" i="32"/>
  <c r="AM1139" i="32"/>
  <c r="AP2627" i="32"/>
  <c r="AO2627" i="32"/>
  <c r="AN2627" i="32"/>
  <c r="AM2627" i="32"/>
  <c r="AP2626" i="32"/>
  <c r="AO2626" i="32"/>
  <c r="AN2626" i="32"/>
  <c r="AM2626" i="32"/>
  <c r="AP2625" i="32"/>
  <c r="AO2625" i="32"/>
  <c r="AN2625" i="32"/>
  <c r="AM2625" i="32"/>
  <c r="AP2624" i="32"/>
  <c r="AO2624" i="32"/>
  <c r="AN2624" i="32"/>
  <c r="AM2624" i="32"/>
  <c r="AP2623" i="32"/>
  <c r="AO2623" i="32"/>
  <c r="AN2623" i="32"/>
  <c r="AM2623" i="32"/>
  <c r="AP2622" i="32"/>
  <c r="AO2622" i="32"/>
  <c r="AN2622" i="32"/>
  <c r="AM2622" i="32"/>
  <c r="AP127" i="32"/>
  <c r="AO127" i="32"/>
  <c r="AN127" i="32"/>
  <c r="AM127" i="32"/>
  <c r="AP2621" i="32"/>
  <c r="AO2621" i="32"/>
  <c r="AN2621" i="32"/>
  <c r="AM2621" i="32"/>
  <c r="AP1138" i="32"/>
  <c r="AO1138" i="32"/>
  <c r="AN1138" i="32"/>
  <c r="AM1138" i="32"/>
  <c r="AP2620" i="32"/>
  <c r="AO2620" i="32"/>
  <c r="AN2620" i="32"/>
  <c r="AM2620" i="32"/>
  <c r="AP2619" i="32"/>
  <c r="AO2619" i="32"/>
  <c r="AN2619" i="32"/>
  <c r="AM2619" i="32"/>
  <c r="AP2618" i="32"/>
  <c r="AO2618" i="32"/>
  <c r="AN2618" i="32"/>
  <c r="AM2618" i="32"/>
  <c r="AP2617" i="32"/>
  <c r="AO2617" i="32"/>
  <c r="AN2617" i="32"/>
  <c r="AM2617" i="32"/>
  <c r="AP2616" i="32"/>
  <c r="AO2616" i="32"/>
  <c r="AN2616" i="32"/>
  <c r="AM2616" i="32"/>
  <c r="AP2615" i="32"/>
  <c r="AO2615" i="32"/>
  <c r="AN2615" i="32"/>
  <c r="AM2615" i="32"/>
  <c r="AP2614" i="32"/>
  <c r="AO2614" i="32"/>
  <c r="AN2614" i="32"/>
  <c r="AM2614" i="32"/>
  <c r="AP2613" i="32"/>
  <c r="AO2613" i="32"/>
  <c r="AN2613" i="32"/>
  <c r="AM2613" i="32"/>
  <c r="AP2612" i="32"/>
  <c r="AO2612" i="32"/>
  <c r="AN2612" i="32"/>
  <c r="AM2612" i="32"/>
  <c r="AP2611" i="32"/>
  <c r="AO2611" i="32"/>
  <c r="AN2611" i="32"/>
  <c r="AM2611" i="32"/>
  <c r="AP2610" i="32"/>
  <c r="AO2610" i="32"/>
  <c r="AN2610" i="32"/>
  <c r="AM2610" i="32"/>
  <c r="AP2609" i="32"/>
  <c r="AO2609" i="32"/>
  <c r="AN2609" i="32"/>
  <c r="AM2609" i="32"/>
  <c r="AP2608" i="32"/>
  <c r="AO2608" i="32"/>
  <c r="AN2608" i="32"/>
  <c r="AM2608" i="32"/>
  <c r="AP2607" i="32"/>
  <c r="AO2607" i="32"/>
  <c r="AN2607" i="32"/>
  <c r="AM2607" i="32"/>
  <c r="AP2606" i="32"/>
  <c r="AO2606" i="32"/>
  <c r="AN2606" i="32"/>
  <c r="AM2606" i="32"/>
  <c r="AP2605" i="32"/>
  <c r="AO2605" i="32"/>
  <c r="AN2605" i="32"/>
  <c r="AM2605" i="32"/>
  <c r="AP2604" i="32"/>
  <c r="AO2604" i="32"/>
  <c r="AN2604" i="32"/>
  <c r="AM2604" i="32"/>
  <c r="AP2603" i="32"/>
  <c r="AO2603" i="32"/>
  <c r="AN2603" i="32"/>
  <c r="AM2603" i="32"/>
  <c r="AP2602" i="32"/>
  <c r="AO2602" i="32"/>
  <c r="AN2602" i="32"/>
  <c r="AM2602" i="32"/>
  <c r="AP2601" i="32"/>
  <c r="AO2601" i="32"/>
  <c r="AN2601" i="32"/>
  <c r="AM2601" i="32"/>
  <c r="AP2600" i="32"/>
  <c r="AO2600" i="32"/>
  <c r="AN2600" i="32"/>
  <c r="AM2600" i="32"/>
  <c r="AP778" i="32"/>
  <c r="AO778" i="32"/>
  <c r="AN778" i="32"/>
  <c r="AM778" i="32"/>
  <c r="AP2599" i="32"/>
  <c r="AO2599" i="32"/>
  <c r="AN2599" i="32"/>
  <c r="AM2599" i="32"/>
  <c r="AP2598" i="32"/>
  <c r="AO2598" i="32"/>
  <c r="AN2598" i="32"/>
  <c r="AM2598" i="32"/>
  <c r="AP2597" i="32"/>
  <c r="AO2597" i="32"/>
  <c r="AN2597" i="32"/>
  <c r="AM2597" i="32"/>
  <c r="AP2596" i="32"/>
  <c r="AO2596" i="32"/>
  <c r="AN2596" i="32"/>
  <c r="AM2596" i="32"/>
  <c r="AP777" i="32"/>
  <c r="AO777" i="32"/>
  <c r="AN777" i="32"/>
  <c r="AM777" i="32"/>
  <c r="AP2595" i="32"/>
  <c r="AO2595" i="32"/>
  <c r="AN2595" i="32"/>
  <c r="AM2595" i="32"/>
  <c r="AP2642" i="32"/>
  <c r="AO2642" i="32"/>
  <c r="AN2642" i="32"/>
  <c r="AM2642" i="32"/>
  <c r="AP1137" i="32"/>
  <c r="AO1137" i="32"/>
  <c r="AN1137" i="32"/>
  <c r="AM1137" i="32"/>
  <c r="AP2593" i="32"/>
  <c r="AO2593" i="32"/>
  <c r="AN2593" i="32"/>
  <c r="AM2593" i="32"/>
  <c r="AP2592" i="32"/>
  <c r="AO2592" i="32"/>
  <c r="AN2592" i="32"/>
  <c r="AM2592" i="32"/>
  <c r="AP2591" i="32"/>
  <c r="AO2591" i="32"/>
  <c r="AN2591" i="32"/>
  <c r="AM2591" i="32"/>
  <c r="AP1136" i="32"/>
  <c r="AO1136" i="32"/>
  <c r="AN1136" i="32"/>
  <c r="AM1136" i="32"/>
  <c r="AP1135" i="32"/>
  <c r="AO1135" i="32"/>
  <c r="AN1135" i="32"/>
  <c r="AM1135" i="32"/>
  <c r="AP2590" i="32"/>
  <c r="AO2590" i="32"/>
  <c r="AN2590" i="32"/>
  <c r="AM2590" i="32"/>
  <c r="AP2589" i="32"/>
  <c r="AO2589" i="32"/>
  <c r="AN2589" i="32"/>
  <c r="AM2589" i="32"/>
  <c r="AP1134" i="32"/>
  <c r="AO1134" i="32"/>
  <c r="AN1134" i="32"/>
  <c r="AM1134" i="32"/>
  <c r="AP1133" i="32"/>
  <c r="AO1133" i="32"/>
  <c r="AN1133" i="32"/>
  <c r="AM1133" i="32"/>
  <c r="AP2588" i="32"/>
  <c r="AO2588" i="32"/>
  <c r="AN2588" i="32"/>
  <c r="AM2588" i="32"/>
  <c r="AP776" i="32"/>
  <c r="AO776" i="32"/>
  <c r="AN776" i="32"/>
  <c r="AM776" i="32"/>
  <c r="AP2587" i="32"/>
  <c r="AO2587" i="32"/>
  <c r="AN2587" i="32"/>
  <c r="AM2587" i="32"/>
  <c r="AP2586" i="32"/>
  <c r="AO2586" i="32"/>
  <c r="AN2586" i="32"/>
  <c r="AM2586" i="32"/>
  <c r="AP775" i="32"/>
  <c r="AO775" i="32"/>
  <c r="AN775" i="32"/>
  <c r="AM775" i="32"/>
  <c r="AP2585" i="32"/>
  <c r="AO2585" i="32"/>
  <c r="AN2585" i="32"/>
  <c r="AM2585" i="32"/>
  <c r="AP1132" i="32"/>
  <c r="AO1132" i="32"/>
  <c r="AN1132" i="32"/>
  <c r="AM1132" i="32"/>
  <c r="AP2584" i="32"/>
  <c r="AO2584" i="32"/>
  <c r="AN2584" i="32"/>
  <c r="AM2584" i="32"/>
  <c r="AP1131" i="32"/>
  <c r="AO1131" i="32"/>
  <c r="AN1131" i="32"/>
  <c r="AM1131" i="32"/>
  <c r="AP2583" i="32"/>
  <c r="AO2583" i="32"/>
  <c r="AN2583" i="32"/>
  <c r="AM2583" i="32"/>
  <c r="AP2582" i="32"/>
  <c r="AO2582" i="32"/>
  <c r="AN2582" i="32"/>
  <c r="AM2582" i="32"/>
  <c r="AP2581" i="32"/>
  <c r="AO2581" i="32"/>
  <c r="AN2581" i="32"/>
  <c r="AM2581" i="32"/>
  <c r="AP2580" i="32"/>
  <c r="AO2580" i="32"/>
  <c r="AN2580" i="32"/>
  <c r="AM2580" i="32"/>
  <c r="AP2579" i="32"/>
  <c r="AO2579" i="32"/>
  <c r="AN2579" i="32"/>
  <c r="AM2579" i="32"/>
  <c r="AP1130" i="32"/>
  <c r="AO1130" i="32"/>
  <c r="AN1130" i="32"/>
  <c r="AM1130" i="32"/>
  <c r="AP2578" i="32"/>
  <c r="AO2578" i="32"/>
  <c r="AN2578" i="32"/>
  <c r="AM2578" i="32"/>
  <c r="AP774" i="32"/>
  <c r="AO774" i="32"/>
  <c r="AN774" i="32"/>
  <c r="AM774" i="32"/>
  <c r="AP2577" i="32"/>
  <c r="AO2577" i="32"/>
  <c r="AN2577" i="32"/>
  <c r="AM2577" i="32"/>
  <c r="AP2576" i="32"/>
  <c r="AO2576" i="32"/>
  <c r="AN2576" i="32"/>
  <c r="AM2576" i="32"/>
  <c r="AP2575" i="32"/>
  <c r="AO2575" i="32"/>
  <c r="AN2575" i="32"/>
  <c r="AM2575" i="32"/>
  <c r="AP2574" i="32"/>
  <c r="AO2574" i="32"/>
  <c r="AN2574" i="32"/>
  <c r="AM2574" i="32"/>
  <c r="AP4216" i="32"/>
  <c r="AO4216" i="32"/>
  <c r="AN4216" i="32"/>
  <c r="AM4216" i="32"/>
  <c r="AP2572" i="32"/>
  <c r="AO2572" i="32"/>
  <c r="AN2572" i="32"/>
  <c r="AM2572" i="32"/>
  <c r="AP2571" i="32"/>
  <c r="AO2571" i="32"/>
  <c r="AN2571" i="32"/>
  <c r="AM2571" i="32"/>
  <c r="AP19" i="32"/>
  <c r="AO19" i="32"/>
  <c r="AN19" i="32"/>
  <c r="AM19" i="32"/>
  <c r="AP2570" i="32"/>
  <c r="AO2570" i="32"/>
  <c r="AN2570" i="32"/>
  <c r="AM2570" i="32"/>
  <c r="AP1129" i="32"/>
  <c r="AO1129" i="32"/>
  <c r="AN1129" i="32"/>
  <c r="AM1129" i="32"/>
  <c r="AP2569" i="32"/>
  <c r="AO2569" i="32"/>
  <c r="AN2569" i="32"/>
  <c r="AM2569" i="32"/>
  <c r="AP1128" i="32"/>
  <c r="AO1128" i="32"/>
  <c r="AN1128" i="32"/>
  <c r="AM1128" i="32"/>
  <c r="AP1127" i="32"/>
  <c r="AO1127" i="32"/>
  <c r="AN1127" i="32"/>
  <c r="AM1127" i="32"/>
  <c r="AP2568" i="32"/>
  <c r="AO2568" i="32"/>
  <c r="AN2568" i="32"/>
  <c r="AM2568" i="32"/>
  <c r="AP1126" i="32"/>
  <c r="AO1126" i="32"/>
  <c r="AN1126" i="32"/>
  <c r="AM1126" i="32"/>
  <c r="AP18" i="32"/>
  <c r="AO18" i="32"/>
  <c r="AN18" i="32"/>
  <c r="AM18" i="32"/>
  <c r="AP1125" i="32"/>
  <c r="AO1125" i="32"/>
  <c r="AN1125" i="32"/>
  <c r="AM1125" i="32"/>
  <c r="AP2567" i="32"/>
  <c r="AO2567" i="32"/>
  <c r="AN2567" i="32"/>
  <c r="AM2567" i="32"/>
  <c r="AP2566" i="32"/>
  <c r="AO2566" i="32"/>
  <c r="AN2566" i="32"/>
  <c r="AM2566" i="32"/>
  <c r="AP1124" i="32"/>
  <c r="AO1124" i="32"/>
  <c r="AN1124" i="32"/>
  <c r="AM1124" i="32"/>
  <c r="AP2565" i="32"/>
  <c r="AO2565" i="32"/>
  <c r="AN2565" i="32"/>
  <c r="AM2565" i="32"/>
  <c r="AP2564" i="32"/>
  <c r="AO2564" i="32"/>
  <c r="AN2564" i="32"/>
  <c r="AM2564" i="32"/>
  <c r="AP2563" i="32"/>
  <c r="AO2563" i="32"/>
  <c r="AN2563" i="32"/>
  <c r="AM2563" i="32"/>
  <c r="AP2562" i="32"/>
  <c r="AO2562" i="32"/>
  <c r="AN2562" i="32"/>
  <c r="AM2562" i="32"/>
  <c r="AP1123" i="32"/>
  <c r="AO1123" i="32"/>
  <c r="AN1123" i="32"/>
  <c r="AM1123" i="32"/>
  <c r="AP17" i="32"/>
  <c r="AO17" i="32"/>
  <c r="AN17" i="32"/>
  <c r="AM17" i="32"/>
  <c r="AP773" i="32"/>
  <c r="AO773" i="32"/>
  <c r="AN773" i="32"/>
  <c r="AM773" i="32"/>
  <c r="AP2561" i="32"/>
  <c r="AO2561" i="32"/>
  <c r="AN2561" i="32"/>
  <c r="AM2561" i="32"/>
  <c r="AP2560" i="32"/>
  <c r="AO2560" i="32"/>
  <c r="AN2560" i="32"/>
  <c r="AM2560" i="32"/>
  <c r="AP2559" i="32"/>
  <c r="AO2559" i="32"/>
  <c r="AN2559" i="32"/>
  <c r="AM2559" i="32"/>
  <c r="AP2558" i="32"/>
  <c r="AO2558" i="32"/>
  <c r="AN2558" i="32"/>
  <c r="AM2558" i="32"/>
  <c r="AP2557" i="32"/>
  <c r="AO2557" i="32"/>
  <c r="AN2557" i="32"/>
  <c r="AM2557" i="32"/>
  <c r="AP2556" i="32"/>
  <c r="AO2556" i="32"/>
  <c r="AN2556" i="32"/>
  <c r="AM2556" i="32"/>
  <c r="AP2555" i="32"/>
  <c r="AO2555" i="32"/>
  <c r="AN2555" i="32"/>
  <c r="AM2555" i="32"/>
  <c r="AP1122" i="32"/>
  <c r="AO1122" i="32"/>
  <c r="AN1122" i="32"/>
  <c r="AM1122" i="32"/>
  <c r="AP2554" i="32"/>
  <c r="AO2554" i="32"/>
  <c r="AN2554" i="32"/>
  <c r="AM2554" i="32"/>
  <c r="AP2553" i="32"/>
  <c r="AO2553" i="32"/>
  <c r="AN2553" i="32"/>
  <c r="AM2553" i="32"/>
  <c r="AP2552" i="32"/>
  <c r="AO2552" i="32"/>
  <c r="AN2552" i="32"/>
  <c r="AM2552" i="32"/>
  <c r="AP2551" i="32"/>
  <c r="AO2551" i="32"/>
  <c r="AN2551" i="32"/>
  <c r="AM2551" i="32"/>
  <c r="AP2550" i="32"/>
  <c r="AO2550" i="32"/>
  <c r="AN2550" i="32"/>
  <c r="AM2550" i="32"/>
  <c r="AP2549" i="32"/>
  <c r="AO2549" i="32"/>
  <c r="AN2549" i="32"/>
  <c r="AM2549" i="32"/>
  <c r="AP2548" i="32"/>
  <c r="AO2548" i="32"/>
  <c r="AN2548" i="32"/>
  <c r="AM2548" i="32"/>
  <c r="AP2547" i="32"/>
  <c r="AO2547" i="32"/>
  <c r="AN2547" i="32"/>
  <c r="AM2547" i="32"/>
  <c r="AP2546" i="32"/>
  <c r="AO2546" i="32"/>
  <c r="AN2546" i="32"/>
  <c r="AM2546" i="32"/>
  <c r="AP1121" i="32"/>
  <c r="AO1121" i="32"/>
  <c r="AN1121" i="32"/>
  <c r="AM1121" i="32"/>
  <c r="AP1120" i="32"/>
  <c r="AO1120" i="32"/>
  <c r="AN1120" i="32"/>
  <c r="AM1120" i="32"/>
  <c r="AP2545" i="32"/>
  <c r="AO2545" i="32"/>
  <c r="AN2545" i="32"/>
  <c r="AM2545" i="32"/>
  <c r="AP2544" i="32"/>
  <c r="AO2544" i="32"/>
  <c r="AN2544" i="32"/>
  <c r="AM2544" i="32"/>
  <c r="AP2543" i="32"/>
  <c r="AO2543" i="32"/>
  <c r="AN2543" i="32"/>
  <c r="AM2543" i="32"/>
  <c r="AP2542" i="32"/>
  <c r="AO2542" i="32"/>
  <c r="AN2542" i="32"/>
  <c r="AM2542" i="32"/>
  <c r="AP2541" i="32"/>
  <c r="AO2541" i="32"/>
  <c r="AN2541" i="32"/>
  <c r="AM2541" i="32"/>
  <c r="AP2540" i="32"/>
  <c r="AO2540" i="32"/>
  <c r="AN2540" i="32"/>
  <c r="AM2540" i="32"/>
  <c r="AP2539" i="32"/>
  <c r="AO2539" i="32"/>
  <c r="AN2539" i="32"/>
  <c r="AM2539" i="32"/>
  <c r="AP1119" i="32"/>
  <c r="AO1119" i="32"/>
  <c r="AN1119" i="32"/>
  <c r="AM1119" i="32"/>
  <c r="AP2538" i="32"/>
  <c r="AO2538" i="32"/>
  <c r="AN2538" i="32"/>
  <c r="AM2538" i="32"/>
  <c r="AP1118" i="32"/>
  <c r="AO1118" i="32"/>
  <c r="AN1118" i="32"/>
  <c r="AM1118" i="32"/>
  <c r="AP2537" i="32"/>
  <c r="AO2537" i="32"/>
  <c r="AN2537" i="32"/>
  <c r="AM2537" i="32"/>
  <c r="AP2536" i="32"/>
  <c r="AO2536" i="32"/>
  <c r="AN2536" i="32"/>
  <c r="AM2536" i="32"/>
  <c r="AP2535" i="32"/>
  <c r="AO2535" i="32"/>
  <c r="AN2535" i="32"/>
  <c r="AM2535" i="32"/>
  <c r="AP2534" i="32"/>
  <c r="AO2534" i="32"/>
  <c r="AN2534" i="32"/>
  <c r="AM2534" i="32"/>
  <c r="AP2533" i="32"/>
  <c r="AO2533" i="32"/>
  <c r="AN2533" i="32"/>
  <c r="AM2533" i="32"/>
  <c r="AP2532" i="32"/>
  <c r="AO2532" i="32"/>
  <c r="AN2532" i="32"/>
  <c r="AM2532" i="32"/>
  <c r="AP2531" i="32"/>
  <c r="AO2531" i="32"/>
  <c r="AN2531" i="32"/>
  <c r="AM2531" i="32"/>
  <c r="AP2530" i="32"/>
  <c r="AO2530" i="32"/>
  <c r="AN2530" i="32"/>
  <c r="AM2530" i="32"/>
  <c r="AP1117" i="32"/>
  <c r="AO1117" i="32"/>
  <c r="AN1117" i="32"/>
  <c r="AM1117" i="32"/>
  <c r="AP1116" i="32"/>
  <c r="AO1116" i="32"/>
  <c r="AN1116" i="32"/>
  <c r="AM1116" i="32"/>
  <c r="AP2529" i="32"/>
  <c r="AO2529" i="32"/>
  <c r="AN2529" i="32"/>
  <c r="AM2529" i="32"/>
  <c r="AP2528" i="32"/>
  <c r="AO2528" i="32"/>
  <c r="AN2528" i="32"/>
  <c r="AM2528" i="32"/>
  <c r="AP2527" i="32"/>
  <c r="AO2527" i="32"/>
  <c r="AN2527" i="32"/>
  <c r="AM2527" i="32"/>
  <c r="AP2526" i="32"/>
  <c r="AO2526" i="32"/>
  <c r="AN2526" i="32"/>
  <c r="AM2526" i="32"/>
  <c r="AP2525" i="32"/>
  <c r="AO2525" i="32"/>
  <c r="AN2525" i="32"/>
  <c r="AM2525" i="32"/>
  <c r="AP2524" i="32"/>
  <c r="AO2524" i="32"/>
  <c r="AN2524" i="32"/>
  <c r="AM2524" i="32"/>
  <c r="AP126" i="32"/>
  <c r="AO126" i="32"/>
  <c r="AN126" i="32"/>
  <c r="AM126" i="32"/>
  <c r="AP2523" i="32"/>
  <c r="AO2523" i="32"/>
  <c r="AN2523" i="32"/>
  <c r="AM2523" i="32"/>
  <c r="AP1115" i="32"/>
  <c r="AO1115" i="32"/>
  <c r="AN1115" i="32"/>
  <c r="AM1115" i="32"/>
  <c r="AP1114" i="32"/>
  <c r="AO1114" i="32"/>
  <c r="AN1114" i="32"/>
  <c r="AM1114" i="32"/>
  <c r="AP2522" i="32"/>
  <c r="AO2522" i="32"/>
  <c r="AN2522" i="32"/>
  <c r="AM2522" i="32"/>
  <c r="AP2521" i="32"/>
  <c r="AO2521" i="32"/>
  <c r="AN2521" i="32"/>
  <c r="AM2521" i="32"/>
  <c r="AP2520" i="32"/>
  <c r="AO2520" i="32"/>
  <c r="AN2520" i="32"/>
  <c r="AM2520" i="32"/>
  <c r="AP2519" i="32"/>
  <c r="AO2519" i="32"/>
  <c r="AN2519" i="32"/>
  <c r="AM2519" i="32"/>
  <c r="AP2518" i="32"/>
  <c r="AO2518" i="32"/>
  <c r="AN2518" i="32"/>
  <c r="AM2518" i="32"/>
  <c r="AP772" i="32"/>
  <c r="AO772" i="32"/>
  <c r="AN772" i="32"/>
  <c r="AM772" i="32"/>
  <c r="AP2517" i="32"/>
  <c r="AO2517" i="32"/>
  <c r="AN2517" i="32"/>
  <c r="AM2517" i="32"/>
  <c r="AP2516" i="32"/>
  <c r="AO2516" i="32"/>
  <c r="AN2516" i="32"/>
  <c r="AM2516" i="32"/>
  <c r="AP2515" i="32"/>
  <c r="AO2515" i="32"/>
  <c r="AN2515" i="32"/>
  <c r="AM2515" i="32"/>
  <c r="AP2514" i="32"/>
  <c r="AO2514" i="32"/>
  <c r="AN2514" i="32"/>
  <c r="AM2514" i="32"/>
  <c r="AP2513" i="32"/>
  <c r="AO2513" i="32"/>
  <c r="AN2513" i="32"/>
  <c r="AM2513" i="32"/>
  <c r="AP2512" i="32"/>
  <c r="AO2512" i="32"/>
  <c r="AN2512" i="32"/>
  <c r="AM2512" i="32"/>
  <c r="AP1113" i="32"/>
  <c r="AO1113" i="32"/>
  <c r="AN1113" i="32"/>
  <c r="AM1113" i="32"/>
  <c r="AP2511" i="32"/>
  <c r="AO2511" i="32"/>
  <c r="AN2511" i="32"/>
  <c r="AM2511" i="32"/>
  <c r="AP2510" i="32"/>
  <c r="AO2510" i="32"/>
  <c r="AN2510" i="32"/>
  <c r="AM2510" i="32"/>
  <c r="AP2509" i="32"/>
  <c r="AO2509" i="32"/>
  <c r="AN2509" i="32"/>
  <c r="AM2509" i="32"/>
  <c r="AP2508" i="32"/>
  <c r="AO2508" i="32"/>
  <c r="AN2508" i="32"/>
  <c r="AM2508" i="32"/>
  <c r="AP2507" i="32"/>
  <c r="AO2507" i="32"/>
  <c r="AN2507" i="32"/>
  <c r="AM2507" i="32"/>
  <c r="AP2506" i="32"/>
  <c r="AO2506" i="32"/>
  <c r="AN2506" i="32"/>
  <c r="AM2506" i="32"/>
  <c r="AP2505" i="32"/>
  <c r="AO2505" i="32"/>
  <c r="AN2505" i="32"/>
  <c r="AM2505" i="32"/>
  <c r="AP2504" i="32"/>
  <c r="AO2504" i="32"/>
  <c r="AN2504" i="32"/>
  <c r="AM2504" i="32"/>
  <c r="AP1112" i="32"/>
  <c r="AO1112" i="32"/>
  <c r="AN1112" i="32"/>
  <c r="AM1112" i="32"/>
  <c r="AP2503" i="32"/>
  <c r="AO2503" i="32"/>
  <c r="AN2503" i="32"/>
  <c r="AM2503" i="32"/>
  <c r="AP2502" i="32"/>
  <c r="AO2502" i="32"/>
  <c r="AN2502" i="32"/>
  <c r="AM2502" i="32"/>
  <c r="AP4468" i="32"/>
  <c r="AO4468" i="32"/>
  <c r="AN4468" i="32"/>
  <c r="AM4468" i="32"/>
  <c r="AP16" i="32"/>
  <c r="AO16" i="32"/>
  <c r="AN16" i="32"/>
  <c r="AM16" i="32"/>
  <c r="AP2501" i="32"/>
  <c r="AO2501" i="32"/>
  <c r="AN2501" i="32"/>
  <c r="AM2501" i="32"/>
  <c r="AP1111" i="32"/>
  <c r="AO1111" i="32"/>
  <c r="AN1111" i="32"/>
  <c r="AM1111" i="32"/>
  <c r="AP2500" i="32"/>
  <c r="AO2500" i="32"/>
  <c r="AN2500" i="32"/>
  <c r="AM2500" i="32"/>
  <c r="AP1110" i="32"/>
  <c r="AO1110" i="32"/>
  <c r="AN1110" i="32"/>
  <c r="AM1110" i="32"/>
  <c r="AP2499" i="32"/>
  <c r="AO2499" i="32"/>
  <c r="AN2499" i="32"/>
  <c r="AM2499" i="32"/>
  <c r="AP2498" i="32"/>
  <c r="AO2498" i="32"/>
  <c r="AN2498" i="32"/>
  <c r="AM2498" i="32"/>
  <c r="AP2497" i="32"/>
  <c r="AO2497" i="32"/>
  <c r="AN2497" i="32"/>
  <c r="AM2497" i="32"/>
  <c r="AP2496" i="32"/>
  <c r="AO2496" i="32"/>
  <c r="AN2496" i="32"/>
  <c r="AM2496" i="32"/>
  <c r="AP2495" i="32"/>
  <c r="AO2495" i="32"/>
  <c r="AN2495" i="32"/>
  <c r="AM2495" i="32"/>
  <c r="AP1109" i="32"/>
  <c r="AO1109" i="32"/>
  <c r="AN1109" i="32"/>
  <c r="AM1109" i="32"/>
  <c r="AP1108" i="32"/>
  <c r="AO1108" i="32"/>
  <c r="AN1108" i="32"/>
  <c r="AM1108" i="32"/>
  <c r="AP15" i="32"/>
  <c r="AO15" i="32"/>
  <c r="AN15" i="32"/>
  <c r="AM15" i="32"/>
  <c r="AP2494" i="32"/>
  <c r="AO2494" i="32"/>
  <c r="AN2494" i="32"/>
  <c r="AM2494" i="32"/>
  <c r="AP2493" i="32"/>
  <c r="AO2493" i="32"/>
  <c r="AN2493" i="32"/>
  <c r="AM2493" i="32"/>
  <c r="AP2492" i="32"/>
  <c r="AO2492" i="32"/>
  <c r="AN2492" i="32"/>
  <c r="AM2492" i="32"/>
  <c r="AP1107" i="32"/>
  <c r="AO1107" i="32"/>
  <c r="AN1107" i="32"/>
  <c r="AM1107" i="32"/>
  <c r="AP2491" i="32"/>
  <c r="AO2491" i="32"/>
  <c r="AN2491" i="32"/>
  <c r="AM2491" i="32"/>
  <c r="AP2490" i="32"/>
  <c r="AO2490" i="32"/>
  <c r="AN2490" i="32"/>
  <c r="AM2490" i="32"/>
  <c r="AP1106" i="32"/>
  <c r="AO1106" i="32"/>
  <c r="AN1106" i="32"/>
  <c r="AM1106" i="32"/>
  <c r="AP4443" i="32"/>
  <c r="AO4443" i="32"/>
  <c r="AN4443" i="32"/>
  <c r="AM4443" i="32"/>
  <c r="AP1105" i="32"/>
  <c r="AO1105" i="32"/>
  <c r="AN1105" i="32"/>
  <c r="AM1105" i="32"/>
  <c r="AP2488" i="32"/>
  <c r="AO2488" i="32"/>
  <c r="AN2488" i="32"/>
  <c r="AM2488" i="32"/>
  <c r="AP2487" i="32"/>
  <c r="AO2487" i="32"/>
  <c r="AN2487" i="32"/>
  <c r="AM2487" i="32"/>
  <c r="AP2486" i="32"/>
  <c r="AO2486" i="32"/>
  <c r="AN2486" i="32"/>
  <c r="AM2486" i="32"/>
  <c r="AP2485" i="32"/>
  <c r="AO2485" i="32"/>
  <c r="AN2485" i="32"/>
  <c r="AM2485" i="32"/>
  <c r="AP2484" i="32"/>
  <c r="AO2484" i="32"/>
  <c r="AN2484" i="32"/>
  <c r="AM2484" i="32"/>
  <c r="AP2483" i="32"/>
  <c r="AO2483" i="32"/>
  <c r="AN2483" i="32"/>
  <c r="AM2483" i="32"/>
  <c r="AP2482" i="32"/>
  <c r="AO2482" i="32"/>
  <c r="AN2482" i="32"/>
  <c r="AM2482" i="32"/>
  <c r="AP2481" i="32"/>
  <c r="AO2481" i="32"/>
  <c r="AN2481" i="32"/>
  <c r="AM2481" i="32"/>
  <c r="AP1104" i="32"/>
  <c r="AO1104" i="32"/>
  <c r="AN1104" i="32"/>
  <c r="AM1104" i="32"/>
  <c r="AP2480" i="32"/>
  <c r="AO2480" i="32"/>
  <c r="AN2480" i="32"/>
  <c r="AM2480" i="32"/>
  <c r="AP2479" i="32"/>
  <c r="AO2479" i="32"/>
  <c r="AN2479" i="32"/>
  <c r="AM2479" i="32"/>
  <c r="AP1103" i="32"/>
  <c r="AO1103" i="32"/>
  <c r="AN1103" i="32"/>
  <c r="AM1103" i="32"/>
  <c r="AP771" i="32"/>
  <c r="AO771" i="32"/>
  <c r="AN771" i="32"/>
  <c r="AM771" i="32"/>
  <c r="AP2478" i="32"/>
  <c r="AO2478" i="32"/>
  <c r="AN2478" i="32"/>
  <c r="AM2478" i="32"/>
  <c r="AP2477" i="32"/>
  <c r="AO2477" i="32"/>
  <c r="AN2477" i="32"/>
  <c r="AM2477" i="32"/>
  <c r="AP2476" i="32"/>
  <c r="AO2476" i="32"/>
  <c r="AN2476" i="32"/>
  <c r="AM2476" i="32"/>
  <c r="AP2475" i="32"/>
  <c r="AO2475" i="32"/>
  <c r="AN2475" i="32"/>
  <c r="AM2475" i="32"/>
  <c r="AP2474" i="32"/>
  <c r="AO2474" i="32"/>
  <c r="AN2474" i="32"/>
  <c r="AM2474" i="32"/>
  <c r="AP2473" i="32"/>
  <c r="AO2473" i="32"/>
  <c r="AN2473" i="32"/>
  <c r="AM2473" i="32"/>
  <c r="AP770" i="32"/>
  <c r="AO770" i="32"/>
  <c r="AN770" i="32"/>
  <c r="AM770" i="32"/>
  <c r="AP2472" i="32"/>
  <c r="AO2472" i="32"/>
  <c r="AN2472" i="32"/>
  <c r="AM2472" i="32"/>
  <c r="AP2471" i="32"/>
  <c r="AO2471" i="32"/>
  <c r="AN2471" i="32"/>
  <c r="AM2471" i="32"/>
  <c r="AP1102" i="32"/>
  <c r="AO1102" i="32"/>
  <c r="AN1102" i="32"/>
  <c r="AM1102" i="32"/>
  <c r="AP2470" i="32"/>
  <c r="AO2470" i="32"/>
  <c r="AN2470" i="32"/>
  <c r="AM2470" i="32"/>
  <c r="AP2469" i="32"/>
  <c r="AO2469" i="32"/>
  <c r="AN2469" i="32"/>
  <c r="AM2469" i="32"/>
  <c r="AP2468" i="32"/>
  <c r="AO2468" i="32"/>
  <c r="AN2468" i="32"/>
  <c r="AM2468" i="32"/>
  <c r="AP2467" i="32"/>
  <c r="AO2467" i="32"/>
  <c r="AN2467" i="32"/>
  <c r="AM2467" i="32"/>
  <c r="AP2466" i="32"/>
  <c r="AO2466" i="32"/>
  <c r="AN2466" i="32"/>
  <c r="AM2466" i="32"/>
  <c r="AP2465" i="32"/>
  <c r="AO2465" i="32"/>
  <c r="AN2465" i="32"/>
  <c r="AM2465" i="32"/>
  <c r="AP2464" i="32"/>
  <c r="AO2464" i="32"/>
  <c r="AN2464" i="32"/>
  <c r="AM2464" i="32"/>
  <c r="AP2463" i="32"/>
  <c r="AO2463" i="32"/>
  <c r="AN2463" i="32"/>
  <c r="AM2463" i="32"/>
  <c r="AP14" i="32"/>
  <c r="AO14" i="32"/>
  <c r="AN14" i="32"/>
  <c r="AM14" i="32"/>
  <c r="AP1101" i="32"/>
  <c r="AO1101" i="32"/>
  <c r="AN1101" i="32"/>
  <c r="AM1101" i="32"/>
  <c r="AP2462" i="32"/>
  <c r="AO2462" i="32"/>
  <c r="AN2462" i="32"/>
  <c r="AM2462" i="32"/>
  <c r="AP1100" i="32"/>
  <c r="AO1100" i="32"/>
  <c r="AN1100" i="32"/>
  <c r="AM1100" i="32"/>
  <c r="AP2461" i="32"/>
  <c r="AO2461" i="32"/>
  <c r="AN2461" i="32"/>
  <c r="AM2461" i="32"/>
  <c r="AP1099" i="32"/>
  <c r="AO1099" i="32"/>
  <c r="AN1099" i="32"/>
  <c r="AM1099" i="32"/>
  <c r="AP2460" i="32"/>
  <c r="AO2460" i="32"/>
  <c r="AN2460" i="32"/>
  <c r="AM2460" i="32"/>
  <c r="AP2459" i="32"/>
  <c r="AO2459" i="32"/>
  <c r="AN2459" i="32"/>
  <c r="AM2459" i="32"/>
  <c r="AP2458" i="32"/>
  <c r="AO2458" i="32"/>
  <c r="AN2458" i="32"/>
  <c r="AM2458" i="32"/>
  <c r="AP2457" i="32"/>
  <c r="AO2457" i="32"/>
  <c r="AN2457" i="32"/>
  <c r="AM2457" i="32"/>
  <c r="AP1098" i="32"/>
  <c r="AO1098" i="32"/>
  <c r="AN1098" i="32"/>
  <c r="AM1098" i="32"/>
  <c r="AP2489" i="32"/>
  <c r="AO2489" i="32"/>
  <c r="AN2489" i="32"/>
  <c r="AM2489" i="32"/>
  <c r="AP2455" i="32"/>
  <c r="AO2455" i="32"/>
  <c r="AN2455" i="32"/>
  <c r="AM2455" i="32"/>
  <c r="AP1097" i="32"/>
  <c r="AO1097" i="32"/>
  <c r="AN1097" i="32"/>
  <c r="AM1097" i="32"/>
  <c r="AP2454" i="32"/>
  <c r="AO2454" i="32"/>
  <c r="AN2454" i="32"/>
  <c r="AM2454" i="32"/>
  <c r="AP2453" i="32"/>
  <c r="AO2453" i="32"/>
  <c r="AN2453" i="32"/>
  <c r="AM2453" i="32"/>
  <c r="AP1096" i="32"/>
  <c r="AO1096" i="32"/>
  <c r="AN1096" i="32"/>
  <c r="AM1096" i="32"/>
  <c r="AP2452" i="32"/>
  <c r="AO2452" i="32"/>
  <c r="AN2452" i="32"/>
  <c r="AM2452" i="32"/>
  <c r="AP2451" i="32"/>
  <c r="AO2451" i="32"/>
  <c r="AN2451" i="32"/>
  <c r="AM2451" i="32"/>
  <c r="AP2450" i="32"/>
  <c r="AO2450" i="32"/>
  <c r="AN2450" i="32"/>
  <c r="AM2450" i="32"/>
  <c r="AP1095" i="32"/>
  <c r="AO1095" i="32"/>
  <c r="AN1095" i="32"/>
  <c r="AM1095" i="32"/>
  <c r="AP2449" i="32"/>
  <c r="AO2449" i="32"/>
  <c r="AN2449" i="32"/>
  <c r="AM2449" i="32"/>
  <c r="AP2448" i="32"/>
  <c r="AO2448" i="32"/>
  <c r="AN2448" i="32"/>
  <c r="AM2448" i="32"/>
  <c r="AP1094" i="32"/>
  <c r="AO1094" i="32"/>
  <c r="AN1094" i="32"/>
  <c r="AM1094" i="32"/>
  <c r="AP2447" i="32"/>
  <c r="AO2447" i="32"/>
  <c r="AN2447" i="32"/>
  <c r="AM2447" i="32"/>
  <c r="AP1093" i="32"/>
  <c r="AO1093" i="32"/>
  <c r="AN1093" i="32"/>
  <c r="AM1093" i="32"/>
  <c r="AP2446" i="32"/>
  <c r="AO2446" i="32"/>
  <c r="AN2446" i="32"/>
  <c r="AM2446" i="32"/>
  <c r="AP2445" i="32"/>
  <c r="AO2445" i="32"/>
  <c r="AN2445" i="32"/>
  <c r="AM2445" i="32"/>
  <c r="AP2444" i="32"/>
  <c r="AO2444" i="32"/>
  <c r="AN2444" i="32"/>
  <c r="AM2444" i="32"/>
  <c r="AP2443" i="32"/>
  <c r="AO2443" i="32"/>
  <c r="AN2443" i="32"/>
  <c r="AM2443" i="32"/>
  <c r="AP2442" i="32"/>
  <c r="AO2442" i="32"/>
  <c r="AN2442" i="32"/>
  <c r="AM2442" i="32"/>
  <c r="AP2441" i="32"/>
  <c r="AO2441" i="32"/>
  <c r="AN2441" i="32"/>
  <c r="AM2441" i="32"/>
  <c r="AP2440" i="32"/>
  <c r="AO2440" i="32"/>
  <c r="AN2440" i="32"/>
  <c r="AM2440" i="32"/>
  <c r="AP2439" i="32"/>
  <c r="AO2439" i="32"/>
  <c r="AN2439" i="32"/>
  <c r="AM2439" i="32"/>
  <c r="AP769" i="32"/>
  <c r="AO769" i="32"/>
  <c r="AN769" i="32"/>
  <c r="AM769" i="32"/>
  <c r="AP2438" i="32"/>
  <c r="AO2438" i="32"/>
  <c r="AN2438" i="32"/>
  <c r="AM2438" i="32"/>
  <c r="AP2437" i="32"/>
  <c r="AO2437" i="32"/>
  <c r="AN2437" i="32"/>
  <c r="AM2437" i="32"/>
  <c r="AP2436" i="32"/>
  <c r="AO2436" i="32"/>
  <c r="AN2436" i="32"/>
  <c r="AM2436" i="32"/>
  <c r="AP2435" i="32"/>
  <c r="AO2435" i="32"/>
  <c r="AN2435" i="32"/>
  <c r="AM2435" i="32"/>
  <c r="AP13" i="32"/>
  <c r="AO13" i="32"/>
  <c r="AN13" i="32"/>
  <c r="AM13" i="32"/>
  <c r="AP905" i="32"/>
  <c r="AO905" i="32"/>
  <c r="AN905" i="32"/>
  <c r="AM905" i="32"/>
  <c r="AP2434" i="32"/>
  <c r="AO2434" i="32"/>
  <c r="AN2434" i="32"/>
  <c r="AM2434" i="32"/>
  <c r="AP2433" i="32"/>
  <c r="AO2433" i="32"/>
  <c r="AN2433" i="32"/>
  <c r="AM2433" i="32"/>
  <c r="AP2432" i="32"/>
  <c r="AO2432" i="32"/>
  <c r="AN2432" i="32"/>
  <c r="AM2432" i="32"/>
  <c r="AP2431" i="32"/>
  <c r="AO2431" i="32"/>
  <c r="AN2431" i="32"/>
  <c r="AM2431" i="32"/>
  <c r="AP2430" i="32"/>
  <c r="AO2430" i="32"/>
  <c r="AN2430" i="32"/>
  <c r="AM2430" i="32"/>
  <c r="AP2429" i="32"/>
  <c r="AO2429" i="32"/>
  <c r="AN2429" i="32"/>
  <c r="AM2429" i="32"/>
  <c r="AP2428" i="32"/>
  <c r="AO2428" i="32"/>
  <c r="AN2428" i="32"/>
  <c r="AM2428" i="32"/>
  <c r="AP2427" i="32"/>
  <c r="AO2427" i="32"/>
  <c r="AN2427" i="32"/>
  <c r="AM2427" i="32"/>
  <c r="AP2426" i="32"/>
  <c r="AO2426" i="32"/>
  <c r="AN2426" i="32"/>
  <c r="AM2426" i="32"/>
  <c r="AP2425" i="32"/>
  <c r="AO2425" i="32"/>
  <c r="AN2425" i="32"/>
  <c r="AM2425" i="32"/>
  <c r="AP2424" i="32"/>
  <c r="AO2424" i="32"/>
  <c r="AN2424" i="32"/>
  <c r="AM2424" i="32"/>
  <c r="AP2423" i="32"/>
  <c r="AO2423" i="32"/>
  <c r="AN2423" i="32"/>
  <c r="AM2423" i="32"/>
  <c r="AP2422" i="32"/>
  <c r="AO2422" i="32"/>
  <c r="AN2422" i="32"/>
  <c r="AM2422" i="32"/>
  <c r="AP2421" i="32"/>
  <c r="AO2421" i="32"/>
  <c r="AN2421" i="32"/>
  <c r="AM2421" i="32"/>
  <c r="AP2420" i="32"/>
  <c r="AO2420" i="32"/>
  <c r="AN2420" i="32"/>
  <c r="AM2420" i="32"/>
  <c r="AP2419" i="32"/>
  <c r="AO2419" i="32"/>
  <c r="AN2419" i="32"/>
  <c r="AM2419" i="32"/>
  <c r="AP12" i="32"/>
  <c r="AO12" i="32"/>
  <c r="AN12" i="32"/>
  <c r="AM12" i="32"/>
  <c r="AP1092" i="32"/>
  <c r="AO1092" i="32"/>
  <c r="AN1092" i="32"/>
  <c r="AM1092" i="32"/>
  <c r="AP2418" i="32"/>
  <c r="AO2418" i="32"/>
  <c r="AN2418" i="32"/>
  <c r="AM2418" i="32"/>
  <c r="AP2417" i="32"/>
  <c r="AO2417" i="32"/>
  <c r="AN2417" i="32"/>
  <c r="AM2417" i="32"/>
  <c r="AP2416" i="32"/>
  <c r="AO2416" i="32"/>
  <c r="AN2416" i="32"/>
  <c r="AM2416" i="32"/>
  <c r="AP1091" i="32"/>
  <c r="AO1091" i="32"/>
  <c r="AN1091" i="32"/>
  <c r="AM1091" i="32"/>
  <c r="AP2415" i="32"/>
  <c r="AO2415" i="32"/>
  <c r="AN2415" i="32"/>
  <c r="AM2415" i="32"/>
  <c r="AP768" i="32"/>
  <c r="AO768" i="32"/>
  <c r="AN768" i="32"/>
  <c r="AM768" i="32"/>
  <c r="AP1090" i="32"/>
  <c r="AO1090" i="32"/>
  <c r="AN1090" i="32"/>
  <c r="AM1090" i="32"/>
  <c r="AP2414" i="32"/>
  <c r="AO2414" i="32"/>
  <c r="AN2414" i="32"/>
  <c r="AM2414" i="32"/>
  <c r="AP2413" i="32"/>
  <c r="AO2413" i="32"/>
  <c r="AN2413" i="32"/>
  <c r="AM2413" i="32"/>
  <c r="AP1089" i="32"/>
  <c r="AO1089" i="32"/>
  <c r="AN1089" i="32"/>
  <c r="AM1089" i="32"/>
  <c r="AP2412" i="32"/>
  <c r="AO2412" i="32"/>
  <c r="AN2412" i="32"/>
  <c r="AM2412" i="32"/>
  <c r="AP2411" i="32"/>
  <c r="AO2411" i="32"/>
  <c r="AN2411" i="32"/>
  <c r="AM2411" i="32"/>
  <c r="AP1088" i="32"/>
  <c r="AO1088" i="32"/>
  <c r="AN1088" i="32"/>
  <c r="AM1088" i="32"/>
  <c r="AP1087" i="32"/>
  <c r="AO1087" i="32"/>
  <c r="AN1087" i="32"/>
  <c r="AM1087" i="32"/>
  <c r="AP2410" i="32"/>
  <c r="AO2410" i="32"/>
  <c r="AN2410" i="32"/>
  <c r="AM2410" i="32"/>
  <c r="AP2409" i="32"/>
  <c r="AO2409" i="32"/>
  <c r="AN2409" i="32"/>
  <c r="AM2409" i="32"/>
  <c r="AP2408" i="32"/>
  <c r="AO2408" i="32"/>
  <c r="AN2408" i="32"/>
  <c r="AM2408" i="32"/>
  <c r="AP2407" i="32"/>
  <c r="AO2407" i="32"/>
  <c r="AN2407" i="32"/>
  <c r="AM2407" i="32"/>
  <c r="AP2406" i="32"/>
  <c r="AO2406" i="32"/>
  <c r="AN2406" i="32"/>
  <c r="AM2406" i="32"/>
  <c r="AP2405" i="32"/>
  <c r="AO2405" i="32"/>
  <c r="AN2405" i="32"/>
  <c r="AM2405" i="32"/>
  <c r="AP2404" i="32"/>
  <c r="AO2404" i="32"/>
  <c r="AN2404" i="32"/>
  <c r="AM2404" i="32"/>
  <c r="AP1086" i="32"/>
  <c r="AO1086" i="32"/>
  <c r="AN1086" i="32"/>
  <c r="AM1086" i="32"/>
  <c r="AP2403" i="32"/>
  <c r="AO2403" i="32"/>
  <c r="AN2403" i="32"/>
  <c r="AM2403" i="32"/>
  <c r="AP2402" i="32"/>
  <c r="AO2402" i="32"/>
  <c r="AN2402" i="32"/>
  <c r="AM2402" i="32"/>
  <c r="AP2401" i="32"/>
  <c r="AO2401" i="32"/>
  <c r="AN2401" i="32"/>
  <c r="AM2401" i="32"/>
  <c r="AP2400" i="32"/>
  <c r="AO2400" i="32"/>
  <c r="AN2400" i="32"/>
  <c r="AM2400" i="32"/>
  <c r="AP1085" i="32"/>
  <c r="AO1085" i="32"/>
  <c r="AN1085" i="32"/>
  <c r="AM1085" i="32"/>
  <c r="AP1084" i="32"/>
  <c r="AO1084" i="32"/>
  <c r="AN1084" i="32"/>
  <c r="AM1084" i="32"/>
  <c r="AP2399" i="32"/>
  <c r="AO2399" i="32"/>
  <c r="AN2399" i="32"/>
  <c r="AM2399" i="32"/>
  <c r="AP2398" i="32"/>
  <c r="AO2398" i="32"/>
  <c r="AN2398" i="32"/>
  <c r="AM2398" i="32"/>
  <c r="AP2397" i="32"/>
  <c r="AO2397" i="32"/>
  <c r="AN2397" i="32"/>
  <c r="AM2397" i="32"/>
  <c r="AP2396" i="32"/>
  <c r="AO2396" i="32"/>
  <c r="AN2396" i="32"/>
  <c r="AM2396" i="32"/>
  <c r="AP2395" i="32"/>
  <c r="AO2395" i="32"/>
  <c r="AN2395" i="32"/>
  <c r="AM2395" i="32"/>
  <c r="AP2394" i="32"/>
  <c r="AO2394" i="32"/>
  <c r="AN2394" i="32"/>
  <c r="AM2394" i="32"/>
  <c r="AP2393" i="32"/>
  <c r="AO2393" i="32"/>
  <c r="AN2393" i="32"/>
  <c r="AM2393" i="32"/>
  <c r="AP2392" i="32"/>
  <c r="AO2392" i="32"/>
  <c r="AN2392" i="32"/>
  <c r="AM2392" i="32"/>
  <c r="AP4460" i="32"/>
  <c r="AO4460" i="32"/>
  <c r="AN4460" i="32"/>
  <c r="AM4460" i="32"/>
  <c r="AP2391" i="32"/>
  <c r="AO2391" i="32"/>
  <c r="AN2391" i="32"/>
  <c r="AM2391" i="32"/>
  <c r="AP2390" i="32"/>
  <c r="AO2390" i="32"/>
  <c r="AN2390" i="32"/>
  <c r="AM2390" i="32"/>
  <c r="AP2389" i="32"/>
  <c r="AO2389" i="32"/>
  <c r="AN2389" i="32"/>
  <c r="AM2389" i="32"/>
  <c r="AP1083" i="32"/>
  <c r="AO1083" i="32"/>
  <c r="AN1083" i="32"/>
  <c r="AM1083" i="32"/>
  <c r="AP2388" i="32"/>
  <c r="AO2388" i="32"/>
  <c r="AN2388" i="32"/>
  <c r="AM2388" i="32"/>
  <c r="AP2387" i="32"/>
  <c r="AO2387" i="32"/>
  <c r="AN2387" i="32"/>
  <c r="AM2387" i="32"/>
  <c r="AP1082" i="32"/>
  <c r="AO1082" i="32"/>
  <c r="AN1082" i="32"/>
  <c r="AM1082" i="32"/>
  <c r="AP1081" i="32"/>
  <c r="AO1081" i="32"/>
  <c r="AN1081" i="32"/>
  <c r="AM1081" i="32"/>
  <c r="AP2386" i="32"/>
  <c r="AO2386" i="32"/>
  <c r="AN2386" i="32"/>
  <c r="AM2386" i="32"/>
  <c r="AP2385" i="32"/>
  <c r="AO2385" i="32"/>
  <c r="AN2385" i="32"/>
  <c r="AM2385" i="32"/>
  <c r="AP2384" i="32"/>
  <c r="AO2384" i="32"/>
  <c r="AN2384" i="32"/>
  <c r="AM2384" i="32"/>
  <c r="AP2383" i="32"/>
  <c r="AO2383" i="32"/>
  <c r="AN2383" i="32"/>
  <c r="AM2383" i="32"/>
  <c r="AP2382" i="32"/>
  <c r="AO2382" i="32"/>
  <c r="AN2382" i="32"/>
  <c r="AM2382" i="32"/>
  <c r="AP2381" i="32"/>
  <c r="AO2381" i="32"/>
  <c r="AN2381" i="32"/>
  <c r="AM2381" i="32"/>
  <c r="AP2380" i="32"/>
  <c r="AO2380" i="32"/>
  <c r="AN2380" i="32"/>
  <c r="AM2380" i="32"/>
  <c r="AP2379" i="32"/>
  <c r="AO2379" i="32"/>
  <c r="AN2379" i="32"/>
  <c r="AM2379" i="32"/>
  <c r="AP2378" i="32"/>
  <c r="AO2378" i="32"/>
  <c r="AN2378" i="32"/>
  <c r="AM2378" i="32"/>
  <c r="AP2377" i="32"/>
  <c r="AO2377" i="32"/>
  <c r="AN2377" i="32"/>
  <c r="AM2377" i="32"/>
  <c r="AP1080" i="32"/>
  <c r="AO1080" i="32"/>
  <c r="AN1080" i="32"/>
  <c r="AM1080" i="32"/>
  <c r="AP2376" i="32"/>
  <c r="AO2376" i="32"/>
  <c r="AN2376" i="32"/>
  <c r="AM2376" i="32"/>
  <c r="AP2375" i="32"/>
  <c r="AO2375" i="32"/>
  <c r="AN2375" i="32"/>
  <c r="AM2375" i="32"/>
  <c r="AP1079" i="32"/>
  <c r="AO1079" i="32"/>
  <c r="AN1079" i="32"/>
  <c r="AM1079" i="32"/>
  <c r="AP1078" i="32"/>
  <c r="AO1078" i="32"/>
  <c r="AN1078" i="32"/>
  <c r="AM1078" i="32"/>
  <c r="AP2374" i="32"/>
  <c r="AO2374" i="32"/>
  <c r="AN2374" i="32"/>
  <c r="AM2374" i="32"/>
  <c r="AP2373" i="32"/>
  <c r="AO2373" i="32"/>
  <c r="AN2373" i="32"/>
  <c r="AM2373" i="32"/>
  <c r="AP2372" i="32"/>
  <c r="AO2372" i="32"/>
  <c r="AN2372" i="32"/>
  <c r="AM2372" i="32"/>
  <c r="AP1077" i="32"/>
  <c r="AO1077" i="32"/>
  <c r="AN1077" i="32"/>
  <c r="AM1077" i="32"/>
  <c r="AP2371" i="32"/>
  <c r="AO2371" i="32"/>
  <c r="AN2371" i="32"/>
  <c r="AM2371" i="32"/>
  <c r="AP2370" i="32"/>
  <c r="AO2370" i="32"/>
  <c r="AN2370" i="32"/>
  <c r="AM2370" i="32"/>
  <c r="AP2369" i="32"/>
  <c r="AO2369" i="32"/>
  <c r="AN2369" i="32"/>
  <c r="AM2369" i="32"/>
  <c r="AP2368" i="32"/>
  <c r="AO2368" i="32"/>
  <c r="AN2368" i="32"/>
  <c r="AM2368" i="32"/>
  <c r="AP11" i="32"/>
  <c r="AO11" i="32"/>
  <c r="AN11" i="32"/>
  <c r="AM11" i="32"/>
  <c r="AP2367" i="32"/>
  <c r="AO2367" i="32"/>
  <c r="AN2367" i="32"/>
  <c r="AM2367" i="32"/>
  <c r="AP2366" i="32"/>
  <c r="AO2366" i="32"/>
  <c r="AN2366" i="32"/>
  <c r="AM2366" i="32"/>
  <c r="AP2365" i="32"/>
  <c r="AO2365" i="32"/>
  <c r="AN2365" i="32"/>
  <c r="AM2365" i="32"/>
  <c r="AP2364" i="32"/>
  <c r="AO2364" i="32"/>
  <c r="AN2364" i="32"/>
  <c r="AM2364" i="32"/>
  <c r="AP2363" i="32"/>
  <c r="AO2363" i="32"/>
  <c r="AN2363" i="32"/>
  <c r="AM2363" i="32"/>
  <c r="AP767" i="32"/>
  <c r="AO767" i="32"/>
  <c r="AN767" i="32"/>
  <c r="AM767" i="32"/>
  <c r="AP2362" i="32"/>
  <c r="AO2362" i="32"/>
  <c r="AN2362" i="32"/>
  <c r="AM2362" i="32"/>
  <c r="AP1076" i="32"/>
  <c r="AO1076" i="32"/>
  <c r="AN1076" i="32"/>
  <c r="AM1076" i="32"/>
  <c r="AP1075" i="32"/>
  <c r="AO1075" i="32"/>
  <c r="AN1075" i="32"/>
  <c r="AM1075" i="32"/>
  <c r="AP2361" i="32"/>
  <c r="AO2361" i="32"/>
  <c r="AN2361" i="32"/>
  <c r="AM2361" i="32"/>
  <c r="AP2360" i="32"/>
  <c r="AO2360" i="32"/>
  <c r="AN2360" i="32"/>
  <c r="AM2360" i="32"/>
  <c r="AP1074" i="32"/>
  <c r="AO1074" i="32"/>
  <c r="AN1074" i="32"/>
  <c r="AM1074" i="32"/>
  <c r="AP1073" i="32"/>
  <c r="AO1073" i="32"/>
  <c r="AN1073" i="32"/>
  <c r="AM1073" i="32"/>
  <c r="AP2359" i="32"/>
  <c r="AO2359" i="32"/>
  <c r="AN2359" i="32"/>
  <c r="AM2359" i="32"/>
  <c r="AP2358" i="32"/>
  <c r="AO2358" i="32"/>
  <c r="AN2358" i="32"/>
  <c r="AM2358" i="32"/>
  <c r="AP2357" i="32"/>
  <c r="AO2357" i="32"/>
  <c r="AN2357" i="32"/>
  <c r="AM2357" i="32"/>
  <c r="AP1954" i="32"/>
  <c r="AO1954" i="32"/>
  <c r="AN1954" i="32"/>
  <c r="AM1954" i="32"/>
  <c r="AP2356" i="32"/>
  <c r="AO2356" i="32"/>
  <c r="AN2356" i="32"/>
  <c r="AM2356" i="32"/>
  <c r="AP1072" i="32"/>
  <c r="AO1072" i="32"/>
  <c r="AN1072" i="32"/>
  <c r="AM1072" i="32"/>
  <c r="AP1071" i="32"/>
  <c r="AO1071" i="32"/>
  <c r="AN1071" i="32"/>
  <c r="AM1071" i="32"/>
  <c r="AP2355" i="32"/>
  <c r="AO2355" i="32"/>
  <c r="AN2355" i="32"/>
  <c r="AM2355" i="32"/>
  <c r="AP2354" i="32"/>
  <c r="AO2354" i="32"/>
  <c r="AN2354" i="32"/>
  <c r="AM2354" i="32"/>
  <c r="AP2353" i="32"/>
  <c r="AO2353" i="32"/>
  <c r="AN2353" i="32"/>
  <c r="AM2353" i="32"/>
  <c r="AP766" i="32"/>
  <c r="AO766" i="32"/>
  <c r="AN766" i="32"/>
  <c r="AM766" i="32"/>
  <c r="AP2352" i="32"/>
  <c r="AO2352" i="32"/>
  <c r="AN2352" i="32"/>
  <c r="AM2352" i="32"/>
  <c r="AP2351" i="32"/>
  <c r="AO2351" i="32"/>
  <c r="AN2351" i="32"/>
  <c r="AM2351" i="32"/>
  <c r="AP2350" i="32"/>
  <c r="AO2350" i="32"/>
  <c r="AN2350" i="32"/>
  <c r="AM2350" i="32"/>
  <c r="AP2349" i="32"/>
  <c r="AO2349" i="32"/>
  <c r="AN2349" i="32"/>
  <c r="AM2349" i="32"/>
  <c r="AP2348" i="32"/>
  <c r="AO2348" i="32"/>
  <c r="AN2348" i="32"/>
  <c r="AM2348" i="32"/>
  <c r="AP10" i="32"/>
  <c r="AO10" i="32"/>
  <c r="AN10" i="32"/>
  <c r="AM10" i="32"/>
  <c r="AP2347" i="32"/>
  <c r="AO2347" i="32"/>
  <c r="AN2347" i="32"/>
  <c r="AM2347" i="32"/>
  <c r="AP2346" i="32"/>
  <c r="AO2346" i="32"/>
  <c r="AN2346" i="32"/>
  <c r="AM2346" i="32"/>
  <c r="AP2345" i="32"/>
  <c r="AO2345" i="32"/>
  <c r="AN2345" i="32"/>
  <c r="AM2345" i="32"/>
  <c r="AP2344" i="32"/>
  <c r="AO2344" i="32"/>
  <c r="AN2344" i="32"/>
  <c r="AM2344" i="32"/>
  <c r="AP4458" i="32"/>
  <c r="AO4458" i="32"/>
  <c r="AN4458" i="32"/>
  <c r="AM4458" i="32"/>
  <c r="AP9" i="32"/>
  <c r="AO9" i="32"/>
  <c r="AN9" i="32"/>
  <c r="AM9" i="32"/>
  <c r="AP8" i="32"/>
  <c r="AO8" i="32"/>
  <c r="AN8" i="32"/>
  <c r="AM8" i="32"/>
  <c r="AP1070" i="32"/>
  <c r="AO1070" i="32"/>
  <c r="AN1070" i="32"/>
  <c r="AM1070" i="32"/>
  <c r="AP2343" i="32"/>
  <c r="AO2343" i="32"/>
  <c r="AN2343" i="32"/>
  <c r="AM2343" i="32"/>
  <c r="AP2342" i="32"/>
  <c r="AO2342" i="32"/>
  <c r="AN2342" i="32"/>
  <c r="AM2342" i="32"/>
  <c r="AP2341" i="32"/>
  <c r="AO2341" i="32"/>
  <c r="AN2341" i="32"/>
  <c r="AM2341" i="32"/>
  <c r="AP2340" i="32"/>
  <c r="AO2340" i="32"/>
  <c r="AN2340" i="32"/>
  <c r="AM2340" i="32"/>
  <c r="AP2339" i="32"/>
  <c r="AO2339" i="32"/>
  <c r="AN2339" i="32"/>
  <c r="AM2339" i="32"/>
  <c r="AP2338" i="32"/>
  <c r="AO2338" i="32"/>
  <c r="AN2338" i="32"/>
  <c r="AM2338" i="32"/>
  <c r="AP2337" i="32"/>
  <c r="AO2337" i="32"/>
  <c r="AN2337" i="32"/>
  <c r="AM2337" i="32"/>
  <c r="AP2336" i="32"/>
  <c r="AO2336" i="32"/>
  <c r="AN2336" i="32"/>
  <c r="AM2336" i="32"/>
  <c r="AP2335" i="32"/>
  <c r="AO2335" i="32"/>
  <c r="AN2335" i="32"/>
  <c r="AM2335" i="32"/>
  <c r="AP7" i="32"/>
  <c r="AO7" i="32"/>
  <c r="AN7" i="32"/>
  <c r="AM7" i="32"/>
  <c r="AP2334" i="32"/>
  <c r="AO2334" i="32"/>
  <c r="AN2334" i="32"/>
  <c r="AM2334" i="32"/>
  <c r="AP2333" i="32"/>
  <c r="AO2333" i="32"/>
  <c r="AN2333" i="32"/>
  <c r="AM2333" i="32"/>
  <c r="AP2332" i="32"/>
  <c r="AO2332" i="32"/>
  <c r="AN2332" i="32"/>
  <c r="AM2332" i="32"/>
  <c r="AP2331" i="32"/>
  <c r="AO2331" i="32"/>
  <c r="AN2331" i="32"/>
  <c r="AM2331" i="32"/>
  <c r="AP2330" i="32"/>
  <c r="AO2330" i="32"/>
  <c r="AN2330" i="32"/>
  <c r="AM2330" i="32"/>
  <c r="AP2329" i="32"/>
  <c r="AO2329" i="32"/>
  <c r="AN2329" i="32"/>
  <c r="AM2329" i="32"/>
  <c r="AP2328" i="32"/>
  <c r="AO2328" i="32"/>
  <c r="AN2328" i="32"/>
  <c r="AM2328" i="32"/>
  <c r="AP2327" i="32"/>
  <c r="AO2327" i="32"/>
  <c r="AN2327" i="32"/>
  <c r="AM2327" i="32"/>
  <c r="AP2326" i="32"/>
  <c r="AO2326" i="32"/>
  <c r="AN2326" i="32"/>
  <c r="AM2326" i="32"/>
  <c r="AP1069" i="32"/>
  <c r="AO1069" i="32"/>
  <c r="AN1069" i="32"/>
  <c r="AM1069" i="32"/>
  <c r="AP1068" i="32"/>
  <c r="AO1068" i="32"/>
  <c r="AN1068" i="32"/>
  <c r="AM1068" i="32"/>
  <c r="AP2325" i="32"/>
  <c r="AO2325" i="32"/>
  <c r="AN2325" i="32"/>
  <c r="AM2325" i="32"/>
  <c r="AP2324" i="32"/>
  <c r="AO2324" i="32"/>
  <c r="AN2324" i="32"/>
  <c r="AM2324" i="32"/>
  <c r="AP2323" i="32"/>
  <c r="AO2323" i="32"/>
  <c r="AN2323" i="32"/>
  <c r="AM2323" i="32"/>
  <c r="AP1067" i="32"/>
  <c r="AO1067" i="32"/>
  <c r="AN1067" i="32"/>
  <c r="AM1067" i="32"/>
  <c r="AP2322" i="32"/>
  <c r="AO2322" i="32"/>
  <c r="AN2322" i="32"/>
  <c r="AM2322" i="32"/>
  <c r="AP2321" i="32"/>
  <c r="AO2321" i="32"/>
  <c r="AN2321" i="32"/>
  <c r="AM2321" i="32"/>
  <c r="AP2320" i="32"/>
  <c r="AO2320" i="32"/>
  <c r="AN2320" i="32"/>
  <c r="AM2320" i="32"/>
  <c r="AP2319" i="32"/>
  <c r="AO2319" i="32"/>
  <c r="AN2319" i="32"/>
  <c r="AM2319" i="32"/>
  <c r="AP2318" i="32"/>
  <c r="AO2318" i="32"/>
  <c r="AN2318" i="32"/>
  <c r="AM2318" i="32"/>
  <c r="AP2317" i="32"/>
  <c r="AO2317" i="32"/>
  <c r="AN2317" i="32"/>
  <c r="AM2317" i="32"/>
  <c r="AP2316" i="32"/>
  <c r="AO2316" i="32"/>
  <c r="AN2316" i="32"/>
  <c r="AM2316" i="32"/>
  <c r="AP1066" i="32"/>
  <c r="AO1066" i="32"/>
  <c r="AN1066" i="32"/>
  <c r="AM1066" i="32"/>
  <c r="AP2315" i="32"/>
  <c r="AO2315" i="32"/>
  <c r="AN2315" i="32"/>
  <c r="AM2315" i="32"/>
  <c r="AP2314" i="32"/>
  <c r="AO2314" i="32"/>
  <c r="AN2314" i="32"/>
  <c r="AM2314" i="32"/>
  <c r="AP2313" i="32"/>
  <c r="AO2313" i="32"/>
  <c r="AN2313" i="32"/>
  <c r="AM2313" i="32"/>
  <c r="AP1065" i="32"/>
  <c r="AO1065" i="32"/>
  <c r="AN1065" i="32"/>
  <c r="AM1065" i="32"/>
  <c r="AP2312" i="32"/>
  <c r="AO2312" i="32"/>
  <c r="AN2312" i="32"/>
  <c r="AM2312" i="32"/>
  <c r="AP2311" i="32"/>
  <c r="AO2311" i="32"/>
  <c r="AN2311" i="32"/>
  <c r="AM2311" i="32"/>
  <c r="AP1064" i="32"/>
  <c r="AO1064" i="32"/>
  <c r="AN1064" i="32"/>
  <c r="AM1064" i="32"/>
  <c r="AP2310" i="32"/>
  <c r="AO2310" i="32"/>
  <c r="AN2310" i="32"/>
  <c r="AM2310" i="32"/>
  <c r="AP1063" i="32"/>
  <c r="AO1063" i="32"/>
  <c r="AN1063" i="32"/>
  <c r="AM1063" i="32"/>
  <c r="AP2309" i="32"/>
  <c r="AO2309" i="32"/>
  <c r="AN2309" i="32"/>
  <c r="AM2309" i="32"/>
  <c r="AP2308" i="32"/>
  <c r="AO2308" i="32"/>
  <c r="AN2308" i="32"/>
  <c r="AM2308" i="32"/>
  <c r="AP2307" i="32"/>
  <c r="AO2307" i="32"/>
  <c r="AN2307" i="32"/>
  <c r="AM2307" i="32"/>
  <c r="AP2306" i="32"/>
  <c r="AO2306" i="32"/>
  <c r="AN2306" i="32"/>
  <c r="AM2306" i="32"/>
  <c r="AP1062" i="32"/>
  <c r="AO1062" i="32"/>
  <c r="AN1062" i="32"/>
  <c r="AM1062" i="32"/>
  <c r="AP1061" i="32"/>
  <c r="AO1061" i="32"/>
  <c r="AN1061" i="32"/>
  <c r="AM1061" i="32"/>
  <c r="AP2305" i="32"/>
  <c r="AO2305" i="32"/>
  <c r="AN2305" i="32"/>
  <c r="AM2305" i="32"/>
  <c r="AP2304" i="32"/>
  <c r="AO2304" i="32"/>
  <c r="AN2304" i="32"/>
  <c r="AM2304" i="32"/>
  <c r="AP2303" i="32"/>
  <c r="AO2303" i="32"/>
  <c r="AN2303" i="32"/>
  <c r="AM2303" i="32"/>
  <c r="AP2302" i="32"/>
  <c r="AO2302" i="32"/>
  <c r="AN2302" i="32"/>
  <c r="AM2302" i="32"/>
  <c r="AP1060" i="32"/>
  <c r="AO1060" i="32"/>
  <c r="AN1060" i="32"/>
  <c r="AM1060" i="32"/>
  <c r="AP3084" i="32"/>
  <c r="AO3084" i="32"/>
  <c r="AN3084" i="32"/>
  <c r="AM3084" i="32"/>
  <c r="AP4453" i="32"/>
  <c r="AO4453" i="32"/>
  <c r="AN4453" i="32"/>
  <c r="AM4453" i="32"/>
  <c r="AP2300" i="32"/>
  <c r="AO2300" i="32"/>
  <c r="AN2300" i="32"/>
  <c r="AM2300" i="32"/>
  <c r="AP2299" i="32"/>
  <c r="AO2299" i="32"/>
  <c r="AN2299" i="32"/>
  <c r="AM2299" i="32"/>
  <c r="AP2298" i="32"/>
  <c r="AO2298" i="32"/>
  <c r="AN2298" i="32"/>
  <c r="AM2298" i="32"/>
  <c r="AP1059" i="32"/>
  <c r="AO1059" i="32"/>
  <c r="AN1059" i="32"/>
  <c r="AM1059" i="32"/>
  <c r="AP2297" i="32"/>
  <c r="AO2297" i="32"/>
  <c r="AN2297" i="32"/>
  <c r="AM2297" i="32"/>
  <c r="AP1058" i="32"/>
  <c r="AO1058" i="32"/>
  <c r="AN1058" i="32"/>
  <c r="AM1058" i="32"/>
  <c r="AP2296" i="32"/>
  <c r="AO2296" i="32"/>
  <c r="AN2296" i="32"/>
  <c r="AM2296" i="32"/>
  <c r="AP2295" i="32"/>
  <c r="AO2295" i="32"/>
  <c r="AN2295" i="32"/>
  <c r="AM2295" i="32"/>
  <c r="AP2294" i="32"/>
  <c r="AO2294" i="32"/>
  <c r="AN2294" i="32"/>
  <c r="AM2294" i="32"/>
  <c r="AP2293" i="32"/>
  <c r="AO2293" i="32"/>
  <c r="AN2293" i="32"/>
  <c r="AM2293" i="32"/>
  <c r="AP6" i="32"/>
  <c r="AO6" i="32"/>
  <c r="AN6" i="32"/>
  <c r="AM6" i="32"/>
  <c r="AP2292" i="32"/>
  <c r="AO2292" i="32"/>
  <c r="AN2292" i="32"/>
  <c r="AM2292" i="32"/>
  <c r="AP2291" i="32"/>
  <c r="AO2291" i="32"/>
  <c r="AN2291" i="32"/>
  <c r="AM2291" i="32"/>
  <c r="AP2290" i="32"/>
  <c r="AO2290" i="32"/>
  <c r="AN2290" i="32"/>
  <c r="AM2290" i="32"/>
  <c r="AP2289" i="32"/>
  <c r="AO2289" i="32"/>
  <c r="AN2289" i="32"/>
  <c r="AM2289" i="32"/>
  <c r="AP2288" i="32"/>
  <c r="AO2288" i="32"/>
  <c r="AN2288" i="32"/>
  <c r="AM2288" i="32"/>
  <c r="AP1057" i="32"/>
  <c r="AO1057" i="32"/>
  <c r="AN1057" i="32"/>
  <c r="AM1057" i="32"/>
  <c r="AP2287" i="32"/>
  <c r="AO2287" i="32"/>
  <c r="AN2287" i="32"/>
  <c r="AM2287" i="32"/>
  <c r="AP2286" i="32"/>
  <c r="AO2286" i="32"/>
  <c r="AN2286" i="32"/>
  <c r="AM2286" i="32"/>
  <c r="AP2285" i="32"/>
  <c r="AO2285" i="32"/>
  <c r="AN2285" i="32"/>
  <c r="AM2285" i="32"/>
  <c r="AP2284" i="32"/>
  <c r="AO2284" i="32"/>
  <c r="AN2284" i="32"/>
  <c r="AM2284" i="32"/>
  <c r="AP2283" i="32"/>
  <c r="AO2283" i="32"/>
  <c r="AN2283" i="32"/>
  <c r="AM2283" i="32"/>
  <c r="AP2282" i="32"/>
  <c r="AO2282" i="32"/>
  <c r="AN2282" i="32"/>
  <c r="AM2282" i="32"/>
  <c r="AP2281" i="32"/>
  <c r="AO2281" i="32"/>
  <c r="AN2281" i="32"/>
  <c r="AM2281" i="32"/>
  <c r="AP2280" i="32"/>
  <c r="AO2280" i="32"/>
  <c r="AN2280" i="32"/>
  <c r="AM2280" i="32"/>
  <c r="AP2279" i="32"/>
  <c r="AO2279" i="32"/>
  <c r="AN2279" i="32"/>
  <c r="AM2279" i="32"/>
  <c r="AP2278" i="32"/>
  <c r="AO2278" i="32"/>
  <c r="AN2278" i="32"/>
  <c r="AM2278" i="32"/>
  <c r="AP2277" i="32"/>
  <c r="AO2277" i="32"/>
  <c r="AN2277" i="32"/>
  <c r="AM2277" i="32"/>
  <c r="AP2276" i="32"/>
  <c r="AO2276" i="32"/>
  <c r="AN2276" i="32"/>
  <c r="AM2276" i="32"/>
  <c r="AP2275" i="32"/>
  <c r="AO2275" i="32"/>
  <c r="AN2275" i="32"/>
  <c r="AM2275" i="32"/>
  <c r="AP1056" i="32"/>
  <c r="AO1056" i="32"/>
  <c r="AN1056" i="32"/>
  <c r="AM1056" i="32"/>
  <c r="AP1055" i="32"/>
  <c r="AO1055" i="32"/>
  <c r="AN1055" i="32"/>
  <c r="AM1055" i="32"/>
  <c r="AP2274" i="32"/>
  <c r="AO2274" i="32"/>
  <c r="AN2274" i="32"/>
  <c r="AM2274" i="32"/>
  <c r="AP2273" i="32"/>
  <c r="AO2273" i="32"/>
  <c r="AN2273" i="32"/>
  <c r="AM2273" i="32"/>
  <c r="AP2272" i="32"/>
  <c r="AO2272" i="32"/>
  <c r="AN2272" i="32"/>
  <c r="AM2272" i="32"/>
  <c r="AP2271" i="32"/>
  <c r="AO2271" i="32"/>
  <c r="AN2271" i="32"/>
  <c r="AM2271" i="32"/>
  <c r="AP2270" i="32"/>
  <c r="AO2270" i="32"/>
  <c r="AN2270" i="32"/>
  <c r="AM2270" i="32"/>
  <c r="AP5" i="32"/>
  <c r="AO5" i="32"/>
  <c r="AN5" i="32"/>
  <c r="AM5" i="32"/>
  <c r="AP1054" i="32"/>
  <c r="AO1054" i="32"/>
  <c r="AN1054" i="32"/>
  <c r="AM1054" i="32"/>
  <c r="AP2269" i="32"/>
  <c r="AO2269" i="32"/>
  <c r="AN2269" i="32"/>
  <c r="AM2269" i="32"/>
  <c r="AP1053" i="32"/>
  <c r="AO1053" i="32"/>
  <c r="AN1053" i="32"/>
  <c r="AM1053" i="32"/>
  <c r="AP2268" i="32"/>
  <c r="AO2268" i="32"/>
  <c r="AN2268" i="32"/>
  <c r="AM2268" i="32"/>
  <c r="AP765" i="32"/>
  <c r="AO765" i="32"/>
  <c r="AN765" i="32"/>
  <c r="AM765" i="32"/>
  <c r="AP2267" i="32"/>
  <c r="AO2267" i="32"/>
  <c r="AN2267" i="32"/>
  <c r="AM2267" i="32"/>
  <c r="AP2266" i="32"/>
  <c r="AO2266" i="32"/>
  <c r="AN2266" i="32"/>
  <c r="AM2266" i="32"/>
  <c r="AP2265" i="32"/>
  <c r="AO2265" i="32"/>
  <c r="AN2265" i="32"/>
  <c r="AM2265" i="32"/>
  <c r="AP2264" i="32"/>
  <c r="AO2264" i="32"/>
  <c r="AN2264" i="32"/>
  <c r="AM2264" i="32"/>
  <c r="AP2263" i="32"/>
  <c r="AO2263" i="32"/>
  <c r="AN2263" i="32"/>
  <c r="AM2263" i="32"/>
  <c r="AP2262" i="32"/>
  <c r="AO2262" i="32"/>
  <c r="AN2262" i="32"/>
  <c r="AM2262" i="32"/>
  <c r="AP1052" i="32"/>
  <c r="AO1052" i="32"/>
  <c r="AN1052" i="32"/>
  <c r="AM1052" i="32"/>
  <c r="AP2261" i="32"/>
  <c r="AO2261" i="32"/>
  <c r="AN2261" i="32"/>
  <c r="AM2261" i="32"/>
  <c r="AP2260" i="32"/>
  <c r="AO2260" i="32"/>
  <c r="AN2260" i="32"/>
  <c r="AM2260" i="32"/>
  <c r="AP2259" i="32"/>
  <c r="AO2259" i="32"/>
  <c r="AN2259" i="32"/>
  <c r="AM2259" i="32"/>
  <c r="AP2258" i="32"/>
  <c r="AO2258" i="32"/>
  <c r="AN2258" i="32"/>
  <c r="AM2258" i="32"/>
  <c r="AP2257" i="32"/>
  <c r="AO2257" i="32"/>
  <c r="AN2257" i="32"/>
  <c r="AM2257" i="32"/>
  <c r="AP2256" i="32"/>
  <c r="AO2256" i="32"/>
  <c r="AN2256" i="32"/>
  <c r="AM2256" i="32"/>
  <c r="AP2255" i="32"/>
  <c r="AO2255" i="32"/>
  <c r="AN2255" i="32"/>
  <c r="AM2255" i="32"/>
  <c r="AP2254" i="32"/>
  <c r="AO2254" i="32"/>
  <c r="AN2254" i="32"/>
  <c r="AM2254" i="32"/>
  <c r="AP1051" i="32"/>
  <c r="AO1051" i="32"/>
  <c r="AN1051" i="32"/>
  <c r="AM1051" i="32"/>
  <c r="AP2253" i="32"/>
  <c r="AO2253" i="32"/>
  <c r="AN2253" i="32"/>
  <c r="AM2253" i="32"/>
  <c r="AP2252" i="32"/>
  <c r="AO2252" i="32"/>
  <c r="AN2252" i="32"/>
  <c r="AM2252" i="32"/>
  <c r="AP2251" i="32"/>
  <c r="AO2251" i="32"/>
  <c r="AN2251" i="32"/>
  <c r="AM2251" i="32"/>
  <c r="AP2250" i="32"/>
  <c r="AO2250" i="32"/>
  <c r="AN2250" i="32"/>
  <c r="AM2250" i="32"/>
  <c r="AP2249" i="32"/>
  <c r="AO2249" i="32"/>
  <c r="AN2249" i="32"/>
  <c r="AM2249" i="32"/>
  <c r="AP2248" i="32"/>
  <c r="AO2248" i="32"/>
  <c r="AN2248" i="32"/>
  <c r="AM2248" i="32"/>
  <c r="AP1050" i="32"/>
  <c r="AO1050" i="32"/>
  <c r="AN1050" i="32"/>
  <c r="AM1050" i="32"/>
  <c r="AP2247" i="32"/>
  <c r="AO2247" i="32"/>
  <c r="AN2247" i="32"/>
  <c r="AM2247" i="32"/>
  <c r="AP2246" i="32"/>
  <c r="AO2246" i="32"/>
  <c r="AN2246" i="32"/>
  <c r="AM2246" i="32"/>
  <c r="AP2245" i="32"/>
  <c r="AO2245" i="32"/>
  <c r="AN2245" i="32"/>
  <c r="AM2245" i="32"/>
  <c r="AP2244" i="32"/>
  <c r="AO2244" i="32"/>
  <c r="AN2244" i="32"/>
  <c r="AM2244" i="32"/>
  <c r="AP2243" i="32"/>
  <c r="AO2243" i="32"/>
  <c r="AN2243" i="32"/>
  <c r="AM2243" i="32"/>
  <c r="AP2242" i="32"/>
  <c r="AO2242" i="32"/>
  <c r="AN2242" i="32"/>
  <c r="AM2242" i="32"/>
  <c r="AP2241" i="32"/>
  <c r="AO2241" i="32"/>
  <c r="AN2241" i="32"/>
  <c r="AM2241" i="32"/>
  <c r="AP2240" i="32"/>
  <c r="AO2240" i="32"/>
  <c r="AN2240" i="32"/>
  <c r="AM2240" i="32"/>
  <c r="AP2239" i="32"/>
  <c r="AO2239" i="32"/>
  <c r="AN2239" i="32"/>
  <c r="AM2239" i="32"/>
  <c r="AP4" i="32"/>
  <c r="AO4" i="32"/>
  <c r="AN4" i="32"/>
  <c r="AM4" i="32"/>
  <c r="AP2238" i="32"/>
  <c r="AO2238" i="32"/>
  <c r="AN2238" i="32"/>
  <c r="AM2238" i="32"/>
  <c r="AP2237" i="32"/>
  <c r="AO2237" i="32"/>
  <c r="AN2237" i="32"/>
  <c r="AM2237" i="32"/>
  <c r="AP2236" i="32"/>
  <c r="AO2236" i="32"/>
  <c r="AN2236" i="32"/>
  <c r="AM2236" i="32"/>
  <c r="AP2235" i="32"/>
  <c r="AO2235" i="32"/>
  <c r="AN2235" i="32"/>
  <c r="AM2235" i="32"/>
  <c r="AP2234" i="32"/>
  <c r="AO2234" i="32"/>
  <c r="AN2234" i="32"/>
  <c r="AM2234" i="32"/>
  <c r="AP1049" i="32"/>
  <c r="AO1049" i="32"/>
  <c r="AN1049" i="32"/>
  <c r="AM1049" i="32"/>
  <c r="AP1048" i="32"/>
  <c r="AO1048" i="32"/>
  <c r="AN1048" i="32"/>
  <c r="AM1048" i="32"/>
  <c r="AP2233" i="32"/>
  <c r="AO2233" i="32"/>
  <c r="AN2233" i="32"/>
  <c r="AM2233" i="32"/>
  <c r="AP1047" i="32"/>
  <c r="AO1047" i="32"/>
  <c r="AN1047" i="32"/>
  <c r="AM1047" i="32"/>
  <c r="AP2232" i="32"/>
  <c r="AO2232" i="32"/>
  <c r="AN2232" i="32"/>
  <c r="AM2232" i="32"/>
  <c r="AP2231" i="32"/>
  <c r="AO2231" i="32"/>
  <c r="AN2231" i="32"/>
  <c r="AM2231" i="32"/>
  <c r="AP2230" i="32"/>
  <c r="AO2230" i="32"/>
  <c r="AN2230" i="32"/>
  <c r="AM2230" i="32"/>
  <c r="AP3" i="32"/>
  <c r="AO3" i="32"/>
  <c r="AN3" i="32"/>
  <c r="AM3" i="32"/>
  <c r="AP2229" i="32"/>
  <c r="AO2229" i="32"/>
  <c r="AN2229" i="32"/>
  <c r="AM2229" i="32"/>
  <c r="AP2228" i="32"/>
  <c r="AO2228" i="32"/>
  <c r="AN2228" i="32"/>
  <c r="AM2228" i="32"/>
  <c r="AP2227" i="32"/>
  <c r="AO2227" i="32"/>
  <c r="AN2227" i="32"/>
  <c r="AM2227" i="32"/>
  <c r="AP2226" i="32"/>
  <c r="AO2226" i="32"/>
  <c r="AN2226" i="32"/>
  <c r="AM2226" i="32"/>
  <c r="AP125" i="32"/>
  <c r="AO125" i="32"/>
  <c r="AN125" i="32"/>
  <c r="AM125" i="32"/>
  <c r="AP2225" i="32"/>
  <c r="AO2225" i="32"/>
  <c r="AN2225" i="32"/>
  <c r="AM2225" i="32"/>
  <c r="AP2224" i="32"/>
  <c r="AO2224" i="32"/>
  <c r="AN2224" i="32"/>
  <c r="AM2224" i="32"/>
  <c r="AP1046" i="32"/>
  <c r="AO1046" i="32"/>
  <c r="AN1046" i="32"/>
  <c r="AM1046" i="32"/>
  <c r="AP2223" i="32"/>
  <c r="AO2223" i="32"/>
  <c r="AN2223" i="32"/>
  <c r="AM2223" i="32"/>
  <c r="AP2222" i="32"/>
  <c r="AO2222" i="32"/>
  <c r="AN2222" i="32"/>
  <c r="AM2222" i="32"/>
  <c r="AP1045" i="32"/>
  <c r="AO1045" i="32"/>
  <c r="AN1045" i="32"/>
  <c r="AM1045" i="32"/>
  <c r="AP2221" i="32"/>
  <c r="AO2221" i="32"/>
  <c r="AN2221" i="32"/>
  <c r="AM2221" i="32"/>
  <c r="AP2220" i="32"/>
  <c r="AO2220" i="32"/>
  <c r="AN2220" i="32"/>
  <c r="AM2220" i="32"/>
  <c r="AP904" i="32"/>
  <c r="AO904" i="32"/>
  <c r="AN904" i="32"/>
  <c r="AM904" i="32"/>
  <c r="AP1044" i="32"/>
  <c r="AO1044" i="32"/>
  <c r="AN1044" i="32"/>
  <c r="AM1044" i="32"/>
  <c r="AP764" i="32"/>
  <c r="AO764" i="32"/>
  <c r="AN764" i="32"/>
  <c r="AM764" i="32"/>
  <c r="AP2219" i="32"/>
  <c r="AO2219" i="32"/>
  <c r="AN2219" i="32"/>
  <c r="AM2219" i="32"/>
  <c r="AP763" i="32"/>
  <c r="AO763" i="32"/>
  <c r="AN763" i="32"/>
  <c r="AM763" i="32"/>
  <c r="AP903" i="32"/>
  <c r="AO903" i="32"/>
  <c r="AN903" i="32"/>
  <c r="AM903" i="32"/>
  <c r="AP2218" i="32"/>
  <c r="AO2218" i="32"/>
  <c r="AN2218" i="32"/>
  <c r="AM2218" i="32"/>
  <c r="AP2217" i="32"/>
  <c r="AO2217" i="32"/>
  <c r="AN2217" i="32"/>
  <c r="AM2217" i="32"/>
  <c r="AP2216" i="32"/>
  <c r="AO2216" i="32"/>
  <c r="AN2216" i="32"/>
  <c r="AM2216" i="32"/>
  <c r="AP1043" i="32"/>
  <c r="AO1043" i="32"/>
  <c r="AN1043" i="32"/>
  <c r="AM1043" i="32"/>
  <c r="AP2215" i="32"/>
  <c r="AO2215" i="32"/>
  <c r="AN2215" i="32"/>
  <c r="AM2215" i="32"/>
  <c r="AP2214" i="32"/>
  <c r="AO2214" i="32"/>
  <c r="AN2214" i="32"/>
  <c r="AM2214" i="32"/>
  <c r="AP1042" i="32"/>
  <c r="AO1042" i="32"/>
  <c r="AN1042" i="32"/>
  <c r="AM1042" i="32"/>
  <c r="AP2213" i="32"/>
  <c r="AO2213" i="32"/>
  <c r="AN2213" i="32"/>
  <c r="AM2213" i="32"/>
  <c r="AP2212" i="32"/>
  <c r="AO2212" i="32"/>
  <c r="AN2212" i="32"/>
  <c r="AM2212" i="32"/>
  <c r="AP2211" i="32"/>
  <c r="AO2211" i="32"/>
  <c r="AN2211" i="32"/>
  <c r="AM2211" i="32"/>
  <c r="AP2210" i="32"/>
  <c r="AO2210" i="32"/>
  <c r="AN2210" i="32"/>
  <c r="AM2210" i="32"/>
  <c r="AP1041" i="32"/>
  <c r="AO1041" i="32"/>
  <c r="AN1041" i="32"/>
  <c r="AM1041" i="32"/>
  <c r="AP2209" i="32"/>
  <c r="AO2209" i="32"/>
  <c r="AN2209" i="32"/>
  <c r="AM2209" i="32"/>
  <c r="AP2208" i="32"/>
  <c r="AO2208" i="32"/>
  <c r="AN2208" i="32"/>
  <c r="AM2208" i="32"/>
  <c r="AP2207" i="32"/>
  <c r="AO2207" i="32"/>
  <c r="AN2207" i="32"/>
  <c r="AM2207" i="32"/>
  <c r="AP2206" i="32"/>
  <c r="AO2206" i="32"/>
  <c r="AN2206" i="32"/>
  <c r="AM2206" i="32"/>
  <c r="AP1040" i="32"/>
  <c r="AO1040" i="32"/>
  <c r="AN1040" i="32"/>
  <c r="AM1040" i="32"/>
  <c r="AP2205" i="32"/>
  <c r="AO2205" i="32"/>
  <c r="AN2205" i="32"/>
  <c r="AM2205" i="32"/>
  <c r="AP2204" i="32"/>
  <c r="AO2204" i="32"/>
  <c r="AN2204" i="32"/>
  <c r="AM2204" i="32"/>
  <c r="AP2203" i="32"/>
  <c r="AO2203" i="32"/>
  <c r="AN2203" i="32"/>
  <c r="AM2203" i="32"/>
  <c r="AP2202" i="32"/>
  <c r="AO2202" i="32"/>
  <c r="AN2202" i="32"/>
  <c r="AM2202" i="32"/>
  <c r="AP1039" i="32"/>
  <c r="AO1039" i="32"/>
  <c r="AN1039" i="32"/>
  <c r="AM1039" i="32"/>
  <c r="AP2201" i="32"/>
  <c r="AO2201" i="32"/>
  <c r="AN2201" i="32"/>
  <c r="AM2201" i="32"/>
  <c r="AP2200" i="32"/>
  <c r="AO2200" i="32"/>
  <c r="AN2200" i="32"/>
  <c r="AM2200" i="32"/>
  <c r="AP2199" i="32"/>
  <c r="AO2199" i="32"/>
  <c r="AN2199" i="32"/>
  <c r="AM2199" i="32"/>
  <c r="AP2198" i="32"/>
  <c r="AO2198" i="32"/>
  <c r="AN2198" i="32"/>
  <c r="AM2198" i="32"/>
  <c r="AP2197" i="32"/>
  <c r="AO2197" i="32"/>
  <c r="AN2197" i="32"/>
  <c r="AM2197" i="32"/>
  <c r="AP2196" i="32"/>
  <c r="AO2196" i="32"/>
  <c r="AN2196" i="32"/>
  <c r="AM2196" i="32"/>
  <c r="AP2195" i="32"/>
  <c r="AO2195" i="32"/>
  <c r="AN2195" i="32"/>
  <c r="AM2195" i="32"/>
  <c r="AP1038" i="32"/>
  <c r="AO1038" i="32"/>
  <c r="AN1038" i="32"/>
  <c r="AM1038" i="32"/>
  <c r="AP2194" i="32"/>
  <c r="AO2194" i="32"/>
  <c r="AN2194" i="32"/>
  <c r="AM2194" i="32"/>
  <c r="AP2193" i="32"/>
  <c r="AO2193" i="32"/>
  <c r="AN2193" i="32"/>
  <c r="AM2193" i="32"/>
  <c r="AP2192" i="32"/>
  <c r="AO2192" i="32"/>
  <c r="AN2192" i="32"/>
  <c r="AM2192" i="32"/>
  <c r="AP2191" i="32"/>
  <c r="AO2191" i="32"/>
  <c r="AN2191" i="32"/>
  <c r="AM2191" i="32"/>
  <c r="AP2190" i="32"/>
  <c r="AO2190" i="32"/>
  <c r="AN2190" i="32"/>
  <c r="AM2190" i="32"/>
  <c r="AP2189" i="32"/>
  <c r="AO2189" i="32"/>
  <c r="AN2189" i="32"/>
  <c r="AM2189" i="32"/>
  <c r="AP2188" i="32"/>
  <c r="AO2188" i="32"/>
  <c r="AN2188" i="32"/>
  <c r="AM2188" i="32"/>
  <c r="AP2187" i="32"/>
  <c r="AO2187" i="32"/>
  <c r="AN2187" i="32"/>
  <c r="AM2187" i="32"/>
  <c r="AP2186" i="32"/>
  <c r="AO2186" i="32"/>
  <c r="AN2186" i="32"/>
  <c r="AM2186" i="32"/>
  <c r="AP2185" i="32"/>
  <c r="AO2185" i="32"/>
  <c r="AN2185" i="32"/>
  <c r="AM2185" i="32"/>
  <c r="AP2184" i="32"/>
  <c r="AO2184" i="32"/>
  <c r="AN2184" i="32"/>
  <c r="AM2184" i="32"/>
  <c r="AP2183" i="32"/>
  <c r="AO2183" i="32"/>
  <c r="AN2183" i="32"/>
  <c r="AM2183" i="32"/>
  <c r="AP2" i="32"/>
  <c r="AO2" i="32"/>
  <c r="AN2" i="32"/>
  <c r="AM2" i="32"/>
  <c r="AP2182" i="32"/>
  <c r="AO2182" i="32"/>
  <c r="AN2182" i="32"/>
  <c r="AM2182" i="32"/>
  <c r="AP1037" i="32"/>
  <c r="AO1037" i="32"/>
  <c r="AN1037" i="32"/>
  <c r="AM1037" i="32"/>
  <c r="AP2181" i="32"/>
  <c r="AO2181" i="32"/>
  <c r="AN2181" i="32"/>
  <c r="AM2181" i="32"/>
  <c r="AP2180" i="32"/>
  <c r="AO2180" i="32"/>
  <c r="AN2180" i="32"/>
  <c r="AM2180" i="32"/>
  <c r="AP2179" i="32"/>
  <c r="AO2179" i="32"/>
  <c r="AN2179" i="32"/>
  <c r="AM2179" i="32"/>
  <c r="AP2178" i="32"/>
  <c r="AO2178" i="32"/>
  <c r="AN2178" i="32"/>
  <c r="AM2178" i="32"/>
  <c r="AP2177" i="32"/>
  <c r="AO2177" i="32"/>
  <c r="AN2177" i="32"/>
  <c r="AM2177" i="32"/>
  <c r="AP2176" i="32"/>
  <c r="AO2176" i="32"/>
  <c r="AN2176" i="32"/>
  <c r="AM2176" i="32"/>
  <c r="AP2175" i="32"/>
  <c r="AO2175" i="32"/>
  <c r="AN2175" i="32"/>
  <c r="AM2175" i="32"/>
  <c r="AP2174" i="32"/>
  <c r="AO2174" i="32"/>
  <c r="AN2174" i="32"/>
  <c r="AM2174" i="32"/>
  <c r="AP2173" i="32"/>
  <c r="AO2173" i="32"/>
  <c r="AN2173" i="32"/>
  <c r="AM2173" i="32"/>
  <c r="AP2172" i="32"/>
  <c r="AO2172" i="32"/>
  <c r="AN2172" i="32"/>
  <c r="AM2172" i="32"/>
  <c r="AP2171" i="32"/>
  <c r="AO2171" i="32"/>
  <c r="AN2171" i="32"/>
  <c r="AM2171" i="32"/>
  <c r="AP2170" i="32"/>
  <c r="AO2170" i="32"/>
  <c r="AN2170" i="32"/>
  <c r="AM2170" i="32"/>
  <c r="AP2169" i="32"/>
  <c r="AO2169" i="32"/>
  <c r="AN2169" i="32"/>
  <c r="AM2169" i="32"/>
  <c r="AP2168" i="32"/>
  <c r="AO2168" i="32"/>
  <c r="AN2168" i="32"/>
  <c r="AM2168" i="32"/>
  <c r="AP2167" i="32"/>
  <c r="AO2167" i="32"/>
  <c r="AN2167" i="32"/>
  <c r="AM2167" i="32"/>
  <c r="AP2166" i="32"/>
  <c r="AO2166" i="32"/>
  <c r="AN2166" i="32"/>
  <c r="AM2166" i="32"/>
  <c r="AP1036" i="32"/>
  <c r="AO1036" i="32"/>
  <c r="AN1036" i="32"/>
  <c r="AM1036" i="32"/>
  <c r="AP2165" i="32"/>
  <c r="AO2165" i="32"/>
  <c r="AN2165" i="32"/>
  <c r="AM2165" i="32"/>
  <c r="AP2164" i="32"/>
  <c r="AO2164" i="32"/>
  <c r="AN2164" i="32"/>
  <c r="AM2164" i="32"/>
  <c r="AP2163" i="32"/>
  <c r="AO2163" i="32"/>
  <c r="AN2163" i="32"/>
  <c r="AM2163" i="32"/>
  <c r="AP2162" i="32"/>
  <c r="AO2162" i="32"/>
  <c r="AN2162" i="32"/>
  <c r="AM2162" i="32"/>
  <c r="AP2161" i="32"/>
  <c r="AO2161" i="32"/>
  <c r="AN2161" i="32"/>
  <c r="AM2161" i="32"/>
  <c r="AP2160" i="32"/>
  <c r="AO2160" i="32"/>
  <c r="AN2160" i="32"/>
  <c r="AM2160" i="32"/>
  <c r="AP2159" i="32"/>
  <c r="AO2159" i="32"/>
  <c r="AN2159" i="32"/>
  <c r="AM2159" i="32"/>
  <c r="AP2158" i="32"/>
  <c r="AO2158" i="32"/>
  <c r="AN2158" i="32"/>
  <c r="AM2158" i="32"/>
  <c r="AP2157" i="32"/>
  <c r="AO2157" i="32"/>
  <c r="AN2157" i="32"/>
  <c r="AM2157" i="32"/>
  <c r="AP2156" i="32"/>
  <c r="AO2156" i="32"/>
  <c r="AN2156" i="32"/>
  <c r="AM2156" i="32"/>
  <c r="AP2155" i="32"/>
  <c r="AO2155" i="32"/>
  <c r="AN2155" i="32"/>
  <c r="AM2155" i="32"/>
  <c r="AP2154" i="32"/>
  <c r="AO2154" i="32"/>
  <c r="AN2154" i="32"/>
  <c r="AM2154" i="32"/>
  <c r="AP2153" i="32"/>
  <c r="AO2153" i="32"/>
  <c r="AN2153" i="32"/>
  <c r="AM2153" i="32"/>
  <c r="AP1035" i="32"/>
  <c r="AO1035" i="32"/>
  <c r="AN1035" i="32"/>
  <c r="AM1035" i="32"/>
  <c r="AP2152" i="32"/>
  <c r="AO2152" i="32"/>
  <c r="AN2152" i="32"/>
  <c r="AM2152" i="32"/>
  <c r="AP1034" i="32"/>
  <c r="AO1034" i="32"/>
  <c r="AN1034" i="32"/>
  <c r="AM1034" i="32"/>
  <c r="AP2151" i="32"/>
  <c r="AO2151" i="32"/>
  <c r="AN2151" i="32"/>
  <c r="AM2151" i="32"/>
  <c r="AP762" i="32"/>
  <c r="AO762" i="32"/>
  <c r="AN762" i="32"/>
  <c r="AM762" i="32"/>
  <c r="AP2150" i="32"/>
  <c r="AO2150" i="32"/>
  <c r="AN2150" i="32"/>
  <c r="AM2150" i="32"/>
  <c r="AP2149" i="32"/>
  <c r="AO2149" i="32"/>
  <c r="AN2149" i="32"/>
  <c r="AM2149" i="32"/>
  <c r="AP2148" i="32"/>
  <c r="AO2148" i="32"/>
  <c r="AN2148" i="32"/>
  <c r="AM2148" i="32"/>
  <c r="AP2147" i="32"/>
  <c r="AO2147" i="32"/>
  <c r="AN2147" i="32"/>
  <c r="AM2147" i="32"/>
  <c r="AP2146" i="32"/>
  <c r="AO2146" i="32"/>
  <c r="AN2146" i="32"/>
  <c r="AM2146" i="32"/>
  <c r="AP2145" i="32"/>
  <c r="AO2145" i="32"/>
  <c r="AN2145" i="32"/>
  <c r="AM2145" i="32"/>
  <c r="AP2144" i="32"/>
  <c r="AO2144" i="32"/>
  <c r="AN2144" i="32"/>
  <c r="AM2144" i="32"/>
  <c r="AP2143" i="32"/>
  <c r="AO2143" i="32"/>
  <c r="AN2143" i="32"/>
  <c r="AM2143" i="32"/>
  <c r="AP2142" i="32"/>
  <c r="AO2142" i="32"/>
  <c r="AN2142" i="32"/>
  <c r="AM2142" i="32"/>
  <c r="AP2141" i="32"/>
  <c r="AO2141" i="32"/>
  <c r="AN2141" i="32"/>
  <c r="AM2141" i="32"/>
  <c r="AP2140" i="32"/>
  <c r="AO2140" i="32"/>
  <c r="AN2140" i="32"/>
  <c r="AM2140" i="32"/>
  <c r="AP2139" i="32"/>
  <c r="AO2139" i="32"/>
  <c r="AN2139" i="32"/>
  <c r="AM2139" i="32"/>
  <c r="AP761" i="32"/>
  <c r="AO761" i="32"/>
  <c r="AN761" i="32"/>
  <c r="AM761" i="32"/>
  <c r="AP2138" i="32"/>
  <c r="AO2138" i="32"/>
  <c r="AN2138" i="32"/>
  <c r="AM2138" i="32"/>
  <c r="AP2137" i="32"/>
  <c r="AO2137" i="32"/>
  <c r="AN2137" i="32"/>
  <c r="AM2137" i="32"/>
  <c r="AP2136" i="32"/>
  <c r="AO2136" i="32"/>
  <c r="AN2136" i="32"/>
  <c r="AM2136" i="32"/>
  <c r="AP1033" i="32"/>
  <c r="AO1033" i="32"/>
  <c r="AN1033" i="32"/>
  <c r="AM1033" i="32"/>
  <c r="AP2135" i="32"/>
  <c r="AO2135" i="32"/>
  <c r="AN2135" i="32"/>
  <c r="AM2135" i="32"/>
  <c r="AP2134" i="32"/>
  <c r="AO2134" i="32"/>
  <c r="AN2134" i="32"/>
  <c r="AM2134" i="32"/>
  <c r="AP2133" i="32"/>
  <c r="AO2133" i="32"/>
  <c r="AN2133" i="32"/>
  <c r="AM2133" i="32"/>
  <c r="AP1032" i="32"/>
  <c r="AO1032" i="32"/>
  <c r="AN1032" i="32"/>
  <c r="AM1032" i="32"/>
  <c r="AP2132" i="32"/>
  <c r="AO2132" i="32"/>
  <c r="AN2132" i="32"/>
  <c r="AM2132" i="32"/>
  <c r="AP2131" i="32"/>
  <c r="AO2131" i="32"/>
  <c r="AN2131" i="32"/>
  <c r="AM2131" i="32"/>
  <c r="AP2130" i="32"/>
  <c r="AO2130" i="32"/>
  <c r="AN2130" i="32"/>
  <c r="AM2130" i="32"/>
  <c r="AP2129" i="32"/>
  <c r="AO2129" i="32"/>
  <c r="AN2129" i="32"/>
  <c r="AM2129" i="32"/>
  <c r="AP2128" i="32"/>
  <c r="AO2128" i="32"/>
  <c r="AN2128" i="32"/>
  <c r="AM2128" i="32"/>
  <c r="AP2127" i="32"/>
  <c r="AO2127" i="32"/>
  <c r="AN2127" i="32"/>
  <c r="AM2127" i="32"/>
  <c r="AP2126" i="32"/>
  <c r="AO2126" i="32"/>
  <c r="AN2126" i="32"/>
  <c r="AM2126" i="32"/>
  <c r="AP2125" i="32"/>
  <c r="AO2125" i="32"/>
  <c r="AN2125" i="32"/>
  <c r="AM2125" i="32"/>
  <c r="AP2124" i="32"/>
  <c r="AO2124" i="32"/>
  <c r="AN2124" i="32"/>
  <c r="AM2124" i="32"/>
  <c r="AP1031" i="32"/>
  <c r="AO1031" i="32"/>
  <c r="AN1031" i="32"/>
  <c r="AM1031" i="32"/>
  <c r="AP2123" i="32"/>
  <c r="AO2123" i="32"/>
  <c r="AN2123" i="32"/>
  <c r="AM2123" i="32"/>
  <c r="AP2122" i="32"/>
  <c r="AO2122" i="32"/>
  <c r="AN2122" i="32"/>
  <c r="AM2122" i="32"/>
  <c r="AP2121" i="32"/>
  <c r="AO2121" i="32"/>
  <c r="AN2121" i="32"/>
  <c r="AM2121" i="32"/>
  <c r="AP1030" i="32"/>
  <c r="AO1030" i="32"/>
  <c r="AN1030" i="32"/>
  <c r="AM1030" i="32"/>
  <c r="AP1029" i="32"/>
  <c r="AO1029" i="32"/>
  <c r="AN1029" i="32"/>
  <c r="AM1029" i="32"/>
  <c r="AP2120" i="32"/>
  <c r="AO2120" i="32"/>
  <c r="AN2120" i="32"/>
  <c r="AM2120" i="32"/>
  <c r="AP1028" i="32"/>
  <c r="AO1028" i="32"/>
  <c r="AN1028" i="32"/>
  <c r="AM1028" i="32"/>
  <c r="AP1953" i="32"/>
  <c r="AO1953" i="32"/>
  <c r="AN1953" i="32"/>
  <c r="AM1953" i="32"/>
  <c r="AP760" i="32"/>
  <c r="AO760" i="32"/>
  <c r="AN760" i="32"/>
  <c r="AM760" i="32"/>
  <c r="AP902" i="32"/>
  <c r="AO902" i="32"/>
  <c r="AN902" i="32"/>
  <c r="AM902" i="32"/>
  <c r="AP1027" i="32"/>
  <c r="AO1027" i="32"/>
  <c r="AN1027" i="32"/>
  <c r="AM1027" i="32"/>
  <c r="AP759" i="32"/>
  <c r="AO759" i="32"/>
  <c r="AN759" i="32"/>
  <c r="AM759" i="32"/>
  <c r="AP901" i="32"/>
  <c r="AO901" i="32"/>
  <c r="AN901" i="32"/>
  <c r="AM901" i="32"/>
  <c r="AP2010" i="32"/>
  <c r="AO2010" i="32"/>
  <c r="AN2010" i="32"/>
  <c r="AM2010" i="32"/>
  <c r="AP758" i="32"/>
  <c r="AO758" i="32"/>
  <c r="AN758" i="32"/>
  <c r="AM758" i="32"/>
  <c r="AP757" i="32"/>
  <c r="AO757" i="32"/>
  <c r="AN757" i="32"/>
  <c r="AM757" i="32"/>
  <c r="AP2119" i="32"/>
  <c r="AO2119" i="32"/>
  <c r="AN2119" i="32"/>
  <c r="AM2119" i="32"/>
  <c r="AP3254" i="32"/>
  <c r="AO3254" i="32"/>
  <c r="AN3254" i="32"/>
  <c r="AM3254" i="32"/>
  <c r="AP1026" i="32"/>
  <c r="AO1026" i="32"/>
  <c r="AN1026" i="32"/>
  <c r="AM1026" i="32"/>
  <c r="AP756" i="32"/>
  <c r="AO756" i="32"/>
  <c r="AN756" i="32"/>
  <c r="AM756" i="32"/>
  <c r="AP755" i="32"/>
  <c r="AO755" i="32"/>
  <c r="AN755" i="32"/>
  <c r="AM755" i="32"/>
  <c r="AP754" i="32"/>
  <c r="AO754" i="32"/>
  <c r="AN754" i="32"/>
  <c r="AM754" i="32"/>
  <c r="AP1025" i="32"/>
  <c r="AO1025" i="32"/>
  <c r="AN1025" i="32"/>
  <c r="AM1025" i="32"/>
  <c r="AP753" i="32"/>
  <c r="AO753" i="32"/>
  <c r="AN753" i="32"/>
  <c r="AM753" i="32"/>
  <c r="AP752" i="32"/>
  <c r="AO752" i="32"/>
  <c r="AN752" i="32"/>
  <c r="AM752" i="32"/>
  <c r="AP751" i="32"/>
  <c r="AO751" i="32"/>
  <c r="AN751" i="32"/>
  <c r="AM751" i="32"/>
  <c r="AP1024" i="32"/>
  <c r="AO1024" i="32"/>
  <c r="AN1024" i="32"/>
  <c r="AM1024" i="32"/>
  <c r="AP750" i="32"/>
  <c r="AO750" i="32"/>
  <c r="AN750" i="32"/>
  <c r="AM750" i="32"/>
  <c r="AP749" i="32"/>
  <c r="AO749" i="32"/>
  <c r="AN749" i="32"/>
  <c r="AM749" i="32"/>
  <c r="AP748" i="32"/>
  <c r="AO748" i="32"/>
  <c r="AN748" i="32"/>
  <c r="AM748" i="32"/>
  <c r="AP747" i="32"/>
  <c r="AO747" i="32"/>
  <c r="AN747" i="32"/>
  <c r="AM747" i="32"/>
  <c r="AP746" i="32"/>
  <c r="AO746" i="32"/>
  <c r="AN746" i="32"/>
  <c r="AM746" i="32"/>
  <c r="AP745" i="32"/>
  <c r="AO745" i="32"/>
  <c r="AN745" i="32"/>
  <c r="AM745" i="32"/>
  <c r="AP744" i="32"/>
  <c r="AO744" i="32"/>
  <c r="AN744" i="32"/>
  <c r="AM744" i="32"/>
  <c r="AP2117" i="32"/>
  <c r="AO2117" i="32"/>
  <c r="AN2117" i="32"/>
  <c r="AM2117" i="32"/>
  <c r="AP743" i="32"/>
  <c r="AO743" i="32"/>
  <c r="AN743" i="32"/>
  <c r="AM743" i="32"/>
  <c r="AP1023" i="32"/>
  <c r="AO1023" i="32"/>
  <c r="AN1023" i="32"/>
  <c r="AM1023" i="32"/>
  <c r="AP742" i="32"/>
  <c r="AO742" i="32"/>
  <c r="AN742" i="32"/>
  <c r="AM742" i="32"/>
  <c r="AP741" i="32"/>
  <c r="AO741" i="32"/>
  <c r="AN741" i="32"/>
  <c r="AM741" i="32"/>
  <c r="AP740" i="32"/>
  <c r="AO740" i="32"/>
  <c r="AN740" i="32"/>
  <c r="AM740" i="32"/>
  <c r="AP1022" i="32"/>
  <c r="AO1022" i="32"/>
  <c r="AN1022" i="32"/>
  <c r="AM1022" i="32"/>
  <c r="AP2116" i="32"/>
  <c r="AO2116" i="32"/>
  <c r="AN2116" i="32"/>
  <c r="AM2116" i="32"/>
  <c r="AP2115" i="32"/>
  <c r="AO2115" i="32"/>
  <c r="AN2115" i="32"/>
  <c r="AM2115" i="32"/>
  <c r="AP739" i="32"/>
  <c r="AO739" i="32"/>
  <c r="AN739" i="32"/>
  <c r="AM739" i="32"/>
  <c r="AP738" i="32"/>
  <c r="AO738" i="32"/>
  <c r="AN738" i="32"/>
  <c r="AM738" i="32"/>
  <c r="AP737" i="32"/>
  <c r="AO737" i="32"/>
  <c r="AN737" i="32"/>
  <c r="AM737" i="32"/>
  <c r="AP736" i="32"/>
  <c r="AO736" i="32"/>
  <c r="AN736" i="32"/>
  <c r="AM736" i="32"/>
  <c r="AP1021" i="32"/>
  <c r="AO1021" i="32"/>
  <c r="AN1021" i="32"/>
  <c r="AM1021" i="32"/>
  <c r="AP1020" i="32"/>
  <c r="AO1020" i="32"/>
  <c r="AN1020" i="32"/>
  <c r="AM1020" i="32"/>
  <c r="AP1019" i="32"/>
  <c r="AO1019" i="32"/>
  <c r="AN1019" i="32"/>
  <c r="AM1019" i="32"/>
  <c r="AP1018" i="32"/>
  <c r="AO1018" i="32"/>
  <c r="AN1018" i="32"/>
  <c r="AM1018" i="32"/>
  <c r="AP2114" i="32"/>
  <c r="AO2114" i="32"/>
  <c r="AN2114" i="32"/>
  <c r="AM2114" i="32"/>
  <c r="AP1017" i="32"/>
  <c r="AO1017" i="32"/>
  <c r="AN1017" i="32"/>
  <c r="AM1017" i="32"/>
  <c r="AP2113" i="32"/>
  <c r="AO2113" i="32"/>
  <c r="AN2113" i="32"/>
  <c r="AM2113" i="32"/>
  <c r="AP900" i="32"/>
  <c r="AO900" i="32"/>
  <c r="AN900" i="32"/>
  <c r="AM900" i="32"/>
  <c r="AP735" i="32"/>
  <c r="AO735" i="32"/>
  <c r="AN735" i="32"/>
  <c r="AM735" i="32"/>
  <c r="AP2112" i="32"/>
  <c r="AO2112" i="32"/>
  <c r="AN2112" i="32"/>
  <c r="AM2112" i="32"/>
  <c r="AP2111" i="32"/>
  <c r="AO2111" i="32"/>
  <c r="AN2111" i="32"/>
  <c r="AM2111" i="32"/>
  <c r="AP2110" i="32"/>
  <c r="AO2110" i="32"/>
  <c r="AN2110" i="32"/>
  <c r="AM2110" i="32"/>
  <c r="AP2109" i="32"/>
  <c r="AO2109" i="32"/>
  <c r="AN2109" i="32"/>
  <c r="AM2109" i="32"/>
  <c r="AP734" i="32"/>
  <c r="AO734" i="32"/>
  <c r="AN734" i="32"/>
  <c r="AM734" i="32"/>
  <c r="AP2108" i="32"/>
  <c r="AO2108" i="32"/>
  <c r="AN2108" i="32"/>
  <c r="AM2108" i="32"/>
  <c r="AP2107" i="32"/>
  <c r="AO2107" i="32"/>
  <c r="AN2107" i="32"/>
  <c r="AM2107" i="32"/>
  <c r="AP733" i="32"/>
  <c r="AO733" i="32"/>
  <c r="AN733" i="32"/>
  <c r="AM733" i="32"/>
  <c r="AP899" i="32"/>
  <c r="AO899" i="32"/>
  <c r="AN899" i="32"/>
  <c r="AM899" i="32"/>
  <c r="AP1968" i="32"/>
  <c r="AO1968" i="32"/>
  <c r="AN1968" i="32"/>
  <c r="AM1968" i="32"/>
  <c r="AP732" i="32"/>
  <c r="AO732" i="32"/>
  <c r="AN732" i="32"/>
  <c r="AM732" i="32"/>
  <c r="AP2106" i="32"/>
  <c r="AO2106" i="32"/>
  <c r="AN2106" i="32"/>
  <c r="AM2106" i="32"/>
  <c r="AP1016" i="32"/>
  <c r="AO1016" i="32"/>
  <c r="AN1016" i="32"/>
  <c r="AM1016" i="32"/>
  <c r="AP2105" i="32"/>
  <c r="AO2105" i="32"/>
  <c r="AN2105" i="32"/>
  <c r="AM2105" i="32"/>
  <c r="AP731" i="32"/>
  <c r="AO731" i="32"/>
  <c r="AN731" i="32"/>
  <c r="AM731" i="32"/>
  <c r="AP730" i="32"/>
  <c r="AO730" i="32"/>
  <c r="AN730" i="32"/>
  <c r="AM730" i="32"/>
  <c r="AP729" i="32"/>
  <c r="AO729" i="32"/>
  <c r="AN729" i="32"/>
  <c r="AM729" i="32"/>
  <c r="AP1015" i="32"/>
  <c r="AO1015" i="32"/>
  <c r="AN1015" i="32"/>
  <c r="AM1015" i="32"/>
  <c r="AP1014" i="32"/>
  <c r="AO1014" i="32"/>
  <c r="AN1014" i="32"/>
  <c r="AM1014" i="32"/>
  <c r="AP2104" i="32"/>
  <c r="AO2104" i="32"/>
  <c r="AN2104" i="32"/>
  <c r="AM2104" i="32"/>
  <c r="AP2103" i="32"/>
  <c r="AO2103" i="32"/>
  <c r="AN2103" i="32"/>
  <c r="AM2103" i="32"/>
  <c r="AP2102" i="32"/>
  <c r="AO2102" i="32"/>
  <c r="AN2102" i="32"/>
  <c r="AM2102" i="32"/>
  <c r="AP1013" i="32"/>
  <c r="AO1013" i="32"/>
  <c r="AN1013" i="32"/>
  <c r="AM1013" i="32"/>
  <c r="AP1967" i="32"/>
  <c r="AO1967" i="32"/>
  <c r="AN1967" i="32"/>
  <c r="AM1967" i="32"/>
  <c r="AP2101" i="32"/>
  <c r="AO2101" i="32"/>
  <c r="AN2101" i="32"/>
  <c r="AM2101" i="32"/>
  <c r="AP1012" i="32"/>
  <c r="AO1012" i="32"/>
  <c r="AN1012" i="32"/>
  <c r="AM1012" i="32"/>
  <c r="AP728" i="32"/>
  <c r="AO728" i="32"/>
  <c r="AN728" i="32"/>
  <c r="AM728" i="32"/>
  <c r="AP727" i="32"/>
  <c r="AO727" i="32"/>
  <c r="AN727" i="32"/>
  <c r="AM727" i="32"/>
  <c r="AP2100" i="32"/>
  <c r="AO2100" i="32"/>
  <c r="AN2100" i="32"/>
  <c r="AM2100" i="32"/>
  <c r="AP1011" i="32"/>
  <c r="AO1011" i="32"/>
  <c r="AN1011" i="32"/>
  <c r="AM1011" i="32"/>
  <c r="AP726" i="32"/>
  <c r="AO726" i="32"/>
  <c r="AN726" i="32"/>
  <c r="AM726" i="32"/>
  <c r="AP2099" i="32"/>
  <c r="AO2099" i="32"/>
  <c r="AN2099" i="32"/>
  <c r="AM2099" i="32"/>
  <c r="AP725" i="32"/>
  <c r="AO725" i="32"/>
  <c r="AN725" i="32"/>
  <c r="AM725" i="32"/>
  <c r="AP2098" i="32"/>
  <c r="AO2098" i="32"/>
  <c r="AN2098" i="32"/>
  <c r="AM2098" i="32"/>
  <c r="AP724" i="32"/>
  <c r="AO724" i="32"/>
  <c r="AN724" i="32"/>
  <c r="AM724" i="32"/>
  <c r="AP723" i="32"/>
  <c r="AO723" i="32"/>
  <c r="AN723" i="32"/>
  <c r="AM723" i="32"/>
  <c r="AP722" i="32"/>
  <c r="AO722" i="32"/>
  <c r="AN722" i="32"/>
  <c r="AM722" i="32"/>
  <c r="AP721" i="32"/>
  <c r="AO721" i="32"/>
  <c r="AN721" i="32"/>
  <c r="AM721" i="32"/>
  <c r="AP720" i="32"/>
  <c r="AO720" i="32"/>
  <c r="AN720" i="32"/>
  <c r="AM720" i="32"/>
  <c r="AP1010" i="32"/>
  <c r="AO1010" i="32"/>
  <c r="AN1010" i="32"/>
  <c r="AM1010" i="32"/>
  <c r="AP2097" i="32"/>
  <c r="AO2097" i="32"/>
  <c r="AN2097" i="32"/>
  <c r="AM2097" i="32"/>
  <c r="AP719" i="32"/>
  <c r="AO719" i="32"/>
  <c r="AN719" i="32"/>
  <c r="AM719" i="32"/>
  <c r="AP718" i="32"/>
  <c r="AO718" i="32"/>
  <c r="AN718" i="32"/>
  <c r="AM718" i="32"/>
  <c r="AP1009" i="32"/>
  <c r="AO1009" i="32"/>
  <c r="AN1009" i="32"/>
  <c r="AM1009" i="32"/>
  <c r="AP1008" i="32"/>
  <c r="AO1008" i="32"/>
  <c r="AN1008" i="32"/>
  <c r="AM1008" i="32"/>
  <c r="AP2096" i="32"/>
  <c r="AO2096" i="32"/>
  <c r="AN2096" i="32"/>
  <c r="AM2096" i="32"/>
  <c r="AP1978" i="32"/>
  <c r="AO1978" i="32"/>
  <c r="AN1978" i="32"/>
  <c r="AM1978" i="32"/>
  <c r="AP717" i="32"/>
  <c r="AO717" i="32"/>
  <c r="AN717" i="32"/>
  <c r="AM717" i="32"/>
  <c r="AP716" i="32"/>
  <c r="AO716" i="32"/>
  <c r="AN716" i="32"/>
  <c r="AM716" i="32"/>
  <c r="AP1007" i="32"/>
  <c r="AO1007" i="32"/>
  <c r="AN1007" i="32"/>
  <c r="AM1007" i="32"/>
  <c r="AP1006" i="32"/>
  <c r="AO1006" i="32"/>
  <c r="AN1006" i="32"/>
  <c r="AM1006" i="32"/>
  <c r="AP1005" i="32"/>
  <c r="AO1005" i="32"/>
  <c r="AN1005" i="32"/>
  <c r="AM1005" i="32"/>
  <c r="AP1004" i="32"/>
  <c r="AO1004" i="32"/>
  <c r="AN1004" i="32"/>
  <c r="AM1004" i="32"/>
  <c r="AP4448" i="32"/>
  <c r="AO4448" i="32"/>
  <c r="AN4448" i="32"/>
  <c r="AM4448" i="32"/>
  <c r="AP2095" i="32"/>
  <c r="AO2095" i="32"/>
  <c r="AN2095" i="32"/>
  <c r="AM2095" i="32"/>
  <c r="AP715" i="32"/>
  <c r="AO715" i="32"/>
  <c r="AN715" i="32"/>
  <c r="AM715" i="32"/>
  <c r="AP714" i="32"/>
  <c r="AO714" i="32"/>
  <c r="AN714" i="32"/>
  <c r="AM714" i="32"/>
  <c r="AP1003" i="32"/>
  <c r="AO1003" i="32"/>
  <c r="AN1003" i="32"/>
  <c r="AM1003" i="32"/>
  <c r="AP2094" i="32"/>
  <c r="AO2094" i="32"/>
  <c r="AN2094" i="32"/>
  <c r="AM2094" i="32"/>
  <c r="AP2093" i="32"/>
  <c r="AO2093" i="32"/>
  <c r="AN2093" i="32"/>
  <c r="AM2093" i="32"/>
  <c r="AP2092" i="32"/>
  <c r="AO2092" i="32"/>
  <c r="AN2092" i="32"/>
  <c r="AM2092" i="32"/>
  <c r="AP713" i="32"/>
  <c r="AO713" i="32"/>
  <c r="AN713" i="32"/>
  <c r="AM713" i="32"/>
  <c r="AP712" i="32"/>
  <c r="AO712" i="32"/>
  <c r="AN712" i="32"/>
  <c r="AM712" i="32"/>
  <c r="AP711" i="32"/>
  <c r="AO711" i="32"/>
  <c r="AN711" i="32"/>
  <c r="AM711" i="32"/>
  <c r="AP710" i="32"/>
  <c r="AO710" i="32"/>
  <c r="AN710" i="32"/>
  <c r="AM710" i="32"/>
  <c r="AP898" i="32"/>
  <c r="AO898" i="32"/>
  <c r="AN898" i="32"/>
  <c r="AM898" i="32"/>
  <c r="AP1002" i="32"/>
  <c r="AO1002" i="32"/>
  <c r="AN1002" i="32"/>
  <c r="AM1002" i="32"/>
  <c r="AP2091" i="32"/>
  <c r="AO2091" i="32"/>
  <c r="AN2091" i="32"/>
  <c r="AM2091" i="32"/>
  <c r="AP709" i="32"/>
  <c r="AO709" i="32"/>
  <c r="AN709" i="32"/>
  <c r="AM709" i="32"/>
  <c r="AP1001" i="32"/>
  <c r="AO1001" i="32"/>
  <c r="AN1001" i="32"/>
  <c r="AM1001" i="32"/>
  <c r="AP2090" i="32"/>
  <c r="AO2090" i="32"/>
  <c r="AN2090" i="32"/>
  <c r="AM2090" i="32"/>
  <c r="AP2089" i="32"/>
  <c r="AO2089" i="32"/>
  <c r="AN2089" i="32"/>
  <c r="AM2089" i="32"/>
  <c r="AP897" i="32"/>
  <c r="AO897" i="32"/>
  <c r="AN897" i="32"/>
  <c r="AM897" i="32"/>
  <c r="AP1000" i="32"/>
  <c r="AO1000" i="32"/>
  <c r="AN1000" i="32"/>
  <c r="AM1000" i="32"/>
  <c r="AP708" i="32"/>
  <c r="AO708" i="32"/>
  <c r="AN708" i="32"/>
  <c r="AM708" i="32"/>
  <c r="AP999" i="32"/>
  <c r="AO999" i="32"/>
  <c r="AN999" i="32"/>
  <c r="AM999" i="32"/>
  <c r="AP707" i="32"/>
  <c r="AO707" i="32"/>
  <c r="AN707" i="32"/>
  <c r="AM707" i="32"/>
  <c r="AP706" i="32"/>
  <c r="AO706" i="32"/>
  <c r="AN706" i="32"/>
  <c r="AM706" i="32"/>
  <c r="AP705" i="32"/>
  <c r="AO705" i="32"/>
  <c r="AN705" i="32"/>
  <c r="AM705" i="32"/>
  <c r="AP704" i="32"/>
  <c r="AO704" i="32"/>
  <c r="AN704" i="32"/>
  <c r="AM704" i="32"/>
  <c r="AP2088" i="32"/>
  <c r="AO2088" i="32"/>
  <c r="AN2088" i="32"/>
  <c r="AM2088" i="32"/>
  <c r="AP998" i="32"/>
  <c r="AO998" i="32"/>
  <c r="AN998" i="32"/>
  <c r="AM998" i="32"/>
  <c r="AP997" i="32"/>
  <c r="AO997" i="32"/>
  <c r="AN997" i="32"/>
  <c r="AM997" i="32"/>
  <c r="AP896" i="32"/>
  <c r="AO896" i="32"/>
  <c r="AN896" i="32"/>
  <c r="AM896" i="32"/>
  <c r="AP2087" i="32"/>
  <c r="AO2087" i="32"/>
  <c r="AN2087" i="32"/>
  <c r="AM2087" i="32"/>
  <c r="AP996" i="32"/>
  <c r="AO996" i="32"/>
  <c r="AN996" i="32"/>
  <c r="AM996" i="32"/>
  <c r="AP703" i="32"/>
  <c r="AO703" i="32"/>
  <c r="AN703" i="32"/>
  <c r="AM703" i="32"/>
  <c r="AP995" i="32"/>
  <c r="AO995" i="32"/>
  <c r="AN995" i="32"/>
  <c r="AM995" i="32"/>
  <c r="AP895" i="32"/>
  <c r="AO895" i="32"/>
  <c r="AN895" i="32"/>
  <c r="AM895" i="32"/>
  <c r="AP702" i="32"/>
  <c r="AO702" i="32"/>
  <c r="AN702" i="32"/>
  <c r="AM702" i="32"/>
  <c r="AP701" i="32"/>
  <c r="AO701" i="32"/>
  <c r="AN701" i="32"/>
  <c r="AM701" i="32"/>
  <c r="AP2086" i="32"/>
  <c r="AO2086" i="32"/>
  <c r="AN2086" i="32"/>
  <c r="AM2086" i="32"/>
  <c r="AP994" i="32"/>
  <c r="AO994" i="32"/>
  <c r="AN994" i="32"/>
  <c r="AM994" i="32"/>
  <c r="AP700" i="32"/>
  <c r="AO700" i="32"/>
  <c r="AN700" i="32"/>
  <c r="AM700" i="32"/>
  <c r="AP699" i="32"/>
  <c r="AO699" i="32"/>
  <c r="AN699" i="32"/>
  <c r="AM699" i="32"/>
  <c r="AP2085" i="32"/>
  <c r="AO2085" i="32"/>
  <c r="AN2085" i="32"/>
  <c r="AM2085" i="32"/>
  <c r="AP993" i="32"/>
  <c r="AO993" i="32"/>
  <c r="AN993" i="32"/>
  <c r="AM993" i="32"/>
  <c r="AP894" i="32"/>
  <c r="AO894" i="32"/>
  <c r="AN894" i="32"/>
  <c r="AM894" i="32"/>
  <c r="AP2084" i="32"/>
  <c r="AO2084" i="32"/>
  <c r="AN2084" i="32"/>
  <c r="AM2084" i="32"/>
  <c r="AP698" i="32"/>
  <c r="AO698" i="32"/>
  <c r="AN698" i="32"/>
  <c r="AM698" i="32"/>
  <c r="AP992" i="32"/>
  <c r="AO992" i="32"/>
  <c r="AN992" i="32"/>
  <c r="AM992" i="32"/>
  <c r="AP2083" i="32"/>
  <c r="AO2083" i="32"/>
  <c r="AN2083" i="32"/>
  <c r="AM2083" i="32"/>
  <c r="AP991" i="32"/>
  <c r="AO991" i="32"/>
  <c r="AN991" i="32"/>
  <c r="AM991" i="32"/>
  <c r="AP990" i="32"/>
  <c r="AO990" i="32"/>
  <c r="AN990" i="32"/>
  <c r="AM990" i="32"/>
  <c r="AP697" i="32"/>
  <c r="AO697" i="32"/>
  <c r="AN697" i="32"/>
  <c r="AM697" i="32"/>
  <c r="AP696" i="32"/>
  <c r="AO696" i="32"/>
  <c r="AN696" i="32"/>
  <c r="AM696" i="32"/>
  <c r="AP2082" i="32"/>
  <c r="AO2082" i="32"/>
  <c r="AN2082" i="32"/>
  <c r="AM2082" i="32"/>
  <c r="AP2081" i="32"/>
  <c r="AO2081" i="32"/>
  <c r="AN2081" i="32"/>
  <c r="AM2081" i="32"/>
  <c r="AP2080" i="32"/>
  <c r="AO2080" i="32"/>
  <c r="AN2080" i="32"/>
  <c r="AM2080" i="32"/>
  <c r="AP2079" i="32"/>
  <c r="AO2079" i="32"/>
  <c r="AN2079" i="32"/>
  <c r="AM2079" i="32"/>
  <c r="AP2078" i="32"/>
  <c r="AO2078" i="32"/>
  <c r="AN2078" i="32"/>
  <c r="AM2078" i="32"/>
  <c r="AP695" i="32"/>
  <c r="AO695" i="32"/>
  <c r="AN695" i="32"/>
  <c r="AM695" i="32"/>
  <c r="AP2077" i="32"/>
  <c r="AO2077" i="32"/>
  <c r="AN2077" i="32"/>
  <c r="AM2077" i="32"/>
  <c r="AP694" i="32"/>
  <c r="AO694" i="32"/>
  <c r="AN694" i="32"/>
  <c r="AM694" i="32"/>
  <c r="AP693" i="32"/>
  <c r="AO693" i="32"/>
  <c r="AN693" i="32"/>
  <c r="AM693" i="32"/>
  <c r="AP692" i="32"/>
  <c r="AO692" i="32"/>
  <c r="AN692" i="32"/>
  <c r="AM692" i="32"/>
  <c r="AP691" i="32"/>
  <c r="AO691" i="32"/>
  <c r="AN691" i="32"/>
  <c r="AM691" i="32"/>
  <c r="AP690" i="32"/>
  <c r="AO690" i="32"/>
  <c r="AN690" i="32"/>
  <c r="AM690" i="32"/>
  <c r="AP689" i="32"/>
  <c r="AO689" i="32"/>
  <c r="AN689" i="32"/>
  <c r="AM689" i="32"/>
  <c r="AP2076" i="32"/>
  <c r="AO2076" i="32"/>
  <c r="AN2076" i="32"/>
  <c r="AM2076" i="32"/>
  <c r="AP688" i="32"/>
  <c r="AO688" i="32"/>
  <c r="AN688" i="32"/>
  <c r="AM688" i="32"/>
  <c r="AP687" i="32"/>
  <c r="AO687" i="32"/>
  <c r="AN687" i="32"/>
  <c r="AM687" i="32"/>
  <c r="AP989" i="32"/>
  <c r="AO989" i="32"/>
  <c r="AN989" i="32"/>
  <c r="AM989" i="32"/>
  <c r="AP686" i="32"/>
  <c r="AO686" i="32"/>
  <c r="AN686" i="32"/>
  <c r="AM686" i="32"/>
  <c r="AP685" i="32"/>
  <c r="AO685" i="32"/>
  <c r="AN685" i="32"/>
  <c r="AM685" i="32"/>
  <c r="AP684" i="32"/>
  <c r="AO684" i="32"/>
  <c r="AN684" i="32"/>
  <c r="AM684" i="32"/>
  <c r="AP683" i="32"/>
  <c r="AO683" i="32"/>
  <c r="AN683" i="32"/>
  <c r="AM683" i="32"/>
  <c r="AP682" i="32"/>
  <c r="AO682" i="32"/>
  <c r="AN682" i="32"/>
  <c r="AM682" i="32"/>
  <c r="AP681" i="32"/>
  <c r="AO681" i="32"/>
  <c r="AN681" i="32"/>
  <c r="AM681" i="32"/>
  <c r="AP680" i="32"/>
  <c r="AO680" i="32"/>
  <c r="AN680" i="32"/>
  <c r="AM680" i="32"/>
  <c r="AP679" i="32"/>
  <c r="AO679" i="32"/>
  <c r="AN679" i="32"/>
  <c r="AM679" i="32"/>
  <c r="AP678" i="32"/>
  <c r="AO678" i="32"/>
  <c r="AN678" i="32"/>
  <c r="AM678" i="32"/>
  <c r="AP677" i="32"/>
  <c r="AO677" i="32"/>
  <c r="AN677" i="32"/>
  <c r="AM677" i="32"/>
  <c r="AP676" i="32"/>
  <c r="AO676" i="32"/>
  <c r="AN676" i="32"/>
  <c r="AM676" i="32"/>
  <c r="AP675" i="32"/>
  <c r="AO675" i="32"/>
  <c r="AN675" i="32"/>
  <c r="AM675" i="32"/>
  <c r="AP674" i="32"/>
  <c r="AO674" i="32"/>
  <c r="AN674" i="32"/>
  <c r="AM674" i="32"/>
  <c r="AP673" i="32"/>
  <c r="AO673" i="32"/>
  <c r="AN673" i="32"/>
  <c r="AM673" i="32"/>
  <c r="AP672" i="32"/>
  <c r="AO672" i="32"/>
  <c r="AN672" i="32"/>
  <c r="AM672" i="32"/>
  <c r="AP671" i="32"/>
  <c r="AO671" i="32"/>
  <c r="AN671" i="32"/>
  <c r="AM671" i="32"/>
  <c r="AP670" i="32"/>
  <c r="AO670" i="32"/>
  <c r="AN670" i="32"/>
  <c r="AM670" i="32"/>
  <c r="AP669" i="32"/>
  <c r="AO669" i="32"/>
  <c r="AN669" i="32"/>
  <c r="AM669" i="32"/>
  <c r="AP2075" i="32"/>
  <c r="AO2075" i="32"/>
  <c r="AN2075" i="32"/>
  <c r="AM2075" i="32"/>
  <c r="AP988" i="32"/>
  <c r="AO988" i="32"/>
  <c r="AN988" i="32"/>
  <c r="AM988" i="32"/>
  <c r="AP668" i="32"/>
  <c r="AO668" i="32"/>
  <c r="AN668" i="32"/>
  <c r="AM668" i="32"/>
  <c r="AP667" i="32"/>
  <c r="AO667" i="32"/>
  <c r="AN667" i="32"/>
  <c r="AM667" i="32"/>
  <c r="AP987" i="32"/>
  <c r="AO987" i="32"/>
  <c r="AN987" i="32"/>
  <c r="AM987" i="32"/>
  <c r="AP666" i="32"/>
  <c r="AO666" i="32"/>
  <c r="AN666" i="32"/>
  <c r="AM666" i="32"/>
  <c r="AP665" i="32"/>
  <c r="AO665" i="32"/>
  <c r="AN665" i="32"/>
  <c r="AM665" i="32"/>
  <c r="AP664" i="32"/>
  <c r="AO664" i="32"/>
  <c r="AN664" i="32"/>
  <c r="AM664" i="32"/>
  <c r="AP663" i="32"/>
  <c r="AO663" i="32"/>
  <c r="AN663" i="32"/>
  <c r="AM663" i="32"/>
  <c r="AP662" i="32"/>
  <c r="AO662" i="32"/>
  <c r="AN662" i="32"/>
  <c r="AM662" i="32"/>
  <c r="AP661" i="32"/>
  <c r="AO661" i="32"/>
  <c r="AN661" i="32"/>
  <c r="AM661" i="32"/>
  <c r="AP660" i="32"/>
  <c r="AO660" i="32"/>
  <c r="AN660" i="32"/>
  <c r="AM660" i="32"/>
  <c r="AP659" i="32"/>
  <c r="AO659" i="32"/>
  <c r="AN659" i="32"/>
  <c r="AM659" i="32"/>
  <c r="AP658" i="32"/>
  <c r="AO658" i="32"/>
  <c r="AN658" i="32"/>
  <c r="AM658" i="32"/>
  <c r="AP657" i="32"/>
  <c r="AO657" i="32"/>
  <c r="AN657" i="32"/>
  <c r="AM657" i="32"/>
  <c r="AP656" i="32"/>
  <c r="AO656" i="32"/>
  <c r="AN656" i="32"/>
  <c r="AM656" i="32"/>
  <c r="AP655" i="32"/>
  <c r="AO655" i="32"/>
  <c r="AN655" i="32"/>
  <c r="AM655" i="32"/>
  <c r="AP654" i="32"/>
  <c r="AO654" i="32"/>
  <c r="AN654" i="32"/>
  <c r="AM654" i="32"/>
  <c r="AP653" i="32"/>
  <c r="AO653" i="32"/>
  <c r="AN653" i="32"/>
  <c r="AM653" i="32"/>
  <c r="AP652" i="32"/>
  <c r="AO652" i="32"/>
  <c r="AN652" i="32"/>
  <c r="AM652" i="32"/>
  <c r="AP651" i="32"/>
  <c r="AO651" i="32"/>
  <c r="AN651" i="32"/>
  <c r="AM651" i="32"/>
  <c r="AP650" i="32"/>
  <c r="AO650" i="32"/>
  <c r="AN650" i="32"/>
  <c r="AM650" i="32"/>
  <c r="AP649" i="32"/>
  <c r="AO649" i="32"/>
  <c r="AN649" i="32"/>
  <c r="AM649" i="32"/>
  <c r="AP648" i="32"/>
  <c r="AO648" i="32"/>
  <c r="AN648" i="32"/>
  <c r="AM648" i="32"/>
  <c r="AP647" i="32"/>
  <c r="AO647" i="32"/>
  <c r="AN647" i="32"/>
  <c r="AM647" i="32"/>
  <c r="AP962" i="32"/>
  <c r="AO962" i="32"/>
  <c r="AN962" i="32"/>
  <c r="AM962" i="32"/>
  <c r="AP646" i="32"/>
  <c r="AO646" i="32"/>
  <c r="AN646" i="32"/>
  <c r="AM646" i="32"/>
  <c r="AP645" i="32"/>
  <c r="AO645" i="32"/>
  <c r="AN645" i="32"/>
  <c r="AM645" i="32"/>
  <c r="AP644" i="32"/>
  <c r="AO644" i="32"/>
  <c r="AN644" i="32"/>
  <c r="AM644" i="32"/>
  <c r="AP643" i="32"/>
  <c r="AO643" i="32"/>
  <c r="AN643" i="32"/>
  <c r="AM643" i="32"/>
  <c r="AP642" i="32"/>
  <c r="AO642" i="32"/>
  <c r="AN642" i="32"/>
  <c r="AM642" i="32"/>
  <c r="AP641" i="32"/>
  <c r="AO641" i="32"/>
  <c r="AN641" i="32"/>
  <c r="AM641" i="32"/>
  <c r="AP640" i="32"/>
  <c r="AO640" i="32"/>
  <c r="AN640" i="32"/>
  <c r="AM640" i="32"/>
  <c r="AP639" i="32"/>
  <c r="AO639" i="32"/>
  <c r="AN639" i="32"/>
  <c r="AM639" i="32"/>
  <c r="AP638" i="32"/>
  <c r="AO638" i="32"/>
  <c r="AN638" i="32"/>
  <c r="AM638" i="32"/>
  <c r="AP637" i="32"/>
  <c r="AO637" i="32"/>
  <c r="AN637" i="32"/>
  <c r="AM637" i="32"/>
  <c r="AP636" i="32"/>
  <c r="AO636" i="32"/>
  <c r="AN636" i="32"/>
  <c r="AM636" i="32"/>
  <c r="AP635" i="32"/>
  <c r="AO635" i="32"/>
  <c r="AN635" i="32"/>
  <c r="AM635" i="32"/>
  <c r="AP634" i="32"/>
  <c r="AO634" i="32"/>
  <c r="AN634" i="32"/>
  <c r="AM634" i="32"/>
  <c r="AP633" i="32"/>
  <c r="AO633" i="32"/>
  <c r="AN633" i="32"/>
  <c r="AM633" i="32"/>
  <c r="AP632" i="32"/>
  <c r="AO632" i="32"/>
  <c r="AN632" i="32"/>
  <c r="AM632" i="32"/>
  <c r="AP631" i="32"/>
  <c r="AO631" i="32"/>
  <c r="AN631" i="32"/>
  <c r="AM631" i="32"/>
  <c r="AP630" i="32"/>
  <c r="AO630" i="32"/>
  <c r="AN630" i="32"/>
  <c r="AM630" i="32"/>
  <c r="AP629" i="32"/>
  <c r="AO629" i="32"/>
  <c r="AN629" i="32"/>
  <c r="AM629" i="32"/>
  <c r="AP628" i="32"/>
  <c r="AO628" i="32"/>
  <c r="AN628" i="32"/>
  <c r="AM628" i="32"/>
  <c r="AP627" i="32"/>
  <c r="AO627" i="32"/>
  <c r="AN627" i="32"/>
  <c r="AM627" i="32"/>
  <c r="AP2074" i="32"/>
  <c r="AO2074" i="32"/>
  <c r="AN2074" i="32"/>
  <c r="AM2074" i="32"/>
  <c r="AP626" i="32"/>
  <c r="AO626" i="32"/>
  <c r="AN626" i="32"/>
  <c r="AM626" i="32"/>
  <c r="AP625" i="32"/>
  <c r="AO625" i="32"/>
  <c r="AN625" i="32"/>
  <c r="AM625" i="32"/>
  <c r="AP2073" i="32"/>
  <c r="AO2073" i="32"/>
  <c r="AN2073" i="32"/>
  <c r="AM2073" i="32"/>
  <c r="AP986" i="32"/>
  <c r="AO986" i="32"/>
  <c r="AN986" i="32"/>
  <c r="AM986" i="32"/>
  <c r="AP624" i="32"/>
  <c r="AO624" i="32"/>
  <c r="AN624" i="32"/>
  <c r="AM624" i="32"/>
  <c r="AP623" i="32"/>
  <c r="AO623" i="32"/>
  <c r="AN623" i="32"/>
  <c r="AM623" i="32"/>
  <c r="AP622" i="32"/>
  <c r="AO622" i="32"/>
  <c r="AN622" i="32"/>
  <c r="AM622" i="32"/>
  <c r="AP621" i="32"/>
  <c r="AO621" i="32"/>
  <c r="AN621" i="32"/>
  <c r="AM621" i="32"/>
  <c r="AP620" i="32"/>
  <c r="AO620" i="32"/>
  <c r="AN620" i="32"/>
  <c r="AM620" i="32"/>
  <c r="AP2072" i="32"/>
  <c r="AO2072" i="32"/>
  <c r="AN2072" i="32"/>
  <c r="AM2072" i="32"/>
  <c r="AP619" i="32"/>
  <c r="AO619" i="32"/>
  <c r="AN619" i="32"/>
  <c r="AM619" i="32"/>
  <c r="AP985" i="32"/>
  <c r="AO985" i="32"/>
  <c r="AN985" i="32"/>
  <c r="AM985" i="32"/>
  <c r="AP618" i="32"/>
  <c r="AO618" i="32"/>
  <c r="AN618" i="32"/>
  <c r="AM618" i="32"/>
  <c r="AP617" i="32"/>
  <c r="AO617" i="32"/>
  <c r="AN617" i="32"/>
  <c r="AM617" i="32"/>
  <c r="AP984" i="32"/>
  <c r="AO984" i="32"/>
  <c r="AN984" i="32"/>
  <c r="AM984" i="32"/>
  <c r="AP983" i="32"/>
  <c r="AO983" i="32"/>
  <c r="AN983" i="32"/>
  <c r="AM983" i="32"/>
  <c r="AP616" i="32"/>
  <c r="AO616" i="32"/>
  <c r="AN616" i="32"/>
  <c r="AM616" i="32"/>
  <c r="AP615" i="32"/>
  <c r="AO615" i="32"/>
  <c r="AN615" i="32"/>
  <c r="AM615" i="32"/>
  <c r="AP614" i="32"/>
  <c r="AO614" i="32"/>
  <c r="AN614" i="32"/>
  <c r="AM614" i="32"/>
  <c r="AP613" i="32"/>
  <c r="AO613" i="32"/>
  <c r="AN613" i="32"/>
  <c r="AM613" i="32"/>
  <c r="AP2071" i="32"/>
  <c r="AO2071" i="32"/>
  <c r="AN2071" i="32"/>
  <c r="AM2071" i="32"/>
  <c r="AP982" i="32"/>
  <c r="AO982" i="32"/>
  <c r="AN982" i="32"/>
  <c r="AM982" i="32"/>
  <c r="AP981" i="32"/>
  <c r="AO981" i="32"/>
  <c r="AN981" i="32"/>
  <c r="AM981" i="32"/>
  <c r="AP612" i="32"/>
  <c r="AO612" i="32"/>
  <c r="AN612" i="32"/>
  <c r="AM612" i="32"/>
  <c r="AP611" i="32"/>
  <c r="AO611" i="32"/>
  <c r="AN611" i="32"/>
  <c r="AM611" i="32"/>
  <c r="AP610" i="32"/>
  <c r="AO610" i="32"/>
  <c r="AN610" i="32"/>
  <c r="AM610" i="32"/>
  <c r="AP609" i="32"/>
  <c r="AO609" i="32"/>
  <c r="AN609" i="32"/>
  <c r="AM609" i="32"/>
  <c r="AP980" i="32"/>
  <c r="AO980" i="32"/>
  <c r="AN980" i="32"/>
  <c r="AM980" i="32"/>
  <c r="AP2070" i="32"/>
  <c r="AO2070" i="32"/>
  <c r="AN2070" i="32"/>
  <c r="AM2070" i="32"/>
  <c r="AP608" i="32"/>
  <c r="AO608" i="32"/>
  <c r="AN608" i="32"/>
  <c r="AM608" i="32"/>
  <c r="AP607" i="32"/>
  <c r="AO607" i="32"/>
  <c r="AN607" i="32"/>
  <c r="AM607" i="32"/>
  <c r="AP893" i="32"/>
  <c r="AO893" i="32"/>
  <c r="AN893" i="32"/>
  <c r="AM893" i="32"/>
  <c r="AP606" i="32"/>
  <c r="AO606" i="32"/>
  <c r="AN606" i="32"/>
  <c r="AM606" i="32"/>
  <c r="AP605" i="32"/>
  <c r="AO605" i="32"/>
  <c r="AN605" i="32"/>
  <c r="AM605" i="32"/>
  <c r="AP604" i="32"/>
  <c r="AO604" i="32"/>
  <c r="AN604" i="32"/>
  <c r="AM604" i="32"/>
  <c r="AP603" i="32"/>
  <c r="AO603" i="32"/>
  <c r="AN603" i="32"/>
  <c r="AM603" i="32"/>
  <c r="AP602" i="32"/>
  <c r="AO602" i="32"/>
  <c r="AN602" i="32"/>
  <c r="AM602" i="32"/>
  <c r="AP601" i="32"/>
  <c r="AO601" i="32"/>
  <c r="AN601" i="32"/>
  <c r="AM601" i="32"/>
  <c r="AP600" i="32"/>
  <c r="AO600" i="32"/>
  <c r="AN600" i="32"/>
  <c r="AM600" i="32"/>
  <c r="AP599" i="32"/>
  <c r="AO599" i="32"/>
  <c r="AN599" i="32"/>
  <c r="AM599" i="32"/>
  <c r="AP598" i="32"/>
  <c r="AO598" i="32"/>
  <c r="AN598" i="32"/>
  <c r="AM598" i="32"/>
  <c r="AP597" i="32"/>
  <c r="AO597" i="32"/>
  <c r="AN597" i="32"/>
  <c r="AM597" i="32"/>
  <c r="AP979" i="32"/>
  <c r="AO979" i="32"/>
  <c r="AN979" i="32"/>
  <c r="AM979" i="32"/>
  <c r="AP596" i="32"/>
  <c r="AO596" i="32"/>
  <c r="AN596" i="32"/>
  <c r="AM596" i="32"/>
  <c r="AP595" i="32"/>
  <c r="AO595" i="32"/>
  <c r="AN595" i="32"/>
  <c r="AM595" i="32"/>
  <c r="AP594" i="32"/>
  <c r="AO594" i="32"/>
  <c r="AN594" i="32"/>
  <c r="AM594" i="32"/>
  <c r="AP593" i="32"/>
  <c r="AO593" i="32"/>
  <c r="AN593" i="32"/>
  <c r="AM593" i="32"/>
  <c r="AP592" i="32"/>
  <c r="AO592" i="32"/>
  <c r="AN592" i="32"/>
  <c r="AM592" i="32"/>
  <c r="AP591" i="32"/>
  <c r="AO591" i="32"/>
  <c r="AN591" i="32"/>
  <c r="AM591" i="32"/>
  <c r="AP590" i="32"/>
  <c r="AO590" i="32"/>
  <c r="AN590" i="32"/>
  <c r="AM590" i="32"/>
  <c r="AP589" i="32"/>
  <c r="AO589" i="32"/>
  <c r="AN589" i="32"/>
  <c r="AM589" i="32"/>
  <c r="AP588" i="32"/>
  <c r="AO588" i="32"/>
  <c r="AN588" i="32"/>
  <c r="AM588" i="32"/>
  <c r="AP587" i="32"/>
  <c r="AO587" i="32"/>
  <c r="AN587" i="32"/>
  <c r="AM587" i="32"/>
  <c r="AP586" i="32"/>
  <c r="AO586" i="32"/>
  <c r="AN586" i="32"/>
  <c r="AM586" i="32"/>
  <c r="AP978" i="32"/>
  <c r="AO978" i="32"/>
  <c r="AN978" i="32"/>
  <c r="AM978" i="32"/>
  <c r="AP585" i="32"/>
  <c r="AO585" i="32"/>
  <c r="AN585" i="32"/>
  <c r="AM585" i="32"/>
  <c r="AP584" i="32"/>
  <c r="AO584" i="32"/>
  <c r="AN584" i="32"/>
  <c r="AM584" i="32"/>
  <c r="AP583" i="32"/>
  <c r="AO583" i="32"/>
  <c r="AN583" i="32"/>
  <c r="AM583" i="32"/>
  <c r="AP582" i="32"/>
  <c r="AO582" i="32"/>
  <c r="AN582" i="32"/>
  <c r="AM582" i="32"/>
  <c r="AP581" i="32"/>
  <c r="AO581" i="32"/>
  <c r="AN581" i="32"/>
  <c r="AM581" i="32"/>
  <c r="AP580" i="32"/>
  <c r="AO580" i="32"/>
  <c r="AN580" i="32"/>
  <c r="AM580" i="32"/>
  <c r="AP579" i="32"/>
  <c r="AO579" i="32"/>
  <c r="AN579" i="32"/>
  <c r="AM579" i="32"/>
  <c r="AP578" i="32"/>
  <c r="AO578" i="32"/>
  <c r="AN578" i="32"/>
  <c r="AM578" i="32"/>
  <c r="AP577" i="32"/>
  <c r="AO577" i="32"/>
  <c r="AN577" i="32"/>
  <c r="AM577" i="32"/>
  <c r="AP576" i="32"/>
  <c r="AO576" i="32"/>
  <c r="AN576" i="32"/>
  <c r="AM576" i="32"/>
  <c r="AP575" i="32"/>
  <c r="AO575" i="32"/>
  <c r="AN575" i="32"/>
  <c r="AM575" i="32"/>
  <c r="AP574" i="32"/>
  <c r="AO574" i="32"/>
  <c r="AN574" i="32"/>
  <c r="AM574" i="32"/>
  <c r="AP573" i="32"/>
  <c r="AO573" i="32"/>
  <c r="AN573" i="32"/>
  <c r="AM573" i="32"/>
  <c r="AP572" i="32"/>
  <c r="AO572" i="32"/>
  <c r="AN572" i="32"/>
  <c r="AM572" i="32"/>
  <c r="AP571" i="32"/>
  <c r="AO571" i="32"/>
  <c r="AN571" i="32"/>
  <c r="AM571" i="32"/>
  <c r="AP2069" i="32"/>
  <c r="AO2069" i="32"/>
  <c r="AN2069" i="32"/>
  <c r="AM2069" i="32"/>
  <c r="AP570" i="32"/>
  <c r="AO570" i="32"/>
  <c r="AN570" i="32"/>
  <c r="AM570" i="32"/>
  <c r="AP569" i="32"/>
  <c r="AO569" i="32"/>
  <c r="AN569" i="32"/>
  <c r="AM569" i="32"/>
  <c r="AP568" i="32"/>
  <c r="AO568" i="32"/>
  <c r="AN568" i="32"/>
  <c r="AM568" i="32"/>
  <c r="AP567" i="32"/>
  <c r="AO567" i="32"/>
  <c r="AN567" i="32"/>
  <c r="AM567" i="32"/>
  <c r="AP566" i="32"/>
  <c r="AO566" i="32"/>
  <c r="AN566" i="32"/>
  <c r="AM566" i="32"/>
  <c r="AP565" i="32"/>
  <c r="AO565" i="32"/>
  <c r="AN565" i="32"/>
  <c r="AM565" i="32"/>
  <c r="AP564" i="32"/>
  <c r="AO564" i="32"/>
  <c r="AN564" i="32"/>
  <c r="AM564" i="32"/>
  <c r="AP563" i="32"/>
  <c r="AO563" i="32"/>
  <c r="AN563" i="32"/>
  <c r="AM563" i="32"/>
  <c r="AP562" i="32"/>
  <c r="AO562" i="32"/>
  <c r="AN562" i="32"/>
  <c r="AM562" i="32"/>
  <c r="AP977" i="32"/>
  <c r="AO977" i="32"/>
  <c r="AN977" i="32"/>
  <c r="AM977" i="32"/>
  <c r="AP561" i="32"/>
  <c r="AO561" i="32"/>
  <c r="AN561" i="32"/>
  <c r="AM561" i="32"/>
  <c r="AP560" i="32"/>
  <c r="AO560" i="32"/>
  <c r="AN560" i="32"/>
  <c r="AM560" i="32"/>
  <c r="AP559" i="32"/>
  <c r="AO559" i="32"/>
  <c r="AN559" i="32"/>
  <c r="AM559" i="32"/>
  <c r="AP558" i="32"/>
  <c r="AO558" i="32"/>
  <c r="AN558" i="32"/>
  <c r="AM558" i="32"/>
  <c r="AP557" i="32"/>
  <c r="AO557" i="32"/>
  <c r="AN557" i="32"/>
  <c r="AM557" i="32"/>
  <c r="AP556" i="32"/>
  <c r="AO556" i="32"/>
  <c r="AN556" i="32"/>
  <c r="AM556" i="32"/>
  <c r="AP555" i="32"/>
  <c r="AO555" i="32"/>
  <c r="AN555" i="32"/>
  <c r="AM555" i="32"/>
  <c r="AP554" i="32"/>
  <c r="AO554" i="32"/>
  <c r="AN554" i="32"/>
  <c r="AM554" i="32"/>
  <c r="AP2068" i="32"/>
  <c r="AO2068" i="32"/>
  <c r="AN2068" i="32"/>
  <c r="AM2068" i="32"/>
  <c r="AP553" i="32"/>
  <c r="AO553" i="32"/>
  <c r="AN553" i="32"/>
  <c r="AM553" i="32"/>
  <c r="AP552" i="32"/>
  <c r="AO552" i="32"/>
  <c r="AN552" i="32"/>
  <c r="AM552" i="32"/>
  <c r="AP551" i="32"/>
  <c r="AO551" i="32"/>
  <c r="AN551" i="32"/>
  <c r="AM551" i="32"/>
  <c r="AP550" i="32"/>
  <c r="AO550" i="32"/>
  <c r="AN550" i="32"/>
  <c r="AM550" i="32"/>
  <c r="AP549" i="32"/>
  <c r="AO549" i="32"/>
  <c r="AN549" i="32"/>
  <c r="AM549" i="32"/>
  <c r="AP548" i="32"/>
  <c r="AO548" i="32"/>
  <c r="AN548" i="32"/>
  <c r="AM548" i="32"/>
  <c r="AP547" i="32"/>
  <c r="AO547" i="32"/>
  <c r="AN547" i="32"/>
  <c r="AM547" i="32"/>
  <c r="AP546" i="32"/>
  <c r="AO546" i="32"/>
  <c r="AN546" i="32"/>
  <c r="AM546" i="32"/>
  <c r="AP545" i="32"/>
  <c r="AO545" i="32"/>
  <c r="AN545" i="32"/>
  <c r="AM545" i="32"/>
  <c r="AP2067" i="32"/>
  <c r="AO2067" i="32"/>
  <c r="AN2067" i="32"/>
  <c r="AM2067" i="32"/>
  <c r="AP544" i="32"/>
  <c r="AO544" i="32"/>
  <c r="AN544" i="32"/>
  <c r="AM544" i="32"/>
  <c r="AP543" i="32"/>
  <c r="AO543" i="32"/>
  <c r="AN543" i="32"/>
  <c r="AM543" i="32"/>
  <c r="AP542" i="32"/>
  <c r="AO542" i="32"/>
  <c r="AN542" i="32"/>
  <c r="AM542" i="32"/>
  <c r="AP541" i="32"/>
  <c r="AO541" i="32"/>
  <c r="AN541" i="32"/>
  <c r="AM541" i="32"/>
  <c r="AP540" i="32"/>
  <c r="AO540" i="32"/>
  <c r="AN540" i="32"/>
  <c r="AM540" i="32"/>
  <c r="AP539" i="32"/>
  <c r="AO539" i="32"/>
  <c r="AN539" i="32"/>
  <c r="AM539" i="32"/>
  <c r="AP538" i="32"/>
  <c r="AO538" i="32"/>
  <c r="AN538" i="32"/>
  <c r="AM538" i="32"/>
  <c r="AP537" i="32"/>
  <c r="AO537" i="32"/>
  <c r="AN537" i="32"/>
  <c r="AM537" i="32"/>
  <c r="AP536" i="32"/>
  <c r="AO536" i="32"/>
  <c r="AN536" i="32"/>
  <c r="AM536" i="32"/>
  <c r="AP535" i="32"/>
  <c r="AO535" i="32"/>
  <c r="AN535" i="32"/>
  <c r="AM535" i="32"/>
  <c r="AP534" i="32"/>
  <c r="AO534" i="32"/>
  <c r="AN534" i="32"/>
  <c r="AM534" i="32"/>
  <c r="AP533" i="32"/>
  <c r="AO533" i="32"/>
  <c r="AN533" i="32"/>
  <c r="AM533" i="32"/>
  <c r="AP532" i="32"/>
  <c r="AO532" i="32"/>
  <c r="AN532" i="32"/>
  <c r="AM532" i="32"/>
  <c r="AP531" i="32"/>
  <c r="AO531" i="32"/>
  <c r="AN531" i="32"/>
  <c r="AM531" i="32"/>
  <c r="AP530" i="32"/>
  <c r="AO530" i="32"/>
  <c r="AN530" i="32"/>
  <c r="AM530" i="32"/>
  <c r="AP529" i="32"/>
  <c r="AO529" i="32"/>
  <c r="AN529" i="32"/>
  <c r="AM529" i="32"/>
  <c r="AP528" i="32"/>
  <c r="AO528" i="32"/>
  <c r="AN528" i="32"/>
  <c r="AM528" i="32"/>
  <c r="AP527" i="32"/>
  <c r="AO527" i="32"/>
  <c r="AN527" i="32"/>
  <c r="AM527" i="32"/>
  <c r="AP526" i="32"/>
  <c r="AO526" i="32"/>
  <c r="AN526" i="32"/>
  <c r="AM526" i="32"/>
  <c r="AP525" i="32"/>
  <c r="AO525" i="32"/>
  <c r="AN525" i="32"/>
  <c r="AM525" i="32"/>
  <c r="AP524" i="32"/>
  <c r="AO524" i="32"/>
  <c r="AN524" i="32"/>
  <c r="AM524" i="32"/>
  <c r="AP523" i="32"/>
  <c r="AO523" i="32"/>
  <c r="AN523" i="32"/>
  <c r="AM523" i="32"/>
  <c r="AP522" i="32"/>
  <c r="AO522" i="32"/>
  <c r="AN522" i="32"/>
  <c r="AM522" i="32"/>
  <c r="AP521" i="32"/>
  <c r="AO521" i="32"/>
  <c r="AN521" i="32"/>
  <c r="AM521" i="32"/>
  <c r="AP520" i="32"/>
  <c r="AO520" i="32"/>
  <c r="AN520" i="32"/>
  <c r="AM520" i="32"/>
  <c r="AP519" i="32"/>
  <c r="AO519" i="32"/>
  <c r="AN519" i="32"/>
  <c r="AM519" i="32"/>
  <c r="AP518" i="32"/>
  <c r="AO518" i="32"/>
  <c r="AN518" i="32"/>
  <c r="AM518" i="32"/>
  <c r="AP517" i="32"/>
  <c r="AO517" i="32"/>
  <c r="AN517" i="32"/>
  <c r="AM517" i="32"/>
  <c r="AP516" i="32"/>
  <c r="AO516" i="32"/>
  <c r="AN516" i="32"/>
  <c r="AM516" i="32"/>
  <c r="AP515" i="32"/>
  <c r="AO515" i="32"/>
  <c r="AN515" i="32"/>
  <c r="AM515" i="32"/>
  <c r="AP514" i="32"/>
  <c r="AO514" i="32"/>
  <c r="AN514" i="32"/>
  <c r="AM514" i="32"/>
  <c r="AP513" i="32"/>
  <c r="AO513" i="32"/>
  <c r="AN513" i="32"/>
  <c r="AM513" i="32"/>
  <c r="AP512" i="32"/>
  <c r="AO512" i="32"/>
  <c r="AN512" i="32"/>
  <c r="AM512" i="32"/>
  <c r="AP511" i="32"/>
  <c r="AO511" i="32"/>
  <c r="AN511" i="32"/>
  <c r="AM511" i="32"/>
  <c r="AP510" i="32"/>
  <c r="AO510" i="32"/>
  <c r="AN510" i="32"/>
  <c r="AM510" i="32"/>
  <c r="AP509" i="32"/>
  <c r="AO509" i="32"/>
  <c r="AN509" i="32"/>
  <c r="AM509" i="32"/>
  <c r="AP508" i="32"/>
  <c r="AO508" i="32"/>
  <c r="AN508" i="32"/>
  <c r="AM508" i="32"/>
  <c r="AP507" i="32"/>
  <c r="AO507" i="32"/>
  <c r="AN507" i="32"/>
  <c r="AM507" i="32"/>
  <c r="AP506" i="32"/>
  <c r="AO506" i="32"/>
  <c r="AN506" i="32"/>
  <c r="AM506" i="32"/>
  <c r="AP505" i="32"/>
  <c r="AO505" i="32"/>
  <c r="AN505" i="32"/>
  <c r="AM505" i="32"/>
  <c r="AP504" i="32"/>
  <c r="AO504" i="32"/>
  <c r="AN504" i="32"/>
  <c r="AM504" i="32"/>
  <c r="AP2066" i="32"/>
  <c r="AO2066" i="32"/>
  <c r="AN2066" i="32"/>
  <c r="AM2066" i="32"/>
  <c r="AP503" i="32"/>
  <c r="AO503" i="32"/>
  <c r="AN503" i="32"/>
  <c r="AM503" i="32"/>
  <c r="AP502" i="32"/>
  <c r="AO502" i="32"/>
  <c r="AN502" i="32"/>
  <c r="AM502" i="32"/>
  <c r="AP501" i="32"/>
  <c r="AO501" i="32"/>
  <c r="AN501" i="32"/>
  <c r="AM501" i="32"/>
  <c r="AP500" i="32"/>
  <c r="AO500" i="32"/>
  <c r="AN500" i="32"/>
  <c r="AM500" i="32"/>
  <c r="AP499" i="32"/>
  <c r="AO499" i="32"/>
  <c r="AN499" i="32"/>
  <c r="AM499" i="32"/>
  <c r="AP498" i="32"/>
  <c r="AO498" i="32"/>
  <c r="AN498" i="32"/>
  <c r="AM498" i="32"/>
  <c r="AP497" i="32"/>
  <c r="AO497" i="32"/>
  <c r="AN497" i="32"/>
  <c r="AM497" i="32"/>
  <c r="AP496" i="32"/>
  <c r="AO496" i="32"/>
  <c r="AN496" i="32"/>
  <c r="AM496" i="32"/>
  <c r="AP495" i="32"/>
  <c r="AO495" i="32"/>
  <c r="AN495" i="32"/>
  <c r="AM495" i="32"/>
  <c r="AP494" i="32"/>
  <c r="AO494" i="32"/>
  <c r="AN494" i="32"/>
  <c r="AM494" i="32"/>
  <c r="AP493" i="32"/>
  <c r="AO493" i="32"/>
  <c r="AN493" i="32"/>
  <c r="AM493" i="32"/>
  <c r="AP492" i="32"/>
  <c r="AO492" i="32"/>
  <c r="AN492" i="32"/>
  <c r="AM492" i="32"/>
  <c r="AP491" i="32"/>
  <c r="AO491" i="32"/>
  <c r="AN491" i="32"/>
  <c r="AM491" i="32"/>
  <c r="AP490" i="32"/>
  <c r="AO490" i="32"/>
  <c r="AN490" i="32"/>
  <c r="AM490" i="32"/>
  <c r="AP489" i="32"/>
  <c r="AO489" i="32"/>
  <c r="AN489" i="32"/>
  <c r="AM489" i="32"/>
  <c r="AP488" i="32"/>
  <c r="AO488" i="32"/>
  <c r="AN488" i="32"/>
  <c r="AM488" i="32"/>
  <c r="AP487" i="32"/>
  <c r="AO487" i="32"/>
  <c r="AN487" i="32"/>
  <c r="AM487" i="32"/>
  <c r="AP486" i="32"/>
  <c r="AO486" i="32"/>
  <c r="AN486" i="32"/>
  <c r="AM486" i="32"/>
  <c r="AP485" i="32"/>
  <c r="AO485" i="32"/>
  <c r="AN485" i="32"/>
  <c r="AM485" i="32"/>
  <c r="AP484" i="32"/>
  <c r="AO484" i="32"/>
  <c r="AN484" i="32"/>
  <c r="AM484" i="32"/>
  <c r="AP483" i="32"/>
  <c r="AO483" i="32"/>
  <c r="AN483" i="32"/>
  <c r="AM483" i="32"/>
  <c r="AP482" i="32"/>
  <c r="AO482" i="32"/>
  <c r="AN482" i="32"/>
  <c r="AM482" i="32"/>
  <c r="AP481" i="32"/>
  <c r="AO481" i="32"/>
  <c r="AN481" i="32"/>
  <c r="AM481" i="32"/>
  <c r="AP480" i="32"/>
  <c r="AO480" i="32"/>
  <c r="AN480" i="32"/>
  <c r="AM480" i="32"/>
  <c r="AP479" i="32"/>
  <c r="AO479" i="32"/>
  <c r="AN479" i="32"/>
  <c r="AM479" i="32"/>
  <c r="AP478" i="32"/>
  <c r="AO478" i="32"/>
  <c r="AN478" i="32"/>
  <c r="AM478" i="32"/>
  <c r="AP892" i="32"/>
  <c r="AO892" i="32"/>
  <c r="AN892" i="32"/>
  <c r="AM892" i="32"/>
  <c r="AP477" i="32"/>
  <c r="AO477" i="32"/>
  <c r="AN477" i="32"/>
  <c r="AM477" i="32"/>
  <c r="AP476" i="32"/>
  <c r="AO476" i="32"/>
  <c r="AN476" i="32"/>
  <c r="AM476" i="32"/>
  <c r="AP475" i="32"/>
  <c r="AO475" i="32"/>
  <c r="AN475" i="32"/>
  <c r="AM475" i="32"/>
  <c r="AP474" i="32"/>
  <c r="AO474" i="32"/>
  <c r="AN474" i="32"/>
  <c r="AM474" i="32"/>
  <c r="AP473" i="32"/>
  <c r="AO473" i="32"/>
  <c r="AN473" i="32"/>
  <c r="AM473" i="32"/>
  <c r="AP472" i="32"/>
  <c r="AO472" i="32"/>
  <c r="AN472" i="32"/>
  <c r="AM472" i="32"/>
  <c r="AP471" i="32"/>
  <c r="AO471" i="32"/>
  <c r="AN471" i="32"/>
  <c r="AM471" i="32"/>
  <c r="AP470" i="32"/>
  <c r="AO470" i="32"/>
  <c r="AN470" i="32"/>
  <c r="AM470" i="32"/>
  <c r="AP469" i="32"/>
  <c r="AO469" i="32"/>
  <c r="AN469" i="32"/>
  <c r="AM469" i="32"/>
  <c r="AP468" i="32"/>
  <c r="AO468" i="32"/>
  <c r="AN468" i="32"/>
  <c r="AM468" i="32"/>
  <c r="AP467" i="32"/>
  <c r="AO467" i="32"/>
  <c r="AN467" i="32"/>
  <c r="AM467" i="32"/>
  <c r="AP466" i="32"/>
  <c r="AO466" i="32"/>
  <c r="AN466" i="32"/>
  <c r="AM466" i="32"/>
  <c r="AP465" i="32"/>
  <c r="AO465" i="32"/>
  <c r="AN465" i="32"/>
  <c r="AM465" i="32"/>
  <c r="AP464" i="32"/>
  <c r="AO464" i="32"/>
  <c r="AN464" i="32"/>
  <c r="AM464" i="32"/>
  <c r="AP463" i="32"/>
  <c r="AO463" i="32"/>
  <c r="AN463" i="32"/>
  <c r="AM463" i="32"/>
  <c r="AP462" i="32"/>
  <c r="AO462" i="32"/>
  <c r="AN462" i="32"/>
  <c r="AM462" i="32"/>
  <c r="AP461" i="32"/>
  <c r="AO461" i="32"/>
  <c r="AN461" i="32"/>
  <c r="AM461" i="32"/>
  <c r="AP460" i="32"/>
  <c r="AO460" i="32"/>
  <c r="AN460" i="32"/>
  <c r="AM460" i="32"/>
  <c r="AP459" i="32"/>
  <c r="AO459" i="32"/>
  <c r="AN459" i="32"/>
  <c r="AM459" i="32"/>
  <c r="AP458" i="32"/>
  <c r="AO458" i="32"/>
  <c r="AN458" i="32"/>
  <c r="AM458" i="32"/>
  <c r="AP457" i="32"/>
  <c r="AO457" i="32"/>
  <c r="AN457" i="32"/>
  <c r="AM457" i="32"/>
  <c r="AP456" i="32"/>
  <c r="AO456" i="32"/>
  <c r="AN456" i="32"/>
  <c r="AM456" i="32"/>
  <c r="AP455" i="32"/>
  <c r="AO455" i="32"/>
  <c r="AN455" i="32"/>
  <c r="AM455" i="32"/>
  <c r="AP454" i="32"/>
  <c r="AO454" i="32"/>
  <c r="AN454" i="32"/>
  <c r="AM454" i="32"/>
  <c r="AP2065" i="32"/>
  <c r="AO2065" i="32"/>
  <c r="AN2065" i="32"/>
  <c r="AM2065" i="32"/>
  <c r="AP2064" i="32"/>
  <c r="AO2064" i="32"/>
  <c r="AN2064" i="32"/>
  <c r="AM2064" i="32"/>
  <c r="AP453" i="32"/>
  <c r="AO453" i="32"/>
  <c r="AN453" i="32"/>
  <c r="AM453" i="32"/>
  <c r="AP452" i="32"/>
  <c r="AO452" i="32"/>
  <c r="AN452" i="32"/>
  <c r="AM452" i="32"/>
  <c r="AP451" i="32"/>
  <c r="AO451" i="32"/>
  <c r="AN451" i="32"/>
  <c r="AM451" i="32"/>
  <c r="AP450" i="32"/>
  <c r="AO450" i="32"/>
  <c r="AN450" i="32"/>
  <c r="AM450" i="32"/>
  <c r="AP449" i="32"/>
  <c r="AO449" i="32"/>
  <c r="AN449" i="32"/>
  <c r="AM449" i="32"/>
  <c r="AP448" i="32"/>
  <c r="AO448" i="32"/>
  <c r="AN448" i="32"/>
  <c r="AM448" i="32"/>
  <c r="AP447" i="32"/>
  <c r="AO447" i="32"/>
  <c r="AN447" i="32"/>
  <c r="AM447" i="32"/>
  <c r="AP446" i="32"/>
  <c r="AO446" i="32"/>
  <c r="AN446" i="32"/>
  <c r="AM446" i="32"/>
  <c r="AP445" i="32"/>
  <c r="AO445" i="32"/>
  <c r="AN445" i="32"/>
  <c r="AM445" i="32"/>
  <c r="AP444" i="32"/>
  <c r="AO444" i="32"/>
  <c r="AN444" i="32"/>
  <c r="AM444" i="32"/>
  <c r="AP443" i="32"/>
  <c r="AO443" i="32"/>
  <c r="AN443" i="32"/>
  <c r="AM443" i="32"/>
  <c r="AP442" i="32"/>
  <c r="AO442" i="32"/>
  <c r="AN442" i="32"/>
  <c r="AM442" i="32"/>
  <c r="AP441" i="32"/>
  <c r="AO441" i="32"/>
  <c r="AN441" i="32"/>
  <c r="AM441" i="32"/>
  <c r="AP440" i="32"/>
  <c r="AO440" i="32"/>
  <c r="AN440" i="32"/>
  <c r="AM440" i="32"/>
  <c r="AP2063" i="32"/>
  <c r="AO2063" i="32"/>
  <c r="AN2063" i="32"/>
  <c r="AM2063" i="32"/>
  <c r="AP439" i="32"/>
  <c r="AO439" i="32"/>
  <c r="AN439" i="32"/>
  <c r="AM439" i="32"/>
  <c r="AP1316" i="32"/>
  <c r="AO1316" i="32"/>
  <c r="AN1316" i="32"/>
  <c r="AM1316" i="32"/>
  <c r="AP2061" i="32"/>
  <c r="AO2061" i="32"/>
  <c r="AN2061" i="32"/>
  <c r="AM2061" i="32"/>
  <c r="AP438" i="32"/>
  <c r="AO438" i="32"/>
  <c r="AN438" i="32"/>
  <c r="AM438" i="32"/>
  <c r="AP437" i="32"/>
  <c r="AO437" i="32"/>
  <c r="AN437" i="32"/>
  <c r="AM437" i="32"/>
  <c r="AP436" i="32"/>
  <c r="AO436" i="32"/>
  <c r="AN436" i="32"/>
  <c r="AM436" i="32"/>
  <c r="AP2060" i="32"/>
  <c r="AO2060" i="32"/>
  <c r="AN2060" i="32"/>
  <c r="AM2060" i="32"/>
  <c r="AP2059" i="32"/>
  <c r="AO2059" i="32"/>
  <c r="AN2059" i="32"/>
  <c r="AM2059" i="32"/>
  <c r="AP435" i="32"/>
  <c r="AO435" i="32"/>
  <c r="AN435" i="32"/>
  <c r="AM435" i="32"/>
  <c r="AP434" i="32"/>
  <c r="AO434" i="32"/>
  <c r="AN434" i="32"/>
  <c r="AM434" i="32"/>
  <c r="AP433" i="32"/>
  <c r="AO433" i="32"/>
  <c r="AN433" i="32"/>
  <c r="AM433" i="32"/>
  <c r="AP432" i="32"/>
  <c r="AO432" i="32"/>
  <c r="AN432" i="32"/>
  <c r="AM432" i="32"/>
  <c r="AP431" i="32"/>
  <c r="AO431" i="32"/>
  <c r="AN431" i="32"/>
  <c r="AM431" i="32"/>
  <c r="AP430" i="32"/>
  <c r="AO430" i="32"/>
  <c r="AN430" i="32"/>
  <c r="AM430" i="32"/>
  <c r="AP2058" i="32"/>
  <c r="AO2058" i="32"/>
  <c r="AN2058" i="32"/>
  <c r="AM2058" i="32"/>
  <c r="AP429" i="32"/>
  <c r="AO429" i="32"/>
  <c r="AN429" i="32"/>
  <c r="AM429" i="32"/>
  <c r="AP428" i="32"/>
  <c r="AO428" i="32"/>
  <c r="AN428" i="32"/>
  <c r="AM428" i="32"/>
  <c r="AP427" i="32"/>
  <c r="AO427" i="32"/>
  <c r="AN427" i="32"/>
  <c r="AM427" i="32"/>
  <c r="AP2057" i="32"/>
  <c r="AO2057" i="32"/>
  <c r="AN2057" i="32"/>
  <c r="AM2057" i="32"/>
  <c r="AP426" i="32"/>
  <c r="AO426" i="32"/>
  <c r="AN426" i="32"/>
  <c r="AM426" i="32"/>
  <c r="AP425" i="32"/>
  <c r="AO425" i="32"/>
  <c r="AN425" i="32"/>
  <c r="AM425" i="32"/>
  <c r="AP424" i="32"/>
  <c r="AO424" i="32"/>
  <c r="AN424" i="32"/>
  <c r="AM424" i="32"/>
  <c r="AP2056" i="32"/>
  <c r="AO2056" i="32"/>
  <c r="AN2056" i="32"/>
  <c r="AM2056" i="32"/>
  <c r="AP423" i="32"/>
  <c r="AO423" i="32"/>
  <c r="AN423" i="32"/>
  <c r="AM423" i="32"/>
  <c r="AP422" i="32"/>
  <c r="AO422" i="32"/>
  <c r="AN422" i="32"/>
  <c r="AM422" i="32"/>
  <c r="AP421" i="32"/>
  <c r="AO421" i="32"/>
  <c r="AN421" i="32"/>
  <c r="AM421" i="32"/>
  <c r="AP420" i="32"/>
  <c r="AO420" i="32"/>
  <c r="AN420" i="32"/>
  <c r="AM420" i="32"/>
  <c r="AP419" i="32"/>
  <c r="AO419" i="32"/>
  <c r="AN419" i="32"/>
  <c r="AM419" i="32"/>
  <c r="AP418" i="32"/>
  <c r="AO418" i="32"/>
  <c r="AN418" i="32"/>
  <c r="AM418" i="32"/>
  <c r="AP417" i="32"/>
  <c r="AO417" i="32"/>
  <c r="AN417" i="32"/>
  <c r="AM417" i="32"/>
  <c r="AP416" i="32"/>
  <c r="AO416" i="32"/>
  <c r="AN416" i="32"/>
  <c r="AM416" i="32"/>
  <c r="AP415" i="32"/>
  <c r="AO415" i="32"/>
  <c r="AN415" i="32"/>
  <c r="AM415" i="32"/>
  <c r="AP414" i="32"/>
  <c r="AO414" i="32"/>
  <c r="AN414" i="32"/>
  <c r="AM414" i="32"/>
  <c r="AP413" i="32"/>
  <c r="AO413" i="32"/>
  <c r="AN413" i="32"/>
  <c r="AM413" i="32"/>
  <c r="AP412" i="32"/>
  <c r="AO412" i="32"/>
  <c r="AN412" i="32"/>
  <c r="AM412" i="32"/>
  <c r="AP976" i="32"/>
  <c r="AO976" i="32"/>
  <c r="AN976" i="32"/>
  <c r="AM976" i="32"/>
  <c r="AP411" i="32"/>
  <c r="AO411" i="32"/>
  <c r="AN411" i="32"/>
  <c r="AM411" i="32"/>
  <c r="AP2055" i="32"/>
  <c r="AO2055" i="32"/>
  <c r="AN2055" i="32"/>
  <c r="AM2055" i="32"/>
  <c r="AP410" i="32"/>
  <c r="AO410" i="32"/>
  <c r="AN410" i="32"/>
  <c r="AM410" i="32"/>
  <c r="AP409" i="32"/>
  <c r="AO409" i="32"/>
  <c r="AN409" i="32"/>
  <c r="AM409" i="32"/>
  <c r="AP408" i="32"/>
  <c r="AO408" i="32"/>
  <c r="AN408" i="32"/>
  <c r="AM408" i="32"/>
  <c r="AP407" i="32"/>
  <c r="AO407" i="32"/>
  <c r="AN407" i="32"/>
  <c r="AM407" i="32"/>
  <c r="AP406" i="32"/>
  <c r="AO406" i="32"/>
  <c r="AN406" i="32"/>
  <c r="AM406" i="32"/>
  <c r="AP405" i="32"/>
  <c r="AO405" i="32"/>
  <c r="AN405" i="32"/>
  <c r="AM405" i="32"/>
  <c r="AP404" i="32"/>
  <c r="AO404" i="32"/>
  <c r="AN404" i="32"/>
  <c r="AM404" i="32"/>
  <c r="AP403" i="32"/>
  <c r="AO403" i="32"/>
  <c r="AN403" i="32"/>
  <c r="AM403" i="32"/>
  <c r="AP402" i="32"/>
  <c r="AO402" i="32"/>
  <c r="AN402" i="32"/>
  <c r="AM402" i="32"/>
  <c r="AP2054" i="32"/>
  <c r="AO2054" i="32"/>
  <c r="AN2054" i="32"/>
  <c r="AM2054" i="32"/>
  <c r="AP401" i="32"/>
  <c r="AO401" i="32"/>
  <c r="AN401" i="32"/>
  <c r="AM401" i="32"/>
  <c r="AP400" i="32"/>
  <c r="AO400" i="32"/>
  <c r="AN400" i="32"/>
  <c r="AM400" i="32"/>
  <c r="AP2053" i="32"/>
  <c r="AO2053" i="32"/>
  <c r="AN2053" i="32"/>
  <c r="AM2053" i="32"/>
  <c r="AP399" i="32"/>
  <c r="AO399" i="32"/>
  <c r="AN399" i="32"/>
  <c r="AM399" i="32"/>
  <c r="AP398" i="32"/>
  <c r="AO398" i="32"/>
  <c r="AN398" i="32"/>
  <c r="AM398" i="32"/>
  <c r="AP397" i="32"/>
  <c r="AO397" i="32"/>
  <c r="AN397" i="32"/>
  <c r="AM397" i="32"/>
  <c r="AP396" i="32"/>
  <c r="AO396" i="32"/>
  <c r="AN396" i="32"/>
  <c r="AM396" i="32"/>
  <c r="AP395" i="32"/>
  <c r="AO395" i="32"/>
  <c r="AN395" i="32"/>
  <c r="AM395" i="32"/>
  <c r="AP2052" i="32"/>
  <c r="AO2052" i="32"/>
  <c r="AN2052" i="32"/>
  <c r="AM2052" i="32"/>
  <c r="AP394" i="32"/>
  <c r="AO394" i="32"/>
  <c r="AN394" i="32"/>
  <c r="AM394" i="32"/>
  <c r="AP975" i="32"/>
  <c r="AO975" i="32"/>
  <c r="AN975" i="32"/>
  <c r="AM975" i="32"/>
  <c r="AP393" i="32"/>
  <c r="AO393" i="32"/>
  <c r="AN393" i="32"/>
  <c r="AM393" i="32"/>
  <c r="AP392" i="32"/>
  <c r="AO392" i="32"/>
  <c r="AN392" i="32"/>
  <c r="AM392" i="32"/>
  <c r="AP391" i="32"/>
  <c r="AO391" i="32"/>
  <c r="AN391" i="32"/>
  <c r="AM391" i="32"/>
  <c r="AP390" i="32"/>
  <c r="AO390" i="32"/>
  <c r="AN390" i="32"/>
  <c r="AM390" i="32"/>
  <c r="AP389" i="32"/>
  <c r="AO389" i="32"/>
  <c r="AN389" i="32"/>
  <c r="AM389" i="32"/>
  <c r="AP388" i="32"/>
  <c r="AO388" i="32"/>
  <c r="AN388" i="32"/>
  <c r="AM388" i="32"/>
  <c r="AP387" i="32"/>
  <c r="AO387" i="32"/>
  <c r="AN387" i="32"/>
  <c r="AM387" i="32"/>
  <c r="AP386" i="32"/>
  <c r="AO386" i="32"/>
  <c r="AN386" i="32"/>
  <c r="AM386" i="32"/>
  <c r="AP385" i="32"/>
  <c r="AO385" i="32"/>
  <c r="AN385" i="32"/>
  <c r="AM385" i="32"/>
  <c r="AP384" i="32"/>
  <c r="AO384" i="32"/>
  <c r="AN384" i="32"/>
  <c r="AM384" i="32"/>
  <c r="AP383" i="32"/>
  <c r="AO383" i="32"/>
  <c r="AN383" i="32"/>
  <c r="AM383" i="32"/>
  <c r="AP382" i="32"/>
  <c r="AO382" i="32"/>
  <c r="AN382" i="32"/>
  <c r="AM382" i="32"/>
  <c r="AP381" i="32"/>
  <c r="AO381" i="32"/>
  <c r="AN381" i="32"/>
  <c r="AM381" i="32"/>
  <c r="AP380" i="32"/>
  <c r="AO380" i="32"/>
  <c r="AN380" i="32"/>
  <c r="AM380" i="32"/>
  <c r="AP379" i="32"/>
  <c r="AO379" i="32"/>
  <c r="AN379" i="32"/>
  <c r="AM379" i="32"/>
  <c r="AP378" i="32"/>
  <c r="AO378" i="32"/>
  <c r="AN378" i="32"/>
  <c r="AM378" i="32"/>
  <c r="AP2051" i="32"/>
  <c r="AO2051" i="32"/>
  <c r="AN2051" i="32"/>
  <c r="AM2051" i="32"/>
  <c r="AP377" i="32"/>
  <c r="AO377" i="32"/>
  <c r="AN377" i="32"/>
  <c r="AM377" i="32"/>
  <c r="AP376" i="32"/>
  <c r="AO376" i="32"/>
  <c r="AN376" i="32"/>
  <c r="AM376" i="32"/>
  <c r="AP2050" i="32"/>
  <c r="AO2050" i="32"/>
  <c r="AN2050" i="32"/>
  <c r="AM2050" i="32"/>
  <c r="AP375" i="32"/>
  <c r="AO375" i="32"/>
  <c r="AN375" i="32"/>
  <c r="AM375" i="32"/>
  <c r="AP374" i="32"/>
  <c r="AO374" i="32"/>
  <c r="AN374" i="32"/>
  <c r="AM374" i="32"/>
  <c r="AP2049" i="32"/>
  <c r="AO2049" i="32"/>
  <c r="AN2049" i="32"/>
  <c r="AM2049" i="32"/>
  <c r="AP373" i="32"/>
  <c r="AO373" i="32"/>
  <c r="AN373" i="32"/>
  <c r="AM373" i="32"/>
  <c r="AP372" i="32"/>
  <c r="AO372" i="32"/>
  <c r="AN372" i="32"/>
  <c r="AM372" i="32"/>
  <c r="AP371" i="32"/>
  <c r="AO371" i="32"/>
  <c r="AN371" i="32"/>
  <c r="AM371" i="32"/>
  <c r="AP370" i="32"/>
  <c r="AO370" i="32"/>
  <c r="AN370" i="32"/>
  <c r="AM370" i="32"/>
  <c r="AP369" i="32"/>
  <c r="AO369" i="32"/>
  <c r="AN369" i="32"/>
  <c r="AM369" i="32"/>
  <c r="AP368" i="32"/>
  <c r="AO368" i="32"/>
  <c r="AN368" i="32"/>
  <c r="AM368" i="32"/>
  <c r="AP367" i="32"/>
  <c r="AO367" i="32"/>
  <c r="AN367" i="32"/>
  <c r="AM367" i="32"/>
  <c r="AP366" i="32"/>
  <c r="AO366" i="32"/>
  <c r="AN366" i="32"/>
  <c r="AM366" i="32"/>
  <c r="AP365" i="32"/>
  <c r="AO365" i="32"/>
  <c r="AN365" i="32"/>
  <c r="AM365" i="32"/>
  <c r="AP364" i="32"/>
  <c r="AO364" i="32"/>
  <c r="AN364" i="32"/>
  <c r="AM364" i="32"/>
  <c r="AP363" i="32"/>
  <c r="AO363" i="32"/>
  <c r="AN363" i="32"/>
  <c r="AM363" i="32"/>
  <c r="AP362" i="32"/>
  <c r="AO362" i="32"/>
  <c r="AN362" i="32"/>
  <c r="AM362" i="32"/>
  <c r="AP361" i="32"/>
  <c r="AO361" i="32"/>
  <c r="AN361" i="32"/>
  <c r="AM361" i="32"/>
  <c r="AP360" i="32"/>
  <c r="AO360" i="32"/>
  <c r="AN360" i="32"/>
  <c r="AM360" i="32"/>
  <c r="AP359" i="32"/>
  <c r="AO359" i="32"/>
  <c r="AN359" i="32"/>
  <c r="AM359" i="32"/>
  <c r="AP358" i="32"/>
  <c r="AO358" i="32"/>
  <c r="AN358" i="32"/>
  <c r="AM358" i="32"/>
  <c r="AP357" i="32"/>
  <c r="AO357" i="32"/>
  <c r="AN357" i="32"/>
  <c r="AM357" i="32"/>
  <c r="AP356" i="32"/>
  <c r="AO356" i="32"/>
  <c r="AN356" i="32"/>
  <c r="AM356" i="32"/>
  <c r="AP355" i="32"/>
  <c r="AO355" i="32"/>
  <c r="AN355" i="32"/>
  <c r="AM355" i="32"/>
  <c r="AP2048" i="32"/>
  <c r="AO2048" i="32"/>
  <c r="AN2048" i="32"/>
  <c r="AM2048" i="32"/>
  <c r="AP354" i="32"/>
  <c r="AO354" i="32"/>
  <c r="AN354" i="32"/>
  <c r="AM354" i="32"/>
  <c r="AP353" i="32"/>
  <c r="AO353" i="32"/>
  <c r="AN353" i="32"/>
  <c r="AM353" i="32"/>
  <c r="AP352" i="32"/>
  <c r="AO352" i="32"/>
  <c r="AN352" i="32"/>
  <c r="AM352" i="32"/>
  <c r="AP351" i="32"/>
  <c r="AO351" i="32"/>
  <c r="AN351" i="32"/>
  <c r="AM351" i="32"/>
  <c r="AP350" i="32"/>
  <c r="AO350" i="32"/>
  <c r="AN350" i="32"/>
  <c r="AM350" i="32"/>
  <c r="AP349" i="32"/>
  <c r="AO349" i="32"/>
  <c r="AN349" i="32"/>
  <c r="AM349" i="32"/>
  <c r="AP348" i="32"/>
  <c r="AO348" i="32"/>
  <c r="AN348" i="32"/>
  <c r="AM348" i="32"/>
  <c r="AP347" i="32"/>
  <c r="AO347" i="32"/>
  <c r="AN347" i="32"/>
  <c r="AM347" i="32"/>
  <c r="AP346" i="32"/>
  <c r="AO346" i="32"/>
  <c r="AN346" i="32"/>
  <c r="AM346" i="32"/>
  <c r="AP345" i="32"/>
  <c r="AO345" i="32"/>
  <c r="AN345" i="32"/>
  <c r="AM345" i="32"/>
  <c r="AP974" i="32"/>
  <c r="AO974" i="32"/>
  <c r="AN974" i="32"/>
  <c r="AM974" i="32"/>
  <c r="AP891" i="32"/>
  <c r="AO891" i="32"/>
  <c r="AN891" i="32"/>
  <c r="AM891" i="32"/>
  <c r="AP2047" i="32"/>
  <c r="AO2047" i="32"/>
  <c r="AN2047" i="32"/>
  <c r="AM2047" i="32"/>
  <c r="AP2046" i="32"/>
  <c r="AO2046" i="32"/>
  <c r="AN2046" i="32"/>
  <c r="AM2046" i="32"/>
  <c r="AP973" i="32"/>
  <c r="AO973" i="32"/>
  <c r="AN973" i="32"/>
  <c r="AM973" i="32"/>
  <c r="AP344" i="32"/>
  <c r="AO344" i="32"/>
  <c r="AN344" i="32"/>
  <c r="AM344" i="32"/>
  <c r="AP2045" i="32"/>
  <c r="AO2045" i="32"/>
  <c r="AN2045" i="32"/>
  <c r="AM2045" i="32"/>
  <c r="AP972" i="32"/>
  <c r="AO972" i="32"/>
  <c r="AN972" i="32"/>
  <c r="AM972" i="32"/>
  <c r="AP343" i="32"/>
  <c r="AO343" i="32"/>
  <c r="AN343" i="32"/>
  <c r="AM343" i="32"/>
  <c r="AP342" i="32"/>
  <c r="AO342" i="32"/>
  <c r="AN342" i="32"/>
  <c r="AM342" i="32"/>
  <c r="AP971" i="32"/>
  <c r="AO971" i="32"/>
  <c r="AN971" i="32"/>
  <c r="AM971" i="32"/>
  <c r="AP2044" i="32"/>
  <c r="AO2044" i="32"/>
  <c r="AN2044" i="32"/>
  <c r="AM2044" i="32"/>
  <c r="AP2043" i="32"/>
  <c r="AO2043" i="32"/>
  <c r="AN2043" i="32"/>
  <c r="AM2043" i="32"/>
  <c r="AP970" i="32"/>
  <c r="AO970" i="32"/>
  <c r="AN970" i="32"/>
  <c r="AM970" i="32"/>
  <c r="AP2042" i="32"/>
  <c r="AO2042" i="32"/>
  <c r="AN2042" i="32"/>
  <c r="AM2042" i="32"/>
  <c r="AP2041" i="32"/>
  <c r="AO2041" i="32"/>
  <c r="AN2041" i="32"/>
  <c r="AM2041" i="32"/>
  <c r="AP961" i="32"/>
  <c r="AO961" i="32"/>
  <c r="AN961" i="32"/>
  <c r="AM961" i="32"/>
  <c r="AP2040" i="32"/>
  <c r="AO2040" i="32"/>
  <c r="AN2040" i="32"/>
  <c r="AM2040" i="32"/>
  <c r="AP3419" i="32"/>
  <c r="AO3419" i="32"/>
  <c r="AN3419" i="32"/>
  <c r="AM3419" i="32"/>
  <c r="AP2039" i="32"/>
  <c r="AO2039" i="32"/>
  <c r="AN2039" i="32"/>
  <c r="AM2039" i="32"/>
  <c r="AP2038" i="32"/>
  <c r="AO2038" i="32"/>
  <c r="AN2038" i="32"/>
  <c r="AM2038" i="32"/>
  <c r="AP2037" i="32"/>
  <c r="AO2037" i="32"/>
  <c r="AN2037" i="32"/>
  <c r="AM2037" i="32"/>
  <c r="AP2036" i="32"/>
  <c r="AO2036" i="32"/>
  <c r="AN2036" i="32"/>
  <c r="AM2036" i="32"/>
  <c r="AP2035" i="32"/>
  <c r="AO2035" i="32"/>
  <c r="AN2035" i="32"/>
  <c r="AM2035" i="32"/>
  <c r="AP2034" i="32"/>
  <c r="AO2034" i="32"/>
  <c r="AN2034" i="32"/>
  <c r="AM2034" i="32"/>
  <c r="AP2033" i="32"/>
  <c r="AO2033" i="32"/>
  <c r="AN2033" i="32"/>
  <c r="AM2033" i="32"/>
  <c r="AP2032" i="32"/>
  <c r="AO2032" i="32"/>
  <c r="AN2032" i="32"/>
  <c r="AM2032" i="32"/>
  <c r="AP2031" i="32"/>
  <c r="AO2031" i="32"/>
  <c r="AN2031" i="32"/>
  <c r="AM2031" i="32"/>
  <c r="AP969" i="32"/>
  <c r="AO969" i="32"/>
  <c r="AN969" i="32"/>
  <c r="AM969" i="32"/>
  <c r="AP341" i="32"/>
  <c r="AO341" i="32"/>
  <c r="AN341" i="32"/>
  <c r="AM341" i="32"/>
  <c r="AP2030" i="32"/>
  <c r="AO2030" i="32"/>
  <c r="AN2030" i="32"/>
  <c r="AM2030" i="32"/>
  <c r="AP340" i="32"/>
  <c r="AO340" i="32"/>
  <c r="AN340" i="32"/>
  <c r="AM340" i="32"/>
  <c r="AP890" i="32"/>
  <c r="AO890" i="32"/>
  <c r="AN890" i="32"/>
  <c r="AM890" i="32"/>
  <c r="AP968" i="32"/>
  <c r="AO968" i="32"/>
  <c r="AN968" i="32"/>
  <c r="AM968" i="32"/>
  <c r="AP2029" i="32"/>
  <c r="AO2029" i="32"/>
  <c r="AN2029" i="32"/>
  <c r="AM2029" i="32"/>
  <c r="AP2028" i="32"/>
  <c r="AO2028" i="32"/>
  <c r="AN2028" i="32"/>
  <c r="AM2028" i="32"/>
  <c r="AP339" i="32"/>
  <c r="AO339" i="32"/>
  <c r="AN339" i="32"/>
  <c r="AM339" i="32"/>
  <c r="AP338" i="32"/>
  <c r="AO338" i="32"/>
  <c r="AN338" i="32"/>
  <c r="AM338" i="32"/>
  <c r="AP2027" i="32"/>
  <c r="AO2027" i="32"/>
  <c r="AN2027" i="32"/>
  <c r="AM2027" i="32"/>
  <c r="AP2026" i="32"/>
  <c r="AO2026" i="32"/>
  <c r="AN2026" i="32"/>
  <c r="AM2026" i="32"/>
  <c r="AP960" i="32"/>
  <c r="AO960" i="32"/>
  <c r="AN960" i="32"/>
  <c r="AM960" i="32"/>
  <c r="AP1966" i="32"/>
  <c r="AO1966" i="32"/>
  <c r="AN1966" i="32"/>
  <c r="AM1966" i="32"/>
  <c r="AP2013" i="32"/>
  <c r="AO2013" i="32"/>
  <c r="AN2013" i="32"/>
  <c r="AM2013" i="32"/>
  <c r="AP337" i="32"/>
  <c r="AO337" i="32"/>
  <c r="AN337" i="32"/>
  <c r="AM337" i="32"/>
  <c r="AP2025" i="32"/>
  <c r="AO2025" i="32"/>
  <c r="AN2025" i="32"/>
  <c r="AM2025" i="32"/>
  <c r="AP336" i="32"/>
  <c r="AO336" i="32"/>
  <c r="AN336" i="32"/>
  <c r="AM336" i="32"/>
  <c r="AP2024" i="32"/>
  <c r="AO2024" i="32"/>
  <c r="AN2024" i="32"/>
  <c r="AM2024" i="32"/>
  <c r="AP335" i="32"/>
  <c r="AO335" i="32"/>
  <c r="AN335" i="32"/>
  <c r="AM335" i="32"/>
  <c r="AP334" i="32"/>
  <c r="AO334" i="32"/>
  <c r="AN334" i="32"/>
  <c r="AM334" i="32"/>
  <c r="AP967" i="32"/>
  <c r="AO967" i="32"/>
  <c r="AN967" i="32"/>
  <c r="AM967" i="32"/>
  <c r="AP333" i="32"/>
  <c r="AO333" i="32"/>
  <c r="AN333" i="32"/>
  <c r="AM333" i="32"/>
  <c r="AP2023" i="32"/>
  <c r="AO2023" i="32"/>
  <c r="AN2023" i="32"/>
  <c r="AM2023" i="32"/>
  <c r="AP889" i="32"/>
  <c r="AO889" i="32"/>
  <c r="AN889" i="32"/>
  <c r="AM889" i="32"/>
  <c r="AP966" i="32"/>
  <c r="AO966" i="32"/>
  <c r="AN966" i="32"/>
  <c r="AM966" i="32"/>
  <c r="AP2022" i="32"/>
  <c r="AO2022" i="32"/>
  <c r="AN2022" i="32"/>
  <c r="AM2022" i="32"/>
  <c r="AP2021" i="32"/>
  <c r="AO2021" i="32"/>
  <c r="AN2021" i="32"/>
  <c r="AM2021" i="32"/>
  <c r="AP332" i="32"/>
  <c r="AO332" i="32"/>
  <c r="AN332" i="32"/>
  <c r="AM332" i="32"/>
  <c r="AP2020" i="32"/>
  <c r="AO2020" i="32"/>
  <c r="AN2020" i="32"/>
  <c r="AM2020" i="32"/>
  <c r="AP2019" i="32"/>
  <c r="AO2019" i="32"/>
  <c r="AN2019" i="32"/>
  <c r="AM2019" i="32"/>
  <c r="AP2018" i="32"/>
  <c r="AO2018" i="32"/>
  <c r="AN2018" i="32"/>
  <c r="AM2018" i="32"/>
  <c r="AP2017" i="32"/>
  <c r="AO2017" i="32"/>
  <c r="AN2017" i="32"/>
  <c r="AM2017" i="32"/>
  <c r="AP2016" i="32"/>
  <c r="AO2016" i="32"/>
  <c r="AN2016" i="32"/>
  <c r="AM2016" i="32"/>
  <c r="AP2015" i="32"/>
  <c r="AO2015" i="32"/>
  <c r="AN2015" i="32"/>
  <c r="AM2015" i="32"/>
  <c r="AP965" i="32"/>
  <c r="AO965" i="32"/>
  <c r="AN965" i="32"/>
  <c r="AM965" i="32"/>
  <c r="AP964" i="32"/>
  <c r="AO964" i="32"/>
  <c r="AN964" i="32"/>
  <c r="AM964" i="32"/>
  <c r="AP963" i="32"/>
  <c r="AO963" i="32"/>
  <c r="AN963" i="32"/>
  <c r="AM963" i="32"/>
  <c r="AP888" i="32"/>
  <c r="AO888" i="32"/>
  <c r="AN888" i="32"/>
  <c r="AM888" i="32"/>
  <c r="AP887" i="32"/>
  <c r="AO887" i="32"/>
  <c r="AN887" i="32"/>
  <c r="AM887" i="32"/>
  <c r="AP331" i="32"/>
  <c r="AO331" i="32"/>
  <c r="AN331" i="32"/>
  <c r="AM331" i="32"/>
  <c r="AP2014" i="32"/>
  <c r="AO2014" i="32"/>
  <c r="AN2014" i="32"/>
  <c r="AM2014" i="32"/>
  <c r="AP2012" i="32"/>
  <c r="AO2012" i="32"/>
  <c r="AN2012" i="32"/>
  <c r="AM2012" i="32"/>
  <c r="AP1965" i="32"/>
  <c r="AO1965" i="32"/>
  <c r="AN1965" i="32"/>
  <c r="AM1965" i="32"/>
  <c r="AP1964" i="32"/>
  <c r="AO1964" i="32"/>
  <c r="AN1964" i="32"/>
  <c r="AM1964" i="32"/>
  <c r="AP1963" i="32"/>
  <c r="AO1963" i="32"/>
  <c r="AN1963" i="32"/>
  <c r="AM1963" i="32"/>
  <c r="AP1952" i="32"/>
  <c r="AO1952" i="32"/>
  <c r="AN1952" i="32"/>
  <c r="AM1952" i="32"/>
  <c r="AP2009" i="32"/>
  <c r="AO2009" i="32"/>
  <c r="AN2009" i="32"/>
  <c r="AM2009" i="32"/>
  <c r="AP330" i="32"/>
  <c r="AO330" i="32"/>
  <c r="AN330" i="32"/>
  <c r="AM330" i="32"/>
  <c r="AP329" i="32"/>
  <c r="AO329" i="32"/>
  <c r="AN329" i="32"/>
  <c r="AM329" i="32"/>
  <c r="AP328" i="32"/>
  <c r="AO328" i="32"/>
  <c r="AN328" i="32"/>
  <c r="AM328" i="32"/>
  <c r="AP327" i="32"/>
  <c r="AO327" i="32"/>
  <c r="AN327" i="32"/>
  <c r="AM327" i="32"/>
  <c r="AP326" i="32"/>
  <c r="AO326" i="32"/>
  <c r="AN326" i="32"/>
  <c r="AM326" i="32"/>
  <c r="AP325" i="32"/>
  <c r="AO325" i="32"/>
  <c r="AN325" i="32"/>
  <c r="AM325" i="32"/>
  <c r="AP324" i="32"/>
  <c r="AO324" i="32"/>
  <c r="AN324" i="32"/>
  <c r="AM324" i="32"/>
  <c r="AP323" i="32"/>
  <c r="AO323" i="32"/>
  <c r="AN323" i="32"/>
  <c r="AM323" i="32"/>
  <c r="AP322" i="32"/>
  <c r="AO322" i="32"/>
  <c r="AN322" i="32"/>
  <c r="AM322" i="32"/>
  <c r="AP321" i="32"/>
  <c r="AO321" i="32"/>
  <c r="AN321" i="32"/>
  <c r="AM321" i="32"/>
  <c r="AP320" i="32"/>
  <c r="AO320" i="32"/>
  <c r="AN320" i="32"/>
  <c r="AM320" i="32"/>
  <c r="AP319" i="32"/>
  <c r="AO319" i="32"/>
  <c r="AN319" i="32"/>
  <c r="AM319" i="32"/>
  <c r="AP318" i="32"/>
  <c r="AO318" i="32"/>
  <c r="AN318" i="32"/>
  <c r="AM318" i="32"/>
  <c r="AP317" i="32"/>
  <c r="AO317" i="32"/>
  <c r="AN317" i="32"/>
  <c r="AM317" i="32"/>
  <c r="AP316" i="32"/>
  <c r="AO316" i="32"/>
  <c r="AN316" i="32"/>
  <c r="AM316" i="32"/>
  <c r="AP315" i="32"/>
  <c r="AO315" i="32"/>
  <c r="AN315" i="32"/>
  <c r="AM315" i="32"/>
  <c r="AP314" i="32"/>
  <c r="AO314" i="32"/>
  <c r="AN314" i="32"/>
  <c r="AM314" i="32"/>
  <c r="AP313" i="32"/>
  <c r="AO313" i="32"/>
  <c r="AN313" i="32"/>
  <c r="AM313" i="32"/>
  <c r="AP312" i="32"/>
  <c r="AO312" i="32"/>
  <c r="AN312" i="32"/>
  <c r="AM312" i="32"/>
  <c r="AP311" i="32"/>
  <c r="AO311" i="32"/>
  <c r="AN311" i="32"/>
  <c r="AM311" i="32"/>
  <c r="AP310" i="32"/>
  <c r="AO310" i="32"/>
  <c r="AN310" i="32"/>
  <c r="AM310" i="32"/>
  <c r="AP309" i="32"/>
  <c r="AO309" i="32"/>
  <c r="AN309" i="32"/>
  <c r="AM309" i="32"/>
  <c r="AP308" i="32"/>
  <c r="AO308" i="32"/>
  <c r="AN308" i="32"/>
  <c r="AM308" i="32"/>
  <c r="AP307" i="32"/>
  <c r="AO307" i="32"/>
  <c r="AN307" i="32"/>
  <c r="AM307" i="32"/>
  <c r="AP306" i="32"/>
  <c r="AO306" i="32"/>
  <c r="AN306" i="32"/>
  <c r="AM306" i="32"/>
  <c r="AP305" i="32"/>
  <c r="AO305" i="32"/>
  <c r="AN305" i="32"/>
  <c r="AM305" i="32"/>
  <c r="AP304" i="32"/>
  <c r="AO304" i="32"/>
  <c r="AN304" i="32"/>
  <c r="AM304" i="32"/>
  <c r="AP303" i="32"/>
  <c r="AO303" i="32"/>
  <c r="AN303" i="32"/>
  <c r="AM303" i="32"/>
  <c r="AP302" i="32"/>
  <c r="AO302" i="32"/>
  <c r="AN302" i="32"/>
  <c r="AM302" i="32"/>
  <c r="AP301" i="32"/>
  <c r="AO301" i="32"/>
  <c r="AN301" i="32"/>
  <c r="AM301" i="32"/>
  <c r="AP300" i="32"/>
  <c r="AO300" i="32"/>
  <c r="AN300" i="32"/>
  <c r="AM300" i="32"/>
  <c r="AP299" i="32"/>
  <c r="AO299" i="32"/>
  <c r="AN299" i="32"/>
  <c r="AM299" i="32"/>
  <c r="AP298" i="32"/>
  <c r="AO298" i="32"/>
  <c r="AN298" i="32"/>
  <c r="AM298" i="32"/>
  <c r="AP297" i="32"/>
  <c r="AO297" i="32"/>
  <c r="AN297" i="32"/>
  <c r="AM297" i="32"/>
  <c r="AP296" i="32"/>
  <c r="AO296" i="32"/>
  <c r="AN296" i="32"/>
  <c r="AM296" i="32"/>
  <c r="AP295" i="32"/>
  <c r="AO295" i="32"/>
  <c r="AN295" i="32"/>
  <c r="AM295" i="32"/>
  <c r="AP294" i="32"/>
  <c r="AO294" i="32"/>
  <c r="AN294" i="32"/>
  <c r="AM294" i="32"/>
  <c r="AP293" i="32"/>
  <c r="AO293" i="32"/>
  <c r="AN293" i="32"/>
  <c r="AM293" i="32"/>
  <c r="AP292" i="32"/>
  <c r="AO292" i="32"/>
  <c r="AN292" i="32"/>
  <c r="AM292" i="32"/>
  <c r="AP291" i="32"/>
  <c r="AO291" i="32"/>
  <c r="AN291" i="32"/>
  <c r="AM291" i="32"/>
  <c r="AP290" i="32"/>
  <c r="AO290" i="32"/>
  <c r="AN290" i="32"/>
  <c r="AM290" i="32"/>
  <c r="AP289" i="32"/>
  <c r="AO289" i="32"/>
  <c r="AN289" i="32"/>
  <c r="AM289" i="32"/>
  <c r="AP288" i="32"/>
  <c r="AO288" i="32"/>
  <c r="AN288" i="32"/>
  <c r="AM288" i="32"/>
  <c r="AP287" i="32"/>
  <c r="AO287" i="32"/>
  <c r="AN287" i="32"/>
  <c r="AM287" i="32"/>
  <c r="AP286" i="32"/>
  <c r="AO286" i="32"/>
  <c r="AN286" i="32"/>
  <c r="AM286" i="32"/>
  <c r="AP285" i="32"/>
  <c r="AO285" i="32"/>
  <c r="AN285" i="32"/>
  <c r="AM285" i="32"/>
  <c r="AP284" i="32"/>
  <c r="AO284" i="32"/>
  <c r="AN284" i="32"/>
  <c r="AM284" i="32"/>
  <c r="AP283" i="32"/>
  <c r="AO283" i="32"/>
  <c r="AN283" i="32"/>
  <c r="AM283" i="32"/>
  <c r="AP282" i="32"/>
  <c r="AO282" i="32"/>
  <c r="AN282" i="32"/>
  <c r="AM282" i="32"/>
  <c r="AP281" i="32"/>
  <c r="AO281" i="32"/>
  <c r="AN281" i="32"/>
  <c r="AM281" i="32"/>
  <c r="AP280" i="32"/>
  <c r="AO280" i="32"/>
  <c r="AN280" i="32"/>
  <c r="AM280" i="32"/>
  <c r="AP279" i="32"/>
  <c r="AO279" i="32"/>
  <c r="AN279" i="32"/>
  <c r="AM279" i="32"/>
  <c r="AP278" i="32"/>
  <c r="AO278" i="32"/>
  <c r="AN278" i="32"/>
  <c r="AM278" i="32"/>
  <c r="AP277" i="32"/>
  <c r="AO277" i="32"/>
  <c r="AN277" i="32"/>
  <c r="AM277" i="32"/>
  <c r="AP276" i="32"/>
  <c r="AO276" i="32"/>
  <c r="AN276" i="32"/>
  <c r="AM276" i="32"/>
  <c r="AP275" i="32"/>
  <c r="AO275" i="32"/>
  <c r="AN275" i="32"/>
  <c r="AM275" i="32"/>
  <c r="AP274" i="32"/>
  <c r="AO274" i="32"/>
  <c r="AN274" i="32"/>
  <c r="AM274" i="32"/>
  <c r="AP273" i="32"/>
  <c r="AO273" i="32"/>
  <c r="AN273" i="32"/>
  <c r="AM273" i="32"/>
  <c r="AP272" i="32"/>
  <c r="AO272" i="32"/>
  <c r="AN272" i="32"/>
  <c r="AM272" i="32"/>
  <c r="AP271" i="32"/>
  <c r="AO271" i="32"/>
  <c r="AN271" i="32"/>
  <c r="AM271" i="32"/>
  <c r="AP270" i="32"/>
  <c r="AO270" i="32"/>
  <c r="AN270" i="32"/>
  <c r="AM270" i="32"/>
  <c r="AP269" i="32"/>
  <c r="AO269" i="32"/>
  <c r="AN269" i="32"/>
  <c r="AM269" i="32"/>
  <c r="AP268" i="32"/>
  <c r="AO268" i="32"/>
  <c r="AN268" i="32"/>
  <c r="AM268" i="32"/>
  <c r="AP267" i="32"/>
  <c r="AO267" i="32"/>
  <c r="AN267" i="32"/>
  <c r="AM267" i="32"/>
  <c r="AP266" i="32"/>
  <c r="AO266" i="32"/>
  <c r="AN266" i="32"/>
  <c r="AM266" i="32"/>
  <c r="AP265" i="32"/>
  <c r="AO265" i="32"/>
  <c r="AN265" i="32"/>
  <c r="AM265" i="32"/>
  <c r="AP264" i="32"/>
  <c r="AO264" i="32"/>
  <c r="AN264" i="32"/>
  <c r="AM264" i="32"/>
  <c r="AP263" i="32"/>
  <c r="AO263" i="32"/>
  <c r="AN263" i="32"/>
  <c r="AM263" i="32"/>
  <c r="AP262" i="32"/>
  <c r="AO262" i="32"/>
  <c r="AN262" i="32"/>
  <c r="AM262" i="32"/>
  <c r="AP261" i="32"/>
  <c r="AO261" i="32"/>
  <c r="AN261" i="32"/>
  <c r="AM261" i="32"/>
  <c r="AP260" i="32"/>
  <c r="AO260" i="32"/>
  <c r="AN260" i="32"/>
  <c r="AM260" i="32"/>
  <c r="AP259" i="32"/>
  <c r="AO259" i="32"/>
  <c r="AN259" i="32"/>
  <c r="AM259" i="32"/>
  <c r="AP258" i="32"/>
  <c r="AO258" i="32"/>
  <c r="AN258" i="32"/>
  <c r="AM258" i="32"/>
  <c r="AP257" i="32"/>
  <c r="AO257" i="32"/>
  <c r="AN257" i="32"/>
  <c r="AM257" i="32"/>
  <c r="AP256" i="32"/>
  <c r="AO256" i="32"/>
  <c r="AN256" i="32"/>
  <c r="AM256" i="32"/>
  <c r="AP255" i="32"/>
  <c r="AO255" i="32"/>
  <c r="AN255" i="32"/>
  <c r="AM255" i="32"/>
  <c r="AP254" i="32"/>
  <c r="AO254" i="32"/>
  <c r="AN254" i="32"/>
  <c r="AM254" i="32"/>
  <c r="AP253" i="32"/>
  <c r="AO253" i="32"/>
  <c r="AN253" i="32"/>
  <c r="AM253" i="32"/>
  <c r="AP252" i="32"/>
  <c r="AO252" i="32"/>
  <c r="AN252" i="32"/>
  <c r="AM252" i="32"/>
  <c r="AP251" i="32"/>
  <c r="AO251" i="32"/>
  <c r="AN251" i="32"/>
  <c r="AM251" i="32"/>
  <c r="AP250" i="32"/>
  <c r="AO250" i="32"/>
  <c r="AN250" i="32"/>
  <c r="AM250" i="32"/>
  <c r="AP249" i="32"/>
  <c r="AO249" i="32"/>
  <c r="AN249" i="32"/>
  <c r="AM249" i="32"/>
  <c r="AP248" i="32"/>
  <c r="AO248" i="32"/>
  <c r="AN248" i="32"/>
  <c r="AM248" i="32"/>
  <c r="AP247" i="32"/>
  <c r="AO247" i="32"/>
  <c r="AN247" i="32"/>
  <c r="AM247" i="32"/>
  <c r="AP246" i="32"/>
  <c r="AO246" i="32"/>
  <c r="AN246" i="32"/>
  <c r="AM246" i="32"/>
  <c r="AP245" i="32"/>
  <c r="AO245" i="32"/>
  <c r="AN245" i="32"/>
  <c r="AM245" i="32"/>
  <c r="AP244" i="32"/>
  <c r="AO244" i="32"/>
  <c r="AN244" i="32"/>
  <c r="AM244" i="32"/>
  <c r="AP243" i="32"/>
  <c r="AO243" i="32"/>
  <c r="AN243" i="32"/>
  <c r="AM243" i="32"/>
  <c r="AP242" i="32"/>
  <c r="AO242" i="32"/>
  <c r="AN242" i="32"/>
  <c r="AM242" i="32"/>
  <c r="AP241" i="32"/>
  <c r="AO241" i="32"/>
  <c r="AN241" i="32"/>
  <c r="AM241" i="32"/>
  <c r="AP240" i="32"/>
  <c r="AO240" i="32"/>
  <c r="AN240" i="32"/>
  <c r="AM240" i="32"/>
  <c r="AP239" i="32"/>
  <c r="AO239" i="32"/>
  <c r="AN239" i="32"/>
  <c r="AM239" i="32"/>
  <c r="AP238" i="32"/>
  <c r="AO238" i="32"/>
  <c r="AN238" i="32"/>
  <c r="AM238" i="32"/>
  <c r="AP237" i="32"/>
  <c r="AO237" i="32"/>
  <c r="AN237" i="32"/>
  <c r="AM237" i="32"/>
  <c r="AP236" i="32"/>
  <c r="AO236" i="32"/>
  <c r="AN236" i="32"/>
  <c r="AM236" i="32"/>
  <c r="AP235" i="32"/>
  <c r="AO235" i="32"/>
  <c r="AN235" i="32"/>
  <c r="AM235" i="32"/>
  <c r="AP1962" i="32"/>
  <c r="AO1962" i="32"/>
  <c r="AN1962" i="32"/>
  <c r="AM1962" i="32"/>
  <c r="AP234" i="32"/>
  <c r="AO234" i="32"/>
  <c r="AN234" i="32"/>
  <c r="AM234" i="32"/>
  <c r="AP233" i="32"/>
  <c r="AO233" i="32"/>
  <c r="AN233" i="32"/>
  <c r="AM233" i="32"/>
  <c r="AP232" i="32"/>
  <c r="AO232" i="32"/>
  <c r="AN232" i="32"/>
  <c r="AM232" i="32"/>
  <c r="AP231" i="32"/>
  <c r="AO231" i="32"/>
  <c r="AN231" i="32"/>
  <c r="AM231" i="32"/>
  <c r="AP230" i="32"/>
  <c r="AO230" i="32"/>
  <c r="AN230" i="32"/>
  <c r="AM230" i="32"/>
  <c r="AP229" i="32"/>
  <c r="AO229" i="32"/>
  <c r="G73" i="54"/>
  <c r="F73" i="54"/>
  <c r="E73" i="54"/>
  <c r="D73" i="54"/>
  <c r="L75" i="54"/>
  <c r="L88" i="54"/>
  <c r="L87" i="54"/>
  <c r="G88" i="54"/>
  <c r="F88" i="54"/>
  <c r="E88" i="54"/>
  <c r="D88" i="54"/>
  <c r="C88" i="54"/>
  <c r="G87" i="54"/>
  <c r="F87" i="54"/>
  <c r="E87" i="54"/>
  <c r="D87" i="54"/>
  <c r="C87" i="54"/>
  <c r="L97" i="54"/>
  <c r="L96" i="54"/>
  <c r="L95" i="54"/>
  <c r="L94" i="54"/>
  <c r="L93" i="54"/>
  <c r="G97" i="54"/>
  <c r="F97" i="54"/>
  <c r="E97" i="54"/>
  <c r="D97" i="54"/>
  <c r="C97" i="54"/>
  <c r="G96" i="54"/>
  <c r="F96" i="54"/>
  <c r="E96" i="54"/>
  <c r="D96" i="54"/>
  <c r="C96" i="54"/>
  <c r="G95" i="54"/>
  <c r="F95" i="54"/>
  <c r="E95" i="54"/>
  <c r="D95" i="54"/>
  <c r="C95" i="54"/>
  <c r="G94" i="54"/>
  <c r="F94" i="54"/>
  <c r="E94" i="54"/>
  <c r="D94" i="54"/>
  <c r="C94" i="54"/>
  <c r="G93" i="54"/>
  <c r="F93" i="54"/>
  <c r="E93" i="54"/>
  <c r="D93" i="54"/>
  <c r="C93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L110" i="54"/>
  <c r="L109" i="54"/>
  <c r="L108" i="54"/>
  <c r="L107" i="54"/>
  <c r="L73" i="54"/>
  <c r="C73" i="54"/>
  <c r="L61" i="54"/>
  <c r="L60" i="54"/>
  <c r="L59" i="54"/>
  <c r="L58" i="54"/>
  <c r="L57" i="54"/>
  <c r="L56" i="54"/>
  <c r="G61" i="54"/>
  <c r="F61" i="54"/>
  <c r="E61" i="54"/>
  <c r="D61" i="54"/>
  <c r="C61" i="54"/>
  <c r="G60" i="54"/>
  <c r="F60" i="54"/>
  <c r="E60" i="54"/>
  <c r="D60" i="54"/>
  <c r="C60" i="54"/>
  <c r="G59" i="54"/>
  <c r="F59" i="54"/>
  <c r="E59" i="54"/>
  <c r="D59" i="54"/>
  <c r="C59" i="54"/>
  <c r="G58" i="54"/>
  <c r="F58" i="54"/>
  <c r="E58" i="54"/>
  <c r="D58" i="54"/>
  <c r="C58" i="54"/>
  <c r="G57" i="54"/>
  <c r="F57" i="54"/>
  <c r="E57" i="54"/>
  <c r="D57" i="54"/>
  <c r="C57" i="54"/>
  <c r="G56" i="54"/>
  <c r="F56" i="54"/>
  <c r="E56" i="54"/>
  <c r="D56" i="54"/>
  <c r="C56" i="54"/>
  <c r="T38" i="54"/>
  <c r="T35" i="54"/>
  <c r="T34" i="54"/>
  <c r="T33" i="54"/>
  <c r="T32" i="54"/>
  <c r="T31" i="54"/>
  <c r="T30" i="54"/>
  <c r="T29" i="54"/>
  <c r="T27" i="54"/>
  <c r="T26" i="54"/>
  <c r="T25" i="54"/>
  <c r="T21" i="54"/>
  <c r="T20" i="54"/>
  <c r="T17" i="54"/>
  <c r="Z20" i="49"/>
  <c r="AA20" i="49" s="1" a="1"/>
  <c r="AA20" i="49" s="1"/>
  <c r="AU4494" i="32" l="1"/>
  <c r="AU4493" i="32"/>
  <c r="AU4492" i="32"/>
  <c r="AU1058" i="32"/>
  <c r="AR1058" i="32" s="1"/>
  <c r="AU4491" i="32"/>
  <c r="AU4490" i="32"/>
  <c r="AU234" i="32"/>
  <c r="AQ234" i="32" s="1"/>
  <c r="AU245" i="32"/>
  <c r="AQ245" i="32" s="1"/>
  <c r="AU257" i="32"/>
  <c r="AT257" i="32" s="1"/>
  <c r="AU269" i="32"/>
  <c r="AT269" i="32" s="1"/>
  <c r="AU281" i="32"/>
  <c r="AS281" i="32" s="1"/>
  <c r="AU293" i="32"/>
  <c r="AR293" i="32" s="1"/>
  <c r="AU305" i="32"/>
  <c r="AS305" i="32" s="1"/>
  <c r="AU317" i="32"/>
  <c r="AR317" i="32" s="1"/>
  <c r="AU329" i="32"/>
  <c r="AS329" i="32" s="1"/>
  <c r="AU963" i="32"/>
  <c r="AR963" i="32" s="1"/>
  <c r="AU966" i="32"/>
  <c r="AS966" i="32" s="1"/>
  <c r="AU1966" i="32"/>
  <c r="AQ1966" i="32" s="1"/>
  <c r="AU341" i="32"/>
  <c r="AR341" i="32" s="1"/>
  <c r="AU2040" i="32"/>
  <c r="AQ2040" i="32" s="1"/>
  <c r="AU974" i="32"/>
  <c r="AS974" i="32" s="1"/>
  <c r="AU365" i="32"/>
  <c r="AT365" i="32" s="1"/>
  <c r="AU379" i="32"/>
  <c r="AT379" i="32" s="1"/>
  <c r="AU384" i="32"/>
  <c r="AU399" i="32"/>
  <c r="AQ399" i="32" s="1"/>
  <c r="AU402" i="32"/>
  <c r="AS402" i="32" s="1"/>
  <c r="AU417" i="32"/>
  <c r="AR417" i="32" s="1"/>
  <c r="AU431" i="32"/>
  <c r="AU2059" i="32"/>
  <c r="AQ2059" i="32" s="1"/>
  <c r="AU448" i="32"/>
  <c r="AU453" i="32"/>
  <c r="AR453" i="32" s="1"/>
  <c r="AU456" i="32"/>
  <c r="AT456" i="32" s="1"/>
  <c r="AU471" i="32"/>
  <c r="AT471" i="32" s="1"/>
  <c r="AU476" i="32"/>
  <c r="AQ476" i="32" s="1"/>
  <c r="AU517" i="32"/>
  <c r="AT517" i="32" s="1"/>
  <c r="AU522" i="32"/>
  <c r="AQ522" i="32" s="1"/>
  <c r="AU562" i="32"/>
  <c r="AQ562" i="32" s="1"/>
  <c r="AU567" i="32"/>
  <c r="AS567" i="32" s="1"/>
  <c r="AU584" i="32"/>
  <c r="AU596" i="32"/>
  <c r="AU607" i="32"/>
  <c r="AR607" i="32" s="1"/>
  <c r="AU981" i="32"/>
  <c r="AS981" i="32" s="1"/>
  <c r="AU625" i="32"/>
  <c r="AS625" i="32" s="1"/>
  <c r="AU637" i="32"/>
  <c r="AU652" i="32"/>
  <c r="AR652" i="32" s="1"/>
  <c r="AU660" i="32"/>
  <c r="AQ660" i="32" s="1"/>
  <c r="AU684" i="32"/>
  <c r="AQ684" i="32" s="1"/>
  <c r="AU997" i="32"/>
  <c r="AT997" i="32" s="1"/>
  <c r="AU1009" i="32"/>
  <c r="AQ1009" i="32" s="1"/>
  <c r="AU2102" i="32"/>
  <c r="AT2102" i="32" s="1"/>
  <c r="AU734" i="32"/>
  <c r="AU1037" i="32"/>
  <c r="AU2254" i="32"/>
  <c r="AS2254" i="32" s="1"/>
  <c r="AU238" i="32"/>
  <c r="AR238" i="32" s="1"/>
  <c r="AU250" i="32"/>
  <c r="AR250" i="32" s="1"/>
  <c r="AU262" i="32"/>
  <c r="AR262" i="32" s="1"/>
  <c r="AU274" i="32"/>
  <c r="AQ274" i="32" s="1"/>
  <c r="AU286" i="32"/>
  <c r="AQ286" i="32" s="1"/>
  <c r="AU298" i="32"/>
  <c r="AQ298" i="32" s="1"/>
  <c r="AU310" i="32"/>
  <c r="AT310" i="32" s="1"/>
  <c r="AU322" i="32"/>
  <c r="AS322" i="32" s="1"/>
  <c r="AU1964" i="32"/>
  <c r="AQ1964" i="32" s="1"/>
  <c r="AU2017" i="32"/>
  <c r="AT2017" i="32" s="1"/>
  <c r="AU334" i="32"/>
  <c r="AR334" i="32" s="1"/>
  <c r="AU339" i="32"/>
  <c r="AQ339" i="32" s="1"/>
  <c r="AU2034" i="32"/>
  <c r="AQ2034" i="32" s="1"/>
  <c r="AU2043" i="32"/>
  <c r="AQ2043" i="32" s="1"/>
  <c r="AU354" i="32"/>
  <c r="AT354" i="32" s="1"/>
  <c r="AU370" i="32"/>
  <c r="AU374" i="32"/>
  <c r="AT374" i="32" s="1"/>
  <c r="AU389" i="32"/>
  <c r="AT389" i="32" s="1"/>
  <c r="AU975" i="32"/>
  <c r="AU407" i="32"/>
  <c r="AR407" i="32" s="1"/>
  <c r="AU422" i="32"/>
  <c r="AU426" i="32"/>
  <c r="AS426" i="32" s="1"/>
  <c r="AU2061" i="32"/>
  <c r="AU441" i="32"/>
  <c r="AU466" i="32"/>
  <c r="AQ466" i="32" s="1"/>
  <c r="AU493" i="32"/>
  <c r="AT493" i="32" s="1"/>
  <c r="AU498" i="32"/>
  <c r="AQ498" i="32" s="1"/>
  <c r="AU503" i="32"/>
  <c r="AT503" i="32" s="1"/>
  <c r="AU512" i="32"/>
  <c r="AQ512" i="32" s="1"/>
  <c r="AU540" i="32"/>
  <c r="AT540" i="32" s="1"/>
  <c r="AU2067" i="32"/>
  <c r="AR2067" i="32" s="1"/>
  <c r="AU549" i="32"/>
  <c r="AR549" i="32" s="1"/>
  <c r="AU558" i="32"/>
  <c r="AQ558" i="32" s="1"/>
  <c r="AU579" i="32"/>
  <c r="AU591" i="32"/>
  <c r="AU980" i="32"/>
  <c r="AQ980" i="32" s="1"/>
  <c r="AU647" i="32"/>
  <c r="AS647" i="32" s="1"/>
  <c r="AU679" i="32"/>
  <c r="AT679" i="32" s="1"/>
  <c r="AU693" i="32"/>
  <c r="AT693" i="32" s="1"/>
  <c r="AU2082" i="32"/>
  <c r="AT2082" i="32" s="1"/>
  <c r="AU2084" i="32"/>
  <c r="AT2084" i="32" s="1"/>
  <c r="AU898" i="32"/>
  <c r="AR898" i="32" s="1"/>
  <c r="AU758" i="32"/>
  <c r="AU2163" i="32"/>
  <c r="AT2163" i="32" s="1"/>
  <c r="AU763" i="32"/>
  <c r="AU2295" i="32"/>
  <c r="AS2295" i="32" s="1"/>
  <c r="AU2334" i="32"/>
  <c r="AU232" i="32"/>
  <c r="AU243" i="32"/>
  <c r="AS243" i="32" s="1"/>
  <c r="AU255" i="32"/>
  <c r="AT255" i="32" s="1"/>
  <c r="AU267" i="32"/>
  <c r="AU279" i="32"/>
  <c r="AR279" i="32" s="1"/>
  <c r="AU291" i="32"/>
  <c r="AT291" i="32" s="1"/>
  <c r="AU303" i="32"/>
  <c r="AR303" i="32" s="1"/>
  <c r="AU315" i="32"/>
  <c r="AT315" i="32" s="1"/>
  <c r="AU327" i="32"/>
  <c r="AT327" i="32" s="1"/>
  <c r="AU887" i="32"/>
  <c r="AS887" i="32" s="1"/>
  <c r="AU2021" i="32"/>
  <c r="AS2021" i="32" s="1"/>
  <c r="AU337" i="32"/>
  <c r="AU340" i="32"/>
  <c r="AU2039" i="32"/>
  <c r="AQ2039" i="32" s="1"/>
  <c r="AU2047" i="32"/>
  <c r="AR2047" i="32" s="1"/>
  <c r="AU358" i="32"/>
  <c r="AT358" i="32" s="1"/>
  <c r="AU363" i="32"/>
  <c r="AQ363" i="32" s="1"/>
  <c r="AU2051" i="32"/>
  <c r="AQ2051" i="32" s="1"/>
  <c r="AU382" i="32"/>
  <c r="AS382" i="32" s="1"/>
  <c r="AU397" i="32"/>
  <c r="AT397" i="32" s="1"/>
  <c r="AU411" i="32"/>
  <c r="AQ411" i="32" s="1"/>
  <c r="AU415" i="32"/>
  <c r="AS415" i="32" s="1"/>
  <c r="AU2058" i="32"/>
  <c r="AT2058" i="32" s="1"/>
  <c r="AU434" i="32"/>
  <c r="AR434" i="32" s="1"/>
  <c r="AU446" i="32"/>
  <c r="AU474" i="32"/>
  <c r="AU483" i="32"/>
  <c r="AT483" i="32" s="1"/>
  <c r="AU488" i="32"/>
  <c r="AT488" i="32" s="1"/>
  <c r="AU520" i="32"/>
  <c r="AR520" i="32" s="1"/>
  <c r="AU530" i="32"/>
  <c r="AR530" i="32" s="1"/>
  <c r="AU535" i="32"/>
  <c r="AS535" i="32" s="1"/>
  <c r="AU565" i="32"/>
  <c r="AR565" i="32" s="1"/>
  <c r="AU574" i="32"/>
  <c r="AR574" i="32" s="1"/>
  <c r="AU606" i="32"/>
  <c r="AT606" i="32" s="1"/>
  <c r="AU613" i="32"/>
  <c r="AT613" i="32" s="1"/>
  <c r="AU622" i="32"/>
  <c r="AU627" i="32"/>
  <c r="AQ627" i="32" s="1"/>
  <c r="AU2075" i="32"/>
  <c r="AU1036" i="32"/>
  <c r="AS1036" i="32" s="1"/>
  <c r="AU2227" i="32"/>
  <c r="AU2317" i="32"/>
  <c r="AT2317" i="32" s="1"/>
  <c r="AU236" i="32"/>
  <c r="AT236" i="32" s="1"/>
  <c r="AU248" i="32"/>
  <c r="AT248" i="32" s="1"/>
  <c r="AU260" i="32"/>
  <c r="AQ260" i="32" s="1"/>
  <c r="AU272" i="32"/>
  <c r="AT272" i="32" s="1"/>
  <c r="AU284" i="32"/>
  <c r="AR284" i="32" s="1"/>
  <c r="AU296" i="32"/>
  <c r="AT296" i="32" s="1"/>
  <c r="AU308" i="32"/>
  <c r="AU320" i="32"/>
  <c r="AT320" i="32" s="1"/>
  <c r="AU1952" i="32"/>
  <c r="AR1952" i="32" s="1"/>
  <c r="AU2015" i="32"/>
  <c r="AT2015" i="32" s="1"/>
  <c r="AU333" i="32"/>
  <c r="AR333" i="32" s="1"/>
  <c r="AU2027" i="32"/>
  <c r="AR2027" i="32" s="1"/>
  <c r="AU2032" i="32"/>
  <c r="AT2032" i="32" s="1"/>
  <c r="AU2042" i="32"/>
  <c r="AS2042" i="32" s="1"/>
  <c r="AU347" i="32"/>
  <c r="AT347" i="32" s="1"/>
  <c r="AU352" i="32"/>
  <c r="AQ352" i="32" s="1"/>
  <c r="AU368" i="32"/>
  <c r="AS368" i="32" s="1"/>
  <c r="AU373" i="32"/>
  <c r="AQ373" i="32" s="1"/>
  <c r="AU387" i="32"/>
  <c r="AU401" i="32"/>
  <c r="AT401" i="32" s="1"/>
  <c r="AU405" i="32"/>
  <c r="AQ405" i="32" s="1"/>
  <c r="AU420" i="32"/>
  <c r="AQ420" i="32" s="1"/>
  <c r="AU424" i="32"/>
  <c r="AS424" i="32" s="1"/>
  <c r="AU437" i="32"/>
  <c r="AT437" i="32" s="1"/>
  <c r="AU454" i="32"/>
  <c r="AQ454" i="32" s="1"/>
  <c r="AU459" i="32"/>
  <c r="AT459" i="32" s="1"/>
  <c r="AU464" i="32"/>
  <c r="AT464" i="32" s="1"/>
  <c r="AU505" i="32"/>
  <c r="AT505" i="32" s="1"/>
  <c r="AU510" i="32"/>
  <c r="AS510" i="32" s="1"/>
  <c r="AU552" i="32"/>
  <c r="AR552" i="32" s="1"/>
  <c r="AU556" i="32"/>
  <c r="AR556" i="32" s="1"/>
  <c r="AU577" i="32"/>
  <c r="AU582" i="32"/>
  <c r="AS582" i="32" s="1"/>
  <c r="AU601" i="32"/>
  <c r="AS601" i="32" s="1"/>
  <c r="AU611" i="32"/>
  <c r="AR611" i="32" s="1"/>
  <c r="AU986" i="32"/>
  <c r="AS986" i="32" s="1"/>
  <c r="AU650" i="32"/>
  <c r="AU990" i="32"/>
  <c r="AS990" i="32" s="1"/>
  <c r="AU994" i="32"/>
  <c r="AR994" i="32" s="1"/>
  <c r="AU2087" i="32"/>
  <c r="AT2087" i="32" s="1"/>
  <c r="AU2090" i="32"/>
  <c r="AU2115" i="32"/>
  <c r="AR2115" i="32" s="1"/>
  <c r="AU746" i="32"/>
  <c r="AU2149" i="32"/>
  <c r="AT2149" i="32" s="1"/>
  <c r="AU1043" i="32"/>
  <c r="AU2253" i="32"/>
  <c r="AR2253" i="32" s="1"/>
  <c r="AU230" i="32"/>
  <c r="AT230" i="32" s="1"/>
  <c r="AU241" i="32"/>
  <c r="AT241" i="32" s="1"/>
  <c r="AU253" i="32"/>
  <c r="AU265" i="32"/>
  <c r="AS265" i="32" s="1"/>
  <c r="AU277" i="32"/>
  <c r="AT277" i="32" s="1"/>
  <c r="AU289" i="32"/>
  <c r="AT289" i="32" s="1"/>
  <c r="AU301" i="32"/>
  <c r="AQ301" i="32" s="1"/>
  <c r="AU313" i="32"/>
  <c r="AT313" i="32" s="1"/>
  <c r="AU325" i="32"/>
  <c r="AU2014" i="32"/>
  <c r="AU2020" i="32"/>
  <c r="AU336" i="32"/>
  <c r="AR336" i="32" s="1"/>
  <c r="AU968" i="32"/>
  <c r="AT968" i="32" s="1"/>
  <c r="AU2037" i="32"/>
  <c r="AR2037" i="32" s="1"/>
  <c r="AU342" i="32"/>
  <c r="AQ342" i="32" s="1"/>
  <c r="AU973" i="32"/>
  <c r="AQ973" i="32" s="1"/>
  <c r="AU356" i="32"/>
  <c r="AS356" i="32" s="1"/>
  <c r="AU361" i="32"/>
  <c r="AT361" i="32" s="1"/>
  <c r="AU376" i="32"/>
  <c r="AR376" i="32" s="1"/>
  <c r="AU392" i="32"/>
  <c r="AR392" i="32" s="1"/>
  <c r="AU395" i="32"/>
  <c r="AQ395" i="32" s="1"/>
  <c r="AU410" i="32"/>
  <c r="AU413" i="32"/>
  <c r="AQ413" i="32" s="1"/>
  <c r="AU428" i="32"/>
  <c r="AS428" i="32" s="1"/>
  <c r="AU444" i="32"/>
  <c r="AR444" i="32" s="1"/>
  <c r="AU481" i="32"/>
  <c r="AR481" i="32" s="1"/>
  <c r="AU486" i="32"/>
  <c r="AQ486" i="32" s="1"/>
  <c r="AU491" i="32"/>
  <c r="AT491" i="32" s="1"/>
  <c r="AU501" i="32"/>
  <c r="AT501" i="32" s="1"/>
  <c r="AU528" i="32"/>
  <c r="AQ528" i="32" s="1"/>
  <c r="AU533" i="32"/>
  <c r="AS533" i="32" s="1"/>
  <c r="AU538" i="32"/>
  <c r="AT538" i="32" s="1"/>
  <c r="AU547" i="32"/>
  <c r="AU572" i="32"/>
  <c r="AU620" i="32"/>
  <c r="AS620" i="32" s="1"/>
  <c r="AU630" i="32"/>
  <c r="AR630" i="32" s="1"/>
  <c r="AU643" i="32"/>
  <c r="AT643" i="32" s="1"/>
  <c r="AU668" i="32"/>
  <c r="AU2076" i="32"/>
  <c r="AR2076" i="32" s="1"/>
  <c r="AU2080" i="32"/>
  <c r="AT2080" i="32" s="1"/>
  <c r="AU2093" i="32"/>
  <c r="AQ2093" i="32" s="1"/>
  <c r="AU721" i="32"/>
  <c r="AT721" i="32" s="1"/>
  <c r="AU2119" i="32"/>
  <c r="AU2161" i="32"/>
  <c r="AR2161" i="32" s="1"/>
  <c r="AU2218" i="32"/>
  <c r="AU2303" i="32"/>
  <c r="AU2329" i="32"/>
  <c r="AU1962" i="32"/>
  <c r="AR1962" i="32" s="1"/>
  <c r="AU246" i="32"/>
  <c r="AQ246" i="32" s="1"/>
  <c r="AU258" i="32"/>
  <c r="AS258" i="32" s="1"/>
  <c r="AU270" i="32"/>
  <c r="AU282" i="32"/>
  <c r="AT282" i="32" s="1"/>
  <c r="AU294" i="32"/>
  <c r="AU306" i="32"/>
  <c r="AS306" i="32" s="1"/>
  <c r="AU318" i="32"/>
  <c r="AT318" i="32" s="1"/>
  <c r="AU330" i="32"/>
  <c r="AT330" i="32" s="1"/>
  <c r="AU964" i="32"/>
  <c r="AU889" i="32"/>
  <c r="AS889" i="32" s="1"/>
  <c r="AU960" i="32"/>
  <c r="AQ960" i="32" s="1"/>
  <c r="AU969" i="32"/>
  <c r="AQ969" i="32" s="1"/>
  <c r="AU961" i="32"/>
  <c r="AS961" i="32" s="1"/>
  <c r="AU345" i="32"/>
  <c r="AS345" i="32" s="1"/>
  <c r="AU350" i="32"/>
  <c r="AR350" i="32" s="1"/>
  <c r="AU366" i="32"/>
  <c r="AT366" i="32" s="1"/>
  <c r="AU380" i="32"/>
  <c r="AU385" i="32"/>
  <c r="AT385" i="32" s="1"/>
  <c r="AU2053" i="32"/>
  <c r="AT2053" i="32" s="1"/>
  <c r="AU403" i="32"/>
  <c r="AS403" i="32" s="1"/>
  <c r="AU418" i="32"/>
  <c r="AQ418" i="32" s="1"/>
  <c r="AU2060" i="32"/>
  <c r="AU449" i="32"/>
  <c r="AS449" i="32" s="1"/>
  <c r="AU2064" i="32"/>
  <c r="AT2064" i="32" s="1"/>
  <c r="AU457" i="32"/>
  <c r="AS457" i="32" s="1"/>
  <c r="AU462" i="32"/>
  <c r="AU472" i="32"/>
  <c r="AT472" i="32" s="1"/>
  <c r="AU477" i="32"/>
  <c r="AT477" i="32" s="1"/>
  <c r="AU508" i="32"/>
  <c r="AT508" i="32" s="1"/>
  <c r="AU518" i="32"/>
  <c r="AT518" i="32" s="1"/>
  <c r="AU523" i="32"/>
  <c r="AS523" i="32" s="1"/>
  <c r="AU554" i="32"/>
  <c r="AU563" i="32"/>
  <c r="AS563" i="32" s="1"/>
  <c r="AU568" i="32"/>
  <c r="AQ568" i="32" s="1"/>
  <c r="AU585" i="32"/>
  <c r="AQ585" i="32" s="1"/>
  <c r="AU979" i="32"/>
  <c r="AT979" i="32" s="1"/>
  <c r="AU604" i="32"/>
  <c r="AT604" i="32" s="1"/>
  <c r="AU617" i="32"/>
  <c r="AS617" i="32" s="1"/>
  <c r="AU626" i="32"/>
  <c r="AQ626" i="32" s="1"/>
  <c r="AU653" i="32"/>
  <c r="AT653" i="32" s="1"/>
  <c r="AU685" i="32"/>
  <c r="AQ685" i="32" s="1"/>
  <c r="AU702" i="32"/>
  <c r="AS702" i="32" s="1"/>
  <c r="AU998" i="32"/>
  <c r="AU718" i="32"/>
  <c r="AS718" i="32" s="1"/>
  <c r="AU1023" i="32"/>
  <c r="AU2202" i="32"/>
  <c r="AU239" i="32"/>
  <c r="AU251" i="32"/>
  <c r="AQ251" i="32" s="1"/>
  <c r="AU263" i="32"/>
  <c r="AQ263" i="32" s="1"/>
  <c r="AU275" i="32"/>
  <c r="AQ275" i="32" s="1"/>
  <c r="AU287" i="32"/>
  <c r="AS287" i="32" s="1"/>
  <c r="AU299" i="32"/>
  <c r="AQ299" i="32" s="1"/>
  <c r="AU311" i="32"/>
  <c r="AQ311" i="32" s="1"/>
  <c r="AU323" i="32"/>
  <c r="AQ323" i="32" s="1"/>
  <c r="AU1965" i="32"/>
  <c r="AS1965" i="32" s="1"/>
  <c r="AU2018" i="32"/>
  <c r="AQ2018" i="32" s="1"/>
  <c r="AU335" i="32"/>
  <c r="AU2028" i="32"/>
  <c r="AU2035" i="32"/>
  <c r="AU2044" i="32"/>
  <c r="AT2044" i="32" s="1"/>
  <c r="AU2045" i="32"/>
  <c r="AQ2045" i="32" s="1"/>
  <c r="AU2048" i="32"/>
  <c r="AU371" i="32"/>
  <c r="AQ371" i="32" s="1"/>
  <c r="AU375" i="32"/>
  <c r="AT375" i="32" s="1"/>
  <c r="AU390" i="32"/>
  <c r="AR390" i="32" s="1"/>
  <c r="AU394" i="32"/>
  <c r="AR394" i="32" s="1"/>
  <c r="AU408" i="32"/>
  <c r="AQ408" i="32" s="1"/>
  <c r="AU2057" i="32"/>
  <c r="AU1316" i="32"/>
  <c r="AS1316" i="32" s="1"/>
  <c r="AU442" i="32"/>
  <c r="AU494" i="32"/>
  <c r="AS494" i="32" s="1"/>
  <c r="AU499" i="32"/>
  <c r="AT499" i="32" s="1"/>
  <c r="AU541" i="32"/>
  <c r="AT541" i="32" s="1"/>
  <c r="AU545" i="32"/>
  <c r="AU580" i="32"/>
  <c r="AR580" i="32" s="1"/>
  <c r="AU599" i="32"/>
  <c r="AS599" i="32" s="1"/>
  <c r="AU641" i="32"/>
  <c r="AQ641" i="32" s="1"/>
  <c r="AU648" i="32"/>
  <c r="AT648" i="32" s="1"/>
  <c r="AU664" i="32"/>
  <c r="AS664" i="32" s="1"/>
  <c r="AU687" i="32"/>
  <c r="AU694" i="32"/>
  <c r="AT694" i="32" s="1"/>
  <c r="AU894" i="32"/>
  <c r="AU703" i="32"/>
  <c r="AU710" i="32"/>
  <c r="AR710" i="32" s="1"/>
  <c r="AU731" i="32"/>
  <c r="AR731" i="32" s="1"/>
  <c r="AU2113" i="32"/>
  <c r="AS2113" i="32" s="1"/>
  <c r="AU744" i="32"/>
  <c r="AT744" i="32" s="1"/>
  <c r="AU2147" i="32"/>
  <c r="AS2147" i="32" s="1"/>
  <c r="AU2187" i="32"/>
  <c r="AS2187" i="32" s="1"/>
  <c r="AU2214" i="32"/>
  <c r="AR2214" i="32" s="1"/>
  <c r="AU2246" i="32"/>
  <c r="AT2246" i="32" s="1"/>
  <c r="AU2263" i="32"/>
  <c r="AS2263" i="32" s="1"/>
  <c r="AU2343" i="32"/>
  <c r="AR2343" i="32" s="1"/>
  <c r="AU233" i="32"/>
  <c r="AS233" i="32" s="1"/>
  <c r="AU244" i="32"/>
  <c r="AQ244" i="32" s="1"/>
  <c r="AU256" i="32"/>
  <c r="AT256" i="32" s="1"/>
  <c r="AU268" i="32"/>
  <c r="AQ268" i="32" s="1"/>
  <c r="AU280" i="32"/>
  <c r="AQ280" i="32" s="1"/>
  <c r="AU292" i="32"/>
  <c r="AQ292" i="32" s="1"/>
  <c r="AU304" i="32"/>
  <c r="AT304" i="32" s="1"/>
  <c r="AU316" i="32"/>
  <c r="AQ316" i="32" s="1"/>
  <c r="AU328" i="32"/>
  <c r="AT328" i="32" s="1"/>
  <c r="AU888" i="32"/>
  <c r="AS888" i="32" s="1"/>
  <c r="AU2022" i="32"/>
  <c r="AR2022" i="32" s="1"/>
  <c r="AU2013" i="32"/>
  <c r="AU2030" i="32"/>
  <c r="AT2030" i="32" s="1"/>
  <c r="AU3419" i="32"/>
  <c r="AU891" i="32"/>
  <c r="AT891" i="32" s="1"/>
  <c r="AU359" i="32"/>
  <c r="AS359" i="32" s="1"/>
  <c r="AU364" i="32"/>
  <c r="AU378" i="32"/>
  <c r="AU383" i="32"/>
  <c r="AR383" i="32" s="1"/>
  <c r="AU398" i="32"/>
  <c r="AR398" i="32" s="1"/>
  <c r="AU416" i="32"/>
  <c r="AT416" i="32" s="1"/>
  <c r="AU430" i="32"/>
  <c r="AT430" i="32" s="1"/>
  <c r="AU435" i="32"/>
  <c r="AQ435" i="32" s="1"/>
  <c r="AU447" i="32"/>
  <c r="AR447" i="32" s="1"/>
  <c r="AU452" i="32"/>
  <c r="AU470" i="32"/>
  <c r="AR470" i="32" s="1"/>
  <c r="AU475" i="32"/>
  <c r="AT475" i="32" s="1"/>
  <c r="AU479" i="32"/>
  <c r="AT479" i="32" s="1"/>
  <c r="AU489" i="32"/>
  <c r="AU516" i="32"/>
  <c r="AS516" i="32" s="1"/>
  <c r="AU521" i="32"/>
  <c r="AT521" i="32" s="1"/>
  <c r="AU526" i="32"/>
  <c r="AU536" i="32"/>
  <c r="AS536" i="32" s="1"/>
  <c r="AU977" i="32"/>
  <c r="AT977" i="32" s="1"/>
  <c r="AU566" i="32"/>
  <c r="AU2069" i="32"/>
  <c r="AU595" i="32"/>
  <c r="AU893" i="32"/>
  <c r="AQ893" i="32" s="1"/>
  <c r="AU614" i="32"/>
  <c r="AT614" i="32" s="1"/>
  <c r="AU619" i="32"/>
  <c r="AR619" i="32" s="1"/>
  <c r="AU636" i="32"/>
  <c r="AS636" i="32" s="1"/>
  <c r="AU659" i="32"/>
  <c r="AQ659" i="32" s="1"/>
  <c r="AU987" i="32"/>
  <c r="AS987" i="32" s="1"/>
  <c r="AU683" i="32"/>
  <c r="AU717" i="32"/>
  <c r="AR717" i="32" s="1"/>
  <c r="AU1012" i="32"/>
  <c r="AR1012" i="32" s="1"/>
  <c r="AU899" i="32"/>
  <c r="AT899" i="32" s="1"/>
  <c r="AU1060" i="32"/>
  <c r="AU1068" i="32"/>
  <c r="AU237" i="32"/>
  <c r="AT237" i="32" s="1"/>
  <c r="AU249" i="32"/>
  <c r="AR249" i="32" s="1"/>
  <c r="AU261" i="32"/>
  <c r="AQ261" i="32" s="1"/>
  <c r="AU273" i="32"/>
  <c r="AU285" i="32"/>
  <c r="AQ285" i="32" s="1"/>
  <c r="AU297" i="32"/>
  <c r="AS297" i="32" s="1"/>
  <c r="AU309" i="32"/>
  <c r="AT309" i="32" s="1"/>
  <c r="AU321" i="32"/>
  <c r="AT321" i="32" s="1"/>
  <c r="AU1963" i="32"/>
  <c r="AQ1963" i="32" s="1"/>
  <c r="AU2016" i="32"/>
  <c r="AT2016" i="32" s="1"/>
  <c r="AU967" i="32"/>
  <c r="AU338" i="32"/>
  <c r="AU2033" i="32"/>
  <c r="AU970" i="32"/>
  <c r="AR970" i="32" s="1"/>
  <c r="AU348" i="32"/>
  <c r="AS348" i="32" s="1"/>
  <c r="AU353" i="32"/>
  <c r="AT353" i="32" s="1"/>
  <c r="AU369" i="32"/>
  <c r="AT369" i="32" s="1"/>
  <c r="AU2049" i="32"/>
  <c r="AT2049" i="32" s="1"/>
  <c r="AU388" i="32"/>
  <c r="AR388" i="32" s="1"/>
  <c r="AU406" i="32"/>
  <c r="AT406" i="32" s="1"/>
  <c r="AU421" i="32"/>
  <c r="AS421" i="32" s="1"/>
  <c r="AU425" i="32"/>
  <c r="AR425" i="32" s="1"/>
  <c r="AU438" i="32"/>
  <c r="AQ438" i="32" s="1"/>
  <c r="AU440" i="32"/>
  <c r="AU460" i="32"/>
  <c r="AU465" i="32"/>
  <c r="AT465" i="32" s="1"/>
  <c r="AU497" i="32"/>
  <c r="AQ497" i="32" s="1"/>
  <c r="AU506" i="32"/>
  <c r="AU511" i="32"/>
  <c r="AS511" i="32" s="1"/>
  <c r="AU544" i="32"/>
  <c r="AR544" i="32" s="1"/>
  <c r="AU553" i="32"/>
  <c r="AR553" i="32" s="1"/>
  <c r="AU557" i="32"/>
  <c r="AS557" i="32" s="1"/>
  <c r="AU578" i="32"/>
  <c r="AR578" i="32" s="1"/>
  <c r="AU590" i="32"/>
  <c r="AT590" i="32" s="1"/>
  <c r="AU602" i="32"/>
  <c r="AU983" i="32"/>
  <c r="AU678" i="32"/>
  <c r="AU991" i="32"/>
  <c r="AT991" i="32" s="1"/>
  <c r="AU2086" i="32"/>
  <c r="AQ2086" i="32" s="1"/>
  <c r="AU1001" i="32"/>
  <c r="AU741" i="32"/>
  <c r="AQ741" i="32" s="1"/>
  <c r="AU2130" i="32"/>
  <c r="AQ2130" i="32" s="1"/>
  <c r="AU2201" i="32"/>
  <c r="AT2201" i="32" s="1"/>
  <c r="AU1047" i="32"/>
  <c r="AQ1047" i="32" s="1"/>
  <c r="AU2287" i="32"/>
  <c r="AT2287" i="32" s="1"/>
  <c r="AU231" i="32"/>
  <c r="AT231" i="32" s="1"/>
  <c r="AU242" i="32"/>
  <c r="AU254" i="32"/>
  <c r="AU266" i="32"/>
  <c r="AU278" i="32"/>
  <c r="AT278" i="32" s="1"/>
  <c r="AU290" i="32"/>
  <c r="AS290" i="32" s="1"/>
  <c r="AU302" i="32"/>
  <c r="AQ302" i="32" s="1"/>
  <c r="AU314" i="32"/>
  <c r="AT314" i="32" s="1"/>
  <c r="AU326" i="32"/>
  <c r="AT326" i="32" s="1"/>
  <c r="AU331" i="32"/>
  <c r="AT331" i="32" s="1"/>
  <c r="AU332" i="32"/>
  <c r="AT332" i="32" s="1"/>
  <c r="AU2025" i="32"/>
  <c r="AU890" i="32"/>
  <c r="AR890" i="32" s="1"/>
  <c r="AU2038" i="32"/>
  <c r="AU343" i="32"/>
  <c r="AU2046" i="32"/>
  <c r="AR2046" i="32" s="1"/>
  <c r="AU357" i="32"/>
  <c r="AR357" i="32" s="1"/>
  <c r="AU362" i="32"/>
  <c r="AQ362" i="32" s="1"/>
  <c r="AU377" i="32"/>
  <c r="AQ377" i="32" s="1"/>
  <c r="AU396" i="32"/>
  <c r="AU2055" i="32"/>
  <c r="AR2055" i="32" s="1"/>
  <c r="AU414" i="32"/>
  <c r="AS414" i="32" s="1"/>
  <c r="AU429" i="32"/>
  <c r="AR429" i="32" s="1"/>
  <c r="AU433" i="32"/>
  <c r="AQ433" i="32" s="1"/>
  <c r="AU445" i="32"/>
  <c r="AR445" i="32" s="1"/>
  <c r="AU482" i="32"/>
  <c r="AS482" i="32" s="1"/>
  <c r="AU487" i="32"/>
  <c r="AS487" i="32" s="1"/>
  <c r="AU529" i="32"/>
  <c r="AU534" i="32"/>
  <c r="AQ534" i="32" s="1"/>
  <c r="AU573" i="32"/>
  <c r="AR573" i="32" s="1"/>
  <c r="AU2071" i="32"/>
  <c r="AQ2071" i="32" s="1"/>
  <c r="AU621" i="32"/>
  <c r="AR621" i="32" s="1"/>
  <c r="AU631" i="32"/>
  <c r="AT631" i="32" s="1"/>
  <c r="AU639" i="32"/>
  <c r="AQ639" i="32" s="1"/>
  <c r="AU662" i="32"/>
  <c r="AS662" i="32" s="1"/>
  <c r="AU988" i="32"/>
  <c r="AU2094" i="32"/>
  <c r="AQ2094" i="32" s="1"/>
  <c r="AU722" i="32"/>
  <c r="AU2104" i="32"/>
  <c r="AR2104" i="32" s="1"/>
  <c r="AU735" i="32"/>
  <c r="AS735" i="32" s="1"/>
  <c r="AU2142" i="32"/>
  <c r="AR2142" i="32" s="1"/>
  <c r="AU2" i="32"/>
  <c r="AQ2" i="32" s="1"/>
  <c r="AU2244" i="32"/>
  <c r="AS2244" i="32" s="1"/>
  <c r="AU1052" i="32"/>
  <c r="AR1052" i="32" s="1"/>
  <c r="AU2310" i="32"/>
  <c r="AQ2310" i="32" s="1"/>
  <c r="AU235" i="32"/>
  <c r="AQ235" i="32" s="1"/>
  <c r="AU247" i="32"/>
  <c r="AT247" i="32" s="1"/>
  <c r="AU259" i="32"/>
  <c r="AS259" i="32" s="1"/>
  <c r="AU271" i="32"/>
  <c r="AU283" i="32"/>
  <c r="AU295" i="32"/>
  <c r="AS295" i="32" s="1"/>
  <c r="AU307" i="32"/>
  <c r="AS307" i="32" s="1"/>
  <c r="AU319" i="32"/>
  <c r="AT319" i="32" s="1"/>
  <c r="AU2009" i="32"/>
  <c r="AT2009" i="32" s="1"/>
  <c r="AU965" i="32"/>
  <c r="AS965" i="32" s="1"/>
  <c r="AU2023" i="32"/>
  <c r="AU2026" i="32"/>
  <c r="AT2026" i="32" s="1"/>
  <c r="AU2031" i="32"/>
  <c r="AU2041" i="32"/>
  <c r="AT2041" i="32" s="1"/>
  <c r="AU346" i="32"/>
  <c r="AS346" i="32" s="1"/>
  <c r="AU351" i="32"/>
  <c r="AQ351" i="32" s="1"/>
  <c r="AU367" i="32"/>
  <c r="AQ367" i="32" s="1"/>
  <c r="AU386" i="32"/>
  <c r="AU400" i="32"/>
  <c r="AU404" i="32"/>
  <c r="AR404" i="32" s="1"/>
  <c r="AU419" i="32"/>
  <c r="AT419" i="32" s="1"/>
  <c r="AU2056" i="32"/>
  <c r="AU436" i="32"/>
  <c r="AT436" i="32" s="1"/>
  <c r="AU450" i="32"/>
  <c r="AS450" i="32" s="1"/>
  <c r="AU2065" i="32"/>
  <c r="AT2065" i="32" s="1"/>
  <c r="AU458" i="32"/>
  <c r="AT458" i="32" s="1"/>
  <c r="AU463" i="32"/>
  <c r="AS463" i="32" s="1"/>
  <c r="AU468" i="32"/>
  <c r="AT468" i="32" s="1"/>
  <c r="AU892" i="32"/>
  <c r="AU504" i="32"/>
  <c r="AQ504" i="32" s="1"/>
  <c r="AU509" i="32"/>
  <c r="AS509" i="32" s="1"/>
  <c r="AU514" i="32"/>
  <c r="AT514" i="32" s="1"/>
  <c r="AU524" i="32"/>
  <c r="AS524" i="32" s="1"/>
  <c r="AU551" i="32"/>
  <c r="AQ551" i="32" s="1"/>
  <c r="AU555" i="32"/>
  <c r="AT555" i="32" s="1"/>
  <c r="AU560" i="32"/>
  <c r="AT560" i="32" s="1"/>
  <c r="AU569" i="32"/>
  <c r="AS569" i="32" s="1"/>
  <c r="AU978" i="32"/>
  <c r="AQ978" i="32" s="1"/>
  <c r="AU593" i="32"/>
  <c r="AR593" i="32" s="1"/>
  <c r="AU610" i="32"/>
  <c r="AS610" i="32" s="1"/>
  <c r="AU618" i="32"/>
  <c r="AQ618" i="32" s="1"/>
  <c r="AU634" i="32"/>
  <c r="AU654" i="32"/>
  <c r="AS654" i="32" s="1"/>
  <c r="AU681" i="32"/>
  <c r="AR681" i="32" s="1"/>
  <c r="AU697" i="32"/>
  <c r="AR697" i="32" s="1"/>
  <c r="AU2088" i="32"/>
  <c r="AR2088" i="32" s="1"/>
  <c r="AU1004" i="32"/>
  <c r="AU719" i="32"/>
  <c r="AR719" i="32" s="1"/>
  <c r="AU726" i="32"/>
  <c r="AQ726" i="32" s="1"/>
  <c r="AU902" i="32"/>
  <c r="AS902" i="32" s="1"/>
  <c r="AU229" i="32"/>
  <c r="AT229" i="32" s="1"/>
  <c r="AU4484" i="32"/>
  <c r="AU4496" i="32"/>
  <c r="AU4508" i="32"/>
  <c r="AU4520" i="32"/>
  <c r="AU4532" i="32"/>
  <c r="AU4544" i="32"/>
  <c r="AU4556" i="32"/>
  <c r="AU4504" i="32"/>
  <c r="AU4552" i="32"/>
  <c r="AU4564" i="32"/>
  <c r="AU4497" i="32"/>
  <c r="AU4521" i="32"/>
  <c r="AU4533" i="32"/>
  <c r="AU4502" i="32"/>
  <c r="AU4514" i="32"/>
  <c r="AU4562" i="32"/>
  <c r="AU4495" i="32"/>
  <c r="AU4565" i="32"/>
  <c r="AU4498" i="32"/>
  <c r="AU4527" i="32"/>
  <c r="AU4563" i="32"/>
  <c r="AU4489" i="32"/>
  <c r="AU4501" i="32"/>
  <c r="AU4513" i="32"/>
  <c r="AU4525" i="32"/>
  <c r="AU4537" i="32"/>
  <c r="AU4549" i="32"/>
  <c r="AU4561" i="32"/>
  <c r="AU4480" i="32"/>
  <c r="AU4509" i="32"/>
  <c r="AU4545" i="32"/>
  <c r="AU4557" i="32"/>
  <c r="AU4543" i="32"/>
  <c r="AU4555" i="32"/>
  <c r="AU4567" i="32"/>
  <c r="AU4534" i="32"/>
  <c r="AU4515" i="32"/>
  <c r="AU4482" i="32"/>
  <c r="AU4506" i="32"/>
  <c r="AU4518" i="32"/>
  <c r="AU4530" i="32"/>
  <c r="AU4542" i="32"/>
  <c r="AU4554" i="32"/>
  <c r="AU4566" i="32"/>
  <c r="AU4559" i="32"/>
  <c r="AU4516" i="32"/>
  <c r="AU4528" i="32"/>
  <c r="AU4540" i="32"/>
  <c r="AU4526" i="32"/>
  <c r="AU4538" i="32"/>
  <c r="AU4550" i="32"/>
  <c r="AU4483" i="32"/>
  <c r="AU4531" i="32"/>
  <c r="AU4486" i="32"/>
  <c r="AU4546" i="32"/>
  <c r="AU4558" i="32"/>
  <c r="AU4487" i="32"/>
  <c r="AU4499" i="32"/>
  <c r="AU4511" i="32"/>
  <c r="AU4523" i="32"/>
  <c r="AU4535" i="32"/>
  <c r="AU4547" i="32"/>
  <c r="AU4485" i="32"/>
  <c r="AU4507" i="32"/>
  <c r="AU4519" i="32"/>
  <c r="AU4510" i="32"/>
  <c r="AU4522" i="32"/>
  <c r="AU4551" i="32"/>
  <c r="AU4503" i="32"/>
  <c r="AU4539" i="32"/>
  <c r="AU4488" i="32"/>
  <c r="AU4500" i="32"/>
  <c r="AU4512" i="32"/>
  <c r="AU4524" i="32"/>
  <c r="AU4536" i="32"/>
  <c r="AU4548" i="32"/>
  <c r="AU4560" i="32"/>
  <c r="AU4481" i="32"/>
  <c r="AU4505" i="32"/>
  <c r="AU4517" i="32"/>
  <c r="AU4529" i="32"/>
  <c r="AU4541" i="32"/>
  <c r="AU4553" i="32"/>
  <c r="AU959" i="32"/>
  <c r="AU4479" i="32"/>
  <c r="AU4476" i="32"/>
  <c r="AU4474" i="32"/>
  <c r="AU4477" i="32"/>
  <c r="AU4478" i="32"/>
  <c r="AU4475" i="32"/>
  <c r="AU4473" i="32"/>
  <c r="AU952" i="32"/>
  <c r="AT952" i="32" s="1"/>
  <c r="AU883" i="32"/>
  <c r="AR883" i="32" s="1"/>
  <c r="AU4432" i="32"/>
  <c r="AS4432" i="32" s="1"/>
  <c r="AU4422" i="32"/>
  <c r="AT4422" i="32" s="1"/>
  <c r="AU4413" i="32"/>
  <c r="AT4413" i="32" s="1"/>
  <c r="AU946" i="32"/>
  <c r="AR946" i="32" s="1"/>
  <c r="AU1934" i="32"/>
  <c r="AT1934" i="32" s="1"/>
  <c r="AU4392" i="32"/>
  <c r="AT4392" i="32" s="1"/>
  <c r="AU4384" i="32"/>
  <c r="AT4384" i="32" s="1"/>
  <c r="AU1923" i="32"/>
  <c r="AT1923" i="32" s="1"/>
  <c r="AU4367" i="32"/>
  <c r="AT4367" i="32" s="1"/>
  <c r="AU1919" i="32"/>
  <c r="AT1919" i="32" s="1"/>
  <c r="AU4352" i="32"/>
  <c r="AT4352" i="32" s="1"/>
  <c r="AU4345" i="32"/>
  <c r="AU4336" i="32"/>
  <c r="AU4325" i="32"/>
  <c r="AU4317" i="32"/>
  <c r="AT4317" i="32" s="1"/>
  <c r="AU4310" i="32"/>
  <c r="AT4310" i="32" s="1"/>
  <c r="AU4304" i="32"/>
  <c r="AT4304" i="32" s="1"/>
  <c r="AU4294" i="32"/>
  <c r="AQ4294" i="32" s="1"/>
  <c r="AU4285" i="32"/>
  <c r="AT4285" i="32" s="1"/>
  <c r="AU4275" i="32"/>
  <c r="AQ4275" i="32" s="1"/>
  <c r="AU4265" i="32"/>
  <c r="AT4265" i="32" s="1"/>
  <c r="AU869" i="32"/>
  <c r="AU4251" i="32"/>
  <c r="AT4251" i="32" s="1"/>
  <c r="AU4243" i="32"/>
  <c r="AR4243" i="32" s="1"/>
  <c r="AU4235" i="32"/>
  <c r="AU4227" i="32"/>
  <c r="AU1386" i="32"/>
  <c r="AU1977" i="32"/>
  <c r="AT1977" i="32" s="1"/>
  <c r="AU4203" i="32"/>
  <c r="AS4203" i="32" s="1"/>
  <c r="AU4184" i="32"/>
  <c r="AQ4184" i="32" s="1"/>
  <c r="AU4177" i="32"/>
  <c r="AT4177" i="32" s="1"/>
  <c r="AU4169" i="32"/>
  <c r="AQ4169" i="32" s="1"/>
  <c r="AU4283" i="32"/>
  <c r="AR4283" i="32" s="1"/>
  <c r="AU957" i="32"/>
  <c r="AR957" i="32" s="1"/>
  <c r="AU948" i="32"/>
  <c r="AT948" i="32" s="1"/>
  <c r="AU4437" i="32"/>
  <c r="AU4429" i="32"/>
  <c r="AU4418" i="32"/>
  <c r="AU4410" i="32"/>
  <c r="AU4403" i="32"/>
  <c r="AU4397" i="32"/>
  <c r="AQ4397" i="32" s="1"/>
  <c r="AU4390" i="32"/>
  <c r="AS4390" i="32" s="1"/>
  <c r="AU2008" i="32"/>
  <c r="AS2008" i="32" s="1"/>
  <c r="AU4373" i="32"/>
  <c r="AT4373" i="32" s="1"/>
  <c r="AU1921" i="32"/>
  <c r="AT1921" i="32" s="1"/>
  <c r="AU875" i="32"/>
  <c r="AU4351" i="32"/>
  <c r="AQ4351" i="32" s="1"/>
  <c r="AU4343" i="32"/>
  <c r="AU4331" i="32"/>
  <c r="AQ4331" i="32" s="1"/>
  <c r="AU1908" i="32"/>
  <c r="AS1908" i="32" s="1"/>
  <c r="AU4314" i="32"/>
  <c r="AS4314" i="32" s="1"/>
  <c r="AU872" i="32"/>
  <c r="AQ872" i="32" s="1"/>
  <c r="AU4301" i="32"/>
  <c r="AS4301" i="32" s="1"/>
  <c r="AU4290" i="32"/>
  <c r="AT4290" i="32" s="1"/>
  <c r="AU4281" i="32"/>
  <c r="AS4281" i="32" s="1"/>
  <c r="AU870" i="32"/>
  <c r="AQ870" i="32" s="1"/>
  <c r="AU4260" i="32"/>
  <c r="AS4260" i="32" s="1"/>
  <c r="AU4195" i="32"/>
  <c r="AQ4195" i="32" s="1"/>
  <c r="AU867" i="32"/>
  <c r="AS867" i="32" s="1"/>
  <c r="AU1886" i="32"/>
  <c r="AU1883" i="32"/>
  <c r="AS1883" i="32" s="1"/>
  <c r="AU4222" i="32"/>
  <c r="AU4212" i="32"/>
  <c r="AU4207" i="32"/>
  <c r="AT4207" i="32" s="1"/>
  <c r="AU4190" i="32"/>
  <c r="AT4190" i="32" s="1"/>
  <c r="AU4182" i="32"/>
  <c r="AT4182" i="32" s="1"/>
  <c r="AU2007" i="32"/>
  <c r="AT2007" i="32" s="1"/>
  <c r="AU4166" i="32"/>
  <c r="AS4166" i="32" s="1"/>
  <c r="AU4160" i="32"/>
  <c r="AQ4160" i="32" s="1"/>
  <c r="AU1859" i="32"/>
  <c r="AU4149" i="32"/>
  <c r="AR4149" i="32" s="1"/>
  <c r="AU939" i="32"/>
  <c r="AU4135" i="32"/>
  <c r="AU4128" i="32"/>
  <c r="AR4128" i="32" s="1"/>
  <c r="AU4119" i="32"/>
  <c r="AQ4119" i="32" s="1"/>
  <c r="AU1841" i="32"/>
  <c r="AT1841" i="32" s="1"/>
  <c r="AU4109" i="32"/>
  <c r="AT4109" i="32" s="1"/>
  <c r="AU1832" i="32"/>
  <c r="AR1832" i="32" s="1"/>
  <c r="AU117" i="32"/>
  <c r="AT117" i="32" s="1"/>
  <c r="AU4464" i="32"/>
  <c r="AR4464" i="32" s="1"/>
  <c r="AU849" i="32"/>
  <c r="AQ849" i="32" s="1"/>
  <c r="AU4075" i="32"/>
  <c r="AS4075" i="32" s="1"/>
  <c r="AU4070" i="32"/>
  <c r="AQ4070" i="32" s="1"/>
  <c r="AU1811" i="32"/>
  <c r="AU1806" i="32"/>
  <c r="AT1806" i="32" s="1"/>
  <c r="AU954" i="32"/>
  <c r="AT954" i="32" s="1"/>
  <c r="AU4200" i="32"/>
  <c r="AU4359" i="32"/>
  <c r="AT4359" i="32" s="1"/>
  <c r="AU4424" i="32"/>
  <c r="AT4424" i="32" s="1"/>
  <c r="AU1940" i="32"/>
  <c r="AT1940" i="32" s="1"/>
  <c r="AU4407" i="32"/>
  <c r="AT4407" i="32" s="1"/>
  <c r="AU4401" i="32"/>
  <c r="AT4401" i="32" s="1"/>
  <c r="AU4394" i="32"/>
  <c r="AT4394" i="32" s="1"/>
  <c r="AU4385" i="32"/>
  <c r="AT4385" i="32" s="1"/>
  <c r="AU4377" i="32"/>
  <c r="AS4377" i="32" s="1"/>
  <c r="AU4369" i="32"/>
  <c r="AU4360" i="32"/>
  <c r="AU1916" i="32"/>
  <c r="AQ1916" i="32" s="1"/>
  <c r="AU4346" i="32"/>
  <c r="AU4338" i="32"/>
  <c r="AT4338" i="32" s="1"/>
  <c r="AU4327" i="32"/>
  <c r="AS4327" i="32" s="1"/>
  <c r="AU4319" i="32"/>
  <c r="AR4319" i="32" s="1"/>
  <c r="AU4199" i="32"/>
  <c r="AT4199" i="32" s="1"/>
  <c r="AU4306" i="32"/>
  <c r="AT4306" i="32" s="1"/>
  <c r="AU4296" i="32"/>
  <c r="AT4296" i="32" s="1"/>
  <c r="AU4287" i="32"/>
  <c r="AU1896" i="32"/>
  <c r="AT1896" i="32" s="1"/>
  <c r="AU4267" i="32"/>
  <c r="AT4267" i="32" s="1"/>
  <c r="AU4258" i="32"/>
  <c r="AQ4258" i="32" s="1"/>
  <c r="AU1889" i="32"/>
  <c r="AQ1889" i="32" s="1"/>
  <c r="AU4245" i="32"/>
  <c r="AT4245" i="32" s="1"/>
  <c r="AU4236" i="32"/>
  <c r="AQ4236" i="32" s="1"/>
  <c r="AU4228" i="32"/>
  <c r="AS4228" i="32" s="1"/>
  <c r="AU4218" i="32"/>
  <c r="AU864" i="32"/>
  <c r="AQ864" i="32" s="1"/>
  <c r="AU4205" i="32"/>
  <c r="AR4205" i="32" s="1"/>
  <c r="AU4185" i="32"/>
  <c r="AQ4185" i="32" s="1"/>
  <c r="AU1870" i="32"/>
  <c r="AT1870" i="32" s="1"/>
  <c r="AU4170" i="32"/>
  <c r="AQ4170" i="32" s="1"/>
  <c r="AU4163" i="32"/>
  <c r="AS4163" i="32" s="1"/>
  <c r="AU4159" i="32"/>
  <c r="AR4159" i="32" s="1"/>
  <c r="AU858" i="32"/>
  <c r="AS858" i="32" s="1"/>
  <c r="AU4145" i="32"/>
  <c r="AU4139" i="32"/>
  <c r="AQ4139" i="32" s="1"/>
  <c r="AU1850" i="32"/>
  <c r="AQ1850" i="32" s="1"/>
  <c r="AU4125" i="32"/>
  <c r="AU4115" i="32"/>
  <c r="AT4115" i="32" s="1"/>
  <c r="AU4112" i="32"/>
  <c r="AT4112" i="32" s="1"/>
  <c r="AU958" i="32"/>
  <c r="AT958" i="32" s="1"/>
  <c r="AU4439" i="32"/>
  <c r="AU4438" i="32"/>
  <c r="AT4438" i="32" s="1"/>
  <c r="AU4430" i="32"/>
  <c r="AU4420" i="32"/>
  <c r="AU4411" i="32"/>
  <c r="AS4411" i="32" s="1"/>
  <c r="AU4405" i="32"/>
  <c r="AR4405" i="32" s="1"/>
  <c r="AU1932" i="32"/>
  <c r="AR1932" i="32" s="1"/>
  <c r="AU4391" i="32"/>
  <c r="AR4391" i="32" s="1"/>
  <c r="AU4382" i="32"/>
  <c r="AS4382" i="32" s="1"/>
  <c r="AU877" i="32"/>
  <c r="AR877" i="32" s="1"/>
  <c r="AU4365" i="32"/>
  <c r="AT4365" i="32" s="1"/>
  <c r="AU4357" i="32"/>
  <c r="AR4357" i="32" s="1"/>
  <c r="AU1914" i="32"/>
  <c r="AU1911" i="32"/>
  <c r="AQ1911" i="32" s="1"/>
  <c r="AU4333" i="32"/>
  <c r="AS4333" i="32" s="1"/>
  <c r="AU1909" i="32"/>
  <c r="AQ1909" i="32" s="1"/>
  <c r="AU1906" i="32"/>
  <c r="AR1906" i="32" s="1"/>
  <c r="AU4308" i="32"/>
  <c r="AU4198" i="32"/>
  <c r="AR4198" i="32" s="1"/>
  <c r="AU4291" i="32"/>
  <c r="AS4291" i="32" s="1"/>
  <c r="AU1897" i="32"/>
  <c r="AR1897" i="32" s="1"/>
  <c r="AU4272" i="32"/>
  <c r="AS4272" i="32" s="1"/>
  <c r="AU4262" i="32"/>
  <c r="AR4262" i="32" s="1"/>
  <c r="AU1890" i="32"/>
  <c r="AS1890" i="32" s="1"/>
  <c r="AU868" i="32"/>
  <c r="AR868" i="32" s="1"/>
  <c r="AU4241" i="32"/>
  <c r="AT4241" i="32" s="1"/>
  <c r="AU4233" i="32"/>
  <c r="AR4233" i="32" s="1"/>
  <c r="AU4224" i="32"/>
  <c r="AS4224" i="32" s="1"/>
  <c r="AU4214" i="32"/>
  <c r="AQ4214" i="32" s="1"/>
  <c r="AU1877" i="32"/>
  <c r="AT1877" i="32" s="1"/>
  <c r="AU4192" i="32"/>
  <c r="AQ4192" i="32" s="1"/>
  <c r="AU1872" i="32"/>
  <c r="AT1872" i="32" s="1"/>
  <c r="AU4174" i="32"/>
  <c r="AQ4174" i="32" s="1"/>
  <c r="AU4167" i="32"/>
  <c r="AT4167" i="32" s="1"/>
  <c r="AU4161" i="32"/>
  <c r="AS4161" i="32" s="1"/>
  <c r="AU1860" i="32"/>
  <c r="AT1860" i="32" s="1"/>
  <c r="AU4151" i="32"/>
  <c r="AT4151" i="32" s="1"/>
  <c r="AU1854" i="32"/>
  <c r="AT1854" i="32" s="1"/>
  <c r="AU4137" i="32"/>
  <c r="AT4137" i="32" s="1"/>
  <c r="AU4129" i="32"/>
  <c r="AU4121" i="32"/>
  <c r="AS4121" i="32" s="1"/>
  <c r="AU1843" i="32"/>
  <c r="AU1837" i="32"/>
  <c r="AS1837" i="32" s="1"/>
  <c r="AU4104" i="32"/>
  <c r="AT4104" i="32" s="1"/>
  <c r="AU4096" i="32"/>
  <c r="AQ4096" i="32" s="1"/>
  <c r="AU4091" i="32"/>
  <c r="AT4091" i="32" s="1"/>
  <c r="AU4086" i="32"/>
  <c r="AS4086" i="32" s="1"/>
  <c r="AU4077" i="32"/>
  <c r="AT4077" i="32" s="1"/>
  <c r="AU1818" i="32"/>
  <c r="AU1813" i="32"/>
  <c r="AT1813" i="32" s="1"/>
  <c r="AU4060" i="32"/>
  <c r="AQ4060" i="32" s="1"/>
  <c r="AU4052" i="32"/>
  <c r="AR4052" i="32" s="1"/>
  <c r="AU1799" i="32"/>
  <c r="AQ1799" i="32" s="1"/>
  <c r="AU1794" i="32"/>
  <c r="AT1794" i="32" s="1"/>
  <c r="AU1791" i="32"/>
  <c r="AT1791" i="32" s="1"/>
  <c r="AU1787" i="32"/>
  <c r="AT1787" i="32" s="1"/>
  <c r="AU933" i="32"/>
  <c r="AR933" i="32" s="1"/>
  <c r="AU1781" i="32"/>
  <c r="AT1781" i="32" s="1"/>
  <c r="AU1778" i="32"/>
  <c r="AT1778" i="32" s="1"/>
  <c r="AU4446" i="32"/>
  <c r="AR4446" i="32" s="1"/>
  <c r="AU4440" i="32"/>
  <c r="AS4440" i="32" s="1"/>
  <c r="AU1946" i="32"/>
  <c r="AT1946" i="32" s="1"/>
  <c r="AU1943" i="32"/>
  <c r="AQ1943" i="32" s="1"/>
  <c r="AU4426" i="32"/>
  <c r="AS4426" i="32" s="1"/>
  <c r="AU4415" i="32"/>
  <c r="AR4415" i="32" s="1"/>
  <c r="AU4409" i="32"/>
  <c r="AU879" i="32"/>
  <c r="AT879" i="32" s="1"/>
  <c r="AU4396" i="32"/>
  <c r="AT4396" i="32" s="1"/>
  <c r="AU4387" i="32"/>
  <c r="AS4387" i="32" s="1"/>
  <c r="AU4378" i="32"/>
  <c r="AT4378" i="32" s="1"/>
  <c r="AU4371" i="32"/>
  <c r="AQ4371" i="32" s="1"/>
  <c r="AU4361" i="32"/>
  <c r="AT4361" i="32" s="1"/>
  <c r="AU4354" i="32"/>
  <c r="AT4354" i="32" s="1"/>
  <c r="AU4348" i="32"/>
  <c r="AT4348" i="32" s="1"/>
  <c r="AU4340" i="32"/>
  <c r="AU1910" i="32"/>
  <c r="AQ1910" i="32" s="1"/>
  <c r="AU4321" i="32"/>
  <c r="AU1903" i="32"/>
  <c r="AT1903" i="32" s="1"/>
  <c r="AU4307" i="32"/>
  <c r="AS4307" i="32" s="1"/>
  <c r="AU4298" i="32"/>
  <c r="AT4298" i="32" s="1"/>
  <c r="AU943" i="32"/>
  <c r="AT943" i="32" s="1"/>
  <c r="AU4278" i="32"/>
  <c r="AT4278" i="32" s="1"/>
  <c r="AU1895" i="32"/>
  <c r="AR1895" i="32" s="1"/>
  <c r="AU1893" i="32"/>
  <c r="AT1893" i="32" s="1"/>
  <c r="AU4253" i="32"/>
  <c r="AU1887" i="32"/>
  <c r="AT1887" i="32" s="1"/>
  <c r="AU4238" i="32"/>
  <c r="AU4229" i="32"/>
  <c r="AQ4229" i="32" s="1"/>
  <c r="AU1881" i="32"/>
  <c r="AU4210" i="32"/>
  <c r="AU862" i="32"/>
  <c r="AT862" i="32" s="1"/>
  <c r="AU4187" i="32"/>
  <c r="AU4180" i="32"/>
  <c r="AT4180" i="32" s="1"/>
  <c r="AU4172" i="32"/>
  <c r="AT4172" i="32" s="1"/>
  <c r="AU4164" i="32"/>
  <c r="AS4164" i="32" s="1"/>
  <c r="AU1861" i="32"/>
  <c r="AS1861" i="32" s="1"/>
  <c r="AU4155" i="32"/>
  <c r="AU4147" i="32"/>
  <c r="AR4147" i="32" s="1"/>
  <c r="AU3605" i="32"/>
  <c r="AS3605" i="32" s="1"/>
  <c r="AU855" i="32"/>
  <c r="AU1847" i="32"/>
  <c r="AT1847" i="32" s="1"/>
  <c r="AU4116" i="32"/>
  <c r="AU853" i="32"/>
  <c r="AS853" i="32" s="1"/>
  <c r="AU4108" i="32"/>
  <c r="AU4101" i="32"/>
  <c r="AT4101" i="32" s="1"/>
  <c r="AU1829" i="32"/>
  <c r="AT1829" i="32" s="1"/>
  <c r="AU851" i="32"/>
  <c r="AQ851" i="32" s="1"/>
  <c r="AU4084" i="32"/>
  <c r="AT4084" i="32" s="1"/>
  <c r="AU1821" i="32"/>
  <c r="AT1821" i="32" s="1"/>
  <c r="AU1815" i="32"/>
  <c r="AR1815" i="32" s="1"/>
  <c r="AU4064" i="32"/>
  <c r="AT4064" i="32" s="1"/>
  <c r="AU4056" i="32"/>
  <c r="AQ4056" i="32" s="1"/>
  <c r="AU4050" i="32"/>
  <c r="AT4050" i="32" s="1"/>
  <c r="AU4044" i="32"/>
  <c r="AU4037" i="32"/>
  <c r="AT4037" i="32" s="1"/>
  <c r="AU4030" i="32"/>
  <c r="AT4030" i="32" s="1"/>
  <c r="AU4023" i="32"/>
  <c r="AS4023" i="32" s="1"/>
  <c r="AU4019" i="32"/>
  <c r="AQ4019" i="32" s="1"/>
  <c r="AU4014" i="32"/>
  <c r="AQ4014" i="32" s="1"/>
  <c r="AU1776" i="32"/>
  <c r="AT1776" i="32" s="1"/>
  <c r="AU4000" i="32"/>
  <c r="AT4000" i="32" s="1"/>
  <c r="AU951" i="32"/>
  <c r="AU1945" i="32"/>
  <c r="AQ1945" i="32" s="1"/>
  <c r="AU4431" i="32"/>
  <c r="AU1941" i="32"/>
  <c r="AT1941" i="32" s="1"/>
  <c r="AU4412" i="32"/>
  <c r="AU4406" i="32"/>
  <c r="AT4406" i="32" s="1"/>
  <c r="AU1933" i="32"/>
  <c r="AT1933" i="32" s="1"/>
  <c r="AU1929" i="32"/>
  <c r="AQ1929" i="32" s="1"/>
  <c r="AU1925" i="32"/>
  <c r="AT1925" i="32" s="1"/>
  <c r="AU878" i="32"/>
  <c r="AS878" i="32" s="1"/>
  <c r="AU4366" i="32"/>
  <c r="AT4366" i="32" s="1"/>
  <c r="AU4358" i="32"/>
  <c r="AT4358" i="32" s="1"/>
  <c r="AU1915" i="32"/>
  <c r="AT1915" i="32" s="1"/>
  <c r="AU1912" i="32"/>
  <c r="AT1912" i="32" s="1"/>
  <c r="AU4335" i="32"/>
  <c r="AQ4335" i="32" s="1"/>
  <c r="AU874" i="32"/>
  <c r="AQ874" i="32" s="1"/>
  <c r="AU4316" i="32"/>
  <c r="AU1902" i="32"/>
  <c r="AS1902" i="32" s="1"/>
  <c r="AU4303" i="32"/>
  <c r="AT4303" i="32" s="1"/>
  <c r="AU4293" i="32"/>
  <c r="AS4293" i="32" s="1"/>
  <c r="AU4284" i="32"/>
  <c r="AR4284" i="32" s="1"/>
  <c r="AU4274" i="32"/>
  <c r="AQ4274" i="32" s="1"/>
  <c r="AU4264" i="32"/>
  <c r="AR4264" i="32" s="1"/>
  <c r="AU4256" i="32"/>
  <c r="AU4250" i="32"/>
  <c r="AR4250" i="32" s="1"/>
  <c r="AU123" i="32"/>
  <c r="AU4234" i="32"/>
  <c r="AU4226" i="32"/>
  <c r="AT4226" i="32" s="1"/>
  <c r="AU4215" i="32"/>
  <c r="AT4215" i="32" s="1"/>
  <c r="AU4209" i="32"/>
  <c r="AU4202" i="32"/>
  <c r="AT4202" i="32" s="1"/>
  <c r="AU1873" i="32"/>
  <c r="AS1873" i="32" s="1"/>
  <c r="AU4176" i="32"/>
  <c r="AT4176" i="32" s="1"/>
  <c r="AU1868" i="32"/>
  <c r="AQ1868" i="32" s="1"/>
  <c r="AU2005" i="32"/>
  <c r="AT2005" i="32" s="1"/>
  <c r="AU2004" i="32"/>
  <c r="AQ2004" i="32" s="1"/>
  <c r="AU4153" i="32"/>
  <c r="AQ4153" i="32" s="1"/>
  <c r="AU4142" i="32"/>
  <c r="AQ4142" i="32" s="1"/>
  <c r="AU4138" i="32"/>
  <c r="AT4138" i="32" s="1"/>
  <c r="AU4130" i="32"/>
  <c r="AQ4130" i="32" s="1"/>
  <c r="AU4123" i="32"/>
  <c r="AU937" i="32"/>
  <c r="AR937" i="32" s="1"/>
  <c r="AU4110" i="32"/>
  <c r="AT4110" i="32" s="1"/>
  <c r="AU1833" i="32"/>
  <c r="AS1833" i="32" s="1"/>
  <c r="AU4097" i="32"/>
  <c r="AT4097" i="32" s="1"/>
  <c r="AU4092" i="32"/>
  <c r="AT4092" i="32" s="1"/>
  <c r="AU113" i="32"/>
  <c r="AT113" i="32" s="1"/>
  <c r="AU4079" i="32"/>
  <c r="AR4079" i="32" s="1"/>
  <c r="AU1819" i="32"/>
  <c r="AT1819" i="32" s="1"/>
  <c r="AU848" i="32"/>
  <c r="AU1808" i="32"/>
  <c r="AS1808" i="32" s="1"/>
  <c r="AU4054" i="32"/>
  <c r="AQ4054" i="32" s="1"/>
  <c r="AU4046" i="32"/>
  <c r="AU4040" i="32"/>
  <c r="AR4040" i="32" s="1"/>
  <c r="AU4034" i="32"/>
  <c r="AT4034" i="32" s="1"/>
  <c r="AU4028" i="32"/>
  <c r="AR4028" i="32" s="1"/>
  <c r="AU4021" i="32"/>
  <c r="AT4021" i="32" s="1"/>
  <c r="AU4016" i="32"/>
  <c r="AT4016" i="32" s="1"/>
  <c r="AU4010" i="32"/>
  <c r="AQ4010" i="32" s="1"/>
  <c r="AU1773" i="32"/>
  <c r="AS1773" i="32" s="1"/>
  <c r="AU3996" i="32"/>
  <c r="AT3996" i="32" s="1"/>
  <c r="AU2002" i="32"/>
  <c r="AU3978" i="32"/>
  <c r="AU4344" i="32"/>
  <c r="AQ4344" i="32" s="1"/>
  <c r="AU3963" i="32"/>
  <c r="AU3957" i="32"/>
  <c r="AR3957" i="32" s="1"/>
  <c r="AU110" i="32"/>
  <c r="AS110" i="32" s="1"/>
  <c r="AU3946" i="32"/>
  <c r="AU3938" i="32"/>
  <c r="AQ3938" i="32" s="1"/>
  <c r="AU3932" i="32"/>
  <c r="AR3932" i="32" s="1"/>
  <c r="AU1743" i="32"/>
  <c r="AQ1743" i="32" s="1"/>
  <c r="AU3917" i="32"/>
  <c r="AR3917" i="32" s="1"/>
  <c r="AU3912" i="32"/>
  <c r="AU3905" i="32"/>
  <c r="AU3898" i="32"/>
  <c r="AU3894" i="32"/>
  <c r="AQ3894" i="32" s="1"/>
  <c r="AU3886" i="32"/>
  <c r="AQ3886" i="32" s="1"/>
  <c r="AU1717" i="32"/>
  <c r="AT1717" i="32" s="1"/>
  <c r="AU1713" i="32"/>
  <c r="AQ1713" i="32" s="1"/>
  <c r="AU3865" i="32"/>
  <c r="AQ3865" i="32" s="1"/>
  <c r="AU3859" i="32"/>
  <c r="AQ3859" i="32" s="1"/>
  <c r="AU1703" i="32"/>
  <c r="AS1703" i="32" s="1"/>
  <c r="AU4444" i="32"/>
  <c r="AQ4444" i="32" s="1"/>
  <c r="AU956" i="32"/>
  <c r="AT956" i="32" s="1"/>
  <c r="AU1947" i="32"/>
  <c r="AT1947" i="32" s="1"/>
  <c r="AU4436" i="32"/>
  <c r="AU4428" i="32"/>
  <c r="AS4428" i="32" s="1"/>
  <c r="AU4417" i="32"/>
  <c r="AU1939" i="32"/>
  <c r="AT1939" i="32" s="1"/>
  <c r="AU1936" i="32"/>
  <c r="AT1936" i="32" s="1"/>
  <c r="AU1931" i="32"/>
  <c r="AT1931" i="32" s="1"/>
  <c r="AU4389" i="32"/>
  <c r="AU4380" i="32"/>
  <c r="AT4380" i="32" s="1"/>
  <c r="AU876" i="32"/>
  <c r="AQ876" i="32" s="1"/>
  <c r="AU4363" i="32"/>
  <c r="AT4363" i="32" s="1"/>
  <c r="AU4355" i="32"/>
  <c r="AR4355" i="32" s="1"/>
  <c r="AU4350" i="32"/>
  <c r="AT4350" i="32" s="1"/>
  <c r="AU4342" i="32"/>
  <c r="AU4330" i="32"/>
  <c r="AR4330" i="32" s="1"/>
  <c r="AU1907" i="32"/>
  <c r="AS1907" i="32" s="1"/>
  <c r="AU1904" i="32"/>
  <c r="AU1901" i="32"/>
  <c r="AT1901" i="32" s="1"/>
  <c r="AU4300" i="32"/>
  <c r="AU4289" i="32"/>
  <c r="AR4289" i="32" s="1"/>
  <c r="AU4280" i="32"/>
  <c r="AQ4280" i="32" s="1"/>
  <c r="AU4270" i="32"/>
  <c r="AS4270" i="32" s="1"/>
  <c r="AU1894" i="32"/>
  <c r="AQ1894" i="32" s="1"/>
  <c r="AU4254" i="32"/>
  <c r="AU4247" i="32"/>
  <c r="AT4247" i="32" s="1"/>
  <c r="AU4239" i="32"/>
  <c r="AU4231" i="32"/>
  <c r="AR4231" i="32" s="1"/>
  <c r="AU4221" i="32"/>
  <c r="AT4221" i="32" s="1"/>
  <c r="AU4211" i="32"/>
  <c r="AT4211" i="32" s="1"/>
  <c r="AU4206" i="32"/>
  <c r="AT4206" i="32" s="1"/>
  <c r="AU4189" i="32"/>
  <c r="AT4189" i="32" s="1"/>
  <c r="AU4181" i="32"/>
  <c r="AS4181" i="32" s="1"/>
  <c r="AU4173" i="32"/>
  <c r="AT4173" i="32" s="1"/>
  <c r="AU4165" i="32"/>
  <c r="AU1862" i="32"/>
  <c r="AT1862" i="32" s="1"/>
  <c r="AU1858" i="32"/>
  <c r="AQ1858" i="32" s="1"/>
  <c r="AU857" i="32"/>
  <c r="AT857" i="32" s="1"/>
  <c r="AU4141" i="32"/>
  <c r="AT4141" i="32" s="1"/>
  <c r="AU4134" i="32"/>
  <c r="AU1848" i="32"/>
  <c r="AT1848" i="32" s="1"/>
  <c r="AU4118" i="32"/>
  <c r="AT4118" i="32" s="1"/>
  <c r="AU4113" i="32"/>
  <c r="AT4113" i="32" s="1"/>
  <c r="AU1836" i="32"/>
  <c r="AU4102" i="32"/>
  <c r="AR4102" i="32" s="1"/>
  <c r="AU852" i="32"/>
  <c r="AS852" i="32" s="1"/>
  <c r="AU4089" i="32"/>
  <c r="AU1824" i="32"/>
  <c r="AQ1824" i="32" s="1"/>
  <c r="AU1822" i="32"/>
  <c r="AU4069" i="32"/>
  <c r="AS4069" i="32" s="1"/>
  <c r="AU1810" i="32"/>
  <c r="AR1810" i="32" s="1"/>
  <c r="AU4058" i="32"/>
  <c r="AU1800" i="32"/>
  <c r="AU1798" i="32"/>
  <c r="AS1798" i="32" s="1"/>
  <c r="AU4038" i="32"/>
  <c r="AS4038" i="32" s="1"/>
  <c r="AU1976" i="32"/>
  <c r="AS1976" i="32" s="1"/>
  <c r="AU4025" i="32"/>
  <c r="AU953" i="32"/>
  <c r="AT953" i="32" s="1"/>
  <c r="AU884" i="32"/>
  <c r="AQ884" i="32" s="1"/>
  <c r="AU4433" i="32"/>
  <c r="AT4433" i="32" s="1"/>
  <c r="AU4423" i="32"/>
  <c r="AR4423" i="32" s="1"/>
  <c r="AU947" i="32"/>
  <c r="AT947" i="32" s="1"/>
  <c r="AU880" i="32"/>
  <c r="AQ880" i="32" s="1"/>
  <c r="AU4400" i="32"/>
  <c r="AU4393" i="32"/>
  <c r="AQ4393" i="32" s="1"/>
  <c r="AU1926" i="32"/>
  <c r="AR1926" i="32" s="1"/>
  <c r="AU4376" i="32"/>
  <c r="AT4376" i="32" s="1"/>
  <c r="AU4368" i="32"/>
  <c r="AR4368" i="32" s="1"/>
  <c r="AU4196" i="32"/>
  <c r="AT4196" i="32" s="1"/>
  <c r="AU4353" i="32"/>
  <c r="AR4353" i="32" s="1"/>
  <c r="AU1913" i="32"/>
  <c r="AT1913" i="32" s="1"/>
  <c r="AU4337" i="32"/>
  <c r="AS4337" i="32" s="1"/>
  <c r="AU4326" i="32"/>
  <c r="AT4326" i="32" s="1"/>
  <c r="AU4318" i="32"/>
  <c r="AU4311" i="32"/>
  <c r="AQ4311" i="32" s="1"/>
  <c r="AU4305" i="32"/>
  <c r="AT4305" i="32" s="1"/>
  <c r="AU4295" i="32"/>
  <c r="AQ4295" i="32" s="1"/>
  <c r="AU4286" i="32"/>
  <c r="AS4286" i="32" s="1"/>
  <c r="AU4276" i="32"/>
  <c r="AS4276" i="32" s="1"/>
  <c r="AU4266" i="32"/>
  <c r="AS4266" i="32" s="1"/>
  <c r="AU4257" i="32"/>
  <c r="AR4257" i="32" s="1"/>
  <c r="AU942" i="32"/>
  <c r="AT942" i="32" s="1"/>
  <c r="AU4244" i="32"/>
  <c r="AR4244" i="32" s="1"/>
  <c r="AU1884" i="32"/>
  <c r="AT1884" i="32" s="1"/>
  <c r="AU866" i="32"/>
  <c r="AS866" i="32" s="1"/>
  <c r="AU4217" i="32"/>
  <c r="AT4217" i="32" s="1"/>
  <c r="AU1878" i="32"/>
  <c r="AQ1878" i="32" s="1"/>
  <c r="AU4204" i="32"/>
  <c r="AQ4204" i="32" s="1"/>
  <c r="AU1874" i="32"/>
  <c r="AQ1874" i="32" s="1"/>
  <c r="AU4178" i="32"/>
  <c r="AT4178" i="32" s="1"/>
  <c r="AU1869" i="32"/>
  <c r="AQ1869" i="32" s="1"/>
  <c r="AU4162" i="32"/>
  <c r="AT4162" i="32" s="1"/>
  <c r="AU940" i="32"/>
  <c r="AQ940" i="32" s="1"/>
  <c r="AU1856" i="32"/>
  <c r="AT1856" i="32" s="1"/>
  <c r="AU4144" i="32"/>
  <c r="AQ4144" i="32" s="1"/>
  <c r="AU1852" i="32"/>
  <c r="AT1852" i="32" s="1"/>
  <c r="AU4132" i="32"/>
  <c r="AS4132" i="32" s="1"/>
  <c r="AU1846" i="32"/>
  <c r="AU1845" i="32"/>
  <c r="AQ1845" i="32" s="1"/>
  <c r="AU1838" i="32"/>
  <c r="AS1838" i="32" s="1"/>
  <c r="AU4105" i="32"/>
  <c r="AS4105" i="32" s="1"/>
  <c r="AU4099" i="32"/>
  <c r="AT4099" i="32" s="1"/>
  <c r="AU116" i="32"/>
  <c r="AT116" i="32" s="1"/>
  <c r="AU4087" i="32"/>
  <c r="AT4087" i="32" s="1"/>
  <c r="AU4081" i="32"/>
  <c r="AR4081" i="32" s="1"/>
  <c r="AU4072" i="32"/>
  <c r="AT4072" i="32" s="1"/>
  <c r="AU4067" i="32"/>
  <c r="AT4067" i="32" s="1"/>
  <c r="AU4062" i="32"/>
  <c r="AQ4062" i="32" s="1"/>
  <c r="AU1803" i="32"/>
  <c r="AQ1803" i="32" s="1"/>
  <c r="AU847" i="32"/>
  <c r="AT847" i="32" s="1"/>
  <c r="AU4042" i="32"/>
  <c r="AU4035" i="32"/>
  <c r="AR4035" i="32" s="1"/>
  <c r="AU4029" i="32"/>
  <c r="AS4029" i="32" s="1"/>
  <c r="AU840" i="32"/>
  <c r="AT840" i="32" s="1"/>
  <c r="AU4017" i="32"/>
  <c r="AR4017" i="32" s="1"/>
  <c r="AU4011" i="32"/>
  <c r="AT4011" i="32" s="1"/>
  <c r="AU4005" i="32"/>
  <c r="AT4005" i="32" s="1"/>
  <c r="AU3997" i="32"/>
  <c r="AT3997" i="32" s="1"/>
  <c r="AU3987" i="32"/>
  <c r="AT3987" i="32" s="1"/>
  <c r="AU3979" i="32"/>
  <c r="AR3979" i="32" s="1"/>
  <c r="AU1763" i="32"/>
  <c r="AQ1763" i="32" s="1"/>
  <c r="AU3964" i="32"/>
  <c r="AT3964" i="32" s="1"/>
  <c r="AU4441" i="32"/>
  <c r="AS4441" i="32" s="1"/>
  <c r="AU949" i="32"/>
  <c r="AR949" i="32" s="1"/>
  <c r="AU1944" i="32"/>
  <c r="AS1944" i="32" s="1"/>
  <c r="AU1942" i="32"/>
  <c r="AU4419" i="32"/>
  <c r="AT4419" i="32" s="1"/>
  <c r="AU881" i="32"/>
  <c r="AT881" i="32" s="1"/>
  <c r="AU4404" i="32"/>
  <c r="AU4398" i="32"/>
  <c r="AQ4398" i="32" s="1"/>
  <c r="AU1927" i="32"/>
  <c r="AU4381" i="32"/>
  <c r="AT4381" i="32" s="1"/>
  <c r="AU4374" i="32"/>
  <c r="AU4364" i="32"/>
  <c r="AT4364" i="32" s="1"/>
  <c r="AU4356" i="32"/>
  <c r="AU944" i="32"/>
  <c r="AU4197" i="32"/>
  <c r="AT4197" i="32" s="1"/>
  <c r="AU4332" i="32"/>
  <c r="AR4332" i="32" s="1"/>
  <c r="AU4323" i="32"/>
  <c r="AT4323" i="32" s="1"/>
  <c r="AU1905" i="32"/>
  <c r="AR1905" i="32" s="1"/>
  <c r="AU873" i="32"/>
  <c r="AT873" i="32" s="1"/>
  <c r="AU871" i="32"/>
  <c r="AR871" i="32" s="1"/>
  <c r="AU1898" i="32"/>
  <c r="AT1898" i="32" s="1"/>
  <c r="AU4282" i="32"/>
  <c r="AS4282" i="32" s="1"/>
  <c r="AU4271" i="32"/>
  <c r="AT4271" i="32" s="1"/>
  <c r="AU4261" i="32"/>
  <c r="AR4261" i="32" s="1"/>
  <c r="AU4255" i="32"/>
  <c r="AU4248" i="32"/>
  <c r="AT4248" i="32" s="1"/>
  <c r="AU4240" i="32"/>
  <c r="AQ4240" i="32" s="1"/>
  <c r="AU4232" i="32"/>
  <c r="AQ4232" i="32" s="1"/>
  <c r="AU4223" i="32"/>
  <c r="AR4223" i="32" s="1"/>
  <c r="AU4213" i="32"/>
  <c r="AQ4213" i="32" s="1"/>
  <c r="AU863" i="32"/>
  <c r="AT863" i="32" s="1"/>
  <c r="AU4191" i="32"/>
  <c r="AT4191" i="32" s="1"/>
  <c r="AU861" i="32"/>
  <c r="AU1961" i="32"/>
  <c r="AT1961" i="32" s="1"/>
  <c r="AU226" i="32"/>
  <c r="AT226" i="32" s="1"/>
  <c r="AU1863" i="32"/>
  <c r="AT1863" i="32" s="1"/>
  <c r="AU4156" i="32"/>
  <c r="AS4156" i="32" s="1"/>
  <c r="AU4150" i="32"/>
  <c r="AS4150" i="32" s="1"/>
  <c r="AU1853" i="32"/>
  <c r="AS1853" i="32" s="1"/>
  <c r="AU4136" i="32"/>
  <c r="AT4136" i="32" s="1"/>
  <c r="AU854" i="32"/>
  <c r="AQ854" i="32" s="1"/>
  <c r="AU4120" i="32"/>
  <c r="AT4120" i="32" s="1"/>
  <c r="AU1842" i="32"/>
  <c r="AU936" i="32"/>
  <c r="AT936" i="32" s="1"/>
  <c r="AU4103" i="32"/>
  <c r="AT4103" i="32" s="1"/>
  <c r="AU4095" i="32"/>
  <c r="AS4095" i="32" s="1"/>
  <c r="AU4090" i="32"/>
  <c r="AU4085" i="32"/>
  <c r="AT4085" i="32" s="1"/>
  <c r="AU4076" i="32"/>
  <c r="AR4076" i="32" s="1"/>
  <c r="AU1817" i="32"/>
  <c r="AU1812" i="32"/>
  <c r="AU4059" i="32"/>
  <c r="AU1802" i="32"/>
  <c r="AR1802" i="32" s="1"/>
  <c r="AU4045" i="32"/>
  <c r="AU1949" i="32"/>
  <c r="AS1949" i="32" s="1"/>
  <c r="AU955" i="32"/>
  <c r="AQ955" i="32" s="1"/>
  <c r="AU885" i="32"/>
  <c r="AU4434" i="32"/>
  <c r="AR4434" i="32" s="1"/>
  <c r="AU4425" i="32"/>
  <c r="AT4425" i="32" s="1"/>
  <c r="AU4414" i="32"/>
  <c r="AU4408" i="32"/>
  <c r="AU4402" i="32"/>
  <c r="AT4402" i="32" s="1"/>
  <c r="AU4395" i="32"/>
  <c r="AU4386" i="32"/>
  <c r="AU1924" i="32"/>
  <c r="AU4370" i="32"/>
  <c r="AS4370" i="32" s="1"/>
  <c r="AU1920" i="32"/>
  <c r="AU1917" i="32"/>
  <c r="AT1917" i="32" s="1"/>
  <c r="AU4347" i="32"/>
  <c r="AS4347" i="32" s="1"/>
  <c r="AU4339" i="32"/>
  <c r="AS4339" i="32" s="1"/>
  <c r="AU4328" i="32"/>
  <c r="AS4328" i="32" s="1"/>
  <c r="AU4320" i="32"/>
  <c r="AR4320" i="32" s="1"/>
  <c r="AU4312" i="32"/>
  <c r="AR4312" i="32" s="1"/>
  <c r="AU1899" i="32"/>
  <c r="AQ1899" i="32" s="1"/>
  <c r="AU4297" i="32"/>
  <c r="AS4297" i="32" s="1"/>
  <c r="AU4288" i="32"/>
  <c r="AU4277" i="32"/>
  <c r="AT4277" i="32" s="1"/>
  <c r="AU4268" i="32"/>
  <c r="AS4268" i="32" s="1"/>
  <c r="AU1892" i="32"/>
  <c r="AU4252" i="32"/>
  <c r="AS4252" i="32" s="1"/>
  <c r="AU4246" i="32"/>
  <c r="AT4246" i="32" s="1"/>
  <c r="AU4237" i="32"/>
  <c r="AS4237" i="32" s="1"/>
  <c r="AU1882" i="32"/>
  <c r="AR1882" i="32" s="1"/>
  <c r="AU4219" i="32"/>
  <c r="AQ4219" i="32" s="1"/>
  <c r="AU865" i="32"/>
  <c r="AU1875" i="32"/>
  <c r="AT1875" i="32" s="1"/>
  <c r="AU4186" i="32"/>
  <c r="AQ4186" i="32" s="1"/>
  <c r="AU4179" i="32"/>
  <c r="AU4171" i="32"/>
  <c r="AS4171" i="32" s="1"/>
  <c r="AU1866" i="32"/>
  <c r="AU859" i="32"/>
  <c r="AT859" i="32" s="1"/>
  <c r="AU4154" i="32"/>
  <c r="AT4154" i="32" s="1"/>
  <c r="AU4146" i="32"/>
  <c r="AQ4146" i="32" s="1"/>
  <c r="AU856" i="32"/>
  <c r="AT856" i="32" s="1"/>
  <c r="AU4133" i="32"/>
  <c r="AS4133" i="32" s="1"/>
  <c r="AU4126" i="32"/>
  <c r="AT4126" i="32" s="1"/>
  <c r="AU225" i="32"/>
  <c r="AT225" i="32" s="1"/>
  <c r="AU1839" i="32"/>
  <c r="AQ1839" i="32" s="1"/>
  <c r="AU4107" i="32"/>
  <c r="AR4107" i="32" s="1"/>
  <c r="AU1737" i="32"/>
  <c r="AU1828" i="32"/>
  <c r="AT1828" i="32" s="1"/>
  <c r="AU114" i="32"/>
  <c r="AQ114" i="32" s="1"/>
  <c r="AU4083" i="32"/>
  <c r="AS4083" i="32" s="1"/>
  <c r="AU4073" i="32"/>
  <c r="AT4073" i="32" s="1"/>
  <c r="AU1814" i="32"/>
  <c r="AU4063" i="32"/>
  <c r="AR4063" i="32" s="1"/>
  <c r="AU1805" i="32"/>
  <c r="AQ1805" i="32" s="1"/>
  <c r="AU4049" i="32"/>
  <c r="AR4049" i="32" s="1"/>
  <c r="AU1796" i="32"/>
  <c r="AR1796" i="32" s="1"/>
  <c r="AU4036" i="32"/>
  <c r="AU1790" i="32"/>
  <c r="AS1790" i="32" s="1"/>
  <c r="AU1786" i="32"/>
  <c r="AU2003" i="32"/>
  <c r="AU4013" i="32"/>
  <c r="AU4006" i="32"/>
  <c r="AU3999" i="32"/>
  <c r="AR3999" i="32" s="1"/>
  <c r="AU3989" i="32"/>
  <c r="AQ3989" i="32" s="1"/>
  <c r="AU1767" i="32"/>
  <c r="AR1767" i="32" s="1"/>
  <c r="AU929" i="32"/>
  <c r="AU3966" i="32"/>
  <c r="AQ3966" i="32" s="1"/>
  <c r="AU2001" i="32"/>
  <c r="AR2001" i="32" s="1"/>
  <c r="AU832" i="32"/>
  <c r="AS832" i="32" s="1"/>
  <c r="AU3948" i="32"/>
  <c r="AU3941" i="32"/>
  <c r="AR3941" i="32" s="1"/>
  <c r="AU1746" i="32"/>
  <c r="AS1746" i="32" s="1"/>
  <c r="AU1744" i="32"/>
  <c r="AT1744" i="32" s="1"/>
  <c r="AU3920" i="32"/>
  <c r="AQ3920" i="32" s="1"/>
  <c r="AU1735" i="32"/>
  <c r="AT1735" i="32" s="1"/>
  <c r="AU828" i="32"/>
  <c r="AR828" i="32" s="1"/>
  <c r="AU3902" i="32"/>
  <c r="AT3902" i="32" s="1"/>
  <c r="AU1727" i="32"/>
  <c r="AQ1727" i="32" s="1"/>
  <c r="AU3888" i="32"/>
  <c r="AU3881" i="32"/>
  <c r="AS3881" i="32" s="1"/>
  <c r="AU1714" i="32"/>
  <c r="AR1714" i="32" s="1"/>
  <c r="AU4442" i="32"/>
  <c r="AU950" i="32"/>
  <c r="AS950" i="32" s="1"/>
  <c r="AU882" i="32"/>
  <c r="AT882" i="32" s="1"/>
  <c r="AU1951" i="32"/>
  <c r="AQ1951" i="32" s="1"/>
  <c r="AU4421" i="32"/>
  <c r="AT4421" i="32" s="1"/>
  <c r="AU1950" i="32"/>
  <c r="AR1950" i="32" s="1"/>
  <c r="AU1937" i="32"/>
  <c r="AU4399" i="32"/>
  <c r="AT4399" i="32" s="1"/>
  <c r="AU1928" i="32"/>
  <c r="AT1928" i="32" s="1"/>
  <c r="AU4383" i="32"/>
  <c r="AS4383" i="32" s="1"/>
  <c r="AU4375" i="32"/>
  <c r="AU1922" i="32"/>
  <c r="AS1922" i="32" s="1"/>
  <c r="AU1918" i="32"/>
  <c r="AU228" i="32"/>
  <c r="AQ228" i="32" s="1"/>
  <c r="AU2594" i="32"/>
  <c r="AS2594" i="32" s="1"/>
  <c r="AU4334" i="32"/>
  <c r="AS4334" i="32" s="1"/>
  <c r="AU4324" i="32"/>
  <c r="AS4324" i="32" s="1"/>
  <c r="AU4315" i="32"/>
  <c r="AT4315" i="32" s="1"/>
  <c r="AU4309" i="32"/>
  <c r="AS4309" i="32" s="1"/>
  <c r="AU4302" i="32"/>
  <c r="AS4302" i="32" s="1"/>
  <c r="AU4292" i="32"/>
  <c r="AT4292" i="32" s="1"/>
  <c r="AU2573" i="32"/>
  <c r="AQ2573" i="32" s="1"/>
  <c r="AU4273" i="32"/>
  <c r="AQ4273" i="32" s="1"/>
  <c r="AU4263" i="32"/>
  <c r="AQ4263" i="32" s="1"/>
  <c r="AU1891" i="32"/>
  <c r="AS1891" i="32" s="1"/>
  <c r="AU4249" i="32"/>
  <c r="AU4242" i="32"/>
  <c r="AQ4242" i="32" s="1"/>
  <c r="AU941" i="32"/>
  <c r="AS941" i="32" s="1"/>
  <c r="AU4225" i="32"/>
  <c r="AQ4225" i="32" s="1"/>
  <c r="AU1880" i="32"/>
  <c r="AQ1880" i="32" s="1"/>
  <c r="AU4208" i="32"/>
  <c r="AT4208" i="32" s="1"/>
  <c r="AU4201" i="32"/>
  <c r="AQ4201" i="32" s="1"/>
  <c r="AU4183" i="32"/>
  <c r="AT4183" i="32" s="1"/>
  <c r="AU4175" i="32"/>
  <c r="AT4175" i="32" s="1"/>
  <c r="AU4168" i="32"/>
  <c r="AU1864" i="32"/>
  <c r="AT1864" i="32" s="1"/>
  <c r="AU4157" i="32"/>
  <c r="AR4157" i="32" s="1"/>
  <c r="AU4152" i="32"/>
  <c r="AU1855" i="32"/>
  <c r="AT1855" i="32" s="1"/>
  <c r="AU120" i="32"/>
  <c r="AQ120" i="32" s="1"/>
  <c r="AU4445" i="32"/>
  <c r="AR4445" i="32" s="1"/>
  <c r="AU1948" i="32"/>
  <c r="AS1948" i="32" s="1"/>
  <c r="AU886" i="32"/>
  <c r="AU4435" i="32"/>
  <c r="AR4435" i="32" s="1"/>
  <c r="AU4427" i="32"/>
  <c r="AT4427" i="32" s="1"/>
  <c r="AU4416" i="32"/>
  <c r="AU1938" i="32"/>
  <c r="AT1938" i="32" s="1"/>
  <c r="AU1935" i="32"/>
  <c r="AQ1935" i="32" s="1"/>
  <c r="AU1930" i="32"/>
  <c r="AS1930" i="32" s="1"/>
  <c r="AU4388" i="32"/>
  <c r="AU4379" i="32"/>
  <c r="AQ4379" i="32" s="1"/>
  <c r="AU4372" i="32"/>
  <c r="AU4362" i="32"/>
  <c r="AU945" i="32"/>
  <c r="AT945" i="32" s="1"/>
  <c r="AU4349" i="32"/>
  <c r="AS4349" i="32" s="1"/>
  <c r="AU4341" i="32"/>
  <c r="AQ4341" i="32" s="1"/>
  <c r="AU4329" i="32"/>
  <c r="AU4322" i="32"/>
  <c r="AU4313" i="32"/>
  <c r="AU1900" i="32"/>
  <c r="AU4299" i="32"/>
  <c r="AU124" i="32"/>
  <c r="AU4279" i="32"/>
  <c r="AR4279" i="32" s="1"/>
  <c r="AU4269" i="32"/>
  <c r="AR4269" i="32" s="1"/>
  <c r="AU4259" i="32"/>
  <c r="AU227" i="32"/>
  <c r="AR227" i="32" s="1"/>
  <c r="AU1888" i="32"/>
  <c r="AT1888" i="32" s="1"/>
  <c r="AU1885" i="32"/>
  <c r="AR1885" i="32" s="1"/>
  <c r="AU4230" i="32"/>
  <c r="AT4230" i="32" s="1"/>
  <c r="AU4220" i="32"/>
  <c r="AT4220" i="32" s="1"/>
  <c r="AU1879" i="32"/>
  <c r="AU1876" i="32"/>
  <c r="AU4188" i="32"/>
  <c r="AU1871" i="32"/>
  <c r="AU2006" i="32"/>
  <c r="AS2006" i="32" s="1"/>
  <c r="AU1867" i="32"/>
  <c r="AR1867" i="32" s="1"/>
  <c r="AU860" i="32"/>
  <c r="AS860" i="32" s="1"/>
  <c r="AU1857" i="32"/>
  <c r="AS1857" i="32" s="1"/>
  <c r="AU4148" i="32"/>
  <c r="AQ4148" i="32" s="1"/>
  <c r="AU121" i="32"/>
  <c r="AT121" i="32" s="1"/>
  <c r="AU1851" i="32"/>
  <c r="AR1851" i="32" s="1"/>
  <c r="AU4127" i="32"/>
  <c r="AU4117" i="32"/>
  <c r="AS4117" i="32" s="1"/>
  <c r="AU1840" i="32"/>
  <c r="AQ1840" i="32" s="1"/>
  <c r="AU1835" i="32"/>
  <c r="AR1835" i="32" s="1"/>
  <c r="AU224" i="32"/>
  <c r="AR224" i="32" s="1"/>
  <c r="AU4094" i="32"/>
  <c r="AT4094" i="32" s="1"/>
  <c r="AU115" i="32"/>
  <c r="AR115" i="32" s="1"/>
  <c r="AU1823" i="32"/>
  <c r="AS1823" i="32" s="1"/>
  <c r="AU4074" i="32"/>
  <c r="AR4074" i="32" s="1"/>
  <c r="AU1816" i="32"/>
  <c r="AU1809" i="32"/>
  <c r="AT1809" i="32" s="1"/>
  <c r="AU4057" i="32"/>
  <c r="AT4057" i="32" s="1"/>
  <c r="AU4051" i="32"/>
  <c r="AR4051" i="32" s="1"/>
  <c r="AU1797" i="32"/>
  <c r="AS1797" i="32" s="1"/>
  <c r="AU4111" i="32"/>
  <c r="AU118" i="32"/>
  <c r="AU1827" i="32"/>
  <c r="AU1825" i="32"/>
  <c r="AT1825" i="32" s="1"/>
  <c r="AU4078" i="32"/>
  <c r="AS4078" i="32" s="1"/>
  <c r="AU4068" i="32"/>
  <c r="AT4068" i="32" s="1"/>
  <c r="AU4061" i="32"/>
  <c r="AT4061" i="32" s="1"/>
  <c r="AU4053" i="32"/>
  <c r="AT4053" i="32" s="1"/>
  <c r="AU1783" i="32"/>
  <c r="AT1783" i="32" s="1"/>
  <c r="AU1771" i="32"/>
  <c r="AU3994" i="32"/>
  <c r="AT3994" i="32" s="1"/>
  <c r="AU3982" i="32"/>
  <c r="AR3982" i="32" s="1"/>
  <c r="AU1760" i="32"/>
  <c r="AU830" i="32"/>
  <c r="AS830" i="32" s="1"/>
  <c r="AU3933" i="32"/>
  <c r="AU1745" i="32"/>
  <c r="AT1745" i="32" s="1"/>
  <c r="AU3926" i="32"/>
  <c r="AT3926" i="32" s="1"/>
  <c r="AU3924" i="32"/>
  <c r="AS3924" i="32" s="1"/>
  <c r="AU1728" i="32"/>
  <c r="AT1728" i="32" s="1"/>
  <c r="AU926" i="32"/>
  <c r="AR926" i="32" s="1"/>
  <c r="AU3892" i="32"/>
  <c r="AQ3892" i="32" s="1"/>
  <c r="AU218" i="32"/>
  <c r="AS218" i="32" s="1"/>
  <c r="AU3884" i="32"/>
  <c r="AR3884" i="32" s="1"/>
  <c r="AU3866" i="32"/>
  <c r="AQ3866" i="32" s="1"/>
  <c r="AU3864" i="32"/>
  <c r="AS3864" i="32" s="1"/>
  <c r="AU3855" i="32"/>
  <c r="AS3855" i="32" s="1"/>
  <c r="AU1702" i="32"/>
  <c r="AT1702" i="32" s="1"/>
  <c r="AU1697" i="32"/>
  <c r="AQ1697" i="32" s="1"/>
  <c r="AU1865" i="32"/>
  <c r="AR1865" i="32" s="1"/>
  <c r="AU1801" i="32"/>
  <c r="AS1801" i="32" s="1"/>
  <c r="AU4031" i="32"/>
  <c r="AT4031" i="32" s="1"/>
  <c r="AU4009" i="32"/>
  <c r="AR4009" i="32" s="1"/>
  <c r="AU3998" i="32"/>
  <c r="AR3998" i="32" s="1"/>
  <c r="AU3990" i="32"/>
  <c r="AS3990" i="32" s="1"/>
  <c r="AU3977" i="32"/>
  <c r="AU3972" i="32"/>
  <c r="AR3972" i="32" s="1"/>
  <c r="AU835" i="32"/>
  <c r="AR835" i="32" s="1"/>
  <c r="AU3965" i="32"/>
  <c r="AU3960" i="32"/>
  <c r="AU833" i="32"/>
  <c r="AQ833" i="32" s="1"/>
  <c r="AU1756" i="32"/>
  <c r="AT1756" i="32" s="1"/>
  <c r="AU109" i="32"/>
  <c r="AQ109" i="32" s="1"/>
  <c r="AU1752" i="32"/>
  <c r="AS1752" i="32" s="1"/>
  <c r="AU1742" i="32"/>
  <c r="AU2456" i="32"/>
  <c r="AT2456" i="32" s="1"/>
  <c r="AU3914" i="32"/>
  <c r="AQ3914" i="32" s="1"/>
  <c r="AU3910" i="32"/>
  <c r="AS3910" i="32" s="1"/>
  <c r="AU1732" i="32"/>
  <c r="AU1720" i="32"/>
  <c r="AU1715" i="32"/>
  <c r="AU3875" i="32"/>
  <c r="AT3875" i="32" s="1"/>
  <c r="AU3872" i="32"/>
  <c r="AQ3872" i="32" s="1"/>
  <c r="AU1709" i="32"/>
  <c r="AT1709" i="32" s="1"/>
  <c r="AU3858" i="32"/>
  <c r="AR3858" i="32" s="1"/>
  <c r="AU1700" i="32"/>
  <c r="AS1700" i="32" s="1"/>
  <c r="AU1695" i="32"/>
  <c r="AS1695" i="32" s="1"/>
  <c r="AU3839" i="32"/>
  <c r="AT3839" i="32" s="1"/>
  <c r="AU103" i="32"/>
  <c r="AT103" i="32" s="1"/>
  <c r="AU3821" i="32"/>
  <c r="AU3813" i="32"/>
  <c r="AU1681" i="32"/>
  <c r="AR1681" i="32" s="1"/>
  <c r="AU1678" i="32"/>
  <c r="AS1678" i="32" s="1"/>
  <c r="AU3791" i="32"/>
  <c r="AQ3791" i="32" s="1"/>
  <c r="AU3783" i="32"/>
  <c r="AQ3783" i="32" s="1"/>
  <c r="AU1668" i="32"/>
  <c r="AQ1668" i="32" s="1"/>
  <c r="AU817" i="32"/>
  <c r="AQ817" i="32" s="1"/>
  <c r="AU3762" i="32"/>
  <c r="AQ3762" i="32" s="1"/>
  <c r="AU1662" i="32"/>
  <c r="AQ1662" i="32" s="1"/>
  <c r="AU3971" i="32"/>
  <c r="AQ3971" i="32" s="1"/>
  <c r="AU3741" i="32"/>
  <c r="AT3741" i="32" s="1"/>
  <c r="AU3734" i="32"/>
  <c r="AU1645" i="32"/>
  <c r="AS1645" i="32" s="1"/>
  <c r="AU3723" i="32"/>
  <c r="AR3723" i="32" s="1"/>
  <c r="AU1637" i="32"/>
  <c r="AS1637" i="32" s="1"/>
  <c r="AU2793" i="32"/>
  <c r="AU95" i="32"/>
  <c r="AU3698" i="32"/>
  <c r="AS3698" i="32" s="1"/>
  <c r="AU1625" i="32"/>
  <c r="AQ1625" i="32" s="1"/>
  <c r="AU3685" i="32"/>
  <c r="AS3685" i="32" s="1"/>
  <c r="AU1616" i="32"/>
  <c r="AR1616" i="32" s="1"/>
  <c r="AU3674" i="32"/>
  <c r="AT3674" i="32" s="1"/>
  <c r="AU808" i="32"/>
  <c r="AT808" i="32" s="1"/>
  <c r="AU3663" i="32"/>
  <c r="AS3663" i="32" s="1"/>
  <c r="AU3655" i="32"/>
  <c r="AS3655" i="32" s="1"/>
  <c r="AU1955" i="32"/>
  <c r="AQ1955" i="32" s="1"/>
  <c r="AU3640" i="32"/>
  <c r="AU1590" i="32"/>
  <c r="AS1590" i="32" s="1"/>
  <c r="AU3622" i="32"/>
  <c r="AT3622" i="32" s="1"/>
  <c r="AU1583" i="32"/>
  <c r="AS1583" i="32" s="1"/>
  <c r="AU1578" i="32"/>
  <c r="AR1578" i="32" s="1"/>
  <c r="AU3601" i="32"/>
  <c r="AS3601" i="32" s="1"/>
  <c r="AU3593" i="32"/>
  <c r="AU3585" i="32"/>
  <c r="AS3585" i="32" s="1"/>
  <c r="AU914" i="32"/>
  <c r="AT914" i="32" s="1"/>
  <c r="AU3570" i="32"/>
  <c r="AU3563" i="32"/>
  <c r="AR3563" i="32" s="1"/>
  <c r="AU3555" i="32"/>
  <c r="AU3548" i="32"/>
  <c r="AU3541" i="32"/>
  <c r="AR3541" i="32" s="1"/>
  <c r="AU3536" i="32"/>
  <c r="AS3536" i="32" s="1"/>
  <c r="AU1543" i="32"/>
  <c r="AT1543" i="32" s="1"/>
  <c r="AU3526" i="32"/>
  <c r="AT3526" i="32" s="1"/>
  <c r="AU3516" i="32"/>
  <c r="AT3516" i="32" s="1"/>
  <c r="AU3507" i="32"/>
  <c r="AU1533" i="32"/>
  <c r="AT1533" i="32" s="1"/>
  <c r="AU3494" i="32"/>
  <c r="AT3494" i="32" s="1"/>
  <c r="AU797" i="32"/>
  <c r="AT797" i="32" s="1"/>
  <c r="AU1525" i="32"/>
  <c r="AU1522" i="32"/>
  <c r="AQ1522" i="32" s="1"/>
  <c r="AU1518" i="32"/>
  <c r="AU202" i="32"/>
  <c r="AU3455" i="32"/>
  <c r="AR3455" i="32" s="1"/>
  <c r="AU3449" i="32"/>
  <c r="AQ3449" i="32" s="1"/>
  <c r="AU4158" i="32"/>
  <c r="AR4158" i="32" s="1"/>
  <c r="AU4043" i="32"/>
  <c r="AQ4043" i="32" s="1"/>
  <c r="AU842" i="32"/>
  <c r="AS842" i="32" s="1"/>
  <c r="AU841" i="32"/>
  <c r="AT841" i="32" s="1"/>
  <c r="AU1785" i="32"/>
  <c r="AR1785" i="32" s="1"/>
  <c r="AU1784" i="32"/>
  <c r="AT1784" i="32" s="1"/>
  <c r="AU1774" i="32"/>
  <c r="AS1774" i="32" s="1"/>
  <c r="AU4002" i="32"/>
  <c r="AU3983" i="32"/>
  <c r="AU3975" i="32"/>
  <c r="AT3975" i="32" s="1"/>
  <c r="AU3943" i="32"/>
  <c r="AQ3943" i="32" s="1"/>
  <c r="AU1750" i="32"/>
  <c r="AS1750" i="32" s="1"/>
  <c r="AU3936" i="32"/>
  <c r="AT3936" i="32" s="1"/>
  <c r="AU2000" i="32"/>
  <c r="AT2000" i="32" s="1"/>
  <c r="AU1999" i="32"/>
  <c r="AS1999" i="32" s="1"/>
  <c r="AU1731" i="32"/>
  <c r="AS1731" i="32" s="1"/>
  <c r="AU3899" i="32"/>
  <c r="AS3899" i="32" s="1"/>
  <c r="AU827" i="32"/>
  <c r="AT827" i="32" s="1"/>
  <c r="AU1726" i="32"/>
  <c r="AU1725" i="32"/>
  <c r="AR1725" i="32" s="1"/>
  <c r="AU3868" i="32"/>
  <c r="AS3868" i="32" s="1"/>
  <c r="AU217" i="32"/>
  <c r="AS217" i="32" s="1"/>
  <c r="AU1706" i="32"/>
  <c r="AT1706" i="32" s="1"/>
  <c r="AU3848" i="32"/>
  <c r="AS3848" i="32" s="1"/>
  <c r="AU3843" i="32"/>
  <c r="AR3843" i="32" s="1"/>
  <c r="AU1691" i="32"/>
  <c r="AS1691" i="32" s="1"/>
  <c r="AU3826" i="32"/>
  <c r="AT3826" i="32" s="1"/>
  <c r="AU3816" i="32"/>
  <c r="AQ3816" i="32" s="1"/>
  <c r="AU3812" i="32"/>
  <c r="AQ3812" i="32" s="1"/>
  <c r="AU3803" i="32"/>
  <c r="AU214" i="32"/>
  <c r="AU3788" i="32"/>
  <c r="AU3780" i="32"/>
  <c r="AU1666" i="32"/>
  <c r="AT1666" i="32" s="1"/>
  <c r="AU3766" i="32"/>
  <c r="AT3766" i="32" s="1"/>
  <c r="AU1663" i="32"/>
  <c r="AT1663" i="32" s="1"/>
  <c r="AU3752" i="32"/>
  <c r="AT3752" i="32" s="1"/>
  <c r="AU3743" i="32"/>
  <c r="AT3743" i="32" s="1"/>
  <c r="AU1650" i="32"/>
  <c r="AU1956" i="32"/>
  <c r="AR1956" i="32" s="1"/>
  <c r="AU3729" i="32"/>
  <c r="AT3729" i="32" s="1"/>
  <c r="AU1640" i="32"/>
  <c r="AU3713" i="32"/>
  <c r="AQ3713" i="32" s="1"/>
  <c r="AU212" i="32"/>
  <c r="AU1629" i="32"/>
  <c r="AR1629" i="32" s="1"/>
  <c r="AU3695" i="32"/>
  <c r="AU3689" i="32"/>
  <c r="AR3689" i="32" s="1"/>
  <c r="AU1619" i="32"/>
  <c r="AS1619" i="32" s="1"/>
  <c r="AU1613" i="32"/>
  <c r="AT1613" i="32" s="1"/>
  <c r="AU1607" i="32"/>
  <c r="AS1607" i="32" s="1"/>
  <c r="AU210" i="32"/>
  <c r="AR210" i="32" s="1"/>
  <c r="AU3659" i="32"/>
  <c r="AU1599" i="32"/>
  <c r="AT1599" i="32" s="1"/>
  <c r="AU3644" i="32"/>
  <c r="AS3644" i="32" s="1"/>
  <c r="AU1593" i="32"/>
  <c r="AS1593" i="32" s="1"/>
  <c r="AU3629" i="32"/>
  <c r="AU3619" i="32"/>
  <c r="AS3619" i="32" s="1"/>
  <c r="AU1582" i="32"/>
  <c r="AS1582" i="32" s="1"/>
  <c r="AU3649" i="32"/>
  <c r="AT3649" i="32" s="1"/>
  <c r="AU3598" i="32"/>
  <c r="AQ3598" i="32" s="1"/>
  <c r="AU3591" i="32"/>
  <c r="AS3591" i="32" s="1"/>
  <c r="AU3583" i="32"/>
  <c r="AQ3583" i="32" s="1"/>
  <c r="AU122" i="32"/>
  <c r="AQ122" i="32" s="1"/>
  <c r="AU1849" i="32"/>
  <c r="AT1849" i="32" s="1"/>
  <c r="AU1834" i="32"/>
  <c r="AT1834" i="32" s="1"/>
  <c r="AU1830" i="32"/>
  <c r="AQ1830" i="32" s="1"/>
  <c r="AU4088" i="32"/>
  <c r="AU4080" i="32"/>
  <c r="AR4080" i="32" s="1"/>
  <c r="AU4071" i="32"/>
  <c r="AU935" i="32"/>
  <c r="AR935" i="32" s="1"/>
  <c r="AU4055" i="32"/>
  <c r="AT4055" i="32" s="1"/>
  <c r="AU4018" i="32"/>
  <c r="AQ4018" i="32" s="1"/>
  <c r="AU4461" i="32"/>
  <c r="AS4461" i="32" s="1"/>
  <c r="AU836" i="32"/>
  <c r="AT836" i="32" s="1"/>
  <c r="AU928" i="32"/>
  <c r="AU3959" i="32"/>
  <c r="AR3959" i="32" s="1"/>
  <c r="AU1757" i="32"/>
  <c r="AT1757" i="32" s="1"/>
  <c r="AU1755" i="32"/>
  <c r="AQ1755" i="32" s="1"/>
  <c r="AU3927" i="32"/>
  <c r="AS3927" i="32" s="1"/>
  <c r="AU220" i="32"/>
  <c r="AU3919" i="32"/>
  <c r="AR3919" i="32" s="1"/>
  <c r="AU1739" i="32"/>
  <c r="AS1739" i="32" s="1"/>
  <c r="AU3911" i="32"/>
  <c r="AS3911" i="32" s="1"/>
  <c r="AU3889" i="32"/>
  <c r="AQ3889" i="32" s="1"/>
  <c r="AU1721" i="32"/>
  <c r="AU1718" i="32"/>
  <c r="AS1718" i="32" s="1"/>
  <c r="AU3879" i="32"/>
  <c r="AU3873" i="32"/>
  <c r="AR3873" i="32" s="1"/>
  <c r="AU1710" i="32"/>
  <c r="AS1710" i="32" s="1"/>
  <c r="AU3853" i="32"/>
  <c r="AU1701" i="32"/>
  <c r="AQ1701" i="32" s="1"/>
  <c r="AU1997" i="32"/>
  <c r="AS1997" i="32" s="1"/>
  <c r="AU3840" i="32"/>
  <c r="AR3840" i="32" s="1"/>
  <c r="AU3831" i="32"/>
  <c r="AU1689" i="32"/>
  <c r="AS1689" i="32" s="1"/>
  <c r="AU102" i="32"/>
  <c r="AS102" i="32" s="1"/>
  <c r="AU3808" i="32"/>
  <c r="AQ3808" i="32" s="1"/>
  <c r="AU3799" i="32"/>
  <c r="AT3799" i="32" s="1"/>
  <c r="AU820" i="32"/>
  <c r="AU3785" i="32"/>
  <c r="AQ3785" i="32" s="1"/>
  <c r="AU3777" i="32"/>
  <c r="AR3777" i="32" s="1"/>
  <c r="AU3772" i="32"/>
  <c r="AT3772" i="32" s="1"/>
  <c r="AU99" i="32"/>
  <c r="AU3755" i="32"/>
  <c r="AS3755" i="32" s="1"/>
  <c r="AU3749" i="32"/>
  <c r="AT3749" i="32" s="1"/>
  <c r="AU3742" i="32"/>
  <c r="AU3736" i="32"/>
  <c r="AT3736" i="32" s="1"/>
  <c r="AU3731" i="32"/>
  <c r="AR3731" i="32" s="1"/>
  <c r="AU3725" i="32"/>
  <c r="AR3725" i="32" s="1"/>
  <c r="AU1638" i="32"/>
  <c r="AQ1638" i="32" s="1"/>
  <c r="AU1635" i="32"/>
  <c r="AU1633" i="32"/>
  <c r="AQ1633" i="32" s="1"/>
  <c r="AU3699" i="32"/>
  <c r="AS3699" i="32" s="1"/>
  <c r="AU812" i="32"/>
  <c r="AT812" i="32" s="1"/>
  <c r="AU810" i="32"/>
  <c r="AU3679" i="32"/>
  <c r="AU3675" i="32"/>
  <c r="AQ3675" i="32" s="1"/>
  <c r="AU3670" i="32"/>
  <c r="AR3670" i="32" s="1"/>
  <c r="AU3664" i="32"/>
  <c r="AQ3664" i="32" s="1"/>
  <c r="AU3656" i="32"/>
  <c r="AR3656" i="32" s="1"/>
  <c r="AU3200" i="32"/>
  <c r="AR3200" i="32" s="1"/>
  <c r="AU1596" i="32"/>
  <c r="AR1596" i="32" s="1"/>
  <c r="AU3634" i="32"/>
  <c r="AS3634" i="32" s="1"/>
  <c r="AU3624" i="32"/>
  <c r="AU3617" i="32"/>
  <c r="AT3617" i="32" s="1"/>
  <c r="AU1579" i="32"/>
  <c r="AU1575" i="32"/>
  <c r="AU1573" i="32"/>
  <c r="AQ1573" i="32" s="1"/>
  <c r="AU3587" i="32"/>
  <c r="AU915" i="32"/>
  <c r="AR915" i="32" s="1"/>
  <c r="AU4143" i="32"/>
  <c r="AR4143" i="32" s="1"/>
  <c r="AU846" i="32"/>
  <c r="AQ846" i="32" s="1"/>
  <c r="AU4032" i="32"/>
  <c r="AT4032" i="32" s="1"/>
  <c r="AU4020" i="32"/>
  <c r="AT4020" i="32" s="1"/>
  <c r="AU4015" i="32"/>
  <c r="AT4015" i="32" s="1"/>
  <c r="AU931" i="32"/>
  <c r="AS931" i="32" s="1"/>
  <c r="AU1777" i="32"/>
  <c r="AR1777" i="32" s="1"/>
  <c r="AU1772" i="32"/>
  <c r="AT1772" i="32" s="1"/>
  <c r="AU3985" i="32"/>
  <c r="AU1766" i="32"/>
  <c r="AU3976" i="32"/>
  <c r="AQ3976" i="32" s="1"/>
  <c r="AU3973" i="32"/>
  <c r="AQ3973" i="32" s="1"/>
  <c r="AU3967" i="32"/>
  <c r="AT3967" i="32" s="1"/>
  <c r="AU1753" i="32"/>
  <c r="AT1753" i="32" s="1"/>
  <c r="AU3947" i="32"/>
  <c r="AT3947" i="32" s="1"/>
  <c r="AU1751" i="32"/>
  <c r="AQ1751" i="32" s="1"/>
  <c r="AU3940" i="32"/>
  <c r="AQ3940" i="32" s="1"/>
  <c r="AU1749" i="32"/>
  <c r="AS1749" i="32" s="1"/>
  <c r="AU1733" i="32"/>
  <c r="AT1733" i="32" s="1"/>
  <c r="AU3906" i="32"/>
  <c r="AU3904" i="32"/>
  <c r="AU3901" i="32"/>
  <c r="AU1729" i="32"/>
  <c r="AR1729" i="32" s="1"/>
  <c r="AU3869" i="32"/>
  <c r="AT3869" i="32" s="1"/>
  <c r="AU216" i="32"/>
  <c r="AQ216" i="32" s="1"/>
  <c r="AU1707" i="32"/>
  <c r="AT1707" i="32" s="1"/>
  <c r="AU3849" i="32"/>
  <c r="AT3849" i="32" s="1"/>
  <c r="AU1694" i="32"/>
  <c r="AR1694" i="32" s="1"/>
  <c r="AU3836" i="32"/>
  <c r="AT3836" i="32" s="1"/>
  <c r="AU3828" i="32"/>
  <c r="AQ3828" i="32" s="1"/>
  <c r="AU3818" i="32"/>
  <c r="AT3818" i="32" s="1"/>
  <c r="AU1684" i="32"/>
  <c r="AR1684" i="32" s="1"/>
  <c r="AU1680" i="32"/>
  <c r="AS1680" i="32" s="1"/>
  <c r="AU3796" i="32"/>
  <c r="AU3789" i="32"/>
  <c r="AQ3789" i="32" s="1"/>
  <c r="AU3781" i="32"/>
  <c r="AT3781" i="32" s="1"/>
  <c r="AU819" i="32"/>
  <c r="AT819" i="32" s="1"/>
  <c r="AU3768" i="32"/>
  <c r="AS3768" i="32" s="1"/>
  <c r="AU3759" i="32"/>
  <c r="AT3759" i="32" s="1"/>
  <c r="AU815" i="32"/>
  <c r="AT815" i="32" s="1"/>
  <c r="AU3744" i="32"/>
  <c r="AS3744" i="32" s="1"/>
  <c r="AU3739" i="32"/>
  <c r="AR3739" i="32" s="1"/>
  <c r="AU97" i="32"/>
  <c r="AT97" i="32" s="1"/>
  <c r="AU923" i="32"/>
  <c r="AT923" i="32" s="1"/>
  <c r="AU3720" i="32"/>
  <c r="AU3715" i="32"/>
  <c r="AU3707" i="32"/>
  <c r="AU3702" i="32"/>
  <c r="AU3696" i="32"/>
  <c r="AT3696" i="32" s="1"/>
  <c r="AU3690" i="32"/>
  <c r="AR3690" i="32" s="1"/>
  <c r="AU3683" i="32"/>
  <c r="AS3683" i="32" s="1"/>
  <c r="AU1614" i="32"/>
  <c r="AS1614" i="32" s="1"/>
  <c r="AU1608" i="32"/>
  <c r="AU938" i="32"/>
  <c r="AT938" i="32" s="1"/>
  <c r="AU4122" i="32"/>
  <c r="AQ4122" i="32" s="1"/>
  <c r="AU845" i="32"/>
  <c r="AQ845" i="32" s="1"/>
  <c r="AU844" i="32"/>
  <c r="AU1792" i="32"/>
  <c r="AU4027" i="32"/>
  <c r="AS4027" i="32" s="1"/>
  <c r="AU4022" i="32"/>
  <c r="AS4022" i="32" s="1"/>
  <c r="AU1775" i="32"/>
  <c r="AQ1775" i="32" s="1"/>
  <c r="AU3993" i="32"/>
  <c r="AT3993" i="32" s="1"/>
  <c r="AU3981" i="32"/>
  <c r="AS3981" i="32" s="1"/>
  <c r="AU3962" i="32"/>
  <c r="AT3962" i="32" s="1"/>
  <c r="AU3956" i="32"/>
  <c r="AU1747" i="32"/>
  <c r="AS1747" i="32" s="1"/>
  <c r="AU3929" i="32"/>
  <c r="AT3929" i="32" s="1"/>
  <c r="AU221" i="32"/>
  <c r="AR221" i="32" s="1"/>
  <c r="AU3923" i="32"/>
  <c r="AQ3923" i="32" s="1"/>
  <c r="AU3916" i="32"/>
  <c r="AU106" i="32"/>
  <c r="AU3891" i="32"/>
  <c r="AQ3891" i="32" s="1"/>
  <c r="AU1723" i="32"/>
  <c r="AS1723" i="32" s="1"/>
  <c r="AU3883" i="32"/>
  <c r="AT3883" i="32" s="1"/>
  <c r="AU3880" i="32"/>
  <c r="AU105" i="32"/>
  <c r="AS105" i="32" s="1"/>
  <c r="AU3863" i="32"/>
  <c r="AS3863" i="32" s="1"/>
  <c r="AU3854" i="32"/>
  <c r="AR3854" i="32" s="1"/>
  <c r="AU3852" i="32"/>
  <c r="AT3852" i="32" s="1"/>
  <c r="AU823" i="32"/>
  <c r="AR823" i="32" s="1"/>
  <c r="AU3841" i="32"/>
  <c r="AU3833" i="32"/>
  <c r="AU1690" i="32"/>
  <c r="AQ1690" i="32" s="1"/>
  <c r="AU3814" i="32"/>
  <c r="AT3814" i="32" s="1"/>
  <c r="AU3810" i="32"/>
  <c r="AR3810" i="32" s="1"/>
  <c r="AU3800" i="32"/>
  <c r="AT3800" i="32" s="1"/>
  <c r="AU3794" i="32"/>
  <c r="AS3794" i="32" s="1"/>
  <c r="AU1673" i="32"/>
  <c r="AQ1673" i="32" s="1"/>
  <c r="AU3778" i="32"/>
  <c r="AR3778" i="32" s="1"/>
  <c r="AU3773" i="32"/>
  <c r="AT3773" i="32" s="1"/>
  <c r="AU3765" i="32"/>
  <c r="AT3765" i="32" s="1"/>
  <c r="AU3757" i="32"/>
  <c r="AU1658" i="32"/>
  <c r="AS1658" i="32" s="1"/>
  <c r="AU1654" i="32"/>
  <c r="AR1654" i="32" s="1"/>
  <c r="AU98" i="32"/>
  <c r="AS98" i="32" s="1"/>
  <c r="AU1974" i="32"/>
  <c r="AQ1974" i="32" s="1"/>
  <c r="AU1642" i="32"/>
  <c r="AQ1642" i="32" s="1"/>
  <c r="AU922" i="32"/>
  <c r="AS922" i="32" s="1"/>
  <c r="AU3711" i="32"/>
  <c r="AT3711" i="32" s="1"/>
  <c r="AU1634" i="32"/>
  <c r="AS1634" i="32" s="1"/>
  <c r="AU1992" i="32"/>
  <c r="AS1992" i="32" s="1"/>
  <c r="AU3693" i="32"/>
  <c r="AR3693" i="32" s="1"/>
  <c r="AU1622" i="32"/>
  <c r="AQ1622" i="32" s="1"/>
  <c r="AU3681" i="32"/>
  <c r="AS3681" i="32" s="1"/>
  <c r="AU211" i="32"/>
  <c r="AQ211" i="32" s="1"/>
  <c r="AU3672" i="32"/>
  <c r="AR3672" i="32" s="1"/>
  <c r="AU919" i="32"/>
  <c r="AT919" i="32" s="1"/>
  <c r="AU3657" i="32"/>
  <c r="AT3657" i="32" s="1"/>
  <c r="AU1598" i="32"/>
  <c r="AT1598" i="32" s="1"/>
  <c r="AU4131" i="32"/>
  <c r="AQ4131" i="32" s="1"/>
  <c r="AU4106" i="32"/>
  <c r="AQ4106" i="32" s="1"/>
  <c r="AU4098" i="32"/>
  <c r="AS4098" i="32" s="1"/>
  <c r="AU1826" i="32"/>
  <c r="AU4082" i="32"/>
  <c r="AS4082" i="32" s="1"/>
  <c r="AU1820" i="32"/>
  <c r="AQ1820" i="32" s="1"/>
  <c r="AU4065" i="32"/>
  <c r="AU1804" i="32"/>
  <c r="AU838" i="32"/>
  <c r="AT838" i="32" s="1"/>
  <c r="AU4008" i="32"/>
  <c r="AU930" i="32"/>
  <c r="AS930" i="32" s="1"/>
  <c r="AU3969" i="32"/>
  <c r="AR3969" i="32" s="1"/>
  <c r="AU3953" i="32"/>
  <c r="AS3953" i="32" s="1"/>
  <c r="AU3951" i="32"/>
  <c r="AU3950" i="32"/>
  <c r="AQ3950" i="32" s="1"/>
  <c r="AU223" i="32"/>
  <c r="AU831" i="32"/>
  <c r="AS831" i="32" s="1"/>
  <c r="AU1736" i="32"/>
  <c r="AS1736" i="32" s="1"/>
  <c r="AU3913" i="32"/>
  <c r="AS3913" i="32" s="1"/>
  <c r="AU3909" i="32"/>
  <c r="AR3909" i="32" s="1"/>
  <c r="AU1998" i="32"/>
  <c r="AS1998" i="32" s="1"/>
  <c r="AU927" i="32"/>
  <c r="AS927" i="32" s="1"/>
  <c r="AU3877" i="32"/>
  <c r="AU3874" i="32"/>
  <c r="AT3874" i="32" s="1"/>
  <c r="AU3871" i="32"/>
  <c r="AT3871" i="32" s="1"/>
  <c r="AU3860" i="32"/>
  <c r="AR3860" i="32" s="1"/>
  <c r="AU3857" i="32"/>
  <c r="AS3857" i="32" s="1"/>
  <c r="AU1699" i="32"/>
  <c r="AT1699" i="32" s="1"/>
  <c r="AU3846" i="32"/>
  <c r="AS3846" i="32" s="1"/>
  <c r="AU3838" i="32"/>
  <c r="AQ3838" i="32" s="1"/>
  <c r="AU3830" i="32"/>
  <c r="AR3830" i="32" s="1"/>
  <c r="AU3820" i="32"/>
  <c r="AU924" i="32"/>
  <c r="AT924" i="32" s="1"/>
  <c r="AU3806" i="32"/>
  <c r="AS3806" i="32" s="1"/>
  <c r="AU3797" i="32"/>
  <c r="AQ3797" i="32" s="1"/>
  <c r="AU1675" i="32"/>
  <c r="AQ1675" i="32" s="1"/>
  <c r="AU3782" i="32"/>
  <c r="AS3782" i="32" s="1"/>
  <c r="AU1667" i="32"/>
  <c r="AT1667" i="32" s="1"/>
  <c r="AU3770" i="32"/>
  <c r="AQ3770" i="32" s="1"/>
  <c r="AU3761" i="32"/>
  <c r="AS3761" i="32" s="1"/>
  <c r="AU1661" i="32"/>
  <c r="AT1661" i="32" s="1"/>
  <c r="AU3746" i="32"/>
  <c r="AR3746" i="32" s="1"/>
  <c r="AU1652" i="32"/>
  <c r="AT1652" i="32" s="1"/>
  <c r="AU3733" i="32"/>
  <c r="AU1644" i="32"/>
  <c r="AU3722" i="32"/>
  <c r="AU3716" i="32"/>
  <c r="AU3709" i="32"/>
  <c r="AU3703" i="32"/>
  <c r="AT3703" i="32" s="1"/>
  <c r="AU1627" i="32"/>
  <c r="AT1627" i="32" s="1"/>
  <c r="AU1624" i="32"/>
  <c r="AR1624" i="32" s="1"/>
  <c r="AU3684" i="32"/>
  <c r="AQ3684" i="32" s="1"/>
  <c r="AU3678" i="32"/>
  <c r="AT3678" i="32" s="1"/>
  <c r="AU4469" i="32"/>
  <c r="AT4469" i="32" s="1"/>
  <c r="AU3669" i="32"/>
  <c r="AU3662" i="32"/>
  <c r="AS3662" i="32" s="1"/>
  <c r="AU3654" i="32"/>
  <c r="AU3648" i="32"/>
  <c r="AR3648" i="32" s="1"/>
  <c r="AU1844" i="32"/>
  <c r="AT1844" i="32" s="1"/>
  <c r="AU4047" i="32"/>
  <c r="AT4047" i="32" s="1"/>
  <c r="AU843" i="32"/>
  <c r="AR843" i="32" s="1"/>
  <c r="AU4024" i="32"/>
  <c r="AQ4024" i="32" s="1"/>
  <c r="AU837" i="32"/>
  <c r="AR837" i="32" s="1"/>
  <c r="AU4001" i="32"/>
  <c r="AR4001" i="32" s="1"/>
  <c r="AU3995" i="32"/>
  <c r="AU3986" i="32"/>
  <c r="AT3986" i="32" s="1"/>
  <c r="AU1769" i="32"/>
  <c r="AU3980" i="32"/>
  <c r="AU3974" i="32"/>
  <c r="AT3974" i="32" s="1"/>
  <c r="AU834" i="32"/>
  <c r="AU3942" i="32"/>
  <c r="AU3935" i="32"/>
  <c r="AU3934" i="32"/>
  <c r="AS3934" i="32" s="1"/>
  <c r="AU3930" i="32"/>
  <c r="AS3930" i="32" s="1"/>
  <c r="AU3925" i="32"/>
  <c r="AR3925" i="32" s="1"/>
  <c r="AU1730" i="32"/>
  <c r="AR1730" i="32" s="1"/>
  <c r="AU1975" i="32"/>
  <c r="AS1975" i="32" s="1"/>
  <c r="AU3895" i="32"/>
  <c r="AS3895" i="32" s="1"/>
  <c r="AU1724" i="32"/>
  <c r="AS1724" i="32" s="1"/>
  <c r="AU3885" i="32"/>
  <c r="AU3867" i="32"/>
  <c r="AQ3867" i="32" s="1"/>
  <c r="AU104" i="32"/>
  <c r="AR104" i="32" s="1"/>
  <c r="AU1705" i="32"/>
  <c r="AR1705" i="32" s="1"/>
  <c r="AU824" i="32"/>
  <c r="AQ824" i="32" s="1"/>
  <c r="AU1693" i="32"/>
  <c r="AS1693" i="32" s="1"/>
  <c r="AU1957" i="32"/>
  <c r="AS1957" i="32" s="1"/>
  <c r="AU3825" i="32"/>
  <c r="AS3825" i="32" s="1"/>
  <c r="AU1688" i="32"/>
  <c r="AQ1688" i="32" s="1"/>
  <c r="AU3811" i="32"/>
  <c r="AS3811" i="32" s="1"/>
  <c r="AU3802" i="32"/>
  <c r="AR3802" i="32" s="1"/>
  <c r="AU1676" i="32"/>
  <c r="AS1676" i="32" s="1"/>
  <c r="AU3787" i="32"/>
  <c r="AT3787" i="32" s="1"/>
  <c r="AU101" i="32"/>
  <c r="AS101" i="32" s="1"/>
  <c r="AU818" i="32"/>
  <c r="AS818" i="32" s="1"/>
  <c r="AU816" i="32"/>
  <c r="AU3758" i="32"/>
  <c r="AQ3758" i="32" s="1"/>
  <c r="AU3751" i="32"/>
  <c r="AQ3751" i="32" s="1"/>
  <c r="AU1656" i="32"/>
  <c r="AR1656" i="32" s="1"/>
  <c r="AU4124" i="32"/>
  <c r="AQ4124" i="32" s="1"/>
  <c r="AU1795" i="32"/>
  <c r="AR1795" i="32" s="1"/>
  <c r="AU1793" i="32"/>
  <c r="AR1793" i="32" s="1"/>
  <c r="AU1788" i="32"/>
  <c r="AR1788" i="32" s="1"/>
  <c r="AU934" i="32"/>
  <c r="AS934" i="32" s="1"/>
  <c r="AU3991" i="32"/>
  <c r="AU3970" i="32"/>
  <c r="AU1759" i="32"/>
  <c r="AU3958" i="32"/>
  <c r="AT3958" i="32" s="1"/>
  <c r="AU3954" i="32"/>
  <c r="AR3954" i="32" s="1"/>
  <c r="AU3952" i="32"/>
  <c r="AS3952" i="32" s="1"/>
  <c r="AU4459" i="32"/>
  <c r="AT4459" i="32" s="1"/>
  <c r="AU3921" i="32"/>
  <c r="AT3921" i="32" s="1"/>
  <c r="AU3918" i="32"/>
  <c r="AR3918" i="32" s="1"/>
  <c r="AU1738" i="32"/>
  <c r="AQ1738" i="32" s="1"/>
  <c r="AU829" i="32"/>
  <c r="AT829" i="32" s="1"/>
  <c r="AU1734" i="32"/>
  <c r="AU3882" i="32"/>
  <c r="AU826" i="32"/>
  <c r="AQ826" i="32" s="1"/>
  <c r="AU3878" i="32"/>
  <c r="AT3878" i="32" s="1"/>
  <c r="AU825" i="32"/>
  <c r="AS825" i="32" s="1"/>
  <c r="AU1712" i="32"/>
  <c r="AS1712" i="32" s="1"/>
  <c r="AU3861" i="32"/>
  <c r="AR3861" i="32" s="1"/>
  <c r="AU215" i="32"/>
  <c r="AR215" i="32" s="1"/>
  <c r="AU1696" i="32"/>
  <c r="AT1696" i="32" s="1"/>
  <c r="AU1996" i="32"/>
  <c r="AS1996" i="32" s="1"/>
  <c r="AU822" i="32"/>
  <c r="AS822" i="32" s="1"/>
  <c r="AU3822" i="32"/>
  <c r="AT3822" i="32" s="1"/>
  <c r="AU1686" i="32"/>
  <c r="AQ1686" i="32" s="1"/>
  <c r="AU3807" i="32"/>
  <c r="AS3807" i="32" s="1"/>
  <c r="AU3798" i="32"/>
  <c r="AT3798" i="32" s="1"/>
  <c r="AU3792" i="32"/>
  <c r="AU3784" i="32"/>
  <c r="AT3784" i="32" s="1"/>
  <c r="AU1995" i="32"/>
  <c r="AR1995" i="32" s="1"/>
  <c r="AU3771" i="32"/>
  <c r="AT3771" i="32" s="1"/>
  <c r="AU3763" i="32"/>
  <c r="AU3754" i="32"/>
  <c r="AT3754" i="32" s="1"/>
  <c r="AU3748" i="32"/>
  <c r="AU814" i="32"/>
  <c r="AT814" i="32" s="1"/>
  <c r="AU3735" i="32"/>
  <c r="AT3735" i="32" s="1"/>
  <c r="AU3730" i="32"/>
  <c r="AU3724" i="32"/>
  <c r="AT3724" i="32" s="1"/>
  <c r="AU3717" i="32"/>
  <c r="AR3717" i="32" s="1"/>
  <c r="AU3710" i="32"/>
  <c r="AS3710" i="32" s="1"/>
  <c r="AU1632" i="32"/>
  <c r="AT1632" i="32" s="1"/>
  <c r="AU920" i="32"/>
  <c r="AR920" i="32" s="1"/>
  <c r="AU811" i="32"/>
  <c r="AT811" i="32" s="1"/>
  <c r="AU1621" i="32"/>
  <c r="AQ1621" i="32" s="1"/>
  <c r="AU1617" i="32"/>
  <c r="AT1617" i="32" s="1"/>
  <c r="AU1610" i="32"/>
  <c r="AU1605" i="32"/>
  <c r="AS1605" i="32" s="1"/>
  <c r="AU1603" i="32"/>
  <c r="AQ1603" i="32" s="1"/>
  <c r="AU1601" i="32"/>
  <c r="AT1601" i="32" s="1"/>
  <c r="AU92" i="32"/>
  <c r="AR92" i="32" s="1"/>
  <c r="AU1595" i="32"/>
  <c r="AU3633" i="32"/>
  <c r="AS3633" i="32" s="1"/>
  <c r="AU3623" i="32"/>
  <c r="AT3623" i="32" s="1"/>
  <c r="AU3616" i="32"/>
  <c r="AS3616" i="32" s="1"/>
  <c r="AU3609" i="32"/>
  <c r="AT3609" i="32" s="1"/>
  <c r="AU3602" i="32"/>
  <c r="AS3602" i="32" s="1"/>
  <c r="AU3594" i="32"/>
  <c r="AT3594" i="32" s="1"/>
  <c r="AU3586" i="32"/>
  <c r="AU3580" i="32"/>
  <c r="AT3580" i="32" s="1"/>
  <c r="AU3571" i="32"/>
  <c r="AS3571" i="32" s="1"/>
  <c r="AU1562" i="32"/>
  <c r="AU119" i="32"/>
  <c r="AU1831" i="32"/>
  <c r="AR1831" i="32" s="1"/>
  <c r="AU4093" i="32"/>
  <c r="AR4093" i="32" s="1"/>
  <c r="AU850" i="32"/>
  <c r="AQ850" i="32" s="1"/>
  <c r="AU112" i="32"/>
  <c r="AS112" i="32" s="1"/>
  <c r="AU4066" i="32"/>
  <c r="AT4066" i="32" s="1"/>
  <c r="AU1807" i="32"/>
  <c r="AU839" i="32"/>
  <c r="AS839" i="32" s="1"/>
  <c r="AU1782" i="32"/>
  <c r="AU1779" i="32"/>
  <c r="AR1779" i="32" s="1"/>
  <c r="AU4003" i="32"/>
  <c r="AR4003" i="32" s="1"/>
  <c r="AU3984" i="32"/>
  <c r="AT3984" i="32" s="1"/>
  <c r="AU1764" i="32"/>
  <c r="AR1764" i="32" s="1"/>
  <c r="AU3949" i="32"/>
  <c r="AU3944" i="32"/>
  <c r="AR3944" i="32" s="1"/>
  <c r="AU3939" i="32"/>
  <c r="AT3939" i="32" s="1"/>
  <c r="AU1748" i="32"/>
  <c r="AS1748" i="32" s="1"/>
  <c r="AU3931" i="32"/>
  <c r="AT3931" i="32" s="1"/>
  <c r="AU3908" i="32"/>
  <c r="AQ3908" i="32" s="1"/>
  <c r="AU3903" i="32"/>
  <c r="AR3903" i="32" s="1"/>
  <c r="AU3900" i="32"/>
  <c r="AR3900" i="32" s="1"/>
  <c r="AU3896" i="32"/>
  <c r="AR3896" i="32" s="1"/>
  <c r="AU3893" i="32"/>
  <c r="AU1711" i="32"/>
  <c r="AU3856" i="32"/>
  <c r="AU1698" i="32"/>
  <c r="AU3844" i="32"/>
  <c r="AS3844" i="32" s="1"/>
  <c r="AU3835" i="32"/>
  <c r="AT3835" i="32" s="1"/>
  <c r="AU3827" i="32"/>
  <c r="AS3827" i="32" s="1"/>
  <c r="AU3817" i="32"/>
  <c r="AT3817" i="32" s="1"/>
  <c r="AU1683" i="32"/>
  <c r="AS1683" i="32" s="1"/>
  <c r="AU3804" i="32"/>
  <c r="AT3804" i="32" s="1"/>
  <c r="AU1677" i="32"/>
  <c r="AS1677" i="32" s="1"/>
  <c r="AU1674" i="32"/>
  <c r="AT1674" i="32" s="1"/>
  <c r="AU1670" i="32"/>
  <c r="AR1670" i="32" s="1"/>
  <c r="AU3775" i="32"/>
  <c r="AU3767" i="32"/>
  <c r="AT3767" i="32" s="1"/>
  <c r="AU1664" i="32"/>
  <c r="AU1660" i="32"/>
  <c r="AU1657" i="32"/>
  <c r="AU1651" i="32"/>
  <c r="AQ1651" i="32" s="1"/>
  <c r="AU1648" i="32"/>
  <c r="AT1648" i="32" s="1"/>
  <c r="AU1643" i="32"/>
  <c r="AQ1643" i="32" s="1"/>
  <c r="AU1641" i="32"/>
  <c r="AT1641" i="32" s="1"/>
  <c r="AU3714" i="32"/>
  <c r="AQ3714" i="32" s="1"/>
  <c r="AU3706" i="32"/>
  <c r="AT3706" i="32" s="1"/>
  <c r="AU1630" i="32"/>
  <c r="AU4455" i="32"/>
  <c r="AU1623" i="32"/>
  <c r="AU4114" i="32"/>
  <c r="AT4114" i="32" s="1"/>
  <c r="AU4048" i="32"/>
  <c r="AU4039" i="32"/>
  <c r="AT4039" i="32" s="1"/>
  <c r="AU4026" i="32"/>
  <c r="AT4026" i="32" s="1"/>
  <c r="AU4012" i="32"/>
  <c r="AS4012" i="32" s="1"/>
  <c r="AU1770" i="32"/>
  <c r="AR1770" i="32" s="1"/>
  <c r="AU3992" i="32"/>
  <c r="AT3992" i="32" s="1"/>
  <c r="AU3988" i="32"/>
  <c r="AU1768" i="32"/>
  <c r="AR1768" i="32" s="1"/>
  <c r="AU1762" i="32"/>
  <c r="AQ1762" i="32" s="1"/>
  <c r="AU1761" i="32"/>
  <c r="AU3961" i="32"/>
  <c r="AQ3961" i="32" s="1"/>
  <c r="AU4041" i="32"/>
  <c r="AT4041" i="32" s="1"/>
  <c r="AU4033" i="32"/>
  <c r="AU1789" i="32"/>
  <c r="AT1789" i="32" s="1"/>
  <c r="AU932" i="32"/>
  <c r="AQ932" i="32" s="1"/>
  <c r="AU1780" i="32"/>
  <c r="AT1780" i="32" s="1"/>
  <c r="AU4007" i="32"/>
  <c r="AS4007" i="32" s="1"/>
  <c r="AU4004" i="32"/>
  <c r="AS4004" i="32" s="1"/>
  <c r="AU1765" i="32"/>
  <c r="AT1765" i="32" s="1"/>
  <c r="AU3968" i="32"/>
  <c r="AS3968" i="32" s="1"/>
  <c r="AU111" i="32"/>
  <c r="AT111" i="32" s="1"/>
  <c r="AU1754" i="32"/>
  <c r="AS1754" i="32" s="1"/>
  <c r="AU222" i="32"/>
  <c r="AU3756" i="32"/>
  <c r="AU3937" i="32"/>
  <c r="AU3915" i="32"/>
  <c r="AT3915" i="32" s="1"/>
  <c r="AU219" i="32"/>
  <c r="AT219" i="32" s="1"/>
  <c r="AU3907" i="32"/>
  <c r="AS3907" i="32" s="1"/>
  <c r="AU107" i="32"/>
  <c r="AU3897" i="32"/>
  <c r="AR3897" i="32" s="1"/>
  <c r="AU3876" i="32"/>
  <c r="AR3876" i="32" s="1"/>
  <c r="AU3870" i="32"/>
  <c r="AQ3870" i="32" s="1"/>
  <c r="AU1708" i="32"/>
  <c r="AR1708" i="32" s="1"/>
  <c r="AU925" i="32"/>
  <c r="AU3850" i="32"/>
  <c r="AS3850" i="32" s="1"/>
  <c r="AU3845" i="32"/>
  <c r="AR3845" i="32" s="1"/>
  <c r="AU3837" i="32"/>
  <c r="AU3829" i="32"/>
  <c r="AS3829" i="32" s="1"/>
  <c r="AU3819" i="32"/>
  <c r="AR3819" i="32" s="1"/>
  <c r="AU1685" i="32"/>
  <c r="AS1685" i="32" s="1"/>
  <c r="AU3805" i="32"/>
  <c r="AS3805" i="32" s="1"/>
  <c r="AU821" i="32"/>
  <c r="AR821" i="32" s="1"/>
  <c r="AU3790" i="32"/>
  <c r="AU1671" i="32"/>
  <c r="AR1671" i="32" s="1"/>
  <c r="AU3776" i="32"/>
  <c r="AQ3776" i="32" s="1"/>
  <c r="AU3769" i="32"/>
  <c r="AU3760" i="32"/>
  <c r="AU3753" i="32"/>
  <c r="AS3753" i="32" s="1"/>
  <c r="AU3745" i="32"/>
  <c r="AQ3745" i="32" s="1"/>
  <c r="AU3740" i="32"/>
  <c r="AU3732" i="32"/>
  <c r="AS3732" i="32" s="1"/>
  <c r="AU96" i="32"/>
  <c r="AR96" i="32" s="1"/>
  <c r="AU3721" i="32"/>
  <c r="AQ3721" i="32" s="1"/>
  <c r="AU213" i="32"/>
  <c r="AR213" i="32" s="1"/>
  <c r="AU3708" i="32"/>
  <c r="AR3708" i="32" s="1"/>
  <c r="AU1631" i="32"/>
  <c r="AQ1631" i="32" s="1"/>
  <c r="AU3890" i="32"/>
  <c r="AQ3890" i="32" s="1"/>
  <c r="AU1716" i="32"/>
  <c r="AT1716" i="32" s="1"/>
  <c r="AU3832" i="32"/>
  <c r="AQ3832" i="32" s="1"/>
  <c r="AU1672" i="32"/>
  <c r="AR1672" i="32" s="1"/>
  <c r="AU1653" i="32"/>
  <c r="AU3727" i="32"/>
  <c r="AQ3727" i="32" s="1"/>
  <c r="AU3718" i="32"/>
  <c r="AR3718" i="32" s="1"/>
  <c r="AU3701" i="32"/>
  <c r="AT3701" i="32" s="1"/>
  <c r="AU1609" i="32"/>
  <c r="AR1609" i="32" s="1"/>
  <c r="AU3667" i="32"/>
  <c r="AR3667" i="32" s="1"/>
  <c r="AU3651" i="32"/>
  <c r="AS3651" i="32" s="1"/>
  <c r="AU3638" i="32"/>
  <c r="AT3638" i="32" s="1"/>
  <c r="AU1591" i="32"/>
  <c r="AR1591" i="32" s="1"/>
  <c r="AU3613" i="32"/>
  <c r="AU1580" i="32"/>
  <c r="AU4470" i="32"/>
  <c r="AT4470" i="32" s="1"/>
  <c r="AU1570" i="32"/>
  <c r="AU1565" i="32"/>
  <c r="AS1565" i="32" s="1"/>
  <c r="AU3566" i="32"/>
  <c r="AR3566" i="32" s="1"/>
  <c r="AU3560" i="32"/>
  <c r="AQ3560" i="32" s="1"/>
  <c r="AU3551" i="32"/>
  <c r="AS3551" i="32" s="1"/>
  <c r="AU3547" i="32"/>
  <c r="AQ3547" i="32" s="1"/>
  <c r="AU3538" i="32"/>
  <c r="AR3538" i="32" s="1"/>
  <c r="AU88" i="32"/>
  <c r="AT88" i="32" s="1"/>
  <c r="AU3531" i="32"/>
  <c r="AT3531" i="32" s="1"/>
  <c r="AU3519" i="32"/>
  <c r="AT3519" i="32" s="1"/>
  <c r="AU3945" i="32"/>
  <c r="AQ3945" i="32" s="1"/>
  <c r="AU87" i="32"/>
  <c r="AQ87" i="32" s="1"/>
  <c r="AU1530" i="32"/>
  <c r="AR1530" i="32" s="1"/>
  <c r="AU3481" i="32"/>
  <c r="AR3481" i="32" s="1"/>
  <c r="AU3477" i="32"/>
  <c r="AT3477" i="32" s="1"/>
  <c r="AU3469" i="32"/>
  <c r="AT3469" i="32" s="1"/>
  <c r="AU1517" i="32"/>
  <c r="AR1517" i="32" s="1"/>
  <c r="AU793" i="32"/>
  <c r="AR793" i="32" s="1"/>
  <c r="AU3450" i="32"/>
  <c r="AQ3450" i="32" s="1"/>
  <c r="AU3446" i="32"/>
  <c r="AS3446" i="32" s="1"/>
  <c r="AU1503" i="32"/>
  <c r="AS1503" i="32" s="1"/>
  <c r="AU81" i="32"/>
  <c r="AQ81" i="32" s="1"/>
  <c r="AU1491" i="32"/>
  <c r="AS1491" i="32" s="1"/>
  <c r="AU1486" i="32"/>
  <c r="AU4465" i="32"/>
  <c r="AU3410" i="32"/>
  <c r="AQ3410" i="32" s="1"/>
  <c r="AU3403" i="32"/>
  <c r="AS3403" i="32" s="1"/>
  <c r="AU1472" i="32"/>
  <c r="AQ1472" i="32" s="1"/>
  <c r="AU3386" i="32"/>
  <c r="AQ3386" i="32" s="1"/>
  <c r="AU3378" i="32"/>
  <c r="AR3378" i="32" s="1"/>
  <c r="AU788" i="32"/>
  <c r="AQ788" i="32" s="1"/>
  <c r="AU3367" i="32"/>
  <c r="AR3367" i="32" s="1"/>
  <c r="AU1987" i="32"/>
  <c r="AU3353" i="32"/>
  <c r="AQ3353" i="32" s="1"/>
  <c r="AU192" i="32"/>
  <c r="AT192" i="32" s="1"/>
  <c r="AU1451" i="32"/>
  <c r="AU1447" i="32"/>
  <c r="AS1447" i="32" s="1"/>
  <c r="AU1442" i="32"/>
  <c r="AQ1442" i="32" s="1"/>
  <c r="AU3321" i="32"/>
  <c r="AS3321" i="32" s="1"/>
  <c r="AU3311" i="32"/>
  <c r="AT3311" i="32" s="1"/>
  <c r="AU3304" i="32"/>
  <c r="AU3295" i="32"/>
  <c r="AR3295" i="32" s="1"/>
  <c r="AU3290" i="32"/>
  <c r="AS3290" i="32" s="1"/>
  <c r="AU1424" i="32"/>
  <c r="AR1424" i="32" s="1"/>
  <c r="AU186" i="32"/>
  <c r="AR186" i="32" s="1"/>
  <c r="AU1420" i="32"/>
  <c r="AR1420" i="32" s="1"/>
  <c r="AU3262" i="32"/>
  <c r="AS3262" i="32" s="1"/>
  <c r="AU3255" i="32"/>
  <c r="AU1415" i="32"/>
  <c r="AQ1415" i="32" s="1"/>
  <c r="AU3238" i="32"/>
  <c r="AS3238" i="32" s="1"/>
  <c r="AU1985" i="32"/>
  <c r="AR1985" i="32" s="1"/>
  <c r="AU1406" i="32"/>
  <c r="AS1406" i="32" s="1"/>
  <c r="AU3219" i="32"/>
  <c r="AQ3219" i="32" s="1"/>
  <c r="AU3211" i="32"/>
  <c r="AT3211" i="32" s="1"/>
  <c r="AU1395" i="32"/>
  <c r="AQ1395" i="32" s="1"/>
  <c r="AU3193" i="32"/>
  <c r="AQ3193" i="32" s="1"/>
  <c r="AU3186" i="32"/>
  <c r="AU1387" i="32"/>
  <c r="AT1387" i="32" s="1"/>
  <c r="AU3169" i="32"/>
  <c r="AU3162" i="32"/>
  <c r="AS3162" i="32" s="1"/>
  <c r="AU3153" i="32"/>
  <c r="AU1376" i="32"/>
  <c r="AT1376" i="32" s="1"/>
  <c r="AU1373" i="32"/>
  <c r="AQ1373" i="32" s="1"/>
  <c r="AU3133" i="32"/>
  <c r="AR3133" i="32" s="1"/>
  <c r="AU3126" i="32"/>
  <c r="AQ3126" i="32" s="1"/>
  <c r="AU3118" i="32"/>
  <c r="AR3118" i="32" s="1"/>
  <c r="AU1358" i="32"/>
  <c r="AU168" i="32"/>
  <c r="AQ168" i="32" s="1"/>
  <c r="AU1347" i="32"/>
  <c r="AU3922" i="32"/>
  <c r="AU3862" i="32"/>
  <c r="AU3842" i="32"/>
  <c r="AU3795" i="32"/>
  <c r="AS3795" i="32" s="1"/>
  <c r="AU1659" i="32"/>
  <c r="AT1659" i="32" s="1"/>
  <c r="AU3738" i="32"/>
  <c r="AS3738" i="32" s="1"/>
  <c r="AU1636" i="32"/>
  <c r="AS1636" i="32" s="1"/>
  <c r="AU3692" i="32"/>
  <c r="AT3692" i="32" s="1"/>
  <c r="AU1618" i="32"/>
  <c r="AS1618" i="32" s="1"/>
  <c r="AU1612" i="32"/>
  <c r="AT1612" i="32" s="1"/>
  <c r="AU1589" i="32"/>
  <c r="AS1589" i="32" s="1"/>
  <c r="AU3625" i="32"/>
  <c r="AT3625" i="32" s="1"/>
  <c r="AU805" i="32"/>
  <c r="AS805" i="32" s="1"/>
  <c r="AU3603" i="32"/>
  <c r="AQ3603" i="32" s="1"/>
  <c r="AU1567" i="32"/>
  <c r="AR1567" i="32" s="1"/>
  <c r="AU91" i="32"/>
  <c r="AU3564" i="32"/>
  <c r="AR3564" i="32" s="1"/>
  <c r="AU912" i="32"/>
  <c r="AS912" i="32" s="1"/>
  <c r="AU1991" i="32"/>
  <c r="AS1991" i="32" s="1"/>
  <c r="AU3543" i="32"/>
  <c r="AR3543" i="32" s="1"/>
  <c r="AU3537" i="32"/>
  <c r="AS3537" i="32" s="1"/>
  <c r="AU207" i="32"/>
  <c r="AT207" i="32" s="1"/>
  <c r="AU3528" i="32"/>
  <c r="AR3528" i="32" s="1"/>
  <c r="AU3525" i="32"/>
  <c r="AT3525" i="32" s="1"/>
  <c r="AU3510" i="32"/>
  <c r="AU3955" i="32"/>
  <c r="AU3823" i="32"/>
  <c r="AT3823" i="32" s="1"/>
  <c r="AU1669" i="32"/>
  <c r="AU1620" i="32"/>
  <c r="AQ1620" i="32" s="1"/>
  <c r="AU3665" i="32"/>
  <c r="AR3665" i="32" s="1"/>
  <c r="AU806" i="32"/>
  <c r="AT806" i="32" s="1"/>
  <c r="AU1594" i="32"/>
  <c r="AR1594" i="32" s="1"/>
  <c r="AU1592" i="32"/>
  <c r="AR1592" i="32" s="1"/>
  <c r="AU3615" i="32"/>
  <c r="AS3615" i="32" s="1"/>
  <c r="AU1581" i="32"/>
  <c r="AT1581" i="32" s="1"/>
  <c r="AU1572" i="32"/>
  <c r="AQ1572" i="32" s="1"/>
  <c r="AU3590" i="32"/>
  <c r="AU3576" i="32"/>
  <c r="AR3576" i="32" s="1"/>
  <c r="AU3568" i="32"/>
  <c r="AS3568" i="32" s="1"/>
  <c r="AU3562" i="32"/>
  <c r="AU3552" i="32"/>
  <c r="AT3552" i="32" s="1"/>
  <c r="AU3542" i="32"/>
  <c r="AS3542" i="32" s="1"/>
  <c r="AU1552" i="32"/>
  <c r="AT1552" i="32" s="1"/>
  <c r="AU1545" i="32"/>
  <c r="AQ1545" i="32" s="1"/>
  <c r="AU3532" i="32"/>
  <c r="AT3532" i="32" s="1"/>
  <c r="AU800" i="32"/>
  <c r="AS800" i="32" s="1"/>
  <c r="AU3504" i="32"/>
  <c r="AR3504" i="32" s="1"/>
  <c r="AU86" i="32"/>
  <c r="AT86" i="32" s="1"/>
  <c r="AU3493" i="32"/>
  <c r="AS3493" i="32" s="1"/>
  <c r="AU3483" i="32"/>
  <c r="AQ3483" i="32" s="1"/>
  <c r="AU3479" i="32"/>
  <c r="AU795" i="32"/>
  <c r="AU1514" i="32"/>
  <c r="AT1514" i="32" s="1"/>
  <c r="AU3460" i="32"/>
  <c r="AQ3460" i="32" s="1"/>
  <c r="AU3451" i="32"/>
  <c r="AT3451" i="32" s="1"/>
  <c r="AU201" i="32"/>
  <c r="AQ201" i="32" s="1"/>
  <c r="AU3439" i="32"/>
  <c r="AS3439" i="32" s="1"/>
  <c r="AU3436" i="32"/>
  <c r="AS3436" i="32" s="1"/>
  <c r="AU1492" i="32"/>
  <c r="AR1492" i="32" s="1"/>
  <c r="AU1487" i="32"/>
  <c r="AS1487" i="32" s="1"/>
  <c r="AU3418" i="32"/>
  <c r="AS3418" i="32" s="1"/>
  <c r="AU1478" i="32"/>
  <c r="AS1478" i="32" s="1"/>
  <c r="AU3404" i="32"/>
  <c r="AQ3404" i="32" s="1"/>
  <c r="AU1473" i="32"/>
  <c r="AU3387" i="32"/>
  <c r="AS3387" i="32" s="1"/>
  <c r="AU3380" i="32"/>
  <c r="AR3380" i="32" s="1"/>
  <c r="AU3375" i="32"/>
  <c r="AS3375" i="32" s="1"/>
  <c r="AU3369" i="32"/>
  <c r="AS3369" i="32" s="1"/>
  <c r="AU3361" i="32"/>
  <c r="AS3361" i="32" s="1"/>
  <c r="AU1458" i="32"/>
  <c r="AT1458" i="32" s="1"/>
  <c r="AU3347" i="32"/>
  <c r="AT3347" i="32" s="1"/>
  <c r="AU1452" i="32"/>
  <c r="AS1452" i="32" s="1"/>
  <c r="AU3335" i="32"/>
  <c r="AS3335" i="32" s="1"/>
  <c r="AU1443" i="32"/>
  <c r="AU3322" i="32"/>
  <c r="AU3313" i="32"/>
  <c r="AT3313" i="32" s="1"/>
  <c r="AU1433" i="32"/>
  <c r="AS1433" i="32" s="1"/>
  <c r="AU3297" i="32"/>
  <c r="AT3297" i="32" s="1"/>
  <c r="AU1427" i="32"/>
  <c r="AS1427" i="32" s="1"/>
  <c r="AU4463" i="32"/>
  <c r="AT4463" i="32" s="1"/>
  <c r="AU3276" i="32"/>
  <c r="AS3276" i="32" s="1"/>
  <c r="AU65" i="32"/>
  <c r="AS65" i="32" s="1"/>
  <c r="AU1418" i="32"/>
  <c r="AS1418" i="32" s="1"/>
  <c r="AU3256" i="32"/>
  <c r="AT3256" i="32" s="1"/>
  <c r="AU3246" i="32"/>
  <c r="AS3246" i="32" s="1"/>
  <c r="AU177" i="32"/>
  <c r="AU3232" i="32"/>
  <c r="AR3232" i="32" s="1"/>
  <c r="AU1719" i="32"/>
  <c r="AT1719" i="32" s="1"/>
  <c r="AU3834" i="32"/>
  <c r="AQ3834" i="32" s="1"/>
  <c r="AU3786" i="32"/>
  <c r="AQ3786" i="32" s="1"/>
  <c r="AU1655" i="32"/>
  <c r="AT1655" i="32" s="1"/>
  <c r="AU1649" i="32"/>
  <c r="AS1649" i="32" s="1"/>
  <c r="AU1639" i="32"/>
  <c r="AS1639" i="32" s="1"/>
  <c r="AU921" i="32"/>
  <c r="AQ921" i="32" s="1"/>
  <c r="AU3688" i="32"/>
  <c r="AU1611" i="32"/>
  <c r="AU807" i="32"/>
  <c r="AS807" i="32" s="1"/>
  <c r="AU1600" i="32"/>
  <c r="AU3631" i="32"/>
  <c r="AU3627" i="32"/>
  <c r="AU3607" i="32"/>
  <c r="AT3607" i="32" s="1"/>
  <c r="AU1577" i="32"/>
  <c r="AU1568" i="32"/>
  <c r="AR1568" i="32" s="1"/>
  <c r="AU916" i="32"/>
  <c r="AS916" i="32" s="1"/>
  <c r="AU3572" i="32"/>
  <c r="AT3572" i="32" s="1"/>
  <c r="AU90" i="32"/>
  <c r="AR90" i="32" s="1"/>
  <c r="AU1561" i="32"/>
  <c r="AR1561" i="32" s="1"/>
  <c r="AU2993" i="32"/>
  <c r="AS2993" i="32" s="1"/>
  <c r="AU3545" i="32"/>
  <c r="AT3545" i="32" s="1"/>
  <c r="AU801" i="32"/>
  <c r="AS801" i="32" s="1"/>
  <c r="AU1549" i="32"/>
  <c r="AR1549" i="32" s="1"/>
  <c r="AU3529" i="32"/>
  <c r="AS3529" i="32" s="1"/>
  <c r="AU3512" i="32"/>
  <c r="AU3502" i="32"/>
  <c r="AQ3502" i="32" s="1"/>
  <c r="AU3500" i="32"/>
  <c r="AS3500" i="32" s="1"/>
  <c r="AU3490" i="32"/>
  <c r="AT3490" i="32" s="1"/>
  <c r="AU1527" i="32"/>
  <c r="AR1527" i="32" s="1"/>
  <c r="AU3474" i="32"/>
  <c r="AQ3474" i="32" s="1"/>
  <c r="AU3468" i="32"/>
  <c r="AR3468" i="32" s="1"/>
  <c r="AU84" i="32"/>
  <c r="AU1513" i="32"/>
  <c r="AS1513" i="32" s="1"/>
  <c r="AU82" i="32"/>
  <c r="AU1506" i="32"/>
  <c r="AU1501" i="32"/>
  <c r="AS1501" i="32" s="1"/>
  <c r="AU1494" i="32"/>
  <c r="AT1494" i="32" s="1"/>
  <c r="AU200" i="32"/>
  <c r="AT200" i="32" s="1"/>
  <c r="AU1485" i="32"/>
  <c r="AT1485" i="32" s="1"/>
  <c r="AU3415" i="32"/>
  <c r="AU3408" i="32"/>
  <c r="AT3408" i="32" s="1"/>
  <c r="AU3401" i="32"/>
  <c r="AU1471" i="32"/>
  <c r="AT1471" i="32" s="1"/>
  <c r="AU1468" i="32"/>
  <c r="AR1468" i="32" s="1"/>
  <c r="AU1989" i="32"/>
  <c r="AT1989" i="32" s="1"/>
  <c r="AU74" i="32"/>
  <c r="AU73" i="32"/>
  <c r="AS73" i="32" s="1"/>
  <c r="AU3358" i="32"/>
  <c r="AU3352" i="32"/>
  <c r="AT3352" i="32" s="1"/>
  <c r="AU3345" i="32"/>
  <c r="AU3339" i="32"/>
  <c r="AT3339" i="32" s="1"/>
  <c r="AU3334" i="32"/>
  <c r="AU3326" i="32"/>
  <c r="AT3326" i="32" s="1"/>
  <c r="AU3319" i="32"/>
  <c r="AR3319" i="32" s="1"/>
  <c r="AU3309" i="32"/>
  <c r="AT3309" i="32" s="1"/>
  <c r="AU3302" i="32"/>
  <c r="AU1429" i="32"/>
  <c r="AU3288" i="32"/>
  <c r="AT3288" i="32" s="1"/>
  <c r="AU1423" i="32"/>
  <c r="AU3273" i="32"/>
  <c r="AT3273" i="32" s="1"/>
  <c r="AU3267" i="32"/>
  <c r="AR3267" i="32" s="1"/>
  <c r="AU3260" i="32"/>
  <c r="AR3260" i="32" s="1"/>
  <c r="AU108" i="32"/>
  <c r="AS108" i="32" s="1"/>
  <c r="AU1687" i="32"/>
  <c r="AR1687" i="32" s="1"/>
  <c r="AU1665" i="32"/>
  <c r="AT1665" i="32" s="1"/>
  <c r="AU1993" i="32"/>
  <c r="AU3705" i="32"/>
  <c r="AR3705" i="32" s="1"/>
  <c r="AU3694" i="32"/>
  <c r="AT3694" i="32" s="1"/>
  <c r="AU3677" i="32"/>
  <c r="AS3677" i="32" s="1"/>
  <c r="AU1602" i="32"/>
  <c r="AU3646" i="32"/>
  <c r="AS3646" i="32" s="1"/>
  <c r="AU3641" i="32"/>
  <c r="AU3621" i="32"/>
  <c r="AU1585" i="32"/>
  <c r="AR1585" i="32" s="1"/>
  <c r="AU1574" i="32"/>
  <c r="AT1574" i="32" s="1"/>
  <c r="AU804" i="32"/>
  <c r="AT804" i="32" s="1"/>
  <c r="AU1566" i="32"/>
  <c r="AS1566" i="32" s="1"/>
  <c r="AU209" i="32"/>
  <c r="AS209" i="32" s="1"/>
  <c r="AU3556" i="32"/>
  <c r="AR3556" i="32" s="1"/>
  <c r="AU1559" i="32"/>
  <c r="AT1559" i="32" s="1"/>
  <c r="AU1555" i="32"/>
  <c r="AQ1555" i="32" s="1"/>
  <c r="AU3540" i="32"/>
  <c r="AQ3540" i="32" s="1"/>
  <c r="AU1546" i="32"/>
  <c r="AQ1546" i="32" s="1"/>
  <c r="AU3522" i="32"/>
  <c r="AU3509" i="32"/>
  <c r="AU3505" i="32"/>
  <c r="AQ3505" i="32" s="1"/>
  <c r="AU3495" i="32"/>
  <c r="AT3495" i="32" s="1"/>
  <c r="AU1531" i="32"/>
  <c r="AQ1531" i="32" s="1"/>
  <c r="AU3484" i="32"/>
  <c r="AT3484" i="32" s="1"/>
  <c r="AU203" i="32"/>
  <c r="AU1521" i="32"/>
  <c r="AS1521" i="32" s="1"/>
  <c r="AU3463" i="32"/>
  <c r="AR3463" i="32" s="1"/>
  <c r="AU83" i="32"/>
  <c r="AR83" i="32" s="1"/>
  <c r="AU3452" i="32"/>
  <c r="AQ3452" i="32" s="1"/>
  <c r="AU1505" i="32"/>
  <c r="AU3437" i="32"/>
  <c r="AT3437" i="32" s="1"/>
  <c r="AU790" i="32"/>
  <c r="AS790" i="32" s="1"/>
  <c r="AU3427" i="32"/>
  <c r="AS3427" i="32" s="1"/>
  <c r="AU1483" i="32"/>
  <c r="AQ1483" i="32" s="1"/>
  <c r="AU3412" i="32"/>
  <c r="AR3412" i="32" s="1"/>
  <c r="AU79" i="32"/>
  <c r="AT79" i="32" s="1"/>
  <c r="AU1474" i="32"/>
  <c r="AQ1474" i="32" s="1"/>
  <c r="AU3389" i="32"/>
  <c r="AQ3389" i="32" s="1"/>
  <c r="AU3382" i="32"/>
  <c r="AU76" i="32"/>
  <c r="AS76" i="32" s="1"/>
  <c r="AU1462" i="32"/>
  <c r="AU3362" i="32"/>
  <c r="AU195" i="32"/>
  <c r="AU3349" i="32"/>
  <c r="AT3349" i="32" s="1"/>
  <c r="AU191" i="32"/>
  <c r="AT191" i="32" s="1"/>
  <c r="AU3336" i="32"/>
  <c r="AT3336" i="32" s="1"/>
  <c r="AU3330" i="32"/>
  <c r="AS3330" i="32" s="1"/>
  <c r="AU189" i="32"/>
  <c r="AS189" i="32" s="1"/>
  <c r="AU3315" i="32"/>
  <c r="AR3315" i="32" s="1"/>
  <c r="AU1434" i="32"/>
  <c r="AR1434" i="32" s="1"/>
  <c r="AU3298" i="32"/>
  <c r="AR3298" i="32" s="1"/>
  <c r="AU67" i="32"/>
  <c r="AU3285" i="32"/>
  <c r="AQ3285" i="32" s="1"/>
  <c r="AU3278" i="32"/>
  <c r="AU3270" i="32"/>
  <c r="AU182" i="32"/>
  <c r="AS182" i="32" s="1"/>
  <c r="AU64" i="32"/>
  <c r="AS64" i="32" s="1"/>
  <c r="AU3248" i="32"/>
  <c r="AT3248" i="32" s="1"/>
  <c r="AU1413" i="32"/>
  <c r="AQ1413" i="32" s="1"/>
  <c r="AU1410" i="32"/>
  <c r="AS1410" i="32" s="1"/>
  <c r="AU1758" i="32"/>
  <c r="AT1758" i="32" s="1"/>
  <c r="AU3824" i="32"/>
  <c r="AS3824" i="32" s="1"/>
  <c r="AU3779" i="32"/>
  <c r="AT3779" i="32" s="1"/>
  <c r="AU3686" i="32"/>
  <c r="AS3686" i="32" s="1"/>
  <c r="AU3668" i="32"/>
  <c r="AU3666" i="32"/>
  <c r="AU3653" i="32"/>
  <c r="AQ3653" i="32" s="1"/>
  <c r="AU4462" i="32"/>
  <c r="AQ4462" i="32" s="1"/>
  <c r="AU3637" i="32"/>
  <c r="AU3635" i="32"/>
  <c r="AR3635" i="32" s="1"/>
  <c r="AU3612" i="32"/>
  <c r="AS3612" i="32" s="1"/>
  <c r="AU3610" i="32"/>
  <c r="AQ3610" i="32" s="1"/>
  <c r="AU3592" i="32"/>
  <c r="AU3588" i="32"/>
  <c r="AR3588" i="32" s="1"/>
  <c r="AU3574" i="32"/>
  <c r="AU3565" i="32"/>
  <c r="AS3565" i="32" s="1"/>
  <c r="AU913" i="32"/>
  <c r="AS913" i="32" s="1"/>
  <c r="AU3550" i="32"/>
  <c r="AT3550" i="32" s="1"/>
  <c r="AU802" i="32"/>
  <c r="AS802" i="32" s="1"/>
  <c r="AU1551" i="32"/>
  <c r="AU3530" i="32"/>
  <c r="AT3530" i="32" s="1"/>
  <c r="AU3518" i="32"/>
  <c r="AT3518" i="32" s="1"/>
  <c r="AU3514" i="32"/>
  <c r="AQ3514" i="32" s="1"/>
  <c r="AU1722" i="32"/>
  <c r="AT1722" i="32" s="1"/>
  <c r="AU3809" i="32"/>
  <c r="AU3764" i="32"/>
  <c r="AS3764" i="32" s="1"/>
  <c r="AU3737" i="32"/>
  <c r="AR3737" i="32" s="1"/>
  <c r="AU1646" i="32"/>
  <c r="AU3712" i="32"/>
  <c r="AR3712" i="32" s="1"/>
  <c r="AU3704" i="32"/>
  <c r="AR3704" i="32" s="1"/>
  <c r="AU3697" i="32"/>
  <c r="AU3676" i="32"/>
  <c r="AU1606" i="32"/>
  <c r="AS1606" i="32" s="1"/>
  <c r="AU3658" i="32"/>
  <c r="AS3658" i="32" s="1"/>
  <c r="AU3643" i="32"/>
  <c r="AT3643" i="32" s="1"/>
  <c r="AU1588" i="32"/>
  <c r="AR1588" i="32" s="1"/>
  <c r="AU1586" i="32"/>
  <c r="AQ1586" i="32" s="1"/>
  <c r="AU3600" i="32"/>
  <c r="AR3600" i="32" s="1"/>
  <c r="AU3597" i="32"/>
  <c r="AU3579" i="32"/>
  <c r="AU3558" i="32"/>
  <c r="AU3554" i="32"/>
  <c r="AU1557" i="32"/>
  <c r="AU1548" i="32"/>
  <c r="AQ1548" i="32" s="1"/>
  <c r="AU4140" i="32"/>
  <c r="AS4140" i="32" s="1"/>
  <c r="AU3524" i="32"/>
  <c r="AT3524" i="32" s="1"/>
  <c r="AU1538" i="32"/>
  <c r="AQ1538" i="32" s="1"/>
  <c r="AU1537" i="32"/>
  <c r="AS1537" i="32" s="1"/>
  <c r="AU3497" i="32"/>
  <c r="AR3497" i="32" s="1"/>
  <c r="AU3488" i="32"/>
  <c r="AR3488" i="32" s="1"/>
  <c r="AU3486" i="32"/>
  <c r="AT3486" i="32" s="1"/>
  <c r="AU3472" i="32"/>
  <c r="AT3472" i="32" s="1"/>
  <c r="AU3470" i="32"/>
  <c r="AR3470" i="32" s="1"/>
  <c r="AU3465" i="32"/>
  <c r="AR3465" i="32" s="1"/>
  <c r="AU1511" i="32"/>
  <c r="AU3442" i="32"/>
  <c r="AS3442" i="32" s="1"/>
  <c r="AU1499" i="32"/>
  <c r="AT1499" i="32" s="1"/>
  <c r="AU3433" i="32"/>
  <c r="AQ3433" i="32" s="1"/>
  <c r="AU1489" i="32"/>
  <c r="AU3421" i="32"/>
  <c r="AQ3421" i="32" s="1"/>
  <c r="AU1480" i="32"/>
  <c r="AU3406" i="32"/>
  <c r="AS3406" i="32" s="1"/>
  <c r="AU3398" i="32"/>
  <c r="AU3391" i="32"/>
  <c r="AT3391" i="32" s="1"/>
  <c r="AU3383" i="32"/>
  <c r="AU1465" i="32"/>
  <c r="AU1463" i="32"/>
  <c r="AU3363" i="32"/>
  <c r="AQ3363" i="32" s="1"/>
  <c r="AU3357" i="32"/>
  <c r="AU71" i="32"/>
  <c r="AQ71" i="32" s="1"/>
  <c r="AU1453" i="32"/>
  <c r="AU3338" i="32"/>
  <c r="AQ3338" i="32" s="1"/>
  <c r="AU3331" i="32"/>
  <c r="AT3331" i="32" s="1"/>
  <c r="AU3324" i="32"/>
  <c r="AQ3324" i="32" s="1"/>
  <c r="AU3317" i="32"/>
  <c r="AU1436" i="32"/>
  <c r="AS1436" i="32" s="1"/>
  <c r="AU188" i="32"/>
  <c r="AU3293" i="32"/>
  <c r="AS3293" i="32" s="1"/>
  <c r="AU3286" i="32"/>
  <c r="AU1422" i="32"/>
  <c r="AQ1422" i="32" s="1"/>
  <c r="AU3272" i="32"/>
  <c r="AS3272" i="32" s="1"/>
  <c r="AU3265" i="32"/>
  <c r="AQ3265" i="32" s="1"/>
  <c r="AU3258" i="32"/>
  <c r="AU3250" i="32"/>
  <c r="AQ3250" i="32" s="1"/>
  <c r="AU63" i="32"/>
  <c r="AR63" i="32" s="1"/>
  <c r="AU1411" i="32"/>
  <c r="AT1411" i="32" s="1"/>
  <c r="AU1407" i="32"/>
  <c r="AU3928" i="32"/>
  <c r="AQ3928" i="32" s="1"/>
  <c r="AU1740" i="32"/>
  <c r="AT1740" i="32" s="1"/>
  <c r="AU3851" i="32"/>
  <c r="AS3851" i="32" s="1"/>
  <c r="AU3815" i="32"/>
  <c r="AS3815" i="32" s="1"/>
  <c r="AU3774" i="32"/>
  <c r="AS3774" i="32" s="1"/>
  <c r="AU3728" i="32"/>
  <c r="AR3728" i="32" s="1"/>
  <c r="AU1628" i="32"/>
  <c r="AQ1628" i="32" s="1"/>
  <c r="AU1615" i="32"/>
  <c r="AR1615" i="32" s="1"/>
  <c r="AU3639" i="32"/>
  <c r="AT3639" i="32" s="1"/>
  <c r="AU3636" i="32"/>
  <c r="AT3636" i="32" s="1"/>
  <c r="AU3614" i="32"/>
  <c r="AS3614" i="32" s="1"/>
  <c r="AU3611" i="32"/>
  <c r="AS3611" i="32" s="1"/>
  <c r="AU1571" i="32"/>
  <c r="AR1571" i="32" s="1"/>
  <c r="AU3589" i="32"/>
  <c r="AQ3589" i="32" s="1"/>
  <c r="AU3575" i="32"/>
  <c r="AU3567" i="32"/>
  <c r="AQ3567" i="32" s="1"/>
  <c r="AU3561" i="32"/>
  <c r="AT3561" i="32" s="1"/>
  <c r="AU803" i="32"/>
  <c r="AT803" i="32" s="1"/>
  <c r="AU3539" i="32"/>
  <c r="AQ3539" i="32" s="1"/>
  <c r="AU1544" i="32"/>
  <c r="AR1544" i="32" s="1"/>
  <c r="AU1541" i="32"/>
  <c r="AS1541" i="32" s="1"/>
  <c r="AU3520" i="32"/>
  <c r="AR3520" i="32" s="1"/>
  <c r="AU3515" i="32"/>
  <c r="AS3515" i="32" s="1"/>
  <c r="AU3503" i="32"/>
  <c r="AT3503" i="32" s="1"/>
  <c r="AU1532" i="32"/>
  <c r="AU3492" i="32"/>
  <c r="AU3482" i="32"/>
  <c r="AU3478" i="32"/>
  <c r="AQ3478" i="32" s="1"/>
  <c r="AU1520" i="32"/>
  <c r="AT1520" i="32" s="1"/>
  <c r="AU911" i="32"/>
  <c r="AQ911" i="32" s="1"/>
  <c r="AU1508" i="32"/>
  <c r="AS1508" i="32" s="1"/>
  <c r="AU3447" i="32"/>
  <c r="AS3447" i="32" s="1"/>
  <c r="AU1504" i="32"/>
  <c r="AT1504" i="32" s="1"/>
  <c r="AU1496" i="32"/>
  <c r="AS1496" i="32" s="1"/>
  <c r="AU3431" i="32"/>
  <c r="AT3431" i="32" s="1"/>
  <c r="AU3426" i="32"/>
  <c r="AU1482" i="32"/>
  <c r="AQ1482" i="32" s="1"/>
  <c r="AU3411" i="32"/>
  <c r="AU1475" i="32"/>
  <c r="AQ1475" i="32" s="1"/>
  <c r="AU3395" i="32"/>
  <c r="AR3395" i="32" s="1"/>
  <c r="AU1469" i="32"/>
  <c r="AT1469" i="32" s="1"/>
  <c r="AU3379" i="32"/>
  <c r="AQ3379" i="32" s="1"/>
  <c r="AU3374" i="32"/>
  <c r="AT3374" i="32" s="1"/>
  <c r="AU3368" i="32"/>
  <c r="AU197" i="32"/>
  <c r="AT197" i="32" s="1"/>
  <c r="AU3354" i="32"/>
  <c r="AU1986" i="32"/>
  <c r="AT1986" i="32" s="1"/>
  <c r="AU3342" i="32"/>
  <c r="AU1448" i="32"/>
  <c r="AQ1448" i="32" s="1"/>
  <c r="AU3329" i="32"/>
  <c r="AU1440" i="32"/>
  <c r="AS1440" i="32" s="1"/>
  <c r="AU3312" i="32"/>
  <c r="AQ3312" i="32" s="1"/>
  <c r="AU3305" i="32"/>
  <c r="AT3305" i="32" s="1"/>
  <c r="AU3296" i="32"/>
  <c r="AU66" i="32"/>
  <c r="AT66" i="32" s="1"/>
  <c r="AU3283" i="32"/>
  <c r="AS3283" i="32" s="1"/>
  <c r="AU3275" i="32"/>
  <c r="AS3275" i="32" s="1"/>
  <c r="AU3269" i="32"/>
  <c r="AU3263" i="32"/>
  <c r="AT3263" i="32" s="1"/>
  <c r="AU178" i="32"/>
  <c r="AU3245" i="32"/>
  <c r="AQ3245" i="32" s="1"/>
  <c r="AU62" i="32"/>
  <c r="AU1409" i="32"/>
  <c r="AU3225" i="32"/>
  <c r="AT3225" i="32" s="1"/>
  <c r="AU3220" i="32"/>
  <c r="AT3220" i="32" s="1"/>
  <c r="AU3212" i="32"/>
  <c r="AQ3212" i="32" s="1"/>
  <c r="AU3203" i="32"/>
  <c r="AT3203" i="32" s="1"/>
  <c r="AU3194" i="32"/>
  <c r="AT3194" i="32" s="1"/>
  <c r="AU60" i="32"/>
  <c r="AT60" i="32" s="1"/>
  <c r="AU1388" i="32"/>
  <c r="AT1388" i="32" s="1"/>
  <c r="AU3170" i="32"/>
  <c r="AS3170" i="32" s="1"/>
  <c r="AU3163" i="32"/>
  <c r="AU3154" i="32"/>
  <c r="AU58" i="32"/>
  <c r="AS58" i="32" s="1"/>
  <c r="AU3138" i="32"/>
  <c r="AU3134" i="32"/>
  <c r="AU3127" i="32"/>
  <c r="AT3127" i="32" s="1"/>
  <c r="AU3119" i="32"/>
  <c r="AS3119" i="32" s="1"/>
  <c r="AU3112" i="32"/>
  <c r="AT3112" i="32" s="1"/>
  <c r="AU3107" i="32"/>
  <c r="AR3107" i="32" s="1"/>
  <c r="AU3103" i="32"/>
  <c r="AT3103" i="32" s="1"/>
  <c r="AU166" i="32"/>
  <c r="AU1345" i="32"/>
  <c r="AT1345" i="32" s="1"/>
  <c r="AU3847" i="32"/>
  <c r="AQ3847" i="32" s="1"/>
  <c r="AU1679" i="32"/>
  <c r="AU4472" i="32"/>
  <c r="AU3687" i="32"/>
  <c r="AS3687" i="32" s="1"/>
  <c r="AU3682" i="32"/>
  <c r="AQ3682" i="32" s="1"/>
  <c r="AU3671" i="32"/>
  <c r="AT3671" i="32" s="1"/>
  <c r="AU918" i="32"/>
  <c r="AS918" i="32" s="1"/>
  <c r="AU3630" i="32"/>
  <c r="AT3630" i="32" s="1"/>
  <c r="AU3626" i="32"/>
  <c r="AS3626" i="32" s="1"/>
  <c r="AU3606" i="32"/>
  <c r="AS3606" i="32" s="1"/>
  <c r="AU1576" i="32"/>
  <c r="AU3584" i="32"/>
  <c r="AT3584" i="32" s="1"/>
  <c r="AU3581" i="32"/>
  <c r="AS3581" i="32" s="1"/>
  <c r="AU1563" i="32"/>
  <c r="AS1563" i="32" s="1"/>
  <c r="AU1560" i="32"/>
  <c r="AR1560" i="32" s="1"/>
  <c r="AU3544" i="32"/>
  <c r="AU208" i="32"/>
  <c r="AU3534" i="32"/>
  <c r="AT3534" i="32" s="1"/>
  <c r="AU206" i="32"/>
  <c r="AS206" i="32" s="1"/>
  <c r="AU1539" i="32"/>
  <c r="AQ1539" i="32" s="1"/>
  <c r="AU3511" i="32"/>
  <c r="AS3511" i="32" s="1"/>
  <c r="AU1534" i="32"/>
  <c r="AT1534" i="32" s="1"/>
  <c r="AU3499" i="32"/>
  <c r="AS3499" i="32" s="1"/>
  <c r="AU3489" i="32"/>
  <c r="AT3489" i="32" s="1"/>
  <c r="AU1526" i="32"/>
  <c r="AT1526" i="32" s="1"/>
  <c r="AU3473" i="32"/>
  <c r="AU3466" i="32"/>
  <c r="AQ3466" i="32" s="1"/>
  <c r="AU3457" i="32"/>
  <c r="AU3454" i="32"/>
  <c r="AU3444" i="32"/>
  <c r="AR3444" i="32" s="1"/>
  <c r="AU1500" i="32"/>
  <c r="AS1500" i="32" s="1"/>
  <c r="AU3434" i="32"/>
  <c r="AR3434" i="32" s="1"/>
  <c r="AU1490" i="32"/>
  <c r="AQ1490" i="32" s="1"/>
  <c r="AU3423" i="32"/>
  <c r="AT3423" i="32" s="1"/>
  <c r="AU3887" i="32"/>
  <c r="AT3887" i="32" s="1"/>
  <c r="AU1682" i="32"/>
  <c r="AT1682" i="32" s="1"/>
  <c r="AU100" i="32"/>
  <c r="AT100" i="32" s="1"/>
  <c r="AU1647" i="32"/>
  <c r="AS1647" i="32" s="1"/>
  <c r="AU3726" i="32"/>
  <c r="AS3726" i="32" s="1"/>
  <c r="AU813" i="32"/>
  <c r="AR813" i="32" s="1"/>
  <c r="AU3700" i="32"/>
  <c r="AU94" i="32"/>
  <c r="AQ94" i="32" s="1"/>
  <c r="AU3660" i="32"/>
  <c r="AR3660" i="32" s="1"/>
  <c r="AU3645" i="32"/>
  <c r="AT3645" i="32" s="1"/>
  <c r="AU1597" i="32"/>
  <c r="AT1597" i="32" s="1"/>
  <c r="AU3620" i="32"/>
  <c r="AS3620" i="32" s="1"/>
  <c r="AU1584" i="32"/>
  <c r="AR1584" i="32" s="1"/>
  <c r="AU917" i="32"/>
  <c r="AT917" i="32" s="1"/>
  <c r="AU3595" i="32"/>
  <c r="AT3595" i="32" s="1"/>
  <c r="AU3577" i="32"/>
  <c r="AU3569" i="32"/>
  <c r="AT3569" i="32" s="1"/>
  <c r="AU1558" i="32"/>
  <c r="AU1554" i="32"/>
  <c r="AU1553" i="32"/>
  <c r="AS1553" i="32" s="1"/>
  <c r="AU3533" i="32"/>
  <c r="AT3533" i="32" s="1"/>
  <c r="AU1542" i="32"/>
  <c r="AR1542" i="32" s="1"/>
  <c r="AU3521" i="32"/>
  <c r="AR3521" i="32" s="1"/>
  <c r="AU3508" i="32"/>
  <c r="AS3508" i="32" s="1"/>
  <c r="AU1536" i="32"/>
  <c r="AS1536" i="32" s="1"/>
  <c r="AU798" i="32"/>
  <c r="AR798" i="32" s="1"/>
  <c r="AU1973" i="32"/>
  <c r="AS1973" i="32" s="1"/>
  <c r="AU85" i="32"/>
  <c r="AR85" i="32" s="1"/>
  <c r="AU2118" i="32"/>
  <c r="AQ2118" i="32" s="1"/>
  <c r="AU3462" i="32"/>
  <c r="AR3462" i="32" s="1"/>
  <c r="AU3461" i="32"/>
  <c r="AU1509" i="32"/>
  <c r="AT1509" i="32" s="1"/>
  <c r="AU3448" i="32"/>
  <c r="AS3448" i="32" s="1"/>
  <c r="AU3440" i="32"/>
  <c r="AT3440" i="32" s="1"/>
  <c r="AU1497" i="32"/>
  <c r="AR1497" i="32" s="1"/>
  <c r="AU1493" i="32"/>
  <c r="AS1493" i="32" s="1"/>
  <c r="AU80" i="32"/>
  <c r="AT80" i="32" s="1"/>
  <c r="AU3420" i="32"/>
  <c r="AT3420" i="32" s="1"/>
  <c r="AU1479" i="32"/>
  <c r="AU3405" i="32"/>
  <c r="AU3396" i="32"/>
  <c r="AR3396" i="32" s="1"/>
  <c r="AU3388" i="32"/>
  <c r="AT3388" i="32" s="1"/>
  <c r="AU3381" i="32"/>
  <c r="AU3376" i="32"/>
  <c r="AS3376" i="32" s="1"/>
  <c r="AU3370" i="32"/>
  <c r="AR3370" i="32" s="1"/>
  <c r="AU1460" i="32"/>
  <c r="AR1460" i="32" s="1"/>
  <c r="AU3355" i="32"/>
  <c r="AS3355" i="32" s="1"/>
  <c r="AU3348" i="32"/>
  <c r="AQ3348" i="32" s="1"/>
  <c r="AU1741" i="32"/>
  <c r="AT1741" i="32" s="1"/>
  <c r="AU1704" i="32"/>
  <c r="AS1704" i="32" s="1"/>
  <c r="AU1692" i="32"/>
  <c r="AU3793" i="32"/>
  <c r="AR3793" i="32" s="1"/>
  <c r="AU3750" i="32"/>
  <c r="AU3719" i="32"/>
  <c r="AU3691" i="32"/>
  <c r="AU3680" i="32"/>
  <c r="AT3680" i="32" s="1"/>
  <c r="AU1604" i="32"/>
  <c r="AT1604" i="32" s="1"/>
  <c r="AU3652" i="32"/>
  <c r="AS3652" i="32" s="1"/>
  <c r="AU3632" i="32"/>
  <c r="AT3632" i="32" s="1"/>
  <c r="AU3628" i="32"/>
  <c r="AT3628" i="32" s="1"/>
  <c r="AU3608" i="32"/>
  <c r="AT3608" i="32" s="1"/>
  <c r="AU3604" i="32"/>
  <c r="AR3604" i="32" s="1"/>
  <c r="AU1569" i="32"/>
  <c r="AQ1569" i="32" s="1"/>
  <c r="AU3582" i="32"/>
  <c r="AU3573" i="32"/>
  <c r="AQ3573" i="32" s="1"/>
  <c r="AU1564" i="32"/>
  <c r="AQ1564" i="32" s="1"/>
  <c r="AU3559" i="32"/>
  <c r="AQ3559" i="32" s="1"/>
  <c r="AU3549" i="32"/>
  <c r="AU3546" i="32"/>
  <c r="AT3546" i="32" s="1"/>
  <c r="AU1550" i="32"/>
  <c r="AT1550" i="32" s="1"/>
  <c r="AU3535" i="32"/>
  <c r="AR3535" i="32" s="1"/>
  <c r="AU1540" i="32"/>
  <c r="AT1540" i="32" s="1"/>
  <c r="AU3517" i="32"/>
  <c r="AU3513" i="32"/>
  <c r="AT3513" i="32" s="1"/>
  <c r="AU3801" i="32"/>
  <c r="AT3801" i="32" s="1"/>
  <c r="AU1994" i="32"/>
  <c r="AT1994" i="32" s="1"/>
  <c r="AU1626" i="32"/>
  <c r="AU809" i="32"/>
  <c r="AT809" i="32" s="1"/>
  <c r="AU3673" i="32"/>
  <c r="AT3673" i="32" s="1"/>
  <c r="AU3661" i="32"/>
  <c r="AU93" i="32"/>
  <c r="AS93" i="32" s="1"/>
  <c r="AU3647" i="32"/>
  <c r="AR3647" i="32" s="1"/>
  <c r="AU3642" i="32"/>
  <c r="AR3642" i="32" s="1"/>
  <c r="AU1587" i="32"/>
  <c r="AR1587" i="32" s="1"/>
  <c r="AU3618" i="32"/>
  <c r="AR3618" i="32" s="1"/>
  <c r="AU3599" i="32"/>
  <c r="AR3599" i="32" s="1"/>
  <c r="AU3596" i="32"/>
  <c r="AU3578" i="32"/>
  <c r="AU3557" i="32"/>
  <c r="AU3553" i="32"/>
  <c r="AQ3553" i="32" s="1"/>
  <c r="AU1556" i="32"/>
  <c r="AU89" i="32"/>
  <c r="AS89" i="32" s="1"/>
  <c r="AU1547" i="32"/>
  <c r="AS1547" i="32" s="1"/>
  <c r="AU3527" i="32"/>
  <c r="AS3527" i="32" s="1"/>
  <c r="AU3523" i="32"/>
  <c r="AR3523" i="32" s="1"/>
  <c r="AU205" i="32"/>
  <c r="AT205" i="32" s="1"/>
  <c r="AU3506" i="32"/>
  <c r="AQ3506" i="32" s="1"/>
  <c r="AU3496" i="32"/>
  <c r="AQ3496" i="32" s="1"/>
  <c r="AU3471" i="32"/>
  <c r="AT3471" i="32" s="1"/>
  <c r="AU1512" i="32"/>
  <c r="AU3445" i="32"/>
  <c r="AU3429" i="32"/>
  <c r="AU1476" i="32"/>
  <c r="AR1476" i="32" s="1"/>
  <c r="AU3359" i="32"/>
  <c r="AQ3359" i="32" s="1"/>
  <c r="AU194" i="32"/>
  <c r="AT194" i="32" s="1"/>
  <c r="AU1454" i="32"/>
  <c r="AS1454" i="32" s="1"/>
  <c r="AU1449" i="32"/>
  <c r="AR1449" i="32" s="1"/>
  <c r="AU3332" i="32"/>
  <c r="AT3332" i="32" s="1"/>
  <c r="AU3323" i="32"/>
  <c r="AS3323" i="32" s="1"/>
  <c r="AU1438" i="32"/>
  <c r="AQ1438" i="32" s="1"/>
  <c r="AU3306" i="32"/>
  <c r="AS3306" i="32" s="1"/>
  <c r="AU3300" i="32"/>
  <c r="AS3300" i="32" s="1"/>
  <c r="AU3291" i="32"/>
  <c r="AU1425" i="32"/>
  <c r="AU3277" i="32"/>
  <c r="AU183" i="32"/>
  <c r="AT183" i="32" s="1"/>
  <c r="AU181" i="32"/>
  <c r="AQ181" i="32" s="1"/>
  <c r="AU3259" i="32"/>
  <c r="AR3259" i="32" s="1"/>
  <c r="AU1398" i="32"/>
  <c r="AQ1398" i="32" s="1"/>
  <c r="AU1397" i="32"/>
  <c r="AT1397" i="32" s="1"/>
  <c r="AU3199" i="32"/>
  <c r="AQ3199" i="32" s="1"/>
  <c r="AU1393" i="32"/>
  <c r="AT1393" i="32" s="1"/>
  <c r="AU1390" i="32"/>
  <c r="AT1390" i="32" s="1"/>
  <c r="AU1381" i="32"/>
  <c r="AS1381" i="32" s="1"/>
  <c r="AU1380" i="32"/>
  <c r="AU1378" i="32"/>
  <c r="AR1378" i="32" s="1"/>
  <c r="AU57" i="32"/>
  <c r="AU1371" i="32"/>
  <c r="AS1371" i="32" s="1"/>
  <c r="AU3120" i="32"/>
  <c r="AS3120" i="32" s="1"/>
  <c r="AU3115" i="32"/>
  <c r="AQ3115" i="32" s="1"/>
  <c r="AU1355" i="32"/>
  <c r="AR1355" i="32" s="1"/>
  <c r="AU3105" i="32"/>
  <c r="AQ3105" i="32" s="1"/>
  <c r="AU3101" i="32"/>
  <c r="AS3101" i="32" s="1"/>
  <c r="AU3088" i="32"/>
  <c r="AS3088" i="32" s="1"/>
  <c r="AU3086" i="32"/>
  <c r="AS3086" i="32" s="1"/>
  <c r="AU3076" i="32"/>
  <c r="AU1339" i="32"/>
  <c r="AS1339" i="32" s="1"/>
  <c r="AU3062" i="32"/>
  <c r="AU3059" i="32"/>
  <c r="AU3053" i="32"/>
  <c r="AQ3053" i="32" s="1"/>
  <c r="AU3046" i="32"/>
  <c r="AQ3046" i="32" s="1"/>
  <c r="AU3038" i="32"/>
  <c r="AQ3038" i="32" s="1"/>
  <c r="AU3030" i="32"/>
  <c r="AQ3030" i="32" s="1"/>
  <c r="AU3025" i="32"/>
  <c r="AQ3025" i="32" s="1"/>
  <c r="AU3020" i="32"/>
  <c r="AQ3020" i="32" s="1"/>
  <c r="AU204" i="32"/>
  <c r="AT204" i="32" s="1"/>
  <c r="AU3487" i="32"/>
  <c r="AU3475" i="32"/>
  <c r="AU3467" i="32"/>
  <c r="AU3453" i="32"/>
  <c r="AU3443" i="32"/>
  <c r="AU3428" i="32"/>
  <c r="AR3428" i="32" s="1"/>
  <c r="AU3409" i="32"/>
  <c r="AS3409" i="32" s="1"/>
  <c r="AU78" i="32"/>
  <c r="AS78" i="32" s="1"/>
  <c r="AU3392" i="32"/>
  <c r="AR3392" i="32" s="1"/>
  <c r="AU3384" i="32"/>
  <c r="AR3384" i="32" s="1"/>
  <c r="AU3371" i="32"/>
  <c r="AQ3371" i="32" s="1"/>
  <c r="AU1450" i="32"/>
  <c r="AQ1450" i="32" s="1"/>
  <c r="AU69" i="32"/>
  <c r="AU3308" i="32"/>
  <c r="AS3308" i="32" s="1"/>
  <c r="AU3294" i="32"/>
  <c r="AT3294" i="32" s="1"/>
  <c r="AU3281" i="32"/>
  <c r="AU1419" i="32"/>
  <c r="AR1419" i="32" s="1"/>
  <c r="AU3247" i="32"/>
  <c r="AS3247" i="32" s="1"/>
  <c r="AU3237" i="32"/>
  <c r="AS3237" i="32" s="1"/>
  <c r="AU3231" i="32"/>
  <c r="AR3231" i="32" s="1"/>
  <c r="AU3227" i="32"/>
  <c r="AR3227" i="32" s="1"/>
  <c r="AU174" i="32"/>
  <c r="AT174" i="32" s="1"/>
  <c r="AU3217" i="32"/>
  <c r="AS3217" i="32" s="1"/>
  <c r="AU3210" i="32"/>
  <c r="AT3210" i="32" s="1"/>
  <c r="AU3187" i="32"/>
  <c r="AS3187" i="32" s="1"/>
  <c r="AU1389" i="32"/>
  <c r="AT1389" i="32" s="1"/>
  <c r="AU3175" i="32"/>
  <c r="AU2301" i="32"/>
  <c r="AS2301" i="32" s="1"/>
  <c r="AU3161" i="32"/>
  <c r="AU3139" i="32"/>
  <c r="AS3139" i="32" s="1"/>
  <c r="AU1368" i="32"/>
  <c r="AQ1368" i="32" s="1"/>
  <c r="AU3129" i="32"/>
  <c r="AT3129" i="32" s="1"/>
  <c r="AU1362" i="32"/>
  <c r="AS1362" i="32" s="1"/>
  <c r="AU169" i="32"/>
  <c r="AS169" i="32" s="1"/>
  <c r="AU1349" i="32"/>
  <c r="AS1349" i="32" s="1"/>
  <c r="AU3096" i="32"/>
  <c r="AT3096" i="32" s="1"/>
  <c r="AU3093" i="32"/>
  <c r="AU3082" i="32"/>
  <c r="AT3082" i="32" s="1"/>
  <c r="AU1343" i="32"/>
  <c r="AU3067" i="32"/>
  <c r="AT3067" i="32" s="1"/>
  <c r="AU1332" i="32"/>
  <c r="AS1332" i="32" s="1"/>
  <c r="AU160" i="32"/>
  <c r="AQ160" i="32" s="1"/>
  <c r="AU49" i="32"/>
  <c r="AT49" i="32" s="1"/>
  <c r="AU3041" i="32"/>
  <c r="AS3041" i="32" s="1"/>
  <c r="AU4452" i="32"/>
  <c r="AQ4452" i="32" s="1"/>
  <c r="AU157" i="32"/>
  <c r="AS157" i="32" s="1"/>
  <c r="AU3021" i="32"/>
  <c r="AT3021" i="32" s="1"/>
  <c r="AU3016" i="32"/>
  <c r="AQ3016" i="32" s="1"/>
  <c r="AU1306" i="32"/>
  <c r="AU3005" i="32"/>
  <c r="AU2996" i="32"/>
  <c r="AR2996" i="32" s="1"/>
  <c r="AU2986" i="32"/>
  <c r="AU2979" i="32"/>
  <c r="AR2979" i="32" s="1"/>
  <c r="AU2971" i="32"/>
  <c r="AR2971" i="32" s="1"/>
  <c r="AU149" i="32"/>
  <c r="AT149" i="32" s="1"/>
  <c r="AU1283" i="32"/>
  <c r="AR1283" i="32" s="1"/>
  <c r="AU2949" i="32"/>
  <c r="AR2949" i="32" s="1"/>
  <c r="AU2939" i="32"/>
  <c r="AR2939" i="32" s="1"/>
  <c r="AU1276" i="32"/>
  <c r="AR1276" i="32" s="1"/>
  <c r="AU2923" i="32"/>
  <c r="AR2923" i="32" s="1"/>
  <c r="AU1272" i="32"/>
  <c r="AR1272" i="32" s="1"/>
  <c r="AU1524" i="32"/>
  <c r="AR1524" i="32" s="1"/>
  <c r="AU1515" i="32"/>
  <c r="AU3458" i="32"/>
  <c r="AQ3458" i="32" s="1"/>
  <c r="AU1498" i="32"/>
  <c r="AU1484" i="32"/>
  <c r="AT1484" i="32" s="1"/>
  <c r="AU1464" i="32"/>
  <c r="AR1464" i="32" s="1"/>
  <c r="AU3366" i="32"/>
  <c r="AQ3366" i="32" s="1"/>
  <c r="AU1459" i="32"/>
  <c r="AQ1459" i="32" s="1"/>
  <c r="AU1457" i="32"/>
  <c r="AQ1457" i="32" s="1"/>
  <c r="AU3251" i="32"/>
  <c r="AU1414" i="32"/>
  <c r="AS1414" i="32" s="1"/>
  <c r="AU3221" i="32"/>
  <c r="AU1399" i="32"/>
  <c r="AS1399" i="32" s="1"/>
  <c r="AU173" i="32"/>
  <c r="AR173" i="32" s="1"/>
  <c r="AU172" i="32"/>
  <c r="AU3192" i="32"/>
  <c r="AR3192" i="32" s="1"/>
  <c r="AU1385" i="32"/>
  <c r="AS1385" i="32" s="1"/>
  <c r="AU3165" i="32"/>
  <c r="AT3165" i="32" s="1"/>
  <c r="AU3157" i="32"/>
  <c r="AS3157" i="32" s="1"/>
  <c r="AU3149" i="32"/>
  <c r="AU3143" i="32"/>
  <c r="AS3143" i="32" s="1"/>
  <c r="AU3128" i="32"/>
  <c r="AU1360" i="32"/>
  <c r="AR1360" i="32" s="1"/>
  <c r="AU54" i="32"/>
  <c r="AU1356" i="32"/>
  <c r="AQ1356" i="32" s="1"/>
  <c r="AU1352" i="32"/>
  <c r="AU1346" i="32"/>
  <c r="AU3078" i="32"/>
  <c r="AT3078" i="32" s="1"/>
  <c r="AU3070" i="32"/>
  <c r="AR3070" i="32" s="1"/>
  <c r="AU3063" i="32"/>
  <c r="AU1329" i="32"/>
  <c r="AS1329" i="32" s="1"/>
  <c r="AU3055" i="32"/>
  <c r="AS3055" i="32" s="1"/>
  <c r="AU1323" i="32"/>
  <c r="AS1323" i="32" s="1"/>
  <c r="AU158" i="32"/>
  <c r="AU3032" i="32"/>
  <c r="AR3032" i="32" s="1"/>
  <c r="AU3026" i="32"/>
  <c r="AU154" i="32"/>
  <c r="AT154" i="32" s="1"/>
  <c r="AU3491" i="32"/>
  <c r="AU1519" i="32"/>
  <c r="AS1519" i="32" s="1"/>
  <c r="AU3456" i="32"/>
  <c r="AQ3456" i="32" s="1"/>
  <c r="AU3435" i="32"/>
  <c r="AQ3435" i="32" s="1"/>
  <c r="AU3417" i="32"/>
  <c r="AS3417" i="32" s="1"/>
  <c r="AU3407" i="32"/>
  <c r="AS3407" i="32" s="1"/>
  <c r="AU3400" i="32"/>
  <c r="AQ3400" i="32" s="1"/>
  <c r="AU1467" i="32"/>
  <c r="AT1467" i="32" s="1"/>
  <c r="AU3337" i="32"/>
  <c r="AR3337" i="32" s="1"/>
  <c r="AU1441" i="32"/>
  <c r="AQ1441" i="32" s="1"/>
  <c r="AU1435" i="32"/>
  <c r="AU3292" i="32"/>
  <c r="AT3292" i="32" s="1"/>
  <c r="AU3279" i="32"/>
  <c r="AU3264" i="32"/>
  <c r="AT3264" i="32" s="1"/>
  <c r="AU3233" i="32"/>
  <c r="AU1403" i="32"/>
  <c r="AT1403" i="32" s="1"/>
  <c r="AU3218" i="32"/>
  <c r="AQ3218" i="32" s="1"/>
  <c r="AU3196" i="32"/>
  <c r="AR3196" i="32" s="1"/>
  <c r="AU3188" i="32"/>
  <c r="AQ3188" i="32" s="1"/>
  <c r="AU3182" i="32"/>
  <c r="AR3182" i="32" s="1"/>
  <c r="AU2062" i="32"/>
  <c r="AR2062" i="32" s="1"/>
  <c r="AU3168" i="32"/>
  <c r="AS3168" i="32" s="1"/>
  <c r="AU3145" i="32"/>
  <c r="AS3145" i="32" s="1"/>
  <c r="AU3140" i="32"/>
  <c r="AT3140" i="32" s="1"/>
  <c r="AU1369" i="32"/>
  <c r="AU3130" i="32"/>
  <c r="AU3125" i="32"/>
  <c r="AU1353" i="32"/>
  <c r="AQ1353" i="32" s="1"/>
  <c r="AU1982" i="32"/>
  <c r="AT1982" i="32" s="1"/>
  <c r="AU3098" i="32"/>
  <c r="AS3098" i="32" s="1"/>
  <c r="AU3087" i="32"/>
  <c r="AR3087" i="32" s="1"/>
  <c r="AU3083" i="32"/>
  <c r="AT3083" i="32" s="1"/>
  <c r="AU3073" i="32"/>
  <c r="AU3068" i="32"/>
  <c r="AT3068" i="32" s="1"/>
  <c r="AU1334" i="32"/>
  <c r="AU50" i="32"/>
  <c r="AT50" i="32" s="1"/>
  <c r="AU3051" i="32"/>
  <c r="AR3051" i="32" s="1"/>
  <c r="AU3043" i="32"/>
  <c r="AU1320" i="32"/>
  <c r="AU4100" i="32"/>
  <c r="AS4100" i="32" s="1"/>
  <c r="AU3023" i="32"/>
  <c r="AQ3023" i="32" s="1"/>
  <c r="AU3018" i="32"/>
  <c r="AT3018" i="32" s="1"/>
  <c r="AU1307" i="32"/>
  <c r="AT1307" i="32" s="1"/>
  <c r="AU1303" i="32"/>
  <c r="AT1303" i="32" s="1"/>
  <c r="AU1301" i="32"/>
  <c r="AT1301" i="32" s="1"/>
  <c r="AU2988" i="32"/>
  <c r="AS2988" i="32" s="1"/>
  <c r="AU2981" i="32"/>
  <c r="AU1293" i="32"/>
  <c r="AT1293" i="32" s="1"/>
  <c r="AU2964" i="32"/>
  <c r="AR2964" i="32" s="1"/>
  <c r="AU2959" i="32"/>
  <c r="AU2951" i="32"/>
  <c r="AS2951" i="32" s="1"/>
  <c r="AU148" i="32"/>
  <c r="AU1277" i="32"/>
  <c r="AS1277" i="32" s="1"/>
  <c r="AU2925" i="32"/>
  <c r="AT2925" i="32" s="1"/>
  <c r="AU2917" i="32"/>
  <c r="AQ2917" i="32" s="1"/>
  <c r="AU2907" i="32"/>
  <c r="AT2907" i="32" s="1"/>
  <c r="AU2902" i="32"/>
  <c r="AU2894" i="32"/>
  <c r="AT2894" i="32" s="1"/>
  <c r="AU2888" i="32"/>
  <c r="AT2888" i="32" s="1"/>
  <c r="AU2880" i="32"/>
  <c r="AS2880" i="32" s="1"/>
  <c r="AU143" i="32"/>
  <c r="AU2866" i="32"/>
  <c r="AU36" i="32"/>
  <c r="AS36" i="32" s="1"/>
  <c r="AU1979" i="32"/>
  <c r="AT1979" i="32" s="1"/>
  <c r="AU35" i="32"/>
  <c r="AR35" i="32" s="1"/>
  <c r="AU2841" i="32"/>
  <c r="AT2841" i="32" s="1"/>
  <c r="AU1231" i="32"/>
  <c r="AQ1231" i="32" s="1"/>
  <c r="AU799" i="32"/>
  <c r="AR799" i="32" s="1"/>
  <c r="AU1528" i="32"/>
  <c r="AT1528" i="32" s="1"/>
  <c r="AU3438" i="32"/>
  <c r="AQ3438" i="32" s="1"/>
  <c r="AU3424" i="32"/>
  <c r="AT3424" i="32" s="1"/>
  <c r="AU3385" i="32"/>
  <c r="AQ3385" i="32" s="1"/>
  <c r="AU1466" i="32"/>
  <c r="AU3372" i="32"/>
  <c r="AU3365" i="32"/>
  <c r="AU3350" i="32"/>
  <c r="AU3340" i="32"/>
  <c r="AU3327" i="32"/>
  <c r="AS3327" i="32" s="1"/>
  <c r="AU1437" i="32"/>
  <c r="AU1430" i="32"/>
  <c r="AS1430" i="32" s="1"/>
  <c r="AU187" i="32"/>
  <c r="AR187" i="32" s="1"/>
  <c r="AU3268" i="32"/>
  <c r="AR3268" i="32" s="1"/>
  <c r="AU3253" i="32"/>
  <c r="AU3249" i="32"/>
  <c r="AT3249" i="32" s="1"/>
  <c r="AU3242" i="32"/>
  <c r="AU3236" i="32"/>
  <c r="AU3228" i="32"/>
  <c r="AU175" i="32"/>
  <c r="AR175" i="32" s="1"/>
  <c r="AU3222" i="32"/>
  <c r="AR3222" i="32" s="1"/>
  <c r="AU3215" i="32"/>
  <c r="AS3215" i="32" s="1"/>
  <c r="AU3207" i="32"/>
  <c r="AT3207" i="32" s="1"/>
  <c r="AU61" i="32"/>
  <c r="AT61" i="32" s="1"/>
  <c r="AU3178" i="32"/>
  <c r="AR3178" i="32" s="1"/>
  <c r="AU3172" i="32"/>
  <c r="AT3172" i="32" s="1"/>
  <c r="AU1383" i="32"/>
  <c r="AU3159" i="32"/>
  <c r="AR3159" i="32" s="1"/>
  <c r="AU3151" i="32"/>
  <c r="AU1367" i="32"/>
  <c r="AU1364" i="32"/>
  <c r="AU3122" i="32"/>
  <c r="AS3122" i="32" s="1"/>
  <c r="AU1983" i="32"/>
  <c r="AT1983" i="32" s="1"/>
  <c r="AU1357" i="32"/>
  <c r="AS1357" i="32" s="1"/>
  <c r="AU3094" i="32"/>
  <c r="AS3094" i="32" s="1"/>
  <c r="AU165" i="32"/>
  <c r="AT165" i="32" s="1"/>
  <c r="AU52" i="32"/>
  <c r="AU1342" i="32"/>
  <c r="AU3065" i="32"/>
  <c r="AU1330" i="32"/>
  <c r="AQ1330" i="32" s="1"/>
  <c r="AU159" i="32"/>
  <c r="AQ159" i="32" s="1"/>
  <c r="AU3048" i="32"/>
  <c r="AU3040" i="32"/>
  <c r="AR3040" i="32" s="1"/>
  <c r="AU3033" i="32"/>
  <c r="AS3033" i="32" s="1"/>
  <c r="AU156" i="32"/>
  <c r="AQ156" i="32" s="1"/>
  <c r="AU1312" i="32"/>
  <c r="AQ1312" i="32" s="1"/>
  <c r="AU1309" i="32"/>
  <c r="AU3009" i="32"/>
  <c r="AQ3009" i="32" s="1"/>
  <c r="AU3002" i="32"/>
  <c r="AR3002" i="32" s="1"/>
  <c r="AU4450" i="32"/>
  <c r="AU1299" i="32"/>
  <c r="AQ1299" i="32" s="1"/>
  <c r="AU1296" i="32"/>
  <c r="AQ1296" i="32" s="1"/>
  <c r="AU1292" i="32"/>
  <c r="AU2962" i="32"/>
  <c r="AT2962" i="32" s="1"/>
  <c r="AU2957" i="32"/>
  <c r="AU2947" i="32"/>
  <c r="AQ2947" i="32" s="1"/>
  <c r="AU1279" i="32"/>
  <c r="AR1279" i="32" s="1"/>
  <c r="AU2931" i="32"/>
  <c r="AQ2931" i="32" s="1"/>
  <c r="AU2920" i="32"/>
  <c r="AS2920" i="32" s="1"/>
  <c r="AU2913" i="32"/>
  <c r="AQ2913" i="32" s="1"/>
  <c r="AU1268" i="32"/>
  <c r="AR1268" i="32" s="1"/>
  <c r="AU2898" i="32"/>
  <c r="AQ2898" i="32" s="1"/>
  <c r="AU3498" i="32"/>
  <c r="AU792" i="32"/>
  <c r="AR792" i="32" s="1"/>
  <c r="AU3422" i="32"/>
  <c r="AR3422" i="32" s="1"/>
  <c r="AU1481" i="32"/>
  <c r="AR1481" i="32" s="1"/>
  <c r="AU3397" i="32"/>
  <c r="AU193" i="32"/>
  <c r="AU1456" i="32"/>
  <c r="AS1456" i="32" s="1"/>
  <c r="AU1446" i="32"/>
  <c r="AS1446" i="32" s="1"/>
  <c r="AU3320" i="32"/>
  <c r="AS3320" i="32" s="1"/>
  <c r="AU3303" i="32"/>
  <c r="AS3303" i="32" s="1"/>
  <c r="AU3289" i="32"/>
  <c r="AS3289" i="32" s="1"/>
  <c r="AU3274" i="32"/>
  <c r="AR3274" i="32" s="1"/>
  <c r="AU3261" i="32"/>
  <c r="AT3261" i="32" s="1"/>
  <c r="AU1405" i="32"/>
  <c r="AQ1405" i="32" s="1"/>
  <c r="AU1396" i="32"/>
  <c r="AU3198" i="32"/>
  <c r="AS3198" i="32" s="1"/>
  <c r="AU3190" i="32"/>
  <c r="AU3184" i="32"/>
  <c r="AS3184" i="32" s="1"/>
  <c r="AU3177" i="32"/>
  <c r="AS3177" i="32" s="1"/>
  <c r="AU3155" i="32"/>
  <c r="AR3155" i="32" s="1"/>
  <c r="AU3147" i="32"/>
  <c r="AT3147" i="32" s="1"/>
  <c r="AU3142" i="32"/>
  <c r="AR3142" i="32" s="1"/>
  <c r="AU1370" i="32"/>
  <c r="AS1370" i="32" s="1"/>
  <c r="AU3132" i="32"/>
  <c r="AR3132" i="32" s="1"/>
  <c r="AU3114" i="32"/>
  <c r="AS3114" i="32" s="1"/>
  <c r="AU1354" i="32"/>
  <c r="AT1354" i="32" s="1"/>
  <c r="AU167" i="32"/>
  <c r="AT167" i="32" s="1"/>
  <c r="AU3100" i="32"/>
  <c r="AU164" i="32"/>
  <c r="AU3085" i="32"/>
  <c r="AT3085" i="32" s="1"/>
  <c r="AU3075" i="32"/>
  <c r="AR3075" i="32" s="1"/>
  <c r="AU3069" i="32"/>
  <c r="AT3069" i="32" s="1"/>
  <c r="AU1335" i="32"/>
  <c r="AQ1335" i="32" s="1"/>
  <c r="AU161" i="32"/>
  <c r="AS161" i="32" s="1"/>
  <c r="AU3052" i="32"/>
  <c r="AU3045" i="32"/>
  <c r="AR3045" i="32" s="1"/>
  <c r="AU3037" i="32"/>
  <c r="AS3037" i="32" s="1"/>
  <c r="AU1317" i="32"/>
  <c r="AU155" i="32"/>
  <c r="AR155" i="32" s="1"/>
  <c r="AU3019" i="32"/>
  <c r="AR3019" i="32" s="1"/>
  <c r="AU3013" i="32"/>
  <c r="AU43" i="32"/>
  <c r="AU4467" i="32"/>
  <c r="AS4467" i="32" s="1"/>
  <c r="AU2990" i="32"/>
  <c r="AR2990" i="32" s="1"/>
  <c r="AU41" i="32"/>
  <c r="AQ41" i="32" s="1"/>
  <c r="AU2974" i="32"/>
  <c r="AT2974" i="32" s="1"/>
  <c r="AU2966" i="32"/>
  <c r="AU1286" i="32"/>
  <c r="AT1286" i="32" s="1"/>
  <c r="AU2953" i="32"/>
  <c r="AU2942" i="32"/>
  <c r="AU2934" i="32"/>
  <c r="AT2934" i="32" s="1"/>
  <c r="AU2927" i="32"/>
  <c r="AR2927" i="32" s="1"/>
  <c r="AU2918" i="32"/>
  <c r="AU2909" i="32"/>
  <c r="AT2909" i="32" s="1"/>
  <c r="AU2903" i="32"/>
  <c r="AT2903" i="32" s="1"/>
  <c r="AU2895" i="32"/>
  <c r="AT2895" i="32" s="1"/>
  <c r="AU1261" i="32"/>
  <c r="AQ1261" i="32" s="1"/>
  <c r="AU1257" i="32"/>
  <c r="AT1257" i="32" s="1"/>
  <c r="AU2875" i="32"/>
  <c r="AS2875" i="32" s="1"/>
  <c r="AU2867" i="32"/>
  <c r="AR2867" i="32" s="1"/>
  <c r="AU2861" i="32"/>
  <c r="AR2861" i="32" s="1"/>
  <c r="AU139" i="32"/>
  <c r="AT139" i="32" s="1"/>
  <c r="AU2852" i="32"/>
  <c r="AU2843" i="32"/>
  <c r="AR2843" i="32" s="1"/>
  <c r="AU137" i="32"/>
  <c r="AU2829" i="32"/>
  <c r="AT2829" i="32" s="1"/>
  <c r="AU2821" i="32"/>
  <c r="AR2821" i="32" s="1"/>
  <c r="AU2816" i="32"/>
  <c r="AT2816" i="32" s="1"/>
  <c r="AU133" i="32"/>
  <c r="AT133" i="32" s="1"/>
  <c r="AU1213" i="32"/>
  <c r="AT1213" i="32" s="1"/>
  <c r="AU1209" i="32"/>
  <c r="AU1202" i="32"/>
  <c r="AR1202" i="32" s="1"/>
  <c r="AU2786" i="32"/>
  <c r="AU2782" i="32"/>
  <c r="AT2782" i="32" s="1"/>
  <c r="AU1188" i="32"/>
  <c r="AS1188" i="32" s="1"/>
  <c r="AU2770" i="32"/>
  <c r="AQ2770" i="32" s="1"/>
  <c r="AU2760" i="32"/>
  <c r="AU1180" i="32"/>
  <c r="AT1180" i="32" s="1"/>
  <c r="AU25" i="32"/>
  <c r="AT25" i="32" s="1"/>
  <c r="AU2734" i="32"/>
  <c r="AT2734" i="32" s="1"/>
  <c r="AU2726" i="32"/>
  <c r="AR2726" i="32" s="1"/>
  <c r="AU2716" i="32"/>
  <c r="AT2716" i="32" s="1"/>
  <c r="AU2706" i="32"/>
  <c r="AR2706" i="32" s="1"/>
  <c r="AU2699" i="32"/>
  <c r="AQ2699" i="32" s="1"/>
  <c r="AU2691" i="32"/>
  <c r="AU1535" i="32"/>
  <c r="AT1535" i="32" s="1"/>
  <c r="AU3432" i="32"/>
  <c r="AU3402" i="32"/>
  <c r="AU3394" i="32"/>
  <c r="AU198" i="32"/>
  <c r="AS198" i="32" s="1"/>
  <c r="AU1988" i="32"/>
  <c r="AU72" i="32"/>
  <c r="AT72" i="32" s="1"/>
  <c r="AU3343" i="32"/>
  <c r="AR3343" i="32" s="1"/>
  <c r="AU70" i="32"/>
  <c r="AS70" i="32" s="1"/>
  <c r="AU190" i="32"/>
  <c r="AT190" i="32" s="1"/>
  <c r="AU3325" i="32"/>
  <c r="AT3325" i="32" s="1"/>
  <c r="AU3314" i="32"/>
  <c r="AR3314" i="32" s="1"/>
  <c r="AU3307" i="32"/>
  <c r="AU1431" i="32"/>
  <c r="AR1431" i="32" s="1"/>
  <c r="AU1428" i="32"/>
  <c r="AR1428" i="32" s="1"/>
  <c r="AU3284" i="32"/>
  <c r="AU3280" i="32"/>
  <c r="AS3280" i="32" s="1"/>
  <c r="AU1421" i="32"/>
  <c r="AS1421" i="32" s="1"/>
  <c r="AU3266" i="32"/>
  <c r="AS3266" i="32" s="1"/>
  <c r="AU179" i="32"/>
  <c r="AS179" i="32" s="1"/>
  <c r="AU3244" i="32"/>
  <c r="AS3244" i="32" s="1"/>
  <c r="AU176" i="32"/>
  <c r="AQ176" i="32" s="1"/>
  <c r="AU3234" i="32"/>
  <c r="AR3234" i="32" s="1"/>
  <c r="AU3230" i="32"/>
  <c r="AT3230" i="32" s="1"/>
  <c r="AU3226" i="32"/>
  <c r="AQ3226" i="32" s="1"/>
  <c r="AU1402" i="32"/>
  <c r="AU1400" i="32"/>
  <c r="AU3209" i="32"/>
  <c r="AQ3209" i="32" s="1"/>
  <c r="AU1391" i="32"/>
  <c r="AS1391" i="32" s="1"/>
  <c r="AU3180" i="32"/>
  <c r="AS3180" i="32" s="1"/>
  <c r="AU3174" i="32"/>
  <c r="AS3174" i="32" s="1"/>
  <c r="AU1384" i="32"/>
  <c r="AS1384" i="32" s="1"/>
  <c r="AU59" i="32"/>
  <c r="AS59" i="32" s="1"/>
  <c r="AU56" i="32"/>
  <c r="AU3136" i="32"/>
  <c r="AR3136" i="32" s="1"/>
  <c r="AU1366" i="32"/>
  <c r="AT1366" i="32" s="1"/>
  <c r="AU1361" i="32"/>
  <c r="AT1361" i="32" s="1"/>
  <c r="AU4456" i="32"/>
  <c r="AQ4456" i="32" s="1"/>
  <c r="AU1348" i="32"/>
  <c r="AU3095" i="32"/>
  <c r="AU3092" i="32"/>
  <c r="AT3092" i="32" s="1"/>
  <c r="AU3081" i="32"/>
  <c r="AS3081" i="32" s="1"/>
  <c r="AU3071" i="32"/>
  <c r="AS3071" i="32" s="1"/>
  <c r="AU4451" i="32"/>
  <c r="AS4451" i="32" s="1"/>
  <c r="AU1331" i="32"/>
  <c r="AS1331" i="32" s="1"/>
  <c r="AU1328" i="32"/>
  <c r="AQ1328" i="32" s="1"/>
  <c r="AU3049" i="32"/>
  <c r="AT3049" i="32" s="1"/>
  <c r="AU1322" i="32"/>
  <c r="AR1322" i="32" s="1"/>
  <c r="AU3034" i="32"/>
  <c r="AS3034" i="32" s="1"/>
  <c r="AU3029" i="32"/>
  <c r="AQ3029" i="32" s="1"/>
  <c r="AU1314" i="32"/>
  <c r="AU3015" i="32"/>
  <c r="AU3010" i="32"/>
  <c r="AQ3010" i="32" s="1"/>
  <c r="AU3004" i="32"/>
  <c r="AQ3004" i="32" s="1"/>
  <c r="AU2995" i="32"/>
  <c r="AS2995" i="32" s="1"/>
  <c r="AU2985" i="32"/>
  <c r="AQ2985" i="32" s="1"/>
  <c r="AU2978" i="32"/>
  <c r="AS2978" i="32" s="1"/>
  <c r="AU2970" i="32"/>
  <c r="AQ2970" i="32" s="1"/>
  <c r="AU2963" i="32"/>
  <c r="AR2963" i="32" s="1"/>
  <c r="AU2958" i="32"/>
  <c r="AU2948" i="32"/>
  <c r="AQ2948" i="32" s="1"/>
  <c r="AU2938" i="32"/>
  <c r="AR2938" i="32" s="1"/>
  <c r="AU1275" i="32"/>
  <c r="AU2922" i="32"/>
  <c r="AR2922" i="32" s="1"/>
  <c r="AU2915" i="32"/>
  <c r="AT2915" i="32" s="1"/>
  <c r="AU1269" i="32"/>
  <c r="AS1269" i="32" s="1"/>
  <c r="AU2899" i="32"/>
  <c r="AT2899" i="32" s="1"/>
  <c r="AU2893" i="32"/>
  <c r="AR2893" i="32" s="1"/>
  <c r="AU1259" i="32"/>
  <c r="AT1259" i="32" s="1"/>
  <c r="AU2878" i="32"/>
  <c r="AT2878" i="32" s="1"/>
  <c r="AU2873" i="32"/>
  <c r="AS2873" i="32" s="1"/>
  <c r="AU2864" i="32"/>
  <c r="AT2864" i="32" s="1"/>
  <c r="AU1243" i="32"/>
  <c r="AT1243" i="32" s="1"/>
  <c r="AU1239" i="32"/>
  <c r="AT1239" i="32" s="1"/>
  <c r="AU2848" i="32"/>
  <c r="AU1234" i="32"/>
  <c r="AQ1234" i="32" s="1"/>
  <c r="AU1229" i="32"/>
  <c r="AR1229" i="32" s="1"/>
  <c r="AU2825" i="32"/>
  <c r="AS2825" i="32" s="1"/>
  <c r="AU2819" i="32"/>
  <c r="AS2819" i="32" s="1"/>
  <c r="AU1219" i="32"/>
  <c r="AQ1219" i="32" s="1"/>
  <c r="AU1507" i="32"/>
  <c r="AT1507" i="32" s="1"/>
  <c r="AU3430" i="32"/>
  <c r="AS3430" i="32" s="1"/>
  <c r="AU3413" i="32"/>
  <c r="AT3413" i="32" s="1"/>
  <c r="AU1461" i="32"/>
  <c r="AU3360" i="32"/>
  <c r="AS3360" i="32" s="1"/>
  <c r="AU3351" i="32"/>
  <c r="AU1455" i="32"/>
  <c r="AU3333" i="32"/>
  <c r="AU3318" i="32"/>
  <c r="AR3318" i="32" s="1"/>
  <c r="AU3301" i="32"/>
  <c r="AQ3301" i="32" s="1"/>
  <c r="AU3287" i="32"/>
  <c r="AS3287" i="32" s="1"/>
  <c r="AU3476" i="32"/>
  <c r="AS3476" i="32" s="1"/>
  <c r="AU1516" i="32"/>
  <c r="AQ1516" i="32" s="1"/>
  <c r="AU1990" i="32"/>
  <c r="AQ1990" i="32" s="1"/>
  <c r="AU1495" i="32"/>
  <c r="AR1495" i="32" s="1"/>
  <c r="AU3416" i="32"/>
  <c r="AT3416" i="32" s="1"/>
  <c r="AU199" i="32"/>
  <c r="AS199" i="32" s="1"/>
  <c r="AU3399" i="32"/>
  <c r="AT3399" i="32" s="1"/>
  <c r="AU1470" i="32"/>
  <c r="AU77" i="32"/>
  <c r="AU3239" i="32"/>
  <c r="AQ3239" i="32" s="1"/>
  <c r="AU1408" i="32"/>
  <c r="AS1408" i="32" s="1"/>
  <c r="AU3224" i="32"/>
  <c r="AS3224" i="32" s="1"/>
  <c r="AU4457" i="32"/>
  <c r="AS4457" i="32" s="1"/>
  <c r="AU3195" i="32"/>
  <c r="AT3195" i="32" s="1"/>
  <c r="AU1392" i="32"/>
  <c r="AQ1392" i="32" s="1"/>
  <c r="AU3181" i="32"/>
  <c r="AS3181" i="32" s="1"/>
  <c r="AU171" i="32"/>
  <c r="AQ171" i="32" s="1"/>
  <c r="AU3167" i="32"/>
  <c r="AS3167" i="32" s="1"/>
  <c r="AU1377" i="32"/>
  <c r="AT1377" i="32" s="1"/>
  <c r="AU1374" i="32"/>
  <c r="AU55" i="32"/>
  <c r="AU170" i="32"/>
  <c r="AT170" i="32" s="1"/>
  <c r="AU3124" i="32"/>
  <c r="AT3124" i="32" s="1"/>
  <c r="AU3108" i="32"/>
  <c r="AS3108" i="32" s="1"/>
  <c r="AU1350" i="32"/>
  <c r="AU3097" i="32"/>
  <c r="AS3097" i="32" s="1"/>
  <c r="AU1344" i="32"/>
  <c r="AU3072" i="32"/>
  <c r="AS3072" i="32" s="1"/>
  <c r="AU1337" i="32"/>
  <c r="AU1333" i="32"/>
  <c r="AR1333" i="32" s="1"/>
  <c r="AU3057" i="32"/>
  <c r="AQ3057" i="32" s="1"/>
  <c r="AU3050" i="32"/>
  <c r="AU3042" i="32"/>
  <c r="AR3042" i="32" s="1"/>
  <c r="AU3035" i="32"/>
  <c r="AT3035" i="32" s="1"/>
  <c r="AU47" i="32"/>
  <c r="AU3022" i="32"/>
  <c r="AS3022" i="32" s="1"/>
  <c r="AU796" i="32"/>
  <c r="AT796" i="32" s="1"/>
  <c r="AU3459" i="32"/>
  <c r="AT3459" i="32" s="1"/>
  <c r="AU791" i="32"/>
  <c r="AR791" i="32" s="1"/>
  <c r="AU789" i="32"/>
  <c r="AR789" i="32" s="1"/>
  <c r="AU75" i="32"/>
  <c r="AU3364" i="32"/>
  <c r="AS3364" i="32" s="1"/>
  <c r="AU196" i="32"/>
  <c r="AU3344" i="32"/>
  <c r="AQ3344" i="32" s="1"/>
  <c r="AU1444" i="32"/>
  <c r="AU3316" i="32"/>
  <c r="AT3316" i="32" s="1"/>
  <c r="AU3299" i="32"/>
  <c r="AS3299" i="32" s="1"/>
  <c r="AU4449" i="32"/>
  <c r="AT4449" i="32" s="1"/>
  <c r="AU3271" i="32"/>
  <c r="AS3271" i="32" s="1"/>
  <c r="AU3257" i="32"/>
  <c r="AR3257" i="32" s="1"/>
  <c r="AU3252" i="32"/>
  <c r="AU3241" i="32"/>
  <c r="AR3241" i="32" s="1"/>
  <c r="AU3235" i="32"/>
  <c r="AU1401" i="32"/>
  <c r="AS1401" i="32" s="1"/>
  <c r="AU3214" i="32"/>
  <c r="AU3206" i="32"/>
  <c r="AU3201" i="32"/>
  <c r="AU1394" i="32"/>
  <c r="AS1394" i="32" s="1"/>
  <c r="AU3171" i="32"/>
  <c r="AT3171" i="32" s="1"/>
  <c r="AU1382" i="32"/>
  <c r="AT1382" i="32" s="1"/>
  <c r="AU3158" i="32"/>
  <c r="AQ3158" i="32" s="1"/>
  <c r="AU3150" i="32"/>
  <c r="AT3150" i="32" s="1"/>
  <c r="AU3144" i="32"/>
  <c r="AQ3144" i="32" s="1"/>
  <c r="AU1363" i="32"/>
  <c r="AQ1363" i="32" s="1"/>
  <c r="AU3121" i="32"/>
  <c r="AT3121" i="32" s="1"/>
  <c r="AU3116" i="32"/>
  <c r="AT3116" i="32" s="1"/>
  <c r="AU3111" i="32"/>
  <c r="AU3106" i="32"/>
  <c r="AR3106" i="32" s="1"/>
  <c r="AU3090" i="32"/>
  <c r="AU3079" i="32"/>
  <c r="AT3079" i="32" s="1"/>
  <c r="AU1341" i="32"/>
  <c r="AS1341" i="32" s="1"/>
  <c r="AU3064" i="32"/>
  <c r="AS3064" i="32" s="1"/>
  <c r="AU51" i="32"/>
  <c r="AR51" i="32" s="1"/>
  <c r="AU1327" i="32"/>
  <c r="AR1327" i="32" s="1"/>
  <c r="AU1324" i="32"/>
  <c r="AQ1324" i="32" s="1"/>
  <c r="AU3039" i="32"/>
  <c r="AT3039" i="32" s="1"/>
  <c r="AU1318" i="32"/>
  <c r="AS1318" i="32" s="1"/>
  <c r="AU3027" i="32"/>
  <c r="AS3027" i="32" s="1"/>
  <c r="AU1311" i="32"/>
  <c r="AS1311" i="32" s="1"/>
  <c r="AU3014" i="32"/>
  <c r="AU3008" i="32"/>
  <c r="AQ3008" i="32" s="1"/>
  <c r="AU3001" i="32"/>
  <c r="AR3001" i="32" s="1"/>
  <c r="AU1300" i="32"/>
  <c r="AQ1300" i="32" s="1"/>
  <c r="AU1298" i="32"/>
  <c r="AT1298" i="32" s="1"/>
  <c r="AU1295" i="32"/>
  <c r="AQ1295" i="32" s="1"/>
  <c r="AU150" i="32"/>
  <c r="AT150" i="32" s="1"/>
  <c r="AU2961" i="32"/>
  <c r="AU1282" i="32"/>
  <c r="AT1282" i="32" s="1"/>
  <c r="AU2946" i="32"/>
  <c r="AU1278" i="32"/>
  <c r="AT1278" i="32" s="1"/>
  <c r="AU1971" i="32"/>
  <c r="AU1529" i="32"/>
  <c r="AT1529" i="32" s="1"/>
  <c r="AU3485" i="32"/>
  <c r="AS3485" i="32" s="1"/>
  <c r="AU794" i="32"/>
  <c r="AR794" i="32" s="1"/>
  <c r="AU1510" i="32"/>
  <c r="AQ1510" i="32" s="1"/>
  <c r="AU3441" i="32"/>
  <c r="AT3441" i="32" s="1"/>
  <c r="AU1488" i="32"/>
  <c r="AT1488" i="32" s="1"/>
  <c r="AU3414" i="32"/>
  <c r="AS3414" i="32" s="1"/>
  <c r="AU1477" i="32"/>
  <c r="AU3390" i="32"/>
  <c r="AS3390" i="32" s="1"/>
  <c r="AU3346" i="32"/>
  <c r="AS3346" i="32" s="1"/>
  <c r="AU1445" i="32"/>
  <c r="AU1439" i="32"/>
  <c r="AS1439" i="32" s="1"/>
  <c r="AU3747" i="32"/>
  <c r="AS3747" i="32" s="1"/>
  <c r="AU1426" i="32"/>
  <c r="AU185" i="32"/>
  <c r="AS185" i="32" s="1"/>
  <c r="AU1417" i="32"/>
  <c r="AQ1417" i="32" s="1"/>
  <c r="AU1404" i="32"/>
  <c r="AS1404" i="32" s="1"/>
  <c r="AU3204" i="32"/>
  <c r="AS3204" i="32" s="1"/>
  <c r="AU3197" i="32"/>
  <c r="AT3197" i="32" s="1"/>
  <c r="AU3189" i="32"/>
  <c r="AS3189" i="32" s="1"/>
  <c r="AU3183" i="32"/>
  <c r="AR3183" i="32" s="1"/>
  <c r="AU3176" i="32"/>
  <c r="AQ3176" i="32" s="1"/>
  <c r="AU1379" i="32"/>
  <c r="AS1379" i="32" s="1"/>
  <c r="AU3146" i="32"/>
  <c r="AU3141" i="32"/>
  <c r="AU3137" i="32"/>
  <c r="AU3131" i="32"/>
  <c r="AQ3131" i="32" s="1"/>
  <c r="AU3113" i="32"/>
  <c r="AR3113" i="32" s="1"/>
  <c r="AU3109" i="32"/>
  <c r="AT3109" i="32" s="1"/>
  <c r="AU3104" i="32"/>
  <c r="AS3104" i="32" s="1"/>
  <c r="AU3099" i="32"/>
  <c r="AQ3099" i="32" s="1"/>
  <c r="AU163" i="32"/>
  <c r="AU4471" i="32"/>
  <c r="AT4471" i="32" s="1"/>
  <c r="AU3074" i="32"/>
  <c r="AU1338" i="32"/>
  <c r="AU3061" i="32"/>
  <c r="AU3058" i="32"/>
  <c r="AT3058" i="32" s="1"/>
  <c r="AU1326" i="32"/>
  <c r="AU3044" i="32"/>
  <c r="AS3044" i="32" s="1"/>
  <c r="AU3036" i="32"/>
  <c r="AS3036" i="32" s="1"/>
  <c r="AU1981" i="32"/>
  <c r="AS1981" i="32" s="1"/>
  <c r="AU3024" i="32"/>
  <c r="AS3024" i="32" s="1"/>
  <c r="AU46" i="32"/>
  <c r="AS46" i="32" s="1"/>
  <c r="AU3012" i="32"/>
  <c r="AU3006" i="32"/>
  <c r="AU2998" i="32"/>
  <c r="AQ2998" i="32" s="1"/>
  <c r="AU2989" i="32"/>
  <c r="AT2989" i="32" s="1"/>
  <c r="AU2982" i="32"/>
  <c r="AQ2982" i="32" s="1"/>
  <c r="AU2973" i="32"/>
  <c r="AU2965" i="32"/>
  <c r="AU1285" i="32"/>
  <c r="AR1285" i="32" s="1"/>
  <c r="AU2952" i="32"/>
  <c r="AQ2952" i="32" s="1"/>
  <c r="AU2941" i="32"/>
  <c r="AS2941" i="32" s="1"/>
  <c r="AU1959" i="32"/>
  <c r="AS1959" i="32" s="1"/>
  <c r="AU2926" i="32"/>
  <c r="AS2926" i="32" s="1"/>
  <c r="AU147" i="32"/>
  <c r="AU2908" i="32"/>
  <c r="AQ2908" i="32" s="1"/>
  <c r="AU1266" i="32"/>
  <c r="AS1266" i="32" s="1"/>
  <c r="AU1265" i="32"/>
  <c r="AQ1265" i="32" s="1"/>
  <c r="AU1260" i="32"/>
  <c r="AQ1260" i="32" s="1"/>
  <c r="AU1256" i="32"/>
  <c r="AT1256" i="32" s="1"/>
  <c r="AU2874" i="32"/>
  <c r="AU1249" i="32"/>
  <c r="AR1249" i="32" s="1"/>
  <c r="AU1245" i="32"/>
  <c r="AR1245" i="32" s="1"/>
  <c r="AU1958" i="32"/>
  <c r="AS1958" i="32" s="1"/>
  <c r="AU2851" i="32"/>
  <c r="AS2851" i="32" s="1"/>
  <c r="AU2842" i="32"/>
  <c r="AS2842" i="32" s="1"/>
  <c r="AU1232" i="32"/>
  <c r="AQ1232" i="32" s="1"/>
  <c r="AU2828" i="32"/>
  <c r="AR2828" i="32" s="1"/>
  <c r="AU135" i="32"/>
  <c r="AU2815" i="32"/>
  <c r="AU2810" i="32"/>
  <c r="AU2803" i="32"/>
  <c r="AS2803" i="32" s="1"/>
  <c r="AU3501" i="32"/>
  <c r="AS3501" i="32" s="1"/>
  <c r="AU3480" i="32"/>
  <c r="AS3480" i="32" s="1"/>
  <c r="AU1523" i="32"/>
  <c r="AT1523" i="32" s="1"/>
  <c r="AU3464" i="32"/>
  <c r="AS3464" i="32" s="1"/>
  <c r="AU1502" i="32"/>
  <c r="AQ1502" i="32" s="1"/>
  <c r="AU3425" i="32"/>
  <c r="AQ3425" i="32" s="1"/>
  <c r="AU3393" i="32"/>
  <c r="AT3393" i="32" s="1"/>
  <c r="AU910" i="32"/>
  <c r="AS910" i="32" s="1"/>
  <c r="AU3377" i="32"/>
  <c r="AU3373" i="32"/>
  <c r="AS3373" i="32" s="1"/>
  <c r="AU3356" i="32"/>
  <c r="AS3356" i="32" s="1"/>
  <c r="AU3341" i="32"/>
  <c r="AU3328" i="32"/>
  <c r="AU3310" i="32"/>
  <c r="AS3310" i="32" s="1"/>
  <c r="AU68" i="32"/>
  <c r="AS68" i="32" s="1"/>
  <c r="AU3282" i="32"/>
  <c r="AS3282" i="32" s="1"/>
  <c r="AU1972" i="32"/>
  <c r="AS1972" i="32" s="1"/>
  <c r="AU3117" i="32"/>
  <c r="AT3117" i="32" s="1"/>
  <c r="AU3243" i="32"/>
  <c r="AQ3243" i="32" s="1"/>
  <c r="AU3240" i="32"/>
  <c r="AR3240" i="32" s="1"/>
  <c r="AU1412" i="32"/>
  <c r="AU3229" i="32"/>
  <c r="AS3229" i="32" s="1"/>
  <c r="AU1960" i="32"/>
  <c r="AU3223" i="32"/>
  <c r="AU3216" i="32"/>
  <c r="AU3208" i="32"/>
  <c r="AT3208" i="32" s="1"/>
  <c r="AU3202" i="32"/>
  <c r="AR3202" i="32" s="1"/>
  <c r="AU3179" i="32"/>
  <c r="AR3179" i="32" s="1"/>
  <c r="AU3173" i="32"/>
  <c r="AQ3173" i="32" s="1"/>
  <c r="AU3166" i="32"/>
  <c r="AQ3166" i="32" s="1"/>
  <c r="AU3160" i="32"/>
  <c r="AR3160" i="32" s="1"/>
  <c r="AU3152" i="32"/>
  <c r="AR3152" i="32" s="1"/>
  <c r="AU3135" i="32"/>
  <c r="AU1365" i="32"/>
  <c r="AR1365" i="32" s="1"/>
  <c r="AU3123" i="32"/>
  <c r="AR3123" i="32" s="1"/>
  <c r="AU1984" i="32"/>
  <c r="AU53" i="32"/>
  <c r="AU2688" i="32"/>
  <c r="AT2688" i="32" s="1"/>
  <c r="AU3091" i="32"/>
  <c r="AS3091" i="32" s="1"/>
  <c r="AU3080" i="32"/>
  <c r="AT3080" i="32" s="1"/>
  <c r="AU4454" i="32"/>
  <c r="AT4454" i="32" s="1"/>
  <c r="AU3066" i="32"/>
  <c r="AT3066" i="32" s="1"/>
  <c r="AU162" i="32"/>
  <c r="AQ162" i="32" s="1"/>
  <c r="AU3056" i="32"/>
  <c r="AT3056" i="32" s="1"/>
  <c r="AU1325" i="32"/>
  <c r="AU1321" i="32"/>
  <c r="AQ1321" i="32" s="1"/>
  <c r="AU1319" i="32"/>
  <c r="AU3028" i="32"/>
  <c r="AU1313" i="32"/>
  <c r="AS1313" i="32" s="1"/>
  <c r="AU45" i="32"/>
  <c r="AQ45" i="32" s="1"/>
  <c r="AU1305" i="32"/>
  <c r="AR1305" i="32" s="1"/>
  <c r="AU3003" i="32"/>
  <c r="AQ3003" i="32" s="1"/>
  <c r="AU2994" i="32"/>
  <c r="AS2994" i="32" s="1"/>
  <c r="AU909" i="32"/>
  <c r="AR909" i="32" s="1"/>
  <c r="AU2977" i="32"/>
  <c r="AU2969" i="32"/>
  <c r="AT2969" i="32" s="1"/>
  <c r="AU1289" i="32"/>
  <c r="AT1289" i="32" s="1"/>
  <c r="AU40" i="32"/>
  <c r="AT40" i="32" s="1"/>
  <c r="AU1281" i="32"/>
  <c r="AU1280" i="32"/>
  <c r="AU2932" i="32"/>
  <c r="AU2921" i="32"/>
  <c r="AR2921" i="32" s="1"/>
  <c r="AU2914" i="32"/>
  <c r="AS2914" i="32" s="1"/>
  <c r="AU2906" i="32"/>
  <c r="AT2906" i="32" s="1"/>
  <c r="AU907" i="32"/>
  <c r="AS907" i="32" s="1"/>
  <c r="AU2892" i="32"/>
  <c r="AT2892" i="32" s="1"/>
  <c r="AU2885" i="32"/>
  <c r="AS2885" i="32" s="1"/>
  <c r="AU38" i="32"/>
  <c r="AR38" i="32" s="1"/>
  <c r="AU2872" i="32"/>
  <c r="AT2872" i="32" s="1"/>
  <c r="AU2863" i="32"/>
  <c r="AR2863" i="32" s="1"/>
  <c r="AU2859" i="32"/>
  <c r="AU1238" i="32"/>
  <c r="AU2847" i="32"/>
  <c r="AR2847" i="32" s="1"/>
  <c r="AU2839" i="32"/>
  <c r="AT2839" i="32" s="1"/>
  <c r="AU2834" i="32"/>
  <c r="AR2834" i="32" s="1"/>
  <c r="AU1227" i="32"/>
  <c r="AR1227" i="32" s="1"/>
  <c r="AU1223" i="32"/>
  <c r="AT1223" i="32" s="1"/>
  <c r="AU2814" i="32"/>
  <c r="AT2814" i="32" s="1"/>
  <c r="AU1215" i="32"/>
  <c r="AR1215" i="32" s="1"/>
  <c r="AU1212" i="32"/>
  <c r="AS1212" i="32" s="1"/>
  <c r="AU2796" i="32"/>
  <c r="AU2790" i="32"/>
  <c r="AU1195" i="32"/>
  <c r="AT1195" i="32" s="1"/>
  <c r="AU1191" i="32"/>
  <c r="AU2775" i="32"/>
  <c r="AS2775" i="32" s="1"/>
  <c r="AU3213" i="32"/>
  <c r="AQ3213" i="32" s="1"/>
  <c r="AU3077" i="32"/>
  <c r="AU152" i="32"/>
  <c r="AT152" i="32" s="1"/>
  <c r="AU2991" i="32"/>
  <c r="AR2991" i="32" s="1"/>
  <c r="AU1291" i="32"/>
  <c r="AT1291" i="32" s="1"/>
  <c r="AU2944" i="32"/>
  <c r="AT2944" i="32" s="1"/>
  <c r="AU908" i="32"/>
  <c r="AT908" i="32" s="1"/>
  <c r="AU2877" i="32"/>
  <c r="AS2877" i="32" s="1"/>
  <c r="AU2870" i="32"/>
  <c r="AU2862" i="32"/>
  <c r="AU1240" i="32"/>
  <c r="AT1240" i="32" s="1"/>
  <c r="AU4193" i="32"/>
  <c r="AR4193" i="32" s="1"/>
  <c r="AU138" i="32"/>
  <c r="AQ138" i="32" s="1"/>
  <c r="AU1230" i="32"/>
  <c r="AT1230" i="32" s="1"/>
  <c r="AU2822" i="32"/>
  <c r="AT2822" i="32" s="1"/>
  <c r="AU1220" i="32"/>
  <c r="AR1220" i="32" s="1"/>
  <c r="AU31" i="32"/>
  <c r="AQ31" i="32" s="1"/>
  <c r="AU2800" i="32"/>
  <c r="AT2800" i="32" s="1"/>
  <c r="AU1208" i="32"/>
  <c r="AT1208" i="32" s="1"/>
  <c r="AU1183" i="32"/>
  <c r="AU1182" i="32"/>
  <c r="AT1182" i="32" s="1"/>
  <c r="AU2767" i="32"/>
  <c r="AU2752" i="32"/>
  <c r="AU2748" i="32"/>
  <c r="AU1175" i="32"/>
  <c r="AT1175" i="32" s="1"/>
  <c r="AU2727" i="32"/>
  <c r="AQ2727" i="32" s="1"/>
  <c r="AU2722" i="32"/>
  <c r="AT2722" i="32" s="1"/>
  <c r="AU2708" i="32"/>
  <c r="AS2708" i="32" s="1"/>
  <c r="AU787" i="32"/>
  <c r="AQ787" i="32" s="1"/>
  <c r="AU2694" i="32"/>
  <c r="AR2694" i="32" s="1"/>
  <c r="AU2681" i="32"/>
  <c r="AQ2681" i="32" s="1"/>
  <c r="AU2674" i="32"/>
  <c r="AU1151" i="32"/>
  <c r="AT1151" i="32" s="1"/>
  <c r="AU22" i="32"/>
  <c r="AR22" i="32" s="1"/>
  <c r="AU782" i="32"/>
  <c r="AU780" i="32"/>
  <c r="AU2637" i="32"/>
  <c r="AQ2637" i="32" s="1"/>
  <c r="AU2629" i="32"/>
  <c r="AS2629" i="32" s="1"/>
  <c r="AU2620" i="32"/>
  <c r="AT2620" i="32" s="1"/>
  <c r="AU2608" i="32"/>
  <c r="AU2597" i="32"/>
  <c r="AQ2597" i="32" s="1"/>
  <c r="AU2589" i="32"/>
  <c r="AS2589" i="32" s="1"/>
  <c r="AU2583" i="32"/>
  <c r="AT2583" i="32" s="1"/>
  <c r="AU4216" i="32"/>
  <c r="AR4216" i="32" s="1"/>
  <c r="AU1125" i="32"/>
  <c r="AR1125" i="32" s="1"/>
  <c r="AU2560" i="32"/>
  <c r="AU2549" i="32"/>
  <c r="AQ2549" i="32" s="1"/>
  <c r="AU2539" i="32"/>
  <c r="AU1117" i="32"/>
  <c r="AR1117" i="32" s="1"/>
  <c r="AU2522" i="32"/>
  <c r="AQ2522" i="32" s="1"/>
  <c r="AU1113" i="32"/>
  <c r="AR1113" i="32" s="1"/>
  <c r="AU4468" i="32"/>
  <c r="AQ4468" i="32" s="1"/>
  <c r="AU1108" i="32"/>
  <c r="AT1108" i="32" s="1"/>
  <c r="AU2487" i="32"/>
  <c r="AT2487" i="32" s="1"/>
  <c r="AU2478" i="32"/>
  <c r="AT2478" i="32" s="1"/>
  <c r="AU2468" i="32"/>
  <c r="AQ2468" i="32" s="1"/>
  <c r="AU2460" i="32"/>
  <c r="AU2451" i="32"/>
  <c r="AU2442" i="32"/>
  <c r="AS2442" i="32" s="1"/>
  <c r="AU2433" i="32"/>
  <c r="AU2421" i="32"/>
  <c r="AT2421" i="32" s="1"/>
  <c r="AU2414" i="32"/>
  <c r="AS2414" i="32" s="1"/>
  <c r="AU2405" i="32"/>
  <c r="AT2405" i="32" s="1"/>
  <c r="AU2396" i="32"/>
  <c r="AT2396" i="32" s="1"/>
  <c r="AU1082" i="32"/>
  <c r="AT1082" i="32" s="1"/>
  <c r="AU1080" i="32"/>
  <c r="AQ1080" i="32" s="1"/>
  <c r="AU2368" i="32"/>
  <c r="AS2368" i="32" s="1"/>
  <c r="AU2360" i="32"/>
  <c r="AU184" i="32"/>
  <c r="AS184" i="32" s="1"/>
  <c r="AU1372" i="32"/>
  <c r="AU1351" i="32"/>
  <c r="AS1351" i="32" s="1"/>
  <c r="AU1340" i="32"/>
  <c r="AU2999" i="32"/>
  <c r="AQ2999" i="32" s="1"/>
  <c r="AU2975" i="32"/>
  <c r="AR2975" i="32" s="1"/>
  <c r="AU2954" i="32"/>
  <c r="AQ2954" i="32" s="1"/>
  <c r="AU2928" i="32"/>
  <c r="AT2928" i="32" s="1"/>
  <c r="AU1274" i="32"/>
  <c r="AT1274" i="32" s="1"/>
  <c r="AU1271" i="32"/>
  <c r="AT1271" i="32" s="1"/>
  <c r="AU2897" i="32"/>
  <c r="AS2897" i="32" s="1"/>
  <c r="AU2889" i="32"/>
  <c r="AQ2889" i="32" s="1"/>
  <c r="AU2881" i="32"/>
  <c r="AQ2881" i="32" s="1"/>
  <c r="AU1251" i="32"/>
  <c r="AT1251" i="32" s="1"/>
  <c r="AU2865" i="32"/>
  <c r="AR2865" i="32" s="1"/>
  <c r="AU2833" i="32"/>
  <c r="AU2817" i="32"/>
  <c r="AT2817" i="32" s="1"/>
  <c r="AU2813" i="32"/>
  <c r="AR2813" i="32" s="1"/>
  <c r="AU2808" i="32"/>
  <c r="AS2808" i="32" s="1"/>
  <c r="AU2805" i="32"/>
  <c r="AT2805" i="32" s="1"/>
  <c r="AU1203" i="32"/>
  <c r="AT1203" i="32" s="1"/>
  <c r="AU2791" i="32"/>
  <c r="AU2788" i="32"/>
  <c r="AT2788" i="32" s="1"/>
  <c r="AU1197" i="32"/>
  <c r="AU129" i="32"/>
  <c r="AT129" i="32" s="1"/>
  <c r="AU2764" i="32"/>
  <c r="AQ2764" i="32" s="1"/>
  <c r="AU2759" i="32"/>
  <c r="AU1179" i="32"/>
  <c r="AU2735" i="32"/>
  <c r="AU2732" i="32"/>
  <c r="AU2718" i="32"/>
  <c r="AS2718" i="32" s="1"/>
  <c r="AU2714" i="32"/>
  <c r="AR2714" i="32" s="1"/>
  <c r="AU2702" i="32"/>
  <c r="AQ2702" i="32" s="1"/>
  <c r="AU2687" i="32"/>
  <c r="AT2687" i="32" s="1"/>
  <c r="AU2678" i="32"/>
  <c r="AR2678" i="32" s="1"/>
  <c r="AU2671" i="32"/>
  <c r="AU2662" i="32"/>
  <c r="AQ2662" i="32" s="1"/>
  <c r="AU1148" i="32"/>
  <c r="AT1148" i="32" s="1"/>
  <c r="AU1145" i="32"/>
  <c r="AU2997" i="32"/>
  <c r="AT2997" i="32" s="1"/>
  <c r="AU2633" i="32"/>
  <c r="AT2633" i="32" s="1"/>
  <c r="AU2625" i="32"/>
  <c r="AQ2625" i="32" s="1"/>
  <c r="AU2615" i="32"/>
  <c r="AT2615" i="32" s="1"/>
  <c r="AU2603" i="32"/>
  <c r="AU1137" i="32"/>
  <c r="AT1137" i="32" s="1"/>
  <c r="AU2587" i="32"/>
  <c r="AU1130" i="32"/>
  <c r="AQ1130" i="32" s="1"/>
  <c r="AU180" i="32"/>
  <c r="AQ180" i="32" s="1"/>
  <c r="AU1336" i="32"/>
  <c r="AT1336" i="32" s="1"/>
  <c r="AU151" i="32"/>
  <c r="AS151" i="32" s="1"/>
  <c r="AU2980" i="32"/>
  <c r="AU1284" i="32"/>
  <c r="AU2933" i="32"/>
  <c r="AR2933" i="32" s="1"/>
  <c r="AU1267" i="32"/>
  <c r="AS1267" i="32" s="1"/>
  <c r="AU1248" i="32"/>
  <c r="AR1248" i="32" s="1"/>
  <c r="AU2858" i="32"/>
  <c r="AR2858" i="32" s="1"/>
  <c r="AU2854" i="32"/>
  <c r="AT2854" i="32" s="1"/>
  <c r="AU1235" i="32"/>
  <c r="AU2835" i="32"/>
  <c r="AT2835" i="32" s="1"/>
  <c r="AU2823" i="32"/>
  <c r="AU134" i="32"/>
  <c r="AQ134" i="32" s="1"/>
  <c r="AU2778" i="32"/>
  <c r="AQ2778" i="32" s="1"/>
  <c r="AU28" i="32"/>
  <c r="AU1185" i="32"/>
  <c r="AS1185" i="32" s="1"/>
  <c r="AU2773" i="32"/>
  <c r="AR2773" i="32" s="1"/>
  <c r="AU2769" i="32"/>
  <c r="AS2769" i="32" s="1"/>
  <c r="AU2754" i="32"/>
  <c r="AR2754" i="32" s="1"/>
  <c r="AU26" i="32"/>
  <c r="AQ26" i="32" s="1"/>
  <c r="AU2739" i="32"/>
  <c r="AT2739" i="32" s="1"/>
  <c r="AU1171" i="32"/>
  <c r="AS1171" i="32" s="1"/>
  <c r="AU2724" i="32"/>
  <c r="AS2724" i="32" s="1"/>
  <c r="AU2710" i="32"/>
  <c r="AU2696" i="32"/>
  <c r="AS2696" i="32" s="1"/>
  <c r="AU2683" i="32"/>
  <c r="AU2676" i="32"/>
  <c r="AT2676" i="32" s="1"/>
  <c r="AU1152" i="32"/>
  <c r="AU23" i="32"/>
  <c r="AS23" i="32" s="1"/>
  <c r="AU2651" i="32"/>
  <c r="AS2651" i="32" s="1"/>
  <c r="AU2646" i="32"/>
  <c r="AR2646" i="32" s="1"/>
  <c r="AU2638" i="32"/>
  <c r="AS2638" i="32" s="1"/>
  <c r="AU2630" i="32"/>
  <c r="AT2630" i="32" s="1"/>
  <c r="AU2621" i="32"/>
  <c r="AU2610" i="32"/>
  <c r="AS2610" i="32" s="1"/>
  <c r="AU2599" i="32"/>
  <c r="AR2599" i="32" s="1"/>
  <c r="AU1135" i="32"/>
  <c r="AT1135" i="32" s="1"/>
  <c r="AU2584" i="32"/>
  <c r="AU2575" i="32"/>
  <c r="AU1126" i="32"/>
  <c r="AU773" i="32"/>
  <c r="AR773" i="32" s="1"/>
  <c r="AU2551" i="32"/>
  <c r="AS2551" i="32" s="1"/>
  <c r="AU2541" i="32"/>
  <c r="AU2531" i="32"/>
  <c r="AS2531" i="32" s="1"/>
  <c r="AU1115" i="32"/>
  <c r="AQ1115" i="32" s="1"/>
  <c r="AU2513" i="32"/>
  <c r="AR2513" i="32" s="1"/>
  <c r="AU2503" i="32"/>
  <c r="AR2503" i="32" s="1"/>
  <c r="AU2495" i="32"/>
  <c r="AU1105" i="32"/>
  <c r="AQ1105" i="32" s="1"/>
  <c r="AU1103" i="32"/>
  <c r="AU2470" i="32"/>
  <c r="AU2461" i="32"/>
  <c r="AU1096" i="32"/>
  <c r="AR1096" i="32" s="1"/>
  <c r="AU2444" i="32"/>
  <c r="AS2444" i="32" s="1"/>
  <c r="AU905" i="32"/>
  <c r="AQ905" i="32" s="1"/>
  <c r="AU2423" i="32"/>
  <c r="AT2423" i="32" s="1"/>
  <c r="AU768" i="32"/>
  <c r="AR768" i="32" s="1"/>
  <c r="AU2407" i="32"/>
  <c r="AU2398" i="32"/>
  <c r="AR2398" i="32" s="1"/>
  <c r="AU2388" i="32"/>
  <c r="AT2388" i="32" s="1"/>
  <c r="AU2378" i="32"/>
  <c r="AU2370" i="32"/>
  <c r="AU1075" i="32"/>
  <c r="AU2355" i="32"/>
  <c r="AS2355" i="32" s="1"/>
  <c r="AU2345" i="32"/>
  <c r="AT2345" i="32" s="1"/>
  <c r="AU2337" i="32"/>
  <c r="AS2337" i="32" s="1"/>
  <c r="AU2326" i="32"/>
  <c r="AR2326" i="32" s="1"/>
  <c r="AU3191" i="32"/>
  <c r="AT3191" i="32" s="1"/>
  <c r="AU3148" i="32"/>
  <c r="AT3148" i="32" s="1"/>
  <c r="AU1359" i="32"/>
  <c r="AS1359" i="32" s="1"/>
  <c r="AU3089" i="32"/>
  <c r="AU3060" i="32"/>
  <c r="AT3060" i="32" s="1"/>
  <c r="AU3000" i="32"/>
  <c r="AS3000" i="32" s="1"/>
  <c r="AU2976" i="32"/>
  <c r="AU2956" i="32"/>
  <c r="AU2930" i="32"/>
  <c r="AQ2930" i="32" s="1"/>
  <c r="AU39" i="32"/>
  <c r="AT39" i="32" s="1"/>
  <c r="AU2900" i="32"/>
  <c r="AR2900" i="32" s="1"/>
  <c r="AU1263" i="32"/>
  <c r="AT1263" i="32" s="1"/>
  <c r="AU2882" i="32"/>
  <c r="AQ2882" i="32" s="1"/>
  <c r="AU1253" i="32"/>
  <c r="AT1253" i="32" s="1"/>
  <c r="AU2868" i="32"/>
  <c r="AU1244" i="32"/>
  <c r="AU2856" i="32"/>
  <c r="AU136" i="32"/>
  <c r="AQ136" i="32" s="1"/>
  <c r="AU2818" i="32"/>
  <c r="AU2809" i="32"/>
  <c r="AU2807" i="32"/>
  <c r="AQ2807" i="32" s="1"/>
  <c r="AU1210" i="32"/>
  <c r="AQ1210" i="32" s="1"/>
  <c r="AU2797" i="32"/>
  <c r="AS2797" i="32" s="1"/>
  <c r="AU1205" i="32"/>
  <c r="AS1205" i="32" s="1"/>
  <c r="AU30" i="32"/>
  <c r="AT30" i="32" s="1"/>
  <c r="AU2789" i="32"/>
  <c r="AR2789" i="32" s="1"/>
  <c r="AU27" i="32"/>
  <c r="AU2749" i="32"/>
  <c r="AR2749" i="32" s="1"/>
  <c r="AU2745" i="32"/>
  <c r="AS2745" i="32" s="1"/>
  <c r="AU1173" i="32"/>
  <c r="AS1173" i="32" s="1"/>
  <c r="AU2733" i="32"/>
  <c r="AR2733" i="32" s="1"/>
  <c r="AU2720" i="32"/>
  <c r="AT2720" i="32" s="1"/>
  <c r="AU2703" i="32"/>
  <c r="AU1969" i="32"/>
  <c r="AR1969" i="32" s="1"/>
  <c r="AU2689" i="32"/>
  <c r="AQ2689" i="32" s="1"/>
  <c r="AU2680" i="32"/>
  <c r="AU2673" i="32"/>
  <c r="AT2673" i="32" s="1"/>
  <c r="AU2663" i="32"/>
  <c r="AQ2663" i="32" s="1"/>
  <c r="AU2657" i="32"/>
  <c r="AT2657" i="32" s="1"/>
  <c r="AU2649" i="32"/>
  <c r="AR2649" i="32" s="1"/>
  <c r="AU1143" i="32"/>
  <c r="AU1141" i="32"/>
  <c r="AU2627" i="32"/>
  <c r="AU2617" i="32"/>
  <c r="AU2605" i="32"/>
  <c r="AU2595" i="32"/>
  <c r="AR2595" i="32" s="1"/>
  <c r="AU2588" i="32"/>
  <c r="AR2588" i="32" s="1"/>
  <c r="AU2580" i="32"/>
  <c r="AQ2580" i="32" s="1"/>
  <c r="AU19" i="32"/>
  <c r="AU1124" i="32"/>
  <c r="AQ1124" i="32" s="1"/>
  <c r="AU2557" i="32"/>
  <c r="AU2546" i="32"/>
  <c r="AR2546" i="32" s="1"/>
  <c r="AU1118" i="32"/>
  <c r="AR1118" i="32" s="1"/>
  <c r="AU2528" i="32"/>
  <c r="AT2528" i="32" s="1"/>
  <c r="AU2519" i="32"/>
  <c r="AR2519" i="32" s="1"/>
  <c r="AU2509" i="32"/>
  <c r="AU1111" i="32"/>
  <c r="AU2493" i="32"/>
  <c r="AT2493" i="32" s="1"/>
  <c r="AU2484" i="32"/>
  <c r="AT2484" i="32" s="1"/>
  <c r="AU2475" i="32"/>
  <c r="AT2475" i="32" s="1"/>
  <c r="AU2465" i="32"/>
  <c r="AU2457" i="32"/>
  <c r="AT2457" i="32" s="1"/>
  <c r="AU2449" i="32"/>
  <c r="AR2449" i="32" s="1"/>
  <c r="AU2439" i="32"/>
  <c r="AT2439" i="32" s="1"/>
  <c r="AU2430" i="32"/>
  <c r="AU12" i="32"/>
  <c r="AQ12" i="32" s="1"/>
  <c r="AU2412" i="32"/>
  <c r="AU2403" i="32"/>
  <c r="AQ2403" i="32" s="1"/>
  <c r="AU2393" i="32"/>
  <c r="AU2385" i="32"/>
  <c r="AR2385" i="32" s="1"/>
  <c r="AU1079" i="32"/>
  <c r="AU2366" i="32"/>
  <c r="AT2366" i="32" s="1"/>
  <c r="AU2359" i="32"/>
  <c r="AU2351" i="32"/>
  <c r="AT2351" i="32" s="1"/>
  <c r="AU1070" i="32"/>
  <c r="AR1070" i="32" s="1"/>
  <c r="AU2333" i="32"/>
  <c r="AT2333" i="32" s="1"/>
  <c r="AU2323" i="32"/>
  <c r="AU2313" i="32"/>
  <c r="AS2313" i="32" s="1"/>
  <c r="AU1061" i="32"/>
  <c r="AU2297" i="32"/>
  <c r="AU1057" i="32"/>
  <c r="AS1057" i="32" s="1"/>
  <c r="AU2276" i="32"/>
  <c r="AQ2276" i="32" s="1"/>
  <c r="AU1053" i="32"/>
  <c r="AU2259" i="32"/>
  <c r="AS2259" i="32" s="1"/>
  <c r="AU2248" i="32"/>
  <c r="AR2248" i="32" s="1"/>
  <c r="AU3054" i="32"/>
  <c r="AT3054" i="32" s="1"/>
  <c r="AU3007" i="32"/>
  <c r="AT3007" i="32" s="1"/>
  <c r="AU2983" i="32"/>
  <c r="AS2983" i="32" s="1"/>
  <c r="AU1288" i="32"/>
  <c r="AT1288" i="32" s="1"/>
  <c r="AU2936" i="32"/>
  <c r="AT2936" i="32" s="1"/>
  <c r="AU1270" i="32"/>
  <c r="AU144" i="32"/>
  <c r="AU2886" i="32"/>
  <c r="AU1237" i="32"/>
  <c r="AQ1237" i="32" s="1"/>
  <c r="AU2846" i="32"/>
  <c r="AR2846" i="32" s="1"/>
  <c r="AU1233" i="32"/>
  <c r="AT1233" i="32" s="1"/>
  <c r="AU2831" i="32"/>
  <c r="AQ2831" i="32" s="1"/>
  <c r="AU1224" i="32"/>
  <c r="AT1224" i="32" s="1"/>
  <c r="AU1217" i="32"/>
  <c r="AS1217" i="32" s="1"/>
  <c r="AU2784" i="32"/>
  <c r="AQ2784" i="32" s="1"/>
  <c r="AU1194" i="32"/>
  <c r="AQ1194" i="32" s="1"/>
  <c r="AU1192" i="32"/>
  <c r="AQ1192" i="32" s="1"/>
  <c r="AU2777" i="32"/>
  <c r="AQ2777" i="32" s="1"/>
  <c r="AU1187" i="32"/>
  <c r="AU2761" i="32"/>
  <c r="AU2756" i="32"/>
  <c r="AT2756" i="32" s="1"/>
  <c r="AU2741" i="32"/>
  <c r="AS2741" i="32" s="1"/>
  <c r="AU2740" i="32"/>
  <c r="AR2740" i="32" s="1"/>
  <c r="AU2729" i="32"/>
  <c r="AR2729" i="32" s="1"/>
  <c r="AU2711" i="32"/>
  <c r="AS2711" i="32" s="1"/>
  <c r="AU2700" i="32"/>
  <c r="AR2700" i="32" s="1"/>
  <c r="AU2697" i="32"/>
  <c r="AR2697" i="32" s="1"/>
  <c r="AU2684" i="32"/>
  <c r="AU1155" i="32"/>
  <c r="AS1155" i="32" s="1"/>
  <c r="AU2668" i="32"/>
  <c r="AU24" i="32"/>
  <c r="AU2653" i="32"/>
  <c r="AQ2653" i="32" s="1"/>
  <c r="AU781" i="32"/>
  <c r="AR781" i="32" s="1"/>
  <c r="AU2640" i="32"/>
  <c r="AR2640" i="32" s="1"/>
  <c r="AU2631" i="32"/>
  <c r="AS2631" i="32" s="1"/>
  <c r="AU2622" i="32"/>
  <c r="AR2622" i="32" s="1"/>
  <c r="AU2612" i="32"/>
  <c r="AS2612" i="32" s="1"/>
  <c r="AU2600" i="32"/>
  <c r="AT2600" i="32" s="1"/>
  <c r="AU2591" i="32"/>
  <c r="AQ2591" i="32" s="1"/>
  <c r="AU2585" i="32"/>
  <c r="AU2577" i="32"/>
  <c r="AR2577" i="32" s="1"/>
  <c r="AU1127" i="32"/>
  <c r="AU1123" i="32"/>
  <c r="AU2553" i="32"/>
  <c r="AS2553" i="32" s="1"/>
  <c r="AU2543" i="32"/>
  <c r="AT2543" i="32" s="1"/>
  <c r="AU2533" i="32"/>
  <c r="AR2533" i="32" s="1"/>
  <c r="AU126" i="32"/>
  <c r="AT126" i="32" s="1"/>
  <c r="AU2515" i="32"/>
  <c r="AT2515" i="32" s="1"/>
  <c r="AU2504" i="32"/>
  <c r="AS2504" i="32" s="1"/>
  <c r="AU2497" i="32"/>
  <c r="AU1106" i="32"/>
  <c r="AQ1106" i="32" s="1"/>
  <c r="AU2480" i="32"/>
  <c r="AQ2480" i="32" s="1"/>
  <c r="AU2471" i="32"/>
  <c r="AR2471" i="32" s="1"/>
  <c r="AU2462" i="32"/>
  <c r="AR2462" i="32" s="1"/>
  <c r="AU2454" i="32"/>
  <c r="AU2446" i="32"/>
  <c r="AT2446" i="32" s="1"/>
  <c r="AU2435" i="32"/>
  <c r="AT2435" i="32" s="1"/>
  <c r="AU2425" i="32"/>
  <c r="AR2425" i="32" s="1"/>
  <c r="AU1091" i="32"/>
  <c r="AR1091" i="32" s="1"/>
  <c r="AU2409" i="32"/>
  <c r="AR2409" i="32" s="1"/>
  <c r="AU1084" i="32"/>
  <c r="AT1084" i="32" s="1"/>
  <c r="AU2389" i="32"/>
  <c r="AU2380" i="32"/>
  <c r="AU3205" i="32"/>
  <c r="AU3164" i="32"/>
  <c r="AR3164" i="32" s="1"/>
  <c r="AU3047" i="32"/>
  <c r="AU1308" i="32"/>
  <c r="AT1308" i="32" s="1"/>
  <c r="AU42" i="32"/>
  <c r="AU2967" i="32"/>
  <c r="AQ2967" i="32" s="1"/>
  <c r="AU2943" i="32"/>
  <c r="AQ2943" i="32" s="1"/>
  <c r="AU2904" i="32"/>
  <c r="AT2904" i="32" s="1"/>
  <c r="AU2884" i="32"/>
  <c r="AU1254" i="32"/>
  <c r="AT1254" i="32" s="1"/>
  <c r="AU142" i="32"/>
  <c r="AU141" i="32"/>
  <c r="AR141" i="32" s="1"/>
  <c r="AU140" i="32"/>
  <c r="AU2850" i="32"/>
  <c r="AT2850" i="32" s="1"/>
  <c r="AU2840" i="32"/>
  <c r="AR2840" i="32" s="1"/>
  <c r="AU33" i="32"/>
  <c r="AS33" i="32" s="1"/>
  <c r="AU1222" i="32"/>
  <c r="AS1222" i="32" s="1"/>
  <c r="AU130" i="32"/>
  <c r="AR130" i="32" s="1"/>
  <c r="AU1211" i="32"/>
  <c r="AT1211" i="32" s="1"/>
  <c r="AU2798" i="32"/>
  <c r="AR2798" i="32" s="1"/>
  <c r="AU2795" i="32"/>
  <c r="AT2795" i="32" s="1"/>
  <c r="AU2771" i="32"/>
  <c r="AQ2771" i="32" s="1"/>
  <c r="AU1181" i="32"/>
  <c r="AU2751" i="32"/>
  <c r="AR2751" i="32" s="1"/>
  <c r="AU2747" i="32"/>
  <c r="AS2747" i="32" s="1"/>
  <c r="AU1174" i="32"/>
  <c r="AQ1174" i="32" s="1"/>
  <c r="AU1169" i="32"/>
  <c r="AU2707" i="32"/>
  <c r="AU2705" i="32"/>
  <c r="AU2693" i="32"/>
  <c r="AT2693" i="32" s="1"/>
  <c r="AU1160" i="32"/>
  <c r="AS1160" i="32" s="1"/>
  <c r="AU1159" i="32"/>
  <c r="AT1159" i="32" s="1"/>
  <c r="AU1154" i="32"/>
  <c r="AS1154" i="32" s="1"/>
  <c r="AU2665" i="32"/>
  <c r="AU2658" i="32"/>
  <c r="AS2658" i="32" s="1"/>
  <c r="AU1146" i="32"/>
  <c r="AR1146" i="32" s="1"/>
  <c r="AU21" i="32"/>
  <c r="AU2636" i="32"/>
  <c r="AR2636" i="32" s="1"/>
  <c r="AU2628" i="32"/>
  <c r="AS2628" i="32" s="1"/>
  <c r="AU2619" i="32"/>
  <c r="AU2607" i="32"/>
  <c r="AU2596" i="32"/>
  <c r="AQ2596" i="32" s="1"/>
  <c r="AU1134" i="32"/>
  <c r="AS1134" i="32" s="1"/>
  <c r="AU2582" i="32"/>
  <c r="AU2572" i="32"/>
  <c r="AR2572" i="32" s="1"/>
  <c r="AU2567" i="32"/>
  <c r="AQ2567" i="32" s="1"/>
  <c r="AU2559" i="32"/>
  <c r="AU2548" i="32"/>
  <c r="AR2548" i="32" s="1"/>
  <c r="AU1119" i="32"/>
  <c r="AU1116" i="32"/>
  <c r="AS1116" i="32" s="1"/>
  <c r="AU2521" i="32"/>
  <c r="AR2521" i="32" s="1"/>
  <c r="AU2511" i="32"/>
  <c r="AT2511" i="32" s="1"/>
  <c r="AU16" i="32"/>
  <c r="AU15" i="32"/>
  <c r="AQ15" i="32" s="1"/>
  <c r="AU2486" i="32"/>
  <c r="AR2486" i="32" s="1"/>
  <c r="AU2477" i="32"/>
  <c r="AT2477" i="32" s="1"/>
  <c r="AU2467" i="32"/>
  <c r="AQ2467" i="32" s="1"/>
  <c r="AU2459" i="32"/>
  <c r="AQ2459" i="32" s="1"/>
  <c r="AU2450" i="32"/>
  <c r="AR2450" i="32" s="1"/>
  <c r="AU2441" i="32"/>
  <c r="AQ2441" i="32" s="1"/>
  <c r="AU2432" i="32"/>
  <c r="AU2420" i="32"/>
  <c r="AU2413" i="32"/>
  <c r="AU2404" i="32"/>
  <c r="AR2404" i="32" s="1"/>
  <c r="AU2395" i="32"/>
  <c r="AT2395" i="32" s="1"/>
  <c r="AU1081" i="32"/>
  <c r="AT1081" i="32" s="1"/>
  <c r="AU2376" i="32"/>
  <c r="AR2376" i="32" s="1"/>
  <c r="AU11" i="32"/>
  <c r="AQ11" i="32" s="1"/>
  <c r="AU1074" i="32"/>
  <c r="AR1074" i="32" s="1"/>
  <c r="AU766" i="32"/>
  <c r="AQ766" i="32" s="1"/>
  <c r="AU9" i="32"/>
  <c r="AS9" i="32" s="1"/>
  <c r="AU7" i="32"/>
  <c r="AQ7" i="32" s="1"/>
  <c r="AU2325" i="32"/>
  <c r="AU2315" i="32"/>
  <c r="AT2315" i="32" s="1"/>
  <c r="AU2306" i="32"/>
  <c r="AS2306" i="32" s="1"/>
  <c r="AU2298" i="32"/>
  <c r="AU2289" i="32"/>
  <c r="AQ2289" i="32" s="1"/>
  <c r="AU2278" i="32"/>
  <c r="AS2278" i="32" s="1"/>
  <c r="AU1054" i="32"/>
  <c r="AR1054" i="32" s="1"/>
  <c r="AU2261" i="32"/>
  <c r="AQ2261" i="32" s="1"/>
  <c r="AU2250" i="32"/>
  <c r="AR2250" i="32" s="1"/>
  <c r="AU2239" i="32"/>
  <c r="AT2239" i="32" s="1"/>
  <c r="AU2231" i="32"/>
  <c r="AU2222" i="32"/>
  <c r="AR2222" i="32" s="1"/>
  <c r="AU2216" i="32"/>
  <c r="AR2216" i="32" s="1"/>
  <c r="AU2207" i="32"/>
  <c r="AT2207" i="32" s="1"/>
  <c r="AU2197" i="32"/>
  <c r="AU2186" i="32"/>
  <c r="AU2176" i="32"/>
  <c r="AR2176" i="32" s="1"/>
  <c r="AU2165" i="32"/>
  <c r="AQ2165" i="32" s="1"/>
  <c r="AU2153" i="32"/>
  <c r="AU2144" i="32"/>
  <c r="AT2144" i="32" s="1"/>
  <c r="AU2134" i="32"/>
  <c r="AQ2134" i="32" s="1"/>
  <c r="AU1031" i="32"/>
  <c r="AT1031" i="32" s="1"/>
  <c r="AU759" i="32"/>
  <c r="AR759" i="32" s="1"/>
  <c r="AU753" i="32"/>
  <c r="AT753" i="32" s="1"/>
  <c r="AU743" i="32"/>
  <c r="AT743" i="32" s="1"/>
  <c r="AU1021" i="32"/>
  <c r="AT1021" i="32" s="1"/>
  <c r="AU2109" i="32"/>
  <c r="AR2109" i="32" s="1"/>
  <c r="AU730" i="32"/>
  <c r="AU727" i="32"/>
  <c r="AU1010" i="32"/>
  <c r="AS1010" i="32" s="1"/>
  <c r="AU1005" i="32"/>
  <c r="AQ1005" i="32" s="1"/>
  <c r="AU711" i="32"/>
  <c r="AU999" i="32"/>
  <c r="AQ999" i="32" s="1"/>
  <c r="AU995" i="32"/>
  <c r="AR995" i="32" s="1"/>
  <c r="AU698" i="32"/>
  <c r="AQ698" i="32" s="1"/>
  <c r="AU695" i="32"/>
  <c r="AT695" i="32" s="1"/>
  <c r="AU686" i="32"/>
  <c r="AQ686" i="32" s="1"/>
  <c r="AU674" i="32"/>
  <c r="AR674" i="32" s="1"/>
  <c r="AU665" i="32"/>
  <c r="AU3102" i="32"/>
  <c r="AQ3102" i="32" s="1"/>
  <c r="AU48" i="32"/>
  <c r="AU3017" i="32"/>
  <c r="AQ3017" i="32" s="1"/>
  <c r="AU1432" i="32"/>
  <c r="AQ1432" i="32" s="1"/>
  <c r="AU2972" i="32"/>
  <c r="AQ2972" i="32" s="1"/>
  <c r="AU2950" i="32"/>
  <c r="AU2924" i="32"/>
  <c r="AQ2924" i="32" s="1"/>
  <c r="AU1273" i="32"/>
  <c r="AT1273" i="32" s="1"/>
  <c r="AU2911" i="32"/>
  <c r="AQ2911" i="32" s="1"/>
  <c r="AU145" i="32"/>
  <c r="AU1262" i="32"/>
  <c r="AR1262" i="32" s="1"/>
  <c r="AU2879" i="32"/>
  <c r="AU1250" i="32"/>
  <c r="AT1250" i="32" s="1"/>
  <c r="AU2838" i="32"/>
  <c r="AU1228" i="32"/>
  <c r="AR1228" i="32" s="1"/>
  <c r="AU2820" i="32"/>
  <c r="AU2812" i="32"/>
  <c r="AT2812" i="32" s="1"/>
  <c r="AU2804" i="32"/>
  <c r="AT2804" i="32" s="1"/>
  <c r="AU1201" i="32"/>
  <c r="AS1201" i="32" s="1"/>
  <c r="AU1199" i="32"/>
  <c r="AT1199" i="32" s="1"/>
  <c r="AU1196" i="32"/>
  <c r="AT1196" i="32" s="1"/>
  <c r="AU29" i="32"/>
  <c r="AU2781" i="32"/>
  <c r="AT2781" i="32" s="1"/>
  <c r="AU2763" i="32"/>
  <c r="AR2763" i="32" s="1"/>
  <c r="AU2758" i="32"/>
  <c r="AU2743" i="32"/>
  <c r="AU2731" i="32"/>
  <c r="AS2731" i="32" s="1"/>
  <c r="AU1168" i="32"/>
  <c r="AT1168" i="32" s="1"/>
  <c r="AU2713" i="32"/>
  <c r="AQ2713" i="32" s="1"/>
  <c r="AU2701" i="32"/>
  <c r="AU2698" i="32"/>
  <c r="AQ2698" i="32" s="1"/>
  <c r="AU2686" i="32"/>
  <c r="AR2686" i="32" s="1"/>
  <c r="AU1157" i="32"/>
  <c r="AT1157" i="32" s="1"/>
  <c r="AU2670" i="32"/>
  <c r="AU2661" i="32"/>
  <c r="AT2661" i="32" s="1"/>
  <c r="AU2655" i="32"/>
  <c r="AS2655" i="32" s="1"/>
  <c r="AU1144" i="32"/>
  <c r="AU1142" i="32"/>
  <c r="AU779" i="32"/>
  <c r="AS779" i="32" s="1"/>
  <c r="AU2624" i="32"/>
  <c r="AT2624" i="32" s="1"/>
  <c r="AU2614" i="32"/>
  <c r="AS2614" i="32" s="1"/>
  <c r="AU2602" i="32"/>
  <c r="AR2602" i="32" s="1"/>
  <c r="AU2593" i="32"/>
  <c r="AQ2593" i="32" s="1"/>
  <c r="AU2586" i="32"/>
  <c r="AT2586" i="32" s="1"/>
  <c r="AU2578" i="32"/>
  <c r="AS2578" i="32" s="1"/>
  <c r="AU2569" i="32"/>
  <c r="AS2569" i="32" s="1"/>
  <c r="AU2563" i="32"/>
  <c r="AR2563" i="32" s="1"/>
  <c r="AU1122" i="32"/>
  <c r="AU2545" i="32"/>
  <c r="AU2535" i="32"/>
  <c r="AU2525" i="32"/>
  <c r="AQ2525" i="32" s="1"/>
  <c r="AU2517" i="32"/>
  <c r="AR2517" i="32" s="1"/>
  <c r="AU2506" i="32"/>
  <c r="AQ2506" i="32" s="1"/>
  <c r="AU2499" i="32"/>
  <c r="AR2499" i="32" s="1"/>
  <c r="AU2491" i="32"/>
  <c r="AR2491" i="32" s="1"/>
  <c r="AU2481" i="32"/>
  <c r="AQ2481" i="32" s="1"/>
  <c r="AU770" i="32"/>
  <c r="AU14" i="32"/>
  <c r="AU2455" i="32"/>
  <c r="AQ2455" i="32" s="1"/>
  <c r="AU2447" i="32"/>
  <c r="AQ2447" i="32" s="1"/>
  <c r="AU2437" i="32"/>
  <c r="AU2427" i="32"/>
  <c r="AU2417" i="32"/>
  <c r="AQ2417" i="32" s="1"/>
  <c r="AU1087" i="32"/>
  <c r="AR1087" i="32" s="1"/>
  <c r="AU2400" i="32"/>
  <c r="AS2400" i="32" s="1"/>
  <c r="AU2391" i="32"/>
  <c r="AU2382" i="32"/>
  <c r="AS2382" i="32" s="1"/>
  <c r="AU2373" i="32"/>
  <c r="AQ2373" i="32" s="1"/>
  <c r="AU2363" i="32"/>
  <c r="AT2363" i="32" s="1"/>
  <c r="AU1954" i="32"/>
  <c r="AR1954" i="32" s="1"/>
  <c r="AU2348" i="32"/>
  <c r="AU1416" i="32"/>
  <c r="AR1416" i="32" s="1"/>
  <c r="AU3031" i="32"/>
  <c r="AU153" i="32"/>
  <c r="AS153" i="32" s="1"/>
  <c r="AU2992" i="32"/>
  <c r="AS2992" i="32" s="1"/>
  <c r="AU2968" i="32"/>
  <c r="AT2968" i="32" s="1"/>
  <c r="AU2945" i="32"/>
  <c r="AS2945" i="32" s="1"/>
  <c r="AU2905" i="32"/>
  <c r="AR2905" i="32" s="1"/>
  <c r="AU2871" i="32"/>
  <c r="AQ2871" i="32" s="1"/>
  <c r="AU1247" i="32"/>
  <c r="AU1241" i="32"/>
  <c r="AQ1241" i="32" s="1"/>
  <c r="AU2853" i="32"/>
  <c r="AU2844" i="32"/>
  <c r="AT2844" i="32" s="1"/>
  <c r="AU34" i="32"/>
  <c r="AU1226" i="32"/>
  <c r="AU1221" i="32"/>
  <c r="AU131" i="32"/>
  <c r="AR131" i="32" s="1"/>
  <c r="AU2801" i="32"/>
  <c r="AQ2801" i="32" s="1"/>
  <c r="AU3185" i="32"/>
  <c r="AR3185" i="32" s="1"/>
  <c r="AU1375" i="32"/>
  <c r="AT1375" i="32" s="1"/>
  <c r="AU3110" i="32"/>
  <c r="AS3110" i="32" s="1"/>
  <c r="AU1315" i="32"/>
  <c r="AU1302" i="32"/>
  <c r="AT1302" i="32" s="1"/>
  <c r="AU1294" i="32"/>
  <c r="AR1294" i="32" s="1"/>
  <c r="AU2955" i="32"/>
  <c r="AT2955" i="32" s="1"/>
  <c r="AU2929" i="32"/>
  <c r="AR2929" i="32" s="1"/>
  <c r="AU2919" i="32"/>
  <c r="AT2919" i="32" s="1"/>
  <c r="AU2912" i="32"/>
  <c r="AU1980" i="32"/>
  <c r="AR1980" i="32" s="1"/>
  <c r="AU2890" i="32"/>
  <c r="AQ2890" i="32" s="1"/>
  <c r="AU1258" i="32"/>
  <c r="AS1258" i="32" s="1"/>
  <c r="AU1252" i="32"/>
  <c r="AU37" i="32"/>
  <c r="AQ37" i="32" s="1"/>
  <c r="AU2860" i="32"/>
  <c r="AS2860" i="32" s="1"/>
  <c r="AU2826" i="32"/>
  <c r="AR2826" i="32" s="1"/>
  <c r="AU1970" i="32"/>
  <c r="AT1970" i="32" s="1"/>
  <c r="AU1216" i="32"/>
  <c r="AR1216" i="32" s="1"/>
  <c r="AU2806" i="32"/>
  <c r="AS2806" i="32" s="1"/>
  <c r="AU1206" i="32"/>
  <c r="AT1206" i="32" s="1"/>
  <c r="AU1204" i="32"/>
  <c r="AT1204" i="32" s="1"/>
  <c r="AU2792" i="32"/>
  <c r="AQ2792" i="32" s="1"/>
  <c r="AU1200" i="32"/>
  <c r="AT1200" i="32" s="1"/>
  <c r="AU1198" i="32"/>
  <c r="AQ1198" i="32" s="1"/>
  <c r="AU2765" i="32"/>
  <c r="AS2765" i="32" s="1"/>
  <c r="AU2744" i="32"/>
  <c r="AS2744" i="32" s="1"/>
  <c r="AU2736" i="32"/>
  <c r="AR2736" i="32" s="1"/>
  <c r="AU1172" i="32"/>
  <c r="AR1172" i="32" s="1"/>
  <c r="AU2719" i="32"/>
  <c r="AQ2719" i="32" s="1"/>
  <c r="AU2715" i="32"/>
  <c r="AU786" i="32"/>
  <c r="AT786" i="32" s="1"/>
  <c r="AU2692" i="32"/>
  <c r="AQ2692" i="32" s="1"/>
  <c r="AU3650" i="32"/>
  <c r="AU2679" i="32"/>
  <c r="AS2679" i="32" s="1"/>
  <c r="AU2672" i="32"/>
  <c r="AR2672" i="32" s="1"/>
  <c r="AU783" i="32"/>
  <c r="AR783" i="32" s="1"/>
  <c r="AU2656" i="32"/>
  <c r="AQ2656" i="32" s="1"/>
  <c r="AU906" i="32"/>
  <c r="AQ906" i="32" s="1"/>
  <c r="AU2643" i="32"/>
  <c r="AT2643" i="32" s="1"/>
  <c r="AU2634" i="32"/>
  <c r="AU2626" i="32"/>
  <c r="AS2626" i="32" s="1"/>
  <c r="AU2616" i="32"/>
  <c r="AS2616" i="32" s="1"/>
  <c r="AU2604" i="32"/>
  <c r="AU2642" i="32"/>
  <c r="AT2642" i="32" s="1"/>
  <c r="AU776" i="32"/>
  <c r="AS776" i="32" s="1"/>
  <c r="AU2579" i="32"/>
  <c r="AR2579" i="32" s="1"/>
  <c r="AU2570" i="32"/>
  <c r="AQ2570" i="32" s="1"/>
  <c r="AU2565" i="32"/>
  <c r="AT2565" i="32" s="1"/>
  <c r="AU2556" i="32"/>
  <c r="AU1121" i="32"/>
  <c r="AT1121" i="32" s="1"/>
  <c r="AU2537" i="32"/>
  <c r="AR2537" i="32" s="1"/>
  <c r="AU2527" i="32"/>
  <c r="AT2527" i="32" s="1"/>
  <c r="AU2518" i="32"/>
  <c r="AU2508" i="32"/>
  <c r="AU2500" i="32"/>
  <c r="AU2492" i="32"/>
  <c r="AT2492" i="32" s="1"/>
  <c r="AU2483" i="32"/>
  <c r="AU2474" i="32"/>
  <c r="AS2474" i="32" s="1"/>
  <c r="AU2464" i="32"/>
  <c r="AQ2464" i="32" s="1"/>
  <c r="AU1310" i="32"/>
  <c r="AS1310" i="32" s="1"/>
  <c r="AU44" i="32"/>
  <c r="AR44" i="32" s="1"/>
  <c r="AU1297" i="32"/>
  <c r="AU1287" i="32"/>
  <c r="AT1287" i="32" s="1"/>
  <c r="AU2935" i="32"/>
  <c r="AT2935" i="32" s="1"/>
  <c r="AU146" i="32"/>
  <c r="AU1264" i="32"/>
  <c r="AQ1264" i="32" s="1"/>
  <c r="AU1242" i="32"/>
  <c r="AQ1242" i="32" s="1"/>
  <c r="AU2855" i="32"/>
  <c r="AU2845" i="32"/>
  <c r="AU2836" i="32"/>
  <c r="AT2836" i="32" s="1"/>
  <c r="AU2830" i="32"/>
  <c r="AS2830" i="32" s="1"/>
  <c r="AU2824" i="32"/>
  <c r="AS2824" i="32" s="1"/>
  <c r="AU2811" i="32"/>
  <c r="AU1193" i="32"/>
  <c r="AS1193" i="32" s="1"/>
  <c r="AU2779" i="32"/>
  <c r="AT2779" i="32" s="1"/>
  <c r="AU2776" i="32"/>
  <c r="AQ2776" i="32" s="1"/>
  <c r="AU1186" i="32"/>
  <c r="AR1186" i="32" s="1"/>
  <c r="AU2774" i="32"/>
  <c r="AQ2774" i="32" s="1"/>
  <c r="AU2755" i="32"/>
  <c r="AU1178" i="32"/>
  <c r="AU1176" i="32"/>
  <c r="AU2728" i="32"/>
  <c r="AT2728" i="32" s="1"/>
  <c r="AU2725" i="32"/>
  <c r="AR2725" i="32" s="1"/>
  <c r="AU1167" i="32"/>
  <c r="AT1167" i="32" s="1"/>
  <c r="AU1163" i="32"/>
  <c r="AR1163" i="32" s="1"/>
  <c r="AU1161" i="32"/>
  <c r="AR1161" i="32" s="1"/>
  <c r="AU784" i="32"/>
  <c r="AS784" i="32" s="1"/>
  <c r="AU2677" i="32"/>
  <c r="AU2667" i="32"/>
  <c r="AQ2667" i="32" s="1"/>
  <c r="AU2659" i="32"/>
  <c r="AQ2659" i="32" s="1"/>
  <c r="AU2652" i="32"/>
  <c r="AU2647" i="32"/>
  <c r="AT2647" i="32" s="1"/>
  <c r="AU2639" i="32"/>
  <c r="AU1140" i="32"/>
  <c r="AQ1140" i="32" s="1"/>
  <c r="AU2916" i="32"/>
  <c r="AT2916" i="32" s="1"/>
  <c r="AU2827" i="32"/>
  <c r="AQ2827" i="32" s="1"/>
  <c r="AU1207" i="32"/>
  <c r="AQ1207" i="32" s="1"/>
  <c r="AU2704" i="32"/>
  <c r="AT2704" i="32" s="1"/>
  <c r="AU785" i="32"/>
  <c r="AR785" i="32" s="1"/>
  <c r="AU1158" i="32"/>
  <c r="AT1158" i="32" s="1"/>
  <c r="AU2669" i="32"/>
  <c r="AU2650" i="32"/>
  <c r="AU2641" i="32"/>
  <c r="AU1138" i="32"/>
  <c r="AU2590" i="32"/>
  <c r="AU2562" i="32"/>
  <c r="AT2562" i="32" s="1"/>
  <c r="AU2547" i="32"/>
  <c r="AR2547" i="32" s="1"/>
  <c r="AU2532" i="32"/>
  <c r="AR2532" i="32" s="1"/>
  <c r="AU2502" i="32"/>
  <c r="AR2502" i="32" s="1"/>
  <c r="AU2482" i="32"/>
  <c r="AQ2482" i="32" s="1"/>
  <c r="AU1077" i="32"/>
  <c r="AU2365" i="32"/>
  <c r="AR2365" i="32" s="1"/>
  <c r="AU1076" i="32"/>
  <c r="AU2357" i="32"/>
  <c r="AR2357" i="32" s="1"/>
  <c r="AU2344" i="32"/>
  <c r="AU2338" i="32"/>
  <c r="AU2300" i="32"/>
  <c r="AR2300" i="32" s="1"/>
  <c r="AU6" i="32"/>
  <c r="AQ6" i="32" s="1"/>
  <c r="AU2288" i="32"/>
  <c r="AS2288" i="32" s="1"/>
  <c r="AU2284" i="32"/>
  <c r="AT2284" i="32" s="1"/>
  <c r="AU1056" i="32"/>
  <c r="AR1056" i="32" s="1"/>
  <c r="AU2241" i="32"/>
  <c r="AT2241" i="32" s="1"/>
  <c r="AU2237" i="32"/>
  <c r="AQ2237" i="32" s="1"/>
  <c r="AU2225" i="32"/>
  <c r="AR2225" i="32" s="1"/>
  <c r="AU1045" i="32"/>
  <c r="AU2212" i="32"/>
  <c r="AU2198" i="32"/>
  <c r="AU2194" i="32"/>
  <c r="AU2179" i="32"/>
  <c r="AS2179" i="32" s="1"/>
  <c r="AU2174" i="32"/>
  <c r="AT2174" i="32" s="1"/>
  <c r="AU2158" i="32"/>
  <c r="AS2158" i="32" s="1"/>
  <c r="AU2139" i="32"/>
  <c r="AS2139" i="32" s="1"/>
  <c r="AU2125" i="32"/>
  <c r="AR2125" i="32" s="1"/>
  <c r="AU2121" i="32"/>
  <c r="AS2121" i="32" s="1"/>
  <c r="AU756" i="32"/>
  <c r="AS756" i="32" s="1"/>
  <c r="AU752" i="32"/>
  <c r="AR752" i="32" s="1"/>
  <c r="AU2116" i="32"/>
  <c r="AU2110" i="32"/>
  <c r="AQ2110" i="32" s="1"/>
  <c r="AU733" i="32"/>
  <c r="AT733" i="32" s="1"/>
  <c r="AU2101" i="32"/>
  <c r="AU1011" i="32"/>
  <c r="AU1978" i="32"/>
  <c r="AT1978" i="32" s="1"/>
  <c r="AU709" i="32"/>
  <c r="AS709" i="32" s="1"/>
  <c r="AU996" i="32"/>
  <c r="AR996" i="32" s="1"/>
  <c r="AU701" i="32"/>
  <c r="AU2081" i="32"/>
  <c r="AS2081" i="32" s="1"/>
  <c r="AU2077" i="32"/>
  <c r="AR2077" i="32" s="1"/>
  <c r="AU680" i="32"/>
  <c r="AQ680" i="32" s="1"/>
  <c r="AU666" i="32"/>
  <c r="AT666" i="32" s="1"/>
  <c r="AU661" i="32"/>
  <c r="AU649" i="32"/>
  <c r="AR649" i="32" s="1"/>
  <c r="AU638" i="32"/>
  <c r="AU2074" i="32"/>
  <c r="AU985" i="32"/>
  <c r="AU612" i="32"/>
  <c r="AS612" i="32" s="1"/>
  <c r="AU603" i="32"/>
  <c r="AS603" i="32" s="1"/>
  <c r="AU592" i="32"/>
  <c r="AQ592" i="32" s="1"/>
  <c r="AU581" i="32"/>
  <c r="AT581" i="32" s="1"/>
  <c r="AU570" i="32"/>
  <c r="AT570" i="32" s="1"/>
  <c r="AU559" i="32"/>
  <c r="AU548" i="32"/>
  <c r="AU537" i="32"/>
  <c r="AU525" i="32"/>
  <c r="AS525" i="32" s="1"/>
  <c r="AU513" i="32"/>
  <c r="AU502" i="32"/>
  <c r="AU490" i="32"/>
  <c r="AT490" i="32" s="1"/>
  <c r="AU478" i="32"/>
  <c r="AT478" i="32" s="1"/>
  <c r="AU467" i="32"/>
  <c r="AT467" i="32" s="1"/>
  <c r="AU455" i="32"/>
  <c r="AQ455" i="32" s="1"/>
  <c r="AU2869" i="32"/>
  <c r="AQ2869" i="32" s="1"/>
  <c r="AU1214" i="32"/>
  <c r="AU1184" i="32"/>
  <c r="AS1184" i="32" s="1"/>
  <c r="AU2723" i="32"/>
  <c r="AQ2723" i="32" s="1"/>
  <c r="AU2709" i="32"/>
  <c r="AQ2709" i="32" s="1"/>
  <c r="AU2618" i="32"/>
  <c r="AT2618" i="32" s="1"/>
  <c r="AU1133" i="32"/>
  <c r="AS1133" i="32" s="1"/>
  <c r="AU18" i="32"/>
  <c r="AR18" i="32" s="1"/>
  <c r="AU1120" i="32"/>
  <c r="AR1120" i="32" s="1"/>
  <c r="AU2516" i="32"/>
  <c r="AT2516" i="32" s="1"/>
  <c r="AU2501" i="32"/>
  <c r="AU4443" i="32"/>
  <c r="AQ4443" i="32" s="1"/>
  <c r="AU1099" i="32"/>
  <c r="AT1099" i="32" s="1"/>
  <c r="AU1097" i="32"/>
  <c r="AU2443" i="32"/>
  <c r="AR2443" i="32" s="1"/>
  <c r="AU2436" i="32"/>
  <c r="AT2436" i="32" s="1"/>
  <c r="AU2422" i="32"/>
  <c r="AU2416" i="32"/>
  <c r="AR2416" i="32" s="1"/>
  <c r="AU2406" i="32"/>
  <c r="AT2406" i="32" s="1"/>
  <c r="AU1085" i="32"/>
  <c r="AR1085" i="32" s="1"/>
  <c r="AU2387" i="32"/>
  <c r="AT2387" i="32" s="1"/>
  <c r="AU2381" i="32"/>
  <c r="AT2381" i="32" s="1"/>
  <c r="AU2331" i="32"/>
  <c r="AR2331" i="32" s="1"/>
  <c r="AU2319" i="32"/>
  <c r="AR2319" i="32" s="1"/>
  <c r="AU2311" i="32"/>
  <c r="AS2311" i="32" s="1"/>
  <c r="AU2305" i="32"/>
  <c r="AR2305" i="32" s="1"/>
  <c r="AU2279" i="32"/>
  <c r="AT2279" i="32" s="1"/>
  <c r="AU2271" i="32"/>
  <c r="AQ2271" i="32" s="1"/>
  <c r="AU2265" i="32"/>
  <c r="AT2265" i="32" s="1"/>
  <c r="AU2256" i="32"/>
  <c r="AQ2256" i="32" s="1"/>
  <c r="AU1050" i="32"/>
  <c r="AU1048" i="32"/>
  <c r="AU2230" i="32"/>
  <c r="AT2230" i="32" s="1"/>
  <c r="AU764" i="32"/>
  <c r="AT764" i="32" s="1"/>
  <c r="AU2208" i="32"/>
  <c r="AS2208" i="32" s="1"/>
  <c r="AU2204" i="32"/>
  <c r="AU2189" i="32"/>
  <c r="AT2189" i="32" s="1"/>
  <c r="AU2184" i="32"/>
  <c r="AT2184" i="32" s="1"/>
  <c r="AU2169" i="32"/>
  <c r="AS2169" i="32" s="1"/>
  <c r="AU762" i="32"/>
  <c r="AU1033" i="32"/>
  <c r="AT1033" i="32" s="1"/>
  <c r="AU2132" i="32"/>
  <c r="AR2132" i="32" s="1"/>
  <c r="AU1953" i="32"/>
  <c r="AT1953" i="32" s="1"/>
  <c r="AU901" i="32"/>
  <c r="AU748" i="32"/>
  <c r="AT748" i="32" s="1"/>
  <c r="AU736" i="32"/>
  <c r="AS736" i="32" s="1"/>
  <c r="AU2114" i="32"/>
  <c r="AQ2114" i="32" s="1"/>
  <c r="AU1016" i="32"/>
  <c r="AU1015" i="32"/>
  <c r="AR1015" i="32" s="1"/>
  <c r="AU724" i="32"/>
  <c r="AQ724" i="32" s="1"/>
  <c r="AU714" i="32"/>
  <c r="AS714" i="32" s="1"/>
  <c r="AU1000" i="32"/>
  <c r="AQ1000" i="32" s="1"/>
  <c r="AU705" i="32"/>
  <c r="AQ705" i="32" s="1"/>
  <c r="AU2085" i="32"/>
  <c r="AS2085" i="32" s="1"/>
  <c r="AU992" i="32"/>
  <c r="AT992" i="32" s="1"/>
  <c r="AU690" i="32"/>
  <c r="AQ690" i="32" s="1"/>
  <c r="AU675" i="32"/>
  <c r="AR675" i="32" s="1"/>
  <c r="AU670" i="32"/>
  <c r="AU656" i="32"/>
  <c r="AR656" i="32" s="1"/>
  <c r="AU645" i="32"/>
  <c r="AU633" i="32"/>
  <c r="AT633" i="32" s="1"/>
  <c r="AU624" i="32"/>
  <c r="AR624" i="32" s="1"/>
  <c r="AU616" i="32"/>
  <c r="AT616" i="32" s="1"/>
  <c r="AU2070" i="32"/>
  <c r="AU598" i="32"/>
  <c r="AR598" i="32" s="1"/>
  <c r="AU587" i="32"/>
  <c r="AT587" i="32" s="1"/>
  <c r="AU576" i="32"/>
  <c r="AT576" i="32" s="1"/>
  <c r="AU3156" i="32"/>
  <c r="AT3156" i="32" s="1"/>
  <c r="AU2901" i="32"/>
  <c r="AU2883" i="32"/>
  <c r="AT2883" i="32" s="1"/>
  <c r="AU32" i="32"/>
  <c r="AQ32" i="32" s="1"/>
  <c r="AU2780" i="32"/>
  <c r="AT2780" i="32" s="1"/>
  <c r="AU2757" i="32"/>
  <c r="AT2757" i="32" s="1"/>
  <c r="AU2742" i="32"/>
  <c r="AU2011" i="32"/>
  <c r="AQ2011" i="32" s="1"/>
  <c r="AU2721" i="32"/>
  <c r="AS2721" i="32" s="1"/>
  <c r="AU1166" i="32"/>
  <c r="AT1166" i="32" s="1"/>
  <c r="AU2675" i="32"/>
  <c r="AU2645" i="32"/>
  <c r="AU2601" i="32"/>
  <c r="AU774" i="32"/>
  <c r="AT774" i="32" s="1"/>
  <c r="AU2566" i="32"/>
  <c r="AU2552" i="32"/>
  <c r="AR2552" i="32" s="1"/>
  <c r="AU1114" i="32"/>
  <c r="AT1114" i="32" s="1"/>
  <c r="AU1110" i="32"/>
  <c r="AQ1110" i="32" s="1"/>
  <c r="AU2472" i="32"/>
  <c r="AT2472" i="32" s="1"/>
  <c r="AU2458" i="32"/>
  <c r="AR2458" i="32" s="1"/>
  <c r="AU2440" i="32"/>
  <c r="AQ2440" i="32" s="1"/>
  <c r="AU2419" i="32"/>
  <c r="AQ2419" i="32" s="1"/>
  <c r="AU1086" i="32"/>
  <c r="AS1086" i="32" s="1"/>
  <c r="AU2386" i="32"/>
  <c r="AT2386" i="32" s="1"/>
  <c r="AU2369" i="32"/>
  <c r="AT2369" i="32" s="1"/>
  <c r="AU767" i="32"/>
  <c r="AT767" i="32" s="1"/>
  <c r="AU1072" i="32"/>
  <c r="AR1072" i="32" s="1"/>
  <c r="AU8" i="32"/>
  <c r="AS8" i="32" s="1"/>
  <c r="AU2340" i="32"/>
  <c r="AQ2340" i="32" s="1"/>
  <c r="AU2335" i="32"/>
  <c r="AS2335" i="32" s="1"/>
  <c r="AU2308" i="32"/>
  <c r="AS2308" i="32" s="1"/>
  <c r="AU3084" i="32"/>
  <c r="AR3084" i="32" s="1"/>
  <c r="AU1059" i="32"/>
  <c r="AQ1059" i="32" s="1"/>
  <c r="AU2294" i="32"/>
  <c r="AU2286" i="32"/>
  <c r="AU2252" i="32"/>
  <c r="AS2252" i="32" s="1"/>
  <c r="AU2243" i="32"/>
  <c r="AU4" i="32"/>
  <c r="AS4" i="32" s="1"/>
  <c r="AU2226" i="32"/>
  <c r="AQ2226" i="32" s="1"/>
  <c r="AU2217" i="32"/>
  <c r="AS2217" i="32" s="1"/>
  <c r="AU1042" i="32"/>
  <c r="AU2200" i="32"/>
  <c r="AR2200" i="32" s="1"/>
  <c r="AU2195" i="32"/>
  <c r="AU2181" i="32"/>
  <c r="AS2181" i="32" s="1"/>
  <c r="AU2160" i="32"/>
  <c r="AS2160" i="32" s="1"/>
  <c r="AU2146" i="32"/>
  <c r="AS2146" i="32" s="1"/>
  <c r="AU2141" i="32"/>
  <c r="AU2127" i="32"/>
  <c r="AU2123" i="32"/>
  <c r="AU3254" i="32"/>
  <c r="AR3254" i="32" s="1"/>
  <c r="AU2117" i="32"/>
  <c r="AS2117" i="32" s="1"/>
  <c r="AU740" i="32"/>
  <c r="AT740" i="32" s="1"/>
  <c r="AU2112" i="32"/>
  <c r="AQ2112" i="32" s="1"/>
  <c r="AU2108" i="32"/>
  <c r="AT2108" i="32" s="1"/>
  <c r="AU1013" i="32"/>
  <c r="AU1008" i="32"/>
  <c r="AS1008" i="32" s="1"/>
  <c r="AU713" i="32"/>
  <c r="AU1002" i="32"/>
  <c r="AR1002" i="32" s="1"/>
  <c r="AU896" i="32"/>
  <c r="AU895" i="32"/>
  <c r="AR895" i="32" s="1"/>
  <c r="AU696" i="32"/>
  <c r="AS696" i="32" s="1"/>
  <c r="AU989" i="32"/>
  <c r="AS989" i="32" s="1"/>
  <c r="AU682" i="32"/>
  <c r="AQ682" i="32" s="1"/>
  <c r="AU667" i="32"/>
  <c r="AR667" i="32" s="1"/>
  <c r="AU663" i="32"/>
  <c r="AS663" i="32" s="1"/>
  <c r="AU651" i="32"/>
  <c r="AS651" i="32" s="1"/>
  <c r="AU640" i="32"/>
  <c r="AU628" i="32"/>
  <c r="AS628" i="32" s="1"/>
  <c r="AU2072" i="32"/>
  <c r="AU982" i="32"/>
  <c r="AT982" i="32" s="1"/>
  <c r="AU605" i="32"/>
  <c r="AU594" i="32"/>
  <c r="AS594" i="32" s="1"/>
  <c r="AU583" i="32"/>
  <c r="AS583" i="32" s="1"/>
  <c r="AU571" i="32"/>
  <c r="AS571" i="32" s="1"/>
  <c r="AU561" i="32"/>
  <c r="AT561" i="32" s="1"/>
  <c r="AU550" i="32"/>
  <c r="AS550" i="32" s="1"/>
  <c r="AU539" i="32"/>
  <c r="AT539" i="32" s="1"/>
  <c r="AU527" i="32"/>
  <c r="AT527" i="32" s="1"/>
  <c r="AU515" i="32"/>
  <c r="AQ515" i="32" s="1"/>
  <c r="AU2066" i="32"/>
  <c r="AT2066" i="32" s="1"/>
  <c r="AU492" i="32"/>
  <c r="AU480" i="32"/>
  <c r="AQ480" i="32" s="1"/>
  <c r="AU469" i="32"/>
  <c r="AT469" i="32" s="1"/>
  <c r="AU2832" i="32"/>
  <c r="AS2832" i="32" s="1"/>
  <c r="AU2799" i="32"/>
  <c r="AT2799" i="32" s="1"/>
  <c r="AU1153" i="32"/>
  <c r="AS1153" i="32" s="1"/>
  <c r="AU2660" i="32"/>
  <c r="AR2660" i="32" s="1"/>
  <c r="AU2644" i="32"/>
  <c r="AS2644" i="32" s="1"/>
  <c r="AU2632" i="32"/>
  <c r="AU127" i="32"/>
  <c r="AT127" i="32" s="1"/>
  <c r="AU1136" i="32"/>
  <c r="AU2564" i="32"/>
  <c r="AU2534" i="32"/>
  <c r="AT2534" i="32" s="1"/>
  <c r="AU2520" i="32"/>
  <c r="AR2520" i="32" s="1"/>
  <c r="AU1112" i="32"/>
  <c r="AT1112" i="32" s="1"/>
  <c r="AU771" i="32"/>
  <c r="AT771" i="32" s="1"/>
  <c r="AU2367" i="32"/>
  <c r="AR2367" i="32" s="1"/>
  <c r="AU2350" i="32"/>
  <c r="AT2350" i="32" s="1"/>
  <c r="AU2346" i="32"/>
  <c r="AQ2346" i="32" s="1"/>
  <c r="AU2321" i="32"/>
  <c r="AR2321" i="32" s="1"/>
  <c r="AU1065" i="32"/>
  <c r="AU2290" i="32"/>
  <c r="AQ2290" i="32" s="1"/>
  <c r="AU2281" i="32"/>
  <c r="AS2281" i="32" s="1"/>
  <c r="AU2273" i="32"/>
  <c r="AR2273" i="32" s="1"/>
  <c r="AU2267" i="32"/>
  <c r="AR2267" i="32" s="1"/>
  <c r="AU2258" i="32"/>
  <c r="AR2258" i="32" s="1"/>
  <c r="AU2234" i="32"/>
  <c r="AR2234" i="32" s="1"/>
  <c r="AU2223" i="32"/>
  <c r="AS2223" i="32" s="1"/>
  <c r="AU904" i="32"/>
  <c r="AQ904" i="32" s="1"/>
  <c r="AU1041" i="32"/>
  <c r="AT1041" i="32" s="1"/>
  <c r="AU1040" i="32"/>
  <c r="AR1040" i="32" s="1"/>
  <c r="AU2191" i="32"/>
  <c r="AS2191" i="32" s="1"/>
  <c r="AU2171" i="32"/>
  <c r="AQ2171" i="32" s="1"/>
  <c r="AU2155" i="32"/>
  <c r="AR2155" i="32" s="1"/>
  <c r="AU1034" i="32"/>
  <c r="AS1034" i="32" s="1"/>
  <c r="AU2137" i="32"/>
  <c r="AT2137" i="32" s="1"/>
  <c r="AU2133" i="32"/>
  <c r="AR2133" i="32" s="1"/>
  <c r="AU2120" i="32"/>
  <c r="AS2120" i="32" s="1"/>
  <c r="AU1025" i="32"/>
  <c r="AQ1025" i="32" s="1"/>
  <c r="AU750" i="32"/>
  <c r="AU738" i="32"/>
  <c r="AS738" i="32" s="1"/>
  <c r="AU1019" i="32"/>
  <c r="AQ1019" i="32" s="1"/>
  <c r="AU732" i="32"/>
  <c r="AS732" i="32" s="1"/>
  <c r="AU725" i="32"/>
  <c r="AS725" i="32" s="1"/>
  <c r="AU1007" i="32"/>
  <c r="AR1007" i="32" s="1"/>
  <c r="AU2095" i="32"/>
  <c r="AU2089" i="32"/>
  <c r="AR2089" i="32" s="1"/>
  <c r="AU707" i="32"/>
  <c r="AS707" i="32" s="1"/>
  <c r="AU700" i="32"/>
  <c r="AR700" i="32" s="1"/>
  <c r="AU2078" i="32"/>
  <c r="AU692" i="32"/>
  <c r="AS692" i="32" s="1"/>
  <c r="AU677" i="32"/>
  <c r="AT677" i="32" s="1"/>
  <c r="AU672" i="32"/>
  <c r="AU658" i="32"/>
  <c r="AT658" i="32" s="1"/>
  <c r="AU962" i="32"/>
  <c r="AT962" i="32" s="1"/>
  <c r="AU635" i="32"/>
  <c r="AS635" i="32" s="1"/>
  <c r="AU2073" i="32"/>
  <c r="AT2073" i="32" s="1"/>
  <c r="AU984" i="32"/>
  <c r="AT984" i="32" s="1"/>
  <c r="AU609" i="32"/>
  <c r="AT609" i="32" s="1"/>
  <c r="AU600" i="32"/>
  <c r="AS600" i="32" s="1"/>
  <c r="AU589" i="32"/>
  <c r="AR589" i="32" s="1"/>
  <c r="AU3011" i="32"/>
  <c r="AU2849" i="32"/>
  <c r="AU132" i="32"/>
  <c r="AT132" i="32" s="1"/>
  <c r="AU1189" i="32"/>
  <c r="AT1189" i="32" s="1"/>
  <c r="AU2738" i="32"/>
  <c r="AU1170" i="32"/>
  <c r="AT1170" i="32" s="1"/>
  <c r="AU2609" i="32"/>
  <c r="AQ2609" i="32" s="1"/>
  <c r="AU1131" i="32"/>
  <c r="AS1131" i="32" s="1"/>
  <c r="AU2568" i="32"/>
  <c r="AR2568" i="32" s="1"/>
  <c r="AU2540" i="32"/>
  <c r="AU772" i="32"/>
  <c r="AQ772" i="32" s="1"/>
  <c r="AU2490" i="32"/>
  <c r="AR2490" i="32" s="1"/>
  <c r="AU2476" i="32"/>
  <c r="AU1100" i="32"/>
  <c r="AU2489" i="32"/>
  <c r="AR2489" i="32" s="1"/>
  <c r="AU2445" i="32"/>
  <c r="AU2438" i="32"/>
  <c r="AR2438" i="32" s="1"/>
  <c r="AU2424" i="32"/>
  <c r="AR2424" i="32" s="1"/>
  <c r="AU2418" i="32"/>
  <c r="AR2418" i="32" s="1"/>
  <c r="AU2408" i="32"/>
  <c r="AU2401" i="32"/>
  <c r="AR2401" i="32" s="1"/>
  <c r="AU1083" i="32"/>
  <c r="AQ1083" i="32" s="1"/>
  <c r="AU2383" i="32"/>
  <c r="AS2383" i="32" s="1"/>
  <c r="AU2354" i="32"/>
  <c r="AS2354" i="32" s="1"/>
  <c r="AU2342" i="32"/>
  <c r="AS2342" i="32" s="1"/>
  <c r="AU2328" i="32"/>
  <c r="AT2328" i="32" s="1"/>
  <c r="AU2316" i="32"/>
  <c r="AU1063" i="32"/>
  <c r="AQ1063" i="32" s="1"/>
  <c r="AU1062" i="32"/>
  <c r="AS1062" i="32" s="1"/>
  <c r="AU2302" i="32"/>
  <c r="AT2302" i="32" s="1"/>
  <c r="AU2296" i="32"/>
  <c r="AR2296" i="32" s="1"/>
  <c r="AU2262" i="32"/>
  <c r="AT2262" i="32" s="1"/>
  <c r="AU1051" i="32"/>
  <c r="AQ1051" i="32" s="1"/>
  <c r="AU2249" i="32"/>
  <c r="AS2249" i="32" s="1"/>
  <c r="AU2245" i="32"/>
  <c r="AT2245" i="32" s="1"/>
  <c r="AU2232" i="32"/>
  <c r="AQ2232" i="32" s="1"/>
  <c r="AU2228" i="32"/>
  <c r="AQ2228" i="32" s="1"/>
  <c r="AU903" i="32"/>
  <c r="AU2215" i="32"/>
  <c r="AR2215" i="32" s="1"/>
  <c r="AU1039" i="32"/>
  <c r="AU2182" i="32"/>
  <c r="AQ2182" i="32" s="1"/>
  <c r="AU2166" i="32"/>
  <c r="AT2166" i="32" s="1"/>
  <c r="AU2162" i="32"/>
  <c r="AS2162" i="32" s="1"/>
  <c r="AU2148" i="32"/>
  <c r="AU2143" i="32"/>
  <c r="AT2143" i="32" s="1"/>
  <c r="AU2129" i="32"/>
  <c r="AT2129" i="32" s="1"/>
  <c r="AU1027" i="32"/>
  <c r="AS1027" i="32" s="1"/>
  <c r="AU757" i="32"/>
  <c r="AU745" i="32"/>
  <c r="AU742" i="32"/>
  <c r="AT742" i="32" s="1"/>
  <c r="AU900" i="32"/>
  <c r="AS900" i="32" s="1"/>
  <c r="AU2103" i="32"/>
  <c r="AS2103" i="32" s="1"/>
  <c r="AU4194" i="32"/>
  <c r="AR4194" i="32" s="1"/>
  <c r="AU1304" i="32"/>
  <c r="AT1304" i="32" s="1"/>
  <c r="AU2887" i="32"/>
  <c r="AS2887" i="32" s="1"/>
  <c r="AU1236" i="32"/>
  <c r="AU1225" i="32"/>
  <c r="AQ1225" i="32" s="1"/>
  <c r="AU2783" i="32"/>
  <c r="AU2762" i="32"/>
  <c r="AQ2762" i="32" s="1"/>
  <c r="AU2746" i="32"/>
  <c r="AS2746" i="32" s="1"/>
  <c r="AU2737" i="32"/>
  <c r="AU2666" i="32"/>
  <c r="AU20" i="32"/>
  <c r="AT20" i="32" s="1"/>
  <c r="AU2606" i="32"/>
  <c r="AS2606" i="32" s="1"/>
  <c r="AU2581" i="32"/>
  <c r="AT2581" i="32" s="1"/>
  <c r="AU2554" i="32"/>
  <c r="AR2554" i="32" s="1"/>
  <c r="AU2538" i="32"/>
  <c r="AS2538" i="32" s="1"/>
  <c r="AU2523" i="32"/>
  <c r="AT2523" i="32" s="1"/>
  <c r="AU1109" i="32"/>
  <c r="AT1109" i="32" s="1"/>
  <c r="AU2473" i="32"/>
  <c r="AR2473" i="32" s="1"/>
  <c r="AU2448" i="32"/>
  <c r="AS2448" i="32" s="1"/>
  <c r="AU2429" i="32"/>
  <c r="AT2429" i="32" s="1"/>
  <c r="AU2411" i="32"/>
  <c r="AT2411" i="32" s="1"/>
  <c r="AU2392" i="32"/>
  <c r="AU1078" i="32"/>
  <c r="AT1078" i="32" s="1"/>
  <c r="AU2371" i="32"/>
  <c r="AT2371" i="32" s="1"/>
  <c r="AU2364" i="32"/>
  <c r="AT2364" i="32" s="1"/>
  <c r="AU10" i="32"/>
  <c r="AT10" i="32" s="1"/>
  <c r="AU4458" i="32"/>
  <c r="AS4458" i="32" s="1"/>
  <c r="AU1067" i="32"/>
  <c r="AQ1067" i="32" s="1"/>
  <c r="AU2299" i="32"/>
  <c r="AU2292" i="32"/>
  <c r="AR2292" i="32" s="1"/>
  <c r="AU2283" i="32"/>
  <c r="AT2283" i="32" s="1"/>
  <c r="AU1055" i="32"/>
  <c r="AU2268" i="32"/>
  <c r="AR2268" i="32" s="1"/>
  <c r="AU2240" i="32"/>
  <c r="AR2240" i="32" s="1"/>
  <c r="AU2236" i="32"/>
  <c r="AR2236" i="32" s="1"/>
  <c r="AU2224" i="32"/>
  <c r="AT2224" i="32" s="1"/>
  <c r="AU2221" i="32"/>
  <c r="AS2221" i="32" s="1"/>
  <c r="AU2211" i="32"/>
  <c r="AS2211" i="32" s="1"/>
  <c r="AU2193" i="32"/>
  <c r="AU2178" i="32"/>
  <c r="AT2178" i="32" s="1"/>
  <c r="AU2173" i="32"/>
  <c r="AS2173" i="32" s="1"/>
  <c r="AU2157" i="32"/>
  <c r="AU1035" i="32"/>
  <c r="AT1035" i="32" s="1"/>
  <c r="AU761" i="32"/>
  <c r="AS761" i="32" s="1"/>
  <c r="AU2124" i="32"/>
  <c r="AT2124" i="32" s="1"/>
  <c r="AU1030" i="32"/>
  <c r="AT1030" i="32" s="1"/>
  <c r="AU755" i="32"/>
  <c r="AS755" i="32" s="1"/>
  <c r="AU751" i="32"/>
  <c r="AS751" i="32" s="1"/>
  <c r="AU2987" i="32"/>
  <c r="AQ2987" i="32" s="1"/>
  <c r="AU1246" i="32"/>
  <c r="AQ1246" i="32" s="1"/>
  <c r="AU2802" i="32"/>
  <c r="AQ2802" i="32" s="1"/>
  <c r="AU4447" i="32"/>
  <c r="AS4447" i="32" s="1"/>
  <c r="AU1162" i="32"/>
  <c r="AT1162" i="32" s="1"/>
  <c r="AU2685" i="32"/>
  <c r="AQ2685" i="32" s="1"/>
  <c r="AU2664" i="32"/>
  <c r="AT2664" i="32" s="1"/>
  <c r="AU2654" i="32"/>
  <c r="AU2635" i="32"/>
  <c r="AU2623" i="32"/>
  <c r="AU2592" i="32"/>
  <c r="AQ2592" i="32" s="1"/>
  <c r="AU2561" i="32"/>
  <c r="AS2561" i="32" s="1"/>
  <c r="AU2536" i="32"/>
  <c r="AQ2536" i="32" s="1"/>
  <c r="AU2505" i="32"/>
  <c r="AU2494" i="32"/>
  <c r="AR2494" i="32" s="1"/>
  <c r="AU2479" i="32"/>
  <c r="AQ2479" i="32" s="1"/>
  <c r="AU2352" i="32"/>
  <c r="AR2352" i="32" s="1"/>
  <c r="AU2330" i="32"/>
  <c r="AU1069" i="32"/>
  <c r="AU2318" i="32"/>
  <c r="AU2314" i="32"/>
  <c r="AQ2314" i="32" s="1"/>
  <c r="AU1064" i="32"/>
  <c r="AU2304" i="32"/>
  <c r="AU2270" i="32"/>
  <c r="AT2270" i="32" s="1"/>
  <c r="AU2264" i="32"/>
  <c r="AR2264" i="32" s="1"/>
  <c r="AU2260" i="32"/>
  <c r="AR2260" i="32" s="1"/>
  <c r="AU2255" i="32"/>
  <c r="AT2255" i="32" s="1"/>
  <c r="AU2247" i="32"/>
  <c r="AQ2247" i="32" s="1"/>
  <c r="AU2233" i="32"/>
  <c r="AS2233" i="32" s="1"/>
  <c r="AU3" i="32"/>
  <c r="AT3" i="32" s="1"/>
  <c r="AU2219" i="32"/>
  <c r="AQ2219" i="32" s="1"/>
  <c r="AU2203" i="32"/>
  <c r="AS2203" i="32" s="1"/>
  <c r="AU2188" i="32"/>
  <c r="AU2183" i="32"/>
  <c r="AR2183" i="32" s="1"/>
  <c r="AU2168" i="32"/>
  <c r="AS2168" i="32" s="1"/>
  <c r="AU2164" i="32"/>
  <c r="AT2164" i="32" s="1"/>
  <c r="AU2150" i="32"/>
  <c r="AR2150" i="32" s="1"/>
  <c r="AU2135" i="32"/>
  <c r="AS2135" i="32" s="1"/>
  <c r="AU2131" i="32"/>
  <c r="AT2131" i="32" s="1"/>
  <c r="AU760" i="32"/>
  <c r="AT760" i="32" s="1"/>
  <c r="AU2010" i="32"/>
  <c r="AT2010" i="32" s="1"/>
  <c r="AU747" i="32"/>
  <c r="AS747" i="32" s="1"/>
  <c r="AU1017" i="32"/>
  <c r="AS1017" i="32" s="1"/>
  <c r="AU2105" i="32"/>
  <c r="AR2105" i="32" s="1"/>
  <c r="AU1014" i="32"/>
  <c r="AS1014" i="32" s="1"/>
  <c r="AU723" i="32"/>
  <c r="AT723" i="32" s="1"/>
  <c r="AU2097" i="32"/>
  <c r="AT2097" i="32" s="1"/>
  <c r="AU1003" i="32"/>
  <c r="AQ1003" i="32" s="1"/>
  <c r="AU708" i="32"/>
  <c r="AS708" i="32" s="1"/>
  <c r="AU704" i="32"/>
  <c r="AR704" i="32" s="1"/>
  <c r="AU993" i="32"/>
  <c r="AR993" i="32" s="1"/>
  <c r="AU2083" i="32"/>
  <c r="AR2083" i="32" s="1"/>
  <c r="AU689" i="32"/>
  <c r="AS689" i="32" s="1"/>
  <c r="AU669" i="32"/>
  <c r="AT669" i="32" s="1"/>
  <c r="AU655" i="32"/>
  <c r="AR655" i="32" s="1"/>
  <c r="AU644" i="32"/>
  <c r="AR644" i="32" s="1"/>
  <c r="AU632" i="32"/>
  <c r="AQ632" i="32" s="1"/>
  <c r="AU623" i="32"/>
  <c r="AU615" i="32"/>
  <c r="AT615" i="32" s="1"/>
  <c r="AU608" i="32"/>
  <c r="AR608" i="32" s="1"/>
  <c r="AU597" i="32"/>
  <c r="AS597" i="32" s="1"/>
  <c r="AU586" i="32"/>
  <c r="AS586" i="32" s="1"/>
  <c r="AU575" i="32"/>
  <c r="AR575" i="32" s="1"/>
  <c r="AU564" i="32"/>
  <c r="AS564" i="32" s="1"/>
  <c r="AU2068" i="32"/>
  <c r="AT2068" i="32" s="1"/>
  <c r="AU543" i="32"/>
  <c r="AQ543" i="32" s="1"/>
  <c r="AU531" i="32"/>
  <c r="AQ531" i="32" s="1"/>
  <c r="AU519" i="32"/>
  <c r="AU507" i="32"/>
  <c r="AR507" i="32" s="1"/>
  <c r="AU496" i="32"/>
  <c r="AT496" i="32" s="1"/>
  <c r="AU484" i="32"/>
  <c r="AT484" i="32" s="1"/>
  <c r="AU473" i="32"/>
  <c r="AU461" i="32"/>
  <c r="AQ461" i="32" s="1"/>
  <c r="AU451" i="32"/>
  <c r="AT451" i="32" s="1"/>
  <c r="AU2063" i="32"/>
  <c r="AQ2063" i="32" s="1"/>
  <c r="AU432" i="32"/>
  <c r="AT432" i="32" s="1"/>
  <c r="AU423" i="32"/>
  <c r="AU976" i="32"/>
  <c r="AT976" i="32" s="1"/>
  <c r="AU2054" i="32"/>
  <c r="AQ2054" i="32" s="1"/>
  <c r="AU393" i="32"/>
  <c r="AT393" i="32" s="1"/>
  <c r="AU381" i="32"/>
  <c r="AU372" i="32"/>
  <c r="AU360" i="32"/>
  <c r="AT360" i="32" s="1"/>
  <c r="AU349" i="32"/>
  <c r="AT349" i="32" s="1"/>
  <c r="AU972" i="32"/>
  <c r="AT972" i="32" s="1"/>
  <c r="AU2984" i="32"/>
  <c r="AT2984" i="32" s="1"/>
  <c r="AU1218" i="32"/>
  <c r="AR1218" i="32" s="1"/>
  <c r="AU2768" i="32"/>
  <c r="AT2768" i="32" s="1"/>
  <c r="AU2753" i="32"/>
  <c r="AS2753" i="32" s="1"/>
  <c r="AU2611" i="32"/>
  <c r="AS2611" i="32" s="1"/>
  <c r="AU1132" i="32"/>
  <c r="AT1132" i="32" s="1"/>
  <c r="AU1128" i="32"/>
  <c r="AQ1128" i="32" s="1"/>
  <c r="AU2558" i="32"/>
  <c r="AR2558" i="32" s="1"/>
  <c r="AU2542" i="32"/>
  <c r="AQ2542" i="32" s="1"/>
  <c r="AU2512" i="32"/>
  <c r="AT2512" i="32" s="1"/>
  <c r="AU1107" i="32"/>
  <c r="AR1107" i="32" s="1"/>
  <c r="AU1101" i="32"/>
  <c r="AT1101" i="32" s="1"/>
  <c r="AU2452" i="32"/>
  <c r="AT2452" i="32" s="1"/>
  <c r="AU1093" i="32"/>
  <c r="AT1093" i="32" s="1"/>
  <c r="AU2434" i="32"/>
  <c r="AS2434" i="32" s="1"/>
  <c r="AU2426" i="32"/>
  <c r="AT2426" i="32" s="1"/>
  <c r="AU1090" i="32"/>
  <c r="AT1090" i="32" s="1"/>
  <c r="AU2410" i="32"/>
  <c r="AT2410" i="32" s="1"/>
  <c r="AU2397" i="32"/>
  <c r="AS2397" i="32" s="1"/>
  <c r="AU2390" i="32"/>
  <c r="AS2390" i="32" s="1"/>
  <c r="AU2377" i="32"/>
  <c r="AS2377" i="32" s="1"/>
  <c r="AU2372" i="32"/>
  <c r="AQ2372" i="32" s="1"/>
  <c r="AU2362" i="32"/>
  <c r="AS2362" i="32" s="1"/>
  <c r="AU2358" i="32"/>
  <c r="AT2358" i="32" s="1"/>
  <c r="AU1071" i="32"/>
  <c r="AR1071" i="32" s="1"/>
  <c r="AU2339" i="32"/>
  <c r="AS2339" i="32" s="1"/>
  <c r="AU2307" i="32"/>
  <c r="AU4453" i="32"/>
  <c r="AU2293" i="32"/>
  <c r="AU2285" i="32"/>
  <c r="AR2285" i="32" s="1"/>
  <c r="AU2275" i="32"/>
  <c r="AT2275" i="32" s="1"/>
  <c r="AU2251" i="32"/>
  <c r="AQ2251" i="32" s="1"/>
  <c r="AU2242" i="32"/>
  <c r="AU2238" i="32"/>
  <c r="AR2238" i="32" s="1"/>
  <c r="AU125" i="32"/>
  <c r="AU2213" i="32"/>
  <c r="AQ2213" i="32" s="1"/>
  <c r="AU2199" i="32"/>
  <c r="AU1038" i="32"/>
  <c r="AS1038" i="32" s="1"/>
  <c r="AU2180" i="32"/>
  <c r="AR2180" i="32" s="1"/>
  <c r="AU2175" i="32"/>
  <c r="AT2175" i="32" s="1"/>
  <c r="AU2159" i="32"/>
  <c r="AU2145" i="32"/>
  <c r="AT2145" i="32" s="1"/>
  <c r="AU2140" i="32"/>
  <c r="AT2140" i="32" s="1"/>
  <c r="AU2126" i="32"/>
  <c r="AR2126" i="32" s="1"/>
  <c r="AU2122" i="32"/>
  <c r="AR2122" i="32" s="1"/>
  <c r="AU1026" i="32"/>
  <c r="AS1026" i="32" s="1"/>
  <c r="AU1022" i="32"/>
  <c r="AS1022" i="32" s="1"/>
  <c r="AU2111" i="32"/>
  <c r="AR2111" i="32" s="1"/>
  <c r="AU2107" i="32"/>
  <c r="AS2107" i="32" s="1"/>
  <c r="AU1967" i="32"/>
  <c r="AT1967" i="32" s="1"/>
  <c r="AU2100" i="32"/>
  <c r="AU2096" i="32"/>
  <c r="AR2096" i="32" s="1"/>
  <c r="AU712" i="32"/>
  <c r="AQ712" i="32" s="1"/>
  <c r="AU2091" i="32"/>
  <c r="AS2091" i="32" s="1"/>
  <c r="AU1290" i="32"/>
  <c r="AU2891" i="32"/>
  <c r="AT2891" i="32" s="1"/>
  <c r="AU2876" i="32"/>
  <c r="AT2876" i="32" s="1"/>
  <c r="AU2785" i="32"/>
  <c r="AT2785" i="32" s="1"/>
  <c r="AU2766" i="32"/>
  <c r="AR2766" i="32" s="1"/>
  <c r="AU2750" i="32"/>
  <c r="AS2750" i="32" s="1"/>
  <c r="AU2712" i="32"/>
  <c r="AR2712" i="32" s="1"/>
  <c r="AU1150" i="32"/>
  <c r="AQ1150" i="32" s="1"/>
  <c r="AU128" i="32"/>
  <c r="AT128" i="32" s="1"/>
  <c r="AU2598" i="32"/>
  <c r="AT2598" i="32" s="1"/>
  <c r="AU2574" i="32"/>
  <c r="AU2555" i="32"/>
  <c r="AT2555" i="32" s="1"/>
  <c r="AU2524" i="32"/>
  <c r="AR2524" i="32" s="1"/>
  <c r="AU2510" i="32"/>
  <c r="AQ2510" i="32" s="1"/>
  <c r="AU2496" i="32"/>
  <c r="AR2496" i="32" s="1"/>
  <c r="AU2469" i="32"/>
  <c r="AS2469" i="32" s="1"/>
  <c r="AU1095" i="32"/>
  <c r="AR1095" i="32" s="1"/>
  <c r="AU2431" i="32"/>
  <c r="AS2431" i="32" s="1"/>
  <c r="AU1089" i="32"/>
  <c r="AS1089" i="32" s="1"/>
  <c r="AU2394" i="32"/>
  <c r="AS2394" i="32" s="1"/>
  <c r="AU2375" i="32"/>
  <c r="AS2375" i="32" s="1"/>
  <c r="AU2349" i="32"/>
  <c r="AU2332" i="32"/>
  <c r="AS2332" i="32" s="1"/>
  <c r="AU2324" i="32"/>
  <c r="AS2324" i="32" s="1"/>
  <c r="AU2320" i="32"/>
  <c r="AS2320" i="32" s="1"/>
  <c r="AU2312" i="32"/>
  <c r="AS2312" i="32" s="1"/>
  <c r="AU2280" i="32"/>
  <c r="AT2280" i="32" s="1"/>
  <c r="AU2272" i="32"/>
  <c r="AU2269" i="32"/>
  <c r="AQ2269" i="32" s="1"/>
  <c r="AU2266" i="32"/>
  <c r="AS2266" i="32" s="1"/>
  <c r="AU2257" i="32"/>
  <c r="AR2257" i="32" s="1"/>
  <c r="AU1049" i="32"/>
  <c r="AS1049" i="32" s="1"/>
  <c r="AU1044" i="32"/>
  <c r="AU2209" i="32"/>
  <c r="AT2209" i="32" s="1"/>
  <c r="AU2205" i="32"/>
  <c r="AQ2205" i="32" s="1"/>
  <c r="AU2190" i="32"/>
  <c r="AS2190" i="32" s="1"/>
  <c r="AU2185" i="32"/>
  <c r="AU2170" i="32"/>
  <c r="AQ2170" i="32" s="1"/>
  <c r="AU2154" i="32"/>
  <c r="AS2154" i="32" s="1"/>
  <c r="AU2151" i="32"/>
  <c r="AU2136" i="32"/>
  <c r="AT2136" i="32" s="1"/>
  <c r="AU1032" i="32"/>
  <c r="AT1032" i="32" s="1"/>
  <c r="AU1028" i="32"/>
  <c r="AS1028" i="32" s="1"/>
  <c r="AU749" i="32"/>
  <c r="AS749" i="32" s="1"/>
  <c r="AU737" i="32"/>
  <c r="AT737" i="32" s="1"/>
  <c r="AU1018" i="32"/>
  <c r="AS1018" i="32" s="1"/>
  <c r="AU2106" i="32"/>
  <c r="AT2106" i="32" s="1"/>
  <c r="AU729" i="32"/>
  <c r="AS729" i="32" s="1"/>
  <c r="AU2098" i="32"/>
  <c r="AU1006" i="32"/>
  <c r="AT1006" i="32" s="1"/>
  <c r="AU715" i="32"/>
  <c r="AR715" i="32" s="1"/>
  <c r="AU897" i="32"/>
  <c r="AR897" i="32" s="1"/>
  <c r="AU706" i="32"/>
  <c r="AQ706" i="32" s="1"/>
  <c r="AU699" i="32"/>
  <c r="AT699" i="32" s="1"/>
  <c r="AU691" i="32"/>
  <c r="AT691" i="32" s="1"/>
  <c r="AU676" i="32"/>
  <c r="AS676" i="32" s="1"/>
  <c r="AU671" i="32"/>
  <c r="AQ671" i="32" s="1"/>
  <c r="AU657" i="32"/>
  <c r="AS657" i="32" s="1"/>
  <c r="AU646" i="32"/>
  <c r="AS646" i="32" s="1"/>
  <c r="AU2960" i="32"/>
  <c r="AT2960" i="32" s="1"/>
  <c r="AU2910" i="32"/>
  <c r="AU2794" i="32"/>
  <c r="AS2794" i="32" s="1"/>
  <c r="AU1164" i="32"/>
  <c r="AS1164" i="32" s="1"/>
  <c r="AU2690" i="32"/>
  <c r="AQ2690" i="32" s="1"/>
  <c r="AU1156" i="32"/>
  <c r="AU1149" i="32"/>
  <c r="AS1149" i="32" s="1"/>
  <c r="AU2648" i="32"/>
  <c r="AQ2648" i="32" s="1"/>
  <c r="AU1139" i="32"/>
  <c r="AR1139" i="32" s="1"/>
  <c r="AU777" i="32"/>
  <c r="AQ777" i="32" s="1"/>
  <c r="AU2571" i="32"/>
  <c r="AS2571" i="32" s="1"/>
  <c r="AU17" i="32"/>
  <c r="AU2530" i="32"/>
  <c r="AT2530" i="32" s="1"/>
  <c r="AU2507" i="32"/>
  <c r="AU1104" i="32"/>
  <c r="AT1104" i="32" s="1"/>
  <c r="AU2466" i="32"/>
  <c r="AS2466" i="32" s="1"/>
  <c r="AU2361" i="32"/>
  <c r="AT2361" i="32" s="1"/>
  <c r="AU2356" i="32"/>
  <c r="AU2353" i="32"/>
  <c r="AR2353" i="32" s="1"/>
  <c r="AU2341" i="32"/>
  <c r="AR2341" i="32" s="1"/>
  <c r="AU2336" i="32"/>
  <c r="AT2336" i="32" s="1"/>
  <c r="AU2327" i="32"/>
  <c r="AQ2327" i="32" s="1"/>
  <c r="AU1066" i="32"/>
  <c r="AR1066" i="32" s="1"/>
  <c r="AU2309" i="32"/>
  <c r="AR2309" i="32" s="1"/>
  <c r="AU2940" i="32"/>
  <c r="AQ2940" i="32" s="1"/>
  <c r="AU2837" i="32"/>
  <c r="AT2837" i="32" s="1"/>
  <c r="AU2772" i="32"/>
  <c r="AU2613" i="32"/>
  <c r="AT2613" i="32" s="1"/>
  <c r="AU775" i="32"/>
  <c r="AQ775" i="32" s="1"/>
  <c r="AU1129" i="32"/>
  <c r="AT1129" i="32" s="1"/>
  <c r="AU2544" i="32"/>
  <c r="AT2544" i="32" s="1"/>
  <c r="AU2529" i="32"/>
  <c r="AR2529" i="32" s="1"/>
  <c r="AU2514" i="32"/>
  <c r="AR2514" i="32" s="1"/>
  <c r="AU2488" i="32"/>
  <c r="AT2488" i="32" s="1"/>
  <c r="AU2463" i="32"/>
  <c r="AT2463" i="32" s="1"/>
  <c r="AU2453" i="32"/>
  <c r="AQ2453" i="32" s="1"/>
  <c r="AU1094" i="32"/>
  <c r="AQ1094" i="32" s="1"/>
  <c r="AU13" i="32"/>
  <c r="AS13" i="32" s="1"/>
  <c r="AU2428" i="32"/>
  <c r="AS2428" i="32" s="1"/>
  <c r="AU2415" i="32"/>
  <c r="AU1088" i="32"/>
  <c r="AQ1088" i="32" s="1"/>
  <c r="AU2399" i="32"/>
  <c r="AT2399" i="32" s="1"/>
  <c r="AU4460" i="32"/>
  <c r="AQ4460" i="32" s="1"/>
  <c r="AU2379" i="32"/>
  <c r="AT2379" i="32" s="1"/>
  <c r="AU2374" i="32"/>
  <c r="AT2374" i="32" s="1"/>
  <c r="AU1073" i="32"/>
  <c r="AS1073" i="32" s="1"/>
  <c r="AU2347" i="32"/>
  <c r="AT2347" i="32" s="1"/>
  <c r="AU2322" i="32"/>
  <c r="AQ2322" i="32" s="1"/>
  <c r="AU2291" i="32"/>
  <c r="AT2291" i="32" s="1"/>
  <c r="AU2282" i="32"/>
  <c r="AU2277" i="32"/>
  <c r="AT2277" i="32" s="1"/>
  <c r="AU2274" i="32"/>
  <c r="AT2274" i="32" s="1"/>
  <c r="AU765" i="32"/>
  <c r="AU2235" i="32"/>
  <c r="AT2235" i="32" s="1"/>
  <c r="AU1046" i="32"/>
  <c r="AT1046" i="32" s="1"/>
  <c r="AU2220" i="32"/>
  <c r="AS2220" i="32" s="1"/>
  <c r="AU2210" i="32"/>
  <c r="AS2210" i="32" s="1"/>
  <c r="AU2206" i="32"/>
  <c r="AS2206" i="32" s="1"/>
  <c r="AU2192" i="32"/>
  <c r="AQ2192" i="32" s="1"/>
  <c r="AU2177" i="32"/>
  <c r="AS2177" i="32" s="1"/>
  <c r="AU2172" i="32"/>
  <c r="AS2172" i="32" s="1"/>
  <c r="AU2156" i="32"/>
  <c r="AU2152" i="32"/>
  <c r="AR2152" i="32" s="1"/>
  <c r="AU2138" i="32"/>
  <c r="AS2138" i="32" s="1"/>
  <c r="AU1029" i="32"/>
  <c r="AS1029" i="32" s="1"/>
  <c r="AU754" i="32"/>
  <c r="AU1024" i="32"/>
  <c r="AS1024" i="32" s="1"/>
  <c r="AU739" i="32"/>
  <c r="AS739" i="32" s="1"/>
  <c r="AU1020" i="32"/>
  <c r="AU1968" i="32"/>
  <c r="AS1968" i="32" s="1"/>
  <c r="AU728" i="32"/>
  <c r="AS728" i="32" s="1"/>
  <c r="AU2099" i="32"/>
  <c r="AS2099" i="32" s="1"/>
  <c r="AU716" i="32"/>
  <c r="AT716" i="32" s="1"/>
  <c r="AU4448" i="32"/>
  <c r="AU4466" i="32"/>
  <c r="AU2937" i="32"/>
  <c r="AU2896" i="32"/>
  <c r="AR2896" i="32" s="1"/>
  <c r="AU1255" i="32"/>
  <c r="AU2857" i="32"/>
  <c r="AQ2857" i="32" s="1"/>
  <c r="AU2787" i="32"/>
  <c r="AU1190" i="32"/>
  <c r="AQ1190" i="32" s="1"/>
  <c r="AU1177" i="32"/>
  <c r="AS1177" i="32" s="1"/>
  <c r="AU2730" i="32"/>
  <c r="AR2730" i="32" s="1"/>
  <c r="AU2717" i="32"/>
  <c r="AU1165" i="32"/>
  <c r="AU2695" i="32"/>
  <c r="AU2682" i="32"/>
  <c r="AS2682" i="32" s="1"/>
  <c r="AU1147" i="32"/>
  <c r="AU778" i="32"/>
  <c r="AR778" i="32" s="1"/>
  <c r="AU2576" i="32"/>
  <c r="AS2576" i="32" s="1"/>
  <c r="AU2550" i="32"/>
  <c r="AR2550" i="32" s="1"/>
  <c r="AU2526" i="32"/>
  <c r="AR2526" i="32" s="1"/>
  <c r="AU2498" i="32"/>
  <c r="AT2498" i="32" s="1"/>
  <c r="AU2485" i="32"/>
  <c r="AU1102" i="32"/>
  <c r="AT1102" i="32" s="1"/>
  <c r="AU1098" i="32"/>
  <c r="AQ1098" i="32" s="1"/>
  <c r="AU769" i="32"/>
  <c r="AT769" i="32" s="1"/>
  <c r="AU1092" i="32"/>
  <c r="AT1092" i="32" s="1"/>
  <c r="AU2402" i="32"/>
  <c r="AS2402" i="32" s="1"/>
  <c r="AU2384" i="32"/>
  <c r="AT2384" i="32" s="1"/>
  <c r="AU240" i="32"/>
  <c r="AT240" i="32" s="1"/>
  <c r="AU252" i="32"/>
  <c r="AT252" i="32" s="1"/>
  <c r="AU264" i="32"/>
  <c r="AT264" i="32" s="1"/>
  <c r="AU276" i="32"/>
  <c r="AT276" i="32" s="1"/>
  <c r="AU288" i="32"/>
  <c r="AS288" i="32" s="1"/>
  <c r="AU300" i="32"/>
  <c r="AQ300" i="32" s="1"/>
  <c r="AU312" i="32"/>
  <c r="AT312" i="32" s="1"/>
  <c r="AU324" i="32"/>
  <c r="AU2012" i="32"/>
  <c r="AT2012" i="32" s="1"/>
  <c r="AU2019" i="32"/>
  <c r="AS2019" i="32" s="1"/>
  <c r="AU2024" i="32"/>
  <c r="AR2024" i="32" s="1"/>
  <c r="AU2029" i="32"/>
  <c r="AR2029" i="32" s="1"/>
  <c r="AU2036" i="32"/>
  <c r="AS2036" i="32" s="1"/>
  <c r="AU971" i="32"/>
  <c r="AU344" i="32"/>
  <c r="AS344" i="32" s="1"/>
  <c r="AU355" i="32"/>
  <c r="AQ355" i="32" s="1"/>
  <c r="AU2050" i="32"/>
  <c r="AS2050" i="32" s="1"/>
  <c r="AU391" i="32"/>
  <c r="AT391" i="32" s="1"/>
  <c r="AU2052" i="32"/>
  <c r="AT2052" i="32" s="1"/>
  <c r="AU409" i="32"/>
  <c r="AS409" i="32" s="1"/>
  <c r="AU412" i="32"/>
  <c r="AQ412" i="32" s="1"/>
  <c r="AU427" i="32"/>
  <c r="AU439" i="32"/>
  <c r="AQ439" i="32" s="1"/>
  <c r="AU443" i="32"/>
  <c r="AT443" i="32" s="1"/>
  <c r="AU485" i="32"/>
  <c r="AT485" i="32" s="1"/>
  <c r="AU495" i="32"/>
  <c r="AT495" i="32" s="1"/>
  <c r="AU500" i="32"/>
  <c r="AR500" i="32" s="1"/>
  <c r="AU532" i="32"/>
  <c r="AT532" i="32" s="1"/>
  <c r="AU542" i="32"/>
  <c r="AS542" i="32" s="1"/>
  <c r="AU546" i="32"/>
  <c r="AR546" i="32" s="1"/>
  <c r="AU588" i="32"/>
  <c r="AQ588" i="32" s="1"/>
  <c r="AU629" i="32"/>
  <c r="AR629" i="32" s="1"/>
  <c r="AU642" i="32"/>
  <c r="AQ642" i="32" s="1"/>
  <c r="AU673" i="32"/>
  <c r="AU688" i="32"/>
  <c r="AT688" i="32" s="1"/>
  <c r="AU2079" i="32"/>
  <c r="AQ2079" i="32" s="1"/>
  <c r="AU2092" i="32"/>
  <c r="AU720" i="32"/>
  <c r="AT720" i="32" s="1"/>
  <c r="AU2128" i="32"/>
  <c r="AS2128" i="32" s="1"/>
  <c r="AU2167" i="32"/>
  <c r="AT2167" i="32" s="1"/>
  <c r="AU2196" i="32"/>
  <c r="AT2196" i="32" s="1"/>
  <c r="AU2229" i="32"/>
  <c r="AQ2229" i="32" s="1"/>
  <c r="AU5" i="32"/>
  <c r="AS5" i="32" s="1"/>
  <c r="D74" i="54"/>
  <c r="F74" i="54"/>
  <c r="C74" i="54"/>
  <c r="E74" i="54"/>
  <c r="C92" i="54"/>
  <c r="F92" i="54"/>
  <c r="D92" i="54"/>
  <c r="E92" i="54"/>
  <c r="T18" i="54"/>
  <c r="T39" i="54"/>
  <c r="AR4034" i="32"/>
  <c r="AS4034" i="32"/>
  <c r="AS840" i="32"/>
  <c r="AQ840" i="32"/>
  <c r="T28" i="54"/>
  <c r="AQ4022" i="32"/>
  <c r="AR1976" i="32"/>
  <c r="AQ1787" i="32"/>
  <c r="AS3670" i="32"/>
  <c r="AQ1798" i="32"/>
  <c r="AQ1590" i="32"/>
  <c r="AR1590" i="32"/>
  <c r="T16" i="54"/>
  <c r="AQ3698" i="32"/>
  <c r="AQ3696" i="32"/>
  <c r="G105" i="54"/>
  <c r="C105" i="54"/>
  <c r="E105" i="54"/>
  <c r="D105" i="54"/>
  <c r="E106" i="54"/>
  <c r="D106" i="54"/>
  <c r="C106" i="54"/>
  <c r="AT1433" i="32"/>
  <c r="AS3349" i="32"/>
  <c r="AR1422" i="32"/>
  <c r="AQ110" i="32"/>
  <c r="AR3410" i="32"/>
  <c r="AR1750" i="32"/>
  <c r="AR1709" i="32"/>
  <c r="AR3781" i="32"/>
  <c r="AQ1750" i="32"/>
  <c r="AT3410" i="32"/>
  <c r="AT930" i="32"/>
  <c r="AQ2793" i="32"/>
  <c r="AR1798" i="32"/>
  <c r="AT4044" i="32"/>
  <c r="AT843" i="32"/>
  <c r="AR1376" i="32"/>
  <c r="AT2793" i="32"/>
  <c r="AS1794" i="32"/>
  <c r="AQ1794" i="32"/>
  <c r="AQ3740" i="32"/>
  <c r="AR3387" i="32"/>
  <c r="AT950" i="32"/>
  <c r="AR950" i="32"/>
  <c r="AQ950" i="32"/>
  <c r="AS4403" i="32"/>
  <c r="AQ4403" i="32"/>
  <c r="AT935" i="32"/>
  <c r="AS1974" i="32"/>
  <c r="AS1483" i="32"/>
  <c r="AQ4419" i="32"/>
  <c r="AQ4409" i="32"/>
  <c r="AT4405" i="32"/>
  <c r="AS4405" i="32"/>
  <c r="AQ4405" i="32"/>
  <c r="AR1934" i="32"/>
  <c r="AQ1934" i="32"/>
  <c r="AQ1933" i="32"/>
  <c r="AS846" i="32"/>
  <c r="AQ1657" i="32"/>
  <c r="AQ790" i="32"/>
  <c r="AS4412" i="32"/>
  <c r="AR4412" i="32"/>
  <c r="AS1867" i="32"/>
  <c r="AQ1867" i="32"/>
  <c r="AQ4046" i="32"/>
  <c r="AQ1655" i="32"/>
  <c r="AT618" i="32"/>
  <c r="AQ4162" i="32"/>
  <c r="AS120" i="32"/>
  <c r="AR120" i="32"/>
  <c r="AT872" i="32"/>
  <c r="AS4116" i="32"/>
  <c r="AS224" i="32"/>
  <c r="AT4045" i="32"/>
  <c r="AR3736" i="32"/>
  <c r="AT4232" i="32"/>
  <c r="AS4232" i="32"/>
  <c r="AR4232" i="32"/>
  <c r="AQ4211" i="32"/>
  <c r="AS4187" i="32"/>
  <c r="AR4187" i="32"/>
  <c r="AQ4187" i="32"/>
  <c r="AR4108" i="32"/>
  <c r="AS3973" i="32"/>
  <c r="AR110" i="32"/>
  <c r="AR3886" i="32"/>
  <c r="AS3869" i="32"/>
  <c r="AQ3869" i="32"/>
  <c r="AR217" i="32"/>
  <c r="AR3960" i="32"/>
  <c r="AT3941" i="32"/>
  <c r="AS3941" i="32"/>
  <c r="AQ3941" i="32"/>
  <c r="AR1548" i="32"/>
  <c r="AR1509" i="32"/>
  <c r="AR202" i="32"/>
  <c r="G75" i="54"/>
  <c r="F75" i="54"/>
  <c r="E75" i="54"/>
  <c r="D75" i="54"/>
  <c r="C75" i="54"/>
  <c r="AQ4413" i="32"/>
  <c r="AQ1926" i="32"/>
  <c r="AT228" i="32"/>
  <c r="AS228" i="32"/>
  <c r="AR228" i="32"/>
  <c r="AT4316" i="32"/>
  <c r="AS4316" i="32"/>
  <c r="AR4316" i="32"/>
  <c r="AQ4316" i="32"/>
  <c r="AR1903" i="32"/>
  <c r="AQ1386" i="32"/>
  <c r="AT4210" i="32"/>
  <c r="AS4210" i="32"/>
  <c r="AR4210" i="32"/>
  <c r="AQ4210" i="32"/>
  <c r="AS1871" i="32"/>
  <c r="AS940" i="32"/>
  <c r="AQ4118" i="32"/>
  <c r="AS4104" i="32"/>
  <c r="AQ4104" i="32"/>
  <c r="AS4087" i="32"/>
  <c r="AQ4087" i="32"/>
  <c r="AR850" i="32"/>
  <c r="AT4081" i="32"/>
  <c r="AS3975" i="32"/>
  <c r="AQ3975" i="32"/>
  <c r="AT3934" i="32"/>
  <c r="AS1744" i="32"/>
  <c r="AQ1744" i="32"/>
  <c r="AS3926" i="32"/>
  <c r="AR3926" i="32"/>
  <c r="AQ1739" i="32"/>
  <c r="AQ825" i="32"/>
  <c r="AT217" i="32"/>
  <c r="AQ217" i="32"/>
  <c r="AR3433" i="32"/>
  <c r="AR4413" i="32"/>
  <c r="AS1933" i="32"/>
  <c r="AR1933" i="32"/>
  <c r="AT1932" i="32"/>
  <c r="AQ4396" i="32"/>
  <c r="AR4286" i="32"/>
  <c r="AQ4286" i="32"/>
  <c r="AT941" i="32"/>
  <c r="AR941" i="32"/>
  <c r="AR4203" i="32"/>
  <c r="AQ4203" i="32"/>
  <c r="AR4118" i="32"/>
  <c r="AQ937" i="32"/>
  <c r="AQ1843" i="32"/>
  <c r="AS4113" i="32"/>
  <c r="AT1836" i="32"/>
  <c r="AS1836" i="32"/>
  <c r="AR1836" i="32"/>
  <c r="AQ1836" i="32"/>
  <c r="AS4099" i="32"/>
  <c r="AQ4099" i="32"/>
  <c r="AT115" i="32"/>
  <c r="AS115" i="32"/>
  <c r="AT850" i="32"/>
  <c r="AS850" i="32"/>
  <c r="AR3975" i="32"/>
  <c r="AR1739" i="32"/>
  <c r="AQ3874" i="32"/>
  <c r="AT3598" i="32"/>
  <c r="AR3598" i="32"/>
  <c r="AT3564" i="32"/>
  <c r="AS3564" i="32"/>
  <c r="AQ3564" i="32"/>
  <c r="AR3449" i="32"/>
  <c r="AR4327" i="32"/>
  <c r="AQ4327" i="32"/>
  <c r="AS4310" i="32"/>
  <c r="AR4304" i="32"/>
  <c r="AS4303" i="32"/>
  <c r="AR4303" i="32"/>
  <c r="AQ4303" i="32"/>
  <c r="AS4174" i="32"/>
  <c r="AT1865" i="32"/>
  <c r="AS1865" i="32"/>
  <c r="AQ1865" i="32"/>
  <c r="AS4145" i="32"/>
  <c r="AT4108" i="32"/>
  <c r="AS4108" i="32"/>
  <c r="AQ4108" i="32"/>
  <c r="AT224" i="32"/>
  <c r="AR4083" i="32"/>
  <c r="AT4078" i="32"/>
  <c r="AR4078" i="32"/>
  <c r="AQ4078" i="32"/>
  <c r="AT3973" i="32"/>
  <c r="AR3973" i="32"/>
  <c r="AT3952" i="32"/>
  <c r="AS1756" i="32"/>
  <c r="AR1756" i="32"/>
  <c r="AQ1756" i="32"/>
  <c r="AR1744" i="32"/>
  <c r="AS1717" i="32"/>
  <c r="AQ1717" i="32"/>
  <c r="AS3875" i="32"/>
  <c r="AQ3875" i="32"/>
  <c r="AS1709" i="32"/>
  <c r="AQ1705" i="32"/>
  <c r="AS1668" i="32"/>
  <c r="AR1668" i="32"/>
  <c r="AS1666" i="32"/>
  <c r="AQ1666" i="32"/>
  <c r="AR3768" i="32"/>
  <c r="AR1582" i="32"/>
  <c r="AQ1543" i="32"/>
  <c r="AQ1520" i="32"/>
  <c r="AT1353" i="32"/>
  <c r="AS1353" i="32"/>
  <c r="AT4391" i="32"/>
  <c r="AS4391" i="32"/>
  <c r="AQ4391" i="32"/>
  <c r="AT4388" i="32"/>
  <c r="AT4372" i="32"/>
  <c r="AT4291" i="32"/>
  <c r="AQ4291" i="32"/>
  <c r="AR4290" i="32"/>
  <c r="AQ4290" i="32"/>
  <c r="AT4192" i="32"/>
  <c r="AR4192" i="32"/>
  <c r="AQ4182" i="32"/>
  <c r="AR4123" i="32"/>
  <c r="AQ4123" i="32"/>
  <c r="AR1844" i="32"/>
  <c r="AQ1844" i="32"/>
  <c r="AT1827" i="32"/>
  <c r="AS1827" i="32"/>
  <c r="AR3935" i="32"/>
  <c r="AS3849" i="32"/>
  <c r="AR3849" i="32"/>
  <c r="AQ3848" i="32"/>
  <c r="AS3800" i="32"/>
  <c r="AR3800" i="32"/>
  <c r="AT1583" i="32"/>
  <c r="AR3609" i="32"/>
  <c r="AS3560" i="32"/>
  <c r="AT3512" i="32"/>
  <c r="AS3512" i="32"/>
  <c r="AT1739" i="32"/>
  <c r="AT1712" i="32"/>
  <c r="AS1702" i="32"/>
  <c r="AR1702" i="32"/>
  <c r="AQ1702" i="32"/>
  <c r="AT3829" i="32"/>
  <c r="AQ3829" i="32"/>
  <c r="AQ3827" i="32"/>
  <c r="AS3814" i="32"/>
  <c r="AS1543" i="32"/>
  <c r="AT966" i="32"/>
  <c r="AQ966" i="32"/>
  <c r="AT3782" i="32"/>
  <c r="AR3782" i="32"/>
  <c r="AQ3782" i="32"/>
  <c r="AR1565" i="32"/>
  <c r="AT367" i="32"/>
  <c r="AT4200" i="32"/>
  <c r="AS4200" i="32"/>
  <c r="AQ4200" i="32"/>
  <c r="AT1951" i="32"/>
  <c r="AS1951" i="32"/>
  <c r="AR1951" i="32"/>
  <c r="AS4424" i="32"/>
  <c r="AQ4424" i="32"/>
  <c r="AR4396" i="32"/>
  <c r="AR4317" i="32"/>
  <c r="AS1905" i="32"/>
  <c r="AT4307" i="32"/>
  <c r="AT4301" i="32"/>
  <c r="AR4298" i="32"/>
  <c r="AS943" i="32"/>
  <c r="AT1386" i="32"/>
  <c r="AR4215" i="32"/>
  <c r="AQ4215" i="32"/>
  <c r="AR4211" i="32"/>
  <c r="AR1877" i="32"/>
  <c r="AQ1877" i="32"/>
  <c r="AR863" i="32"/>
  <c r="AT4203" i="32"/>
  <c r="AR4202" i="32"/>
  <c r="AQ4202" i="32"/>
  <c r="AR4189" i="32"/>
  <c r="AQ4189" i="32"/>
  <c r="AQ1872" i="32"/>
  <c r="AT1871" i="32"/>
  <c r="AS4178" i="32"/>
  <c r="AR4178" i="32"/>
  <c r="AQ4178" i="32"/>
  <c r="AT1869" i="32"/>
  <c r="AT4131" i="32"/>
  <c r="AR3817" i="32"/>
  <c r="AQ1578" i="32"/>
  <c r="AQ3552" i="32"/>
  <c r="AT1553" i="32"/>
  <c r="AR387" i="32"/>
  <c r="AR4200" i="32"/>
  <c r="AT1942" i="32"/>
  <c r="AR4424" i="32"/>
  <c r="AT1926" i="32"/>
  <c r="AS1926" i="32"/>
  <c r="AT4327" i="32"/>
  <c r="AR4323" i="32"/>
  <c r="AR124" i="32"/>
  <c r="AT4286" i="32"/>
  <c r="AS4152" i="32"/>
  <c r="AS1850" i="32"/>
  <c r="AR1850" i="32"/>
  <c r="AS1843" i="32"/>
  <c r="AT1689" i="32"/>
  <c r="AR3814" i="32"/>
  <c r="AQ3814" i="32"/>
  <c r="AQ1685" i="32"/>
  <c r="AT3797" i="32"/>
  <c r="AS3797" i="32"/>
  <c r="AR3797" i="32"/>
  <c r="AS3791" i="32"/>
  <c r="AR3791" i="32"/>
  <c r="AT1582" i="32"/>
  <c r="AT1568" i="32"/>
  <c r="AS915" i="32"/>
  <c r="AQ915" i="32"/>
  <c r="AR1553" i="32"/>
  <c r="AT3539" i="32"/>
  <c r="AQ1551" i="32"/>
  <c r="AT1539" i="32"/>
  <c r="AT1391" i="32"/>
  <c r="AT335" i="32"/>
  <c r="AS335" i="32"/>
  <c r="AS1936" i="32"/>
  <c r="AT4346" i="32"/>
  <c r="AS4346" i="32"/>
  <c r="AR4346" i="32"/>
  <c r="AQ4346" i="32"/>
  <c r="AT4334" i="32"/>
  <c r="AR4334" i="32"/>
  <c r="AT4332" i="32"/>
  <c r="AS4332" i="32"/>
  <c r="AQ4332" i="32"/>
  <c r="AT1905" i="32"/>
  <c r="AQ1905" i="32"/>
  <c r="AT4314" i="32"/>
  <c r="AT4308" i="32"/>
  <c r="AS4308" i="32"/>
  <c r="AR4308" i="32"/>
  <c r="AQ4308" i="32"/>
  <c r="AT4266" i="32"/>
  <c r="AQ4266" i="32"/>
  <c r="AR4228" i="32"/>
  <c r="AQ4228" i="32"/>
  <c r="AS1877" i="32"/>
  <c r="AS4192" i="32"/>
  <c r="AT4187" i="32"/>
  <c r="AT1867" i="32"/>
  <c r="AR3469" i="32"/>
  <c r="AR339" i="32"/>
  <c r="AT1949" i="32"/>
  <c r="AQ337" i="32"/>
  <c r="AS556" i="32"/>
  <c r="AR308" i="32"/>
  <c r="AR438" i="32"/>
  <c r="AS607" i="32"/>
  <c r="AQ607" i="32"/>
  <c r="AQ334" i="32"/>
  <c r="AT339" i="32"/>
  <c r="AS385" i="32"/>
  <c r="AT431" i="32"/>
  <c r="AS431" i="32"/>
  <c r="AR431" i="32"/>
  <c r="AQ431" i="32"/>
  <c r="AR418" i="32"/>
  <c r="AR320" i="32"/>
  <c r="AS627" i="32"/>
  <c r="AR627" i="32"/>
  <c r="AS320" i="32"/>
  <c r="AT1068" i="32"/>
  <c r="AS648" i="32"/>
  <c r="AS441" i="32"/>
  <c r="AT1058" i="32"/>
  <c r="AS1058" i="32"/>
  <c r="AQ1058" i="32"/>
  <c r="AS2839" i="32"/>
  <c r="AT160" i="32"/>
  <c r="AQ3092" i="32"/>
  <c r="AS3954" i="32"/>
  <c r="AT3963" i="32"/>
  <c r="AS3963" i="32"/>
  <c r="AR3963" i="32"/>
  <c r="AQ3963" i="32"/>
  <c r="AS4059" i="32"/>
  <c r="AR4059" i="32"/>
  <c r="AQ4059" i="32"/>
  <c r="AT4059" i="32"/>
  <c r="AR853" i="32"/>
  <c r="AQ853" i="32"/>
  <c r="AT4179" i="32"/>
  <c r="AS4179" i="32"/>
  <c r="AR4179" i="32"/>
  <c r="AQ4179" i="32"/>
  <c r="AT4397" i="32"/>
  <c r="AS4397" i="32"/>
  <c r="AR4397" i="32"/>
  <c r="AQ2334" i="32"/>
  <c r="AR148" i="32"/>
  <c r="AT2971" i="32"/>
  <c r="AQ183" i="32"/>
  <c r="AS183" i="32"/>
  <c r="AR2829" i="32"/>
  <c r="AT3139" i="32"/>
  <c r="AS2829" i="32"/>
  <c r="AQ2971" i="32"/>
  <c r="AR3237" i="32"/>
  <c r="AT3267" i="32"/>
  <c r="AS3267" i="32"/>
  <c r="AT3428" i="32"/>
  <c r="AS3428" i="32"/>
  <c r="AQ3428" i="32"/>
  <c r="AQ3127" i="32"/>
  <c r="AQ3220" i="32"/>
  <c r="AQ3122" i="32"/>
  <c r="AR3127" i="32"/>
  <c r="AQ1385" i="32"/>
  <c r="AT1460" i="32"/>
  <c r="AS3435" i="32"/>
  <c r="AR3435" i="32"/>
  <c r="AS3127" i="32"/>
  <c r="AR1391" i="32"/>
  <c r="AS3220" i="32"/>
  <c r="AQ175" i="32"/>
  <c r="AT175" i="32"/>
  <c r="AS175" i="32"/>
  <c r="AT3247" i="32"/>
  <c r="AT3376" i="32"/>
  <c r="AR3376" i="32"/>
  <c r="AQ3376" i="32"/>
  <c r="AR1454" i="32"/>
  <c r="AS3451" i="32"/>
  <c r="AR3451" i="32"/>
  <c r="AR3239" i="32"/>
  <c r="AT3260" i="32"/>
  <c r="AR1421" i="32"/>
  <c r="AT3283" i="32"/>
  <c r="AS4463" i="32"/>
  <c r="AS3380" i="32"/>
  <c r="AT3621" i="32"/>
  <c r="AR3621" i="32"/>
  <c r="AQ3621" i="32"/>
  <c r="AS3621" i="32"/>
  <c r="AQ66" i="32"/>
  <c r="AQ3305" i="32"/>
  <c r="AQ3352" i="32"/>
  <c r="AT3363" i="32"/>
  <c r="AT3369" i="32"/>
  <c r="AQ1485" i="32"/>
  <c r="AT3433" i="32"/>
  <c r="AQ1494" i="32"/>
  <c r="AT3442" i="32"/>
  <c r="AT3549" i="32"/>
  <c r="AS3549" i="32"/>
  <c r="AR3549" i="32"/>
  <c r="AQ3549" i="32"/>
  <c r="AR3352" i="32"/>
  <c r="AR1469" i="32"/>
  <c r="AR1494" i="32"/>
  <c r="AS3481" i="32"/>
  <c r="AQ3481" i="32"/>
  <c r="AT3509" i="32"/>
  <c r="AS3509" i="32"/>
  <c r="AR3509" i="32"/>
  <c r="AQ3509" i="32"/>
  <c r="AS3543" i="32"/>
  <c r="AS3561" i="32"/>
  <c r="AS66" i="32"/>
  <c r="AS3305" i="32"/>
  <c r="AS3316" i="32"/>
  <c r="AS3339" i="32"/>
  <c r="AS3352" i="32"/>
  <c r="AS3374" i="32"/>
  <c r="AS1494" i="32"/>
  <c r="AQ1406" i="32"/>
  <c r="AS1514" i="32"/>
  <c r="AS1520" i="32"/>
  <c r="AR3511" i="32"/>
  <c r="AS1551" i="32"/>
  <c r="AR3552" i="32"/>
  <c r="AR3560" i="32"/>
  <c r="AR3607" i="32"/>
  <c r="AS1544" i="32"/>
  <c r="AS3552" i="32"/>
  <c r="AT3652" i="32"/>
  <c r="AR3652" i="32"/>
  <c r="AQ3652" i="32"/>
  <c r="AQ1604" i="32"/>
  <c r="AQ3500" i="32"/>
  <c r="AR3536" i="32"/>
  <c r="AR1552" i="32"/>
  <c r="AQ1553" i="32"/>
  <c r="AQ3602" i="32"/>
  <c r="AS3607" i="32"/>
  <c r="AQ93" i="32"/>
  <c r="AQ920" i="32"/>
  <c r="AT1991" i="32"/>
  <c r="AQ1991" i="32"/>
  <c r="AT3591" i="32"/>
  <c r="AT3702" i="32"/>
  <c r="AS3702" i="32"/>
  <c r="AR3702" i="32"/>
  <c r="AQ3702" i="32"/>
  <c r="AS3690" i="32"/>
  <c r="AQ3690" i="32"/>
  <c r="AR3649" i="32"/>
  <c r="AT3721" i="32"/>
  <c r="AS95" i="32"/>
  <c r="AR1632" i="32"/>
  <c r="AT816" i="32"/>
  <c r="AS816" i="32"/>
  <c r="AR816" i="32"/>
  <c r="AQ816" i="32"/>
  <c r="AT102" i="32"/>
  <c r="AR102" i="32"/>
  <c r="AQ102" i="32"/>
  <c r="AS3609" i="32"/>
  <c r="AS3623" i="32"/>
  <c r="AS4462" i="32"/>
  <c r="AQ3671" i="32"/>
  <c r="AT94" i="32"/>
  <c r="AS3676" i="32"/>
  <c r="AQ1613" i="32"/>
  <c r="AQ3680" i="32"/>
  <c r="AS1632" i="32"/>
  <c r="AQ1583" i="32"/>
  <c r="AR1613" i="32"/>
  <c r="AT3831" i="32"/>
  <c r="AS3831" i="32"/>
  <c r="AR3831" i="32"/>
  <c r="AQ3831" i="32"/>
  <c r="AS3680" i="32"/>
  <c r="AS1627" i="32"/>
  <c r="AT922" i="32"/>
  <c r="AS3728" i="32"/>
  <c r="AT3731" i="32"/>
  <c r="AS3731" i="32"/>
  <c r="AQ3731" i="32"/>
  <c r="AT1693" i="32"/>
  <c r="AR1693" i="32"/>
  <c r="AT3727" i="32"/>
  <c r="AS3727" i="32"/>
  <c r="AR3727" i="32"/>
  <c r="AT3742" i="32"/>
  <c r="AS3742" i="32"/>
  <c r="AR3742" i="32"/>
  <c r="AQ3742" i="32"/>
  <c r="AT3751" i="32"/>
  <c r="AT3738" i="32"/>
  <c r="AT1643" i="32"/>
  <c r="AT1974" i="32"/>
  <c r="AT1668" i="32"/>
  <c r="AS3781" i="32"/>
  <c r="AS3786" i="32"/>
  <c r="AT3791" i="32"/>
  <c r="AR3829" i="32"/>
  <c r="AS3834" i="32"/>
  <c r="AT3834" i="32"/>
  <c r="AQ3835" i="32"/>
  <c r="AS3915" i="32"/>
  <c r="AR3915" i="32"/>
  <c r="AQ3915" i="32"/>
  <c r="AT3942" i="32"/>
  <c r="AS3942" i="32"/>
  <c r="AR3942" i="32"/>
  <c r="AQ3942" i="32"/>
  <c r="AS4109" i="32"/>
  <c r="AR4109" i="32"/>
  <c r="AQ4109" i="32"/>
  <c r="AQ1659" i="32"/>
  <c r="AQ819" i="32"/>
  <c r="AQ3784" i="32"/>
  <c r="AS3883" i="32"/>
  <c r="AQ3883" i="32"/>
  <c r="AQ3953" i="32"/>
  <c r="AT3953" i="32"/>
  <c r="AS1657" i="32"/>
  <c r="AR1659" i="32"/>
  <c r="AR3771" i="32"/>
  <c r="AS3783" i="32"/>
  <c r="AR3784" i="32"/>
  <c r="AS3810" i="32"/>
  <c r="AS3817" i="32"/>
  <c r="AS3835" i="32"/>
  <c r="AT3861" i="32"/>
  <c r="AQ3861" i="32"/>
  <c r="AT3889" i="32"/>
  <c r="AS3889" i="32"/>
  <c r="AR3889" i="32"/>
  <c r="AQ4023" i="32"/>
  <c r="AT4023" i="32"/>
  <c r="AS819" i="32"/>
  <c r="AS3784" i="32"/>
  <c r="AT3933" i="32"/>
  <c r="AS3933" i="32"/>
  <c r="AR3933" i="32"/>
  <c r="AQ3933" i="32"/>
  <c r="AS1713" i="32"/>
  <c r="AS3886" i="32"/>
  <c r="AT114" i="32"/>
  <c r="AS114" i="32"/>
  <c r="AR114" i="32"/>
  <c r="AR3869" i="32"/>
  <c r="AT1713" i="32"/>
  <c r="AR3875" i="32"/>
  <c r="AT3886" i="32"/>
  <c r="AQ3926" i="32"/>
  <c r="AQ3935" i="32"/>
  <c r="AT1786" i="32"/>
  <c r="AS1786" i="32"/>
  <c r="AR1786" i="32"/>
  <c r="AQ1786" i="32"/>
  <c r="AS1789" i="32"/>
  <c r="AR1789" i="32"/>
  <c r="AQ1789" i="32"/>
  <c r="AQ4040" i="32"/>
  <c r="AS4045" i="32"/>
  <c r="AR4045" i="32"/>
  <c r="AQ4045" i="32"/>
  <c r="AS4066" i="32"/>
  <c r="AS3947" i="32"/>
  <c r="AQ3947" i="32"/>
  <c r="AR4005" i="32"/>
  <c r="AS4213" i="32"/>
  <c r="AR4213" i="32"/>
  <c r="AT4213" i="32"/>
  <c r="AS4249" i="32"/>
  <c r="AR4249" i="32"/>
  <c r="AT4249" i="32"/>
  <c r="AQ4249" i="32"/>
  <c r="AR3871" i="32"/>
  <c r="AR1717" i="32"/>
  <c r="AT3946" i="32"/>
  <c r="AR3946" i="32"/>
  <c r="AR930" i="32"/>
  <c r="AQ930" i="32"/>
  <c r="AT4013" i="32"/>
  <c r="AS4013" i="32"/>
  <c r="AR4013" i="32"/>
  <c r="AQ4013" i="32"/>
  <c r="AT4028" i="32"/>
  <c r="AQ1712" i="32"/>
  <c r="AQ3877" i="32"/>
  <c r="AQ3924" i="32"/>
  <c r="AS3958" i="32"/>
  <c r="AR3958" i="32"/>
  <c r="AQ3958" i="32"/>
  <c r="AS3967" i="32"/>
  <c r="AT1737" i="32"/>
  <c r="AS1737" i="32"/>
  <c r="AR1737" i="32"/>
  <c r="AQ1737" i="32"/>
  <c r="AS4209" i="32"/>
  <c r="AR4209" i="32"/>
  <c r="AR3877" i="32"/>
  <c r="AR3934" i="32"/>
  <c r="AS3993" i="32"/>
  <c r="AQ3993" i="32"/>
  <c r="AR4032" i="32"/>
  <c r="AR4037" i="32"/>
  <c r="AQ4055" i="32"/>
  <c r="AT1833" i="32"/>
  <c r="AS4184" i="32"/>
  <c r="AR4184" i="32"/>
  <c r="AT4184" i="32"/>
  <c r="AQ3981" i="32"/>
  <c r="AS1828" i="32"/>
  <c r="AS1832" i="32"/>
  <c r="AS1841" i="32"/>
  <c r="AT937" i="32"/>
  <c r="AT4123" i="32"/>
  <c r="AS4123" i="32"/>
  <c r="AR4131" i="32"/>
  <c r="AS859" i="32"/>
  <c r="AT1866" i="32"/>
  <c r="AS1866" i="32"/>
  <c r="AR1866" i="32"/>
  <c r="AQ1866" i="32"/>
  <c r="AT1873" i="32"/>
  <c r="AQ1873" i="32"/>
  <c r="AT4212" i="32"/>
  <c r="AS4212" i="32"/>
  <c r="AR4212" i="32"/>
  <c r="AQ4212" i="32"/>
  <c r="AR840" i="32"/>
  <c r="AR1787" i="32"/>
  <c r="AR1794" i="32"/>
  <c r="AR4099" i="32"/>
  <c r="AR4104" i="32"/>
  <c r="AS4143" i="32"/>
  <c r="AS4120" i="32"/>
  <c r="AR4120" i="32"/>
  <c r="AQ4120" i="32"/>
  <c r="AS4190" i="32"/>
  <c r="AR4190" i="32"/>
  <c r="AQ4190" i="32"/>
  <c r="AS862" i="32"/>
  <c r="AQ862" i="32"/>
  <c r="AS4198" i="32"/>
  <c r="AQ124" i="32"/>
  <c r="AT124" i="32"/>
  <c r="AS124" i="32"/>
  <c r="AQ843" i="32"/>
  <c r="AQ4081" i="32"/>
  <c r="AQ115" i="32"/>
  <c r="AQ224" i="32"/>
  <c r="AT4119" i="32"/>
  <c r="AS4119" i="32"/>
  <c r="AR4119" i="32"/>
  <c r="AS4136" i="32"/>
  <c r="AR4136" i="32"/>
  <c r="AQ4136" i="32"/>
  <c r="AR4180" i="32"/>
  <c r="AR1977" i="32"/>
  <c r="AQ1977" i="32"/>
  <c r="AQ4276" i="32"/>
  <c r="AT4276" i="32"/>
  <c r="AQ1897" i="32"/>
  <c r="AT1850" i="32"/>
  <c r="AT120" i="32"/>
  <c r="AT4145" i="32"/>
  <c r="AT4152" i="32"/>
  <c r="AT4181" i="32"/>
  <c r="AS4202" i="32"/>
  <c r="AS4207" i="32"/>
  <c r="AS4215" i="32"/>
  <c r="AT4228" i="32"/>
  <c r="AT4236" i="32"/>
  <c r="AS4236" i="32"/>
  <c r="AR4236" i="32"/>
  <c r="AT1904" i="32"/>
  <c r="AS1904" i="32"/>
  <c r="AR1904" i="32"/>
  <c r="AQ1904" i="32"/>
  <c r="AT4242" i="32"/>
  <c r="AT4319" i="32"/>
  <c r="AS4319" i="32"/>
  <c r="AQ879" i="32"/>
  <c r="AT4410" i="32"/>
  <c r="AS4410" i="32"/>
  <c r="AR4410" i="32"/>
  <c r="AQ4410" i="32"/>
  <c r="AS1844" i="32"/>
  <c r="AS4118" i="32"/>
  <c r="AS4125" i="32"/>
  <c r="AS4189" i="32"/>
  <c r="AS4211" i="32"/>
  <c r="AQ4245" i="32"/>
  <c r="AQ4257" i="32"/>
  <c r="AT4257" i="32"/>
  <c r="AS4257" i="32"/>
  <c r="AT4300" i="32"/>
  <c r="AS4300" i="32"/>
  <c r="AR4300" i="32"/>
  <c r="AQ4300" i="32"/>
  <c r="AS4245" i="32"/>
  <c r="AR4245" i="32"/>
  <c r="AQ4269" i="32"/>
  <c r="AT4269" i="32"/>
  <c r="AS4269" i="32"/>
  <c r="AR4338" i="32"/>
  <c r="AQ4338" i="32"/>
  <c r="AR4196" i="32"/>
  <c r="AR4372" i="32"/>
  <c r="AQ4372" i="32"/>
  <c r="AS4406" i="32"/>
  <c r="AR4406" i="32"/>
  <c r="AQ4304" i="32"/>
  <c r="AQ1903" i="32"/>
  <c r="AQ4317" i="32"/>
  <c r="AR4387" i="32"/>
  <c r="AQ4387" i="32"/>
  <c r="AS4392" i="32"/>
  <c r="AR4392" i="32"/>
  <c r="AR4291" i="32"/>
  <c r="AS4298" i="32"/>
  <c r="AS4304" i="32"/>
  <c r="AS1903" i="32"/>
  <c r="AS4317" i="32"/>
  <c r="AT4370" i="32"/>
  <c r="AR4370" i="32"/>
  <c r="AQ4370" i="32"/>
  <c r="AT4386" i="32"/>
  <c r="AS4386" i="32"/>
  <c r="AR4386" i="32"/>
  <c r="AQ4386" i="32"/>
  <c r="AS1929" i="32"/>
  <c r="AR1929" i="32"/>
  <c r="AQ4268" i="32"/>
  <c r="AQ4288" i="32"/>
  <c r="AQ4301" i="32"/>
  <c r="AQ1902" i="32"/>
  <c r="AQ4314" i="32"/>
  <c r="AS1942" i="32"/>
  <c r="AR1942" i="32"/>
  <c r="AQ1942" i="32"/>
  <c r="AR4268" i="32"/>
  <c r="AR4288" i="32"/>
  <c r="AR4293" i="32"/>
  <c r="AR4301" i="32"/>
  <c r="AR1902" i="32"/>
  <c r="AR4314" i="32"/>
  <c r="AS881" i="32"/>
  <c r="AR881" i="32"/>
  <c r="AS4196" i="32"/>
  <c r="AS4372" i="32"/>
  <c r="AS4396" i="32"/>
  <c r="AQ1931" i="32"/>
  <c r="AS1934" i="32"/>
  <c r="AS4404" i="32"/>
  <c r="AS4409" i="32"/>
  <c r="AQ1939" i="32"/>
  <c r="AS4413" i="32"/>
  <c r="AQ1940" i="32"/>
  <c r="AS4419" i="32"/>
  <c r="AQ4421" i="32"/>
  <c r="AR1931" i="32"/>
  <c r="AR1939" i="32"/>
  <c r="AR1940" i="32"/>
  <c r="AR4421" i="32"/>
  <c r="AR4359" i="32"/>
  <c r="AS1931" i="32"/>
  <c r="AS1939" i="32"/>
  <c r="AS1940" i="32"/>
  <c r="AS4421" i="32"/>
  <c r="AS4359" i="32"/>
  <c r="AQ4388" i="32"/>
  <c r="AQ1932" i="32"/>
  <c r="C47" i="54"/>
  <c r="E47" i="54"/>
  <c r="F68" i="54"/>
  <c r="L66" i="54"/>
  <c r="G66" i="54"/>
  <c r="C67" i="54"/>
  <c r="D68" i="54"/>
  <c r="D67" i="54"/>
  <c r="E68" i="54"/>
  <c r="L67" i="54"/>
  <c r="G68" i="54"/>
  <c r="G67" i="54"/>
  <c r="E67" i="54"/>
  <c r="F67" i="54"/>
  <c r="L68" i="54"/>
  <c r="C66" i="54"/>
  <c r="C68" i="54"/>
  <c r="D66" i="54"/>
  <c r="E66" i="54"/>
  <c r="F66" i="54"/>
  <c r="H110" i="54"/>
  <c r="H109" i="54"/>
  <c r="K2" i="49" a="1"/>
  <c r="K2" i="49" s="1"/>
  <c r="AM229" i="32"/>
  <c r="E86" i="54" s="1"/>
  <c r="AN229" i="32"/>
  <c r="F2" i="49" a="1"/>
  <c r="F2" i="49" s="1"/>
  <c r="C86" i="54" l="1"/>
  <c r="D86" i="54"/>
  <c r="F86" i="54"/>
  <c r="AS1613" i="32"/>
  <c r="AS3711" i="32"/>
  <c r="AT627" i="32"/>
  <c r="AT607" i="32"/>
  <c r="AS4081" i="32"/>
  <c r="AR3752" i="32"/>
  <c r="AS4225" i="32"/>
  <c r="AQ3858" i="32"/>
  <c r="AT3858" i="32"/>
  <c r="AS4182" i="32"/>
  <c r="AQ3759" i="32"/>
  <c r="AQ1615" i="32"/>
  <c r="AS3843" i="32"/>
  <c r="AT1545" i="32"/>
  <c r="AR3920" i="32"/>
  <c r="AQ4289" i="32"/>
  <c r="AS4102" i="32"/>
  <c r="AT185" i="32"/>
  <c r="AR3310" i="32"/>
  <c r="AQ3387" i="32"/>
  <c r="AR3671" i="32"/>
  <c r="AQ3607" i="32"/>
  <c r="AT3481" i="32"/>
  <c r="AQ1469" i="32"/>
  <c r="AR3220" i="32"/>
  <c r="AQ1403" i="32"/>
  <c r="AT915" i="32"/>
  <c r="AR3835" i="32"/>
  <c r="AT825" i="32"/>
  <c r="AQ1582" i="32"/>
  <c r="AT3891" i="32"/>
  <c r="AQ3444" i="32"/>
  <c r="AQ3541" i="32"/>
  <c r="AQ3781" i="32"/>
  <c r="AR3208" i="32"/>
  <c r="AQ3310" i="32"/>
  <c r="AR2947" i="32"/>
  <c r="AQ1454" i="32"/>
  <c r="AR3112" i="32"/>
  <c r="AQ4293" i="32"/>
  <c r="AQ873" i="32"/>
  <c r="AR4242" i="32"/>
  <c r="AQ4180" i="32"/>
  <c r="AQ4158" i="32"/>
  <c r="AR1873" i="32"/>
  <c r="AR4101" i="32"/>
  <c r="AR4023" i="32"/>
  <c r="AS817" i="32"/>
  <c r="AQ3200" i="32"/>
  <c r="AR3721" i="32"/>
  <c r="AT1547" i="32"/>
  <c r="AQ1689" i="32"/>
  <c r="AQ863" i="32"/>
  <c r="AR1746" i="32"/>
  <c r="AS873" i="32"/>
  <c r="AT4324" i="32"/>
  <c r="AS109" i="32"/>
  <c r="AR3808" i="32"/>
  <c r="AT3843" i="32"/>
  <c r="AS3649" i="32"/>
  <c r="AS920" i="32"/>
  <c r="AS1368" i="32"/>
  <c r="AT853" i="32"/>
  <c r="AT1748" i="32"/>
  <c r="AT1770" i="32"/>
  <c r="AS863" i="32"/>
  <c r="AT4158" i="32"/>
  <c r="AT3455" i="32"/>
  <c r="AR4419" i="32"/>
  <c r="AT933" i="32"/>
  <c r="AQ4207" i="32"/>
  <c r="AT854" i="32"/>
  <c r="AR1508" i="32"/>
  <c r="AR1353" i="32"/>
  <c r="AT986" i="32"/>
  <c r="AR617" i="32"/>
  <c r="AT1620" i="32"/>
  <c r="AT1459" i="32"/>
  <c r="AT1283" i="32"/>
  <c r="AS3133" i="32"/>
  <c r="AQ2909" i="32"/>
  <c r="AQ257" i="32"/>
  <c r="AT2933" i="32"/>
  <c r="AQ3238" i="32"/>
  <c r="AT182" i="32"/>
  <c r="AQ3967" i="32"/>
  <c r="AR3502" i="32"/>
  <c r="AQ3622" i="32"/>
  <c r="AR2637" i="32"/>
  <c r="AR3092" i="32"/>
  <c r="AQ4382" i="32"/>
  <c r="AR4225" i="32"/>
  <c r="AQ4319" i="32"/>
  <c r="AQ1833" i="32"/>
  <c r="AS4028" i="32"/>
  <c r="AQ3692" i="32"/>
  <c r="AQ1355" i="32"/>
  <c r="AR4182" i="32"/>
  <c r="AS1667" i="32"/>
  <c r="AS2637" i="32"/>
  <c r="AS257" i="32"/>
  <c r="AS437" i="32"/>
  <c r="AQ3374" i="32"/>
  <c r="AQ652" i="32"/>
  <c r="AS353" i="32"/>
  <c r="AR1574" i="32"/>
  <c r="AT3434" i="32"/>
  <c r="AR3518" i="32"/>
  <c r="AQ3112" i="32"/>
  <c r="AR636" i="32"/>
  <c r="AQ3495" i="32"/>
  <c r="AQ3133" i="32"/>
  <c r="AQ4007" i="32"/>
  <c r="AS868" i="32"/>
  <c r="AS1919" i="32"/>
  <c r="AT2004" i="32"/>
  <c r="AS4079" i="32"/>
  <c r="AS2088" i="32"/>
  <c r="AQ811" i="32"/>
  <c r="AS1449" i="32"/>
  <c r="AQ1433" i="32"/>
  <c r="AS3208" i="32"/>
  <c r="AQ3316" i="32"/>
  <c r="AR3122" i="32"/>
  <c r="AQ3070" i="32"/>
  <c r="AR1979" i="32"/>
  <c r="AR198" i="32"/>
  <c r="AS3053" i="32"/>
  <c r="AR3247" i="32"/>
  <c r="AR4467" i="32"/>
  <c r="AT198" i="32"/>
  <c r="AT1229" i="32"/>
  <c r="AR986" i="32"/>
  <c r="AR257" i="32"/>
  <c r="AT481" i="32"/>
  <c r="AQ866" i="32"/>
  <c r="AT275" i="32"/>
  <c r="AS103" i="32"/>
  <c r="AQ437" i="32"/>
  <c r="AQ974" i="32"/>
  <c r="AS652" i="32"/>
  <c r="AR149" i="32"/>
  <c r="AR3533" i="32"/>
  <c r="AT3758" i="32"/>
  <c r="AR1373" i="32"/>
  <c r="AT216" i="32"/>
  <c r="AT93" i="32"/>
  <c r="AR1547" i="32"/>
  <c r="AQ3165" i="32"/>
  <c r="AS3455" i="32"/>
  <c r="AS3718" i="32"/>
  <c r="AR819" i="32"/>
  <c r="AS3872" i="32"/>
  <c r="AQ3738" i="32"/>
  <c r="AT3566" i="32"/>
  <c r="AQ3566" i="32"/>
  <c r="AR1675" i="32"/>
  <c r="AT4007" i="32"/>
  <c r="AQ4100" i="32"/>
  <c r="AS3092" i="32"/>
  <c r="AR2839" i="32"/>
  <c r="AR2817" i="32"/>
  <c r="AQ198" i="32"/>
  <c r="AT138" i="32"/>
  <c r="AR182" i="32"/>
  <c r="AT4353" i="32"/>
  <c r="AS1459" i="32"/>
  <c r="AR201" i="32"/>
  <c r="AQ149" i="32"/>
  <c r="AS3530" i="32"/>
  <c r="AS3566" i="32"/>
  <c r="AT4461" i="32"/>
  <c r="AQ1307" i="32"/>
  <c r="AT1517" i="32"/>
  <c r="AR916" i="32"/>
  <c r="AT2893" i="32"/>
  <c r="AR1829" i="32"/>
  <c r="AT1413" i="32"/>
  <c r="AQ1959" i="32"/>
  <c r="AT3725" i="32"/>
  <c r="AR3643" i="32"/>
  <c r="AS3692" i="32"/>
  <c r="AT1957" i="32"/>
  <c r="AR955" i="32"/>
  <c r="AQ877" i="32"/>
  <c r="AS955" i="32"/>
  <c r="AS4097" i="32"/>
  <c r="AS877" i="32"/>
  <c r="AT1691" i="32"/>
  <c r="AR1751" i="32"/>
  <c r="AT877" i="32"/>
  <c r="AS4398" i="32"/>
  <c r="AR4154" i="32"/>
  <c r="AQ4154" i="32"/>
  <c r="AS4074" i="32"/>
  <c r="AR4398" i="32"/>
  <c r="AQ1917" i="32"/>
  <c r="AT3938" i="32"/>
  <c r="AR953" i="32"/>
  <c r="AR1917" i="32"/>
  <c r="AQ1925" i="32"/>
  <c r="AS1917" i="32"/>
  <c r="AQ1829" i="32"/>
  <c r="AQ4407" i="32"/>
  <c r="AT105" i="32"/>
  <c r="AT1673" i="32"/>
  <c r="AR4199" i="32"/>
  <c r="AQ4091" i="32"/>
  <c r="AQ4021" i="32"/>
  <c r="AQ2007" i="32"/>
  <c r="AS3583" i="32"/>
  <c r="AR2007" i="32"/>
  <c r="AS3999" i="32"/>
  <c r="AQ3799" i="32"/>
  <c r="AQ1614" i="32"/>
  <c r="AS3572" i="32"/>
  <c r="AT1449" i="32"/>
  <c r="AT3227" i="32"/>
  <c r="AR1538" i="32"/>
  <c r="AT3583" i="32"/>
  <c r="AR3126" i="32"/>
  <c r="AS79" i="32"/>
  <c r="AT3825" i="32"/>
  <c r="AQ4252" i="32"/>
  <c r="AQ1700" i="32"/>
  <c r="AR4278" i="32"/>
  <c r="AS4072" i="32"/>
  <c r="AT1590" i="32"/>
  <c r="AR3010" i="32"/>
  <c r="AQ2839" i="32"/>
  <c r="AR3480" i="32"/>
  <c r="AS1509" i="32"/>
  <c r="AQ3208" i="32"/>
  <c r="AT45" i="32"/>
  <c r="AQ2829" i="32"/>
  <c r="AT2637" i="32"/>
  <c r="AQ2728" i="32"/>
  <c r="AR2633" i="32"/>
  <c r="AQ2817" i="32"/>
  <c r="AQ2688" i="32"/>
  <c r="AS2817" i="32"/>
  <c r="AT955" i="32"/>
  <c r="AQ4278" i="32"/>
  <c r="AS2007" i="32"/>
  <c r="AQ4074" i="32"/>
  <c r="AR4031" i="32"/>
  <c r="AT3999" i="32"/>
  <c r="AQ945" i="32"/>
  <c r="AQ4020" i="32"/>
  <c r="AR1566" i="32"/>
  <c r="AS1966" i="32"/>
  <c r="AS1829" i="32"/>
  <c r="AT4281" i="32"/>
  <c r="AT4074" i="32"/>
  <c r="AQ1735" i="32"/>
  <c r="AR945" i="32"/>
  <c r="AT1566" i="32"/>
  <c r="AQ3408" i="32"/>
  <c r="AT4098" i="32"/>
  <c r="AS4353" i="32"/>
  <c r="AR3601" i="32"/>
  <c r="AS4177" i="32"/>
  <c r="AQ953" i="32"/>
  <c r="AR1696" i="32"/>
  <c r="AS1781" i="32"/>
  <c r="AT4124" i="32"/>
  <c r="AR815" i="32"/>
  <c r="AS4280" i="32"/>
  <c r="AS4154" i="32"/>
  <c r="AR3857" i="32"/>
  <c r="AQ3754" i="32"/>
  <c r="AR1614" i="32"/>
  <c r="AR3572" i="32"/>
  <c r="AQ4284" i="32"/>
  <c r="AT4398" i="32"/>
  <c r="AQ4177" i="32"/>
  <c r="AR4281" i="32"/>
  <c r="AS4191" i="32"/>
  <c r="AR1700" i="32"/>
  <c r="AS3859" i="32"/>
  <c r="AT1614" i="32"/>
  <c r="AQ1856" i="32"/>
  <c r="AS4284" i="32"/>
  <c r="AT3950" i="32"/>
  <c r="AR1856" i="32"/>
  <c r="AT4284" i="32"/>
  <c r="AT4252" i="32"/>
  <c r="AQ1691" i="32"/>
  <c r="AR4380" i="32"/>
  <c r="AS4384" i="32"/>
  <c r="AQ4281" i="32"/>
  <c r="AQ4073" i="32"/>
  <c r="AQ117" i="32"/>
  <c r="AQ3572" i="32"/>
  <c r="AR3103" i="32"/>
  <c r="AS1856" i="32"/>
  <c r="AR1673" i="32"/>
  <c r="AT4272" i="32"/>
  <c r="AR3282" i="32"/>
  <c r="AT1117" i="32"/>
  <c r="AR3484" i="32"/>
  <c r="AR197" i="32"/>
  <c r="AT3421" i="32"/>
  <c r="AT1537" i="32"/>
  <c r="AS130" i="32"/>
  <c r="AR2756" i="32"/>
  <c r="AQ2345" i="32"/>
  <c r="AS2921" i="32"/>
  <c r="AR2915" i="32"/>
  <c r="AR3184" i="32"/>
  <c r="AS2756" i="32"/>
  <c r="AT2921" i="32"/>
  <c r="AT2276" i="32"/>
  <c r="AS2915" i="32"/>
  <c r="AT3310" i="32"/>
  <c r="AR2841" i="32"/>
  <c r="AT3259" i="32"/>
  <c r="AT3098" i="32"/>
  <c r="AS213" i="32"/>
  <c r="AS2059" i="32"/>
  <c r="AT1929" i="32"/>
  <c r="AS4158" i="32"/>
  <c r="AQ4032" i="32"/>
  <c r="AQ4005" i="32"/>
  <c r="AT3920" i="32"/>
  <c r="AQ916" i="32"/>
  <c r="AQ3591" i="32"/>
  <c r="AR179" i="32"/>
  <c r="AT4106" i="32"/>
  <c r="AQ3930" i="32"/>
  <c r="AS4106" i="32"/>
  <c r="AQ1656" i="32"/>
  <c r="AS3311" i="32"/>
  <c r="AT916" i="32"/>
  <c r="AQ1449" i="32"/>
  <c r="AS1335" i="32"/>
  <c r="AQ4196" i="32"/>
  <c r="AQ4324" i="32"/>
  <c r="AT4225" i="32"/>
  <c r="AT1897" i="32"/>
  <c r="AR1823" i="32"/>
  <c r="AS4110" i="32"/>
  <c r="AR1833" i="32"/>
  <c r="AQ4066" i="32"/>
  <c r="AR3953" i="32"/>
  <c r="AR3751" i="32"/>
  <c r="AT1625" i="32"/>
  <c r="AT3690" i="32"/>
  <c r="AS3526" i="32"/>
  <c r="AR3526" i="32"/>
  <c r="AS1485" i="32"/>
  <c r="AR3320" i="32"/>
  <c r="AR2917" i="32"/>
  <c r="AT4293" i="32"/>
  <c r="AR1872" i="32"/>
  <c r="AS1753" i="32"/>
  <c r="AQ941" i="32"/>
  <c r="AQ108" i="32"/>
  <c r="AR3908" i="32"/>
  <c r="AQ4110" i="32"/>
  <c r="AR4110" i="32"/>
  <c r="AS4368" i="32"/>
  <c r="AQ1709" i="32"/>
  <c r="AS1307" i="32"/>
  <c r="AQ796" i="32"/>
  <c r="AR64" i="32"/>
  <c r="AT1454" i="32"/>
  <c r="AR241" i="32"/>
  <c r="AS4230" i="32"/>
  <c r="AQ2244" i="32"/>
  <c r="AR965" i="32"/>
  <c r="AR1603" i="32"/>
  <c r="AT2244" i="32"/>
  <c r="AS241" i="32"/>
  <c r="AS2015" i="32"/>
  <c r="AQ2044" i="32"/>
  <c r="AR679" i="32"/>
  <c r="AR2043" i="32"/>
  <c r="AT630" i="32"/>
  <c r="AR493" i="32"/>
  <c r="AQ475" i="32"/>
  <c r="AS2047" i="32"/>
  <c r="AS4173" i="32"/>
  <c r="AR936" i="32"/>
  <c r="AQ3999" i="32"/>
  <c r="AQ3962" i="32"/>
  <c r="AS4020" i="32"/>
  <c r="AS1641" i="32"/>
  <c r="AQ3825" i="32"/>
  <c r="AQ1504" i="32"/>
  <c r="AQ1493" i="32"/>
  <c r="AQ3594" i="32"/>
  <c r="AQ836" i="32"/>
  <c r="AQ815" i="32"/>
  <c r="AQ4067" i="32"/>
  <c r="AQ1778" i="32"/>
  <c r="AQ2142" i="32"/>
  <c r="AQ4285" i="32"/>
  <c r="AR4280" i="32"/>
  <c r="AR4072" i="32"/>
  <c r="AS936" i="32"/>
  <c r="AR1728" i="32"/>
  <c r="AR3962" i="32"/>
  <c r="AR3825" i="32"/>
  <c r="AR1638" i="32"/>
  <c r="AT1493" i="32"/>
  <c r="AR4124" i="32"/>
  <c r="AQ4378" i="32"/>
  <c r="AT234" i="32"/>
  <c r="AR251" i="32"/>
  <c r="AS3962" i="32"/>
  <c r="AR3583" i="32"/>
  <c r="AS4124" i="32"/>
  <c r="AT4004" i="32"/>
  <c r="AT3276" i="32"/>
  <c r="AQ4272" i="32"/>
  <c r="AQ3857" i="32"/>
  <c r="AR3754" i="32"/>
  <c r="AQ679" i="32"/>
  <c r="AT821" i="32"/>
  <c r="AS1696" i="32"/>
  <c r="AR4272" i="32"/>
  <c r="AR3997" i="32"/>
  <c r="AR1913" i="32"/>
  <c r="AR4020" i="32"/>
  <c r="AQ3743" i="32"/>
  <c r="AQ3326" i="32"/>
  <c r="AS341" i="32"/>
  <c r="AT3601" i="32"/>
  <c r="AS3950" i="32"/>
  <c r="AQ250" i="32"/>
  <c r="AR3023" i="32"/>
  <c r="AS1230" i="32"/>
  <c r="AQ1277" i="32"/>
  <c r="AS3207" i="32"/>
  <c r="AR534" i="32"/>
  <c r="AT970" i="32"/>
  <c r="AQ630" i="32"/>
  <c r="AS3260" i="32"/>
  <c r="AR2914" i="32"/>
  <c r="AR3610" i="32"/>
  <c r="AS3610" i="32"/>
  <c r="AQ1696" i="32"/>
  <c r="AS1460" i="32"/>
  <c r="AR2816" i="32"/>
  <c r="AR1446" i="32"/>
  <c r="AR3366" i="32"/>
  <c r="AR2693" i="32"/>
  <c r="AS1662" i="32"/>
  <c r="AS2142" i="32"/>
  <c r="AS3628" i="32"/>
  <c r="AT3610" i="32"/>
  <c r="AR3326" i="32"/>
  <c r="AR319" i="32"/>
  <c r="AS319" i="32"/>
  <c r="AR1923" i="32"/>
  <c r="AQ3992" i="32"/>
  <c r="AS3594" i="32"/>
  <c r="AS1913" i="32"/>
  <c r="AR3992" i="32"/>
  <c r="AS3408" i="32"/>
  <c r="AT3182" i="32"/>
  <c r="AT1277" i="32"/>
  <c r="AQ821" i="32"/>
  <c r="AR206" i="32"/>
  <c r="AT781" i="32"/>
  <c r="AQ2475" i="32"/>
  <c r="AQ205" i="32"/>
  <c r="AS138" i="32"/>
  <c r="AT1771" i="32"/>
  <c r="AS1771" i="32"/>
  <c r="AT4374" i="32"/>
  <c r="AS4374" i="32"/>
  <c r="AT4254" i="32"/>
  <c r="AR4254" i="32"/>
  <c r="AS4256" i="32"/>
  <c r="AR4256" i="32"/>
  <c r="AT4155" i="32"/>
  <c r="AS4155" i="32"/>
  <c r="AQ4155" i="32"/>
  <c r="AT1914" i="32"/>
  <c r="AQ1914" i="32"/>
  <c r="AQ4287" i="32"/>
  <c r="AT4287" i="32"/>
  <c r="AR1859" i="32"/>
  <c r="AS1859" i="32"/>
  <c r="AR551" i="32"/>
  <c r="AS551" i="32"/>
  <c r="AT2056" i="32"/>
  <c r="AS2056" i="32"/>
  <c r="AQ965" i="32"/>
  <c r="AT965" i="32"/>
  <c r="AR2071" i="32"/>
  <c r="AS2071" i="32"/>
  <c r="AT302" i="32"/>
  <c r="AR302" i="32"/>
  <c r="AT1001" i="32"/>
  <c r="AR1001" i="32"/>
  <c r="AT506" i="32"/>
  <c r="AQ506" i="32"/>
  <c r="AS506" i="32"/>
  <c r="AR506" i="32"/>
  <c r="AS273" i="32"/>
  <c r="AQ273" i="32"/>
  <c r="AR489" i="32"/>
  <c r="AS489" i="32"/>
  <c r="AQ489" i="32"/>
  <c r="AT364" i="32"/>
  <c r="AS364" i="32"/>
  <c r="AR364" i="32"/>
  <c r="AT280" i="32"/>
  <c r="AR280" i="32"/>
  <c r="AT2113" i="32"/>
  <c r="AR2113" i="32"/>
  <c r="AT545" i="32"/>
  <c r="AR545" i="32"/>
  <c r="AS545" i="32"/>
  <c r="AR2048" i="32"/>
  <c r="AT2048" i="32"/>
  <c r="AT462" i="32"/>
  <c r="AQ462" i="32"/>
  <c r="AT345" i="32"/>
  <c r="AR345" i="32"/>
  <c r="AQ258" i="32"/>
  <c r="AT258" i="32"/>
  <c r="AR258" i="32"/>
  <c r="AQ668" i="32"/>
  <c r="AT668" i="32"/>
  <c r="AS2027" i="32"/>
  <c r="AT2027" i="32"/>
  <c r="AQ2027" i="32"/>
  <c r="AS2317" i="32"/>
  <c r="AR2317" i="32"/>
  <c r="AS2082" i="32"/>
  <c r="AR2082" i="32"/>
  <c r="AS503" i="32"/>
  <c r="AR503" i="32"/>
  <c r="AQ503" i="32"/>
  <c r="AR370" i="32"/>
  <c r="AT370" i="32"/>
  <c r="AQ370" i="32"/>
  <c r="AS274" i="32"/>
  <c r="AT274" i="32"/>
  <c r="AR274" i="32"/>
  <c r="AS886" i="32"/>
  <c r="AR886" i="32"/>
  <c r="AT1937" i="32"/>
  <c r="AS1937" i="32"/>
  <c r="AT4079" i="32"/>
  <c r="AR3818" i="32"/>
  <c r="AR97" i="32"/>
  <c r="AT1622" i="32"/>
  <c r="AQ520" i="32"/>
  <c r="AS462" i="32"/>
  <c r="AQ2048" i="32"/>
  <c r="AQ2037" i="32"/>
  <c r="AT4133" i="32"/>
  <c r="AS1763" i="32"/>
  <c r="AT1616" i="32"/>
  <c r="AQ471" i="32"/>
  <c r="AQ279" i="32"/>
  <c r="AR2244" i="32"/>
  <c r="AT2037" i="32"/>
  <c r="AQ4271" i="32"/>
  <c r="AS4183" i="32"/>
  <c r="AT4122" i="32"/>
  <c r="AQ4326" i="32"/>
  <c r="AS279" i="32"/>
  <c r="AT2071" i="32"/>
  <c r="AR4287" i="32"/>
  <c r="AQ636" i="32"/>
  <c r="AQ2113" i="32"/>
  <c r="AS275" i="32"/>
  <c r="AQ345" i="32"/>
  <c r="AT279" i="32"/>
  <c r="AR273" i="32"/>
  <c r="AT652" i="32"/>
  <c r="AS4287" i="32"/>
  <c r="AQ1771" i="32"/>
  <c r="AQ617" i="32"/>
  <c r="AR353" i="32"/>
  <c r="AS370" i="32"/>
  <c r="AT273" i="32"/>
  <c r="AQ241" i="32"/>
  <c r="AR668" i="32"/>
  <c r="AS4381" i="32"/>
  <c r="AR1771" i="32"/>
  <c r="AS471" i="32"/>
  <c r="AQ364" i="32"/>
  <c r="AQ986" i="32"/>
  <c r="AS668" i="32"/>
  <c r="AR1778" i="32"/>
  <c r="AR974" i="32"/>
  <c r="AS630" i="32"/>
  <c r="AR4274" i="32"/>
  <c r="AR4306" i="32"/>
  <c r="AS1467" i="32"/>
  <c r="AT2253" i="32"/>
  <c r="AS1527" i="32"/>
  <c r="AS3921" i="32"/>
  <c r="AR79" i="32"/>
  <c r="AT1880" i="32"/>
  <c r="AQ4191" i="32"/>
  <c r="AS945" i="32"/>
  <c r="AS1751" i="32"/>
  <c r="AT3762" i="32"/>
  <c r="AT1639" i="32"/>
  <c r="AQ3537" i="32"/>
  <c r="AS799" i="32"/>
  <c r="AS2043" i="32"/>
  <c r="AR1925" i="32"/>
  <c r="AS4315" i="32"/>
  <c r="AR1534" i="32"/>
  <c r="AQ2015" i="32"/>
  <c r="AR1537" i="32"/>
  <c r="AR1857" i="32"/>
  <c r="AT871" i="32"/>
  <c r="AR4030" i="32"/>
  <c r="AS953" i="32"/>
  <c r="AQ881" i="32"/>
  <c r="AT2008" i="32"/>
  <c r="AQ4392" i="32"/>
  <c r="AQ4298" i="32"/>
  <c r="AR4324" i="32"/>
  <c r="AT864" i="32"/>
  <c r="AR1868" i="32"/>
  <c r="AR4087" i="32"/>
  <c r="AR4191" i="32"/>
  <c r="AS4131" i="32"/>
  <c r="AQ4115" i="32"/>
  <c r="AR3924" i="32"/>
  <c r="AQ4028" i="32"/>
  <c r="AR1722" i="32"/>
  <c r="AS4101" i="32"/>
  <c r="AR4066" i="32"/>
  <c r="AS3920" i="32"/>
  <c r="AS3861" i="32"/>
  <c r="AR3759" i="32"/>
  <c r="AR3883" i="32"/>
  <c r="AS815" i="32"/>
  <c r="AT3732" i="32"/>
  <c r="AQ3805" i="32"/>
  <c r="AT1638" i="32"/>
  <c r="AS3701" i="32"/>
  <c r="AQ1639" i="32"/>
  <c r="AS3643" i="32"/>
  <c r="AS3490" i="32"/>
  <c r="AQ3642" i="32"/>
  <c r="AQ3532" i="32"/>
  <c r="AT71" i="32"/>
  <c r="AR59" i="32"/>
  <c r="AR3191" i="32"/>
  <c r="AR3271" i="32"/>
  <c r="AT3237" i="32"/>
  <c r="AT1335" i="32"/>
  <c r="AQ694" i="32"/>
  <c r="AS339" i="32"/>
  <c r="AT1384" i="32"/>
  <c r="AR4266" i="32"/>
  <c r="AQ4334" i="32"/>
  <c r="AS1925" i="32"/>
  <c r="AS3871" i="32"/>
  <c r="AQ1957" i="32"/>
  <c r="AS1872" i="32"/>
  <c r="AQ4353" i="32"/>
  <c r="AR966" i="32"/>
  <c r="AS3495" i="32"/>
  <c r="AT3848" i="32"/>
  <c r="AR4177" i="32"/>
  <c r="AS4290" i="32"/>
  <c r="AQ3860" i="32"/>
  <c r="AR4106" i="32"/>
  <c r="AT3449" i="32"/>
  <c r="AT940" i="32"/>
  <c r="AR1663" i="32"/>
  <c r="AR234" i="32"/>
  <c r="AR4172" i="32"/>
  <c r="AR625" i="32"/>
  <c r="AS3412" i="32"/>
  <c r="AQ1898" i="32"/>
  <c r="AQ1913" i="32"/>
  <c r="AS2009" i="32"/>
  <c r="AR3658" i="32"/>
  <c r="AS1382" i="32"/>
  <c r="AS3155" i="32"/>
  <c r="AR1257" i="32"/>
  <c r="AT1587" i="32"/>
  <c r="AS3105" i="32"/>
  <c r="AS837" i="32"/>
  <c r="AT799" i="32"/>
  <c r="AS1516" i="32"/>
  <c r="AS3265" i="32"/>
  <c r="AQ1460" i="32"/>
  <c r="AR205" i="32"/>
  <c r="AS1568" i="32"/>
  <c r="AR991" i="32"/>
  <c r="AS4306" i="32"/>
  <c r="AR4140" i="32"/>
  <c r="AQ465" i="32"/>
  <c r="AQ1585" i="32"/>
  <c r="AS234" i="32"/>
  <c r="AT4140" i="32"/>
  <c r="AR2421" i="32"/>
  <c r="AQ2921" i="32"/>
  <c r="AR138" i="32"/>
  <c r="AQ1229" i="32"/>
  <c r="AS3213" i="32"/>
  <c r="AT130" i="32"/>
  <c r="AQ1509" i="32"/>
  <c r="AT3387" i="32"/>
  <c r="AR3053" i="32"/>
  <c r="AR3623" i="32"/>
  <c r="AR462" i="32"/>
  <c r="AQ4423" i="32"/>
  <c r="AS4254" i="32"/>
  <c r="AT1727" i="32"/>
  <c r="AT779" i="32"/>
  <c r="AQ481" i="32"/>
  <c r="AS1001" i="32"/>
  <c r="AT377" i="32"/>
  <c r="AS377" i="32"/>
  <c r="AQ353" i="32"/>
  <c r="AR363" i="32"/>
  <c r="AR1175" i="32"/>
  <c r="AR2056" i="32"/>
  <c r="AR4155" i="32"/>
  <c r="AR1763" i="32"/>
  <c r="AR471" i="32"/>
  <c r="AQ2082" i="32"/>
  <c r="AS280" i="32"/>
  <c r="AR437" i="32"/>
  <c r="AT363" i="32"/>
  <c r="AS363" i="32"/>
  <c r="AR377" i="32"/>
  <c r="AT974" i="32"/>
  <c r="AS302" i="32"/>
  <c r="AR275" i="32"/>
  <c r="AT636" i="32"/>
  <c r="AT617" i="32"/>
  <c r="AS520" i="32"/>
  <c r="AT520" i="32"/>
  <c r="AQ97" i="32"/>
  <c r="AT1859" i="32"/>
  <c r="AS4469" i="32"/>
  <c r="AQ2731" i="32"/>
  <c r="AQ2088" i="32"/>
  <c r="AS2037" i="32"/>
  <c r="AS1882" i="32"/>
  <c r="AS2048" i="32"/>
  <c r="AT2088" i="32"/>
  <c r="AQ1001" i="32"/>
  <c r="AQ2317" i="32"/>
  <c r="AQ545" i="32"/>
  <c r="AT489" i="32"/>
  <c r="AS481" i="32"/>
  <c r="AQ2056" i="32"/>
  <c r="AR2562" i="32"/>
  <c r="AS248" i="32"/>
  <c r="AQ621" i="32"/>
  <c r="AR1502" i="32"/>
  <c r="AQ4451" i="32"/>
  <c r="AQ51" i="32"/>
  <c r="AT1516" i="32"/>
  <c r="AQ1507" i="32"/>
  <c r="AS3366" i="32"/>
  <c r="AT1394" i="32"/>
  <c r="AR2895" i="32"/>
  <c r="AT15" i="32"/>
  <c r="AR3425" i="32"/>
  <c r="AS748" i="32"/>
  <c r="AT59" i="32"/>
  <c r="AQ1397" i="32"/>
  <c r="AT4457" i="32"/>
  <c r="AS1397" i="32"/>
  <c r="AT285" i="32"/>
  <c r="AQ748" i="32"/>
  <c r="AS2230" i="32"/>
  <c r="AQ4103" i="32"/>
  <c r="AS249" i="32"/>
  <c r="AQ255" i="32"/>
  <c r="AR420" i="32"/>
  <c r="AR1341" i="32"/>
  <c r="AQ517" i="32"/>
  <c r="AS374" i="32"/>
  <c r="AQ375" i="32"/>
  <c r="AQ530" i="32"/>
  <c r="AT659" i="32"/>
  <c r="AS472" i="32"/>
  <c r="AQ3259" i="32"/>
  <c r="AT1628" i="32"/>
  <c r="AR1406" i="32"/>
  <c r="AR4012" i="32"/>
  <c r="AQ319" i="32"/>
  <c r="AS1923" i="32"/>
  <c r="AS1868" i="32"/>
  <c r="AQ987" i="32"/>
  <c r="AR517" i="32"/>
  <c r="AS389" i="32"/>
  <c r="AS534" i="32"/>
  <c r="AS710" i="32"/>
  <c r="AT382" i="32"/>
  <c r="AT1868" i="32"/>
  <c r="AT534" i="32"/>
  <c r="AQ278" i="32"/>
  <c r="AT357" i="32"/>
  <c r="AR891" i="32"/>
  <c r="AS2064" i="32"/>
  <c r="AR851" i="32"/>
  <c r="AR4092" i="32"/>
  <c r="AR535" i="32"/>
  <c r="AS357" i="32"/>
  <c r="AS4092" i="32"/>
  <c r="AQ1937" i="32"/>
  <c r="AQ878" i="32"/>
  <c r="AQ4306" i="32"/>
  <c r="AT2579" i="32"/>
  <c r="AT1019" i="32"/>
  <c r="AT3425" i="32"/>
  <c r="AS2728" i="32"/>
  <c r="AS2579" i="32"/>
  <c r="AS2276" i="32"/>
  <c r="AQ2493" i="32"/>
  <c r="AS773" i="32"/>
  <c r="AT2278" i="32"/>
  <c r="AT773" i="32"/>
  <c r="AQ2693" i="32"/>
  <c r="AQ1096" i="32"/>
  <c r="AR236" i="32"/>
  <c r="AR371" i="32"/>
  <c r="AT350" i="32"/>
  <c r="AQ3811" i="32"/>
  <c r="AQ269" i="32"/>
  <c r="AS4357" i="32"/>
  <c r="AR291" i="32"/>
  <c r="AS1894" i="32"/>
  <c r="AS849" i="32"/>
  <c r="AT2055" i="32"/>
  <c r="AQ544" i="32"/>
  <c r="AQ326" i="32"/>
  <c r="AQ350" i="32"/>
  <c r="AT1052" i="32"/>
  <c r="AS4241" i="32"/>
  <c r="AR2080" i="32"/>
  <c r="AQ374" i="32"/>
  <c r="AT265" i="32"/>
  <c r="AT303" i="32"/>
  <c r="AS1052" i="32"/>
  <c r="AR2147" i="32"/>
  <c r="AR626" i="32"/>
  <c r="AR248" i="32"/>
  <c r="AR374" i="32"/>
  <c r="AQ265" i="32"/>
  <c r="AR2049" i="32"/>
  <c r="AR304" i="32"/>
  <c r="AR521" i="32"/>
  <c r="AS282" i="32"/>
  <c r="AR281" i="32"/>
  <c r="AR987" i="32"/>
  <c r="AQ2147" i="32"/>
  <c r="AS2055" i="32"/>
  <c r="AQ2049" i="32"/>
  <c r="AR382" i="32"/>
  <c r="AR477" i="32"/>
  <c r="AQ389" i="32"/>
  <c r="AT3271" i="32"/>
  <c r="AT51" i="32"/>
  <c r="AQ571" i="32"/>
  <c r="AT299" i="32"/>
  <c r="AS973" i="32"/>
  <c r="AT1237" i="32"/>
  <c r="AR282" i="32"/>
  <c r="AT684" i="32"/>
  <c r="AS303" i="32"/>
  <c r="AT450" i="32"/>
  <c r="AR265" i="32"/>
  <c r="AQ2042" i="32"/>
  <c r="AS379" i="32"/>
  <c r="AQ535" i="32"/>
  <c r="AS375" i="32"/>
  <c r="AR389" i="32"/>
  <c r="AQ297" i="32"/>
  <c r="AQ383" i="32"/>
  <c r="AS517" i="32"/>
  <c r="AQ599" i="32"/>
  <c r="AR375" i="32"/>
  <c r="AQ379" i="32"/>
  <c r="AT2147" i="32"/>
  <c r="AR297" i="32"/>
  <c r="AQ303" i="32"/>
  <c r="AQ382" i="32"/>
  <c r="AS540" i="32"/>
  <c r="AR540" i="32"/>
  <c r="AQ540" i="32"/>
  <c r="AR2026" i="32"/>
  <c r="AQ366" i="32"/>
  <c r="AQ2026" i="32"/>
  <c r="AR973" i="32"/>
  <c r="AT281" i="32"/>
  <c r="AQ653" i="32"/>
  <c r="AS298" i="32"/>
  <c r="AQ2739" i="32"/>
  <c r="AT3104" i="32"/>
  <c r="AR571" i="32"/>
  <c r="AS1041" i="32"/>
  <c r="AQ4296" i="32"/>
  <c r="AS336" i="32"/>
  <c r="AT2045" i="32"/>
  <c r="AR1852" i="32"/>
  <c r="AQ4282" i="32"/>
  <c r="AQ979" i="32"/>
  <c r="AS483" i="32"/>
  <c r="AQ2253" i="32"/>
  <c r="AS419" i="32"/>
  <c r="AR4433" i="32"/>
  <c r="AS1961" i="32"/>
  <c r="AR4016" i="32"/>
  <c r="AS4160" i="32"/>
  <c r="AR3615" i="32"/>
  <c r="AR465" i="32"/>
  <c r="AR256" i="32"/>
  <c r="AS969" i="32"/>
  <c r="AR876" i="32"/>
  <c r="AT4371" i="32"/>
  <c r="AQ404" i="32"/>
  <c r="AS4296" i="32"/>
  <c r="AT341" i="32"/>
  <c r="AR1695" i="32"/>
  <c r="AS3900" i="32"/>
  <c r="AS991" i="32"/>
  <c r="AS250" i="32"/>
  <c r="AQ625" i="32"/>
  <c r="AR1961" i="32"/>
  <c r="AR4160" i="32"/>
  <c r="AQ3615" i="32"/>
  <c r="AS358" i="32"/>
  <c r="AS4401" i="32"/>
  <c r="AQ4381" i="32"/>
  <c r="AQ4365" i="32"/>
  <c r="AR958" i="32"/>
  <c r="AR4381" i="32"/>
  <c r="AR4365" i="32"/>
  <c r="AQ4086" i="32"/>
  <c r="AR1894" i="32"/>
  <c r="AS4016" i="32"/>
  <c r="AQ4092" i="32"/>
  <c r="AR3744" i="32"/>
  <c r="AR3628" i="32"/>
  <c r="AT3615" i="32"/>
  <c r="AR1467" i="32"/>
  <c r="AQ1257" i="32"/>
  <c r="AT2939" i="32"/>
  <c r="AS3425" i="32"/>
  <c r="AQ681" i="32"/>
  <c r="AQ601" i="32"/>
  <c r="AS465" i="32"/>
  <c r="AS255" i="32"/>
  <c r="AS404" i="32"/>
  <c r="AT2047" i="32"/>
  <c r="AT1527" i="32"/>
  <c r="AS3839" i="32"/>
  <c r="AR969" i="32"/>
  <c r="AQ341" i="32"/>
  <c r="AT1588" i="32"/>
  <c r="AR1397" i="32"/>
  <c r="AQ970" i="32"/>
  <c r="AR122" i="32"/>
  <c r="AQ1536" i="32"/>
  <c r="AT3900" i="32"/>
  <c r="AR1898" i="32"/>
  <c r="AT250" i="32"/>
  <c r="AT625" i="32"/>
  <c r="AT428" i="32"/>
  <c r="AT4161" i="32"/>
  <c r="AS475" i="32"/>
  <c r="AS2253" i="32"/>
  <c r="AQ4260" i="32"/>
  <c r="AS499" i="32"/>
  <c r="AS4433" i="32"/>
  <c r="AS4208" i="32"/>
  <c r="AT3811" i="32"/>
  <c r="AR3309" i="32"/>
  <c r="AR800" i="32"/>
  <c r="AS4361" i="32"/>
  <c r="AS1898" i="32"/>
  <c r="AR4270" i="32"/>
  <c r="AS4205" i="32"/>
  <c r="AS3538" i="32"/>
  <c r="AR1507" i="32"/>
  <c r="AS256" i="32"/>
  <c r="AS1962" i="32"/>
  <c r="AQ573" i="32"/>
  <c r="AQ4394" i="32"/>
  <c r="AR878" i="32"/>
  <c r="AS4244" i="32"/>
  <c r="AT1738" i="32"/>
  <c r="AT4164" i="32"/>
  <c r="AS679" i="32"/>
  <c r="AQ357" i="32"/>
  <c r="AQ1703" i="32"/>
  <c r="AT2142" i="32"/>
  <c r="AQ1962" i="32"/>
  <c r="AQ1036" i="32"/>
  <c r="AR842" i="32"/>
  <c r="AT878" i="32"/>
  <c r="AR4371" i="32"/>
  <c r="AT4244" i="32"/>
  <c r="AQ4009" i="32"/>
  <c r="AS1778" i="32"/>
  <c r="AR4014" i="32"/>
  <c r="AQ4164" i="32"/>
  <c r="AS61" i="32"/>
  <c r="AS2716" i="32"/>
  <c r="AQ488" i="32"/>
  <c r="AQ891" i="32"/>
  <c r="AT251" i="32"/>
  <c r="AQ1584" i="32"/>
  <c r="AS1199" i="32"/>
  <c r="AS4246" i="32"/>
  <c r="AR4265" i="32"/>
  <c r="AS681" i="32"/>
  <c r="AR475" i="32"/>
  <c r="AS4371" i="32"/>
  <c r="AQ4244" i="32"/>
  <c r="AS4146" i="32"/>
  <c r="AR1765" i="32"/>
  <c r="AS4014" i="32"/>
  <c r="AR4164" i="32"/>
  <c r="AQ3606" i="32"/>
  <c r="AT793" i="32"/>
  <c r="AS3309" i="32"/>
  <c r="AQ3332" i="32"/>
  <c r="AS3195" i="32"/>
  <c r="AR3348" i="32"/>
  <c r="AR601" i="32"/>
  <c r="AS493" i="32"/>
  <c r="AR488" i="32"/>
  <c r="AS2044" i="32"/>
  <c r="AT336" i="32"/>
  <c r="AR4275" i="32"/>
  <c r="AS3897" i="32"/>
  <c r="AS1588" i="32"/>
  <c r="AQ1665" i="32"/>
  <c r="AQ1888" i="32"/>
  <c r="AR4161" i="32"/>
  <c r="AQ256" i="32"/>
  <c r="AT1962" i="32"/>
  <c r="AS245" i="32"/>
  <c r="AQ3378" i="32"/>
  <c r="AQ493" i="32"/>
  <c r="AQ2064" i="32"/>
  <c r="AS420" i="32"/>
  <c r="AR4339" i="32"/>
  <c r="AR3811" i="32"/>
  <c r="AS4365" i="32"/>
  <c r="AS4262" i="32"/>
  <c r="AR4309" i="32"/>
  <c r="AT4146" i="32"/>
  <c r="AS1765" i="32"/>
  <c r="AQ3987" i="32"/>
  <c r="AT1618" i="32"/>
  <c r="AR3606" i="32"/>
  <c r="AS1540" i="32"/>
  <c r="AS1458" i="32"/>
  <c r="AS3250" i="32"/>
  <c r="AR3332" i="32"/>
  <c r="AQ59" i="32"/>
  <c r="AT169" i="32"/>
  <c r="AS3348" i="32"/>
  <c r="AS643" i="32"/>
  <c r="AS488" i="32"/>
  <c r="AR2015" i="32"/>
  <c r="AT2043" i="32"/>
  <c r="AQ2047" i="32"/>
  <c r="AS251" i="32"/>
  <c r="AQ1722" i="32"/>
  <c r="AS4275" i="32"/>
  <c r="AT3897" i="32"/>
  <c r="AR1665" i="32"/>
  <c r="AR1888" i="32"/>
  <c r="AR278" i="32"/>
  <c r="AS3118" i="32"/>
  <c r="AR3537" i="32"/>
  <c r="AQ249" i="32"/>
  <c r="AS979" i="32"/>
  <c r="AR255" i="32"/>
  <c r="AQ453" i="32"/>
  <c r="AT4014" i="32"/>
  <c r="AQ428" i="32"/>
  <c r="AS828" i="32"/>
  <c r="AR1937" i="32"/>
  <c r="AT4262" i="32"/>
  <c r="AR4062" i="32"/>
  <c r="AR856" i="32"/>
  <c r="AS113" i="32"/>
  <c r="AR3987" i="32"/>
  <c r="AQ3643" i="32"/>
  <c r="AQ1566" i="32"/>
  <c r="AQ3508" i="32"/>
  <c r="AS3459" i="32"/>
  <c r="AS3521" i="32"/>
  <c r="AR70" i="32"/>
  <c r="AQ3143" i="32"/>
  <c r="AQ3271" i="32"/>
  <c r="AQ3275" i="32"/>
  <c r="AQ2994" i="32"/>
  <c r="AR1335" i="32"/>
  <c r="AR1307" i="32"/>
  <c r="AS51" i="32"/>
  <c r="AS1301" i="32"/>
  <c r="AT3785" i="32"/>
  <c r="AR524" i="32"/>
  <c r="AR419" i="32"/>
  <c r="AT969" i="32"/>
  <c r="AQ2005" i="32"/>
  <c r="AQ61" i="32"/>
  <c r="AR3585" i="32"/>
  <c r="AS1722" i="32"/>
  <c r="AQ2907" i="32"/>
  <c r="AS968" i="32"/>
  <c r="AQ3195" i="32"/>
  <c r="AS278" i="32"/>
  <c r="AT3537" i="32"/>
  <c r="AQ3921" i="32"/>
  <c r="AT249" i="32"/>
  <c r="AT710" i="32"/>
  <c r="AQ710" i="32"/>
  <c r="AS614" i="32"/>
  <c r="AQ483" i="32"/>
  <c r="AS453" i="32"/>
  <c r="AR428" i="32"/>
  <c r="AR4401" i="32"/>
  <c r="AQ4262" i="32"/>
  <c r="AQ1961" i="32"/>
  <c r="AS856" i="32"/>
  <c r="AS1767" i="32"/>
  <c r="AS210" i="32"/>
  <c r="AS1504" i="32"/>
  <c r="AR3459" i="32"/>
  <c r="AR1516" i="32"/>
  <c r="AS3338" i="32"/>
  <c r="AR1328" i="32"/>
  <c r="AT3275" i="32"/>
  <c r="AS3182" i="32"/>
  <c r="AS787" i="32"/>
  <c r="AR424" i="32"/>
  <c r="AT404" i="32"/>
  <c r="AQ968" i="32"/>
  <c r="AR2044" i="32"/>
  <c r="AS970" i="32"/>
  <c r="AS891" i="32"/>
  <c r="AQ336" i="32"/>
  <c r="AT2913" i="32"/>
  <c r="AQ3612" i="32"/>
  <c r="AR3921" i="32"/>
  <c r="AT1036" i="32"/>
  <c r="AR979" i="32"/>
  <c r="AR483" i="32"/>
  <c r="AT453" i="32"/>
  <c r="AS316" i="32"/>
  <c r="AR2474" i="32"/>
  <c r="AS1032" i="32"/>
  <c r="AR748" i="32"/>
  <c r="AQ2726" i="32"/>
  <c r="AR4237" i="32"/>
  <c r="AS1885" i="32"/>
  <c r="AS1862" i="32"/>
  <c r="AR4077" i="32"/>
  <c r="AQ3556" i="32"/>
  <c r="AR4296" i="32"/>
  <c r="AT4357" i="32"/>
  <c r="AR3816" i="32"/>
  <c r="AQ3032" i="32"/>
  <c r="AS1224" i="32"/>
  <c r="AS1852" i="32"/>
  <c r="AT1894" i="32"/>
  <c r="AT1414" i="32"/>
  <c r="AR2699" i="32"/>
  <c r="AR2086" i="32"/>
  <c r="AS479" i="32"/>
  <c r="AR4201" i="32"/>
  <c r="AS4434" i="32"/>
  <c r="AR849" i="32"/>
  <c r="AR3828" i="32"/>
  <c r="AT1731" i="32"/>
  <c r="AR1860" i="32"/>
  <c r="AT3854" i="32"/>
  <c r="AQ3588" i="32"/>
  <c r="AS4201" i="32"/>
  <c r="AS1860" i="32"/>
  <c r="AT4339" i="32"/>
  <c r="AT4095" i="32"/>
  <c r="AS4341" i="32"/>
  <c r="AT4434" i="32"/>
  <c r="AS958" i="32"/>
  <c r="AR4363" i="32"/>
  <c r="AT849" i="32"/>
  <c r="AS2630" i="32"/>
  <c r="AS2967" i="32"/>
  <c r="AR2387" i="32"/>
  <c r="AR2493" i="32"/>
  <c r="AS1117" i="32"/>
  <c r="AT1249" i="32"/>
  <c r="AQ2421" i="32"/>
  <c r="AR94" i="32"/>
  <c r="AS2581" i="32"/>
  <c r="AT3318" i="32"/>
  <c r="AR1041" i="32"/>
  <c r="AT1149" i="32"/>
  <c r="AS3318" i="32"/>
  <c r="AQ1117" i="32"/>
  <c r="AQ1249" i="32"/>
  <c r="AR1484" i="32"/>
  <c r="AT181" i="32"/>
  <c r="AS3171" i="32"/>
  <c r="AS1279" i="32"/>
  <c r="AT3218" i="32"/>
  <c r="AS2821" i="32"/>
  <c r="AS3165" i="32"/>
  <c r="AS2522" i="32"/>
  <c r="AR3165" i="32"/>
  <c r="AR1282" i="32"/>
  <c r="AR3195" i="32"/>
  <c r="AR1259" i="32"/>
  <c r="AT3118" i="32"/>
  <c r="AT3439" i="32"/>
  <c r="AR4004" i="32"/>
  <c r="AT1410" i="32"/>
  <c r="AR1607" i="32"/>
  <c r="AQ1587" i="32"/>
  <c r="AT3606" i="32"/>
  <c r="AS1534" i="32"/>
  <c r="AT3338" i="32"/>
  <c r="AS3332" i="32"/>
  <c r="AR3143" i="32"/>
  <c r="AR1493" i="32"/>
  <c r="AR3275" i="32"/>
  <c r="AR174" i="32"/>
  <c r="AQ3148" i="32"/>
  <c r="AS1213" i="32"/>
  <c r="AR3263" i="32"/>
  <c r="AQ1224" i="32"/>
  <c r="AT3348" i="32"/>
  <c r="AS821" i="32"/>
  <c r="AT2926" i="32"/>
  <c r="AQ1588" i="32"/>
  <c r="AQ3484" i="32"/>
  <c r="AR2926" i="32"/>
  <c r="AQ1537" i="32"/>
  <c r="AS1665" i="32"/>
  <c r="AR3105" i="32"/>
  <c r="AQ4098" i="32"/>
  <c r="AS1661" i="32"/>
  <c r="AQ1861" i="32"/>
  <c r="AS1950" i="32"/>
  <c r="AR3421" i="32"/>
  <c r="AQ541" i="32"/>
  <c r="AT161" i="32"/>
  <c r="AQ1617" i="32"/>
  <c r="AQ3667" i="32"/>
  <c r="AS1587" i="32"/>
  <c r="AQ1541" i="32"/>
  <c r="AR1986" i="32"/>
  <c r="AQ60" i="32"/>
  <c r="AS174" i="32"/>
  <c r="AT3166" i="32"/>
  <c r="AR3148" i="32"/>
  <c r="AQ1213" i="32"/>
  <c r="AQ2612" i="32"/>
  <c r="AR88" i="32"/>
  <c r="AR61" i="32"/>
  <c r="AT3105" i="32"/>
  <c r="AS3903" i="32"/>
  <c r="AQ1527" i="32"/>
  <c r="AQ79" i="32"/>
  <c r="AQ3276" i="32"/>
  <c r="AQ4380" i="32"/>
  <c r="AQ4237" i="32"/>
  <c r="AQ4265" i="32"/>
  <c r="AT4280" i="32"/>
  <c r="AS4176" i="32"/>
  <c r="AQ1809" i="32"/>
  <c r="AR4073" i="32"/>
  <c r="AQ3968" i="32"/>
  <c r="AR117" i="32"/>
  <c r="AT1767" i="32"/>
  <c r="AS3938" i="32"/>
  <c r="AT1768" i="32"/>
  <c r="AS3992" i="32"/>
  <c r="AQ3876" i="32"/>
  <c r="AS3739" i="32"/>
  <c r="AQ1694" i="32"/>
  <c r="AR3799" i="32"/>
  <c r="AS1617" i="32"/>
  <c r="AS3580" i="32"/>
  <c r="AQ3639" i="32"/>
  <c r="AQ3499" i="32"/>
  <c r="AR3532" i="32"/>
  <c r="AS197" i="32"/>
  <c r="AR1504" i="32"/>
  <c r="AQ1467" i="32"/>
  <c r="AR3244" i="32"/>
  <c r="AS1507" i="32"/>
  <c r="AS3103" i="32"/>
  <c r="AQ3097" i="32"/>
  <c r="AR3323" i="32"/>
  <c r="AQ3103" i="32"/>
  <c r="AQ3257" i="32"/>
  <c r="AR1213" i="32"/>
  <c r="AQ157" i="32"/>
  <c r="AR2907" i="32"/>
  <c r="AQ2892" i="32"/>
  <c r="AQ2814" i="32"/>
  <c r="AQ456" i="32"/>
  <c r="AQ4199" i="32"/>
  <c r="AQ4384" i="32"/>
  <c r="AQ3504" i="32"/>
  <c r="AT3585" i="32"/>
  <c r="AQ4361" i="32"/>
  <c r="AS205" i="32"/>
  <c r="AQ1862" i="32"/>
  <c r="AS2907" i="32"/>
  <c r="AS3516" i="32"/>
  <c r="AQ852" i="32"/>
  <c r="AR3770" i="32"/>
  <c r="AR1752" i="32"/>
  <c r="AS4278" i="32"/>
  <c r="AR4097" i="32"/>
  <c r="AS4380" i="32"/>
  <c r="AQ4167" i="32"/>
  <c r="AR4407" i="32"/>
  <c r="AT3378" i="32"/>
  <c r="AS836" i="32"/>
  <c r="AS4019" i="32"/>
  <c r="AS4378" i="32"/>
  <c r="AQ4339" i="32"/>
  <c r="AS1884" i="32"/>
  <c r="AQ1921" i="32"/>
  <c r="AQ1893" i="32"/>
  <c r="AS227" i="32"/>
  <c r="AS2005" i="32"/>
  <c r="AR1781" i="32"/>
  <c r="AS4073" i="32"/>
  <c r="AR3968" i="32"/>
  <c r="AS117" i="32"/>
  <c r="AQ4095" i="32"/>
  <c r="AS1743" i="32"/>
  <c r="AQ1699" i="32"/>
  <c r="AS1768" i="32"/>
  <c r="AS3876" i="32"/>
  <c r="AS3828" i="32"/>
  <c r="AS1694" i="32"/>
  <c r="AS3799" i="32"/>
  <c r="AR3639" i="32"/>
  <c r="AS3497" i="32"/>
  <c r="AS3532" i="32"/>
  <c r="AR3097" i="32"/>
  <c r="AR165" i="32"/>
  <c r="AT3323" i="32"/>
  <c r="AQ3096" i="32"/>
  <c r="AS3257" i="32"/>
  <c r="AR3110" i="32"/>
  <c r="AR2800" i="32"/>
  <c r="AR157" i="32"/>
  <c r="AR2892" i="32"/>
  <c r="AR2814" i="32"/>
  <c r="AQ697" i="32"/>
  <c r="AR456" i="32"/>
  <c r="AQ444" i="32"/>
  <c r="AR3193" i="32"/>
  <c r="AS4199" i="32"/>
  <c r="AR4384" i="32"/>
  <c r="AS3504" i="32"/>
  <c r="AR3594" i="32"/>
  <c r="AR4361" i="32"/>
  <c r="AR1862" i="32"/>
  <c r="AR968" i="32"/>
  <c r="AQ2000" i="32"/>
  <c r="AR852" i="32"/>
  <c r="AR3938" i="32"/>
  <c r="AR1880" i="32"/>
  <c r="AS3770" i="32"/>
  <c r="AS864" i="32"/>
  <c r="AR4285" i="32"/>
  <c r="AR4098" i="32"/>
  <c r="AR4167" i="32"/>
  <c r="AQ1641" i="32"/>
  <c r="AR1948" i="32"/>
  <c r="AQ3384" i="32"/>
  <c r="AT1592" i="32"/>
  <c r="AT3685" i="32"/>
  <c r="AR4260" i="32"/>
  <c r="AQ2008" i="32"/>
  <c r="AR1921" i="32"/>
  <c r="AT227" i="32"/>
  <c r="AQ1860" i="32"/>
  <c r="AR4115" i="32"/>
  <c r="AS1735" i="32"/>
  <c r="AQ1783" i="32"/>
  <c r="AQ3959" i="32"/>
  <c r="AQ1752" i="32"/>
  <c r="AR4095" i="32"/>
  <c r="AR1699" i="32"/>
  <c r="AQ3918" i="32"/>
  <c r="AQ105" i="32"/>
  <c r="AT3876" i="32"/>
  <c r="AT1694" i="32"/>
  <c r="AS3639" i="32"/>
  <c r="AQ1618" i="32"/>
  <c r="AT3556" i="32"/>
  <c r="AS1528" i="32"/>
  <c r="AQ1521" i="32"/>
  <c r="AS1986" i="32"/>
  <c r="AR3431" i="32"/>
  <c r="AT65" i="32"/>
  <c r="AR3303" i="32"/>
  <c r="AQ3414" i="32"/>
  <c r="AS165" i="32"/>
  <c r="AR60" i="32"/>
  <c r="AQ3066" i="32"/>
  <c r="AT3257" i="32"/>
  <c r="AT157" i="32"/>
  <c r="AQ169" i="32"/>
  <c r="AR2885" i="32"/>
  <c r="AS2814" i="32"/>
  <c r="AQ693" i="32"/>
  <c r="AS456" i="32"/>
  <c r="AQ358" i="32"/>
  <c r="AQ230" i="32"/>
  <c r="AS3193" i="32"/>
  <c r="AR3580" i="32"/>
  <c r="AQ856" i="32"/>
  <c r="AS4363" i="32"/>
  <c r="AQ1540" i="32"/>
  <c r="AQ942" i="32"/>
  <c r="AQ2939" i="32"/>
  <c r="AQ174" i="32"/>
  <c r="AR2000" i="32"/>
  <c r="AR3547" i="32"/>
  <c r="AR3804" i="32"/>
  <c r="AT852" i="32"/>
  <c r="AR3762" i="32"/>
  <c r="AQ1674" i="32"/>
  <c r="AT1752" i="32"/>
  <c r="AS1880" i="32"/>
  <c r="AT3770" i="32"/>
  <c r="AS4285" i="32"/>
  <c r="AQ1975" i="32"/>
  <c r="AQ4315" i="32"/>
  <c r="AS4407" i="32"/>
  <c r="AS1671" i="32"/>
  <c r="AQ3925" i="32"/>
  <c r="AS4167" i="32"/>
  <c r="AR1641" i="32"/>
  <c r="AQ4172" i="32"/>
  <c r="AT213" i="32"/>
  <c r="AR1634" i="32"/>
  <c r="AS3384" i="32"/>
  <c r="AR1430" i="32"/>
  <c r="AQ3685" i="32"/>
  <c r="AQ1624" i="32"/>
  <c r="AS4367" i="32"/>
  <c r="AQ4434" i="32"/>
  <c r="AR2008" i="32"/>
  <c r="AS1921" i="32"/>
  <c r="AQ227" i="32"/>
  <c r="AR4091" i="32"/>
  <c r="AS4115" i="32"/>
  <c r="AQ3897" i="32"/>
  <c r="AQ1718" i="32"/>
  <c r="AR1783" i="32"/>
  <c r="AS4063" i="32"/>
  <c r="AT1751" i="32"/>
  <c r="AS1699" i="32"/>
  <c r="AR105" i="32"/>
  <c r="AT1677" i="32"/>
  <c r="AQ3601" i="32"/>
  <c r="AR1639" i="32"/>
  <c r="AR1618" i="32"/>
  <c r="AS3484" i="32"/>
  <c r="AR1540" i="32"/>
  <c r="AQ3468" i="32"/>
  <c r="AR1521" i="32"/>
  <c r="AQ799" i="32"/>
  <c r="AR3408" i="32"/>
  <c r="AQ3459" i="32"/>
  <c r="AT3250" i="32"/>
  <c r="AR80" i="32"/>
  <c r="AR3289" i="32"/>
  <c r="AR3414" i="32"/>
  <c r="AQ3182" i="32"/>
  <c r="AS1257" i="32"/>
  <c r="AR2974" i="32"/>
  <c r="AR2739" i="32"/>
  <c r="AR169" i="32"/>
  <c r="AR693" i="32"/>
  <c r="AT4237" i="32"/>
  <c r="AT1948" i="32"/>
  <c r="AS1673" i="32"/>
  <c r="AS3873" i="32"/>
  <c r="AR358" i="32"/>
  <c r="AR1541" i="32"/>
  <c r="AR1691" i="32"/>
  <c r="AQ4173" i="32"/>
  <c r="AR942" i="32"/>
  <c r="AS2939" i="32"/>
  <c r="AS2000" i="32"/>
  <c r="AQ3178" i="32"/>
  <c r="AS3547" i="32"/>
  <c r="AR4367" i="32"/>
  <c r="AT1700" i="32"/>
  <c r="AQ113" i="32"/>
  <c r="AQ1884" i="32"/>
  <c r="AQ793" i="32"/>
  <c r="AQ3903" i="32"/>
  <c r="AR4315" i="32"/>
  <c r="AQ3118" i="32"/>
  <c r="AT3857" i="32"/>
  <c r="AS3925" i="32"/>
  <c r="AQ871" i="32"/>
  <c r="AS4172" i="32"/>
  <c r="AT3384" i="32"/>
  <c r="AR604" i="32"/>
  <c r="AR3211" i="32"/>
  <c r="AS3295" i="32"/>
  <c r="AR3685" i="32"/>
  <c r="AQ4363" i="32"/>
  <c r="AR4341" i="32"/>
  <c r="AR4252" i="32"/>
  <c r="AQ936" i="32"/>
  <c r="AR1718" i="32"/>
  <c r="AQ1765" i="32"/>
  <c r="AS1783" i="32"/>
  <c r="AR3950" i="32"/>
  <c r="AT4063" i="32"/>
  <c r="AT3859" i="32"/>
  <c r="AS3754" i="32"/>
  <c r="AS3804" i="32"/>
  <c r="AQ3585" i="32"/>
  <c r="AS1638" i="32"/>
  <c r="AQ3628" i="32"/>
  <c r="AS1581" i="32"/>
  <c r="AS204" i="32"/>
  <c r="AS3468" i="32"/>
  <c r="AS793" i="32"/>
  <c r="AS3326" i="32"/>
  <c r="AQ197" i="32"/>
  <c r="AS3421" i="32"/>
  <c r="AT3414" i="32"/>
  <c r="AS60" i="32"/>
  <c r="AS3066" i="32"/>
  <c r="AQ1323" i="32"/>
  <c r="AR150" i="32"/>
  <c r="AR2716" i="32"/>
  <c r="AS693" i="32"/>
  <c r="AQ419" i="32"/>
  <c r="AQ262" i="32"/>
  <c r="AS2040" i="32"/>
  <c r="AR1893" i="32"/>
  <c r="AQ3516" i="32"/>
  <c r="AT1718" i="32"/>
  <c r="AT1857" i="32"/>
  <c r="AR4378" i="32"/>
  <c r="AT1541" i="32"/>
  <c r="AR4173" i="32"/>
  <c r="AS942" i="32"/>
  <c r="AT3547" i="32"/>
  <c r="AQ1253" i="32"/>
  <c r="AS4091" i="32"/>
  <c r="AR1884" i="32"/>
  <c r="AT3903" i="32"/>
  <c r="AQ4072" i="32"/>
  <c r="AQ1728" i="32"/>
  <c r="AT3925" i="32"/>
  <c r="AQ4176" i="32"/>
  <c r="AS871" i="32"/>
  <c r="AQ4061" i="32"/>
  <c r="AT1634" i="32"/>
  <c r="AT3295" i="32"/>
  <c r="AT837" i="32"/>
  <c r="AS1596" i="32"/>
  <c r="AS4021" i="32"/>
  <c r="AQ3110" i="32"/>
  <c r="AR2290" i="32"/>
  <c r="AS1254" i="32"/>
  <c r="AQ2711" i="32"/>
  <c r="AT2869" i="32"/>
  <c r="AQ1168" i="32"/>
  <c r="AT293" i="32"/>
  <c r="AR685" i="32"/>
  <c r="AS398" i="32"/>
  <c r="AQ390" i="32"/>
  <c r="AS3148" i="32"/>
  <c r="AR1274" i="32"/>
  <c r="AQ2851" i="32"/>
  <c r="AQ3117" i="32"/>
  <c r="AR1253" i="32"/>
  <c r="AT909" i="32"/>
  <c r="AR1223" i="32"/>
  <c r="AS2892" i="32"/>
  <c r="AR2612" i="32"/>
  <c r="AT787" i="32"/>
  <c r="AS1253" i="32"/>
  <c r="AR1108" i="32"/>
  <c r="AR3166" i="32"/>
  <c r="AQ1201" i="32"/>
  <c r="AR1224" i="32"/>
  <c r="AR3117" i="32"/>
  <c r="AQ1254" i="32"/>
  <c r="AT2858" i="32"/>
  <c r="AR2134" i="32"/>
  <c r="AR1254" i="32"/>
  <c r="AS3117" i="32"/>
  <c r="AQ768" i="32"/>
  <c r="AT2597" i="32"/>
  <c r="AS909" i="32"/>
  <c r="AS2457" i="32"/>
  <c r="AS3166" i="32"/>
  <c r="AQ1137" i="32"/>
  <c r="AT766" i="32"/>
  <c r="AQ2351" i="32"/>
  <c r="AS1274" i="32"/>
  <c r="AS1291" i="32"/>
  <c r="AQ2854" i="32"/>
  <c r="AS2351" i="32"/>
  <c r="AR787" i="32"/>
  <c r="AR2593" i="32"/>
  <c r="AR1137" i="32"/>
  <c r="AR1124" i="32"/>
  <c r="AR31" i="32"/>
  <c r="AS4454" i="32"/>
  <c r="AR3024" i="32"/>
  <c r="AS2739" i="32"/>
  <c r="AR2597" i="32"/>
  <c r="AQ909" i="32"/>
  <c r="AT2638" i="32"/>
  <c r="AS1124" i="32"/>
  <c r="AQ1488" i="32"/>
  <c r="AR1972" i="32"/>
  <c r="AS2597" i="32"/>
  <c r="AR2457" i="32"/>
  <c r="AS994" i="32"/>
  <c r="AT298" i="32"/>
  <c r="AQ450" i="32"/>
  <c r="AT235" i="32"/>
  <c r="AS2049" i="32"/>
  <c r="AQ282" i="32"/>
  <c r="AR299" i="32"/>
  <c r="AR653" i="32"/>
  <c r="AS326" i="32"/>
  <c r="AR990" i="32"/>
  <c r="AR684" i="32"/>
  <c r="AS491" i="32"/>
  <c r="AT719" i="32"/>
  <c r="AS684" i="32"/>
  <c r="AS2130" i="32"/>
  <c r="AT2076" i="32"/>
  <c r="AT599" i="32"/>
  <c r="AS898" i="32"/>
  <c r="AQ310" i="32"/>
  <c r="AQ277" i="32"/>
  <c r="AR235" i="32"/>
  <c r="AT388" i="32"/>
  <c r="AQ398" i="32"/>
  <c r="AR779" i="32"/>
  <c r="AR2836" i="32"/>
  <c r="AT2266" i="32"/>
  <c r="AS2550" i="32"/>
  <c r="AR1149" i="32"/>
  <c r="AT4194" i="32"/>
  <c r="AQ773" i="32"/>
  <c r="AT2750" i="32"/>
  <c r="AQ2230" i="32"/>
  <c r="AR972" i="32"/>
  <c r="AT1140" i="32"/>
  <c r="AR1237" i="32"/>
  <c r="AT1096" i="32"/>
  <c r="AS1969" i="32"/>
  <c r="AQ2543" i="32"/>
  <c r="AR2276" i="32"/>
  <c r="AS1980" i="32"/>
  <c r="AQ130" i="32"/>
  <c r="AS2543" i="32"/>
  <c r="AS15" i="32"/>
  <c r="AT2596" i="32"/>
  <c r="AS4194" i="32"/>
  <c r="AR2750" i="32"/>
  <c r="AQ2581" i="32"/>
  <c r="AT989" i="32"/>
  <c r="AQ658" i="32"/>
  <c r="AR1140" i="32"/>
  <c r="AQ4492" i="32"/>
  <c r="AR4492" i="32"/>
  <c r="AS4492" i="32"/>
  <c r="AT4492" i="32"/>
  <c r="AQ1052" i="32"/>
  <c r="AQ4493" i="32"/>
  <c r="AR4493" i="32"/>
  <c r="AS4493" i="32"/>
  <c r="AT4493" i="32"/>
  <c r="AS4494" i="32"/>
  <c r="AT4494" i="32"/>
  <c r="AQ4494" i="32"/>
  <c r="AR4494" i="32"/>
  <c r="AS4399" i="32"/>
  <c r="AS560" i="32"/>
  <c r="AT38" i="32"/>
  <c r="AQ4077" i="32"/>
  <c r="AT3892" i="32"/>
  <c r="AS1682" i="32"/>
  <c r="AS3706" i="32"/>
  <c r="AQ1471" i="32"/>
  <c r="AQ1414" i="32"/>
  <c r="AS1375" i="32"/>
  <c r="AR2704" i="32"/>
  <c r="AQ2704" i="32"/>
  <c r="AT2459" i="32"/>
  <c r="AR3785" i="32"/>
  <c r="AQ2963" i="32"/>
  <c r="AT1890" i="32"/>
  <c r="AT1975" i="32"/>
  <c r="AT3446" i="32"/>
  <c r="AR1743" i="32"/>
  <c r="AQ1849" i="32"/>
  <c r="AQ4264" i="32"/>
  <c r="AQ2923" i="32"/>
  <c r="AQ1852" i="32"/>
  <c r="AS4264" i="32"/>
  <c r="AQ2789" i="32"/>
  <c r="AS1457" i="32"/>
  <c r="AQ1018" i="32"/>
  <c r="AR3250" i="32"/>
  <c r="AT1392" i="32"/>
  <c r="AQ3932" i="32"/>
  <c r="AS1584" i="32"/>
  <c r="AT4144" i="32"/>
  <c r="AQ800" i="32"/>
  <c r="AQ3323" i="32"/>
  <c r="AQ3900" i="32"/>
  <c r="AR4015" i="32"/>
  <c r="AT2819" i="32"/>
  <c r="AQ2816" i="32"/>
  <c r="AR3041" i="32"/>
  <c r="AR2615" i="32"/>
  <c r="AT108" i="32"/>
  <c r="AR1483" i="32"/>
  <c r="AR1780" i="32"/>
  <c r="AT1472" i="32"/>
  <c r="AT3375" i="32"/>
  <c r="AQ3248" i="32"/>
  <c r="AR2869" i="32"/>
  <c r="AT2846" i="32"/>
  <c r="AT68" i="32"/>
  <c r="AQ2825" i="32"/>
  <c r="AR2651" i="32"/>
  <c r="AQ3427" i="32"/>
  <c r="AR2081" i="32"/>
  <c r="AS2924" i="32"/>
  <c r="AR2504" i="32"/>
  <c r="AQ1109" i="32"/>
  <c r="AS3423" i="32"/>
  <c r="AR3276" i="32"/>
  <c r="AR3620" i="32"/>
  <c r="AT2612" i="32"/>
  <c r="AQ1259" i="32"/>
  <c r="AS4061" i="32"/>
  <c r="AQ3142" i="32"/>
  <c r="AS3083" i="32"/>
  <c r="AT4019" i="32"/>
  <c r="AR4021" i="32"/>
  <c r="AQ3211" i="32"/>
  <c r="AQ2201" i="32"/>
  <c r="AT839" i="32"/>
  <c r="AR189" i="32"/>
  <c r="AS3667" i="32"/>
  <c r="AQ4031" i="32"/>
  <c r="AS2740" i="32"/>
  <c r="AT2532" i="32"/>
  <c r="AT3366" i="32"/>
  <c r="AS2895" i="32"/>
  <c r="AT1227" i="32"/>
  <c r="AT1357" i="32"/>
  <c r="AT2941" i="32"/>
  <c r="AQ2734" i="32"/>
  <c r="AR550" i="32"/>
  <c r="AS2125" i="32"/>
  <c r="AQ972" i="32"/>
  <c r="AQ2364" i="32"/>
  <c r="AT2792" i="32"/>
  <c r="AS972" i="32"/>
  <c r="AT2474" i="32"/>
  <c r="AR2230" i="32"/>
  <c r="AQ2562" i="32"/>
  <c r="AS806" i="32"/>
  <c r="AQ4030" i="32"/>
  <c r="AR3698" i="32"/>
  <c r="AR4011" i="32"/>
  <c r="AS3231" i="32"/>
  <c r="AT3003" i="32"/>
  <c r="AR1298" i="32"/>
  <c r="AR2812" i="32"/>
  <c r="AQ2798" i="32"/>
  <c r="AR3524" i="32"/>
  <c r="AT1685" i="32"/>
  <c r="AQ2819" i="32"/>
  <c r="AS121" i="32"/>
  <c r="AR1036" i="32"/>
  <c r="AT1861" i="32"/>
  <c r="AT1636" i="32"/>
  <c r="AS653" i="32"/>
  <c r="AQ3952" i="32"/>
  <c r="AQ614" i="32"/>
  <c r="AR3336" i="32"/>
  <c r="AT420" i="32"/>
  <c r="AR2241" i="32"/>
  <c r="AQ1084" i="32"/>
  <c r="AR2741" i="32"/>
  <c r="AQ2121" i="32"/>
  <c r="AQ2081" i="32"/>
  <c r="AR127" i="32"/>
  <c r="AR1024" i="32"/>
  <c r="AQ3022" i="32"/>
  <c r="AT3265" i="32"/>
  <c r="AR3440" i="32"/>
  <c r="AR1329" i="32"/>
  <c r="AQ2366" i="32"/>
  <c r="AS4468" i="32"/>
  <c r="AR3157" i="32"/>
  <c r="AQ2941" i="32"/>
  <c r="AT1508" i="32"/>
  <c r="AR3265" i="32"/>
  <c r="AQ3658" i="32"/>
  <c r="AS3440" i="32"/>
  <c r="AS2906" i="32"/>
  <c r="AR2340" i="32"/>
  <c r="AS984" i="32"/>
  <c r="AT3158" i="32"/>
  <c r="AR658" i="32"/>
  <c r="AS2536" i="32"/>
  <c r="AT2967" i="32"/>
  <c r="AS2857" i="32"/>
  <c r="AS766" i="32"/>
  <c r="AT2789" i="32"/>
  <c r="AR2908" i="32"/>
  <c r="AS2588" i="32"/>
  <c r="AR264" i="32"/>
  <c r="AT3110" i="32"/>
  <c r="AQ1394" i="32"/>
  <c r="AS39" i="32"/>
  <c r="AQ1153" i="32"/>
  <c r="AS2633" i="32"/>
  <c r="AS2493" i="32"/>
  <c r="AQ2630" i="32"/>
  <c r="AR2854" i="32"/>
  <c r="AS2421" i="32"/>
  <c r="AS1096" i="32"/>
  <c r="AR790" i="32"/>
  <c r="AT3053" i="32"/>
  <c r="AT3280" i="32"/>
  <c r="AT3044" i="32"/>
  <c r="AQ3480" i="32"/>
  <c r="AR3316" i="32"/>
  <c r="AR3131" i="32"/>
  <c r="AR1394" i="32"/>
  <c r="AS2909" i="32"/>
  <c r="AS2693" i="32"/>
  <c r="AQ2756" i="32"/>
  <c r="AR1153" i="32"/>
  <c r="AS781" i="32"/>
  <c r="AS2562" i="32"/>
  <c r="AR767" i="32"/>
  <c r="AS1101" i="32"/>
  <c r="AQ2426" i="32"/>
  <c r="AQ989" i="32"/>
  <c r="AS794" i="32"/>
  <c r="AQ1228" i="32"/>
  <c r="AQ89" i="32"/>
  <c r="AR2630" i="32"/>
  <c r="AT31" i="32"/>
  <c r="AS2854" i="32"/>
  <c r="AT790" i="32"/>
  <c r="AR2543" i="32"/>
  <c r="AQ3318" i="32"/>
  <c r="AR3359" i="32"/>
  <c r="AS1121" i="32"/>
  <c r="AQ1121" i="32"/>
  <c r="AR1109" i="32"/>
  <c r="AR1323" i="32"/>
  <c r="AR3066" i="32"/>
  <c r="AQ165" i="32"/>
  <c r="AQ3197" i="32"/>
  <c r="AQ2716" i="32"/>
  <c r="AR1291" i="32"/>
  <c r="AS1137" i="32"/>
  <c r="AQ1227" i="32"/>
  <c r="AQ1258" i="32"/>
  <c r="AR2121" i="32"/>
  <c r="AQ657" i="32"/>
  <c r="AQ1534" i="32"/>
  <c r="AS3539" i="32"/>
  <c r="AQ1274" i="32"/>
  <c r="AR3500" i="32"/>
  <c r="AQ3518" i="32"/>
  <c r="AQ2822" i="32"/>
  <c r="AT3133" i="32"/>
  <c r="AQ3434" i="32"/>
  <c r="AQ3439" i="32"/>
  <c r="AS96" i="32"/>
  <c r="AQ213" i="32"/>
  <c r="AQ3311" i="32"/>
  <c r="AS1303" i="32"/>
  <c r="AR648" i="32"/>
  <c r="AR328" i="32"/>
  <c r="AS518" i="32"/>
  <c r="AQ948" i="32"/>
  <c r="AQ702" i="32"/>
  <c r="AR948" i="32"/>
  <c r="AR1009" i="32"/>
  <c r="AT411" i="32"/>
  <c r="AS328" i="32"/>
  <c r="AS4351" i="32"/>
  <c r="AT4351" i="32"/>
  <c r="AR1375" i="32"/>
  <c r="AQ1114" i="32"/>
  <c r="AS399" i="32"/>
  <c r="AS1896" i="32"/>
  <c r="AS4149" i="32"/>
  <c r="AR3204" i="32"/>
  <c r="AQ3024" i="32"/>
  <c r="AR2656" i="32"/>
  <c r="AS2396" i="32"/>
  <c r="AT4149" i="32"/>
  <c r="AS3191" i="32"/>
  <c r="AS2656" i="32"/>
  <c r="AT4443" i="32"/>
  <c r="AR2339" i="32"/>
  <c r="AR1217" i="32"/>
  <c r="AS2798" i="32"/>
  <c r="AT2261" i="32"/>
  <c r="AR2284" i="32"/>
  <c r="AR1310" i="32"/>
  <c r="AR2139" i="32"/>
  <c r="AR2210" i="32"/>
  <c r="AS2869" i="32"/>
  <c r="AS2108" i="32"/>
  <c r="AT756" i="32"/>
  <c r="AT2924" i="32"/>
  <c r="AT1110" i="32"/>
  <c r="AS1686" i="32"/>
  <c r="AR725" i="32"/>
  <c r="AR4219" i="32"/>
  <c r="AS4348" i="32"/>
  <c r="AS952" i="32"/>
  <c r="AR1896" i="32"/>
  <c r="AR1736" i="32"/>
  <c r="AQ1834" i="32"/>
  <c r="AQ4000" i="32"/>
  <c r="AR3325" i="32"/>
  <c r="AQ2730" i="32"/>
  <c r="AQ557" i="32"/>
  <c r="AQ2175" i="32"/>
  <c r="AQ3584" i="32"/>
  <c r="AS168" i="32"/>
  <c r="AS1947" i="32"/>
  <c r="AT1130" i="32"/>
  <c r="AR1914" i="32"/>
  <c r="AT868" i="32"/>
  <c r="AQ4079" i="32"/>
  <c r="AT4070" i="32"/>
  <c r="AQ3895" i="32"/>
  <c r="AT1763" i="32"/>
  <c r="AQ3240" i="32"/>
  <c r="AQ3132" i="32"/>
  <c r="AQ536" i="32"/>
  <c r="AS2175" i="32"/>
  <c r="AS2290" i="32"/>
  <c r="AQ527" i="32"/>
  <c r="AR331" i="32"/>
  <c r="AS726" i="32"/>
  <c r="AT4440" i="32"/>
  <c r="AQ868" i="32"/>
  <c r="AQ3818" i="32"/>
  <c r="AQ4469" i="32"/>
  <c r="AQ1986" i="32"/>
  <c r="AR1438" i="32"/>
  <c r="AS2087" i="32"/>
  <c r="AS38" i="32"/>
  <c r="AQ1015" i="32"/>
  <c r="AT3824" i="32"/>
  <c r="AS347" i="32"/>
  <c r="AS2201" i="32"/>
  <c r="AT845" i="32"/>
  <c r="AR947" i="32"/>
  <c r="AQ3994" i="32"/>
  <c r="AQ1915" i="32"/>
  <c r="AT1755" i="32"/>
  <c r="AS1915" i="32"/>
  <c r="AQ4051" i="32"/>
  <c r="AR1947" i="32"/>
  <c r="AQ229" i="32"/>
  <c r="AR631" i="32"/>
  <c r="AR1776" i="32"/>
  <c r="AQ477" i="32"/>
  <c r="AT1363" i="32"/>
  <c r="AS3588" i="32"/>
  <c r="AR1975" i="32"/>
  <c r="AS4077" i="32"/>
  <c r="AR459" i="32"/>
  <c r="AS3096" i="32"/>
  <c r="AS2010" i="32"/>
  <c r="AS1015" i="32"/>
  <c r="AR3413" i="32"/>
  <c r="AQ3170" i="32"/>
  <c r="AQ1282" i="32"/>
  <c r="AQ2352" i="32"/>
  <c r="AR651" i="32"/>
  <c r="AQ728" i="32"/>
  <c r="AS2096" i="32"/>
  <c r="AR633" i="32"/>
  <c r="AR2426" i="32"/>
  <c r="AT2482" i="32"/>
  <c r="AQ2010" i="32"/>
  <c r="AR984" i="32"/>
  <c r="AQ3513" i="32"/>
  <c r="AS3496" i="32"/>
  <c r="AS2730" i="32"/>
  <c r="AR1099" i="32"/>
  <c r="AT1201" i="32"/>
  <c r="AR298" i="32"/>
  <c r="AR1735" i="32"/>
  <c r="AR3859" i="32"/>
  <c r="AR864" i="32"/>
  <c r="AT3508" i="32"/>
  <c r="AQ281" i="32"/>
  <c r="AR3773" i="32"/>
  <c r="AS3142" i="32"/>
  <c r="AS4043" i="32"/>
  <c r="AS3378" i="32"/>
  <c r="AT551" i="32"/>
  <c r="AR491" i="32"/>
  <c r="AS477" i="32"/>
  <c r="AQ3295" i="32"/>
  <c r="AQ1781" i="32"/>
  <c r="AR1457" i="32"/>
  <c r="AR1617" i="32"/>
  <c r="AT3009" i="32"/>
  <c r="AR4019" i="32"/>
  <c r="AS3488" i="32"/>
  <c r="AQ2988" i="32"/>
  <c r="AQ2867" i="32"/>
  <c r="AQ127" i="32"/>
  <c r="AQ651" i="32"/>
  <c r="AS4084" i="32"/>
  <c r="AR766" i="32"/>
  <c r="AT1950" i="32"/>
  <c r="AT987" i="32"/>
  <c r="AT898" i="32"/>
  <c r="AR3423" i="32"/>
  <c r="AQ1950" i="32"/>
  <c r="AS521" i="32"/>
  <c r="AR1331" i="32"/>
  <c r="AQ189" i="32"/>
  <c r="AR3361" i="32"/>
  <c r="AS3025" i="32"/>
  <c r="AQ1177" i="32"/>
  <c r="AR2920" i="32"/>
  <c r="AQ3355" i="32"/>
  <c r="AR729" i="32"/>
  <c r="AQ1972" i="32"/>
  <c r="AQ2565" i="32"/>
  <c r="AQ2638" i="32"/>
  <c r="AS2319" i="32"/>
  <c r="AR4468" i="32"/>
  <c r="AR3104" i="32"/>
  <c r="AR1490" i="32"/>
  <c r="AQ3147" i="32"/>
  <c r="AS2831" i="32"/>
  <c r="AQ1139" i="32"/>
  <c r="AR2583" i="32"/>
  <c r="AQ2178" i="32"/>
  <c r="AT4468" i="32"/>
  <c r="AQ4457" i="32"/>
  <c r="AS777" i="32"/>
  <c r="AR402" i="32"/>
  <c r="AS229" i="32"/>
  <c r="AR229" i="32"/>
  <c r="AR2217" i="32"/>
  <c r="AQ2405" i="32"/>
  <c r="AS3534" i="32"/>
  <c r="AS1469" i="32"/>
  <c r="AR3561" i="32"/>
  <c r="AS3363" i="32"/>
  <c r="AR3280" i="32"/>
  <c r="AT3435" i="32"/>
  <c r="AQ3267" i="32"/>
  <c r="AR45" i="32"/>
  <c r="AQ3139" i="32"/>
  <c r="AR2909" i="32"/>
  <c r="AR2728" i="32"/>
  <c r="AR183" i="32"/>
  <c r="AT1228" i="32"/>
  <c r="AT1153" i="32"/>
  <c r="AQ781" i="32"/>
  <c r="AR160" i="32"/>
  <c r="AQ2278" i="32"/>
  <c r="AQ708" i="32"/>
  <c r="AR2174" i="32"/>
  <c r="AS2385" i="32"/>
  <c r="AR2581" i="32"/>
  <c r="AR989" i="32"/>
  <c r="AS658" i="32"/>
  <c r="AS2971" i="32"/>
  <c r="AS1228" i="32"/>
  <c r="AR774" i="32"/>
  <c r="AR1210" i="32"/>
  <c r="AQ1979" i="32"/>
  <c r="AQ1285" i="32"/>
  <c r="AQ2438" i="32"/>
  <c r="AT1210" i="32"/>
  <c r="AQ3534" i="32"/>
  <c r="AQ1484" i="32"/>
  <c r="AR2688" i="32"/>
  <c r="AR4039" i="32"/>
  <c r="AS2773" i="32"/>
  <c r="AQ182" i="32"/>
  <c r="AR3363" i="32"/>
  <c r="AS1659" i="32"/>
  <c r="AS3671" i="32"/>
  <c r="AR3680" i="32"/>
  <c r="AS3636" i="32"/>
  <c r="AQ3561" i="32"/>
  <c r="AR3371" i="32"/>
  <c r="AS3359" i="32"/>
  <c r="AS1422" i="32"/>
  <c r="AR1385" i="32"/>
  <c r="AS45" i="32"/>
  <c r="AR3139" i="32"/>
  <c r="AQ2633" i="32"/>
  <c r="AR10" i="32"/>
  <c r="AS160" i="32"/>
  <c r="AR825" i="32"/>
  <c r="AS2834" i="32"/>
  <c r="AS2596" i="32"/>
  <c r="AS1210" i="32"/>
  <c r="AS1979" i="32"/>
  <c r="AR2967" i="32"/>
  <c r="AR15" i="32"/>
  <c r="AT3122" i="32"/>
  <c r="AR3534" i="32"/>
  <c r="AS1484" i="32"/>
  <c r="AS4039" i="32"/>
  <c r="AS1175" i="32"/>
  <c r="AQ170" i="32"/>
  <c r="AR2130" i="32"/>
  <c r="AR1731" i="32"/>
  <c r="AS3896" i="32"/>
  <c r="AS3556" i="32"/>
  <c r="AR3638" i="32"/>
  <c r="AS1471" i="32"/>
  <c r="AQ3309" i="32"/>
  <c r="AT3234" i="32"/>
  <c r="AR2527" i="32"/>
  <c r="AT3504" i="32"/>
  <c r="AR3584" i="32"/>
  <c r="AR3846" i="32"/>
  <c r="AS917" i="32"/>
  <c r="AQ4366" i="32"/>
  <c r="AT4282" i="32"/>
  <c r="AR4394" i="32"/>
  <c r="AQ4367" i="32"/>
  <c r="AQ4435" i="32"/>
  <c r="AQ867" i="32"/>
  <c r="AT4160" i="32"/>
  <c r="AS3892" i="32"/>
  <c r="AT3896" i="32"/>
  <c r="AT1676" i="32"/>
  <c r="AS3584" i="32"/>
  <c r="AQ1424" i="32"/>
  <c r="AS2681" i="32"/>
  <c r="AQ2503" i="32"/>
  <c r="AR1090" i="32"/>
  <c r="AR2108" i="32"/>
  <c r="AS2026" i="32"/>
  <c r="AR385" i="32"/>
  <c r="AQ2055" i="32"/>
  <c r="AQ958" i="32"/>
  <c r="AS4366" i="32"/>
  <c r="AR326" i="32"/>
  <c r="AS4394" i="32"/>
  <c r="AS2459" i="32"/>
  <c r="AR1738" i="32"/>
  <c r="AQ491" i="32"/>
  <c r="AR2488" i="32"/>
  <c r="AT905" i="32"/>
  <c r="AR1488" i="32"/>
  <c r="AQ3204" i="32"/>
  <c r="AQ2396" i="32"/>
  <c r="AR4457" i="32"/>
  <c r="AQ1154" i="32"/>
  <c r="AT2327" i="32"/>
  <c r="AQ3231" i="32"/>
  <c r="AQ2990" i="32"/>
  <c r="AQ3098" i="32"/>
  <c r="AT1310" i="32"/>
  <c r="AR2620" i="32"/>
  <c r="AS2565" i="32"/>
  <c r="AR1258" i="32"/>
  <c r="AT2614" i="32"/>
  <c r="AS2366" i="32"/>
  <c r="AT4458" i="32"/>
  <c r="AQ542" i="32"/>
  <c r="AS2615" i="32"/>
  <c r="AQ3196" i="32"/>
  <c r="AR3129" i="32"/>
  <c r="AQ996" i="32"/>
  <c r="AR2405" i="32"/>
  <c r="AS1298" i="32"/>
  <c r="AR3098" i="32"/>
  <c r="AS127" i="32"/>
  <c r="AT2730" i="32"/>
  <c r="AT1258" i="32"/>
  <c r="AR1018" i="32"/>
  <c r="AR2209" i="32"/>
  <c r="AR312" i="32"/>
  <c r="AR542" i="32"/>
  <c r="AT3196" i="32"/>
  <c r="AT1131" i="32"/>
  <c r="AS1113" i="32"/>
  <c r="AT2504" i="32"/>
  <c r="AT2808" i="32"/>
  <c r="AS2990" i="32"/>
  <c r="AQ1283" i="32"/>
  <c r="AS3259" i="32"/>
  <c r="AR1093" i="32"/>
  <c r="AR2114" i="32"/>
  <c r="AS2646" i="32"/>
  <c r="AS3185" i="32"/>
  <c r="AS4449" i="32"/>
  <c r="AQ2945" i="32"/>
  <c r="AT2954" i="32"/>
  <c r="AQ1357" i="32"/>
  <c r="AQ1430" i="32"/>
  <c r="AR4458" i="32"/>
  <c r="AR2336" i="32"/>
  <c r="AQ1035" i="32"/>
  <c r="AQ2824" i="32"/>
  <c r="AQ344" i="32"/>
  <c r="AT2494" i="32"/>
  <c r="AQ737" i="32"/>
  <c r="AR2050" i="32"/>
  <c r="AT2210" i="32"/>
  <c r="AQ984" i="32"/>
  <c r="AR1945" i="32"/>
  <c r="AR296" i="32"/>
  <c r="AQ3152" i="32"/>
  <c r="AR4142" i="32"/>
  <c r="AT2672" i="32"/>
  <c r="AQ3604" i="32"/>
  <c r="AR4150" i="32"/>
  <c r="AS4142" i="32"/>
  <c r="AQ2091" i="32"/>
  <c r="AQ2053" i="32"/>
  <c r="AS3604" i="32"/>
  <c r="AT3438" i="32"/>
  <c r="AS3240" i="32"/>
  <c r="AQ1202" i="32"/>
  <c r="AQ3210" i="32"/>
  <c r="AS2333" i="32"/>
  <c r="AQ2916" i="32"/>
  <c r="AR3438" i="32"/>
  <c r="AR4348" i="32"/>
  <c r="AS3210" i="32"/>
  <c r="AQ3614" i="32"/>
  <c r="AQ3824" i="32"/>
  <c r="AQ3764" i="32"/>
  <c r="AQ1492" i="32"/>
  <c r="AQ1779" i="32"/>
  <c r="AS3759" i="32"/>
  <c r="AT3828" i="32"/>
  <c r="AQ1627" i="32"/>
  <c r="AR1621" i="32"/>
  <c r="AQ3490" i="32"/>
  <c r="AT1521" i="32"/>
  <c r="AQ3543" i="32"/>
  <c r="AT3521" i="32"/>
  <c r="AT1972" i="32"/>
  <c r="AR1345" i="32"/>
  <c r="AR1459" i="32"/>
  <c r="AQ3191" i="32"/>
  <c r="AQ3207" i="32"/>
  <c r="AQ2897" i="32"/>
  <c r="AR3210" i="32"/>
  <c r="AT2831" i="32"/>
  <c r="AT2656" i="32"/>
  <c r="AR2638" i="32"/>
  <c r="AT7" i="32"/>
  <c r="AS3785" i="32"/>
  <c r="AT999" i="32"/>
  <c r="AR1959" i="32"/>
  <c r="AS1770" i="32"/>
  <c r="AQ3515" i="32"/>
  <c r="AQ3849" i="32"/>
  <c r="AR3947" i="32"/>
  <c r="AS4032" i="32"/>
  <c r="AQ1749" i="32"/>
  <c r="AQ3896" i="32"/>
  <c r="AS814" i="32"/>
  <c r="AS1674" i="32"/>
  <c r="AR814" i="32"/>
  <c r="AQ814" i="32"/>
  <c r="AT3805" i="32"/>
  <c r="AR1597" i="32"/>
  <c r="AQ3600" i="32"/>
  <c r="AR3602" i="32"/>
  <c r="AS3642" i="32"/>
  <c r="AS201" i="32"/>
  <c r="AQ3420" i="32"/>
  <c r="AS1411" i="32"/>
  <c r="AR3056" i="32"/>
  <c r="AQ1375" i="32"/>
  <c r="AS1438" i="32"/>
  <c r="AQ1208" i="32"/>
  <c r="AQ2499" i="32"/>
  <c r="AR2969" i="32"/>
  <c r="AR2578" i="32"/>
  <c r="AQ2169" i="32"/>
  <c r="AT2546" i="32"/>
  <c r="AR1157" i="32"/>
  <c r="AQ2409" i="32"/>
  <c r="AQ1533" i="32"/>
  <c r="AT3599" i="32"/>
  <c r="AQ907" i="32"/>
  <c r="AR3158" i="32"/>
  <c r="AR1545" i="32"/>
  <c r="AS1490" i="32"/>
  <c r="AQ1667" i="32"/>
  <c r="AR1849" i="32"/>
  <c r="AR3930" i="32"/>
  <c r="AR1643" i="32"/>
  <c r="AQ631" i="32"/>
  <c r="AS3386" i="32"/>
  <c r="AS3902" i="32"/>
  <c r="AR3632" i="32"/>
  <c r="AS3600" i="32"/>
  <c r="AQ1581" i="32"/>
  <c r="AT3602" i="32"/>
  <c r="AR3513" i="32"/>
  <c r="AQ3638" i="32"/>
  <c r="AS1488" i="32"/>
  <c r="AR3420" i="32"/>
  <c r="AR4451" i="32"/>
  <c r="AQ564" i="32"/>
  <c r="AR671" i="32"/>
  <c r="AR1393" i="32"/>
  <c r="AS1533" i="32"/>
  <c r="AS3158" i="32"/>
  <c r="AS1545" i="32"/>
  <c r="AR1219" i="32"/>
  <c r="AT1490" i="32"/>
  <c r="AR1667" i="32"/>
  <c r="AT3930" i="32"/>
  <c r="AT261" i="32"/>
  <c r="AR4084" i="32"/>
  <c r="AR873" i="32"/>
  <c r="AQ4399" i="32"/>
  <c r="AS933" i="32"/>
  <c r="AR3805" i="32"/>
  <c r="AS1597" i="32"/>
  <c r="AR1627" i="32"/>
  <c r="AQ3843" i="32"/>
  <c r="AQ3632" i="32"/>
  <c r="AS3721" i="32"/>
  <c r="AS1621" i="32"/>
  <c r="AR3591" i="32"/>
  <c r="AR3490" i="32"/>
  <c r="AT3642" i="32"/>
  <c r="AT3543" i="32"/>
  <c r="AT201" i="32"/>
  <c r="AQ3521" i="32"/>
  <c r="AS3160" i="32"/>
  <c r="AQ3087" i="32"/>
  <c r="AQ3227" i="32"/>
  <c r="AQ4194" i="32"/>
  <c r="AS2944" i="32"/>
  <c r="AQ2350" i="32"/>
  <c r="AS737" i="32"/>
  <c r="AS2917" i="32"/>
  <c r="AR999" i="32"/>
  <c r="AS671" i="32"/>
  <c r="AT1959" i="32"/>
  <c r="AQ1770" i="32"/>
  <c r="AQ3217" i="32"/>
  <c r="AT4294" i="32"/>
  <c r="AQ860" i="32"/>
  <c r="AT4387" i="32"/>
  <c r="AT2438" i="32"/>
  <c r="AQ30" i="32"/>
  <c r="AQ604" i="32"/>
  <c r="AS604" i="32"/>
  <c r="AR1957" i="32"/>
  <c r="AS3632" i="32"/>
  <c r="AR3692" i="32"/>
  <c r="AT1621" i="32"/>
  <c r="AQ3526" i="32"/>
  <c r="AR3430" i="32"/>
  <c r="AS3147" i="32"/>
  <c r="AR3147" i="32"/>
  <c r="AS3227" i="32"/>
  <c r="AR2831" i="32"/>
  <c r="AQ2750" i="32"/>
  <c r="AQ1101" i="32"/>
  <c r="AS2350" i="32"/>
  <c r="AT2917" i="32"/>
  <c r="AS999" i="32"/>
  <c r="AR756" i="32"/>
  <c r="AT671" i="32"/>
  <c r="AS2111" i="32"/>
  <c r="AS3858" i="32"/>
  <c r="AQ3104" i="32"/>
  <c r="AS1223" i="32"/>
  <c r="AR30" i="32"/>
  <c r="AR940" i="32"/>
  <c r="AS697" i="32"/>
  <c r="AQ4333" i="32"/>
  <c r="AS1897" i="32"/>
  <c r="AS4180" i="32"/>
  <c r="AQ933" i="32"/>
  <c r="AR3981" i="32"/>
  <c r="AR3865" i="32"/>
  <c r="AQ4101" i="32"/>
  <c r="AQ804" i="32"/>
  <c r="AQ1597" i="32"/>
  <c r="AR1528" i="32"/>
  <c r="AT3324" i="32"/>
  <c r="AS3438" i="32"/>
  <c r="AR3355" i="32"/>
  <c r="AQ1393" i="32"/>
  <c r="AQ3263" i="32"/>
  <c r="AS2544" i="32"/>
  <c r="AS1130" i="32"/>
  <c r="AR2396" i="32"/>
  <c r="AQ1007" i="32"/>
  <c r="AR564" i="32"/>
  <c r="AQ718" i="32"/>
  <c r="AS2439" i="32"/>
  <c r="AR2012" i="32"/>
  <c r="AR3207" i="32"/>
  <c r="AT3846" i="32"/>
  <c r="AT3924" i="32"/>
  <c r="AR3545" i="32"/>
  <c r="AT2609" i="32"/>
  <c r="AR4217" i="32"/>
  <c r="AQ1495" i="32"/>
  <c r="AR3101" i="32"/>
  <c r="AS1625" i="32"/>
  <c r="AR2358" i="32"/>
  <c r="AT1248" i="32"/>
  <c r="AR3266" i="32"/>
  <c r="AQ2718" i="32"/>
  <c r="AT2990" i="32"/>
  <c r="AT2798" i="32"/>
  <c r="AQ2326" i="32"/>
  <c r="AS1227" i="32"/>
  <c r="AQ2614" i="32"/>
  <c r="AR2191" i="32"/>
  <c r="AT2339" i="32"/>
  <c r="AS656" i="32"/>
  <c r="AT542" i="32"/>
  <c r="AQ4147" i="32"/>
  <c r="AQ740" i="32"/>
  <c r="AR3327" i="32"/>
  <c r="AQ4350" i="32"/>
  <c r="AQ4149" i="32"/>
  <c r="AS3080" i="32"/>
  <c r="AS2816" i="32"/>
  <c r="AQ2895" i="32"/>
  <c r="AR2631" i="32"/>
  <c r="AR1167" i="32"/>
  <c r="AR2162" i="32"/>
  <c r="AT323" i="32"/>
  <c r="AQ2925" i="32"/>
  <c r="AS2841" i="32"/>
  <c r="AQ4377" i="32"/>
  <c r="AQ2808" i="32"/>
  <c r="AS2144" i="32"/>
  <c r="AS2331" i="32"/>
  <c r="AQ1563" i="32"/>
  <c r="AR4449" i="32"/>
  <c r="AQ3155" i="32"/>
  <c r="AT1405" i="32"/>
  <c r="AQ2722" i="32"/>
  <c r="AT2631" i="32"/>
  <c r="AQ2740" i="32"/>
  <c r="AQ2191" i="32"/>
  <c r="AR2945" i="32"/>
  <c r="AS1967" i="32"/>
  <c r="AR2887" i="32"/>
  <c r="AR2808" i="32"/>
  <c r="AQ1218" i="32"/>
  <c r="AT3064" i="32"/>
  <c r="AS3018" i="32"/>
  <c r="AT1312" i="32"/>
  <c r="AS1946" i="32"/>
  <c r="AR4247" i="32"/>
  <c r="AR1797" i="32"/>
  <c r="AT3155" i="32"/>
  <c r="AS2620" i="32"/>
  <c r="AQ2494" i="32"/>
  <c r="AT2740" i="32"/>
  <c r="AQ2498" i="32"/>
  <c r="AS2102" i="32"/>
  <c r="AR2255" i="32"/>
  <c r="AS2475" i="32"/>
  <c r="AT1009" i="32"/>
  <c r="AT2114" i="32"/>
  <c r="AS2954" i="32"/>
  <c r="AS408" i="32"/>
  <c r="AS1963" i="32"/>
  <c r="AR3109" i="32"/>
  <c r="AQ3215" i="32"/>
  <c r="AQ3080" i="32"/>
  <c r="AQ2644" i="32"/>
  <c r="AR2498" i="32"/>
  <c r="AS2904" i="32"/>
  <c r="AQ3441" i="32"/>
  <c r="AS468" i="32"/>
  <c r="AS4364" i="32"/>
  <c r="AT4170" i="32"/>
  <c r="AR3464" i="32"/>
  <c r="AS3003" i="32"/>
  <c r="AQ1310" i="32"/>
  <c r="AQ2906" i="32"/>
  <c r="AR2644" i="32"/>
  <c r="AQ4458" i="32"/>
  <c r="AR2196" i="32"/>
  <c r="AT549" i="32"/>
  <c r="AQ1387" i="32"/>
  <c r="AT352" i="32"/>
  <c r="AR2941" i="32"/>
  <c r="AS2899" i="32"/>
  <c r="AR313" i="32"/>
  <c r="AS3441" i="32"/>
  <c r="AQ3287" i="32"/>
  <c r="AR4064" i="32"/>
  <c r="AR1676" i="32"/>
  <c r="AQ1149" i="32"/>
  <c r="AT2536" i="32"/>
  <c r="AT4460" i="32"/>
  <c r="AT510" i="32"/>
  <c r="AS247" i="32"/>
  <c r="AS527" i="32"/>
  <c r="AT794" i="32"/>
  <c r="AR3834" i="32"/>
  <c r="AT2947" i="32"/>
  <c r="AT3480" i="32"/>
  <c r="AT89" i="32"/>
  <c r="AR2596" i="32"/>
  <c r="AR1514" i="32"/>
  <c r="AS2482" i="32"/>
  <c r="AT3444" i="32"/>
  <c r="AR2189" i="32"/>
  <c r="AS1376" i="32"/>
  <c r="AQ4039" i="32"/>
  <c r="AT1371" i="32"/>
  <c r="AS3410" i="32"/>
  <c r="AT3238" i="32"/>
  <c r="AT1442" i="32"/>
  <c r="AR3044" i="32"/>
  <c r="AT2857" i="32"/>
  <c r="AS1716" i="32"/>
  <c r="AS767" i="32"/>
  <c r="AS1237" i="32"/>
  <c r="AQ2387" i="32"/>
  <c r="AR3079" i="32"/>
  <c r="AT2773" i="32"/>
  <c r="AS2999" i="32"/>
  <c r="AQ3300" i="32"/>
  <c r="AR1101" i="32"/>
  <c r="AR2350" i="32"/>
  <c r="AS2182" i="32"/>
  <c r="AQ2579" i="32"/>
  <c r="AQ2474" i="32"/>
  <c r="AR1046" i="32"/>
  <c r="AQ2385" i="32"/>
  <c r="AS549" i="32"/>
  <c r="AS264" i="32"/>
  <c r="AQ1980" i="32"/>
  <c r="AQ794" i="32"/>
  <c r="AS4147" i="32"/>
  <c r="AS1229" i="32"/>
  <c r="AS1140" i="32"/>
  <c r="AS1249" i="32"/>
  <c r="AQ2915" i="32"/>
  <c r="AS2438" i="32"/>
  <c r="AQ1120" i="32"/>
  <c r="AR1974" i="32"/>
  <c r="AS2688" i="32"/>
  <c r="AR3774" i="32"/>
  <c r="AR1062" i="32"/>
  <c r="AQ3280" i="32"/>
  <c r="AR1433" i="32"/>
  <c r="AT3670" i="32"/>
  <c r="AS948" i="32"/>
  <c r="AS1819" i="32"/>
  <c r="AR3305" i="32"/>
  <c r="AT3359" i="32"/>
  <c r="AT1422" i="32"/>
  <c r="AQ3247" i="32"/>
  <c r="AQ1391" i="32"/>
  <c r="AT1321" i="32"/>
  <c r="AS1180" i="32"/>
  <c r="AR39" i="32"/>
  <c r="AR1180" i="32"/>
  <c r="AQ39" i="32"/>
  <c r="AQ1180" i="32"/>
  <c r="AT1980" i="32"/>
  <c r="AQ779" i="32"/>
  <c r="AR1121" i="32"/>
  <c r="AR2544" i="32"/>
  <c r="AT6" i="32"/>
  <c r="AR708" i="32"/>
  <c r="AT2290" i="32"/>
  <c r="AQ458" i="32"/>
  <c r="AR527" i="32"/>
  <c r="AS323" i="32"/>
  <c r="AT3830" i="32"/>
  <c r="AS2947" i="32"/>
  <c r="AQ1376" i="32"/>
  <c r="AR1520" i="32"/>
  <c r="AR89" i="32"/>
  <c r="AS2836" i="32"/>
  <c r="AQ1514" i="32"/>
  <c r="AR1666" i="32"/>
  <c r="AS3444" i="32"/>
  <c r="AS170" i="32"/>
  <c r="AR170" i="32"/>
  <c r="AQ1632" i="32"/>
  <c r="AT1798" i="32"/>
  <c r="AR3238" i="32"/>
  <c r="AQ1704" i="32"/>
  <c r="AT3600" i="32"/>
  <c r="AQ3533" i="32"/>
  <c r="AS3413" i="32"/>
  <c r="AT3406" i="32"/>
  <c r="AR3448" i="32"/>
  <c r="AS3324" i="32"/>
  <c r="AR68" i="32"/>
  <c r="AR1414" i="32"/>
  <c r="AQ194" i="32"/>
  <c r="AS1363" i="32"/>
  <c r="AR1230" i="32"/>
  <c r="AQ1184" i="32"/>
  <c r="AR2591" i="32"/>
  <c r="AS2969" i="32"/>
  <c r="AT2425" i="32"/>
  <c r="AS2225" i="32"/>
  <c r="AQ822" i="32"/>
  <c r="AT1279" i="32"/>
  <c r="AQ3455" i="32"/>
  <c r="AQ3911" i="32"/>
  <c r="AR4399" i="32"/>
  <c r="AT1671" i="32"/>
  <c r="AQ4302" i="32"/>
  <c r="AT64" i="32"/>
  <c r="AR3046" i="32"/>
  <c r="AR1027" i="32"/>
  <c r="AS2689" i="32"/>
  <c r="AS1282" i="32"/>
  <c r="AR1286" i="32"/>
  <c r="AR908" i="32"/>
  <c r="AR532" i="32"/>
  <c r="AQ38" i="32"/>
  <c r="AS1393" i="32"/>
  <c r="AQ917" i="32"/>
  <c r="AR803" i="32"/>
  <c r="AT798" i="32"/>
  <c r="AQ1561" i="32"/>
  <c r="AT3468" i="32"/>
  <c r="AQ1985" i="32"/>
  <c r="AR1598" i="32"/>
  <c r="AQ4223" i="32"/>
  <c r="AT1885" i="32"/>
  <c r="AR879" i="32"/>
  <c r="AT4201" i="32"/>
  <c r="AS1977" i="32"/>
  <c r="AT4198" i="32"/>
  <c r="AQ3854" i="32"/>
  <c r="AQ1731" i="32"/>
  <c r="AS225" i="32"/>
  <c r="AQ4063" i="32"/>
  <c r="AS4040" i="32"/>
  <c r="AQ1767" i="32"/>
  <c r="AT1743" i="32"/>
  <c r="AS1738" i="32"/>
  <c r="AQ1768" i="32"/>
  <c r="AQ1682" i="32"/>
  <c r="AT824" i="32"/>
  <c r="AQ204" i="32"/>
  <c r="AS3638" i="32"/>
  <c r="AQ3431" i="32"/>
  <c r="AS3132" i="32"/>
  <c r="AR3177" i="32"/>
  <c r="AR3016" i="32"/>
  <c r="AS3263" i="32"/>
  <c r="AR2983" i="32"/>
  <c r="AR2894" i="32"/>
  <c r="AS2911" i="32"/>
  <c r="AQ898" i="32"/>
  <c r="AS2080" i="32"/>
  <c r="AS2291" i="32"/>
  <c r="AQ1212" i="32"/>
  <c r="AT1005" i="32"/>
  <c r="AR450" i="32"/>
  <c r="AT973" i="32"/>
  <c r="AS299" i="32"/>
  <c r="AR600" i="32"/>
  <c r="AQ2894" i="32"/>
  <c r="AQ1828" i="32"/>
  <c r="AS1893" i="32"/>
  <c r="AR3515" i="32"/>
  <c r="AR3542" i="32"/>
  <c r="AT1902" i="32"/>
  <c r="AT2908" i="32"/>
  <c r="AQ1890" i="32"/>
  <c r="AR366" i="32"/>
  <c r="AR367" i="32"/>
  <c r="AT822" i="32"/>
  <c r="AS2486" i="32"/>
  <c r="AQ2813" i="32"/>
  <c r="AQ2830" i="32"/>
  <c r="AR3874" i="32"/>
  <c r="AS4265" i="32"/>
  <c r="AQ1936" i="32"/>
  <c r="AT297" i="32"/>
  <c r="AT3968" i="32"/>
  <c r="AR1983" i="32"/>
  <c r="AT1747" i="32"/>
  <c r="AS3736" i="32"/>
  <c r="AQ248" i="32"/>
  <c r="AQ990" i="32"/>
  <c r="AT2130" i="32"/>
  <c r="AQ3172" i="32"/>
  <c r="AT4038" i="32"/>
  <c r="AT1779" i="32"/>
  <c r="AT2594" i="32"/>
  <c r="AQ1885" i="32"/>
  <c r="AS879" i="32"/>
  <c r="AS4267" i="32"/>
  <c r="AT4185" i="32"/>
  <c r="AQ4037" i="32"/>
  <c r="AR1749" i="32"/>
  <c r="AR1704" i="32"/>
  <c r="AR1682" i="32"/>
  <c r="AT3971" i="32"/>
  <c r="AS3513" i="32"/>
  <c r="AR1581" i="32"/>
  <c r="AS88" i="32"/>
  <c r="AS3477" i="32"/>
  <c r="AR1471" i="32"/>
  <c r="AS3222" i="32"/>
  <c r="AS1345" i="32"/>
  <c r="AQ3181" i="32"/>
  <c r="AQ3036" i="32"/>
  <c r="AQ3056" i="32"/>
  <c r="AT3177" i="32"/>
  <c r="AT2911" i="32"/>
  <c r="AQ1008" i="32"/>
  <c r="AR1212" i="32"/>
  <c r="AT2365" i="32"/>
  <c r="AS304" i="32"/>
  <c r="AS2894" i="32"/>
  <c r="AT4260" i="32"/>
  <c r="AR1936" i="32"/>
  <c r="AT3515" i="32"/>
  <c r="AS1561" i="32"/>
  <c r="AS1697" i="32"/>
  <c r="AR1890" i="32"/>
  <c r="AS366" i="32"/>
  <c r="AS367" i="32"/>
  <c r="AT3588" i="32"/>
  <c r="AQ3846" i="32"/>
  <c r="AR2005" i="32"/>
  <c r="AQ4357" i="32"/>
  <c r="AS116" i="32"/>
  <c r="AS938" i="32"/>
  <c r="AT990" i="32"/>
  <c r="AQ304" i="32"/>
  <c r="AS1633" i="32"/>
  <c r="AR560" i="32"/>
  <c r="AQ459" i="32"/>
  <c r="AQ3272" i="32"/>
  <c r="AS1791" i="32"/>
  <c r="AR204" i="32"/>
  <c r="AQ3413" i="32"/>
  <c r="AS3420" i="32"/>
  <c r="AQ3091" i="32"/>
  <c r="AQ1302" i="32"/>
  <c r="AQ1286" i="32"/>
  <c r="AQ2797" i="32"/>
  <c r="AQ2969" i="32"/>
  <c r="AT2578" i="32"/>
  <c r="AR1130" i="32"/>
  <c r="AR616" i="32"/>
  <c r="AS2546" i="32"/>
  <c r="AQ3580" i="32"/>
  <c r="AR3824" i="32"/>
  <c r="AQ4433" i="32"/>
  <c r="AS3152" i="32"/>
  <c r="AT3604" i="32"/>
  <c r="AR2625" i="32"/>
  <c r="AR113" i="32"/>
  <c r="AR4282" i="32"/>
  <c r="AQ1360" i="32"/>
  <c r="AQ1802" i="32"/>
  <c r="AR854" i="32"/>
  <c r="AS1776" i="32"/>
  <c r="AQ521" i="32"/>
  <c r="AT3367" i="32"/>
  <c r="AQ64" i="32"/>
  <c r="AT383" i="32"/>
  <c r="AS4376" i="32"/>
  <c r="AS4153" i="32"/>
  <c r="AT3957" i="32"/>
  <c r="AQ4085" i="32"/>
  <c r="AT1651" i="32"/>
  <c r="AR3732" i="32"/>
  <c r="AQ3649" i="32"/>
  <c r="AT3616" i="32"/>
  <c r="AR3091" i="32"/>
  <c r="AQ3237" i="32"/>
  <c r="AT3075" i="32"/>
  <c r="AQ2900" i="32"/>
  <c r="AR2381" i="32"/>
  <c r="AR2452" i="32"/>
  <c r="AR2522" i="32"/>
  <c r="AQ533" i="32"/>
  <c r="AS578" i="32"/>
  <c r="AR2053" i="32"/>
  <c r="AR3622" i="32"/>
  <c r="AR1724" i="32"/>
  <c r="AQ2846" i="32"/>
  <c r="AT911" i="32"/>
  <c r="AS219" i="32"/>
  <c r="AT3969" i="32"/>
  <c r="AQ2821" i="32"/>
  <c r="AR1500" i="32"/>
  <c r="AT3448" i="32"/>
  <c r="AQ1279" i="32"/>
  <c r="AT3101" i="32"/>
  <c r="AT1775" i="32"/>
  <c r="AQ4406" i="32"/>
  <c r="AS4242" i="32"/>
  <c r="AT4142" i="32"/>
  <c r="AR862" i="32"/>
  <c r="AS937" i="32"/>
  <c r="AS932" i="32"/>
  <c r="AR3967" i="32"/>
  <c r="AT4040" i="32"/>
  <c r="AS1745" i="32"/>
  <c r="AQ1676" i="32"/>
  <c r="AR3696" i="32"/>
  <c r="AQ1547" i="32"/>
  <c r="AT3385" i="32"/>
  <c r="AS1510" i="32"/>
  <c r="AR3004" i="32"/>
  <c r="AR1200" i="32"/>
  <c r="AQ4140" i="32"/>
  <c r="AS606" i="32"/>
  <c r="AS1009" i="32"/>
  <c r="AR518" i="32"/>
  <c r="AS284" i="32"/>
  <c r="AR1841" i="32"/>
  <c r="AR3546" i="32"/>
  <c r="AS3874" i="32"/>
  <c r="AQ3957" i="32"/>
  <c r="AQ2526" i="32"/>
  <c r="AR112" i="32"/>
  <c r="AR1304" i="32"/>
  <c r="AT2526" i="32"/>
  <c r="AS882" i="32"/>
  <c r="AR882" i="32"/>
  <c r="AR867" i="32"/>
  <c r="AQ2594" i="32"/>
  <c r="AR4276" i="32"/>
  <c r="AQ4017" i="32"/>
  <c r="AQ4198" i="32"/>
  <c r="AS4055" i="32"/>
  <c r="AT3872" i="32"/>
  <c r="AR1606" i="32"/>
  <c r="AT920" i="32"/>
  <c r="AR1523" i="32"/>
  <c r="AT1464" i="32"/>
  <c r="AQ68" i="32"/>
  <c r="AQ3171" i="32"/>
  <c r="AS149" i="32"/>
  <c r="AQ2700" i="32"/>
  <c r="AR1277" i="32"/>
  <c r="AT2346" i="32"/>
  <c r="AQ3954" i="32"/>
  <c r="AR709" i="32"/>
  <c r="AR406" i="32"/>
  <c r="AT4261" i="32"/>
  <c r="AR1269" i="32"/>
  <c r="AS4206" i="32"/>
  <c r="AT3427" i="32"/>
  <c r="AR1755" i="32"/>
  <c r="AR1510" i="32"/>
  <c r="AT946" i="32"/>
  <c r="AS1982" i="32"/>
  <c r="AR4251" i="32"/>
  <c r="AR4207" i="32"/>
  <c r="AQ882" i="32"/>
  <c r="AQ946" i="32"/>
  <c r="AQ4376" i="32"/>
  <c r="AS4338" i="32"/>
  <c r="AS4219" i="32"/>
  <c r="AR4094" i="32"/>
  <c r="AR1784" i="32"/>
  <c r="AR3966" i="32"/>
  <c r="AS4037" i="32"/>
  <c r="AR3994" i="32"/>
  <c r="AR1716" i="32"/>
  <c r="AR1689" i="32"/>
  <c r="AQ3772" i="32"/>
  <c r="AQ3616" i="32"/>
  <c r="AS3533" i="32"/>
  <c r="AR1604" i="32"/>
  <c r="AT2875" i="32"/>
  <c r="AQ35" i="32"/>
  <c r="AQ3819" i="32"/>
  <c r="AS1072" i="32"/>
  <c r="AS2302" i="32"/>
  <c r="AR977" i="32"/>
  <c r="AR411" i="32"/>
  <c r="AQ1901" i="32"/>
  <c r="AR3519" i="32"/>
  <c r="AS1555" i="32"/>
  <c r="AQ857" i="32"/>
  <c r="AR3477" i="32"/>
  <c r="AT4377" i="32"/>
  <c r="AQ4279" i="32"/>
  <c r="AT833" i="32"/>
  <c r="AQ1825" i="32"/>
  <c r="AR1651" i="32"/>
  <c r="AR952" i="32"/>
  <c r="AR3403" i="32"/>
  <c r="AT3091" i="32"/>
  <c r="AQ574" i="32"/>
  <c r="AQ4094" i="32"/>
  <c r="AQ1456" i="32"/>
  <c r="AQ4359" i="32"/>
  <c r="AS946" i="32"/>
  <c r="AS4323" i="32"/>
  <c r="AR4351" i="32"/>
  <c r="AR4376" i="32"/>
  <c r="AT4219" i="32"/>
  <c r="AS3957" i="32"/>
  <c r="AS3772" i="32"/>
  <c r="AS3696" i="32"/>
  <c r="AR3616" i="32"/>
  <c r="AS1604" i="32"/>
  <c r="AS803" i="32"/>
  <c r="AR1456" i="32"/>
  <c r="AR1408" i="32"/>
  <c r="AR3036" i="32"/>
  <c r="AQ1245" i="32"/>
  <c r="AQ1160" i="32"/>
  <c r="AQ3075" i="32"/>
  <c r="AQ1200" i="32"/>
  <c r="AS3819" i="32"/>
  <c r="AS411" i="32"/>
  <c r="AS2968" i="32"/>
  <c r="AT1555" i="32"/>
  <c r="AQ1855" i="32"/>
  <c r="AT407" i="32"/>
  <c r="AQ3830" i="32"/>
  <c r="AQ1724" i="32"/>
  <c r="AR219" i="32"/>
  <c r="AQ1500" i="32"/>
  <c r="AR1825" i="32"/>
  <c r="AQ3417" i="32"/>
  <c r="AS833" i="32"/>
  <c r="AQ3101" i="32"/>
  <c r="AQ4354" i="32"/>
  <c r="AQ4292" i="32"/>
  <c r="AQ4440" i="32"/>
  <c r="AQ1821" i="32"/>
  <c r="AQ3986" i="32"/>
  <c r="AR4000" i="32"/>
  <c r="AS1727" i="32"/>
  <c r="AT3945" i="32"/>
  <c r="AQ317" i="32"/>
  <c r="AS235" i="32"/>
  <c r="AT4263" i="32"/>
  <c r="AS317" i="32"/>
  <c r="AS957" i="32"/>
  <c r="AR321" i="32"/>
  <c r="AR4354" i="32"/>
  <c r="AR4292" i="32"/>
  <c r="AR4440" i="32"/>
  <c r="AQ1710" i="32"/>
  <c r="AR1821" i="32"/>
  <c r="AS3986" i="32"/>
  <c r="AS4000" i="32"/>
  <c r="AS1482" i="32"/>
  <c r="AS1354" i="32"/>
  <c r="AR508" i="32"/>
  <c r="AS593" i="32"/>
  <c r="AS296" i="32"/>
  <c r="AQ888" i="32"/>
  <c r="AS1928" i="32"/>
  <c r="AR1964" i="32"/>
  <c r="AR1928" i="32"/>
  <c r="AR4427" i="32"/>
  <c r="AQ1919" i="32"/>
  <c r="AS4354" i="32"/>
  <c r="AS4292" i="32"/>
  <c r="AT1773" i="32"/>
  <c r="AR1710" i="32"/>
  <c r="AS1821" i="32"/>
  <c r="AR501" i="32"/>
  <c r="AT593" i="32"/>
  <c r="AQ797" i="32"/>
  <c r="AQ3852" i="32"/>
  <c r="AQ346" i="32"/>
  <c r="AR397" i="32"/>
  <c r="AS1858" i="32"/>
  <c r="AR4133" i="32"/>
  <c r="AR310" i="32"/>
  <c r="AR2201" i="32"/>
  <c r="AR4385" i="32"/>
  <c r="AQ1928" i="32"/>
  <c r="AR1919" i="32"/>
  <c r="AR4273" i="32"/>
  <c r="AT1858" i="32"/>
  <c r="AS1994" i="32"/>
  <c r="AQ464" i="32"/>
  <c r="AQ997" i="32"/>
  <c r="AS260" i="32"/>
  <c r="AQ293" i="32"/>
  <c r="AR797" i="32"/>
  <c r="AR346" i="32"/>
  <c r="AS310" i="32"/>
  <c r="AR464" i="32"/>
  <c r="AT346" i="32"/>
  <c r="AT373" i="32"/>
  <c r="AQ403" i="32"/>
  <c r="AR1819" i="32"/>
  <c r="AS3741" i="32"/>
  <c r="AQ103" i="32"/>
  <c r="AR1599" i="32"/>
  <c r="AT1603" i="32"/>
  <c r="AR3494" i="32"/>
  <c r="AQ3494" i="32"/>
  <c r="AR463" i="32"/>
  <c r="AS464" i="32"/>
  <c r="AR403" i="32"/>
  <c r="AR726" i="32"/>
  <c r="AR3765" i="32"/>
  <c r="AR1727" i="32"/>
  <c r="AS293" i="32"/>
  <c r="AT317" i="32"/>
  <c r="AS4250" i="32"/>
  <c r="AS3841" i="32"/>
  <c r="AR3841" i="32"/>
  <c r="AS3893" i="32"/>
  <c r="AR3893" i="32"/>
  <c r="AT4329" i="32"/>
  <c r="AS4329" i="32"/>
  <c r="AR4329" i="32"/>
  <c r="AQ4329" i="32"/>
  <c r="AT929" i="32"/>
  <c r="AR929" i="32"/>
  <c r="AQ929" i="32"/>
  <c r="AQ4090" i="32"/>
  <c r="AS4090" i="32"/>
  <c r="AR4090" i="32"/>
  <c r="AS4326" i="32"/>
  <c r="AR4326" i="32"/>
  <c r="AQ1822" i="32"/>
  <c r="AT1822" i="32"/>
  <c r="AS1822" i="32"/>
  <c r="AT4253" i="32"/>
  <c r="AR4253" i="32"/>
  <c r="AQ4253" i="32"/>
  <c r="AS4253" i="32"/>
  <c r="AR1818" i="32"/>
  <c r="AT1818" i="32"/>
  <c r="AQ4439" i="32"/>
  <c r="AT4439" i="32"/>
  <c r="AR4195" i="32"/>
  <c r="AT4195" i="32"/>
  <c r="AS4195" i="32"/>
  <c r="AT875" i="32"/>
  <c r="AQ875" i="32"/>
  <c r="AR875" i="32"/>
  <c r="AT869" i="32"/>
  <c r="AR869" i="32"/>
  <c r="AS869" i="32"/>
  <c r="AQ869" i="32"/>
  <c r="AT569" i="32"/>
  <c r="AR569" i="32"/>
  <c r="AT2031" i="32"/>
  <c r="AQ2031" i="32"/>
  <c r="AR2031" i="32"/>
  <c r="AT639" i="32"/>
  <c r="AR639" i="32"/>
  <c r="AS331" i="32"/>
  <c r="AQ331" i="32"/>
  <c r="AT553" i="32"/>
  <c r="AQ553" i="32"/>
  <c r="AR309" i="32"/>
  <c r="AQ309" i="32"/>
  <c r="AT683" i="32"/>
  <c r="AR683" i="32"/>
  <c r="AQ683" i="32"/>
  <c r="AT526" i="32"/>
  <c r="AS526" i="32"/>
  <c r="AR526" i="32"/>
  <c r="AT316" i="32"/>
  <c r="AR316" i="32"/>
  <c r="AT641" i="32"/>
  <c r="AS641" i="32"/>
  <c r="AR641" i="32"/>
  <c r="AS390" i="32"/>
  <c r="AT390" i="32"/>
  <c r="AR311" i="32"/>
  <c r="AT311" i="32"/>
  <c r="AT685" i="32"/>
  <c r="AS685" i="32"/>
  <c r="AQ380" i="32"/>
  <c r="AS380" i="32"/>
  <c r="AR380" i="32"/>
  <c r="AT380" i="32"/>
  <c r="AT294" i="32"/>
  <c r="AS294" i="32"/>
  <c r="AR294" i="32"/>
  <c r="AT2093" i="32"/>
  <c r="AS2093" i="32"/>
  <c r="AR2093" i="32"/>
  <c r="AT356" i="32"/>
  <c r="AQ356" i="32"/>
  <c r="AR277" i="32"/>
  <c r="AS277" i="32"/>
  <c r="AT994" i="32"/>
  <c r="AQ994" i="32"/>
  <c r="AR347" i="32"/>
  <c r="AQ347" i="32"/>
  <c r="AT260" i="32"/>
  <c r="AR260" i="32"/>
  <c r="AS397" i="32"/>
  <c r="AQ397" i="32"/>
  <c r="AQ315" i="32"/>
  <c r="AS315" i="32"/>
  <c r="AS758" i="32"/>
  <c r="AT758" i="32"/>
  <c r="AT975" i="32"/>
  <c r="AR975" i="32"/>
  <c r="AS975" i="32"/>
  <c r="AT522" i="32"/>
  <c r="AR522" i="32"/>
  <c r="AQ384" i="32"/>
  <c r="AR384" i="32"/>
  <c r="AT384" i="32"/>
  <c r="AS384" i="32"/>
  <c r="AS1214" i="32"/>
  <c r="AR1214" i="32"/>
  <c r="AR2389" i="32"/>
  <c r="AQ2389" i="32"/>
  <c r="AT27" i="32"/>
  <c r="AS27" i="32"/>
  <c r="AS2407" i="32"/>
  <c r="AQ2407" i="32"/>
  <c r="AQ2621" i="32"/>
  <c r="AT2621" i="32"/>
  <c r="AR2621" i="32"/>
  <c r="AR2791" i="32"/>
  <c r="AT2791" i="32"/>
  <c r="AT163" i="32"/>
  <c r="AR163" i="32"/>
  <c r="AQ1477" i="32"/>
  <c r="AS1477" i="32"/>
  <c r="AS2970" i="32"/>
  <c r="AR2970" i="32"/>
  <c r="AS1209" i="32"/>
  <c r="AT1209" i="32"/>
  <c r="AR2902" i="32"/>
  <c r="AT2902" i="32"/>
  <c r="AS2902" i="32"/>
  <c r="AQ2902" i="32"/>
  <c r="AT1276" i="32"/>
  <c r="AQ1276" i="32"/>
  <c r="AR1741" i="32"/>
  <c r="AQ1741" i="32"/>
  <c r="AS1741" i="32"/>
  <c r="AS166" i="32"/>
  <c r="AR166" i="32"/>
  <c r="AQ3988" i="32"/>
  <c r="AS3988" i="32"/>
  <c r="AR3988" i="32"/>
  <c r="AQ1677" i="32"/>
  <c r="AR1677" i="32"/>
  <c r="AT1610" i="32"/>
  <c r="AQ1610" i="32"/>
  <c r="AR1610" i="32"/>
  <c r="AS3748" i="32"/>
  <c r="AR3748" i="32"/>
  <c r="AS3879" i="32"/>
  <c r="AQ3879" i="32"/>
  <c r="AQ1650" i="32"/>
  <c r="AR1650" i="32"/>
  <c r="AS3593" i="32"/>
  <c r="AQ3593" i="32"/>
  <c r="AT886" i="32"/>
  <c r="AQ886" i="32"/>
  <c r="AT4270" i="32"/>
  <c r="AQ4270" i="32"/>
  <c r="AS4169" i="32"/>
  <c r="AT4169" i="32"/>
  <c r="T37" i="54"/>
  <c r="AT1004" i="32"/>
  <c r="AR1004" i="32"/>
  <c r="AS555" i="32"/>
  <c r="AQ555" i="32"/>
  <c r="AS2023" i="32"/>
  <c r="AT2023" i="32"/>
  <c r="AS621" i="32"/>
  <c r="AT621" i="32"/>
  <c r="AT396" i="32"/>
  <c r="AS396" i="32"/>
  <c r="AR396" i="32"/>
  <c r="AR314" i="32"/>
  <c r="AS314" i="32"/>
  <c r="AT511" i="32"/>
  <c r="AQ511" i="32"/>
  <c r="AR511" i="32"/>
  <c r="AR285" i="32"/>
  <c r="AS285" i="32"/>
  <c r="AT287" i="32"/>
  <c r="AQ287" i="32"/>
  <c r="AR270" i="32"/>
  <c r="AQ270" i="32"/>
  <c r="AQ650" i="32"/>
  <c r="AT650" i="32"/>
  <c r="AR512" i="32"/>
  <c r="AT512" i="32"/>
  <c r="AR269" i="32"/>
  <c r="AS269" i="32"/>
  <c r="AR315" i="32"/>
  <c r="AQ758" i="32"/>
  <c r="AQ414" i="32"/>
  <c r="AT300" i="32"/>
  <c r="AR300" i="32"/>
  <c r="AT1044" i="32"/>
  <c r="AQ1044" i="32"/>
  <c r="AR1044" i="32"/>
  <c r="AQ2100" i="32"/>
  <c r="AR2100" i="32"/>
  <c r="AT2307" i="32"/>
  <c r="AS2307" i="32"/>
  <c r="AR2307" i="32"/>
  <c r="AQ2307" i="32"/>
  <c r="AQ2434" i="32"/>
  <c r="AT2434" i="32"/>
  <c r="AQ2523" i="32"/>
  <c r="AR2523" i="32"/>
  <c r="AQ1236" i="32"/>
  <c r="AT1236" i="32"/>
  <c r="AR1236" i="32"/>
  <c r="AQ2148" i="32"/>
  <c r="AT2148" i="32"/>
  <c r="AS2148" i="32"/>
  <c r="AR2148" i="32"/>
  <c r="AR2408" i="32"/>
  <c r="AQ2408" i="32"/>
  <c r="AT1065" i="32"/>
  <c r="AR1065" i="32"/>
  <c r="AT1042" i="32"/>
  <c r="AR1042" i="32"/>
  <c r="AT2340" i="32"/>
  <c r="AS2340" i="32"/>
  <c r="AR645" i="32"/>
  <c r="AQ645" i="32"/>
  <c r="AQ1016" i="32"/>
  <c r="AR1016" i="32"/>
  <c r="AQ2204" i="32"/>
  <c r="AR2204" i="32"/>
  <c r="AT455" i="32"/>
  <c r="AS455" i="32"/>
  <c r="AR455" i="32"/>
  <c r="AS592" i="32"/>
  <c r="AR592" i="32"/>
  <c r="AT701" i="32"/>
  <c r="AS701" i="32"/>
  <c r="AR701" i="32"/>
  <c r="AQ701" i="32"/>
  <c r="AT2125" i="32"/>
  <c r="AQ2125" i="32"/>
  <c r="AT2502" i="32"/>
  <c r="AQ2502" i="32"/>
  <c r="AQ2811" i="32"/>
  <c r="AR2811" i="32"/>
  <c r="AQ1252" i="32"/>
  <c r="AS1252" i="32"/>
  <c r="AT2905" i="32"/>
  <c r="AS2905" i="32"/>
  <c r="AR2391" i="32"/>
  <c r="AQ2391" i="32"/>
  <c r="AT2602" i="32"/>
  <c r="AS2602" i="32"/>
  <c r="AR2701" i="32"/>
  <c r="AS2701" i="32"/>
  <c r="AQ2950" i="32"/>
  <c r="AT2950" i="32"/>
  <c r="AS2950" i="32"/>
  <c r="AR2950" i="32"/>
  <c r="AT2134" i="32"/>
  <c r="AS2134" i="32"/>
  <c r="AQ2884" i="32"/>
  <c r="AR2884" i="32"/>
  <c r="AS2884" i="32"/>
  <c r="AT2884" i="32"/>
  <c r="AT2409" i="32"/>
  <c r="AS2409" i="32"/>
  <c r="AR2515" i="32"/>
  <c r="AQ2515" i="32"/>
  <c r="AS2515" i="32"/>
  <c r="AT2248" i="32"/>
  <c r="AS2248" i="32"/>
  <c r="AT2359" i="32"/>
  <c r="AR2359" i="32"/>
  <c r="AT2465" i="32"/>
  <c r="AR2465" i="32"/>
  <c r="AQ2465" i="32"/>
  <c r="AT19" i="32"/>
  <c r="AS19" i="32"/>
  <c r="AR19" i="32"/>
  <c r="AS2673" i="32"/>
  <c r="AQ2673" i="32"/>
  <c r="AR2673" i="32"/>
  <c r="AS2882" i="32"/>
  <c r="AR2882" i="32"/>
  <c r="AS2423" i="32"/>
  <c r="AQ2423" i="32"/>
  <c r="AS2603" i="32"/>
  <c r="AQ2603" i="32"/>
  <c r="AR2805" i="32"/>
  <c r="AQ2805" i="32"/>
  <c r="AS2805" i="32"/>
  <c r="AQ2928" i="32"/>
  <c r="AR2928" i="32"/>
  <c r="AT907" i="32"/>
  <c r="AR907" i="32"/>
  <c r="AS1502" i="32"/>
  <c r="AT1502" i="32"/>
  <c r="AR1295" i="32"/>
  <c r="AT1295" i="32"/>
  <c r="AQ1350" i="32"/>
  <c r="AT1350" i="32"/>
  <c r="AS1350" i="32"/>
  <c r="AR1350" i="32"/>
  <c r="AT3476" i="32"/>
  <c r="AQ3476" i="32"/>
  <c r="AS1219" i="32"/>
  <c r="AT1219" i="32"/>
  <c r="AS2893" i="32"/>
  <c r="AQ2893" i="32"/>
  <c r="AS2985" i="32"/>
  <c r="AR2985" i="32"/>
  <c r="AR1261" i="32"/>
  <c r="AS1261" i="32"/>
  <c r="AT1261" i="32"/>
  <c r="AR41" i="32"/>
  <c r="AT41" i="32"/>
  <c r="AT1231" i="32"/>
  <c r="AS1231" i="32"/>
  <c r="AR1231" i="32"/>
  <c r="AS3087" i="32"/>
  <c r="AT3087" i="32"/>
  <c r="AT3188" i="32"/>
  <c r="AS3188" i="32"/>
  <c r="AR3188" i="32"/>
  <c r="AS3149" i="32"/>
  <c r="AR3149" i="32"/>
  <c r="AQ3149" i="32"/>
  <c r="AT3149" i="32"/>
  <c r="AT2949" i="32"/>
  <c r="AQ2949" i="32"/>
  <c r="AS2949" i="32"/>
  <c r="AT1362" i="32"/>
  <c r="AR1362" i="32"/>
  <c r="AS1355" i="32"/>
  <c r="AT1355" i="32"/>
  <c r="AS1398" i="32"/>
  <c r="AT1398" i="32"/>
  <c r="AR1398" i="32"/>
  <c r="AT3523" i="32"/>
  <c r="AQ3523" i="32"/>
  <c r="AS3523" i="32"/>
  <c r="AQ3535" i="32"/>
  <c r="AT3535" i="32"/>
  <c r="AS3535" i="32"/>
  <c r="AS1497" i="32"/>
  <c r="AT1497" i="32"/>
  <c r="AQ1497" i="32"/>
  <c r="AT3511" i="32"/>
  <c r="AQ3511" i="32"/>
  <c r="AT3368" i="32"/>
  <c r="AR3368" i="32"/>
  <c r="AT3447" i="32"/>
  <c r="AR3447" i="32"/>
  <c r="AQ3447" i="32"/>
  <c r="AT1544" i="32"/>
  <c r="AQ1544" i="32"/>
  <c r="AS1615" i="32"/>
  <c r="AT1615" i="32"/>
  <c r="AS3258" i="32"/>
  <c r="AT3258" i="32"/>
  <c r="AR3258" i="32"/>
  <c r="AQ3258" i="32"/>
  <c r="AS1453" i="32"/>
  <c r="AT1453" i="32"/>
  <c r="AS1489" i="32"/>
  <c r="AR1489" i="32"/>
  <c r="AQ1489" i="32"/>
  <c r="AT1489" i="32"/>
  <c r="AT1538" i="32"/>
  <c r="AS1538" i="32"/>
  <c r="AS3514" i="32"/>
  <c r="AT3514" i="32"/>
  <c r="AR3514" i="32"/>
  <c r="AT3612" i="32"/>
  <c r="AR3612" i="32"/>
  <c r="AQ3412" i="32"/>
  <c r="AT3412" i="32"/>
  <c r="AT1531" i="32"/>
  <c r="AS1531" i="32"/>
  <c r="AR1531" i="32"/>
  <c r="AS804" i="32"/>
  <c r="AR804" i="32"/>
  <c r="AQ1687" i="32"/>
  <c r="AT1687" i="32"/>
  <c r="AS1687" i="32"/>
  <c r="AT3334" i="32"/>
  <c r="AR3334" i="32"/>
  <c r="AT3415" i="32"/>
  <c r="AR3415" i="32"/>
  <c r="AT1649" i="32"/>
  <c r="AR1649" i="32"/>
  <c r="AQ3369" i="32"/>
  <c r="AR3369" i="32"/>
  <c r="AT3126" i="32"/>
  <c r="AS3126" i="32"/>
  <c r="AT3219" i="32"/>
  <c r="AS3219" i="32"/>
  <c r="AR3219" i="32"/>
  <c r="AT3304" i="32"/>
  <c r="AQ3304" i="32"/>
  <c r="AS3304" i="32"/>
  <c r="AS1517" i="32"/>
  <c r="AQ1517" i="32"/>
  <c r="AT3551" i="32"/>
  <c r="AQ3551" i="32"/>
  <c r="AR3551" i="32"/>
  <c r="AT107" i="32"/>
  <c r="AQ107" i="32"/>
  <c r="AT1683" i="32"/>
  <c r="AQ1683" i="32"/>
  <c r="AR1683" i="32"/>
  <c r="AQ1807" i="32"/>
  <c r="AT1807" i="32"/>
  <c r="AR1807" i="32"/>
  <c r="AT215" i="32"/>
  <c r="AS215" i="32"/>
  <c r="AQ215" i="32"/>
  <c r="AR4459" i="32"/>
  <c r="AS4459" i="32"/>
  <c r="AQ4459" i="32"/>
  <c r="AR3951" i="32"/>
  <c r="AT3951" i="32"/>
  <c r="AT3794" i="32"/>
  <c r="AR3794" i="32"/>
  <c r="AQ3794" i="32"/>
  <c r="AS3880" i="32"/>
  <c r="AT3880" i="32"/>
  <c r="AR3880" i="32"/>
  <c r="AQ3880" i="32"/>
  <c r="AT3683" i="32"/>
  <c r="AR3683" i="32"/>
  <c r="AS3808" i="32"/>
  <c r="AT3808" i="32"/>
  <c r="AS1721" i="32"/>
  <c r="AT1721" i="32"/>
  <c r="AT1578" i="32"/>
  <c r="AS1578" i="32"/>
  <c r="AT817" i="32"/>
  <c r="AR817" i="32"/>
  <c r="AT1801" i="32"/>
  <c r="AQ1801" i="32"/>
  <c r="AT860" i="32"/>
  <c r="AR860" i="32"/>
  <c r="AQ4259" i="32"/>
  <c r="AT4259" i="32"/>
  <c r="AR4362" i="32"/>
  <c r="AQ4362" i="32"/>
  <c r="AT4362" i="32"/>
  <c r="AS4445" i="32"/>
  <c r="G106" i="54"/>
  <c r="AT4006" i="32"/>
  <c r="AS4006" i="32"/>
  <c r="AR859" i="32"/>
  <c r="AQ859" i="32"/>
  <c r="AR1892" i="32"/>
  <c r="AS1892" i="32"/>
  <c r="AQ1892" i="32"/>
  <c r="AT1892" i="32"/>
  <c r="AT1920" i="32"/>
  <c r="AR1920" i="32"/>
  <c r="AQ1920" i="32"/>
  <c r="AS1920" i="32"/>
  <c r="AQ1949" i="32"/>
  <c r="AR1949" i="32"/>
  <c r="AR1842" i="32"/>
  <c r="AQ1842" i="32"/>
  <c r="AT1842" i="32"/>
  <c r="AS1842" i="32"/>
  <c r="AT4404" i="32"/>
  <c r="AR4404" i="32"/>
  <c r="AQ4404" i="32"/>
  <c r="AQ4389" i="32"/>
  <c r="AS4389" i="32"/>
  <c r="AR4389" i="32"/>
  <c r="AT4389" i="32"/>
  <c r="AR943" i="32"/>
  <c r="AQ943" i="32"/>
  <c r="AR4096" i="32"/>
  <c r="AT4096" i="32"/>
  <c r="AS4096" i="32"/>
  <c r="AR4174" i="32"/>
  <c r="AT4174" i="32"/>
  <c r="AR4382" i="32"/>
  <c r="AT4382" i="32"/>
  <c r="AT4125" i="32"/>
  <c r="AQ4125" i="32"/>
  <c r="AR4125" i="32"/>
  <c r="AS4218" i="32"/>
  <c r="AQ4218" i="32"/>
  <c r="AT4390" i="32"/>
  <c r="AQ4390" i="32"/>
  <c r="AR4390" i="32"/>
  <c r="AT2" i="32"/>
  <c r="AS2" i="32"/>
  <c r="AR2" i="32"/>
  <c r="AT573" i="32"/>
  <c r="AS573" i="32"/>
  <c r="AQ290" i="32"/>
  <c r="AT290" i="32"/>
  <c r="AR290" i="32"/>
  <c r="AS2086" i="32"/>
  <c r="AT2086" i="32"/>
  <c r="AQ348" i="32"/>
  <c r="AR348" i="32"/>
  <c r="AT348" i="32"/>
  <c r="AT619" i="32"/>
  <c r="AS619" i="32"/>
  <c r="AQ619" i="32"/>
  <c r="AQ479" i="32"/>
  <c r="AR479" i="32"/>
  <c r="AR359" i="32"/>
  <c r="AQ359" i="32"/>
  <c r="AT359" i="32"/>
  <c r="AT268" i="32"/>
  <c r="AS268" i="32"/>
  <c r="AR268" i="32"/>
  <c r="AT731" i="32"/>
  <c r="AS731" i="32"/>
  <c r="AQ731" i="32"/>
  <c r="AS541" i="32"/>
  <c r="AR541" i="32"/>
  <c r="AS2045" i="32"/>
  <c r="AR2045" i="32"/>
  <c r="AT263" i="32"/>
  <c r="AR263" i="32"/>
  <c r="AS263" i="32"/>
  <c r="AT457" i="32"/>
  <c r="AQ457" i="32"/>
  <c r="AR457" i="32"/>
  <c r="AR961" i="32"/>
  <c r="AT961" i="32"/>
  <c r="AQ961" i="32"/>
  <c r="AT246" i="32"/>
  <c r="AR246" i="32"/>
  <c r="AS246" i="32"/>
  <c r="AQ643" i="32"/>
  <c r="AR643" i="32"/>
  <c r="AT444" i="32"/>
  <c r="AS444" i="32"/>
  <c r="AR230" i="32"/>
  <c r="AS230" i="32"/>
  <c r="AT611" i="32"/>
  <c r="AQ611" i="32"/>
  <c r="AS611" i="32"/>
  <c r="AT333" i="32"/>
  <c r="AS333" i="32"/>
  <c r="AQ333" i="32"/>
  <c r="AQ2227" i="32"/>
  <c r="AT2227" i="32"/>
  <c r="AQ267" i="32"/>
  <c r="AS267" i="32"/>
  <c r="AR267" i="32"/>
  <c r="AT267" i="32"/>
  <c r="AS498" i="32"/>
  <c r="AT498" i="32"/>
  <c r="AR498" i="32"/>
  <c r="AS354" i="32"/>
  <c r="AR354" i="32"/>
  <c r="AQ354" i="32"/>
  <c r="AR637" i="32"/>
  <c r="AS637" i="32"/>
  <c r="AT637" i="32"/>
  <c r="AQ637" i="32"/>
  <c r="AT2040" i="32"/>
  <c r="AR2040" i="32"/>
  <c r="AQ4385" i="32"/>
  <c r="AQ4358" i="32"/>
  <c r="AS1945" i="32"/>
  <c r="AS1870" i="32"/>
  <c r="AS3917" i="32"/>
  <c r="AQ1599" i="32"/>
  <c r="AS1276" i="32"/>
  <c r="AS2800" i="32"/>
  <c r="AS2643" i="32"/>
  <c r="AS2502" i="32"/>
  <c r="AR2237" i="32"/>
  <c r="AS1044" i="32"/>
  <c r="AS2488" i="32"/>
  <c r="AT2247" i="32"/>
  <c r="AR737" i="32"/>
  <c r="AT2319" i="32"/>
  <c r="AS2204" i="32"/>
  <c r="AR997" i="32"/>
  <c r="AS2031" i="32"/>
  <c r="AT398" i="32"/>
  <c r="AT726" i="32"/>
  <c r="AR2112" i="32"/>
  <c r="AQ4425" i="32"/>
  <c r="AR1359" i="32"/>
  <c r="AR2187" i="32"/>
  <c r="AT3094" i="32"/>
  <c r="AS2067" i="32"/>
  <c r="AQ4256" i="32"/>
  <c r="AR4358" i="32"/>
  <c r="AR1943" i="32"/>
  <c r="AT1945" i="32"/>
  <c r="AQ1818" i="32"/>
  <c r="AQ1773" i="32"/>
  <c r="AR3895" i="32"/>
  <c r="AQ1736" i="32"/>
  <c r="AS1526" i="32"/>
  <c r="AT3243" i="32"/>
  <c r="AR3144" i="32"/>
  <c r="AR27" i="32"/>
  <c r="AQ565" i="32"/>
  <c r="AR2434" i="32"/>
  <c r="AT2204" i="32"/>
  <c r="AS997" i="32"/>
  <c r="AQ526" i="32"/>
  <c r="AQ294" i="32"/>
  <c r="AQ207" i="32"/>
  <c r="AQ388" i="32"/>
  <c r="AS2112" i="32"/>
  <c r="AQ1223" i="32"/>
  <c r="AQ3430" i="32"/>
  <c r="AS309" i="32"/>
  <c r="AQ3319" i="32"/>
  <c r="AS4358" i="32"/>
  <c r="AR2004" i="32"/>
  <c r="AR1773" i="32"/>
  <c r="AQ4133" i="32"/>
  <c r="AQ1859" i="32"/>
  <c r="AQ111" i="32"/>
  <c r="AS97" i="32"/>
  <c r="AQ3617" i="32"/>
  <c r="AS163" i="32"/>
  <c r="AS3144" i="32"/>
  <c r="AS508" i="32"/>
  <c r="AQ759" i="32"/>
  <c r="AQ432" i="32"/>
  <c r="AR1392" i="32"/>
  <c r="AR207" i="32"/>
  <c r="AQ3822" i="32"/>
  <c r="AS388" i="32"/>
  <c r="AT2112" i="32"/>
  <c r="AT1074" i="32"/>
  <c r="AT2407" i="32"/>
  <c r="AQ2804" i="32"/>
  <c r="AS2729" i="32"/>
  <c r="AS4427" i="32"/>
  <c r="AT866" i="32"/>
  <c r="AS2004" i="32"/>
  <c r="AS111" i="32"/>
  <c r="AT3571" i="32"/>
  <c r="AS3494" i="32"/>
  <c r="AS501" i="32"/>
  <c r="AR356" i="32"/>
  <c r="AQ975" i="32"/>
  <c r="AS1392" i="32"/>
  <c r="AS875" i="32"/>
  <c r="AS311" i="32"/>
  <c r="AQ1131" i="32"/>
  <c r="AT2171" i="32"/>
  <c r="AQ2187" i="32"/>
  <c r="AQ2065" i="32"/>
  <c r="AR3279" i="32"/>
  <c r="AT3279" i="32"/>
  <c r="AQ2420" i="32"/>
  <c r="AS2420" i="32"/>
  <c r="AR2815" i="32"/>
  <c r="AT2815" i="32"/>
  <c r="AR2378" i="32"/>
  <c r="AQ2378" i="32"/>
  <c r="AT2460" i="32"/>
  <c r="AQ2460" i="32"/>
  <c r="AQ2790" i="32"/>
  <c r="AT2790" i="32"/>
  <c r="AT2942" i="32"/>
  <c r="AR2942" i="32"/>
  <c r="AQ3005" i="32"/>
  <c r="AR3005" i="32"/>
  <c r="AQ1512" i="32"/>
  <c r="AT1512" i="32"/>
  <c r="AS1512" i="32"/>
  <c r="AQ3578" i="32"/>
  <c r="AT3578" i="32"/>
  <c r="AT3582" i="32"/>
  <c r="AS3582" i="32"/>
  <c r="AS3405" i="32"/>
  <c r="AT3405" i="32"/>
  <c r="AQ3405" i="32"/>
  <c r="AT85" i="32"/>
  <c r="AS85" i="32"/>
  <c r="AS3577" i="32"/>
  <c r="AT3577" i="32"/>
  <c r="AS3473" i="32"/>
  <c r="AR3473" i="32"/>
  <c r="AT1679" i="32"/>
  <c r="AS1679" i="32"/>
  <c r="AR3154" i="32"/>
  <c r="AQ3154" i="32"/>
  <c r="AT1448" i="32"/>
  <c r="AR1448" i="32"/>
  <c r="AS1532" i="32"/>
  <c r="AQ1532" i="32"/>
  <c r="AR3472" i="32"/>
  <c r="AQ3472" i="32"/>
  <c r="AQ3579" i="32"/>
  <c r="AR3579" i="32"/>
  <c r="AT1646" i="32"/>
  <c r="AQ1646" i="32"/>
  <c r="AT3565" i="32"/>
  <c r="AR3565" i="32"/>
  <c r="AT67" i="32"/>
  <c r="AQ67" i="32"/>
  <c r="AT1429" i="32"/>
  <c r="AQ1429" i="32"/>
  <c r="AT3493" i="32"/>
  <c r="AR3493" i="32"/>
  <c r="AR3590" i="32"/>
  <c r="AQ3590" i="32"/>
  <c r="AT3590" i="32"/>
  <c r="AT3510" i="32"/>
  <c r="AS3510" i="32"/>
  <c r="AQ3510" i="32"/>
  <c r="AT3922" i="32"/>
  <c r="AQ3922" i="32"/>
  <c r="AQ3519" i="32"/>
  <c r="AS3519" i="32"/>
  <c r="AT3613" i="32"/>
  <c r="AS3613" i="32"/>
  <c r="AR3769" i="32"/>
  <c r="AQ3769" i="32"/>
  <c r="AT925" i="32"/>
  <c r="AS925" i="32"/>
  <c r="AR925" i="32"/>
  <c r="AQ1761" i="32"/>
  <c r="AT1761" i="32"/>
  <c r="AT4455" i="32"/>
  <c r="AS4455" i="32"/>
  <c r="AT3775" i="32"/>
  <c r="AS3775" i="32"/>
  <c r="AR1711" i="32"/>
  <c r="AT1711" i="32"/>
  <c r="AS1711" i="32"/>
  <c r="AS1562" i="32"/>
  <c r="AT1562" i="32"/>
  <c r="AR1562" i="32"/>
  <c r="AQ1562" i="32"/>
  <c r="AT3730" i="32"/>
  <c r="AQ3730" i="32"/>
  <c r="AR3730" i="32"/>
  <c r="AS3730" i="32"/>
  <c r="AT1686" i="32"/>
  <c r="AR1686" i="32"/>
  <c r="AS1734" i="32"/>
  <c r="AQ1734" i="32"/>
  <c r="AT1769" i="32"/>
  <c r="AS1769" i="32"/>
  <c r="AQ3669" i="32"/>
  <c r="AT3669" i="32"/>
  <c r="AS4065" i="32"/>
  <c r="AQ4065" i="32"/>
  <c r="AQ3757" i="32"/>
  <c r="AT3757" i="32"/>
  <c r="AS823" i="32"/>
  <c r="AQ823" i="32"/>
  <c r="AS845" i="32"/>
  <c r="AR845" i="32"/>
  <c r="AT1684" i="32"/>
  <c r="AQ1684" i="32"/>
  <c r="AS1684" i="32"/>
  <c r="AS3906" i="32"/>
  <c r="AT3906" i="32"/>
  <c r="AR3906" i="32"/>
  <c r="AQ3906" i="32"/>
  <c r="AR1579" i="32"/>
  <c r="AQ1579" i="32"/>
  <c r="AT1579" i="32"/>
  <c r="AS3853" i="32"/>
  <c r="AR3853" i="32"/>
  <c r="AT1640" i="32"/>
  <c r="AS1640" i="32"/>
  <c r="AQ1640" i="32"/>
  <c r="AS3803" i="32"/>
  <c r="AR3803" i="32"/>
  <c r="AQ827" i="32"/>
  <c r="AR827" i="32"/>
  <c r="AS3570" i="32"/>
  <c r="AQ3570" i="32"/>
  <c r="AR3570" i="32"/>
  <c r="AQ3734" i="32"/>
  <c r="AS3734" i="32"/>
  <c r="AT3821" i="32"/>
  <c r="AS3821" i="32"/>
  <c r="AT3910" i="32"/>
  <c r="AR3910" i="32"/>
  <c r="AQ3910" i="32"/>
  <c r="AQ3977" i="32"/>
  <c r="AS3977" i="32"/>
  <c r="AS3884" i="32"/>
  <c r="AT3884" i="32"/>
  <c r="AQ3884" i="32"/>
  <c r="AR4127" i="32"/>
  <c r="AS4127" i="32"/>
  <c r="AS4220" i="32"/>
  <c r="AQ4220" i="32"/>
  <c r="AR4220" i="32"/>
  <c r="AS4322" i="32"/>
  <c r="AQ4322" i="32"/>
  <c r="AT4322" i="32"/>
  <c r="AR4322" i="32"/>
  <c r="AR4416" i="32"/>
  <c r="AT4416" i="32"/>
  <c r="AQ4175" i="32"/>
  <c r="AS4175" i="32"/>
  <c r="AS2573" i="32"/>
  <c r="AR2573" i="32"/>
  <c r="AT2573" i="32"/>
  <c r="AT3888" i="32"/>
  <c r="AR3888" i="32"/>
  <c r="AQ4049" i="32"/>
  <c r="AT4049" i="32"/>
  <c r="AQ4126" i="32"/>
  <c r="AS4126" i="32"/>
  <c r="AR4126" i="32"/>
  <c r="AS4320" i="32"/>
  <c r="AT4320" i="32"/>
  <c r="AQ4320" i="32"/>
  <c r="AS4414" i="32"/>
  <c r="AR4414" i="32"/>
  <c r="AQ4414" i="32"/>
  <c r="AT1846" i="32"/>
  <c r="AR1846" i="32"/>
  <c r="AS1846" i="32"/>
  <c r="AQ1846" i="32"/>
  <c r="AT4318" i="32"/>
  <c r="AS4318" i="32"/>
  <c r="AR4318" i="32"/>
  <c r="AQ4318" i="32"/>
  <c r="AQ4247" i="32"/>
  <c r="AS4247" i="32"/>
  <c r="AQ3912" i="32"/>
  <c r="AS3912" i="32"/>
  <c r="AT951" i="32"/>
  <c r="AR951" i="32"/>
  <c r="AR4350" i="32"/>
  <c r="AT4153" i="32"/>
  <c r="AS3966" i="32"/>
  <c r="AS4049" i="32"/>
  <c r="AS3922" i="32"/>
  <c r="AR3772" i="32"/>
  <c r="AQ3565" i="32"/>
  <c r="AQ199" i="32"/>
  <c r="AQ2106" i="32"/>
  <c r="AT4147" i="32"/>
  <c r="AS3830" i="32"/>
  <c r="AQ17" i="32"/>
  <c r="AT17" i="32"/>
  <c r="AR2574" i="32"/>
  <c r="AS2574" i="32"/>
  <c r="AQ2574" i="32"/>
  <c r="AT2574" i="32"/>
  <c r="AR2540" i="32"/>
  <c r="AS2540" i="32"/>
  <c r="AT2540" i="32"/>
  <c r="AQ1136" i="32"/>
  <c r="AT1136" i="32"/>
  <c r="AT2195" i="32"/>
  <c r="AR2195" i="32"/>
  <c r="AQ1077" i="32"/>
  <c r="AS1077" i="32"/>
  <c r="AR1077" i="32"/>
  <c r="AQ1247" i="32"/>
  <c r="AR1247" i="32"/>
  <c r="AR2481" i="32"/>
  <c r="AS2481" i="32"/>
  <c r="AS698" i="32"/>
  <c r="AR698" i="32"/>
  <c r="AT2231" i="32"/>
  <c r="AS2231" i="32"/>
  <c r="AR2231" i="32"/>
  <c r="AQ2231" i="32"/>
  <c r="AT2389" i="32"/>
  <c r="AS2389" i="32"/>
  <c r="AQ2497" i="32"/>
  <c r="AT2497" i="32"/>
  <c r="AR2497" i="32"/>
  <c r="AS3007" i="32"/>
  <c r="AQ3007" i="32"/>
  <c r="AT2557" i="32"/>
  <c r="AR2557" i="32"/>
  <c r="AR2868" i="32"/>
  <c r="AS2868" i="32"/>
  <c r="AS1235" i="32"/>
  <c r="AT1235" i="32"/>
  <c r="AS2587" i="32"/>
  <c r="AT2587" i="32"/>
  <c r="AR2587" i="32"/>
  <c r="AR2944" i="32"/>
  <c r="AQ2944" i="32"/>
  <c r="AQ2977" i="32"/>
  <c r="AR2977" i="32"/>
  <c r="AS147" i="32"/>
  <c r="AQ147" i="32"/>
  <c r="AT3012" i="32"/>
  <c r="AS3012" i="32"/>
  <c r="AQ3012" i="32"/>
  <c r="AT3189" i="32"/>
  <c r="AR3189" i="32"/>
  <c r="AS2961" i="32"/>
  <c r="AT2961" i="32"/>
  <c r="AS1324" i="32"/>
  <c r="AT1324" i="32"/>
  <c r="AR1324" i="32"/>
  <c r="AR3252" i="32"/>
  <c r="AQ3252" i="32"/>
  <c r="AS56" i="32"/>
  <c r="AQ56" i="32"/>
  <c r="AR56" i="32"/>
  <c r="AR2966" i="32"/>
  <c r="AT2966" i="32"/>
  <c r="AQ2966" i="32"/>
  <c r="AT3052" i="32"/>
  <c r="AS3052" i="32"/>
  <c r="AR3052" i="32"/>
  <c r="AQ3052" i="32"/>
  <c r="AR52" i="32"/>
  <c r="AQ52" i="32"/>
  <c r="AQ1301" i="32"/>
  <c r="AR1301" i="32"/>
  <c r="AS3073" i="32"/>
  <c r="AR3073" i="32"/>
  <c r="AT2062" i="32"/>
  <c r="AS2062" i="32"/>
  <c r="AQ2062" i="32"/>
  <c r="AT158" i="32"/>
  <c r="AR158" i="32"/>
  <c r="AQ3128" i="32"/>
  <c r="AR3128" i="32"/>
  <c r="AT1349" i="32"/>
  <c r="AQ1349" i="32"/>
  <c r="AT3217" i="32"/>
  <c r="AR3217" i="32"/>
  <c r="AT3371" i="32"/>
  <c r="AS3371" i="32"/>
  <c r="AT3506" i="32"/>
  <c r="AR3506" i="32"/>
  <c r="AS3506" i="32"/>
  <c r="AT3618" i="32"/>
  <c r="AQ3618" i="32"/>
  <c r="AS3618" i="32"/>
  <c r="AT3517" i="32"/>
  <c r="AS3517" i="32"/>
  <c r="AQ3517" i="32"/>
  <c r="AT1536" i="32"/>
  <c r="AR1536" i="32"/>
  <c r="AQ3887" i="32"/>
  <c r="AS3887" i="32"/>
  <c r="AT3499" i="32"/>
  <c r="AR3499" i="32"/>
  <c r="AT1576" i="32"/>
  <c r="AQ1576" i="32"/>
  <c r="AR3269" i="32"/>
  <c r="AT3269" i="32"/>
  <c r="AT3520" i="32"/>
  <c r="AS3520" i="32"/>
  <c r="AQ3520" i="32"/>
  <c r="AS1480" i="32"/>
  <c r="AT1480" i="32"/>
  <c r="AR1480" i="32"/>
  <c r="AT3497" i="32"/>
  <c r="AQ3497" i="32"/>
  <c r="AR1586" i="32"/>
  <c r="AT1586" i="32"/>
  <c r="AS1586" i="32"/>
  <c r="AR3592" i="32"/>
  <c r="AQ3592" i="32"/>
  <c r="AT203" i="32"/>
  <c r="AS203" i="32"/>
  <c r="AT209" i="32"/>
  <c r="AR209" i="32"/>
  <c r="AQ209" i="32"/>
  <c r="AS1993" i="32"/>
  <c r="AT1993" i="32"/>
  <c r="AS90" i="32"/>
  <c r="AQ90" i="32"/>
  <c r="AT90" i="32"/>
  <c r="AQ3436" i="32"/>
  <c r="AR3436" i="32"/>
  <c r="AT3436" i="32"/>
  <c r="AT1358" i="32"/>
  <c r="AS1358" i="32"/>
  <c r="AR1358" i="32"/>
  <c r="AT1395" i="32"/>
  <c r="AS1395" i="32"/>
  <c r="AT3450" i="32"/>
  <c r="AS3450" i="32"/>
  <c r="AR3651" i="32"/>
  <c r="AT3651" i="32"/>
  <c r="AT3790" i="32"/>
  <c r="AS3790" i="32"/>
  <c r="AQ3790" i="32"/>
  <c r="AS1782" i="32"/>
  <c r="AT1782" i="32"/>
  <c r="AT3586" i="32"/>
  <c r="AR3586" i="32"/>
  <c r="AQ3586" i="32"/>
  <c r="AS3586" i="32"/>
  <c r="AT3918" i="32"/>
  <c r="AS3918" i="32"/>
  <c r="AT1730" i="32"/>
  <c r="AS1730" i="32"/>
  <c r="AQ1730" i="32"/>
  <c r="AT3684" i="32"/>
  <c r="AR3684" i="32"/>
  <c r="AS3684" i="32"/>
  <c r="AR223" i="32"/>
  <c r="AT223" i="32"/>
  <c r="AS1826" i="32"/>
  <c r="AT1826" i="32"/>
  <c r="AR1826" i="32"/>
  <c r="AQ1826" i="32"/>
  <c r="AT3778" i="32"/>
  <c r="AS3778" i="32"/>
  <c r="AQ3863" i="32"/>
  <c r="AR3863" i="32"/>
  <c r="AT3863" i="32"/>
  <c r="AT3956" i="32"/>
  <c r="AR3956" i="32"/>
  <c r="AQ1608" i="32"/>
  <c r="AS1608" i="32"/>
  <c r="AT3744" i="32"/>
  <c r="AQ3744" i="32"/>
  <c r="AT3940" i="32"/>
  <c r="AS3940" i="32"/>
  <c r="AT3634" i="32"/>
  <c r="AR3634" i="32"/>
  <c r="AQ3634" i="32"/>
  <c r="AT1635" i="32"/>
  <c r="AR1635" i="32"/>
  <c r="AS820" i="32"/>
  <c r="AT820" i="32"/>
  <c r="AR928" i="32"/>
  <c r="AT928" i="32"/>
  <c r="AT122" i="32"/>
  <c r="AS122" i="32"/>
  <c r="AR1999" i="32"/>
  <c r="AT1999" i="32"/>
  <c r="AT3507" i="32"/>
  <c r="AS3507" i="32"/>
  <c r="AQ3507" i="32"/>
  <c r="AR3507" i="32"/>
  <c r="AQ1695" i="32"/>
  <c r="AT1695" i="32"/>
  <c r="AS1742" i="32"/>
  <c r="AT1742" i="32"/>
  <c r="AR1742" i="32"/>
  <c r="AQ1742" i="32"/>
  <c r="AT4009" i="32"/>
  <c r="AS4009" i="32"/>
  <c r="AT926" i="32"/>
  <c r="AS926" i="32"/>
  <c r="AQ926" i="32"/>
  <c r="AS1816" i="32"/>
  <c r="AR1816" i="32"/>
  <c r="AT4349" i="32"/>
  <c r="AR4349" i="32"/>
  <c r="AQ4349" i="32"/>
  <c r="AT4309" i="32"/>
  <c r="AQ4309" i="32"/>
  <c r="AQ828" i="32"/>
  <c r="AT828" i="32"/>
  <c r="AT1814" i="32"/>
  <c r="AR1814" i="32"/>
  <c r="AQ1814" i="32"/>
  <c r="AS885" i="32"/>
  <c r="AQ885" i="32"/>
  <c r="AS861" i="32"/>
  <c r="AT861" i="32"/>
  <c r="AQ861" i="32"/>
  <c r="AQ1927" i="32"/>
  <c r="AS1927" i="32"/>
  <c r="AT4089" i="32"/>
  <c r="AS4089" i="32"/>
  <c r="AR4165" i="32"/>
  <c r="AT4165" i="32"/>
  <c r="AQ4416" i="32"/>
  <c r="AS947" i="32"/>
  <c r="AR4085" i="32"/>
  <c r="AQ925" i="32"/>
  <c r="AT3853" i="32"/>
  <c r="AS923" i="32"/>
  <c r="AQ805" i="32"/>
  <c r="AR3300" i="32"/>
  <c r="AQ2184" i="32"/>
  <c r="AS759" i="32"/>
  <c r="AS1273" i="32"/>
  <c r="AR857" i="32"/>
  <c r="AR4175" i="32"/>
  <c r="AQ3803" i="32"/>
  <c r="AQ1754" i="32"/>
  <c r="AT1477" i="32"/>
  <c r="AR1990" i="32"/>
  <c r="AQ1947" i="32"/>
  <c r="AT4414" i="32"/>
  <c r="AR1863" i="32"/>
  <c r="AS4085" i="32"/>
  <c r="AR3007" i="32"/>
  <c r="AS2736" i="32"/>
  <c r="AQ2586" i="32"/>
  <c r="AT1077" i="32"/>
  <c r="AT759" i="32"/>
  <c r="AQ3821" i="32"/>
  <c r="AT3803" i="32"/>
  <c r="AS1815" i="32"/>
  <c r="AR3913" i="32"/>
  <c r="AQ4364" i="32"/>
  <c r="AS1863" i="32"/>
  <c r="AR847" i="32"/>
  <c r="AT1571" i="32"/>
  <c r="AT2736" i="32"/>
  <c r="AS3590" i="32"/>
  <c r="AR3821" i="32"/>
  <c r="AT1815" i="32"/>
  <c r="AR3912" i="32"/>
  <c r="AR4364" i="32"/>
  <c r="AS857" i="32"/>
  <c r="AT3912" i="32"/>
  <c r="AS3399" i="32"/>
  <c r="AQ784" i="32"/>
  <c r="AQ756" i="32"/>
  <c r="AS3472" i="32"/>
  <c r="AT2970" i="32"/>
  <c r="AR2878" i="32"/>
  <c r="AT4069" i="32"/>
  <c r="AT3913" i="32"/>
  <c r="AQ3775" i="32"/>
  <c r="AS3994" i="32"/>
  <c r="AT4065" i="32"/>
  <c r="AQ3290" i="32"/>
  <c r="AQ4401" i="32"/>
  <c r="AR1912" i="32"/>
  <c r="AS4273" i="32"/>
  <c r="AR4169" i="32"/>
  <c r="AS4464" i="32"/>
  <c r="AR702" i="32"/>
  <c r="AS486" i="32"/>
  <c r="AS977" i="32"/>
  <c r="AR436" i="32"/>
  <c r="AR272" i="32"/>
  <c r="AS2051" i="32"/>
  <c r="AQ332" i="32"/>
  <c r="AT259" i="32"/>
  <c r="AQ4373" i="32"/>
  <c r="AR332" i="32"/>
  <c r="AR305" i="32"/>
  <c r="AR286" i="32"/>
  <c r="AQ305" i="32"/>
  <c r="AR352" i="32"/>
  <c r="AS4438" i="32"/>
  <c r="AQ1912" i="32"/>
  <c r="AT4273" i="32"/>
  <c r="AR3927" i="32"/>
  <c r="AQ2163" i="32"/>
  <c r="AR430" i="32"/>
  <c r="AR433" i="32"/>
  <c r="AS292" i="32"/>
  <c r="AS425" i="32"/>
  <c r="AR4373" i="32"/>
  <c r="AQ376" i="32"/>
  <c r="AS1895" i="32"/>
  <c r="AT867" i="32"/>
  <c r="AR287" i="32"/>
  <c r="AR327" i="32"/>
  <c r="AS1813" i="32"/>
  <c r="AS580" i="32"/>
  <c r="AR505" i="32"/>
  <c r="AS4352" i="32"/>
  <c r="AR4331" i="32"/>
  <c r="AQ1923" i="32"/>
  <c r="AS1912" i="32"/>
  <c r="AR1813" i="32"/>
  <c r="AQ4016" i="32"/>
  <c r="AR606" i="32"/>
  <c r="AR978" i="32"/>
  <c r="AT887" i="32"/>
  <c r="AS458" i="32"/>
  <c r="AQ2032" i="32"/>
  <c r="AS4373" i="32"/>
  <c r="AQ1854" i="32"/>
  <c r="AQ890" i="32"/>
  <c r="AS376" i="32"/>
  <c r="AQ394" i="32"/>
  <c r="AQ1896" i="32"/>
  <c r="AS870" i="32"/>
  <c r="AS301" i="32"/>
  <c r="AS660" i="32"/>
  <c r="AS327" i="32"/>
  <c r="AQ717" i="32"/>
  <c r="AQ247" i="32"/>
  <c r="AS744" i="32"/>
  <c r="AT580" i="32"/>
  <c r="AR2102" i="32"/>
  <c r="AR664" i="32"/>
  <c r="AS978" i="32"/>
  <c r="AT371" i="32"/>
  <c r="AS236" i="32"/>
  <c r="AS371" i="32"/>
  <c r="AQ385" i="32"/>
  <c r="AR1854" i="32"/>
  <c r="AR1911" i="32"/>
  <c r="AS365" i="32"/>
  <c r="AR361" i="32"/>
  <c r="AT394" i="32"/>
  <c r="AQ4076" i="32"/>
  <c r="AQ296" i="32"/>
  <c r="AR323" i="32"/>
  <c r="AR4241" i="32"/>
  <c r="AS350" i="32"/>
  <c r="AS1012" i="32"/>
  <c r="AQ4161" i="32"/>
  <c r="AS512" i="32"/>
  <c r="AR4070" i="32"/>
  <c r="AR557" i="32"/>
  <c r="AS2084" i="32"/>
  <c r="AQ549" i="32"/>
  <c r="AS2041" i="32"/>
  <c r="AR650" i="32"/>
  <c r="AR4170" i="32"/>
  <c r="AS1911" i="32"/>
  <c r="AT902" i="32"/>
  <c r="AS352" i="32"/>
  <c r="AR555" i="32"/>
  <c r="AS2076" i="32"/>
  <c r="AQ2076" i="32"/>
  <c r="AS1047" i="32"/>
  <c r="AQ1887" i="32"/>
  <c r="AS851" i="32"/>
  <c r="AS4070" i="32"/>
  <c r="AS430" i="32"/>
  <c r="AR721" i="32"/>
  <c r="AQ518" i="32"/>
  <c r="AS650" i="32"/>
  <c r="AQ236" i="32"/>
  <c r="AS4170" i="32"/>
  <c r="AS407" i="32"/>
  <c r="AQ396" i="32"/>
  <c r="AQ4352" i="32"/>
  <c r="AT2890" i="32"/>
  <c r="AS2727" i="32"/>
  <c r="AT1408" i="32"/>
  <c r="AQ1304" i="32"/>
  <c r="AT1072" i="32"/>
  <c r="AQ2211" i="32"/>
  <c r="AT2813" i="32"/>
  <c r="AQ3409" i="32"/>
  <c r="AR2952" i="32"/>
  <c r="AS1523" i="32"/>
  <c r="AR3081" i="32"/>
  <c r="AQ3081" i="32"/>
  <c r="AQ2651" i="32"/>
  <c r="AT1500" i="32"/>
  <c r="AT2629" i="32"/>
  <c r="AR2825" i="32"/>
  <c r="AR833" i="32"/>
  <c r="AS2640" i="32"/>
  <c r="AQ4323" i="32"/>
  <c r="AR2594" i="32"/>
  <c r="AS1855" i="32"/>
  <c r="AR4055" i="32"/>
  <c r="AR1712" i="32"/>
  <c r="AR3872" i="32"/>
  <c r="AQ3732" i="32"/>
  <c r="AR93" i="32"/>
  <c r="AR3460" i="32"/>
  <c r="AT1510" i="32"/>
  <c r="AT1417" i="32"/>
  <c r="AS1417" i="32"/>
  <c r="AQ3177" i="32"/>
  <c r="AS3075" i="32"/>
  <c r="AQ1230" i="32"/>
  <c r="AT2651" i="32"/>
  <c r="AT3819" i="32"/>
  <c r="AQ612" i="32"/>
  <c r="AR2516" i="32"/>
  <c r="AR1828" i="32"/>
  <c r="AQ1841" i="32"/>
  <c r="AR1855" i="32"/>
  <c r="AT1269" i="32"/>
  <c r="AS3622" i="32"/>
  <c r="AR3427" i="32"/>
  <c r="AQ3766" i="32"/>
  <c r="AQ219" i="32"/>
  <c r="AQ1211" i="32"/>
  <c r="AQ1523" i="32"/>
  <c r="AQ2741" i="32"/>
  <c r="AT3046" i="32"/>
  <c r="AR3321" i="32"/>
  <c r="AR3297" i="32"/>
  <c r="AQ191" i="32"/>
  <c r="AQ2547" i="32"/>
  <c r="AQ1087" i="32"/>
  <c r="AS2943" i="32"/>
  <c r="AQ3736" i="32"/>
  <c r="AT3409" i="32"/>
  <c r="AR3272" i="32"/>
  <c r="AR3738" i="32"/>
  <c r="AQ1606" i="32"/>
  <c r="AS3546" i="32"/>
  <c r="AR3417" i="32"/>
  <c r="AR3171" i="32"/>
  <c r="AQ1269" i="32"/>
  <c r="AQ2517" i="32"/>
  <c r="AT3954" i="32"/>
  <c r="AQ1040" i="32"/>
  <c r="AT2522" i="32"/>
  <c r="AQ803" i="32"/>
  <c r="AT2821" i="32"/>
  <c r="AS1932" i="32"/>
  <c r="AQ1983" i="32"/>
  <c r="AS1825" i="32"/>
  <c r="AS854" i="32"/>
  <c r="AT3417" i="32"/>
  <c r="AS49" i="32"/>
  <c r="AS1983" i="32"/>
  <c r="AQ1982" i="32"/>
  <c r="AS156" i="32"/>
  <c r="AR1734" i="32"/>
  <c r="AT3734" i="32"/>
  <c r="AQ3473" i="32"/>
  <c r="AS3431" i="32"/>
  <c r="AQ1571" i="32"/>
  <c r="AQ1989" i="32"/>
  <c r="AR910" i="32"/>
  <c r="AT3300" i="32"/>
  <c r="AQ1345" i="32"/>
  <c r="AT1438" i="32"/>
  <c r="AR1363" i="32"/>
  <c r="AQ2751" i="32"/>
  <c r="AS2942" i="32"/>
  <c r="AT2923" i="32"/>
  <c r="AT2441" i="32"/>
  <c r="AS721" i="32"/>
  <c r="AT978" i="32"/>
  <c r="AR2041" i="32"/>
  <c r="AR458" i="32"/>
  <c r="AQ963" i="32"/>
  <c r="AT4341" i="32"/>
  <c r="AR3577" i="32"/>
  <c r="AT3816" i="32"/>
  <c r="AT3873" i="32"/>
  <c r="AT1911" i="32"/>
  <c r="AT3152" i="32"/>
  <c r="AS394" i="32"/>
  <c r="AR822" i="32"/>
  <c r="AR3922" i="32"/>
  <c r="AR3757" i="32"/>
  <c r="AT1830" i="32"/>
  <c r="AQ4127" i="32"/>
  <c r="AS1849" i="32"/>
  <c r="AT2503" i="32"/>
  <c r="AR4153" i="32"/>
  <c r="AT306" i="32"/>
  <c r="AT305" i="32"/>
  <c r="AT221" i="32"/>
  <c r="AQ4250" i="32"/>
  <c r="AR4302" i="32"/>
  <c r="AR4065" i="32"/>
  <c r="AR2042" i="32"/>
  <c r="AQ272" i="32"/>
  <c r="AQ923" i="32"/>
  <c r="AQ1769" i="32"/>
  <c r="AT2310" i="32"/>
  <c r="AT1420" i="32"/>
  <c r="AQ2041" i="32"/>
  <c r="AR3613" i="32"/>
  <c r="AT1724" i="32"/>
  <c r="AT3579" i="32"/>
  <c r="AQ2563" i="32"/>
  <c r="AR4069" i="32"/>
  <c r="AR4377" i="32"/>
  <c r="AT2828" i="32"/>
  <c r="AQ1711" i="32"/>
  <c r="AQ2087" i="32"/>
  <c r="AR3839" i="32"/>
  <c r="AS3888" i="32"/>
  <c r="AS4261" i="32"/>
  <c r="AQ3418" i="32"/>
  <c r="AQ327" i="32"/>
  <c r="AQ648" i="32"/>
  <c r="AR247" i="32"/>
  <c r="AS4051" i="32"/>
  <c r="AR1646" i="32"/>
  <c r="AQ3996" i="32"/>
  <c r="AR3246" i="32"/>
  <c r="AQ407" i="32"/>
  <c r="AR4438" i="32"/>
  <c r="AQ1863" i="32"/>
  <c r="AT3966" i="32"/>
  <c r="AQ3853" i="32"/>
  <c r="AS1601" i="32"/>
  <c r="AS3578" i="32"/>
  <c r="AS83" i="32"/>
  <c r="AR1429" i="32"/>
  <c r="AT3240" i="32"/>
  <c r="AS3056" i="32"/>
  <c r="AT3132" i="32"/>
  <c r="AQ2678" i="32"/>
  <c r="AQ2942" i="32"/>
  <c r="AT2591" i="32"/>
  <c r="AR2087" i="32"/>
  <c r="AQ2546" i="32"/>
  <c r="AS1157" i="32"/>
  <c r="AR2333" i="32"/>
  <c r="AT412" i="32"/>
  <c r="AT963" i="32"/>
  <c r="AT3193" i="32"/>
  <c r="AS4350" i="32"/>
  <c r="AT1704" i="32"/>
  <c r="AS1854" i="32"/>
  <c r="AR1265" i="32"/>
  <c r="AT3570" i="32"/>
  <c r="AR4352" i="32"/>
  <c r="AS332" i="32"/>
  <c r="AS963" i="32"/>
  <c r="AR917" i="32"/>
  <c r="AR1679" i="32"/>
  <c r="AR136" i="32"/>
  <c r="AT3769" i="32"/>
  <c r="AQ947" i="32"/>
  <c r="AT1734" i="32"/>
  <c r="AS1755" i="32"/>
  <c r="AS3816" i="32"/>
  <c r="AS827" i="32"/>
  <c r="AR168" i="32"/>
  <c r="AT557" i="32"/>
  <c r="AQ1652" i="32"/>
  <c r="AS1989" i="32"/>
  <c r="AS1429" i="32"/>
  <c r="AR1989" i="32"/>
  <c r="AR1513" i="32"/>
  <c r="AR3405" i="32"/>
  <c r="AR3181" i="32"/>
  <c r="AR3096" i="32"/>
  <c r="AT3245" i="32"/>
  <c r="AR3082" i="32"/>
  <c r="AS1286" i="32"/>
  <c r="AS2583" i="32"/>
  <c r="AQ2583" i="32"/>
  <c r="AT2548" i="32"/>
  <c r="AQ628" i="32"/>
  <c r="AQ2439" i="32"/>
  <c r="AQ2528" i="32"/>
  <c r="AS272" i="32"/>
  <c r="AS406" i="32"/>
  <c r="AQ406" i="32"/>
  <c r="AR1915" i="32"/>
  <c r="AQ88" i="32"/>
  <c r="AT1561" i="32"/>
  <c r="AQ4438" i="32"/>
  <c r="AR399" i="32"/>
  <c r="AS2963" i="32"/>
  <c r="AS3854" i="32"/>
  <c r="AT399" i="32"/>
  <c r="AT3181" i="32"/>
  <c r="AQ3545" i="32"/>
  <c r="AR2456" i="32"/>
  <c r="AQ4217" i="32"/>
  <c r="AQ322" i="32"/>
  <c r="AT81" i="32"/>
  <c r="AR3775" i="32"/>
  <c r="AQ952" i="32"/>
  <c r="AQ4241" i="32"/>
  <c r="AT674" i="32"/>
  <c r="AR3964" i="32"/>
  <c r="AT1047" i="32"/>
  <c r="AR3907" i="32"/>
  <c r="AQ3907" i="32"/>
  <c r="AQ3931" i="32"/>
  <c r="AS3771" i="32"/>
  <c r="AS3751" i="32"/>
  <c r="AS811" i="32"/>
  <c r="AR3701" i="32"/>
  <c r="AQ3527" i="32"/>
  <c r="AS3518" i="32"/>
  <c r="AQ3451" i="32"/>
  <c r="AQ4449" i="32"/>
  <c r="AQ3440" i="32"/>
  <c r="AR3215" i="32"/>
  <c r="AS3112" i="32"/>
  <c r="AR3203" i="32"/>
  <c r="AR3003" i="32"/>
  <c r="AS2812" i="32"/>
  <c r="AT3041" i="32"/>
  <c r="AR2925" i="32"/>
  <c r="AQ2620" i="32"/>
  <c r="AT11" i="32"/>
  <c r="AQ667" i="32"/>
  <c r="AQ2217" i="32"/>
  <c r="AS1093" i="32"/>
  <c r="AR2475" i="32"/>
  <c r="AS2284" i="32"/>
  <c r="AQ2615" i="32"/>
  <c r="AS3469" i="32"/>
  <c r="AR3527" i="32"/>
  <c r="AT3157" i="32"/>
  <c r="AS2925" i="32"/>
  <c r="AS740" i="32"/>
  <c r="AR1583" i="32"/>
  <c r="AQ3800" i="32"/>
  <c r="AR3848" i="32"/>
  <c r="AR1205" i="32"/>
  <c r="AS3434" i="32"/>
  <c r="AS3449" i="32"/>
  <c r="AR108" i="32"/>
  <c r="AR3441" i="32"/>
  <c r="AT2580" i="32"/>
  <c r="AQ1508" i="32"/>
  <c r="AT1483" i="32"/>
  <c r="AR2718" i="32"/>
  <c r="AS2580" i="32"/>
  <c r="AS1248" i="32"/>
  <c r="AS3038" i="32"/>
  <c r="AQ1693" i="32"/>
  <c r="AQ922" i="32"/>
  <c r="AS1574" i="32"/>
  <c r="AS1552" i="32"/>
  <c r="AR1991" i="32"/>
  <c r="AT3560" i="32"/>
  <c r="AS3524" i="32"/>
  <c r="AQ3464" i="32"/>
  <c r="AR1485" i="32"/>
  <c r="AR3339" i="32"/>
  <c r="AQ3339" i="32"/>
  <c r="AR3407" i="32"/>
  <c r="AS71" i="32"/>
  <c r="AQ3282" i="32"/>
  <c r="AS3203" i="32"/>
  <c r="AQ3203" i="32"/>
  <c r="AR3187" i="32"/>
  <c r="AR2734" i="32"/>
  <c r="AR2906" i="32"/>
  <c r="AT1139" i="32"/>
  <c r="AS2196" i="32"/>
  <c r="AQ550" i="32"/>
  <c r="AQ2339" i="32"/>
  <c r="AQ2139" i="32"/>
  <c r="AQ1967" i="32"/>
  <c r="AQ3871" i="32"/>
  <c r="AS1283" i="32"/>
  <c r="AT3527" i="32"/>
  <c r="AR1539" i="32"/>
  <c r="AQ2887" i="32"/>
  <c r="AS1707" i="32"/>
  <c r="AS1139" i="32"/>
  <c r="AR846" i="32"/>
  <c r="AS2405" i="32"/>
  <c r="AR1472" i="32"/>
  <c r="AQ3179" i="32"/>
  <c r="AQ3375" i="32"/>
  <c r="AS3931" i="32"/>
  <c r="AR1159" i="32"/>
  <c r="AR3311" i="32"/>
  <c r="AT4012" i="32"/>
  <c r="AQ1780" i="32"/>
  <c r="AR806" i="32"/>
  <c r="AR3993" i="32"/>
  <c r="AQ3934" i="32"/>
  <c r="AQ1753" i="32"/>
  <c r="AR1685" i="32"/>
  <c r="AR922" i="32"/>
  <c r="AQ1552" i="32"/>
  <c r="AT3464" i="32"/>
  <c r="AR78" i="32"/>
  <c r="AT3282" i="32"/>
  <c r="AT3231" i="32"/>
  <c r="AR3080" i="32"/>
  <c r="AS1263" i="32"/>
  <c r="AR2722" i="32"/>
  <c r="AQ2812" i="32"/>
  <c r="AQ2321" i="32"/>
  <c r="AR2614" i="32"/>
  <c r="AR2366" i="32"/>
  <c r="AQ749" i="32"/>
  <c r="AT725" i="32"/>
  <c r="AR3539" i="32"/>
  <c r="AR740" i="32"/>
  <c r="AT3500" i="32"/>
  <c r="AQ725" i="32"/>
  <c r="AR1233" i="32"/>
  <c r="AR2954" i="32"/>
  <c r="AR1357" i="32"/>
  <c r="AR1753" i="32"/>
  <c r="AS3598" i="32"/>
  <c r="AS996" i="32"/>
  <c r="AT1113" i="32"/>
  <c r="AT1205" i="32"/>
  <c r="AS1542" i="32"/>
  <c r="AS2931" i="32"/>
  <c r="AQ1648" i="32"/>
  <c r="AT846" i="32"/>
  <c r="AQ3174" i="32"/>
  <c r="AQ78" i="32"/>
  <c r="AQ1542" i="32"/>
  <c r="AS1550" i="32"/>
  <c r="AQ3703" i="32"/>
  <c r="AT1750" i="32"/>
  <c r="AR2580" i="32"/>
  <c r="AQ3224" i="32"/>
  <c r="AS1780" i="32"/>
  <c r="AQ152" i="32"/>
  <c r="AR1648" i="32"/>
  <c r="AT78" i="32"/>
  <c r="AQ1568" i="32"/>
  <c r="AR3224" i="32"/>
  <c r="AR1382" i="32"/>
  <c r="AQ1382" i="32"/>
  <c r="AQ1205" i="32"/>
  <c r="AS2734" i="32"/>
  <c r="AQ1263" i="32"/>
  <c r="AQ2631" i="32"/>
  <c r="AT2644" i="32"/>
  <c r="AQ1167" i="32"/>
  <c r="AQ2162" i="32"/>
  <c r="AQ2196" i="32"/>
  <c r="AQ2210" i="32"/>
  <c r="AS2114" i="32"/>
  <c r="AT3224" i="32"/>
  <c r="AQ3524" i="32"/>
  <c r="AQ1574" i="32"/>
  <c r="AT2050" i="32"/>
  <c r="AR3495" i="32"/>
  <c r="AT3768" i="32"/>
  <c r="AT3907" i="32"/>
  <c r="AR2819" i="32"/>
  <c r="AQ1663" i="32"/>
  <c r="AR11" i="32"/>
  <c r="AT3185" i="32"/>
  <c r="AQ3407" i="32"/>
  <c r="AT3179" i="32"/>
  <c r="AR3287" i="32"/>
  <c r="AS1648" i="32"/>
  <c r="AQ3771" i="32"/>
  <c r="AQ3817" i="32"/>
  <c r="AS1655" i="32"/>
  <c r="AS3630" i="32"/>
  <c r="AR3374" i="32"/>
  <c r="AR66" i="32"/>
  <c r="AS3433" i="32"/>
  <c r="AQ1329" i="32"/>
  <c r="AS2722" i="32"/>
  <c r="AR1263" i="32"/>
  <c r="AQ3041" i="32"/>
  <c r="AS1167" i="32"/>
  <c r="AQ1093" i="32"/>
  <c r="AR749" i="32"/>
  <c r="AT2259" i="32"/>
  <c r="AQ2284" i="32"/>
  <c r="AS1539" i="32"/>
  <c r="AT2945" i="32"/>
  <c r="AQ3157" i="32"/>
  <c r="AS3196" i="32"/>
  <c r="AQ3609" i="32"/>
  <c r="AS3129" i="32"/>
  <c r="AT1542" i="32"/>
  <c r="AQ1636" i="32"/>
  <c r="AR811" i="32"/>
  <c r="AQ3647" i="32"/>
  <c r="AS4018" i="32"/>
  <c r="AQ163" i="32"/>
  <c r="AQ1271" i="32"/>
  <c r="AQ2658" i="32"/>
  <c r="AR1349" i="32"/>
  <c r="AQ27" i="32"/>
  <c r="AQ2292" i="32"/>
  <c r="AS2497" i="32"/>
  <c r="AQ624" i="32"/>
  <c r="AR543" i="32"/>
  <c r="AS669" i="32"/>
  <c r="AQ2540" i="32"/>
  <c r="AQ976" i="32"/>
  <c r="AQ3189" i="32"/>
  <c r="AR1576" i="32"/>
  <c r="AS207" i="32"/>
  <c r="AR203" i="32"/>
  <c r="AR3608" i="32"/>
  <c r="AT1584" i="32"/>
  <c r="AR1199" i="32"/>
  <c r="AQ1815" i="32"/>
  <c r="AS1887" i="32"/>
  <c r="AT83" i="32"/>
  <c r="AT1851" i="32"/>
  <c r="AQ4348" i="32"/>
  <c r="AR1555" i="32"/>
  <c r="AQ1999" i="32"/>
  <c r="AQ328" i="32"/>
  <c r="AT3430" i="32"/>
  <c r="AT851" i="32"/>
  <c r="AR4183" i="32"/>
  <c r="AT4250" i="32"/>
  <c r="AQ1946" i="32"/>
  <c r="AT702" i="32"/>
  <c r="AQ721" i="32"/>
  <c r="AQ314" i="32"/>
  <c r="AQ3393" i="32"/>
  <c r="AS3987" i="32"/>
  <c r="AT4001" i="32"/>
  <c r="AR3996" i="32"/>
  <c r="AR784" i="32"/>
  <c r="AR3331" i="32"/>
  <c r="AQ1782" i="32"/>
  <c r="AR1782" i="32"/>
  <c r="AR3669" i="32"/>
  <c r="AQ2736" i="32"/>
  <c r="AQ2077" i="32"/>
  <c r="AQ2557" i="32"/>
  <c r="AS1814" i="32"/>
  <c r="AR3790" i="32"/>
  <c r="AS1571" i="32"/>
  <c r="AR3450" i="32"/>
  <c r="AR190" i="32"/>
  <c r="AS3243" i="32"/>
  <c r="AR1389" i="32"/>
  <c r="AT3144" i="32"/>
  <c r="AQ2800" i="32"/>
  <c r="AR3012" i="32"/>
  <c r="AR1293" i="32"/>
  <c r="AS2863" i="32"/>
  <c r="AT2420" i="32"/>
  <c r="AS1610" i="32"/>
  <c r="AQ2487" i="32"/>
  <c r="AQ2308" i="32"/>
  <c r="AQ1006" i="32"/>
  <c r="AS436" i="32"/>
  <c r="AQ2265" i="32"/>
  <c r="AR1080" i="32"/>
  <c r="AQ1235" i="32"/>
  <c r="AS417" i="32"/>
  <c r="AS12" i="32"/>
  <c r="AR1387" i="32"/>
  <c r="AQ1388" i="32"/>
  <c r="AS797" i="32"/>
  <c r="AT823" i="32"/>
  <c r="AQ1268" i="32"/>
  <c r="AS1287" i="32"/>
  <c r="AR3510" i="32"/>
  <c r="AT805" i="32"/>
  <c r="AR3822" i="32"/>
  <c r="AT4127" i="32"/>
  <c r="AT4275" i="32"/>
  <c r="AT376" i="32"/>
  <c r="AS1576" i="32"/>
  <c r="AQ3793" i="32"/>
  <c r="AS3545" i="32"/>
  <c r="AR805" i="32"/>
  <c r="AS2621" i="32"/>
  <c r="AS3757" i="32"/>
  <c r="AQ4069" i="32"/>
  <c r="AR4103" i="32"/>
  <c r="AR861" i="32"/>
  <c r="AS1888" i="32"/>
  <c r="AR1754" i="32"/>
  <c r="AR1830" i="32"/>
  <c r="AQ306" i="32"/>
  <c r="AQ289" i="32"/>
  <c r="AS1990" i="32"/>
  <c r="AR3826" i="32"/>
  <c r="AQ1993" i="32"/>
  <c r="AS1650" i="32"/>
  <c r="AQ4383" i="32"/>
  <c r="AR3977" i="32"/>
  <c r="AR2287" i="32"/>
  <c r="AS416" i="32"/>
  <c r="AQ3636" i="32"/>
  <c r="AS2557" i="32"/>
  <c r="AQ580" i="32"/>
  <c r="AR2487" i="32"/>
  <c r="AR2308" i="32"/>
  <c r="AT2258" i="32"/>
  <c r="AS1080" i="32"/>
  <c r="AR3" i="32"/>
  <c r="AQ436" i="32"/>
  <c r="AR1235" i="32"/>
  <c r="AS1387" i="32"/>
  <c r="AR1388" i="32"/>
  <c r="AQ1528" i="32"/>
  <c r="AQ1535" i="32"/>
  <c r="AT800" i="32"/>
  <c r="AR147" i="32"/>
  <c r="AS3793" i="32"/>
  <c r="AQ3608" i="32"/>
  <c r="AQ4208" i="32"/>
  <c r="AR2586" i="32"/>
  <c r="AQ2791" i="32"/>
  <c r="AQ1215" i="32"/>
  <c r="AS2844" i="32"/>
  <c r="AR1994" i="32"/>
  <c r="AS4103" i="32"/>
  <c r="AS1830" i="32"/>
  <c r="AR306" i="32"/>
  <c r="AT1990" i="32"/>
  <c r="AQ4261" i="32"/>
  <c r="AR1993" i="32"/>
  <c r="AT1650" i="32"/>
  <c r="AR4383" i="32"/>
  <c r="AR1640" i="32"/>
  <c r="AR2407" i="32"/>
  <c r="AR1395" i="32"/>
  <c r="AT3977" i="32"/>
  <c r="AQ429" i="32"/>
  <c r="AQ1090" i="32"/>
  <c r="AS2487" i="32"/>
  <c r="AT1080" i="32"/>
  <c r="AQ203" i="32"/>
  <c r="AS1388" i="32"/>
  <c r="AQ3493" i="32"/>
  <c r="AS2966" i="32"/>
  <c r="AR4146" i="32"/>
  <c r="AT147" i="32"/>
  <c r="AQ3613" i="32"/>
  <c r="AT890" i="32"/>
  <c r="AT3473" i="32"/>
  <c r="AR3517" i="32"/>
  <c r="AS3608" i="32"/>
  <c r="AR4208" i="32"/>
  <c r="AQ2587" i="32"/>
  <c r="AS2791" i="32"/>
  <c r="AQ3778" i="32"/>
  <c r="AR3940" i="32"/>
  <c r="AQ1358" i="32"/>
  <c r="AT4383" i="32"/>
  <c r="AQ590" i="32"/>
  <c r="AQ552" i="32"/>
  <c r="AS1420" i="32"/>
  <c r="AS3353" i="32"/>
  <c r="AR416" i="32"/>
  <c r="AR2106" i="32"/>
  <c r="AR1477" i="32"/>
  <c r="AT729" i="32"/>
  <c r="AQ729" i="32"/>
  <c r="AR2054" i="32"/>
  <c r="AT2054" i="32"/>
  <c r="AT324" i="32"/>
  <c r="AR324" i="32"/>
  <c r="AS324" i="32"/>
  <c r="AR1098" i="32"/>
  <c r="AT1098" i="32"/>
  <c r="AS1098" i="32"/>
  <c r="AS2205" i="32"/>
  <c r="AR2205" i="32"/>
  <c r="AT2332" i="32"/>
  <c r="AQ2332" i="32"/>
  <c r="AT2159" i="32"/>
  <c r="AR2159" i="32"/>
  <c r="AS2783" i="32"/>
  <c r="AQ2783" i="32"/>
  <c r="AT1013" i="32"/>
  <c r="AQ1013" i="32"/>
  <c r="AT2742" i="32"/>
  <c r="AR2742" i="32"/>
  <c r="AS724" i="32"/>
  <c r="AR724" i="32"/>
  <c r="AT1097" i="32"/>
  <c r="AR1097" i="32"/>
  <c r="AR1287" i="32"/>
  <c r="AQ1287" i="32"/>
  <c r="AR2643" i="32"/>
  <c r="AQ2643" i="32"/>
  <c r="AT2860" i="32"/>
  <c r="AQ2860" i="32"/>
  <c r="AR2860" i="32"/>
  <c r="AT1247" i="32"/>
  <c r="AS1247" i="32"/>
  <c r="AQ1181" i="32"/>
  <c r="AS1181" i="32"/>
  <c r="AT142" i="32"/>
  <c r="AQ142" i="32"/>
  <c r="AR2600" i="32"/>
  <c r="AQ2600" i="32"/>
  <c r="AT2700" i="32"/>
  <c r="AS2700" i="32"/>
  <c r="AT1217" i="32"/>
  <c r="AQ1217" i="32"/>
  <c r="AT2868" i="32"/>
  <c r="AQ2868" i="32"/>
  <c r="AT1359" i="32"/>
  <c r="AQ1359" i="32"/>
  <c r="AT1171" i="32"/>
  <c r="AR1171" i="32"/>
  <c r="AS1271" i="32"/>
  <c r="AR1271" i="32"/>
  <c r="AR2589" i="32"/>
  <c r="AT2589" i="32"/>
  <c r="AQ2589" i="32"/>
  <c r="AT1215" i="32"/>
  <c r="AS1215" i="32"/>
  <c r="AT2885" i="32"/>
  <c r="AQ2885" i="32"/>
  <c r="AT3160" i="32"/>
  <c r="AQ3160" i="32"/>
  <c r="AS1232" i="32"/>
  <c r="AR1232" i="32"/>
  <c r="AT3252" i="32"/>
  <c r="AS3252" i="32"/>
  <c r="AS791" i="32"/>
  <c r="AT791" i="32"/>
  <c r="AQ791" i="32"/>
  <c r="AS1344" i="32"/>
  <c r="AT1344" i="32"/>
  <c r="AS2878" i="32"/>
  <c r="AQ2878" i="32"/>
  <c r="AR1209" i="32"/>
  <c r="AQ1209" i="32"/>
  <c r="AR2875" i="32"/>
  <c r="AQ2875" i="32"/>
  <c r="AT1268" i="32"/>
  <c r="AS1268" i="32"/>
  <c r="AS3178" i="32"/>
  <c r="AT3178" i="32"/>
  <c r="AS187" i="32"/>
  <c r="AQ187" i="32"/>
  <c r="AT3073" i="32"/>
  <c r="AQ3073" i="32"/>
  <c r="AS3128" i="32"/>
  <c r="AT3128" i="32"/>
  <c r="AR3251" i="32"/>
  <c r="AT3251" i="32"/>
  <c r="AS3199" i="32"/>
  <c r="AT3199" i="32"/>
  <c r="AR3199" i="32"/>
  <c r="AS80" i="32"/>
  <c r="AQ80" i="32"/>
  <c r="AQ3354" i="32"/>
  <c r="AR3354" i="32"/>
  <c r="AT1496" i="32"/>
  <c r="AR1496" i="32"/>
  <c r="AQ1496" i="32"/>
  <c r="AS3331" i="32"/>
  <c r="AQ3331" i="32"/>
  <c r="AS3809" i="32"/>
  <c r="AQ3809" i="32"/>
  <c r="AT3809" i="32"/>
  <c r="AR3809" i="32"/>
  <c r="AS3592" i="32"/>
  <c r="AT3592" i="32"/>
  <c r="AQ1758" i="32"/>
  <c r="AS1758" i="32"/>
  <c r="AR1758" i="32"/>
  <c r="AR1474" i="32"/>
  <c r="AS1474" i="32"/>
  <c r="AT1474" i="32"/>
  <c r="AR3401" i="32"/>
  <c r="AS3401" i="32"/>
  <c r="AS3474" i="32"/>
  <c r="AT3474" i="32"/>
  <c r="AR3474" i="32"/>
  <c r="AT921" i="32"/>
  <c r="AS921" i="32"/>
  <c r="AR921" i="32"/>
  <c r="AQ1458" i="32"/>
  <c r="AR1458" i="32"/>
  <c r="AR3290" i="32"/>
  <c r="AT3290" i="32"/>
  <c r="AR788" i="32"/>
  <c r="AT788" i="32"/>
  <c r="AT3538" i="32"/>
  <c r="AQ3538" i="32"/>
  <c r="AQ3708" i="32"/>
  <c r="AS3708" i="32"/>
  <c r="AS3714" i="32"/>
  <c r="AT3714" i="32"/>
  <c r="AR3714" i="32"/>
  <c r="AQ1996" i="32"/>
  <c r="AR1996" i="32"/>
  <c r="AT1996" i="32"/>
  <c r="AS1688" i="32"/>
  <c r="AT1688" i="32"/>
  <c r="AR1688" i="32"/>
  <c r="AQ3761" i="32"/>
  <c r="AT3761" i="32"/>
  <c r="AR3761" i="32"/>
  <c r="AQ223" i="32"/>
  <c r="AS223" i="32"/>
  <c r="AS3956" i="32"/>
  <c r="AQ3956" i="32"/>
  <c r="AS3836" i="32"/>
  <c r="AR3836" i="32"/>
  <c r="AQ3836" i="32"/>
  <c r="AR820" i="32"/>
  <c r="AQ820" i="32"/>
  <c r="AR3879" i="32"/>
  <c r="AT3879" i="32"/>
  <c r="AS928" i="32"/>
  <c r="AQ928" i="32"/>
  <c r="AT210" i="32"/>
  <c r="AQ210" i="32"/>
  <c r="AQ3826" i="32"/>
  <c r="AS3826" i="32"/>
  <c r="AT3593" i="32"/>
  <c r="AR3593" i="32"/>
  <c r="AT1662" i="32"/>
  <c r="AR1662" i="32"/>
  <c r="AS4053" i="32"/>
  <c r="AR4053" i="32"/>
  <c r="AQ4053" i="32"/>
  <c r="AT1816" i="32"/>
  <c r="AQ1816" i="32"/>
  <c r="AT4148" i="32"/>
  <c r="AR4148" i="32"/>
  <c r="AS4148" i="32"/>
  <c r="AT3989" i="32"/>
  <c r="AS3989" i="32"/>
  <c r="AR4246" i="32"/>
  <c r="AQ4246" i="32"/>
  <c r="AT4347" i="32"/>
  <c r="AR4347" i="32"/>
  <c r="AQ4347" i="32"/>
  <c r="AT885" i="32"/>
  <c r="AR885" i="32"/>
  <c r="AT1927" i="32"/>
  <c r="AR1927" i="32"/>
  <c r="AR4067" i="32"/>
  <c r="AS4067" i="32"/>
  <c r="AS4144" i="32"/>
  <c r="AR4144" i="32"/>
  <c r="AR884" i="32"/>
  <c r="AT884" i="32"/>
  <c r="AS884" i="32"/>
  <c r="AQ4089" i="32"/>
  <c r="AR4089" i="32"/>
  <c r="AQ4165" i="32"/>
  <c r="AS4165" i="32"/>
  <c r="AT876" i="32"/>
  <c r="AS876" i="32"/>
  <c r="AT1703" i="32"/>
  <c r="AR1703" i="32"/>
  <c r="AT3932" i="32"/>
  <c r="AS3932" i="32"/>
  <c r="AS4274" i="32"/>
  <c r="AT4274" i="32"/>
  <c r="AT1895" i="32"/>
  <c r="AQ1895" i="32"/>
  <c r="AR4086" i="32"/>
  <c r="AT4086" i="32"/>
  <c r="AR4112" i="32"/>
  <c r="AQ4112" i="32"/>
  <c r="AS4112" i="32"/>
  <c r="AT4205" i="32"/>
  <c r="AQ4205" i="32"/>
  <c r="AT4166" i="32"/>
  <c r="AR4166" i="32"/>
  <c r="AQ4166" i="32"/>
  <c r="AR870" i="32"/>
  <c r="AT870" i="32"/>
  <c r="AS1004" i="32"/>
  <c r="AQ1004" i="32"/>
  <c r="AQ2023" i="32"/>
  <c r="AR2023" i="32"/>
  <c r="AS741" i="32"/>
  <c r="AT741" i="32"/>
  <c r="AR741" i="32"/>
  <c r="AS369" i="32"/>
  <c r="AR369" i="32"/>
  <c r="AQ369" i="32"/>
  <c r="AS659" i="32"/>
  <c r="AR659" i="32"/>
  <c r="AT516" i="32"/>
  <c r="AQ516" i="32"/>
  <c r="AR516" i="32"/>
  <c r="AR378" i="32"/>
  <c r="AT378" i="32"/>
  <c r="AS378" i="32"/>
  <c r="AQ378" i="32"/>
  <c r="AT292" i="32"/>
  <c r="AR292" i="32"/>
  <c r="AR744" i="32"/>
  <c r="AQ744" i="32"/>
  <c r="AT626" i="32"/>
  <c r="AS626" i="32"/>
  <c r="AR472" i="32"/>
  <c r="AQ472" i="32"/>
  <c r="AT270" i="32"/>
  <c r="AS270" i="32"/>
  <c r="AT486" i="32"/>
  <c r="AR486" i="32"/>
  <c r="AT342" i="32"/>
  <c r="AR342" i="32"/>
  <c r="AS342" i="32"/>
  <c r="AR253" i="32"/>
  <c r="AT253" i="32"/>
  <c r="AS253" i="32"/>
  <c r="AQ253" i="32"/>
  <c r="AT454" i="32"/>
  <c r="AS454" i="32"/>
  <c r="AR454" i="32"/>
  <c r="AR2032" i="32"/>
  <c r="AS2032" i="32"/>
  <c r="AT530" i="32"/>
  <c r="AS530" i="32"/>
  <c r="AT2051" i="32"/>
  <c r="AR2051" i="32"/>
  <c r="AQ291" i="32"/>
  <c r="AS291" i="32"/>
  <c r="AR2084" i="32"/>
  <c r="AQ2084" i="32"/>
  <c r="AT286" i="32"/>
  <c r="AS286" i="32"/>
  <c r="AR660" i="32"/>
  <c r="AT660" i="32"/>
  <c r="AT476" i="32"/>
  <c r="AS476" i="32"/>
  <c r="AR476" i="32"/>
  <c r="AR365" i="32"/>
  <c r="AQ365" i="32"/>
  <c r="AS1302" i="32"/>
  <c r="AQ2398" i="32"/>
  <c r="AT1212" i="32"/>
  <c r="AT2897" i="32"/>
  <c r="AS2923" i="32"/>
  <c r="AT2963" i="32"/>
  <c r="AQ3599" i="32"/>
  <c r="AQ938" i="32"/>
  <c r="AT1633" i="32"/>
  <c r="AR1441" i="32"/>
  <c r="AR2911" i="32"/>
  <c r="AT2724" i="32"/>
  <c r="AQ2873" i="32"/>
  <c r="AQ3706" i="32"/>
  <c r="AR2610" i="32"/>
  <c r="AR2784" i="32"/>
  <c r="AR3902" i="32"/>
  <c r="AQ3902" i="32"/>
  <c r="AT351" i="32"/>
  <c r="AS351" i="32"/>
  <c r="AS271" i="32"/>
  <c r="AR271" i="32"/>
  <c r="AT271" i="32"/>
  <c r="AS2094" i="32"/>
  <c r="AR2094" i="32"/>
  <c r="AS2016" i="32"/>
  <c r="AR2016" i="32"/>
  <c r="AR899" i="32"/>
  <c r="AS899" i="32"/>
  <c r="AS566" i="32"/>
  <c r="AR566" i="32"/>
  <c r="AT2022" i="32"/>
  <c r="AS2022" i="32"/>
  <c r="AQ2022" i="32"/>
  <c r="AS687" i="32"/>
  <c r="AT687" i="32"/>
  <c r="AQ687" i="32"/>
  <c r="AS2057" i="32"/>
  <c r="AT2057" i="32"/>
  <c r="AR2057" i="32"/>
  <c r="AT554" i="32"/>
  <c r="AR554" i="32"/>
  <c r="AT2161" i="32"/>
  <c r="AQ2161" i="32"/>
  <c r="AQ392" i="32"/>
  <c r="AS392" i="32"/>
  <c r="AT392" i="32"/>
  <c r="AS313" i="32"/>
  <c r="AQ313" i="32"/>
  <c r="AS2115" i="32"/>
  <c r="AQ2115" i="32"/>
  <c r="AR373" i="32"/>
  <c r="AS373" i="32"/>
  <c r="AS579" i="32"/>
  <c r="AR579" i="32"/>
  <c r="AT426" i="32"/>
  <c r="AR426" i="32"/>
  <c r="AQ426" i="32"/>
  <c r="AQ2017" i="32"/>
  <c r="AS2017" i="32"/>
  <c r="AS734" i="32"/>
  <c r="AQ734" i="32"/>
  <c r="AT584" i="32"/>
  <c r="AR584" i="32"/>
  <c r="AS584" i="32"/>
  <c r="AT417" i="32"/>
  <c r="AS2161" i="32"/>
  <c r="AT2021" i="32"/>
  <c r="AQ2021" i="32"/>
  <c r="AQ1971" i="32"/>
  <c r="AT1971" i="32"/>
  <c r="AQ3399" i="32"/>
  <c r="AR3399" i="32"/>
  <c r="AQ1515" i="32"/>
  <c r="AT1515" i="32"/>
  <c r="AT3668" i="32"/>
  <c r="AQ3668" i="32"/>
  <c r="AQ177" i="32"/>
  <c r="AR177" i="32"/>
  <c r="AT3927" i="32"/>
  <c r="AQ3927" i="32"/>
  <c r="AQ3813" i="32"/>
  <c r="AR3813" i="32"/>
  <c r="AR4333" i="32"/>
  <c r="AT4333" i="32"/>
  <c r="AT463" i="32"/>
  <c r="AQ463" i="32"/>
  <c r="AS988" i="32"/>
  <c r="AQ988" i="32"/>
  <c r="AQ2025" i="32"/>
  <c r="AT2025" i="32"/>
  <c r="AT578" i="32"/>
  <c r="AQ578" i="32"/>
  <c r="AQ421" i="32"/>
  <c r="AT421" i="32"/>
  <c r="AT888" i="32"/>
  <c r="AR888" i="32"/>
  <c r="AT408" i="32"/>
  <c r="AR408" i="32"/>
  <c r="AS998" i="32"/>
  <c r="AQ998" i="32"/>
  <c r="AR998" i="32"/>
  <c r="AT533" i="32"/>
  <c r="AR533" i="32"/>
  <c r="AQ2090" i="32"/>
  <c r="AT2090" i="32"/>
  <c r="AR510" i="32"/>
  <c r="AQ510" i="32"/>
  <c r="AT368" i="32"/>
  <c r="AR368" i="32"/>
  <c r="AT284" i="32"/>
  <c r="AQ284" i="32"/>
  <c r="AT1964" i="32"/>
  <c r="AS1964" i="32"/>
  <c r="AS554" i="32"/>
  <c r="AQ451" i="32"/>
  <c r="AT403" i="32"/>
  <c r="AT739" i="32"/>
  <c r="AQ2016" i="32"/>
  <c r="AR2021" i="32"/>
  <c r="AS1087" i="32"/>
  <c r="AQ330" i="32"/>
  <c r="AT2741" i="32"/>
  <c r="AQ2295" i="32"/>
  <c r="AR613" i="32"/>
  <c r="AR330" i="32"/>
  <c r="AQ4428" i="32"/>
  <c r="AS3051" i="32"/>
  <c r="AR718" i="32"/>
  <c r="AS2018" i="32"/>
  <c r="AQ425" i="32"/>
  <c r="AR2017" i="32"/>
  <c r="AT2115" i="32"/>
  <c r="AS2813" i="32"/>
  <c r="AR2890" i="32"/>
  <c r="AQ329" i="32"/>
  <c r="AQ3202" i="32"/>
  <c r="AQ468" i="32"/>
  <c r="AT3272" i="32"/>
  <c r="AR1417" i="32"/>
  <c r="AR329" i="32"/>
  <c r="AQ2452" i="32"/>
  <c r="AQ579" i="32"/>
  <c r="AT355" i="32"/>
  <c r="AQ231" i="32"/>
  <c r="AQ2516" i="32"/>
  <c r="AT425" i="32"/>
  <c r="AR2018" i="32"/>
  <c r="AS890" i="32"/>
  <c r="AR351" i="32"/>
  <c r="AT736" i="32"/>
  <c r="AQ2486" i="32"/>
  <c r="AT329" i="32"/>
  <c r="AT2094" i="32"/>
  <c r="AS552" i="32"/>
  <c r="AT610" i="32"/>
  <c r="AQ417" i="32"/>
  <c r="AS330" i="32"/>
  <c r="AT552" i="32"/>
  <c r="AS231" i="32"/>
  <c r="AS191" i="32"/>
  <c r="AQ566" i="32"/>
  <c r="AQ2787" i="32"/>
  <c r="AS2787" i="32"/>
  <c r="AQ2379" i="32"/>
  <c r="AR2379" i="32"/>
  <c r="AR2199" i="32"/>
  <c r="AQ2199" i="32"/>
  <c r="AT2505" i="32"/>
  <c r="AS2505" i="32"/>
  <c r="AR2566" i="32"/>
  <c r="AQ2566" i="32"/>
  <c r="AR2883" i="32"/>
  <c r="AS2883" i="32"/>
  <c r="AS670" i="32"/>
  <c r="AQ670" i="32"/>
  <c r="AS2725" i="32"/>
  <c r="AQ2725" i="32"/>
  <c r="AS2672" i="32"/>
  <c r="AQ2672" i="32"/>
  <c r="AR2968" i="32"/>
  <c r="AQ2968" i="32"/>
  <c r="AS1168" i="32"/>
  <c r="AR1168" i="32"/>
  <c r="AT2820" i="32"/>
  <c r="AS2820" i="32"/>
  <c r="AR2820" i="32"/>
  <c r="AS1005" i="32"/>
  <c r="AR1005" i="32"/>
  <c r="AT2153" i="32"/>
  <c r="AQ2153" i="32"/>
  <c r="AR1134" i="32"/>
  <c r="AQ1134" i="32"/>
  <c r="AR2943" i="32"/>
  <c r="AT2943" i="32"/>
  <c r="AS2425" i="32"/>
  <c r="AQ2425" i="32"/>
  <c r="AT2533" i="32"/>
  <c r="AQ2533" i="32"/>
  <c r="AS1053" i="32"/>
  <c r="AR1053" i="32"/>
  <c r="AT1079" i="32"/>
  <c r="AR1079" i="32"/>
  <c r="AQ2588" i="32"/>
  <c r="AT2588" i="32"/>
  <c r="AR2689" i="32"/>
  <c r="AT2689" i="32"/>
  <c r="AT2797" i="32"/>
  <c r="AR2797" i="32"/>
  <c r="AT2900" i="32"/>
  <c r="AS2900" i="32"/>
  <c r="AT1267" i="32"/>
  <c r="AQ1267" i="32"/>
  <c r="AS2625" i="32"/>
  <c r="AT2625" i="32"/>
  <c r="AR2732" i="32"/>
  <c r="AS2732" i="32"/>
  <c r="AT2975" i="32"/>
  <c r="AQ2975" i="32"/>
  <c r="AR2414" i="32"/>
  <c r="AT2414" i="32"/>
  <c r="AR2629" i="32"/>
  <c r="AQ2629" i="32"/>
  <c r="AT3077" i="32"/>
  <c r="AR3077" i="32"/>
  <c r="AT2834" i="32"/>
  <c r="AQ2834" i="32"/>
  <c r="AT2914" i="32"/>
  <c r="AQ2914" i="32"/>
  <c r="AT1305" i="32"/>
  <c r="AQ1305" i="32"/>
  <c r="AS1245" i="32"/>
  <c r="AT1245" i="32"/>
  <c r="AS2952" i="32"/>
  <c r="AT2952" i="32"/>
  <c r="AS3113" i="32"/>
  <c r="AT3113" i="32"/>
  <c r="AQ3113" i="32"/>
  <c r="AT1300" i="32"/>
  <c r="AS1300" i="32"/>
  <c r="AR1300" i="32"/>
  <c r="AT1341" i="32"/>
  <c r="AQ1341" i="32"/>
  <c r="AT3299" i="32"/>
  <c r="AQ3299" i="32"/>
  <c r="AR3299" i="32"/>
  <c r="AQ47" i="32"/>
  <c r="AT47" i="32"/>
  <c r="AS47" i="32"/>
  <c r="AS3124" i="32"/>
  <c r="AR3124" i="32"/>
  <c r="AT3301" i="32"/>
  <c r="AR3301" i="32"/>
  <c r="AT3004" i="32"/>
  <c r="AS3004" i="32"/>
  <c r="AT3180" i="32"/>
  <c r="AR3180" i="32"/>
  <c r="AQ3180" i="32"/>
  <c r="AQ1988" i="32"/>
  <c r="AS1988" i="32"/>
  <c r="AR1988" i="32"/>
  <c r="AR25" i="32"/>
  <c r="AQ25" i="32"/>
  <c r="AR2903" i="32"/>
  <c r="AS2903" i="32"/>
  <c r="AT4467" i="32"/>
  <c r="AQ4467" i="32"/>
  <c r="AT3222" i="32"/>
  <c r="AQ3222" i="32"/>
  <c r="AS3340" i="32"/>
  <c r="AR3340" i="32"/>
  <c r="AQ3340" i="32"/>
  <c r="AT35" i="32"/>
  <c r="AS35" i="32"/>
  <c r="AT3023" i="32"/>
  <c r="AS3023" i="32"/>
  <c r="AR3218" i="32"/>
  <c r="AS3218" i="32"/>
  <c r="AS3063" i="32"/>
  <c r="AR3063" i="32"/>
  <c r="AQ1464" i="32"/>
  <c r="AS1464" i="32"/>
  <c r="AR49" i="32"/>
  <c r="AQ49" i="32"/>
  <c r="AT1368" i="32"/>
  <c r="AR1368" i="32"/>
  <c r="AS181" i="32"/>
  <c r="AR181" i="32"/>
  <c r="AS194" i="32"/>
  <c r="AR194" i="32"/>
  <c r="AS3370" i="32"/>
  <c r="AQ3370" i="32"/>
  <c r="AT3370" i="32"/>
  <c r="AT3660" i="32"/>
  <c r="AQ3660" i="32"/>
  <c r="AT206" i="32"/>
  <c r="AQ206" i="32"/>
  <c r="AT918" i="32"/>
  <c r="AR918" i="32"/>
  <c r="AQ918" i="32"/>
  <c r="AT3119" i="32"/>
  <c r="AR3119" i="32"/>
  <c r="AT3212" i="32"/>
  <c r="AS3212" i="32"/>
  <c r="AT3296" i="32"/>
  <c r="AQ3296" i="32"/>
  <c r="AT3379" i="32"/>
  <c r="AR3379" i="32"/>
  <c r="AS911" i="32"/>
  <c r="AR911" i="32"/>
  <c r="AT3728" i="32"/>
  <c r="AQ3728" i="32"/>
  <c r="AS3357" i="32"/>
  <c r="AT3357" i="32"/>
  <c r="AS1499" i="32"/>
  <c r="AR1499" i="32"/>
  <c r="AQ3530" i="32"/>
  <c r="AR3530" i="32"/>
  <c r="AS3637" i="32"/>
  <c r="AT3637" i="32"/>
  <c r="AR3637" i="32"/>
  <c r="AT3505" i="32"/>
  <c r="AR3505" i="32"/>
  <c r="AS3505" i="32"/>
  <c r="AT1585" i="32"/>
  <c r="AS1585" i="32"/>
  <c r="AT3345" i="32"/>
  <c r="AQ3345" i="32"/>
  <c r="AT3502" i="32"/>
  <c r="AS3502" i="32"/>
  <c r="AT1577" i="32"/>
  <c r="AR1577" i="32"/>
  <c r="AQ1577" i="32"/>
  <c r="AS1577" i="32"/>
  <c r="AT3786" i="32"/>
  <c r="AR3786" i="32"/>
  <c r="AQ3297" i="32"/>
  <c r="AS3297" i="32"/>
  <c r="AQ3380" i="32"/>
  <c r="AT3380" i="32"/>
  <c r="AT3460" i="32"/>
  <c r="AS3460" i="32"/>
  <c r="AT3542" i="32"/>
  <c r="AQ3542" i="32"/>
  <c r="AT912" i="32"/>
  <c r="AR912" i="32"/>
  <c r="AQ912" i="32"/>
  <c r="AT1373" i="32"/>
  <c r="AS1373" i="32"/>
  <c r="AT1985" i="32"/>
  <c r="AS1985" i="32"/>
  <c r="AQ3321" i="32"/>
  <c r="AT3321" i="32"/>
  <c r="AT3403" i="32"/>
  <c r="AQ3403" i="32"/>
  <c r="AQ3718" i="32"/>
  <c r="AT3718" i="32"/>
  <c r="AT932" i="32"/>
  <c r="AR932" i="32"/>
  <c r="AT3827" i="32"/>
  <c r="AR3827" i="32"/>
  <c r="AR1748" i="32"/>
  <c r="AQ1748" i="32"/>
  <c r="AS1995" i="32"/>
  <c r="AT1995" i="32"/>
  <c r="AR3758" i="32"/>
  <c r="AS3758" i="32"/>
  <c r="AR824" i="32"/>
  <c r="AS824" i="32"/>
  <c r="AT3935" i="32"/>
  <c r="AS3935" i="32"/>
  <c r="AS4047" i="32"/>
  <c r="AQ4047" i="32"/>
  <c r="AT3709" i="32"/>
  <c r="AR3709" i="32"/>
  <c r="AS3709" i="32"/>
  <c r="AQ3709" i="32"/>
  <c r="AT1675" i="32"/>
  <c r="AS1675" i="32"/>
  <c r="AQ3969" i="32"/>
  <c r="AS3969" i="32"/>
  <c r="AT1642" i="32"/>
  <c r="AS1642" i="32"/>
  <c r="AT3810" i="32"/>
  <c r="AQ3810" i="32"/>
  <c r="AT1723" i="32"/>
  <c r="AQ1723" i="32"/>
  <c r="AR1723" i="32"/>
  <c r="AS216" i="32"/>
  <c r="AR216" i="32"/>
  <c r="AQ4143" i="32"/>
  <c r="AT4143" i="32"/>
  <c r="AS3664" i="32"/>
  <c r="AR3664" i="32"/>
  <c r="AR3911" i="32"/>
  <c r="AT3911" i="32"/>
  <c r="AT3689" i="32"/>
  <c r="AQ3689" i="32"/>
  <c r="AS3689" i="32"/>
  <c r="AS3766" i="32"/>
  <c r="AR3766" i="32"/>
  <c r="AS1706" i="32"/>
  <c r="AR1706" i="32"/>
  <c r="AQ1706" i="32"/>
  <c r="AS3943" i="32"/>
  <c r="AT3943" i="32"/>
  <c r="AR3943" i="32"/>
  <c r="AT3536" i="32"/>
  <c r="AQ3536" i="32"/>
  <c r="AT95" i="32"/>
  <c r="AQ95" i="32"/>
  <c r="AT3783" i="32"/>
  <c r="AR3783" i="32"/>
  <c r="AR1697" i="32"/>
  <c r="AT1697" i="32"/>
  <c r="AQ1745" i="32"/>
  <c r="AR1745" i="32"/>
  <c r="AT2006" i="32"/>
  <c r="AQ2006" i="32"/>
  <c r="AS4279" i="32"/>
  <c r="AT4279" i="32"/>
  <c r="AR4379" i="32"/>
  <c r="AT4379" i="32"/>
  <c r="AS4379" i="32"/>
  <c r="AQ1746" i="32"/>
  <c r="AT1746" i="32"/>
  <c r="AT2003" i="32"/>
  <c r="AS2003" i="32"/>
  <c r="AT4171" i="32"/>
  <c r="AQ4171" i="32"/>
  <c r="AR4171" i="32"/>
  <c r="AR4277" i="32"/>
  <c r="AQ4277" i="32"/>
  <c r="AS4277" i="32"/>
  <c r="AT1924" i="32"/>
  <c r="AR1924" i="32"/>
  <c r="AQ1924" i="32"/>
  <c r="AS1924" i="32"/>
  <c r="AT1802" i="32"/>
  <c r="AS1802" i="32"/>
  <c r="AT4223" i="32"/>
  <c r="AS4223" i="32"/>
  <c r="AR116" i="32"/>
  <c r="AQ116" i="32"/>
  <c r="AS1869" i="32"/>
  <c r="AR1869" i="32"/>
  <c r="AQ4038" i="32"/>
  <c r="AR4038" i="32"/>
  <c r="AQ4113" i="32"/>
  <c r="AR4113" i="32"/>
  <c r="AQ4206" i="32"/>
  <c r="AR4206" i="32"/>
  <c r="AR1901" i="32"/>
  <c r="AS1901" i="32"/>
  <c r="AT4209" i="32"/>
  <c r="AQ4209" i="32"/>
  <c r="AR4307" i="32"/>
  <c r="AQ4307" i="32"/>
  <c r="AR1791" i="32"/>
  <c r="AQ1791" i="32"/>
  <c r="AR1837" i="32"/>
  <c r="AT1837" i="32"/>
  <c r="AQ1837" i="32"/>
  <c r="AT4139" i="32"/>
  <c r="AS4139" i="32"/>
  <c r="AS872" i="32"/>
  <c r="AR872" i="32"/>
  <c r="AT4403" i="32"/>
  <c r="AR4403" i="32"/>
  <c r="AR4310" i="32"/>
  <c r="AQ4310" i="32"/>
  <c r="AT1966" i="32"/>
  <c r="AR1966" i="32"/>
  <c r="AS1910" i="32"/>
  <c r="AR2220" i="32"/>
  <c r="AR687" i="32"/>
  <c r="AQ2220" i="32"/>
  <c r="AQ2135" i="32"/>
  <c r="AR734" i="32"/>
  <c r="AQ2057" i="32"/>
  <c r="AT2018" i="32"/>
  <c r="AR276" i="32"/>
  <c r="AQ3124" i="32"/>
  <c r="AQ899" i="32"/>
  <c r="AT1988" i="32"/>
  <c r="AQ3063" i="32"/>
  <c r="AS538" i="32"/>
  <c r="AS3046" i="32"/>
  <c r="AR191" i="32"/>
  <c r="AT3665" i="32"/>
  <c r="AT156" i="32"/>
  <c r="AT1513" i="32"/>
  <c r="AR81" i="32"/>
  <c r="AS1646" i="32"/>
  <c r="AQ76" i="32"/>
  <c r="AS1761" i="32"/>
  <c r="AQ1601" i="32"/>
  <c r="AT3663" i="32"/>
  <c r="AQ2960" i="32"/>
  <c r="AT2342" i="32"/>
  <c r="AQ2313" i="32"/>
  <c r="AS616" i="32"/>
  <c r="AT1265" i="32"/>
  <c r="AS3579" i="32"/>
  <c r="AS3769" i="32"/>
  <c r="AQ83" i="32"/>
  <c r="AQ3913" i="32"/>
  <c r="AS81" i="32"/>
  <c r="AT76" i="32"/>
  <c r="AQ2478" i="32"/>
  <c r="AT1401" i="32"/>
  <c r="AR1151" i="32"/>
  <c r="AR3582" i="32"/>
  <c r="AS1524" i="32"/>
  <c r="AS792" i="32"/>
  <c r="AQ1389" i="32"/>
  <c r="AQ3159" i="32"/>
  <c r="AR1321" i="32"/>
  <c r="AR3245" i="32"/>
  <c r="AS2782" i="32"/>
  <c r="AT1264" i="32"/>
  <c r="AR2661" i="32"/>
  <c r="AR40" i="32"/>
  <c r="AR2790" i="32"/>
  <c r="AR2110" i="32"/>
  <c r="AR2146" i="32"/>
  <c r="AR1532" i="32"/>
  <c r="AQ2844" i="32"/>
  <c r="AT1356" i="32"/>
  <c r="AT199" i="32"/>
  <c r="AR154" i="32"/>
  <c r="AT1116" i="32"/>
  <c r="AQ1104" i="32"/>
  <c r="AS1535" i="32"/>
  <c r="AS2936" i="32"/>
  <c r="AT1524" i="32"/>
  <c r="AS3385" i="32"/>
  <c r="AT792" i="32"/>
  <c r="AS1321" i="32"/>
  <c r="AS3245" i="32"/>
  <c r="AQ2863" i="32"/>
  <c r="AT2428" i="32"/>
  <c r="AS40" i="32"/>
  <c r="AS2790" i="32"/>
  <c r="AR1014" i="32"/>
  <c r="AS2024" i="32"/>
  <c r="AT1532" i="32"/>
  <c r="AQ1679" i="32"/>
  <c r="AR2844" i="32"/>
  <c r="AT184" i="32"/>
  <c r="AQ3034" i="32"/>
  <c r="AS3750" i="32"/>
  <c r="AR3750" i="32"/>
  <c r="AT433" i="32"/>
  <c r="AS433" i="32"/>
  <c r="AR1963" i="32"/>
  <c r="AT1963" i="32"/>
  <c r="AQ1965" i="32"/>
  <c r="AT1965" i="32"/>
  <c r="AS2119" i="32"/>
  <c r="AR2119" i="32"/>
  <c r="AR301" i="32"/>
  <c r="AT301" i="32"/>
  <c r="AQ422" i="32"/>
  <c r="AT422" i="32"/>
  <c r="AS2348" i="32"/>
  <c r="AT2348" i="32"/>
  <c r="AR2850" i="32"/>
  <c r="AQ2850" i="32"/>
  <c r="AQ1141" i="32"/>
  <c r="AT1141" i="32"/>
  <c r="AR2870" i="32"/>
  <c r="AQ2870" i="32"/>
  <c r="AQ1445" i="32"/>
  <c r="AR1445" i="32"/>
  <c r="AS3475" i="32"/>
  <c r="AQ3475" i="32"/>
  <c r="AQ3076" i="32"/>
  <c r="AT3076" i="32"/>
  <c r="AS1405" i="32"/>
  <c r="AS1278" i="32"/>
  <c r="AS139" i="32"/>
  <c r="AQ1278" i="32"/>
  <c r="AQ2782" i="32"/>
  <c r="AT2863" i="32"/>
  <c r="AR982" i="32"/>
  <c r="AR2528" i="32"/>
  <c r="AQ1293" i="32"/>
  <c r="AS2577" i="32"/>
  <c r="AQ2815" i="32"/>
  <c r="AT1125" i="32"/>
  <c r="AS2881" i="32"/>
  <c r="AR3928" i="32"/>
  <c r="AQ3582" i="32"/>
  <c r="AQ2696" i="32"/>
  <c r="AR1405" i="32"/>
  <c r="AQ139" i="32"/>
  <c r="AQ2577" i="32"/>
  <c r="AR1512" i="32"/>
  <c r="AT2402" i="32"/>
  <c r="AS2528" i="32"/>
  <c r="AS1293" i="32"/>
  <c r="AQ1401" i="32"/>
  <c r="AT1262" i="32"/>
  <c r="AT3793" i="32"/>
  <c r="AQ85" i="32"/>
  <c r="AT2577" i="32"/>
  <c r="AS1135" i="32"/>
  <c r="AS2815" i="32"/>
  <c r="AT2126" i="32"/>
  <c r="AQ2174" i="32"/>
  <c r="AR3364" i="32"/>
  <c r="AS1445" i="32"/>
  <c r="AR1379" i="32"/>
  <c r="AQ3082" i="32"/>
  <c r="AR1278" i="32"/>
  <c r="AR139" i="32"/>
  <c r="AR2782" i="32"/>
  <c r="AR1155" i="32"/>
  <c r="AT2870" i="32"/>
  <c r="AR12" i="32"/>
  <c r="AT1014" i="32"/>
  <c r="AS1265" i="32"/>
  <c r="AT2948" i="32"/>
  <c r="AS2850" i="32"/>
  <c r="AS136" i="32"/>
  <c r="AS2460" i="32"/>
  <c r="AT632" i="32"/>
  <c r="AR3229" i="32"/>
  <c r="AS2100" i="32"/>
  <c r="AT2100" i="32"/>
  <c r="AT2632" i="32"/>
  <c r="AQ2632" i="32"/>
  <c r="AT1163" i="32"/>
  <c r="AS1163" i="32"/>
  <c r="AS2556" i="32"/>
  <c r="AR2556" i="32"/>
  <c r="AR2765" i="32"/>
  <c r="AQ2765" i="32"/>
  <c r="AR2467" i="32"/>
  <c r="AT2467" i="32"/>
  <c r="AQ2795" i="32"/>
  <c r="AR2795" i="32"/>
  <c r="AT2714" i="32"/>
  <c r="AQ2714" i="32"/>
  <c r="AR2608" i="32"/>
  <c r="AT2608" i="32"/>
  <c r="AT2708" i="32"/>
  <c r="AQ2708" i="32"/>
  <c r="AR2708" i="32"/>
  <c r="AT2991" i="32"/>
  <c r="AQ2991" i="32"/>
  <c r="AT2994" i="32"/>
  <c r="AR2994" i="32"/>
  <c r="AT3173" i="32"/>
  <c r="AS3173" i="32"/>
  <c r="AR3173" i="32"/>
  <c r="AS796" i="32"/>
  <c r="AR796" i="32"/>
  <c r="AS3343" i="32"/>
  <c r="AQ3343" i="32"/>
  <c r="AR133" i="32"/>
  <c r="AQ133" i="32"/>
  <c r="AT2920" i="32"/>
  <c r="AQ2920" i="32"/>
  <c r="AT1309" i="32"/>
  <c r="AS1309" i="32"/>
  <c r="AR1309" i="32"/>
  <c r="AS1437" i="32"/>
  <c r="AR1437" i="32"/>
  <c r="AR3400" i="32"/>
  <c r="AS3400" i="32"/>
  <c r="AR4452" i="32"/>
  <c r="AS4452" i="32"/>
  <c r="AS3392" i="32"/>
  <c r="AQ3392" i="32"/>
  <c r="AT3107" i="32"/>
  <c r="AQ3107" i="32"/>
  <c r="AR3283" i="32"/>
  <c r="AQ3283" i="32"/>
  <c r="AS1413" i="32"/>
  <c r="AR1413" i="32"/>
  <c r="AR3330" i="32"/>
  <c r="AQ3330" i="32"/>
  <c r="AQ4463" i="32"/>
  <c r="AR4463" i="32"/>
  <c r="AT1594" i="32"/>
  <c r="AQ1594" i="32"/>
  <c r="AT3386" i="32"/>
  <c r="AR3386" i="32"/>
  <c r="AR107" i="32"/>
  <c r="AS107" i="32"/>
  <c r="AS3908" i="32"/>
  <c r="AT3908" i="32"/>
  <c r="AS3763" i="32"/>
  <c r="AR3763" i="32"/>
  <c r="AQ3763" i="32"/>
  <c r="AR4024" i="32"/>
  <c r="AS4024" i="32"/>
  <c r="AT3860" i="32"/>
  <c r="AS3860" i="32"/>
  <c r="AS3951" i="32"/>
  <c r="AQ3951" i="32"/>
  <c r="AS3200" i="32"/>
  <c r="AT3200" i="32"/>
  <c r="AS3725" i="32"/>
  <c r="AQ3725" i="32"/>
  <c r="AS3752" i="32"/>
  <c r="AQ3752" i="32"/>
  <c r="AS3936" i="32"/>
  <c r="AR3936" i="32"/>
  <c r="AQ3936" i="32"/>
  <c r="AT109" i="32"/>
  <c r="AR109" i="32"/>
  <c r="AQ4068" i="32"/>
  <c r="AR4068" i="32"/>
  <c r="AT1823" i="32"/>
  <c r="AQ1823" i="32"/>
  <c r="AS4259" i="32"/>
  <c r="AR4259" i="32"/>
  <c r="AT4083" i="32"/>
  <c r="AQ4083" i="32"/>
  <c r="AQ4025" i="32"/>
  <c r="AR4025" i="32"/>
  <c r="AQ4102" i="32"/>
  <c r="AT4102" i="32"/>
  <c r="AQ4181" i="32"/>
  <c r="AR4181" i="32"/>
  <c r="AT4289" i="32"/>
  <c r="AS4289" i="32"/>
  <c r="AT3865" i="32"/>
  <c r="AS3865" i="32"/>
  <c r="AQ3946" i="32"/>
  <c r="AS3946" i="32"/>
  <c r="AT4218" i="32"/>
  <c r="AR4218" i="32"/>
  <c r="AT1832" i="32"/>
  <c r="AQ1832" i="32"/>
  <c r="AR4294" i="32"/>
  <c r="AS4294" i="32"/>
  <c r="AT524" i="32"/>
  <c r="AQ524" i="32"/>
  <c r="AQ2009" i="32"/>
  <c r="AR2009" i="32"/>
  <c r="AR362" i="32"/>
  <c r="AT362" i="32"/>
  <c r="AS362" i="32"/>
  <c r="AR497" i="32"/>
  <c r="AS497" i="32"/>
  <c r="AR261" i="32"/>
  <c r="AS261" i="32"/>
  <c r="AT424" i="32"/>
  <c r="AQ424" i="32"/>
  <c r="AS2227" i="32"/>
  <c r="AR2227" i="32"/>
  <c r="AT262" i="32"/>
  <c r="AS262" i="32"/>
  <c r="AR245" i="32"/>
  <c r="AT245" i="32"/>
  <c r="AT136" i="32"/>
  <c r="AR2881" i="32"/>
  <c r="AS1448" i="32"/>
  <c r="AT1445" i="32"/>
  <c r="AR3360" i="32"/>
  <c r="AR199" i="32"/>
  <c r="AR1401" i="32"/>
  <c r="AQ1379" i="32"/>
  <c r="AQ154" i="32"/>
  <c r="AS3082" i="32"/>
  <c r="AR2955" i="32"/>
  <c r="AR1135" i="32"/>
  <c r="AQ1151" i="32"/>
  <c r="AQ2488" i="32"/>
  <c r="AQ1182" i="32"/>
  <c r="AR1535" i="32"/>
  <c r="AR3578" i="32"/>
  <c r="AQ2936" i="32"/>
  <c r="AT1379" i="32"/>
  <c r="AQ2880" i="32"/>
  <c r="AQ2955" i="32"/>
  <c r="AT3475" i="32"/>
  <c r="AR1131" i="32"/>
  <c r="AR1207" i="32"/>
  <c r="AQ3116" i="32"/>
  <c r="AS2523" i="32"/>
  <c r="AS30" i="32"/>
  <c r="AQ1994" i="32"/>
  <c r="AT1007" i="32"/>
  <c r="AS2180" i="32"/>
  <c r="AQ2773" i="32"/>
  <c r="AR2731" i="32"/>
  <c r="AR6" i="32"/>
  <c r="AS1594" i="32"/>
  <c r="AR1182" i="32"/>
  <c r="AS1021" i="32"/>
  <c r="AS2955" i="32"/>
  <c r="AR3116" i="32"/>
  <c r="AT2378" i="32"/>
  <c r="AQ3577" i="32"/>
  <c r="AR1563" i="32"/>
  <c r="AQ1524" i="32"/>
  <c r="AQ184" i="32"/>
  <c r="AQ792" i="32"/>
  <c r="AR1354" i="32"/>
  <c r="AS154" i="32"/>
  <c r="AS1151" i="32"/>
  <c r="AQ1014" i="32"/>
  <c r="AS1182" i="32"/>
  <c r="AQ2636" i="32"/>
  <c r="AR2948" i="32"/>
  <c r="AS3116" i="32"/>
  <c r="AR344" i="32"/>
  <c r="AT344" i="32"/>
  <c r="AQ2358" i="32"/>
  <c r="AS2358" i="32"/>
  <c r="AT2182" i="32"/>
  <c r="AR2182" i="32"/>
  <c r="AT2738" i="32"/>
  <c r="AQ2738" i="32"/>
  <c r="AQ774" i="32"/>
  <c r="AS774" i="32"/>
  <c r="AR2901" i="32"/>
  <c r="AS2901" i="32"/>
  <c r="AR985" i="32"/>
  <c r="AQ985" i="32"/>
  <c r="AT131" i="32"/>
  <c r="AS131" i="32"/>
  <c r="AS2417" i="32"/>
  <c r="AT2417" i="32"/>
  <c r="AS2525" i="32"/>
  <c r="AT2525" i="32"/>
  <c r="AR2525" i="32"/>
  <c r="AT1010" i="32"/>
  <c r="AR1010" i="32"/>
  <c r="AT2165" i="32"/>
  <c r="AR2165" i="32"/>
  <c r="AS2165" i="32"/>
  <c r="AQ1081" i="32"/>
  <c r="AR1081" i="32"/>
  <c r="AQ2435" i="32"/>
  <c r="AS2435" i="32"/>
  <c r="AQ2595" i="32"/>
  <c r="AT2595" i="32"/>
  <c r="AS2595" i="32"/>
  <c r="AT1969" i="32"/>
  <c r="AQ1969" i="32"/>
  <c r="AR2345" i="32"/>
  <c r="AS2345" i="32"/>
  <c r="AT23" i="32"/>
  <c r="AR23" i="32"/>
  <c r="AQ23" i="32"/>
  <c r="AS2933" i="32"/>
  <c r="AQ2933" i="32"/>
  <c r="AR2735" i="32"/>
  <c r="AT2735" i="32"/>
  <c r="AR3213" i="32"/>
  <c r="AT3213" i="32"/>
  <c r="AT1285" i="32"/>
  <c r="AS1285" i="32"/>
  <c r="AS3131" i="32"/>
  <c r="AT3131" i="32"/>
  <c r="AQ185" i="32"/>
  <c r="AR185" i="32"/>
  <c r="AQ3079" i="32"/>
  <c r="AS3079" i="32"/>
  <c r="AQ3035" i="32"/>
  <c r="AS3035" i="32"/>
  <c r="AR3035" i="32"/>
  <c r="AS3239" i="32"/>
  <c r="AT3239" i="32"/>
  <c r="AS3010" i="32"/>
  <c r="AT3010" i="32"/>
  <c r="AR43" i="32"/>
  <c r="AT43" i="32"/>
  <c r="AQ43" i="32"/>
  <c r="AS43" i="32"/>
  <c r="AQ3085" i="32"/>
  <c r="AS3085" i="32"/>
  <c r="AR3085" i="32"/>
  <c r="AT3184" i="32"/>
  <c r="AQ3184" i="32"/>
  <c r="AS193" i="32"/>
  <c r="AQ193" i="32"/>
  <c r="AQ3033" i="32"/>
  <c r="AT3033" i="32"/>
  <c r="AT3350" i="32"/>
  <c r="AQ3350" i="32"/>
  <c r="AT148" i="32"/>
  <c r="AS148" i="32"/>
  <c r="AQ148" i="32"/>
  <c r="AT4100" i="32"/>
  <c r="AR4100" i="32"/>
  <c r="AS1403" i="32"/>
  <c r="AR1403" i="32"/>
  <c r="AS3070" i="32"/>
  <c r="AT3070" i="32"/>
  <c r="AR3661" i="32"/>
  <c r="AT3661" i="32"/>
  <c r="AQ3661" i="32"/>
  <c r="AQ3442" i="32"/>
  <c r="AR3442" i="32"/>
  <c r="AS1548" i="32"/>
  <c r="AT1548" i="32"/>
  <c r="AT3676" i="32"/>
  <c r="AR3676" i="32"/>
  <c r="AQ3676" i="32"/>
  <c r="AT1551" i="32"/>
  <c r="AR1551" i="32"/>
  <c r="AT4462" i="32"/>
  <c r="AR4462" i="32"/>
  <c r="AR3349" i="32"/>
  <c r="AQ3349" i="32"/>
  <c r="AQ3512" i="32"/>
  <c r="AR3512" i="32"/>
  <c r="AR1620" i="32"/>
  <c r="AS1620" i="32"/>
  <c r="AS1442" i="32"/>
  <c r="AR1442" i="32"/>
  <c r="AT1565" i="32"/>
  <c r="AQ1565" i="32"/>
  <c r="AR3740" i="32"/>
  <c r="AT3740" i="32"/>
  <c r="AS3740" i="32"/>
  <c r="AT1657" i="32"/>
  <c r="AR1657" i="32"/>
  <c r="AR3939" i="32"/>
  <c r="AS3939" i="32"/>
  <c r="AQ3939" i="32"/>
  <c r="AS1705" i="32"/>
  <c r="AT1705" i="32"/>
  <c r="AT3716" i="32"/>
  <c r="AR3716" i="32"/>
  <c r="AQ3716" i="32"/>
  <c r="AS3716" i="32"/>
  <c r="AS3877" i="32"/>
  <c r="AT3877" i="32"/>
  <c r="AS3657" i="32"/>
  <c r="AQ3657" i="32"/>
  <c r="AS3891" i="32"/>
  <c r="AR3891" i="32"/>
  <c r="AS935" i="32"/>
  <c r="AQ935" i="32"/>
  <c r="AT3695" i="32"/>
  <c r="AQ3695" i="32"/>
  <c r="AS3695" i="32"/>
  <c r="AR3695" i="32"/>
  <c r="AT202" i="32"/>
  <c r="AS202" i="32"/>
  <c r="AQ202" i="32"/>
  <c r="AT3541" i="32"/>
  <c r="AS3541" i="32"/>
  <c r="AS2793" i="32"/>
  <c r="AR2793" i="32"/>
  <c r="AT3960" i="32"/>
  <c r="AS3960" i="32"/>
  <c r="AQ3960" i="32"/>
  <c r="AQ1827" i="32"/>
  <c r="AR1827" i="32"/>
  <c r="AR1871" i="32"/>
  <c r="AQ1871" i="32"/>
  <c r="AR4388" i="32"/>
  <c r="AS4388" i="32"/>
  <c r="AQ4152" i="32"/>
  <c r="AR4152" i="32"/>
  <c r="AS4288" i="32"/>
  <c r="AT4288" i="32"/>
  <c r="AT4046" i="32"/>
  <c r="AS4046" i="32"/>
  <c r="AR4046" i="32"/>
  <c r="AT4412" i="32"/>
  <c r="AQ4412" i="32"/>
  <c r="AS4044" i="32"/>
  <c r="AR4044" i="32"/>
  <c r="AQ4044" i="32"/>
  <c r="AT4116" i="32"/>
  <c r="AR4116" i="32"/>
  <c r="AQ4116" i="32"/>
  <c r="AT4409" i="32"/>
  <c r="AR4409" i="32"/>
  <c r="AT1843" i="32"/>
  <c r="AR1843" i="32"/>
  <c r="AQ4145" i="32"/>
  <c r="AR4145" i="32"/>
  <c r="AR1386" i="32"/>
  <c r="AS1386" i="32"/>
  <c r="AT1563" i="32"/>
  <c r="AQ3229" i="32"/>
  <c r="AS1389" i="32"/>
  <c r="AQ1354" i="32"/>
  <c r="AQ1173" i="32"/>
  <c r="AR2936" i="32"/>
  <c r="AQ2661" i="32"/>
  <c r="AQ40" i="32"/>
  <c r="AT2111" i="32"/>
  <c r="AR1243" i="32"/>
  <c r="AR1252" i="32"/>
  <c r="AS2948" i="32"/>
  <c r="AS1356" i="32"/>
  <c r="AR2435" i="32"/>
  <c r="AS2928" i="32"/>
  <c r="AS133" i="32"/>
  <c r="AS2083" i="32"/>
  <c r="AS2735" i="32"/>
  <c r="AT3330" i="32"/>
  <c r="AT193" i="32"/>
  <c r="AQ1513" i="32"/>
  <c r="AR1769" i="32"/>
  <c r="AT3353" i="32"/>
  <c r="AQ1716" i="32"/>
  <c r="AR76" i="32"/>
  <c r="AQ807" i="32"/>
  <c r="AS590" i="32"/>
  <c r="AQ221" i="32"/>
  <c r="AS3136" i="32"/>
  <c r="AQ1499" i="32"/>
  <c r="AT2825" i="32"/>
  <c r="AS1651" i="32"/>
  <c r="AR3409" i="32"/>
  <c r="AT112" i="32"/>
  <c r="AS3379" i="32"/>
  <c r="AR1982" i="32"/>
  <c r="AT3063" i="32"/>
  <c r="AR95" i="32"/>
  <c r="AQ561" i="32"/>
  <c r="AR2727" i="32"/>
  <c r="AR3212" i="32"/>
  <c r="AS3296" i="32"/>
  <c r="AR3296" i="32"/>
  <c r="AQ1421" i="32"/>
  <c r="AR414" i="32"/>
  <c r="AS1598" i="32"/>
  <c r="AT3340" i="32"/>
  <c r="AR3345" i="32"/>
  <c r="AQ276" i="32"/>
  <c r="AS2890" i="32"/>
  <c r="AS2517" i="32"/>
  <c r="AT2376" i="32"/>
  <c r="AQ1079" i="32"/>
  <c r="AQ3077" i="32"/>
  <c r="AS2478" i="32"/>
  <c r="AS2310" i="32"/>
  <c r="AR2310" i="32"/>
  <c r="AS2065" i="32"/>
  <c r="AT4017" i="32"/>
  <c r="AS3345" i="32"/>
  <c r="AQ3637" i="32"/>
  <c r="AR2003" i="32"/>
  <c r="AQ2529" i="32"/>
  <c r="AT772" i="32"/>
  <c r="AQ732" i="32"/>
  <c r="AS2554" i="32"/>
  <c r="AT2225" i="32"/>
  <c r="AS2516" i="32"/>
  <c r="AQ739" i="32"/>
  <c r="AQ2883" i="32"/>
  <c r="AT2486" i="32"/>
  <c r="AS2846" i="32"/>
  <c r="AS3489" i="32"/>
  <c r="AQ2903" i="32"/>
  <c r="AQ3448" i="32"/>
  <c r="AQ3120" i="32"/>
  <c r="AQ200" i="32"/>
  <c r="AQ1747" i="32"/>
  <c r="AR2006" i="32"/>
  <c r="AT4435" i="32"/>
  <c r="AS683" i="32"/>
  <c r="AS639" i="32"/>
  <c r="AS719" i="32"/>
  <c r="AT2042" i="32"/>
  <c r="AQ2080" i="32"/>
  <c r="AT2187" i="32"/>
  <c r="AR4047" i="32"/>
  <c r="AR4139" i="32"/>
  <c r="AS3202" i="32"/>
  <c r="AQ1995" i="32"/>
  <c r="AT565" i="32"/>
  <c r="AT535" i="32"/>
  <c r="AS522" i="32"/>
  <c r="AS544" i="32"/>
  <c r="AR1775" i="32"/>
  <c r="AS4094" i="32"/>
  <c r="AR931" i="32"/>
  <c r="AS3301" i="32"/>
  <c r="AT414" i="32"/>
  <c r="AQ3665" i="32"/>
  <c r="AS3665" i="32"/>
  <c r="AT2826" i="32"/>
  <c r="AT3120" i="32"/>
  <c r="AQ3546" i="32"/>
  <c r="AR200" i="32"/>
  <c r="AS798" i="32"/>
  <c r="AR1674" i="32"/>
  <c r="AR1747" i="32"/>
  <c r="AQ112" i="32"/>
  <c r="AR2769" i="32"/>
  <c r="AQ2337" i="32"/>
  <c r="AS25" i="32"/>
  <c r="AT3202" i="32"/>
  <c r="AT2732" i="32"/>
  <c r="AS1775" i="32"/>
  <c r="AQ2551" i="32"/>
  <c r="AR3357" i="32"/>
  <c r="AT1606" i="32"/>
  <c r="AQ1598" i="32"/>
  <c r="AS4017" i="32"/>
  <c r="AQ4026" i="32"/>
  <c r="AQ538" i="32"/>
  <c r="AR538" i="32"/>
  <c r="AS3996" i="32"/>
  <c r="AR2295" i="32"/>
  <c r="AS435" i="32"/>
  <c r="AR3645" i="32"/>
  <c r="AR1601" i="32"/>
  <c r="AT3681" i="32"/>
  <c r="AS1784" i="32"/>
  <c r="AQ445" i="32"/>
  <c r="AQ3335" i="32"/>
  <c r="AQ3327" i="32"/>
  <c r="AQ1248" i="32"/>
  <c r="AS72" i="32"/>
  <c r="AR3038" i="32"/>
  <c r="AQ3686" i="32"/>
  <c r="AR3630" i="32"/>
  <c r="AR435" i="32"/>
  <c r="AR3686" i="32"/>
  <c r="AS3647" i="32"/>
  <c r="AS11" i="32"/>
  <c r="AS3179" i="32"/>
  <c r="AQ1125" i="32"/>
  <c r="AQ3266" i="32"/>
  <c r="AT3686" i="32"/>
  <c r="AS3669" i="32"/>
  <c r="AQ806" i="32"/>
  <c r="AT3647" i="32"/>
  <c r="AQ3630" i="32"/>
  <c r="AQ1784" i="32"/>
  <c r="AQ812" i="32"/>
  <c r="AQ3001" i="32"/>
  <c r="AQ2706" i="32"/>
  <c r="AR162" i="32"/>
  <c r="AT3002" i="32"/>
  <c r="AS3017" i="32"/>
  <c r="AQ1171" i="32"/>
  <c r="AT3289" i="32"/>
  <c r="AS2106" i="32"/>
  <c r="AS976" i="32"/>
  <c r="AT724" i="32"/>
  <c r="AQ2513" i="32"/>
  <c r="AQ3289" i="32"/>
  <c r="AR3020" i="32"/>
  <c r="AR2128" i="32"/>
  <c r="AQ2128" i="32"/>
  <c r="AR2281" i="32"/>
  <c r="AR3706" i="32"/>
  <c r="AR2891" i="32"/>
  <c r="AT2881" i="32"/>
  <c r="AQ3167" i="32"/>
  <c r="AR3076" i="32"/>
  <c r="AT3246" i="32"/>
  <c r="AQ610" i="32"/>
  <c r="AS3292" i="32"/>
  <c r="AT3335" i="32"/>
  <c r="AT429" i="32"/>
  <c r="AR3681" i="32"/>
  <c r="AQ2058" i="32"/>
  <c r="AR807" i="32"/>
  <c r="AQ934" i="32"/>
  <c r="AR1069" i="32"/>
  <c r="AS1069" i="32"/>
  <c r="AR2564" i="32"/>
  <c r="AS2564" i="32"/>
  <c r="AQ2564" i="32"/>
  <c r="AT141" i="32"/>
  <c r="AS141" i="32"/>
  <c r="AQ2724" i="32"/>
  <c r="AR2724" i="32"/>
  <c r="AT1218" i="32"/>
  <c r="AR391" i="32"/>
  <c r="AQ391" i="32"/>
  <c r="AT2485" i="32"/>
  <c r="AR2485" i="32"/>
  <c r="AR1968" i="32"/>
  <c r="AT1968" i="32"/>
  <c r="AQ1968" i="32"/>
  <c r="AT777" i="32"/>
  <c r="AR777" i="32"/>
  <c r="AQ128" i="32"/>
  <c r="AR128" i="32"/>
  <c r="AS432" i="32"/>
  <c r="AR432" i="32"/>
  <c r="AQ760" i="32"/>
  <c r="AS760" i="32"/>
  <c r="AR760" i="32"/>
  <c r="AR2479" i="32"/>
  <c r="AS2479" i="32"/>
  <c r="AR2178" i="32"/>
  <c r="AS2178" i="32"/>
  <c r="AS1065" i="32"/>
  <c r="AQ1065" i="32"/>
  <c r="AS1114" i="32"/>
  <c r="AR1114" i="32"/>
  <c r="AS1016" i="32"/>
  <c r="AT1016" i="32"/>
  <c r="AT288" i="32"/>
  <c r="AR288" i="32"/>
  <c r="AR1020" i="32"/>
  <c r="AT1020" i="32"/>
  <c r="AS1020" i="32"/>
  <c r="AQ2374" i="32"/>
  <c r="AS2374" i="32"/>
  <c r="AS2802" i="32"/>
  <c r="AR2802" i="32"/>
  <c r="AR2193" i="32"/>
  <c r="AQ2193" i="32"/>
  <c r="AT635" i="32"/>
  <c r="AR635" i="32"/>
  <c r="AQ635" i="32"/>
  <c r="AR32" i="32"/>
  <c r="AT32" i="32"/>
  <c r="AT656" i="32"/>
  <c r="AQ656" i="32"/>
  <c r="AS2501" i="32"/>
  <c r="AQ2501" i="32"/>
  <c r="AT2827" i="32"/>
  <c r="AS2827" i="32"/>
  <c r="AT2824" i="32"/>
  <c r="AR2824" i="32"/>
  <c r="AS1198" i="32"/>
  <c r="AT1198" i="32"/>
  <c r="AR1198" i="32"/>
  <c r="AS2506" i="32"/>
  <c r="AR2506" i="32"/>
  <c r="AT711" i="32"/>
  <c r="AR711" i="32"/>
  <c r="AQ2477" i="32"/>
  <c r="AR2477" i="32"/>
  <c r="AS2582" i="32"/>
  <c r="AT2582" i="32"/>
  <c r="AQ2582" i="32"/>
  <c r="AQ2904" i="32"/>
  <c r="AR2904" i="32"/>
  <c r="AQ1233" i="32"/>
  <c r="AS1233" i="32"/>
  <c r="AQ2680" i="32"/>
  <c r="AR2680" i="32"/>
  <c r="AR905" i="32"/>
  <c r="AS905" i="32"/>
  <c r="AR2541" i="32"/>
  <c r="AT2541" i="32"/>
  <c r="AT2646" i="32"/>
  <c r="AQ2646" i="32"/>
  <c r="AT2754" i="32"/>
  <c r="AS2754" i="32"/>
  <c r="AQ2754" i="32"/>
  <c r="AT1073" i="32"/>
  <c r="AT1958" i="32"/>
  <c r="AQ2899" i="32"/>
  <c r="AQ19" i="32"/>
  <c r="AR26" i="32"/>
  <c r="AQ4454" i="32"/>
  <c r="AR3174" i="32"/>
  <c r="AS1220" i="32"/>
  <c r="AR1628" i="32"/>
  <c r="AT3215" i="32"/>
  <c r="AQ2248" i="32"/>
  <c r="AQ179" i="32"/>
  <c r="AQ3336" i="32"/>
  <c r="AR71" i="32"/>
  <c r="AT1619" i="32"/>
  <c r="AQ1609" i="32"/>
  <c r="AS3635" i="32"/>
  <c r="AQ3018" i="32"/>
  <c r="AQ1981" i="32"/>
  <c r="AT1976" i="32"/>
  <c r="AT4283" i="32"/>
  <c r="AS4068" i="32"/>
  <c r="AR1958" i="32"/>
  <c r="AR1543" i="32"/>
  <c r="AQ3768" i="32"/>
  <c r="AT110" i="32"/>
  <c r="AR4185" i="32"/>
  <c r="AS4362" i="32"/>
  <c r="AQ1649" i="32"/>
  <c r="AQ3839" i="32"/>
  <c r="AS4435" i="32"/>
  <c r="AR1655" i="32"/>
  <c r="AR1636" i="32"/>
  <c r="AT96" i="32"/>
  <c r="AQ4084" i="32"/>
  <c r="AT4368" i="32"/>
  <c r="AS631" i="32"/>
  <c r="AQ991" i="32"/>
  <c r="AT697" i="32"/>
  <c r="AT2765" i="32"/>
  <c r="AS1807" i="32"/>
  <c r="AS26" i="32"/>
  <c r="AR4454" i="32"/>
  <c r="AQ3094" i="32"/>
  <c r="AS1472" i="32"/>
  <c r="AQ1362" i="32"/>
  <c r="AT3174" i="32"/>
  <c r="AQ1550" i="32"/>
  <c r="AT3071" i="32"/>
  <c r="AT3392" i="32"/>
  <c r="AT1329" i="32"/>
  <c r="AT601" i="32"/>
  <c r="AQ569" i="32"/>
  <c r="AR599" i="32"/>
  <c r="AT2067" i="32"/>
  <c r="AQ3415" i="32"/>
  <c r="AR4007" i="32"/>
  <c r="AR3931" i="32"/>
  <c r="AS1628" i="32"/>
  <c r="AT497" i="32"/>
  <c r="AT1656" i="32"/>
  <c r="AR499" i="32"/>
  <c r="AT3204" i="32"/>
  <c r="AR758" i="32"/>
  <c r="AR2064" i="32"/>
  <c r="AT179" i="32"/>
  <c r="AQ72" i="32"/>
  <c r="AQ4012" i="32"/>
  <c r="AQ1434" i="32"/>
  <c r="AS383" i="32"/>
  <c r="AR379" i="32"/>
  <c r="AS1609" i="32"/>
  <c r="AT3635" i="32"/>
  <c r="AR3018" i="32"/>
  <c r="AT1981" i="32"/>
  <c r="AS4025" i="32"/>
  <c r="AQ4445" i="32"/>
  <c r="AQ4034" i="32"/>
  <c r="AS1207" i="32"/>
  <c r="AR2822" i="32"/>
  <c r="AT1252" i="32"/>
  <c r="AQ3108" i="32"/>
  <c r="AR2899" i="32"/>
  <c r="AR2603" i="32"/>
  <c r="AQ2841" i="32"/>
  <c r="AQ3469" i="32"/>
  <c r="AQ3129" i="32"/>
  <c r="AS1663" i="32"/>
  <c r="AT4268" i="32"/>
  <c r="AQ4337" i="32"/>
  <c r="AR4162" i="32"/>
  <c r="AS1643" i="32"/>
  <c r="AR4328" i="32"/>
  <c r="AT681" i="32"/>
  <c r="AQ2531" i="32"/>
  <c r="AQ2359" i="32"/>
  <c r="AS3415" i="32"/>
  <c r="AQ3069" i="32"/>
  <c r="AS3107" i="32"/>
  <c r="AQ3194" i="32"/>
  <c r="AT3407" i="32"/>
  <c r="AQ1707" i="32"/>
  <c r="AT3763" i="32"/>
  <c r="AS2714" i="32"/>
  <c r="AQ1384" i="32"/>
  <c r="AR3055" i="32"/>
  <c r="AR3703" i="32"/>
  <c r="AQ514" i="32"/>
  <c r="AR614" i="32"/>
  <c r="AS3368" i="32"/>
  <c r="AR2065" i="32"/>
  <c r="AR3064" i="32"/>
  <c r="AR3248" i="32"/>
  <c r="AQ1427" i="32"/>
  <c r="AR3304" i="32"/>
  <c r="AQ3320" i="32"/>
  <c r="AT3355" i="32"/>
  <c r="AS3336" i="32"/>
  <c r="AQ1619" i="32"/>
  <c r="AT3698" i="32"/>
  <c r="AT3038" i="32"/>
  <c r="AS3656" i="32"/>
  <c r="AQ1309" i="32"/>
  <c r="AS1787" i="32"/>
  <c r="AQ4011" i="32"/>
  <c r="AR1625" i="32"/>
  <c r="AQ2319" i="32"/>
  <c r="AQ908" i="32"/>
  <c r="AR2897" i="32"/>
  <c r="AT1207" i="32"/>
  <c r="AR2931" i="32"/>
  <c r="AR3108" i="32"/>
  <c r="AR3115" i="32"/>
  <c r="AS3115" i="32"/>
  <c r="AQ1113" i="32"/>
  <c r="AR3476" i="32"/>
  <c r="AQ2608" i="32"/>
  <c r="AQ1958" i="32"/>
  <c r="AQ1721" i="32"/>
  <c r="AS2456" i="32"/>
  <c r="AS2622" i="32"/>
  <c r="AT1749" i="32"/>
  <c r="AR4337" i="32"/>
  <c r="AR3971" i="32"/>
  <c r="AS4162" i="32"/>
  <c r="AQ96" i="32"/>
  <c r="AR2531" i="32"/>
  <c r="AQ719" i="32"/>
  <c r="AR3069" i="32"/>
  <c r="AQ3109" i="32"/>
  <c r="AR3194" i="32"/>
  <c r="AR1707" i="32"/>
  <c r="AS843" i="32"/>
  <c r="AR3952" i="32"/>
  <c r="AQ4461" i="32"/>
  <c r="AS2726" i="32"/>
  <c r="AT3400" i="32"/>
  <c r="AS4005" i="32"/>
  <c r="AT544" i="32"/>
  <c r="AT2729" i="32"/>
  <c r="AR3375" i="32"/>
  <c r="AS3703" i="32"/>
  <c r="AQ2729" i="32"/>
  <c r="AR514" i="32"/>
  <c r="AQ3064" i="32"/>
  <c r="AS459" i="32"/>
  <c r="AR1404" i="32"/>
  <c r="AS3248" i="32"/>
  <c r="AR1427" i="32"/>
  <c r="AT1446" i="32"/>
  <c r="AQ3334" i="32"/>
  <c r="AT3320" i="32"/>
  <c r="AR72" i="32"/>
  <c r="AT4018" i="32"/>
  <c r="AQ1404" i="32"/>
  <c r="AR1619" i="32"/>
  <c r="AT3030" i="32"/>
  <c r="AQ3674" i="32"/>
  <c r="AT3656" i="32"/>
  <c r="AR2995" i="32"/>
  <c r="AT4025" i="32"/>
  <c r="AS4011" i="32"/>
  <c r="AQ3656" i="32"/>
  <c r="AQ1976" i="32"/>
  <c r="AR4018" i="32"/>
  <c r="AS2898" i="32"/>
  <c r="AT3108" i="32"/>
  <c r="AT3115" i="32"/>
  <c r="AS2822" i="32"/>
  <c r="AS2608" i="32"/>
  <c r="AT2882" i="32"/>
  <c r="AR1721" i="32"/>
  <c r="AT2622" i="32"/>
  <c r="AT2851" i="32"/>
  <c r="AR1713" i="32"/>
  <c r="AQ121" i="32"/>
  <c r="AT4337" i="32"/>
  <c r="AS3971" i="32"/>
  <c r="AS1914" i="32"/>
  <c r="AQ4368" i="32"/>
  <c r="AR1801" i="32"/>
  <c r="AS3069" i="32"/>
  <c r="AS3194" i="32"/>
  <c r="AR1550" i="32"/>
  <c r="AS2804" i="32"/>
  <c r="AT3055" i="32"/>
  <c r="AQ4006" i="32"/>
  <c r="AR4461" i="32"/>
  <c r="AT3981" i="32"/>
  <c r="AR4006" i="32"/>
  <c r="AQ560" i="32"/>
  <c r="AS1656" i="32"/>
  <c r="AQ3701" i="32"/>
  <c r="AS514" i="32"/>
  <c r="AQ1056" i="32"/>
  <c r="AR3711" i="32"/>
  <c r="AQ3711" i="32"/>
  <c r="AQ499" i="32"/>
  <c r="AT1406" i="32"/>
  <c r="AT1427" i="32"/>
  <c r="AT3343" i="32"/>
  <c r="AS3334" i="32"/>
  <c r="AQ3368" i="32"/>
  <c r="AQ1453" i="32"/>
  <c r="AT2995" i="32"/>
  <c r="AT3024" i="32"/>
  <c r="AQ3635" i="32"/>
  <c r="AT3658" i="32"/>
  <c r="AS152" i="32"/>
  <c r="AQ1437" i="32"/>
  <c r="AS4030" i="32"/>
  <c r="AT4445" i="32"/>
  <c r="AQ2124" i="32"/>
  <c r="AQ4004" i="32"/>
  <c r="AT1174" i="32"/>
  <c r="AT1331" i="32"/>
  <c r="AR3743" i="32"/>
  <c r="AR468" i="32"/>
  <c r="AT189" i="32"/>
  <c r="AS445" i="32"/>
  <c r="AT1596" i="32"/>
  <c r="AT1607" i="32"/>
  <c r="AQ1857" i="32"/>
  <c r="AR4176" i="32"/>
  <c r="AS3743" i="32"/>
  <c r="AR4061" i="32"/>
  <c r="AR231" i="32"/>
  <c r="AQ1021" i="32"/>
  <c r="AQ3423" i="32"/>
  <c r="AQ1948" i="32"/>
  <c r="AR4043" i="32"/>
  <c r="AQ1361" i="32"/>
  <c r="AQ3997" i="32"/>
  <c r="AR3083" i="32"/>
  <c r="AR590" i="32"/>
  <c r="AQ613" i="32"/>
  <c r="AS613" i="32"/>
  <c r="AT435" i="32"/>
  <c r="AR1410" i="32"/>
  <c r="AR1303" i="32"/>
  <c r="AS4031" i="32"/>
  <c r="AT5" i="32"/>
  <c r="AR2598" i="32"/>
  <c r="AS3211" i="32"/>
  <c r="AR3516" i="32"/>
  <c r="AQ3804" i="32"/>
  <c r="AS1203" i="32"/>
  <c r="AS1259" i="32"/>
  <c r="AS3762" i="32"/>
  <c r="AR2460" i="32"/>
  <c r="AR2913" i="32"/>
  <c r="AQ4097" i="32"/>
  <c r="AR3439" i="32"/>
  <c r="AS1728" i="32"/>
  <c r="AQ271" i="32"/>
  <c r="AR2348" i="32"/>
  <c r="AT4043" i="32"/>
  <c r="AQ1634" i="32"/>
  <c r="AS3997" i="32"/>
  <c r="AQ584" i="32"/>
  <c r="AQ554" i="32"/>
  <c r="AR836" i="32"/>
  <c r="AT2295" i="32"/>
  <c r="AT445" i="32"/>
  <c r="AQ3292" i="32"/>
  <c r="AT1323" i="32"/>
  <c r="AR3226" i="32"/>
  <c r="AQ3361" i="32"/>
  <c r="AR3335" i="32"/>
  <c r="AR3034" i="32"/>
  <c r="AQ1596" i="32"/>
  <c r="AR839" i="32"/>
  <c r="AQ2744" i="32"/>
  <c r="AS2704" i="32"/>
  <c r="AT1124" i="32"/>
  <c r="AQ2457" i="32"/>
  <c r="AR728" i="32"/>
  <c r="AS2189" i="32"/>
  <c r="AR2351" i="32"/>
  <c r="AT1051" i="32"/>
  <c r="AS2426" i="32"/>
  <c r="AR2924" i="32"/>
  <c r="AQ1291" i="32"/>
  <c r="AR2842" i="32"/>
  <c r="AS2913" i="32"/>
  <c r="AQ1099" i="32"/>
  <c r="AT3244" i="32"/>
  <c r="AT3361" i="32"/>
  <c r="AR3338" i="32"/>
  <c r="AQ70" i="32"/>
  <c r="AQ1010" i="32"/>
  <c r="AQ767" i="32"/>
  <c r="AS1081" i="32"/>
  <c r="AT2385" i="32"/>
  <c r="AT1062" i="32"/>
  <c r="AR1978" i="32"/>
  <c r="AQ264" i="32"/>
  <c r="AT2901" i="32"/>
  <c r="AQ1041" i="32"/>
  <c r="AR1032" i="32"/>
  <c r="AQ1032" i="32"/>
  <c r="AQ2111" i="32"/>
  <c r="AS1120" i="32"/>
  <c r="AS1978" i="32"/>
  <c r="AS1218" i="32"/>
  <c r="AR2738" i="32"/>
  <c r="AS2792" i="32"/>
  <c r="AR3017" i="32"/>
  <c r="AQ2418" i="32"/>
  <c r="AT2713" i="32"/>
  <c r="AR47" i="32"/>
  <c r="AS1159" i="32"/>
  <c r="AS2514" i="32"/>
  <c r="AR1432" i="32"/>
  <c r="AR2609" i="32"/>
  <c r="AS2494" i="32"/>
  <c r="AS2336" i="32"/>
  <c r="AQ676" i="32"/>
  <c r="AT2801" i="32"/>
  <c r="AR126" i="32"/>
  <c r="AR467" i="32"/>
  <c r="AS764" i="32"/>
  <c r="AT3664" i="32"/>
  <c r="AS1305" i="32"/>
  <c r="AQ2158" i="32"/>
  <c r="AT2769" i="32"/>
  <c r="AQ3119" i="32"/>
  <c r="AT603" i="32"/>
  <c r="AR1160" i="32"/>
  <c r="AQ2003" i="32"/>
  <c r="AT2570" i="32"/>
  <c r="AR3120" i="32"/>
  <c r="AS128" i="32"/>
  <c r="AS200" i="32"/>
  <c r="AQ3477" i="32"/>
  <c r="AS2381" i="32"/>
  <c r="AS2193" i="32"/>
  <c r="AT1134" i="32"/>
  <c r="AT2774" i="32"/>
  <c r="AQ2083" i="32"/>
  <c r="AQ2444" i="32"/>
  <c r="AS1091" i="32"/>
  <c r="AS1067" i="32"/>
  <c r="AR1642" i="32"/>
  <c r="AR561" i="32"/>
  <c r="AS1125" i="32"/>
  <c r="AQ126" i="32"/>
  <c r="AQ2622" i="32"/>
  <c r="AQ3260" i="32"/>
  <c r="AQ1408" i="32"/>
  <c r="AQ3357" i="32"/>
  <c r="AR156" i="32"/>
  <c r="AR4026" i="32"/>
  <c r="AS1779" i="32"/>
  <c r="AS10" i="32"/>
  <c r="AS1071" i="32"/>
  <c r="AR670" i="32"/>
  <c r="AS1304" i="32"/>
  <c r="AR2211" i="32"/>
  <c r="AR2135" i="32"/>
  <c r="AS2167" i="32"/>
  <c r="AR691" i="32"/>
  <c r="AR2444" i="32"/>
  <c r="AR2801" i="32"/>
  <c r="AQ1054" i="32"/>
  <c r="AR2288" i="32"/>
  <c r="AT1160" i="32"/>
  <c r="AS2975" i="32"/>
  <c r="AR2505" i="32"/>
  <c r="AR586" i="32"/>
  <c r="AS2452" i="32"/>
  <c r="AS691" i="32"/>
  <c r="AQ709" i="32"/>
  <c r="AT1053" i="32"/>
  <c r="AT2554" i="32"/>
  <c r="AR2091" i="32"/>
  <c r="AR451" i="32"/>
  <c r="AS276" i="32"/>
  <c r="AS355" i="32"/>
  <c r="AQ2190" i="32"/>
  <c r="AR2153" i="32"/>
  <c r="AT600" i="32"/>
  <c r="AR2916" i="32"/>
  <c r="AQ2107" i="32"/>
  <c r="AQ2624" i="32"/>
  <c r="AR1211" i="32"/>
  <c r="AR2830" i="32"/>
  <c r="AQ2484" i="32"/>
  <c r="AR2337" i="32"/>
  <c r="AQ2376" i="32"/>
  <c r="AT2444" i="32"/>
  <c r="AT612" i="32"/>
  <c r="AS1200" i="32"/>
  <c r="AR1267" i="32"/>
  <c r="AQ2341" i="32"/>
  <c r="AT2322" i="32"/>
  <c r="AR2117" i="32"/>
  <c r="AS2533" i="32"/>
  <c r="AQ769" i="32"/>
  <c r="AQ1024" i="32"/>
  <c r="AS478" i="32"/>
  <c r="AQ2527" i="32"/>
  <c r="AR1008" i="32"/>
  <c r="AR478" i="32"/>
  <c r="AR2439" i="32"/>
  <c r="AR2332" i="32"/>
  <c r="AQ2167" i="32"/>
  <c r="AQ2554" i="32"/>
  <c r="AQ2414" i="32"/>
  <c r="AT2091" i="32"/>
  <c r="AS451" i="32"/>
  <c r="AS412" i="32"/>
  <c r="AR2190" i="32"/>
  <c r="AS2153" i="32"/>
  <c r="AQ324" i="32"/>
  <c r="AT732" i="32"/>
  <c r="AS2916" i="32"/>
  <c r="AR2107" i="32"/>
  <c r="AS2591" i="32"/>
  <c r="AR2624" i="32"/>
  <c r="AS1211" i="32"/>
  <c r="AT2830" i="32"/>
  <c r="AT2464" i="32"/>
  <c r="AS783" i="32"/>
  <c r="AS2341" i="32"/>
  <c r="AS667" i="32"/>
  <c r="AS2801" i="32"/>
  <c r="AT2400" i="32"/>
  <c r="AQ2712" i="32"/>
  <c r="AR2713" i="32"/>
  <c r="AS1054" i="32"/>
  <c r="AQ2552" i="32"/>
  <c r="AQ1159" i="32"/>
  <c r="AS2261" i="32"/>
  <c r="AQ2820" i="32"/>
  <c r="AR769" i="32"/>
  <c r="AQ2117" i="32"/>
  <c r="AQ586" i="32"/>
  <c r="AR2166" i="32"/>
  <c r="AT2190" i="32"/>
  <c r="AT2107" i="32"/>
  <c r="AS2624" i="32"/>
  <c r="AS1246" i="32"/>
  <c r="AS2484" i="32"/>
  <c r="AS2464" i="32"/>
  <c r="AT2551" i="32"/>
  <c r="AQ2769" i="32"/>
  <c r="AQ2424" i="32"/>
  <c r="AQ1053" i="32"/>
  <c r="AQ4490" i="32"/>
  <c r="AR4490" i="32"/>
  <c r="AS4490" i="32"/>
  <c r="AT4490" i="32"/>
  <c r="AQ1072" i="32"/>
  <c r="AQ2302" i="32"/>
  <c r="AR739" i="32"/>
  <c r="AT2424" i="32"/>
  <c r="AT2787" i="32"/>
  <c r="AQ4491" i="32"/>
  <c r="AR4491" i="32"/>
  <c r="AS4491" i="32"/>
  <c r="AT4491" i="32"/>
  <c r="AQ2541" i="32"/>
  <c r="AR2565" i="32"/>
  <c r="AR2484" i="32"/>
  <c r="AR2169" i="32"/>
  <c r="AR732" i="32"/>
  <c r="AQ993" i="32"/>
  <c r="AS2498" i="32"/>
  <c r="AQ2177" i="32"/>
  <c r="AR2302" i="32"/>
  <c r="AS532" i="32"/>
  <c r="AT2260" i="32"/>
  <c r="AR764" i="32"/>
  <c r="AQ478" i="32"/>
  <c r="AQ1157" i="32"/>
  <c r="AS2365" i="32"/>
  <c r="AR409" i="32"/>
  <c r="AQ1020" i="32"/>
  <c r="AR736" i="32"/>
  <c r="AS2586" i="32"/>
  <c r="AQ1199" i="32"/>
  <c r="AT2887" i="32"/>
  <c r="AS2891" i="32"/>
  <c r="AT996" i="32"/>
  <c r="AT2517" i="32"/>
  <c r="AT2499" i="32"/>
  <c r="AS2541" i="32"/>
  <c r="AS2547" i="32"/>
  <c r="AT2158" i="32"/>
  <c r="AQ711" i="32"/>
  <c r="AQ2073" i="32"/>
  <c r="AS675" i="32"/>
  <c r="AT2337" i="32"/>
  <c r="AS2477" i="32"/>
  <c r="AQ1978" i="32"/>
  <c r="AQ2640" i="32"/>
  <c r="AT749" i="32"/>
  <c r="AS2326" i="32"/>
  <c r="AR2478" i="32"/>
  <c r="AS2780" i="32"/>
  <c r="AT2731" i="32"/>
  <c r="AS126" i="32"/>
  <c r="AQ500" i="32"/>
  <c r="AQ1163" i="32"/>
  <c r="AQ2901" i="32"/>
  <c r="AS2972" i="32"/>
  <c r="AR1967" i="32"/>
  <c r="AS2940" i="32"/>
  <c r="AR355" i="32"/>
  <c r="AS2609" i="32"/>
  <c r="AT2802" i="32"/>
  <c r="AQ141" i="32"/>
  <c r="AS32" i="32"/>
  <c r="AT1246" i="32"/>
  <c r="AS699" i="32"/>
  <c r="AT2506" i="32"/>
  <c r="AT2431" i="32"/>
  <c r="AT2931" i="32"/>
  <c r="AS711" i="32"/>
  <c r="AT670" i="32"/>
  <c r="AS704" i="32"/>
  <c r="AT2680" i="32"/>
  <c r="AT2193" i="32"/>
  <c r="AT708" i="32"/>
  <c r="AQ2336" i="32"/>
  <c r="AR2144" i="32"/>
  <c r="AT2326" i="32"/>
  <c r="AS3109" i="32"/>
  <c r="AQ1091" i="32"/>
  <c r="AT2321" i="32"/>
  <c r="AR3071" i="32"/>
  <c r="AT2718" i="32"/>
  <c r="AR2259" i="32"/>
  <c r="AQ2259" i="32"/>
  <c r="AT1404" i="32"/>
  <c r="AQ2995" i="32"/>
  <c r="AR1312" i="32"/>
  <c r="AT1150" i="32"/>
  <c r="AQ2144" i="32"/>
  <c r="AR962" i="32"/>
  <c r="AT1091" i="32"/>
  <c r="AT2394" i="32"/>
  <c r="AS2713" i="32"/>
  <c r="AR2582" i="32"/>
  <c r="AQ1298" i="32"/>
  <c r="AR152" i="32"/>
  <c r="AS2424" i="32"/>
  <c r="AQ3645" i="32"/>
  <c r="AT2558" i="32"/>
  <c r="AT1089" i="32"/>
  <c r="AQ691" i="32"/>
  <c r="AQ736" i="32"/>
  <c r="AT2566" i="32"/>
  <c r="AR3022" i="32"/>
  <c r="AS2012" i="32"/>
  <c r="AS993" i="32"/>
  <c r="AQ1038" i="32"/>
  <c r="AT2972" i="32"/>
  <c r="AT2501" i="32"/>
  <c r="AS2532" i="32"/>
  <c r="AQ603" i="32"/>
  <c r="AQ2296" i="32"/>
  <c r="AS2257" i="32"/>
  <c r="AS44" i="32"/>
  <c r="AR2327" i="32"/>
  <c r="AS2465" i="32"/>
  <c r="AT2679" i="32"/>
  <c r="AQ2150" i="32"/>
  <c r="AT663" i="32"/>
  <c r="AS2359" i="32"/>
  <c r="AS2391" i="32"/>
  <c r="AR1067" i="32"/>
  <c r="AQ1220" i="32"/>
  <c r="AS1056" i="32"/>
  <c r="AQ3254" i="32"/>
  <c r="AR2171" i="32"/>
  <c r="AR2073" i="32"/>
  <c r="AT2083" i="32"/>
  <c r="AR2780" i="32"/>
  <c r="AT1067" i="32"/>
  <c r="AQ2905" i="32"/>
  <c r="AS2811" i="32"/>
  <c r="AS2171" i="32"/>
  <c r="AS1007" i="32"/>
  <c r="AT1220" i="32"/>
  <c r="AR1384" i="32"/>
  <c r="AT4451" i="32"/>
  <c r="AQ2556" i="32"/>
  <c r="AS2858" i="32"/>
  <c r="AQ3626" i="32"/>
  <c r="AR3030" i="32"/>
  <c r="AR3626" i="32"/>
  <c r="AS391" i="32"/>
  <c r="AR4447" i="32"/>
  <c r="AT2481" i="32"/>
  <c r="AR2536" i="32"/>
  <c r="AT2450" i="32"/>
  <c r="AQ4447" i="32"/>
  <c r="AQ2131" i="32"/>
  <c r="AS2131" i="32"/>
  <c r="AQ783" i="32"/>
  <c r="AT2552" i="32"/>
  <c r="AS2686" i="32"/>
  <c r="AR2768" i="32"/>
  <c r="AS1190" i="32"/>
  <c r="AR603" i="32"/>
  <c r="AQ2701" i="32"/>
  <c r="AT2217" i="32"/>
  <c r="AR1073" i="32"/>
  <c r="AQ539" i="32"/>
  <c r="AR2978" i="32"/>
  <c r="AR2632" i="32"/>
  <c r="AS2073" i="32"/>
  <c r="AT3097" i="32"/>
  <c r="AT1624" i="32"/>
  <c r="AT2556" i="32"/>
  <c r="AS2632" i="32"/>
  <c r="AR4443" i="32"/>
  <c r="AQ2664" i="32"/>
  <c r="AQ1074" i="32"/>
  <c r="AR3099" i="32"/>
  <c r="AQ2974" i="32"/>
  <c r="AS1624" i="32"/>
  <c r="AQ2189" i="32"/>
  <c r="AS312" i="32"/>
  <c r="AS300" i="32"/>
  <c r="AS2054" i="32"/>
  <c r="AS1236" i="32"/>
  <c r="AT2564" i="32"/>
  <c r="AQ2598" i="32"/>
  <c r="AT4447" i="32"/>
  <c r="AS1074" i="32"/>
  <c r="AR3508" i="32"/>
  <c r="AT645" i="32"/>
  <c r="AS4443" i="32"/>
  <c r="AQ2602" i="32"/>
  <c r="AT2382" i="32"/>
  <c r="AS3099" i="32"/>
  <c r="AT592" i="32"/>
  <c r="AS539" i="32"/>
  <c r="AS2262" i="32"/>
  <c r="AS2250" i="32"/>
  <c r="AT2206" i="32"/>
  <c r="AR3324" i="32"/>
  <c r="AT3303" i="32"/>
  <c r="AQ8" i="32"/>
  <c r="AT2191" i="32"/>
  <c r="AT2173" i="32"/>
  <c r="AR2417" i="32"/>
  <c r="AQ2572" i="32"/>
  <c r="AS2090" i="32"/>
  <c r="AT2139" i="32"/>
  <c r="AQ2532" i="32"/>
  <c r="AR2658" i="32"/>
  <c r="AT2352" i="32"/>
  <c r="AR8" i="32"/>
  <c r="AQ2768" i="32"/>
  <c r="AQ2780" i="32"/>
  <c r="AR663" i="32"/>
  <c r="AT2538" i="32"/>
  <c r="AT1056" i="32"/>
  <c r="AR2261" i="32"/>
  <c r="AT1154" i="32"/>
  <c r="AT2250" i="32"/>
  <c r="AT3266" i="32"/>
  <c r="AT3287" i="32"/>
  <c r="AT3327" i="32"/>
  <c r="AT3022" i="32"/>
  <c r="AS1312" i="32"/>
  <c r="AQ1882" i="32"/>
  <c r="AS1818" i="32"/>
  <c r="AT4090" i="32"/>
  <c r="AS2499" i="32"/>
  <c r="AQ2504" i="32"/>
  <c r="AR1965" i="32"/>
  <c r="AS2572" i="32"/>
  <c r="AT676" i="32"/>
  <c r="AT1024" i="32"/>
  <c r="AT2150" i="32"/>
  <c r="AT2391" i="32"/>
  <c r="AQ1073" i="32"/>
  <c r="AS645" i="32"/>
  <c r="AT2353" i="32"/>
  <c r="AS2321" i="32"/>
  <c r="AQ2450" i="32"/>
  <c r="AS2795" i="32"/>
  <c r="AQ3071" i="32"/>
  <c r="AT575" i="32"/>
  <c r="AS6" i="32"/>
  <c r="AQ2538" i="32"/>
  <c r="AT2208" i="32"/>
  <c r="AQ1446" i="32"/>
  <c r="AS2680" i="32"/>
  <c r="AR2972" i="32"/>
  <c r="AS3645" i="32"/>
  <c r="AT1762" i="32"/>
  <c r="AQ1870" i="32"/>
  <c r="AR866" i="32"/>
  <c r="AS4385" i="32"/>
  <c r="AT998" i="32"/>
  <c r="AT1012" i="32"/>
  <c r="AQ3037" i="32"/>
  <c r="AT218" i="32"/>
  <c r="AR4271" i="32"/>
  <c r="AQ4151" i="32"/>
  <c r="AR1870" i="32"/>
  <c r="AQ2102" i="32"/>
  <c r="AR2090" i="32"/>
  <c r="AS4271" i="32"/>
  <c r="AR4151" i="32"/>
  <c r="AR318" i="32"/>
  <c r="AQ2119" i="32"/>
  <c r="AQ4328" i="32"/>
  <c r="AQ956" i="32"/>
  <c r="AS929" i="32"/>
  <c r="AQ430" i="32"/>
  <c r="AQ593" i="32"/>
  <c r="AS2053" i="32"/>
  <c r="AQ318" i="32"/>
  <c r="AS2025" i="32"/>
  <c r="AS4423" i="32"/>
  <c r="AR4425" i="32"/>
  <c r="AQ914" i="32"/>
  <c r="AS4151" i="32"/>
  <c r="AS318" i="32"/>
  <c r="AT2119" i="32"/>
  <c r="AT2408" i="32"/>
  <c r="AQ1012" i="32"/>
  <c r="AR956" i="32"/>
  <c r="AS2768" i="32"/>
  <c r="AT546" i="32"/>
  <c r="AS575" i="32"/>
  <c r="AR1150" i="32"/>
  <c r="AQ467" i="32"/>
  <c r="AT4423" i="32"/>
  <c r="AS4425" i="32"/>
  <c r="AR2025" i="32"/>
  <c r="AS914" i="32"/>
  <c r="AQ3893" i="32"/>
  <c r="AQ368" i="32"/>
  <c r="AT2117" i="32"/>
  <c r="AR2787" i="32"/>
  <c r="AQ131" i="32"/>
  <c r="AQ2836" i="32"/>
  <c r="AR1246" i="32"/>
  <c r="AS2526" i="32"/>
  <c r="AR2857" i="32"/>
  <c r="AT1232" i="32"/>
  <c r="AT2077" i="32"/>
  <c r="AS2660" i="32"/>
  <c r="AS2387" i="32"/>
  <c r="AT2658" i="32"/>
  <c r="AQ699" i="32"/>
  <c r="AS52" i="32"/>
  <c r="AR2774" i="32"/>
  <c r="AS2450" i="32"/>
  <c r="AQ1371" i="32"/>
  <c r="AT1385" i="32"/>
  <c r="AQ3774" i="32"/>
  <c r="AT597" i="32"/>
  <c r="AQ2735" i="32"/>
  <c r="AR2570" i="32"/>
  <c r="AR490" i="32"/>
  <c r="AR4" i="32"/>
  <c r="AS3269" i="32"/>
  <c r="AR3350" i="32"/>
  <c r="AR193" i="32"/>
  <c r="AR3657" i="32"/>
  <c r="AT2999" i="32"/>
  <c r="AS3001" i="32"/>
  <c r="AQ2431" i="32"/>
  <c r="AS2600" i="32"/>
  <c r="AS2166" i="32"/>
  <c r="AS682" i="32"/>
  <c r="AT2341" i="32"/>
  <c r="AT985" i="32"/>
  <c r="AS3254" i="32"/>
  <c r="AT2660" i="32"/>
  <c r="AS2174" i="32"/>
  <c r="AQ10" i="32"/>
  <c r="AS2774" i="32"/>
  <c r="AQ1175" i="32"/>
  <c r="AR1371" i="32"/>
  <c r="AT3774" i="32"/>
  <c r="AQ597" i="32"/>
  <c r="AR2278" i="32"/>
  <c r="AT4" i="32"/>
  <c r="AT2211" i="32"/>
  <c r="AS3350" i="32"/>
  <c r="AS3661" i="32"/>
  <c r="AQ3002" i="32"/>
  <c r="AR2999" i="32"/>
  <c r="AR3033" i="32"/>
  <c r="AQ3623" i="32"/>
  <c r="AT3001" i="32"/>
  <c r="AQ3044" i="32"/>
  <c r="AQ3670" i="32"/>
  <c r="AR4022" i="32"/>
  <c r="AT4022" i="32"/>
  <c r="AS94" i="32"/>
  <c r="AT1034" i="32"/>
  <c r="AR699" i="32"/>
  <c r="AR2420" i="32"/>
  <c r="AQ2544" i="32"/>
  <c r="AT2547" i="32"/>
  <c r="AR2464" i="32"/>
  <c r="AS2353" i="32"/>
  <c r="AS2346" i="32"/>
  <c r="AT1040" i="32"/>
  <c r="AT187" i="32"/>
  <c r="AR2992" i="32"/>
  <c r="AT3893" i="32"/>
  <c r="AQ3765" i="32"/>
  <c r="AR3986" i="32"/>
  <c r="AR111" i="32"/>
  <c r="AS1599" i="32"/>
  <c r="AR4469" i="32"/>
  <c r="AS3617" i="32"/>
  <c r="AQ1266" i="32"/>
  <c r="AQ2505" i="32"/>
  <c r="AS3777" i="32"/>
  <c r="AR3929" i="32"/>
  <c r="AT1071" i="32"/>
  <c r="AQ2660" i="32"/>
  <c r="AQ2381" i="32"/>
  <c r="AR1170" i="32"/>
  <c r="AS3838" i="32"/>
  <c r="AT1736" i="32"/>
  <c r="AQ3802" i="32"/>
  <c r="AT3777" i="32"/>
  <c r="AS3929" i="32"/>
  <c r="AS3818" i="32"/>
  <c r="AR3571" i="32"/>
  <c r="AS1603" i="32"/>
  <c r="AT3838" i="32"/>
  <c r="AR4122" i="32"/>
  <c r="AT1670" i="32"/>
  <c r="AS4122" i="32"/>
  <c r="AS2570" i="32"/>
  <c r="AS2376" i="32"/>
  <c r="AR2158" i="32"/>
  <c r="AR2346" i="32"/>
  <c r="AQ2288" i="32"/>
  <c r="AQ44" i="32"/>
  <c r="AR2063" i="32"/>
  <c r="AR2059" i="32"/>
  <c r="AQ4138" i="32"/>
  <c r="AT2529" i="32"/>
  <c r="AT1177" i="32"/>
  <c r="AQ1170" i="32"/>
  <c r="AS561" i="32"/>
  <c r="AQ663" i="32"/>
  <c r="AS1174" i="32"/>
  <c r="AT2059" i="32"/>
  <c r="AS4263" i="32"/>
  <c r="AR101" i="32"/>
  <c r="AQ2394" i="32"/>
  <c r="AS2379" i="32"/>
  <c r="AR539" i="32"/>
  <c r="AQ575" i="32"/>
  <c r="AQ704" i="32"/>
  <c r="AS2566" i="32"/>
  <c r="AR2262" i="32"/>
  <c r="AR1981" i="32"/>
  <c r="AQ2353" i="32"/>
  <c r="AT2128" i="32"/>
  <c r="AS500" i="32"/>
  <c r="AT2264" i="32"/>
  <c r="AQ4" i="32"/>
  <c r="AS2264" i="32"/>
  <c r="AT461" i="32"/>
  <c r="AS4460" i="32"/>
  <c r="AS2659" i="32"/>
  <c r="AR2987" i="32"/>
  <c r="AT1120" i="32"/>
  <c r="AR2431" i="32"/>
  <c r="AT2794" i="32"/>
  <c r="AS2150" i="32"/>
  <c r="AS985" i="32"/>
  <c r="AT2659" i="32"/>
  <c r="AR2792" i="32"/>
  <c r="AS2738" i="32"/>
  <c r="AQ1062" i="32"/>
  <c r="AS461" i="32"/>
  <c r="AQ320" i="32"/>
  <c r="AQ3489" i="32"/>
  <c r="AQ2578" i="32"/>
  <c r="AS2908" i="32"/>
  <c r="AR2788" i="32"/>
  <c r="AT752" i="32"/>
  <c r="AQ1776" i="32"/>
  <c r="AS177" i="32"/>
  <c r="AR1302" i="32"/>
  <c r="AQ2410" i="32"/>
  <c r="AQ1017" i="32"/>
  <c r="AR2291" i="32"/>
  <c r="AQ2333" i="32"/>
  <c r="AS908" i="32"/>
  <c r="AR2898" i="32"/>
  <c r="AR3489" i="32"/>
  <c r="AS2788" i="32"/>
  <c r="AQ798" i="32"/>
  <c r="AQ1671" i="32"/>
  <c r="AS2441" i="32"/>
  <c r="AS3599" i="32"/>
  <c r="AT2898" i="32"/>
  <c r="AQ2456" i="32"/>
  <c r="AR121" i="32"/>
  <c r="AT4302" i="32"/>
  <c r="AT3750" i="32"/>
  <c r="AS3705" i="32"/>
  <c r="AR1047" i="32"/>
  <c r="AQ416" i="32"/>
  <c r="AS429" i="32"/>
  <c r="AQ2514" i="32"/>
  <c r="AR676" i="32"/>
  <c r="AS1150" i="32"/>
  <c r="AT2162" i="32"/>
  <c r="AT783" i="32"/>
  <c r="AR2374" i="32"/>
  <c r="AT2331" i="32"/>
  <c r="AQ3185" i="32"/>
  <c r="AT550" i="32"/>
  <c r="AS467" i="32"/>
  <c r="AQ2208" i="32"/>
  <c r="AQ1049" i="32"/>
  <c r="AT1190" i="32"/>
  <c r="AT2514" i="32"/>
  <c r="AT1049" i="32"/>
  <c r="AR2538" i="32"/>
  <c r="AQ2255" i="32"/>
  <c r="AS2063" i="32"/>
  <c r="AQ2050" i="32"/>
  <c r="AT2418" i="32"/>
  <c r="AR1038" i="32"/>
  <c r="AR2131" i="32"/>
  <c r="AR2394" i="32"/>
  <c r="AQ2331" i="32"/>
  <c r="AT1038" i="32"/>
  <c r="AT8" i="32"/>
  <c r="AQ2400" i="32"/>
  <c r="AS2255" i="32"/>
  <c r="AR2208" i="32"/>
  <c r="AR1049" i="32"/>
  <c r="AT2063" i="32"/>
  <c r="AQ2250" i="32"/>
  <c r="AT1028" i="32"/>
  <c r="AT2479" i="32"/>
  <c r="AT2603" i="32"/>
  <c r="AT2811" i="32"/>
  <c r="AR2423" i="32"/>
  <c r="AT2572" i="32"/>
  <c r="AR2851" i="32"/>
  <c r="AT698" i="32"/>
  <c r="AR2167" i="32"/>
  <c r="AS2467" i="32"/>
  <c r="AQ2375" i="32"/>
  <c r="AS2327" i="32"/>
  <c r="AT26" i="32"/>
  <c r="AR2804" i="32"/>
  <c r="AR3094" i="32"/>
  <c r="AT56" i="32"/>
  <c r="AR1190" i="32"/>
  <c r="AQ3055" i="32"/>
  <c r="AT2726" i="32"/>
  <c r="AT2701" i="32"/>
  <c r="AQ2858" i="32"/>
  <c r="AT2694" i="32"/>
  <c r="AT1437" i="32"/>
  <c r="AR1453" i="32"/>
  <c r="AQ2694" i="32"/>
  <c r="AT1609" i="32"/>
  <c r="AT4452" i="32"/>
  <c r="AT44" i="32"/>
  <c r="AT4024" i="32"/>
  <c r="AT439" i="32"/>
  <c r="AT2312" i="32"/>
  <c r="AS2268" i="32"/>
  <c r="AS2228" i="32"/>
  <c r="AQ4411" i="32"/>
  <c r="AS4415" i="32"/>
  <c r="AR4263" i="32"/>
  <c r="AT4159" i="32"/>
  <c r="AR4422" i="32"/>
  <c r="AT101" i="32"/>
  <c r="AS4080" i="32"/>
  <c r="AS4197" i="32"/>
  <c r="AR1922" i="32"/>
  <c r="AS1806" i="32"/>
  <c r="AQ3595" i="32"/>
  <c r="AR3261" i="32"/>
  <c r="AQ1733" i="32"/>
  <c r="AS3802" i="32"/>
  <c r="AS1708" i="32"/>
  <c r="AQ4230" i="32"/>
  <c r="AS956" i="32"/>
  <c r="AT3746" i="32"/>
  <c r="AS4355" i="32"/>
  <c r="AR1847" i="32"/>
  <c r="AR1838" i="32"/>
  <c r="AR4057" i="32"/>
  <c r="AR1834" i="32"/>
  <c r="AS3765" i="32"/>
  <c r="AS3822" i="32"/>
  <c r="AT1882" i="32"/>
  <c r="AQ1289" i="32"/>
  <c r="AR3812" i="32"/>
  <c r="AT4132" i="32"/>
  <c r="AT4256" i="32"/>
  <c r="AT4355" i="32"/>
  <c r="AR3852" i="32"/>
  <c r="AR1733" i="32"/>
  <c r="AT3802" i="32"/>
  <c r="AT1708" i="32"/>
  <c r="AQ3899" i="32"/>
  <c r="AQ4132" i="32"/>
  <c r="AQ3735" i="32"/>
  <c r="AS1432" i="32"/>
  <c r="AR2984" i="32"/>
  <c r="AR1899" i="32"/>
  <c r="AS1847" i="32"/>
  <c r="AS1834" i="32"/>
  <c r="AR1839" i="32"/>
  <c r="AS3735" i="32"/>
  <c r="AQ3571" i="32"/>
  <c r="AS3121" i="32"/>
  <c r="AR1970" i="32"/>
  <c r="AT307" i="32"/>
  <c r="AQ218" i="32"/>
  <c r="AQ4254" i="32"/>
  <c r="AS3812" i="32"/>
  <c r="AR3617" i="32"/>
  <c r="AS3852" i="32"/>
  <c r="AS1733" i="32"/>
  <c r="AR103" i="32"/>
  <c r="AR3899" i="32"/>
  <c r="AS4214" i="32"/>
  <c r="AR4132" i="32"/>
  <c r="AQ1503" i="32"/>
  <c r="AR3735" i="32"/>
  <c r="AQ1851" i="32"/>
  <c r="AQ3990" i="32"/>
  <c r="AR612" i="32"/>
  <c r="AS2260" i="32"/>
  <c r="AT2226" i="32"/>
  <c r="AT1432" i="32"/>
  <c r="AQ4422" i="32"/>
  <c r="AT1654" i="32"/>
  <c r="AS1839" i="32"/>
  <c r="AT1710" i="32"/>
  <c r="AR218" i="32"/>
  <c r="AT3812" i="32"/>
  <c r="AR858" i="32"/>
  <c r="AT3899" i="32"/>
  <c r="AQ829" i="32"/>
  <c r="AT1027" i="32"/>
  <c r="AQ2260" i="32"/>
  <c r="AS2648" i="32"/>
  <c r="F105" i="54"/>
  <c r="AQ4221" i="32"/>
  <c r="AT1839" i="32"/>
  <c r="AR3114" i="32"/>
  <c r="AR405" i="32"/>
  <c r="AT2877" i="32"/>
  <c r="AR4221" i="32"/>
  <c r="AQ487" i="32"/>
  <c r="AR3838" i="32"/>
  <c r="AR914" i="32"/>
  <c r="AR1858" i="32"/>
  <c r="AR1822" i="32"/>
  <c r="AS1851" i="32"/>
  <c r="AQ3777" i="32"/>
  <c r="AQ4183" i="32"/>
  <c r="AT682" i="32"/>
  <c r="AR682" i="32"/>
  <c r="AS2529" i="32"/>
  <c r="AS962" i="32"/>
  <c r="AT2288" i="32"/>
  <c r="AQ4355" i="32"/>
  <c r="AR2226" i="32"/>
  <c r="AS2697" i="32"/>
  <c r="AT3667" i="32"/>
  <c r="AQ1607" i="32"/>
  <c r="AQ5" i="32"/>
  <c r="AS2598" i="32"/>
  <c r="AR2459" i="32"/>
  <c r="AQ1108" i="32"/>
  <c r="AT3099" i="32"/>
  <c r="AQ2264" i="32"/>
  <c r="AS1046" i="32"/>
  <c r="AT3017" i="32"/>
  <c r="AQ839" i="32"/>
  <c r="AQ1303" i="32"/>
  <c r="AS31" i="32"/>
  <c r="AQ2491" i="32"/>
  <c r="AT3142" i="32"/>
  <c r="AT3143" i="32"/>
  <c r="AR1051" i="32"/>
  <c r="AQ3303" i="32"/>
  <c r="AR3025" i="32"/>
  <c r="AQ837" i="32"/>
  <c r="AT2771" i="32"/>
  <c r="AQ3083" i="32"/>
  <c r="AT1457" i="32"/>
  <c r="AT2992" i="32"/>
  <c r="AT3025" i="32"/>
  <c r="AS1592" i="32"/>
  <c r="AQ161" i="32"/>
  <c r="AR37" i="32"/>
  <c r="AS4026" i="32"/>
  <c r="AS2826" i="32"/>
  <c r="AQ288" i="32"/>
  <c r="AT667" i="32"/>
  <c r="AQ1071" i="32"/>
  <c r="AT709" i="32"/>
  <c r="AR1089" i="32"/>
  <c r="AQ2195" i="32"/>
  <c r="AQ2348" i="32"/>
  <c r="AR2501" i="32"/>
  <c r="AT2199" i="32"/>
  <c r="AR2551" i="32"/>
  <c r="AT704" i="32"/>
  <c r="AT3081" i="32"/>
  <c r="AS2418" i="32"/>
  <c r="AQ4427" i="32"/>
  <c r="AS1170" i="32"/>
  <c r="AQ2732" i="32"/>
  <c r="AS2296" i="32"/>
  <c r="AT2296" i="32"/>
  <c r="AR1166" i="32"/>
  <c r="AR2659" i="32"/>
  <c r="AT2220" i="32"/>
  <c r="AT1421" i="32"/>
  <c r="AR3243" i="32"/>
  <c r="AT1456" i="32"/>
  <c r="AS2694" i="32"/>
  <c r="AT3036" i="32"/>
  <c r="AQ2166" i="32"/>
  <c r="AS2226" i="32"/>
  <c r="AQ764" i="32"/>
  <c r="AT1087" i="32"/>
  <c r="AT2135" i="32"/>
  <c r="AT993" i="32"/>
  <c r="AT2640" i="32"/>
  <c r="AQ962" i="32"/>
  <c r="AS753" i="32"/>
  <c r="AS1079" i="32"/>
  <c r="AS1097" i="32"/>
  <c r="AS3077" i="32"/>
  <c r="AR2827" i="32"/>
  <c r="AR2400" i="32"/>
  <c r="AQ532" i="32"/>
  <c r="AT2725" i="32"/>
  <c r="AT2727" i="32"/>
  <c r="AT1054" i="32"/>
  <c r="AS2552" i="32"/>
  <c r="AT2648" i="32"/>
  <c r="AT2257" i="32"/>
  <c r="AS1040" i="32"/>
  <c r="AS3660" i="32"/>
  <c r="AS2258" i="32"/>
  <c r="AQ2258" i="32"/>
  <c r="AS2455" i="32"/>
  <c r="AT2455" i="32"/>
  <c r="AS2563" i="32"/>
  <c r="AT2563" i="32"/>
  <c r="AQ1262" i="32"/>
  <c r="AS1262" i="32"/>
  <c r="AQ2315" i="32"/>
  <c r="AR2315" i="32"/>
  <c r="AQ1116" i="32"/>
  <c r="AR1116" i="32"/>
  <c r="AT2636" i="32"/>
  <c r="AS2636" i="32"/>
  <c r="AT1155" i="32"/>
  <c r="AQ1155" i="32"/>
  <c r="AT2313" i="32"/>
  <c r="AR2313" i="32"/>
  <c r="AR1105" i="32"/>
  <c r="AT1105" i="32"/>
  <c r="AS1105" i="32"/>
  <c r="AT134" i="32"/>
  <c r="AS134" i="32"/>
  <c r="AS2662" i="32"/>
  <c r="AR2662" i="32"/>
  <c r="AQ129" i="32"/>
  <c r="AR129" i="32"/>
  <c r="AT1365" i="32"/>
  <c r="AS1365" i="32"/>
  <c r="AS2989" i="32"/>
  <c r="AQ2989" i="32"/>
  <c r="AS1338" i="32"/>
  <c r="AR1338" i="32"/>
  <c r="AQ1338" i="32"/>
  <c r="AR3027" i="32"/>
  <c r="AT3027" i="32"/>
  <c r="AT1333" i="32"/>
  <c r="AQ1333" i="32"/>
  <c r="AS3307" i="32"/>
  <c r="AR3307" i="32"/>
  <c r="AR1317" i="32"/>
  <c r="AT1317" i="32"/>
  <c r="AT3159" i="32"/>
  <c r="AS3159" i="32"/>
  <c r="AT2880" i="32"/>
  <c r="AR2880" i="32"/>
  <c r="AT1399" i="32"/>
  <c r="AR1399" i="32"/>
  <c r="AQ1399" i="32"/>
  <c r="AT3005" i="32"/>
  <c r="AS3005" i="32"/>
  <c r="AT1647" i="32"/>
  <c r="AR1647" i="32"/>
  <c r="AQ1647" i="32"/>
  <c r="AT3154" i="32"/>
  <c r="AS3154" i="32"/>
  <c r="AT1482" i="32"/>
  <c r="AR1482" i="32"/>
  <c r="AS3928" i="32"/>
  <c r="AT3928" i="32"/>
  <c r="AQ1436" i="32"/>
  <c r="AR1436" i="32"/>
  <c r="AT1436" i="32"/>
  <c r="AQ3391" i="32"/>
  <c r="AS3391" i="32"/>
  <c r="AS1165" i="32"/>
  <c r="AQ1165" i="32"/>
  <c r="AT1184" i="32"/>
  <c r="AR1184" i="32"/>
  <c r="AS680" i="32"/>
  <c r="AT680" i="32"/>
  <c r="AQ2634" i="32"/>
  <c r="AT2634" i="32"/>
  <c r="AQ770" i="32"/>
  <c r="AT770" i="32"/>
  <c r="AQ1244" i="32"/>
  <c r="AS1244" i="32"/>
  <c r="AQ2835" i="32"/>
  <c r="AS2835" i="32"/>
  <c r="AR2835" i="32"/>
  <c r="AT2681" i="32"/>
  <c r="AR2681" i="32"/>
  <c r="AS1208" i="32"/>
  <c r="AR1208" i="32"/>
  <c r="AS2828" i="32"/>
  <c r="AQ2828" i="32"/>
  <c r="AS1495" i="32"/>
  <c r="AT1495" i="32"/>
  <c r="AT3136" i="32"/>
  <c r="AQ3136" i="32"/>
  <c r="AT2699" i="32"/>
  <c r="AS2699" i="32"/>
  <c r="AT1202" i="32"/>
  <c r="AS1202" i="32"/>
  <c r="AT2867" i="32"/>
  <c r="AS2867" i="32"/>
  <c r="AT3496" i="32"/>
  <c r="AR3496" i="32"/>
  <c r="AT3170" i="32"/>
  <c r="AR3170" i="32"/>
  <c r="AR3614" i="32"/>
  <c r="AT3614" i="32"/>
  <c r="AR1411" i="32"/>
  <c r="AQ1411" i="32"/>
  <c r="AT3488" i="32"/>
  <c r="AQ3488" i="32"/>
  <c r="AR3764" i="32"/>
  <c r="AT3764" i="32"/>
  <c r="AT3528" i="32"/>
  <c r="AS3528" i="32"/>
  <c r="AQ3528" i="32"/>
  <c r="AR3446" i="32"/>
  <c r="AQ3446" i="32"/>
  <c r="AS3870" i="32"/>
  <c r="AR3870" i="32"/>
  <c r="AT3870" i="32"/>
  <c r="AR3308" i="32"/>
  <c r="AT12" i="32"/>
  <c r="AQ1135" i="32"/>
  <c r="AR134" i="32"/>
  <c r="AQ2891" i="32"/>
  <c r="AR1356" i="32"/>
  <c r="AR3475" i="32"/>
  <c r="AT2181" i="32"/>
  <c r="AS2661" i="32"/>
  <c r="AS674" i="32"/>
  <c r="AQ2781" i="32"/>
  <c r="AR1192" i="32"/>
  <c r="AR1361" i="32"/>
  <c r="AQ1243" i="32"/>
  <c r="AQ2411" i="32"/>
  <c r="AS1158" i="32"/>
  <c r="AR2368" i="32"/>
  <c r="AR1141" i="32"/>
  <c r="AR2781" i="32"/>
  <c r="AT1192" i="32"/>
  <c r="AT3164" i="32"/>
  <c r="AS2781" i="32"/>
  <c r="AS50" i="32"/>
  <c r="AR50" i="32"/>
  <c r="AQ50" i="32"/>
  <c r="AS1243" i="32"/>
  <c r="AQ674" i="32"/>
  <c r="AT1338" i="32"/>
  <c r="AR1336" i="32"/>
  <c r="AS129" i="32"/>
  <c r="AR2696" i="32"/>
  <c r="G74" i="54"/>
  <c r="AR4444" i="32"/>
  <c r="AR4082" i="32"/>
  <c r="AQ1956" i="32"/>
  <c r="AS4444" i="32"/>
  <c r="AR1533" i="32"/>
  <c r="AQ3873" i="32"/>
  <c r="AR3892" i="32"/>
  <c r="AR4366" i="32"/>
  <c r="AT4264" i="32"/>
  <c r="AS4185" i="32"/>
  <c r="AR1861" i="32"/>
  <c r="AR1889" i="32"/>
  <c r="AS4221" i="32"/>
  <c r="AR3894" i="32"/>
  <c r="AQ3798" i="32"/>
  <c r="AR4470" i="32"/>
  <c r="AR73" i="32"/>
  <c r="AT177" i="32"/>
  <c r="AQ3569" i="32"/>
  <c r="AT910" i="32"/>
  <c r="AR531" i="32"/>
  <c r="AQ3279" i="32"/>
  <c r="AS2962" i="32"/>
  <c r="AS1889" i="32"/>
  <c r="AR1593" i="32"/>
  <c r="AS3462" i="32"/>
  <c r="AQ449" i="32"/>
  <c r="AR981" i="32"/>
  <c r="AS1952" i="32"/>
  <c r="AQ1907" i="32"/>
  <c r="AQ4121" i="32"/>
  <c r="AT4393" i="32"/>
  <c r="AQ3726" i="32"/>
  <c r="AR654" i="32"/>
  <c r="AS1195" i="32"/>
  <c r="AS4422" i="32"/>
  <c r="AR1916" i="32"/>
  <c r="AT211" i="32"/>
  <c r="AS1549" i="32"/>
  <c r="AS2764" i="32"/>
  <c r="AS470" i="32"/>
  <c r="AQ237" i="32"/>
  <c r="AR1907" i="32"/>
  <c r="AQ1658" i="32"/>
  <c r="AR4295" i="32"/>
  <c r="AR826" i="32"/>
  <c r="AT1907" i="32"/>
  <c r="AR1701" i="32"/>
  <c r="AQ3162" i="32"/>
  <c r="AR3866" i="32"/>
  <c r="AR4344" i="32"/>
  <c r="AR3798" i="32"/>
  <c r="AR4456" i="32"/>
  <c r="AR4226" i="32"/>
  <c r="AS4344" i="32"/>
  <c r="AQ954" i="32"/>
  <c r="AR1941" i="32"/>
  <c r="AS4226" i="32"/>
  <c r="AS4295" i="32"/>
  <c r="AT4344" i="32"/>
  <c r="AS3845" i="32"/>
  <c r="AT1478" i="32"/>
  <c r="AR3832" i="32"/>
  <c r="AR3573" i="32"/>
  <c r="AQ582" i="32"/>
  <c r="AT1889" i="32"/>
  <c r="AR3356" i="32"/>
  <c r="AS4130" i="32"/>
  <c r="AQ3972" i="32"/>
  <c r="AQ4041" i="32"/>
  <c r="AS826" i="32"/>
  <c r="AR3755" i="32"/>
  <c r="AQ3724" i="32"/>
  <c r="AS155" i="32"/>
  <c r="AS954" i="32"/>
  <c r="AR954" i="32"/>
  <c r="AS1941" i="32"/>
  <c r="AT4130" i="32"/>
  <c r="AT4295" i="32"/>
  <c r="AR3961" i="32"/>
  <c r="AS3798" i="32"/>
  <c r="AR4041" i="32"/>
  <c r="AT826" i="32"/>
  <c r="AT3755" i="32"/>
  <c r="AS3704" i="32"/>
  <c r="AS3723" i="32"/>
  <c r="AT1564" i="32"/>
  <c r="AR3724" i="32"/>
  <c r="AQ155" i="32"/>
  <c r="AS2046" i="32"/>
  <c r="AS405" i="32"/>
  <c r="AS3832" i="32"/>
  <c r="AS3573" i="32"/>
  <c r="AR2873" i="32"/>
  <c r="AR3389" i="32"/>
  <c r="AQ4226" i="32"/>
  <c r="AQ4105" i="32"/>
  <c r="AQ3755" i="32"/>
  <c r="AT2034" i="32"/>
  <c r="AS4041" i="32"/>
  <c r="AS3648" i="32"/>
  <c r="AQ913" i="32"/>
  <c r="AQ1240" i="32"/>
  <c r="AT3832" i="32"/>
  <c r="AQ801" i="32"/>
  <c r="AT3573" i="32"/>
  <c r="AR1239" i="32"/>
  <c r="AQ1941" i="32"/>
  <c r="AR4130" i="32"/>
  <c r="AT4415" i="32"/>
  <c r="AQ4050" i="32"/>
  <c r="AS3961" i="32"/>
  <c r="AT3723" i="32"/>
  <c r="AS3724" i="32"/>
  <c r="AT155" i="32"/>
  <c r="AQ238" i="32"/>
  <c r="AR874" i="32"/>
  <c r="AT1906" i="32"/>
  <c r="AQ4415" i="32"/>
  <c r="AT4128" i="32"/>
  <c r="AR4050" i="32"/>
  <c r="AT3961" i="32"/>
  <c r="AS3717" i="32"/>
  <c r="AQ3723" i="32"/>
  <c r="AS1475" i="32"/>
  <c r="AR3945" i="32"/>
  <c r="AR2103" i="32"/>
  <c r="AT405" i="32"/>
  <c r="AS3787" i="32"/>
  <c r="AQ3909" i="32"/>
  <c r="AQ2335" i="32"/>
  <c r="AR938" i="32"/>
  <c r="AT168" i="32"/>
  <c r="AR1633" i="32"/>
  <c r="AR1418" i="32"/>
  <c r="AT4444" i="32"/>
  <c r="AQ4128" i="32"/>
  <c r="AS1906" i="32"/>
  <c r="AS4128" i="32"/>
  <c r="AQ1906" i="32"/>
  <c r="AQ1847" i="32"/>
  <c r="AQ4029" i="32"/>
  <c r="AS4050" i="32"/>
  <c r="AQ101" i="32"/>
  <c r="AR1440" i="32"/>
  <c r="AS3945" i="32"/>
  <c r="AT3851" i="32"/>
  <c r="AR2233" i="32"/>
  <c r="AQ3693" i="32"/>
  <c r="AT2886" i="32"/>
  <c r="AQ2886" i="32"/>
  <c r="AS2886" i="32"/>
  <c r="AQ2539" i="32"/>
  <c r="AS2539" i="32"/>
  <c r="AS3137" i="32"/>
  <c r="AT3137" i="32"/>
  <c r="AS2272" i="32"/>
  <c r="AT2272" i="32"/>
  <c r="AQ1138" i="32"/>
  <c r="AS1138" i="32"/>
  <c r="AQ2298" i="32"/>
  <c r="AT2298" i="32"/>
  <c r="AS1187" i="32"/>
  <c r="AQ1187" i="32"/>
  <c r="AS1075" i="32"/>
  <c r="AQ1075" i="32"/>
  <c r="AS2759" i="32"/>
  <c r="AQ2759" i="32"/>
  <c r="AT1280" i="32"/>
  <c r="AR1280" i="32"/>
  <c r="AQ3341" i="32"/>
  <c r="AT3341" i="32"/>
  <c r="AS3341" i="32"/>
  <c r="AR3341" i="32"/>
  <c r="AT3344" i="32"/>
  <c r="AR3344" i="32"/>
  <c r="AS3344" i="32"/>
  <c r="AT1275" i="32"/>
  <c r="AS1275" i="32"/>
  <c r="AR1275" i="32"/>
  <c r="AS1348" i="32"/>
  <c r="AQ1348" i="32"/>
  <c r="AT3402" i="32"/>
  <c r="AS3402" i="32"/>
  <c r="AT3372" i="32"/>
  <c r="AS3372" i="32"/>
  <c r="AR3372" i="32"/>
  <c r="AQ3372" i="32"/>
  <c r="AT3130" i="32"/>
  <c r="AQ3130" i="32"/>
  <c r="AS1425" i="32"/>
  <c r="AT1425" i="32"/>
  <c r="AR1425" i="32"/>
  <c r="AQ1425" i="32"/>
  <c r="AT3429" i="32"/>
  <c r="AS3429" i="32"/>
  <c r="AS1564" i="32"/>
  <c r="AR1564" i="32"/>
  <c r="AQ3388" i="32"/>
  <c r="AS3388" i="32"/>
  <c r="AS1558" i="32"/>
  <c r="AQ1558" i="32"/>
  <c r="AT813" i="32"/>
  <c r="AS813" i="32"/>
  <c r="AQ813" i="32"/>
  <c r="AQ3457" i="32"/>
  <c r="AS3457" i="32"/>
  <c r="AT3457" i="32"/>
  <c r="AR3138" i="32"/>
  <c r="AQ3138" i="32"/>
  <c r="AT1409" i="32"/>
  <c r="AQ1409" i="32"/>
  <c r="AT1475" i="32"/>
  <c r="AR1475" i="32"/>
  <c r="AQ3666" i="32"/>
  <c r="AS3666" i="32"/>
  <c r="AR3278" i="32"/>
  <c r="AQ3278" i="32"/>
  <c r="AS1546" i="32"/>
  <c r="AR1546" i="32"/>
  <c r="AT1546" i="32"/>
  <c r="AT73" i="32"/>
  <c r="AQ73" i="32"/>
  <c r="AT1506" i="32"/>
  <c r="AR1506" i="32"/>
  <c r="AQ1506" i="32"/>
  <c r="AS1506" i="32"/>
  <c r="AR3255" i="32"/>
  <c r="AQ3255" i="32"/>
  <c r="AQ1486" i="32"/>
  <c r="AT1486" i="32"/>
  <c r="AS4114" i="32"/>
  <c r="AR4114" i="32"/>
  <c r="AQ4114" i="32"/>
  <c r="AQ1595" i="32"/>
  <c r="AS1595" i="32"/>
  <c r="AT3715" i="32"/>
  <c r="AS3715" i="32"/>
  <c r="AR3715" i="32"/>
  <c r="AQ3715" i="32"/>
  <c r="AT3796" i="32"/>
  <c r="AQ3796" i="32"/>
  <c r="AS3796" i="32"/>
  <c r="AR220" i="32"/>
  <c r="AQ220" i="32"/>
  <c r="AT4080" i="32"/>
  <c r="AQ4080" i="32"/>
  <c r="AR1760" i="32"/>
  <c r="AQ1760" i="32"/>
  <c r="AT1760" i="32"/>
  <c r="AS1760" i="32"/>
  <c r="AS1876" i="32"/>
  <c r="AR1876" i="32"/>
  <c r="AR1900" i="32"/>
  <c r="AQ1900" i="32"/>
  <c r="AT1900" i="32"/>
  <c r="AS1900" i="32"/>
  <c r="AQ832" i="32"/>
  <c r="AT832" i="32"/>
  <c r="AR832" i="32"/>
  <c r="AT4036" i="32"/>
  <c r="AS4036" i="32"/>
  <c r="AR4036" i="32"/>
  <c r="AQ4036" i="32"/>
  <c r="AS1875" i="32"/>
  <c r="AR1875" i="32"/>
  <c r="AQ1875" i="32"/>
  <c r="AS4402" i="32"/>
  <c r="AR4402" i="32"/>
  <c r="AQ4402" i="32"/>
  <c r="AT1817" i="32"/>
  <c r="AS1817" i="32"/>
  <c r="AR1817" i="32"/>
  <c r="AQ1817" i="32"/>
  <c r="AT4150" i="32"/>
  <c r="AQ4150" i="32"/>
  <c r="AS4248" i="32"/>
  <c r="AQ4248" i="32"/>
  <c r="AR4248" i="32"/>
  <c r="AS944" i="32"/>
  <c r="AR944" i="32"/>
  <c r="AQ944" i="32"/>
  <c r="AT944" i="32"/>
  <c r="AT949" i="32"/>
  <c r="AS949" i="32"/>
  <c r="AQ949" i="32"/>
  <c r="AQ4134" i="32"/>
  <c r="AS4134" i="32"/>
  <c r="AQ4231" i="32"/>
  <c r="AT4231" i="32"/>
  <c r="AS4231" i="32"/>
  <c r="AT4330" i="32"/>
  <c r="AS4330" i="32"/>
  <c r="AQ4330" i="32"/>
  <c r="AT4428" i="32"/>
  <c r="AR4428" i="32"/>
  <c r="AT3898" i="32"/>
  <c r="AS3898" i="32"/>
  <c r="AR4138" i="32"/>
  <c r="AS4138" i="32"/>
  <c r="AS4431" i="32"/>
  <c r="AR4431" i="32"/>
  <c r="AT1910" i="32"/>
  <c r="AR1910" i="32"/>
  <c r="AT4052" i="32"/>
  <c r="AQ4052" i="32"/>
  <c r="AS4052" i="32"/>
  <c r="AT4224" i="32"/>
  <c r="AR4224" i="32"/>
  <c r="AQ4224" i="32"/>
  <c r="AT1909" i="32"/>
  <c r="AS1909" i="32"/>
  <c r="AR1909" i="32"/>
  <c r="AS4420" i="32"/>
  <c r="AR4420" i="32"/>
  <c r="AT4258" i="32"/>
  <c r="AS4258" i="32"/>
  <c r="AR4258" i="32"/>
  <c r="AR1806" i="32"/>
  <c r="AQ1806" i="32"/>
  <c r="AT4135" i="32"/>
  <c r="AS4135" i="32"/>
  <c r="AR4135" i="32"/>
  <c r="AQ4135" i="32"/>
  <c r="AT1883" i="32"/>
  <c r="AR1883" i="32"/>
  <c r="AQ1883" i="32"/>
  <c r="AT4429" i="32"/>
  <c r="AS4429" i="32"/>
  <c r="AR4429" i="32"/>
  <c r="AQ4429" i="32"/>
  <c r="AT4336" i="32"/>
  <c r="AR4336" i="32"/>
  <c r="AQ4336" i="32"/>
  <c r="AS4336" i="32"/>
  <c r="AT634" i="32"/>
  <c r="AQ634" i="32"/>
  <c r="AT2104" i="32"/>
  <c r="AS2104" i="32"/>
  <c r="AQ2104" i="32"/>
  <c r="AT343" i="32"/>
  <c r="AS343" i="32"/>
  <c r="AR343" i="32"/>
  <c r="AQ343" i="32"/>
  <c r="AR440" i="32"/>
  <c r="AS440" i="32"/>
  <c r="AR338" i="32"/>
  <c r="AT338" i="32"/>
  <c r="AS338" i="32"/>
  <c r="AQ338" i="32"/>
  <c r="AR1068" i="32"/>
  <c r="AS1068" i="32"/>
  <c r="AQ1068" i="32"/>
  <c r="AQ595" i="32"/>
  <c r="AT595" i="32"/>
  <c r="AR452" i="32"/>
  <c r="AQ452" i="32"/>
  <c r="AT442" i="32"/>
  <c r="AS442" i="32"/>
  <c r="AR442" i="32"/>
  <c r="AQ442" i="32"/>
  <c r="AS2028" i="32"/>
  <c r="AR2028" i="32"/>
  <c r="AS572" i="32"/>
  <c r="AQ572" i="32"/>
  <c r="AQ3673" i="32"/>
  <c r="AT3633" i="32"/>
  <c r="AT372" i="32"/>
  <c r="AR372" i="32"/>
  <c r="AR623" i="32"/>
  <c r="AQ623" i="32"/>
  <c r="AR2500" i="32"/>
  <c r="AT2500" i="32"/>
  <c r="AQ2879" i="32"/>
  <c r="AR2879" i="32"/>
  <c r="AR3047" i="32"/>
  <c r="AT3047" i="32"/>
  <c r="AS3047" i="32"/>
  <c r="AT1061" i="32"/>
  <c r="AR1061" i="32"/>
  <c r="AT2412" i="32"/>
  <c r="AR2412" i="32"/>
  <c r="AT2818" i="32"/>
  <c r="AQ2818" i="32"/>
  <c r="AS1103" i="32"/>
  <c r="AT1103" i="32"/>
  <c r="AQ2584" i="32"/>
  <c r="AS2584" i="32"/>
  <c r="AT2584" i="32"/>
  <c r="AR2584" i="32"/>
  <c r="AQ2683" i="32"/>
  <c r="AS2683" i="32"/>
  <c r="AQ2560" i="32"/>
  <c r="AS2560" i="32"/>
  <c r="AQ2767" i="32"/>
  <c r="AS2767" i="32"/>
  <c r="AT2859" i="32"/>
  <c r="AS2859" i="32"/>
  <c r="AQ2859" i="32"/>
  <c r="AR2859" i="32"/>
  <c r="AT1281" i="32"/>
  <c r="AQ1281" i="32"/>
  <c r="AS1281" i="32"/>
  <c r="AR1281" i="32"/>
  <c r="AT3123" i="32"/>
  <c r="AS3123" i="32"/>
  <c r="AQ3123" i="32"/>
  <c r="AS1960" i="32"/>
  <c r="AR1960" i="32"/>
  <c r="AT3356" i="32"/>
  <c r="AQ3356" i="32"/>
  <c r="AS2810" i="32"/>
  <c r="AT2810" i="32"/>
  <c r="AQ2810" i="32"/>
  <c r="AS1260" i="32"/>
  <c r="AT1260" i="32"/>
  <c r="AR1260" i="32"/>
  <c r="AS3061" i="32"/>
  <c r="AR3061" i="32"/>
  <c r="AQ3061" i="32"/>
  <c r="AT3061" i="32"/>
  <c r="AQ3146" i="32"/>
  <c r="AS3146" i="32"/>
  <c r="AQ1439" i="32"/>
  <c r="AT1439" i="32"/>
  <c r="AR1971" i="32"/>
  <c r="AS1971" i="32"/>
  <c r="AT1311" i="32"/>
  <c r="AR1311" i="32"/>
  <c r="AQ1311" i="32"/>
  <c r="AT3111" i="32"/>
  <c r="AS3111" i="32"/>
  <c r="AT3214" i="32"/>
  <c r="AR3214" i="32"/>
  <c r="AS3214" i="32"/>
  <c r="AQ3214" i="32"/>
  <c r="AS1377" i="32"/>
  <c r="AR1377" i="32"/>
  <c r="AQ1377" i="32"/>
  <c r="AS3351" i="32"/>
  <c r="AR3351" i="32"/>
  <c r="AS1239" i="32"/>
  <c r="AQ1239" i="32"/>
  <c r="AS2938" i="32"/>
  <c r="AT2938" i="32"/>
  <c r="AQ2938" i="32"/>
  <c r="AS3029" i="32"/>
  <c r="AR3029" i="32"/>
  <c r="AS4456" i="32"/>
  <c r="AT4456" i="32"/>
  <c r="AR1402" i="32"/>
  <c r="AQ1402" i="32"/>
  <c r="AT1402" i="32"/>
  <c r="AS1402" i="32"/>
  <c r="AT3432" i="32"/>
  <c r="AS3432" i="32"/>
  <c r="AR3432" i="32"/>
  <c r="AR1188" i="32"/>
  <c r="AT1188" i="32"/>
  <c r="AQ1188" i="32"/>
  <c r="AR2852" i="32"/>
  <c r="AQ2852" i="32"/>
  <c r="AT2852" i="32"/>
  <c r="AS2852" i="32"/>
  <c r="AR2934" i="32"/>
  <c r="AS2934" i="32"/>
  <c r="AQ2934" i="32"/>
  <c r="AQ167" i="32"/>
  <c r="AR167" i="32"/>
  <c r="AS167" i="32"/>
  <c r="AT1396" i="32"/>
  <c r="AS1396" i="32"/>
  <c r="AR1396" i="32"/>
  <c r="AQ1396" i="32"/>
  <c r="AT1292" i="32"/>
  <c r="AS1292" i="32"/>
  <c r="AR1292" i="32"/>
  <c r="AQ1292" i="32"/>
  <c r="AS3151" i="32"/>
  <c r="AT3151" i="32"/>
  <c r="AR3151" i="32"/>
  <c r="AQ3151" i="32"/>
  <c r="AT3242" i="32"/>
  <c r="AQ3242" i="32"/>
  <c r="AS3242" i="32"/>
  <c r="AT1466" i="32"/>
  <c r="AS1466" i="32"/>
  <c r="AR1466" i="32"/>
  <c r="AQ1466" i="32"/>
  <c r="AT143" i="32"/>
  <c r="AS143" i="32"/>
  <c r="AR143" i="32"/>
  <c r="AQ143" i="32"/>
  <c r="AT2964" i="32"/>
  <c r="AS2964" i="32"/>
  <c r="AQ2964" i="32"/>
  <c r="AT3051" i="32"/>
  <c r="AQ3051" i="32"/>
  <c r="AT1369" i="32"/>
  <c r="AS1369" i="32"/>
  <c r="AR1369" i="32"/>
  <c r="AQ1369" i="32"/>
  <c r="AS3491" i="32"/>
  <c r="AR3491" i="32"/>
  <c r="AT3491" i="32"/>
  <c r="AQ3491" i="32"/>
  <c r="AS1352" i="32"/>
  <c r="AQ1352" i="32"/>
  <c r="AR1352" i="32"/>
  <c r="AT173" i="32"/>
  <c r="AS173" i="32"/>
  <c r="AQ173" i="32"/>
  <c r="AR1515" i="32"/>
  <c r="AS1515" i="32"/>
  <c r="AS1343" i="32"/>
  <c r="AR1343" i="32"/>
  <c r="AT1343" i="32"/>
  <c r="AR3175" i="32"/>
  <c r="AT3175" i="32"/>
  <c r="AS3175" i="32"/>
  <c r="AQ3175" i="32"/>
  <c r="AT3467" i="32"/>
  <c r="AS3467" i="32"/>
  <c r="AQ3467" i="32"/>
  <c r="AQ1380" i="32"/>
  <c r="AT1380" i="32"/>
  <c r="AS1380" i="32"/>
  <c r="AR1380" i="32"/>
  <c r="AT3291" i="32"/>
  <c r="AS3291" i="32"/>
  <c r="AR3291" i="32"/>
  <c r="AQ3291" i="32"/>
  <c r="AS3445" i="32"/>
  <c r="AT3445" i="32"/>
  <c r="AR3445" i="32"/>
  <c r="AQ3557" i="32"/>
  <c r="AR3557" i="32"/>
  <c r="AT3557" i="32"/>
  <c r="AS3557" i="32"/>
  <c r="AR1626" i="32"/>
  <c r="AQ1626" i="32"/>
  <c r="AT2118" i="32"/>
  <c r="AS2118" i="32"/>
  <c r="AR2118" i="32"/>
  <c r="AR3569" i="32"/>
  <c r="AS3569" i="32"/>
  <c r="AT3726" i="32"/>
  <c r="AR3726" i="32"/>
  <c r="AT3466" i="32"/>
  <c r="AS3466" i="32"/>
  <c r="AR3466" i="32"/>
  <c r="AS1560" i="32"/>
  <c r="AT1560" i="32"/>
  <c r="AQ1560" i="32"/>
  <c r="AT4472" i="32"/>
  <c r="AR4472" i="32"/>
  <c r="AS4472" i="32"/>
  <c r="AT58" i="32"/>
  <c r="AR58" i="32"/>
  <c r="AQ58" i="32"/>
  <c r="AS62" i="32"/>
  <c r="AR62" i="32"/>
  <c r="AT3411" i="32"/>
  <c r="AS3411" i="32"/>
  <c r="AQ3411" i="32"/>
  <c r="AR3411" i="32"/>
  <c r="AT3492" i="32"/>
  <c r="AS3492" i="32"/>
  <c r="AR3492" i="32"/>
  <c r="AQ3492" i="32"/>
  <c r="AT3589" i="32"/>
  <c r="AS3589" i="32"/>
  <c r="AR3589" i="32"/>
  <c r="AS1740" i="32"/>
  <c r="AR1740" i="32"/>
  <c r="AQ1740" i="32"/>
  <c r="AS188" i="32"/>
  <c r="AT188" i="32"/>
  <c r="AR188" i="32"/>
  <c r="AQ188" i="32"/>
  <c r="AR3383" i="32"/>
  <c r="AT3383" i="32"/>
  <c r="AS3470" i="32"/>
  <c r="AQ3470" i="32"/>
  <c r="AT3470" i="32"/>
  <c r="AR3558" i="32"/>
  <c r="AT3558" i="32"/>
  <c r="AS3558" i="32"/>
  <c r="AQ3558" i="32"/>
  <c r="AT3712" i="32"/>
  <c r="AQ3712" i="32"/>
  <c r="AS3712" i="32"/>
  <c r="AT913" i="32"/>
  <c r="AR913" i="32"/>
  <c r="AS3668" i="32"/>
  <c r="AR3668" i="32"/>
  <c r="AT1462" i="32"/>
  <c r="AQ1462" i="32"/>
  <c r="AS1462" i="32"/>
  <c r="AT3452" i="32"/>
  <c r="AR3452" i="32"/>
  <c r="AS3452" i="32"/>
  <c r="AT3540" i="32"/>
  <c r="AS3540" i="32"/>
  <c r="AR3540" i="32"/>
  <c r="AT1602" i="32"/>
  <c r="AQ1602" i="32"/>
  <c r="AS1602" i="32"/>
  <c r="AS74" i="32"/>
  <c r="AQ74" i="32"/>
  <c r="AS82" i="32"/>
  <c r="AT82" i="32"/>
  <c r="AR82" i="32"/>
  <c r="AQ82" i="32"/>
  <c r="AT801" i="32"/>
  <c r="AR801" i="32"/>
  <c r="AS1600" i="32"/>
  <c r="AQ1600" i="32"/>
  <c r="AQ1443" i="32"/>
  <c r="AT1443" i="32"/>
  <c r="AR1443" i="32"/>
  <c r="AS1443" i="32"/>
  <c r="AQ1478" i="32"/>
  <c r="AR1478" i="32"/>
  <c r="AT3483" i="32"/>
  <c r="AR3483" i="32"/>
  <c r="AS3483" i="32"/>
  <c r="AT3576" i="32"/>
  <c r="AS3576" i="32"/>
  <c r="AQ3576" i="32"/>
  <c r="AT3955" i="32"/>
  <c r="AQ3955" i="32"/>
  <c r="AR3955" i="32"/>
  <c r="AS3955" i="32"/>
  <c r="AT3603" i="32"/>
  <c r="AR3603" i="32"/>
  <c r="AS3603" i="32"/>
  <c r="AR3862" i="32"/>
  <c r="AS3862" i="32"/>
  <c r="AT3862" i="32"/>
  <c r="AQ3862" i="32"/>
  <c r="AR3169" i="32"/>
  <c r="AQ3169" i="32"/>
  <c r="AR3262" i="32"/>
  <c r="AT3262" i="32"/>
  <c r="AQ3262" i="32"/>
  <c r="AR192" i="32"/>
  <c r="AS192" i="32"/>
  <c r="AQ192" i="32"/>
  <c r="AT1491" i="32"/>
  <c r="AR1491" i="32"/>
  <c r="AQ1491" i="32"/>
  <c r="AS1580" i="32"/>
  <c r="AT1580" i="32"/>
  <c r="AQ1580" i="32"/>
  <c r="AR1580" i="32"/>
  <c r="AT3760" i="32"/>
  <c r="AS3760" i="32"/>
  <c r="AR3760" i="32"/>
  <c r="AQ3760" i="32"/>
  <c r="AT3850" i="32"/>
  <c r="AQ3850" i="32"/>
  <c r="AR3850" i="32"/>
  <c r="AR222" i="32"/>
  <c r="AQ222" i="32"/>
  <c r="AT222" i="32"/>
  <c r="AS222" i="32"/>
  <c r="AQ3767" i="32"/>
  <c r="AS3767" i="32"/>
  <c r="AR3767" i="32"/>
  <c r="AT3856" i="32"/>
  <c r="AS3856" i="32"/>
  <c r="AR3856" i="32"/>
  <c r="AQ3856" i="32"/>
  <c r="AS1764" i="32"/>
  <c r="AT1764" i="32"/>
  <c r="AQ1764" i="32"/>
  <c r="AQ119" i="32"/>
  <c r="AS119" i="32"/>
  <c r="AR119" i="32"/>
  <c r="AT119" i="32"/>
  <c r="AT92" i="32"/>
  <c r="AS92" i="32"/>
  <c r="AQ92" i="32"/>
  <c r="AT3807" i="32"/>
  <c r="AR3807" i="32"/>
  <c r="AQ3807" i="32"/>
  <c r="AT3882" i="32"/>
  <c r="AQ3882" i="32"/>
  <c r="AS3882" i="32"/>
  <c r="AR3882" i="32"/>
  <c r="AT3991" i="32"/>
  <c r="AQ3991" i="32"/>
  <c r="AS3991" i="32"/>
  <c r="AR3991" i="32"/>
  <c r="AR3787" i="32"/>
  <c r="AQ3787" i="32"/>
  <c r="AQ3885" i="32"/>
  <c r="AT3885" i="32"/>
  <c r="AR3885" i="32"/>
  <c r="AS3885" i="32"/>
  <c r="AS3980" i="32"/>
  <c r="AQ3980" i="32"/>
  <c r="AT3980" i="32"/>
  <c r="AT3662" i="32"/>
  <c r="AQ3662" i="32"/>
  <c r="AR3662" i="32"/>
  <c r="AT3733" i="32"/>
  <c r="AS3733" i="32"/>
  <c r="AQ3820" i="32"/>
  <c r="AS3820" i="32"/>
  <c r="AT3820" i="32"/>
  <c r="AR3820" i="32"/>
  <c r="AT3909" i="32"/>
  <c r="AS3909" i="32"/>
  <c r="AS1804" i="32"/>
  <c r="AR1804" i="32"/>
  <c r="AT1658" i="32"/>
  <c r="AR1658" i="32"/>
  <c r="AT3841" i="32"/>
  <c r="AQ3841" i="32"/>
  <c r="AT3923" i="32"/>
  <c r="AS3923" i="32"/>
  <c r="AR3923" i="32"/>
  <c r="AT844" i="32"/>
  <c r="AS844" i="32"/>
  <c r="AR844" i="32"/>
  <c r="AQ844" i="32"/>
  <c r="AQ3720" i="32"/>
  <c r="AT3720" i="32"/>
  <c r="AS3720" i="32"/>
  <c r="AR3720" i="32"/>
  <c r="AT1680" i="32"/>
  <c r="AR1680" i="32"/>
  <c r="AQ1680" i="32"/>
  <c r="AT3904" i="32"/>
  <c r="AS3904" i="32"/>
  <c r="AQ3985" i="32"/>
  <c r="AR3985" i="32"/>
  <c r="AT1575" i="32"/>
  <c r="AR1575" i="32"/>
  <c r="AS1575" i="32"/>
  <c r="AQ1575" i="32"/>
  <c r="AS810" i="32"/>
  <c r="AT810" i="32"/>
  <c r="AR810" i="32"/>
  <c r="AQ810" i="32"/>
  <c r="AT99" i="32"/>
  <c r="AS99" i="32"/>
  <c r="AT1701" i="32"/>
  <c r="AS1701" i="32"/>
  <c r="AS4088" i="32"/>
  <c r="AR4088" i="32"/>
  <c r="AQ4088" i="32"/>
  <c r="AT4088" i="32"/>
  <c r="AT1593" i="32"/>
  <c r="AQ1593" i="32"/>
  <c r="AT3713" i="32"/>
  <c r="AS3713" i="32"/>
  <c r="AR3713" i="32"/>
  <c r="AS214" i="32"/>
  <c r="AQ214" i="32"/>
  <c r="AR214" i="32"/>
  <c r="AT214" i="32"/>
  <c r="AR1726" i="32"/>
  <c r="AT1726" i="32"/>
  <c r="AQ1726" i="32"/>
  <c r="AS1726" i="32"/>
  <c r="AT1774" i="32"/>
  <c r="AR1774" i="32"/>
  <c r="AQ1774" i="32"/>
  <c r="AT1525" i="32"/>
  <c r="AR1525" i="32"/>
  <c r="AQ1525" i="32"/>
  <c r="AS1525" i="32"/>
  <c r="AT3563" i="32"/>
  <c r="AS3563" i="32"/>
  <c r="AQ3563" i="32"/>
  <c r="AT3813" i="32"/>
  <c r="AS3813" i="32"/>
  <c r="AT1732" i="32"/>
  <c r="AR1732" i="32"/>
  <c r="AQ1732" i="32"/>
  <c r="AS1732" i="32"/>
  <c r="AT3972" i="32"/>
  <c r="AS3972" i="32"/>
  <c r="AQ3982" i="32"/>
  <c r="AT3982" i="32"/>
  <c r="AS3982" i="32"/>
  <c r="AT4117" i="32"/>
  <c r="AQ4117" i="32"/>
  <c r="AR4117" i="32"/>
  <c r="AT1879" i="32"/>
  <c r="AS1879" i="32"/>
  <c r="AR1879" i="32"/>
  <c r="AQ1879" i="32"/>
  <c r="AQ4313" i="32"/>
  <c r="AS4313" i="32"/>
  <c r="AR4313" i="32"/>
  <c r="AT4313" i="32"/>
  <c r="AR4168" i="32"/>
  <c r="AS4168" i="32"/>
  <c r="AT4375" i="32"/>
  <c r="AR4375" i="32"/>
  <c r="AS4375" i="32"/>
  <c r="AQ4375" i="32"/>
  <c r="AQ3881" i="32"/>
  <c r="AR3881" i="32"/>
  <c r="AT3881" i="32"/>
  <c r="AT2001" i="32"/>
  <c r="AS2001" i="32"/>
  <c r="AQ2001" i="32"/>
  <c r="AT1796" i="32"/>
  <c r="AS1796" i="32"/>
  <c r="AQ1796" i="32"/>
  <c r="AR225" i="32"/>
  <c r="AQ225" i="32"/>
  <c r="AT865" i="32"/>
  <c r="AR865" i="32"/>
  <c r="AQ865" i="32"/>
  <c r="AS865" i="32"/>
  <c r="AT4312" i="32"/>
  <c r="AQ4312" i="32"/>
  <c r="AS4312" i="32"/>
  <c r="AT4408" i="32"/>
  <c r="AQ4408" i="32"/>
  <c r="AS4408" i="32"/>
  <c r="AR4408" i="32"/>
  <c r="AT4076" i="32"/>
  <c r="AS4076" i="32"/>
  <c r="AT4156" i="32"/>
  <c r="AR4156" i="32"/>
  <c r="AQ4156" i="32"/>
  <c r="AT4255" i="32"/>
  <c r="AR4255" i="32"/>
  <c r="AS4255" i="32"/>
  <c r="AQ4255" i="32"/>
  <c r="AT4356" i="32"/>
  <c r="AR4356" i="32"/>
  <c r="AQ4356" i="32"/>
  <c r="AS4356" i="32"/>
  <c r="AR4042" i="32"/>
  <c r="AT4042" i="32"/>
  <c r="AS4042" i="32"/>
  <c r="AQ4042" i="32"/>
  <c r="AS1845" i="32"/>
  <c r="AT1845" i="32"/>
  <c r="AR1845" i="32"/>
  <c r="AT1878" i="32"/>
  <c r="AS1878" i="32"/>
  <c r="AR1878" i="32"/>
  <c r="AR4311" i="32"/>
  <c r="AT4311" i="32"/>
  <c r="AS4311" i="32"/>
  <c r="AR880" i="32"/>
  <c r="AT880" i="32"/>
  <c r="AS880" i="32"/>
  <c r="AQ1810" i="32"/>
  <c r="AT1810" i="32"/>
  <c r="AS1810" i="32"/>
  <c r="AT4239" i="32"/>
  <c r="AQ4239" i="32"/>
  <c r="AS4239" i="32"/>
  <c r="AR4239" i="32"/>
  <c r="AT4342" i="32"/>
  <c r="AS4342" i="32"/>
  <c r="AR4342" i="32"/>
  <c r="AQ4342" i="32"/>
  <c r="AQ4436" i="32"/>
  <c r="AT4436" i="32"/>
  <c r="AR4436" i="32"/>
  <c r="AS4436" i="32"/>
  <c r="AQ3905" i="32"/>
  <c r="AS3905" i="32"/>
  <c r="AT2002" i="32"/>
  <c r="AS2002" i="32"/>
  <c r="AR2002" i="32"/>
  <c r="AQ2002" i="32"/>
  <c r="AT848" i="32"/>
  <c r="AS848" i="32"/>
  <c r="AR848" i="32"/>
  <c r="AQ848" i="32"/>
  <c r="AS123" i="32"/>
  <c r="AT123" i="32"/>
  <c r="AQ123" i="32"/>
  <c r="AR123" i="32"/>
  <c r="AS4064" i="32"/>
  <c r="AQ4064" i="32"/>
  <c r="AR3605" i="32"/>
  <c r="AQ3605" i="32"/>
  <c r="AT3605" i="32"/>
  <c r="AQ4238" i="32"/>
  <c r="AT4238" i="32"/>
  <c r="AS4238" i="32"/>
  <c r="AR4238" i="32"/>
  <c r="AR4340" i="32"/>
  <c r="AT4340" i="32"/>
  <c r="AS4340" i="32"/>
  <c r="AQ4340" i="32"/>
  <c r="AT1943" i="32"/>
  <c r="AS1943" i="32"/>
  <c r="AR4060" i="32"/>
  <c r="AT4060" i="32"/>
  <c r="AS4060" i="32"/>
  <c r="AR4137" i="32"/>
  <c r="AS4137" i="32"/>
  <c r="AQ4137" i="32"/>
  <c r="AQ4233" i="32"/>
  <c r="AT4233" i="32"/>
  <c r="AS4233" i="32"/>
  <c r="AR4430" i="32"/>
  <c r="AT4430" i="32"/>
  <c r="AQ4430" i="32"/>
  <c r="AS4430" i="32"/>
  <c r="AT4163" i="32"/>
  <c r="AQ4163" i="32"/>
  <c r="AR4163" i="32"/>
  <c r="AQ4267" i="32"/>
  <c r="AR4267" i="32"/>
  <c r="AT4369" i="32"/>
  <c r="AS4369" i="32"/>
  <c r="AR4369" i="32"/>
  <c r="AQ4369" i="32"/>
  <c r="AT1811" i="32"/>
  <c r="AR1811" i="32"/>
  <c r="AS1811" i="32"/>
  <c r="AQ1811" i="32"/>
  <c r="AQ939" i="32"/>
  <c r="AR939" i="32"/>
  <c r="AT939" i="32"/>
  <c r="AS939" i="32"/>
  <c r="AT1886" i="32"/>
  <c r="AS1886" i="32"/>
  <c r="AR1886" i="32"/>
  <c r="AQ1886" i="32"/>
  <c r="AQ4343" i="32"/>
  <c r="AT4343" i="32"/>
  <c r="AT4437" i="32"/>
  <c r="AS4437" i="32"/>
  <c r="AR4437" i="32"/>
  <c r="AQ4437" i="32"/>
  <c r="AT4243" i="32"/>
  <c r="AS4243" i="32"/>
  <c r="AQ4243" i="32"/>
  <c r="AT4345" i="32"/>
  <c r="AQ4345" i="32"/>
  <c r="AS4345" i="32"/>
  <c r="AR4345" i="32"/>
  <c r="AT883" i="32"/>
  <c r="AS883" i="32"/>
  <c r="AQ883" i="32"/>
  <c r="AT892" i="32"/>
  <c r="AR892" i="32"/>
  <c r="AQ892" i="32"/>
  <c r="AS892" i="32"/>
  <c r="AQ283" i="32"/>
  <c r="AR283" i="32"/>
  <c r="AS283" i="32"/>
  <c r="AT283" i="32"/>
  <c r="AQ722" i="32"/>
  <c r="AR722" i="32"/>
  <c r="AT482" i="32"/>
  <c r="AR482" i="32"/>
  <c r="AQ482" i="32"/>
  <c r="AQ2038" i="32"/>
  <c r="AS2038" i="32"/>
  <c r="AT2038" i="32"/>
  <c r="AR2038" i="32"/>
  <c r="AR242" i="32"/>
  <c r="AT242" i="32"/>
  <c r="AQ242" i="32"/>
  <c r="AS242" i="32"/>
  <c r="AR602" i="32"/>
  <c r="AS602" i="32"/>
  <c r="AT602" i="32"/>
  <c r="AQ602" i="32"/>
  <c r="AT438" i="32"/>
  <c r="AS438" i="32"/>
  <c r="AR967" i="32"/>
  <c r="AS967" i="32"/>
  <c r="AQ967" i="32"/>
  <c r="AT967" i="32"/>
  <c r="AT1060" i="32"/>
  <c r="AS1060" i="32"/>
  <c r="AR1060" i="32"/>
  <c r="AQ1060" i="32"/>
  <c r="AS2069" i="32"/>
  <c r="AR2069" i="32"/>
  <c r="AQ2069" i="32"/>
  <c r="AT2069" i="32"/>
  <c r="AQ2013" i="32"/>
  <c r="AT2013" i="32"/>
  <c r="AS2013" i="32"/>
  <c r="AS694" i="32"/>
  <c r="AR694" i="32"/>
  <c r="AR335" i="32"/>
  <c r="AQ335" i="32"/>
  <c r="AS1023" i="32"/>
  <c r="AR1023" i="32"/>
  <c r="AT1023" i="32"/>
  <c r="AQ1023" i="32"/>
  <c r="AT563" i="32"/>
  <c r="AR563" i="32"/>
  <c r="AQ563" i="32"/>
  <c r="AT418" i="32"/>
  <c r="AS418" i="32"/>
  <c r="AT964" i="32"/>
  <c r="AR964" i="32"/>
  <c r="AQ964" i="32"/>
  <c r="AS964" i="32"/>
  <c r="AR2218" i="32"/>
  <c r="AT2218" i="32"/>
  <c r="AR547" i="32"/>
  <c r="AS547" i="32"/>
  <c r="AR395" i="32"/>
  <c r="AS395" i="32"/>
  <c r="AT395" i="32"/>
  <c r="AR325" i="32"/>
  <c r="AT325" i="32"/>
  <c r="AS325" i="32"/>
  <c r="AQ325" i="32"/>
  <c r="AS746" i="32"/>
  <c r="AQ746" i="32"/>
  <c r="AQ556" i="32"/>
  <c r="AT556" i="32"/>
  <c r="AT387" i="32"/>
  <c r="AQ387" i="32"/>
  <c r="AS387" i="32"/>
  <c r="AT308" i="32"/>
  <c r="AQ308" i="32"/>
  <c r="AS308" i="32"/>
  <c r="AT622" i="32"/>
  <c r="AS622" i="32"/>
  <c r="AQ622" i="32"/>
  <c r="AR622" i="32"/>
  <c r="AT337" i="32"/>
  <c r="AS337" i="32"/>
  <c r="AR337" i="32"/>
  <c r="AR2334" i="32"/>
  <c r="AT2334" i="32"/>
  <c r="AS2334" i="32"/>
  <c r="AT591" i="32"/>
  <c r="AQ591" i="32"/>
  <c r="AS591" i="32"/>
  <c r="AR591" i="32"/>
  <c r="AR2061" i="32"/>
  <c r="AQ2061" i="32"/>
  <c r="AT2061" i="32"/>
  <c r="AS2061" i="32"/>
  <c r="AT334" i="32"/>
  <c r="AS334" i="32"/>
  <c r="AS1037" i="32"/>
  <c r="AR1037" i="32"/>
  <c r="AQ596" i="32"/>
  <c r="AR596" i="32"/>
  <c r="AT3650" i="32"/>
  <c r="AQ3650" i="32"/>
  <c r="AS727" i="32"/>
  <c r="AR727" i="32"/>
  <c r="AT2393" i="32"/>
  <c r="AR2393" i="32"/>
  <c r="AT1340" i="32"/>
  <c r="AQ1340" i="32"/>
  <c r="AT1444" i="32"/>
  <c r="AR1444" i="32"/>
  <c r="AS1444" i="32"/>
  <c r="AQ1444" i="32"/>
  <c r="AR3673" i="32"/>
  <c r="AT3844" i="32"/>
  <c r="AT1637" i="32"/>
  <c r="AQ3619" i="32"/>
  <c r="AS3673" i="32"/>
  <c r="AR3976" i="32"/>
  <c r="AT3855" i="32"/>
  <c r="AT4093" i="32"/>
  <c r="AR3745" i="32"/>
  <c r="AR3619" i="32"/>
  <c r="AR802" i="32"/>
  <c r="AT818" i="32"/>
  <c r="AQ1511" i="32"/>
  <c r="AR1511" i="32"/>
  <c r="AS1473" i="32"/>
  <c r="AT1473" i="32"/>
  <c r="AT4033" i="32"/>
  <c r="AS4033" i="32"/>
  <c r="AR4033" i="32"/>
  <c r="AQ4033" i="32"/>
  <c r="AQ1715" i="32"/>
  <c r="AS1715" i="32"/>
  <c r="AR4442" i="32"/>
  <c r="AS4442" i="32"/>
  <c r="AQ1812" i="32"/>
  <c r="AS1812" i="32"/>
  <c r="AS3976" i="32"/>
  <c r="AS3789" i="32"/>
  <c r="AQ4093" i="32"/>
  <c r="AS3745" i="32"/>
  <c r="AT3619" i="32"/>
  <c r="AS3216" i="32"/>
  <c r="AT3216" i="32"/>
  <c r="AR3216" i="32"/>
  <c r="AS2965" i="32"/>
  <c r="AQ2965" i="32"/>
  <c r="AT2965" i="32"/>
  <c r="AR2965" i="32"/>
  <c r="AR55" i="32"/>
  <c r="AQ55" i="32"/>
  <c r="AS3013" i="32"/>
  <c r="AQ3013" i="32"/>
  <c r="AT3013" i="32"/>
  <c r="AT3397" i="32"/>
  <c r="AQ3397" i="32"/>
  <c r="AR3397" i="32"/>
  <c r="AS3397" i="32"/>
  <c r="AQ1320" i="32"/>
  <c r="AR1320" i="32"/>
  <c r="AS3192" i="32"/>
  <c r="AT3192" i="32"/>
  <c r="AQ3192" i="32"/>
  <c r="AR1498" i="32"/>
  <c r="AS1498" i="32"/>
  <c r="AR3161" i="32"/>
  <c r="AS3161" i="32"/>
  <c r="AQ3161" i="32"/>
  <c r="AT3161" i="32"/>
  <c r="AR57" i="32"/>
  <c r="AQ57" i="32"/>
  <c r="AT3277" i="32"/>
  <c r="AR3277" i="32"/>
  <c r="AT1556" i="32"/>
  <c r="AQ1556" i="32"/>
  <c r="AR1556" i="32"/>
  <c r="AS1556" i="32"/>
  <c r="AS3559" i="32"/>
  <c r="AT3559" i="32"/>
  <c r="AR3559" i="32"/>
  <c r="AQ3691" i="32"/>
  <c r="AR3691" i="32"/>
  <c r="AS1554" i="32"/>
  <c r="AR1554" i="32"/>
  <c r="AT3454" i="32"/>
  <c r="AQ3454" i="32"/>
  <c r="AR3454" i="32"/>
  <c r="AQ208" i="32"/>
  <c r="AT208" i="32"/>
  <c r="AS208" i="32"/>
  <c r="AR208" i="32"/>
  <c r="AT3478" i="32"/>
  <c r="AR3478" i="32"/>
  <c r="AS3478" i="32"/>
  <c r="AS3627" i="32"/>
  <c r="AT3627" i="32"/>
  <c r="AR3627" i="32"/>
  <c r="AQ3627" i="32"/>
  <c r="AQ795" i="32"/>
  <c r="AT795" i="32"/>
  <c r="AT3795" i="32"/>
  <c r="AQ3795" i="32"/>
  <c r="AR3837" i="32"/>
  <c r="AQ3837" i="32"/>
  <c r="AS3707" i="32"/>
  <c r="AR3707" i="32"/>
  <c r="AT1891" i="32"/>
  <c r="AR1891" i="32"/>
  <c r="AQ3919" i="32"/>
  <c r="AS4107" i="32"/>
  <c r="AT3976" i="32"/>
  <c r="AS4093" i="32"/>
  <c r="AR3682" i="32"/>
  <c r="AT3745" i="32"/>
  <c r="AQ3710" i="32"/>
  <c r="AQ1729" i="32"/>
  <c r="AR3795" i="32"/>
  <c r="AR3710" i="32"/>
  <c r="AR1204" i="32"/>
  <c r="AS2176" i="32"/>
  <c r="AR1462" i="32"/>
  <c r="AT3522" i="32"/>
  <c r="AQ3522" i="32"/>
  <c r="AT3562" i="32"/>
  <c r="AQ3562" i="32"/>
  <c r="AS3562" i="32"/>
  <c r="AR3562" i="32"/>
  <c r="AQ91" i="32"/>
  <c r="AT91" i="32"/>
  <c r="AS91" i="32"/>
  <c r="AR91" i="32"/>
  <c r="AR3844" i="32"/>
  <c r="AQ3844" i="32"/>
  <c r="AT4008" i="32"/>
  <c r="AS4008" i="32"/>
  <c r="AR4008" i="32"/>
  <c r="AQ4008" i="32"/>
  <c r="AS3587" i="32"/>
  <c r="AQ3587" i="32"/>
  <c r="AT1629" i="32"/>
  <c r="AQ1629" i="32"/>
  <c r="AQ3548" i="32"/>
  <c r="AS3548" i="32"/>
  <c r="AT1918" i="32"/>
  <c r="AS1918" i="32"/>
  <c r="AR1918" i="32"/>
  <c r="AQ1918" i="32"/>
  <c r="AQ1891" i="32"/>
  <c r="AT3868" i="32"/>
  <c r="AR3675" i="32"/>
  <c r="AT3710" i="32"/>
  <c r="AR3013" i="32"/>
  <c r="AS4186" i="32"/>
  <c r="AS3837" i="32"/>
  <c r="AR795" i="32"/>
  <c r="AS3454" i="32"/>
  <c r="AQ649" i="32"/>
  <c r="AQ3965" i="32"/>
  <c r="AR3965" i="32"/>
  <c r="AQ4442" i="32"/>
  <c r="AS4157" i="32"/>
  <c r="AS3878" i="32"/>
  <c r="AT3837" i="32"/>
  <c r="AS1629" i="32"/>
  <c r="AS795" i="32"/>
  <c r="AR688" i="32"/>
  <c r="AQ688" i="32"/>
  <c r="AT2024" i="32"/>
  <c r="AQ2024" i="32"/>
  <c r="AR2402" i="32"/>
  <c r="AQ2402" i="32"/>
  <c r="AQ4466" i="32"/>
  <c r="AT4466" i="32"/>
  <c r="AS4466" i="32"/>
  <c r="AR4466" i="32"/>
  <c r="AT2152" i="32"/>
  <c r="AS2152" i="32"/>
  <c r="AR2277" i="32"/>
  <c r="AQ2277" i="32"/>
  <c r="AQ2428" i="32"/>
  <c r="AR2428" i="32"/>
  <c r="AS2772" i="32"/>
  <c r="AT2772" i="32"/>
  <c r="AR2772" i="32"/>
  <c r="AQ2772" i="32"/>
  <c r="AS1104" i="32"/>
  <c r="AR1104" i="32"/>
  <c r="AR2794" i="32"/>
  <c r="AQ2794" i="32"/>
  <c r="AS1006" i="32"/>
  <c r="AR1006" i="32"/>
  <c r="AR2170" i="32"/>
  <c r="AT2170" i="32"/>
  <c r="AR2312" i="32"/>
  <c r="AQ2312" i="32"/>
  <c r="AR2510" i="32"/>
  <c r="AT2510" i="32"/>
  <c r="AS2510" i="32"/>
  <c r="AS2126" i="32"/>
  <c r="AQ2126" i="32"/>
  <c r="AS2251" i="32"/>
  <c r="AR2251" i="32"/>
  <c r="AT2251" i="32"/>
  <c r="AT2390" i="32"/>
  <c r="AR2390" i="32"/>
  <c r="AQ2390" i="32"/>
  <c r="AS2558" i="32"/>
  <c r="AQ2558" i="32"/>
  <c r="AT381" i="32"/>
  <c r="AQ381" i="32"/>
  <c r="AS381" i="32"/>
  <c r="AR381" i="32"/>
  <c r="AT507" i="32"/>
  <c r="AS507" i="32"/>
  <c r="AQ507" i="32"/>
  <c r="AR632" i="32"/>
  <c r="AS632" i="32"/>
  <c r="AT2188" i="32"/>
  <c r="AQ2188" i="32"/>
  <c r="AS2188" i="32"/>
  <c r="AR2188" i="32"/>
  <c r="AR2314" i="32"/>
  <c r="AT2314" i="32"/>
  <c r="AS2314" i="32"/>
  <c r="AT2635" i="32"/>
  <c r="AR2635" i="32"/>
  <c r="AS2635" i="32"/>
  <c r="AQ2635" i="32"/>
  <c r="AS2124" i="32"/>
  <c r="AR2124" i="32"/>
  <c r="AQ2268" i="32"/>
  <c r="AT2268" i="32"/>
  <c r="AR2411" i="32"/>
  <c r="AS2411" i="32"/>
  <c r="AR2737" i="32"/>
  <c r="AT2737" i="32"/>
  <c r="AS2737" i="32"/>
  <c r="AQ2737" i="32"/>
  <c r="AR745" i="32"/>
  <c r="AS745" i="32"/>
  <c r="AT745" i="32"/>
  <c r="AQ745" i="32"/>
  <c r="AT2228" i="32"/>
  <c r="AR2228" i="32"/>
  <c r="AQ2342" i="32"/>
  <c r="AR2342" i="32"/>
  <c r="AR2476" i="32"/>
  <c r="AT2476" i="32"/>
  <c r="AQ2476" i="32"/>
  <c r="AS2476" i="32"/>
  <c r="AQ3011" i="32"/>
  <c r="AT3011" i="32"/>
  <c r="AT2078" i="32"/>
  <c r="AQ2078" i="32"/>
  <c r="AR2078" i="32"/>
  <c r="AS2078" i="32"/>
  <c r="AT2120" i="32"/>
  <c r="AR2120" i="32"/>
  <c r="AQ2120" i="32"/>
  <c r="AS2520" i="32"/>
  <c r="AT2520" i="32"/>
  <c r="AQ2520" i="32"/>
  <c r="AT480" i="32"/>
  <c r="AS480" i="32"/>
  <c r="AR480" i="32"/>
  <c r="AS982" i="32"/>
  <c r="AQ982" i="32"/>
  <c r="AS1002" i="32"/>
  <c r="AT1002" i="32"/>
  <c r="AQ1002" i="32"/>
  <c r="AT2146" i="32"/>
  <c r="AQ2146" i="32"/>
  <c r="AT2294" i="32"/>
  <c r="AS2294" i="32"/>
  <c r="AQ2294" i="32"/>
  <c r="AR2294" i="32"/>
  <c r="AR2419" i="32"/>
  <c r="AS2419" i="32"/>
  <c r="AQ1166" i="32"/>
  <c r="AS1166" i="32"/>
  <c r="AT598" i="32"/>
  <c r="AQ598" i="32"/>
  <c r="AS598" i="32"/>
  <c r="AT705" i="32"/>
  <c r="AR705" i="32"/>
  <c r="AR1033" i="32"/>
  <c r="AQ1033" i="32"/>
  <c r="AS1033" i="32"/>
  <c r="AS2265" i="32"/>
  <c r="AR2265" i="32"/>
  <c r="AT2422" i="32"/>
  <c r="AR2422" i="32"/>
  <c r="AS2422" i="32"/>
  <c r="AT2709" i="32"/>
  <c r="AS2709" i="32"/>
  <c r="AR2709" i="32"/>
  <c r="AS537" i="32"/>
  <c r="AQ537" i="32"/>
  <c r="AT537" i="32"/>
  <c r="AR537" i="32"/>
  <c r="AQ661" i="32"/>
  <c r="AR661" i="32"/>
  <c r="AT661" i="32"/>
  <c r="AS661" i="32"/>
  <c r="AS2110" i="32"/>
  <c r="AT2110" i="32"/>
  <c r="AQ2212" i="32"/>
  <c r="AS2212" i="32"/>
  <c r="AR2212" i="32"/>
  <c r="AT2212" i="32"/>
  <c r="AQ2357" i="32"/>
  <c r="AT2357" i="32"/>
  <c r="AS2357" i="32"/>
  <c r="AT2650" i="32"/>
  <c r="AQ2650" i="32"/>
  <c r="AR2650" i="32"/>
  <c r="AR1264" i="32"/>
  <c r="AS1264" i="32"/>
  <c r="AT2508" i="32"/>
  <c r="AS2508" i="32"/>
  <c r="AR2508" i="32"/>
  <c r="AQ2508" i="32"/>
  <c r="AR2616" i="32"/>
  <c r="AT2616" i="32"/>
  <c r="AQ2616" i="32"/>
  <c r="AT2715" i="32"/>
  <c r="AS2715" i="32"/>
  <c r="AR2715" i="32"/>
  <c r="AQ2715" i="32"/>
  <c r="AT1216" i="32"/>
  <c r="AQ1216" i="32"/>
  <c r="AS1216" i="32"/>
  <c r="AS2870" i="32"/>
  <c r="AQ2471" i="32"/>
  <c r="AQ4251" i="32"/>
  <c r="AR3418" i="32"/>
  <c r="AR3734" i="32"/>
  <c r="AR1946" i="32"/>
  <c r="AQ951" i="32"/>
  <c r="AQ2181" i="32"/>
  <c r="AT2662" i="32"/>
  <c r="AT785" i="32"/>
  <c r="AQ2368" i="32"/>
  <c r="AT4051" i="32"/>
  <c r="AQ1813" i="32"/>
  <c r="AQ1097" i="32"/>
  <c r="AS1652" i="32"/>
  <c r="AQ1381" i="32"/>
  <c r="AS1333" i="32"/>
  <c r="AT3167" i="32"/>
  <c r="AS1361" i="32"/>
  <c r="AR1173" i="32"/>
  <c r="AQ3964" i="32"/>
  <c r="AQ1772" i="32"/>
  <c r="AQ1819" i="32"/>
  <c r="AQ3984" i="32"/>
  <c r="AR1772" i="32"/>
  <c r="AT566" i="32"/>
  <c r="AQ2305" i="32"/>
  <c r="AR2263" i="32"/>
  <c r="AQ2263" i="32"/>
  <c r="AR1761" i="32"/>
  <c r="AR67" i="32"/>
  <c r="AQ3364" i="32"/>
  <c r="AR184" i="32"/>
  <c r="AQ3308" i="32"/>
  <c r="AQ3360" i="32"/>
  <c r="AR2058" i="32"/>
  <c r="AR1296" i="32"/>
  <c r="AQ3644" i="32"/>
  <c r="AR3000" i="32"/>
  <c r="AS812" i="32"/>
  <c r="AT934" i="32"/>
  <c r="AQ3681" i="32"/>
  <c r="AT2471" i="32"/>
  <c r="AT3418" i="32"/>
  <c r="AR1381" i="32"/>
  <c r="AR2455" i="32"/>
  <c r="AQ3140" i="32"/>
  <c r="AS3164" i="32"/>
  <c r="AT1173" i="32"/>
  <c r="AS1772" i="32"/>
  <c r="AR3984" i="32"/>
  <c r="AQ3373" i="32"/>
  <c r="AR2207" i="32"/>
  <c r="AS67" i="32"/>
  <c r="AQ3246" i="32"/>
  <c r="AT3364" i="32"/>
  <c r="AR3353" i="32"/>
  <c r="AT3308" i="32"/>
  <c r="AT3360" i="32"/>
  <c r="AQ3677" i="32"/>
  <c r="AT1296" i="32"/>
  <c r="AR3644" i="32"/>
  <c r="AT3307" i="32"/>
  <c r="AS2471" i="32"/>
  <c r="AT2873" i="32"/>
  <c r="AS4251" i="32"/>
  <c r="AQ847" i="32"/>
  <c r="AS951" i="32"/>
  <c r="AT1017" i="32"/>
  <c r="AT734" i="32"/>
  <c r="AT2368" i="32"/>
  <c r="AT789" i="32"/>
  <c r="AR923" i="32"/>
  <c r="AS2779" i="32"/>
  <c r="AQ1336" i="32"/>
  <c r="AS3172" i="32"/>
  <c r="AT3373" i="32"/>
  <c r="AR3391" i="32"/>
  <c r="AT1381" i="32"/>
  <c r="AS3140" i="32"/>
  <c r="AQ2826" i="32"/>
  <c r="AR1652" i="32"/>
  <c r="AS3964" i="32"/>
  <c r="AQ3888" i="32"/>
  <c r="AR3385" i="32"/>
  <c r="AS3984" i="32"/>
  <c r="AR1174" i="32"/>
  <c r="AR3373" i="32"/>
  <c r="AR610" i="32"/>
  <c r="AR1330" i="32"/>
  <c r="AS2207" i="32"/>
  <c r="AQ3249" i="32"/>
  <c r="AQ1420" i="32"/>
  <c r="AS3226" i="32"/>
  <c r="AS2058" i="32"/>
  <c r="AR3677" i="32"/>
  <c r="AT3045" i="32"/>
  <c r="AT3644" i="32"/>
  <c r="AQ4455" i="32"/>
  <c r="AR1887" i="32"/>
  <c r="AQ1365" i="32"/>
  <c r="AT1754" i="32"/>
  <c r="AS4217" i="32"/>
  <c r="AS2472" i="32"/>
  <c r="AS2503" i="32"/>
  <c r="AS1579" i="32"/>
  <c r="AT2537" i="32"/>
  <c r="AQ2788" i="32"/>
  <c r="AS221" i="32"/>
  <c r="AT718" i="32"/>
  <c r="AT2169" i="32"/>
  <c r="AS4416" i="32"/>
  <c r="AS847" i="32"/>
  <c r="AR1021" i="32"/>
  <c r="AS2378" i="32"/>
  <c r="AQ753" i="32"/>
  <c r="AS1192" i="32"/>
  <c r="AS1336" i="32"/>
  <c r="AS3076" i="32"/>
  <c r="AQ3164" i="32"/>
  <c r="AS2315" i="32"/>
  <c r="AR3172" i="32"/>
  <c r="AT579" i="32"/>
  <c r="AT784" i="32"/>
  <c r="AT2263" i="32"/>
  <c r="AT1330" i="32"/>
  <c r="AS1330" i="32"/>
  <c r="AS3249" i="32"/>
  <c r="AT3229" i="32"/>
  <c r="AT3226" i="32"/>
  <c r="AT3677" i="32"/>
  <c r="AQ3307" i="32"/>
  <c r="AQ1317" i="32"/>
  <c r="AR971" i="32"/>
  <c r="AQ971" i="32"/>
  <c r="AR1255" i="32"/>
  <c r="AT1255" i="32"/>
  <c r="AT754" i="32"/>
  <c r="AS754" i="32"/>
  <c r="AQ2356" i="32"/>
  <c r="AT2356" i="32"/>
  <c r="AR1156" i="32"/>
  <c r="AQ1156" i="32"/>
  <c r="AR1022" i="32"/>
  <c r="AT1022" i="32"/>
  <c r="AS125" i="32"/>
  <c r="AR125" i="32"/>
  <c r="AT473" i="32"/>
  <c r="AS473" i="32"/>
  <c r="AT904" i="32"/>
  <c r="AR904" i="32"/>
  <c r="AQ2601" i="32"/>
  <c r="AS2601" i="32"/>
  <c r="AR2601" i="32"/>
  <c r="AT18" i="32"/>
  <c r="AS18" i="32"/>
  <c r="AT502" i="32"/>
  <c r="AQ502" i="32"/>
  <c r="AR502" i="32"/>
  <c r="AS502" i="32"/>
  <c r="AT1011" i="32"/>
  <c r="AS1011" i="32"/>
  <c r="AQ1011" i="32"/>
  <c r="AQ2590" i="32"/>
  <c r="AT2590" i="32"/>
  <c r="AS2590" i="32"/>
  <c r="AR2590" i="32"/>
  <c r="AS2639" i="32"/>
  <c r="AT2639" i="32"/>
  <c r="AT1176" i="32"/>
  <c r="AS1176" i="32"/>
  <c r="AQ1176" i="32"/>
  <c r="AR1176" i="32"/>
  <c r="AS2845" i="32"/>
  <c r="AT2845" i="32"/>
  <c r="AR2845" i="32"/>
  <c r="AQ2845" i="32"/>
  <c r="AS2483" i="32"/>
  <c r="AR2483" i="32"/>
  <c r="AT2483" i="32"/>
  <c r="AQ2483" i="32"/>
  <c r="AR2912" i="32"/>
  <c r="AS2912" i="32"/>
  <c r="AT2912" i="32"/>
  <c r="AQ2912" i="32"/>
  <c r="AS1221" i="32"/>
  <c r="AR1221" i="32"/>
  <c r="AR2427" i="32"/>
  <c r="AQ2427" i="32"/>
  <c r="AT2427" i="32"/>
  <c r="AQ2535" i="32"/>
  <c r="AT2535" i="32"/>
  <c r="AT1142" i="32"/>
  <c r="AS1142" i="32"/>
  <c r="AR1142" i="32"/>
  <c r="AR2838" i="32"/>
  <c r="AT2838" i="32"/>
  <c r="AS48" i="32"/>
  <c r="AQ48" i="32"/>
  <c r="AQ727" i="32"/>
  <c r="AT727" i="32"/>
  <c r="AQ2176" i="32"/>
  <c r="AT2176" i="32"/>
  <c r="AQ16" i="32"/>
  <c r="AT16" i="32"/>
  <c r="AR2607" i="32"/>
  <c r="AQ2607" i="32"/>
  <c r="AS2446" i="32"/>
  <c r="AR2446" i="32"/>
  <c r="AQ2446" i="32"/>
  <c r="AT2553" i="32"/>
  <c r="AR2553" i="32"/>
  <c r="AT1111" i="32"/>
  <c r="AS1111" i="32"/>
  <c r="AT2605" i="32"/>
  <c r="AQ2605" i="32"/>
  <c r="AR2605" i="32"/>
  <c r="AS2703" i="32"/>
  <c r="AR2703" i="32"/>
  <c r="AR2807" i="32"/>
  <c r="AT2807" i="32"/>
  <c r="AS2807" i="32"/>
  <c r="AS2930" i="32"/>
  <c r="AT2930" i="32"/>
  <c r="AR2930" i="32"/>
  <c r="AS2461" i="32"/>
  <c r="AT2461" i="32"/>
  <c r="AS1152" i="32"/>
  <c r="AR1152" i="32"/>
  <c r="AQ1152" i="32"/>
  <c r="AT1152" i="32"/>
  <c r="AS1284" i="32"/>
  <c r="AR1284" i="32"/>
  <c r="AQ1179" i="32"/>
  <c r="AR1179" i="32"/>
  <c r="AT1179" i="32"/>
  <c r="AS1179" i="32"/>
  <c r="AQ2833" i="32"/>
  <c r="AS2833" i="32"/>
  <c r="AT2833" i="32"/>
  <c r="AR2833" i="32"/>
  <c r="AT2433" i="32"/>
  <c r="AS2433" i="32"/>
  <c r="AR2433" i="32"/>
  <c r="AQ2433" i="32"/>
  <c r="AT2539" i="32"/>
  <c r="AR2539" i="32"/>
  <c r="AS2748" i="32"/>
  <c r="AR2748" i="32"/>
  <c r="AQ2748" i="32"/>
  <c r="AT2847" i="32"/>
  <c r="AQ2847" i="32"/>
  <c r="AS2847" i="32"/>
  <c r="AT2932" i="32"/>
  <c r="AS2932" i="32"/>
  <c r="AQ2932" i="32"/>
  <c r="AS53" i="32"/>
  <c r="AT53" i="32"/>
  <c r="AR53" i="32"/>
  <c r="AT3328" i="32"/>
  <c r="AS3328" i="32"/>
  <c r="AQ3328" i="32"/>
  <c r="AT3501" i="32"/>
  <c r="AR3501" i="32"/>
  <c r="AQ3501" i="32"/>
  <c r="AT2874" i="32"/>
  <c r="AQ2874" i="32"/>
  <c r="AS1326" i="32"/>
  <c r="AT1326" i="32"/>
  <c r="AR1326" i="32"/>
  <c r="AQ1326" i="32"/>
  <c r="AQ1426" i="32"/>
  <c r="AT1426" i="32"/>
  <c r="AS1426" i="32"/>
  <c r="AQ3485" i="32"/>
  <c r="AT3485" i="32"/>
  <c r="AQ3090" i="32"/>
  <c r="AT3090" i="32"/>
  <c r="AS3090" i="32"/>
  <c r="AR3090" i="32"/>
  <c r="AT3201" i="32"/>
  <c r="AS3201" i="32"/>
  <c r="AQ3201" i="32"/>
  <c r="AR77" i="32"/>
  <c r="AQ77" i="32"/>
  <c r="AS1234" i="32"/>
  <c r="AT1234" i="32"/>
  <c r="AR1234" i="32"/>
  <c r="AS2922" i="32"/>
  <c r="AT2922" i="32"/>
  <c r="AQ2922" i="32"/>
  <c r="AT3015" i="32"/>
  <c r="AR3015" i="32"/>
  <c r="AS3015" i="32"/>
  <c r="AQ3015" i="32"/>
  <c r="AQ3095" i="32"/>
  <c r="AS3095" i="32"/>
  <c r="AS3209" i="32"/>
  <c r="AT3209" i="32"/>
  <c r="AR3209" i="32"/>
  <c r="AS3284" i="32"/>
  <c r="AT3284" i="32"/>
  <c r="AR3284" i="32"/>
  <c r="AT3394" i="32"/>
  <c r="AS3394" i="32"/>
  <c r="AR3394" i="32"/>
  <c r="AQ3394" i="32"/>
  <c r="AR2760" i="32"/>
  <c r="AT2760" i="32"/>
  <c r="AR137" i="32"/>
  <c r="AT137" i="32"/>
  <c r="AQ137" i="32"/>
  <c r="AS2918" i="32"/>
  <c r="AT2918" i="32"/>
  <c r="AT164" i="32"/>
  <c r="AR164" i="32"/>
  <c r="AR3190" i="32"/>
  <c r="AQ3190" i="32"/>
  <c r="AS3190" i="32"/>
  <c r="AQ2957" i="32"/>
  <c r="AS2957" i="32"/>
  <c r="AR2957" i="32"/>
  <c r="AT2957" i="32"/>
  <c r="AQ1364" i="32"/>
  <c r="AR1364" i="32"/>
  <c r="AT3228" i="32"/>
  <c r="AR3228" i="32"/>
  <c r="AQ3228" i="32"/>
  <c r="AS3228" i="32"/>
  <c r="AS3365" i="32"/>
  <c r="AQ3365" i="32"/>
  <c r="AQ36" i="32"/>
  <c r="AT36" i="32"/>
  <c r="AR36" i="32"/>
  <c r="AQ2951" i="32"/>
  <c r="AT2951" i="32"/>
  <c r="AR2951" i="32"/>
  <c r="AS1320" i="32"/>
  <c r="AT1320" i="32"/>
  <c r="AS3125" i="32"/>
  <c r="AT3125" i="32"/>
  <c r="AQ3233" i="32"/>
  <c r="AT3233" i="32"/>
  <c r="AR3233" i="32"/>
  <c r="AS3233" i="32"/>
  <c r="AT1498" i="32"/>
  <c r="AQ1498" i="32"/>
  <c r="AT2979" i="32"/>
  <c r="AS2979" i="32"/>
  <c r="AQ2979" i="32"/>
  <c r="AQ1332" i="32"/>
  <c r="AT1332" i="32"/>
  <c r="AR1332" i="32"/>
  <c r="AS3443" i="32"/>
  <c r="AT3443" i="32"/>
  <c r="AQ3443" i="32"/>
  <c r="AR3443" i="32"/>
  <c r="AT3059" i="32"/>
  <c r="AQ3059" i="32"/>
  <c r="AR3059" i="32"/>
  <c r="AS3059" i="32"/>
  <c r="AS3277" i="32"/>
  <c r="AQ3277" i="32"/>
  <c r="AS3381" i="32"/>
  <c r="AT3381" i="32"/>
  <c r="AQ3381" i="32"/>
  <c r="AR3381" i="32"/>
  <c r="AS3461" i="32"/>
  <c r="AT3461" i="32"/>
  <c r="AR3461" i="32"/>
  <c r="AQ3461" i="32"/>
  <c r="AT1554" i="32"/>
  <c r="AQ1554" i="32"/>
  <c r="AT3134" i="32"/>
  <c r="AQ3134" i="32"/>
  <c r="AR3134" i="32"/>
  <c r="AS3134" i="32"/>
  <c r="AT3567" i="32"/>
  <c r="AS3567" i="32"/>
  <c r="AR3567" i="32"/>
  <c r="AT3815" i="32"/>
  <c r="AQ3815" i="32"/>
  <c r="AR3815" i="32"/>
  <c r="AS1463" i="32"/>
  <c r="AR1463" i="32"/>
  <c r="AT1463" i="32"/>
  <c r="AQ1463" i="32"/>
  <c r="AS1557" i="32"/>
  <c r="AR1557" i="32"/>
  <c r="AQ1557" i="32"/>
  <c r="AT1557" i="32"/>
  <c r="AS3697" i="32"/>
  <c r="AT3697" i="32"/>
  <c r="AT802" i="32"/>
  <c r="AQ802" i="32"/>
  <c r="AS3270" i="32"/>
  <c r="AR3270" i="32"/>
  <c r="AQ3270" i="32"/>
  <c r="AT3270" i="32"/>
  <c r="AS195" i="32"/>
  <c r="AQ195" i="32"/>
  <c r="AR3437" i="32"/>
  <c r="AQ3437" i="32"/>
  <c r="AS3522" i="32"/>
  <c r="AR3522" i="32"/>
  <c r="AS3641" i="32"/>
  <c r="AT3641" i="32"/>
  <c r="AT3358" i="32"/>
  <c r="AR3358" i="32"/>
  <c r="AQ3358" i="32"/>
  <c r="AS3358" i="32"/>
  <c r="AT1501" i="32"/>
  <c r="AQ1501" i="32"/>
  <c r="AR1501" i="32"/>
  <c r="AT3529" i="32"/>
  <c r="AR3529" i="32"/>
  <c r="AQ3529" i="32"/>
  <c r="AR1719" i="32"/>
  <c r="AQ1719" i="32"/>
  <c r="AS1719" i="32"/>
  <c r="AQ3313" i="32"/>
  <c r="AS3313" i="32"/>
  <c r="AR1669" i="32"/>
  <c r="AS1669" i="32"/>
  <c r="AQ1669" i="32"/>
  <c r="AT1669" i="32"/>
  <c r="AT3153" i="32"/>
  <c r="AQ3153" i="32"/>
  <c r="AR3153" i="32"/>
  <c r="AS4465" i="32"/>
  <c r="AR4465" i="32"/>
  <c r="AQ4465" i="32"/>
  <c r="AT4465" i="32"/>
  <c r="AT1530" i="32"/>
  <c r="AQ1530" i="32"/>
  <c r="AT1570" i="32"/>
  <c r="AR1570" i="32"/>
  <c r="AS1570" i="32"/>
  <c r="AQ1570" i="32"/>
  <c r="AS1653" i="32"/>
  <c r="AT1653" i="32"/>
  <c r="AQ1653" i="32"/>
  <c r="AT3937" i="32"/>
  <c r="AS3937" i="32"/>
  <c r="AR3937" i="32"/>
  <c r="AQ3937" i="32"/>
  <c r="AR4048" i="32"/>
  <c r="AQ4048" i="32"/>
  <c r="AQ1660" i="32"/>
  <c r="AS1660" i="32"/>
  <c r="AR1660" i="32"/>
  <c r="AT1660" i="32"/>
  <c r="AQ3944" i="32"/>
  <c r="AT3944" i="32"/>
  <c r="AS3944" i="32"/>
  <c r="AR3633" i="32"/>
  <c r="AQ3633" i="32"/>
  <c r="AT3792" i="32"/>
  <c r="AR3792" i="32"/>
  <c r="AQ3792" i="32"/>
  <c r="AS3792" i="32"/>
  <c r="AQ3878" i="32"/>
  <c r="AR3878" i="32"/>
  <c r="AT1759" i="32"/>
  <c r="AQ1759" i="32"/>
  <c r="AR1759" i="32"/>
  <c r="AS1759" i="32"/>
  <c r="AT104" i="32"/>
  <c r="AS104" i="32"/>
  <c r="AQ104" i="32"/>
  <c r="AQ834" i="32"/>
  <c r="AS834" i="32"/>
  <c r="AT834" i="32"/>
  <c r="AR834" i="32"/>
  <c r="AT3648" i="32"/>
  <c r="AQ3648" i="32"/>
  <c r="AQ3722" i="32"/>
  <c r="AT3722" i="32"/>
  <c r="AS3722" i="32"/>
  <c r="AR3722" i="32"/>
  <c r="AQ3806" i="32"/>
  <c r="AT3806" i="32"/>
  <c r="AR3806" i="32"/>
  <c r="AR927" i="32"/>
  <c r="AQ927" i="32"/>
  <c r="AT927" i="32"/>
  <c r="AT98" i="32"/>
  <c r="AQ98" i="32"/>
  <c r="AR98" i="32"/>
  <c r="AT1690" i="32"/>
  <c r="AS1690" i="32"/>
  <c r="AR1690" i="32"/>
  <c r="AS106" i="32"/>
  <c r="AT106" i="32"/>
  <c r="AR106" i="32"/>
  <c r="AQ106" i="32"/>
  <c r="AT3789" i="32"/>
  <c r="AR3789" i="32"/>
  <c r="AS1729" i="32"/>
  <c r="AT1729" i="32"/>
  <c r="AR3587" i="32"/>
  <c r="AT3587" i="32"/>
  <c r="AS3675" i="32"/>
  <c r="AT3675" i="32"/>
  <c r="AS3840" i="32"/>
  <c r="AT3840" i="32"/>
  <c r="AQ3840" i="32"/>
  <c r="AS3919" i="32"/>
  <c r="AT3919" i="32"/>
  <c r="AR4071" i="32"/>
  <c r="AT4071" i="32"/>
  <c r="AR3780" i="32"/>
  <c r="AQ3780" i="32"/>
  <c r="AT3780" i="32"/>
  <c r="AS3780" i="32"/>
  <c r="AQ3868" i="32"/>
  <c r="AR3868" i="32"/>
  <c r="AT3983" i="32"/>
  <c r="AS3983" i="32"/>
  <c r="AR3983" i="32"/>
  <c r="AQ3983" i="32"/>
  <c r="AT1518" i="32"/>
  <c r="AR1518" i="32"/>
  <c r="AQ1518" i="32"/>
  <c r="AS1518" i="32"/>
  <c r="AT3548" i="32"/>
  <c r="AR3548" i="32"/>
  <c r="AS3640" i="32"/>
  <c r="AR3640" i="32"/>
  <c r="AQ1637" i="32"/>
  <c r="AR1637" i="32"/>
  <c r="AT1678" i="32"/>
  <c r="AR1678" i="32"/>
  <c r="AQ1678" i="32"/>
  <c r="AR1715" i="32"/>
  <c r="AT1715" i="32"/>
  <c r="AS3965" i="32"/>
  <c r="AT3965" i="32"/>
  <c r="AQ3855" i="32"/>
  <c r="AR3855" i="32"/>
  <c r="AR830" i="32"/>
  <c r="AT830" i="32"/>
  <c r="AQ830" i="32"/>
  <c r="AT1835" i="32"/>
  <c r="AQ1835" i="32"/>
  <c r="AS1835" i="32"/>
  <c r="AT4188" i="32"/>
  <c r="AS4188" i="32"/>
  <c r="AR4188" i="32"/>
  <c r="AQ4188" i="32"/>
  <c r="AT4299" i="32"/>
  <c r="AS4299" i="32"/>
  <c r="AQ4299" i="32"/>
  <c r="AR4299" i="32"/>
  <c r="AR1930" i="32"/>
  <c r="AT1930" i="32"/>
  <c r="AQ1930" i="32"/>
  <c r="AT4157" i="32"/>
  <c r="AQ4157" i="32"/>
  <c r="AT4442" i="32"/>
  <c r="F106" i="54"/>
  <c r="AS3948" i="32"/>
  <c r="AR3948" i="32"/>
  <c r="AT3948" i="32"/>
  <c r="AQ3948" i="32"/>
  <c r="AT4107" i="32"/>
  <c r="AQ4107" i="32"/>
  <c r="AT4186" i="32"/>
  <c r="AR4186" i="32"/>
  <c r="AT4297" i="32"/>
  <c r="AR4297" i="32"/>
  <c r="AQ4297" i="32"/>
  <c r="AT4395" i="32"/>
  <c r="AR4395" i="32"/>
  <c r="AS4395" i="32"/>
  <c r="AQ4395" i="32"/>
  <c r="AR1853" i="32"/>
  <c r="AQ1853" i="32"/>
  <c r="AT4240" i="32"/>
  <c r="AS4240" i="32"/>
  <c r="AR4240" i="32"/>
  <c r="AQ4197" i="32"/>
  <c r="AR4197" i="32"/>
  <c r="AT1944" i="32"/>
  <c r="AR1944" i="32"/>
  <c r="AQ1944" i="32"/>
  <c r="AR4393" i="32"/>
  <c r="AS4393" i="32"/>
  <c r="AQ1800" i="32"/>
  <c r="AT1800" i="32"/>
  <c r="AS1800" i="32"/>
  <c r="AR1800" i="32"/>
  <c r="AQ1848" i="32"/>
  <c r="AR1848" i="32"/>
  <c r="AS1848" i="32"/>
  <c r="AS4417" i="32"/>
  <c r="AR4417" i="32"/>
  <c r="AQ4417" i="32"/>
  <c r="AT4417" i="32"/>
  <c r="AT3894" i="32"/>
  <c r="AS3894" i="32"/>
  <c r="AT4054" i="32"/>
  <c r="AS4054" i="32"/>
  <c r="AR4054" i="32"/>
  <c r="AS874" i="32"/>
  <c r="AT874" i="32"/>
  <c r="AT1881" i="32"/>
  <c r="AS1881" i="32"/>
  <c r="AR1881" i="32"/>
  <c r="AQ1881" i="32"/>
  <c r="AR4321" i="32"/>
  <c r="AS4321" i="32"/>
  <c r="AQ4321" i="32"/>
  <c r="AT4321" i="32"/>
  <c r="AR4121" i="32"/>
  <c r="AT4121" i="32"/>
  <c r="AR4214" i="32"/>
  <c r="AT4214" i="32"/>
  <c r="AT858" i="32"/>
  <c r="AQ858" i="32"/>
  <c r="AT1916" i="32"/>
  <c r="AS1916" i="32"/>
  <c r="AT4222" i="32"/>
  <c r="AS4222" i="32"/>
  <c r="AR4222" i="32"/>
  <c r="AQ4222" i="32"/>
  <c r="AR1908" i="32"/>
  <c r="AT1908" i="32"/>
  <c r="AQ1908" i="32"/>
  <c r="AT4418" i="32"/>
  <c r="AR4418" i="32"/>
  <c r="AS4418" i="32"/>
  <c r="AQ4418" i="32"/>
  <c r="AR4227" i="32"/>
  <c r="AT4227" i="32"/>
  <c r="AS4227" i="32"/>
  <c r="AQ4227" i="32"/>
  <c r="AR4325" i="32"/>
  <c r="AT4325" i="32"/>
  <c r="AQ4325" i="32"/>
  <c r="AS4325" i="32"/>
  <c r="AT509" i="32"/>
  <c r="AQ509" i="32"/>
  <c r="AR509" i="32"/>
  <c r="AS400" i="32"/>
  <c r="AR400" i="32"/>
  <c r="AQ400" i="32"/>
  <c r="AT400" i="32"/>
  <c r="AQ307" i="32"/>
  <c r="AR307" i="32"/>
  <c r="AT735" i="32"/>
  <c r="AQ735" i="32"/>
  <c r="AR735" i="32"/>
  <c r="AQ529" i="32"/>
  <c r="AT529" i="32"/>
  <c r="AS529" i="32"/>
  <c r="AR529" i="32"/>
  <c r="AT2046" i="32"/>
  <c r="AQ2046" i="32"/>
  <c r="AQ266" i="32"/>
  <c r="AT266" i="32"/>
  <c r="AS266" i="32"/>
  <c r="AR266" i="32"/>
  <c r="AS678" i="32"/>
  <c r="AT678" i="32"/>
  <c r="AQ678" i="32"/>
  <c r="AR678" i="32"/>
  <c r="AS460" i="32"/>
  <c r="AT460" i="32"/>
  <c r="AQ460" i="32"/>
  <c r="AR460" i="32"/>
  <c r="AT2033" i="32"/>
  <c r="AS2033" i="32"/>
  <c r="AR2033" i="32"/>
  <c r="AQ2033" i="32"/>
  <c r="AS893" i="32"/>
  <c r="AT893" i="32"/>
  <c r="AR893" i="32"/>
  <c r="AR3419" i="32"/>
  <c r="AS3419" i="32"/>
  <c r="AT3419" i="32"/>
  <c r="AQ3419" i="32"/>
  <c r="AT244" i="32"/>
  <c r="AR244" i="32"/>
  <c r="AS244" i="32"/>
  <c r="AT703" i="32"/>
  <c r="AS703" i="32"/>
  <c r="AR703" i="32"/>
  <c r="AQ703" i="32"/>
  <c r="AT494" i="32"/>
  <c r="AQ494" i="32"/>
  <c r="AR494" i="32"/>
  <c r="AT2035" i="32"/>
  <c r="AR2035" i="32"/>
  <c r="AQ2035" i="32"/>
  <c r="AS2035" i="32"/>
  <c r="AT239" i="32"/>
  <c r="AR239" i="32"/>
  <c r="AQ239" i="32"/>
  <c r="AS239" i="32"/>
  <c r="AT449" i="32"/>
  <c r="AR449" i="32"/>
  <c r="AT960" i="32"/>
  <c r="AS960" i="32"/>
  <c r="AR960" i="32"/>
  <c r="AT2329" i="32"/>
  <c r="AQ2329" i="32"/>
  <c r="AS2329" i="32"/>
  <c r="AR2329" i="32"/>
  <c r="AT620" i="32"/>
  <c r="AQ620" i="32"/>
  <c r="AR620" i="32"/>
  <c r="AR413" i="32"/>
  <c r="AS413" i="32"/>
  <c r="AT413" i="32"/>
  <c r="AR2020" i="32"/>
  <c r="AT2020" i="32"/>
  <c r="AS2020" i="32"/>
  <c r="AQ2020" i="32"/>
  <c r="AT1043" i="32"/>
  <c r="AR1043" i="32"/>
  <c r="AS1043" i="32"/>
  <c r="AQ1043" i="32"/>
  <c r="AT582" i="32"/>
  <c r="AR582" i="32"/>
  <c r="AQ1952" i="32"/>
  <c r="AT1952" i="32"/>
  <c r="AR2075" i="32"/>
  <c r="AT2075" i="32"/>
  <c r="AQ2075" i="32"/>
  <c r="AS2075" i="32"/>
  <c r="AR474" i="32"/>
  <c r="AS474" i="32"/>
  <c r="AT474" i="32"/>
  <c r="AQ474" i="32"/>
  <c r="AT2039" i="32"/>
  <c r="AS2039" i="32"/>
  <c r="AR2039" i="32"/>
  <c r="AQ243" i="32"/>
  <c r="AR243" i="32"/>
  <c r="AT243" i="32"/>
  <c r="AQ647" i="32"/>
  <c r="AR647" i="32"/>
  <c r="AT647" i="32"/>
  <c r="AQ981" i="32"/>
  <c r="AT981" i="32"/>
  <c r="AT448" i="32"/>
  <c r="AR448" i="32"/>
  <c r="AQ448" i="32"/>
  <c r="AS448" i="32"/>
  <c r="AR765" i="32"/>
  <c r="AT765" i="32"/>
  <c r="AT2236" i="32"/>
  <c r="AQ2236" i="32"/>
  <c r="AT750" i="32"/>
  <c r="AS750" i="32"/>
  <c r="AR2127" i="32"/>
  <c r="AT2127" i="32"/>
  <c r="AR2101" i="32"/>
  <c r="AQ2101" i="32"/>
  <c r="AT2194" i="32"/>
  <c r="AR2194" i="32"/>
  <c r="AT2855" i="32"/>
  <c r="AS2855" i="32"/>
  <c r="AR1226" i="32"/>
  <c r="AQ1226" i="32"/>
  <c r="AS3031" i="32"/>
  <c r="AT3031" i="32"/>
  <c r="AR3031" i="32"/>
  <c r="AS2437" i="32"/>
  <c r="AR2437" i="32"/>
  <c r="AR2545" i="32"/>
  <c r="AQ2545" i="32"/>
  <c r="AR1144" i="32"/>
  <c r="AT1144" i="32"/>
  <c r="AR2758" i="32"/>
  <c r="AT2758" i="32"/>
  <c r="AT730" i="32"/>
  <c r="AR730" i="32"/>
  <c r="AT2186" i="32"/>
  <c r="AR2186" i="32"/>
  <c r="AQ2511" i="32"/>
  <c r="AS2511" i="32"/>
  <c r="AT2619" i="32"/>
  <c r="AQ2619" i="32"/>
  <c r="AT2707" i="32"/>
  <c r="AS2707" i="32"/>
  <c r="AS2454" i="32"/>
  <c r="AT2454" i="32"/>
  <c r="AR2454" i="32"/>
  <c r="AQ1123" i="32"/>
  <c r="AR1123" i="32"/>
  <c r="AT24" i="32"/>
  <c r="AQ24" i="32"/>
  <c r="AQ144" i="32"/>
  <c r="AT144" i="32"/>
  <c r="AR144" i="32"/>
  <c r="AT2297" i="32"/>
  <c r="AQ2297" i="32"/>
  <c r="AT2403" i="32"/>
  <c r="AS2403" i="32"/>
  <c r="AR2403" i="32"/>
  <c r="AT2509" i="32"/>
  <c r="AS2509" i="32"/>
  <c r="AQ2617" i="32"/>
  <c r="AR2617" i="32"/>
  <c r="AT2617" i="32"/>
  <c r="AS2617" i="32"/>
  <c r="AR2809" i="32"/>
  <c r="AT2809" i="32"/>
  <c r="AS2809" i="32"/>
  <c r="AS2956" i="32"/>
  <c r="AT2956" i="32"/>
  <c r="AQ2956" i="32"/>
  <c r="AR2470" i="32"/>
  <c r="AT2470" i="32"/>
  <c r="AS2470" i="32"/>
  <c r="AR2575" i="32"/>
  <c r="AT2575" i="32"/>
  <c r="AS2575" i="32"/>
  <c r="AT28" i="32"/>
  <c r="AS28" i="32"/>
  <c r="AS1145" i="32"/>
  <c r="AT1145" i="32"/>
  <c r="AT1351" i="32"/>
  <c r="AQ1351" i="32"/>
  <c r="AR2442" i="32"/>
  <c r="AQ2442" i="32"/>
  <c r="AS782" i="32"/>
  <c r="AT782" i="32"/>
  <c r="AR782" i="32"/>
  <c r="AQ782" i="32"/>
  <c r="AT2752" i="32"/>
  <c r="AS2752" i="32"/>
  <c r="AR1240" i="32"/>
  <c r="AS1240" i="32"/>
  <c r="AT1191" i="32"/>
  <c r="AS1191" i="32"/>
  <c r="AR1191" i="32"/>
  <c r="AQ1191" i="32"/>
  <c r="AS1238" i="32"/>
  <c r="AR1238" i="32"/>
  <c r="AT1238" i="32"/>
  <c r="AQ1238" i="32"/>
  <c r="AT3028" i="32"/>
  <c r="AS3028" i="32"/>
  <c r="AR3028" i="32"/>
  <c r="AT1984" i="32"/>
  <c r="AR1984" i="32"/>
  <c r="AS1984" i="32"/>
  <c r="AQ1984" i="32"/>
  <c r="AR3223" i="32"/>
  <c r="AT3223" i="32"/>
  <c r="AS3223" i="32"/>
  <c r="AQ3223" i="32"/>
  <c r="AQ2803" i="32"/>
  <c r="AT2803" i="32"/>
  <c r="AR1256" i="32"/>
  <c r="AQ1256" i="32"/>
  <c r="AS1256" i="32"/>
  <c r="AS2973" i="32"/>
  <c r="AT2973" i="32"/>
  <c r="AQ2973" i="32"/>
  <c r="AR2973" i="32"/>
  <c r="AS3141" i="32"/>
  <c r="AT3141" i="32"/>
  <c r="AR3141" i="32"/>
  <c r="AQ3141" i="32"/>
  <c r="AQ3747" i="32"/>
  <c r="AR3747" i="32"/>
  <c r="AT3747" i="32"/>
  <c r="AS1529" i="32"/>
  <c r="AR1529" i="32"/>
  <c r="AQ1529" i="32"/>
  <c r="AS3106" i="32"/>
  <c r="AT3106" i="32"/>
  <c r="AR3206" i="32"/>
  <c r="AS3206" i="32"/>
  <c r="AT3206" i="32"/>
  <c r="AQ3206" i="32"/>
  <c r="AT3050" i="32"/>
  <c r="AR3050" i="32"/>
  <c r="AQ3050" i="32"/>
  <c r="AQ1374" i="32"/>
  <c r="AT1374" i="32"/>
  <c r="AS1374" i="32"/>
  <c r="AR1374" i="32"/>
  <c r="AT1455" i="32"/>
  <c r="AR1455" i="32"/>
  <c r="AQ1455" i="32"/>
  <c r="AT2848" i="32"/>
  <c r="AR2848" i="32"/>
  <c r="AQ2848" i="32"/>
  <c r="AS2848" i="32"/>
  <c r="AS1314" i="32"/>
  <c r="AR1314" i="32"/>
  <c r="AR1400" i="32"/>
  <c r="AQ1400" i="32"/>
  <c r="AT2770" i="32"/>
  <c r="AS2770" i="32"/>
  <c r="AR2770" i="32"/>
  <c r="AT2843" i="32"/>
  <c r="AQ2843" i="32"/>
  <c r="AS2843" i="32"/>
  <c r="AT2927" i="32"/>
  <c r="AQ2927" i="32"/>
  <c r="AS2927" i="32"/>
  <c r="AR3100" i="32"/>
  <c r="AQ3100" i="32"/>
  <c r="AT3198" i="32"/>
  <c r="AQ3198" i="32"/>
  <c r="AR3198" i="32"/>
  <c r="AQ2962" i="32"/>
  <c r="AR2962" i="32"/>
  <c r="AQ1367" i="32"/>
  <c r="AR1367" i="32"/>
  <c r="AR3236" i="32"/>
  <c r="AS3236" i="32"/>
  <c r="AQ3236" i="32"/>
  <c r="AT2866" i="32"/>
  <c r="AQ2866" i="32"/>
  <c r="AR2866" i="32"/>
  <c r="AS2866" i="32"/>
  <c r="AT2959" i="32"/>
  <c r="AR2959" i="32"/>
  <c r="AS2959" i="32"/>
  <c r="AQ2959" i="32"/>
  <c r="AR3264" i="32"/>
  <c r="AQ3264" i="32"/>
  <c r="AR1519" i="32"/>
  <c r="AT1519" i="32"/>
  <c r="AQ1519" i="32"/>
  <c r="AR1346" i="32"/>
  <c r="AQ1346" i="32"/>
  <c r="AT1346" i="32"/>
  <c r="AT172" i="32"/>
  <c r="AR172" i="32"/>
  <c r="AS172" i="32"/>
  <c r="AQ172" i="32"/>
  <c r="AS3458" i="32"/>
  <c r="AR3458" i="32"/>
  <c r="AT3458" i="32"/>
  <c r="AT2986" i="32"/>
  <c r="AQ2986" i="32"/>
  <c r="AR3067" i="32"/>
  <c r="AS3067" i="32"/>
  <c r="AQ3067" i="32"/>
  <c r="AS3281" i="32"/>
  <c r="AT3281" i="32"/>
  <c r="AQ3281" i="32"/>
  <c r="AR3281" i="32"/>
  <c r="AT3453" i="32"/>
  <c r="AS3453" i="32"/>
  <c r="AR3453" i="32"/>
  <c r="AQ3453" i="32"/>
  <c r="AT3062" i="32"/>
  <c r="AR3062" i="32"/>
  <c r="AS1378" i="32"/>
  <c r="AT1378" i="32"/>
  <c r="AQ1378" i="32"/>
  <c r="AQ3429" i="32"/>
  <c r="AR3429" i="32"/>
  <c r="AQ3719" i="32"/>
  <c r="AS3719" i="32"/>
  <c r="AQ3462" i="32"/>
  <c r="AT3462" i="32"/>
  <c r="AR1558" i="32"/>
  <c r="AT1558" i="32"/>
  <c r="AQ3544" i="32"/>
  <c r="AT3544" i="32"/>
  <c r="AR3544" i="32"/>
  <c r="AS3544" i="32"/>
  <c r="AT3138" i="32"/>
  <c r="AS3138" i="32"/>
  <c r="AR1409" i="32"/>
  <c r="AS1409" i="32"/>
  <c r="AT1440" i="32"/>
  <c r="AQ1440" i="32"/>
  <c r="AR3482" i="32"/>
  <c r="AT3482" i="32"/>
  <c r="AS3482" i="32"/>
  <c r="AQ3482" i="32"/>
  <c r="AR3575" i="32"/>
  <c r="AT3575" i="32"/>
  <c r="AS3575" i="32"/>
  <c r="AQ3575" i="32"/>
  <c r="AQ3293" i="32"/>
  <c r="AT3293" i="32"/>
  <c r="AT1465" i="32"/>
  <c r="AS1465" i="32"/>
  <c r="AT3465" i="32"/>
  <c r="AS3465" i="32"/>
  <c r="AQ3465" i="32"/>
  <c r="AR3554" i="32"/>
  <c r="AS3554" i="32"/>
  <c r="AT3554" i="32"/>
  <c r="AQ3554" i="32"/>
  <c r="AT3704" i="32"/>
  <c r="AQ3704" i="32"/>
  <c r="AR3550" i="32"/>
  <c r="AQ3550" i="32"/>
  <c r="AS3550" i="32"/>
  <c r="AQ1505" i="32"/>
  <c r="AT1505" i="32"/>
  <c r="AS1505" i="32"/>
  <c r="AR1505" i="32"/>
  <c r="AT1423" i="32"/>
  <c r="AS1423" i="32"/>
  <c r="AR1423" i="32"/>
  <c r="AT1549" i="32"/>
  <c r="AQ1549" i="32"/>
  <c r="AR3322" i="32"/>
  <c r="AT3322" i="32"/>
  <c r="AS3479" i="32"/>
  <c r="AT3479" i="32"/>
  <c r="AR3479" i="32"/>
  <c r="AQ3479" i="32"/>
  <c r="AT3568" i="32"/>
  <c r="AR3568" i="32"/>
  <c r="AQ3568" i="32"/>
  <c r="AS3823" i="32"/>
  <c r="AR3823" i="32"/>
  <c r="AQ3823" i="32"/>
  <c r="AT1567" i="32"/>
  <c r="AS1567" i="32"/>
  <c r="AQ1567" i="32"/>
  <c r="AS3842" i="32"/>
  <c r="AT3842" i="32"/>
  <c r="AR3842" i="32"/>
  <c r="AQ3842" i="32"/>
  <c r="AT3162" i="32"/>
  <c r="AR3162" i="32"/>
  <c r="AS1451" i="32"/>
  <c r="AQ1451" i="32"/>
  <c r="AT1451" i="32"/>
  <c r="AR1451" i="32"/>
  <c r="AS87" i="32"/>
  <c r="AR87" i="32"/>
  <c r="AQ4470" i="32"/>
  <c r="AS4470" i="32"/>
  <c r="AT1672" i="32"/>
  <c r="AQ1672" i="32"/>
  <c r="AR3753" i="32"/>
  <c r="AT3753" i="32"/>
  <c r="AQ3753" i="32"/>
  <c r="AQ3845" i="32"/>
  <c r="AT3845" i="32"/>
  <c r="AS3756" i="32"/>
  <c r="AT3756" i="32"/>
  <c r="AR3756" i="32"/>
  <c r="AQ3756" i="32"/>
  <c r="AT1664" i="32"/>
  <c r="AR1664" i="32"/>
  <c r="AQ1664" i="32"/>
  <c r="AS1664" i="32"/>
  <c r="AQ1698" i="32"/>
  <c r="AT1698" i="32"/>
  <c r="AR1698" i="32"/>
  <c r="AR3949" i="32"/>
  <c r="AQ3949" i="32"/>
  <c r="AS3949" i="32"/>
  <c r="AT3949" i="32"/>
  <c r="AQ1831" i="32"/>
  <c r="AT1831" i="32"/>
  <c r="AS1831" i="32"/>
  <c r="AS3970" i="32"/>
  <c r="AT3970" i="32"/>
  <c r="AQ3970" i="32"/>
  <c r="AR3970" i="32"/>
  <c r="AR3867" i="32"/>
  <c r="AT3867" i="32"/>
  <c r="AS3867" i="32"/>
  <c r="AQ3974" i="32"/>
  <c r="AR3974" i="32"/>
  <c r="AS3974" i="32"/>
  <c r="AQ1644" i="32"/>
  <c r="AR1644" i="32"/>
  <c r="AS924" i="32"/>
  <c r="AR924" i="32"/>
  <c r="AQ924" i="32"/>
  <c r="AR1998" i="32"/>
  <c r="AT1998" i="32"/>
  <c r="AQ1998" i="32"/>
  <c r="AT3833" i="32"/>
  <c r="AQ3833" i="32"/>
  <c r="AS3833" i="32"/>
  <c r="AR3833" i="32"/>
  <c r="AT3916" i="32"/>
  <c r="AR3916" i="32"/>
  <c r="AS3916" i="32"/>
  <c r="AQ3916" i="32"/>
  <c r="AQ1792" i="32"/>
  <c r="AR1792" i="32"/>
  <c r="AS3901" i="32"/>
  <c r="AQ3901" i="32"/>
  <c r="AT1766" i="32"/>
  <c r="AS1766" i="32"/>
  <c r="AQ1766" i="32"/>
  <c r="AR1766" i="32"/>
  <c r="AR1573" i="32"/>
  <c r="AT1573" i="32"/>
  <c r="AS1573" i="32"/>
  <c r="AT1997" i="32"/>
  <c r="AR1997" i="32"/>
  <c r="AQ1997" i="32"/>
  <c r="AT220" i="32"/>
  <c r="AS220" i="32"/>
  <c r="AR3629" i="32"/>
  <c r="AQ3629" i="32"/>
  <c r="AT3629" i="32"/>
  <c r="AR3788" i="32"/>
  <c r="AT3788" i="32"/>
  <c r="AS3788" i="32"/>
  <c r="AQ3788" i="32"/>
  <c r="AT1725" i="32"/>
  <c r="AS1725" i="32"/>
  <c r="AQ1725" i="32"/>
  <c r="AR4002" i="32"/>
  <c r="AS4002" i="32"/>
  <c r="AT1522" i="32"/>
  <c r="AS1522" i="32"/>
  <c r="AS3555" i="32"/>
  <c r="AQ3555" i="32"/>
  <c r="AR3555" i="32"/>
  <c r="AT3555" i="32"/>
  <c r="AT1681" i="32"/>
  <c r="AS1681" i="32"/>
  <c r="AQ1681" i="32"/>
  <c r="AT1720" i="32"/>
  <c r="AS1720" i="32"/>
  <c r="AR1720" i="32"/>
  <c r="AQ1720" i="32"/>
  <c r="AT835" i="32"/>
  <c r="AQ835" i="32"/>
  <c r="AS835" i="32"/>
  <c r="AQ4111" i="32"/>
  <c r="AT4111" i="32"/>
  <c r="AS4111" i="32"/>
  <c r="AR1840" i="32"/>
  <c r="AT1840" i="32"/>
  <c r="AS1840" i="32"/>
  <c r="AT1876" i="32"/>
  <c r="AQ1876" i="32"/>
  <c r="AR1935" i="32"/>
  <c r="AS1935" i="32"/>
  <c r="AQ1864" i="32"/>
  <c r="AR1864" i="32"/>
  <c r="AS1864" i="32"/>
  <c r="AT1922" i="32"/>
  <c r="AQ1922" i="32"/>
  <c r="AT1714" i="32"/>
  <c r="AS1714" i="32"/>
  <c r="AQ1714" i="32"/>
  <c r="AS1899" i="32"/>
  <c r="AT1899" i="32"/>
  <c r="AT4035" i="32"/>
  <c r="AQ4035" i="32"/>
  <c r="AS4035" i="32"/>
  <c r="AT1838" i="32"/>
  <c r="AQ1838" i="32"/>
  <c r="AT4204" i="32"/>
  <c r="AR4204" i="32"/>
  <c r="AS4204" i="32"/>
  <c r="AR4400" i="32"/>
  <c r="AT4400" i="32"/>
  <c r="AS4400" i="32"/>
  <c r="AQ4400" i="32"/>
  <c r="AS4058" i="32"/>
  <c r="AT4058" i="32"/>
  <c r="AR4058" i="32"/>
  <c r="AQ4058" i="32"/>
  <c r="AQ3898" i="32"/>
  <c r="AR3898" i="32"/>
  <c r="AT1808" i="32"/>
  <c r="AQ1808" i="32"/>
  <c r="AR1808" i="32"/>
  <c r="AR4234" i="32"/>
  <c r="AT4234" i="32"/>
  <c r="AS4234" i="32"/>
  <c r="AQ4234" i="32"/>
  <c r="AS4335" i="32"/>
  <c r="AR4335" i="32"/>
  <c r="AT4335" i="32"/>
  <c r="AT4431" i="32"/>
  <c r="AQ4431" i="32"/>
  <c r="AQ855" i="32"/>
  <c r="AR855" i="32"/>
  <c r="AT855" i="32"/>
  <c r="AS855" i="32"/>
  <c r="AT4229" i="32"/>
  <c r="AS4229" i="32"/>
  <c r="AR4229" i="32"/>
  <c r="AT4426" i="32"/>
  <c r="AR4426" i="32"/>
  <c r="AQ4426" i="32"/>
  <c r="AT4129" i="32"/>
  <c r="AS4129" i="32"/>
  <c r="AR4129" i="32"/>
  <c r="AQ4129" i="32"/>
  <c r="AT4420" i="32"/>
  <c r="AQ4420" i="32"/>
  <c r="AQ4159" i="32"/>
  <c r="AS4159" i="32"/>
  <c r="AR4360" i="32"/>
  <c r="AT4360" i="32"/>
  <c r="AS4360" i="32"/>
  <c r="AQ4360" i="32"/>
  <c r="AS4331" i="32"/>
  <c r="AT4331" i="32"/>
  <c r="AT4235" i="32"/>
  <c r="AR4235" i="32"/>
  <c r="AS4235" i="32"/>
  <c r="AQ4235" i="32"/>
  <c r="AT4432" i="32"/>
  <c r="AR4432" i="32"/>
  <c r="AQ4432" i="32"/>
  <c r="AR386" i="32"/>
  <c r="AS386" i="32"/>
  <c r="AT386" i="32"/>
  <c r="AQ386" i="32"/>
  <c r="AR295" i="32"/>
  <c r="AT295" i="32"/>
  <c r="AQ295" i="32"/>
  <c r="AT487" i="32"/>
  <c r="AR487" i="32"/>
  <c r="AT254" i="32"/>
  <c r="AR254" i="32"/>
  <c r="AS254" i="32"/>
  <c r="AQ254" i="32"/>
  <c r="AS983" i="32"/>
  <c r="AT983" i="32"/>
  <c r="AR983" i="32"/>
  <c r="AQ983" i="32"/>
  <c r="AT452" i="32"/>
  <c r="AS452" i="32"/>
  <c r="AS2030" i="32"/>
  <c r="AR2030" i="32"/>
  <c r="AQ2030" i="32"/>
  <c r="AT233" i="32"/>
  <c r="AQ233" i="32"/>
  <c r="AR233" i="32"/>
  <c r="AS894" i="32"/>
  <c r="AT894" i="32"/>
  <c r="AR894" i="32"/>
  <c r="AQ894" i="32"/>
  <c r="AT2028" i="32"/>
  <c r="AQ2028" i="32"/>
  <c r="AQ2202" i="32"/>
  <c r="AR2202" i="32"/>
  <c r="AS568" i="32"/>
  <c r="AT568" i="32"/>
  <c r="AR568" i="32"/>
  <c r="AT2060" i="32"/>
  <c r="AS2060" i="32"/>
  <c r="AQ2060" i="32"/>
  <c r="AR2060" i="32"/>
  <c r="AQ889" i="32"/>
  <c r="AR889" i="32"/>
  <c r="AT889" i="32"/>
  <c r="AR2303" i="32"/>
  <c r="AS2303" i="32"/>
  <c r="AT2303" i="32"/>
  <c r="AQ2303" i="32"/>
  <c r="AT410" i="32"/>
  <c r="AQ410" i="32"/>
  <c r="AS410" i="32"/>
  <c r="AR410" i="32"/>
  <c r="AS2014" i="32"/>
  <c r="AT2014" i="32"/>
  <c r="AR2014" i="32"/>
  <c r="AQ2014" i="32"/>
  <c r="AS2149" i="32"/>
  <c r="AR2149" i="32"/>
  <c r="AQ2149" i="32"/>
  <c r="AR577" i="32"/>
  <c r="AQ577" i="32"/>
  <c r="AR401" i="32"/>
  <c r="AS401" i="32"/>
  <c r="AQ401" i="32"/>
  <c r="AR446" i="32"/>
  <c r="AS446" i="32"/>
  <c r="AT446" i="32"/>
  <c r="AQ446" i="32"/>
  <c r="AT340" i="32"/>
  <c r="AQ340" i="32"/>
  <c r="AR340" i="32"/>
  <c r="AS340" i="32"/>
  <c r="AR232" i="32"/>
  <c r="AS232" i="32"/>
  <c r="AS980" i="32"/>
  <c r="AT980" i="32"/>
  <c r="AR980" i="32"/>
  <c r="AT441" i="32"/>
  <c r="AR441" i="32"/>
  <c r="AQ441" i="32"/>
  <c r="AR1147" i="32"/>
  <c r="AQ1147" i="32"/>
  <c r="AT2937" i="32"/>
  <c r="AS2937" i="32"/>
  <c r="AS2415" i="32"/>
  <c r="AT2415" i="32"/>
  <c r="AR1064" i="32"/>
  <c r="AQ1064" i="32"/>
  <c r="AR2623" i="32"/>
  <c r="AT2623" i="32"/>
  <c r="AQ2392" i="32"/>
  <c r="AT2392" i="32"/>
  <c r="AR2666" i="32"/>
  <c r="AT2666" i="32"/>
  <c r="AR1100" i="32"/>
  <c r="AT1100" i="32"/>
  <c r="AT2849" i="32"/>
  <c r="AQ2849" i="32"/>
  <c r="AR2849" i="32"/>
  <c r="AS896" i="32"/>
  <c r="AQ896" i="32"/>
  <c r="AS2286" i="32"/>
  <c r="AR2286" i="32"/>
  <c r="AT525" i="32"/>
  <c r="AR525" i="32"/>
  <c r="AS2198" i="32"/>
  <c r="AT2198" i="32"/>
  <c r="AT2344" i="32"/>
  <c r="AS2344" i="32"/>
  <c r="AR2344" i="32"/>
  <c r="AT2652" i="32"/>
  <c r="AS2652" i="32"/>
  <c r="AR2755" i="32"/>
  <c r="AS2755" i="32"/>
  <c r="AQ2755" i="32"/>
  <c r="AS2604" i="32"/>
  <c r="AT2604" i="32"/>
  <c r="AQ2604" i="32"/>
  <c r="AS2929" i="32"/>
  <c r="AT2929" i="32"/>
  <c r="AQ2929" i="32"/>
  <c r="AT34" i="32"/>
  <c r="AR34" i="32"/>
  <c r="AQ1122" i="32"/>
  <c r="AT1122" i="32"/>
  <c r="AS665" i="32"/>
  <c r="AQ665" i="32"/>
  <c r="AR2197" i="32"/>
  <c r="AS2197" i="32"/>
  <c r="AT2197" i="32"/>
  <c r="AS1169" i="32"/>
  <c r="AR1169" i="32"/>
  <c r="AT1127" i="32"/>
  <c r="AS1127" i="32"/>
  <c r="AT2777" i="32"/>
  <c r="AR2777" i="32"/>
  <c r="AS2777" i="32"/>
  <c r="AQ1270" i="32"/>
  <c r="AR1270" i="32"/>
  <c r="AT2519" i="32"/>
  <c r="AS2519" i="32"/>
  <c r="AQ2519" i="32"/>
  <c r="AT2627" i="32"/>
  <c r="AS2627" i="32"/>
  <c r="AQ2627" i="32"/>
  <c r="AR2627" i="32"/>
  <c r="AR2976" i="32"/>
  <c r="AQ2976" i="32"/>
  <c r="AS2370" i="32"/>
  <c r="AQ2370" i="32"/>
  <c r="AR2683" i="32"/>
  <c r="AT2683" i="32"/>
  <c r="AT2764" i="32"/>
  <c r="AR2764" i="32"/>
  <c r="AS1372" i="32"/>
  <c r="AT1372" i="32"/>
  <c r="AR1372" i="32"/>
  <c r="AS2451" i="32"/>
  <c r="AT2451" i="32"/>
  <c r="AR2451" i="32"/>
  <c r="AQ2451" i="32"/>
  <c r="AT2560" i="32"/>
  <c r="AR2560" i="32"/>
  <c r="AR3130" i="32"/>
  <c r="AR3388" i="32"/>
  <c r="AQ3106" i="32"/>
  <c r="AQ3028" i="32"/>
  <c r="AQ1423" i="32"/>
  <c r="AR2356" i="32"/>
  <c r="AQ2272" i="32"/>
  <c r="AR1011" i="32"/>
  <c r="AR3485" i="32"/>
  <c r="AT87" i="32"/>
  <c r="AS1400" i="32"/>
  <c r="AR3796" i="32"/>
  <c r="AS1530" i="32"/>
  <c r="AS2500" i="32"/>
  <c r="AS1476" i="32"/>
  <c r="AR1653" i="32"/>
  <c r="AR151" i="32"/>
  <c r="AQ3641" i="32"/>
  <c r="AQ1280" i="32"/>
  <c r="AQ1204" i="32"/>
  <c r="AQ696" i="32"/>
  <c r="AR1145" i="32"/>
  <c r="AR473" i="32"/>
  <c r="AS144" i="32"/>
  <c r="AT1400" i="32"/>
  <c r="AQ2122" i="32"/>
  <c r="AS2607" i="32"/>
  <c r="AS1280" i="32"/>
  <c r="AS2758" i="32"/>
  <c r="AQ1275" i="32"/>
  <c r="AR3457" i="32"/>
  <c r="AR2803" i="32"/>
  <c r="AR1187" i="32"/>
  <c r="AS3153" i="32"/>
  <c r="AQ3851" i="32"/>
  <c r="AS1698" i="32"/>
  <c r="AS1672" i="32"/>
  <c r="AT1935" i="32"/>
  <c r="AS137" i="32"/>
  <c r="AT1853" i="32"/>
  <c r="AQ2179" i="32"/>
  <c r="AT1187" i="32"/>
  <c r="AS3130" i="32"/>
  <c r="AR1348" i="32"/>
  <c r="AR3328" i="32"/>
  <c r="AR3008" i="32"/>
  <c r="AQ3216" i="32"/>
  <c r="AR2932" i="32"/>
  <c r="AQ2553" i="32"/>
  <c r="AQ3031" i="32"/>
  <c r="AR3851" i="32"/>
  <c r="AR3201" i="32"/>
  <c r="AS3437" i="32"/>
  <c r="AR1522" i="32"/>
  <c r="AR4111" i="32"/>
  <c r="AR2392" i="32"/>
  <c r="AQ2707" i="32"/>
  <c r="AT2910" i="32"/>
  <c r="AR2910" i="32"/>
  <c r="AQ519" i="32"/>
  <c r="AS519" i="32"/>
  <c r="AS1383" i="32"/>
  <c r="AT1383" i="32"/>
  <c r="AR4460" i="32"/>
  <c r="AQ1195" i="32"/>
  <c r="AQ1343" i="32"/>
  <c r="AT571" i="32"/>
  <c r="AT500" i="32"/>
  <c r="AR2213" i="32"/>
  <c r="AS2213" i="32"/>
  <c r="AR1439" i="32"/>
  <c r="AR2810" i="32"/>
  <c r="AT1352" i="32"/>
  <c r="AQ3445" i="32"/>
  <c r="AR3467" i="32"/>
  <c r="AQ3750" i="32"/>
  <c r="AS490" i="32"/>
  <c r="AQ490" i="32"/>
  <c r="AR461" i="32"/>
  <c r="AT2213" i="32"/>
  <c r="AS439" i="32"/>
  <c r="AQ1129" i="32"/>
  <c r="AR1129" i="32"/>
  <c r="AT706" i="32"/>
  <c r="AR706" i="32"/>
  <c r="AS1039" i="32"/>
  <c r="AT1039" i="32"/>
  <c r="AR1039" i="32"/>
  <c r="AS2445" i="32"/>
  <c r="AT2445" i="32"/>
  <c r="AQ1189" i="32"/>
  <c r="AS1189" i="32"/>
  <c r="AS672" i="32"/>
  <c r="AT672" i="32"/>
  <c r="AT2123" i="32"/>
  <c r="AR2123" i="32"/>
  <c r="AS901" i="32"/>
  <c r="AT901" i="32"/>
  <c r="AS2074" i="32"/>
  <c r="AR2074" i="32"/>
  <c r="AT2074" i="32"/>
  <c r="AT2743" i="32"/>
  <c r="AR2743" i="32"/>
  <c r="AQ2743" i="32"/>
  <c r="AS2705" i="32"/>
  <c r="AT2705" i="32"/>
  <c r="AT1057" i="32"/>
  <c r="AQ1057" i="32"/>
  <c r="AR1126" i="32"/>
  <c r="AQ1126" i="32"/>
  <c r="AQ2997" i="32"/>
  <c r="AS2997" i="32"/>
  <c r="AR780" i="32"/>
  <c r="AT780" i="32"/>
  <c r="AS780" i="32"/>
  <c r="AQ780" i="32"/>
  <c r="AR3137" i="32"/>
  <c r="AQ3137" i="32"/>
  <c r="AS55" i="32"/>
  <c r="AT55" i="32"/>
  <c r="AT3333" i="32"/>
  <c r="AS3333" i="32"/>
  <c r="AR3333" i="32"/>
  <c r="AQ3333" i="32"/>
  <c r="AT3040" i="32"/>
  <c r="AS3040" i="32"/>
  <c r="AR3125" i="32"/>
  <c r="AQ3125" i="32"/>
  <c r="AT3456" i="32"/>
  <c r="AS3456" i="32"/>
  <c r="AR3456" i="32"/>
  <c r="AS3078" i="32"/>
  <c r="AR3078" i="32"/>
  <c r="AT1419" i="32"/>
  <c r="AS1419" i="32"/>
  <c r="AT57" i="32"/>
  <c r="AS57" i="32"/>
  <c r="AT1476" i="32"/>
  <c r="AQ1476" i="32"/>
  <c r="AS3691" i="32"/>
  <c r="AT3691" i="32"/>
  <c r="AT3700" i="32"/>
  <c r="AS3700" i="32"/>
  <c r="AQ3700" i="32"/>
  <c r="AS3682" i="32"/>
  <c r="AT3682" i="32"/>
  <c r="AR3225" i="32"/>
  <c r="AQ3225" i="32"/>
  <c r="AS3225" i="32"/>
  <c r="AT3312" i="32"/>
  <c r="AS3312" i="32"/>
  <c r="AR3312" i="32"/>
  <c r="AT3395" i="32"/>
  <c r="AS3395" i="32"/>
  <c r="AS3286" i="32"/>
  <c r="AT3286" i="32"/>
  <c r="AQ3286" i="32"/>
  <c r="AS1511" i="32"/>
  <c r="AT1511" i="32"/>
  <c r="AR3697" i="32"/>
  <c r="AQ3697" i="32"/>
  <c r="AS3653" i="32"/>
  <c r="AT3653" i="32"/>
  <c r="AR3653" i="32"/>
  <c r="AR195" i="32"/>
  <c r="AT195" i="32"/>
  <c r="AR3273" i="32"/>
  <c r="AS3273" i="32"/>
  <c r="AQ3273" i="32"/>
  <c r="AQ1473" i="32"/>
  <c r="AR1473" i="32"/>
  <c r="AT1415" i="32"/>
  <c r="AS1415" i="32"/>
  <c r="AR1415" i="32"/>
  <c r="AT1447" i="32"/>
  <c r="AR1447" i="32"/>
  <c r="AQ1447" i="32"/>
  <c r="AS4048" i="32"/>
  <c r="AT4048" i="32"/>
  <c r="AR818" i="32"/>
  <c r="AQ818" i="32"/>
  <c r="AQ919" i="32"/>
  <c r="AR919" i="32"/>
  <c r="AT4027" i="32"/>
  <c r="AR4027" i="32"/>
  <c r="AT3707" i="32"/>
  <c r="AQ3707" i="32"/>
  <c r="AR3749" i="32"/>
  <c r="AS3749" i="32"/>
  <c r="AQ3749" i="32"/>
  <c r="AQ4071" i="32"/>
  <c r="AS4071" i="32"/>
  <c r="AT3640" i="32"/>
  <c r="AQ3640" i="32"/>
  <c r="AS118" i="32"/>
  <c r="AQ118" i="32"/>
  <c r="AT118" i="32"/>
  <c r="AR118" i="32"/>
  <c r="AT1790" i="32"/>
  <c r="AR1790" i="32"/>
  <c r="AQ1790" i="32"/>
  <c r="AR1812" i="32"/>
  <c r="AT1812" i="32"/>
  <c r="AR4029" i="32"/>
  <c r="AT4029" i="32"/>
  <c r="AR4105" i="32"/>
  <c r="AT4105" i="32"/>
  <c r="AT1874" i="32"/>
  <c r="AS1874" i="32"/>
  <c r="AR1874" i="32"/>
  <c r="AR1799" i="32"/>
  <c r="AT1799" i="32"/>
  <c r="AS1799" i="32"/>
  <c r="AR4411" i="32"/>
  <c r="AT4411" i="32"/>
  <c r="AT654" i="32"/>
  <c r="AQ654" i="32"/>
  <c r="AR237" i="32"/>
  <c r="AS237" i="32"/>
  <c r="AT470" i="32"/>
  <c r="AQ470" i="32"/>
  <c r="AS585" i="32"/>
  <c r="AT585" i="32"/>
  <c r="AR585" i="32"/>
  <c r="AR466" i="32"/>
  <c r="AS466" i="32"/>
  <c r="AT466" i="32"/>
  <c r="AS2034" i="32"/>
  <c r="AR2034" i="32"/>
  <c r="AT238" i="32"/>
  <c r="AS238" i="32"/>
  <c r="AQ2304" i="32"/>
  <c r="AS2304" i="32"/>
  <c r="AQ1050" i="32"/>
  <c r="AS1050" i="32"/>
  <c r="AQ638" i="32"/>
  <c r="AS638" i="32"/>
  <c r="AQ2404" i="32"/>
  <c r="AS2404" i="32"/>
  <c r="AT1123" i="32"/>
  <c r="AS1123" i="32"/>
  <c r="AQ2720" i="32"/>
  <c r="AR2720" i="32"/>
  <c r="AQ2980" i="32"/>
  <c r="AT2980" i="32"/>
  <c r="AR2549" i="32"/>
  <c r="AT2549" i="32"/>
  <c r="AS3058" i="32"/>
  <c r="AQ3058" i="32"/>
  <c r="AR3058" i="32"/>
  <c r="AT1470" i="32"/>
  <c r="AS1470" i="32"/>
  <c r="AS1428" i="32"/>
  <c r="AQ1428" i="32"/>
  <c r="AQ3402" i="32"/>
  <c r="AR3402" i="32"/>
  <c r="AS1367" i="32"/>
  <c r="AT1367" i="32"/>
  <c r="AS3043" i="32"/>
  <c r="AQ3043" i="32"/>
  <c r="AR2986" i="32"/>
  <c r="AS2986" i="32"/>
  <c r="AS3553" i="32"/>
  <c r="AT3553" i="32"/>
  <c r="AQ809" i="32"/>
  <c r="AS809" i="32"/>
  <c r="AQ1465" i="32"/>
  <c r="AR1465" i="32"/>
  <c r="AR3362" i="32"/>
  <c r="AT3362" i="32"/>
  <c r="AS3362" i="32"/>
  <c r="AT3646" i="32"/>
  <c r="AR3646" i="32"/>
  <c r="AT3631" i="32"/>
  <c r="AQ3631" i="32"/>
  <c r="AR1486" i="32"/>
  <c r="AS1486" i="32"/>
  <c r="AT3717" i="32"/>
  <c r="AQ3717" i="32"/>
  <c r="AQ3654" i="32"/>
  <c r="AT3654" i="32"/>
  <c r="AT1644" i="32"/>
  <c r="AS1644" i="32"/>
  <c r="AS3672" i="32"/>
  <c r="AT3672" i="32"/>
  <c r="AQ3672" i="32"/>
  <c r="AQ212" i="32"/>
  <c r="AR212" i="32"/>
  <c r="AT3864" i="32"/>
  <c r="AR3864" i="32"/>
  <c r="AQ3864" i="32"/>
  <c r="AS4305" i="32"/>
  <c r="AR4305" i="32"/>
  <c r="AQ4305" i="32"/>
  <c r="AT4134" i="32"/>
  <c r="AR4134" i="32"/>
  <c r="AT3978" i="32"/>
  <c r="AS3978" i="32"/>
  <c r="AR3978" i="32"/>
  <c r="AQ3978" i="32"/>
  <c r="AT4056" i="32"/>
  <c r="AS4056" i="32"/>
  <c r="AR4056" i="32"/>
  <c r="AS634" i="32"/>
  <c r="AR634" i="32"/>
  <c r="AR504" i="32"/>
  <c r="AT504" i="32"/>
  <c r="AS504" i="32"/>
  <c r="AT440" i="32"/>
  <c r="AQ440" i="32"/>
  <c r="AR595" i="32"/>
  <c r="AS595" i="32"/>
  <c r="AT2202" i="32"/>
  <c r="AS2202" i="32"/>
  <c r="AR572" i="32"/>
  <c r="AT572" i="32"/>
  <c r="AS577" i="32"/>
  <c r="AT577" i="32"/>
  <c r="AT232" i="32"/>
  <c r="AQ232" i="32"/>
  <c r="AT2254" i="32"/>
  <c r="AR2254" i="32"/>
  <c r="AQ2254" i="32"/>
  <c r="AS2242" i="32"/>
  <c r="AT2242" i="32"/>
  <c r="AS2183" i="32"/>
  <c r="AT2183" i="32"/>
  <c r="AT2240" i="32"/>
  <c r="AQ2240" i="32"/>
  <c r="AS2240" i="32"/>
  <c r="AR605" i="32"/>
  <c r="AS605" i="32"/>
  <c r="AS2141" i="32"/>
  <c r="AT2141" i="32"/>
  <c r="AS2675" i="32"/>
  <c r="AR2675" i="32"/>
  <c r="AT2085" i="32"/>
  <c r="AQ2085" i="32"/>
  <c r="AQ2641" i="32"/>
  <c r="AS2641" i="32"/>
  <c r="AR2413" i="32"/>
  <c r="AT2413" i="32"/>
  <c r="AR2668" i="32"/>
  <c r="AT2668" i="32"/>
  <c r="AS2668" i="32"/>
  <c r="AT2733" i="32"/>
  <c r="AS2733" i="32"/>
  <c r="AQ2733" i="32"/>
  <c r="AS2818" i="32"/>
  <c r="AR2818" i="32"/>
  <c r="AS2778" i="32"/>
  <c r="AR2778" i="32"/>
  <c r="AQ151" i="32"/>
  <c r="AT151" i="32"/>
  <c r="AS1148" i="32"/>
  <c r="AR1148" i="32"/>
  <c r="AQ1148" i="32"/>
  <c r="AT2862" i="32"/>
  <c r="AR2862" i="32"/>
  <c r="AQ2862" i="32"/>
  <c r="AT1319" i="32"/>
  <c r="AR1319" i="32"/>
  <c r="AQ1319" i="32"/>
  <c r="AS2982" i="32"/>
  <c r="AT2982" i="32"/>
  <c r="AT3146" i="32"/>
  <c r="AR3146" i="32"/>
  <c r="AQ196" i="32"/>
  <c r="AT196" i="32"/>
  <c r="AR196" i="32"/>
  <c r="AS196" i="32"/>
  <c r="AS1431" i="32"/>
  <c r="AQ1431" i="32"/>
  <c r="AS3422" i="32"/>
  <c r="AT3422" i="32"/>
  <c r="AQ3422" i="32"/>
  <c r="AR159" i="32"/>
  <c r="AT159" i="32"/>
  <c r="AS159" i="32"/>
  <c r="AR3294" i="32"/>
  <c r="AQ3294" i="32"/>
  <c r="AT1339" i="32"/>
  <c r="AR1339" i="32"/>
  <c r="AQ1339" i="32"/>
  <c r="AS1626" i="32"/>
  <c r="AT1626" i="32"/>
  <c r="AS3396" i="32"/>
  <c r="AT3396" i="32"/>
  <c r="AQ3396" i="32"/>
  <c r="AT62" i="32"/>
  <c r="AQ62" i="32"/>
  <c r="AT3329" i="32"/>
  <c r="AS3329" i="32"/>
  <c r="AR3329" i="32"/>
  <c r="AQ3329" i="32"/>
  <c r="AS3383" i="32"/>
  <c r="AQ3383" i="32"/>
  <c r="AS3285" i="32"/>
  <c r="AT3285" i="32"/>
  <c r="AR3288" i="32"/>
  <c r="AS3288" i="32"/>
  <c r="AQ3288" i="32"/>
  <c r="AT74" i="32"/>
  <c r="AR74" i="32"/>
  <c r="AT3169" i="32"/>
  <c r="AS3169" i="32"/>
  <c r="AS1623" i="32"/>
  <c r="AQ1623" i="32"/>
  <c r="AR3733" i="32"/>
  <c r="AQ3733" i="32"/>
  <c r="AQ1804" i="32"/>
  <c r="AT1804" i="32"/>
  <c r="AQ3904" i="32"/>
  <c r="AR3904" i="32"/>
  <c r="AS3985" i="32"/>
  <c r="AT3985" i="32"/>
  <c r="AR99" i="32"/>
  <c r="AQ99" i="32"/>
  <c r="AT3655" i="32"/>
  <c r="AR3655" i="32"/>
  <c r="AQ3655" i="32"/>
  <c r="AT1645" i="32"/>
  <c r="AR1645" i="32"/>
  <c r="AS3866" i="32"/>
  <c r="AT3866" i="32"/>
  <c r="AT1797" i="32"/>
  <c r="AQ1797" i="32"/>
  <c r="AR1938" i="32"/>
  <c r="AS1938" i="32"/>
  <c r="AQ1938" i="32"/>
  <c r="AT4168" i="32"/>
  <c r="AQ4168" i="32"/>
  <c r="AT4441" i="32"/>
  <c r="AR4441" i="32"/>
  <c r="AQ4441" i="32"/>
  <c r="AQ4141" i="32"/>
  <c r="AS4141" i="32"/>
  <c r="AR4141" i="32"/>
  <c r="AT3905" i="32"/>
  <c r="AR3905" i="32"/>
  <c r="AS4343" i="32"/>
  <c r="AR4343" i="32"/>
  <c r="AR618" i="32"/>
  <c r="AS618" i="32"/>
  <c r="AS722" i="32"/>
  <c r="AT722" i="32"/>
  <c r="AQ447" i="32"/>
  <c r="AT447" i="32"/>
  <c r="AS447" i="32"/>
  <c r="AR2013" i="32"/>
  <c r="L106" i="54"/>
  <c r="AT2343" i="32"/>
  <c r="AQ2343" i="32"/>
  <c r="AS2343" i="32"/>
  <c r="AR1316" i="32"/>
  <c r="AT1316" i="32"/>
  <c r="AQ1316" i="32"/>
  <c r="AQ2218" i="32"/>
  <c r="AS2218" i="32"/>
  <c r="AT547" i="32"/>
  <c r="AQ547" i="32"/>
  <c r="AT746" i="32"/>
  <c r="AR746" i="32"/>
  <c r="AT434" i="32"/>
  <c r="AQ434" i="32"/>
  <c r="AS434" i="32"/>
  <c r="AT1037" i="32"/>
  <c r="AQ1037" i="32"/>
  <c r="AS596" i="32"/>
  <c r="AT596" i="32"/>
  <c r="AT2840" i="32"/>
  <c r="AQ2652" i="32"/>
  <c r="AS2356" i="32"/>
  <c r="AQ2154" i="32"/>
  <c r="AQ608" i="32"/>
  <c r="AQ2377" i="32"/>
  <c r="AS904" i="32"/>
  <c r="AS252" i="32"/>
  <c r="AS971" i="32"/>
  <c r="AT2447" i="32"/>
  <c r="AR2806" i="32"/>
  <c r="AS34" i="32"/>
  <c r="AS2879" i="32"/>
  <c r="AQ1255" i="32"/>
  <c r="AQ2521" i="32"/>
  <c r="AS1147" i="32"/>
  <c r="AS1144" i="32"/>
  <c r="AS2122" i="32"/>
  <c r="AT2755" i="32"/>
  <c r="AT2748" i="32"/>
  <c r="AQ1372" i="32"/>
  <c r="AQ1169" i="32"/>
  <c r="AS3050" i="32"/>
  <c r="AQ4472" i="32"/>
  <c r="AR3242" i="32"/>
  <c r="AQ1419" i="32"/>
  <c r="AT1428" i="32"/>
  <c r="AS3294" i="32"/>
  <c r="AT1431" i="32"/>
  <c r="AR1299" i="32"/>
  <c r="AS349" i="32"/>
  <c r="AQ252" i="32"/>
  <c r="AT2806" i="32"/>
  <c r="AS1255" i="32"/>
  <c r="AS2392" i="32"/>
  <c r="AR665" i="32"/>
  <c r="AS2521" i="32"/>
  <c r="AT1147" i="32"/>
  <c r="AR2655" i="32"/>
  <c r="AT1025" i="32"/>
  <c r="AT2122" i="32"/>
  <c r="AQ2763" i="32"/>
  <c r="AT1169" i="32"/>
  <c r="AS2274" i="32"/>
  <c r="AQ2618" i="32"/>
  <c r="AQ2576" i="32"/>
  <c r="AQ1086" i="32"/>
  <c r="AT2286" i="32"/>
  <c r="AS742" i="32"/>
  <c r="AR2242" i="32"/>
  <c r="AQ2462" i="32"/>
  <c r="AQ496" i="32"/>
  <c r="AR2799" i="32"/>
  <c r="AT2879" i="32"/>
  <c r="AS1085" i="32"/>
  <c r="AT751" i="32"/>
  <c r="AT2521" i="32"/>
  <c r="AT2362" i="32"/>
  <c r="AS1112" i="32"/>
  <c r="AQ786" i="32"/>
  <c r="AR2618" i="32"/>
  <c r="AT1063" i="32"/>
  <c r="AQ2286" i="32"/>
  <c r="AQ672" i="32"/>
  <c r="AR738" i="32"/>
  <c r="AR742" i="32"/>
  <c r="AS2462" i="32"/>
  <c r="AQ723" i="32"/>
  <c r="AQ495" i="32"/>
  <c r="AR496" i="32"/>
  <c r="AQ443" i="32"/>
  <c r="AQ372" i="32"/>
  <c r="AQ3156" i="32"/>
  <c r="AR2542" i="32"/>
  <c r="AQ2164" i="32"/>
  <c r="AQ2412" i="32"/>
  <c r="AQ2369" i="32"/>
  <c r="AS786" i="32"/>
  <c r="AS2549" i="32"/>
  <c r="AT1600" i="32"/>
  <c r="AT2996" i="32"/>
  <c r="AQ3040" i="32"/>
  <c r="AQ2996" i="32"/>
  <c r="AS2849" i="32"/>
  <c r="AQ1127" i="32"/>
  <c r="AR2270" i="32"/>
  <c r="AR2141" i="32"/>
  <c r="AS2235" i="32"/>
  <c r="AT2628" i="32"/>
  <c r="AQ2235" i="32"/>
  <c r="AQ738" i="32"/>
  <c r="AQ692" i="32"/>
  <c r="AT2462" i="32"/>
  <c r="AR723" i="32"/>
  <c r="AR495" i="32"/>
  <c r="AR443" i="32"/>
  <c r="AR3156" i="32"/>
  <c r="AS2029" i="32"/>
  <c r="AT971" i="32"/>
  <c r="AQ2613" i="32"/>
  <c r="AQ34" i="32"/>
  <c r="AQ2496" i="32"/>
  <c r="AT2601" i="32"/>
  <c r="AS2412" i="32"/>
  <c r="AQ2362" i="32"/>
  <c r="AR2192" i="32"/>
  <c r="AT2192" i="32"/>
  <c r="AT2096" i="32"/>
  <c r="AQ2096" i="32"/>
  <c r="AT689" i="32"/>
  <c r="AR689" i="32"/>
  <c r="AS2095" i="32"/>
  <c r="AT2095" i="32"/>
  <c r="AR2665" i="32"/>
  <c r="AT2665" i="32"/>
  <c r="AS2665" i="32"/>
  <c r="AR1115" i="32"/>
  <c r="AS1115" i="32"/>
  <c r="AR2652" i="32"/>
  <c r="AQ2270" i="32"/>
  <c r="AQ2198" i="32"/>
  <c r="AQ2141" i="32"/>
  <c r="AQ1164" i="32"/>
  <c r="AT2304" i="32"/>
  <c r="AR2198" i="32"/>
  <c r="AR2628" i="32"/>
  <c r="AS723" i="32"/>
  <c r="AS495" i="32"/>
  <c r="AS2127" i="32"/>
  <c r="AT2561" i="32"/>
  <c r="AS3156" i="32"/>
  <c r="AR2613" i="32"/>
  <c r="AQ2876" i="32"/>
  <c r="AT700" i="32"/>
  <c r="AS2496" i="32"/>
  <c r="AQ1039" i="32"/>
  <c r="AQ2413" i="32"/>
  <c r="AQ2328" i="32"/>
  <c r="AT1164" i="32"/>
  <c r="AS211" i="32"/>
  <c r="AQ2766" i="32"/>
  <c r="AQ2606" i="32"/>
  <c r="AQ125" i="32"/>
  <c r="AQ2628" i="32"/>
  <c r="AQ742" i="32"/>
  <c r="AQ2561" i="32"/>
  <c r="AQ349" i="32"/>
  <c r="AS2613" i="32"/>
  <c r="AR2876" i="32"/>
  <c r="AT2496" i="32"/>
  <c r="AR2079" i="32"/>
  <c r="AR2328" i="32"/>
  <c r="AS2413" i="32"/>
  <c r="AQ2132" i="32"/>
  <c r="AR786" i="32"/>
  <c r="AQ2668" i="32"/>
  <c r="AR2606" i="32"/>
  <c r="AQ2367" i="32"/>
  <c r="AQ3047" i="32"/>
  <c r="AR2604" i="32"/>
  <c r="AR2256" i="32"/>
  <c r="AS2109" i="32"/>
  <c r="AQ2029" i="32"/>
  <c r="AR2561" i="32"/>
  <c r="AQ2937" i="32"/>
  <c r="AS1107" i="32"/>
  <c r="AS2876" i="32"/>
  <c r="AQ1100" i="32"/>
  <c r="AQ2500" i="32"/>
  <c r="AS2328" i="32"/>
  <c r="AQ2666" i="32"/>
  <c r="AT2306" i="32"/>
  <c r="AQ2806" i="32"/>
  <c r="AT2606" i="32"/>
  <c r="AR1127" i="32"/>
  <c r="AT2542" i="32"/>
  <c r="AR696" i="32"/>
  <c r="AR896" i="32"/>
  <c r="AQ2344" i="32"/>
  <c r="AQ2224" i="32"/>
  <c r="AT2109" i="32"/>
  <c r="AR2937" i="32"/>
  <c r="AT1107" i="32"/>
  <c r="AT778" i="32"/>
  <c r="AS1100" i="32"/>
  <c r="AR2085" i="32"/>
  <c r="AT2377" i="32"/>
  <c r="AT2466" i="32"/>
  <c r="AS2666" i="32"/>
  <c r="AT896" i="32"/>
  <c r="AR1189" i="32"/>
  <c r="AR1063" i="32"/>
  <c r="AQ4003" i="32"/>
  <c r="AS4003" i="32"/>
  <c r="AT4003" i="32"/>
  <c r="AQ153" i="32"/>
  <c r="AS2919" i="32"/>
  <c r="AT2896" i="32"/>
  <c r="AR1222" i="32"/>
  <c r="AR690" i="32"/>
  <c r="AQ240" i="32"/>
  <c r="AS690" i="32"/>
  <c r="AT2442" i="32"/>
  <c r="AR28" i="32"/>
  <c r="AT2759" i="32"/>
  <c r="AQ2274" i="32"/>
  <c r="AQ2676" i="32"/>
  <c r="AR2223" i="32"/>
  <c r="AT2223" i="32"/>
  <c r="AS1340" i="32"/>
  <c r="AR2886" i="32"/>
  <c r="AR24" i="32"/>
  <c r="AR776" i="32"/>
  <c r="AS1204" i="32"/>
  <c r="AT1088" i="32"/>
  <c r="AR2369" i="32"/>
  <c r="AR1057" i="32"/>
  <c r="AS2270" i="32"/>
  <c r="AR2410" i="32"/>
  <c r="AQ587" i="32"/>
  <c r="AS2224" i="32"/>
  <c r="AQ2183" i="32"/>
  <c r="AQ1145" i="32"/>
  <c r="AS2527" i="32"/>
  <c r="AQ2384" i="32"/>
  <c r="AR1017" i="32"/>
  <c r="AR2297" i="32"/>
  <c r="AR2377" i="32"/>
  <c r="AQ2197" i="32"/>
  <c r="AS496" i="32"/>
  <c r="AT2469" i="32"/>
  <c r="AQ1030" i="32"/>
  <c r="AQ2109" i="32"/>
  <c r="AS443" i="32"/>
  <c r="AR2639" i="32"/>
  <c r="AS730" i="32"/>
  <c r="AS2101" i="32"/>
  <c r="AS2605" i="32"/>
  <c r="AR2619" i="32"/>
  <c r="AS2838" i="32"/>
  <c r="AQ2865" i="32"/>
  <c r="AS1270" i="32"/>
  <c r="AR1242" i="32"/>
  <c r="AS2473" i="32"/>
  <c r="AQ18" i="32"/>
  <c r="AQ1251" i="32"/>
  <c r="AS2427" i="32"/>
  <c r="AS2862" i="32"/>
  <c r="AR2370" i="32"/>
  <c r="AS2123" i="32"/>
  <c r="AR2137" i="32"/>
  <c r="AQ2393" i="32"/>
  <c r="AR692" i="32"/>
  <c r="AR712" i="32"/>
  <c r="AR2355" i="32"/>
  <c r="AQ22" i="32"/>
  <c r="AS2136" i="32"/>
  <c r="AR720" i="32"/>
  <c r="AR2759" i="32"/>
  <c r="AS3102" i="32"/>
  <c r="AR2767" i="32"/>
  <c r="AR583" i="32"/>
  <c r="AS2280" i="32"/>
  <c r="AQ1960" i="32"/>
  <c r="AT3029" i="32"/>
  <c r="AS2987" i="32"/>
  <c r="AR1351" i="32"/>
  <c r="AS3650" i="32"/>
  <c r="AQ1250" i="32"/>
  <c r="AT2865" i="32"/>
  <c r="AS24" i="32"/>
  <c r="AT776" i="32"/>
  <c r="AR1111" i="32"/>
  <c r="AT2404" i="32"/>
  <c r="AR2280" i="32"/>
  <c r="AS2410" i="32"/>
  <c r="AR2154" i="32"/>
  <c r="AR628" i="32"/>
  <c r="AQ1026" i="32"/>
  <c r="AR2384" i="32"/>
  <c r="AR2235" i="32"/>
  <c r="AS2297" i="32"/>
  <c r="AQ2074" i="32"/>
  <c r="AQ525" i="32"/>
  <c r="AQ2469" i="32"/>
  <c r="AR1030" i="32"/>
  <c r="AS372" i="32"/>
  <c r="AQ2639" i="32"/>
  <c r="AT2029" i="32"/>
  <c r="AQ733" i="32"/>
  <c r="AT738" i="32"/>
  <c r="AQ2840" i="32"/>
  <c r="AQ776" i="32"/>
  <c r="AS2619" i="32"/>
  <c r="AS2865" i="32"/>
  <c r="AS1242" i="32"/>
  <c r="AR1251" i="32"/>
  <c r="AS2618" i="32"/>
  <c r="AS624" i="32"/>
  <c r="AT2370" i="32"/>
  <c r="AT1026" i="32"/>
  <c r="AR2138" i="32"/>
  <c r="AQ2186" i="32"/>
  <c r="AT692" i="32"/>
  <c r="AS712" i="32"/>
  <c r="AT2355" i="32"/>
  <c r="AT2576" i="32"/>
  <c r="AS22" i="32"/>
  <c r="AT665" i="32"/>
  <c r="AT2367" i="32"/>
  <c r="AT33" i="32"/>
  <c r="AT3102" i="32"/>
  <c r="AS2743" i="32"/>
  <c r="AT2767" i="32"/>
  <c r="AQ2838" i="32"/>
  <c r="AT3057" i="32"/>
  <c r="AQ605" i="32"/>
  <c r="AQ485" i="32"/>
  <c r="AQ2703" i="32"/>
  <c r="AQ469" i="32"/>
  <c r="AT2987" i="32"/>
  <c r="AR1340" i="32"/>
  <c r="AS1250" i="32"/>
  <c r="AR3650" i="32"/>
  <c r="AQ1132" i="32"/>
  <c r="AQ2470" i="32"/>
  <c r="AQ2758" i="32"/>
  <c r="AQ1144" i="32"/>
  <c r="AQ778" i="32"/>
  <c r="AR2274" i="32"/>
  <c r="AQ2509" i="32"/>
  <c r="AR680" i="32"/>
  <c r="AS2384" i="32"/>
  <c r="AS576" i="32"/>
  <c r="AQ2283" i="32"/>
  <c r="AQ901" i="32"/>
  <c r="AQ707" i="32"/>
  <c r="AQ754" i="32"/>
  <c r="AQ2365" i="32"/>
  <c r="AQ2225" i="32"/>
  <c r="AR2066" i="32"/>
  <c r="AS1030" i="32"/>
  <c r="AR252" i="32"/>
  <c r="AR733" i="32"/>
  <c r="AT1270" i="32"/>
  <c r="AT2940" i="32"/>
  <c r="AQ1022" i="32"/>
  <c r="AS2840" i="32"/>
  <c r="AT2607" i="32"/>
  <c r="AQ2809" i="32"/>
  <c r="AR2956" i="32"/>
  <c r="AT1242" i="32"/>
  <c r="AQ2461" i="32"/>
  <c r="AQ1103" i="32"/>
  <c r="AQ2799" i="32"/>
  <c r="AS1251" i="32"/>
  <c r="AQ3111" i="32"/>
  <c r="AT2138" i="32"/>
  <c r="AS2186" i="32"/>
  <c r="AS706" i="32"/>
  <c r="AT2154" i="32"/>
  <c r="AR2399" i="32"/>
  <c r="AQ1111" i="32"/>
  <c r="AQ1158" i="32"/>
  <c r="AS2079" i="32"/>
  <c r="AT22" i="32"/>
  <c r="AQ2355" i="32"/>
  <c r="AT2778" i="32"/>
  <c r="AQ2466" i="32"/>
  <c r="AT605" i="32"/>
  <c r="AS1063" i="32"/>
  <c r="AS1061" i="32"/>
  <c r="AQ1061" i="32"/>
  <c r="AT2641" i="32"/>
  <c r="AT2205" i="32"/>
  <c r="AR1250" i="32"/>
  <c r="AS1132" i="32"/>
  <c r="AQ2575" i="32"/>
  <c r="AQ2458" i="32"/>
  <c r="AQ2285" i="32"/>
  <c r="AR2509" i="32"/>
  <c r="AQ895" i="32"/>
  <c r="AR672" i="32"/>
  <c r="AR2224" i="32"/>
  <c r="AR901" i="32"/>
  <c r="AR2283" i="32"/>
  <c r="AR754" i="32"/>
  <c r="AQ2103" i="32"/>
  <c r="AQ2291" i="32"/>
  <c r="AQ473" i="32"/>
  <c r="AS2066" i="32"/>
  <c r="AR349" i="32"/>
  <c r="AQ600" i="32"/>
  <c r="AS733" i="32"/>
  <c r="AT2103" i="32"/>
  <c r="AQ1107" i="32"/>
  <c r="AR1138" i="32"/>
  <c r="AQ3432" i="32"/>
  <c r="AQ2454" i="32"/>
  <c r="AR2461" i="32"/>
  <c r="AR1103" i="32"/>
  <c r="AT775" i="32"/>
  <c r="AS2799" i="32"/>
  <c r="AR3111" i="32"/>
  <c r="AT2448" i="32"/>
  <c r="AS1083" i="32"/>
  <c r="AR2362" i="32"/>
  <c r="AQ1142" i="32"/>
  <c r="AR1158" i="32"/>
  <c r="AR2592" i="32"/>
  <c r="AR2466" i="32"/>
  <c r="AR2705" i="32"/>
  <c r="AR2641" i="32"/>
  <c r="AR2982" i="32"/>
  <c r="AQ720" i="32"/>
  <c r="AS720" i="32"/>
  <c r="AR2136" i="32"/>
  <c r="AQ2136" i="32"/>
  <c r="AS2269" i="32"/>
  <c r="AR2269" i="32"/>
  <c r="AS1095" i="32"/>
  <c r="AQ1095" i="32"/>
  <c r="AS608" i="32"/>
  <c r="AT608" i="32"/>
  <c r="AS2164" i="32"/>
  <c r="AR2164" i="32"/>
  <c r="AT1085" i="32"/>
  <c r="AQ1085" i="32"/>
  <c r="AT2179" i="32"/>
  <c r="AR2179" i="32"/>
  <c r="AT2300" i="32"/>
  <c r="AS2300" i="32"/>
  <c r="AR2535" i="32"/>
  <c r="AS2535" i="32"/>
  <c r="AR2395" i="32"/>
  <c r="AQ2395" i="32"/>
  <c r="AT42" i="32"/>
  <c r="AS42" i="32"/>
  <c r="AQ2761" i="32"/>
  <c r="AS2761" i="32"/>
  <c r="AQ4193" i="32"/>
  <c r="AT4193" i="32"/>
  <c r="AT77" i="32"/>
  <c r="AS77" i="32"/>
  <c r="AT2645" i="32"/>
  <c r="AR2645" i="32"/>
  <c r="AT715" i="32"/>
  <c r="AQ715" i="32"/>
  <c r="AQ2623" i="32"/>
  <c r="AS2623" i="32"/>
  <c r="AQ903" i="32"/>
  <c r="AR903" i="32"/>
  <c r="AR1086" i="32"/>
  <c r="AT1086" i="32"/>
  <c r="AS2132" i="32"/>
  <c r="AT2132" i="32"/>
  <c r="AR1122" i="32"/>
  <c r="AS1122" i="32"/>
  <c r="AT2437" i="32"/>
  <c r="AQ2123" i="32"/>
  <c r="AS2367" i="32"/>
  <c r="AT3254" i="32"/>
  <c r="AR2375" i="32"/>
  <c r="AQ53" i="32"/>
  <c r="AT564" i="32"/>
  <c r="AR597" i="32"/>
  <c r="AR2707" i="32"/>
  <c r="AR1164" i="32"/>
  <c r="AT646" i="32"/>
  <c r="AR646" i="32"/>
  <c r="AR2293" i="32"/>
  <c r="AQ2293" i="32"/>
  <c r="AT640" i="32"/>
  <c r="AS640" i="32"/>
  <c r="AQ1214" i="32"/>
  <c r="AT1214" i="32"/>
  <c r="AR2779" i="32"/>
  <c r="AQ2779" i="32"/>
  <c r="AR9" i="32"/>
  <c r="AT9" i="32"/>
  <c r="AS2369" i="32"/>
  <c r="AT696" i="32"/>
  <c r="AS2393" i="32"/>
  <c r="AT690" i="32"/>
  <c r="AQ730" i="32"/>
  <c r="AT1095" i="32"/>
  <c r="AT2703" i="32"/>
  <c r="AQ2300" i="32"/>
  <c r="AR2997" i="32"/>
  <c r="AS1156" i="32"/>
  <c r="AQ2206" i="32"/>
  <c r="AQ2463" i="32"/>
  <c r="AR2463" i="32"/>
  <c r="AR153" i="32"/>
  <c r="AT2180" i="32"/>
  <c r="AQ2180" i="32"/>
  <c r="AS2395" i="32"/>
  <c r="AR3102" i="32"/>
  <c r="AT1185" i="32"/>
  <c r="AS4193" i="32"/>
  <c r="AQ2705" i="32"/>
  <c r="AR2298" i="32"/>
  <c r="AT2269" i="32"/>
  <c r="AQ1046" i="32"/>
  <c r="AR2206" i="32"/>
  <c r="AT153" i="32"/>
  <c r="AR42" i="32"/>
  <c r="AS1129" i="32"/>
  <c r="AT2238" i="32"/>
  <c r="T24" i="54"/>
  <c r="AT2550" i="32"/>
  <c r="AQ2550" i="32"/>
  <c r="AQ2221" i="32"/>
  <c r="AR2221" i="32"/>
  <c r="AR2364" i="32"/>
  <c r="AS2364" i="32"/>
  <c r="AR1019" i="32"/>
  <c r="AS1019" i="32"/>
  <c r="AT675" i="32"/>
  <c r="AQ675" i="32"/>
  <c r="AR2679" i="32"/>
  <c r="AQ2679" i="32"/>
  <c r="AQ2095" i="32"/>
  <c r="AS2155" i="32"/>
  <c r="AS2408" i="32"/>
  <c r="AT2531" i="32"/>
  <c r="AS2760" i="32"/>
  <c r="AQ2760" i="32"/>
  <c r="AQ3078" i="32"/>
  <c r="AT3190" i="32"/>
  <c r="AS2706" i="32"/>
  <c r="AQ3395" i="32"/>
  <c r="AQ2262" i="32"/>
  <c r="AR2676" i="32"/>
  <c r="AR3286" i="32"/>
  <c r="AQ3269" i="32"/>
  <c r="AR3313" i="32"/>
  <c r="AQ3284" i="32"/>
  <c r="AS1295" i="32"/>
  <c r="AT3626" i="32"/>
  <c r="AS3002" i="32"/>
  <c r="AS3030" i="32"/>
  <c r="AR1600" i="32"/>
  <c r="AQ2992" i="32"/>
  <c r="AS919" i="32"/>
  <c r="AT1314" i="32"/>
  <c r="AS41" i="32"/>
  <c r="AR3641" i="32"/>
  <c r="AS3019" i="32"/>
  <c r="AR3700" i="32"/>
  <c r="AQ3683" i="32"/>
  <c r="AT2985" i="32"/>
  <c r="AS2996" i="32"/>
  <c r="AQ4027" i="32"/>
  <c r="AS3629" i="32"/>
  <c r="AQ3000" i="32"/>
  <c r="AT3000" i="32"/>
  <c r="AQ2422" i="32"/>
  <c r="AT2419" i="32"/>
  <c r="AS705" i="32"/>
  <c r="AS2170" i="32"/>
  <c r="AS1141" i="32"/>
  <c r="AS688" i="32"/>
  <c r="AR3167" i="32"/>
  <c r="AR3140" i="32"/>
  <c r="AR2682" i="32"/>
  <c r="AQ2207" i="32"/>
  <c r="AR3249" i="32"/>
  <c r="AQ3027" i="32"/>
  <c r="AT3034" i="32"/>
  <c r="AT807" i="32"/>
  <c r="AQ3663" i="32"/>
  <c r="AR812" i="32"/>
  <c r="AR934" i="32"/>
  <c r="AT2682" i="32"/>
  <c r="AS1317" i="32"/>
  <c r="AQ2682" i="32"/>
  <c r="AR3011" i="32"/>
  <c r="AS2277" i="32"/>
  <c r="AR439" i="32"/>
  <c r="AR2989" i="32"/>
  <c r="AQ2152" i="32"/>
  <c r="AT2696" i="32"/>
  <c r="AS2650" i="32"/>
  <c r="AR3292" i="32"/>
  <c r="AR4455" i="32"/>
  <c r="AS3011" i="32"/>
  <c r="AS1296" i="32"/>
  <c r="AR3663" i="32"/>
  <c r="AR2685" i="32"/>
  <c r="AQ3779" i="32"/>
  <c r="AS3776" i="32"/>
  <c r="AR3694" i="32"/>
  <c r="AQ3503" i="32"/>
  <c r="AR3306" i="32"/>
  <c r="AR2872" i="32"/>
  <c r="AQ1294" i="32"/>
  <c r="AT1186" i="32"/>
  <c r="AS1194" i="32"/>
  <c r="AR2320" i="32"/>
  <c r="AS1128" i="32"/>
  <c r="AS2534" i="32"/>
  <c r="AR2468" i="32"/>
  <c r="AS1288" i="32"/>
  <c r="AQ3525" i="32"/>
  <c r="AT1266" i="32"/>
  <c r="AS1572" i="32"/>
  <c r="AQ2861" i="32"/>
  <c r="AR3847" i="32"/>
  <c r="AR100" i="32"/>
  <c r="AR3776" i="32"/>
  <c r="AS3625" i="32"/>
  <c r="AQ3694" i="32"/>
  <c r="AQ1559" i="32"/>
  <c r="AQ3531" i="32"/>
  <c r="AT3306" i="32"/>
  <c r="AQ1318" i="32"/>
  <c r="AT1194" i="32"/>
  <c r="AR2480" i="32"/>
  <c r="AS2468" i="32"/>
  <c r="AS666" i="32"/>
  <c r="AQ3145" i="32"/>
  <c r="AQ2872" i="32"/>
  <c r="AQ2877" i="32"/>
  <c r="AS2861" i="32"/>
  <c r="AS2524" i="32"/>
  <c r="AQ3306" i="32"/>
  <c r="AS3847" i="32"/>
  <c r="AT3847" i="32"/>
  <c r="AS100" i="32"/>
  <c r="AT3776" i="32"/>
  <c r="AS3694" i="32"/>
  <c r="AQ3611" i="32"/>
  <c r="AS3531" i="32"/>
  <c r="AS3801" i="32"/>
  <c r="AR3611" i="32"/>
  <c r="AR3531" i="32"/>
  <c r="AS3525" i="32"/>
  <c r="AQ1526" i="32"/>
  <c r="AR3121" i="32"/>
  <c r="AR1318" i="32"/>
  <c r="AR1289" i="32"/>
  <c r="AQ2599" i="32"/>
  <c r="AS2480" i="32"/>
  <c r="AT2468" i="32"/>
  <c r="AQ2216" i="32"/>
  <c r="AR2019" i="32"/>
  <c r="AR3145" i="32"/>
  <c r="AS2872" i="32"/>
  <c r="AR2877" i="32"/>
  <c r="AQ700" i="32"/>
  <c r="AQ2436" i="32"/>
  <c r="AQ100" i="32"/>
  <c r="AT3611" i="32"/>
  <c r="AQ2993" i="32"/>
  <c r="AR1526" i="32"/>
  <c r="AQ3187" i="32"/>
  <c r="AT1318" i="32"/>
  <c r="AS2837" i="32"/>
  <c r="AQ1954" i="32"/>
  <c r="AQ1970" i="32"/>
  <c r="AQ3114" i="32"/>
  <c r="AT2480" i="32"/>
  <c r="AT3145" i="32"/>
  <c r="AQ2910" i="32"/>
  <c r="AS700" i="32"/>
  <c r="AS2436" i="32"/>
  <c r="AR673" i="32"/>
  <c r="AQ673" i="32"/>
  <c r="AT2695" i="32"/>
  <c r="AS2695" i="32"/>
  <c r="AQ2156" i="32"/>
  <c r="AT2156" i="32"/>
  <c r="AS2156" i="32"/>
  <c r="AR2156" i="32"/>
  <c r="AS2185" i="32"/>
  <c r="AR2185" i="32"/>
  <c r="AQ2185" i="32"/>
  <c r="AT2185" i="32"/>
  <c r="AT2320" i="32"/>
  <c r="AQ2320" i="32"/>
  <c r="AR1290" i="32"/>
  <c r="AT1290" i="32"/>
  <c r="AQ1290" i="32"/>
  <c r="AS1290" i="32"/>
  <c r="AS2275" i="32"/>
  <c r="AR2275" i="32"/>
  <c r="AQ2275" i="32"/>
  <c r="AT519" i="32"/>
  <c r="AR519" i="32"/>
  <c r="AT2105" i="32"/>
  <c r="AQ2105" i="32"/>
  <c r="AR2318" i="32"/>
  <c r="AT2318" i="32"/>
  <c r="AT761" i="32"/>
  <c r="AR761" i="32"/>
  <c r="AT757" i="32"/>
  <c r="AS757" i="32"/>
  <c r="AR2072" i="32"/>
  <c r="AS2072" i="32"/>
  <c r="AT2160" i="32"/>
  <c r="AQ2160" i="32"/>
  <c r="AR2440" i="32"/>
  <c r="AT2440" i="32"/>
  <c r="AS2440" i="32"/>
  <c r="AR2070" i="32"/>
  <c r="AT2070" i="32"/>
  <c r="AS2070" i="32"/>
  <c r="AS762" i="32"/>
  <c r="AQ762" i="32"/>
  <c r="AT762" i="32"/>
  <c r="AS548" i="32"/>
  <c r="AT548" i="32"/>
  <c r="AQ548" i="32"/>
  <c r="AR548" i="32"/>
  <c r="AR2116" i="32"/>
  <c r="AT2116" i="32"/>
  <c r="AQ1076" i="32"/>
  <c r="AR1076" i="32"/>
  <c r="AS2667" i="32"/>
  <c r="AR2667" i="32"/>
  <c r="AR146" i="32"/>
  <c r="AQ146" i="32"/>
  <c r="AT146" i="32"/>
  <c r="AT2853" i="32"/>
  <c r="AQ2853" i="32"/>
  <c r="AR14" i="32"/>
  <c r="AT14" i="32"/>
  <c r="AS14" i="32"/>
  <c r="AQ14" i="32"/>
  <c r="AT2670" i="32"/>
  <c r="AR2670" i="32"/>
  <c r="AS2670" i="32"/>
  <c r="AR145" i="32"/>
  <c r="AQ145" i="32"/>
  <c r="AR2325" i="32"/>
  <c r="AT2325" i="32"/>
  <c r="AQ2325" i="32"/>
  <c r="AS2325" i="32"/>
  <c r="AR1119" i="32"/>
  <c r="AS1119" i="32"/>
  <c r="AQ1119" i="32"/>
  <c r="AT2747" i="32"/>
  <c r="AR2747" i="32"/>
  <c r="AQ2747" i="32"/>
  <c r="AT3205" i="32"/>
  <c r="AS3205" i="32"/>
  <c r="AQ3205" i="32"/>
  <c r="AR3205" i="32"/>
  <c r="AR2585" i="32"/>
  <c r="AQ2585" i="32"/>
  <c r="AR2684" i="32"/>
  <c r="AQ2684" i="32"/>
  <c r="AS2684" i="32"/>
  <c r="AT2323" i="32"/>
  <c r="AQ2323" i="32"/>
  <c r="AR2323" i="32"/>
  <c r="AT1118" i="32"/>
  <c r="AS1118" i="32"/>
  <c r="AQ1118" i="32"/>
  <c r="AR2745" i="32"/>
  <c r="AQ2745" i="32"/>
  <c r="AT2745" i="32"/>
  <c r="AS2495" i="32"/>
  <c r="AQ2495" i="32"/>
  <c r="AR2495" i="32"/>
  <c r="AT2495" i="32"/>
  <c r="AQ2710" i="32"/>
  <c r="AS2710" i="32"/>
  <c r="AT2710" i="32"/>
  <c r="AS180" i="32"/>
  <c r="AT180" i="32"/>
  <c r="AR180" i="32"/>
  <c r="AR1197" i="32"/>
  <c r="AQ1197" i="32"/>
  <c r="AT2360" i="32"/>
  <c r="AS2360" i="32"/>
  <c r="AR2360" i="32"/>
  <c r="AT4216" i="32"/>
  <c r="AQ4216" i="32"/>
  <c r="AT1183" i="32"/>
  <c r="AR1183" i="32"/>
  <c r="AQ1183" i="32"/>
  <c r="AT2796" i="32"/>
  <c r="AQ2796" i="32"/>
  <c r="AR2796" i="32"/>
  <c r="AT3135" i="32"/>
  <c r="AQ3135" i="32"/>
  <c r="AS3135" i="32"/>
  <c r="AR3135" i="32"/>
  <c r="AS3377" i="32"/>
  <c r="AQ3377" i="32"/>
  <c r="AT3377" i="32"/>
  <c r="AS135" i="32"/>
  <c r="AR135" i="32"/>
  <c r="AS3074" i="32"/>
  <c r="AT3074" i="32"/>
  <c r="AQ3346" i="32"/>
  <c r="AR3346" i="32"/>
  <c r="AR2946" i="32"/>
  <c r="AQ2946" i="32"/>
  <c r="AS2946" i="32"/>
  <c r="AS75" i="32"/>
  <c r="AT75" i="32"/>
  <c r="AR75" i="32"/>
  <c r="AQ75" i="32"/>
  <c r="AT171" i="32"/>
  <c r="AR171" i="32"/>
  <c r="AS171" i="32"/>
  <c r="AS1461" i="32"/>
  <c r="AT1461" i="32"/>
  <c r="AQ1461" i="32"/>
  <c r="AR1461" i="32"/>
  <c r="AS2958" i="32"/>
  <c r="AT2958" i="32"/>
  <c r="AQ2958" i="32"/>
  <c r="AS1366" i="32"/>
  <c r="AR1366" i="32"/>
  <c r="AQ1366" i="32"/>
  <c r="AS3314" i="32"/>
  <c r="AT3314" i="32"/>
  <c r="AQ3314" i="32"/>
  <c r="AR2786" i="32"/>
  <c r="AQ2786" i="32"/>
  <c r="AR2953" i="32"/>
  <c r="AS2953" i="32"/>
  <c r="AQ2953" i="32"/>
  <c r="AS3498" i="32"/>
  <c r="AR3498" i="32"/>
  <c r="AQ3498" i="32"/>
  <c r="AS3424" i="32"/>
  <c r="AQ3424" i="32"/>
  <c r="AS2981" i="32"/>
  <c r="AR2981" i="32"/>
  <c r="AQ2981" i="32"/>
  <c r="AT1334" i="32"/>
  <c r="AR1334" i="32"/>
  <c r="AS1334" i="32"/>
  <c r="AQ1334" i="32"/>
  <c r="AT1435" i="32"/>
  <c r="AQ1435" i="32"/>
  <c r="AS1435" i="32"/>
  <c r="AS54" i="32"/>
  <c r="AQ54" i="32"/>
  <c r="AT1272" i="32"/>
  <c r="AS1272" i="32"/>
  <c r="AQ1272" i="32"/>
  <c r="AQ3093" i="32"/>
  <c r="AS3093" i="32"/>
  <c r="AR3093" i="32"/>
  <c r="AT3093" i="32"/>
  <c r="AT69" i="32"/>
  <c r="AR69" i="32"/>
  <c r="AQ69" i="32"/>
  <c r="AS69" i="32"/>
  <c r="AR1692" i="32"/>
  <c r="AT1692" i="32"/>
  <c r="AS1692" i="32"/>
  <c r="AQ1692" i="32"/>
  <c r="AS1479" i="32"/>
  <c r="AQ1479" i="32"/>
  <c r="AR178" i="32"/>
  <c r="AS178" i="32"/>
  <c r="AQ178" i="32"/>
  <c r="AT178" i="32"/>
  <c r="AT3426" i="32"/>
  <c r="AS3426" i="32"/>
  <c r="AR3426" i="32"/>
  <c r="AQ3426" i="32"/>
  <c r="AS3317" i="32"/>
  <c r="AT3317" i="32"/>
  <c r="AR3317" i="32"/>
  <c r="AQ3317" i="32"/>
  <c r="AS3398" i="32"/>
  <c r="AR3398" i="32"/>
  <c r="AQ3398" i="32"/>
  <c r="AS3597" i="32"/>
  <c r="AQ3597" i="32"/>
  <c r="AT3597" i="32"/>
  <c r="AT3574" i="32"/>
  <c r="AS3574" i="32"/>
  <c r="AQ3574" i="32"/>
  <c r="AT3298" i="32"/>
  <c r="AS3298" i="32"/>
  <c r="AQ3298" i="32"/>
  <c r="AT3302" i="32"/>
  <c r="AS3302" i="32"/>
  <c r="AR3302" i="32"/>
  <c r="AQ3302" i="32"/>
  <c r="AQ3256" i="32"/>
  <c r="AR3256" i="32"/>
  <c r="AQ1487" i="32"/>
  <c r="AR1487" i="32"/>
  <c r="AT1572" i="32"/>
  <c r="AR1572" i="32"/>
  <c r="AT3186" i="32"/>
  <c r="AS3186" i="32"/>
  <c r="AT1591" i="32"/>
  <c r="AQ1591" i="32"/>
  <c r="AT3581" i="32"/>
  <c r="AS2853" i="32"/>
  <c r="AS2910" i="32"/>
  <c r="AR1503" i="32"/>
  <c r="AS1954" i="32"/>
  <c r="AR3424" i="32"/>
  <c r="AS1183" i="32"/>
  <c r="AT2684" i="32"/>
  <c r="AR1435" i="32"/>
  <c r="AT2667" i="32"/>
  <c r="AS146" i="32"/>
  <c r="AR3060" i="32"/>
  <c r="AT2861" i="32"/>
  <c r="AS1970" i="32"/>
  <c r="AQ2626" i="32"/>
  <c r="AQ1390" i="32"/>
  <c r="AS3595" i="32"/>
  <c r="AQ86" i="32"/>
  <c r="AT3346" i="32"/>
  <c r="AT3187" i="32"/>
  <c r="AR2837" i="32"/>
  <c r="AR2626" i="32"/>
  <c r="AQ2695" i="32"/>
  <c r="AQ1092" i="32"/>
  <c r="AR1390" i="32"/>
  <c r="AR3574" i="32"/>
  <c r="AQ2116" i="32"/>
  <c r="AR3597" i="32"/>
  <c r="AQ2429" i="32"/>
  <c r="AS2490" i="32"/>
  <c r="AT1503" i="32"/>
  <c r="AQ2670" i="32"/>
  <c r="AS1591" i="32"/>
  <c r="AQ427" i="32"/>
  <c r="AT427" i="32"/>
  <c r="AS427" i="32"/>
  <c r="AR427" i="32"/>
  <c r="AT4448" i="32"/>
  <c r="AS4448" i="32"/>
  <c r="AR4448" i="32"/>
  <c r="AR2282" i="32"/>
  <c r="AS2282" i="32"/>
  <c r="AQ2282" i="32"/>
  <c r="AT2282" i="32"/>
  <c r="AQ13" i="32"/>
  <c r="AT13" i="32"/>
  <c r="AR2507" i="32"/>
  <c r="AT2507" i="32"/>
  <c r="AQ2507" i="32"/>
  <c r="AR2098" i="32"/>
  <c r="AT2098" i="32"/>
  <c r="AS2098" i="32"/>
  <c r="AQ2098" i="32"/>
  <c r="AS2140" i="32"/>
  <c r="AR2140" i="32"/>
  <c r="AQ2140" i="32"/>
  <c r="AT2397" i="32"/>
  <c r="AR2397" i="32"/>
  <c r="AQ393" i="32"/>
  <c r="AR393" i="32"/>
  <c r="AS393" i="32"/>
  <c r="AS644" i="32"/>
  <c r="AT644" i="32"/>
  <c r="AT2203" i="32"/>
  <c r="AQ2203" i="32"/>
  <c r="AQ2654" i="32"/>
  <c r="AT2654" i="32"/>
  <c r="AT1055" i="32"/>
  <c r="AQ1055" i="32"/>
  <c r="AQ2746" i="32"/>
  <c r="AR2746" i="32"/>
  <c r="AT2746" i="32"/>
  <c r="AS2232" i="32"/>
  <c r="AT2232" i="32"/>
  <c r="AS2133" i="32"/>
  <c r="AQ2133" i="32"/>
  <c r="AS2267" i="32"/>
  <c r="AT2267" i="32"/>
  <c r="AQ2267" i="32"/>
  <c r="AR492" i="32"/>
  <c r="AT492" i="32"/>
  <c r="AS492" i="32"/>
  <c r="AT713" i="32"/>
  <c r="AQ713" i="32"/>
  <c r="AR1059" i="32"/>
  <c r="AS1059" i="32"/>
  <c r="AT1059" i="32"/>
  <c r="AR1000" i="32"/>
  <c r="AT1000" i="32"/>
  <c r="AS1000" i="32"/>
  <c r="AR2271" i="32"/>
  <c r="AT2271" i="32"/>
  <c r="AS2271" i="32"/>
  <c r="AR2723" i="32"/>
  <c r="AT2723" i="32"/>
  <c r="AS2723" i="32"/>
  <c r="AR666" i="32"/>
  <c r="AQ666" i="32"/>
  <c r="AQ1045" i="32"/>
  <c r="AS1045" i="32"/>
  <c r="AR1045" i="32"/>
  <c r="AQ2669" i="32"/>
  <c r="AR2669" i="32"/>
  <c r="AT2669" i="32"/>
  <c r="AS2669" i="32"/>
  <c r="AR2518" i="32"/>
  <c r="AS2518" i="32"/>
  <c r="AQ2518" i="32"/>
  <c r="AT2518" i="32"/>
  <c r="AR2719" i="32"/>
  <c r="AT2719" i="32"/>
  <c r="AS2719" i="32"/>
  <c r="AT1294" i="32"/>
  <c r="AS1294" i="32"/>
  <c r="AR2569" i="32"/>
  <c r="AQ2569" i="32"/>
  <c r="AT2569" i="32"/>
  <c r="AR29" i="32"/>
  <c r="AT29" i="32"/>
  <c r="AS29" i="32"/>
  <c r="AQ29" i="32"/>
  <c r="AS686" i="32"/>
  <c r="AR686" i="32"/>
  <c r="AT686" i="32"/>
  <c r="AT2216" i="32"/>
  <c r="AS2216" i="32"/>
  <c r="AR2432" i="32"/>
  <c r="AS2432" i="32"/>
  <c r="AQ2432" i="32"/>
  <c r="AT2432" i="32"/>
  <c r="AT21" i="32"/>
  <c r="AR21" i="32"/>
  <c r="AT140" i="32"/>
  <c r="AS140" i="32"/>
  <c r="AR1288" i="32"/>
  <c r="AQ1288" i="32"/>
  <c r="AT2430" i="32"/>
  <c r="AS2430" i="32"/>
  <c r="AQ2430" i="32"/>
  <c r="AR1143" i="32"/>
  <c r="AT1143" i="32"/>
  <c r="AQ1143" i="32"/>
  <c r="AR2856" i="32"/>
  <c r="AQ2856" i="32"/>
  <c r="AT2856" i="32"/>
  <c r="AS2856" i="32"/>
  <c r="AS2388" i="32"/>
  <c r="AQ2388" i="32"/>
  <c r="AR2388" i="32"/>
  <c r="AS2599" i="32"/>
  <c r="AT2599" i="32"/>
  <c r="AT2823" i="32"/>
  <c r="AQ2823" i="32"/>
  <c r="AR2823" i="32"/>
  <c r="AQ2671" i="32"/>
  <c r="AT2671" i="32"/>
  <c r="AS2671" i="32"/>
  <c r="AT2889" i="32"/>
  <c r="AR2889" i="32"/>
  <c r="AS2889" i="32"/>
  <c r="AR2674" i="32"/>
  <c r="AQ2674" i="32"/>
  <c r="AT2674" i="32"/>
  <c r="AT1325" i="32"/>
  <c r="AR1325" i="32"/>
  <c r="AS1325" i="32"/>
  <c r="AQ1325" i="32"/>
  <c r="AR1412" i="32"/>
  <c r="AS1412" i="32"/>
  <c r="AT2998" i="32"/>
  <c r="AS2998" i="32"/>
  <c r="AS3176" i="32"/>
  <c r="AT3176" i="32"/>
  <c r="AS3235" i="32"/>
  <c r="AQ3235" i="32"/>
  <c r="AR3235" i="32"/>
  <c r="AT3235" i="32"/>
  <c r="AQ1337" i="32"/>
  <c r="AS1337" i="32"/>
  <c r="AR1337" i="32"/>
  <c r="AT1337" i="32"/>
  <c r="AQ3416" i="32"/>
  <c r="AR3416" i="32"/>
  <c r="AS2864" i="32"/>
  <c r="AR2864" i="32"/>
  <c r="AQ2864" i="32"/>
  <c r="AS1322" i="32"/>
  <c r="AT1322" i="32"/>
  <c r="AR3230" i="32"/>
  <c r="AS3230" i="32"/>
  <c r="AQ3230" i="32"/>
  <c r="AR2691" i="32"/>
  <c r="AT2691" i="32"/>
  <c r="AS2691" i="32"/>
  <c r="AQ2691" i="32"/>
  <c r="AS3261" i="32"/>
  <c r="AQ3261" i="32"/>
  <c r="AT1299" i="32"/>
  <c r="AS1299" i="32"/>
  <c r="AS3065" i="32"/>
  <c r="AR3065" i="32"/>
  <c r="AT3065" i="32"/>
  <c r="AQ3065" i="32"/>
  <c r="AS3253" i="32"/>
  <c r="AT3253" i="32"/>
  <c r="AQ3253" i="32"/>
  <c r="AS2888" i="32"/>
  <c r="AR2888" i="32"/>
  <c r="AQ2888" i="32"/>
  <c r="AS3026" i="32"/>
  <c r="AR3026" i="32"/>
  <c r="AQ3026" i="32"/>
  <c r="AS3221" i="32"/>
  <c r="AT3221" i="32"/>
  <c r="AR1306" i="32"/>
  <c r="AS1306" i="32"/>
  <c r="AQ1306" i="32"/>
  <c r="AT1306" i="32"/>
  <c r="AS3487" i="32"/>
  <c r="AR3487" i="32"/>
  <c r="AT3487" i="32"/>
  <c r="AS3596" i="32"/>
  <c r="AT3596" i="32"/>
  <c r="AS1569" i="32"/>
  <c r="AR1569" i="32"/>
  <c r="AT1973" i="32"/>
  <c r="AQ1973" i="32"/>
  <c r="AT3163" i="32"/>
  <c r="AQ3163" i="32"/>
  <c r="AS3163" i="32"/>
  <c r="AR3163" i="32"/>
  <c r="AT3342" i="32"/>
  <c r="AS3342" i="32"/>
  <c r="AR3342" i="32"/>
  <c r="AS3503" i="32"/>
  <c r="AR3503" i="32"/>
  <c r="AS1407" i="32"/>
  <c r="AT1407" i="32"/>
  <c r="AQ1407" i="32"/>
  <c r="AT3737" i="32"/>
  <c r="AQ3737" i="32"/>
  <c r="AT3382" i="32"/>
  <c r="AR3382" i="32"/>
  <c r="AS3382" i="32"/>
  <c r="AQ3382" i="32"/>
  <c r="AQ3463" i="32"/>
  <c r="AT3463" i="32"/>
  <c r="AS3463" i="32"/>
  <c r="AT1468" i="32"/>
  <c r="AQ1468" i="32"/>
  <c r="AS1468" i="32"/>
  <c r="AT84" i="32"/>
  <c r="AS84" i="32"/>
  <c r="AQ84" i="32"/>
  <c r="AR84" i="32"/>
  <c r="AS1611" i="32"/>
  <c r="AQ1611" i="32"/>
  <c r="AT1611" i="32"/>
  <c r="AR1611" i="32"/>
  <c r="AQ1452" i="32"/>
  <c r="AR1452" i="32"/>
  <c r="AR1347" i="32"/>
  <c r="AS1347" i="32"/>
  <c r="AQ1347" i="32"/>
  <c r="AT186" i="32"/>
  <c r="AS186" i="32"/>
  <c r="AQ186" i="32"/>
  <c r="AS1987" i="32"/>
  <c r="AR1987" i="32"/>
  <c r="AT1987" i="32"/>
  <c r="AQ1987" i="32"/>
  <c r="AS3890" i="32"/>
  <c r="AT3890" i="32"/>
  <c r="AR3890" i="32"/>
  <c r="AR3779" i="32"/>
  <c r="AR3525" i="32"/>
  <c r="AS3416" i="32"/>
  <c r="AQ2019" i="32"/>
  <c r="AS1289" i="32"/>
  <c r="AR3186" i="32"/>
  <c r="AT3498" i="32"/>
  <c r="AS2116" i="32"/>
  <c r="AQ3221" i="32"/>
  <c r="D47" i="54"/>
  <c r="AQ3581" i="32"/>
  <c r="AT1569" i="32"/>
  <c r="AR1973" i="32"/>
  <c r="AT3037" i="32"/>
  <c r="AS2823" i="32"/>
  <c r="AR2436" i="32"/>
  <c r="AR2429" i="32"/>
  <c r="AS1076" i="32"/>
  <c r="AR3486" i="32"/>
  <c r="AQ3596" i="32"/>
  <c r="AS86" i="32"/>
  <c r="AT1487" i="32"/>
  <c r="AT1452" i="32"/>
  <c r="AS3256" i="32"/>
  <c r="AQ3121" i="32"/>
  <c r="AQ135" i="32"/>
  <c r="AT1197" i="32"/>
  <c r="AS21" i="32"/>
  <c r="AT2626" i="32"/>
  <c r="AR2354" i="32"/>
  <c r="AR2232" i="32"/>
  <c r="AR2203" i="32"/>
  <c r="AS1092" i="32"/>
  <c r="AQ2360" i="32"/>
  <c r="AQ140" i="32"/>
  <c r="AR3221" i="32"/>
  <c r="AT1347" i="32"/>
  <c r="AS2429" i="32"/>
  <c r="AT135" i="32"/>
  <c r="AT3398" i="32"/>
  <c r="AR3086" i="32"/>
  <c r="AQ492" i="32"/>
  <c r="AS1143" i="32"/>
  <c r="AR3595" i="32"/>
  <c r="AQ3486" i="32"/>
  <c r="AR3176" i="32"/>
  <c r="AR3037" i="32"/>
  <c r="AQ2837" i="32"/>
  <c r="AT1076" i="32"/>
  <c r="AT3114" i="32"/>
  <c r="AS3737" i="32"/>
  <c r="AQ3487" i="32"/>
  <c r="AR86" i="32"/>
  <c r="AR1479" i="32"/>
  <c r="AS3060" i="32"/>
  <c r="AQ1383" i="32"/>
  <c r="AR2998" i="32"/>
  <c r="AT2953" i="32"/>
  <c r="AT2585" i="32"/>
  <c r="AS1197" i="32"/>
  <c r="AQ21" i="32"/>
  <c r="AR2695" i="32"/>
  <c r="AR2430" i="32"/>
  <c r="AS713" i="32"/>
  <c r="AR1092" i="32"/>
  <c r="AQ761" i="32"/>
  <c r="AS2323" i="32"/>
  <c r="AS2796" i="32"/>
  <c r="AQ3086" i="32"/>
  <c r="AR2671" i="32"/>
  <c r="AR3253" i="32"/>
  <c r="AQ3342" i="32"/>
  <c r="AR3596" i="32"/>
  <c r="AR3377" i="32"/>
  <c r="AR1383" i="32"/>
  <c r="AQ3074" i="32"/>
  <c r="AQ3060" i="32"/>
  <c r="AQ3186" i="32"/>
  <c r="AT2946" i="32"/>
  <c r="AR2853" i="32"/>
  <c r="AS145" i="32"/>
  <c r="AS2105" i="32"/>
  <c r="AQ743" i="32"/>
  <c r="AQ3471" i="32"/>
  <c r="AR2993" i="32"/>
  <c r="AQ3801" i="32"/>
  <c r="AR140" i="32"/>
  <c r="AS2585" i="32"/>
  <c r="AS2786" i="32"/>
  <c r="AR54" i="32"/>
  <c r="AR2710" i="32"/>
  <c r="AT3086" i="32"/>
  <c r="AS3779" i="32"/>
  <c r="AR3625" i="32"/>
  <c r="AQ3625" i="32"/>
  <c r="AS3486" i="32"/>
  <c r="AQ1412" i="32"/>
  <c r="AS1390" i="32"/>
  <c r="AT145" i="32"/>
  <c r="AQ1186" i="32"/>
  <c r="AT2981" i="32"/>
  <c r="AT1128" i="32"/>
  <c r="AQ644" i="32"/>
  <c r="AQ2534" i="32"/>
  <c r="AR743" i="32"/>
  <c r="AR3471" i="32"/>
  <c r="AT2993" i="32"/>
  <c r="AR3801" i="32"/>
  <c r="AR1559" i="32"/>
  <c r="AT2786" i="32"/>
  <c r="AT1119" i="32"/>
  <c r="AT54" i="32"/>
  <c r="AR3581" i="32"/>
  <c r="AR2160" i="32"/>
  <c r="AS589" i="32"/>
  <c r="AR1407" i="32"/>
  <c r="AR3074" i="32"/>
  <c r="AT1412" i="32"/>
  <c r="AQ1322" i="32"/>
  <c r="AS4216" i="32"/>
  <c r="AS1186" i="32"/>
  <c r="AR1194" i="32"/>
  <c r="AR1128" i="32"/>
  <c r="AQ2070" i="32"/>
  <c r="AQ2397" i="32"/>
  <c r="AR2534" i="32"/>
  <c r="AR713" i="32"/>
  <c r="AS743" i="32"/>
  <c r="AS3471" i="32"/>
  <c r="AR1266" i="32"/>
  <c r="AR2958" i="32"/>
  <c r="AS1559" i="32"/>
  <c r="AS2507" i="32"/>
  <c r="AR13" i="32"/>
  <c r="AT2072" i="32"/>
  <c r="AT1479" i="32"/>
  <c r="AT1045" i="32"/>
  <c r="AT3026" i="32"/>
  <c r="AR1136" i="32"/>
  <c r="AS3914" i="32"/>
  <c r="AS4439" i="32"/>
  <c r="AQ2363" i="32"/>
  <c r="AR3741" i="32"/>
  <c r="AR3914" i="32"/>
  <c r="AS4057" i="32"/>
  <c r="AR1820" i="32"/>
  <c r="AT2749" i="32"/>
  <c r="AQ3068" i="32"/>
  <c r="AQ3746" i="32"/>
  <c r="AR4471" i="32"/>
  <c r="AS3389" i="32"/>
  <c r="AT3990" i="32"/>
  <c r="AQ606" i="32"/>
  <c r="AT2308" i="32"/>
  <c r="AQ2287" i="32"/>
  <c r="AT2292" i="32"/>
  <c r="AQ1146" i="32"/>
  <c r="AT1146" i="32"/>
  <c r="AR1757" i="32"/>
  <c r="AS1136" i="32"/>
  <c r="AT3914" i="32"/>
  <c r="AR1034" i="32"/>
  <c r="AT3895" i="32"/>
  <c r="AQ226" i="32"/>
  <c r="AS1820" i="32"/>
  <c r="AR1106" i="32"/>
  <c r="AT2398" i="32"/>
  <c r="AR3068" i="32"/>
  <c r="AQ3072" i="32"/>
  <c r="AQ4374" i="32"/>
  <c r="AR1244" i="32"/>
  <c r="AS2011" i="32"/>
  <c r="AS2287" i="32"/>
  <c r="AS1757" i="32"/>
  <c r="AQ3234" i="32"/>
  <c r="AQ1708" i="32"/>
  <c r="AR1094" i="32"/>
  <c r="AT1244" i="32"/>
  <c r="AS829" i="32"/>
  <c r="AS2159" i="32"/>
  <c r="AS226" i="32"/>
  <c r="AT1820" i="32"/>
  <c r="AR226" i="32"/>
  <c r="AS1106" i="32"/>
  <c r="AR1035" i="32"/>
  <c r="AS2398" i="32"/>
  <c r="AS3068" i="32"/>
  <c r="AQ3168" i="32"/>
  <c r="AR4374" i="32"/>
  <c r="AT3389" i="32"/>
  <c r="AQ616" i="32"/>
  <c r="AS609" i="32"/>
  <c r="AQ609" i="32"/>
  <c r="AQ2448" i="32"/>
  <c r="AS3234" i="32"/>
  <c r="AQ3241" i="32"/>
  <c r="AR3347" i="32"/>
  <c r="AS1434" i="32"/>
  <c r="AT1793" i="32"/>
  <c r="AQ2742" i="32"/>
  <c r="AR2472" i="32"/>
  <c r="AS1090" i="32"/>
  <c r="AR2177" i="32"/>
  <c r="AS1035" i="32"/>
  <c r="AR707" i="32"/>
  <c r="AQ2066" i="32"/>
  <c r="AR412" i="32"/>
  <c r="AS1094" i="32"/>
  <c r="AQ2472" i="32"/>
  <c r="AS3746" i="32"/>
  <c r="AT1106" i="32"/>
  <c r="AQ3929" i="32"/>
  <c r="AQ910" i="32"/>
  <c r="AR2448" i="32"/>
  <c r="AS1172" i="32"/>
  <c r="AT1434" i="32"/>
  <c r="AS1762" i="32"/>
  <c r="AR1762" i="32"/>
  <c r="AS1630" i="32"/>
  <c r="AR1630" i="32"/>
  <c r="AQ1630" i="32"/>
  <c r="AT1630" i="32"/>
  <c r="AQ1670" i="32"/>
  <c r="AS1670" i="32"/>
  <c r="AS1788" i="32"/>
  <c r="AQ1788" i="32"/>
  <c r="AT1777" i="32"/>
  <c r="AS1777" i="32"/>
  <c r="AQ1777" i="32"/>
  <c r="AR3699" i="32"/>
  <c r="AQ3699" i="32"/>
  <c r="AQ3729" i="32"/>
  <c r="AR3729" i="32"/>
  <c r="AS3729" i="32"/>
  <c r="AQ1785" i="32"/>
  <c r="AT1785" i="32"/>
  <c r="AS1785" i="32"/>
  <c r="AQ808" i="32"/>
  <c r="AS808" i="32"/>
  <c r="AT1805" i="32"/>
  <c r="AS1805" i="32"/>
  <c r="AR1803" i="32"/>
  <c r="AT1803" i="32"/>
  <c r="AT3917" i="32"/>
  <c r="AQ3917" i="32"/>
  <c r="AT4075" i="32"/>
  <c r="AQ4075" i="32"/>
  <c r="AR4075" i="32"/>
  <c r="AT957" i="32"/>
  <c r="L105" i="54"/>
  <c r="AQ957" i="32"/>
  <c r="AQ259" i="32"/>
  <c r="AR259" i="32"/>
  <c r="AT988" i="32"/>
  <c r="AR988" i="32"/>
  <c r="AR2246" i="32"/>
  <c r="AS2246" i="32"/>
  <c r="AQ2246" i="32"/>
  <c r="AT664" i="32"/>
  <c r="AQ664" i="32"/>
  <c r="AQ523" i="32"/>
  <c r="AT523" i="32"/>
  <c r="AQ415" i="32"/>
  <c r="AR415" i="32"/>
  <c r="AT415" i="32"/>
  <c r="AQ887" i="32"/>
  <c r="AR887" i="32"/>
  <c r="AT763" i="32"/>
  <c r="AR763" i="32"/>
  <c r="AS763" i="32"/>
  <c r="AQ763" i="32"/>
  <c r="AR558" i="32"/>
  <c r="AS558" i="32"/>
  <c r="AT558" i="32"/>
  <c r="AS422" i="32"/>
  <c r="AR422" i="32"/>
  <c r="AT567" i="32"/>
  <c r="AQ567" i="32"/>
  <c r="AR567" i="32"/>
  <c r="AT402" i="32"/>
  <c r="AQ402" i="32"/>
  <c r="AS642" i="32"/>
  <c r="AR642" i="32"/>
  <c r="AT642" i="32"/>
  <c r="AT2172" i="32"/>
  <c r="AQ2172" i="32"/>
  <c r="AT531" i="32"/>
  <c r="AS531" i="32"/>
  <c r="AQ655" i="32"/>
  <c r="AT655" i="32"/>
  <c r="AS2245" i="32"/>
  <c r="AR2245" i="32"/>
  <c r="AT559" i="32"/>
  <c r="AQ559" i="32"/>
  <c r="AT2677" i="32"/>
  <c r="AS2677" i="32"/>
  <c r="AR2776" i="32"/>
  <c r="AS2776" i="32"/>
  <c r="AS1241" i="32"/>
  <c r="AR1241" i="32"/>
  <c r="AR695" i="32"/>
  <c r="AQ695" i="32"/>
  <c r="AS695" i="32"/>
  <c r="AQ2548" i="32"/>
  <c r="AS2548" i="32"/>
  <c r="AS2380" i="32"/>
  <c r="AQ2380" i="32"/>
  <c r="AR2380" i="32"/>
  <c r="AQ2649" i="32"/>
  <c r="AT2649" i="32"/>
  <c r="AS3089" i="32"/>
  <c r="AQ3089" i="32"/>
  <c r="AT3089" i="32"/>
  <c r="AR3089" i="32"/>
  <c r="AT2610" i="32"/>
  <c r="AQ2610" i="32"/>
  <c r="AT3006" i="32"/>
  <c r="AR3006" i="32"/>
  <c r="AS4471" i="32"/>
  <c r="AQ4471" i="32"/>
  <c r="AT3183" i="32"/>
  <c r="AS3183" i="32"/>
  <c r="AT3241" i="32"/>
  <c r="AS3241" i="32"/>
  <c r="AS789" i="32"/>
  <c r="AQ789" i="32"/>
  <c r="AS3274" i="32"/>
  <c r="AQ3274" i="32"/>
  <c r="AT4450" i="32"/>
  <c r="AS4450" i="32"/>
  <c r="AQ1342" i="32"/>
  <c r="AT1342" i="32"/>
  <c r="AS1342" i="32"/>
  <c r="AR1342" i="32"/>
  <c r="AS3268" i="32"/>
  <c r="AT3268" i="32"/>
  <c r="AT2988" i="32"/>
  <c r="AR2988" i="32"/>
  <c r="AR3168" i="32"/>
  <c r="AT3168" i="32"/>
  <c r="AS3032" i="32"/>
  <c r="AT3032" i="32"/>
  <c r="AQ3406" i="32"/>
  <c r="AR3406" i="32"/>
  <c r="AQ3705" i="32"/>
  <c r="AT3705" i="32"/>
  <c r="AS1424" i="32"/>
  <c r="AT1424" i="32"/>
  <c r="AQ3367" i="32"/>
  <c r="AS3367" i="32"/>
  <c r="AS1631" i="32"/>
  <c r="AR1631" i="32"/>
  <c r="AT1631" i="32"/>
  <c r="AQ3995" i="32"/>
  <c r="AT3995" i="32"/>
  <c r="AS3995" i="32"/>
  <c r="AR3995" i="32"/>
  <c r="AQ1661" i="32"/>
  <c r="AR1661" i="32"/>
  <c r="AQ4082" i="32"/>
  <c r="AT4082" i="32"/>
  <c r="AQ3773" i="32"/>
  <c r="AS3773" i="32"/>
  <c r="AT3739" i="32"/>
  <c r="AQ3739" i="32"/>
  <c r="AQ931" i="32"/>
  <c r="AT931" i="32"/>
  <c r="AS3959" i="32"/>
  <c r="AT3959" i="32"/>
  <c r="AS3674" i="32"/>
  <c r="AR3674" i="32"/>
  <c r="AS3998" i="32"/>
  <c r="AQ3998" i="32"/>
  <c r="AT3998" i="32"/>
  <c r="AR1809" i="32"/>
  <c r="AS1809" i="32"/>
  <c r="AT3979" i="32"/>
  <c r="AQ3979" i="32"/>
  <c r="AS3979" i="32"/>
  <c r="AT4062" i="32"/>
  <c r="AS4062" i="32"/>
  <c r="AS1824" i="32"/>
  <c r="AT1824" i="32"/>
  <c r="AR1824" i="32"/>
  <c r="AT4010" i="32"/>
  <c r="AS4010" i="32"/>
  <c r="AR4010" i="32"/>
  <c r="AS4446" i="32"/>
  <c r="AT4446" i="32"/>
  <c r="AQ4446" i="32"/>
  <c r="AQ4283" i="32"/>
  <c r="G92" i="54"/>
  <c r="AS4283" i="32"/>
  <c r="G86" i="54"/>
  <c r="AR902" i="32"/>
  <c r="AQ902" i="32"/>
  <c r="AT662" i="32"/>
  <c r="AR662" i="32"/>
  <c r="AQ662" i="32"/>
  <c r="AS321" i="32"/>
  <c r="AQ321" i="32"/>
  <c r="AT717" i="32"/>
  <c r="AS717" i="32"/>
  <c r="AR536" i="32"/>
  <c r="AT536" i="32"/>
  <c r="AS2214" i="32"/>
  <c r="AQ2214" i="32"/>
  <c r="AT2214" i="32"/>
  <c r="AR528" i="32"/>
  <c r="AS528" i="32"/>
  <c r="AT528" i="32"/>
  <c r="AS361" i="32"/>
  <c r="AQ361" i="32"/>
  <c r="AS289" i="32"/>
  <c r="AR289" i="32"/>
  <c r="AS505" i="32"/>
  <c r="AQ505" i="32"/>
  <c r="AT574" i="32"/>
  <c r="AS574" i="32"/>
  <c r="AR2163" i="32"/>
  <c r="AS2163" i="32"/>
  <c r="AR322" i="32"/>
  <c r="AT322" i="32"/>
  <c r="AS562" i="32"/>
  <c r="AR562" i="32"/>
  <c r="AT562" i="32"/>
  <c r="AT2717" i="32"/>
  <c r="AR2717" i="32"/>
  <c r="AQ2717" i="32"/>
  <c r="AT2099" i="32"/>
  <c r="AQ2099" i="32"/>
  <c r="AS543" i="32"/>
  <c r="AT543" i="32"/>
  <c r="AS2330" i="32"/>
  <c r="AR2330" i="32"/>
  <c r="AT2157" i="32"/>
  <c r="AR2157" i="32"/>
  <c r="AR2129" i="32"/>
  <c r="AS2129" i="32"/>
  <c r="AQ2129" i="32"/>
  <c r="AR1083" i="32"/>
  <c r="AT1083" i="32"/>
  <c r="AT2089" i="32"/>
  <c r="AS2089" i="32"/>
  <c r="AR515" i="32"/>
  <c r="AS515" i="32"/>
  <c r="AT515" i="32"/>
  <c r="AQ640" i="32"/>
  <c r="AR640" i="32"/>
  <c r="AR2184" i="32"/>
  <c r="AS2184" i="32"/>
  <c r="AS2305" i="32"/>
  <c r="AT2305" i="32"/>
  <c r="AS570" i="32"/>
  <c r="AQ570" i="32"/>
  <c r="AR570" i="32"/>
  <c r="AS2237" i="32"/>
  <c r="AT2237" i="32"/>
  <c r="AQ785" i="32"/>
  <c r="AS785" i="32"/>
  <c r="AS2537" i="32"/>
  <c r="AQ2537" i="32"/>
  <c r="AT1315" i="32"/>
  <c r="AQ1315" i="32"/>
  <c r="AR2373" i="32"/>
  <c r="AS2373" i="32"/>
  <c r="AT2686" i="32"/>
  <c r="AQ2686" i="32"/>
  <c r="AQ1273" i="32"/>
  <c r="AR1273" i="32"/>
  <c r="AR2559" i="32"/>
  <c r="AS2559" i="32"/>
  <c r="AQ2559" i="32"/>
  <c r="AR1181" i="32"/>
  <c r="AT1181" i="32"/>
  <c r="AS142" i="32"/>
  <c r="AR142" i="32"/>
  <c r="AT1070" i="32"/>
  <c r="AQ1070" i="32"/>
  <c r="AT2449" i="32"/>
  <c r="AQ2449" i="32"/>
  <c r="AS2657" i="32"/>
  <c r="AR2657" i="32"/>
  <c r="AQ2657" i="32"/>
  <c r="AS2513" i="32"/>
  <c r="AT2513" i="32"/>
  <c r="AR2687" i="32"/>
  <c r="AS2687" i="32"/>
  <c r="AQ2687" i="32"/>
  <c r="AT2977" i="32"/>
  <c r="AS2977" i="32"/>
  <c r="AT162" i="32"/>
  <c r="AS162" i="32"/>
  <c r="AS3393" i="32"/>
  <c r="AR3393" i="32"/>
  <c r="AR2961" i="32"/>
  <c r="AQ2961" i="32"/>
  <c r="AQ1344" i="32"/>
  <c r="AR1344" i="32"/>
  <c r="AS1328" i="32"/>
  <c r="AT1328" i="32"/>
  <c r="AS176" i="32"/>
  <c r="AT176" i="32"/>
  <c r="AR176" i="32"/>
  <c r="AS190" i="32"/>
  <c r="AQ190" i="32"/>
  <c r="AQ646" i="32"/>
  <c r="AQ2145" i="32"/>
  <c r="AT712" i="32"/>
  <c r="AT2309" i="32"/>
  <c r="AQ1102" i="32"/>
  <c r="AS1102" i="32"/>
  <c r="AR2349" i="32"/>
  <c r="AT2349" i="32"/>
  <c r="AQ2349" i="32"/>
  <c r="AS4453" i="32"/>
  <c r="AQ4453" i="32"/>
  <c r="AQ2753" i="32"/>
  <c r="AR2753" i="32"/>
  <c r="AT2753" i="32"/>
  <c r="AT423" i="32"/>
  <c r="AR423" i="32"/>
  <c r="AT2299" i="32"/>
  <c r="AR2299" i="32"/>
  <c r="AS2143" i="32"/>
  <c r="AR2143" i="32"/>
  <c r="AT1193" i="32"/>
  <c r="AQ1193" i="32"/>
  <c r="AR1193" i="32"/>
  <c r="AQ1297" i="32"/>
  <c r="AS1297" i="32"/>
  <c r="AR906" i="32"/>
  <c r="AS906" i="32"/>
  <c r="AT906" i="32"/>
  <c r="AR2530" i="32"/>
  <c r="AS769" i="32"/>
  <c r="AQ1027" i="32"/>
  <c r="AS2283" i="32"/>
  <c r="AR2249" i="32"/>
  <c r="AR669" i="32"/>
  <c r="AT1069" i="32"/>
  <c r="AR1013" i="32"/>
  <c r="AQ409" i="32"/>
  <c r="AS2530" i="32"/>
  <c r="AQ2530" i="32"/>
  <c r="AR714" i="32"/>
  <c r="AR2664" i="32"/>
  <c r="AQ714" i="32"/>
  <c r="AT2380" i="32"/>
  <c r="AS2273" i="32"/>
  <c r="AR609" i="32"/>
  <c r="AR2677" i="32"/>
  <c r="AR1622" i="32"/>
  <c r="AR1315" i="32"/>
  <c r="AT3699" i="32"/>
  <c r="AS2742" i="32"/>
  <c r="AQ2309" i="32"/>
  <c r="AQ1069" i="32"/>
  <c r="AS1013" i="32"/>
  <c r="AT409" i="32"/>
  <c r="AQ2611" i="32"/>
  <c r="AS772" i="32"/>
  <c r="AR829" i="32"/>
  <c r="AR4230" i="32"/>
  <c r="AS1803" i="32"/>
  <c r="AT4328" i="32"/>
  <c r="AS716" i="32"/>
  <c r="AS7" i="32"/>
  <c r="AR1132" i="32"/>
  <c r="AS2664" i="32"/>
  <c r="AQ2749" i="32"/>
  <c r="AS1196" i="32"/>
  <c r="AT2011" i="32"/>
  <c r="AQ3183" i="32"/>
  <c r="AQ2222" i="32"/>
  <c r="AS1622" i="32"/>
  <c r="AT1788" i="32"/>
  <c r="AT1094" i="32"/>
  <c r="AQ629" i="32"/>
  <c r="AR2940" i="32"/>
  <c r="AT2611" i="32"/>
  <c r="AR4439" i="32"/>
  <c r="AR1805" i="32"/>
  <c r="AQ3741" i="32"/>
  <c r="AQ4057" i="32"/>
  <c r="AS655" i="32"/>
  <c r="AT1008" i="32"/>
  <c r="AS2749" i="32"/>
  <c r="AR3990" i="32"/>
  <c r="AR523" i="32"/>
  <c r="AQ977" i="32"/>
  <c r="AS2279" i="32"/>
  <c r="AS1146" i="32"/>
  <c r="AQ1757" i="32"/>
  <c r="AR421" i="32"/>
  <c r="AT2685" i="32"/>
  <c r="AR808" i="32"/>
  <c r="AR2338" i="32"/>
  <c r="AS2338" i="32"/>
  <c r="AT2706" i="32"/>
  <c r="AT1370" i="32"/>
  <c r="AR1370" i="32"/>
  <c r="AQ1370" i="32"/>
  <c r="AT3337" i="32"/>
  <c r="AS3337" i="32"/>
  <c r="AQ3337" i="32"/>
  <c r="AS158" i="32"/>
  <c r="AQ158" i="32"/>
  <c r="AS3251" i="32"/>
  <c r="AQ3251" i="32"/>
  <c r="AR3021" i="32"/>
  <c r="AS3021" i="32"/>
  <c r="AQ3021" i="32"/>
  <c r="AT3020" i="32"/>
  <c r="AS3020" i="32"/>
  <c r="AT166" i="32"/>
  <c r="AQ166" i="32"/>
  <c r="AT3354" i="32"/>
  <c r="AS3354" i="32"/>
  <c r="AS63" i="32"/>
  <c r="AT63" i="32"/>
  <c r="AQ63" i="32"/>
  <c r="AQ3315" i="32"/>
  <c r="AS3315" i="32"/>
  <c r="AT3315" i="32"/>
  <c r="AT3319" i="32"/>
  <c r="AS3319" i="32"/>
  <c r="AT3401" i="32"/>
  <c r="AQ3401" i="32"/>
  <c r="AQ65" i="32"/>
  <c r="AR65" i="32"/>
  <c r="AR1612" i="32"/>
  <c r="AS1612" i="32"/>
  <c r="AQ1612" i="32"/>
  <c r="AT3748" i="32"/>
  <c r="AQ3748" i="32"/>
  <c r="AS1795" i="32"/>
  <c r="AT1795" i="32"/>
  <c r="AQ1795" i="32"/>
  <c r="AQ4001" i="32"/>
  <c r="AS4001" i="32"/>
  <c r="AT1992" i="32"/>
  <c r="AQ1992" i="32"/>
  <c r="AR1992" i="32"/>
  <c r="AT1608" i="32"/>
  <c r="AR1608" i="32"/>
  <c r="AQ4015" i="32"/>
  <c r="AS4015" i="32"/>
  <c r="AS1635" i="32"/>
  <c r="AQ1635" i="32"/>
  <c r="AQ842" i="32"/>
  <c r="AT842" i="32"/>
  <c r="AQ1616" i="32"/>
  <c r="AS1616" i="32"/>
  <c r="AT4464" i="32"/>
  <c r="AQ4464" i="32"/>
  <c r="AS2491" i="32"/>
  <c r="AT2491" i="32"/>
  <c r="AS2229" i="32"/>
  <c r="AR2229" i="32"/>
  <c r="AT2229" i="32"/>
  <c r="AS546" i="32"/>
  <c r="AQ546" i="32"/>
  <c r="AS2485" i="32"/>
  <c r="AQ2485" i="32"/>
  <c r="AQ1480" i="32"/>
  <c r="AR3887" i="32"/>
  <c r="AT52" i="32"/>
  <c r="AS788" i="32"/>
  <c r="AT3988" i="32"/>
  <c r="AT3708" i="32"/>
  <c r="AR3989" i="32"/>
  <c r="AR3636" i="32"/>
  <c r="AQ3651" i="32"/>
  <c r="AS553" i="32"/>
  <c r="AR2663" i="32"/>
  <c r="AR3009" i="32"/>
  <c r="AT3620" i="32"/>
  <c r="AS3009" i="32"/>
  <c r="AT2711" i="32"/>
  <c r="AQ1042" i="32"/>
  <c r="AS1042" i="32"/>
  <c r="AT46" i="32"/>
  <c r="AT2375" i="32"/>
  <c r="AR2771" i="32"/>
  <c r="AS565" i="32"/>
  <c r="AQ508" i="32"/>
  <c r="AQ501" i="32"/>
  <c r="AT1430" i="32"/>
  <c r="AT70" i="32"/>
  <c r="AR1154" i="32"/>
  <c r="AQ1592" i="32"/>
  <c r="AQ1410" i="32"/>
  <c r="AR1177" i="32"/>
  <c r="AS2771" i="32"/>
  <c r="AQ2067" i="32"/>
  <c r="AS2247" i="32"/>
  <c r="AQ3620" i="32"/>
  <c r="AS2593" i="32"/>
  <c r="AS2789" i="32"/>
  <c r="AT2842" i="32"/>
  <c r="AT2871" i="32"/>
  <c r="AQ2473" i="32"/>
  <c r="AS2871" i="32"/>
  <c r="AT1225" i="32"/>
  <c r="AS2568" i="32"/>
  <c r="AQ1203" i="32"/>
  <c r="AR747" i="32"/>
  <c r="AQ2089" i="32"/>
  <c r="AQ2347" i="32"/>
  <c r="AT2373" i="32"/>
  <c r="AQ1028" i="32"/>
  <c r="AT2155" i="32"/>
  <c r="AT747" i="32"/>
  <c r="AT2200" i="32"/>
  <c r="AQ1082" i="32"/>
  <c r="AT2401" i="32"/>
  <c r="AR2441" i="32"/>
  <c r="AR757" i="32"/>
  <c r="AQ2330" i="32"/>
  <c r="AS995" i="32"/>
  <c r="AQ757" i="32"/>
  <c r="AQ9" i="32"/>
  <c r="AS673" i="32"/>
  <c r="AT2121" i="32"/>
  <c r="AS629" i="32"/>
  <c r="AS2199" i="32"/>
  <c r="AT2383" i="32"/>
  <c r="AQ1089" i="32"/>
  <c r="AT2744" i="32"/>
  <c r="AQ1196" i="32"/>
  <c r="AR1225" i="32"/>
  <c r="AQ3150" i="32"/>
  <c r="AQ2318" i="32"/>
  <c r="AT2776" i="32"/>
  <c r="AT2712" i="32"/>
  <c r="AQ581" i="32"/>
  <c r="AQ1331" i="32"/>
  <c r="AQ2068" i="32"/>
  <c r="AR2698" i="32"/>
  <c r="AQ2299" i="32"/>
  <c r="AT2281" i="32"/>
  <c r="AS1161" i="32"/>
  <c r="AT2293" i="32"/>
  <c r="AR2648" i="32"/>
  <c r="AQ2677" i="32"/>
  <c r="AR161" i="32"/>
  <c r="AS3054" i="32"/>
  <c r="AR2239" i="32"/>
  <c r="AS2974" i="32"/>
  <c r="AT2978" i="32"/>
  <c r="AR2567" i="32"/>
  <c r="AT2568" i="32"/>
  <c r="AR1203" i="32"/>
  <c r="AT651" i="32"/>
  <c r="AR657" i="32"/>
  <c r="AQ2157" i="32"/>
  <c r="AR2347" i="32"/>
  <c r="AQ633" i="32"/>
  <c r="AS1082" i="32"/>
  <c r="AT2330" i="32"/>
  <c r="AT995" i="32"/>
  <c r="AT629" i="32"/>
  <c r="AR1031" i="32"/>
  <c r="AT2177" i="32"/>
  <c r="AQ2200" i="32"/>
  <c r="AR1082" i="32"/>
  <c r="AS1225" i="32"/>
  <c r="AR3150" i="32"/>
  <c r="AS3150" i="32"/>
  <c r="AR3197" i="32"/>
  <c r="AR2453" i="32"/>
  <c r="AR581" i="32"/>
  <c r="AS581" i="32"/>
  <c r="AS2299" i="32"/>
  <c r="AT2311" i="32"/>
  <c r="AS2698" i="32"/>
  <c r="AR4453" i="32"/>
  <c r="AT1161" i="32"/>
  <c r="AQ1327" i="32"/>
  <c r="AS3" i="32"/>
  <c r="AQ2209" i="32"/>
  <c r="AQ2052" i="32"/>
  <c r="AR1201" i="32"/>
  <c r="AT2473" i="32"/>
  <c r="AR1110" i="32"/>
  <c r="AS2567" i="32"/>
  <c r="AQ2926" i="32"/>
  <c r="AS2157" i="32"/>
  <c r="AS2347" i="32"/>
  <c r="AT2081" i="32"/>
  <c r="AQ2665" i="32"/>
  <c r="AS1031" i="32"/>
  <c r="AQ1066" i="32"/>
  <c r="AS2322" i="32"/>
  <c r="AS3197" i="32"/>
  <c r="AS588" i="32"/>
  <c r="AT1165" i="32"/>
  <c r="AT2698" i="32"/>
  <c r="AS3084" i="32"/>
  <c r="AT3084" i="32"/>
  <c r="AS1327" i="32"/>
  <c r="AQ423" i="32"/>
  <c r="AQ150" i="32"/>
  <c r="AR1297" i="32"/>
  <c r="AS1110" i="32"/>
  <c r="AQ312" i="32"/>
  <c r="AQ2842" i="32"/>
  <c r="AS2349" i="32"/>
  <c r="AQ2159" i="32"/>
  <c r="AR2099" i="32"/>
  <c r="AS2192" i="32"/>
  <c r="AQ2173" i="32"/>
  <c r="AT657" i="32"/>
  <c r="AR2335" i="32"/>
  <c r="AR1102" i="32"/>
  <c r="AQ669" i="32"/>
  <c r="AQ2382" i="32"/>
  <c r="AS2352" i="32"/>
  <c r="AR2095" i="32"/>
  <c r="AS2200" i="32"/>
  <c r="AT1066" i="32"/>
  <c r="AT588" i="32"/>
  <c r="AR2711" i="32"/>
  <c r="AR2702" i="32"/>
  <c r="AS2309" i="32"/>
  <c r="AQ2311" i="32"/>
  <c r="AT1327" i="32"/>
  <c r="AQ2245" i="32"/>
  <c r="AS2209" i="32"/>
  <c r="AQ46" i="32"/>
  <c r="AR2052" i="32"/>
  <c r="AT1015" i="32"/>
  <c r="AS1108" i="32"/>
  <c r="AQ689" i="32"/>
  <c r="AS1084" i="32"/>
  <c r="AQ747" i="32"/>
  <c r="AQ2143" i="32"/>
  <c r="AS1109" i="32"/>
  <c r="AT2335" i="32"/>
  <c r="AQ2757" i="32"/>
  <c r="AR2783" i="32"/>
  <c r="AS37" i="32"/>
  <c r="AS2717" i="32"/>
  <c r="AR2068" i="32"/>
  <c r="AR588" i="32"/>
  <c r="AS2702" i="32"/>
  <c r="AT4453" i="32"/>
  <c r="AS2663" i="32"/>
  <c r="AS1051" i="32"/>
  <c r="AQ2233" i="32"/>
  <c r="AS423" i="32"/>
  <c r="AT1297" i="32"/>
  <c r="AR5" i="32"/>
  <c r="AS2052" i="32"/>
  <c r="AR2611" i="32"/>
  <c r="AR2871" i="32"/>
  <c r="AR2482" i="32"/>
  <c r="AS2463" i="32"/>
  <c r="AT628" i="32"/>
  <c r="AR2173" i="32"/>
  <c r="AS768" i="32"/>
  <c r="AQ716" i="32"/>
  <c r="AQ4448" i="32"/>
  <c r="AR17" i="32"/>
  <c r="AS2649" i="32"/>
  <c r="AT714" i="32"/>
  <c r="AR2172" i="32"/>
  <c r="AT768" i="32"/>
  <c r="AT1115" i="32"/>
  <c r="AT624" i="32"/>
  <c r="AS2077" i="32"/>
  <c r="AS2137" i="32"/>
  <c r="AR7" i="32"/>
  <c r="AQ1031" i="32"/>
  <c r="AR1084" i="32"/>
  <c r="AS2318" i="32"/>
  <c r="AR2757" i="32"/>
  <c r="AT2783" i="32"/>
  <c r="AS2449" i="32"/>
  <c r="AT37" i="32"/>
  <c r="AT586" i="32"/>
  <c r="AQ2072" i="32"/>
  <c r="AQ2281" i="32"/>
  <c r="AT2273" i="32"/>
  <c r="AR2571" i="32"/>
  <c r="AQ1162" i="32"/>
  <c r="AT2559" i="32"/>
  <c r="AT2663" i="32"/>
  <c r="AS2654" i="32"/>
  <c r="AT2233" i="32"/>
  <c r="AQ3" i="32"/>
  <c r="AQ3244" i="32"/>
  <c r="AS2685" i="32"/>
  <c r="AQ2978" i="32"/>
  <c r="AS1315" i="32"/>
  <c r="AQ2401" i="32"/>
  <c r="AS17" i="32"/>
  <c r="AQ995" i="32"/>
  <c r="AS1066" i="32"/>
  <c r="AS2453" i="32"/>
  <c r="AS2757" i="32"/>
  <c r="AR2322" i="32"/>
  <c r="AS2293" i="32"/>
  <c r="AS2292" i="32"/>
  <c r="AR2311" i="32"/>
  <c r="AR1162" i="32"/>
  <c r="AT2702" i="32"/>
  <c r="AQ2249" i="32"/>
  <c r="AR3054" i="32"/>
  <c r="AT2593" i="32"/>
  <c r="AT2567" i="32"/>
  <c r="AT2453" i="32"/>
  <c r="AQ2155" i="32"/>
  <c r="AS633" i="32"/>
  <c r="AR2010" i="32"/>
  <c r="AS2239" i="32"/>
  <c r="AQ2108" i="32"/>
  <c r="AR976" i="32"/>
  <c r="AT1018" i="32"/>
  <c r="AT728" i="32"/>
  <c r="AS1099" i="32"/>
  <c r="AQ2568" i="32"/>
  <c r="AQ2137" i="32"/>
  <c r="AT673" i="32"/>
  <c r="AQ1034" i="32"/>
  <c r="AR2175" i="32"/>
  <c r="AS2401" i="32"/>
  <c r="AT707" i="32"/>
  <c r="AR753" i="32"/>
  <c r="AR2382" i="32"/>
  <c r="AS1070" i="32"/>
  <c r="AR1028" i="32"/>
  <c r="AS2195" i="32"/>
  <c r="AT1954" i="32"/>
  <c r="AT2133" i="32"/>
  <c r="AS2458" i="32"/>
  <c r="AR2744" i="32"/>
  <c r="AT2458" i="32"/>
  <c r="AS2068" i="32"/>
  <c r="AS2712" i="32"/>
  <c r="AR559" i="32"/>
  <c r="AQ3084" i="32"/>
  <c r="AQ2571" i="32"/>
  <c r="AS1162" i="32"/>
  <c r="AQ1161" i="32"/>
  <c r="AR2654" i="32"/>
  <c r="AQ2257" i="32"/>
  <c r="AT2249" i="32"/>
  <c r="AQ3054" i="32"/>
  <c r="AR762" i="32"/>
  <c r="AQ2239" i="32"/>
  <c r="AQ2984" i="32"/>
  <c r="AS2984" i="32"/>
  <c r="AQ2399" i="32"/>
  <c r="AS2399" i="32"/>
  <c r="AS2766" i="32"/>
  <c r="AT2766" i="32"/>
  <c r="AR1003" i="32"/>
  <c r="AT1003" i="32"/>
  <c r="AS1003" i="32"/>
  <c r="AR751" i="32"/>
  <c r="AQ751" i="32"/>
  <c r="AR2371" i="32"/>
  <c r="AQ2371" i="32"/>
  <c r="AS2371" i="32"/>
  <c r="AR2445" i="32"/>
  <c r="AQ2445" i="32"/>
  <c r="AQ583" i="32"/>
  <c r="AT583" i="32"/>
  <c r="AR2243" i="32"/>
  <c r="AS2243" i="32"/>
  <c r="AQ2243" i="32"/>
  <c r="AT2243" i="32"/>
  <c r="AT1048" i="32"/>
  <c r="AR1048" i="32"/>
  <c r="AQ1048" i="32"/>
  <c r="AQ1221" i="32"/>
  <c r="AT1221" i="32"/>
  <c r="AT48" i="32"/>
  <c r="AR48" i="32"/>
  <c r="AR2289" i="32"/>
  <c r="AS2289" i="32"/>
  <c r="AR16" i="32"/>
  <c r="AS16" i="32"/>
  <c r="AQ1222" i="32"/>
  <c r="AT1222" i="32"/>
  <c r="AR2653" i="32"/>
  <c r="AT2653" i="32"/>
  <c r="AS2653" i="32"/>
  <c r="AS1126" i="32"/>
  <c r="AT1126" i="32"/>
  <c r="AQ1284" i="32"/>
  <c r="AT1284" i="32"/>
  <c r="AT2775" i="32"/>
  <c r="AR2775" i="32"/>
  <c r="AQ2775" i="32"/>
  <c r="AT1313" i="32"/>
  <c r="AR1313" i="32"/>
  <c r="AQ1313" i="32"/>
  <c r="AS2874" i="32"/>
  <c r="AR2874" i="32"/>
  <c r="AS3008" i="32"/>
  <c r="AT3008" i="32"/>
  <c r="AQ3042" i="32"/>
  <c r="AT3042" i="32"/>
  <c r="AS3042" i="32"/>
  <c r="AT3095" i="32"/>
  <c r="AR3095" i="32"/>
  <c r="AR2918" i="32"/>
  <c r="AQ2918" i="32"/>
  <c r="AQ164" i="32"/>
  <c r="AS164" i="32"/>
  <c r="AT1364" i="32"/>
  <c r="AS1364" i="32"/>
  <c r="AR3365" i="32"/>
  <c r="AT3365" i="32"/>
  <c r="AS2545" i="32"/>
  <c r="AT2545" i="32"/>
  <c r="AQ33" i="32"/>
  <c r="AR33" i="32"/>
  <c r="AQ1308" i="32"/>
  <c r="AR1308" i="32"/>
  <c r="AR1075" i="32"/>
  <c r="AT1075" i="32"/>
  <c r="AR2752" i="32"/>
  <c r="AQ2752" i="32"/>
  <c r="AR3014" i="32"/>
  <c r="AQ3014" i="32"/>
  <c r="AS3014" i="32"/>
  <c r="AR1470" i="32"/>
  <c r="AQ1470" i="32"/>
  <c r="AT3100" i="32"/>
  <c r="AS3100" i="32"/>
  <c r="AT1481" i="32"/>
  <c r="AS1481" i="32"/>
  <c r="AQ3048" i="32"/>
  <c r="AT3048" i="32"/>
  <c r="AS3048" i="32"/>
  <c r="AT3043" i="32"/>
  <c r="AR3043" i="32"/>
  <c r="AT2301" i="32"/>
  <c r="AQ2301" i="32"/>
  <c r="AQ3062" i="32"/>
  <c r="AS3062" i="32"/>
  <c r="AT3719" i="32"/>
  <c r="AR3719" i="32"/>
  <c r="AT3687" i="32"/>
  <c r="AQ3687" i="32"/>
  <c r="AT3666" i="32"/>
  <c r="AR3666" i="32"/>
  <c r="AS3278" i="32"/>
  <c r="AT3278" i="32"/>
  <c r="AR3631" i="32"/>
  <c r="AS3631" i="32"/>
  <c r="AS3232" i="32"/>
  <c r="AT3232" i="32"/>
  <c r="AS3322" i="32"/>
  <c r="AQ3322" i="32"/>
  <c r="AS3404" i="32"/>
  <c r="AR3404" i="32"/>
  <c r="AT3404" i="32"/>
  <c r="AS3255" i="32"/>
  <c r="AT3255" i="32"/>
  <c r="AT1595" i="32"/>
  <c r="AR1595" i="32"/>
  <c r="AS3654" i="32"/>
  <c r="AR3654" i="32"/>
  <c r="AQ838" i="32"/>
  <c r="AS838" i="32"/>
  <c r="AR838" i="32"/>
  <c r="AQ1654" i="32"/>
  <c r="AS1654" i="32"/>
  <c r="AT1792" i="32"/>
  <c r="AS1792" i="32"/>
  <c r="AT3901" i="32"/>
  <c r="AR3901" i="32"/>
  <c r="AR3679" i="32"/>
  <c r="AT3679" i="32"/>
  <c r="AS3679" i="32"/>
  <c r="AQ3679" i="32"/>
  <c r="AT212" i="32"/>
  <c r="AS212" i="32"/>
  <c r="AT4002" i="32"/>
  <c r="AQ4002" i="32"/>
  <c r="AS1955" i="32"/>
  <c r="AT1955" i="32"/>
  <c r="AR1955" i="32"/>
  <c r="AQ513" i="32"/>
  <c r="AS513" i="32"/>
  <c r="AT1178" i="32"/>
  <c r="AQ1178" i="32"/>
  <c r="AR2642" i="32"/>
  <c r="L74" i="54"/>
  <c r="F47" i="54"/>
  <c r="AQ677" i="32"/>
  <c r="AR2097" i="32"/>
  <c r="AQ576" i="32"/>
  <c r="AS765" i="32"/>
  <c r="L92" i="54"/>
  <c r="AQ2415" i="32"/>
  <c r="AR2415" i="32"/>
  <c r="AS623" i="32"/>
  <c r="AT623" i="32"/>
  <c r="AT1064" i="32"/>
  <c r="AS1064" i="32"/>
  <c r="AT903" i="32"/>
  <c r="AS903" i="32"/>
  <c r="AS1025" i="32"/>
  <c r="AR1025" i="32"/>
  <c r="AT2234" i="32"/>
  <c r="AS2234" i="32"/>
  <c r="AQ2234" i="32"/>
  <c r="AQ1112" i="32"/>
  <c r="AR1112" i="32"/>
  <c r="AR469" i="32"/>
  <c r="AS469" i="32"/>
  <c r="AQ2675" i="32"/>
  <c r="AT2675" i="32"/>
  <c r="AR587" i="32"/>
  <c r="AS587" i="32"/>
  <c r="AS2256" i="32"/>
  <c r="AT2256" i="32"/>
  <c r="AT2416" i="32"/>
  <c r="AS2416" i="32"/>
  <c r="AQ2416" i="32"/>
  <c r="AS649" i="32"/>
  <c r="AT649" i="32"/>
  <c r="AS1416" i="32"/>
  <c r="AT1416" i="32"/>
  <c r="AQ1416" i="32"/>
  <c r="AR2447" i="32"/>
  <c r="AS2447" i="32"/>
  <c r="AT2655" i="32"/>
  <c r="AQ2655" i="32"/>
  <c r="AT2763" i="32"/>
  <c r="AS2763" i="32"/>
  <c r="AR2306" i="32"/>
  <c r="AQ2306" i="32"/>
  <c r="AS2976" i="32"/>
  <c r="AT2976" i="32"/>
  <c r="AT2316" i="32"/>
  <c r="AQ2316" i="32"/>
  <c r="AR2386" i="32"/>
  <c r="AS2386" i="32"/>
  <c r="AQ2785" i="32"/>
  <c r="AR1133" i="32"/>
  <c r="AS778" i="32"/>
  <c r="AR2512" i="32"/>
  <c r="AR771" i="32"/>
  <c r="AR2406" i="32"/>
  <c r="AQ2492" i="32"/>
  <c r="AR594" i="32"/>
  <c r="AQ765" i="32"/>
  <c r="AQ750" i="32"/>
  <c r="AS2236" i="32"/>
  <c r="AR2469" i="32"/>
  <c r="X24" i="54"/>
  <c r="AT1138" i="32"/>
  <c r="AS2592" i="32"/>
  <c r="AQ2512" i="32"/>
  <c r="AQ1133" i="32"/>
  <c r="AT1133" i="32"/>
  <c r="AQ2642" i="32"/>
  <c r="AR2492" i="32"/>
  <c r="AR1029" i="32"/>
  <c r="AR677" i="32"/>
  <c r="AR750" i="32"/>
  <c r="AQ2168" i="32"/>
  <c r="AT2592" i="32"/>
  <c r="AQ2489" i="32"/>
  <c r="AS2512" i="32"/>
  <c r="AQ2097" i="32"/>
  <c r="AR2324" i="32"/>
  <c r="AQ28" i="32"/>
  <c r="AS1346" i="32"/>
  <c r="AQ615" i="32"/>
  <c r="AQ2280" i="32"/>
  <c r="AQ2273" i="32"/>
  <c r="AQ2242" i="32"/>
  <c r="AT3236" i="32"/>
  <c r="AQ3232" i="32"/>
  <c r="AR3293" i="32"/>
  <c r="AQ3362" i="32"/>
  <c r="AS1455" i="32"/>
  <c r="AR2980" i="32"/>
  <c r="AQ1314" i="32"/>
  <c r="T19" i="54"/>
  <c r="AT2101" i="32"/>
  <c r="AS1088" i="32"/>
  <c r="AR615" i="32"/>
  <c r="AT513" i="32"/>
  <c r="AQ2252" i="32"/>
  <c r="AS2980" i="32"/>
  <c r="L86" i="54"/>
  <c r="AT2019" i="32"/>
  <c r="T36" i="54"/>
  <c r="AT2524" i="32"/>
  <c r="AQ2524" i="32"/>
  <c r="AS1055" i="32"/>
  <c r="AR1055" i="32"/>
  <c r="AT2354" i="32"/>
  <c r="AQ2354" i="32"/>
  <c r="AT2490" i="32"/>
  <c r="AQ2490" i="32"/>
  <c r="AT589" i="32"/>
  <c r="AQ589" i="32"/>
  <c r="AT2721" i="32"/>
  <c r="AR2721" i="32"/>
  <c r="AQ2721" i="32"/>
  <c r="AT638" i="32"/>
  <c r="AT2338" i="32"/>
  <c r="AS2097" i="32"/>
  <c r="AT895" i="32"/>
  <c r="AR1178" i="32"/>
  <c r="AS615" i="32"/>
  <c r="AS2692" i="32"/>
  <c r="AR2252" i="32"/>
  <c r="AT1050" i="32"/>
  <c r="AS2960" i="32"/>
  <c r="AR2960" i="32"/>
  <c r="AQ2555" i="32"/>
  <c r="AR2555" i="32"/>
  <c r="AS2145" i="32"/>
  <c r="AR2145" i="32"/>
  <c r="AS2219" i="32"/>
  <c r="AT2219" i="32"/>
  <c r="AR2219" i="32"/>
  <c r="AT2762" i="32"/>
  <c r="AS2762" i="32"/>
  <c r="AR2762" i="32"/>
  <c r="AR2383" i="32"/>
  <c r="AQ2383" i="32"/>
  <c r="T23" i="54"/>
  <c r="AT2443" i="32"/>
  <c r="AS2443" i="32"/>
  <c r="AS752" i="32"/>
  <c r="AQ752" i="32"/>
  <c r="AQ2935" i="32"/>
  <c r="AR2935" i="32"/>
  <c r="AS2935" i="32"/>
  <c r="AR2634" i="32"/>
  <c r="AS2634" i="32"/>
  <c r="AQ1172" i="32"/>
  <c r="AT1172" i="32"/>
  <c r="AS2363" i="32"/>
  <c r="AR2363" i="32"/>
  <c r="AS770" i="32"/>
  <c r="AR770" i="32"/>
  <c r="AT2222" i="32"/>
  <c r="AS2222" i="32"/>
  <c r="AS2751" i="32"/>
  <c r="AT2751" i="32"/>
  <c r="AQ2697" i="32"/>
  <c r="AT2697" i="32"/>
  <c r="AT2784" i="32"/>
  <c r="AS2784" i="32"/>
  <c r="AT2983" i="32"/>
  <c r="AQ2983" i="32"/>
  <c r="AS2678" i="32"/>
  <c r="AT2678" i="32"/>
  <c r="AS3006" i="32"/>
  <c r="AQ3006" i="32"/>
  <c r="AT3390" i="32"/>
  <c r="AQ3390" i="32"/>
  <c r="AR3390" i="32"/>
  <c r="AQ3039" i="32"/>
  <c r="AS3039" i="32"/>
  <c r="AR3039" i="32"/>
  <c r="AT3072" i="32"/>
  <c r="AR3072" i="32"/>
  <c r="AS3049" i="32"/>
  <c r="AR3049" i="32"/>
  <c r="AQ3049" i="32"/>
  <c r="AS3325" i="32"/>
  <c r="AQ3325" i="32"/>
  <c r="AQ3045" i="32"/>
  <c r="AS3045" i="32"/>
  <c r="AQ4450" i="32"/>
  <c r="AR4450" i="32"/>
  <c r="AT1441" i="32"/>
  <c r="AS1441" i="32"/>
  <c r="AT1360" i="32"/>
  <c r="AS1360" i="32"/>
  <c r="AT3016" i="32"/>
  <c r="AS3016" i="32"/>
  <c r="AT1450" i="32"/>
  <c r="AR1450" i="32"/>
  <c r="AT3088" i="32"/>
  <c r="AR3088" i="32"/>
  <c r="AQ3088" i="32"/>
  <c r="AQ3688" i="32"/>
  <c r="AR3688" i="32"/>
  <c r="AT3688" i="32"/>
  <c r="AS3688" i="32"/>
  <c r="AT1418" i="32"/>
  <c r="AQ1418" i="32"/>
  <c r="AS3347" i="32"/>
  <c r="AQ3347" i="32"/>
  <c r="AS1492" i="32"/>
  <c r="AT1492" i="32"/>
  <c r="AT1589" i="32"/>
  <c r="AQ1589" i="32"/>
  <c r="AR1589" i="32"/>
  <c r="AT1605" i="32"/>
  <c r="AR1605" i="32"/>
  <c r="AQ1605" i="32"/>
  <c r="AS1793" i="32"/>
  <c r="AQ1793" i="32"/>
  <c r="AS3678" i="32"/>
  <c r="AR3678" i="32"/>
  <c r="AQ3678" i="32"/>
  <c r="AR831" i="32"/>
  <c r="AQ831" i="32"/>
  <c r="AT831" i="32"/>
  <c r="AS3693" i="32"/>
  <c r="AT3693" i="32"/>
  <c r="AR3624" i="32"/>
  <c r="AQ3624" i="32"/>
  <c r="AT3624" i="32"/>
  <c r="AS3624" i="32"/>
  <c r="AT3659" i="32"/>
  <c r="AS3659" i="32"/>
  <c r="AR3659" i="32"/>
  <c r="AQ3659" i="32"/>
  <c r="AT1956" i="32"/>
  <c r="AS1956" i="32"/>
  <c r="AQ841" i="32"/>
  <c r="AS841" i="32"/>
  <c r="AR841" i="32"/>
  <c r="AQ2832" i="32"/>
  <c r="AR132" i="32"/>
  <c r="AR2690" i="32"/>
  <c r="AR360" i="32"/>
  <c r="AR2372" i="32"/>
  <c r="AT2168" i="32"/>
  <c r="C50" i="54"/>
  <c r="AR775" i="32"/>
  <c r="AR1206" i="32"/>
  <c r="AS1226" i="32"/>
  <c r="AS2896" i="32"/>
  <c r="AS771" i="32"/>
  <c r="AS20" i="32"/>
  <c r="AT755" i="32"/>
  <c r="AQ2194" i="32"/>
  <c r="AR900" i="32"/>
  <c r="AS897" i="32"/>
  <c r="AT1029" i="32"/>
  <c r="AS2316" i="32"/>
  <c r="AS1178" i="32"/>
  <c r="AT594" i="32"/>
  <c r="AR2272" i="32"/>
  <c r="AT2692" i="32"/>
  <c r="AS2676" i="32"/>
  <c r="AS3264" i="32"/>
  <c r="AR809" i="32"/>
  <c r="AS1308" i="32"/>
  <c r="AS2092" i="32"/>
  <c r="AT2092" i="32"/>
  <c r="AT2151" i="32"/>
  <c r="AS2151" i="32"/>
  <c r="AQ2151" i="32"/>
  <c r="AQ2238" i="32"/>
  <c r="AS2238" i="32"/>
  <c r="AT2215" i="32"/>
  <c r="AS2215" i="32"/>
  <c r="AQ2645" i="32"/>
  <c r="AS2645" i="32"/>
  <c r="AQ2386" i="32"/>
  <c r="AT2372" i="32"/>
  <c r="AR2168" i="32"/>
  <c r="AQ2896" i="32"/>
  <c r="AR2855" i="32"/>
  <c r="AS132" i="32"/>
  <c r="AS2690" i="32"/>
  <c r="AR755" i="32"/>
  <c r="AR2092" i="32"/>
  <c r="AR992" i="32"/>
  <c r="AS2372" i="32"/>
  <c r="AQ2036" i="32"/>
  <c r="AS775" i="32"/>
  <c r="AS1206" i="32"/>
  <c r="AT1226" i="32"/>
  <c r="AS2194" i="32"/>
  <c r="AR1078" i="32"/>
  <c r="AQ897" i="32"/>
  <c r="AR2304" i="32"/>
  <c r="AQ484" i="32"/>
  <c r="AR1050" i="32"/>
  <c r="AQ2215" i="32"/>
  <c r="AS2492" i="32"/>
  <c r="AS2785" i="32"/>
  <c r="AQ132" i="32"/>
  <c r="AS992" i="32"/>
  <c r="AQ1206" i="32"/>
  <c r="T15" i="54"/>
  <c r="AT2690" i="32"/>
  <c r="AR2316" i="32"/>
  <c r="AQ2361" i="32"/>
  <c r="AS485" i="32"/>
  <c r="AR240" i="32"/>
  <c r="AR2036" i="32"/>
  <c r="AS1078" i="32"/>
  <c r="AQ900" i="32"/>
  <c r="AQ2647" i="32"/>
  <c r="AQ1078" i="32"/>
  <c r="AS2406" i="32"/>
  <c r="AR484" i="32"/>
  <c r="X23" i="54"/>
  <c r="AR2361" i="32"/>
  <c r="AT2252" i="32"/>
  <c r="AQ755" i="32"/>
  <c r="AQ2092" i="32"/>
  <c r="AR576" i="32"/>
  <c r="AT2036" i="32"/>
  <c r="AQ20" i="32"/>
  <c r="AT900" i="32"/>
  <c r="AR2647" i="32"/>
  <c r="AR1088" i="32"/>
  <c r="AS484" i="32"/>
  <c r="AS2285" i="32"/>
  <c r="AR513" i="32"/>
  <c r="AS2555" i="32"/>
  <c r="AQ2223" i="32"/>
  <c r="AT3014" i="32"/>
  <c r="G47" i="54"/>
  <c r="AT2489" i="32"/>
  <c r="AQ771" i="32"/>
  <c r="L104" i="54"/>
  <c r="AQ2855" i="32"/>
  <c r="AS2361" i="32"/>
  <c r="AS677" i="32"/>
  <c r="AS240" i="32"/>
  <c r="AQ2127" i="32"/>
  <c r="AQ360" i="32"/>
  <c r="AR20" i="32"/>
  <c r="AR2832" i="32"/>
  <c r="AT897" i="32"/>
  <c r="AQ2406" i="32"/>
  <c r="AS2647" i="32"/>
  <c r="AR1953" i="32"/>
  <c r="AQ1953" i="32"/>
  <c r="AQ2324" i="32"/>
  <c r="AQ2919" i="32"/>
  <c r="AR1026" i="32"/>
  <c r="AR485" i="32"/>
  <c r="AS2489" i="32"/>
  <c r="AS895" i="32"/>
  <c r="AR638" i="32"/>
  <c r="AQ1029" i="32"/>
  <c r="AR2785" i="32"/>
  <c r="AS2642" i="32"/>
  <c r="AQ594" i="32"/>
  <c r="AS360" i="32"/>
  <c r="AQ2012" i="32"/>
  <c r="AQ2437" i="32"/>
  <c r="AT2832" i="32"/>
  <c r="AT1348" i="32"/>
  <c r="AR3553" i="32"/>
  <c r="AS2542" i="32"/>
  <c r="AR2181" i="32"/>
  <c r="AQ992" i="32"/>
  <c r="AR716" i="32"/>
  <c r="AR772" i="32"/>
  <c r="AT2079" i="32"/>
  <c r="AQ2138" i="32"/>
  <c r="AR2511" i="32"/>
  <c r="AS1953" i="32"/>
  <c r="AR2151" i="32"/>
  <c r="AQ2338" i="32"/>
  <c r="AQ1481" i="32"/>
  <c r="AS715" i="32"/>
  <c r="AT2324" i="32"/>
  <c r="AT2761" i="32"/>
  <c r="AR1196" i="32"/>
  <c r="AR2301" i="32"/>
  <c r="AS559" i="32"/>
  <c r="AS2720" i="32"/>
  <c r="AR1185" i="32"/>
  <c r="AR1165" i="32"/>
  <c r="AR2761" i="32"/>
  <c r="AQ1185" i="32"/>
  <c r="AR2011" i="32"/>
  <c r="AT2285" i="32"/>
  <c r="AS2298" i="32"/>
  <c r="AR2279" i="32"/>
  <c r="AR2576" i="32"/>
  <c r="AT1241" i="32"/>
  <c r="AQ2443" i="32"/>
  <c r="AT2289" i="32"/>
  <c r="AQ2279" i="32"/>
  <c r="AT1156" i="32"/>
  <c r="AR2692" i="32"/>
  <c r="AR2919" i="32"/>
  <c r="AS1048" i="32"/>
  <c r="AT125" i="32"/>
  <c r="AT3274" i="32"/>
  <c r="AR1426" i="32"/>
  <c r="AQ3268" i="32"/>
  <c r="AS1450" i="32"/>
  <c r="AR3687" i="32"/>
  <c r="AT3019" i="32"/>
  <c r="AQ3646" i="32"/>
  <c r="AQ42" i="32"/>
  <c r="AR3048" i="32"/>
  <c r="AQ3019" i="32"/>
  <c r="AQ4553" i="32"/>
  <c r="AS4553" i="32"/>
  <c r="AR4553" i="32"/>
  <c r="AT4553" i="32"/>
  <c r="AS4500" i="32"/>
  <c r="AQ4500" i="32"/>
  <c r="AR4500" i="32"/>
  <c r="AT4500" i="32"/>
  <c r="AQ4547" i="32"/>
  <c r="AR4547" i="32"/>
  <c r="AS4547" i="32"/>
  <c r="AT4547" i="32"/>
  <c r="AQ4538" i="32"/>
  <c r="AS4538" i="32"/>
  <c r="AR4538" i="32"/>
  <c r="AT4538" i="32"/>
  <c r="AQ4561" i="32"/>
  <c r="AR4561" i="32"/>
  <c r="AS4561" i="32"/>
  <c r="AT4561" i="32"/>
  <c r="AQ4562" i="32"/>
  <c r="AR4562" i="32"/>
  <c r="AS4562" i="32"/>
  <c r="AT4562" i="32"/>
  <c r="AQ4520" i="32"/>
  <c r="AS4520" i="32"/>
  <c r="AT4520" i="32"/>
  <c r="AR4520" i="32"/>
  <c r="AQ4541" i="32"/>
  <c r="AR4541" i="32"/>
  <c r="AS4541" i="32"/>
  <c r="AT4541" i="32"/>
  <c r="AR4488" i="32"/>
  <c r="AS4488" i="32"/>
  <c r="AT4488" i="32"/>
  <c r="AQ4488" i="32"/>
  <c r="AQ4535" i="32"/>
  <c r="AR4535" i="32"/>
  <c r="AS4535" i="32"/>
  <c r="AT4535" i="32"/>
  <c r="AQ4526" i="32"/>
  <c r="AS4526" i="32"/>
  <c r="AR4526" i="32"/>
  <c r="AT4526" i="32"/>
  <c r="AT4482" i="32"/>
  <c r="AQ4482" i="32"/>
  <c r="AR4482" i="32"/>
  <c r="AS4482" i="32"/>
  <c r="AQ4549" i="32"/>
  <c r="AR4549" i="32"/>
  <c r="AS4549" i="32"/>
  <c r="AT4549" i="32"/>
  <c r="AQ4514" i="32"/>
  <c r="AS4514" i="32"/>
  <c r="AR4514" i="32"/>
  <c r="AT4514" i="32"/>
  <c r="AQ4508" i="32"/>
  <c r="AS4508" i="32"/>
  <c r="AR4508" i="32"/>
  <c r="AT4508" i="32"/>
  <c r="AQ4529" i="32"/>
  <c r="AR4529" i="32"/>
  <c r="AS4529" i="32"/>
  <c r="AT4529" i="32"/>
  <c r="AS4539" i="32"/>
  <c r="AT4539" i="32"/>
  <c r="AQ4539" i="32"/>
  <c r="AR4539" i="32"/>
  <c r="AQ4523" i="32"/>
  <c r="AR4523" i="32"/>
  <c r="AS4523" i="32"/>
  <c r="AT4523" i="32"/>
  <c r="AQ4540" i="32"/>
  <c r="AR4540" i="32"/>
  <c r="AS4540" i="32"/>
  <c r="AT4540" i="32"/>
  <c r="AS4515" i="32"/>
  <c r="AT4515" i="32"/>
  <c r="AQ4515" i="32"/>
  <c r="AR4515" i="32"/>
  <c r="AQ4537" i="32"/>
  <c r="AR4537" i="32"/>
  <c r="AS4537" i="32"/>
  <c r="AT4537" i="32"/>
  <c r="AQ4502" i="32"/>
  <c r="AS4502" i="32"/>
  <c r="AR4502" i="32"/>
  <c r="AT4502" i="32"/>
  <c r="AQ4496" i="32"/>
  <c r="AS4496" i="32"/>
  <c r="AR4496" i="32"/>
  <c r="AT4496" i="32"/>
  <c r="AQ4517" i="32"/>
  <c r="AR4517" i="32"/>
  <c r="AS4517" i="32"/>
  <c r="AT4517" i="32"/>
  <c r="AT4503" i="32"/>
  <c r="AS4503" i="32"/>
  <c r="AQ4503" i="32"/>
  <c r="AR4503" i="32"/>
  <c r="AQ4511" i="32"/>
  <c r="AR4511" i="32"/>
  <c r="AS4511" i="32"/>
  <c r="AT4511" i="32"/>
  <c r="AQ4528" i="32"/>
  <c r="AR4528" i="32"/>
  <c r="AS4528" i="32"/>
  <c r="AT4528" i="32"/>
  <c r="AQ4534" i="32"/>
  <c r="AR4534" i="32"/>
  <c r="AS4534" i="32"/>
  <c r="AT4534" i="32"/>
  <c r="AQ4525" i="32"/>
  <c r="AR4525" i="32"/>
  <c r="AS4525" i="32"/>
  <c r="AT4525" i="32"/>
  <c r="AS4533" i="32"/>
  <c r="AT4533" i="32"/>
  <c r="AQ4533" i="32"/>
  <c r="AR4533" i="32"/>
  <c r="AQ4484" i="32"/>
  <c r="AS4484" i="32"/>
  <c r="AR4484" i="32"/>
  <c r="AT4484" i="32"/>
  <c r="AQ4473" i="32"/>
  <c r="AR4473" i="32"/>
  <c r="AS4473" i="32"/>
  <c r="AT4473" i="32"/>
  <c r="AQ4505" i="32"/>
  <c r="AT4505" i="32"/>
  <c r="AR4505" i="32"/>
  <c r="AS4505" i="32"/>
  <c r="AS4551" i="32"/>
  <c r="AT4551" i="32"/>
  <c r="AQ4551" i="32"/>
  <c r="AR4551" i="32"/>
  <c r="AQ4499" i="32"/>
  <c r="AR4499" i="32"/>
  <c r="AS4499" i="32"/>
  <c r="AT4499" i="32"/>
  <c r="AQ4516" i="32"/>
  <c r="AR4516" i="32"/>
  <c r="AS4516" i="32"/>
  <c r="AT4516" i="32"/>
  <c r="AQ4567" i="32"/>
  <c r="AR4567" i="32"/>
  <c r="AS4567" i="32"/>
  <c r="AT4567" i="32"/>
  <c r="AQ4513" i="32"/>
  <c r="AR4513" i="32"/>
  <c r="AS4513" i="32"/>
  <c r="AT4513" i="32"/>
  <c r="AS4521" i="32"/>
  <c r="AT4521" i="32"/>
  <c r="AQ4521" i="32"/>
  <c r="AR4521" i="32"/>
  <c r="AQ4475" i="32"/>
  <c r="AR4475" i="32"/>
  <c r="AS4475" i="32"/>
  <c r="AT4475" i="32"/>
  <c r="AQ4487" i="32"/>
  <c r="AT4487" i="32"/>
  <c r="AR4487" i="32"/>
  <c r="AS4487" i="32"/>
  <c r="AQ4559" i="32"/>
  <c r="AS4559" i="32"/>
  <c r="AR4559" i="32"/>
  <c r="AT4559" i="32"/>
  <c r="AQ4555" i="32"/>
  <c r="AR4555" i="32"/>
  <c r="AS4555" i="32"/>
  <c r="AT4555" i="32"/>
  <c r="AQ4501" i="32"/>
  <c r="AR4501" i="32"/>
  <c r="AS4501" i="32"/>
  <c r="AT4501" i="32"/>
  <c r="AS4497" i="32"/>
  <c r="AR4497" i="32"/>
  <c r="AT4497" i="32"/>
  <c r="AQ4497" i="32"/>
  <c r="AQ4478" i="32"/>
  <c r="AR4478" i="32"/>
  <c r="AS4478" i="32"/>
  <c r="AT4478" i="32"/>
  <c r="AQ4481" i="32"/>
  <c r="AT4481" i="32"/>
  <c r="AR4481" i="32"/>
  <c r="AS4481" i="32"/>
  <c r="AQ4522" i="32"/>
  <c r="AR4522" i="32"/>
  <c r="AS4522" i="32"/>
  <c r="AT4522" i="32"/>
  <c r="AQ4558" i="32"/>
  <c r="AR4558" i="32"/>
  <c r="AS4558" i="32"/>
  <c r="AT4558" i="32"/>
  <c r="AS4566" i="32"/>
  <c r="AT4566" i="32"/>
  <c r="AQ4566" i="32"/>
  <c r="AR4566" i="32"/>
  <c r="AQ4543" i="32"/>
  <c r="AR4543" i="32"/>
  <c r="AS4543" i="32"/>
  <c r="AT4543" i="32"/>
  <c r="AQ4489" i="32"/>
  <c r="AR4489" i="32"/>
  <c r="AS4489" i="32"/>
  <c r="AT4489" i="32"/>
  <c r="AQ4564" i="32"/>
  <c r="AR4564" i="32"/>
  <c r="AS4564" i="32"/>
  <c r="AT4564" i="32"/>
  <c r="AQ4477" i="32"/>
  <c r="AR4477" i="32"/>
  <c r="AS4477" i="32"/>
  <c r="AT4477" i="32"/>
  <c r="AS4560" i="32"/>
  <c r="AT4560" i="32"/>
  <c r="AQ4560" i="32"/>
  <c r="AR4560" i="32"/>
  <c r="AQ4510" i="32"/>
  <c r="AR4510" i="32"/>
  <c r="AS4510" i="32"/>
  <c r="AT4510" i="32"/>
  <c r="AQ4546" i="32"/>
  <c r="AR4546" i="32"/>
  <c r="AS4546" i="32"/>
  <c r="AT4546" i="32"/>
  <c r="AS4554" i="32"/>
  <c r="AT4554" i="32"/>
  <c r="AQ4554" i="32"/>
  <c r="AR4554" i="32"/>
  <c r="AS4557" i="32"/>
  <c r="AT4557" i="32"/>
  <c r="AQ4557" i="32"/>
  <c r="AR4557" i="32"/>
  <c r="AS4563" i="32"/>
  <c r="AT4563" i="32"/>
  <c r="AQ4563" i="32"/>
  <c r="AR4563" i="32"/>
  <c r="AQ4552" i="32"/>
  <c r="AR4552" i="32"/>
  <c r="AS4552" i="32"/>
  <c r="AT4552" i="32"/>
  <c r="AS1319" i="32"/>
  <c r="AQ4474" i="32"/>
  <c r="AR4474" i="32"/>
  <c r="AS4474" i="32"/>
  <c r="AT4474" i="32"/>
  <c r="AS4548" i="32"/>
  <c r="AT4548" i="32"/>
  <c r="AQ4548" i="32"/>
  <c r="AR4548" i="32"/>
  <c r="AQ4519" i="32"/>
  <c r="AR4519" i="32"/>
  <c r="AS4519" i="32"/>
  <c r="AT4519" i="32"/>
  <c r="AQ4486" i="32"/>
  <c r="AR4486" i="32"/>
  <c r="AS4486" i="32"/>
  <c r="AT4486" i="32"/>
  <c r="AS4542" i="32"/>
  <c r="AT4542" i="32"/>
  <c r="AQ4542" i="32"/>
  <c r="AR4542" i="32"/>
  <c r="AS4545" i="32"/>
  <c r="AT4545" i="32"/>
  <c r="AQ4545" i="32"/>
  <c r="AR4545" i="32"/>
  <c r="AT4527" i="32"/>
  <c r="AQ4527" i="32"/>
  <c r="AR4527" i="32"/>
  <c r="AS4527" i="32"/>
  <c r="AQ4504" i="32"/>
  <c r="AR4504" i="32"/>
  <c r="AS4504" i="32"/>
  <c r="AT4504" i="32"/>
  <c r="AR1195" i="32"/>
  <c r="AR3057" i="32"/>
  <c r="AT1960" i="32"/>
  <c r="AQ3351" i="32"/>
  <c r="AR3285" i="32"/>
  <c r="AR1623" i="32"/>
  <c r="AR1602" i="32"/>
  <c r="AQ4476" i="32"/>
  <c r="AR4476" i="32"/>
  <c r="AS4476" i="32"/>
  <c r="AT4476" i="32"/>
  <c r="AS4536" i="32"/>
  <c r="AT4536" i="32"/>
  <c r="AQ4536" i="32"/>
  <c r="AR4536" i="32"/>
  <c r="AQ4507" i="32"/>
  <c r="AR4507" i="32"/>
  <c r="AS4507" i="32"/>
  <c r="AT4507" i="32"/>
  <c r="AQ4531" i="32"/>
  <c r="AR4531" i="32"/>
  <c r="AS4531" i="32"/>
  <c r="AT4531" i="32"/>
  <c r="AS4530" i="32"/>
  <c r="AQ4530" i="32"/>
  <c r="AR4530" i="32"/>
  <c r="AT4530" i="32"/>
  <c r="AT4509" i="32"/>
  <c r="AQ4509" i="32"/>
  <c r="AR4509" i="32"/>
  <c r="AS4509" i="32"/>
  <c r="AQ4498" i="32"/>
  <c r="AR4498" i="32"/>
  <c r="AS4498" i="32"/>
  <c r="AT4498" i="32"/>
  <c r="AQ4556" i="32"/>
  <c r="AT4556" i="32"/>
  <c r="AR4556" i="32"/>
  <c r="AS4556" i="32"/>
  <c r="AR3980" i="32"/>
  <c r="AS3057" i="32"/>
  <c r="AT2571" i="32"/>
  <c r="AQ2266" i="32"/>
  <c r="AR2266" i="32"/>
  <c r="AQ1645" i="32"/>
  <c r="AQ2241" i="32"/>
  <c r="AS2241" i="32"/>
  <c r="AT2221" i="32"/>
  <c r="AR2247" i="32"/>
  <c r="AS3279" i="32"/>
  <c r="AT3351" i="32"/>
  <c r="AS2674" i="32"/>
  <c r="AT1623" i="32"/>
  <c r="AR46" i="32"/>
  <c r="AS150" i="32"/>
  <c r="AS2991" i="32"/>
  <c r="AR211" i="32"/>
  <c r="AQ4479" i="32"/>
  <c r="AR4479" i="32"/>
  <c r="AS4479" i="32"/>
  <c r="AT4479" i="32"/>
  <c r="AS4524" i="32"/>
  <c r="AT4524" i="32"/>
  <c r="AQ4524" i="32"/>
  <c r="AR4524" i="32"/>
  <c r="AQ4483" i="32"/>
  <c r="AR4483" i="32"/>
  <c r="AS4483" i="32"/>
  <c r="AT4483" i="32"/>
  <c r="AS4518" i="32"/>
  <c r="AT4518" i="32"/>
  <c r="AQ4518" i="32"/>
  <c r="AR4518" i="32"/>
  <c r="AQ4565" i="32"/>
  <c r="AS4565" i="32"/>
  <c r="AR4565" i="32"/>
  <c r="AT4565" i="32"/>
  <c r="AQ4544" i="32"/>
  <c r="AS4544" i="32"/>
  <c r="AR4544" i="32"/>
  <c r="AT4544" i="32"/>
  <c r="T22" i="54"/>
  <c r="AQ959" i="32"/>
  <c r="AR959" i="32"/>
  <c r="AS959" i="32"/>
  <c r="AT959" i="32"/>
  <c r="AS4512" i="32"/>
  <c r="AT4512" i="32"/>
  <c r="AQ4512" i="32"/>
  <c r="AR4512" i="32"/>
  <c r="AS4485" i="32"/>
  <c r="AQ4485" i="32"/>
  <c r="AR4485" i="32"/>
  <c r="AT4485" i="32"/>
  <c r="AQ4550" i="32"/>
  <c r="AS4550" i="32"/>
  <c r="AR4550" i="32"/>
  <c r="AT4550" i="32"/>
  <c r="AS4506" i="32"/>
  <c r="AT4506" i="32"/>
  <c r="AQ4506" i="32"/>
  <c r="AR4506" i="32"/>
  <c r="AQ4480" i="32"/>
  <c r="AR4480" i="32"/>
  <c r="AS4480" i="32"/>
  <c r="AT4480" i="32"/>
  <c r="AQ4495" i="32"/>
  <c r="AR4495" i="32"/>
  <c r="AS4495" i="32"/>
  <c r="AT4495" i="32"/>
  <c r="AQ4532" i="32"/>
  <c r="AS4532" i="32"/>
  <c r="AR4532" i="32"/>
  <c r="AT4532" i="32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L26" i="54"/>
  <c r="L20" i="54"/>
  <c r="L21" i="54"/>
  <c r="N20" i="54" l="1"/>
  <c r="O26" i="54"/>
  <c r="N26" i="54"/>
  <c r="H106" i="54"/>
  <c r="M20" i="54"/>
  <c r="M21" i="54"/>
  <c r="O20" i="54"/>
  <c r="N21" i="54"/>
  <c r="O21" i="54"/>
  <c r="Y19" i="54"/>
  <c r="M26" i="54"/>
  <c r="P20" i="54"/>
  <c r="L111" i="54"/>
  <c r="P26" i="54"/>
  <c r="P21" i="54"/>
  <c r="Y17" i="54"/>
  <c r="Y18" i="54"/>
  <c r="Y16" i="54"/>
  <c r="Q20" i="54"/>
  <c r="Q26" i="54"/>
  <c r="Q21" i="54"/>
  <c r="H47" i="54"/>
  <c r="F111" i="54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<sst xmlns="http://schemas.openxmlformats.org/spreadsheetml/2006/main" count="92754" uniqueCount="11298">
  <si>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</si>
  <si>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</si>
  <si>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</si>
  <si>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</si>
  <si>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</si>
  <si>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</si>
  <si>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</si>
  <si>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</si>
  <si>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</si>
  <si>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</si>
  <si>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</si>
  <si>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</si>
  <si>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</si>
  <si>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</si>
  <si>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</si>
  <si>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</si>
  <si>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</si>
  <si>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</si>
  <si>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</si>
  <si>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</si>
  <si>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</si>
  <si>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</si>
  <si>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</si>
  <si>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</si>
  <si>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</si>
  <si>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</si>
  <si>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</si>
  <si>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</si>
  <si>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</si>
  <si>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</si>
  <si>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</si>
  <si>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</si>
  <si>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</si>
  <si>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</si>
  <si>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</si>
  <si>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</si>
  <si>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</si>
  <si>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</si>
  <si>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</si>
  <si>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</si>
  <si>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</si>
  <si>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</si>
  <si>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</si>
  <si>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</si>
  <si>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</si>
  <si>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</si>
  <si>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</si>
  <si>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Não</t>
  </si>
  <si>
    <t>Transbordo/Navegação</t>
  </si>
  <si>
    <t>Captado pela Amil/Call Center</t>
  </si>
  <si>
    <t>CAROLINE ONORATO DA SILVA</t>
  </si>
  <si>
    <t>F</t>
  </si>
  <si>
    <t>SP</t>
  </si>
  <si>
    <t>GUARULHOS</t>
  </si>
  <si>
    <t>JARDIM ALVORADA</t>
  </si>
  <si>
    <t>NÍVEL 200</t>
  </si>
  <si>
    <t>11-997373120</t>
  </si>
  <si>
    <t>Equiipe CMDP</t>
  </si>
  <si>
    <t>1. Aceitou o programa</t>
  </si>
  <si>
    <t>Contato Com Sucesso</t>
  </si>
  <si>
    <t>Ativo</t>
  </si>
  <si>
    <t>contato com sucesso em 18/05</t>
  </si>
  <si>
    <t>Aguardando Agendamento</t>
  </si>
  <si>
    <t>pendente</t>
  </si>
  <si>
    <t>Guarulhos</t>
  </si>
  <si>
    <t xml:space="preserve">Sim </t>
  </si>
  <si>
    <t>Sim</t>
  </si>
  <si>
    <t>Coluna</t>
  </si>
  <si>
    <t>ELIANE BACOS</t>
  </si>
  <si>
    <t>MOGI DAS CRUZES</t>
  </si>
  <si>
    <t>VILA NATAL</t>
  </si>
  <si>
    <t>NÍVEL 300</t>
  </si>
  <si>
    <t>11-998275110</t>
  </si>
  <si>
    <t>contato com sucesso em 19/05</t>
  </si>
  <si>
    <t>Mogi</t>
  </si>
  <si>
    <t>ELIZABETH SAMPAIO DO AMARAL</t>
  </si>
  <si>
    <t>RJ</t>
  </si>
  <si>
    <t>MARICA</t>
  </si>
  <si>
    <t>CHACARAS DE INOA (INOA)</t>
  </si>
  <si>
    <t>NÍVEL 400</t>
  </si>
  <si>
    <t>21-982470329</t>
  </si>
  <si>
    <t>contato com sucesso em 25/05</t>
  </si>
  <si>
    <t xml:space="preserve">Niteroi </t>
  </si>
  <si>
    <t>GERSON RODRIGUES CORDEIRO</t>
  </si>
  <si>
    <t>M</t>
  </si>
  <si>
    <t>SAO PAULO</t>
  </si>
  <si>
    <t>SANTANA</t>
  </si>
  <si>
    <t>NÍVEL 600</t>
  </si>
  <si>
    <t>11-984311301</t>
  </si>
  <si>
    <t xml:space="preserve">luz </t>
  </si>
  <si>
    <t>IEDA YATIYO KUNITAKE UMINO</t>
  </si>
  <si>
    <t>PLANALTO PAULISTA</t>
  </si>
  <si>
    <t>11-995612853</t>
  </si>
  <si>
    <t>Consultório particular</t>
  </si>
  <si>
    <t>LAURA MARIA DE ARAUJO</t>
  </si>
  <si>
    <t>RIO DE JANEIRO</t>
  </si>
  <si>
    <t>TIJUCA</t>
  </si>
  <si>
    <t>NÍVEL 100</t>
  </si>
  <si>
    <t>21-969967203</t>
  </si>
  <si>
    <t>AMIL ESPAÇO SAÚDE - TIJUCA</t>
  </si>
  <si>
    <t>LILIA MARCIA BARBOSA FELIX</t>
  </si>
  <si>
    <t>SAO GONÇALO</t>
  </si>
  <si>
    <t>NEVES (NEVES)</t>
  </si>
  <si>
    <t>21-989298015</t>
  </si>
  <si>
    <t>AMIL ESPAÇO SAÚDE - NITERÓI</t>
  </si>
  <si>
    <t>LILIAN CASTILHO GUIMARAES</t>
  </si>
  <si>
    <t>VILA ISABEL</t>
  </si>
  <si>
    <t>21-995195867</t>
  </si>
  <si>
    <t xml:space="preserve">Tijuca </t>
  </si>
  <si>
    <t>LUCI BITTENCOURT DE SOUZA CHAVES</t>
  </si>
  <si>
    <t>VILA VALQUEIRE</t>
  </si>
  <si>
    <t>21-988288714</t>
  </si>
  <si>
    <t xml:space="preserve">CMDP </t>
  </si>
  <si>
    <t>MARCIA SILVA ALVARENGA DOS SANTOS</t>
  </si>
  <si>
    <t>CASCADURA</t>
  </si>
  <si>
    <t>21-986930477</t>
  </si>
  <si>
    <t>Amil Tijuca</t>
  </si>
  <si>
    <t>MARILDA AFONSO COSTA SANTOS</t>
  </si>
  <si>
    <t>JARDIM DO CAMPO</t>
  </si>
  <si>
    <t>11-979508070</t>
  </si>
  <si>
    <t>Unidade avançada Vitória Tatuapé</t>
  </si>
  <si>
    <t>MARLUCIA VIEIRA MAGESTE SANTOS</t>
  </si>
  <si>
    <t>JARDIM BELAURA</t>
  </si>
  <si>
    <t>11-967509643</t>
  </si>
  <si>
    <t>PAMELLA DE ASSIS SABINO</t>
  </si>
  <si>
    <t>PORTO NOVO</t>
  </si>
  <si>
    <t>21-976337507</t>
  </si>
  <si>
    <t>AMIL Espaço Saúde – Niterói/RJ</t>
  </si>
  <si>
    <t>SANDRA MAGALHAES</t>
  </si>
  <si>
    <t>RECREIO DOS BANDEIRANTES</t>
  </si>
  <si>
    <t>21-997768890</t>
  </si>
  <si>
    <t>SIMONE GOMES DOS SANTOS DOREA</t>
  </si>
  <si>
    <t>JARDIM ARPOADOR</t>
  </si>
  <si>
    <t>11-999476646</t>
  </si>
  <si>
    <t>Hospital Samaritano Paulista</t>
  </si>
  <si>
    <t>TATIANE DE MEDEIROS SANTANA</t>
  </si>
  <si>
    <t>JARDIM FORTALEZA</t>
  </si>
  <si>
    <t>NÍVEL 60</t>
  </si>
  <si>
    <t>11-966038588</t>
  </si>
  <si>
    <t>ASM - HOSPITAL SAMARITANO PAULISTA</t>
  </si>
  <si>
    <t>KETTY BASAGLIA CARVALHO</t>
  </si>
  <si>
    <t>TATUAPE</t>
  </si>
  <si>
    <t>11-961613550</t>
  </si>
  <si>
    <t>AMIL - UNIDADE AVANÇADA VITÓRIA</t>
  </si>
  <si>
    <t>ELAINE CRISTINA DA SILVA IWANCZUK</t>
  </si>
  <si>
    <t>PARQUE SEVILHA</t>
  </si>
  <si>
    <t>11-999345716</t>
  </si>
  <si>
    <t>ASM - HOSPITAL SAMARITANO PAULISTA - AMBULATORIO</t>
  </si>
  <si>
    <t>VILMA LUCIA SOUZA ARES</t>
  </si>
  <si>
    <t>VILA CRUZEIRO</t>
  </si>
  <si>
    <t>NÍVEL 110</t>
  </si>
  <si>
    <t>11-952111281</t>
  </si>
  <si>
    <t>Hospital da luz</t>
  </si>
  <si>
    <t>HENRIQUE SOUSA NERY</t>
  </si>
  <si>
    <t>RECANTO CAMPO BELO</t>
  </si>
  <si>
    <t>11-932733202</t>
  </si>
  <si>
    <t>cubatão</t>
  </si>
  <si>
    <t>MARIVANI MENEGATT</t>
  </si>
  <si>
    <t>BELENZINHO</t>
  </si>
  <si>
    <t>NÍVEL 50</t>
  </si>
  <si>
    <t>11-995907274</t>
  </si>
  <si>
    <t xml:space="preserve">unidade avançada vitoria </t>
  </si>
  <si>
    <t>ANDERSON ANDRE GARCIA ALVES</t>
  </si>
  <si>
    <t>SANTA CRUZ</t>
  </si>
  <si>
    <t>21-985638916</t>
  </si>
  <si>
    <t>AMIL ESPAÇO SAÚDE - CAMPO GRANDE</t>
  </si>
  <si>
    <t>AGNEZ PEREIRA DA CUNHA</t>
  </si>
  <si>
    <t>PARQUE CONTINENTAL I</t>
  </si>
  <si>
    <t>11-997589557</t>
  </si>
  <si>
    <t>AMIL ESPAÇO SAÚDE - GUARULHOS</t>
  </si>
  <si>
    <t>ELSONEY SILVA SANTOS</t>
  </si>
  <si>
    <t>PARQUE BOA ESPERANÇA</t>
  </si>
  <si>
    <t>11-982863032</t>
  </si>
  <si>
    <t>AMIL - UD CUBATAO SP - HOSPITAL DA LUZ</t>
  </si>
  <si>
    <t>IBERE RODRIGUES DE OLIVEIRA</t>
  </si>
  <si>
    <t>CAMPO BELO</t>
  </si>
  <si>
    <t>NÍVEL 750</t>
  </si>
  <si>
    <t>11-999411770</t>
  </si>
  <si>
    <t>Unidade Samaritano Paulista-SP</t>
  </si>
  <si>
    <t>VANIA DA COSTA CORREIA</t>
  </si>
  <si>
    <t>SAO CRISTOVAO</t>
  </si>
  <si>
    <t>21-964168200</t>
  </si>
  <si>
    <t xml:space="preserve">amil tijuca </t>
  </si>
  <si>
    <t>MARIA MARTA DA SILVA</t>
  </si>
  <si>
    <t>PARQUE ARTUR ALVIM</t>
  </si>
  <si>
    <t>11-986424794</t>
  </si>
  <si>
    <t xml:space="preserve">unidade vitoria </t>
  </si>
  <si>
    <t>LETICIA DE JESUS DA SILVA</t>
  </si>
  <si>
    <t>JARDIM CENTENARIO</t>
  </si>
  <si>
    <t>11-982624680</t>
  </si>
  <si>
    <t>FRANCISCO DAS CHAGAS MEDEIROS</t>
  </si>
  <si>
    <t>DUQUE DE CAXIAS</t>
  </si>
  <si>
    <t>CAMPOS ELISEOS</t>
  </si>
  <si>
    <t>21-980800808</t>
  </si>
  <si>
    <t>tijuca</t>
  </si>
  <si>
    <t>ANA CAROLINE MARQUES DE SOUSA</t>
  </si>
  <si>
    <t>MANGUINHOS</t>
  </si>
  <si>
    <t>NÍVEL 380</t>
  </si>
  <si>
    <t>21-982541349</t>
  </si>
  <si>
    <t>GLAUCE ENILDA NASCIMENTO DE OLIVEIRA BATISTA</t>
  </si>
  <si>
    <t>INHOAIBA</t>
  </si>
  <si>
    <t>21-988267999</t>
  </si>
  <si>
    <t>KARINE BORGES MARGELA</t>
  </si>
  <si>
    <t>FREGUESIA (JACAREPAGUA)</t>
  </si>
  <si>
    <t>21-970449012</t>
  </si>
  <si>
    <t>Tijuca</t>
  </si>
  <si>
    <t>MARY HELEN DE OLIVEIRA RIBEIRO</t>
  </si>
  <si>
    <t>COSTA BARROS</t>
  </si>
  <si>
    <t>21-971123551</t>
  </si>
  <si>
    <t>AMIL Espaço Saúde – Tijuca/RJ</t>
  </si>
  <si>
    <t>THIAGO FERREIRA DA SILVA</t>
  </si>
  <si>
    <t>PILARES</t>
  </si>
  <si>
    <t>21-985691153</t>
  </si>
  <si>
    <t>SIMONE TAVARES VELOSO</t>
  </si>
  <si>
    <t>BARRA DA TIJUCA</t>
  </si>
  <si>
    <t>21-996402928</t>
  </si>
  <si>
    <t>Ja faz acompanhamento com dr. Dirceu Belize</t>
  </si>
  <si>
    <t>PATRICIA RUFINO LOPES</t>
  </si>
  <si>
    <t>VILA MARIANA</t>
  </si>
  <si>
    <t>11-983125014</t>
  </si>
  <si>
    <t>Hospital da Luz – Cubatão/SP</t>
  </si>
  <si>
    <t>ANTONIO FERNANDO LEITE DE SOUZA</t>
  </si>
  <si>
    <t>CAMPO GRANDE</t>
  </si>
  <si>
    <t>21-997592268</t>
  </si>
  <si>
    <t>Amil campo grande</t>
  </si>
  <si>
    <t>ELIANE NETTO DO CARMO</t>
  </si>
  <si>
    <t>21-987004988</t>
  </si>
  <si>
    <t>AMIL Espaço Saúde – Campo Grande/RJ</t>
  </si>
  <si>
    <t>MATILDE SANTANA SOARES</t>
  </si>
  <si>
    <t>NÍVEL 40</t>
  </si>
  <si>
    <t>21-964187094</t>
  </si>
  <si>
    <t>Campo grande</t>
  </si>
  <si>
    <t>SAMARAH FARIA DA SILVA</t>
  </si>
  <si>
    <t>SAO JOAO DE MERITI</t>
  </si>
  <si>
    <t>NAO INFORMADO</t>
  </si>
  <si>
    <t>21-974053355</t>
  </si>
  <si>
    <t>Amil – Unidade nova Iguaçu</t>
  </si>
  <si>
    <t>RECIMEA CELES LOPES</t>
  </si>
  <si>
    <t>JARDIM PRESIDENTE DUTRA</t>
  </si>
  <si>
    <t>11-985339112</t>
  </si>
  <si>
    <t xml:space="preserve">amil guarulhos </t>
  </si>
  <si>
    <t>DAVID ROCHA JUSTINO</t>
  </si>
  <si>
    <t>TABOAO DA SERRA</t>
  </si>
  <si>
    <t>PARQUE JACARANDA</t>
  </si>
  <si>
    <t>11-962718125</t>
  </si>
  <si>
    <t>informa já ter cosnulta com o seu médico especialista dia 02/06, informa estar fazendo fisioterapia e já ter realizado cirurgia na coluna porem não da detalhes</t>
  </si>
  <si>
    <t>ROSELI DIAS FIRMINO SILVA</t>
  </si>
  <si>
    <t>ALTO DA MOOCA</t>
  </si>
  <si>
    <t>11-991724347</t>
  </si>
  <si>
    <t>Hospital Vitória</t>
  </si>
  <si>
    <t>CARLA CRISTINA DOS SANTOS</t>
  </si>
  <si>
    <t>21-989247406</t>
  </si>
  <si>
    <t>CAROLINE SOARES DA SILVA LEAL</t>
  </si>
  <si>
    <t>JARDIM PANAMA</t>
  </si>
  <si>
    <t>21-996429598</t>
  </si>
  <si>
    <t>PATRICIA ANDRE NEVES</t>
  </si>
  <si>
    <t>PARQUE ANCHIETA</t>
  </si>
  <si>
    <t>21-974891419</t>
  </si>
  <si>
    <t>SOLANGE DE OLIVEIRA AMBROZIO</t>
  </si>
  <si>
    <t>JARDIM LISBOA</t>
  </si>
  <si>
    <t>11-967624620</t>
  </si>
  <si>
    <t xml:space="preserve">luz cubatão </t>
  </si>
  <si>
    <t>MARINA PACHECO DOS REIS</t>
  </si>
  <si>
    <t>VILA NOVA SAVOIA</t>
  </si>
  <si>
    <t>11-951462758</t>
  </si>
  <si>
    <t>tatuape</t>
  </si>
  <si>
    <t>ADILSON RICARDO CORDEIRO DO MONTE</t>
  </si>
  <si>
    <t>VILA NOVA BONSUCESSO</t>
  </si>
  <si>
    <t>11-943255022</t>
  </si>
  <si>
    <t>contato com sucesso em 22/05</t>
  </si>
  <si>
    <t>DENISE APARECIDA RODRIGUES LEITE</t>
  </si>
  <si>
    <t>VILA LAVINIA</t>
  </si>
  <si>
    <t>11-975291729</t>
  </si>
  <si>
    <t xml:space="preserve"> AMIL - HOSPITAL IPIRANGA MOGI - AMBULATÓRIO</t>
  </si>
  <si>
    <t>CAROLINA BEZERRA ARRAIS</t>
  </si>
  <si>
    <t>VILA CARMELA II</t>
  </si>
  <si>
    <t>11-982778285</t>
  </si>
  <si>
    <t xml:space="preserve">guarulhos </t>
  </si>
  <si>
    <t>ARLETE MASSAFERRO GIUSTI</t>
  </si>
  <si>
    <t>CAMBUCI</t>
  </si>
  <si>
    <t>11-999043580</t>
  </si>
  <si>
    <t>AMIL ESPAÇO SAÚDE - ANA ROSA</t>
  </si>
  <si>
    <t>LUCIO HENRIQUE MAGALHAES DA CUNHA</t>
  </si>
  <si>
    <t>NITEROI</t>
  </si>
  <si>
    <t>PIRATININGA</t>
  </si>
  <si>
    <t>24-999058983</t>
  </si>
  <si>
    <t>SARE</t>
  </si>
  <si>
    <t>SIMONE CRISTINA SERRAO</t>
  </si>
  <si>
    <t>AMERICANOPOLIS</t>
  </si>
  <si>
    <t>11-952322794</t>
  </si>
  <si>
    <t>ANA AURINETE MARACAJA RODRIGUES GOES</t>
  </si>
  <si>
    <t>NÍVEL 450</t>
  </si>
  <si>
    <t>21-985120159</t>
  </si>
  <si>
    <t>CRISTIANE FARIAS DA SILVA DA ROSA</t>
  </si>
  <si>
    <t>21-973364410</t>
  </si>
  <si>
    <t>ELOISA HELENA BORGES DA MATTA</t>
  </si>
  <si>
    <t>SENADOR CAMARA</t>
  </si>
  <si>
    <t>21-976901711</t>
  </si>
  <si>
    <t>VIVIAN SOARES ESTEVES BERNARDO</t>
  </si>
  <si>
    <t>SANTO CRISTO</t>
  </si>
  <si>
    <t>21-994850282</t>
  </si>
  <si>
    <t xml:space="preserve">Campo grande </t>
  </si>
  <si>
    <t>DALVA GALVAO REIS</t>
  </si>
  <si>
    <t>NOVA IGUAÇU</t>
  </si>
  <si>
    <t>RODILANDIA</t>
  </si>
  <si>
    <t>21-971450021</t>
  </si>
  <si>
    <t>Centro Medico Dom Pedro</t>
  </si>
  <si>
    <t>EDIJANEIDE CAVALCANTE DE MELO</t>
  </si>
  <si>
    <t>JARDIM NOVO TABOAO</t>
  </si>
  <si>
    <t>11-986809725</t>
  </si>
  <si>
    <t>PATRICIA RODRIGUES PINTO</t>
  </si>
  <si>
    <t>21-964775696</t>
  </si>
  <si>
    <t>FATEN EL MASRI</t>
  </si>
  <si>
    <t>VILA GALVAO</t>
  </si>
  <si>
    <t>11-983483188</t>
  </si>
  <si>
    <t>AMIL Espaço Saúde – Guarulhos/SP</t>
  </si>
  <si>
    <t>JOSE APARECIDO DE SOUSA LUCIANO</t>
  </si>
  <si>
    <t>PARQUE SANTO ANTONIO</t>
  </si>
  <si>
    <t>11-986520286</t>
  </si>
  <si>
    <t>FRANCISCO ALBERTO QUITERIO AFONSO</t>
  </si>
  <si>
    <t>CHACARA MAFALDA</t>
  </si>
  <si>
    <t>11-943559966</t>
  </si>
  <si>
    <t>VALDIR APARECIDO VIANA</t>
  </si>
  <si>
    <t>MAUA</t>
  </si>
  <si>
    <t>JARDIM CAMILA</t>
  </si>
  <si>
    <t>11-940708512</t>
  </si>
  <si>
    <t>Unidade avançada Vitória</t>
  </si>
  <si>
    <t>ELIANE MARTA DE ALMEIDA</t>
  </si>
  <si>
    <t>PARAISO</t>
  </si>
  <si>
    <t>21-987844437</t>
  </si>
  <si>
    <t>LUIZ FLAVIO SILVEIRA DE MAGALHAES</t>
  </si>
  <si>
    <t>NÍVEL 120</t>
  </si>
  <si>
    <t>21-986593369</t>
  </si>
  <si>
    <t>ALEX SANDRO SENA DE SOUSA</t>
  </si>
  <si>
    <t>CENTRO</t>
  </si>
  <si>
    <t>21-980987207</t>
  </si>
  <si>
    <t>Unidade de Niterói</t>
  </si>
  <si>
    <t>CIDA BORGES PEREIRA</t>
  </si>
  <si>
    <t>MESQUITA</t>
  </si>
  <si>
    <t>JACUTINGA</t>
  </si>
  <si>
    <t>21-980284110</t>
  </si>
  <si>
    <t>AMIL ESPAÇO SAÚDE - NOVA IGUAÇU</t>
  </si>
  <si>
    <t>FERNANDA ARAUJO LOPES</t>
  </si>
  <si>
    <t>RAMOS</t>
  </si>
  <si>
    <t>NÍVEL 75</t>
  </si>
  <si>
    <t>21-971734711</t>
  </si>
  <si>
    <t>ISABELLE CRISTINY DE ARAUJO INACIO</t>
  </si>
  <si>
    <t>VILA SARAPUI</t>
  </si>
  <si>
    <t>21-981490888</t>
  </si>
  <si>
    <t>Hospital das Américas / AMIL Espaço Saúde – Tijuca/RJ</t>
  </si>
  <si>
    <t>JANAINA DOS SANTOS</t>
  </si>
  <si>
    <t>JARDIM TESTAE</t>
  </si>
  <si>
    <t>11-959909728</t>
  </si>
  <si>
    <t>Amil Guarulhos.</t>
  </si>
  <si>
    <t>KATY URBIETA</t>
  </si>
  <si>
    <t>11-932729371</t>
  </si>
  <si>
    <t>contato com sucesso 14/05</t>
  </si>
  <si>
    <t>LEONARDO MORAES DE OLIVEIRA</t>
  </si>
  <si>
    <t>21-967005435</t>
  </si>
  <si>
    <t>LILIAN DOLORES DA SILVA</t>
  </si>
  <si>
    <t>BANGU</t>
  </si>
  <si>
    <t>21-965393392</t>
  </si>
  <si>
    <t>LILIAN REGINA BOMFIM RIBEIRO</t>
  </si>
  <si>
    <t>MOOCA</t>
  </si>
  <si>
    <t>11-981365840</t>
  </si>
  <si>
    <t xml:space="preserve">Unidade avançada vitoria </t>
  </si>
  <si>
    <t>ROSE MARY RABELLO DAUDT LEMOS</t>
  </si>
  <si>
    <t>BARRACAO</t>
  </si>
  <si>
    <t>21-988453444</t>
  </si>
  <si>
    <t>SOLANGE DE SOUZA FURTADO</t>
  </si>
  <si>
    <t>QUEIMADOS</t>
  </si>
  <si>
    <t>VILA CENTRAL</t>
  </si>
  <si>
    <t>21-988347736</t>
  </si>
  <si>
    <t>REGIVALDO VIEIRA DE ASSIS</t>
  </si>
  <si>
    <t>PARQUE DOS BANCARIOS</t>
  </si>
  <si>
    <t>11-944420764</t>
  </si>
  <si>
    <t>luz cubatão</t>
  </si>
  <si>
    <t>HERNANDES CARNEIRO DA SILVA</t>
  </si>
  <si>
    <t>TAUA</t>
  </si>
  <si>
    <t>21-994795990</t>
  </si>
  <si>
    <t>MARCIO PINHEIRO DOS SANTOS</t>
  </si>
  <si>
    <t>DIADEMA</t>
  </si>
  <si>
    <t>VILA NOGUEIRA</t>
  </si>
  <si>
    <t>11-962389902</t>
  </si>
  <si>
    <t>SORAYA BLASQUES JORGE CARUZO</t>
  </si>
  <si>
    <t>11-974427897</t>
  </si>
  <si>
    <t>guarulhos</t>
  </si>
  <si>
    <t>VANIA RODRIGUES PEIXOUTO</t>
  </si>
  <si>
    <t>PENHA CIRCULAR</t>
  </si>
  <si>
    <t>21-999007590</t>
  </si>
  <si>
    <t xml:space="preserve">tijuca </t>
  </si>
  <si>
    <t>MARCIA SILVA SANTOS</t>
  </si>
  <si>
    <t>CHATUBA</t>
  </si>
  <si>
    <t>21-987408095</t>
  </si>
  <si>
    <t>EDNA MARIA OLIVEIRA DOS SANTOS</t>
  </si>
  <si>
    <t>ENGENHO NOVO</t>
  </si>
  <si>
    <t>21-992652594</t>
  </si>
  <si>
    <t>KATIA FLORENTINO DA SILVA</t>
  </si>
  <si>
    <t>CONJUNTO RESIDENCIAL HAROLDO VELOSO</t>
  </si>
  <si>
    <t>11-966887525</t>
  </si>
  <si>
    <t>MARLENE APARECIDA DA SILVA VEIGA</t>
  </si>
  <si>
    <t>VILA SILVIA</t>
  </si>
  <si>
    <t>11-984524754</t>
  </si>
  <si>
    <t>BRUNA MATA CAVASSANI</t>
  </si>
  <si>
    <t>11-979668070</t>
  </si>
  <si>
    <t xml:space="preserve">Hospital alvorada </t>
  </si>
  <si>
    <t>VALERIA ANDRE DOS SANTOS</t>
  </si>
  <si>
    <t>VILA BANDEIRANTES</t>
  </si>
  <si>
    <t>21-981861912</t>
  </si>
  <si>
    <t>ERNANDES VITOR</t>
  </si>
  <si>
    <t>OSASCO</t>
  </si>
  <si>
    <t>NOVO OSASCO</t>
  </si>
  <si>
    <t>11-959253846</t>
  </si>
  <si>
    <t>Hospital Samaritano (Paulista)</t>
  </si>
  <si>
    <t>MARIA LUISA VALENTIM DE LIMA</t>
  </si>
  <si>
    <t>VILA EMA</t>
  </si>
  <si>
    <t>11-951929642</t>
  </si>
  <si>
    <t xml:space="preserve"> AMIL - UD CUBATAO SP - HOSPITAL DA LUZ</t>
  </si>
  <si>
    <t>GRACIELE ANDREA LIMA SANTOS</t>
  </si>
  <si>
    <t>21-964676142</t>
  </si>
  <si>
    <t xml:space="preserve">campo grande </t>
  </si>
  <si>
    <t>STEFANY FREITAS DIAS DA ROSA</t>
  </si>
  <si>
    <t>CIDADE JARDIM CUMBICA</t>
  </si>
  <si>
    <t>11-981954778</t>
  </si>
  <si>
    <t>carlos chagas</t>
  </si>
  <si>
    <t>MARCELLO VICTOR FERREIRA DE OLIVEIRA</t>
  </si>
  <si>
    <t>ANIL</t>
  </si>
  <si>
    <t>21-993678945</t>
  </si>
  <si>
    <t>Hospital americas</t>
  </si>
  <si>
    <t>DANIELA DE MORAIS BORTOLETTO</t>
  </si>
  <si>
    <t>JARDIM GERMANIA</t>
  </si>
  <si>
    <t>11-94973-6065</t>
  </si>
  <si>
    <t>Não se aplica</t>
  </si>
  <si>
    <t>Hospital Luz - Unidade Avançada Cubatão</t>
  </si>
  <si>
    <t>GEOVANE PETRUNGARO TORRES</t>
  </si>
  <si>
    <t>TODOS OS SANTOS</t>
  </si>
  <si>
    <t>21-992582535</t>
  </si>
  <si>
    <t>MARCO DAMELE</t>
  </si>
  <si>
    <t>COPACABANA</t>
  </si>
  <si>
    <t>21-997071662</t>
  </si>
  <si>
    <t>JANDIRA ANACLETO DA SILVA</t>
  </si>
  <si>
    <t>MAGE</t>
  </si>
  <si>
    <t>CIDADE HORACIO (VILA INHOMIRIM)</t>
  </si>
  <si>
    <t>21-989585622</t>
  </si>
  <si>
    <t>WILLIAM DE SOUSA DIAS</t>
  </si>
  <si>
    <t>SANTISSIMO</t>
  </si>
  <si>
    <t>22-999829409</t>
  </si>
  <si>
    <t>MARIA ELENA GOMES DA SILVA</t>
  </si>
  <si>
    <t>JARDIM PERI PERI</t>
  </si>
  <si>
    <t>NÍVEL 80</t>
  </si>
  <si>
    <t>11-941239343</t>
  </si>
  <si>
    <t>Tatuape</t>
  </si>
  <si>
    <t>JANNAYNA DE LUCENA COSTA</t>
  </si>
  <si>
    <t>11-932026890</t>
  </si>
  <si>
    <t>DAISY ALVES DA SILVA</t>
  </si>
  <si>
    <t>JARDIM DONA SINHA</t>
  </si>
  <si>
    <t>11-970348514</t>
  </si>
  <si>
    <t>ARIANI MARTINS SILVA</t>
  </si>
  <si>
    <t>JARDIM AURORA (ZONA LESTE)</t>
  </si>
  <si>
    <t>11-949690964</t>
  </si>
  <si>
    <t>MARIA DE FATIMA DE SOUZA GOMES</t>
  </si>
  <si>
    <t>21-985135642</t>
  </si>
  <si>
    <t xml:space="preserve">amil campo grande </t>
  </si>
  <si>
    <t>EDSON DE SOUZA SANTOS</t>
  </si>
  <si>
    <t>VILA NASCENTE</t>
  </si>
  <si>
    <t>11-980348266</t>
  </si>
  <si>
    <t>BERENICE VIEIRA DE ANDRADE</t>
  </si>
  <si>
    <t>VILA SANTA CATARINA</t>
  </si>
  <si>
    <t>11-970869287</t>
  </si>
  <si>
    <t>MONICA LIMONGELLI GOULART</t>
  </si>
  <si>
    <t>VILA BUARQUE</t>
  </si>
  <si>
    <t>11-970842291</t>
  </si>
  <si>
    <t>Hospital Vitória – Tatuapé/SP</t>
  </si>
  <si>
    <t>KAROLINE RIBEIRO FELIX</t>
  </si>
  <si>
    <t>VELOSO</t>
  </si>
  <si>
    <t>11-976820862</t>
  </si>
  <si>
    <t>MICHELLE CRISTIANE REIS</t>
  </si>
  <si>
    <t>21-986548273</t>
  </si>
  <si>
    <t>Rio de Janeiro – Tijuca</t>
  </si>
  <si>
    <t>SINARA VIEIRA MONSORES DE MIRANDA</t>
  </si>
  <si>
    <t>BENFICA</t>
  </si>
  <si>
    <t>21-982041933</t>
  </si>
  <si>
    <t>CMDP</t>
  </si>
  <si>
    <t>OLGA CANAAN DA COSTA</t>
  </si>
  <si>
    <t>21-968274840</t>
  </si>
  <si>
    <t>Campo Grande</t>
  </si>
  <si>
    <t>LUIS CLAUDIO DE MELLO PARENTE</t>
  </si>
  <si>
    <t>REALENGO</t>
  </si>
  <si>
    <t>21-991716904</t>
  </si>
  <si>
    <t>MARIA DE FATIMA DE OLIVEIRA FERREIRA DOS SANTOS</t>
  </si>
  <si>
    <t>COELHO NETO</t>
  </si>
  <si>
    <t>21-984883290</t>
  </si>
  <si>
    <t>ERONILSON MORAIS DE ANDRADE</t>
  </si>
  <si>
    <t>11-952561230</t>
  </si>
  <si>
    <t>Hospital Carlos Chagas – Guarulhos/SP</t>
  </si>
  <si>
    <t>CAIQUE BERTUSSO PEREIRA</t>
  </si>
  <si>
    <t>SETOR MILITAR</t>
  </si>
  <si>
    <t>11-977978061</t>
  </si>
  <si>
    <t>Neurologia – região do Butantã/SP (tratamento de esclerose múltipla)
AACD – Osasco/SP (fisioterapia)</t>
  </si>
  <si>
    <t>RONALDO MARTINS SOARES</t>
  </si>
  <si>
    <t>21-979858776</t>
  </si>
  <si>
    <t>clinica da família de campo grande</t>
  </si>
  <si>
    <t>KELBER CUSTODIO AMANCIO</t>
  </si>
  <si>
    <t>VILA CURUÇA</t>
  </si>
  <si>
    <t>11-912307208</t>
  </si>
  <si>
    <t>ALEXSSANDRO FERREIRA EVANGELISTA</t>
  </si>
  <si>
    <t>JARDIM IRIS</t>
  </si>
  <si>
    <t>11-965858191</t>
  </si>
  <si>
    <t>AMIL – Unidade Avançada Vitória</t>
  </si>
  <si>
    <t>IGOR FERREIRA DOS REIS</t>
  </si>
  <si>
    <t>SENADOR VASCONCELOS</t>
  </si>
  <si>
    <t>21-982333011</t>
  </si>
  <si>
    <t>PAULA DA CUNHA BARBOSA SOUTO</t>
  </si>
  <si>
    <t>BELA VISTA</t>
  </si>
  <si>
    <t>21-971903722</t>
  </si>
  <si>
    <t>niteroi</t>
  </si>
  <si>
    <t>SHIRLEY ROBERTA SILVA REIS DE ARAUJO</t>
  </si>
  <si>
    <t>ITAQUERA</t>
  </si>
  <si>
    <t>11-974083895</t>
  </si>
  <si>
    <t>ipiranga mogi</t>
  </si>
  <si>
    <t>MARICELIA GOMES DE LIRA</t>
  </si>
  <si>
    <t>JARDIM ALPINO</t>
  </si>
  <si>
    <t>11-952441003</t>
  </si>
  <si>
    <t>hospital Victoria Tatuapé</t>
  </si>
  <si>
    <t>IVAN FERNANDO DE OLIVEIRA</t>
  </si>
  <si>
    <t>VILA MARILIA</t>
  </si>
  <si>
    <t>21-966556225</t>
  </si>
  <si>
    <t>Unidade de Nova Iguaçu.</t>
  </si>
  <si>
    <t>ELAINE CRISTINA HOBI</t>
  </si>
  <si>
    <t>JARDIM TEREZOPOLIS</t>
  </si>
  <si>
    <t>11-942237739</t>
  </si>
  <si>
    <t>TEREZINHA RIBEIRO CHAVES</t>
  </si>
  <si>
    <t>PARQUE CONTINENTAL</t>
  </si>
  <si>
    <t>11-956762422</t>
  </si>
  <si>
    <t>ADRIANA FREITAS DA SILVA</t>
  </si>
  <si>
    <t>11-967741741</t>
  </si>
  <si>
    <t>ELENA VICENTE OLIVEIRA</t>
  </si>
  <si>
    <t>PARQUE BOLOGNE</t>
  </si>
  <si>
    <t>11-973052518</t>
  </si>
  <si>
    <t>JUREMA MARTINS GOMES</t>
  </si>
  <si>
    <t>ENGENHO DE DENTRO</t>
  </si>
  <si>
    <t>21-998045356</t>
  </si>
  <si>
    <t>meier</t>
  </si>
  <si>
    <t>ALINE ARDIM THEODORO</t>
  </si>
  <si>
    <t>PRAÇA SECA</t>
  </si>
  <si>
    <t>21-980138963</t>
  </si>
  <si>
    <t>ANA LUISA EVARISTO JULIO</t>
  </si>
  <si>
    <t>11-978323930</t>
  </si>
  <si>
    <t>DALVA RODRIGUES JUSTINO</t>
  </si>
  <si>
    <t>JARDIM PEDRA BRANCA</t>
  </si>
  <si>
    <t>11-954875408</t>
  </si>
  <si>
    <t>DAYENE SANTOS DA COSTA DE AMORIM</t>
  </si>
  <si>
    <t>CAMPANARIO</t>
  </si>
  <si>
    <t>11-975924635</t>
  </si>
  <si>
    <t>hospital da luz (cubatão)</t>
  </si>
  <si>
    <t>FERNANDA DO ESPIRITO SANTO SILVA</t>
  </si>
  <si>
    <t>21-989189283</t>
  </si>
  <si>
    <t>JOSUE NOLASCO DE FONTES</t>
  </si>
  <si>
    <t>RIACHAO</t>
  </si>
  <si>
    <t>21-964740636</t>
  </si>
  <si>
    <t>tijuca rio de janeiro</t>
  </si>
  <si>
    <t>LYZIE MARIA SANTOS BARBATO SILVA</t>
  </si>
  <si>
    <t>11-964007323</t>
  </si>
  <si>
    <t>MONICA ELISANGELA DA SILVA</t>
  </si>
  <si>
    <t>JARDIM SANTA TEREZINHA (ZONA LESTE)</t>
  </si>
  <si>
    <t>11-957311839</t>
  </si>
  <si>
    <t>Unidade Avançada Vitória Tatuapé</t>
  </si>
  <si>
    <t>RAQUEL CRISTINA BORGES</t>
  </si>
  <si>
    <t>JARDIM JAU (ZONA LESTE)</t>
  </si>
  <si>
    <t>11-968210445</t>
  </si>
  <si>
    <t>vitoria</t>
  </si>
  <si>
    <t>NILMA MONICA GOMES VIANA</t>
  </si>
  <si>
    <t>NILOPOLIS</t>
  </si>
  <si>
    <t>CABRAL</t>
  </si>
  <si>
    <t>21-980095469</t>
  </si>
  <si>
    <t>tujuca</t>
  </si>
  <si>
    <t>PABLO DA SILVA AMARO</t>
  </si>
  <si>
    <t>GUARATIBA</t>
  </si>
  <si>
    <t>21-991084555</t>
  </si>
  <si>
    <t xml:space="preserve"> Campo Grande/RJ</t>
  </si>
  <si>
    <t>MARIA INES PACIFICO ARAUJO</t>
  </si>
  <si>
    <t>11-971535371</t>
  </si>
  <si>
    <t xml:space="preserve">Guarulhos </t>
  </si>
  <si>
    <t>KARINA RODRIGUES JACINTO</t>
  </si>
  <si>
    <t>JARDIM JABAQUARA</t>
  </si>
  <si>
    <t>11-970267966</t>
  </si>
  <si>
    <t>Hospital da Luz – Unidade Avançada Cubatão</t>
  </si>
  <si>
    <t>MARIA DAS GRACAS COUTO CALO LIRIO</t>
  </si>
  <si>
    <t>PARQUE CRUZEIRO DO SUL</t>
  </si>
  <si>
    <t>11-948865353</t>
  </si>
  <si>
    <t>WAGNER SIMONACI VIANA</t>
  </si>
  <si>
    <t>BOA ESPERANÇA</t>
  </si>
  <si>
    <t>21-995018902</t>
  </si>
  <si>
    <t>DAYSE GOMES DA SILVA</t>
  </si>
  <si>
    <t>ENGENHO DO PORTO</t>
  </si>
  <si>
    <t>21-968190741</t>
  </si>
  <si>
    <t>MARCIA REGINA BORGES ARAUJO DA CRUZ</t>
  </si>
  <si>
    <t>MEIER</t>
  </si>
  <si>
    <t>21-988289655</t>
  </si>
  <si>
    <t>DORIS ABREU DE OLIVEIRA</t>
  </si>
  <si>
    <t>VILA LAGE</t>
  </si>
  <si>
    <t>21-980222367</t>
  </si>
  <si>
    <t>Niterói</t>
  </si>
  <si>
    <t>ALESSANDRA OQUINO LASTORIA</t>
  </si>
  <si>
    <t>JARDIM CASA PINTADA</t>
  </si>
  <si>
    <t>11-954003346</t>
  </si>
  <si>
    <t>GLEUCIA SOUSA FEITOSA</t>
  </si>
  <si>
    <t>SAPE</t>
  </si>
  <si>
    <t>21-977232404</t>
  </si>
  <si>
    <t>Niteroi</t>
  </si>
  <si>
    <t>SILVANIA CARVALHO DA SILVA</t>
  </si>
  <si>
    <t>VILA NOVA CUMBICA</t>
  </si>
  <si>
    <t>11-993405010</t>
  </si>
  <si>
    <t>Amil Espaço Saúde – Guarulhos</t>
  </si>
  <si>
    <t>MARIA HELENA LOPES GONCALVES</t>
  </si>
  <si>
    <t>JARDIM ESTER</t>
  </si>
  <si>
    <t>11-999760166</t>
  </si>
  <si>
    <t xml:space="preserve">vl mariana </t>
  </si>
  <si>
    <t>ERICK OLIVEIRA PEDRA</t>
  </si>
  <si>
    <t>ITAQUAQUECETUBA</t>
  </si>
  <si>
    <t>PARQUE NOSSA SENHORA DAS GRAÇAS</t>
  </si>
  <si>
    <t>11-984705052</t>
  </si>
  <si>
    <t xml:space="preserve">mogi </t>
  </si>
  <si>
    <t>VERIDIANE CARIAS CARVALHO</t>
  </si>
  <si>
    <t>ALTO DA BOA VISTA</t>
  </si>
  <si>
    <t>21-980387796</t>
  </si>
  <si>
    <t>ANA LUCIA DOS SANTOS MENDES</t>
  </si>
  <si>
    <t>JARDIM BELEM</t>
  </si>
  <si>
    <t>11-986049177</t>
  </si>
  <si>
    <t xml:space="preserve">amil vitoria </t>
  </si>
  <si>
    <t>ALINE VIEIRA DA SILVA</t>
  </si>
  <si>
    <t>VILA UNIAO (ZONA LESTE)</t>
  </si>
  <si>
    <t>11-953865165</t>
  </si>
  <si>
    <t>VANESSA MARTINS DE ALMEIDA MENEZES</t>
  </si>
  <si>
    <t>GUAXINDIBA</t>
  </si>
  <si>
    <t>21-985412883</t>
  </si>
  <si>
    <t>cmdp</t>
  </si>
  <si>
    <t>DILLYANE DE SOUZA CIRIACO SANTOS</t>
  </si>
  <si>
    <t>21-998724143</t>
  </si>
  <si>
    <t>JORGE CANDIDO DA SILVA</t>
  </si>
  <si>
    <t>REAL PARK TIETE JUNDIAPEBA</t>
  </si>
  <si>
    <t>11-951464866</t>
  </si>
  <si>
    <t>ALINE MARIA DA SILVA</t>
  </si>
  <si>
    <t>PARAISOPOLIS</t>
  </si>
  <si>
    <t>11-979816229</t>
  </si>
  <si>
    <t>luz</t>
  </si>
  <si>
    <t>MONICA DE CASTRO SANTANNA</t>
  </si>
  <si>
    <t>21-991144431</t>
  </si>
  <si>
    <t>ELAINE CRISTINA ALVES RAMOS</t>
  </si>
  <si>
    <t>CIDADE SERODIO</t>
  </si>
  <si>
    <t>11-931390128</t>
  </si>
  <si>
    <t>ANDRE ALMEIDA LEME</t>
  </si>
  <si>
    <t>COLONIA (ZONA LESTE)</t>
  </si>
  <si>
    <t>11-988596650</t>
  </si>
  <si>
    <t>MARCIA CRISTINA SOUTO SIMEN</t>
  </si>
  <si>
    <t>21-975807448</t>
  </si>
  <si>
    <t>bay marketing</t>
  </si>
  <si>
    <t>FLAVIO ROBERTO PEREIRA SALVADOR</t>
  </si>
  <si>
    <t>JARDIM SAO JORGE</t>
  </si>
  <si>
    <t>11-967873700</t>
  </si>
  <si>
    <t>EDVALDO FRANCISCO DE MENEZES SANTOS</t>
  </si>
  <si>
    <t>ITAIM PAULISTA</t>
  </si>
  <si>
    <t>11-982194490</t>
  </si>
  <si>
    <t>alvorada</t>
  </si>
  <si>
    <t>MARIA AUXILIADORA ALVES FREITAS</t>
  </si>
  <si>
    <t>JARDIM POPULAR</t>
  </si>
  <si>
    <t>11-979919711</t>
  </si>
  <si>
    <t>Amil Espaço Saúde – Ana Rosa</t>
  </si>
  <si>
    <t>ANA LUCIA DIAS TROPARDI</t>
  </si>
  <si>
    <t>VELEIROS</t>
  </si>
  <si>
    <t>11-979984915</t>
  </si>
  <si>
    <t>DARIANA CRISTINA DE LIMA</t>
  </si>
  <si>
    <t>COCAIA</t>
  </si>
  <si>
    <t>11-969787255</t>
  </si>
  <si>
    <t>FERNANDA FIGUEIREDO PEREIRA SANTOS</t>
  </si>
  <si>
    <t>IPIIBA</t>
  </si>
  <si>
    <t>21-985483186</t>
  </si>
  <si>
    <t>niterio</t>
  </si>
  <si>
    <t>ROBERTA FELIX DE OLIVEIRA</t>
  </si>
  <si>
    <t>JARDIM TURQUESA</t>
  </si>
  <si>
    <t>11-965460475</t>
  </si>
  <si>
    <t xml:space="preserve">cubatão </t>
  </si>
  <si>
    <t>CARLOS ANDRE GONCALVES DOS SANTOS</t>
  </si>
  <si>
    <t>21-996733038</t>
  </si>
  <si>
    <t>informa não precisar de agendamento no momento porem me disponho quando precisar</t>
  </si>
  <si>
    <t>GISELE BORGES PINTO</t>
  </si>
  <si>
    <t>11-942209225</t>
  </si>
  <si>
    <t>SELMA GOMES DA FONSECA</t>
  </si>
  <si>
    <t>ICARAI</t>
  </si>
  <si>
    <t>21-968111817</t>
  </si>
  <si>
    <t>IZIDORIO RIBEIRO DE SANTANA</t>
  </si>
  <si>
    <t>11-963196488</t>
  </si>
  <si>
    <t>ISABELLE BRAGA GOMES</t>
  </si>
  <si>
    <t>FONSECA</t>
  </si>
  <si>
    <t>21-996420814</t>
  </si>
  <si>
    <t>MARIANA SANT ANNA DE AQUINO DE SOUZA</t>
  </si>
  <si>
    <t>RICARDO DE ALBUQUERQUE</t>
  </si>
  <si>
    <t>21-979191416</t>
  </si>
  <si>
    <t>MARIANA SOUZA SILVA SILVEIRA DO NASCIMENTO</t>
  </si>
  <si>
    <t>21-972121231</t>
  </si>
  <si>
    <t>FABIO DE GODOY</t>
  </si>
  <si>
    <t>VILA TAQUARI</t>
  </si>
  <si>
    <t>11-965927262</t>
  </si>
  <si>
    <t xml:space="preserve">vitoria </t>
  </si>
  <si>
    <t>ELAINE DAMACENO DE MORAES</t>
  </si>
  <si>
    <t>FATIMA REGINA AZEVEDO VELHO VIEIRA</t>
  </si>
  <si>
    <t>BARRO VERMELHO</t>
  </si>
  <si>
    <t>21-994496004</t>
  </si>
  <si>
    <t>FLAVIA MARTINEZ DE MIRANDA</t>
  </si>
  <si>
    <t>21-967160580</t>
  </si>
  <si>
    <t>americas rj</t>
  </si>
  <si>
    <t>RITA DE CASSIA MENDES BARROSO</t>
  </si>
  <si>
    <t>VILA BUENOS AIRES</t>
  </si>
  <si>
    <t>11-994431124</t>
  </si>
  <si>
    <t xml:space="preserve">amil tatuape </t>
  </si>
  <si>
    <t>PAULA TOSELLO</t>
  </si>
  <si>
    <t>VILA CARRAO</t>
  </si>
  <si>
    <t>11-998126658</t>
  </si>
  <si>
    <t>MARCIO ALEXANDRE DE PAULA</t>
  </si>
  <si>
    <t>CANGAIBA</t>
  </si>
  <si>
    <t>11-968415629</t>
  </si>
  <si>
    <t>SARA LIMA SANTANA</t>
  </si>
  <si>
    <t>11-910191901</t>
  </si>
  <si>
    <t>ANA PAULA BARROS CORREA</t>
  </si>
  <si>
    <t>VILA LEOPOLDINA</t>
  </si>
  <si>
    <t>21-993723407</t>
  </si>
  <si>
    <t>ADRIANA VILAR PEREIRA</t>
  </si>
  <si>
    <t>SANTO ANTONIO</t>
  </si>
  <si>
    <t>21-974183620</t>
  </si>
  <si>
    <t>VANESSA SOUZA BILEKI</t>
  </si>
  <si>
    <t>19-995156538</t>
  </si>
  <si>
    <t>ALESSANDRA MARIA CEARENSE DE MEDEIROS</t>
  </si>
  <si>
    <t>COELHO DA ROCHA</t>
  </si>
  <si>
    <t>21-970391804</t>
  </si>
  <si>
    <t>nova iguaçu</t>
  </si>
  <si>
    <t>ANALUCIA DA SILVA FARIA GOMES</t>
  </si>
  <si>
    <t>21-994784566</t>
  </si>
  <si>
    <t>DAIANA PEIXOTO BARACHO</t>
  </si>
  <si>
    <t>21-974074531</t>
  </si>
  <si>
    <t>DILZA MARIA CARDOSO DE ANDRADE</t>
  </si>
  <si>
    <t>BELFORD ROXO</t>
  </si>
  <si>
    <t>SAO JOSE</t>
  </si>
  <si>
    <t>21-996883464</t>
  </si>
  <si>
    <t>FLAVIANO LOPES ALVES</t>
  </si>
  <si>
    <t>11-978391614</t>
  </si>
  <si>
    <t>FLAVIO DIAS CORREIA</t>
  </si>
  <si>
    <t>21-969974304</t>
  </si>
  <si>
    <t>amil cubatão</t>
  </si>
  <si>
    <t>FRANCISCO MARCOS DA SILVA</t>
  </si>
  <si>
    <t>21-981191011</t>
  </si>
  <si>
    <t>rio</t>
  </si>
  <si>
    <t>GETSEMANE DE FREITAS BATISTA</t>
  </si>
  <si>
    <t>BARAO DE AMAPA</t>
  </si>
  <si>
    <t>21-980198570</t>
  </si>
  <si>
    <t>CENTRO MEDICO DOM PEDRO</t>
  </si>
  <si>
    <t>GUSTAVO CAMILO DA SILVA OLIVEIRA</t>
  </si>
  <si>
    <t>11-954918871</t>
  </si>
  <si>
    <t>MARCOS APARECIDO SILVA RIBEIRO</t>
  </si>
  <si>
    <t>COTIA</t>
  </si>
  <si>
    <t>JARDIM ROSEMARY</t>
  </si>
  <si>
    <t>11-999526783</t>
  </si>
  <si>
    <t>VANESSA HERMANAS SOARES MARQUES</t>
  </si>
  <si>
    <t>VILA PEREIRA CERCA</t>
  </si>
  <si>
    <t>11-994105152</t>
  </si>
  <si>
    <t>GERMANA MARIA DA SILVA</t>
  </si>
  <si>
    <t>METROPOLE</t>
  </si>
  <si>
    <t>21-982364924</t>
  </si>
  <si>
    <t>JOSEILTON DE SOUSA PEREIRA</t>
  </si>
  <si>
    <t>SANTA CECILIA</t>
  </si>
  <si>
    <t>11-953983152</t>
  </si>
  <si>
    <t>FLORINDA CARLA DE SA SILVA</t>
  </si>
  <si>
    <t>PE</t>
  </si>
  <si>
    <t>RECIFE</t>
  </si>
  <si>
    <t>81-992472384</t>
  </si>
  <si>
    <t>Amil – Unidade Avançada Vitória</t>
  </si>
  <si>
    <t>GIVANILDO PEREIRA DE ALMEIDA</t>
  </si>
  <si>
    <t>JARDIM NOVO HORIZONTE</t>
  </si>
  <si>
    <t>11-971275667</t>
  </si>
  <si>
    <t>DILENE PEREIRA FERREIRA</t>
  </si>
  <si>
    <t>11-952448959</t>
  </si>
  <si>
    <t>AMIL - UNIDADE AVANÇADA LUZ JOAO DIAS</t>
  </si>
  <si>
    <t>ANDRE NUNES PEREIRA</t>
  </si>
  <si>
    <t>NÍVEL 310</t>
  </si>
  <si>
    <t>21-998711168</t>
  </si>
  <si>
    <t>CLAUDIA PENHA DE AQUINO</t>
  </si>
  <si>
    <t>VILA TERESINHA</t>
  </si>
  <si>
    <t>11-962733037</t>
  </si>
  <si>
    <t>Hospital da Luz (Cubatão)</t>
  </si>
  <si>
    <t>MARCIO BARRETO DA SILVA</t>
  </si>
  <si>
    <t>CIDADE ARACILIA</t>
  </si>
  <si>
    <t>11-981894569</t>
  </si>
  <si>
    <t>hospital samaritano paulista</t>
  </si>
  <si>
    <t>AUDENIZIO VIEIRA MATOS</t>
  </si>
  <si>
    <t>11-964818568</t>
  </si>
  <si>
    <t xml:space="preserve">Luz cubatão </t>
  </si>
  <si>
    <t>REGINA SOARES COSTA</t>
  </si>
  <si>
    <t>JARDIM DOM JOSE</t>
  </si>
  <si>
    <t>11-982783477</t>
  </si>
  <si>
    <t>Amil – UD Cubatão SP – Hospital da Luz</t>
  </si>
  <si>
    <t>CRISTIANE DE FATIMA DOS SANTOS LIMA</t>
  </si>
  <si>
    <t>BARUERI</t>
  </si>
  <si>
    <t>ALPHAVILLE INDUSTRIAL</t>
  </si>
  <si>
    <t>11-962476015</t>
  </si>
  <si>
    <t>LOURDES MARIA VAZ DA SILVA PEREIRA</t>
  </si>
  <si>
    <t>SHANGRI-LA</t>
  </si>
  <si>
    <t>21-982987920</t>
  </si>
  <si>
    <t>MARIA DA GLORIA PEREIRA GARCIA FRANCO</t>
  </si>
  <si>
    <t>ITAIM BIBI</t>
  </si>
  <si>
    <t>11-971945052</t>
  </si>
  <si>
    <t>ERICK DA SILVA FERRAZ</t>
  </si>
  <si>
    <t>JARDIM TRANQUILIDADE</t>
  </si>
  <si>
    <t>11-947871328</t>
  </si>
  <si>
    <t>EDUARDO ROSEMBERGUE DOS SANTOS GREGORINI</t>
  </si>
  <si>
    <t>11-959295797</t>
  </si>
  <si>
    <t>MAGALY BARBOZA FERREIRA</t>
  </si>
  <si>
    <t>21-987608601</t>
  </si>
  <si>
    <t>TATIANE DOS SANTOS SOUSA</t>
  </si>
  <si>
    <t>VILA PERUS</t>
  </si>
  <si>
    <t>11-981962701</t>
  </si>
  <si>
    <t>DENISE CARVALHO DE LIMA</t>
  </si>
  <si>
    <t>PERDIZES</t>
  </si>
  <si>
    <t>11-984325525</t>
  </si>
  <si>
    <t>TIAGO JOSE BARBOSA DE SANTANA</t>
  </si>
  <si>
    <t>ANCHIETA</t>
  </si>
  <si>
    <t>21-991134297</t>
  </si>
  <si>
    <t>ALESSANDRA RODRIGUES DA SILVA</t>
  </si>
  <si>
    <t>11-948224851</t>
  </si>
  <si>
    <t>RODRIGO FREITAS LAUDANDO</t>
  </si>
  <si>
    <t>21-973089984</t>
  </si>
  <si>
    <t>CLAUDIA DE FREITAS SILVANO</t>
  </si>
  <si>
    <t>CORDOVIL</t>
  </si>
  <si>
    <t>21-970214725</t>
  </si>
  <si>
    <t>AUGUSTO PEREIRA ARAUJO</t>
  </si>
  <si>
    <t>JARDIM DOS IPES</t>
  </si>
  <si>
    <t>11-92244242</t>
  </si>
  <si>
    <t>BIANCA MENDES DOS SANTOS</t>
  </si>
  <si>
    <t>HONORIO GURGEL</t>
  </si>
  <si>
    <t>21-976093823</t>
  </si>
  <si>
    <t> AMIL ESPAÇO SAÚDE - TIJUCA</t>
  </si>
  <si>
    <t>MARIA CRISTINA COSMO DIAS</t>
  </si>
  <si>
    <t>PADRE MIGUEL</t>
  </si>
  <si>
    <t>21-979612110</t>
  </si>
  <si>
    <t>centro medico dom pedro</t>
  </si>
  <si>
    <t>ANGELA CRISTINE CANDIDO MACHADO AMANCIO</t>
  </si>
  <si>
    <t>PARQUE MONTE LIBANO</t>
  </si>
  <si>
    <t>11-996061780</t>
  </si>
  <si>
    <t>AMIL - HOSPITAL IPIRANGA MOGI - AMBULATÓRIO</t>
  </si>
  <si>
    <t>ADRIANA NASCIMENTO FERREIRA LUZ</t>
  </si>
  <si>
    <t>MARANHAO</t>
  </si>
  <si>
    <t>11-980986621</t>
  </si>
  <si>
    <t>Amil Avançada Vitória Tatuapé</t>
  </si>
  <si>
    <t>ISABEL CRISTINA DE OLIVEIRA GOMES</t>
  </si>
  <si>
    <t>PENHA</t>
  </si>
  <si>
    <t>21-991010700</t>
  </si>
  <si>
    <t>MARIA DE FATIMA DA SILVA</t>
  </si>
  <si>
    <t>PARQUE RENATO MAIA</t>
  </si>
  <si>
    <t>11-946513842</t>
  </si>
  <si>
    <t xml:space="preserve">Navegação </t>
  </si>
  <si>
    <t>LUCIANA DUARTE TEIXEIRA</t>
  </si>
  <si>
    <t xml:space="preserve">30/04 - pede contato em outro dia </t>
  </si>
  <si>
    <t>IANATAN EGIDIO LEITE DOS SANTOS</t>
  </si>
  <si>
    <t>11968329282 1158919939 1184764423 1184764423</t>
  </si>
  <si>
    <t>CICERO MARTINS DA SILVA</t>
  </si>
  <si>
    <t>DANIELA AKEMI HORI</t>
  </si>
  <si>
    <t>Aguinaldo Gonçalves do Rozario</t>
  </si>
  <si>
    <t>CLAUDIA RANIERI</t>
  </si>
  <si>
    <t>11987126741 11971859664</t>
  </si>
  <si>
    <t>WILLIAM DE OLIVEIRA DA SILVA</t>
  </si>
  <si>
    <t>11940056922 11988564956</t>
  </si>
  <si>
    <t>JOSEFA CHERLYS FERREIRA DA SILVA</t>
  </si>
  <si>
    <t>ARIANDERSON FERNANDO REGINALDO</t>
  </si>
  <si>
    <t>CLAUDIO CESAR BORGES</t>
  </si>
  <si>
    <t>Elisvaldo Aragão de Oliveira</t>
  </si>
  <si>
    <t>CAIEIRAS</t>
  </si>
  <si>
    <t>IZABEL APARECIDA PEREIRA</t>
  </si>
  <si>
    <t>Rhodolfo de lemos veloso/ Erica ( Esposa)</t>
  </si>
  <si>
    <t>MARGARETE DA COSTA MARTINS</t>
  </si>
  <si>
    <t>NÍVEL 500</t>
  </si>
  <si>
    <t>LUCIANE NUNES DE SANTANA</t>
  </si>
  <si>
    <t>11959517689 11991312751</t>
  </si>
  <si>
    <t>Luzinete Lourenço da Silva</t>
  </si>
  <si>
    <t>Andréa de Mendonça Soares</t>
  </si>
  <si>
    <t>04108808762</t>
  </si>
  <si>
    <t>ENGENHO  NOVO</t>
  </si>
  <si>
    <t>ELIZABETH NASCIMENTO BRITO</t>
  </si>
  <si>
    <t>MAIRA BEATRIS BALAN</t>
  </si>
  <si>
    <t>BOSQUE DA SAUDE</t>
  </si>
  <si>
    <t>MARLENE ZUQUINI DE PAULA</t>
  </si>
  <si>
    <t>VILA OLINDA</t>
  </si>
  <si>
    <t>RODRIGO DOS SANTOS MELO</t>
  </si>
  <si>
    <t>06951371741</t>
  </si>
  <si>
    <t>21970108547 2124936387</t>
  </si>
  <si>
    <t>ADEILSON ROCHA DE OLIVEIRA</t>
  </si>
  <si>
    <t>m</t>
  </si>
  <si>
    <t>SANTA RITA</t>
  </si>
  <si>
    <t>21-994451575</t>
  </si>
  <si>
    <t>ADIMAR MENDES TEIXEIRA</t>
  </si>
  <si>
    <t>VILA NOVA DAS BELEZAS</t>
  </si>
  <si>
    <t>11-976647681</t>
  </si>
  <si>
    <t>ADRIANA BITTENCOURT DE SOUZA CHAVES</t>
  </si>
  <si>
    <t>AGOSTINHO GONCALVES PEREIRA</t>
  </si>
  <si>
    <t>JARDIM PINHEIROS</t>
  </si>
  <si>
    <t>11-949356881</t>
  </si>
  <si>
    <t>ALCIDIA PEREIRA ALMEIDA</t>
  </si>
  <si>
    <t>VILA MEDEIROS</t>
  </si>
  <si>
    <t>11-954501818</t>
  </si>
  <si>
    <t>ALCINA MARIA DA GLORIA</t>
  </si>
  <si>
    <t>21-997765618</t>
  </si>
  <si>
    <t>ALEXANDRA VIEIRA FALCO</t>
  </si>
  <si>
    <t>VILA DO ENCONTRO</t>
  </si>
  <si>
    <t>11-962885635</t>
  </si>
  <si>
    <t>ALEXANDRE RODRIGUES PEPATO</t>
  </si>
  <si>
    <t>VILA SANTA CLARA</t>
  </si>
  <si>
    <t>11-994171518</t>
  </si>
  <si>
    <t>ALEXSANDRO XAVIER SANTOS</t>
  </si>
  <si>
    <t>VILA PONTE RASA</t>
  </si>
  <si>
    <t>11-991517126</t>
  </si>
  <si>
    <t>ALICE ARNDT MANZI</t>
  </si>
  <si>
    <t>VILA VIRGINIA</t>
  </si>
  <si>
    <t>11-954515409</t>
  </si>
  <si>
    <t>ALICE TOMIE NACAMURA HIRAYAMA</t>
  </si>
  <si>
    <t>VILA RE</t>
  </si>
  <si>
    <t>11-941178084</t>
  </si>
  <si>
    <t>ALIRIO BORGES DE SOUZA</t>
  </si>
  <si>
    <t>JARDIM TUPI</t>
  </si>
  <si>
    <t>11-978370297</t>
  </si>
  <si>
    <t>ANA MARIA DE ALMEIDA MACHADO</t>
  </si>
  <si>
    <t>21-995544741</t>
  </si>
  <si>
    <t>ANA MARIA FRAGOSO</t>
  </si>
  <si>
    <t>21-967415046</t>
  </si>
  <si>
    <t>ANA PAULA DOS SANTOS</t>
  </si>
  <si>
    <t>JARDIM SAO MARTINHO</t>
  </si>
  <si>
    <t>11-981696317</t>
  </si>
  <si>
    <t>ANDREA DE LIMA RIBEIRO SALES</t>
  </si>
  <si>
    <t>CARLOS SAMPAIO</t>
  </si>
  <si>
    <t>21-991826761</t>
  </si>
  <si>
    <t>ANDREI ALVES DE PAULO</t>
  </si>
  <si>
    <t>JACARE</t>
  </si>
  <si>
    <t>21-982868867</t>
  </si>
  <si>
    <t>ANDREIA FOGACA</t>
  </si>
  <si>
    <t>VILA MANGALOT</t>
  </si>
  <si>
    <t>11-983040171</t>
  </si>
  <si>
    <t>ANDREIA LIMA CONCEICAO</t>
  </si>
  <si>
    <t>CONJUNTO RESIDENCIAL JOSE BONIFACIO</t>
  </si>
  <si>
    <t>11-954947579</t>
  </si>
  <si>
    <t>ANGELA AMABILE RODRIGUES AGUILAR</t>
  </si>
  <si>
    <t>VILA PAULISTA</t>
  </si>
  <si>
    <t>11-999365521</t>
  </si>
  <si>
    <t>ANNA CLAUDIA GONCALVES DE SOUZA</t>
  </si>
  <si>
    <t>21-986517001</t>
  </si>
  <si>
    <t>ANTONIO CARLOS JOSE DA FONSECA</t>
  </si>
  <si>
    <t>VILA BANCARIA MUNHOZ</t>
  </si>
  <si>
    <t>11-996979286</t>
  </si>
  <si>
    <t>ANTONIO JOSE TRINDADE</t>
  </si>
  <si>
    <t>VILA NHOCUNE</t>
  </si>
  <si>
    <t>11-951181370</t>
  </si>
  <si>
    <t>ARNALDO CAMPOS SILVA</t>
  </si>
  <si>
    <t>PARQUE CONTINENTAL II</t>
  </si>
  <si>
    <t>11-966646554</t>
  </si>
  <si>
    <t>BENEDITO CONCEICAO SANTOS</t>
  </si>
  <si>
    <t>TRINDADE</t>
  </si>
  <si>
    <t>21-990868108</t>
  </si>
  <si>
    <t>CAMILA SOARES DE LIMA PEREIRA</t>
  </si>
  <si>
    <t>21-998197500</t>
  </si>
  <si>
    <t>CAMILA VITORIA FERNANDEZ LUNA</t>
  </si>
  <si>
    <t>LIBERDADE</t>
  </si>
  <si>
    <t>11-966123450</t>
  </si>
  <si>
    <t>CARLA CRISTINA SOUZA DOS SANTOS DUARTE</t>
  </si>
  <si>
    <t>EDSON PASSOS</t>
  </si>
  <si>
    <t>21-981905784</t>
  </si>
  <si>
    <t>CARLA ELY AMARANTE DE ANDRADE</t>
  </si>
  <si>
    <t>GRAJAU</t>
  </si>
  <si>
    <t>21-988713277</t>
  </si>
  <si>
    <t>CARLA PIRES DE CASTRO</t>
  </si>
  <si>
    <t>DEODORO</t>
  </si>
  <si>
    <t>21-970913830</t>
  </si>
  <si>
    <t>CARLOS DIAS DOS SANTOS</t>
  </si>
  <si>
    <t>JARDIM MARILENA</t>
  </si>
  <si>
    <t>11-947880488</t>
  </si>
  <si>
    <t>CARLOS IVAN DE ALMEIDA</t>
  </si>
  <si>
    <t>BOTAFOGO</t>
  </si>
  <si>
    <t>21-964976954</t>
  </si>
  <si>
    <t>CAROLINA PERPETUO COSTA</t>
  </si>
  <si>
    <t>VILA AUGUSTA</t>
  </si>
  <si>
    <t>11-992459832</t>
  </si>
  <si>
    <t>CATIA FRANCA DA CRUZ</t>
  </si>
  <si>
    <t>21-999686470</t>
  </si>
  <si>
    <t>CELINA DE JESUS COSTA CARVALHO</t>
  </si>
  <si>
    <t>JARDIM VILA GALVAO</t>
  </si>
  <si>
    <t>11-995246380</t>
  </si>
  <si>
    <t>CHUNG SEU YEN CHAN</t>
  </si>
  <si>
    <t>21-989390354</t>
  </si>
  <si>
    <t>CICILIA MARIA DE OLIVEIRA</t>
  </si>
  <si>
    <t>11-982988484</t>
  </si>
  <si>
    <t>CLARISSA FERNANDA TORRES DA ROSA</t>
  </si>
  <si>
    <t>VARZEA</t>
  </si>
  <si>
    <t>81-998090727</t>
  </si>
  <si>
    <t>CLAUDIA APARECIDA DE SOUZA RODRIGUES</t>
  </si>
  <si>
    <t>SANTO AMARO</t>
  </si>
  <si>
    <t>11-995598300</t>
  </si>
  <si>
    <t>CLEUNICE FERREIRA DE MORAES</t>
  </si>
  <si>
    <t>ALTO DE PINHEIROS</t>
  </si>
  <si>
    <t>11-996247822</t>
  </si>
  <si>
    <t>CONCEICAO MARIA DOS SANTOS</t>
  </si>
  <si>
    <t>JARDIM ITAPURA</t>
  </si>
  <si>
    <t>11-981688014</t>
  </si>
  <si>
    <t>CRISTIANE SOUZA LIMA</t>
  </si>
  <si>
    <t>VILA CONCEIÇAO</t>
  </si>
  <si>
    <t>11-985572390</t>
  </si>
  <si>
    <t>DALVA MARGARIDA DE FARIAS HERMINIO</t>
  </si>
  <si>
    <t>21-995407272</t>
  </si>
  <si>
    <t>DALVA SANTOS DE OLIVEIRA</t>
  </si>
  <si>
    <t>JARDIM CAMPINAS</t>
  </si>
  <si>
    <t>11-980886530</t>
  </si>
  <si>
    <t>DAYANE SANTOS DE SOUZA</t>
  </si>
  <si>
    <t>BRAS</t>
  </si>
  <si>
    <t>11-987892231</t>
  </si>
  <si>
    <t>DENICE SOUZA DE MELO</t>
  </si>
  <si>
    <t>21-992581425</t>
  </si>
  <si>
    <t>DEOLINDA BARBATO GOMES</t>
  </si>
  <si>
    <t>CASA VERDE MEDIA</t>
  </si>
  <si>
    <t>11-961676808</t>
  </si>
  <si>
    <t>DESIREE ESTER IATCHUK VIEIRA</t>
  </si>
  <si>
    <t>11-970925496</t>
  </si>
  <si>
    <t>DIVA MARIA DA SILVA</t>
  </si>
  <si>
    <t>JARDIM IPORANGA</t>
  </si>
  <si>
    <t>11-91034-3766</t>
  </si>
  <si>
    <t>DORLI APARECIDA MAZO</t>
  </si>
  <si>
    <t>VILA NOVA CAROLINA</t>
  </si>
  <si>
    <t>11-983662590</t>
  </si>
  <si>
    <t>ELAINE MARQUES TAKAKI</t>
  </si>
  <si>
    <t>EMBU DAS ARTES</t>
  </si>
  <si>
    <t>PARQUE PIRAJUSSARA</t>
  </si>
  <si>
    <t>11-953511097</t>
  </si>
  <si>
    <t>ELENICE MARIA DOS SANTOS</t>
  </si>
  <si>
    <t>JARDIM MARIA ESTELA</t>
  </si>
  <si>
    <t>11-99105-7163</t>
  </si>
  <si>
    <t>ELIANEIDE DA SILVA BRANDAO</t>
  </si>
  <si>
    <t>PORTO DA MADEIRA</t>
  </si>
  <si>
    <t>81-981758058</t>
  </si>
  <si>
    <t>ELISABETH MARIA SENE COSTA</t>
  </si>
  <si>
    <t>SUMARE</t>
  </si>
  <si>
    <t>11-991229108</t>
  </si>
  <si>
    <t>EMILIA PONTES DE ARAUJO AMORIM</t>
  </si>
  <si>
    <t>VILA RAMOS</t>
  </si>
  <si>
    <t>11-999803190</t>
  </si>
  <si>
    <t>EMILLY SOARES DE ASSUNCAO</t>
  </si>
  <si>
    <t>PARQUE NOVO MUNDO</t>
  </si>
  <si>
    <t>11-946126356</t>
  </si>
  <si>
    <t>ERICA MARCIA GOROBETZ</t>
  </si>
  <si>
    <t>VILA CONSTANÇA</t>
  </si>
  <si>
    <t>11-947029902</t>
  </si>
  <si>
    <t>ERIVALDO ALVES DE ARAUJO</t>
  </si>
  <si>
    <t>JARDIM IPE</t>
  </si>
  <si>
    <t>11-94726-3903</t>
  </si>
  <si>
    <t>EVANDRO FERRARESSO FIRMINO</t>
  </si>
  <si>
    <t>11-988113293</t>
  </si>
  <si>
    <t>FABIANA AZZONE DE PAULO</t>
  </si>
  <si>
    <t>BARRA FUNDA</t>
  </si>
  <si>
    <t>11-960814112</t>
  </si>
  <si>
    <t>FATIMA AHMAD GHAZZAOUI</t>
  </si>
  <si>
    <t>JARDIM ARMENIA</t>
  </si>
  <si>
    <t>11-941258435</t>
  </si>
  <si>
    <t>FATIMA APARECIDA BILLI</t>
  </si>
  <si>
    <t>VILA BERTIOGA</t>
  </si>
  <si>
    <t>11-959683833</t>
  </si>
  <si>
    <t>FATIMA MARIA AMARAL DE BRITO</t>
  </si>
  <si>
    <t>DEL CASTILHO</t>
  </si>
  <si>
    <t>21-996393975</t>
  </si>
  <si>
    <t>FELIPE EDUARDO TOMAZ DA SILVA</t>
  </si>
  <si>
    <t>21-965124111</t>
  </si>
  <si>
    <t>FELISMINA FERREIRA NETA CORREA</t>
  </si>
  <si>
    <t>VILA JAGUARA</t>
  </si>
  <si>
    <t>11-989850311</t>
  </si>
  <si>
    <t>FERNANDA DE LIMA PORTELA</t>
  </si>
  <si>
    <t>JARDIM ELEDY</t>
  </si>
  <si>
    <t>11-953861669</t>
  </si>
  <si>
    <t>FLAVIANA FERREIRA DOS SANTOS</t>
  </si>
  <si>
    <t>11-999582423</t>
  </si>
  <si>
    <t>GEISA CERQUEIRA BURI</t>
  </si>
  <si>
    <t>VILA PENTEADO</t>
  </si>
  <si>
    <t>11-995708751</t>
  </si>
  <si>
    <t>GEISA RODRIGUES PALMA</t>
  </si>
  <si>
    <t>CIDADE ANTONIO ESTEVAO DE CARVALHO</t>
  </si>
  <si>
    <t>11-942807822</t>
  </si>
  <si>
    <t>GILDACIRA SANTIAGO DA SILVA CALADO</t>
  </si>
  <si>
    <t>21-975361280</t>
  </si>
  <si>
    <t>GLAUCIA FERREIRA CAVALCANTE</t>
  </si>
  <si>
    <t>21-991224613</t>
  </si>
  <si>
    <t>GLORIA MARIA RABELLO NEVES</t>
  </si>
  <si>
    <t>JARDIM MERITI</t>
  </si>
  <si>
    <t>21-997521955</t>
  </si>
  <si>
    <t>GUILHERME DE SALES OLIVEIRA</t>
  </si>
  <si>
    <t>21-980373730</t>
  </si>
  <si>
    <t>HEIDE SOLANGE PINTO</t>
  </si>
  <si>
    <t>VILA INDUSTRIAL</t>
  </si>
  <si>
    <t>11-989315297</t>
  </si>
  <si>
    <t>HELEN FERNANDA PACIFICO</t>
  </si>
  <si>
    <t>JARDIM CATARINA</t>
  </si>
  <si>
    <t>21-996721600</t>
  </si>
  <si>
    <t>HUMBERTO IGASHI ASSIS PALMA</t>
  </si>
  <si>
    <t>VILA ROSALIA</t>
  </si>
  <si>
    <t>11-982714006</t>
  </si>
  <si>
    <t>ILZAIRA SILVA DE SOUZA</t>
  </si>
  <si>
    <t>SAQUAREMA</t>
  </si>
  <si>
    <t>JACONE (SAMPAIO CORREIA)</t>
  </si>
  <si>
    <t>22-992249366</t>
  </si>
  <si>
    <t>IRIS BRAGA SILVA</t>
  </si>
  <si>
    <t>GAVEA</t>
  </si>
  <si>
    <t>21-982656364</t>
  </si>
  <si>
    <t>ISABEL CRISTINA LOPES DOS SANTOS</t>
  </si>
  <si>
    <t>VILA LONDRINA</t>
  </si>
  <si>
    <t>11-994653200</t>
  </si>
  <si>
    <t>ANA PATRICIA DA CUNHA OLIVEIRA</t>
  </si>
  <si>
    <t>21993350056 21993350056 21993350056</t>
  </si>
  <si>
    <t>JAIR BEZERRA CHALEGRA</t>
  </si>
  <si>
    <t>ANA CAROLINA S IGNACIO</t>
  </si>
  <si>
    <t>11-916917366</t>
  </si>
  <si>
    <t>CRISTINA ROCHA FONTES</t>
  </si>
  <si>
    <t>VILA MATILDE</t>
  </si>
  <si>
    <t>11-963048539</t>
  </si>
  <si>
    <t>DIEGO FREIRE DE ALMEIDA</t>
  </si>
  <si>
    <t>EDEN</t>
  </si>
  <si>
    <t>21-970315395</t>
  </si>
  <si>
    <t>3. Recusa por falta de interesse</t>
  </si>
  <si>
    <t>Fora da Linha</t>
  </si>
  <si>
    <t xml:space="preserve">totalmente desrespeitoso </t>
  </si>
  <si>
    <t>Desflagado</t>
  </si>
  <si>
    <t>ELISANGELA FERREIRA DA COSTA</t>
  </si>
  <si>
    <t>JARDIM SILVESTRE</t>
  </si>
  <si>
    <t>11-977046644</t>
  </si>
  <si>
    <t>JANDIRA MARIANO RODRIGUES DE OLIVEIRA</t>
  </si>
  <si>
    <t>VILA JACUI</t>
  </si>
  <si>
    <t>11-995119897</t>
  </si>
  <si>
    <t>JAQUELINE NOVAES MIRANDA</t>
  </si>
  <si>
    <t>PARQUE CECAP</t>
  </si>
  <si>
    <t>11-974576275</t>
  </si>
  <si>
    <t>JOAO CARLOS GARCIA</t>
  </si>
  <si>
    <t>ILHA DA CONCEIÇAO</t>
  </si>
  <si>
    <t>21-965962769</t>
  </si>
  <si>
    <t>JOAO DA SILVA SANTOS</t>
  </si>
  <si>
    <t>21-967328627</t>
  </si>
  <si>
    <t>JOSE CARLOS MIRANDA CARDOSO</t>
  </si>
  <si>
    <t>VILA DAS MERCES</t>
  </si>
  <si>
    <t>11-964645591</t>
  </si>
  <si>
    <t>JOSE EDUARDO ALVIM CANELLAS</t>
  </si>
  <si>
    <t>21-988686716</t>
  </si>
  <si>
    <t>JOSE HUMBERTO FERREIRA ROSA</t>
  </si>
  <si>
    <t>PECHINCHA</t>
  </si>
  <si>
    <t>21-998466197</t>
  </si>
  <si>
    <t>JOSE MARIA CALDAS</t>
  </si>
  <si>
    <t>ROCHA</t>
  </si>
  <si>
    <t>21-996392001</t>
  </si>
  <si>
    <t>JOSE RUBENS DE OLIVEIRA</t>
  </si>
  <si>
    <t>JARDIM MARIA HELENA</t>
  </si>
  <si>
    <t>11-968342751</t>
  </si>
  <si>
    <t>JULIA ROZENDO PEREIRA</t>
  </si>
  <si>
    <t>11-972139106</t>
  </si>
  <si>
    <t>JULIANA JONES SANTOS</t>
  </si>
  <si>
    <t>11-966456102</t>
  </si>
  <si>
    <t>KARIN CORREA SCHEFFER</t>
  </si>
  <si>
    <t>11-999036421</t>
  </si>
  <si>
    <t xml:space="preserve">cmdp </t>
  </si>
  <si>
    <t>GISLAYNE DIAS ARAUJO MENDES</t>
  </si>
  <si>
    <t>CAMARAGIBE</t>
  </si>
  <si>
    <t>TIMBI</t>
  </si>
  <si>
    <t>81-996765697</t>
  </si>
  <si>
    <t>TELEMEDICINA</t>
  </si>
  <si>
    <t>KATIA LUZIA PEREIRA DE ALMEIDA HERRERA</t>
  </si>
  <si>
    <t>11-98370-3133</t>
  </si>
  <si>
    <t>KEVIN DE FRANCA SEVERO</t>
  </si>
  <si>
    <t>21-991590238</t>
  </si>
  <si>
    <t>LARA IZAC BISPO DE SOUZA</t>
  </si>
  <si>
    <t>11-985360859</t>
  </si>
  <si>
    <t>LAZARO LUIZ CORREIA</t>
  </si>
  <si>
    <t>11-972151546</t>
  </si>
  <si>
    <t>LEILIANE OLIVEIRA REIMBERG</t>
  </si>
  <si>
    <t>VILA BRASILIA (ZONA SUL)</t>
  </si>
  <si>
    <t>11-963185639</t>
  </si>
  <si>
    <t>LILIANE COSTA DA CRUZ BRITO</t>
  </si>
  <si>
    <t>JARDIM KAGOHARA</t>
  </si>
  <si>
    <t>11-966278778</t>
  </si>
  <si>
    <t>LIN LEE SHIO LI</t>
  </si>
  <si>
    <t>VILA OLIVEIRA</t>
  </si>
  <si>
    <t>11-974455286</t>
  </si>
  <si>
    <t>LINDINALVA FELISMINA VAZ</t>
  </si>
  <si>
    <t>PENHA DE FRANÇA</t>
  </si>
  <si>
    <t>11-970703220</t>
  </si>
  <si>
    <t>MARCIA LUCAS DE OLIVEIRA</t>
  </si>
  <si>
    <t>ITAIPU</t>
  </si>
  <si>
    <t>21-988977826</t>
  </si>
  <si>
    <t>MARCIO ORTIZ GUIMARAES</t>
  </si>
  <si>
    <t>VILA TRABALHISTA</t>
  </si>
  <si>
    <t>11-980684509</t>
  </si>
  <si>
    <t>MARGARETH PAULA AMARAL</t>
  </si>
  <si>
    <t>PAVUNA</t>
  </si>
  <si>
    <t>21-996797020</t>
  </si>
  <si>
    <t>MARGARIDA DE FATIMA NUNES DA COSTA</t>
  </si>
  <si>
    <t>RIO COMPRIDO</t>
  </si>
  <si>
    <t>21-964707582</t>
  </si>
  <si>
    <t>MARGARIDA HELENA RODRIGUES</t>
  </si>
  <si>
    <t>11-960643156</t>
  </si>
  <si>
    <t>LUCAS THIJSSEN BERBEL</t>
  </si>
  <si>
    <t>11-967615943</t>
  </si>
  <si>
    <t>MARIA ANITA DE SOUZA ARAUJO NASCIMENTO</t>
  </si>
  <si>
    <t>JARDIM MARIA ROSA</t>
  </si>
  <si>
    <t>11-998469552</t>
  </si>
  <si>
    <t>MARIA APARECIDA GALIASI</t>
  </si>
  <si>
    <t>CATUMBI</t>
  </si>
  <si>
    <t>11-991910386</t>
  </si>
  <si>
    <t>MARIA ASCENCAO FERNANDES</t>
  </si>
  <si>
    <t>PEDRA DE GUARATIBA</t>
  </si>
  <si>
    <t>21-964635342</t>
  </si>
  <si>
    <t>MARIA CELESTE NASCIMENTO RAMOS</t>
  </si>
  <si>
    <t>21-998979567</t>
  </si>
  <si>
    <t>MARIA CRISTINA FILIPPELLI</t>
  </si>
  <si>
    <t>INDIANOPOLIS</t>
  </si>
  <si>
    <t>11-991452504</t>
  </si>
  <si>
    <t>MARIA CRISTINA MAZZIERI</t>
  </si>
  <si>
    <t>11-960976097</t>
  </si>
  <si>
    <t>MARIA DA CONCEICAO PEREIRA</t>
  </si>
  <si>
    <t>21-985193609</t>
  </si>
  <si>
    <t>MARIA DAS GRACAS TEIXEIRA NASCIMENTO</t>
  </si>
  <si>
    <t>21-996177093</t>
  </si>
  <si>
    <t>MARIA DE FATIMA DA CUNHA CAMPOS</t>
  </si>
  <si>
    <t>INGA</t>
  </si>
  <si>
    <t>21-981198869</t>
  </si>
  <si>
    <t>MARIA DE FATIMA SILVA DE ALMEIDA</t>
  </si>
  <si>
    <t>21-996146942</t>
  </si>
  <si>
    <t>MARIA DE JESUS PERREGIL</t>
  </si>
  <si>
    <t>JARDIM AVELINO</t>
  </si>
  <si>
    <t>11-986399480</t>
  </si>
  <si>
    <t>MARIA DE LOURDES BARRETO DA SILVA BARBOSA</t>
  </si>
  <si>
    <t>JARDIM PALMIRA</t>
  </si>
  <si>
    <t>11-973528558</t>
  </si>
  <si>
    <t>MARIA DE LOURDES DOS SANTOS SILVA</t>
  </si>
  <si>
    <t>JARDIM LAS VEGAS</t>
  </si>
  <si>
    <t>11-977707911</t>
  </si>
  <si>
    <t>MARIA DE LOURDES MOURA RATSBONE</t>
  </si>
  <si>
    <t>11-984708035</t>
  </si>
  <si>
    <t>MARIA DO CARMO COELHO CARVALHO</t>
  </si>
  <si>
    <t>SACOMA</t>
  </si>
  <si>
    <t>11-950679361</t>
  </si>
  <si>
    <t>MARIA DO SOCORRO FERNANDES DE CARVALHO</t>
  </si>
  <si>
    <t>11-987416082</t>
  </si>
  <si>
    <t>MARIA EDUARDA RODRIGUES CAMPOS</t>
  </si>
  <si>
    <t>21-981974277</t>
  </si>
  <si>
    <t>MARIA EUNICE DE OLIVEIRA MANGO</t>
  </si>
  <si>
    <t>11-98509-9423</t>
  </si>
  <si>
    <t>MARIA GORETE MARQUES DA CRUZ</t>
  </si>
  <si>
    <t>JARDIM ADRIANA</t>
  </si>
  <si>
    <t>11-989317418</t>
  </si>
  <si>
    <t>MARIA GORETH SOARES RODRIGUES</t>
  </si>
  <si>
    <t>VILA ALBERTINA</t>
  </si>
  <si>
    <t>11-99976245</t>
  </si>
  <si>
    <t>MARIA LILIAN BEZERRA COSTA</t>
  </si>
  <si>
    <t>JAGUARE</t>
  </si>
  <si>
    <t>11-971010700</t>
  </si>
  <si>
    <t>MARIA MAGDAR FERREIRA DA SILVA</t>
  </si>
  <si>
    <t>11-985633331</t>
  </si>
  <si>
    <t>MARIA ORLETE RIBEIRO FERRAZ</t>
  </si>
  <si>
    <t>21-98181-6788</t>
  </si>
  <si>
    <t>MARILENE LOPES NOGUEIRA</t>
  </si>
  <si>
    <t>BALNEARIO MAR PAULISTA</t>
  </si>
  <si>
    <t>11-970200951</t>
  </si>
  <si>
    <t>MARINA MORENA MUNIZ DA SILVA</t>
  </si>
  <si>
    <t>11-947755150</t>
  </si>
  <si>
    <t>MARLENE MARISA DOS SANTOS</t>
  </si>
  <si>
    <t>JARDIM SAO JUDAS TADEU</t>
  </si>
  <si>
    <t>11-992912438</t>
  </si>
  <si>
    <t>MARLI ALVES DA ROCHA MELO</t>
  </si>
  <si>
    <t>PARELHEIROS</t>
  </si>
  <si>
    <t>11-968612383</t>
  </si>
  <si>
    <t>MIRIAN DE AGUIAR MARIA</t>
  </si>
  <si>
    <t>21-987406539</t>
  </si>
  <si>
    <t>NADIR FERNANDES ELOY</t>
  </si>
  <si>
    <t>CHACARA SANTO ANTONIO (ZONA LESTE)</t>
  </si>
  <si>
    <t>11-969683968</t>
  </si>
  <si>
    <t>NAIR SOUZA DE MACEDO</t>
  </si>
  <si>
    <t>21-986309098</t>
  </si>
  <si>
    <t>NELI PONTES DE ABREU</t>
  </si>
  <si>
    <t>21-966730699</t>
  </si>
  <si>
    <t>NEREIDA GASPARINI SANTOS CRUZ</t>
  </si>
  <si>
    <t>VILA GUARANI (Z SUL)</t>
  </si>
  <si>
    <t>11-992394047</t>
  </si>
  <si>
    <t>NEUSA MARIA DE MELO BRANDAO</t>
  </si>
  <si>
    <t>11-992042849</t>
  </si>
  <si>
    <t>NEUSA SILVA DIAS</t>
  </si>
  <si>
    <t>JARDIM DAS FLORES</t>
  </si>
  <si>
    <t>11-954719661</t>
  </si>
  <si>
    <t>ODAIR FONSECA GONCALVES JUNIOR</t>
  </si>
  <si>
    <t>JARDIM CECY</t>
  </si>
  <si>
    <t>11-998084913</t>
  </si>
  <si>
    <t>ONIVALDO STATI</t>
  </si>
  <si>
    <t>11-998809237</t>
  </si>
  <si>
    <t>PALOVA YURI SOARES</t>
  </si>
  <si>
    <t>BALNEARIO BAMBUI (PONTA NEGRA)</t>
  </si>
  <si>
    <t>21-985594998</t>
  </si>
  <si>
    <t>PATRICIA OLIVEIRA CASTINHEIRAS</t>
  </si>
  <si>
    <t>NÍVEL 900</t>
  </si>
  <si>
    <t>21-987877982</t>
  </si>
  <si>
    <t>PAULO ROBERTO ROLI</t>
  </si>
  <si>
    <t>21-971244671</t>
  </si>
  <si>
    <t>PEDRO SERRA</t>
  </si>
  <si>
    <t>IPANEMA</t>
  </si>
  <si>
    <t>21-99852-1674</t>
  </si>
  <si>
    <t>RAFAEL LOPEZ BUSTOS</t>
  </si>
  <si>
    <t>11-996934855</t>
  </si>
  <si>
    <t>RAFAEL MIRA SCHIMITH DOS SANTOS</t>
  </si>
  <si>
    <t>11-983489117</t>
  </si>
  <si>
    <t>RAFAEL PORRINO GUERREIRO</t>
  </si>
  <si>
    <t>11-980222588</t>
  </si>
  <si>
    <t>RAIMUNDO NONATO FLORES</t>
  </si>
  <si>
    <t>TANQUE</t>
  </si>
  <si>
    <t>21-970638233</t>
  </si>
  <si>
    <t>REGINA MARIA DE OLIVEIRA BLANCK</t>
  </si>
  <si>
    <t>21-982215334</t>
  </si>
  <si>
    <t>RENAN VIEIRA LEMOS</t>
  </si>
  <si>
    <t>21-985545283</t>
  </si>
  <si>
    <t>RENATO GALVANI SARTO</t>
  </si>
  <si>
    <t>VILA GUMERCINDO</t>
  </si>
  <si>
    <t>11-993021921</t>
  </si>
  <si>
    <t>RISALVA SANTANA DA COSTA</t>
  </si>
  <si>
    <t>21-998252414</t>
  </si>
  <si>
    <t>RITA DE CASSIA CASTRO CARNEIRO</t>
  </si>
  <si>
    <t>21-996845367</t>
  </si>
  <si>
    <t>ROBERTA SILVA OLIVEIRA</t>
  </si>
  <si>
    <t>JARDIM SANTA ZELIA</t>
  </si>
  <si>
    <t>11-983475155</t>
  </si>
  <si>
    <t>ROGER GOMES TAVARES DE MELLO</t>
  </si>
  <si>
    <t>ENGENHOCA</t>
  </si>
  <si>
    <t>21-988714101</t>
  </si>
  <si>
    <t>ROMENICK RODRIGUES DE ALMEIDA</t>
  </si>
  <si>
    <t>21-986756996</t>
  </si>
  <si>
    <t>ROSELI SOARES DE MACEDO</t>
  </si>
  <si>
    <t>11-988365794</t>
  </si>
  <si>
    <t>ROSEMARY ALVES DOS SANTOS FERNANDES</t>
  </si>
  <si>
    <t>21-999899876</t>
  </si>
  <si>
    <t>ROSEMEIRE SPINA NUNES</t>
  </si>
  <si>
    <t>SUMAREZINHO</t>
  </si>
  <si>
    <t>11-991169646</t>
  </si>
  <si>
    <t>ROSIMERI BATISTA DOS SANTOS</t>
  </si>
  <si>
    <t>21-998630325</t>
  </si>
  <si>
    <t>ROZANA GOMES DA SILVA</t>
  </si>
  <si>
    <t>JARDIM TAPERA</t>
  </si>
  <si>
    <t>11-952234529</t>
  </si>
  <si>
    <t>RUTH ALMEIDA SATURNINO</t>
  </si>
  <si>
    <t>11-940896818</t>
  </si>
  <si>
    <t>SANDRA MARIA COSMO</t>
  </si>
  <si>
    <t>VILA PRINCESA ISABEL</t>
  </si>
  <si>
    <t>11-981144811</t>
  </si>
  <si>
    <t>SANDRA MARIA DE OLIVEIRA ALEIXO</t>
  </si>
  <si>
    <t>21-998257677</t>
  </si>
  <si>
    <t>SANDRA MARINA BARBOSA VIEIRA DA SILVA</t>
  </si>
  <si>
    <t>CIDADE LIDER</t>
  </si>
  <si>
    <t>11-945449226</t>
  </si>
  <si>
    <t>SANDRA RAMOS BALTHAZAR</t>
  </si>
  <si>
    <t>21-994096931</t>
  </si>
  <si>
    <t>SARA ANDRADE BRONZE</t>
  </si>
  <si>
    <t>JARDIM CAMPO LIMPO</t>
  </si>
  <si>
    <t>11-987637510</t>
  </si>
  <si>
    <t>SEBASTIAO GONCALVES DOS SANTOS</t>
  </si>
  <si>
    <t>11-910502790</t>
  </si>
  <si>
    <t>SUELI FERNANDES DA ROSA</t>
  </si>
  <si>
    <t>JARDIM CUMBICA</t>
  </si>
  <si>
    <t>11-962446163</t>
  </si>
  <si>
    <t>SUELI MARIA GONCALVES</t>
  </si>
  <si>
    <t>JARDIM FLOR DA MONTANHA</t>
  </si>
  <si>
    <t>11-961962984</t>
  </si>
  <si>
    <t>TATIANE JANEIRO</t>
  </si>
  <si>
    <t>VILA CAMPESTRE</t>
  </si>
  <si>
    <t>11-947485912</t>
  </si>
  <si>
    <t>TIAGO RIBEIRO DE SOUZA</t>
  </si>
  <si>
    <t>VILA PRADO</t>
  </si>
  <si>
    <t>11-988407240</t>
  </si>
  <si>
    <t>VALDIRENE DA LUZ COSTA</t>
  </si>
  <si>
    <t>AGUA FRIA</t>
  </si>
  <si>
    <t>11-981512676</t>
  </si>
  <si>
    <t>VALDIRENE SIQUEIRA DE SOUZA</t>
  </si>
  <si>
    <t>11-942793725</t>
  </si>
  <si>
    <t>VALERIO DE ALBERTIM RIBEIRO</t>
  </si>
  <si>
    <t>OLIVEIRA</t>
  </si>
  <si>
    <t>21-960159012</t>
  </si>
  <si>
    <t>VANESSA ANDRADE DINIZ DE OLIVEIRA</t>
  </si>
  <si>
    <t>11-974679580</t>
  </si>
  <si>
    <t>VERA LUCIA GOMES RIBEIRO</t>
  </si>
  <si>
    <t>VILA SAO JOAO BATISTA</t>
  </si>
  <si>
    <t>11-968915730</t>
  </si>
  <si>
    <t>VERA LUCIA VIEIRA DA SILVA</t>
  </si>
  <si>
    <t>JARDIM BELVEDERE</t>
  </si>
  <si>
    <t>11-952538222</t>
  </si>
  <si>
    <t>VERA MARIA MATHEUS DE CARVALHO</t>
  </si>
  <si>
    <t>21-995059570</t>
  </si>
  <si>
    <t>VINICIUS ALEXANDRINO DE CAMARGO</t>
  </si>
  <si>
    <t>JARDIM NOVE DE JULHO</t>
  </si>
  <si>
    <t>11-953499244</t>
  </si>
  <si>
    <t>VIVIANE BORGES DOS SANTOS</t>
  </si>
  <si>
    <t>JARDIM DRACENA</t>
  </si>
  <si>
    <t>11-954391719</t>
  </si>
  <si>
    <t>VIVIANE CRISTINA LEIVA DA ROCHA</t>
  </si>
  <si>
    <t>11-981721275</t>
  </si>
  <si>
    <t>WALKIRIA GUILHERME BILIATO</t>
  </si>
  <si>
    <t>JARDIM PIRATININGA</t>
  </si>
  <si>
    <t>11-976895016</t>
  </si>
  <si>
    <t>WILMA GODINHO DE CAMPOS SILVA</t>
  </si>
  <si>
    <t>21-981248119</t>
  </si>
  <si>
    <t>YGOR RONALDO DA SILVA BRAGA</t>
  </si>
  <si>
    <t>MUTUA</t>
  </si>
  <si>
    <t>21-994880064</t>
  </si>
  <si>
    <t>ZITA PEREIRA NOVAES BORGES</t>
  </si>
  <si>
    <t>JARDIM NOSSA SENHORA DO CARMO</t>
  </si>
  <si>
    <t>11-975408464</t>
  </si>
  <si>
    <t>JONAS PAULO RUSIG</t>
  </si>
  <si>
    <t>IPIRANGA</t>
  </si>
  <si>
    <t>11-941076023</t>
  </si>
  <si>
    <t>RAISSA DE SOUZA PINHO</t>
  </si>
  <si>
    <t>11-962875289</t>
  </si>
  <si>
    <t>MUNIQUE HELENA SANTOS DA SILVA</t>
  </si>
  <si>
    <t>NÍVEL 800</t>
  </si>
  <si>
    <t>11-975905660</t>
  </si>
  <si>
    <t>VANESSA BRANCO TORRES</t>
  </si>
  <si>
    <t>ARUJA</t>
  </si>
  <si>
    <t>PARQUE RODRIGO BARRETO</t>
  </si>
  <si>
    <t>11-975610605</t>
  </si>
  <si>
    <t>VANESSA MENDES SANTOS</t>
  </si>
  <si>
    <t>FRANCISCO MORATO</t>
  </si>
  <si>
    <t>JARDIM</t>
  </si>
  <si>
    <t>11-966203267</t>
  </si>
  <si>
    <t>LEONINA BORGES PEREIRA LIMA</t>
  </si>
  <si>
    <t>PARQUE SAO JORGE</t>
  </si>
  <si>
    <t>11-999009941</t>
  </si>
  <si>
    <t>NATIELE VASCONCELOS PINTO</t>
  </si>
  <si>
    <t>TAQUARA</t>
  </si>
  <si>
    <t>21-979193669</t>
  </si>
  <si>
    <t>TALITTA DOS REIS ARAUJO</t>
  </si>
  <si>
    <t>JARDIM ROBERTO</t>
  </si>
  <si>
    <t>11-971104535</t>
  </si>
  <si>
    <t>ANA MARIA MARTINS VARGAS DEL VALLE</t>
  </si>
  <si>
    <t>JARDIM BELGICA</t>
  </si>
  <si>
    <t>NÍVEL 700</t>
  </si>
  <si>
    <t>11-999923131</t>
  </si>
  <si>
    <t>YNGRIDE CARVALHO DOS SANTOS</t>
  </si>
  <si>
    <t>CIDADE SOBERANA</t>
  </si>
  <si>
    <t>11-953997992</t>
  </si>
  <si>
    <t>CLAUDIA DE SOUSA DIAS PAIVA</t>
  </si>
  <si>
    <t>PARQUE MIKAIL</t>
  </si>
  <si>
    <t>11-980437051</t>
  </si>
  <si>
    <t>DJANIRO GUILHERME RIBEIRO</t>
  </si>
  <si>
    <t>JARDIM COMERCIAL</t>
  </si>
  <si>
    <t>11-962560673</t>
  </si>
  <si>
    <t>GENESIO BARBOSA DA FONSECA</t>
  </si>
  <si>
    <t>11-991045140</t>
  </si>
  <si>
    <t>LAURINEIDE CARLOS DE OLIVEIRA DE JESUS</t>
  </si>
  <si>
    <t>11-949115596</t>
  </si>
  <si>
    <t>ALUCILIA GODINHO DA SILVA</t>
  </si>
  <si>
    <t>21-976515773</t>
  </si>
  <si>
    <t>REGINA FRANCISCO DOS SANTOS MENDES</t>
  </si>
  <si>
    <t>ITAPECERICA DA SERRA</t>
  </si>
  <si>
    <t>CIDADE SANTA JULIA</t>
  </si>
  <si>
    <t>11-971070251</t>
  </si>
  <si>
    <t>LUIS FELIPE BREVE GABRIEL</t>
  </si>
  <si>
    <t>VILA ALPINA</t>
  </si>
  <si>
    <t>11-976965036</t>
  </si>
  <si>
    <t>LENITA MELLO GUEDES</t>
  </si>
  <si>
    <t>VILA DA PENHA</t>
  </si>
  <si>
    <t>21-999687733</t>
  </si>
  <si>
    <t>JAVELANE SOUSA DE AGUIAR</t>
  </si>
  <si>
    <t>JARDIM IRACEMA</t>
  </si>
  <si>
    <t>11-981942456</t>
  </si>
  <si>
    <t>ANY KAROLINY PEREIRA DA SILVA</t>
  </si>
  <si>
    <t>CHARITAS</t>
  </si>
  <si>
    <t>21-988154270</t>
  </si>
  <si>
    <t>MARCELLE DA COSTA DE SOUZA</t>
  </si>
  <si>
    <t>21-982144463</t>
  </si>
  <si>
    <t>LUCIANO OLIVEIRA CARVALHO</t>
  </si>
  <si>
    <t>JARDIM ROMANO</t>
  </si>
  <si>
    <t>11-994090672</t>
  </si>
  <si>
    <t>ADRIANA MONTEIRO TORRECILHA</t>
  </si>
  <si>
    <t>JARDIM COIMBRA</t>
  </si>
  <si>
    <t>11-978492855</t>
  </si>
  <si>
    <t>LUCIANA PEREIRA FOSSA</t>
  </si>
  <si>
    <t>11-993248993</t>
  </si>
  <si>
    <t>ANE CAROLINE SANTOS DE OLIVEIRA</t>
  </si>
  <si>
    <t>SAO BERNARDO DO CAMPO</t>
  </si>
  <si>
    <t>ASSUNÇAO</t>
  </si>
  <si>
    <t>11-982329990</t>
  </si>
  <si>
    <t>ANDERSON APARECIDO EVANGELISTA</t>
  </si>
  <si>
    <t>JARDIM ANTARTICA</t>
  </si>
  <si>
    <t>11-969791306</t>
  </si>
  <si>
    <t>ANA BEATRIZ CAPELETTI QUEIROZ</t>
  </si>
  <si>
    <t>CONJUNTO HABITACIONAL JOVA RURAL</t>
  </si>
  <si>
    <t>11-940353312</t>
  </si>
  <si>
    <t>ARTHUR MACHADO LINS FERREIRA</t>
  </si>
  <si>
    <t>21-987719703</t>
  </si>
  <si>
    <t>DEBORA FRAGA DA LUZ</t>
  </si>
  <si>
    <t>11-991103635</t>
  </si>
  <si>
    <t>DHYELLEN SANTOS DE OLIVEIRA</t>
  </si>
  <si>
    <t>PARQUE PRIMAVERA</t>
  </si>
  <si>
    <t>11-984652893</t>
  </si>
  <si>
    <t>FABIANA MOURA FRANCA</t>
  </si>
  <si>
    <t>11-962420545</t>
  </si>
  <si>
    <t>GILMAR QUEIROZ FREITAS DE DEUS</t>
  </si>
  <si>
    <t>JARDIM SANTA MENA</t>
  </si>
  <si>
    <t>11-959253102</t>
  </si>
  <si>
    <t>JOSENILDA AMADOR DE SOUZA</t>
  </si>
  <si>
    <t>11-915817878</t>
  </si>
  <si>
    <t>LUCIA DA SILVA SERIO</t>
  </si>
  <si>
    <t>21-998968764</t>
  </si>
  <si>
    <t>DAYANE RAMOS PINTO</t>
  </si>
  <si>
    <t>VILA FIRMIANO PINTO</t>
  </si>
  <si>
    <t>11-942942324</t>
  </si>
  <si>
    <t>VANESSA CONCEICAO GUILHERME SOUSA</t>
  </si>
  <si>
    <t>JARDIM DAS CARMELITAS</t>
  </si>
  <si>
    <t>11-999890187</t>
  </si>
  <si>
    <t>CLEA DOS SANTOS LUDUGERIO</t>
  </si>
  <si>
    <t>21-976075695</t>
  </si>
  <si>
    <t>DANNIELLY RAUL DA SILVA</t>
  </si>
  <si>
    <t>NÍVEL 350</t>
  </si>
  <si>
    <t>21-968588669</t>
  </si>
  <si>
    <t>SIRLANE MARIA DOS SANTOS MACIEL</t>
  </si>
  <si>
    <t>11-919697722</t>
  </si>
  <si>
    <t>MIKAELLEN DOS SANTOS GOMES DE SOUZA</t>
  </si>
  <si>
    <t>GARDENIA AZUL</t>
  </si>
  <si>
    <t>21-987514313</t>
  </si>
  <si>
    <t>NEREIDE DA SILVA RIOS E SILVA</t>
  </si>
  <si>
    <t>CIDADE SATELITE SANTA BARBARA</t>
  </si>
  <si>
    <t>11-992913146</t>
  </si>
  <si>
    <t>CRISTIANE DE LIMA PINHEIRO</t>
  </si>
  <si>
    <t>JARDIM TRUSSARDI</t>
  </si>
  <si>
    <t>11-984740614</t>
  </si>
  <si>
    <t>MARIA APARECIDA LIMA DE MOURA</t>
  </si>
  <si>
    <t>VILA PRIMAVERA</t>
  </si>
  <si>
    <t>11-973009626</t>
  </si>
  <si>
    <t>MARINA LIMA MENDES</t>
  </si>
  <si>
    <t>11-910314557</t>
  </si>
  <si>
    <t>ULISSES SALES DO NASCIMENTO</t>
  </si>
  <si>
    <t>VILA MARIA ALTA</t>
  </si>
  <si>
    <t>11-966484850</t>
  </si>
  <si>
    <t>SONIA RIBEIRO DE SOUZA</t>
  </si>
  <si>
    <t>VILA ANTONIETA</t>
  </si>
  <si>
    <t>11-947522268</t>
  </si>
  <si>
    <t>EDILANE ALVES DA FONSECA CARDOSO</t>
  </si>
  <si>
    <t>VIGA</t>
  </si>
  <si>
    <t>21-964221067</t>
  </si>
  <si>
    <t>VINICIUS FORTUNA FERNANDES</t>
  </si>
  <si>
    <t>11-940788346</t>
  </si>
  <si>
    <t>CLAUDIO POUBEL PINTO</t>
  </si>
  <si>
    <t>21-964034070</t>
  </si>
  <si>
    <t>PEDRO MULLER JUNIOR</t>
  </si>
  <si>
    <t>BUTANTA</t>
  </si>
  <si>
    <t>11-995765755</t>
  </si>
  <si>
    <t>CAMILA MOREIRA CARNEIRO AMARAL</t>
  </si>
  <si>
    <t>CARMARI</t>
  </si>
  <si>
    <t>21-983983462</t>
  </si>
  <si>
    <t>REGIANE DE FRANCA PAIXAO</t>
  </si>
  <si>
    <t>MACEDO</t>
  </si>
  <si>
    <t>11-934850873</t>
  </si>
  <si>
    <t>JESSILEIA RODRIGUES VIEIRA</t>
  </si>
  <si>
    <t>JARDIM HORIZONTE AZUL</t>
  </si>
  <si>
    <t>11-961523261</t>
  </si>
  <si>
    <t>CAMILA COSTA DA SILVA</t>
  </si>
  <si>
    <t>BONSUCESSO</t>
  </si>
  <si>
    <t>21-995464571</t>
  </si>
  <si>
    <t>LUIZ ARTIME DE SOUZA OLIVEIRA</t>
  </si>
  <si>
    <t>11-989223550</t>
  </si>
  <si>
    <t>VANESSA DA COSTA ROMAO DA SILVA</t>
  </si>
  <si>
    <t>IGUABA GRANDE</t>
  </si>
  <si>
    <t>22-996176251</t>
  </si>
  <si>
    <t>RONALDO DA SILVA PESSANHA</t>
  </si>
  <si>
    <t>21-920225177</t>
  </si>
  <si>
    <t>ALEXSANDRA SILVA DE JESUS</t>
  </si>
  <si>
    <t>CIDADE SAO MATEUS</t>
  </si>
  <si>
    <t>11-985269474</t>
  </si>
  <si>
    <t>DENIS MARIEL FERNANDES HENRIQUE</t>
  </si>
  <si>
    <t>JARDIM SAO SAVERIO</t>
  </si>
  <si>
    <t>11-994504466</t>
  </si>
  <si>
    <t>MARGARIDA DE NAZARE DOS SANTOS LOMBA</t>
  </si>
  <si>
    <t>BRAS DE PINA</t>
  </si>
  <si>
    <t>21-965581410</t>
  </si>
  <si>
    <t>MARIA SUELI DA SILVA</t>
  </si>
  <si>
    <t>PARQUE MARIA HELENA</t>
  </si>
  <si>
    <t>11-957101809</t>
  </si>
  <si>
    <t>JULIA SILVA MANHAES</t>
  </si>
  <si>
    <t>VILA MERITI</t>
  </si>
  <si>
    <t>21-991949775</t>
  </si>
  <si>
    <t>EDILSON DE BRITO SIMOES</t>
  </si>
  <si>
    <t>VILA DAS BELEZAS</t>
  </si>
  <si>
    <t>11-94137100</t>
  </si>
  <si>
    <t>MELICIO CIPRIANO DOS SANTOS</t>
  </si>
  <si>
    <t>MADUREIRA</t>
  </si>
  <si>
    <t>21-968633010</t>
  </si>
  <si>
    <t>THAIANE DE ARAUJO RIBEIRO GOES</t>
  </si>
  <si>
    <t>PACIENCIA</t>
  </si>
  <si>
    <t>21-969076025</t>
  </si>
  <si>
    <t>ROSELI PAULO DA SILVA</t>
  </si>
  <si>
    <t>JARDIM VILA CARRAO</t>
  </si>
  <si>
    <t>11-997467218</t>
  </si>
  <si>
    <t>RENATA PIZANO DA MOTTA AMADEU</t>
  </si>
  <si>
    <t>HIGIENOPOLIS</t>
  </si>
  <si>
    <t>21-979024689</t>
  </si>
  <si>
    <t>DALMACIA TAGARRO MEDEIROS DO AMARAL</t>
  </si>
  <si>
    <t>21-975948852</t>
  </si>
  <si>
    <t>VALDELIRIO FERREIRA MATOS</t>
  </si>
  <si>
    <t>AGUA CHATA</t>
  </si>
  <si>
    <t>11-981777395</t>
  </si>
  <si>
    <t>KAREN MIRANDA ZANELLA</t>
  </si>
  <si>
    <t>IRAJA</t>
  </si>
  <si>
    <t>21-964641102</t>
  </si>
  <si>
    <t>LARA SEBASTIANY</t>
  </si>
  <si>
    <t>11-997315101</t>
  </si>
  <si>
    <t>LUIS CARLOS FERREIRA DE LIMA</t>
  </si>
  <si>
    <t>21-990583415</t>
  </si>
  <si>
    <t>DEBORA TAVARES DAMASCENO</t>
  </si>
  <si>
    <t>SUZANO</t>
  </si>
  <si>
    <t>CIDADE MIGUEL BADRA</t>
  </si>
  <si>
    <t>11-964241645</t>
  </si>
  <si>
    <t>ANTONIO GERALDO DE SOUSA</t>
  </si>
  <si>
    <t>21-965404240</t>
  </si>
  <si>
    <t>JOSE ANTONIO DO NASCIMENTO</t>
  </si>
  <si>
    <t>11-985642466</t>
  </si>
  <si>
    <t>FABIANA DA SILVA FIGUEIREDO</t>
  </si>
  <si>
    <t>PARQUE PAULISTA</t>
  </si>
  <si>
    <t>21-973589598</t>
  </si>
  <si>
    <t>PAULA TASMO LYRA</t>
  </si>
  <si>
    <t>21-984665008</t>
  </si>
  <si>
    <t>ABIGAIL LACERDA MARINHO DE CARVALHO</t>
  </si>
  <si>
    <t>PARQUE SAVOY CITY</t>
  </si>
  <si>
    <t>11-960707189</t>
  </si>
  <si>
    <t>JOSE DOMINGOS CALIXTO JUNIOR</t>
  </si>
  <si>
    <t>11-982231879</t>
  </si>
  <si>
    <t>CARMEM VERONICA CORREA</t>
  </si>
  <si>
    <t>11-962124267</t>
  </si>
  <si>
    <t>MARIA CRISTINA SOARES DOS SANTOS</t>
  </si>
  <si>
    <t>NÍVEL 1500</t>
  </si>
  <si>
    <t>11-986010993</t>
  </si>
  <si>
    <t>UZIEL AMELIO PEREIRA</t>
  </si>
  <si>
    <t>JARDIM ESMERALDA</t>
  </si>
  <si>
    <t>11-94736-0734</t>
  </si>
  <si>
    <t>JAQUELINE NORONHA DE ARAUJO</t>
  </si>
  <si>
    <t>MUTONDO</t>
  </si>
  <si>
    <t>21-996044970</t>
  </si>
  <si>
    <t>SOLANGE FRANCA DA SILVA</t>
  </si>
  <si>
    <t>JARDIM SAO JOAO (ZONA NORTE)</t>
  </si>
  <si>
    <t>11-910026756</t>
  </si>
  <si>
    <t>MONIQUE NOTO JUVENTINO HATSUNOMA</t>
  </si>
  <si>
    <t>PARQUE PAULISTANO</t>
  </si>
  <si>
    <t>11-946472590</t>
  </si>
  <si>
    <t>LUCIANA MIGUEL MARTINS</t>
  </si>
  <si>
    <t>21-965549322</t>
  </si>
  <si>
    <t>MARLON DOS SANTOS DA SILVA</t>
  </si>
  <si>
    <t>MONTE CASTELO</t>
  </si>
  <si>
    <t>21-966439920</t>
  </si>
  <si>
    <t>ELISANGELA FIRMINO DE OLIVEIRA</t>
  </si>
  <si>
    <t>21-993528221</t>
  </si>
  <si>
    <t>SIMONE BARBOSA DA JUSTA</t>
  </si>
  <si>
    <t>MARACANA</t>
  </si>
  <si>
    <t>21-964752026</t>
  </si>
  <si>
    <t>LUAN BATISTA VITAL</t>
  </si>
  <si>
    <t>11-987561721</t>
  </si>
  <si>
    <t>NANCI LINO DE MELLO ALMEIDA</t>
  </si>
  <si>
    <t>JARDIM MIRNA</t>
  </si>
  <si>
    <t>11-974662175</t>
  </si>
  <si>
    <t>ALBANI MENEZES DA SILVA</t>
  </si>
  <si>
    <t>21-999926923</t>
  </si>
  <si>
    <t>AMANDA OLIVEIRA DE PAULA</t>
  </si>
  <si>
    <t>PARQUE FELICIDADE</t>
  </si>
  <si>
    <t>21-994529401</t>
  </si>
  <si>
    <t>LUIZ FERNANDO FIEL DA SILVA</t>
  </si>
  <si>
    <t>VENDA DA CRUZ</t>
  </si>
  <si>
    <t>21-995854059</t>
  </si>
  <si>
    <t>ELIZABETH PARENTE PONTE</t>
  </si>
  <si>
    <t>21-994593318</t>
  </si>
  <si>
    <t>ISABELE RODRIGUES DA SILVA</t>
  </si>
  <si>
    <t>11-973940562</t>
  </si>
  <si>
    <t>JOAO LUIS DA SILVA JUNIOR</t>
  </si>
  <si>
    <t>21-977158005</t>
  </si>
  <si>
    <t>ANA MARIA SERRA</t>
  </si>
  <si>
    <t>11-991411199</t>
  </si>
  <si>
    <t>SILMARA ZEVIANI CALDERARO</t>
  </si>
  <si>
    <t>21-970391904</t>
  </si>
  <si>
    <t>MARCIO MOSCARDI</t>
  </si>
  <si>
    <t>LAUZANE PAULISTA</t>
  </si>
  <si>
    <t>11-981016379</t>
  </si>
  <si>
    <t>WILTON DO AMARAL PEREIRA</t>
  </si>
  <si>
    <t>21-986113114</t>
  </si>
  <si>
    <t>LEDA CRISTINA RODRIGUES FIGUEIREDO</t>
  </si>
  <si>
    <t>VILA TALARICO</t>
  </si>
  <si>
    <t>11-986242323</t>
  </si>
  <si>
    <t>LUCIANA SANTOS DA SILVA</t>
  </si>
  <si>
    <t>BANCO DE AREIA</t>
  </si>
  <si>
    <t>21-984282240</t>
  </si>
  <si>
    <t>MARTA PEREIRA DOS SANTOS DE LIMA</t>
  </si>
  <si>
    <t>QUINTINO BOCAIUVA</t>
  </si>
  <si>
    <t>21-964338232</t>
  </si>
  <si>
    <t>LUCIMEIRE NERES DO AMARAL</t>
  </si>
  <si>
    <t>JARDIM JULIETA</t>
  </si>
  <si>
    <t>11-972819759</t>
  </si>
  <si>
    <t>ELISABETE APARECIDA FLORIANO FELIX</t>
  </si>
  <si>
    <t>JARDIM BOA VISTA (ZONA SUL)</t>
  </si>
  <si>
    <t>11-957938379</t>
  </si>
  <si>
    <t>ELIETE SONIA DA ROCHA DUARTE</t>
  </si>
  <si>
    <t>JARDIM AMERICA</t>
  </si>
  <si>
    <t>21-970413713</t>
  </si>
  <si>
    <t>USTRALIA LUIZA DE FREITAS RAMOS</t>
  </si>
  <si>
    <t>11-932682500</t>
  </si>
  <si>
    <t>DIOGO PEREIRA DA SILVA</t>
  </si>
  <si>
    <t>INHAUMA</t>
  </si>
  <si>
    <t>21-964409766</t>
  </si>
  <si>
    <t>RONALDO DE ALMEIDA</t>
  </si>
  <si>
    <t>JARDIM SAO LUIS</t>
  </si>
  <si>
    <t>11-976743270</t>
  </si>
  <si>
    <t>MARINEI SOUSA SILVA</t>
  </si>
  <si>
    <t>CIDADE MONÇOES</t>
  </si>
  <si>
    <t>11-965532263</t>
  </si>
  <si>
    <t>JOSE LOPES DOS ANJOS</t>
  </si>
  <si>
    <t>CAVALCANTI</t>
  </si>
  <si>
    <t>21-964622655</t>
  </si>
  <si>
    <t>QUELI CRISTINA PRADO DUTRA</t>
  </si>
  <si>
    <t>JARDIM MARILIA</t>
  </si>
  <si>
    <t>11-940115142</t>
  </si>
  <si>
    <t>NATALIA OLIVEIRA PASCOA</t>
  </si>
  <si>
    <t>11-995674362</t>
  </si>
  <si>
    <t>JUSCELINA ROSA DE JESUS</t>
  </si>
  <si>
    <t>JUNDIAI</t>
  </si>
  <si>
    <t>JARDIM PACAEMBU</t>
  </si>
  <si>
    <t>11-989521229</t>
  </si>
  <si>
    <t>GABRIELA DOMINGUES MENDES</t>
  </si>
  <si>
    <t>NÍVEL 2500</t>
  </si>
  <si>
    <t>21-988123190</t>
  </si>
  <si>
    <t>BIANCA DOS SANTOS GARCIA</t>
  </si>
  <si>
    <t>FERRAZ DE VASCONCELOS</t>
  </si>
  <si>
    <t>11-967064060</t>
  </si>
  <si>
    <t>JOSE SEBASTIAO CORREA MACEDO</t>
  </si>
  <si>
    <t>CHACARA BELENZINHO</t>
  </si>
  <si>
    <t>11-981720551</t>
  </si>
  <si>
    <t>SILVIO LEAL PEREIRA LEITE</t>
  </si>
  <si>
    <t>21-964965823</t>
  </si>
  <si>
    <t>ANA CRISTINA SERAFIM OLIVEIRA DOS SANTOS</t>
  </si>
  <si>
    <t>21-997867827</t>
  </si>
  <si>
    <t>LUANA MARQUES DO SANTOS</t>
  </si>
  <si>
    <t>11-948894805</t>
  </si>
  <si>
    <t>MARIA EDUARDA FELIX DOS SANTOS</t>
  </si>
  <si>
    <t>11-952178817</t>
  </si>
  <si>
    <t>MANOEL JOSE DA SILVA</t>
  </si>
  <si>
    <t>21-981081550</t>
  </si>
  <si>
    <t>LEDJANE SOUZA MARINHO DE LIMA</t>
  </si>
  <si>
    <t>JARDIM ZAIRA</t>
  </si>
  <si>
    <t>11-977735034</t>
  </si>
  <si>
    <t>LUCINEIDE LIMA DUTRA</t>
  </si>
  <si>
    <t>11-984609528</t>
  </si>
  <si>
    <t>ROSILENE CRISTINA DOS SANTOS PEDROSO</t>
  </si>
  <si>
    <t>ENGENHO DA RAINHA</t>
  </si>
  <si>
    <t>21-990908866</t>
  </si>
  <si>
    <t>MARIA ANGELA MOURAO</t>
  </si>
  <si>
    <t>CASA VERDE</t>
  </si>
  <si>
    <t>11-968345724</t>
  </si>
  <si>
    <t>JOAO FERNANDO MOREIRA</t>
  </si>
  <si>
    <t>ANDARAI</t>
  </si>
  <si>
    <t>21-997679594</t>
  </si>
  <si>
    <t>FABIANA DA COSTA FIORENTINI</t>
  </si>
  <si>
    <t>21-970649466</t>
  </si>
  <si>
    <t>CELIA REGINA DA SILVA ROCHA</t>
  </si>
  <si>
    <t>PONTO CHIC</t>
  </si>
  <si>
    <t>21-989255654</t>
  </si>
  <si>
    <t>PRISCILA MARIA DE ANDRADE MENDES CASTRO</t>
  </si>
  <si>
    <t>VILA ZAT</t>
  </si>
  <si>
    <t>11-981257193</t>
  </si>
  <si>
    <t>MARIA ELICI DA SILVA</t>
  </si>
  <si>
    <t>PARQUE SAO MIGUEL</t>
  </si>
  <si>
    <t>11-949507928</t>
  </si>
  <si>
    <t>JABLAS DE ALMEIDA</t>
  </si>
  <si>
    <t>PARQUE SANTO AMARO</t>
  </si>
  <si>
    <t>11-952280432</t>
  </si>
  <si>
    <t>LUCIENE CORTES TEIXEIRA</t>
  </si>
  <si>
    <t>SAUDE</t>
  </si>
  <si>
    <t>11-984179384</t>
  </si>
  <si>
    <t>IZA LOUREIRO DA SILVA FERREIRA</t>
  </si>
  <si>
    <t>21-993832099</t>
  </si>
  <si>
    <t>PATRICIA MARASCO SANTOS</t>
  </si>
  <si>
    <t>PAISAGEM RENOIR</t>
  </si>
  <si>
    <t>11-995244715</t>
  </si>
  <si>
    <t>ALYNE GABRIELA DE JESUS SANTOS</t>
  </si>
  <si>
    <t>21-975863129</t>
  </si>
  <si>
    <t>TANIA MARA DA SILVA GOUVEA SOUZA</t>
  </si>
  <si>
    <t>11-964480022</t>
  </si>
  <si>
    <t>ADELIA CRISTINA AVELAR SANTOS</t>
  </si>
  <si>
    <t>21-976005223</t>
  </si>
  <si>
    <t>ALEXANDRE DA SILVA</t>
  </si>
  <si>
    <t>11-986645641</t>
  </si>
  <si>
    <t>ALINE GUERRERO DE SOUSA</t>
  </si>
  <si>
    <t>JARDIM SAO MIGUEL</t>
  </si>
  <si>
    <t>11-933847765</t>
  </si>
  <si>
    <t>ALINE LUCENA DA SILVA</t>
  </si>
  <si>
    <t>VILA ANDRADE</t>
  </si>
  <si>
    <t>11-968024619</t>
  </si>
  <si>
    <t>ANA PAULA CARVALHO DE OLIVEIRA IMPROTA</t>
  </si>
  <si>
    <t>21-974099031</t>
  </si>
  <si>
    <t>CINTIA CRISTINA VICENTE AUGUSTO</t>
  </si>
  <si>
    <t>PRATA</t>
  </si>
  <si>
    <t>21-982230185</t>
  </si>
  <si>
    <t>EDILAINE MARCAL DE VASCONCELOS</t>
  </si>
  <si>
    <t>VILA MOGILAR</t>
  </si>
  <si>
    <t>11-976133076</t>
  </si>
  <si>
    <t>ELAINE CRISTINA DA SILVA FALCAO</t>
  </si>
  <si>
    <t>JARDIM SAO DOMINGOS</t>
  </si>
  <si>
    <t>11-943001648</t>
  </si>
  <si>
    <t>ELISANGELA DE OLIVEIRA BASTOS BOENTE</t>
  </si>
  <si>
    <t>AGOSTINHO PORTO</t>
  </si>
  <si>
    <t>21-981634030</t>
  </si>
  <si>
    <t>ESTHER SANTOS ALMEIDA SIQUEIRA</t>
  </si>
  <si>
    <t>SANTA AMELIA</t>
  </si>
  <si>
    <t>21-981588273</t>
  </si>
  <si>
    <t>GABRIEL PIETRO SILVA FERREIRA DE MELLO</t>
  </si>
  <si>
    <t>CAROLINA</t>
  </si>
  <si>
    <t>21-969537293</t>
  </si>
  <si>
    <t>GABRIEL SUZANO TUPPER</t>
  </si>
  <si>
    <t>21-991600887</t>
  </si>
  <si>
    <t>GEOVANNA BENEVIDES DE OLIVEIRA</t>
  </si>
  <si>
    <t>CIDADE IPAVA</t>
  </si>
  <si>
    <t>11-952144833</t>
  </si>
  <si>
    <t>INGRID MAIA SOUZA</t>
  </si>
  <si>
    <t>21-984283218</t>
  </si>
  <si>
    <t>JOAO VITOR SANTOS SANTANA</t>
  </si>
  <si>
    <t>21-987320003</t>
  </si>
  <si>
    <t>JUCIARA FELIX DOS SANTOS</t>
  </si>
  <si>
    <t>PARQUE SAO FRANCISCO</t>
  </si>
  <si>
    <t>11-985096428</t>
  </si>
  <si>
    <t>KEILA FERNANDA RODRIGUES BRANDAO</t>
  </si>
  <si>
    <t>BRAZ CUBAS</t>
  </si>
  <si>
    <t>11-996309645</t>
  </si>
  <si>
    <t>MARIA HELENA DOS SANTOS</t>
  </si>
  <si>
    <t>11-953094846</t>
  </si>
  <si>
    <t>MEIRE LUCI RIBEIRO SUZANO</t>
  </si>
  <si>
    <t>21-995740081</t>
  </si>
  <si>
    <t>MELISSA NUKUI VIEIRA LIMA</t>
  </si>
  <si>
    <t>JARDIM MONTE KEMEL</t>
  </si>
  <si>
    <t>11-945915328</t>
  </si>
  <si>
    <t>MICHELE STEFANINI DOS SANTOS</t>
  </si>
  <si>
    <t>AYROSA</t>
  </si>
  <si>
    <t>11-964260540</t>
  </si>
  <si>
    <t>ROGERIO ENSIDES</t>
  </si>
  <si>
    <t>VILA SUZANA</t>
  </si>
  <si>
    <t>11-966131398</t>
  </si>
  <si>
    <t>RONALDO ZACARIAS DA SILVA</t>
  </si>
  <si>
    <t>PONTE PRETA</t>
  </si>
  <si>
    <t>21-985947732</t>
  </si>
  <si>
    <t>ROSIANE MOTA PANTALEAO</t>
  </si>
  <si>
    <t>RECREIO SAO JORGE</t>
  </si>
  <si>
    <t>11-952532406</t>
  </si>
  <si>
    <t>SIMONE ALVES SINGUE DA SILVA</t>
  </si>
  <si>
    <t>21-993909055</t>
  </si>
  <si>
    <t>TAILA ALVES DA CONCEICAO</t>
  </si>
  <si>
    <t>JARDIM PARIS</t>
  </si>
  <si>
    <t>11-959570398</t>
  </si>
  <si>
    <t>THAIANY COSTA ALVES DOS SANTOS</t>
  </si>
  <si>
    <t>11-963533353</t>
  </si>
  <si>
    <t>WALTER RICARDO DE LIMA</t>
  </si>
  <si>
    <t>JARDIM MALIA II</t>
  </si>
  <si>
    <t>11-996949239</t>
  </si>
  <si>
    <t>ZENAIDE LOPES DA SILVA SCOPELITTE</t>
  </si>
  <si>
    <t>11-969162357</t>
  </si>
  <si>
    <t>MICHELE ALVES RIBEIRO</t>
  </si>
  <si>
    <t>11-967056053</t>
  </si>
  <si>
    <t>MARIA IZABEL SALES BRASIL</t>
  </si>
  <si>
    <t>JARDIM SANTA MARGARIDA</t>
  </si>
  <si>
    <t>11-970173051</t>
  </si>
  <si>
    <t>YVONE RIBEIRO SANTANA CESAR</t>
  </si>
  <si>
    <t>VILA ESPERANÇA</t>
  </si>
  <si>
    <t>11-995368406</t>
  </si>
  <si>
    <t>ADRIANA SOUZA DE OLIVEIRA</t>
  </si>
  <si>
    <t>11-952100772</t>
  </si>
  <si>
    <t>SIRLANE OLIVEIRA CARDOZO</t>
  </si>
  <si>
    <t>VILA MARIA</t>
  </si>
  <si>
    <t>11-943957017</t>
  </si>
  <si>
    <t>FERNANDO MATIAS SILVA</t>
  </si>
  <si>
    <t>11-977279958</t>
  </si>
  <si>
    <t>CIRLEIA ELLER DOS SANTOS</t>
  </si>
  <si>
    <t>LARANJAL</t>
  </si>
  <si>
    <t>21-987844966</t>
  </si>
  <si>
    <t>MARY LUCIA SILVA DOS SANTOS</t>
  </si>
  <si>
    <t>21-996345047</t>
  </si>
  <si>
    <t>NICOLLE BELLA ROSA MARINS TAVARES</t>
  </si>
  <si>
    <t>21-97564-5611</t>
  </si>
  <si>
    <t>DENIS ASSIS MIQUELIM DE MELLO</t>
  </si>
  <si>
    <t>VILA BRASILINA</t>
  </si>
  <si>
    <t>11-940360164</t>
  </si>
  <si>
    <t>LIDIANE SOUSA</t>
  </si>
  <si>
    <t>JARDIM GUILHERMINO</t>
  </si>
  <si>
    <t>11-953316878</t>
  </si>
  <si>
    <t>FRANCISCO RODRIGUES MARTINS</t>
  </si>
  <si>
    <t>21-983792889</t>
  </si>
  <si>
    <t>JOSE FREDERICO RIBEIRO</t>
  </si>
  <si>
    <t>21-992067385</t>
  </si>
  <si>
    <t>JAILTON ALVES DOS SANTOS</t>
  </si>
  <si>
    <t>11-947061439</t>
  </si>
  <si>
    <t>REGINA JOSE DA SILVA DE PAULA</t>
  </si>
  <si>
    <t>JARDIM ARTIDORO</t>
  </si>
  <si>
    <t>11-968001952</t>
  </si>
  <si>
    <t>UILDO MACEDO VIEIRA</t>
  </si>
  <si>
    <t>PARQUE JUREMA</t>
  </si>
  <si>
    <t>11-970494370</t>
  </si>
  <si>
    <t>EVA DA SILVA RODRIGUES</t>
  </si>
  <si>
    <t>11-914127403</t>
  </si>
  <si>
    <t>ROSENILDA NOGUEIRA DA SILVA</t>
  </si>
  <si>
    <t>CACUIA</t>
  </si>
  <si>
    <t>21-996506474</t>
  </si>
  <si>
    <t>BEATRIZ FERREIRA RODRIGUES</t>
  </si>
  <si>
    <t>11-977615394</t>
  </si>
  <si>
    <t>ROSENIL SANTOS FERREIRA</t>
  </si>
  <si>
    <t>11-954366597</t>
  </si>
  <si>
    <t>SONIA MARIA FERREIRA DE ALMEIDA</t>
  </si>
  <si>
    <t>21-986060723</t>
  </si>
  <si>
    <t>ADRIANO FEITOZA RIBEIRO</t>
  </si>
  <si>
    <t>JARDIM GOPOUVA</t>
  </si>
  <si>
    <t>11-985850385</t>
  </si>
  <si>
    <t>AIRAM ALVES DE OLIVEIRA ORTIZ</t>
  </si>
  <si>
    <t>CHACARA CALIFORNIA</t>
  </si>
  <si>
    <t>11-996517460</t>
  </si>
  <si>
    <t>SIDNEY ORTIZ COELHA</t>
  </si>
  <si>
    <t>11-993428458</t>
  </si>
  <si>
    <t>LILIAN KIRSANOFF FATTORI</t>
  </si>
  <si>
    <t>JARDIM PATENTE</t>
  </si>
  <si>
    <t>11-950789330</t>
  </si>
  <si>
    <t>ALEXANDRA SOUZA DOS SANTOS</t>
  </si>
  <si>
    <t>ELDORADO</t>
  </si>
  <si>
    <t>11-991225244</t>
  </si>
  <si>
    <t>CELIO XAVIER DE LIMA</t>
  </si>
  <si>
    <t>PINHEIROS</t>
  </si>
  <si>
    <t>11-997460637</t>
  </si>
  <si>
    <t>MARIA MARLI NOBRE DE MELO</t>
  </si>
  <si>
    <t>CIDADE TUPINAMBA</t>
  </si>
  <si>
    <t>11-950810465</t>
  </si>
  <si>
    <t>CARLOS ALBERTO DOS SANTOS</t>
  </si>
  <si>
    <t>21-964342743</t>
  </si>
  <si>
    <t>CLAUDIA REGINA ZANQUINI ZANQUETTA</t>
  </si>
  <si>
    <t>11-991870874</t>
  </si>
  <si>
    <t>JOAO VITOR ALMEIDA CRUZ</t>
  </si>
  <si>
    <t>JARDIM MAIA</t>
  </si>
  <si>
    <t>11-968920927</t>
  </si>
  <si>
    <t>IVAN FERREIRA ABREU</t>
  </si>
  <si>
    <t>21-997541208</t>
  </si>
  <si>
    <t>PEDRO CESAR SILVEIRA DINIZ</t>
  </si>
  <si>
    <t>JARDIM JAPAO</t>
  </si>
  <si>
    <t>11-932457212</t>
  </si>
  <si>
    <t>SIMONE DE LOURDES MAIDANA</t>
  </si>
  <si>
    <t>11-988237743</t>
  </si>
  <si>
    <t>TELMA DA ANUNCIACAO DE SOUZA</t>
  </si>
  <si>
    <t>PARQUE ESPERANÇA</t>
  </si>
  <si>
    <t>21-976265060</t>
  </si>
  <si>
    <t>WALDEMAR SANTOS</t>
  </si>
  <si>
    <t>11-947831508</t>
  </si>
  <si>
    <t>FABIANA APARECIDA DE SOUZA</t>
  </si>
  <si>
    <t>JARDIM CRISTAL</t>
  </si>
  <si>
    <t>11-960850524</t>
  </si>
  <si>
    <t>PAULO SERGIO DE ANDRADE CAMPOS</t>
  </si>
  <si>
    <t>11-942151314</t>
  </si>
  <si>
    <t>MAYARA APARECIDA CRUZ OLIVEIRA</t>
  </si>
  <si>
    <t>PARQUE BRISTOL</t>
  </si>
  <si>
    <t>11-985389591</t>
  </si>
  <si>
    <t>VIVIANE VIEIRA DOS SANTOS SILVA</t>
  </si>
  <si>
    <t>LARGO DA BATALHA</t>
  </si>
  <si>
    <t>21-988310947</t>
  </si>
  <si>
    <t>JANE FLAVIA DE AGUIAR VENANCIO</t>
  </si>
  <si>
    <t>21-982959166</t>
  </si>
  <si>
    <t>ANDERSON SOUZA GOMES</t>
  </si>
  <si>
    <t>JARDIM ANA LUCIA</t>
  </si>
  <si>
    <t>11-947323194</t>
  </si>
  <si>
    <t>VERONICA STEPANOV CARLEVARIS</t>
  </si>
  <si>
    <t>SANTA ROSA</t>
  </si>
  <si>
    <t>21-997429677</t>
  </si>
  <si>
    <t>LUCIMAR TAVARES DOS SANTOS BEISSMANN</t>
  </si>
  <si>
    <t>PARQUE PETROPOLIS</t>
  </si>
  <si>
    <t>11-971136518</t>
  </si>
  <si>
    <t>MARIA APARECIDA DA SILVA SANTOS</t>
  </si>
  <si>
    <t>JARDIM BEATRIZ</t>
  </si>
  <si>
    <t>11-969014843</t>
  </si>
  <si>
    <t>LEONARDO BARBOSA DOS SANTOS SILVA</t>
  </si>
  <si>
    <t>JARDIM DA LARANJEIRA (ZONA LESTE)</t>
  </si>
  <si>
    <t>11-914834376</t>
  </si>
  <si>
    <t>ENRIQUE SANCHEZ POMAR</t>
  </si>
  <si>
    <t>SAO FRANCISCO</t>
  </si>
  <si>
    <t>21-973769941</t>
  </si>
  <si>
    <t>CLAUDIA REGINA DE CASTRO ZANUSSO</t>
  </si>
  <si>
    <t>JARDIM SAO PAULO</t>
  </si>
  <si>
    <t>11-959520462</t>
  </si>
  <si>
    <t>RICARDO NAXARA FORMOZINHO</t>
  </si>
  <si>
    <t>VILA CONGONHAS</t>
  </si>
  <si>
    <t>11-910096636</t>
  </si>
  <si>
    <t>CELSO BRANCO DE ARAUJO NETO</t>
  </si>
  <si>
    <t>VILA MASCOTE</t>
  </si>
  <si>
    <t>11-973346207</t>
  </si>
  <si>
    <t>PATRICK LUCIANO WEGENER</t>
  </si>
  <si>
    <t>21-979626767</t>
  </si>
  <si>
    <t>LUCAS OLIVEIRA DE MENEZES</t>
  </si>
  <si>
    <t>11-997677749</t>
  </si>
  <si>
    <t>EDUARDO LUIS FURUKAWA FRANCISCO</t>
  </si>
  <si>
    <t>VILA LIBANESA</t>
  </si>
  <si>
    <t>11-947415923</t>
  </si>
  <si>
    <t>TATIANE FREITAS DOS SANTOS</t>
  </si>
  <si>
    <t>11-985539567</t>
  </si>
  <si>
    <t>BARBARA STIAGO RITA</t>
  </si>
  <si>
    <t>21-972140488</t>
  </si>
  <si>
    <t>FABIO SGANZELLA</t>
  </si>
  <si>
    <t>PARQUE SAO DOMINGOS</t>
  </si>
  <si>
    <t>11-999569007</t>
  </si>
  <si>
    <t>MARINA DE SOUZA SILVA</t>
  </si>
  <si>
    <t>21-993097644</t>
  </si>
  <si>
    <t>TATIANA SANTOS OLIVEIRA</t>
  </si>
  <si>
    <t>21-970970725</t>
  </si>
  <si>
    <t>MARCILENE MARQUES DOS SANTOS</t>
  </si>
  <si>
    <t>21-979795044</t>
  </si>
  <si>
    <t>MARIA VANIA DOS SANTOS ROCHA OLIVEIRA</t>
  </si>
  <si>
    <t>11-967067421</t>
  </si>
  <si>
    <t>DULCINEIDE DA PAZ RODRIGUES</t>
  </si>
  <si>
    <t>11-984042870</t>
  </si>
  <si>
    <t>GILDA CORREIA FARIA</t>
  </si>
  <si>
    <t>11-948006608</t>
  </si>
  <si>
    <t>KATIA LUZIA DE SOUZA SANTOS</t>
  </si>
  <si>
    <t>21-970388553</t>
  </si>
  <si>
    <t>RODRIGO DE OLIVEIRA SANTOS</t>
  </si>
  <si>
    <t>VILA MARGARIDA</t>
  </si>
  <si>
    <t>11-977500136</t>
  </si>
  <si>
    <t>ANDREA ALVES DIAS</t>
  </si>
  <si>
    <t>JARDIM SANTO ANTONIO</t>
  </si>
  <si>
    <t>11-998634606</t>
  </si>
  <si>
    <t>AUGUSTO LOURENCO</t>
  </si>
  <si>
    <t>21-999550863</t>
  </si>
  <si>
    <t>MARLENE ARAUJO</t>
  </si>
  <si>
    <t>JARDIM MARISTELA</t>
  </si>
  <si>
    <t>11-992185089</t>
  </si>
  <si>
    <t>ANDERSON MOREIRA SALES</t>
  </si>
  <si>
    <t>JARDIM SAO MANOEL</t>
  </si>
  <si>
    <t>11-947082462</t>
  </si>
  <si>
    <t>RAQUEL SANTOS BRITO</t>
  </si>
  <si>
    <t>PARQUE PAINEIRAS</t>
  </si>
  <si>
    <t>11-951547056</t>
  </si>
  <si>
    <t>GERSON VICENTE</t>
  </si>
  <si>
    <t>VILA AZEVEDO</t>
  </si>
  <si>
    <t>11-982043518</t>
  </si>
  <si>
    <t>ERYSDELVANE DA SILVA BARROS</t>
  </si>
  <si>
    <t>VILA AIMORE</t>
  </si>
  <si>
    <t>11-985671669</t>
  </si>
  <si>
    <t>ARIANE CORDEIRO VENTURA</t>
  </si>
  <si>
    <t>PARQUE RESIDENCIAL ITAPETI</t>
  </si>
  <si>
    <t>11-976540856</t>
  </si>
  <si>
    <t>ALDER FERNANDES RIBAS</t>
  </si>
  <si>
    <t>11-945080657</t>
  </si>
  <si>
    <t>MILENA PIQUI FERREIRA</t>
  </si>
  <si>
    <t>JARDIM ANSALCA</t>
  </si>
  <si>
    <t>11-969543402</t>
  </si>
  <si>
    <t>SELMA CRISTINA SILVA</t>
  </si>
  <si>
    <t>11-966594420</t>
  </si>
  <si>
    <t xml:space="preserve">samaritano </t>
  </si>
  <si>
    <t>ELAINE FERREIRA BERNARDINO</t>
  </si>
  <si>
    <t>21-972551174</t>
  </si>
  <si>
    <t>JOSEFA MOTA DO NASCIMENTO</t>
  </si>
  <si>
    <t>JARDIM OLINDA</t>
  </si>
  <si>
    <t>11-962742466</t>
  </si>
  <si>
    <t>CRISTIANE MARIA DA SILVA FIGUEIRA</t>
  </si>
  <si>
    <t>RESIDENCIAL PARQUE CUMBICA</t>
  </si>
  <si>
    <t>11-967199879</t>
  </si>
  <si>
    <t>MARCIA BERTI NEVES</t>
  </si>
  <si>
    <t>PRESIDENTE ALTINO</t>
  </si>
  <si>
    <t>11-993651303</t>
  </si>
  <si>
    <t>MONICA REGINA OLIVEIRA DOS SANTOS</t>
  </si>
  <si>
    <t>21-995190893</t>
  </si>
  <si>
    <t xml:space="preserve">hospital americas </t>
  </si>
  <si>
    <t>VICTOR HUGO DOS SANTOS GREGORIO DE SOUZA</t>
  </si>
  <si>
    <t>VILA GUILHERME</t>
  </si>
  <si>
    <t>11-981560249</t>
  </si>
  <si>
    <t>LUIZ CLAUDIO DA SILVA DE LIMA</t>
  </si>
  <si>
    <t>21-983192400</t>
  </si>
  <si>
    <t>RENATA FARIA DE SOUZA MONTEIRO</t>
  </si>
  <si>
    <t>11-974867584</t>
  </si>
  <si>
    <t>RICARDO FELICIANO DOS SANTOS</t>
  </si>
  <si>
    <t>11-985394604</t>
  </si>
  <si>
    <t>ZELINA BATISTA DE SOUZA</t>
  </si>
  <si>
    <t>21-972242052</t>
  </si>
  <si>
    <t>ANILTON APARECIDO ALVES</t>
  </si>
  <si>
    <t>BOAÇU</t>
  </si>
  <si>
    <t>21-982258043</t>
  </si>
  <si>
    <t>FABIO ALTAMIR BARBOZA DA SILVA</t>
  </si>
  <si>
    <t>11-980899887</t>
  </si>
  <si>
    <t>MONICA CRISTINA ALONSO DOS SANTOS</t>
  </si>
  <si>
    <t>CARANDIRU</t>
  </si>
  <si>
    <t>11-966357157</t>
  </si>
  <si>
    <t>SIMONE APARECIDA LINS</t>
  </si>
  <si>
    <t>JARDIM SILVIA</t>
  </si>
  <si>
    <t>11-913338699</t>
  </si>
  <si>
    <t>PATRICIA CSANK RIBEIRO KURACHI</t>
  </si>
  <si>
    <t>SANTA ISABEL</t>
  </si>
  <si>
    <t>11-940116677</t>
  </si>
  <si>
    <t>BIANCA SANTOS ALARCON</t>
  </si>
  <si>
    <t>JARDIM SANTA CLARA</t>
  </si>
  <si>
    <t>11-969566413</t>
  </si>
  <si>
    <t>JOSE ALEXANDRE PINTO DE OLIVEIRA</t>
  </si>
  <si>
    <t>21-987930090</t>
  </si>
  <si>
    <t>MARCELO DA LUZ SILVEIRA</t>
  </si>
  <si>
    <t>JAPERI</t>
  </si>
  <si>
    <t>PARQUE MUCAJA</t>
  </si>
  <si>
    <t>21-990761123</t>
  </si>
  <si>
    <t>ANILOEL MARTINS COSTA FILHO</t>
  </si>
  <si>
    <t>JARDIM PRIMAVERA</t>
  </si>
  <si>
    <t>21-973620101</t>
  </si>
  <si>
    <t>MARCOS ANTONIO DE ASSIS SOUZA</t>
  </si>
  <si>
    <t>21-976290628</t>
  </si>
  <si>
    <t>VALERIA DE CARVALHO COSTA</t>
  </si>
  <si>
    <t>11-946365161</t>
  </si>
  <si>
    <t>MARIA APARECIDA ALEXANDRINA PORTO</t>
  </si>
  <si>
    <t>11-946871526</t>
  </si>
  <si>
    <t>JULIA CUNHA DEPS MIGUEL</t>
  </si>
  <si>
    <t>11-988502026</t>
  </si>
  <si>
    <t xml:space="preserve">amil luz </t>
  </si>
  <si>
    <t>WENDY DE OLIVEIRA DOS SANTOS</t>
  </si>
  <si>
    <t>VILA MOREIRA</t>
  </si>
  <si>
    <t>11-942903228</t>
  </si>
  <si>
    <t>ELENICE CRISTINA SILVA</t>
  </si>
  <si>
    <t>JARDIM VALERIA</t>
  </si>
  <si>
    <t>11-931434825</t>
  </si>
  <si>
    <t>EDSON PEREIRA DA CRUZ</t>
  </si>
  <si>
    <t>VILA MAZZEI</t>
  </si>
  <si>
    <t>11-967604699</t>
  </si>
  <si>
    <t>SABRINA BARBOSA DA SILVA</t>
  </si>
  <si>
    <t>JARDIM PONTE ALTA II</t>
  </si>
  <si>
    <t>11-961885157</t>
  </si>
  <si>
    <t>FLAVIO RODRIGO FERNANDES</t>
  </si>
  <si>
    <t>21-980360717</t>
  </si>
  <si>
    <t>ISABEL CRISTINA ZIOLI</t>
  </si>
  <si>
    <t>QUITAUNA</t>
  </si>
  <si>
    <t>11-952167897</t>
  </si>
  <si>
    <t>KENISSON BRUNO MARTINS SOARES</t>
  </si>
  <si>
    <t>11-991630358</t>
  </si>
  <si>
    <t>MARCELO DOS SANTOS FERREIRA</t>
  </si>
  <si>
    <t>21-997587885</t>
  </si>
  <si>
    <t>SEBASTIAO MIGUEL DA ANUNCIACAO</t>
  </si>
  <si>
    <t>MORRO DO INDIO</t>
  </si>
  <si>
    <t>11-958933069</t>
  </si>
  <si>
    <t>DANILO MARQUES DIAS</t>
  </si>
  <si>
    <t>21-964343473</t>
  </si>
  <si>
    <t>KLEBER COUTO DE LEMOS</t>
  </si>
  <si>
    <t>11-913170552</t>
  </si>
  <si>
    <t>LUCIANA FERREIRA FONTES</t>
  </si>
  <si>
    <t>11-966771456</t>
  </si>
  <si>
    <t>RICARDO MULLER VIANNA</t>
  </si>
  <si>
    <t>21-988924089</t>
  </si>
  <si>
    <t>MARCIA APARECIDA DUTRA REINA</t>
  </si>
  <si>
    <t>11-995694310</t>
  </si>
  <si>
    <t>ABENIEL MEDEIROS FILHO</t>
  </si>
  <si>
    <t>21-968287323</t>
  </si>
  <si>
    <t>MATHEUS DOS SANTOS MACHADO</t>
  </si>
  <si>
    <t>21-984250377</t>
  </si>
  <si>
    <t>MARCELO DE PAULA SOUSA BATISTA</t>
  </si>
  <si>
    <t>SE</t>
  </si>
  <si>
    <t>11-952751913</t>
  </si>
  <si>
    <t>WANDER LINDEM BRASILIANO XAVIER</t>
  </si>
  <si>
    <t>11-982785913</t>
  </si>
  <si>
    <t>JESSICA SILVEIRA SILVA TOLEDO PEDROSO</t>
  </si>
  <si>
    <t>11-966226478</t>
  </si>
  <si>
    <t>ELAINE GRACIELE BAPTISTA</t>
  </si>
  <si>
    <t>BROOKLIN PAULISTA</t>
  </si>
  <si>
    <t>11-984192145</t>
  </si>
  <si>
    <t>LOURIVAL DIAS JUNIOR</t>
  </si>
  <si>
    <t>PAIOL DE POLVORA</t>
  </si>
  <si>
    <t>21-964101794</t>
  </si>
  <si>
    <t>ANA CRISTINA MARQUES DO NASCIMENTO</t>
  </si>
  <si>
    <t>NOVA CIDADE</t>
  </si>
  <si>
    <t>21-983082661</t>
  </si>
  <si>
    <t>ANDERSON RODRIGUES PANDELO</t>
  </si>
  <si>
    <t>VILA CARMELA I</t>
  </si>
  <si>
    <t>11-966886021</t>
  </si>
  <si>
    <t>ipiranga</t>
  </si>
  <si>
    <t>DIVANA GOMES RODRIGUES</t>
  </si>
  <si>
    <t>VILA ROMANA</t>
  </si>
  <si>
    <t>11-996766384</t>
  </si>
  <si>
    <t>DULCE RIGHY PEREIRA NUNES</t>
  </si>
  <si>
    <t>21-964277182</t>
  </si>
  <si>
    <t>GABRIEL WAN WELL RODRIGUES</t>
  </si>
  <si>
    <t>VILA SAO GABRIEL</t>
  </si>
  <si>
    <t>11-982761440</t>
  </si>
  <si>
    <t>LUCIANA DOS SANTOS</t>
  </si>
  <si>
    <t>11-969507789</t>
  </si>
  <si>
    <t>MARCIA CRISTIANE FELIX DA SILVA</t>
  </si>
  <si>
    <t>JABOATAO DOS GUARARAPES</t>
  </si>
  <si>
    <t>PRAZERES</t>
  </si>
  <si>
    <t>81-985753544</t>
  </si>
  <si>
    <t>Hospital Santa Joana Recife</t>
  </si>
  <si>
    <t>MARIA SALOME DE LIMA OLIVEIRA</t>
  </si>
  <si>
    <t>VILA REGENTE FEIJO</t>
  </si>
  <si>
    <t>11-994665254</t>
  </si>
  <si>
    <t>MARTA REGINA BERNA CHAVES</t>
  </si>
  <si>
    <t>21-994461980</t>
  </si>
  <si>
    <t>REGINALVA APARECIDA GOMES ALVES</t>
  </si>
  <si>
    <t>JARDIM MIRIAM</t>
  </si>
  <si>
    <t>11-987019037</t>
  </si>
  <si>
    <t>RODRIGO JOSE BOLDRIN DA SILVA</t>
  </si>
  <si>
    <t>JARDIM BRASIL (ZONA NORTE)</t>
  </si>
  <si>
    <t>11-983007525</t>
  </si>
  <si>
    <t>hospital Samaritano</t>
  </si>
  <si>
    <t>TATIANE CRISTINA ROSA</t>
  </si>
  <si>
    <t>11-984116250</t>
  </si>
  <si>
    <t>LMARIA DAS GRACAS ZANELA DE OLIVEIRA</t>
  </si>
  <si>
    <t>EDMILSON BATISTA DE MACEDO</t>
  </si>
  <si>
    <t>JARDIM SAO BENTO NOVO</t>
  </si>
  <si>
    <t>11-945448627</t>
  </si>
  <si>
    <t>DANIELE BARBOSA</t>
  </si>
  <si>
    <t>11-971701567</t>
  </si>
  <si>
    <t>RUBIO DE ALMEIDA ROSA CATRINCK</t>
  </si>
  <si>
    <t>BOM PASTOR</t>
  </si>
  <si>
    <t>21-981600471</t>
  </si>
  <si>
    <t xml:space="preserve">nova iguaçu </t>
  </si>
  <si>
    <t>SAULO ROCHA DE OLIVEIRA</t>
  </si>
  <si>
    <t>11-989345404</t>
  </si>
  <si>
    <t>FATIMA FERRARI CHIMANOWSKY</t>
  </si>
  <si>
    <t>21-970158155</t>
  </si>
  <si>
    <t>campo grande</t>
  </si>
  <si>
    <t>ANA PAULA PEREIRA CARDOSO</t>
  </si>
  <si>
    <t>JARDIM SANTA INES</t>
  </si>
  <si>
    <t>11-947031983</t>
  </si>
  <si>
    <t>JOAO MUNIZ DOS SANTOS JUNIOR</t>
  </si>
  <si>
    <t>JARDIM SANTA ADELIA</t>
  </si>
  <si>
    <t>11-959308858</t>
  </si>
  <si>
    <t>Unidade vitória Anália franco</t>
  </si>
  <si>
    <t>RAFAELLE LOPES DAMIAO</t>
  </si>
  <si>
    <t>JARDIM PRIMAVERA (ZONA SUL)</t>
  </si>
  <si>
    <t>11-958270354</t>
  </si>
  <si>
    <t>FERNANDO SARTO FILHO</t>
  </si>
  <si>
    <t>21-995163935</t>
  </si>
  <si>
    <t>ERICA VILMA CURCURUTO DE CAMPOS</t>
  </si>
  <si>
    <t>11-985003891</t>
  </si>
  <si>
    <t xml:space="preserve">tatuape </t>
  </si>
  <si>
    <t>MARIA HELENA ALVES</t>
  </si>
  <si>
    <t>VILA DOMITILA</t>
  </si>
  <si>
    <t>11-999830601</t>
  </si>
  <si>
    <t>MARILEIDE FERREIRA DE ARAUJO</t>
  </si>
  <si>
    <t>VILA SANTA EULALIA</t>
  </si>
  <si>
    <t>11-988500009</t>
  </si>
  <si>
    <t>MISLENE SANTOS DE OLIVEIRA</t>
  </si>
  <si>
    <t>11-949036253</t>
  </si>
  <si>
    <t>ANA CRISTINA DA SILVA</t>
  </si>
  <si>
    <t>PARQUE ALVORADA</t>
  </si>
  <si>
    <t>21-969755791</t>
  </si>
  <si>
    <t>EDNA MARIA ARRUDA SILVA</t>
  </si>
  <si>
    <t>PARQUE MARABA</t>
  </si>
  <si>
    <t>11-949114766</t>
  </si>
  <si>
    <t>LESSY GERALDA DE OLIVEIRA</t>
  </si>
  <si>
    <t>VILA PREL</t>
  </si>
  <si>
    <t>11-957735688</t>
  </si>
  <si>
    <t xml:space="preserve">amil avançada vitoria </t>
  </si>
  <si>
    <t>RENAN GONCALVES VARGAS</t>
  </si>
  <si>
    <t>21998161411 21998161411 2199816141 21998161411 21998161411</t>
  </si>
  <si>
    <t>ASM - HOSPITAL AMERICAS - AMBULATÓRIO</t>
  </si>
  <si>
    <t>LUCIANA DE SOUZA FONSECA</t>
  </si>
  <si>
    <t>GALO BRANCO</t>
  </si>
  <si>
    <t>21-973163331</t>
  </si>
  <si>
    <t>noteroi</t>
  </si>
  <si>
    <t>SERGIO MARTINS DOS REIS</t>
  </si>
  <si>
    <t>11-957795601</t>
  </si>
  <si>
    <t>VAGNER LEOTERIO DA SILVA</t>
  </si>
  <si>
    <t>ROCINHA</t>
  </si>
  <si>
    <t>21-967639170</t>
  </si>
  <si>
    <t>MARIA ZULENE DA SILVA</t>
  </si>
  <si>
    <t>JARDIM LUCELIA</t>
  </si>
  <si>
    <t>11-967262626</t>
  </si>
  <si>
    <t>SUSANE BATISTA CEDENO</t>
  </si>
  <si>
    <t>11-948478081</t>
  </si>
  <si>
    <t>ROSELI APARECIDA CERONE</t>
  </si>
  <si>
    <t>VILA BARUEL</t>
  </si>
  <si>
    <t>11-958591543</t>
  </si>
  <si>
    <t>ALINE NORONHA DOS SANTOS</t>
  </si>
  <si>
    <t>21-974877838</t>
  </si>
  <si>
    <t>MATHEUS SANT ANA MENEZES</t>
  </si>
  <si>
    <t>VILA GUILHERMINA</t>
  </si>
  <si>
    <t>11-944526077</t>
  </si>
  <si>
    <t>JORGE LUIZ SANTOS DA SILVA</t>
  </si>
  <si>
    <t>COMENDADOR SOARES</t>
  </si>
  <si>
    <t>21-992110311</t>
  </si>
  <si>
    <t>MARIA NAZARE GOMES DE OLIVEIRA</t>
  </si>
  <si>
    <t>JARDIM VERA CRUZ(ZONA LESTE)</t>
  </si>
  <si>
    <t>11-960173078</t>
  </si>
  <si>
    <t>hospital luz</t>
  </si>
  <si>
    <t>ROSANGELA MARCIA BORGES GOMES</t>
  </si>
  <si>
    <t>11-964594640</t>
  </si>
  <si>
    <t>AGENOR PEREIRA CAMURCA</t>
  </si>
  <si>
    <t>LAJEADO</t>
  </si>
  <si>
    <t>11-964325748</t>
  </si>
  <si>
    <t>RAQUEL DOS SANTOS PINTO</t>
  </si>
  <si>
    <t>21-971657617</t>
  </si>
  <si>
    <t>NEIVALDO REIS DOS SANTOS</t>
  </si>
  <si>
    <t>PARQUE SANTA CECILIA</t>
  </si>
  <si>
    <t>11-911829930</t>
  </si>
  <si>
    <t>Hospital alvorada</t>
  </si>
  <si>
    <t>TATIANA ANDRADE COLOMBINI</t>
  </si>
  <si>
    <t>11-984589873</t>
  </si>
  <si>
    <t>RAFAEL ALVES OLIVEIRA SANTOS</t>
  </si>
  <si>
    <t>JARDIM NOVO PANTANAL</t>
  </si>
  <si>
    <t>11-952503513</t>
  </si>
  <si>
    <t>Hospital da luz(Cubatão)</t>
  </si>
  <si>
    <t>PRISCILA MORAIS DA SILVA</t>
  </si>
  <si>
    <t>JARDIM SANTA FRANCISCA CABRINI</t>
  </si>
  <si>
    <t>11-943136422</t>
  </si>
  <si>
    <t>hospital alvorada</t>
  </si>
  <si>
    <t>EMANUELLY ALEXIA SANTOS MENEZES</t>
  </si>
  <si>
    <t>11-957214726</t>
  </si>
  <si>
    <t>on-line Rafael Honda</t>
  </si>
  <si>
    <t>NAIARA AGUIAR FRANCA</t>
  </si>
  <si>
    <t>11-913068383</t>
  </si>
  <si>
    <t>LUCIANA INHASZ AURELIANO</t>
  </si>
  <si>
    <t>VILA AMERICA</t>
  </si>
  <si>
    <t>11-981640391</t>
  </si>
  <si>
    <t xml:space="preserve">metropolitano lapa </t>
  </si>
  <si>
    <t>FELIPE CARMO DE OLIVEIRA</t>
  </si>
  <si>
    <t>RIO DO OURO</t>
  </si>
  <si>
    <t>21-998829140</t>
  </si>
  <si>
    <t xml:space="preserve">niteroi </t>
  </si>
  <si>
    <t>HELOISA CRISTINA SOUSA DE CASTRO</t>
  </si>
  <si>
    <t>21-999553057</t>
  </si>
  <si>
    <t>LUCIANO GOMES DE OLIVEIRA</t>
  </si>
  <si>
    <t>JARDIM DA MAMAE</t>
  </si>
  <si>
    <t>11-993786770</t>
  </si>
  <si>
    <t>LUCAS SILVA CARACINI</t>
  </si>
  <si>
    <t>JARDIM NELIA</t>
  </si>
  <si>
    <t>11-997412999</t>
  </si>
  <si>
    <t>CLEBER OLIVEIRA OBNESORG BRAGA</t>
  </si>
  <si>
    <t>JARDIM RODOLFO PIRANI</t>
  </si>
  <si>
    <t>11-948658807</t>
  </si>
  <si>
    <t>UNIDADE AVANÇADA VITÓRIA</t>
  </si>
  <si>
    <t>VERONICA ALVES DA SILVA</t>
  </si>
  <si>
    <t>ATALAIA</t>
  </si>
  <si>
    <t>21-995558689</t>
  </si>
  <si>
    <t>amil espaço saude niteroi</t>
  </si>
  <si>
    <t>SILVIA DOS SANTOS ROCHA</t>
  </si>
  <si>
    <t>JARDIM MARIA DIRCE</t>
  </si>
  <si>
    <t>11-991485430</t>
  </si>
  <si>
    <t>ROGERIO ALVES DE BRITO</t>
  </si>
  <si>
    <t>LINS DE VASCONCELOS</t>
  </si>
  <si>
    <t>21-990684468</t>
  </si>
  <si>
    <t>ANA CLAUDIA MUNIZ GOULART PEREIRA</t>
  </si>
  <si>
    <t>VILA DIVINA PASTORA</t>
  </si>
  <si>
    <t>11-96320-7558</t>
  </si>
  <si>
    <t>MARIA APARECIDA DA COSTA MARCELINO</t>
  </si>
  <si>
    <t>11-993293483</t>
  </si>
  <si>
    <t>MARIA DAVANUCIA CRECENCIO COSTA</t>
  </si>
  <si>
    <t>VILA GUIOMAR</t>
  </si>
  <si>
    <t>11-944755094</t>
  </si>
  <si>
    <t>BIANCA MACHADO MEIRELES DE SOUZA</t>
  </si>
  <si>
    <t>SAO JORGE</t>
  </si>
  <si>
    <t>21-992312031</t>
  </si>
  <si>
    <t>amil espaço saude nova iguaçu</t>
  </si>
  <si>
    <t>LEANDRO LIMA DE GOIS DOS SANTOS</t>
  </si>
  <si>
    <t>JARDIM MONTE AZUL</t>
  </si>
  <si>
    <t>11-982647859</t>
  </si>
  <si>
    <t>ROMILDO LOPES FRANCISCO</t>
  </si>
  <si>
    <t>JARDIM SANTO ANDRE</t>
  </si>
  <si>
    <t>11-967742214</t>
  </si>
  <si>
    <t>STEPHANIE SCOTELARO DOS SANTOS</t>
  </si>
  <si>
    <t>TENENTE JARDIM</t>
  </si>
  <si>
    <t>21-994105171</t>
  </si>
  <si>
    <t>LILIAN DE SOUZA MARINHO CLARO</t>
  </si>
  <si>
    <t>VILA TOLSTOI</t>
  </si>
  <si>
    <t>11-948494116</t>
  </si>
  <si>
    <t>ANDREIA COSTA DO NASCIMENTO</t>
  </si>
  <si>
    <t>VILAR DOS TELES</t>
  </si>
  <si>
    <t>21-977443558</t>
  </si>
  <si>
    <t>CRISTIANE CARDOSO</t>
  </si>
  <si>
    <t>21-976122978</t>
  </si>
  <si>
    <t>LILIA CASSIA DE FRANCA</t>
  </si>
  <si>
    <t>11-985515717</t>
  </si>
  <si>
    <t xml:space="preserve">Unidade vitoria </t>
  </si>
  <si>
    <t>AMANDA CAVALCANTE DA SILVA BARBARISI</t>
  </si>
  <si>
    <t>11-954800763</t>
  </si>
  <si>
    <t>RICARDO FERREIRA DA SILVA</t>
  </si>
  <si>
    <t>11-968308658</t>
  </si>
  <si>
    <t>ESTER APOLONIO DA SILVA</t>
  </si>
  <si>
    <t>JARDIM ZIMBARDI</t>
  </si>
  <si>
    <t>11-940435396</t>
  </si>
  <si>
    <t>Amil Carlos Chagas em guarulhos sp</t>
  </si>
  <si>
    <t>ALINE ROBERTA MACHADO RAPP PORTO</t>
  </si>
  <si>
    <t>11-981068124</t>
  </si>
  <si>
    <t>Salute Care</t>
  </si>
  <si>
    <t>SILVIA REGINA GEVAERD DOS SANTOS</t>
  </si>
  <si>
    <t>11-998582854</t>
  </si>
  <si>
    <t>WEVERTON DO NASCIMENTO NOBRE</t>
  </si>
  <si>
    <t>PARQUE CENTENARIO</t>
  </si>
  <si>
    <t>21-980905370</t>
  </si>
  <si>
    <t>FLAVIO CESAR FERREIRA DA SILVA</t>
  </si>
  <si>
    <t>21-964299787</t>
  </si>
  <si>
    <t>MAYARA CRISTINA PEREIRA LEITE DOS REIS</t>
  </si>
  <si>
    <t>11-970866645</t>
  </si>
  <si>
    <t>ALESSANDRA RIBEIRO PERPETO TROTTE</t>
  </si>
  <si>
    <t>21-999263671</t>
  </si>
  <si>
    <t>ANA CLAUDIA DA SILVA RANGEL CORDEIRO</t>
  </si>
  <si>
    <t>21-994985039</t>
  </si>
  <si>
    <t>MARCIO PEREIRA DOS SANTOS</t>
  </si>
  <si>
    <t>21-974772728</t>
  </si>
  <si>
    <t>NEUSA MARIA DA SILVA</t>
  </si>
  <si>
    <t>JARDIM PETROPOLIS</t>
  </si>
  <si>
    <t>11-957961880</t>
  </si>
  <si>
    <t>NOEMI BITTENCOURT DE ANDRADE</t>
  </si>
  <si>
    <t>11-953098211</t>
  </si>
  <si>
    <t>UD CUBATAO SP - HOSPITAL DA LUZ</t>
  </si>
  <si>
    <t>EDIVANIA DE ALMEIDA OLIVEIRA</t>
  </si>
  <si>
    <t>JARDIM SAINT MORITZ</t>
  </si>
  <si>
    <t>11-949505256</t>
  </si>
  <si>
    <t>Luz Butantã</t>
  </si>
  <si>
    <t>DANILO SANTOS DE CASTRO</t>
  </si>
  <si>
    <t>11-954675847</t>
  </si>
  <si>
    <t>amil vitoria</t>
  </si>
  <si>
    <t>ALZIMAR VIANA GUIMARAES JUNIOR</t>
  </si>
  <si>
    <t>21-995030726</t>
  </si>
  <si>
    <t>LUCIANE TUCCI</t>
  </si>
  <si>
    <t>11-992703842</t>
  </si>
  <si>
    <t>ALESSANDRA OLIVEIRA NOVAIS</t>
  </si>
  <si>
    <t>11-998669338</t>
  </si>
  <si>
    <t>GERALDO CARNEIRO DO NASCIMENTO JUNIOR</t>
  </si>
  <si>
    <t>21-991468105</t>
  </si>
  <si>
    <t>LARIANE CRISTINE SILVA BEMFICA</t>
  </si>
  <si>
    <t>21-978934564</t>
  </si>
  <si>
    <t>Clinica Lótus</t>
  </si>
  <si>
    <t>WALLACE DOS SANTOS VIEIRA</t>
  </si>
  <si>
    <t>11-968488621</t>
  </si>
  <si>
    <t>REGINA TONIN DA SILVA</t>
  </si>
  <si>
    <t>BOM RETIRO</t>
  </si>
  <si>
    <t>11-950272196</t>
  </si>
  <si>
    <t>Unidade Avançada Vitória</t>
  </si>
  <si>
    <t>GILBERTO MENDES FILHO</t>
  </si>
  <si>
    <t>VILA MILITAR</t>
  </si>
  <si>
    <t>21-970127350</t>
  </si>
  <si>
    <t>JOYCE DE SOUZA IGNACIO</t>
  </si>
  <si>
    <t>VILA PALMEIRAS</t>
  </si>
  <si>
    <t>11-948961998</t>
  </si>
  <si>
    <t>KATIA BEZERRA ARCOVERDE</t>
  </si>
  <si>
    <t>JARDIM ARUJA</t>
  </si>
  <si>
    <t>11-930602891</t>
  </si>
  <si>
    <t>PAULO ROBERTO LEONARDO DA SILVA MARTINS</t>
  </si>
  <si>
    <t>JARDIM MORAIS PRADO</t>
  </si>
  <si>
    <t>11-939549694</t>
  </si>
  <si>
    <t>tatuapé</t>
  </si>
  <si>
    <t>DIRCE ARAUJO COSTA LEPORE</t>
  </si>
  <si>
    <t>VILA FORMOSA</t>
  </si>
  <si>
    <t>11-969924579</t>
  </si>
  <si>
    <t>BRUNO FONSECA DE AZEVEDO</t>
  </si>
  <si>
    <t>21-983903302</t>
  </si>
  <si>
    <t>MARIA NAZARETH MARTINS ZANETTI</t>
  </si>
  <si>
    <t>BARROCO (ITAIPUAÇU)</t>
  </si>
  <si>
    <t>21-993317176</t>
  </si>
  <si>
    <t>ROBSON LIMA DOS SANTOS</t>
  </si>
  <si>
    <t>21-964192151</t>
  </si>
  <si>
    <t>ALEXANDRE ROBSON DA SILVA</t>
  </si>
  <si>
    <t>JARDIM CAROLINA</t>
  </si>
  <si>
    <t>11-940730092</t>
  </si>
  <si>
    <t>CELIA RODRIGUES LOPES</t>
  </si>
  <si>
    <t>11-970380879</t>
  </si>
  <si>
    <t>ALEXANDRE OLIVEIRA DOS SANTOS</t>
  </si>
  <si>
    <t>JARDIM ITAPEMA</t>
  </si>
  <si>
    <t>11-967393929</t>
  </si>
  <si>
    <t>PATRICIA DE LEMOS RODRIGUES</t>
  </si>
  <si>
    <t>CACHAMBI</t>
  </si>
  <si>
    <t>21-965310364</t>
  </si>
  <si>
    <t>ELAINE SEVERINA DO SOCORRO</t>
  </si>
  <si>
    <t>SEROPEDICA</t>
  </si>
  <si>
    <t>CAMPO LINDO</t>
  </si>
  <si>
    <t>21-991381655</t>
  </si>
  <si>
    <t>NICEAS LUIZ SOARES FILHO</t>
  </si>
  <si>
    <t>ITACOATIARA</t>
  </si>
  <si>
    <t>21-985601019</t>
  </si>
  <si>
    <t>ANA CLAUDIA DE OLIVEIRA</t>
  </si>
  <si>
    <t>COMPLEXO DO ALEMAO</t>
  </si>
  <si>
    <t>21-972905890</t>
  </si>
  <si>
    <t>ANA PAULA DE FARIA</t>
  </si>
  <si>
    <t>JARDIM ALEGRIA</t>
  </si>
  <si>
    <t>21-977411854</t>
  </si>
  <si>
    <t>DAYANNA MARIA FREITAS CELESTINO</t>
  </si>
  <si>
    <t>VILA BELA</t>
  </si>
  <si>
    <t>11-965992218</t>
  </si>
  <si>
    <t>ROSELI BATISTA ALVES</t>
  </si>
  <si>
    <t>11-969063784</t>
  </si>
  <si>
    <t>SAYONARA DAS NEVES BRAGA</t>
  </si>
  <si>
    <t>HORTOLANDIA</t>
  </si>
  <si>
    <t>VILA INEMA</t>
  </si>
  <si>
    <t>21-982310549</t>
  </si>
  <si>
    <t>on line cmdp</t>
  </si>
  <si>
    <t>CRISTINA FERREIRA BARSOTTI</t>
  </si>
  <si>
    <t>21-976824037</t>
  </si>
  <si>
    <t>amil botafogo</t>
  </si>
  <si>
    <t>UMBERTO BASTOS BAPTISTA</t>
  </si>
  <si>
    <t>21-988400349</t>
  </si>
  <si>
    <t xml:space="preserve"> AMIL ESPAÇO SAÚDE - NITERÓI</t>
  </si>
  <si>
    <t>FABIO HUEBRA DE FREITAS</t>
  </si>
  <si>
    <t>DA LUZ</t>
  </si>
  <si>
    <t>21-984285803</t>
  </si>
  <si>
    <t>CARLOS ALBERTO JORGE</t>
  </si>
  <si>
    <t>11-947197964</t>
  </si>
  <si>
    <t>JULIO CESAR SILVA SANTOS</t>
  </si>
  <si>
    <t>11-976799859</t>
  </si>
  <si>
    <t>RODRIGO NUNES MARTINS</t>
  </si>
  <si>
    <t>SANTO ANDRE</t>
  </si>
  <si>
    <t>VILA HUMAITA</t>
  </si>
  <si>
    <t>11-987976463</t>
  </si>
  <si>
    <t>SALVIANA APARECIDA DE AMORIM CORREIA</t>
  </si>
  <si>
    <t>11-980210592</t>
  </si>
  <si>
    <t>EUDALICE CORREA SANTOS</t>
  </si>
  <si>
    <t>JARDIM SANTA EDWIRGES</t>
  </si>
  <si>
    <t>11-961406095</t>
  </si>
  <si>
    <t>AMIL Guarulhos</t>
  </si>
  <si>
    <t>ZILMA FRANCO SILVA BRITO</t>
  </si>
  <si>
    <t>JARDIM MORENO</t>
  </si>
  <si>
    <t>11-976199065</t>
  </si>
  <si>
    <t>RENATO LUIZ DE OLIVEIRA BARBOSA</t>
  </si>
  <si>
    <t>PARQUE DOROTEIA</t>
  </si>
  <si>
    <t>11-996493014</t>
  </si>
  <si>
    <t>LUANA SANTOS DE LIMA</t>
  </si>
  <si>
    <t>11-981389198</t>
  </si>
  <si>
    <t>SILVANA ANSELMA LEITAO</t>
  </si>
  <si>
    <t>JARDIM PAULISTANO (ZONA NORTE)</t>
  </si>
  <si>
    <t>11-982808548</t>
  </si>
  <si>
    <t>SARA RODRIGUES DO NASCIMENTO MOUSOVICH</t>
  </si>
  <si>
    <t>21-987422705</t>
  </si>
  <si>
    <t>NEIDEMAR CUNHA PEREIRA RODRIGUES</t>
  </si>
  <si>
    <t>OLAVO BILAC</t>
  </si>
  <si>
    <t>SONIA MARIA CRUZ DE JESUS</t>
  </si>
  <si>
    <t xml:space="preserve">VILA CARRAO </t>
  </si>
  <si>
    <t>11957079383 11975729353</t>
  </si>
  <si>
    <t>ANA CATIA MARTINS FRANKLIN</t>
  </si>
  <si>
    <t>CONCEICAO APARECIDA DOS SANTOS</t>
  </si>
  <si>
    <t>FABIANA DELCI</t>
  </si>
  <si>
    <t>DOUGLAS COSTA ABREU</t>
  </si>
  <si>
    <t>FRANCISCA ALVES LUDGERO</t>
  </si>
  <si>
    <t>LUCIMEIRE NUNES DA SILVA</t>
  </si>
  <si>
    <t>AMANDA OLIVEIRA BARBIERI</t>
  </si>
  <si>
    <t>ERNANI ANTONIO DE SOUSA JUNIOR</t>
  </si>
  <si>
    <t>LAGOA</t>
  </si>
  <si>
    <t>21979272777 21979272777 21979272777</t>
  </si>
  <si>
    <t>DAYANA DE BARROS COUTINHO</t>
  </si>
  <si>
    <t>UMUARAMA</t>
  </si>
  <si>
    <t>JEFFERSON ALEXANDRE RODRIGUES</t>
  </si>
  <si>
    <t>ANA LETICIA DE CAMARGO GONZALEZ</t>
  </si>
  <si>
    <t xml:space="preserve">RIO DE JANEIRO </t>
  </si>
  <si>
    <t xml:space="preserve">CAMPO GRANDE </t>
  </si>
  <si>
    <t>21965798729 21969548608</t>
  </si>
  <si>
    <t>CELINO KAORU DAIDO</t>
  </si>
  <si>
    <t xml:space="preserve">JARDIM BRASIL (ZONA NORTE) </t>
  </si>
  <si>
    <t>11986713818 11985679371 11986713819 11940702650</t>
  </si>
  <si>
    <t>NAIARA GUEDES DE MATOS</t>
  </si>
  <si>
    <t>STEFANY DA SILVA MEDEIROS</t>
  </si>
  <si>
    <t>21986894550 21982054333 21982054333</t>
  </si>
  <si>
    <t>MARCELO CORDEIRO DOS SANTOS</t>
  </si>
  <si>
    <t>JARDIM SAO PAULOZONA LESTE</t>
  </si>
  <si>
    <t>11986493473 11986493473</t>
  </si>
  <si>
    <t>PAULA FERNANDES DO AMARAL</t>
  </si>
  <si>
    <t xml:space="preserve">SAO PAULO </t>
  </si>
  <si>
    <t xml:space="preserve">JARDIM LIBANO </t>
  </si>
  <si>
    <t>SUELY APARECIDA DOS REIS PAULINO CRUZ</t>
  </si>
  <si>
    <t>CHACARA SANTA MARIA</t>
  </si>
  <si>
    <t>11972989940 1158721585 1197298-9940</t>
  </si>
  <si>
    <t xml:space="preserve"> Hospital Alvorada</t>
  </si>
  <si>
    <t>MURILO PIZZOLI MONTEIRO</t>
  </si>
  <si>
    <t>1194705448 1124840054 11947054480 11947054480</t>
  </si>
  <si>
    <t>lMARIA DAS GRACAS ZANELA DE OLIVEIRA</t>
  </si>
  <si>
    <t>Forms Total Care</t>
  </si>
  <si>
    <t>CLAUDIA PEIXOTO MANSINHO</t>
  </si>
  <si>
    <t>VILA SAO LUIS</t>
  </si>
  <si>
    <t>21999257224</t>
  </si>
  <si>
    <t>ANDREA MARTINS ARASHIRO</t>
  </si>
  <si>
    <t>PARQUE SAO LUCAS</t>
  </si>
  <si>
    <t>11959995812 11959995812 11959995812</t>
  </si>
  <si>
    <t>NATHALIA TALIANI DE ALBUQUERQUE</t>
  </si>
  <si>
    <t>JARDIM NORDESTE</t>
  </si>
  <si>
    <t>11964214183 11987271001</t>
  </si>
  <si>
    <t>FRANCHESCA RODRIGUES LIMA</t>
  </si>
  <si>
    <t>1111111111 11953764167 11984719541</t>
  </si>
  <si>
    <t>MARILEIDE FERREIRA RAMOS DE OLIVEIRA</t>
  </si>
  <si>
    <t>21983435401 21983435401 21983435401</t>
  </si>
  <si>
    <t>VITORIA DE LIMA SILVA</t>
  </si>
  <si>
    <t>GRAÇAS</t>
  </si>
  <si>
    <t>IVANI BARBOSA DE ANDRADE</t>
  </si>
  <si>
    <t>PIRAPORINHA</t>
  </si>
  <si>
    <t>11962644927 11962644927 11962644927</t>
  </si>
  <si>
    <t>LORENNA SANTOS VERAS MARTINS</t>
  </si>
  <si>
    <t>21981081311 21981081311 21981081311</t>
  </si>
  <si>
    <t>JANAINA GOMES DE SA REIS</t>
  </si>
  <si>
    <t>hospital Américas</t>
  </si>
  <si>
    <t>PARQUE SANTOS DUMONT</t>
  </si>
  <si>
    <t>11981728382 1124051019 11960583042</t>
  </si>
  <si>
    <t>CATARINA MARIA DOS SANTOS CIOCK</t>
  </si>
  <si>
    <t>2137999812 21920021866</t>
  </si>
  <si>
    <t>MARIA ELILA RODRIGUES DE AGUIAR</t>
  </si>
  <si>
    <t>11986554344 11986554344</t>
  </si>
  <si>
    <t>samaritano</t>
  </si>
  <si>
    <t>JOSILENE DO NASCIMENTO SANTOS</t>
  </si>
  <si>
    <t>JARDIM FELICIDADE (ZONA NORTE)</t>
  </si>
  <si>
    <t>11987118505 11961525383 11966568752</t>
  </si>
  <si>
    <t>SUELI LEITE HENRIQUES</t>
  </si>
  <si>
    <t xml:space="preserve">HOSPITAL IPIRANGA MOGI </t>
  </si>
  <si>
    <t>SILVANA MENDES SANTOS ANDRADE</t>
  </si>
  <si>
    <t>ROSELY DAVILA PEREIRA ESPINHEL</t>
  </si>
  <si>
    <t>11979763557 11979763557 11979763557 11979764204</t>
  </si>
  <si>
    <t>FLAVIO GOMES NOGUEIRA</t>
  </si>
  <si>
    <t>GABRIELA DE CASTRO ASSIS DRIMUS</t>
  </si>
  <si>
    <t>13991539121 13991984300</t>
  </si>
  <si>
    <t>ultimo contato em 25/05</t>
  </si>
  <si>
    <t>Samaritano Paulista,</t>
  </si>
  <si>
    <t>GABRIEL VINICIUS DE SA</t>
  </si>
  <si>
    <t>FERNANDO RODRIGUES ROSA</t>
  </si>
  <si>
    <t>MANDAQUI</t>
  </si>
  <si>
    <t>11-991550832</t>
  </si>
  <si>
    <t>Hospital Samaritano Paulista – São Paulo/SP</t>
  </si>
  <si>
    <t>CELMA APARECIDA PEREIRA DA SILVA</t>
  </si>
  <si>
    <t>JARDIM GIANETTI</t>
  </si>
  <si>
    <t>11-978257480</t>
  </si>
  <si>
    <t>ANDREA COELHO FERREIRA</t>
  </si>
  <si>
    <t>21-980228908</t>
  </si>
  <si>
    <t>CEFIS / ASM – Hospital Américas – Ambulatório</t>
  </si>
  <si>
    <t>IVAN MARTINS DA CUNHA MARTELLI NETTO</t>
  </si>
  <si>
    <t>MORRO DOS INGLESES</t>
  </si>
  <si>
    <t>11-972947272</t>
  </si>
  <si>
    <t>ROBSON DE CARVALHO GAMA DUARTE</t>
  </si>
  <si>
    <t>11-997990911</t>
  </si>
  <si>
    <t>KARLA ROBERTA MENDONCA LEITE</t>
  </si>
  <si>
    <t>81-996817244</t>
  </si>
  <si>
    <t>ASM - SANTA JOANA RECIFE</t>
  </si>
  <si>
    <t>RIVAIL DOS SANTOS PASQUIVIS</t>
  </si>
  <si>
    <t>11-980999967</t>
  </si>
  <si>
    <t>ANDREIA CANDIDA OLIVEIRA</t>
  </si>
  <si>
    <t>MOEMA</t>
  </si>
  <si>
    <t>11-994470848</t>
  </si>
  <si>
    <t>moema</t>
  </si>
  <si>
    <t>LUIZ ROBERTO NOVAIS</t>
  </si>
  <si>
    <t>CONJUNTO HABITACIONAL TEOTONIO VILELA</t>
  </si>
  <si>
    <t>11-931395123</t>
  </si>
  <si>
    <t>MARCOS AUGUSTO COSTA</t>
  </si>
  <si>
    <t>21-965931343</t>
  </si>
  <si>
    <t>CRISTIANE JORGE</t>
  </si>
  <si>
    <t>TABOAO</t>
  </si>
  <si>
    <t>VINICIUS GENTIL DE MENDONCA</t>
  </si>
  <si>
    <t xml:space="preserve">ASM </t>
  </si>
  <si>
    <t>DIRCEU MENOCCI</t>
  </si>
  <si>
    <t>VILA GOMES CARDIM</t>
  </si>
  <si>
    <t>11-996619995</t>
  </si>
  <si>
    <t>EDILENE CRISTINA ELIAS DA SILVA</t>
  </si>
  <si>
    <t>CIDADE PARQUE ALVORADA</t>
  </si>
  <si>
    <t>11-947195841</t>
  </si>
  <si>
    <t>carlos chagas em guarulhos</t>
  </si>
  <si>
    <t>MARLETTE DA GLORIA GONCALVES</t>
  </si>
  <si>
    <t>21-999089262</t>
  </si>
  <si>
    <t>CARLA FERNANDA DA HORA BEZERRA PONTES</t>
  </si>
  <si>
    <t>SITIO DOS PINTOS</t>
  </si>
  <si>
    <t>81-996362333</t>
  </si>
  <si>
    <t>Recife</t>
  </si>
  <si>
    <t>ELISABETE MONTEIRO</t>
  </si>
  <si>
    <t>11-970265544</t>
  </si>
  <si>
    <t>MARIA JACOBINA DA GLORIA</t>
  </si>
  <si>
    <t>11-985402345</t>
  </si>
  <si>
    <t>RICARDO SILVA DA HORA</t>
  </si>
  <si>
    <t>REDENTOR</t>
  </si>
  <si>
    <t>21-965606882</t>
  </si>
  <si>
    <t>MARIA DA CONCEICAO BENTO DA SILVA</t>
  </si>
  <si>
    <t>21-965197348</t>
  </si>
  <si>
    <t>ANDRE MARTINS RAYA ESPINDOLA</t>
  </si>
  <si>
    <t>21-968035024</t>
  </si>
  <si>
    <t>Amil espaço saúde nova Iguaçu</t>
  </si>
  <si>
    <t>ANA PAULA GONCALVES GOBBO</t>
  </si>
  <si>
    <t>11-959420490</t>
  </si>
  <si>
    <t>FRANCILANE FLORENCIO SANTANA</t>
  </si>
  <si>
    <t>JARDIM PAINEIRAS</t>
  </si>
  <si>
    <t>11-916327945</t>
  </si>
  <si>
    <t>LOTTAR MATHEUS ARAUJO CUSTODIO</t>
  </si>
  <si>
    <t>RIACHUELO</t>
  </si>
  <si>
    <t>21-968563868</t>
  </si>
  <si>
    <t>INGRID ROMAO BARBOSA</t>
  </si>
  <si>
    <t>11-982131613</t>
  </si>
  <si>
    <t>ALBA VALERIA LOPES DA SILVA</t>
  </si>
  <si>
    <t>21-995776429</t>
  </si>
  <si>
    <t>AMIL Espaço Saúde – Niterói</t>
  </si>
  <si>
    <t>CELSO ROBERTO DOS SANTOS</t>
  </si>
  <si>
    <t>CIDADE NITRO OPERARIA</t>
  </si>
  <si>
    <t>11-985485720</t>
  </si>
  <si>
    <t>Hospital da Luz – Unidade Cubatão/SP</t>
  </si>
  <si>
    <t>SERGIO SANTOS DO NASCIMENTO</t>
  </si>
  <si>
    <t>11-991603745</t>
  </si>
  <si>
    <t>ANTONIO JOSE VIEIRA OLIVEIRA</t>
  </si>
  <si>
    <t>11-976762887</t>
  </si>
  <si>
    <t>clinica paulista</t>
  </si>
  <si>
    <t>MARIA TEREZA PACHECO BISPO</t>
  </si>
  <si>
    <t>RESIDENCIAL REAL PARK</t>
  </si>
  <si>
    <t>11-989233465</t>
  </si>
  <si>
    <t>​​​​​​​AMIL - HOSPITAL IPIRANGA MOGI - AMBULATÓRIO</t>
  </si>
  <si>
    <t>ROGERIO APARECIDO DA SILVA</t>
  </si>
  <si>
    <t>JARDIM VISTA ALEGRE</t>
  </si>
  <si>
    <t>11-968128131</t>
  </si>
  <si>
    <t>LIDIANE DE OLIVEIRA</t>
  </si>
  <si>
    <t>MANGUEIRA</t>
  </si>
  <si>
    <t>21-985887563</t>
  </si>
  <si>
    <t>JIVALDO DE OLIVEIRA</t>
  </si>
  <si>
    <t>VILA DAS NAÇOES</t>
  </si>
  <si>
    <t>11-998322507</t>
  </si>
  <si>
    <t>Unidade Tatuapé</t>
  </si>
  <si>
    <t>ALMIR SANTANA DA SILVA</t>
  </si>
  <si>
    <t>11-991048024</t>
  </si>
  <si>
    <t xml:space="preserve">osasco </t>
  </si>
  <si>
    <t>LEONARDO BEMQUERER DA SILVA</t>
  </si>
  <si>
    <t>21-998712193</t>
  </si>
  <si>
    <t>ABIGAIL LUZ COSTA CUNHA</t>
  </si>
  <si>
    <t>11-982882335</t>
  </si>
  <si>
    <t>ANA LUIZA CENTURIAO VICTER</t>
  </si>
  <si>
    <t>21-987435926</t>
  </si>
  <si>
    <t>ELIANE DE ARAUJO LIMA PEREIRA</t>
  </si>
  <si>
    <t>NOVA PIAM</t>
  </si>
  <si>
    <t>21-986580488</t>
  </si>
  <si>
    <t>AMIL Espaço Saúde – Nova Iguaçu/RJ</t>
  </si>
  <si>
    <t>HELOISA GOMES MENEZES</t>
  </si>
  <si>
    <t>PORTAO DO ROSA</t>
  </si>
  <si>
    <t>21-966961294</t>
  </si>
  <si>
    <t>JUSSARA CANUTO DE FREITAS</t>
  </si>
  <si>
    <t>JARDIM OTTAWA</t>
  </si>
  <si>
    <t>11-953300279</t>
  </si>
  <si>
    <t>ROSEMEIRE DE MELLO FERREIRA</t>
  </si>
  <si>
    <t>11-974389966</t>
  </si>
  <si>
    <t xml:space="preserve">hospital ipiranga </t>
  </si>
  <si>
    <t>ALEXANDRE BERNARDO GALVAO</t>
  </si>
  <si>
    <t>CONJUNTO RESIDENCIAL ELISIO TEIXEIRA LEITE</t>
  </si>
  <si>
    <t>11-984393989</t>
  </si>
  <si>
    <t>ANA PAULA MALDONADO</t>
  </si>
  <si>
    <t>JARDIM PARAISO</t>
  </si>
  <si>
    <t>11-995483766</t>
  </si>
  <si>
    <t>ROSANGELA APARECIDA NOGUEIRA ROCHA</t>
  </si>
  <si>
    <t>11-963495817</t>
  </si>
  <si>
    <t>FERNANDA DE OLIVEIRA COSTA</t>
  </si>
  <si>
    <t>11-940646701</t>
  </si>
  <si>
    <t>LINCOLN MONTEIRO DA SILVA</t>
  </si>
  <si>
    <t>CONJUNTO RESIDENCIAL ALPES DO JARAGUA</t>
  </si>
  <si>
    <t>11-995619197</t>
  </si>
  <si>
    <t>JACQUELINE ELISABETH GONZALEZ TEME</t>
  </si>
  <si>
    <t>VILA INDEPENDENCIA</t>
  </si>
  <si>
    <t>11-954248421</t>
  </si>
  <si>
    <t>Unidade Vitória – Tatuapé</t>
  </si>
  <si>
    <t>LUANA ARAUJO DOS SANTOS</t>
  </si>
  <si>
    <t>21-995629703</t>
  </si>
  <si>
    <t>SOPHIA LUCIA GUEIROS REINAUX</t>
  </si>
  <si>
    <t>PARNAMIRIM</t>
  </si>
  <si>
    <t>81-999987584</t>
  </si>
  <si>
    <t>Instituto Glória Lins /Clínica da Dor / Clindor</t>
  </si>
  <si>
    <t>MARIA JOSE DA SILVA CAVALCANTI</t>
  </si>
  <si>
    <t>COSMOS</t>
  </si>
  <si>
    <t>21-965209922</t>
  </si>
  <si>
    <t>GRACIENE DE PAULA DA CONCEICAO</t>
  </si>
  <si>
    <t>21-975745049</t>
  </si>
  <si>
    <t>EDUARDO RUIZ</t>
  </si>
  <si>
    <t>VILA GRANADA</t>
  </si>
  <si>
    <t>11-985039000</t>
  </si>
  <si>
    <t>Hospital Samaritano – São Paulo</t>
  </si>
  <si>
    <t>ELIANE CORREA ABREU</t>
  </si>
  <si>
    <t>21-999222265</t>
  </si>
  <si>
    <t>ANTONIO MANOEL DA SILVA</t>
  </si>
  <si>
    <t>11-988144530</t>
  </si>
  <si>
    <t>PAULO FERREIRA DE SOUSA FILHO</t>
  </si>
  <si>
    <t>CIDADE INDUSTRIAL SATELITE DE SAO PAULO</t>
  </si>
  <si>
    <t>11-986016777</t>
  </si>
  <si>
    <t>SIELZA DOS SANTOS</t>
  </si>
  <si>
    <t>11-996667358</t>
  </si>
  <si>
    <t>ALEXANDRA LINS</t>
  </si>
  <si>
    <t>21-974319180</t>
  </si>
  <si>
    <t>novo iguaçu</t>
  </si>
  <si>
    <t>MARILZA DA SILVA AGONILLA</t>
  </si>
  <si>
    <t>CONCEIÃ‡AO</t>
  </si>
  <si>
    <t>12/06 no Hospital Samaritano</t>
  </si>
  <si>
    <t>SILVIA DA CRUZ FERREIRA SOBRAL</t>
  </si>
  <si>
    <t>OLARIA</t>
  </si>
  <si>
    <t>GUILHERME RIBEIRO</t>
  </si>
  <si>
    <t>WAGNER DOS SANTOS CEZAR</t>
  </si>
  <si>
    <t>CIDADE DOMITILA</t>
  </si>
  <si>
    <t>11967723905 11955002214</t>
  </si>
  <si>
    <t>Hospital Samaritano</t>
  </si>
  <si>
    <t>JOSE CARLOS MANOEL DE TOLEDO</t>
  </si>
  <si>
    <t>DOS CASA</t>
  </si>
  <si>
    <t>11995239857 11997209158</t>
  </si>
  <si>
    <t>ERIKA FERREIRA</t>
  </si>
  <si>
    <t>11999037011 11999037011</t>
  </si>
  <si>
    <t>SELMA PEREIRA DIAS CALDERAN</t>
  </si>
  <si>
    <t>VILA HOMERO THON</t>
  </si>
  <si>
    <t>ASM - HOSPITAL ALVORADA AMBULATORIO ARAPANES</t>
  </si>
  <si>
    <t>EDNILCE SANTOS SILVA</t>
  </si>
  <si>
    <t>hospital da luz</t>
  </si>
  <si>
    <t>VALDINEIA RODRIGUES VAZ</t>
  </si>
  <si>
    <t>PARQUE AMAZONAS</t>
  </si>
  <si>
    <t>11975371624 11968462620</t>
  </si>
  <si>
    <t>Arapanes- Moema</t>
  </si>
  <si>
    <t>Casos Prioritário - E-mail</t>
  </si>
  <si>
    <t>JANAINA RODRIGUES DE OLIVEIRA</t>
  </si>
  <si>
    <t>198.512.928-00</t>
  </si>
  <si>
    <t>JARDIM HELENA</t>
  </si>
  <si>
    <t xml:space="preserve">AMIL - UNIDADE AVANÇADA VITÓRIA
</t>
  </si>
  <si>
    <t>FRANCISCA BEZERRA DE CARVALHO DOS SANTOS</t>
  </si>
  <si>
    <t>VILA ROSA</t>
  </si>
  <si>
    <t xml:space="preserve">Captação + Navegação </t>
  </si>
  <si>
    <t>PEDRO PAULO DA SILVA FONSECA</t>
  </si>
  <si>
    <t>106.445.387-24</t>
  </si>
  <si>
    <t>Julia</t>
  </si>
  <si>
    <t>contato com sucesso em 26/05</t>
  </si>
  <si>
    <t>Agendada</t>
  </si>
  <si>
    <t>Realizada</t>
  </si>
  <si>
    <t xml:space="preserve">Baixa </t>
  </si>
  <si>
    <t>CEFIS Barra da Tijuca</t>
  </si>
  <si>
    <t>Confirmado</t>
  </si>
  <si>
    <t>MARIA ANGELA DE MAIO</t>
  </si>
  <si>
    <t>Aguardaando</t>
  </si>
  <si>
    <t>KATIA ALVES</t>
  </si>
  <si>
    <t>VILA RICA</t>
  </si>
  <si>
    <t>ELAINE CRISTINA DIAS</t>
  </si>
  <si>
    <t>JARDIM TABATINGA</t>
  </si>
  <si>
    <t>11-954444324</t>
  </si>
  <si>
    <t>THAYS FERNANDA SIQUEIRA DOS SANTOS</t>
  </si>
  <si>
    <t>LUIZ CICERO DOS SANTOS RAMOS</t>
  </si>
  <si>
    <t>JESSICA DA SILVA ILDEFONSO DE OLIVEIRA</t>
  </si>
  <si>
    <t>PRISCILLA ZAMBOTTI DE SOUSA</t>
  </si>
  <si>
    <t>ALIANÇA</t>
  </si>
  <si>
    <t>11965340946 11999484787</t>
  </si>
  <si>
    <t>GIOVANNA GRAZIELE CAUZZO</t>
  </si>
  <si>
    <t xml:space="preserve">SANTO ANDRE </t>
  </si>
  <si>
    <t xml:space="preserve">SILVEIRA </t>
  </si>
  <si>
    <t>RODRIGO SANTOS CARVALHO</t>
  </si>
  <si>
    <t>DEBORA PINHEIRO LOURENCO</t>
  </si>
  <si>
    <t xml:space="preserve">MOOCA </t>
  </si>
  <si>
    <t>ALBERTINA OLIVEIRA SANTOS BARBOSA</t>
  </si>
  <si>
    <t>PARQUE MANDAQUI</t>
  </si>
  <si>
    <t>11-992149680</t>
  </si>
  <si>
    <t>ANDERSON FEITOSA MARQUES</t>
  </si>
  <si>
    <t>VILA CONTINENTAL</t>
  </si>
  <si>
    <t>11-967066888</t>
  </si>
  <si>
    <t>DAGMAR CALIL GANEM METNE</t>
  </si>
  <si>
    <t>11-99273-4404</t>
  </si>
  <si>
    <t>EDILENE SOUZA RAMOS</t>
  </si>
  <si>
    <t>11-974766355</t>
  </si>
  <si>
    <t>FILOMENA NUNES CURVELLO</t>
  </si>
  <si>
    <t>11-994577676</t>
  </si>
  <si>
    <t>MARIA CECILIA VITORINO LUIZ COSTA</t>
  </si>
  <si>
    <t>PARQUE CISPER</t>
  </si>
  <si>
    <t>11-988117914</t>
  </si>
  <si>
    <t>MILENA PUGA ARAUJO</t>
  </si>
  <si>
    <t>CATETE</t>
  </si>
  <si>
    <t>21-988817502</t>
  </si>
  <si>
    <t>CASSIA APARECIDA FELISBINO ALVES</t>
  </si>
  <si>
    <t>CONJUNTO HABITACIONAL PADRE MANOEL DE PAIVA</t>
  </si>
  <si>
    <t>11-983467039</t>
  </si>
  <si>
    <t>YOHANA ANALU DE LIMA MURTA</t>
  </si>
  <si>
    <t>GUAPIRA</t>
  </si>
  <si>
    <t>11-998032794</t>
  </si>
  <si>
    <t>THAYNA REGINA PACHECO GONCALVES</t>
  </si>
  <si>
    <t>VILA NIVI</t>
  </si>
  <si>
    <t>11-973956945</t>
  </si>
  <si>
    <t>CRISTIANE FALEIROS DE SOUZA</t>
  </si>
  <si>
    <t>11-964204146</t>
  </si>
  <si>
    <t>NOVAS TENTATIVAS: 27/05</t>
  </si>
  <si>
    <t>HILTON ZEFERINO DA SILVA</t>
  </si>
  <si>
    <t>VILA AGUA FUNDA</t>
  </si>
  <si>
    <t>11-980728517</t>
  </si>
  <si>
    <t>JANETE AMARAL SANTOS</t>
  </si>
  <si>
    <t>CONJUNTO HABITACIONAL INSTITUTO ADVENTISTA</t>
  </si>
  <si>
    <t>11-985735052</t>
  </si>
  <si>
    <t>MAISA TEREZINHA DE SOUZA BRAGA DOS SANTOS</t>
  </si>
  <si>
    <t>PR</t>
  </si>
  <si>
    <t>PINHAIS</t>
  </si>
  <si>
    <t>VARGEM GRANDE</t>
  </si>
  <si>
    <t>41-984975319</t>
  </si>
  <si>
    <t>MARCEL DAVIDSON MARQUES</t>
  </si>
  <si>
    <t>11-948771524</t>
  </si>
  <si>
    <t>MARIA APARECIDA FRANCA DA SILVA</t>
  </si>
  <si>
    <t>VILA MORAES</t>
  </si>
  <si>
    <t>11-951066984</t>
  </si>
  <si>
    <t>RENATA APARECIDA MEDINA SOARES</t>
  </si>
  <si>
    <t>11-982038700</t>
  </si>
  <si>
    <t>MARINALVA FERREIRA DA CONCEICAO DIAS</t>
  </si>
  <si>
    <t>JARDIM ARICANDUVA</t>
  </si>
  <si>
    <t>11-985370182</t>
  </si>
  <si>
    <t>SIDNEI QUINTINO DE OLIVEIRA</t>
  </si>
  <si>
    <t>JARDIM MALIA I</t>
  </si>
  <si>
    <t>11-951756596</t>
  </si>
  <si>
    <t>EMERSON LEIVA LOPES DE MEDEIROS</t>
  </si>
  <si>
    <t>11-964824968</t>
  </si>
  <si>
    <t>LEONARDO PRIMO DOS SANTOS AGAPITO</t>
  </si>
  <si>
    <t>21-964750766</t>
  </si>
  <si>
    <t>AMANDA FRANCISCO VIANNA</t>
  </si>
  <si>
    <t>ITABORAI</t>
  </si>
  <si>
    <t>OUTEIRO DAS PEDRAS</t>
  </si>
  <si>
    <t>21-995606065</t>
  </si>
  <si>
    <t>CLAUDIA MARIA NUNES MACHADO</t>
  </si>
  <si>
    <t>21-988203555</t>
  </si>
  <si>
    <t>JANAINA MAGALHAES DOS SANTOS</t>
  </si>
  <si>
    <t>21-994089543</t>
  </si>
  <si>
    <t>RICARDO SOUZA DE AGUIAR</t>
  </si>
  <si>
    <t>JARDIM VINTE E CINCO DE AGOSTO</t>
  </si>
  <si>
    <t>21-974533738</t>
  </si>
  <si>
    <t>FABIANA TEIXEIRA SANTOS DA CRUZ</t>
  </si>
  <si>
    <t>VILA ENGENHO NOVO</t>
  </si>
  <si>
    <t>11-970397717</t>
  </si>
  <si>
    <t>JAQUELINE DA SILVA PEREIRA</t>
  </si>
  <si>
    <t>21-988509336</t>
  </si>
  <si>
    <t>DOMINGOS CALAZANS DA SILVA</t>
  </si>
  <si>
    <t>11-940046668</t>
  </si>
  <si>
    <t>NATHALIA ISIS PEREIRA BARBOSA</t>
  </si>
  <si>
    <t>21-999381841</t>
  </si>
  <si>
    <t>PRISCILA DA COSTA CHAGAS LUVETAMA</t>
  </si>
  <si>
    <t>11-97610-5669</t>
  </si>
  <si>
    <t>SILENE MARIA DA SILVA SOUZA</t>
  </si>
  <si>
    <t>JARDIM HELIAN</t>
  </si>
  <si>
    <t>11-952006103</t>
  </si>
  <si>
    <t>GEOVANNA AMORIM DE JESUS</t>
  </si>
  <si>
    <t>JARDIM LENIZE</t>
  </si>
  <si>
    <t>11-932103846</t>
  </si>
  <si>
    <t>RITA DE CASSIA PEREIRA DA CRUZ</t>
  </si>
  <si>
    <t>JARDIM NORMA</t>
  </si>
  <si>
    <t>11-987938797</t>
  </si>
  <si>
    <t>MARA NUBIA DE ALMEIDA BASTOS RICARDO</t>
  </si>
  <si>
    <t>JARDIM NORONHA</t>
  </si>
  <si>
    <t>11-947099979</t>
  </si>
  <si>
    <t>EDIGLEY DUARTE DA COSTA</t>
  </si>
  <si>
    <t>21-992369717</t>
  </si>
  <si>
    <t>STHEFANY RIBEIRO NEPOMUCENO DOS SANTOS</t>
  </si>
  <si>
    <t>ITANHAEM</t>
  </si>
  <si>
    <t>LARANJEIRAS</t>
  </si>
  <si>
    <t>13-996676980</t>
  </si>
  <si>
    <t>ERICA PAULA PIAI GUIMARAES</t>
  </si>
  <si>
    <t>PARQUE SANTA MADALENA</t>
  </si>
  <si>
    <t>11-983015277</t>
  </si>
  <si>
    <t>SILVIA APARECIDA PALHARES</t>
  </si>
  <si>
    <t>SAO CAETANO DO SUL</t>
  </si>
  <si>
    <t>CERAMICA</t>
  </si>
  <si>
    <t>11-995230487</t>
  </si>
  <si>
    <t>RENATO DA SILVA PEREN</t>
  </si>
  <si>
    <t>LEBLON</t>
  </si>
  <si>
    <t>21-986880830</t>
  </si>
  <si>
    <t>FLAVIA MARCIANO DA SILVA</t>
  </si>
  <si>
    <t>21-964916502</t>
  </si>
  <si>
    <t>GABRIELA PEREIRA ELOY</t>
  </si>
  <si>
    <t>11-967630646</t>
  </si>
  <si>
    <t>LEVI CARVALHO DE OLIVEIRA</t>
  </si>
  <si>
    <t>GUAIANAZES</t>
  </si>
  <si>
    <t>11-957307353</t>
  </si>
  <si>
    <t>CATIA PINHEIRO GONCALVES</t>
  </si>
  <si>
    <t>21-997561175</t>
  </si>
  <si>
    <t>ANDERSON FRANCISCO ORTIZ LOPES</t>
  </si>
  <si>
    <t>ARRAIAL PAULISTA</t>
  </si>
  <si>
    <t>11-958460720</t>
  </si>
  <si>
    <t>MARA CINTRA COSTA</t>
  </si>
  <si>
    <t>VILA ZELINA</t>
  </si>
  <si>
    <t>11-984082321</t>
  </si>
  <si>
    <t>DIANA HEMMO</t>
  </si>
  <si>
    <t>11-997447606</t>
  </si>
  <si>
    <t>YLRAM BATISTA DE SOUZA</t>
  </si>
  <si>
    <t>11-970722724</t>
  </si>
  <si>
    <t>RENATA DAMASCENO TEIXEIRA</t>
  </si>
  <si>
    <t>VILA MISSIONARIA</t>
  </si>
  <si>
    <t>11-975763047</t>
  </si>
  <si>
    <t>ROSANGELA DE ALMEIDA SANTOS ENRIQUE</t>
  </si>
  <si>
    <t>21-992602959</t>
  </si>
  <si>
    <t>MIRELLA VENEZIANI CESARO</t>
  </si>
  <si>
    <t>11-987787518</t>
  </si>
  <si>
    <t>MARLI ROSANA TONIN</t>
  </si>
  <si>
    <t>CONSOLAÇAO</t>
  </si>
  <si>
    <t>11-958745346</t>
  </si>
  <si>
    <t>ROSANGELA APARECIDA FRANCO DE LIMA</t>
  </si>
  <si>
    <t>CONJUNTO HABITACIONAL SANTA ETELVINA II</t>
  </si>
  <si>
    <t>11-969906030</t>
  </si>
  <si>
    <t>MARIA SILVIA FRUTUOSO DE AGUIAR ANICETO</t>
  </si>
  <si>
    <t>LALESKA MARQUES DE SOUZA</t>
  </si>
  <si>
    <t>CARAPICUIBA</t>
  </si>
  <si>
    <t>NADIA OLIVEIRA DA SILVA</t>
  </si>
  <si>
    <t>VANESSA DE SOUZA FERREIRA</t>
  </si>
  <si>
    <t>ANDREZA BRAGA BATISTA MESSEDER ALMEIDA</t>
  </si>
  <si>
    <t>21997797541 21987624419</t>
  </si>
  <si>
    <t>VERA LUCIA BARBOSA DE MEDEIROS</t>
  </si>
  <si>
    <t>11976564314 11994431624</t>
  </si>
  <si>
    <t>ACACIA APARECIDA DISPATO</t>
  </si>
  <si>
    <t>f</t>
  </si>
  <si>
    <t>PARQUE IMPERIAL</t>
  </si>
  <si>
    <t>11-991495275</t>
  </si>
  <si>
    <t>ADRIANA ISAIAS CORREIA</t>
  </si>
  <si>
    <t>21-993286905</t>
  </si>
  <si>
    <t>ADRIANE FILGUEIRAS DE MELO</t>
  </si>
  <si>
    <t>VILA KOSMOS</t>
  </si>
  <si>
    <t>21-991450841</t>
  </si>
  <si>
    <t>ALAIDE COSTA DE OLIVEIRA</t>
  </si>
  <si>
    <t>CONJUNTO RESIDENCIAL ALVARO BOVOLENTA</t>
  </si>
  <si>
    <t>11-980987474</t>
  </si>
  <si>
    <t>ALZIRA GOMES DA SILVA</t>
  </si>
  <si>
    <t>11-998343116</t>
  </si>
  <si>
    <t>AMANDA TEODORO OLIVEIRA</t>
  </si>
  <si>
    <t>JARDIM NOVA CIDADE</t>
  </si>
  <si>
    <t>11-970139420</t>
  </si>
  <si>
    <t>ANDRE LUIS SZIRBEK</t>
  </si>
  <si>
    <t>11-994343428</t>
  </si>
  <si>
    <t>ANDRE MENEZES QUINTILIANO</t>
  </si>
  <si>
    <t>11-991712396</t>
  </si>
  <si>
    <t>APARECIDA MATILDE DO PRADO CAMARGO</t>
  </si>
  <si>
    <t>NOVE DE JULHO</t>
  </si>
  <si>
    <t>11-998876148</t>
  </si>
  <si>
    <t>CAROLINA HORTA MARQUES</t>
  </si>
  <si>
    <t>VILA POMPEIA</t>
  </si>
  <si>
    <t>11-996874916</t>
  </si>
  <si>
    <t>CLAUDIA VALLAURI</t>
  </si>
  <si>
    <t>21-991244343</t>
  </si>
  <si>
    <t>CRISTIANE BASILIO DA SILVA VENDRAMINE</t>
  </si>
  <si>
    <t>21-964842938</t>
  </si>
  <si>
    <t>DANIELA MIDORI KANAOKA DE ARRUDA</t>
  </si>
  <si>
    <t>11-995879716</t>
  </si>
  <si>
    <t>DAVI GARDIM</t>
  </si>
  <si>
    <t>11-981624482</t>
  </si>
  <si>
    <t>DEREK ANDRADE CORTEZ</t>
  </si>
  <si>
    <t>21-980695828</t>
  </si>
  <si>
    <t>DILCEVANI RODRIGUES ZANIBONI</t>
  </si>
  <si>
    <t>VILA VERDE</t>
  </si>
  <si>
    <t>21-995532304</t>
  </si>
  <si>
    <t>EDGARD DE OLIVEIRA JOAO</t>
  </si>
  <si>
    <t>11-959576324</t>
  </si>
  <si>
    <t>EDINALVA ALVES VIANA</t>
  </si>
  <si>
    <t>11-986650455</t>
  </si>
  <si>
    <t>EDUARDO SANDOLI NETO</t>
  </si>
  <si>
    <t>11-991539486</t>
  </si>
  <si>
    <t>ELIAS DA CONCEICAO GOMES JUNIOR</t>
  </si>
  <si>
    <t>11-964354755</t>
  </si>
  <si>
    <t>ELIEIDE RIBEIRO DA SILVA SANTOS</t>
  </si>
  <si>
    <t>JARDIM CAMARGO NOVO</t>
  </si>
  <si>
    <t>11-947856003</t>
  </si>
  <si>
    <t>ELISABETE SILVEIRA DA CRUZ</t>
  </si>
  <si>
    <t>21-994541497</t>
  </si>
  <si>
    <t>EUGENIA MARTINS CARVALHO</t>
  </si>
  <si>
    <t>CIDADE POPULAR</t>
  </si>
  <si>
    <t>11-974370177</t>
  </si>
  <si>
    <t>FABIA LUCIANA DE MOURA</t>
  </si>
  <si>
    <t>11-997718243</t>
  </si>
  <si>
    <t>FLORIZA GARCIA CHAGAS</t>
  </si>
  <si>
    <t>11-992278098</t>
  </si>
  <si>
    <t>GERALDO ANTONIO FERREIRA</t>
  </si>
  <si>
    <t>11-994815665</t>
  </si>
  <si>
    <t>GERMANA GONCALVES</t>
  </si>
  <si>
    <t>11-976630258</t>
  </si>
  <si>
    <t>GISLAINE MATTIOLI GONCALVES</t>
  </si>
  <si>
    <t>11-99474-0484</t>
  </si>
  <si>
    <t>GLAUBER MASSAHIRO YAMAGUCHI</t>
  </si>
  <si>
    <t>11-996579667</t>
  </si>
  <si>
    <t>HOMERO AGOSTINHO BUFFON</t>
  </si>
  <si>
    <t>ACLIMAÇAO</t>
  </si>
  <si>
    <t>11-986870536</t>
  </si>
  <si>
    <t>ISABELE DA SILVA VIEIRA</t>
  </si>
  <si>
    <t>21-986569387</t>
  </si>
  <si>
    <t>IURI GEBARA</t>
  </si>
  <si>
    <t>SANTA PAULA</t>
  </si>
  <si>
    <t>11-997765727</t>
  </si>
  <si>
    <t>JACIRA SANTOS DA SILVA</t>
  </si>
  <si>
    <t>JARDIM NOVA GUARULHOS</t>
  </si>
  <si>
    <t>11-969678152</t>
  </si>
  <si>
    <t>JOANINA MAZZONE DA SILVA</t>
  </si>
  <si>
    <t>21-996585067</t>
  </si>
  <si>
    <t>JOAQUINA MARIA DA CONCEICAO ROBERTO</t>
  </si>
  <si>
    <t>PARADA INGLESA</t>
  </si>
  <si>
    <t>11-945933803</t>
  </si>
  <si>
    <t>JOSE ALFREDO OLIVEIRA COSTA</t>
  </si>
  <si>
    <t>21-969907297</t>
  </si>
  <si>
    <t>JOSE ANTONIO CAVAZERE</t>
  </si>
  <si>
    <t>11-947500996</t>
  </si>
  <si>
    <t>JOSE CHARLES BRANDAO TEIXEIRA</t>
  </si>
  <si>
    <t>21-971767110</t>
  </si>
  <si>
    <t>JOSE FRANCELINO DA SILVA</t>
  </si>
  <si>
    <t>21-993853124</t>
  </si>
  <si>
    <t>JOSILENE CARNEIRO BARROSO</t>
  </si>
  <si>
    <t>21-964034379</t>
  </si>
  <si>
    <t>JULIO PACHECO AZEVEDO</t>
  </si>
  <si>
    <t>11-932359889</t>
  </si>
  <si>
    <t>JULLYA VICTORIA GOMES DA SILVA</t>
  </si>
  <si>
    <t>21-993425891</t>
  </si>
  <si>
    <t>LIDIANE BAPTISTA DA SILVA</t>
  </si>
  <si>
    <t>21-991983120</t>
  </si>
  <si>
    <t>LUCILIA DE JESUS SALGADO</t>
  </si>
  <si>
    <t>21-980124982</t>
  </si>
  <si>
    <t>LUCINDA NUNES DE AZEVEDO</t>
  </si>
  <si>
    <t>21-995825388</t>
  </si>
  <si>
    <t>MACHIKO MAEDA</t>
  </si>
  <si>
    <t>11-976568956</t>
  </si>
  <si>
    <t>MANOEL CORDEIRO VIEIRA</t>
  </si>
  <si>
    <t>CONJUNTO RESIDENCIAL MORADA DO SOL</t>
  </si>
  <si>
    <t>11-972316552</t>
  </si>
  <si>
    <t>MARCELLE PEREIRA DOS SANTOS CORREA</t>
  </si>
  <si>
    <t>21-987079486</t>
  </si>
  <si>
    <t>MARCELO PINHEIRO DOS SANTOS</t>
  </si>
  <si>
    <t>MARIA ALICE SILVA DE CASTRO</t>
  </si>
  <si>
    <t>SANTA TERESA</t>
  </si>
  <si>
    <t>21-982964019</t>
  </si>
  <si>
    <t>MARIA ANGELA MOMO DORETO</t>
  </si>
  <si>
    <t>11-983409293</t>
  </si>
  <si>
    <t>MARIA ANGELINA RODRIGUES AMPARO</t>
  </si>
  <si>
    <t>21-985771949</t>
  </si>
  <si>
    <t>MARIA APARECIDA DIAS LEAL</t>
  </si>
  <si>
    <t>21-999158244</t>
  </si>
  <si>
    <t>MARIA CRISTINA DA SILVA</t>
  </si>
  <si>
    <t>11-947065284</t>
  </si>
  <si>
    <t>MARIA DA GLORIA COSTA DE OLIVEIRA</t>
  </si>
  <si>
    <t>MAGALHAES BASTOS</t>
  </si>
  <si>
    <t>21-991991960</t>
  </si>
  <si>
    <t>MARIA DAS GRACAS ZANELA DE OLIVEIRA</t>
  </si>
  <si>
    <t>21-976924572</t>
  </si>
  <si>
    <t>MARIA ESMERALDA BAZZUCO</t>
  </si>
  <si>
    <t>11-951212432</t>
  </si>
  <si>
    <t>MARIA GORETH DOS SANTOS DE LIMA</t>
  </si>
  <si>
    <t>VILA NAIR</t>
  </si>
  <si>
    <t>11-992799903</t>
  </si>
  <si>
    <t>MARIA ITAMAR DA TRINDADE</t>
  </si>
  <si>
    <t>21-979976212</t>
  </si>
  <si>
    <t>MARIA LUIZA TISATO SANTOS</t>
  </si>
  <si>
    <t>11-937058360</t>
  </si>
  <si>
    <t>MARIA MADALENA RODRIGUES PEREIRA</t>
  </si>
  <si>
    <t>21-997433457</t>
  </si>
  <si>
    <t>MARIA PASCHOALINA ZANELATO SCACALOSSI</t>
  </si>
  <si>
    <t>VILA CUNHA BUENO</t>
  </si>
  <si>
    <t>11-97185-4706</t>
  </si>
  <si>
    <t>MARIA RIZZI SQUIZATO</t>
  </si>
  <si>
    <t>JARDIM SAN GIOVANI</t>
  </si>
  <si>
    <t>11-949087156</t>
  </si>
  <si>
    <t>MARIA SIQUEIRA MEIRELES</t>
  </si>
  <si>
    <t>PARQUE ARARIBA</t>
  </si>
  <si>
    <t>11-965168630</t>
  </si>
  <si>
    <t>MARIA ZULEIDE DO NASCIMENTO MOURA</t>
  </si>
  <si>
    <t>21-988350868</t>
  </si>
  <si>
    <t>MIRIAM BITTENCOURT FAZOLARI</t>
  </si>
  <si>
    <t>VILA SANTO ESTEVAO</t>
  </si>
  <si>
    <t>11-997304758</t>
  </si>
  <si>
    <t>MONICA SILVESTRE DOS SANTOS QUEIROZ</t>
  </si>
  <si>
    <t>PARQUE ARARUAMA</t>
  </si>
  <si>
    <t>21-964675326</t>
  </si>
  <si>
    <t>NADIR DO CARMO FRANCA</t>
  </si>
  <si>
    <t>21-980201455</t>
  </si>
  <si>
    <t>NEIDE RODRIGUES SOARES AQUINO</t>
  </si>
  <si>
    <t>11-998271113</t>
  </si>
  <si>
    <t>NELSON ALVES DOS SANTOS</t>
  </si>
  <si>
    <t>11-972465203</t>
  </si>
  <si>
    <t>NEUZA DE JESUS GIL</t>
  </si>
  <si>
    <t>JARDIM GUANABARA</t>
  </si>
  <si>
    <t>21-965078535</t>
  </si>
  <si>
    <t>NILSON CARVALHO MORGADO</t>
  </si>
  <si>
    <t>21-997528732</t>
  </si>
  <si>
    <t>NORMA SUELY SILVA PONTES</t>
  </si>
  <si>
    <t>MADALENA</t>
  </si>
  <si>
    <t>81-999638463</t>
  </si>
  <si>
    <t>ORLANDO FERREIRA DE CARVALHO</t>
  </si>
  <si>
    <t>11-983399226</t>
  </si>
  <si>
    <t>QUITERIA FERNANDES DE MOURA</t>
  </si>
  <si>
    <t>11-949882060</t>
  </si>
  <si>
    <t>RODRIGO SILVA BRANCO DE ANDRADE</t>
  </si>
  <si>
    <t>JARDIM DOM BOSCO</t>
  </si>
  <si>
    <t>11-981503885</t>
  </si>
  <si>
    <t>ROMILDA MIRANDA MACIEL</t>
  </si>
  <si>
    <t>11-934605933</t>
  </si>
  <si>
    <t>ROSEMARY ALVES GALEASSO DOS SANTOS</t>
  </si>
  <si>
    <t>21-993143226</t>
  </si>
  <si>
    <t>ROSIANA DE SOUZA</t>
  </si>
  <si>
    <t>11-913137979</t>
  </si>
  <si>
    <t>ROSIMERY GONCALVES RIBEIRO RICARDO</t>
  </si>
  <si>
    <t>21-998438892</t>
  </si>
  <si>
    <t>SEBASTIAO MILAGRES</t>
  </si>
  <si>
    <t>11-995371265</t>
  </si>
  <si>
    <t>SELMA MARIA FIGUEIRAS DE SOUSA</t>
  </si>
  <si>
    <t>BARRETO</t>
  </si>
  <si>
    <t>21-997258513</t>
  </si>
  <si>
    <t>SILVANA CANDIDO</t>
  </si>
  <si>
    <t>JARDIM SAO SALVADOR</t>
  </si>
  <si>
    <t>11-969683601</t>
  </si>
  <si>
    <t>SILVIA REGINA ZEBEDEU DUARTE</t>
  </si>
  <si>
    <t>21-979838565</t>
  </si>
  <si>
    <t>SONIA MARIA ANTUNES DA SILVA</t>
  </si>
  <si>
    <t>PORTO DO ROSA</t>
  </si>
  <si>
    <t>21-972341338</t>
  </si>
  <si>
    <t>STEFANO RODRIGO DUARTE</t>
  </si>
  <si>
    <t>PENDOTIBA</t>
  </si>
  <si>
    <t>21-997949080</t>
  </si>
  <si>
    <t>TEREZINHA DE SOUSA FURTADO</t>
  </si>
  <si>
    <t>21-983145305</t>
  </si>
  <si>
    <t>TEREZINHA LEITE MINCHUELI</t>
  </si>
  <si>
    <t>PARQUE INDUSTRIAL CUMBICA</t>
  </si>
  <si>
    <t>11-958479674</t>
  </si>
  <si>
    <t>TRAUDI MARGARETHE ELEONORE KLEIN MORI</t>
  </si>
  <si>
    <t>11-993179919</t>
  </si>
  <si>
    <t>UBIRAJARA DO NASCIMENTO TEIXEIRA</t>
  </si>
  <si>
    <t>21-994440101</t>
  </si>
  <si>
    <t>VANICE GIRALDI AMORIM</t>
  </si>
  <si>
    <t>11-997023449</t>
  </si>
  <si>
    <t>VERA LUCIA FERREIRA DE FIGUEIREDO</t>
  </si>
  <si>
    <t>21-971286568</t>
  </si>
  <si>
    <t>VIVIANE DE SOUZA MONTEIRO</t>
  </si>
  <si>
    <t>PARQUE ALTO DO RIO BONITO</t>
  </si>
  <si>
    <t>11-995728006</t>
  </si>
  <si>
    <t>WALDILENA SERRA MARTINS</t>
  </si>
  <si>
    <t>21-988875710</t>
  </si>
  <si>
    <t>EVAL DO NASCIMENTO ILDEFONSO</t>
  </si>
  <si>
    <t>21-993650057</t>
  </si>
  <si>
    <t>LUCAS ALVES GARCIA BARBOZA</t>
  </si>
  <si>
    <t>21-966514431</t>
  </si>
  <si>
    <t>JOSE OSWALDO RETZ SILVA JUNIOR</t>
  </si>
  <si>
    <t>11-999457192</t>
  </si>
  <si>
    <t>SONIA ESTRELA ALVES</t>
  </si>
  <si>
    <t>11-958141105</t>
  </si>
  <si>
    <t>SONIA ERMELINDA ALVES DA SILVA</t>
  </si>
  <si>
    <t>21-964141296</t>
  </si>
  <si>
    <t>TATIANA DOS SANTOS COSTA</t>
  </si>
  <si>
    <t>11-982050064</t>
  </si>
  <si>
    <t>FABIO LADEIA DOS SANTOS</t>
  </si>
  <si>
    <t>JARDIM SONIA MARIA</t>
  </si>
  <si>
    <t>NI-NI</t>
  </si>
  <si>
    <t>CLAUDIO MACHADO TAVARES</t>
  </si>
  <si>
    <t>ARRASTAO</t>
  </si>
  <si>
    <t>21-981917959</t>
  </si>
  <si>
    <t>JOSIVAL MACARIO DA SILVA</t>
  </si>
  <si>
    <t>11-953902550</t>
  </si>
  <si>
    <t>CICERO FERREIRA BEZERRA</t>
  </si>
  <si>
    <t>11-912823449</t>
  </si>
  <si>
    <t>VALDEVINO GRAIA</t>
  </si>
  <si>
    <t>11-954046572</t>
  </si>
  <si>
    <t>ROGERIO MEDEIROS DE OLIVEIRA</t>
  </si>
  <si>
    <t>VILA SIQUEIRA (ZONA NORTE)</t>
  </si>
  <si>
    <t>11-992928386</t>
  </si>
  <si>
    <t>SUELI DE FATIMA MARTINS BASSO</t>
  </si>
  <si>
    <t>11-975567870</t>
  </si>
  <si>
    <t>JOSELI PEREIRA DOS SANTOS</t>
  </si>
  <si>
    <t>21-969372272</t>
  </si>
  <si>
    <t>ELAINE CRISTINA SABINO PEREIRA</t>
  </si>
  <si>
    <t>JARDIM DAS PALMAS</t>
  </si>
  <si>
    <t>11-981007964</t>
  </si>
  <si>
    <t>JOAO BATISTA DE OLIVEIRA JUNIOR</t>
  </si>
  <si>
    <t>SAO VICENTE</t>
  </si>
  <si>
    <t>21-964319948</t>
  </si>
  <si>
    <t>HUMBERTO JOAQUIM DA SILVA</t>
  </si>
  <si>
    <t>21-986525447</t>
  </si>
  <si>
    <t>CIBELE DOS SANTOS RIBEIRO</t>
  </si>
  <si>
    <t>11-985126161</t>
  </si>
  <si>
    <t>MARTA MARIA MUNIZ DA SILVA</t>
  </si>
  <si>
    <t>21-982861328</t>
  </si>
  <si>
    <t>MARIA CRISTINA FONTES BERNARDO</t>
  </si>
  <si>
    <t>VILA ROSALI</t>
  </si>
  <si>
    <t>21-985671803</t>
  </si>
  <si>
    <t>ADRIANA MONTEIRO DA SILVA</t>
  </si>
  <si>
    <t>21-993004355</t>
  </si>
  <si>
    <t>LEONOR LOPES DOS SANTOS</t>
  </si>
  <si>
    <t>21-972226023</t>
  </si>
  <si>
    <t>HUDSON EDUARDO NASCIMENTO FELIXDE LIMA</t>
  </si>
  <si>
    <t>11-997229522</t>
  </si>
  <si>
    <t>ELENI SENOSIEN MARCOLINO CORDEIRO</t>
  </si>
  <si>
    <t>11-971073753</t>
  </si>
  <si>
    <t>LUDIMILA CAZAK</t>
  </si>
  <si>
    <t>11-934762315</t>
  </si>
  <si>
    <t>ELEN CRISTINA DE CASTRO ROCHA</t>
  </si>
  <si>
    <t>21-992001396</t>
  </si>
  <si>
    <t>JANILSON DIAS DO CARMO</t>
  </si>
  <si>
    <t>11-940065454</t>
  </si>
  <si>
    <t>MARIA CRISTINA SBANO MARTINS</t>
  </si>
  <si>
    <t>21-997570870</t>
  </si>
  <si>
    <t>RUBENS FRANCISCO DOS SANTOS</t>
  </si>
  <si>
    <t>21-979108302</t>
  </si>
  <si>
    <t>LUIS CLAUDIO SILVEIRA</t>
  </si>
  <si>
    <t>21-970054198</t>
  </si>
  <si>
    <t>WANDERLEI SILVA DE LIMA</t>
  </si>
  <si>
    <t>21-980853740</t>
  </si>
  <si>
    <t>VANIA LUCIA DE OLIVEIRA</t>
  </si>
  <si>
    <t>21-965474580</t>
  </si>
  <si>
    <t>LUIZA NUNES SANTANA</t>
  </si>
  <si>
    <t>11-948500813</t>
  </si>
  <si>
    <t>JAMERSON CLAYTON OLIVEIRA DE SANTANA</t>
  </si>
  <si>
    <t>JARDIM AMALIA</t>
  </si>
  <si>
    <t>11-977212133</t>
  </si>
  <si>
    <t>MARIA DE FATIMA REGINA TORRES PINHEIRO MOTA</t>
  </si>
  <si>
    <t>21-992440901</t>
  </si>
  <si>
    <t>VERA CRISTINA FERNANDES ABRAHAO ALVES</t>
  </si>
  <si>
    <t>21-988872054</t>
  </si>
  <si>
    <t>ALEXSANDRE DE PAULA GUIMARAES</t>
  </si>
  <si>
    <t>21-997156604</t>
  </si>
  <si>
    <t>YURI FERREIRA GUIMARAES</t>
  </si>
  <si>
    <t>21-999727169</t>
  </si>
  <si>
    <t>RAFAEL DA SILVA ROSA</t>
  </si>
  <si>
    <t>CABUÇU</t>
  </si>
  <si>
    <t>21-996573678</t>
  </si>
  <si>
    <t>SIMONE DE OLIVEIRA SILVA LOURENCO</t>
  </si>
  <si>
    <t>ROSA DOS VENTOS</t>
  </si>
  <si>
    <t>21-994789179</t>
  </si>
  <si>
    <t>ISIS DA SILVA SOARES</t>
  </si>
  <si>
    <t>21-966111960</t>
  </si>
  <si>
    <t>MARINA DE SEIXAS QUEIROZ</t>
  </si>
  <si>
    <t>11-994601467</t>
  </si>
  <si>
    <t>CELIA CRISTINA RODRIGUES MONTEIRO</t>
  </si>
  <si>
    <t>JARDIM NEIDE</t>
  </si>
  <si>
    <t>11-991779267</t>
  </si>
  <si>
    <t>BRUNA ALBUQUERQUE MOLICA</t>
  </si>
  <si>
    <t>11-989709174</t>
  </si>
  <si>
    <t>MARIA ROSA COSTA TEIXEIRA</t>
  </si>
  <si>
    <t>21-990965055</t>
  </si>
  <si>
    <t>EDERVANE DA PAIXAO AMARAL</t>
  </si>
  <si>
    <t>JARDIM UNIVERSIDADE PINHEIROS</t>
  </si>
  <si>
    <t>21-993549063</t>
  </si>
  <si>
    <t>ANTONIA EVANEUMA DE ALMEIDA DE ARUJO</t>
  </si>
  <si>
    <t>JARDIM PONTE ALTA I</t>
  </si>
  <si>
    <t>11-979596034</t>
  </si>
  <si>
    <t>JOSE AUGUSTO CORDEIRO FORTUNATO</t>
  </si>
  <si>
    <t>JARDIM SOUZA</t>
  </si>
  <si>
    <t>11-962236326</t>
  </si>
  <si>
    <t>CELIA REGINA GONCALVES PEREIRA CARDOSO</t>
  </si>
  <si>
    <t>21-993305471</t>
  </si>
  <si>
    <t>REJANE MARTINS DE JESUS HISAHARA</t>
  </si>
  <si>
    <t>21-969346445</t>
  </si>
  <si>
    <t>ANA MARIA DE LIMA</t>
  </si>
  <si>
    <t>11-980908772</t>
  </si>
  <si>
    <t>MASAMBA LUBUANDU MAMIE</t>
  </si>
  <si>
    <t>PARQUE BOTURUSSU</t>
  </si>
  <si>
    <t>11-982612440</t>
  </si>
  <si>
    <t>DANILO ALVES MONTEIRO</t>
  </si>
  <si>
    <t>11-983404048</t>
  </si>
  <si>
    <t>SAMARA VITORIA DE SOUZA GUERRA</t>
  </si>
  <si>
    <t>11-977738251</t>
  </si>
  <si>
    <t>AGUINELDO LUNA SILVA JUNIOR</t>
  </si>
  <si>
    <t>21-993720251</t>
  </si>
  <si>
    <t>SANDRO DE OLIVEIRA MONTEIRO</t>
  </si>
  <si>
    <t>21-990779458</t>
  </si>
  <si>
    <t>FATIMA DA SILVA VIEIRA</t>
  </si>
  <si>
    <t>21-985711735</t>
  </si>
  <si>
    <t>CLOVIS CAMPOS DOS SANTOS</t>
  </si>
  <si>
    <t>PARQUE DAS ARVORES</t>
  </si>
  <si>
    <t>11-999080474</t>
  </si>
  <si>
    <t>MARILU DOS SANTOS ARAUJO</t>
  </si>
  <si>
    <t>21-991321173</t>
  </si>
  <si>
    <t>JOAO PAIVA PEREIRA</t>
  </si>
  <si>
    <t>21-976791704</t>
  </si>
  <si>
    <t>LUIZ FRANCISCO CABRAL DE MELO</t>
  </si>
  <si>
    <t>PARQUE RESIDENCIAL COCAIA</t>
  </si>
  <si>
    <t>11-962663016</t>
  </si>
  <si>
    <t>ANALVE CALDEIRA SILVA</t>
  </si>
  <si>
    <t>11-976443796</t>
  </si>
  <si>
    <t>CLEONICE PIMENTEL DIAS MARTINS</t>
  </si>
  <si>
    <t>PALHADA</t>
  </si>
  <si>
    <t>21-980898987</t>
  </si>
  <si>
    <t>OZIANE MEDEIROS DOS SANTOS</t>
  </si>
  <si>
    <t>ITAPEVI</t>
  </si>
  <si>
    <t>RESIDENCIAL COLINAS DE SAO JOSE</t>
  </si>
  <si>
    <t>11-954427086</t>
  </si>
  <si>
    <t>ELIZETE DE FATIMA DE MORAES BRAGA</t>
  </si>
  <si>
    <t>11-971537064</t>
  </si>
  <si>
    <t>GUTEMBERG LOPES DOS SANTOS</t>
  </si>
  <si>
    <t>21-995910253</t>
  </si>
  <si>
    <t>ROSIMEIRE BRAZ DA SILVA SANTOS</t>
  </si>
  <si>
    <t>11-988160312</t>
  </si>
  <si>
    <t>MARIA DE FATIMA DA CONCEICAO</t>
  </si>
  <si>
    <t>11-987574916</t>
  </si>
  <si>
    <t>MARIA PENHA DOS SANTOS TOSHIMITSU</t>
  </si>
  <si>
    <t>21-982611465</t>
  </si>
  <si>
    <t>MARCELO CARDOSO DA SILVA</t>
  </si>
  <si>
    <t>VILA HELENA</t>
  </si>
  <si>
    <t>11-947333612</t>
  </si>
  <si>
    <t>JESSICA FONTENELES DOS SANTOS</t>
  </si>
  <si>
    <t>21-992401616</t>
  </si>
  <si>
    <t>JOSE CLOVES LIMA DA SILVA</t>
  </si>
  <si>
    <t>JARDIM NOVO LAR</t>
  </si>
  <si>
    <t>11-948793021</t>
  </si>
  <si>
    <t>VINICIUS CESAR CAMERRO</t>
  </si>
  <si>
    <t>JARDIM NEILA</t>
  </si>
  <si>
    <t>11-998979829</t>
  </si>
  <si>
    <t>MARIANE RODRIGUES SERENADO</t>
  </si>
  <si>
    <t>21-991305345</t>
  </si>
  <si>
    <t>ALTAMIRA RODRIGUES DE CARVALHO</t>
  </si>
  <si>
    <t>JARDIM DA LUZ</t>
  </si>
  <si>
    <t>11-964321291</t>
  </si>
  <si>
    <t>ANDREIA CICERA MELERO RANGEL DA SILVA</t>
  </si>
  <si>
    <t>VILA CARMOSINA</t>
  </si>
  <si>
    <t>11-996883179</t>
  </si>
  <si>
    <t>GABRIEL BRITO DE OLIVEIRA</t>
  </si>
  <si>
    <t>CASA VERDE ALTA</t>
  </si>
  <si>
    <t>11-971399359</t>
  </si>
  <si>
    <t>MARY REGINA DE SOUZA NAZARETH</t>
  </si>
  <si>
    <t>21-999188771</t>
  </si>
  <si>
    <t>MARIA JOSE DE OLIVEIRA SANTOS</t>
  </si>
  <si>
    <t>11-949699616</t>
  </si>
  <si>
    <t>JOSINETE DE LIMA SANTOS</t>
  </si>
  <si>
    <t>21-992698925</t>
  </si>
  <si>
    <t>SUELI PINTO DE CARVALHO</t>
  </si>
  <si>
    <t>21-974507484</t>
  </si>
  <si>
    <t>CRISTIANO ARAUJO</t>
  </si>
  <si>
    <t>JARDIM VITORIA</t>
  </si>
  <si>
    <t>11-954328253</t>
  </si>
  <si>
    <t>ELISMAR DE PAULA</t>
  </si>
  <si>
    <t>VILA SANTO ANTONIO</t>
  </si>
  <si>
    <t>11-984817877</t>
  </si>
  <si>
    <t>EVERALDO BEZERRA DA SILVA</t>
  </si>
  <si>
    <t>VILA JUSSARA</t>
  </si>
  <si>
    <t>11-993053055</t>
  </si>
  <si>
    <t>SUELI DA SILVA OLIVEIRA</t>
  </si>
  <si>
    <t>VILA ROSEIRA II</t>
  </si>
  <si>
    <t>11-964419449</t>
  </si>
  <si>
    <t>FRANCISCO NEWERKLA JUNIOR</t>
  </si>
  <si>
    <t>11-986335689</t>
  </si>
  <si>
    <t>MAYDA ROMAICA RODRIGUES RIBEIRO</t>
  </si>
  <si>
    <t>11-981992688</t>
  </si>
  <si>
    <t>HENRIQUE MIGUEL ANGELO VELLOSO</t>
  </si>
  <si>
    <t>21-980282223</t>
  </si>
  <si>
    <t>LUCIENE SILVA SOUZA DOS SANTOS</t>
  </si>
  <si>
    <t>NOSSA SENHORA DE FATIMA</t>
  </si>
  <si>
    <t>21-964814123</t>
  </si>
  <si>
    <t>ADRIANA APARECIDA SILVA DE MELO</t>
  </si>
  <si>
    <t>11-992085367</t>
  </si>
  <si>
    <t>ALEXANDRE PEREIRA DE SOUZA</t>
  </si>
  <si>
    <t>11-947040619</t>
  </si>
  <si>
    <t>ANDREA DE JESUS DOS SANTOS SILVA</t>
  </si>
  <si>
    <t>PARQUE RESIDENCIAL BAMBI</t>
  </si>
  <si>
    <t>11-956382771</t>
  </si>
  <si>
    <t>CARLA FERREIRA OLIVEIRA</t>
  </si>
  <si>
    <t>21-970272774</t>
  </si>
  <si>
    <t>CARLOS ALBERTO PIMENTEL DA SILVA</t>
  </si>
  <si>
    <t>21-989550203</t>
  </si>
  <si>
    <t>CLAUDIO NUNES FERREIRA</t>
  </si>
  <si>
    <t>JARDIM DOS MORAES</t>
  </si>
  <si>
    <t>11-976285302</t>
  </si>
  <si>
    <t>DIEGO CAVALCANTE DOS SANTOS</t>
  </si>
  <si>
    <t>11-984683836</t>
  </si>
  <si>
    <t>DULCILENE MARIA DA SILVA</t>
  </si>
  <si>
    <t>11-975707850</t>
  </si>
  <si>
    <t>FABIANA CRISTINA LIMA</t>
  </si>
  <si>
    <t>POA</t>
  </si>
  <si>
    <t>VILA ACOREANA</t>
  </si>
  <si>
    <t>11-961840652</t>
  </si>
  <si>
    <t>FABIO ALVES MARTINIANO DE SOUZA</t>
  </si>
  <si>
    <t>11-981358232</t>
  </si>
  <si>
    <t>FABIO CARLOS PISSIALI</t>
  </si>
  <si>
    <t>11-992450381</t>
  </si>
  <si>
    <t>HELOISA GONZAGA DOS SANTOS</t>
  </si>
  <si>
    <t>MARE</t>
  </si>
  <si>
    <t>21-991456456</t>
  </si>
  <si>
    <t>HENRIQUE FERREIRA LEMOS</t>
  </si>
  <si>
    <t>JARDIM DANFER</t>
  </si>
  <si>
    <t>11-966173400</t>
  </si>
  <si>
    <t>INEZ CONDOTTA JESUS</t>
  </si>
  <si>
    <t>11-971298458</t>
  </si>
  <si>
    <t>JACQUELINE SOUZA DA LUZ</t>
  </si>
  <si>
    <t>11-960613668</t>
  </si>
  <si>
    <t>LARISSA DE CASSIA SANTOS LONGO</t>
  </si>
  <si>
    <t>CIDADE NOVA HELIOPOLIS</t>
  </si>
  <si>
    <t>11-978965158</t>
  </si>
  <si>
    <t>LUANA RAISSA RESENDE DA SILVA JESUS</t>
  </si>
  <si>
    <t>MIGUEL COUTO</t>
  </si>
  <si>
    <t>21-989335502</t>
  </si>
  <si>
    <t>MARIA DAS GRACAS DOS SANTOS</t>
  </si>
  <si>
    <t>11-985475279</t>
  </si>
  <si>
    <t>MARINA CORTEZ LOMBELLO</t>
  </si>
  <si>
    <t>VILA COSTA</t>
  </si>
  <si>
    <t>11-964224358</t>
  </si>
  <si>
    <t>MARTA VALERIO SANTIAGO</t>
  </si>
  <si>
    <t>FIGUEIRAS</t>
  </si>
  <si>
    <t>21-984035935</t>
  </si>
  <si>
    <t>MICHELE DE MELO ROCHA</t>
  </si>
  <si>
    <t>11-994670111</t>
  </si>
  <si>
    <t>MIGUEL BRONSO SOARES DE OLIVEIRA</t>
  </si>
  <si>
    <t>21-975338868</t>
  </si>
  <si>
    <t>PAULA VIVIANE SANTOS PRADO BATISTA</t>
  </si>
  <si>
    <t>JARDIM UNIVERSO</t>
  </si>
  <si>
    <t>11-973518054</t>
  </si>
  <si>
    <t>RAISSA DA SILVA MARIANO</t>
  </si>
  <si>
    <t>VALE DOS MACHADOS</t>
  </si>
  <si>
    <t>11-965182022</t>
  </si>
  <si>
    <t>ROBERTO DOS SANTOS OLIVEIRA</t>
  </si>
  <si>
    <t>11-964650059</t>
  </si>
  <si>
    <t>SARA JOSE FELIX DE LIMA</t>
  </si>
  <si>
    <t>21-985948384</t>
  </si>
  <si>
    <t>ZAIDA MARIA ARAUJO</t>
  </si>
  <si>
    <t>21-983437501</t>
  </si>
  <si>
    <t>MIGUEL NICHOLLAS PAULINO DE CARVALHO</t>
  </si>
  <si>
    <t>21-994001684</t>
  </si>
  <si>
    <t>ALECSANDRA ALVES RIBEIRO</t>
  </si>
  <si>
    <t>11-981285000</t>
  </si>
  <si>
    <t>DANIELA PAGE DE ARAUJO MINE</t>
  </si>
  <si>
    <t>11-948504350</t>
  </si>
  <si>
    <t>PAMELA MILENA ROSA</t>
  </si>
  <si>
    <t>11-962431114</t>
  </si>
  <si>
    <t>GIOVANI PIMENTEL AMBROSIO</t>
  </si>
  <si>
    <t>MARECHAL HERMES</t>
  </si>
  <si>
    <t>21-978150660</t>
  </si>
  <si>
    <t>VALDECI CORREIRA DA SILVA</t>
  </si>
  <si>
    <t>11-962268934</t>
  </si>
  <si>
    <t>SAMIRIS FONSECA SILVA MOREIRA</t>
  </si>
  <si>
    <t>VILA SAO SEBASTIAO</t>
  </si>
  <si>
    <t>21-994279155</t>
  </si>
  <si>
    <t>ERICA SANTOS CORREIA</t>
  </si>
  <si>
    <t>21-990088401</t>
  </si>
  <si>
    <t>RICARDO DE OLIVEIRA MARTINS</t>
  </si>
  <si>
    <t>11-991572854</t>
  </si>
  <si>
    <t>MARCIA NUNES NOGUEIRA GASPAR</t>
  </si>
  <si>
    <t>VILA MILTON</t>
  </si>
  <si>
    <t>11-988428532</t>
  </si>
  <si>
    <t>FERNANDO FERREIRA SALES</t>
  </si>
  <si>
    <t>11-990130359</t>
  </si>
  <si>
    <t>ANA FLAVIA RESENDE JESUS</t>
  </si>
  <si>
    <t>JARDIM PAULISTA</t>
  </si>
  <si>
    <t>66-999074547</t>
  </si>
  <si>
    <t>ELIEUDA RIBEIRO SOBRINHO SOUZA</t>
  </si>
  <si>
    <t>VILA SAO JOSE (CIDADE DUTRA)</t>
  </si>
  <si>
    <t>11-964405390</t>
  </si>
  <si>
    <t>LUANA MARA DOS SANTOS</t>
  </si>
  <si>
    <t>MARIA PAULA</t>
  </si>
  <si>
    <t>21-972260118</t>
  </si>
  <si>
    <t>LILIANE DOS SANTOS NOVAIS</t>
  </si>
  <si>
    <t>LIMAO</t>
  </si>
  <si>
    <t>11-975710558</t>
  </si>
  <si>
    <t>JOANA DARC RIBEIRO DE LIMA VENTURA</t>
  </si>
  <si>
    <t>11-976108247</t>
  </si>
  <si>
    <t>GIZELI VILAS BOAS DA SILVA</t>
  </si>
  <si>
    <t>11-981280445</t>
  </si>
  <si>
    <t>WAGNER BARONI GARBI</t>
  </si>
  <si>
    <t>11-947911731</t>
  </si>
  <si>
    <t>ARLEI MOREIRA</t>
  </si>
  <si>
    <t>PARQUE INDEPENDENCIA</t>
  </si>
  <si>
    <t>11-947100696</t>
  </si>
  <si>
    <t>GABRIEL SILVA MENEZES</t>
  </si>
  <si>
    <t>21-965703869</t>
  </si>
  <si>
    <t>PRISCILA FLAUSINO MARTINS</t>
  </si>
  <si>
    <t>21-967494530</t>
  </si>
  <si>
    <t>MARA CRISTINA DE ARAUJO GARCIA</t>
  </si>
  <si>
    <t>11-988578252</t>
  </si>
  <si>
    <t>KATIA RODRIGUES DA SILVA</t>
  </si>
  <si>
    <t>VILA DAS BANDEIRAS</t>
  </si>
  <si>
    <t>11-948561890</t>
  </si>
  <si>
    <t>ROSELI PEREIRA MONTESCHIO</t>
  </si>
  <si>
    <t>JARDIM CAROMBE</t>
  </si>
  <si>
    <t>11-972127362</t>
  </si>
  <si>
    <t>ALEXANDRE MACIEL VIEIRA</t>
  </si>
  <si>
    <t>11-967439710</t>
  </si>
  <si>
    <t>FERNANDO DE SOUZA LIMA JUNIOR</t>
  </si>
  <si>
    <t>11-914165822</t>
  </si>
  <si>
    <t>IZABELA DE FATIMA BELLINI NEVES</t>
  </si>
  <si>
    <t>DF</t>
  </si>
  <si>
    <t>BRASILIA</t>
  </si>
  <si>
    <t>ASA NORTE</t>
  </si>
  <si>
    <t>21-991993157</t>
  </si>
  <si>
    <t>GLORIA MARIA LEDA BASTOS</t>
  </si>
  <si>
    <t>21-991862993</t>
  </si>
  <si>
    <t>MARIA CARDOSO DA SILVA</t>
  </si>
  <si>
    <t>11-950855600</t>
  </si>
  <si>
    <t>SIMONE PEREIRA DA SILVA</t>
  </si>
  <si>
    <t>CONJUNTO HABITACIONAL CASTRO ALVES</t>
  </si>
  <si>
    <t>11-939258480</t>
  </si>
  <si>
    <t>RICARDO CORREIA DE SOUZA</t>
  </si>
  <si>
    <t>JARDIM CATANDUVA</t>
  </si>
  <si>
    <t>21-970213149</t>
  </si>
  <si>
    <t>ROSICLEIDE PEREIRA DE ARRUDA</t>
  </si>
  <si>
    <t>11-999784242</t>
  </si>
  <si>
    <t>AMANDA PROVENZANO DE SOUZA</t>
  </si>
  <si>
    <t>21-972663807</t>
  </si>
  <si>
    <t>SHIRLEI MARIA DE FRANCA FERREIRA</t>
  </si>
  <si>
    <t>11-987834143</t>
  </si>
  <si>
    <t>CIRLANDIA PEREIRA DE ARAUJO</t>
  </si>
  <si>
    <t>11-985163545</t>
  </si>
  <si>
    <t>THAIRINE LIMA DOS SANTOS</t>
  </si>
  <si>
    <t>ANA MARIA DA COSTA FERREIRA DA CRUZ</t>
  </si>
  <si>
    <t>21-997030188</t>
  </si>
  <si>
    <t>MARISA DIAS DAS NEVES</t>
  </si>
  <si>
    <t>CIDADE PATRIARCA</t>
  </si>
  <si>
    <t>11-994889431</t>
  </si>
  <si>
    <t>SUELY MARIA DE OLIVEIRA</t>
  </si>
  <si>
    <t>21-999175600</t>
  </si>
  <si>
    <t>SULAMITA MENEZES CAVALCANTE</t>
  </si>
  <si>
    <t>11-976758511</t>
  </si>
  <si>
    <t>ALEXANDRE HEUSCHKEL</t>
  </si>
  <si>
    <t>11-959939213</t>
  </si>
  <si>
    <t>CARIN LOYOLA TEODORO</t>
  </si>
  <si>
    <t>ESTACIO</t>
  </si>
  <si>
    <t>21-986569068</t>
  </si>
  <si>
    <t>ARNALDO ARAUJO AZZAM</t>
  </si>
  <si>
    <t>POSSE</t>
  </si>
  <si>
    <t>21-980013169</t>
  </si>
  <si>
    <t>AMIRA MOHAMAD RAJAB DAHOUK</t>
  </si>
  <si>
    <t>VILA RENATA</t>
  </si>
  <si>
    <t>11-984890872</t>
  </si>
  <si>
    <t>PATRICIA MARTINS DE OLIVEIRA SOUZA</t>
  </si>
  <si>
    <t>ALCANTARA</t>
  </si>
  <si>
    <t>21-999264487</t>
  </si>
  <si>
    <t>DANIELLE MULLER E SILVA</t>
  </si>
  <si>
    <t>SITIO FLORESTA LINDA</t>
  </si>
  <si>
    <t>21-967073985</t>
  </si>
  <si>
    <t>PATRICIA GONCALVES DANTAS</t>
  </si>
  <si>
    <t>21-973448840</t>
  </si>
  <si>
    <t>RITA DE CASSIA RODRIGUES DA CRUZ</t>
  </si>
  <si>
    <t>11-947368881</t>
  </si>
  <si>
    <t>SIMONE NERY DE SOUSA</t>
  </si>
  <si>
    <t>11-964111126</t>
  </si>
  <si>
    <t>VALTER MONTEIRO GONCALVES</t>
  </si>
  <si>
    <t>11-949358429</t>
  </si>
  <si>
    <t>MABYA JUBIELLE DOS SANTOS ROCHA</t>
  </si>
  <si>
    <t>11-947290293</t>
  </si>
  <si>
    <t>ALESSANDRA MARIA DA SILVA</t>
  </si>
  <si>
    <t>JARDIM CIDADE PIRITUBA</t>
  </si>
  <si>
    <t>11-930061390</t>
  </si>
  <si>
    <t>ALCIONE BEZERRA DA SILVA</t>
  </si>
  <si>
    <t>JARDIM NOVO CARRAO</t>
  </si>
  <si>
    <t>11-947960573</t>
  </si>
  <si>
    <t>CLICIA CRISTINA NEVES LACERDA</t>
  </si>
  <si>
    <t>21-994409006</t>
  </si>
  <si>
    <t>THAIS CRISTINA BRITO DE SOUZA</t>
  </si>
  <si>
    <t>11-940148288</t>
  </si>
  <si>
    <t>EVELYN RODRIGUES COUTINHO</t>
  </si>
  <si>
    <t>ITAUNA</t>
  </si>
  <si>
    <t>21-975395056</t>
  </si>
  <si>
    <t>AMANDA IDALINA ANVERSE</t>
  </si>
  <si>
    <t>JARDIM ROSANA</t>
  </si>
  <si>
    <t>11-982559210</t>
  </si>
  <si>
    <t>JOSEFA ELIAS DA SILVA</t>
  </si>
  <si>
    <t>VILA GUSTAVO</t>
  </si>
  <si>
    <t>11-947971979</t>
  </si>
  <si>
    <t>PAULO ANTONIO GONCALVES DE REZENDE</t>
  </si>
  <si>
    <t>11-998748866</t>
  </si>
  <si>
    <t>SIVALDO LUIZ DA SILVA VIEIRA</t>
  </si>
  <si>
    <t>11-966833441</t>
  </si>
  <si>
    <t>RODRIGO NARDI DE CARVALHO DANTAS</t>
  </si>
  <si>
    <t>21-972262543</t>
  </si>
  <si>
    <t>OSCAR BARBOSA DE SOUZA</t>
  </si>
  <si>
    <t>11-945498451</t>
  </si>
  <si>
    <t>JOAO DOS SANTOS SOUSA</t>
  </si>
  <si>
    <t>11-991433807</t>
  </si>
  <si>
    <t>ANA BEATRIZ LINHARES DOS SANTOS</t>
  </si>
  <si>
    <t>21-990898628</t>
  </si>
  <si>
    <t>RODRIGO DE ANDRADE BICALHO</t>
  </si>
  <si>
    <t>21-996393116</t>
  </si>
  <si>
    <t>GISELE DE CASSIA SOUZA</t>
  </si>
  <si>
    <t>11-952213823</t>
  </si>
  <si>
    <t>NICOLAU SILVA BATISTA</t>
  </si>
  <si>
    <t>21-988279555</t>
  </si>
  <si>
    <t>GERALDO AMANDIO PEREIRA DE ALMEIDA</t>
  </si>
  <si>
    <t>11-953289748</t>
  </si>
  <si>
    <t>ALCINEIA QUINTINO DA COSTA</t>
  </si>
  <si>
    <t>11-965667882</t>
  </si>
  <si>
    <t>FLAVIA PEREIRA SANTANA</t>
  </si>
  <si>
    <t>11-971756633</t>
  </si>
  <si>
    <t>ELZA APARECIDA DE LIMA NASCIMENTO</t>
  </si>
  <si>
    <t>VILA SIMONE</t>
  </si>
  <si>
    <t>11-972232681</t>
  </si>
  <si>
    <t>CLAUDIA DE ANDRADE RIBEIRO</t>
  </si>
  <si>
    <t>21-991623373</t>
  </si>
  <si>
    <t>THALITA CUSTODIO VIEIRA ANDRE</t>
  </si>
  <si>
    <t>11-985519825</t>
  </si>
  <si>
    <t>MARIA JOSE MARINHO DE LIMA</t>
  </si>
  <si>
    <t>SERRA GRANDE</t>
  </si>
  <si>
    <t>21-996813810</t>
  </si>
  <si>
    <t>PRISCILA ALVES SOARES</t>
  </si>
  <si>
    <t>JARDIM BARTIRA</t>
  </si>
  <si>
    <t>11-971018816</t>
  </si>
  <si>
    <t>PATRICIA SIQUEIRA VICENTE DE OLIVEIRA</t>
  </si>
  <si>
    <t>JARDIM SAO FRANCISCO</t>
  </si>
  <si>
    <t>11-998861149</t>
  </si>
  <si>
    <t>MARIA DOMINGOS DOS SANTOS</t>
  </si>
  <si>
    <t>RIO ABAIXO</t>
  </si>
  <si>
    <t>11-967772244</t>
  </si>
  <si>
    <t>RAQUEL SILVA LUZ VUOLO</t>
  </si>
  <si>
    <t>11-950499425</t>
  </si>
  <si>
    <t>SILMARA LUCI VERNUCIO</t>
  </si>
  <si>
    <t>11-991575049</t>
  </si>
  <si>
    <t xml:space="preserve">Média </t>
  </si>
  <si>
    <t>Samaritano Paulista</t>
  </si>
  <si>
    <t>DAYANE MARTINELLI DA SILVA</t>
  </si>
  <si>
    <t>VILA PARAISO</t>
  </si>
  <si>
    <t>11-951649620</t>
  </si>
  <si>
    <t>PAULO JOSE SALES</t>
  </si>
  <si>
    <t>JARDIM AURELIO</t>
  </si>
  <si>
    <t>11-952147636</t>
  </si>
  <si>
    <t>MARIA DE FATIMA DO AMARAL SILVA</t>
  </si>
  <si>
    <t>11-959200312</t>
  </si>
  <si>
    <t>VANESSA FERRARI PALMEIRA</t>
  </si>
  <si>
    <t>CIDADE MAE DO CEU</t>
  </si>
  <si>
    <t>11-937313171</t>
  </si>
  <si>
    <t>OSVALDO ELIAS DA SILVA</t>
  </si>
  <si>
    <t>JARDIM ITAPARK</t>
  </si>
  <si>
    <t>11-987161224</t>
  </si>
  <si>
    <t>LUARA RODRIGUES DIAS DE OLIVEIRA</t>
  </si>
  <si>
    <t>VILA LUCIA</t>
  </si>
  <si>
    <t>11-960643631</t>
  </si>
  <si>
    <t>JOSE ANTONIO MOREIRA LEITE</t>
  </si>
  <si>
    <t>VILA ARRIETE</t>
  </si>
  <si>
    <t>11-934690594</t>
  </si>
  <si>
    <t>MARCUS AURELIUS ALVES FERREIRA</t>
  </si>
  <si>
    <t>21-964671655</t>
  </si>
  <si>
    <t>ADRIANA DE OLIVEIRA BERTOLO</t>
  </si>
  <si>
    <t>11-949632976</t>
  </si>
  <si>
    <t>DAILEIDE FEITOZA FURTADO</t>
  </si>
  <si>
    <t>21-986267232</t>
  </si>
  <si>
    <t>NEUZIMAR LEITE MARIBONDO</t>
  </si>
  <si>
    <t>21-996208735</t>
  </si>
  <si>
    <t>EMMANUEL UGOCHUKWU UDEMBA</t>
  </si>
  <si>
    <t>VILA PAULO SILAS</t>
  </si>
  <si>
    <t>11-943913523</t>
  </si>
  <si>
    <t>LUZIA VITALINA NOGUEIRA</t>
  </si>
  <si>
    <t>JARDIM ANGELICA</t>
  </si>
  <si>
    <t>11-965690141</t>
  </si>
  <si>
    <t>DANIELE CUNHA FRANCIONI</t>
  </si>
  <si>
    <t>21-994850132</t>
  </si>
  <si>
    <t>CATIA CILENE ROTA</t>
  </si>
  <si>
    <t>JARDIM IMPERIAL</t>
  </si>
  <si>
    <t>11-985857499</t>
  </si>
  <si>
    <t>ADRIANA DE MELO ANDRADE FUOCO MATTOS</t>
  </si>
  <si>
    <t>21-964728778</t>
  </si>
  <si>
    <t>MICHELLE BAGNI VIEIRA</t>
  </si>
  <si>
    <t>11-998669808</t>
  </si>
  <si>
    <t>MILENA GOMES DA CRUZ</t>
  </si>
  <si>
    <t>11-989878339</t>
  </si>
  <si>
    <t>ROSANGELA CICERA MINEIRO</t>
  </si>
  <si>
    <t>SITIO PINHEIRINHO</t>
  </si>
  <si>
    <t>11-985095925</t>
  </si>
  <si>
    <t>MARIA CECILIA DA SILVA</t>
  </si>
  <si>
    <t>11-999690854</t>
  </si>
  <si>
    <t>MAYCON VINICIUS CUSTODIO ABREU</t>
  </si>
  <si>
    <t>ARAÇATIBA</t>
  </si>
  <si>
    <t>21-980745836</t>
  </si>
  <si>
    <t>LUCIANA CRISTINA PRUDENTE DE LIMA</t>
  </si>
  <si>
    <t>11-983169129</t>
  </si>
  <si>
    <t>RENATO DALTRO CRUZ</t>
  </si>
  <si>
    <t>JARDIM PENHA</t>
  </si>
  <si>
    <t>11-991799028</t>
  </si>
  <si>
    <t>ALINE DA SILVA PIRES</t>
  </si>
  <si>
    <t>11-965198389</t>
  </si>
  <si>
    <t>CINTIA SANTOS LEOCADIO</t>
  </si>
  <si>
    <t>11-947817495</t>
  </si>
  <si>
    <t>THIAGO PEREIRA DOS SANTOS</t>
  </si>
  <si>
    <t>AMADOR BUENO</t>
  </si>
  <si>
    <t>11-941926934</t>
  </si>
  <si>
    <t>ELZILENE OLIVEIRA CABRAL</t>
  </si>
  <si>
    <t>11-991308389</t>
  </si>
  <si>
    <t>RONNIVALDO FERREIRA GARCIA</t>
  </si>
  <si>
    <t>PARQUE FERNANDA</t>
  </si>
  <si>
    <t>11-980805352</t>
  </si>
  <si>
    <t>JULIANA DA SILVA FERREIRA MAIA</t>
  </si>
  <si>
    <t>11-967531212</t>
  </si>
  <si>
    <t>EDMILSON ASEVEDO SOUZA</t>
  </si>
  <si>
    <t>VILA LUZITA</t>
  </si>
  <si>
    <t>11-956518882</t>
  </si>
  <si>
    <t>LUCAS OLIVEIRA DE AZEVEDO</t>
  </si>
  <si>
    <t>21-964196286</t>
  </si>
  <si>
    <t>ELIANE CRISTINA CARDOSO DE FREITAS</t>
  </si>
  <si>
    <t>11-968073310</t>
  </si>
  <si>
    <t>JOSE INACIO DA SILVA FILHO</t>
  </si>
  <si>
    <t>11-947888686</t>
  </si>
  <si>
    <t>VERA LUCIA LOPES FARIA</t>
  </si>
  <si>
    <t>VILA PAULICEA</t>
  </si>
  <si>
    <t>11-964870461</t>
  </si>
  <si>
    <t>ANTONIO GABRIEL DA SILVA</t>
  </si>
  <si>
    <t>11-954522213</t>
  </si>
  <si>
    <t>ANDREIA BARROS DE MEDEIROS SANTOS</t>
  </si>
  <si>
    <t>11-958417415</t>
  </si>
  <si>
    <t>LUANA SARAI TORRES DA SILVEIRA DUARTE</t>
  </si>
  <si>
    <t>21-987920531</t>
  </si>
  <si>
    <t>ZENAIDE MARIA DIAS</t>
  </si>
  <si>
    <t>JARDIM IMPERADOR (ZONA LESTE)</t>
  </si>
  <si>
    <t>11-979742071</t>
  </si>
  <si>
    <t>CATIA DE SOUZA BENICIO RODRIGUES</t>
  </si>
  <si>
    <t>HELIOPOLIS</t>
  </si>
  <si>
    <t>21-982509241</t>
  </si>
  <si>
    <t>SUELI MONTEIRO MARQUES</t>
  </si>
  <si>
    <t>21-968562224</t>
  </si>
  <si>
    <t>IZABELA GAVIORNO NINISE</t>
  </si>
  <si>
    <t>21-982693837</t>
  </si>
  <si>
    <t>NATALI AUGUSTO DE OLIVEIRA GONCALVES</t>
  </si>
  <si>
    <t>21-992616963</t>
  </si>
  <si>
    <t>VALQUIRIA APARECIDA ROCHA</t>
  </si>
  <si>
    <t>11-967614988</t>
  </si>
  <si>
    <t>SANDRA MARA DA SILVA FARIAS</t>
  </si>
  <si>
    <t>21-981735741</t>
  </si>
  <si>
    <t>MARIA JOSE MERENSIO SILVA BARBOSA</t>
  </si>
  <si>
    <t>VILA PANUCCE</t>
  </si>
  <si>
    <t>11-971758193</t>
  </si>
  <si>
    <t>ROSE DE JESUS SOARES LOURENCO</t>
  </si>
  <si>
    <t>JARDIM DA CONQUISTA (ZONA LESTE)</t>
  </si>
  <si>
    <t>11-930023040</t>
  </si>
  <si>
    <t>EDNA MARIA MESQUITA PEREIRA</t>
  </si>
  <si>
    <t>JARDIM FAZENDA RINCAO</t>
  </si>
  <si>
    <t>11-995692795</t>
  </si>
  <si>
    <t>GECILEY DA CONCEICAO MARTINS</t>
  </si>
  <si>
    <t>21-995947191</t>
  </si>
  <si>
    <t>JOARES MAIA PAZ</t>
  </si>
  <si>
    <t>21-987660559</t>
  </si>
  <si>
    <t>RODRIGO CUNHA GASPAR</t>
  </si>
  <si>
    <t>21-991398976</t>
  </si>
  <si>
    <t>FERNANDA VITAL DE OLIVEIRA</t>
  </si>
  <si>
    <t>11-982022795</t>
  </si>
  <si>
    <t>TICIANA DOS SANTOS SOARES</t>
  </si>
  <si>
    <t>21-984767415</t>
  </si>
  <si>
    <t>ANDRE DE PAULO VIEIRA</t>
  </si>
  <si>
    <t>11-974187584</t>
  </si>
  <si>
    <t>KATIA SILENE MOREIRA</t>
  </si>
  <si>
    <t>VILA FLORIDA</t>
  </si>
  <si>
    <t>11-940352918</t>
  </si>
  <si>
    <t>MARIA DE LOURDES DE MEDEIROS</t>
  </si>
  <si>
    <t>21-971392987</t>
  </si>
  <si>
    <t>ELIANA JOSE FERNANDES</t>
  </si>
  <si>
    <t>21-988654848</t>
  </si>
  <si>
    <t>LUCIANO MOURA DE ARAUJO</t>
  </si>
  <si>
    <t>CAMPINHO</t>
  </si>
  <si>
    <t>21-994314270</t>
  </si>
  <si>
    <t>ANDRE LUIS DA SILVA</t>
  </si>
  <si>
    <t>21-980576289 219959-2399</t>
  </si>
  <si>
    <t>CRISTIANE MOTA GUIMARAES DA SILVA</t>
  </si>
  <si>
    <t>21-973437078</t>
  </si>
  <si>
    <t>ELBIA DA SILVA BARBOSA</t>
  </si>
  <si>
    <t>AUSTIN</t>
  </si>
  <si>
    <t>21-965468318</t>
  </si>
  <si>
    <t>JANETE LUCAS DA SILVA</t>
  </si>
  <si>
    <t>21-974478192</t>
  </si>
  <si>
    <t>LIGIANE DOS SANTOS LISBOA</t>
  </si>
  <si>
    <t>PARACAMBI</t>
  </si>
  <si>
    <t>21-997053245</t>
  </si>
  <si>
    <t>RAIMUNDA ELIZEUDA VIANA FARIAS</t>
  </si>
  <si>
    <t>21-966204008</t>
  </si>
  <si>
    <t>SAYONARA APARECIDA GOMES DOS ANJOS PINTO</t>
  </si>
  <si>
    <t>21-987422544</t>
  </si>
  <si>
    <t>LUIS CARLOS BISPO DA CRUZ</t>
  </si>
  <si>
    <t>11-966684551</t>
  </si>
  <si>
    <t>CARINE DO SANTOS CAMPOS PERERIA</t>
  </si>
  <si>
    <t>21-998472911</t>
  </si>
  <si>
    <t>SILVANIA ALVES DOS SANTOS</t>
  </si>
  <si>
    <t>11-966555783</t>
  </si>
  <si>
    <t>JAGUACIMAR DA SILVA VIEIRA</t>
  </si>
  <si>
    <t>21-980040639</t>
  </si>
  <si>
    <t>GIRLANE MONTEIRO DOS SANTOS MARTINS</t>
  </si>
  <si>
    <t>21-995851392</t>
  </si>
  <si>
    <t>ANA LIDIA SOUSA E SOUZA</t>
  </si>
  <si>
    <t>21-976891721</t>
  </si>
  <si>
    <t>JANE SILVA CERQUEIRA ZACCARIA ENDRIGHI</t>
  </si>
  <si>
    <t>AMPARO</t>
  </si>
  <si>
    <t>JARDIM ITALIA</t>
  </si>
  <si>
    <t>19-983786782</t>
  </si>
  <si>
    <t>LEONARDO RODRIGUES DE SOUSA</t>
  </si>
  <si>
    <t>JARDIM SANTO ELIAS</t>
  </si>
  <si>
    <t>11-965844977</t>
  </si>
  <si>
    <t>KATIA APARECIDA SATURNO DE GODOY</t>
  </si>
  <si>
    <t>VILA PRUDENTE</t>
  </si>
  <si>
    <t>11-967726447</t>
  </si>
  <si>
    <t>ANDRE APARECIDO DE MORAES</t>
  </si>
  <si>
    <t>FRANCO DA ROCHA</t>
  </si>
  <si>
    <t>JARDIM LUCIANA</t>
  </si>
  <si>
    <t>11-933294939</t>
  </si>
  <si>
    <t>ANA CLAUDIA SILVA DA COSTA</t>
  </si>
  <si>
    <t>TRIBOBO</t>
  </si>
  <si>
    <t>21-989263062</t>
  </si>
  <si>
    <t>JOSENILDA OLIVEIRA DA SILVA</t>
  </si>
  <si>
    <t>PARQUE RESIDENCIAL SOUZA CAMPOS</t>
  </si>
  <si>
    <t>11-979568906</t>
  </si>
  <si>
    <t>ALESSANDRA APARECIDA RODRIGUES DOS SANTOS</t>
  </si>
  <si>
    <t>11-962094907</t>
  </si>
  <si>
    <t>EDSON RUSSO</t>
  </si>
  <si>
    <t>GOPOUVA</t>
  </si>
  <si>
    <t>11-949460220</t>
  </si>
  <si>
    <t>MARIA LUZANIRA PEREIRA</t>
  </si>
  <si>
    <t>21-998394415</t>
  </si>
  <si>
    <t>GERSON JOSE DOS SANTOS</t>
  </si>
  <si>
    <t>JARDIM REGIS</t>
  </si>
  <si>
    <t>11-993173013</t>
  </si>
  <si>
    <t>AMADEU GOMES DA SILVA</t>
  </si>
  <si>
    <t>11-971677111</t>
  </si>
  <si>
    <t>MARIA LUISA CRUZ DE CASTRO</t>
  </si>
  <si>
    <t>JARDIM MUNHOZ</t>
  </si>
  <si>
    <t>11-991143144</t>
  </si>
  <si>
    <t>IVANEIDE SANTOS REIS</t>
  </si>
  <si>
    <t>21-980844521</t>
  </si>
  <si>
    <t>RUBENITA GAMA DA SILVA</t>
  </si>
  <si>
    <t>CIDADE MARTINS</t>
  </si>
  <si>
    <t>11-958238322</t>
  </si>
  <si>
    <t>THAYS EMANUELLE RODRIGUES MIOTTO</t>
  </si>
  <si>
    <t>11-951202001</t>
  </si>
  <si>
    <t>FRANCISCA SANTANA DE SILVA</t>
  </si>
  <si>
    <t>11-961235873</t>
  </si>
  <si>
    <t>ZENILDO ALVES SOUZA</t>
  </si>
  <si>
    <t>11-982611603</t>
  </si>
  <si>
    <t>ANDERSON SANTOS DA SILVA</t>
  </si>
  <si>
    <t>11-962314052</t>
  </si>
  <si>
    <t>FERNANDA LARISSA DE SOUSA PINHEIRO</t>
  </si>
  <si>
    <t>11-984384920</t>
  </si>
  <si>
    <t>ALICE TANGANELLI FREITAS</t>
  </si>
  <si>
    <t>JAÇANA</t>
  </si>
  <si>
    <t>11-983520433</t>
  </si>
  <si>
    <t>CLAUDIA EVANGELISTA DE OLIVEIRA JORDAO</t>
  </si>
  <si>
    <t>CACHOEIRAS DE MACACU</t>
  </si>
  <si>
    <t>21-981946076</t>
  </si>
  <si>
    <t>WELITON DE CARVALHO</t>
  </si>
  <si>
    <t>11-913436753</t>
  </si>
  <si>
    <t>JOAO CARLOS PAIVA</t>
  </si>
  <si>
    <t>JARDIM SANTA MONICA</t>
  </si>
  <si>
    <t>11-987815743</t>
  </si>
  <si>
    <t>BARBARA CRISTINA LEMOS DA SILVA</t>
  </si>
  <si>
    <t>21-985354804</t>
  </si>
  <si>
    <t>EMMANOEL MESSIAS NOGUEIRA NASCIMENTO</t>
  </si>
  <si>
    <t>VILA SILVIANIA</t>
  </si>
  <si>
    <t>11-967810994</t>
  </si>
  <si>
    <t>PEDRO NEVES VIANA</t>
  </si>
  <si>
    <t>JARDIM SANTA JOSEFINA</t>
  </si>
  <si>
    <t>11-967107979</t>
  </si>
  <si>
    <t>MARIA ISABEL PELISSARI DAMASIO ROSA</t>
  </si>
  <si>
    <t>JARDIM ITAPEMIRIM</t>
  </si>
  <si>
    <t>11-983645839</t>
  </si>
  <si>
    <t>ADRIANO SILVA LOUSADA</t>
  </si>
  <si>
    <t>11-953686404</t>
  </si>
  <si>
    <t>JUTACI DA PAZ SANTOS</t>
  </si>
  <si>
    <t>JARDIM MONTE ALTO</t>
  </si>
  <si>
    <t>11-950444971</t>
  </si>
  <si>
    <t>BRUNO RIBEIRO RODRIGUES</t>
  </si>
  <si>
    <t>21-989359165</t>
  </si>
  <si>
    <t>ERASMO DA SILVA OLIVEIRA</t>
  </si>
  <si>
    <t>11-961295946</t>
  </si>
  <si>
    <t>FABIOLA CUSTODIO FLABIANO ALMEIDA</t>
  </si>
  <si>
    <t>AGUA BRANCA</t>
  </si>
  <si>
    <t>11-964696479</t>
  </si>
  <si>
    <t>CARLOS EDUARDO OLIVEIRA</t>
  </si>
  <si>
    <t>VILA MENCK</t>
  </si>
  <si>
    <t>11-970610098</t>
  </si>
  <si>
    <t>MARIA DO CARMO LOPES TEIXEIRA</t>
  </si>
  <si>
    <t>11-983829607</t>
  </si>
  <si>
    <t>NADIA RAUCCI</t>
  </si>
  <si>
    <t>11-994644644</t>
  </si>
  <si>
    <t>MARCOS ANTONIO RANGEL</t>
  </si>
  <si>
    <t>JARDIM SAO GABRIEL</t>
  </si>
  <si>
    <t>11-962218616</t>
  </si>
  <si>
    <t>ELZIMAR SILVA BRAZ DE FARIAS</t>
  </si>
  <si>
    <t>21-988968854</t>
  </si>
  <si>
    <t>VITORIA DE GODOY SOUZA</t>
  </si>
  <si>
    <t>11-954845680</t>
  </si>
  <si>
    <t>MARIA DO CARMO AMORIM</t>
  </si>
  <si>
    <t>JARDIM SANTA LIDIA</t>
  </si>
  <si>
    <t>11-956500628</t>
  </si>
  <si>
    <t>RICARDO DE FREITAS CATALANO</t>
  </si>
  <si>
    <t>21-988300456</t>
  </si>
  <si>
    <t>ADRIANA RODRIGUES DE SOUZA</t>
  </si>
  <si>
    <t>21-986740796</t>
  </si>
  <si>
    <t>MICHEL FERNANDES POLONINI</t>
  </si>
  <si>
    <t>RS</t>
  </si>
  <si>
    <t>CAMPO BOM</t>
  </si>
  <si>
    <t>21-965799912</t>
  </si>
  <si>
    <t>BRENDA KEWVY AREA MARTINS LOPES</t>
  </si>
  <si>
    <t>21-974609957</t>
  </si>
  <si>
    <t>CAMILA FANDINHO DE ANDRADE FONTAO</t>
  </si>
  <si>
    <t>21-974543171</t>
  </si>
  <si>
    <t>CLARA WEKSLER</t>
  </si>
  <si>
    <t>21-999997400</t>
  </si>
  <si>
    <t>EDMILSON FELICIO</t>
  </si>
  <si>
    <t>11-971470647</t>
  </si>
  <si>
    <t>ALINE MACIEL BARCELLOS</t>
  </si>
  <si>
    <t>21-983616244</t>
  </si>
  <si>
    <t>EDERVANE DO NASCIMENTO SOUZA</t>
  </si>
  <si>
    <t>VISTA ALEGRE</t>
  </si>
  <si>
    <t>21-992807680</t>
  </si>
  <si>
    <t>LEON ALVES FERREIRA</t>
  </si>
  <si>
    <t>VILA FLUMINENSE</t>
  </si>
  <si>
    <t>21-970895232</t>
  </si>
  <si>
    <t>MARCUS ESTEVAM AMARAL JERONIMO</t>
  </si>
  <si>
    <t>JARDIM FONTE SAO MIGUEL</t>
  </si>
  <si>
    <t>21-992232037</t>
  </si>
  <si>
    <t>WANIA DE FREITAS MENDONCA DE SOUSA</t>
  </si>
  <si>
    <t>21-979563900</t>
  </si>
  <si>
    <t>SERGIO ROBERTO BARRETO</t>
  </si>
  <si>
    <t>21-965447055</t>
  </si>
  <si>
    <t>PRISCILA APARECIDA DOS SANTOS ANDRADE</t>
  </si>
  <si>
    <t>11-960133951</t>
  </si>
  <si>
    <t>FABIANA ISQUI</t>
  </si>
  <si>
    <t>VILA SAO DOMINGOS</t>
  </si>
  <si>
    <t>11-940548240</t>
  </si>
  <si>
    <t>ALESSANDRA MURILO BATISTA</t>
  </si>
  <si>
    <t>21-998018793</t>
  </si>
  <si>
    <t>ANA CAROLINA SALLES DE MIRANDA QUEIROZ</t>
  </si>
  <si>
    <t>21-969286740</t>
  </si>
  <si>
    <t>ANA JULIA PEREIRA DE SANTANA</t>
  </si>
  <si>
    <t>PARQUE RESIDENCIAL ORATORIO</t>
  </si>
  <si>
    <t>11-939302856</t>
  </si>
  <si>
    <t>ANGELINA DA CONCEICAO MARTINS</t>
  </si>
  <si>
    <t>CHACARA SEIS DE OUTUBRO</t>
  </si>
  <si>
    <t>11-988398995</t>
  </si>
  <si>
    <t>BRUNO ALVES DO NASCIMENTO</t>
  </si>
  <si>
    <t>21-991271610</t>
  </si>
  <si>
    <t>CAIQUE MASCARENHAS GOMES</t>
  </si>
  <si>
    <t>11-987795141</t>
  </si>
  <si>
    <t>CARLA CHAIA DE MIRANDA</t>
  </si>
  <si>
    <t>21-976266572</t>
  </si>
  <si>
    <t>CARLA HIDEMI ARIMA</t>
  </si>
  <si>
    <t>BURGO PAULISTA</t>
  </si>
  <si>
    <t>11-982839755</t>
  </si>
  <si>
    <t>CAROLINA ESTEFANI RODRIGUES</t>
  </si>
  <si>
    <t>JARDIM BRASIL</t>
  </si>
  <si>
    <t>11-946934604</t>
  </si>
  <si>
    <t>CINTIA HELENA SALES FRANCO SOUZA</t>
  </si>
  <si>
    <t>PACHECO</t>
  </si>
  <si>
    <t>21-990542935</t>
  </si>
  <si>
    <t>CLEIDE CARLOS DOS SANTOS</t>
  </si>
  <si>
    <t>11-987078728</t>
  </si>
  <si>
    <t>CLEITON ROCHA DOS SANTOS</t>
  </si>
  <si>
    <t>11-993355466</t>
  </si>
  <si>
    <t>DANIELE COUTINHO DE SOUZA</t>
  </si>
  <si>
    <t>21-992295456</t>
  </si>
  <si>
    <t>DANIELLE MIRANDA CORMACK</t>
  </si>
  <si>
    <t>21-964333854</t>
  </si>
  <si>
    <t>DAYANE BARBOSA SOARES</t>
  </si>
  <si>
    <t>21-985659814</t>
  </si>
  <si>
    <t>DENISE GOMES LISBOA</t>
  </si>
  <si>
    <t>21-994284813</t>
  </si>
  <si>
    <t>FERNANDA PEREIRA DE SOUZA</t>
  </si>
  <si>
    <t>21-979769393</t>
  </si>
  <si>
    <t>FRANCIELLI DA SILVA ARAUJO MACHADO</t>
  </si>
  <si>
    <t>11-966608969</t>
  </si>
  <si>
    <t>GERCIJANE NASCIMENTO DAS NEVES</t>
  </si>
  <si>
    <t>21-991741240</t>
  </si>
  <si>
    <t>HELEN CRISTINA BRAGUINI</t>
  </si>
  <si>
    <t>11-968831881</t>
  </si>
  <si>
    <t>JANDIRA CARVALHO FREDERICK</t>
  </si>
  <si>
    <t>11-994716143</t>
  </si>
  <si>
    <t>JOSILAINE DE FRANCA ROLIM SILVA</t>
  </si>
  <si>
    <t>11-939379860</t>
  </si>
  <si>
    <t>JULIANA GARCIA VICHINSKI DO CARMO</t>
  </si>
  <si>
    <t>GUAIAUNA</t>
  </si>
  <si>
    <t>11-980373936</t>
  </si>
  <si>
    <t>KELLY FREITAS FRANQUINI</t>
  </si>
  <si>
    <t>21-980683628</t>
  </si>
  <si>
    <t>LOHANNY GOMES DA ROCHA</t>
  </si>
  <si>
    <t>21-972733031</t>
  </si>
  <si>
    <t>LUCIANA GOMES CHAVES</t>
  </si>
  <si>
    <t>VILA CLARA</t>
  </si>
  <si>
    <t>11-961359239</t>
  </si>
  <si>
    <t>MARCIO LUIS CURTY FERNANDES DA CUNHA</t>
  </si>
  <si>
    <t>21-996844840</t>
  </si>
  <si>
    <t>MARIA ADRIANA DE SOUZA SILVA</t>
  </si>
  <si>
    <t>VILA CAMPANELA</t>
  </si>
  <si>
    <t>11-995184921</t>
  </si>
  <si>
    <t>MARIA DE LOURDES FIALHO GOMES</t>
  </si>
  <si>
    <t>VILA FLORA</t>
  </si>
  <si>
    <t>11-994605780</t>
  </si>
  <si>
    <t>MONICA TEMOTEO PEDROSO FEITOZA</t>
  </si>
  <si>
    <t>21-983516974</t>
  </si>
  <si>
    <t>PALOMA MARINS COSTA VEIGA</t>
  </si>
  <si>
    <t>21-980909769</t>
  </si>
  <si>
    <t>PAMELLA DA SILVA FRANCELINO</t>
  </si>
  <si>
    <t>21-992037959</t>
  </si>
  <si>
    <t>PATRICIA VACCANI RIBEIRO</t>
  </si>
  <si>
    <t>21-981877171</t>
  </si>
  <si>
    <t>PAULO CESAR NECHIO CARDOSO JUNIOR</t>
  </si>
  <si>
    <t>SAO BENTO</t>
  </si>
  <si>
    <t>21-983804188</t>
  </si>
  <si>
    <t>SAMUEL LUIZ PINHEIRO GONCALVES BERES</t>
  </si>
  <si>
    <t>JARDIM ANALIA FRANCO</t>
  </si>
  <si>
    <t>11-960633597</t>
  </si>
  <si>
    <t>SUELEN CRISTINA QUEIROZ DA SILVA</t>
  </si>
  <si>
    <t>21-985446146</t>
  </si>
  <si>
    <t>TATIANA PINTO CHAVES</t>
  </si>
  <si>
    <t>21-972662030</t>
  </si>
  <si>
    <t>VERONICA DA SILVA VALERIO</t>
  </si>
  <si>
    <t>11-974015731</t>
  </si>
  <si>
    <t>VILMA ELIANA DE OLIVEIRA UCHIYAMA</t>
  </si>
  <si>
    <t>11-995958039</t>
  </si>
  <si>
    <t>YARA BRITO DE SOUZA</t>
  </si>
  <si>
    <t>CANTINHO DO CEU</t>
  </si>
  <si>
    <t>11-970466620</t>
  </si>
  <si>
    <t>MARCIA REGINA DE SOUZA</t>
  </si>
  <si>
    <t>11-987866009</t>
  </si>
  <si>
    <t>JESSICA DONELLI MARTIN SANTOS</t>
  </si>
  <si>
    <t>JARDIM GUARANI</t>
  </si>
  <si>
    <t>11-996393906</t>
  </si>
  <si>
    <t>JHONATHAN VASSAO DE SOUZA</t>
  </si>
  <si>
    <t>PARQUE NOVO ORATORIO</t>
  </si>
  <si>
    <t>13-996258041</t>
  </si>
  <si>
    <t>NUBYA LISA RODRIGUES</t>
  </si>
  <si>
    <t>JARDIM DAS ROSAS (ZONA SUL)</t>
  </si>
  <si>
    <t>11-990080280</t>
  </si>
  <si>
    <t>KAREN VAZ LUX FERREIRA</t>
  </si>
  <si>
    <t>11-970402519</t>
  </si>
  <si>
    <t>JOSAFA OLIMPIO DA SILVA</t>
  </si>
  <si>
    <t>VILA SANTA MARGARIDA</t>
  </si>
  <si>
    <t>11-915761534</t>
  </si>
  <si>
    <t>ANA SZCYPULA BRASIL</t>
  </si>
  <si>
    <t>VILA AURORA (ZONA NORTE)</t>
  </si>
  <si>
    <t>11-993017715</t>
  </si>
  <si>
    <t>ESTELA DE SOUSA RODIGUES PIMENTA</t>
  </si>
  <si>
    <t>11-962478816</t>
  </si>
  <si>
    <t>ROBSON BAIENSE DE ARAUJO</t>
  </si>
  <si>
    <t>MARIA JOSE</t>
  </si>
  <si>
    <t>21-995845195</t>
  </si>
  <si>
    <t>CELIA MARIA DA SILVA GOMES</t>
  </si>
  <si>
    <t>21-991867321</t>
  </si>
  <si>
    <t>MARIA DE LOURDES PESTILO MACHADO</t>
  </si>
  <si>
    <t>11-986384745</t>
  </si>
  <si>
    <t>VANESSA MARIA AMARO DA SILVA</t>
  </si>
  <si>
    <t>JARDIM IZILDINHA</t>
  </si>
  <si>
    <t>11-983366620</t>
  </si>
  <si>
    <t>NAIARA APARECIDA DE MIRANDA</t>
  </si>
  <si>
    <t>11-982062924</t>
  </si>
  <si>
    <t>JULIANA RAMOS DA SILVA</t>
  </si>
  <si>
    <t>21-998874856</t>
  </si>
  <si>
    <t>NADIR ALVES DE MATOS LOPES COSTA</t>
  </si>
  <si>
    <t>JARDIM ISIS</t>
  </si>
  <si>
    <t>11-950659411</t>
  </si>
  <si>
    <t>JOSEFA JUSTINO DA SILVA</t>
  </si>
  <si>
    <t>11-963491094</t>
  </si>
  <si>
    <t>ROZIMEIRE MARTINS DE JESUS</t>
  </si>
  <si>
    <t>11-951217800</t>
  </si>
  <si>
    <t>VIVIANE DE JESUS FERNANDES DA SILVA</t>
  </si>
  <si>
    <t>JARDIM BOM CLIMA</t>
  </si>
  <si>
    <t>11-949666159</t>
  </si>
  <si>
    <t>EDSON JOSE DE OLIVEIRA</t>
  </si>
  <si>
    <t>ARUJA CENTRO RESIDENCIAL</t>
  </si>
  <si>
    <t>11-977320563</t>
  </si>
  <si>
    <t>CARLOS EDUARDO ASCENDINO DOS SANTOS</t>
  </si>
  <si>
    <t>21-966538535</t>
  </si>
  <si>
    <t>SELMA MARIA DE OLIVEIRA SILVA</t>
  </si>
  <si>
    <t>11-963732811</t>
  </si>
  <si>
    <t>MONICA DE SOUZA</t>
  </si>
  <si>
    <t>21-986109943</t>
  </si>
  <si>
    <t>PATRICIA KELLY DOS SANTOS TEIXEIRA CASSANO ROSA</t>
  </si>
  <si>
    <t>21-996489133</t>
  </si>
  <si>
    <t>ARAKACY BARROS VIANA</t>
  </si>
  <si>
    <t>11-947088628</t>
  </si>
  <si>
    <t>ROBERTO LUIZ DUARTE ARAUJO</t>
  </si>
  <si>
    <t>VILA DOM PEDRO I</t>
  </si>
  <si>
    <t>11-981261661</t>
  </si>
  <si>
    <t>ERONIA VIANA DE AGUIAR</t>
  </si>
  <si>
    <t>11-964692045</t>
  </si>
  <si>
    <t>RAFAEL BRITO GOMES</t>
  </si>
  <si>
    <t>JARDIM INDEPENDENCIA</t>
  </si>
  <si>
    <t>11-979511699</t>
  </si>
  <si>
    <t>RODRIGO ANTUNES DA SILVA</t>
  </si>
  <si>
    <t>JARDIM REAL</t>
  </si>
  <si>
    <t>11-947785809</t>
  </si>
  <si>
    <t>SEBASTIAO CRUZ DA SILVA</t>
  </si>
  <si>
    <t>ABOLIÇAO</t>
  </si>
  <si>
    <t>21-969236150</t>
  </si>
  <si>
    <t>WILSON GONCALVES</t>
  </si>
  <si>
    <t>11-989001061</t>
  </si>
  <si>
    <t>KATIA RODRIGUES PIRES</t>
  </si>
  <si>
    <t>11-984127285</t>
  </si>
  <si>
    <t>RAQUEL PAIVA VALDEGER</t>
  </si>
  <si>
    <t>21-980689931</t>
  </si>
  <si>
    <t>ALESSANDRA DA SILVA FERNANDES</t>
  </si>
  <si>
    <t>21-982504129</t>
  </si>
  <si>
    <t>ANNA CHRISTINA MARINHO LINS SILVA</t>
  </si>
  <si>
    <t>81-995025142</t>
  </si>
  <si>
    <t>MARILIA GABRIELA FARIAS VARGAS</t>
  </si>
  <si>
    <t>11-964169489</t>
  </si>
  <si>
    <t>MARLENE APARECIDA DE SALES BARBOSA</t>
  </si>
  <si>
    <t>11-977427282</t>
  </si>
  <si>
    <t>PATRICIA FRANCISCA DE BRITO MENDES</t>
  </si>
  <si>
    <t>JARDIM FANGANIELLO</t>
  </si>
  <si>
    <t>11-972168993</t>
  </si>
  <si>
    <t>ROSEMEIRE AUGUSTA DA SILVA BAPTISTA</t>
  </si>
  <si>
    <t>11-918569509</t>
  </si>
  <si>
    <t>ANGELICA FEITOZA MARINHO</t>
  </si>
  <si>
    <t>21-998010086</t>
  </si>
  <si>
    <t>LEONARDO CUGLIARI</t>
  </si>
  <si>
    <t>11-991931026</t>
  </si>
  <si>
    <t>ANDERSON SANTANA</t>
  </si>
  <si>
    <t>11-937755221</t>
  </si>
  <si>
    <t>GISELE APARECIDA ROSSI ALVES</t>
  </si>
  <si>
    <t>11-947885015</t>
  </si>
  <si>
    <t>SANDRA APARECIDA DE OLIVEIRA</t>
  </si>
  <si>
    <t>VILA PAIVA</t>
  </si>
  <si>
    <t>11-989233193</t>
  </si>
  <si>
    <t>DANIELA PEREIRA DE SOUSA</t>
  </si>
  <si>
    <t>11-980379759</t>
  </si>
  <si>
    <t>JOSE HORACIO DE LIRA</t>
  </si>
  <si>
    <t>11-973290551</t>
  </si>
  <si>
    <t>FRANCILENE DE MARIA CORREA FARIAS</t>
  </si>
  <si>
    <t>21-970054984</t>
  </si>
  <si>
    <t>HENILDA FERREIRA DA CUNHA</t>
  </si>
  <si>
    <t>21-986657370</t>
  </si>
  <si>
    <t>LUIZ CLAUDIO BRITES LOBATO</t>
  </si>
  <si>
    <t>21-986588040</t>
  </si>
  <si>
    <t>SIMONE PEREIRA INACIO</t>
  </si>
  <si>
    <t>JARDIM TAMASSIA</t>
  </si>
  <si>
    <t>11-971856799</t>
  </si>
  <si>
    <t>PATRICK ALMEIDA PEREIRA</t>
  </si>
  <si>
    <t>21-993713185</t>
  </si>
  <si>
    <t>ANA PAULA DANTAS DE OLIVEIRA</t>
  </si>
  <si>
    <t>11-972482617</t>
  </si>
  <si>
    <t>GILMAR DOS SANTOS MATOS</t>
  </si>
  <si>
    <t>VILA ALZIRA</t>
  </si>
  <si>
    <t>11-982807355</t>
  </si>
  <si>
    <t>MARCIO FIRMINO DA SILVA</t>
  </si>
  <si>
    <t>11-964219700</t>
  </si>
  <si>
    <t>CELIO CAIQUE CARVALHO DE ALENCAR</t>
  </si>
  <si>
    <t>11-997365251</t>
  </si>
  <si>
    <t>ANDREA FRICKS CASTANHO</t>
  </si>
  <si>
    <t>11-980109009</t>
  </si>
  <si>
    <t>CIBELE MARCONI COELHO</t>
  </si>
  <si>
    <t>11-969925941</t>
  </si>
  <si>
    <t>GABRIEL FURLAN DOS SANTOS</t>
  </si>
  <si>
    <t>JARDIM DAS NAÇOES</t>
  </si>
  <si>
    <t>11-978342726</t>
  </si>
  <si>
    <t>CLAUDETE DUTRA LEAL PECANHA</t>
  </si>
  <si>
    <t>21-987701305</t>
  </si>
  <si>
    <t>THAYSSA MARTINS DO PRADO</t>
  </si>
  <si>
    <t>11-957066440</t>
  </si>
  <si>
    <t>SILVIA DE SOUZA LUCAS</t>
  </si>
  <si>
    <t>11-937711817</t>
  </si>
  <si>
    <t>CARLOS HENRIQUE FERREIRA DE SANT ANNA</t>
  </si>
  <si>
    <t>NÍVEL 580</t>
  </si>
  <si>
    <t>21-967776822</t>
  </si>
  <si>
    <t>ADRIANA DOS SANTOS BATALHA</t>
  </si>
  <si>
    <t>JARDIM ELIANE</t>
  </si>
  <si>
    <t>11-996808152</t>
  </si>
  <si>
    <t>CINTIA FRANCISCA AQUILES</t>
  </si>
  <si>
    <t>VILA CLELIA</t>
  </si>
  <si>
    <t>11-965151826</t>
  </si>
  <si>
    <t>LAUDELINA DE FATIMA MACHADO DA SILVA</t>
  </si>
  <si>
    <t>21-970240028</t>
  </si>
  <si>
    <t>MARIA KATIANE FERREIRA COSTA</t>
  </si>
  <si>
    <t>JARDIM SANTA MARIA</t>
  </si>
  <si>
    <t>11-997631222</t>
  </si>
  <si>
    <t>EDMILSON PAGLIARINI</t>
  </si>
  <si>
    <t>JARDIM ANA MARIA</t>
  </si>
  <si>
    <t>11-994241003</t>
  </si>
  <si>
    <t>ALEX MARQUES DE SOUZA</t>
  </si>
  <si>
    <t>JARDIM DAS IMBUIAS</t>
  </si>
  <si>
    <t>11-987901334</t>
  </si>
  <si>
    <t>MARIA APARECIDA DA SILVA</t>
  </si>
  <si>
    <t>11-974180995</t>
  </si>
  <si>
    <t>EDUARDA MARIA LIMA DOS SANTOS</t>
  </si>
  <si>
    <t>11-976002986</t>
  </si>
  <si>
    <t>NOEMIA MARIA DOS SANTOS GONCALVES</t>
  </si>
  <si>
    <t>JARDIM PERI</t>
  </si>
  <si>
    <t>21-964663912</t>
  </si>
  <si>
    <t>MARCOS ROBERTO RIBEIRO</t>
  </si>
  <si>
    <t>11-991204194</t>
  </si>
  <si>
    <t>ANA CRISTINA DA CUNHA BARCELLOS</t>
  </si>
  <si>
    <t>21-991931952</t>
  </si>
  <si>
    <t>JAMILE SANTANA SANTOS MAURICIO</t>
  </si>
  <si>
    <t>11-939543421</t>
  </si>
  <si>
    <t>EDUARDO CRISTIANO CINTRA</t>
  </si>
  <si>
    <t>VILA PROGRESSO</t>
  </si>
  <si>
    <t>11-977250022</t>
  </si>
  <si>
    <t>ROGERIO RODRIGUES ZANGRANDO</t>
  </si>
  <si>
    <t>21-970783478</t>
  </si>
  <si>
    <t>CESAR HENRIQUE SOBREIRA RODRIGUES</t>
  </si>
  <si>
    <t>11-980358869</t>
  </si>
  <si>
    <t>ANGELA REZENDE DA COSTA</t>
  </si>
  <si>
    <t>PARADA DE LUCAS</t>
  </si>
  <si>
    <t>21-973697276</t>
  </si>
  <si>
    <t>MARCELO BATISTA GUEDES</t>
  </si>
  <si>
    <t>21-964481102</t>
  </si>
  <si>
    <t>DANIELLE PEREIRA MENDES MONTEIRO</t>
  </si>
  <si>
    <t>21-975172503</t>
  </si>
  <si>
    <t>CLEITON CORREIA MASSARO</t>
  </si>
  <si>
    <t>11-951013860</t>
  </si>
  <si>
    <t>DELDINA MARIA MACHADO ROCHA</t>
  </si>
  <si>
    <t>PARQUE SUBURBANO</t>
  </si>
  <si>
    <t>11-958074590</t>
  </si>
  <si>
    <t>ALDIR MENDES DE SOUZA FILHO</t>
  </si>
  <si>
    <t>JARDIM DAS ACACIAS</t>
  </si>
  <si>
    <t>11-971223316</t>
  </si>
  <si>
    <t>NATHALIA FERREIRA RODRIGUES DA SILVA</t>
  </si>
  <si>
    <t>CHACARAS RIO-PETROPOLIS</t>
  </si>
  <si>
    <t>21-982229482</t>
  </si>
  <si>
    <t>KATIA DIAS</t>
  </si>
  <si>
    <t>PADROEIRA</t>
  </si>
  <si>
    <t>11-940885546</t>
  </si>
  <si>
    <t>LYGIA HELENA MATTIOLI FERIGOLLI</t>
  </si>
  <si>
    <t>11-963760710</t>
  </si>
  <si>
    <t>HILDELAINE SANT ANNA BARROS</t>
  </si>
  <si>
    <t>21-986694015</t>
  </si>
  <si>
    <t>JULIO CESAR DOS SANTOS</t>
  </si>
  <si>
    <t>21-968924238</t>
  </si>
  <si>
    <t>EVERALDO MIRANDA DA SILVA</t>
  </si>
  <si>
    <t>ENGENHEIRO PEDREIRA</t>
  </si>
  <si>
    <t>21-994015840</t>
  </si>
  <si>
    <t>KARINA JORGE OLIMPIO</t>
  </si>
  <si>
    <t>11-963710126</t>
  </si>
  <si>
    <t>JOSE JORGE PEREIRA</t>
  </si>
  <si>
    <t>21-985365749</t>
  </si>
  <si>
    <t>EDMILSOM SALORNO</t>
  </si>
  <si>
    <t>CHACARA INGLESA</t>
  </si>
  <si>
    <t>11-997640836</t>
  </si>
  <si>
    <t>JUCICLEIDE ROCHA DA SILVA</t>
  </si>
  <si>
    <t>11-985648358</t>
  </si>
  <si>
    <t>Excluído</t>
  </si>
  <si>
    <t>ELAINE SOARES DE AZEVEDO SILVA</t>
  </si>
  <si>
    <t>21-996368881</t>
  </si>
  <si>
    <t>EVERALDO ALMEIDA MOURA</t>
  </si>
  <si>
    <t>UNIAO DE VILA NOVA</t>
  </si>
  <si>
    <t>11-966728968</t>
  </si>
  <si>
    <t>CAROLINE GOMES MARTINS BONATE</t>
  </si>
  <si>
    <t>JARDIM IV CENTENARIO</t>
  </si>
  <si>
    <t>11-988872960</t>
  </si>
  <si>
    <t>JOSELICE BATISTA DE ARAUJO CAMELO</t>
  </si>
  <si>
    <t>VILA SANTO ESTEFANO</t>
  </si>
  <si>
    <t>11-985396687</t>
  </si>
  <si>
    <t>LUIZ FERNANDO DE OLIVEIRA</t>
  </si>
  <si>
    <t>11-948271759</t>
  </si>
  <si>
    <t>MARIA SALETE DA CONCEICAO ANTONIO MOISSINHO</t>
  </si>
  <si>
    <t>COREIA</t>
  </si>
  <si>
    <t>21-968499374</t>
  </si>
  <si>
    <t>LAURINEA DE OLIVEIRA DA SILVA</t>
  </si>
  <si>
    <t>21-959066943</t>
  </si>
  <si>
    <t>SONIA MARIA DE ALMEIDA TEIXEIRA</t>
  </si>
  <si>
    <t>BERNARDO KELNER</t>
  </si>
  <si>
    <t>21-971570627</t>
  </si>
  <si>
    <t>CARLOS AUGUSTO DA CONCEICAO LACERDA</t>
  </si>
  <si>
    <t>11-981961053</t>
  </si>
  <si>
    <t>LEONARDO MELLO CINTRA</t>
  </si>
  <si>
    <t>21-996232823</t>
  </si>
  <si>
    <t>ADRIANO SANTANA DA SILVA</t>
  </si>
  <si>
    <t>21-998602615</t>
  </si>
  <si>
    <t>ANA PAULA SILVA DE LIMA</t>
  </si>
  <si>
    <t>21-969268856</t>
  </si>
  <si>
    <t>ANDREA VALADARES EVANGELISTA</t>
  </si>
  <si>
    <t>GUADALUPE</t>
  </si>
  <si>
    <t>21-985689821</t>
  </si>
  <si>
    <t>ARTHUR VAGNER FREITAS DE CASTRO</t>
  </si>
  <si>
    <t>PARQUE ANTARTICA</t>
  </si>
  <si>
    <t>21-995547400</t>
  </si>
  <si>
    <t>DENISE PEREIRA PARANHOS</t>
  </si>
  <si>
    <t>21-988687599</t>
  </si>
  <si>
    <t>EVANGELISTO PEREIRA DE LIMA</t>
  </si>
  <si>
    <t>21-996312871</t>
  </si>
  <si>
    <t>JOSE MANOEL FERREIRA</t>
  </si>
  <si>
    <t>21-992757258</t>
  </si>
  <si>
    <t>LUIS CARLOS DAMASCENO</t>
  </si>
  <si>
    <t>21-995158329</t>
  </si>
  <si>
    <t>PABLO GONCALVES RIBEIRO</t>
  </si>
  <si>
    <t>21-974926495</t>
  </si>
  <si>
    <t>RENATA JULIAO GONZAGA</t>
  </si>
  <si>
    <t>VILA NOVA</t>
  </si>
  <si>
    <t>21-994197841</t>
  </si>
  <si>
    <t>ROBERT FIALHO SIMOES</t>
  </si>
  <si>
    <t>AREIA BRANCA</t>
  </si>
  <si>
    <t>21-964960862</t>
  </si>
  <si>
    <t>THAYLA PAES FERRARI</t>
  </si>
  <si>
    <t>21-973362076</t>
  </si>
  <si>
    <t>VANESSA DOS REIS ARAGAO</t>
  </si>
  <si>
    <t>21-992447588</t>
  </si>
  <si>
    <t>CLAUDIA RAQUEL MAROTO ALVES</t>
  </si>
  <si>
    <t>CIDADE CENTENARIO</t>
  </si>
  <si>
    <t>11-948983595</t>
  </si>
  <si>
    <t>DIOGENESES MONTEIRO DA SILVA</t>
  </si>
  <si>
    <t>21-988804149</t>
  </si>
  <si>
    <t>GILDEON SILVA RAMOS</t>
  </si>
  <si>
    <t>11-941610612</t>
  </si>
  <si>
    <t>GABRIEL ACRAS DE SOUZA</t>
  </si>
  <si>
    <t>11-959294488</t>
  </si>
  <si>
    <t>DANILO EDUARDO DA SILVA</t>
  </si>
  <si>
    <t>11-948530043</t>
  </si>
  <si>
    <t>KAROLINE VITOR GUIMARAES SANTOS SILVA</t>
  </si>
  <si>
    <t>NOVA DESCOBERTA</t>
  </si>
  <si>
    <t>81-995216383</t>
  </si>
  <si>
    <t>NIRELIA PAES LANDIM RODRIGUES</t>
  </si>
  <si>
    <t>ANITA GARIBALDI</t>
  </si>
  <si>
    <t>11-958431779</t>
  </si>
  <si>
    <t>DANIEL MARQUES DE ARRUDA E SILVA</t>
  </si>
  <si>
    <t>11-998200220</t>
  </si>
  <si>
    <t>DANIEL JOSE DE OLIVEIRA</t>
  </si>
  <si>
    <t>RECANTO VERDE DO SOL</t>
  </si>
  <si>
    <t>11-963665193</t>
  </si>
  <si>
    <t>MAYRA DE ARAUJO SILVA</t>
  </si>
  <si>
    <t>11-959641562</t>
  </si>
  <si>
    <t>KALLYNE FELIPE DE AZEVEDO</t>
  </si>
  <si>
    <t>SOCORRO</t>
  </si>
  <si>
    <t>11-980993820</t>
  </si>
  <si>
    <t>LARISSA SANTOS DE OLIVEIRA</t>
  </si>
  <si>
    <t>11-953724089</t>
  </si>
  <si>
    <t>MARIA ANTONIA MONTEIRO DE SOUSA</t>
  </si>
  <si>
    <t>11-965352930</t>
  </si>
  <si>
    <t>MARIA DAS GRACAS ALVES DE MOURA</t>
  </si>
  <si>
    <t>11-975581061</t>
  </si>
  <si>
    <t>CLAUDIA GARRET DA COSTA LIMA</t>
  </si>
  <si>
    <t>21-982636564</t>
  </si>
  <si>
    <t>LEANDRO DE OLIVEIRA SILVA</t>
  </si>
  <si>
    <t>JARDIM IPANEMA (ZONA OESTE)</t>
  </si>
  <si>
    <t>11-930067142</t>
  </si>
  <si>
    <t>RAFAELA DOS REIS AMORIM CARVALHO</t>
  </si>
  <si>
    <t>LEME</t>
  </si>
  <si>
    <t>21-989579937</t>
  </si>
  <si>
    <t>LUCIANO FERREIRA DA SILVA</t>
  </si>
  <si>
    <t>JARDIM CLEMENTINO</t>
  </si>
  <si>
    <t>11-968910535</t>
  </si>
  <si>
    <t>FABIANA TEIXEIRA RABI</t>
  </si>
  <si>
    <t>VILA CELESTE</t>
  </si>
  <si>
    <t>11-994146267</t>
  </si>
  <si>
    <t>FABIANO FELISBERTO DE SOUSA</t>
  </si>
  <si>
    <t>ITUPEVA</t>
  </si>
  <si>
    <t>JARDIM ANA LUIZA</t>
  </si>
  <si>
    <t>11-947385318</t>
  </si>
  <si>
    <t>AIRTON JAMES DA SILVA LIMA</t>
  </si>
  <si>
    <t>11-945653256</t>
  </si>
  <si>
    <t>NILDA MARIA BARTOLO CHRISTO ROCHA</t>
  </si>
  <si>
    <t>VILA EMIL</t>
  </si>
  <si>
    <t>21-992681770</t>
  </si>
  <si>
    <t>ELIZANGELA RODRIGUES MOREIRA</t>
  </si>
  <si>
    <t>11-983930303</t>
  </si>
  <si>
    <t>KELLY ARAUJO DOS SANTOS</t>
  </si>
  <si>
    <t>UTINGA</t>
  </si>
  <si>
    <t>11-952433906</t>
  </si>
  <si>
    <t>KARLA CRISTINA CASSIANO</t>
  </si>
  <si>
    <t>JARDIM NAMBA</t>
  </si>
  <si>
    <t>11-981296412</t>
  </si>
  <si>
    <t>REGINA DE FATIMA DUARTE CHICA</t>
  </si>
  <si>
    <t>21-975835305</t>
  </si>
  <si>
    <t>ANTONIO SANTANA</t>
  </si>
  <si>
    <t>EMBU-GUAÇU</t>
  </si>
  <si>
    <t>CIPOZINHO</t>
  </si>
  <si>
    <t>11-983947718</t>
  </si>
  <si>
    <t>THAIS YOSHIMURA DE VASCONCELLOS</t>
  </si>
  <si>
    <t>MIRANDOPOLIS</t>
  </si>
  <si>
    <t>11-981641124</t>
  </si>
  <si>
    <t>MARIA ISABEL MOREIRA LIMA</t>
  </si>
  <si>
    <t>11-984577121</t>
  </si>
  <si>
    <t>FERNANDO DE OLIVEIRA</t>
  </si>
  <si>
    <t>CANINDE</t>
  </si>
  <si>
    <t>11-920051541</t>
  </si>
  <si>
    <t>JESSICA DA CRUZ TORRES</t>
  </si>
  <si>
    <t>VICENTE DE CARVALHO</t>
  </si>
  <si>
    <t>21-992495142</t>
  </si>
  <si>
    <t>MARCELO DE FARIA ANDRADE</t>
  </si>
  <si>
    <t>11-998741272</t>
  </si>
  <si>
    <t>JUNIO VIEIRA NERES DUTRA</t>
  </si>
  <si>
    <t>JARDIM CELIA</t>
  </si>
  <si>
    <t>11-985253391</t>
  </si>
  <si>
    <t>MARIA DULCINEIA LEANDRO</t>
  </si>
  <si>
    <t>11-972428508</t>
  </si>
  <si>
    <t>ELIZABETE SALOMAO</t>
  </si>
  <si>
    <t>VILA SANTA LUCIA</t>
  </si>
  <si>
    <t>11-984755665</t>
  </si>
  <si>
    <t>ALINE MARTINS</t>
  </si>
  <si>
    <t>RIBEIRAO PIRES</t>
  </si>
  <si>
    <t>SUISSA</t>
  </si>
  <si>
    <t>11-977117441</t>
  </si>
  <si>
    <t>FERNANDA ANTONIO</t>
  </si>
  <si>
    <t>VILA ARICANDUVA</t>
  </si>
  <si>
    <t>11-982885158</t>
  </si>
  <si>
    <t>GABRIELA DIAS MARQUES DE ALMEIDA</t>
  </si>
  <si>
    <t>11-951940047</t>
  </si>
  <si>
    <t>PATRICIA GARCIA CORREIA</t>
  </si>
  <si>
    <t>VILA MADALENA</t>
  </si>
  <si>
    <t>11-947948687</t>
  </si>
  <si>
    <t>NATALIA GONCALVES DA SILVA</t>
  </si>
  <si>
    <t>ARTUR ALVIM</t>
  </si>
  <si>
    <t>11-945767564</t>
  </si>
  <si>
    <t>TAIS PEREIRA DE SOUSA SANTOS</t>
  </si>
  <si>
    <t>VILA GEPINA</t>
  </si>
  <si>
    <t>11-985082893</t>
  </si>
  <si>
    <t>IAGO HENRIQUE BERTUCCIO DOMINGOS</t>
  </si>
  <si>
    <t>JARDIM CLIMAX</t>
  </si>
  <si>
    <t>11-910448096</t>
  </si>
  <si>
    <t>ALUANAN ARAUJO ANDRADE WU</t>
  </si>
  <si>
    <t>CIDADE UNIVERSITARIA</t>
  </si>
  <si>
    <t>21-974847282</t>
  </si>
  <si>
    <t>JOSILENE SILVA RIBEIRO</t>
  </si>
  <si>
    <t>PARQUE LAFAIETE</t>
  </si>
  <si>
    <t>21-965759374</t>
  </si>
  <si>
    <t>LUCIENE DA SILVA PINTO SANTOS</t>
  </si>
  <si>
    <t>JARDIM NOVA ERA</t>
  </si>
  <si>
    <t>21-991447030</t>
  </si>
  <si>
    <t>EDUARDO CELSO PEREIRA</t>
  </si>
  <si>
    <t>11-989866073</t>
  </si>
  <si>
    <t>BRENO LIMA PEREIRA SILVA</t>
  </si>
  <si>
    <t>11-987623516</t>
  </si>
  <si>
    <t>DORA MARTA GALVANI SOLANO</t>
  </si>
  <si>
    <t>11-999767532</t>
  </si>
  <si>
    <t>LUIS HENRIQUE BIANQUINI KLAYN</t>
  </si>
  <si>
    <t>VILA GUANABARA</t>
  </si>
  <si>
    <t>21-985376507 21 98940-1566</t>
  </si>
  <si>
    <t>NANCY OLIVEIRA PIACITELLI</t>
  </si>
  <si>
    <t>11-999723745</t>
  </si>
  <si>
    <t>ANGELICA BATISTA AZEVEDO DA SILVA</t>
  </si>
  <si>
    <t>21-992188518</t>
  </si>
  <si>
    <t>DULCINEIA LUIZ DAMASCENO</t>
  </si>
  <si>
    <t>CONJUNTO HABITACIONAL SANTA ETELVINA III</t>
  </si>
  <si>
    <t>11-985658247</t>
  </si>
  <si>
    <t>GEISA DE OLIVEIRA MAIA PINHEIRO</t>
  </si>
  <si>
    <t>BNH</t>
  </si>
  <si>
    <t>21-972520821</t>
  </si>
  <si>
    <t>LUCIANA DO NASCIMENTO RIBEIRO</t>
  </si>
  <si>
    <t>21-979277424</t>
  </si>
  <si>
    <t>MARLENE SOARES DOS SANTOS</t>
  </si>
  <si>
    <t>11-934554965</t>
  </si>
  <si>
    <t>MAYARA SILVA DAS NEVES</t>
  </si>
  <si>
    <t>11-986888203</t>
  </si>
  <si>
    <t>SUELLEN CRISTINA DA SILVA AFONSO</t>
  </si>
  <si>
    <t>PORTO DA PEDRA</t>
  </si>
  <si>
    <t>31-983209077</t>
  </si>
  <si>
    <t>VIVIANE VIEIRA DA SILVA</t>
  </si>
  <si>
    <t>21-964527896</t>
  </si>
  <si>
    <t>ODIL OVILMA</t>
  </si>
  <si>
    <t>11-941346091</t>
  </si>
  <si>
    <t>PALOMA MIRANDA FREITAS DE BARROS</t>
  </si>
  <si>
    <t>JARDIM SONIA REGINA</t>
  </si>
  <si>
    <t>11-968338572</t>
  </si>
  <si>
    <t>ROBERTO LUIZ ALVES RANGEL</t>
  </si>
  <si>
    <t>21-966689048</t>
  </si>
  <si>
    <t>CICERA SILVA DOS SANTOS</t>
  </si>
  <si>
    <t>11-945429006</t>
  </si>
  <si>
    <t>EZEQUIEL MORAIS DOS SANTOS SILVA</t>
  </si>
  <si>
    <t>11-913653909</t>
  </si>
  <si>
    <t>GILEIDE DE ARAUJO RODRIGUES</t>
  </si>
  <si>
    <t>11-945496100</t>
  </si>
  <si>
    <t>RIVALDO ANTONIO DA SILVA</t>
  </si>
  <si>
    <t>11-963075432</t>
  </si>
  <si>
    <t>ADILSON ALVES SANTOS</t>
  </si>
  <si>
    <t>21-975242287</t>
  </si>
  <si>
    <t>EVERTON ANDRADE DOS SANTOS</t>
  </si>
  <si>
    <t>11-971075055</t>
  </si>
  <si>
    <t>EDMILSON JOSE DA SILVA</t>
  </si>
  <si>
    <t>11-943536225</t>
  </si>
  <si>
    <t>JULIANY PINTINHA PEREIRA</t>
  </si>
  <si>
    <t>CONJUNTO HABITACIONAL TURISTICA</t>
  </si>
  <si>
    <t>11-949870675</t>
  </si>
  <si>
    <t>CAROLINA DE FREITAS CHEHAB</t>
  </si>
  <si>
    <t>21-991553071</t>
  </si>
  <si>
    <t>JOSE RAFAEL DA SILVA</t>
  </si>
  <si>
    <t>11-976205038</t>
  </si>
  <si>
    <t>RONALDO DE ALMEIDA COSTA</t>
  </si>
  <si>
    <t>11-986191520</t>
  </si>
  <si>
    <t>MARIA DO AMPARO RIBEIRO SOUSA</t>
  </si>
  <si>
    <t>11-973181941</t>
  </si>
  <si>
    <t>KLEBER EMILIANO NEVES</t>
  </si>
  <si>
    <t>11-940640420</t>
  </si>
  <si>
    <t>LUCIANO DA SILVA SOUZA</t>
  </si>
  <si>
    <t>PARQUE BARBARA</t>
  </si>
  <si>
    <t>21-964150508</t>
  </si>
  <si>
    <t>KELLY SOBRAL DA SILVA</t>
  </si>
  <si>
    <t>JARDIM TEXTIL</t>
  </si>
  <si>
    <t>11-989647100</t>
  </si>
  <si>
    <t>DENISE ANDRADE BATISTA MENEZES</t>
  </si>
  <si>
    <t>11-958940568</t>
  </si>
  <si>
    <t>MARIA ISABEL JESUS DOS SANTOS</t>
  </si>
  <si>
    <t>11-984328628</t>
  </si>
  <si>
    <t>TIAGO VALDECI DE MENDONCA</t>
  </si>
  <si>
    <t>CURICICA</t>
  </si>
  <si>
    <t>21-964254221</t>
  </si>
  <si>
    <t>IVONE MARIA DE AGUIAR SILVA</t>
  </si>
  <si>
    <t>JARDIM NOVA IPANEMA</t>
  </si>
  <si>
    <t>11-951300418</t>
  </si>
  <si>
    <t>MARIA AUXILINARIA PEREIRA GOMES</t>
  </si>
  <si>
    <t>PARQUE RESIDENCIAL DOS LAGOS</t>
  </si>
  <si>
    <t>11-982394368</t>
  </si>
  <si>
    <t>GESSILIANA SILVA OLIVEIRA</t>
  </si>
  <si>
    <t>JARDIM SAO LUIS (ZONA LESTE)</t>
  </si>
  <si>
    <t>11-963575850</t>
  </si>
  <si>
    <t>ANTONIO MARCOS RICIERI DE SOUZA</t>
  </si>
  <si>
    <t>ARUJA CENTER VILLE</t>
  </si>
  <si>
    <t>11-995373807</t>
  </si>
  <si>
    <t>JURACI ROJAS JUNIOR</t>
  </si>
  <si>
    <t>11-958677368</t>
  </si>
  <si>
    <t>SUELLEN TUSI DE CARVALHO DOURADO</t>
  </si>
  <si>
    <t>JARDIM SAO PEDRO</t>
  </si>
  <si>
    <t>11-948671914</t>
  </si>
  <si>
    <t>AGNALDO ORTIZ AMBROSIO</t>
  </si>
  <si>
    <t>11-997382816</t>
  </si>
  <si>
    <t>SHEILA DE MENEZES</t>
  </si>
  <si>
    <t>VILA CALEGARI</t>
  </si>
  <si>
    <t>11-947127951</t>
  </si>
  <si>
    <t>CRISTIANO SOARES PADILHA</t>
  </si>
  <si>
    <t>11-947431438</t>
  </si>
  <si>
    <t>FELIPE SOARES KOHN</t>
  </si>
  <si>
    <t>VILA SAO JOAO</t>
  </si>
  <si>
    <t>11-996796328</t>
  </si>
  <si>
    <t>LORIVAL DE JESUS BASTOS</t>
  </si>
  <si>
    <t>JARDIM DO ESTADIO</t>
  </si>
  <si>
    <t>11-979597129</t>
  </si>
  <si>
    <t>MARCOS AURELIO MEDEIROS MIRANDA</t>
  </si>
  <si>
    <t>JARDIM TROPICAL</t>
  </si>
  <si>
    <t>21-972979189</t>
  </si>
  <si>
    <t>CARLOS CAZUZA DOS SANTOS</t>
  </si>
  <si>
    <t>11-947797769</t>
  </si>
  <si>
    <t>ANA MARGARETE DE ALMEIDA PENICER</t>
  </si>
  <si>
    <t>11-976952730</t>
  </si>
  <si>
    <t>ANDREIA LUCIANA DE SOUZA NUNES</t>
  </si>
  <si>
    <t>21-965107001</t>
  </si>
  <si>
    <t>VERA LUCIA CASAGRANDE ARDITO</t>
  </si>
  <si>
    <t>11-999584842</t>
  </si>
  <si>
    <t>BRUNA ALESSANDRA ROSOLEN</t>
  </si>
  <si>
    <t>JARDIM SANTA RITA</t>
  </si>
  <si>
    <t>11-981927077</t>
  </si>
  <si>
    <t>MARISA CERQUEIRA DE OLIVEIRA</t>
  </si>
  <si>
    <t>11-977767500</t>
  </si>
  <si>
    <t>FABIO ANTONIO DE OLIVEIRA</t>
  </si>
  <si>
    <t>21-964746525</t>
  </si>
  <si>
    <t>RAQUEL DA SILVA CAMPOS</t>
  </si>
  <si>
    <t>JARDIM LAJEADO</t>
  </si>
  <si>
    <t>11-940855859</t>
  </si>
  <si>
    <t>ELIEL FERNANDES MARTINS DE ALMEIDA</t>
  </si>
  <si>
    <t>PARQUE SAO VICENTE</t>
  </si>
  <si>
    <t>11-983186275</t>
  </si>
  <si>
    <t>FLAVIO SILVA DE MOURA</t>
  </si>
  <si>
    <t>VILA SANTANA</t>
  </si>
  <si>
    <t>11-972297666</t>
  </si>
  <si>
    <t>VALDIVINO TAVARES DA SILVA</t>
  </si>
  <si>
    <t>JARDIM SAO FRANCISCO(ZONA SUL)</t>
  </si>
  <si>
    <t>11-949643060</t>
  </si>
  <si>
    <t>ROSILENE FRANCISCO DO PATROCINIO DA SILVA</t>
  </si>
  <si>
    <t>21-980743954</t>
  </si>
  <si>
    <t>MARIANA ALMEIDA DO NASCIMENTO</t>
  </si>
  <si>
    <t>21-970783186</t>
  </si>
  <si>
    <t>JOICE LUIZ SEVERINO JERONIMO</t>
  </si>
  <si>
    <t>21-996780283</t>
  </si>
  <si>
    <t>KARINA SANTOS SILVA</t>
  </si>
  <si>
    <t>11-952771248</t>
  </si>
  <si>
    <t>PATRICIA DE CASSIA DOS SANTOS</t>
  </si>
  <si>
    <t>CONJUNTO PROMORAR SAPOPEMBA</t>
  </si>
  <si>
    <t>11-984497919</t>
  </si>
  <si>
    <t>MARK WU COSTA</t>
  </si>
  <si>
    <t>GALEAO</t>
  </si>
  <si>
    <t>21-971051700</t>
  </si>
  <si>
    <t>ELAINE BARELO DA SILVEIRA FIGUEIREDO</t>
  </si>
  <si>
    <t>11-985800621</t>
  </si>
  <si>
    <t>LIVANI VIEIRA DE SOUZA</t>
  </si>
  <si>
    <t>11-984078656</t>
  </si>
  <si>
    <t>PRISCILA MIRANDA DA SILVA</t>
  </si>
  <si>
    <t>11-987627099</t>
  </si>
  <si>
    <t>JAIR VIRGINIO DA SILVA</t>
  </si>
  <si>
    <t>JARDIM TUPAN</t>
  </si>
  <si>
    <t>11-976493609</t>
  </si>
  <si>
    <t>VIVIANE SANTOS ALVES</t>
  </si>
  <si>
    <t>11-983822127</t>
  </si>
  <si>
    <t>SONIA AUXILIADORA DIAS FERREIRA</t>
  </si>
  <si>
    <t>11-993736090</t>
  </si>
  <si>
    <t>ROBERTO BARBOZA DANTAS</t>
  </si>
  <si>
    <t>RANCHO NOVO</t>
  </si>
  <si>
    <t>21-981509978</t>
  </si>
  <si>
    <t>ALINE GARCIA DA COSTA</t>
  </si>
  <si>
    <t>21-979556666</t>
  </si>
  <si>
    <t>SANDRA MARIA ACIOLE DE MELO</t>
  </si>
  <si>
    <t>SANTA EUGENIA</t>
  </si>
  <si>
    <t>21-979116825</t>
  </si>
  <si>
    <t>ODAIR TAVARES LUIZ</t>
  </si>
  <si>
    <t>JARDIM SANTA LUCRECIA</t>
  </si>
  <si>
    <t>11-956595126</t>
  </si>
  <si>
    <t>ANTONIO MENDES DE ARAUJO</t>
  </si>
  <si>
    <t>BARROS FILHO</t>
  </si>
  <si>
    <t>21-983429557</t>
  </si>
  <si>
    <t>MARCOS ALEXANDRE CASTRO DO NASCIMENTO</t>
  </si>
  <si>
    <t>VILA GUIMARAES</t>
  </si>
  <si>
    <t>21-998044443</t>
  </si>
  <si>
    <t>MARCO AURELIO DOS SANTOS</t>
  </si>
  <si>
    <t>VILA FRIBURGO</t>
  </si>
  <si>
    <t>11-964991471</t>
  </si>
  <si>
    <t>MARIANGELA CESARE</t>
  </si>
  <si>
    <t>11-995826676</t>
  </si>
  <si>
    <t>ANDERSON ROMARIO MARQUES MARTINS</t>
  </si>
  <si>
    <t>11-963231249</t>
  </si>
  <si>
    <t>CRISTINA PEREIRA MELO</t>
  </si>
  <si>
    <t>CAONZE</t>
  </si>
  <si>
    <t>21-983710252</t>
  </si>
  <si>
    <t>JOEL NOGUEIRA DE SOUZA</t>
  </si>
  <si>
    <t>21-985446774</t>
  </si>
  <si>
    <t>ROGERIO LUIS FERRARI</t>
  </si>
  <si>
    <t>11-981991779</t>
  </si>
  <si>
    <t>TERESINHA UCHOA DA SILVA TEIXEIRA</t>
  </si>
  <si>
    <t>11-981229651</t>
  </si>
  <si>
    <t>JAIRA DA SILVA SOUZA</t>
  </si>
  <si>
    <t>21-994939623</t>
  </si>
  <si>
    <t>ELIONE FERNANDES OLIVEIRA SILVA</t>
  </si>
  <si>
    <t>21-994962700</t>
  </si>
  <si>
    <t>LUIZ HONORIO DE MENEZES</t>
  </si>
  <si>
    <t>21-973943126</t>
  </si>
  <si>
    <t>FERNANDO NOVELLI</t>
  </si>
  <si>
    <t>11-976339763</t>
  </si>
  <si>
    <t>MONICA DE JESUS NOVELLI</t>
  </si>
  <si>
    <t>11-999216234</t>
  </si>
  <si>
    <t>NARJARA DOS SANTOS MUNIZ</t>
  </si>
  <si>
    <t>21-965578406</t>
  </si>
  <si>
    <t>JEFFERSON FERREIRA ROMIO</t>
  </si>
  <si>
    <t>RESIDENCIAL SOL NASCENTE</t>
  </si>
  <si>
    <t>11-913609398</t>
  </si>
  <si>
    <t>NATALIA DE OLIVEIRA GUIMARAES SANTOS</t>
  </si>
  <si>
    <t>11-940789045</t>
  </si>
  <si>
    <t>ALEXANDRO RIBEIRO</t>
  </si>
  <si>
    <t>21-977334374</t>
  </si>
  <si>
    <t>PAMELLA CRISTHINY DOS SANTOS CENTURIAO VICTER</t>
  </si>
  <si>
    <t>ADEMAR VIEIRA DA SILVA</t>
  </si>
  <si>
    <t>14-991439649</t>
  </si>
  <si>
    <t>FRANCISCA MARIA DA CONCEICAO DOS SANTOS</t>
  </si>
  <si>
    <t>11-990005685</t>
  </si>
  <si>
    <t>SIMONE CARVALHO DA SILVA</t>
  </si>
  <si>
    <t>11-993548141</t>
  </si>
  <si>
    <t>ANDREA PEREIRA VENTURA</t>
  </si>
  <si>
    <t>21-968187840</t>
  </si>
  <si>
    <t>CAMILA APARECIDA ESTEVES SILVA</t>
  </si>
  <si>
    <t>11-993083141</t>
  </si>
  <si>
    <t>Hospital Metropolitano</t>
  </si>
  <si>
    <t>CHRISTINE FRANCIS RIBEIRO DE CAMARGO</t>
  </si>
  <si>
    <t>21-981674824</t>
  </si>
  <si>
    <t>ELIANE RIBEIRO LIMA</t>
  </si>
  <si>
    <t>21-994358933</t>
  </si>
  <si>
    <t>GABRIELL VIEIRA AQUINO DOS SANTOS</t>
  </si>
  <si>
    <t>21-983343150</t>
  </si>
  <si>
    <t>MARGARIDA LYRIO PERASSE</t>
  </si>
  <si>
    <t>21-992722264</t>
  </si>
  <si>
    <t>MARIA DE FATIMA DA CRUZ LYRA</t>
  </si>
  <si>
    <t>CORDEIRINHO (PONTA NEGRA)</t>
  </si>
  <si>
    <t>21-985359051</t>
  </si>
  <si>
    <t>HENRIQUE SCHMALZ MENEZES</t>
  </si>
  <si>
    <t>11-979524520</t>
  </si>
  <si>
    <t>FERNANDA SILVA DE SANTANA</t>
  </si>
  <si>
    <t>TAMANDUATEI 8</t>
  </si>
  <si>
    <t>11-996310721</t>
  </si>
  <si>
    <t>GESIO FERREIRA DOS SANTOS</t>
  </si>
  <si>
    <t>11-979862680</t>
  </si>
  <si>
    <t>ANTONIO LOPES DE LIMA</t>
  </si>
  <si>
    <t>JARDIM DOS CARDOSO</t>
  </si>
  <si>
    <t>11-972202138</t>
  </si>
  <si>
    <t>CARLOS ALBERTO VIEIRA</t>
  </si>
  <si>
    <t>11-959547105</t>
  </si>
  <si>
    <t>JOSE CARLOS DA COSTA</t>
  </si>
  <si>
    <t>11-986063264</t>
  </si>
  <si>
    <t>MANOEL DE CASTRO RODRIGUES</t>
  </si>
  <si>
    <t>JARDIM GONÇALVES</t>
  </si>
  <si>
    <t>11-984675805</t>
  </si>
  <si>
    <t>SERGIO ROBSON DA COSTA JUNIOR</t>
  </si>
  <si>
    <t>11-954579390</t>
  </si>
  <si>
    <t>SELMA JULIAO COUTINHO</t>
  </si>
  <si>
    <t>21-996061794</t>
  </si>
  <si>
    <t>JONATHAN ALVES NEPOMUCENO</t>
  </si>
  <si>
    <t>21-969717211</t>
  </si>
  <si>
    <t>FRANCISCA ROCHA FILHA</t>
  </si>
  <si>
    <t>11-996754429</t>
  </si>
  <si>
    <t>ISADORA GONCALVES MANUEL</t>
  </si>
  <si>
    <t>JARDIM BEBEDOURO</t>
  </si>
  <si>
    <t>11-977097211</t>
  </si>
  <si>
    <t>MARIA JOSE ALVES DO CARMO</t>
  </si>
  <si>
    <t>JARDIM SANTA EMILIA</t>
  </si>
  <si>
    <t>11-995387260</t>
  </si>
  <si>
    <t>PATRICIA KELLY MEDEIROS DE OLIVEIRA</t>
  </si>
  <si>
    <t>21-986575822</t>
  </si>
  <si>
    <t>LUCIANA DE ALBUQUERQUE</t>
  </si>
  <si>
    <t>PARQUE RAMOS FREITAS</t>
  </si>
  <si>
    <t>21-976788748</t>
  </si>
  <si>
    <t>ALDAIR DA CONCEICAO CRIVANO</t>
  </si>
  <si>
    <t>21-970782196</t>
  </si>
  <si>
    <t>LILIANE DE MELLO SOUZA FELICIO</t>
  </si>
  <si>
    <t>21-981264217</t>
  </si>
  <si>
    <t>PATRICIA HELENA VALENTIM DE ALMEIDA</t>
  </si>
  <si>
    <t>JARDIM VILA NOVA</t>
  </si>
  <si>
    <t>21-985201783</t>
  </si>
  <si>
    <t>SANDRA RAQUEL SERRA</t>
  </si>
  <si>
    <t>21-970189681</t>
  </si>
  <si>
    <t>LETICIA NETO LEME</t>
  </si>
  <si>
    <t>11-996679196</t>
  </si>
  <si>
    <t>FABIO MARCELO DA CRUZ SOARES</t>
  </si>
  <si>
    <t>21-968340063</t>
  </si>
  <si>
    <t>SHEILA MEIRELES DE LEMOS</t>
  </si>
  <si>
    <t>21-972391746</t>
  </si>
  <si>
    <t>CARLA LUZIA SANCHEZ RIBERA</t>
  </si>
  <si>
    <t>11-959838793</t>
  </si>
  <si>
    <t>PAULO ROBERTO XAVIER DE SOUZA</t>
  </si>
  <si>
    <t>CAROLINE FRANCISCO DE CARVALHO</t>
  </si>
  <si>
    <t>JARDIM MATARAZZO</t>
  </si>
  <si>
    <t>11-987664208</t>
  </si>
  <si>
    <t>CRISTIANE DOS SANTOS</t>
  </si>
  <si>
    <t>11-963530603</t>
  </si>
  <si>
    <t>MARIA VALQUIRIA DOS SANTOS</t>
  </si>
  <si>
    <t>11-987335923</t>
  </si>
  <si>
    <t>ROBSON DRUMOND GOMES</t>
  </si>
  <si>
    <t>CUMBICA</t>
  </si>
  <si>
    <t>11-940612113</t>
  </si>
  <si>
    <t>SIMONE CATARINA DE NOVAES</t>
  </si>
  <si>
    <t>VILA NOVA ALBA</t>
  </si>
  <si>
    <t>11-980239931</t>
  </si>
  <si>
    <t>PAULO ROBERTO BOTELHO ALVES</t>
  </si>
  <si>
    <t>VILA MONTEIRO</t>
  </si>
  <si>
    <t>11-973674724</t>
  </si>
  <si>
    <t>UBIRACY NEVES GOMES</t>
  </si>
  <si>
    <t>22-988285370 21 98864-1388</t>
  </si>
  <si>
    <t>MARIA APARECIDA OLIVEIRA</t>
  </si>
  <si>
    <t>JARDIM TANAY</t>
  </si>
  <si>
    <t>11-979878320</t>
  </si>
  <si>
    <t>JOSE RIBEIRO DA SILVA</t>
  </si>
  <si>
    <t>11-953113016</t>
  </si>
  <si>
    <t>ERIKA DE LIMA SOUZA</t>
  </si>
  <si>
    <t>11-951600856</t>
  </si>
  <si>
    <t>PRISCILA LIVINO DO NASCIMENTO SOUZA</t>
  </si>
  <si>
    <t>VILA ROBERTINA</t>
  </si>
  <si>
    <t>11-913138493</t>
  </si>
  <si>
    <t>SOPHIA REIS ARGENTE</t>
  </si>
  <si>
    <t>21-969787688</t>
  </si>
  <si>
    <t>KAUAN BRITO DE SOUZA</t>
  </si>
  <si>
    <t>GUARUJA</t>
  </si>
  <si>
    <t>LOTEAMENTO JOAO BATISTA JULIAO</t>
  </si>
  <si>
    <t>11-961293332</t>
  </si>
  <si>
    <t>MAURO HELIO DOS SANTOS</t>
  </si>
  <si>
    <t>JARDIM COCAIA</t>
  </si>
  <si>
    <t>11-961263283</t>
  </si>
  <si>
    <t>FERNANDA GOMES CORREA LEMOS</t>
  </si>
  <si>
    <t>JUNDIAPEBA</t>
  </si>
  <si>
    <t>11-983262003</t>
  </si>
  <si>
    <t>GRAZIELE FERREIRA DA SILVA</t>
  </si>
  <si>
    <t>SAO LOURENÇO</t>
  </si>
  <si>
    <t>21-972564729</t>
  </si>
  <si>
    <t>DAVIDSON BULHOSA DE CARVALHO</t>
  </si>
  <si>
    <t>21-982852953</t>
  </si>
  <si>
    <t>MATHEUS PAULINO DE OLIVEIRA</t>
  </si>
  <si>
    <t>21-991104656</t>
  </si>
  <si>
    <t>CRISTOVAO TADEU NUNES FERREIRA</t>
  </si>
  <si>
    <t>11-987220101</t>
  </si>
  <si>
    <t>VANDERLEIA VIEIRA DA SILVA</t>
  </si>
  <si>
    <t>11-965157756</t>
  </si>
  <si>
    <t>JOAO PEDRO OLIVEIRA CARVALHO</t>
  </si>
  <si>
    <t>21-94205252</t>
  </si>
  <si>
    <t>STELLA MARIS MONTEIRO ANTUNES</t>
  </si>
  <si>
    <t>21-968160558</t>
  </si>
  <si>
    <t>NIVIA FERNANDA BATISTA PADUA</t>
  </si>
  <si>
    <t>JARDIM NOSSA SENHORA D'AJUDA</t>
  </si>
  <si>
    <t>11-958661770</t>
  </si>
  <si>
    <t>VANESSA MARIA DA SILVA GONCALVES</t>
  </si>
  <si>
    <t>JARDIM ELBA</t>
  </si>
  <si>
    <t>11-984952254</t>
  </si>
  <si>
    <t>JUCIVANIA FERREIRA BRITO</t>
  </si>
  <si>
    <t>11-973914137</t>
  </si>
  <si>
    <t>RENATO LOPES DA COSTA</t>
  </si>
  <si>
    <t>21-965106893</t>
  </si>
  <si>
    <t>DIOGO MOREIRA PEREIRA</t>
  </si>
  <si>
    <t>21-974300870</t>
  </si>
  <si>
    <t>JOACIR COUTO</t>
  </si>
  <si>
    <t>11-971172470</t>
  </si>
  <si>
    <t>LUZIMAR ALMEIDA DINIZ</t>
  </si>
  <si>
    <t>JARDIM LUSO</t>
  </si>
  <si>
    <t>11-967252263</t>
  </si>
  <si>
    <t>EDSON QUEIROZ BEZERRA</t>
  </si>
  <si>
    <t>11-969497949</t>
  </si>
  <si>
    <t>CLEBER DE CARVALHO</t>
  </si>
  <si>
    <t>21-992021295</t>
  </si>
  <si>
    <t>LUCIANA QUEIROZ DOS SANTOS</t>
  </si>
  <si>
    <t>11-992464126</t>
  </si>
  <si>
    <t>GABRIEL DA SILVA SANTOS</t>
  </si>
  <si>
    <t>11-953759971</t>
  </si>
  <si>
    <t>VERA DE JESUS SILVA SOUZA</t>
  </si>
  <si>
    <t>11-930165500</t>
  </si>
  <si>
    <t>GLEICY MARIS DA PAIXAO ESPOSITO</t>
  </si>
  <si>
    <t>11-982327459</t>
  </si>
  <si>
    <t>ALESSANDRO SANTOS DE FRANCA SILVA</t>
  </si>
  <si>
    <t>VILA CENTENARIO</t>
  </si>
  <si>
    <t>11-966337300</t>
  </si>
  <si>
    <t>GABRIELA DA SILVA COSTA</t>
  </si>
  <si>
    <t>21-998961883</t>
  </si>
  <si>
    <t>ALTAIR DOS SANTOS SILVA</t>
  </si>
  <si>
    <t>VILA SEABRA</t>
  </si>
  <si>
    <t>11-950774099</t>
  </si>
  <si>
    <t>FABIO CAIQUE SANTOS DA SILVA</t>
  </si>
  <si>
    <t>11-957361219</t>
  </si>
  <si>
    <t>MARIA JOSE RIOS DE SOUZA</t>
  </si>
  <si>
    <t>JACAREPAGUA</t>
  </si>
  <si>
    <t>21-996359279</t>
  </si>
  <si>
    <t>ALESSANDRA VITO DO CARMO HERMES</t>
  </si>
  <si>
    <t>VILA ZAMATARO</t>
  </si>
  <si>
    <t>11-950650936</t>
  </si>
  <si>
    <t>MARCUS VINICIUS DA SILVA</t>
  </si>
  <si>
    <t>LAFAIETE</t>
  </si>
  <si>
    <t>21-981042431</t>
  </si>
  <si>
    <t>VERA LUCIA GOMES DA SILVA</t>
  </si>
  <si>
    <t>SITIO NOVO ORIENTE</t>
  </si>
  <si>
    <t>21-990593222</t>
  </si>
  <si>
    <t>ADRIANA MIZAEL BOCCOLI</t>
  </si>
  <si>
    <t>SAO JOSE DOS CAMPOS</t>
  </si>
  <si>
    <t>11-975810663</t>
  </si>
  <si>
    <t>ALINE CRISTINA DA SILVA FERREIRA</t>
  </si>
  <si>
    <t>21-979084320</t>
  </si>
  <si>
    <t>FABIANO ROCHA PIMENTEL</t>
  </si>
  <si>
    <t>21-968107687</t>
  </si>
  <si>
    <t>JANAINA FERREIRA SOUSA</t>
  </si>
  <si>
    <t>21-997011228</t>
  </si>
  <si>
    <t>MASTERSON ORELUS</t>
  </si>
  <si>
    <t>11-954583038</t>
  </si>
  <si>
    <t>ANDREA GARCIA BANDINI</t>
  </si>
  <si>
    <t>JARDIM MARICA</t>
  </si>
  <si>
    <t>11-948810142</t>
  </si>
  <si>
    <t>LUCIMARA SANTOS CASTRO</t>
  </si>
  <si>
    <t>JARDIM ADUTORA</t>
  </si>
  <si>
    <t>11-991782826</t>
  </si>
  <si>
    <t>ANDREIA APARECIDA ALVES</t>
  </si>
  <si>
    <t>PARQUE COLONIAL</t>
  </si>
  <si>
    <t>11-973269827</t>
  </si>
  <si>
    <t>HIURY LEVI DA SILVA</t>
  </si>
  <si>
    <t>11-950196294</t>
  </si>
  <si>
    <t>LEANDRO SIMOES BRITO</t>
  </si>
  <si>
    <t>11-958197539</t>
  </si>
  <si>
    <t>CARLOS EDUARDO GREGGIO</t>
  </si>
  <si>
    <t>11-986426012</t>
  </si>
  <si>
    <t>ANDREIA GISLAINE DA SILVA</t>
  </si>
  <si>
    <t>11-976741277</t>
  </si>
  <si>
    <t>FELIPE DA SILVA ALVES</t>
  </si>
  <si>
    <t>21-984618384</t>
  </si>
  <si>
    <t>MONICA MARIA NASCIMENTO SENI</t>
  </si>
  <si>
    <t>VILA COSMOPOLITA</t>
  </si>
  <si>
    <t>11-983217452</t>
  </si>
  <si>
    <t>NICOLE DJIOKI</t>
  </si>
  <si>
    <t>SANTA TERESINHA</t>
  </si>
  <si>
    <t>11-990181184</t>
  </si>
  <si>
    <t>MARILANE DA SILVA MAGALHAES</t>
  </si>
  <si>
    <t>21-972478355</t>
  </si>
  <si>
    <t>ANDREIA CRISTINA NERIS COSTA DE JESUS</t>
  </si>
  <si>
    <t>VILA SANTA MARIA</t>
  </si>
  <si>
    <t>11-943133068</t>
  </si>
  <si>
    <t>ERALDO VENTURA FERNANDES</t>
  </si>
  <si>
    <t>11-970417520</t>
  </si>
  <si>
    <t>SIRLEIDE SILVA RIBEIRO</t>
  </si>
  <si>
    <t>MONTANHAO</t>
  </si>
  <si>
    <t>11-949234679</t>
  </si>
  <si>
    <t>RAFAEL MAURICIO DE SENA</t>
  </si>
  <si>
    <t>21-976764741</t>
  </si>
  <si>
    <t>BRUNO LOURES MACEDO DE SOUZA</t>
  </si>
  <si>
    <t>CANHEMA</t>
  </si>
  <si>
    <t>11-979584726</t>
  </si>
  <si>
    <t>CLEIDIANE DA SILVA RIOS AZEVEDO</t>
  </si>
  <si>
    <t>BANDEIRAS</t>
  </si>
  <si>
    <t>11-941038599</t>
  </si>
  <si>
    <t>MARIA APARECIDA GOMES DA SILVA</t>
  </si>
  <si>
    <t>11-986761307</t>
  </si>
  <si>
    <t>LURICELIA CECILIA DA COSTA</t>
  </si>
  <si>
    <t>JARDIM WILMA FLOR</t>
  </si>
  <si>
    <t>11-985482614</t>
  </si>
  <si>
    <t>MARCIA ROBERTA PEREIRA DOS SANTOS</t>
  </si>
  <si>
    <t>JARDIM PLANALTO</t>
  </si>
  <si>
    <t>11-949137793</t>
  </si>
  <si>
    <t>ALCIONEIDE XAVIER DOS SANTOS</t>
  </si>
  <si>
    <t>BOA VISTA PAULISTA</t>
  </si>
  <si>
    <t>11-945071650</t>
  </si>
  <si>
    <t>RAFAEL RODRIGUES CORDIOLI</t>
  </si>
  <si>
    <t>HORTO FLORESTAL</t>
  </si>
  <si>
    <t>11-972833301</t>
  </si>
  <si>
    <t>DANIELLE AVILA DOS SANTOS</t>
  </si>
  <si>
    <t>21-992009219</t>
  </si>
  <si>
    <t>NORMA DA COSTA BRITO</t>
  </si>
  <si>
    <t>SANTANA DE PARNAIBA</t>
  </si>
  <si>
    <t>PARQUE SANTANA</t>
  </si>
  <si>
    <t>11-986921766</t>
  </si>
  <si>
    <t>RENATO DE SOUZA RIBEIRO</t>
  </si>
  <si>
    <t>PARQUE PARAISO</t>
  </si>
  <si>
    <t>11-952931565</t>
  </si>
  <si>
    <t>CRISTIANE GRACIA LEIVA</t>
  </si>
  <si>
    <t>11-995349255</t>
  </si>
  <si>
    <t>MISAEL PEREIRA DE BARROS</t>
  </si>
  <si>
    <t>11-970738615</t>
  </si>
  <si>
    <t>NILZA PEREIRA DA COSTA</t>
  </si>
  <si>
    <t>11-949596970</t>
  </si>
  <si>
    <t>ZENI FIRMINO PIMENTEL</t>
  </si>
  <si>
    <t>11-940593442</t>
  </si>
  <si>
    <t>FERNANDO ALVES DE HOLANDA</t>
  </si>
  <si>
    <t>VILA BASTOS</t>
  </si>
  <si>
    <t>11-976708704</t>
  </si>
  <si>
    <t>PATRICIA FRANCA DE SOUZA</t>
  </si>
  <si>
    <t>JARDIM BRITANIA</t>
  </si>
  <si>
    <t>11-952383790</t>
  </si>
  <si>
    <t>DANIELLE CUSTODIO SOARES</t>
  </si>
  <si>
    <t>21-999814303</t>
  </si>
  <si>
    <t>ROZINEI RODRIGUES DOS SANTOS</t>
  </si>
  <si>
    <t>ALTO DA POSSE</t>
  </si>
  <si>
    <t>21-964856548</t>
  </si>
  <si>
    <t>RAFAEL FERREIRA PEDRO</t>
  </si>
  <si>
    <t>21-974104242</t>
  </si>
  <si>
    <t>MARIA DE LURDES CABRAL POLEZER</t>
  </si>
  <si>
    <t>JARDIM UMUARAMA</t>
  </si>
  <si>
    <t>11-993149461</t>
  </si>
  <si>
    <t>ANDRESSA ROBERTA FLORES DE SOUZA MOREIRA</t>
  </si>
  <si>
    <t>21-982707664</t>
  </si>
  <si>
    <t>DANIELA DE ARAUJO CHIACA</t>
  </si>
  <si>
    <t>11-946521889</t>
  </si>
  <si>
    <t>MARIA JOSE DA COSTA SILVA</t>
  </si>
  <si>
    <t>11-981154744</t>
  </si>
  <si>
    <t>THIAGO FERREIRA DE FREITAS</t>
  </si>
  <si>
    <t>21-999387020</t>
  </si>
  <si>
    <t>VANDA TIMOTHEO MUNIZ</t>
  </si>
  <si>
    <t>SETE PONTES</t>
  </si>
  <si>
    <t>21-988943127</t>
  </si>
  <si>
    <t>ZHENJIONG LU</t>
  </si>
  <si>
    <t>12-988778008</t>
  </si>
  <si>
    <t>MARCIA DE SOUZA GOMES</t>
  </si>
  <si>
    <t>BARRA OLIMPICA</t>
  </si>
  <si>
    <t>21-995055562</t>
  </si>
  <si>
    <t>MARIA JOSE LIMA DE CRISTO SALES</t>
  </si>
  <si>
    <t>11-960493809</t>
  </si>
  <si>
    <t>SANTILIA DE ABREU ARAGAO</t>
  </si>
  <si>
    <t>21-997555860</t>
  </si>
  <si>
    <t>ADELMO OLIMPIO PEREIRA</t>
  </si>
  <si>
    <t>11-981154534</t>
  </si>
  <si>
    <t>CARLOS EDUARDO DOS SANTOS</t>
  </si>
  <si>
    <t>ANTONINA</t>
  </si>
  <si>
    <t>41-987750474</t>
  </si>
  <si>
    <t>LUIZ FERNANDO DO PRADO PEREIRA</t>
  </si>
  <si>
    <t>21-985599713</t>
  </si>
  <si>
    <t>ANA MARIA DE SOUZA</t>
  </si>
  <si>
    <t>PEDREIRA</t>
  </si>
  <si>
    <t>11-964496511</t>
  </si>
  <si>
    <t>MARCIA LUCIA LUIZ MARCARINI</t>
  </si>
  <si>
    <t>21-994650335</t>
  </si>
  <si>
    <t>PAULA GRAZIELLE DE ALCANTARA SILVA</t>
  </si>
  <si>
    <t>MIAMI PAULISTA</t>
  </si>
  <si>
    <t>11-969230219</t>
  </si>
  <si>
    <t>JOSE CICERO DE MELO</t>
  </si>
  <si>
    <t>82-996468233</t>
  </si>
  <si>
    <t>THIAGO LUIS ARENA CORREIA</t>
  </si>
  <si>
    <t>21-964827889</t>
  </si>
  <si>
    <t>IVONETE ESTEVAN DOS SANTOS</t>
  </si>
  <si>
    <t>21-994890959</t>
  </si>
  <si>
    <t>MARTIN WENDWLL DAMIAO DE OLIVEIRA</t>
  </si>
  <si>
    <t>11-967122582</t>
  </si>
  <si>
    <t>ROSANE DA SILVA DE CASTRO MORAIS</t>
  </si>
  <si>
    <t>11-986872596</t>
  </si>
  <si>
    <t>JOSE ROGERIO DA PAZ</t>
  </si>
  <si>
    <t>11-967620317</t>
  </si>
  <si>
    <t>ADRIANA DA SILVA FELISBERTO</t>
  </si>
  <si>
    <t>21-987173565</t>
  </si>
  <si>
    <t>FABIO RENATO QUINTANILHA ROCHA</t>
  </si>
  <si>
    <t>VILA JOAO RODRIGUES</t>
  </si>
  <si>
    <t>21-964361960</t>
  </si>
  <si>
    <t>JANICE SILVA SAMPAIO</t>
  </si>
  <si>
    <t>21-979731579</t>
  </si>
  <si>
    <t>ALEXANDRE RICARDO DA SILVA MOURA</t>
  </si>
  <si>
    <t>21-980300777</t>
  </si>
  <si>
    <t>ANDREA SILVA FRANCA</t>
  </si>
  <si>
    <t>21-965690763</t>
  </si>
  <si>
    <t>LUCILENE SANTOS DE MELLO</t>
  </si>
  <si>
    <t>21-990010967</t>
  </si>
  <si>
    <t>BIANCA CARDOSO DE FARIAS</t>
  </si>
  <si>
    <t>21-984727304</t>
  </si>
  <si>
    <t>VILMA ISABEL DA CRUZ</t>
  </si>
  <si>
    <t>11-986575160</t>
  </si>
  <si>
    <t>JOSEANE DO NASCIMENTO</t>
  </si>
  <si>
    <t>21-975891562</t>
  </si>
  <si>
    <t>ALBERT CRISTIAN SILVA DE ALMEIDA</t>
  </si>
  <si>
    <t>11-947945041</t>
  </si>
  <si>
    <t>ANGELICA MENDONCA JOAO</t>
  </si>
  <si>
    <t>SEPETIBA</t>
  </si>
  <si>
    <t>21-984056079</t>
  </si>
  <si>
    <t>EDIMARES APARECIDO PEREIRA</t>
  </si>
  <si>
    <t>11-952765027</t>
  </si>
  <si>
    <t>FRANCILENE DOS SANTOS LIMA FERREIRA</t>
  </si>
  <si>
    <t>21-990187476</t>
  </si>
  <si>
    <t>JOELY FERREIRA DOS SANTOS</t>
  </si>
  <si>
    <t>11-962840524</t>
  </si>
  <si>
    <t>LUCILENE DE FATIMA SILVA DE LYRA SANTOS</t>
  </si>
  <si>
    <t>PILAR</t>
  </si>
  <si>
    <t>21-992059781</t>
  </si>
  <si>
    <t>MARCOS RODRIGUES DOS SANTOS</t>
  </si>
  <si>
    <t>11-959565602</t>
  </si>
  <si>
    <t>RENATA JULIANA FERREIRA GARCIA</t>
  </si>
  <si>
    <t>TAGUATINGA NORTE</t>
  </si>
  <si>
    <t>11-996563080</t>
  </si>
  <si>
    <t>RITA DE CASSIA LYRA DA SILVA</t>
  </si>
  <si>
    <t>21-964745583</t>
  </si>
  <si>
    <t>IVETE FARHERR DA SILVA</t>
  </si>
  <si>
    <t>11-985796615</t>
  </si>
  <si>
    <t>AUREO CESAR DE CASTRO BRANDENBERGER JUNIOR</t>
  </si>
  <si>
    <t>21-964372158</t>
  </si>
  <si>
    <t>CLAUDIA TEIXEIRA NUNES</t>
  </si>
  <si>
    <t>21-997834277</t>
  </si>
  <si>
    <t>JOAO LUCIANO DA SILVA</t>
  </si>
  <si>
    <t>NOSSA SENHORA DAS GRAÇAS</t>
  </si>
  <si>
    <t>21-998041350</t>
  </si>
  <si>
    <t>JOSE DUARTE MELO DA ROCHA</t>
  </si>
  <si>
    <t>21-980007474</t>
  </si>
  <si>
    <t>LUCAS DE ALBERNAZ CRESPO SOARES</t>
  </si>
  <si>
    <t>21-974698790</t>
  </si>
  <si>
    <t>OSMAR MOREIRA DE OLIVEIRA</t>
  </si>
  <si>
    <t>21-988065957</t>
  </si>
  <si>
    <t>ALEXANDRE DA SILVA BARBOSA</t>
  </si>
  <si>
    <t>21-995333205</t>
  </si>
  <si>
    <t>FATIMA ROSANGELA GOMES DELLA MODESTA</t>
  </si>
  <si>
    <t>GUAPIMIRIM</t>
  </si>
  <si>
    <t>LIMOEIRO</t>
  </si>
  <si>
    <t>21-999743656</t>
  </si>
  <si>
    <t>MEIBIS DANIELLE DE GOIS BARROS</t>
  </si>
  <si>
    <t>CASA AMARELA</t>
  </si>
  <si>
    <t>81-998310083</t>
  </si>
  <si>
    <t>VALERIA DIAS FERREIRA</t>
  </si>
  <si>
    <t>21-998151618</t>
  </si>
  <si>
    <t>ADRIANA FERREIRA DE AMORIM</t>
  </si>
  <si>
    <t>11-949232660</t>
  </si>
  <si>
    <t>IVANILDO JOSE SANT ANA</t>
  </si>
  <si>
    <t>11-976784422</t>
  </si>
  <si>
    <t>DAYANE CALISTO DO BEM</t>
  </si>
  <si>
    <t>VILA ITAIM</t>
  </si>
  <si>
    <t>11-975361902</t>
  </si>
  <si>
    <t>ANDERSON ANDRIOLI</t>
  </si>
  <si>
    <t>JANDIRA</t>
  </si>
  <si>
    <t>JARDIM GABRIELA I</t>
  </si>
  <si>
    <t>11-996083758</t>
  </si>
  <si>
    <t>LAUDELINA DOS SANTOS</t>
  </si>
  <si>
    <t>11-960699135</t>
  </si>
  <si>
    <t>ALEX TADEU RODRIGUERS DO AMARAL</t>
  </si>
  <si>
    <t>JARDIM SECKLER</t>
  </si>
  <si>
    <t>11-983203684</t>
  </si>
  <si>
    <t>CLAUDIO JOSE TERRA</t>
  </si>
  <si>
    <t>PARQUE REGINA</t>
  </si>
  <si>
    <t>11-940380803</t>
  </si>
  <si>
    <t>KAROLINE DA SILVA OLIVEIRA</t>
  </si>
  <si>
    <t>11-972896433</t>
  </si>
  <si>
    <t>LIGIA MARIANO DE AZEVEDO NUNES</t>
  </si>
  <si>
    <t>JARDIM MARINGA</t>
  </si>
  <si>
    <t>11-965673069</t>
  </si>
  <si>
    <t>JOAO COSTA DE ALMEIDA</t>
  </si>
  <si>
    <t>JARDIM CASABLANCA</t>
  </si>
  <si>
    <t>11-937101485</t>
  </si>
  <si>
    <t>EDUARDO DINIZ DA SILVA</t>
  </si>
  <si>
    <t>11-953654812</t>
  </si>
  <si>
    <t>AMANDA CRISTINA VENANCIO</t>
  </si>
  <si>
    <t>JARDIM MARIA DE LOURDES</t>
  </si>
  <si>
    <t>11-951486052</t>
  </si>
  <si>
    <t>NILTON CESAR SERRAGLIO</t>
  </si>
  <si>
    <t>VILA CAVADAS</t>
  </si>
  <si>
    <t>11-957713236</t>
  </si>
  <si>
    <t>CAROLINE ALEXANDRE GAVA</t>
  </si>
  <si>
    <t>CONJUNTO HABITACIONAL PADRE MANOEL DA NOBREGA</t>
  </si>
  <si>
    <t>11-952302153</t>
  </si>
  <si>
    <t>CAMILA CHAGAS DA SILVA</t>
  </si>
  <si>
    <t>11-949263467</t>
  </si>
  <si>
    <t>MARLENE DE SOUZA</t>
  </si>
  <si>
    <t>11-942166346</t>
  </si>
  <si>
    <t>LUCIANA COSTA BOTELHO DA SILVA</t>
  </si>
  <si>
    <t>11-966789381</t>
  </si>
  <si>
    <t>MARCELO MINEO VICENTE LEITE</t>
  </si>
  <si>
    <t>JARDIM GUARACY</t>
  </si>
  <si>
    <t>11-943179049</t>
  </si>
  <si>
    <t>LUIZ CARLOS FERREIRA</t>
  </si>
  <si>
    <t>11-949455996</t>
  </si>
  <si>
    <t>SILVANDA MOREIRA DA SILVA</t>
  </si>
  <si>
    <t>11-965356019</t>
  </si>
  <si>
    <t>EDINELZA DA PAIXAO ALVES</t>
  </si>
  <si>
    <t>JARDIM ITAQUA</t>
  </si>
  <si>
    <t>11-969963736</t>
  </si>
  <si>
    <t>EVELYN RAIMUNDO TAVARES</t>
  </si>
  <si>
    <t>11-979717209</t>
  </si>
  <si>
    <t>LIDIA RODRIGUES DE OLIVEIRA KRILOVICIUS</t>
  </si>
  <si>
    <t>11-999691067</t>
  </si>
  <si>
    <t>RHARITTA DIAS DE RENNA</t>
  </si>
  <si>
    <t>11-998993077</t>
  </si>
  <si>
    <t>MARIA GISELE DOMINGOS DE FARIA</t>
  </si>
  <si>
    <t>11-996336896</t>
  </si>
  <si>
    <t>DEJANE GONCALVES SILVA</t>
  </si>
  <si>
    <t>PIEDADE</t>
  </si>
  <si>
    <t>21-999492613</t>
  </si>
  <si>
    <t>ELIOMAR SOARES DA SILVA</t>
  </si>
  <si>
    <t>21-982518865</t>
  </si>
  <si>
    <t>RAYLANE VILAS BOAS ALVES BORBA</t>
  </si>
  <si>
    <t>21-974870858</t>
  </si>
  <si>
    <t>ROGERIO ALEXANDRE DA SILVA</t>
  </si>
  <si>
    <t>21-974078544</t>
  </si>
  <si>
    <t>ROSIVAN ALCANTARA DE JESUS</t>
  </si>
  <si>
    <t>21-986701574</t>
  </si>
  <si>
    <t>MARIA DE LOURDES BRITO DOS SANTOS</t>
  </si>
  <si>
    <t>21-989648320</t>
  </si>
  <si>
    <t>PATRICIA DE ALCANTARA REGO GUEDES</t>
  </si>
  <si>
    <t>PRADOS VERDES</t>
  </si>
  <si>
    <t>21-985135659</t>
  </si>
  <si>
    <t>FRANCISCA MARIA DE ALMEIDA SOUSA</t>
  </si>
  <si>
    <t>21-983543582</t>
  </si>
  <si>
    <t>DENISE BASILIO</t>
  </si>
  <si>
    <t>21-991467489</t>
  </si>
  <si>
    <t>EDNA FRANCA DOS SANTOS</t>
  </si>
  <si>
    <t>JARDIM ROSA</t>
  </si>
  <si>
    <t>11-976620495</t>
  </si>
  <si>
    <t>LUCIA PAULA DA CRUZ OLIVEIRA</t>
  </si>
  <si>
    <t>11-983422191</t>
  </si>
  <si>
    <t>LUZIA HELENA RODRIGUES</t>
  </si>
  <si>
    <t>11-987587781</t>
  </si>
  <si>
    <t>ROSELANE FREIRE VIEIRA</t>
  </si>
  <si>
    <t>21-999817121</t>
  </si>
  <si>
    <t>LUANA MARQUES LOBATO GEMELGO</t>
  </si>
  <si>
    <t>VILA BRASIL</t>
  </si>
  <si>
    <t>11-947385287</t>
  </si>
  <si>
    <t>VICTORIA ACACIO CARDOSO</t>
  </si>
  <si>
    <t>JARDIM TRES MARIAS</t>
  </si>
  <si>
    <t>11-947109570</t>
  </si>
  <si>
    <t>MARCIA CRISTINA PACHECO DE MELO VIEIRA</t>
  </si>
  <si>
    <t>21-97572-5614</t>
  </si>
  <si>
    <t>NIVALDO DOS SANTOS MAIA</t>
  </si>
  <si>
    <t>11-958007601</t>
  </si>
  <si>
    <t>ZENILDA DOS REIS MORAES</t>
  </si>
  <si>
    <t>11-910404171</t>
  </si>
  <si>
    <t>LAIS SUSANA DO COUTO MORAES SOUZA</t>
  </si>
  <si>
    <t>21-964269869</t>
  </si>
  <si>
    <t>HENRIQUE AKIRA ISHII</t>
  </si>
  <si>
    <t>CONJUNTO RESIDENCIAL BUTANTA</t>
  </si>
  <si>
    <t>11999997254 11999997254</t>
  </si>
  <si>
    <t>ANDRESSA MOREIRA SILVA RIBEIRO</t>
  </si>
  <si>
    <t>JARDIM TAQUARAL</t>
  </si>
  <si>
    <t>GILMA PEREIRA FREITAS</t>
  </si>
  <si>
    <t>11942290926 1127983943 11995521139 11973973903</t>
  </si>
  <si>
    <t>HAIANNY RODRIGUES FRAGOSO RANGEL</t>
  </si>
  <si>
    <t>21979697662 21979697662</t>
  </si>
  <si>
    <t>KAREN RAFAELA AVELAR MARCIAL</t>
  </si>
  <si>
    <t>11958612571 1148284140</t>
  </si>
  <si>
    <t>SOLANGE COELHO LATARULLO</t>
  </si>
  <si>
    <t>1125460389 11947216300</t>
  </si>
  <si>
    <t>LOUISE PAULA DE SOUZA LIMA MIGUEL</t>
  </si>
  <si>
    <t>21-999988608</t>
  </si>
  <si>
    <t>3. Recusa por desconfiança do programa</t>
  </si>
  <si>
    <t>JOSE RODRIGUES GUIMARAES</t>
  </si>
  <si>
    <t>11-996946649</t>
  </si>
  <si>
    <t>VINICIUS JORGE DE MEDEIROS</t>
  </si>
  <si>
    <t>21981850001 21981850001</t>
  </si>
  <si>
    <t>ADRIANA MORELLI ARCA</t>
  </si>
  <si>
    <t>11-976580165</t>
  </si>
  <si>
    <t>LUCY AIROLDI CANZI</t>
  </si>
  <si>
    <t>11-953160109</t>
  </si>
  <si>
    <t>MARISA APPARECIDA DEL GUERCIO MARADEI</t>
  </si>
  <si>
    <t>11-991225069</t>
  </si>
  <si>
    <t>FERNANDA CAVALCANTI CANDELARIA</t>
  </si>
  <si>
    <t>11-997518680</t>
  </si>
  <si>
    <t>SONIA LIM</t>
  </si>
  <si>
    <t>11-962989927</t>
  </si>
  <si>
    <t>STELA SABINO DE CASSIA MAGALHAES</t>
  </si>
  <si>
    <t>21-981279879</t>
  </si>
  <si>
    <t>3. Recusa por outros motivos</t>
  </si>
  <si>
    <t>ELISANGELA COELHO DOS SANTOS DO VALE</t>
  </si>
  <si>
    <t>11-982371471</t>
  </si>
  <si>
    <t>FRANCINELMA INOCENCIA</t>
  </si>
  <si>
    <t>11-979535596</t>
  </si>
  <si>
    <t>ROSANGELA PEREIRA COELHO</t>
  </si>
  <si>
    <t>VILA PICININ</t>
  </si>
  <si>
    <t>21-969705195</t>
  </si>
  <si>
    <t>Monike Vitória Borges de França</t>
  </si>
  <si>
    <t>4. Exclusão do plano</t>
  </si>
  <si>
    <t>Contato Sem Sucesso</t>
  </si>
  <si>
    <t>Marcos de Moura Santos</t>
  </si>
  <si>
    <t>PRESIDENTE DUTRA</t>
  </si>
  <si>
    <t>KAEL HOTZ DE MEDEIROS</t>
  </si>
  <si>
    <t>ALBERTO JESUS GONZALEZ BELLO</t>
  </si>
  <si>
    <t>11-985834047</t>
  </si>
  <si>
    <t>PRISCILA CESARIO MIRANDA</t>
  </si>
  <si>
    <t>ANA LUCIA OLIVEIRA SOUSA</t>
  </si>
  <si>
    <t>11-984979122</t>
  </si>
  <si>
    <t>ANTONIA SOLANGE FERREIRA JORGE</t>
  </si>
  <si>
    <t>JARDIM ITAPOLIS</t>
  </si>
  <si>
    <t>11-963809472</t>
  </si>
  <si>
    <t>MARIA JOSE DE FREITAS BARROS</t>
  </si>
  <si>
    <t>11-961615973</t>
  </si>
  <si>
    <t>GABRIELA DOS SANTOS CUNHA RODRIGUES</t>
  </si>
  <si>
    <t>JARDIM DO LIBANO</t>
  </si>
  <si>
    <t>11-963557122</t>
  </si>
  <si>
    <t>JAQUELINE DOS SANTOS NOGUEIRA</t>
  </si>
  <si>
    <t>PARQUE ALIAN</t>
  </si>
  <si>
    <t>21-964699512</t>
  </si>
  <si>
    <t>SIMONE FERREIRA FELIX</t>
  </si>
  <si>
    <t>21-970352817</t>
  </si>
  <si>
    <t>VERA LUCIA LYRA DOS SANTOS</t>
  </si>
  <si>
    <t>21-971543683</t>
  </si>
  <si>
    <t>CAROLINA PEREIRA DE CARVALHO</t>
  </si>
  <si>
    <t>21-964501521</t>
  </si>
  <si>
    <t>PAULO MARTINS TREZZA</t>
  </si>
  <si>
    <t>11-992097788</t>
  </si>
  <si>
    <t>LUIS FERNANDO GUAZI DOS SANTOS</t>
  </si>
  <si>
    <t>MAIRIPORA</t>
  </si>
  <si>
    <t>CAPOAVINHA</t>
  </si>
  <si>
    <t>11-989855303</t>
  </si>
  <si>
    <t>ELIDIA REGINA MIRANDA</t>
  </si>
  <si>
    <t>11-974982053</t>
  </si>
  <si>
    <t>PAMELLA SANTANA RENTAS</t>
  </si>
  <si>
    <t>11-985901401</t>
  </si>
  <si>
    <t>LIGIA CRISTINA DE LAZARO</t>
  </si>
  <si>
    <t>11-984166560</t>
  </si>
  <si>
    <t>JULIO BUCALLON</t>
  </si>
  <si>
    <t>ITABERABA</t>
  </si>
  <si>
    <t>11-983063006</t>
  </si>
  <si>
    <t>MARLEIA DOS SANTOS SILVA</t>
  </si>
  <si>
    <t>11-987656701</t>
  </si>
  <si>
    <t>EDWAL TEIXEIRA RAMOS</t>
  </si>
  <si>
    <t>JARDIM BELIZARIO</t>
  </si>
  <si>
    <t>11-951941355</t>
  </si>
  <si>
    <t>VILMA ANTONIA DE JESUS</t>
  </si>
  <si>
    <t>11-983675875</t>
  </si>
  <si>
    <t>MARIA DA CONCEICAO DE ALMEIDA SANTANA</t>
  </si>
  <si>
    <t>JARDIM MONTE ALEGRE</t>
  </si>
  <si>
    <t>11-987645258</t>
  </si>
  <si>
    <t>AMANDA DE CARVALHO ROSAS</t>
  </si>
  <si>
    <t>PARADA 40</t>
  </si>
  <si>
    <t>21-994608817</t>
  </si>
  <si>
    <t>EDNALVA RODRIGUES DA SILVA BACELAR</t>
  </si>
  <si>
    <t>21-992764433</t>
  </si>
  <si>
    <t>GUILHERMINO DOMINGOS BORGES ALVES</t>
  </si>
  <si>
    <t>21-973120281</t>
  </si>
  <si>
    <t>LUANA SANTOS ALVES GUEDES</t>
  </si>
  <si>
    <t>BALDEADOR</t>
  </si>
  <si>
    <t>21-989769363</t>
  </si>
  <si>
    <t>LUCAS MACEDO BASSIN</t>
  </si>
  <si>
    <t>21-990834094</t>
  </si>
  <si>
    <t>LINDALVA BRUNA DE ARAUJO BATISTA</t>
  </si>
  <si>
    <t>21-969342907</t>
  </si>
  <si>
    <t>LUIS CLAUDIO SERAFIM DOS SANTOS</t>
  </si>
  <si>
    <t>21-988930020</t>
  </si>
  <si>
    <t>JUSCILENE DOS SANTOS MODESTO</t>
  </si>
  <si>
    <t>11-947981444</t>
  </si>
  <si>
    <t>FABIANA CARNEVALE MACIEL</t>
  </si>
  <si>
    <t>21-983306277</t>
  </si>
  <si>
    <t>ITALO THIAGO DE AZEVEDO PINTO</t>
  </si>
  <si>
    <t>21-964077676</t>
  </si>
  <si>
    <t>NATALIA ARAUJO BRAGA</t>
  </si>
  <si>
    <t>21-969356203</t>
  </si>
  <si>
    <t>MAISA SILVA BARRETO</t>
  </si>
  <si>
    <t>11-997010961</t>
  </si>
  <si>
    <t>MARIA APARECIDA BARROS PEREIRA</t>
  </si>
  <si>
    <t>JARDIM SAO PAULO(ZONA LESTE)</t>
  </si>
  <si>
    <t>11-970453434</t>
  </si>
  <si>
    <t>ANNA CHRISTINA PIRES DE MORAES NONATO</t>
  </si>
  <si>
    <t>JARDIM DAS PEDRAS</t>
  </si>
  <si>
    <t>11-983081336</t>
  </si>
  <si>
    <t>ROSELAINE GOMES DA SILVA NUNES</t>
  </si>
  <si>
    <t>11-993990434</t>
  </si>
  <si>
    <t>THOMPSON NATANAEL RESENDE DE SOUZA</t>
  </si>
  <si>
    <t>21-980370622</t>
  </si>
  <si>
    <t>JOAO VICTOR OLIVEIRA SOUSA</t>
  </si>
  <si>
    <t>MOGI MODERNO</t>
  </si>
  <si>
    <t>11-952846183</t>
  </si>
  <si>
    <t>DAMIANA TORRES DE SOUZA</t>
  </si>
  <si>
    <t>11-985414315</t>
  </si>
  <si>
    <t>SOEMIS MARTINEZ GUZMAN</t>
  </si>
  <si>
    <t>11-997887627</t>
  </si>
  <si>
    <t>GABRIEL NUNES RODRIGUES</t>
  </si>
  <si>
    <t>VILA LAR NACIONAL</t>
  </si>
  <si>
    <t>11-949611867</t>
  </si>
  <si>
    <t>ROSA MARIA RIBEIRO</t>
  </si>
  <si>
    <t>11-977460699</t>
  </si>
  <si>
    <t>ALICE RODRIGUES DE OLIVEIRA</t>
  </si>
  <si>
    <t>11-964363487</t>
  </si>
  <si>
    <t>ELISANGELA SANTOS RODRIGUES</t>
  </si>
  <si>
    <t>11-962757926</t>
  </si>
  <si>
    <t>GLAUCIO HENRIQUE ALVES GUTERRES</t>
  </si>
  <si>
    <t>21-964429827</t>
  </si>
  <si>
    <t>MARCELO PEREIRA POMBO</t>
  </si>
  <si>
    <t>11988309294 11961607301 1127434269 11988309294</t>
  </si>
  <si>
    <t>4. Inelegível fora do escopo</t>
  </si>
  <si>
    <t xml:space="preserve">30/04 - sem queixas de coluna </t>
  </si>
  <si>
    <t>GLAUCIA SALES DOS SANTOS SCHULLER</t>
  </si>
  <si>
    <t>21966963657 2131530163</t>
  </si>
  <si>
    <t>WILSON ALENCAR DORES</t>
  </si>
  <si>
    <t>11-998495252</t>
  </si>
  <si>
    <t>WANDA VIEIRA BARBOSA DE ANDRADE GOMES</t>
  </si>
  <si>
    <t>1193949583 11999495833 11999495833</t>
  </si>
  <si>
    <t>fora do escopo</t>
  </si>
  <si>
    <t>Negativo</t>
  </si>
  <si>
    <t xml:space="preserve">SANDRA REGINA COELHO </t>
  </si>
  <si>
    <t>CANGAÍBA</t>
  </si>
  <si>
    <t>6. Contato sem sucesso</t>
  </si>
  <si>
    <t xml:space="preserve">30/04 - não responde mais o blip </t>
  </si>
  <si>
    <t>CLAUDIA SANTANA DA SILVA</t>
  </si>
  <si>
    <t>PARADA XV DE NOVEMBRO</t>
  </si>
  <si>
    <t>11940059125 1194005912</t>
  </si>
  <si>
    <t>LUCAS DE BARROS E SILVA BERNARDO</t>
  </si>
  <si>
    <t>2197747778 21999999999</t>
  </si>
  <si>
    <t>DORCILIA MARIA ALVES MOREIRA</t>
  </si>
  <si>
    <t>SANDRA LUCIA DE MORAES CAETANO</t>
  </si>
  <si>
    <t>SOPHIA OLIVEIRA PIMENTA</t>
  </si>
  <si>
    <t>JARDIM SAO LAZARO</t>
  </si>
  <si>
    <t>11940665636 11940665636 11940665636</t>
  </si>
  <si>
    <t>CINTIA PRUDENTE GONZAGA</t>
  </si>
  <si>
    <t>GENILDA PERUGINE TEIXEIRA</t>
  </si>
  <si>
    <t>JARDIM LETICIA</t>
  </si>
  <si>
    <t>11967852967 11967852967</t>
  </si>
  <si>
    <t>OSVALDO MONTEIRO</t>
  </si>
  <si>
    <t>01184093873</t>
  </si>
  <si>
    <t>MARIA JOSE CORDEIRO DOS SANTOS</t>
  </si>
  <si>
    <t>MARLON FERNANDES CARDOSO</t>
  </si>
  <si>
    <t>JARDIM BRASILIA (ZONA LESTE)</t>
  </si>
  <si>
    <t>11994240564 11994240564</t>
  </si>
  <si>
    <t>MARIA MARGARET FRANCA DOS SANTOS</t>
  </si>
  <si>
    <t>GUARAPIRANGA</t>
  </si>
  <si>
    <t>11989511625 11993470333</t>
  </si>
  <si>
    <t>CASSIA DO SOCORRO ROSA DA SILVA</t>
  </si>
  <si>
    <t>LIVIA SANTOS MARINHO</t>
  </si>
  <si>
    <t>SOLANGE MONTEIRO GUIMARAES</t>
  </si>
  <si>
    <t>ALESSANDRA CARVALHO</t>
  </si>
  <si>
    <t>EDILEUZA DE MELO BRANDAO</t>
  </si>
  <si>
    <t>FLORISNEA PEREIRA ESTANI</t>
  </si>
  <si>
    <t>01062961757</t>
  </si>
  <si>
    <t>Duque de Caxias</t>
  </si>
  <si>
    <t>VILA SÃO LUIS</t>
  </si>
  <si>
    <t>21-992334995</t>
  </si>
  <si>
    <t>Laysa Minelly de oliveira da Silva</t>
  </si>
  <si>
    <t>ROBERTO DE CARVALHO</t>
  </si>
  <si>
    <t>KELLY CRISTINA FANTINI</t>
  </si>
  <si>
    <t>MARIA CLARA MENDES PAZ</t>
  </si>
  <si>
    <t>21982082439 21982082439 21982082439</t>
  </si>
  <si>
    <t>CLAUDIA VALERIA MELO RIBEIRO</t>
  </si>
  <si>
    <t>José jhonatan vilela reis dos Santos</t>
  </si>
  <si>
    <t>REGIANE CARNAVAROLO</t>
  </si>
  <si>
    <t>Lilian Cristiane de Oliveira Hermínio</t>
  </si>
  <si>
    <t>José Carlos flor da Silva</t>
  </si>
  <si>
    <t>Andréa Paula Candido Bandeira de Mello</t>
  </si>
  <si>
    <t>ADRIANA MORAIS DA COSTA</t>
  </si>
  <si>
    <t>JARDIM IPORA</t>
  </si>
  <si>
    <t>11-961771490</t>
  </si>
  <si>
    <t>ADRIANA SILVA ROCHA</t>
  </si>
  <si>
    <t>JARDIM APURA</t>
  </si>
  <si>
    <t>11-971164473</t>
  </si>
  <si>
    <t>ANA MARIA FUNARI</t>
  </si>
  <si>
    <t>11-992790296</t>
  </si>
  <si>
    <t>ANA PAULA DOS SANTOS NEVES</t>
  </si>
  <si>
    <t>11-947176287</t>
  </si>
  <si>
    <t>DAIANE APARECIDA DE SOUZA PALMA</t>
  </si>
  <si>
    <t>11-984349688</t>
  </si>
  <si>
    <t>EDNALVA RODRIGUES VIEIRA DA ROCHA</t>
  </si>
  <si>
    <t>JARDIM HERCULANO</t>
  </si>
  <si>
    <t>11-983245880</t>
  </si>
  <si>
    <t>ELIELSON SILVA GOMES DE DEUS</t>
  </si>
  <si>
    <t>11-984704039</t>
  </si>
  <si>
    <t>INGRIDY LOHANE MARQUES DA CRUZ</t>
  </si>
  <si>
    <t>11-991506026</t>
  </si>
  <si>
    <t>LUCILEIDE TEIXEIRA DE OLIVEIRA</t>
  </si>
  <si>
    <t>JARDIM MITSUTANI</t>
  </si>
  <si>
    <t>11-989337354</t>
  </si>
  <si>
    <t>LUCY NEVES PRATES</t>
  </si>
  <si>
    <t>21-994628382</t>
  </si>
  <si>
    <t>MAGALI TENORIO DA SILVA</t>
  </si>
  <si>
    <t>11-98590-2229</t>
  </si>
  <si>
    <t>MARIA DA CONCEICAO OLIVEIRA BATISTA</t>
  </si>
  <si>
    <t>JARDIM EDITH</t>
  </si>
  <si>
    <t>11-996104300</t>
  </si>
  <si>
    <t>MARILIA PEREIRA CHIRI</t>
  </si>
  <si>
    <t>11-992939392</t>
  </si>
  <si>
    <t>MARINA COCOZZA FONSECA</t>
  </si>
  <si>
    <t>11-998343420</t>
  </si>
  <si>
    <t>MAURICIO APARECIDO CRESOSTOMO</t>
  </si>
  <si>
    <t>11-971736386</t>
  </si>
  <si>
    <t>NEUZA APARECIDA LIMA</t>
  </si>
  <si>
    <t>11-954101397</t>
  </si>
  <si>
    <t>OLIVIA PINTO MARCHI</t>
  </si>
  <si>
    <t>VILA DA SAUDE</t>
  </si>
  <si>
    <t>11-962378426</t>
  </si>
  <si>
    <t>PAULO VINICIUS ROCHA VAZ</t>
  </si>
  <si>
    <t>11-993449048</t>
  </si>
  <si>
    <t>RAIMUNDA LUIZA DORNELAS PINTO</t>
  </si>
  <si>
    <t>11-991745186</t>
  </si>
  <si>
    <t>REGINA MARIA FERNANDES ROSA</t>
  </si>
  <si>
    <t>11-987724208</t>
  </si>
  <si>
    <t>SERGIA CONCEICAO BORGES</t>
  </si>
  <si>
    <t>11-982087174</t>
  </si>
  <si>
    <t>JAQUELINE FERREIRA DA SILVA</t>
  </si>
  <si>
    <t>21-983456122</t>
  </si>
  <si>
    <t>AMIL Espaço Saúde – Tijuca</t>
  </si>
  <si>
    <t>SIMONE PRISCILA COSTA</t>
  </si>
  <si>
    <t>11-976511329</t>
  </si>
  <si>
    <t>TEREZINHA MULLER</t>
  </si>
  <si>
    <t>VILA INGLESA</t>
  </si>
  <si>
    <t>11-973858693</t>
  </si>
  <si>
    <t>THAIS MENDES GONCALVES CIMATTI DE CALASANS</t>
  </si>
  <si>
    <t>VILA SONIA</t>
  </si>
  <si>
    <t>11-993351468</t>
  </si>
  <si>
    <t>GABRIELA COSTA CAMPELO</t>
  </si>
  <si>
    <t>11-966908424</t>
  </si>
  <si>
    <t>PATRICIA HELENA CALO NAVARENO GONCALVES</t>
  </si>
  <si>
    <t>11-982578704</t>
  </si>
  <si>
    <t>ALISSON CAMARGO</t>
  </si>
  <si>
    <t>11-971809939</t>
  </si>
  <si>
    <t>ANGELICA SANCHES PARANHOS</t>
  </si>
  <si>
    <t>11-983480242</t>
  </si>
  <si>
    <t>BERNADETE SILVA DE AGUIAR</t>
  </si>
  <si>
    <t>JARDIM MARILU</t>
  </si>
  <si>
    <t>11-981508336</t>
  </si>
  <si>
    <t>JOSE RODRIGO DE OLIVEIRA</t>
  </si>
  <si>
    <t>11-991339265</t>
  </si>
  <si>
    <t>MARIA ISAQUELINE ESPINDOLA DE SANTANA</t>
  </si>
  <si>
    <t>11-939414073</t>
  </si>
  <si>
    <t>RENATA NICOLINO JULIAO DE OLIVEIRA</t>
  </si>
  <si>
    <t>JARDIM SAO PAULO(ZONA NORTE)</t>
  </si>
  <si>
    <t>11-958657739</t>
  </si>
  <si>
    <t>SUZAMAR GOMES DE ARAUJO</t>
  </si>
  <si>
    <t>11-969890632</t>
  </si>
  <si>
    <t>VICTORIA MARIA DA SILVA FELIX</t>
  </si>
  <si>
    <t>JARDIM GUARULHOS</t>
  </si>
  <si>
    <t>11-953545785</t>
  </si>
  <si>
    <t>CRISTIANA MARTINS DA SILVA</t>
  </si>
  <si>
    <t>PARQUE AMERICA</t>
  </si>
  <si>
    <t>11-977642721</t>
  </si>
  <si>
    <t>LUCIANE RODRIGUES AUGUSTO KATER</t>
  </si>
  <si>
    <t>11-994985647</t>
  </si>
  <si>
    <t>JOSE AIRES DA SILVA</t>
  </si>
  <si>
    <t>JARDIM TAMEM</t>
  </si>
  <si>
    <t>11-948232602</t>
  </si>
  <si>
    <t>RONALDO PAZZINI DA SILVA</t>
  </si>
  <si>
    <t>11-958364766</t>
  </si>
  <si>
    <t>MAURICIO SOUSA COELHO</t>
  </si>
  <si>
    <t>11-981280243</t>
  </si>
  <si>
    <t>ROSELENE DA SILVA</t>
  </si>
  <si>
    <t>PARQUE GUARANI</t>
  </si>
  <si>
    <t>11-947652315</t>
  </si>
  <si>
    <t>ANDRE LIMA DE ANDRADE</t>
  </si>
  <si>
    <t>21-994796946</t>
  </si>
  <si>
    <t>ANDRE TEODORO DA SILVA</t>
  </si>
  <si>
    <t>VILA NOSSA SENHORA DAS VITORIAS</t>
  </si>
  <si>
    <t>11-973091908</t>
  </si>
  <si>
    <t>FABIANA PORTO MIRANDA</t>
  </si>
  <si>
    <t>21-994087078</t>
  </si>
  <si>
    <t>JOYCE PROFETA XAVIER</t>
  </si>
  <si>
    <t>11-992804416</t>
  </si>
  <si>
    <t>SANARA CHAVES MARIETE</t>
  </si>
  <si>
    <t>21-993299619</t>
  </si>
  <si>
    <t>ANA MARTA SANTOS DE JESUS</t>
  </si>
  <si>
    <t>11-959782540</t>
  </si>
  <si>
    <t>JOEDSON DIAS DA SILVA LOPES</t>
  </si>
  <si>
    <t>21-987813686</t>
  </si>
  <si>
    <t>ALEX OLIVEIRA DE MELO</t>
  </si>
  <si>
    <t>21-991369801</t>
  </si>
  <si>
    <t>SAMUEL DAMACENO SANTOS</t>
  </si>
  <si>
    <t>11-973930622</t>
  </si>
  <si>
    <t>GILVANEIDE LAURINDA SANTOS</t>
  </si>
  <si>
    <t>11-944235309</t>
  </si>
  <si>
    <t>ABIMAEL RODRIGUES SERGIO</t>
  </si>
  <si>
    <t>11-995217378</t>
  </si>
  <si>
    <t>MARIA ANGELA ALVES</t>
  </si>
  <si>
    <t>11-986496277</t>
  </si>
  <si>
    <t>ALICE NABICA MORAES</t>
  </si>
  <si>
    <t>91-984377757</t>
  </si>
  <si>
    <t>DOUGLAS DE OLIVEIRA RAMOS</t>
  </si>
  <si>
    <t>21-964847429</t>
  </si>
  <si>
    <t>JULIO CESAR GRIMALT DOS SANTOS</t>
  </si>
  <si>
    <t>21-996434400</t>
  </si>
  <si>
    <t>BEATRIZ MARCELLY SILVA CAVALCANTE</t>
  </si>
  <si>
    <t>VILA AMALIA (ZONA NORTE)</t>
  </si>
  <si>
    <t>11-979775227</t>
  </si>
  <si>
    <t>VICTORIA COSME CORREA</t>
  </si>
  <si>
    <t>CERQUEIRA CESAR</t>
  </si>
  <si>
    <t>11-952410950</t>
  </si>
  <si>
    <t>CARLOS ALBERTO DOMINGOS ARTIGOS JUNIOR</t>
  </si>
  <si>
    <t>21-995328952</t>
  </si>
  <si>
    <t>SANDRA REGINA TOZARELLI</t>
  </si>
  <si>
    <t>PARQUE PIRATININGA II</t>
  </si>
  <si>
    <t>11-951427300</t>
  </si>
  <si>
    <t>FRANCISCA MICHELLE ALVES DE LIMA</t>
  </si>
  <si>
    <t>11-963519575</t>
  </si>
  <si>
    <t>EDINEIDE LOPES DOS SANTOS</t>
  </si>
  <si>
    <t>11-968747009</t>
  </si>
  <si>
    <t>ELAINE FERREIRA FARIA SANTOS</t>
  </si>
  <si>
    <t>GLAUCIA</t>
  </si>
  <si>
    <t>21-992833197</t>
  </si>
  <si>
    <t>ALEXANDRE DA SILVA SALLES</t>
  </si>
  <si>
    <t>21-988094425</t>
  </si>
  <si>
    <t>SERGIO RODRIGUES MARTINS</t>
  </si>
  <si>
    <t>11-981080378</t>
  </si>
  <si>
    <t>CLAUDIO CUNHA DE SALES</t>
  </si>
  <si>
    <t>11-946326114</t>
  </si>
  <si>
    <t>DANIELA RIBEIRO COUTINHO</t>
  </si>
  <si>
    <t>11-980147531</t>
  </si>
  <si>
    <t>LUIZ CARLOS ALVES COUTINHO</t>
  </si>
  <si>
    <t>11-979998561</t>
  </si>
  <si>
    <t>ALISON MARIBEL CORONADO SARDON</t>
  </si>
  <si>
    <t>11-966154013</t>
  </si>
  <si>
    <t>BIANCA GALVAO COSTA</t>
  </si>
  <si>
    <t>21-990918826</t>
  </si>
  <si>
    <t>ELAINE CARNEIRO DA SILVA</t>
  </si>
  <si>
    <t>11-960744129</t>
  </si>
  <si>
    <t>JOSANE DE ARAUJO REGINALDO</t>
  </si>
  <si>
    <t>21-971626599</t>
  </si>
  <si>
    <t>PAULO MASSAO KAMIAMA</t>
  </si>
  <si>
    <t>PRAIA GRANDE</t>
  </si>
  <si>
    <t>CAIÇARA</t>
  </si>
  <si>
    <t>11-989010705</t>
  </si>
  <si>
    <t>RODRIGO CAMPELO FEIJO</t>
  </si>
  <si>
    <t>21-965252436</t>
  </si>
  <si>
    <t>JOAO DA CRUZ SANTOS</t>
  </si>
  <si>
    <t>JARDIM DUPRAT</t>
  </si>
  <si>
    <t>11-970398228</t>
  </si>
  <si>
    <t>NILHAN CRISTINA CONORATTE</t>
  </si>
  <si>
    <t>JARDIM CARIOCA</t>
  </si>
  <si>
    <t>21-992321922</t>
  </si>
  <si>
    <t>SEVERINA MARIA DA SILVA</t>
  </si>
  <si>
    <t>21-990339920</t>
  </si>
  <si>
    <t>ANA PAULA SANTOS DE NEGREIROS BARRETO</t>
  </si>
  <si>
    <t>21-25020445</t>
  </si>
  <si>
    <t>TELEFONES INVÁLIDOS</t>
  </si>
  <si>
    <t>THAIS CRISTINA MIRANDA BARBOSA</t>
  </si>
  <si>
    <t>ADRIANA FREITAS DOS SANTOS</t>
  </si>
  <si>
    <t>CIDADE PARQUE BRASILIA</t>
  </si>
  <si>
    <t>11-952154431</t>
  </si>
  <si>
    <t>AFONSO MONTEIRO COSTA</t>
  </si>
  <si>
    <t>21-995631317</t>
  </si>
  <si>
    <t>AGAMENON SIQUEIRA RAMOS</t>
  </si>
  <si>
    <t>PARQUE SAO PAULO</t>
  </si>
  <si>
    <t>11-962227600</t>
  </si>
  <si>
    <t>AGOSTINHA MARIA DE LUNA</t>
  </si>
  <si>
    <t>VILA BOZZINI</t>
  </si>
  <si>
    <t>11-992190589</t>
  </si>
  <si>
    <t>ALAIDES TAVARES CARDOSO VITURIANO</t>
  </si>
  <si>
    <t>21-997187997</t>
  </si>
  <si>
    <t>ALESSANDRA NOVAIS DA SILVA</t>
  </si>
  <si>
    <t>11-956195539</t>
  </si>
  <si>
    <t>ALEXANDRE GARRE</t>
  </si>
  <si>
    <t>VILA FERNANDES</t>
  </si>
  <si>
    <t>11-977362539</t>
  </si>
  <si>
    <t>ALEXEI DE OLIVEIRA FERNANDES</t>
  </si>
  <si>
    <t>21-993422281</t>
  </si>
  <si>
    <t>ALEXSANDRA SOARES MIRANDA</t>
  </si>
  <si>
    <t>11-982970756</t>
  </si>
  <si>
    <t>ALINE CRISTINA VIEIRA MARTINS</t>
  </si>
  <si>
    <t>21-964533263</t>
  </si>
  <si>
    <t>ALINE GUIMARAES PIRES</t>
  </si>
  <si>
    <t>11-973955984</t>
  </si>
  <si>
    <t>ALMERINDA MARIA DA COSTA</t>
  </si>
  <si>
    <t>21-981313741</t>
  </si>
  <si>
    <t>ALTAIR TOSHIO SAKAKI</t>
  </si>
  <si>
    <t>VILA BRAS CUBAS</t>
  </si>
  <si>
    <t>11-974080028</t>
  </si>
  <si>
    <t>ALZIRA MENDONCA</t>
  </si>
  <si>
    <t>JARDIM ESTER YOLANDA</t>
  </si>
  <si>
    <t>11-997971811</t>
  </si>
  <si>
    <t>AMABILIA COSTA SILVA</t>
  </si>
  <si>
    <t>CIDADE PARQUE SAO LUIZ</t>
  </si>
  <si>
    <t>11-978733253</t>
  </si>
  <si>
    <t>AMANDA SABADINI</t>
  </si>
  <si>
    <t>JARDIM PINHAL</t>
  </si>
  <si>
    <t>11-995787300</t>
  </si>
  <si>
    <t>AMANDA XAVIER NASCIMENTO DA SILVA</t>
  </si>
  <si>
    <t>VILA RIO BRANCO</t>
  </si>
  <si>
    <t>11-99299-7937</t>
  </si>
  <si>
    <t>ANA CELIA ROSA</t>
  </si>
  <si>
    <t>21-969996896</t>
  </si>
  <si>
    <t>ANA CRISTINA DE SANTANA CERQUEIRA</t>
  </si>
  <si>
    <t>ITAOCA</t>
  </si>
  <si>
    <t>21-994972245</t>
  </si>
  <si>
    <t>ANA LIDIA BARBOSA SOUZA</t>
  </si>
  <si>
    <t>RIO PEQUENO</t>
  </si>
  <si>
    <t>11-997020770</t>
  </si>
  <si>
    <t>ANA LUCIA DO PRADO</t>
  </si>
  <si>
    <t>JARDIM RODEIO</t>
  </si>
  <si>
    <t>11-997080312</t>
  </si>
  <si>
    <t>ANA LUCIA GARCIA</t>
  </si>
  <si>
    <t>21-992246490</t>
  </si>
  <si>
    <t>ANA MARIA BROCCA DOS SANTOS</t>
  </si>
  <si>
    <t>11-933586458</t>
  </si>
  <si>
    <t>ANA MARIA DA SILVA</t>
  </si>
  <si>
    <t>11-988059735</t>
  </si>
  <si>
    <t>ANA MARIA DE MELLO DINIZ</t>
  </si>
  <si>
    <t>11-995325247</t>
  </si>
  <si>
    <t>ANA MARIA MARTIN GONZALEZ</t>
  </si>
  <si>
    <t>11-966410627</t>
  </si>
  <si>
    <t>ANA MARIA PATRIOTA DA SILVA</t>
  </si>
  <si>
    <t>21-72309442</t>
  </si>
  <si>
    <t>ANA MARIA VIEIRA</t>
  </si>
  <si>
    <t>11-95801695</t>
  </si>
  <si>
    <t>ANA PAULA DE OLIVEIRA MIANNI</t>
  </si>
  <si>
    <t>VILA URUPES</t>
  </si>
  <si>
    <t>11-998877330</t>
  </si>
  <si>
    <t>ANA PAULA DOS SANTOS COUTINHO GOMES</t>
  </si>
  <si>
    <t>21-998190207</t>
  </si>
  <si>
    <t>ANATALIA MOURA DE SOUZA</t>
  </si>
  <si>
    <t>JARDIM SANTA FE (ZONA OESTE)</t>
  </si>
  <si>
    <t>11-975632288</t>
  </si>
  <si>
    <t>ANDRE LUIS CASTELO DOS SANTOS DE ALMEIDA</t>
  </si>
  <si>
    <t>21-998462965</t>
  </si>
  <si>
    <t>ANDRE LUIZ LYRA GONDAR</t>
  </si>
  <si>
    <t>21-997998650</t>
  </si>
  <si>
    <t>ANDREIA DOS SANTOS DIAS</t>
  </si>
  <si>
    <t>COLONIA (ZONA SUL)</t>
  </si>
  <si>
    <t>11-974782988</t>
  </si>
  <si>
    <t>ANDRESSA SANTOS DA CUNHA DE ALCANTARA</t>
  </si>
  <si>
    <t>21-989325711</t>
  </si>
  <si>
    <t>ANGEANI DE SOUZA SANTOS</t>
  </si>
  <si>
    <t>21-999147203</t>
  </si>
  <si>
    <t>ANGELA MARIA BEZERRA FERREIRA</t>
  </si>
  <si>
    <t>21-992767731</t>
  </si>
  <si>
    <t>ANNA GLAUDIA MOSCONE ISIDORIO</t>
  </si>
  <si>
    <t>11-947954227</t>
  </si>
  <si>
    <t>ANNE CAROLINE DA SILVA OLIVEIRA DOS SANTOS</t>
  </si>
  <si>
    <t>21-986112783</t>
  </si>
  <si>
    <t>ANNUSK XAVIER DE MEDEIROS</t>
  </si>
  <si>
    <t>PAULISTA</t>
  </si>
  <si>
    <t>JANGA</t>
  </si>
  <si>
    <t>81-999139623</t>
  </si>
  <si>
    <t>ANTONIA DE SOUSA GUILHERME</t>
  </si>
  <si>
    <t>21-965854994</t>
  </si>
  <si>
    <t>ANTONIO CEZAR DA SILVA</t>
  </si>
  <si>
    <t>11-972739299</t>
  </si>
  <si>
    <t>ANTONIO DOS SANTOS FILHO</t>
  </si>
  <si>
    <t>BALNEARIO SAO JOSE</t>
  </si>
  <si>
    <t>11-974298285</t>
  </si>
  <si>
    <t>ANTONIO HENRIQUES SAO BENTO</t>
  </si>
  <si>
    <t>21-988997606</t>
  </si>
  <si>
    <t>ANTONIO JOSE CARVALHO MARTINS</t>
  </si>
  <si>
    <t>11-999194214</t>
  </si>
  <si>
    <t>ANTONIO PERES DA SILVA</t>
  </si>
  <si>
    <t>BADU</t>
  </si>
  <si>
    <t>21-996952610</t>
  </si>
  <si>
    <t>ARLETE SIDINEIA REZENDE DA SILVA</t>
  </si>
  <si>
    <t>11-968786399</t>
  </si>
  <si>
    <t>ARNALDO TOQUETON</t>
  </si>
  <si>
    <t>JARDIM PRESIDENTE</t>
  </si>
  <si>
    <t>11-971814253</t>
  </si>
  <si>
    <t>ARTUR FERNANDO RODRIGUES MOTTA</t>
  </si>
  <si>
    <t>11-971798200</t>
  </si>
  <si>
    <t>AUREA FRANCISCA PEREIRA</t>
  </si>
  <si>
    <t>VILA GUEDES</t>
  </si>
  <si>
    <t>11-938028359</t>
  </si>
  <si>
    <t>BEATRIZ ABREU SILVA</t>
  </si>
  <si>
    <t>CONJUNTO HABITACIONAL AGUIA DE HAIA</t>
  </si>
  <si>
    <t>11-988171201</t>
  </si>
  <si>
    <t>BEATRYS SOUZA MARQUES</t>
  </si>
  <si>
    <t>JARDIM SAO LUIS (ZONA NORTE)</t>
  </si>
  <si>
    <t>11-962839176</t>
  </si>
  <si>
    <t>BENEDITA MARTINS FERREIRA</t>
  </si>
  <si>
    <t>JARDIM MARCEL</t>
  </si>
  <si>
    <t>11-974487275</t>
  </si>
  <si>
    <t>BENEDITO CAMARGO VELOSO</t>
  </si>
  <si>
    <t>11-995267859</t>
  </si>
  <si>
    <t>BENEDITO JOSE DE MELO</t>
  </si>
  <si>
    <t>11-986049116</t>
  </si>
  <si>
    <t>CARLA ALESSANDRA MORAIS DE BRITO</t>
  </si>
  <si>
    <t>21-994964668</t>
  </si>
  <si>
    <t>CARLOS ALBERTO HONORATO</t>
  </si>
  <si>
    <t>11-988905323</t>
  </si>
  <si>
    <t>CARLOS EDUARDO GONCALVES</t>
  </si>
  <si>
    <t>11-996047057</t>
  </si>
  <si>
    <t>CARMELIA BORGES DA SILVA</t>
  </si>
  <si>
    <t>11-964742679</t>
  </si>
  <si>
    <t>CARMELIA LIMA</t>
  </si>
  <si>
    <t>21-998441417</t>
  </si>
  <si>
    <t>CARMEN CECILIA SAMPAIO</t>
  </si>
  <si>
    <t>11-995553785</t>
  </si>
  <si>
    <t>CARMEN ROCHA DA SILVA</t>
  </si>
  <si>
    <t>CHACARA SANTANA</t>
  </si>
  <si>
    <t>11-969432780</t>
  </si>
  <si>
    <t>CAROLINA IONEIDE PINHEIRO BEZERRA</t>
  </si>
  <si>
    <t>11-995783747</t>
  </si>
  <si>
    <t>CASSIA CRISTINA ROZZANTE MARINONIO</t>
  </si>
  <si>
    <t>CUBANGO</t>
  </si>
  <si>
    <t>21-996196141</t>
  </si>
  <si>
    <t>CELIA ARAUJO DE ANDRADE SILVA</t>
  </si>
  <si>
    <t>11-948298767</t>
  </si>
  <si>
    <t>CELINA CAMARGO FERREIRA</t>
  </si>
  <si>
    <t>VILA ROMERO</t>
  </si>
  <si>
    <t>11-948666391</t>
  </si>
  <si>
    <t>CHUANG MEI HUA FLORIANO</t>
  </si>
  <si>
    <t>JARDIM TOSCANA</t>
  </si>
  <si>
    <t>11-992685829</t>
  </si>
  <si>
    <t>CICERO DA SILVA RAMOS</t>
  </si>
  <si>
    <t>11-997565728</t>
  </si>
  <si>
    <t>CIDINEA DA SILVA CAMPOS MACHADO</t>
  </si>
  <si>
    <t>21-997995646</t>
  </si>
  <si>
    <t>CILEIA REIS SILVA</t>
  </si>
  <si>
    <t>VENDA VELHA</t>
  </si>
  <si>
    <t>21-981958165</t>
  </si>
  <si>
    <t>CLARICE PINHEIRO DA ROCHA</t>
  </si>
  <si>
    <t>CHACARA NANI</t>
  </si>
  <si>
    <t>11-991944654</t>
  </si>
  <si>
    <t>CLAUDENILSON DE LIMA MOURATO</t>
  </si>
  <si>
    <t>11-981950452</t>
  </si>
  <si>
    <t>CLAUDIA DE FREITAS MACHADO</t>
  </si>
  <si>
    <t>11-977325837</t>
  </si>
  <si>
    <t>CLAUDIA FERNANDA VANALLI MARQUES</t>
  </si>
  <si>
    <t>JARDIM BOTANICO</t>
  </si>
  <si>
    <t>21-988482274</t>
  </si>
  <si>
    <t>CLAUDIA MARIA MESQUITA ADEODATO</t>
  </si>
  <si>
    <t>21-998972660</t>
  </si>
  <si>
    <t>CLAUDNEIA BEZERRA DA SILVA LACERDA</t>
  </si>
  <si>
    <t>21-976101190</t>
  </si>
  <si>
    <t>CLEUSA CANTELLI ZUCHERATTO</t>
  </si>
  <si>
    <t>11-975131369</t>
  </si>
  <si>
    <t>CLEUZA DE CASTRO GOMES</t>
  </si>
  <si>
    <t>BOA VISTA</t>
  </si>
  <si>
    <t>21-997194682</t>
  </si>
  <si>
    <t>CLEUZA HELENA DE OLIVEIRA</t>
  </si>
  <si>
    <t>11-941834064</t>
  </si>
  <si>
    <t>CLOVIS MATTIAZZI</t>
  </si>
  <si>
    <t>11-954991588</t>
  </si>
  <si>
    <t>CONCEICAO MARIA DE ALMEIDA FONSECA</t>
  </si>
  <si>
    <t>LINDO PARQUE</t>
  </si>
  <si>
    <t>21-93301259</t>
  </si>
  <si>
    <t>CREUSA MARIA DA SILVA</t>
  </si>
  <si>
    <t>21-986645617</t>
  </si>
  <si>
    <t>CRISTINA CAMELO DA SILVA</t>
  </si>
  <si>
    <t>21-971955008</t>
  </si>
  <si>
    <t>CRISTINA DE SOUZA BARRA</t>
  </si>
  <si>
    <t>21-999846048</t>
  </si>
  <si>
    <t>DAISY MARIA RADAIC SA</t>
  </si>
  <si>
    <t>AGUA RASA</t>
  </si>
  <si>
    <t>11-999025331</t>
  </si>
  <si>
    <t>DANIELA ALENCAR DA SILVA</t>
  </si>
  <si>
    <t>OLINDA</t>
  </si>
  <si>
    <t>BAIRRO NOVO</t>
  </si>
  <si>
    <t>81-988827163</t>
  </si>
  <si>
    <t>DANILO FERREIRA DE GODOY</t>
  </si>
  <si>
    <t>11-963605069</t>
  </si>
  <si>
    <t>DANUTA PETRUSEVIS WIELICZKO</t>
  </si>
  <si>
    <t>11-991875050</t>
  </si>
  <si>
    <t>DARCI ALFAIA</t>
  </si>
  <si>
    <t>11-981005178</t>
  </si>
  <si>
    <t>DARLENE DE OLIVEIRA MARCILLA DE CARVALHO</t>
  </si>
  <si>
    <t>21-971492723</t>
  </si>
  <si>
    <t>DEBORA CARDOZO DE MESQUITA</t>
  </si>
  <si>
    <t>CIDADE DE DEUS</t>
  </si>
  <si>
    <t>21-992613442</t>
  </si>
  <si>
    <t>DENIR AQUILAR GARDIM</t>
  </si>
  <si>
    <t>11-940079415</t>
  </si>
  <si>
    <t>DENISE VIEIRA DOS SANTOS</t>
  </si>
  <si>
    <t>SANTO ANTONIO DA PRATA</t>
  </si>
  <si>
    <t>21-987555753</t>
  </si>
  <si>
    <t>DENIZE DE MACEDO BARROS</t>
  </si>
  <si>
    <t>21-962729795</t>
  </si>
  <si>
    <t>DEVANIR DOS ANJOS</t>
  </si>
  <si>
    <t>11-962515926</t>
  </si>
  <si>
    <t>DIANA FATIMA DE SOUSA</t>
  </si>
  <si>
    <t>11-970204812</t>
  </si>
  <si>
    <t>DIMAS ALVES SILVA</t>
  </si>
  <si>
    <t>21-983440573</t>
  </si>
  <si>
    <t>DIRCE RE PIRES</t>
  </si>
  <si>
    <t>VILA EDE</t>
  </si>
  <si>
    <t>11-913158525</t>
  </si>
  <si>
    <t>DIRCE VAZ DE FARIA</t>
  </si>
  <si>
    <t>11-960352403</t>
  </si>
  <si>
    <t>DJANETE CAMPISTA BARBOSA</t>
  </si>
  <si>
    <t>21-972292829</t>
  </si>
  <si>
    <t>EDILEUZA BEZERRA DA SILVA</t>
  </si>
  <si>
    <t>21-991392704</t>
  </si>
  <si>
    <t>EDINA SANTANA DE OLIVEIRA</t>
  </si>
  <si>
    <t>11-941061054</t>
  </si>
  <si>
    <t>EDIVANIA OLIVEIRA CARDOSO</t>
  </si>
  <si>
    <t>PARQUE DAS NAÇOES</t>
  </si>
  <si>
    <t>11-971187556</t>
  </si>
  <si>
    <t>EDNA NASCIMENTO DA SILVA</t>
  </si>
  <si>
    <t>JARDIM HANNA</t>
  </si>
  <si>
    <t>11-962990600</t>
  </si>
  <si>
    <t>EIKO OKUBO SAITO</t>
  </si>
  <si>
    <t>JARDIM BETANIA</t>
  </si>
  <si>
    <t>11-995959595</t>
  </si>
  <si>
    <t>ELAINE CRISTINA DO NASCIMENTO</t>
  </si>
  <si>
    <t>11-986968115</t>
  </si>
  <si>
    <t>ELAINE DE FATIMA BRITO LETIERI</t>
  </si>
  <si>
    <t>PICANÇO</t>
  </si>
  <si>
    <t>11-996831884</t>
  </si>
  <si>
    <t>ELENA PEREIRA FERREIRA</t>
  </si>
  <si>
    <t>VILA ITAPOAN</t>
  </si>
  <si>
    <t>11-946561054</t>
  </si>
  <si>
    <t>ELIANA ALVES ASSUMPCAO FREIRE</t>
  </si>
  <si>
    <t>11-995618476</t>
  </si>
  <si>
    <t>ELIANA FELIX DE SOUSA DOS SANTOS</t>
  </si>
  <si>
    <t>JARDIM LUZITANIA</t>
  </si>
  <si>
    <t>11-986311239</t>
  </si>
  <si>
    <t>ELIANE HILARIA SOUSA DA SILVA</t>
  </si>
  <si>
    <t>MARIA DA GRAÇA</t>
  </si>
  <si>
    <t>21-992891266</t>
  </si>
  <si>
    <t>ELIANE SANTOS SILVA DE ABREU</t>
  </si>
  <si>
    <t>11-994268170</t>
  </si>
  <si>
    <t>ELIAS AGUIS DUARTE</t>
  </si>
  <si>
    <t>21-965202863</t>
  </si>
  <si>
    <t>ELIAS SOARES FERNANDES</t>
  </si>
  <si>
    <t>11-946306645</t>
  </si>
  <si>
    <t>ELISABETH GOMES DA SILVA</t>
  </si>
  <si>
    <t>21-964414067</t>
  </si>
  <si>
    <t>ELISANDRA ANUNCIADA DA CRUZ</t>
  </si>
  <si>
    <t>JARDIM FIGUEIRA GRANDE</t>
  </si>
  <si>
    <t>11-976950237</t>
  </si>
  <si>
    <t>ELIZABETE DE OLIVEIRA CARDOSO</t>
  </si>
  <si>
    <t>21-981810398</t>
  </si>
  <si>
    <t>ELIZABETH FERREIRA</t>
  </si>
  <si>
    <t>21-972784690</t>
  </si>
  <si>
    <t>ELIZABETH MACHADO</t>
  </si>
  <si>
    <t>JARDIM TRIANA</t>
  </si>
  <si>
    <t>11-974776685</t>
  </si>
  <si>
    <t>ELIZETE LUIZ DA SILVA</t>
  </si>
  <si>
    <t>JARDIM VERGUEIRO (SACOMA)</t>
  </si>
  <si>
    <t>11-984885326</t>
  </si>
  <si>
    <t>ELIZEU PEREIRA BEZERRA NETO</t>
  </si>
  <si>
    <t>11-973670081</t>
  </si>
  <si>
    <t>ELMA MELLO CARDOSO</t>
  </si>
  <si>
    <t>21-995590239</t>
  </si>
  <si>
    <t>ELOISA MAGALHAES DA SILVA</t>
  </si>
  <si>
    <t>CARAMUJO</t>
  </si>
  <si>
    <t>21-964500201</t>
  </si>
  <si>
    <t>EMANUELLE CRISTINE DA CUNHA LINS</t>
  </si>
  <si>
    <t>11-979551135</t>
  </si>
  <si>
    <t>EMETERIA BEZERRA DOS SANTOS COELHO</t>
  </si>
  <si>
    <t>BENTO RIBEIRO</t>
  </si>
  <si>
    <t>21-969519864</t>
  </si>
  <si>
    <t>EMILIA DE SOUZA</t>
  </si>
  <si>
    <t>21-964716454</t>
  </si>
  <si>
    <t>ENY DOS SANTOS</t>
  </si>
  <si>
    <t>11-998006275</t>
  </si>
  <si>
    <t>ESMERALDA SANTOS BRAGA</t>
  </si>
  <si>
    <t>JARDIM DO ALGARVE</t>
  </si>
  <si>
    <t>11-949083298</t>
  </si>
  <si>
    <t>EULALIA APARECIDA DE LEOS SARIO</t>
  </si>
  <si>
    <t>11-971516758</t>
  </si>
  <si>
    <t>EUNICE ALCANTARA PEREIRA</t>
  </si>
  <si>
    <t>PRAÇA DA BANDEIRA</t>
  </si>
  <si>
    <t>21-979930706</t>
  </si>
  <si>
    <t>EUNICE DE MIRANDA MARQUES</t>
  </si>
  <si>
    <t>21-996633467</t>
  </si>
  <si>
    <t>EVALDO GRASSO NUNES</t>
  </si>
  <si>
    <t>11-966370913</t>
  </si>
  <si>
    <t>EVIRLANIA ALVES DA SILVA</t>
  </si>
  <si>
    <t>11-957580214</t>
  </si>
  <si>
    <t>FABIA CRISTINA MEDEIROS MORAES BARBOSA</t>
  </si>
  <si>
    <t>21-998565561</t>
  </si>
  <si>
    <t>FABIO GARCIA VAZ</t>
  </si>
  <si>
    <t>11-947490452</t>
  </si>
  <si>
    <t>FABIO HIDEKI ADATI</t>
  </si>
  <si>
    <t>11-972259222</t>
  </si>
  <si>
    <t>FATIMA BAKRI</t>
  </si>
  <si>
    <t>11-947423678</t>
  </si>
  <si>
    <t>FATIMA CRISTINA RODRIGUES</t>
  </si>
  <si>
    <t>21-974709889</t>
  </si>
  <si>
    <t>FAUSTO BRANCO</t>
  </si>
  <si>
    <t>11-982051274</t>
  </si>
  <si>
    <t>FERNANDO MAURO PIRES ROCHA NETO</t>
  </si>
  <si>
    <t>11-984149699</t>
  </si>
  <si>
    <t>FLAVIA ORTIZ ZARO</t>
  </si>
  <si>
    <t>11-960679967</t>
  </si>
  <si>
    <t>FLORISA OLIVEIRA DA SILVA</t>
  </si>
  <si>
    <t>11-994553151</t>
  </si>
  <si>
    <t>FRANCESCO BENCARDINO</t>
  </si>
  <si>
    <t>21-968569999</t>
  </si>
  <si>
    <t>FRANCISCA BESERRA DA SILVA</t>
  </si>
  <si>
    <t>21-966422853</t>
  </si>
  <si>
    <t>FRANCISCA FERNANDA FARIAS FELGUEIRAS</t>
  </si>
  <si>
    <t>VILA ALEXANDRIA</t>
  </si>
  <si>
    <t>11-982846371</t>
  </si>
  <si>
    <t>FRANCISCA MARIA DE SENNA</t>
  </si>
  <si>
    <t>21-996618408</t>
  </si>
  <si>
    <t>FRANCISCO PEREIRA CARDOSO</t>
  </si>
  <si>
    <t>11-954651494</t>
  </si>
  <si>
    <t>FRANCISMAR OLIMPIO</t>
  </si>
  <si>
    <t>11-954316313</t>
  </si>
  <si>
    <t>GECEA DE MEDEIROS MORGADO</t>
  </si>
  <si>
    <t>21-998494379</t>
  </si>
  <si>
    <t>GERLANE PEREIRA DA COSTA</t>
  </si>
  <si>
    <t>11-985040524</t>
  </si>
  <si>
    <t>GILBERTO DE LIMA MACEDO</t>
  </si>
  <si>
    <t>21-985242421</t>
  </si>
  <si>
    <t>GILDA DA CONCEICAO SILVA RIBEIRO</t>
  </si>
  <si>
    <t>21-983716991</t>
  </si>
  <si>
    <t>GILVADETE SANTANA SILVA</t>
  </si>
  <si>
    <t>11-953801998</t>
  </si>
  <si>
    <t>GIOVANA ZULMIRA DE SOUZA</t>
  </si>
  <si>
    <t>JARDIM MARPU</t>
  </si>
  <si>
    <t>11-931497478</t>
  </si>
  <si>
    <t>GISELE FERNANDES ESMEROL</t>
  </si>
  <si>
    <t>VILA SANTA ISABEL</t>
  </si>
  <si>
    <t>19-970602981</t>
  </si>
  <si>
    <t>GLAUCIA CHIANELLI RUFINO</t>
  </si>
  <si>
    <t>21-982510030</t>
  </si>
  <si>
    <t>GLAUCIA MARIA PINHEIRO BEZERRA</t>
  </si>
  <si>
    <t>GLEIDES APARECIDA URBANO TESTA</t>
  </si>
  <si>
    <t>11-996063993</t>
  </si>
  <si>
    <t>GRACA DEISE SANTOS DE SOUSA</t>
  </si>
  <si>
    <t>JARDIM BRASILIA</t>
  </si>
  <si>
    <t>11-994606792</t>
  </si>
  <si>
    <t>GUILHERME RAINHO RODRIGUES GONCALVES</t>
  </si>
  <si>
    <t>11-970316779</t>
  </si>
  <si>
    <t>GUSTAVO RODRIGO FERREIRA SOTO SILVA</t>
  </si>
  <si>
    <t>VILA NARCISO</t>
  </si>
  <si>
    <t>11-975240093</t>
  </si>
  <si>
    <t>HADASSA LOREDO CABRAL</t>
  </si>
  <si>
    <t>21-960218971</t>
  </si>
  <si>
    <t>HELENA CARDOSO VEIGAS</t>
  </si>
  <si>
    <t>JARDIM OLYMPIA</t>
  </si>
  <si>
    <t>11-984013193</t>
  </si>
  <si>
    <t>HELENA MIYOKO YOSHIDA SEKIYA</t>
  </si>
  <si>
    <t>11-999225940</t>
  </si>
  <si>
    <t>HELIETE DE ALMEIDA VARJAO</t>
  </si>
  <si>
    <t>11-973505797</t>
  </si>
  <si>
    <t>HELIO MAURICIO BALACIANO</t>
  </si>
  <si>
    <t>21-999828749</t>
  </si>
  <si>
    <t>HELIO MAURICIO GERBAS</t>
  </si>
  <si>
    <t>11-992739444</t>
  </si>
  <si>
    <t>HELIO SOARES DA COSTA</t>
  </si>
  <si>
    <t>21-984000205</t>
  </si>
  <si>
    <t>HUGO ROCHA SOARES</t>
  </si>
  <si>
    <t>CIDADE KEMEL</t>
  </si>
  <si>
    <t>11-952361697</t>
  </si>
  <si>
    <t>IARA CRISTINA SILVA VELASCO DE ALMEIDA</t>
  </si>
  <si>
    <t>JARDIM CAMPO GRANDE</t>
  </si>
  <si>
    <t>11-997861313</t>
  </si>
  <si>
    <t>IARA SOUZA SAMPAIO</t>
  </si>
  <si>
    <t>11-999056975</t>
  </si>
  <si>
    <t>IDENIR BARBIERI ANDRADE</t>
  </si>
  <si>
    <t>11-971983218</t>
  </si>
  <si>
    <t>IEDA MARIA FREITAS FERREIRA</t>
  </si>
  <si>
    <t>11-991020553</t>
  </si>
  <si>
    <t>IRENE DOLZANE DE OLIVEIRA</t>
  </si>
  <si>
    <t>COELHO</t>
  </si>
  <si>
    <t>21-972313745</t>
  </si>
  <si>
    <t>IRENE ZANETI DA SILVA</t>
  </si>
  <si>
    <t>CONJUNTO RESIDENCIAL PAES DE BARROS</t>
  </si>
  <si>
    <t>11-972651844</t>
  </si>
  <si>
    <t>ISABEL CRISTINA VICENTINO</t>
  </si>
  <si>
    <t>11-99782-6393</t>
  </si>
  <si>
    <t>ISABELA CRISTINA DOS SANTOS CASAGEM</t>
  </si>
  <si>
    <t>21-998833432</t>
  </si>
  <si>
    <t>ISABELLA DE SOUZA MORAES SANTOS</t>
  </si>
  <si>
    <t>QUATINGA</t>
  </si>
  <si>
    <t>11-973912860</t>
  </si>
  <si>
    <t>IVA ALVES DA SILVA</t>
  </si>
  <si>
    <t>JARDIM DOURADO</t>
  </si>
  <si>
    <t>11-953009098</t>
  </si>
  <si>
    <t>IVAN RIBEIRO ALVES DORATIOTO</t>
  </si>
  <si>
    <t>11-966114809</t>
  </si>
  <si>
    <t>IVONE MARIA SANTOS GOES DE OLIVEIRA</t>
  </si>
  <si>
    <t>21-992219009</t>
  </si>
  <si>
    <t>CLEYTON DE FREITAS SOUZA</t>
  </si>
  <si>
    <t>11-25126587</t>
  </si>
  <si>
    <t>JAIRO CASTRO PEREIRA</t>
  </si>
  <si>
    <t>VILA PROGRESSO (ZONA LESTE)</t>
  </si>
  <si>
    <t>11-947464874</t>
  </si>
  <si>
    <t>JANE CELIA BARROS DO NASCIMENTO</t>
  </si>
  <si>
    <t>AL</t>
  </si>
  <si>
    <t>MACEIO</t>
  </si>
  <si>
    <t>PITANGUINHA</t>
  </si>
  <si>
    <t>82-991140990</t>
  </si>
  <si>
    <t>JANETE DE SOUZA XIMENEZ</t>
  </si>
  <si>
    <t>CONJUNTO HABITACIONAL PADRE JOSE DE ANCHIETA</t>
  </si>
  <si>
    <t>11-976780573</t>
  </si>
  <si>
    <t>JOANA MARIA GERHARD</t>
  </si>
  <si>
    <t>21-986989649</t>
  </si>
  <si>
    <t>JONATHAN LOPES DA SILVA</t>
  </si>
  <si>
    <t>21-997155748</t>
  </si>
  <si>
    <t>JORACI PIERO</t>
  </si>
  <si>
    <t>11-983761868</t>
  </si>
  <si>
    <t>JORGE LUIS CORDEIRO</t>
  </si>
  <si>
    <t>21-969732780</t>
  </si>
  <si>
    <t>JORGE TAKASHI OSHIRO</t>
  </si>
  <si>
    <t>11-988699570</t>
  </si>
  <si>
    <t>JOSE ANDRADE OLIVEIRA</t>
  </si>
  <si>
    <t>11-974911080</t>
  </si>
  <si>
    <t>JOSE ARAUJO DE MOURA</t>
  </si>
  <si>
    <t>21-988049274</t>
  </si>
  <si>
    <t>JOSE ARLINDO DE LIMA</t>
  </si>
  <si>
    <t>11-979964667</t>
  </si>
  <si>
    <t>JOSE EDUARDO DORETO</t>
  </si>
  <si>
    <t>11-983580780</t>
  </si>
  <si>
    <t>JOSE ELOI DA SILVA FILHO</t>
  </si>
  <si>
    <t>11-953225738</t>
  </si>
  <si>
    <t>JOSE FELIX DE ANDRADE</t>
  </si>
  <si>
    <t>11-995898689</t>
  </si>
  <si>
    <t>JOSE FRANCISCO DA SILVA</t>
  </si>
  <si>
    <t>11-967987874</t>
  </si>
  <si>
    <t>JOSE HENRIQUE BALISSIANO ZOHAR</t>
  </si>
  <si>
    <t>21-974399449</t>
  </si>
  <si>
    <t>JOSEBETE FERREIRA DANTAS</t>
  </si>
  <si>
    <t>11-962833057</t>
  </si>
  <si>
    <t>JOSEFA CABRAL DA SILVA</t>
  </si>
  <si>
    <t>11-971791916</t>
  </si>
  <si>
    <t>JOSEFA CANDIDO BARBOSA ROMAO</t>
  </si>
  <si>
    <t>11-962749008</t>
  </si>
  <si>
    <t>JOSEFA DA CONCEICAO MIGUEL DA SILVA</t>
  </si>
  <si>
    <t>VILA CLEMENTINO</t>
  </si>
  <si>
    <t>11-966917050</t>
  </si>
  <si>
    <t>JOSEFA LUCIA ROCHA MONTE</t>
  </si>
  <si>
    <t>11-963603558</t>
  </si>
  <si>
    <t>JOSUE BILIATO</t>
  </si>
  <si>
    <t>11-998786141</t>
  </si>
  <si>
    <t>JULIA EUFRASIO DA SILVA SANTOS</t>
  </si>
  <si>
    <t>21-970223389</t>
  </si>
  <si>
    <t>JULIANA ABRANTES GABRIEL</t>
  </si>
  <si>
    <t>11-955947006</t>
  </si>
  <si>
    <t>JURACY ORTIZ DE CAMARGO GUIMARAES</t>
  </si>
  <si>
    <t>11-940253240</t>
  </si>
  <si>
    <t>JUREMA APARECIDA MARIANO</t>
  </si>
  <si>
    <t>11-972709621</t>
  </si>
  <si>
    <t>JUREMA CUNHA BRANCFORTE</t>
  </si>
  <si>
    <t>21-970363297</t>
  </si>
  <si>
    <t>JUSSARA MAYER ANDRADE</t>
  </si>
  <si>
    <t>REPUBLICA</t>
  </si>
  <si>
    <t>11-992681720</t>
  </si>
  <si>
    <t>KAUAN SANTOS DA COSTA</t>
  </si>
  <si>
    <t>11-946951299</t>
  </si>
  <si>
    <t>LAIS DE ASSIS SANTOS</t>
  </si>
  <si>
    <t>21-968468681</t>
  </si>
  <si>
    <t>LAMBERTO SCIPIONI</t>
  </si>
  <si>
    <t>11-982131533</t>
  </si>
  <si>
    <t>LANDINEY XIMENES ALVES PETER</t>
  </si>
  <si>
    <t>JARDIM SULACAP</t>
  </si>
  <si>
    <t>21-964514905</t>
  </si>
  <si>
    <t>LARISSA FERREIRA DA VEIGA</t>
  </si>
  <si>
    <t>11-986678258</t>
  </si>
  <si>
    <t>LAURA SALES DA SILVA</t>
  </si>
  <si>
    <t>11-972758967</t>
  </si>
  <si>
    <t>LAURIMAR GEMAQUE SILVA</t>
  </si>
  <si>
    <t>21-992110560</t>
  </si>
  <si>
    <t>LEILA AP DE MELO ELIDIO</t>
  </si>
  <si>
    <t>11-971777661</t>
  </si>
  <si>
    <t>LENINA FIGUEIREDO DE OLIVEIRA</t>
  </si>
  <si>
    <t>81-995478781</t>
  </si>
  <si>
    <t>LEONARDO VIEIRA PENEDO</t>
  </si>
  <si>
    <t>21-974693461</t>
  </si>
  <si>
    <t>LESLIE NICCOLI</t>
  </si>
  <si>
    <t>11-973740101</t>
  </si>
  <si>
    <t>LETICIA DE MENESES</t>
  </si>
  <si>
    <t>21-989566771</t>
  </si>
  <si>
    <t>LETICIA SANTOS LOPES</t>
  </si>
  <si>
    <t>11-983710241</t>
  </si>
  <si>
    <t>LIDIA WRONA</t>
  </si>
  <si>
    <t>11-982553618</t>
  </si>
  <si>
    <t>LISSANDRA DOS REIS PIMENTA</t>
  </si>
  <si>
    <t>21-996071758</t>
  </si>
  <si>
    <t>LOURDES DOS SANTOS LIMA</t>
  </si>
  <si>
    <t>JARDIM MARTINI</t>
  </si>
  <si>
    <t>11-961183169</t>
  </si>
  <si>
    <t>LOURDES SAMPAIO SILVA</t>
  </si>
  <si>
    <t>11-940047337</t>
  </si>
  <si>
    <t>LUANA DE OLIVEIRA FERREIRA</t>
  </si>
  <si>
    <t>JARDIM JOVAIA</t>
  </si>
  <si>
    <t>11-995467858, 11 99742-6055</t>
  </si>
  <si>
    <t>LUCIA ALVES DA ROCHA</t>
  </si>
  <si>
    <t>PARQUE JABAQUARA</t>
  </si>
  <si>
    <t>11-996524413</t>
  </si>
  <si>
    <t>LUCIA DE SOUSA DARMA</t>
  </si>
  <si>
    <t>21-996759526</t>
  </si>
  <si>
    <t>LUCIA MARIA MARCHI NOGUEIRA</t>
  </si>
  <si>
    <t>21-988312104</t>
  </si>
  <si>
    <t>LUCIA REGINA ALVES</t>
  </si>
  <si>
    <t>21-994341188</t>
  </si>
  <si>
    <t>LUCIANA BERNARDO DE MELO</t>
  </si>
  <si>
    <t>81-996727165</t>
  </si>
  <si>
    <t>LUCIANA FARIAS GUIMARAES</t>
  </si>
  <si>
    <t>PARQUE FLUMINENSE</t>
  </si>
  <si>
    <t>21-964608056</t>
  </si>
  <si>
    <t>LUCIANA FERRARI CHAVES</t>
  </si>
  <si>
    <t>JARDIM SAO VICENTE</t>
  </si>
  <si>
    <t>11-997361383</t>
  </si>
  <si>
    <t>LUCILEA DA SILVA COSTA</t>
  </si>
  <si>
    <t>21-984760961</t>
  </si>
  <si>
    <t>LUCIOLA CREDIDIO FRANCO</t>
  </si>
  <si>
    <t>11-964433969</t>
  </si>
  <si>
    <t>LUIZ ALBERTO CANDIDO DE OLIVEIRA CARUNGABA</t>
  </si>
  <si>
    <t>21-986136402</t>
  </si>
  <si>
    <t>LUIZ ALBERTO DE LIRA BRAZ</t>
  </si>
  <si>
    <t>AREAL</t>
  </si>
  <si>
    <t>21-987632346</t>
  </si>
  <si>
    <t>LUIZ LUCAS</t>
  </si>
  <si>
    <t>11-928438559</t>
  </si>
  <si>
    <t>MANOEL RIBEIRO DA MATA</t>
  </si>
  <si>
    <t>11-994069024</t>
  </si>
  <si>
    <t>MANUEL ANTONIO</t>
  </si>
  <si>
    <t>21-995191757</t>
  </si>
  <si>
    <t>MARCELO SOUZA</t>
  </si>
  <si>
    <t>SAO DOMINGOS</t>
  </si>
  <si>
    <t>21-99996-3642</t>
  </si>
  <si>
    <t>MARCIA FELOMENA DE MEIRELLES CAVALCANTI</t>
  </si>
  <si>
    <t>21-998382091</t>
  </si>
  <si>
    <t>MARCIA FIRMINO DA SILVA</t>
  </si>
  <si>
    <t>11-982974044</t>
  </si>
  <si>
    <t>MARCIA MARIA DA SILVA SAMPAIO</t>
  </si>
  <si>
    <t>11-985975833</t>
  </si>
  <si>
    <t>MARCIA MAYUMI SHIINO KIMURA</t>
  </si>
  <si>
    <t>11-99938-9047</t>
  </si>
  <si>
    <t>MARCIA RABELLO BITTENCOURT DIAS</t>
  </si>
  <si>
    <t>11-999641195</t>
  </si>
  <si>
    <t>MARCOS ANTONIO OSMANO FERREIRA OLIVEIRA</t>
  </si>
  <si>
    <t>21-992645409</t>
  </si>
  <si>
    <t>MARGARIDA CAMPOS DA SILVA</t>
  </si>
  <si>
    <t>11-995796948</t>
  </si>
  <si>
    <t>MARIA ALICE DE OLIVEIRA</t>
  </si>
  <si>
    <t>11-988788873</t>
  </si>
  <si>
    <t>MARIA ALICE RABELO ALMEIDA</t>
  </si>
  <si>
    <t>21-996882900</t>
  </si>
  <si>
    <t>MARIA AMALIA ALVARENGA DA SILVA</t>
  </si>
  <si>
    <t>VILA INDIANA</t>
  </si>
  <si>
    <t>11-982225619</t>
  </si>
  <si>
    <t>MARIA AMELIA FERREIRA DA SILVA SOUSA</t>
  </si>
  <si>
    <t>11-957950349</t>
  </si>
  <si>
    <t>MARIA AMELIA RAMOS MOREIRA</t>
  </si>
  <si>
    <t>21-987637905</t>
  </si>
  <si>
    <t>MARIA APARECIDA DA CUNHA</t>
  </si>
  <si>
    <t>11-991557181</t>
  </si>
  <si>
    <t>MARIA APARECIDA DA SILVA ALVES RIBEIRO</t>
  </si>
  <si>
    <t>JARDIM IVA</t>
  </si>
  <si>
    <t>11-969165545</t>
  </si>
  <si>
    <t>MARIA APARECIDA PEREIRA DA SILVA SANTOS</t>
  </si>
  <si>
    <t>21-980194360</t>
  </si>
  <si>
    <t>MARIA APARECIDA ROSA MOLA</t>
  </si>
  <si>
    <t>PARQUE RESIDENCIAL AQUARIUS</t>
  </si>
  <si>
    <t>11-976007898</t>
  </si>
  <si>
    <t>MARIA APARECIDA SOARES</t>
  </si>
  <si>
    <t>VILA MARICY</t>
  </si>
  <si>
    <t>11-947488099</t>
  </si>
  <si>
    <t>MARIA APPARECIDA CADETE ARRUDA</t>
  </si>
  <si>
    <t>PONTA D'AREIA</t>
  </si>
  <si>
    <t>21-971751592</t>
  </si>
  <si>
    <t>MARIA BENEDITO BAZILIO</t>
  </si>
  <si>
    <t>11-996369900</t>
  </si>
  <si>
    <t>MARIA BERNARDETE DE VASCONCELOS</t>
  </si>
  <si>
    <t>11-958104403</t>
  </si>
  <si>
    <t>MARIA CLARA TUTTMAN DIEGUES ROSA</t>
  </si>
  <si>
    <t>21-996202565</t>
  </si>
  <si>
    <t>MARIA CLEONICE LEITE FERNANDES</t>
  </si>
  <si>
    <t>11-962309539</t>
  </si>
  <si>
    <t>MARIA CONCEICAO DE ALVARENGA CINTRA RIBEIRO LIBONATI</t>
  </si>
  <si>
    <t>21-964234632</t>
  </si>
  <si>
    <t>MARIA CONCEICAO G MENEZES</t>
  </si>
  <si>
    <t>11-984043347</t>
  </si>
  <si>
    <t>MARIA DA PENHA BULHOES</t>
  </si>
  <si>
    <t>GUILHERMINA</t>
  </si>
  <si>
    <t>11-995785710</t>
  </si>
  <si>
    <t>MARIA DAS GRACAS QUEIROZ DA COSTA</t>
  </si>
  <si>
    <t>SAO JOSE DO IMBASSAI</t>
  </si>
  <si>
    <t>21-986539807</t>
  </si>
  <si>
    <t>MARIA DAS NEVES REIS</t>
  </si>
  <si>
    <t>TUCURUVI</t>
  </si>
  <si>
    <t>11-979910245</t>
  </si>
  <si>
    <t>MARIA DE FATIMA LIMA DA SILVA</t>
  </si>
  <si>
    <t>11-996849020</t>
  </si>
  <si>
    <t>MARIA DE FATIMA VIEIRA CHAVES</t>
  </si>
  <si>
    <t>11-997640216</t>
  </si>
  <si>
    <t>MARIA DE LOURDES LIMA DIAS</t>
  </si>
  <si>
    <t>21-972461376</t>
  </si>
  <si>
    <t>MARIA DE LOURDES MOURA MARINHO</t>
  </si>
  <si>
    <t>21-99983132</t>
  </si>
  <si>
    <t>MARIA DE NAZARETH SANTOS CALDAS</t>
  </si>
  <si>
    <t>21-996248836</t>
  </si>
  <si>
    <t>MARIA DE SOUZA</t>
  </si>
  <si>
    <t>11-955806451</t>
  </si>
  <si>
    <t>MARIA DO CARMO ARAUJO</t>
  </si>
  <si>
    <t>JARDIM AUGUSTO</t>
  </si>
  <si>
    <t>11-943705237</t>
  </si>
  <si>
    <t>MARIA DO CARMO DA SILVA</t>
  </si>
  <si>
    <t>21-980209635</t>
  </si>
  <si>
    <t>MARIA DO CARMO DA SILVA CABRY</t>
  </si>
  <si>
    <t>21-997918816</t>
  </si>
  <si>
    <t>MARIA DO SOCORRO DANTAS SAMPAIO</t>
  </si>
  <si>
    <t>NOSSA SENHORA DO O</t>
  </si>
  <si>
    <t>11-942444773</t>
  </si>
  <si>
    <t>MARIA IDENEDE ROSADO DE SOUZA</t>
  </si>
  <si>
    <t>11-954160540</t>
  </si>
  <si>
    <t>MARIA ILDES PERDOMO DA SILVA</t>
  </si>
  <si>
    <t>21-990808515</t>
  </si>
  <si>
    <t>MARIA IMACULADA BRAGA DE MOURA GOMES</t>
  </si>
  <si>
    <t>11-977504925</t>
  </si>
  <si>
    <t>MARIA INACIA FERREIRA DE FREITAS</t>
  </si>
  <si>
    <t>11-983924920</t>
  </si>
  <si>
    <t>MARIA IZAURA DOS SANTOS</t>
  </si>
  <si>
    <t>11-961484017</t>
  </si>
  <si>
    <t>MARIA JOSE APARECIDA DE MARIA</t>
  </si>
  <si>
    <t>VILA ANTONIO</t>
  </si>
  <si>
    <t>11-983551670</t>
  </si>
  <si>
    <t>MARIA JOSE DA SILVA MARTIR</t>
  </si>
  <si>
    <t>11-973704437</t>
  </si>
  <si>
    <t>MARIA JOSE PERETTI BUOZZI</t>
  </si>
  <si>
    <t>11-994488453</t>
  </si>
  <si>
    <t>MARIA JOSE SOUZA DE OLIVEIRA</t>
  </si>
  <si>
    <t>21-998001947</t>
  </si>
  <si>
    <t>MARIA JOSEFINA PEZZO RODRIGUES</t>
  </si>
  <si>
    <t>11-995098672</t>
  </si>
  <si>
    <t>MARIA LUIZA JOAO DA ROCHA</t>
  </si>
  <si>
    <t>11-948157134</t>
  </si>
  <si>
    <t>MARIA MAGNOLIA TAVARES</t>
  </si>
  <si>
    <t>JARDIM NORMANDIA</t>
  </si>
  <si>
    <t>11-953842325</t>
  </si>
  <si>
    <t>MARIA NEUSA DOS SANTOS SERAFIM</t>
  </si>
  <si>
    <t>11-961057847</t>
  </si>
  <si>
    <t>MARIA PEDRINA SILVA</t>
  </si>
  <si>
    <t>11-999049943</t>
  </si>
  <si>
    <t>MARIA RITA DA SILVA</t>
  </si>
  <si>
    <t>21-971691430</t>
  </si>
  <si>
    <t>MARIA SEBASTIANA SANDRE MEIRELES</t>
  </si>
  <si>
    <t>21-997532083</t>
  </si>
  <si>
    <t>MARIA TERESA DE JESUS LIMA</t>
  </si>
  <si>
    <t>11-985570866</t>
  </si>
  <si>
    <t>MARIA TEREZA FRAGOSO BARROS E SILVA</t>
  </si>
  <si>
    <t>SICILIANO</t>
  </si>
  <si>
    <t>11-995714347</t>
  </si>
  <si>
    <t>MARIA ZILA MOREIRA SANSONE</t>
  </si>
  <si>
    <t>21-993599179</t>
  </si>
  <si>
    <t>MARILENE PORCIUNCULA PEIXOTO</t>
  </si>
  <si>
    <t>21-993645484</t>
  </si>
  <si>
    <t>MARILUCIA SILVA</t>
  </si>
  <si>
    <t>11-988358737</t>
  </si>
  <si>
    <t>MARINA CELIA COTILLO OLIVEIRA</t>
  </si>
  <si>
    <t>11-982498190</t>
  </si>
  <si>
    <t>MARINALVA BERTUNES DE MACEDO</t>
  </si>
  <si>
    <t>11-965655799</t>
  </si>
  <si>
    <t>MARINES DA SILVA</t>
  </si>
  <si>
    <t>11-980845329</t>
  </si>
  <si>
    <t>MARISA APARECIDA FAVERO TONIOLLI</t>
  </si>
  <si>
    <t>11-972048118</t>
  </si>
  <si>
    <t>MARISE GISBERT MARQUES</t>
  </si>
  <si>
    <t>JARDIM ATLANTICO OESTE (ITAIPUAÇU)</t>
  </si>
  <si>
    <t>21-994366316</t>
  </si>
  <si>
    <t>MARIZETE RIBEIRO DO NASCIMENTO</t>
  </si>
  <si>
    <t>JARDIM MEDINA</t>
  </si>
  <si>
    <t>11-956087826</t>
  </si>
  <si>
    <t>MARLEIDES NOVAIS OLIVEIRA</t>
  </si>
  <si>
    <t>VILA UBERABINHA</t>
  </si>
  <si>
    <t>11-981161266</t>
  </si>
  <si>
    <t>MARLENE BRAGA MEIRELES</t>
  </si>
  <si>
    <t>21-999222075</t>
  </si>
  <si>
    <t>MARLENE DE JESUS SOUSA</t>
  </si>
  <si>
    <t>11-958137357</t>
  </si>
  <si>
    <t>MARLENE DE OLIVEIRA</t>
  </si>
  <si>
    <t>21-999911215</t>
  </si>
  <si>
    <t>MARLENE DO CARMO FONSECA</t>
  </si>
  <si>
    <t>11-998083023</t>
  </si>
  <si>
    <t>MARLENI DA SILVA DAMASCENO</t>
  </si>
  <si>
    <t>21-988579192</t>
  </si>
  <si>
    <t>MARLETE GOMES DA SILVA SANTOS</t>
  </si>
  <si>
    <t>11-975631617</t>
  </si>
  <si>
    <t>MARLETE MARIA DE SOUZA</t>
  </si>
  <si>
    <t>11-996735447</t>
  </si>
  <si>
    <t>MARLY CORREA DA SILVA</t>
  </si>
  <si>
    <t>21-984739453</t>
  </si>
  <si>
    <t>MARLY FELIPELLI SANSONE</t>
  </si>
  <si>
    <t>11-985568491</t>
  </si>
  <si>
    <t>MARLY FERNANDES TAVARES DOS SANTOS</t>
  </si>
  <si>
    <t>ESPINHEIRO</t>
  </si>
  <si>
    <t>81-999722350</t>
  </si>
  <si>
    <t>MARTA GONCALVES LIMA RIVERIN</t>
  </si>
  <si>
    <t>BERTIOGA</t>
  </si>
  <si>
    <t>13-996441075</t>
  </si>
  <si>
    <t>MARTA REGINA DA SILVA</t>
  </si>
  <si>
    <t>11-960819242</t>
  </si>
  <si>
    <t>MASSAHIRO YOKOTA</t>
  </si>
  <si>
    <t>VILA AMELIA</t>
  </si>
  <si>
    <t>11-98651-2413</t>
  </si>
  <si>
    <t>MATHEUS ALVES DOMINGOS CARNEIRO</t>
  </si>
  <si>
    <t>JARDIM AIDA</t>
  </si>
  <si>
    <t>11-967438002</t>
  </si>
  <si>
    <t>MAURICIO MORAL</t>
  </si>
  <si>
    <t>11-999545574</t>
  </si>
  <si>
    <t>MERCIA MONTORO FLAITH</t>
  </si>
  <si>
    <t>11-982244814</t>
  </si>
  <si>
    <t>MERLI VICTER CAMPOS</t>
  </si>
  <si>
    <t>21-982962418</t>
  </si>
  <si>
    <t>MICHELLE IGNACIO DOS SANTOS</t>
  </si>
  <si>
    <t>21-992426822</t>
  </si>
  <si>
    <t>MILENA ZOBA MARTINS</t>
  </si>
  <si>
    <t>11-989129248</t>
  </si>
  <si>
    <t>MIRIAM PERSIA RIBEIRO SILVA</t>
  </si>
  <si>
    <t>11-999367627</t>
  </si>
  <si>
    <t>NADIA MARIA RODRIGUES DA SILVA</t>
  </si>
  <si>
    <t>21-980164743</t>
  </si>
  <si>
    <t>NADIR CARRER GANCHINHO</t>
  </si>
  <si>
    <t>11-966083340</t>
  </si>
  <si>
    <t>NAIR DE FATIMA ALVES GARCIA</t>
  </si>
  <si>
    <t>11-996074502</t>
  </si>
  <si>
    <t>NATALICIO JOSE DA SILVA</t>
  </si>
  <si>
    <t>JARDIM TIETE</t>
  </si>
  <si>
    <t>11-963506604</t>
  </si>
  <si>
    <t>NEIDE MARIA DA SILVA</t>
  </si>
  <si>
    <t>21-991759668</t>
  </si>
  <si>
    <t>NEIDE SOUSA DOS SANTOS</t>
  </si>
  <si>
    <t>21-986751646</t>
  </si>
  <si>
    <t>NEILDE SOUZA OLIVEIRA</t>
  </si>
  <si>
    <t>11-961599918</t>
  </si>
  <si>
    <t>NELSON DAVID RODRIGUES</t>
  </si>
  <si>
    <t>11-996020906</t>
  </si>
  <si>
    <t>ANTHONY SAMUEL SOBRAL DE FREITAS</t>
  </si>
  <si>
    <t>21-975287327</t>
  </si>
  <si>
    <t>NEUZA DIAS DA SILVA</t>
  </si>
  <si>
    <t>21-998829759</t>
  </si>
  <si>
    <t>NEUZA HOLANDA DOS SANTOS</t>
  </si>
  <si>
    <t>21-994883929</t>
  </si>
  <si>
    <t>NEUZA LACERDA MARTINS</t>
  </si>
  <si>
    <t>21-992360345</t>
  </si>
  <si>
    <t>NILCE FERREIRA DE SOUSA</t>
  </si>
  <si>
    <t>11-943066873</t>
  </si>
  <si>
    <t>NOLIRA RIBEIRO VIEIRA</t>
  </si>
  <si>
    <t>PATRONATO</t>
  </si>
  <si>
    <t>21-991666013</t>
  </si>
  <si>
    <t>NUBIA MARIA BASTOS PEREIRA</t>
  </si>
  <si>
    <t>21-969593464</t>
  </si>
  <si>
    <t>PAULO AUGUSTO CLAUDINO DOS SANTOS</t>
  </si>
  <si>
    <t>11-913164955</t>
  </si>
  <si>
    <t>PAULO CESAR GASPAR</t>
  </si>
  <si>
    <t>21-993071631</t>
  </si>
  <si>
    <t>PAULO EDUARDO MENDES DA SILVA</t>
  </si>
  <si>
    <t>11-99605-8653</t>
  </si>
  <si>
    <t>PAULO ROBERTO SILVA FELICIANO</t>
  </si>
  <si>
    <t>21-964155999</t>
  </si>
  <si>
    <t>PEROLA BOACNIN MARTINS</t>
  </si>
  <si>
    <t>JARDIM DAS BANDEIRAS</t>
  </si>
  <si>
    <t>11-992012662</t>
  </si>
  <si>
    <t>PRISCILA DOS REIS OLIVEIRA</t>
  </si>
  <si>
    <t>SANTA TEREZINHA</t>
  </si>
  <si>
    <t>21-992029851</t>
  </si>
  <si>
    <t>PRISCILLA DE SOUZA AMARAL</t>
  </si>
  <si>
    <t>CONCEIÇAO</t>
  </si>
  <si>
    <t>11-972143004</t>
  </si>
  <si>
    <t>PRISCILLA NIETO</t>
  </si>
  <si>
    <t>11-986905032</t>
  </si>
  <si>
    <t>RAINE DA SILVA MORAES</t>
  </si>
  <si>
    <t>21-997016915</t>
  </si>
  <si>
    <t>REGINALDO ROCHA LIMA</t>
  </si>
  <si>
    <t>21-974865102</t>
  </si>
  <si>
    <t>RENATA DE BARROS GOES</t>
  </si>
  <si>
    <t>11-992074383</t>
  </si>
  <si>
    <t>RENATA GARCIA SOUSA SILVA</t>
  </si>
  <si>
    <t>JARDIM ATLANTICO CENTRAL (ITAIPUAÇU)</t>
  </si>
  <si>
    <t>21-974483853</t>
  </si>
  <si>
    <t>RICARDO GONCALVES CESAR</t>
  </si>
  <si>
    <t>21-979711242</t>
  </si>
  <si>
    <t>RICARDO JOSE LOURENCO</t>
  </si>
  <si>
    <t>11-977268927</t>
  </si>
  <si>
    <t>RITA DE CASSIA RUIZ PIRES DE AVILA</t>
  </si>
  <si>
    <t>11-940786060</t>
  </si>
  <si>
    <t>ROBERTO FERNANDES DE OLIVEIRA</t>
  </si>
  <si>
    <t>BOA VIAGEM</t>
  </si>
  <si>
    <t>81-982915050</t>
  </si>
  <si>
    <t>ROGERIO SILVA MILAGRES</t>
  </si>
  <si>
    <t>21-986275150</t>
  </si>
  <si>
    <t>ROMILDA DOS SANTOS</t>
  </si>
  <si>
    <t>11-986626480</t>
  </si>
  <si>
    <t>ROSALVA RANGEL DOS SANTOS</t>
  </si>
  <si>
    <t>21-999186490</t>
  </si>
  <si>
    <t>ROSANGELA GHIRINGHELLI</t>
  </si>
  <si>
    <t>11-996561730</t>
  </si>
  <si>
    <t>ROSANGELA MARIA PEDRO</t>
  </si>
  <si>
    <t>VILA BARROS</t>
  </si>
  <si>
    <t>11-991292902</t>
  </si>
  <si>
    <t>ROSANGELA MARQUES VIANA</t>
  </si>
  <si>
    <t>21-984947945</t>
  </si>
  <si>
    <t>ROSANGELA SPAGLIARE PAVAN DORATIOTO</t>
  </si>
  <si>
    <t>11-993554432</t>
  </si>
  <si>
    <t>ROSE MARY BRUNO</t>
  </si>
  <si>
    <t>11-913717141</t>
  </si>
  <si>
    <t>ROSELENE OLIVEIRA PRADO</t>
  </si>
  <si>
    <t>11-992124741</t>
  </si>
  <si>
    <t>ROSELI APARECIDA OLIVEIRA ARAUJO</t>
  </si>
  <si>
    <t>11-971968675</t>
  </si>
  <si>
    <t>NEUSA INACIO</t>
  </si>
  <si>
    <t>11-996692022</t>
  </si>
  <si>
    <t xml:space="preserve">Alta </t>
  </si>
  <si>
    <t>ROSILANE LOPES DE SOUSA</t>
  </si>
  <si>
    <t>VILA BREMEN</t>
  </si>
  <si>
    <t>11-987645651</t>
  </si>
  <si>
    <t>ROSILEIDE ALVES SOUZA</t>
  </si>
  <si>
    <t>JARDIM PAINEIRA</t>
  </si>
  <si>
    <t>11-973610024</t>
  </si>
  <si>
    <t>ROSITA ARAUJO NASCIMENTO</t>
  </si>
  <si>
    <t>JARDIM CARVALHO</t>
  </si>
  <si>
    <t>11-975334002</t>
  </si>
  <si>
    <t>ROZINEIDE AGUIAR RAMOS</t>
  </si>
  <si>
    <t>CIDADE NOVA</t>
  </si>
  <si>
    <t>21-999911321</t>
  </si>
  <si>
    <t>SANDRA CRISTINA DOS SANTOS</t>
  </si>
  <si>
    <t>11-966572062</t>
  </si>
  <si>
    <t>SERGIO LUIZ TEIXEIRA</t>
  </si>
  <si>
    <t>CANTAGALO</t>
  </si>
  <si>
    <t>21-992732841</t>
  </si>
  <si>
    <t>SHALIMAR FONSECA PIRES</t>
  </si>
  <si>
    <t>21-969129215</t>
  </si>
  <si>
    <t>SHEILA DO NASCIMENTO DE SOUZA</t>
  </si>
  <si>
    <t>11-976709948</t>
  </si>
  <si>
    <t>SHIGUETAKA HIRAYAMA</t>
  </si>
  <si>
    <t>11-911212153</t>
  </si>
  <si>
    <t>SIDNEA ALVES DA SILVA</t>
  </si>
  <si>
    <t>JARDIM SANTO EXPEDITO</t>
  </si>
  <si>
    <t>11-996510846</t>
  </si>
  <si>
    <t>SILVANA MARIA DA SILVA</t>
  </si>
  <si>
    <t>11-913144530</t>
  </si>
  <si>
    <t>SILVIO RE MARTINS FILHO</t>
  </si>
  <si>
    <t>PACAEMBU</t>
  </si>
  <si>
    <t>11-983388788</t>
  </si>
  <si>
    <t>SOLANGE MOREIRA DIAS</t>
  </si>
  <si>
    <t>11-963469409</t>
  </si>
  <si>
    <t>SOLIMAR DE OLIVEIRA TOSTES</t>
  </si>
  <si>
    <t>CASA GRANDE</t>
  </si>
  <si>
    <t>11-994935864</t>
  </si>
  <si>
    <t>SONIA MARIA BRANDAO SIQUEIRA</t>
  </si>
  <si>
    <t>COSME VELHO</t>
  </si>
  <si>
    <t>21-99971415</t>
  </si>
  <si>
    <t>SONIA MARIA DE ALMEIDA SILVA</t>
  </si>
  <si>
    <t>ARARUAMA</t>
  </si>
  <si>
    <t>21-987570392</t>
  </si>
  <si>
    <t>SONIA MARIA DE OLIVEIRA</t>
  </si>
  <si>
    <t>VILA NOVA CACHOEIRINHA</t>
  </si>
  <si>
    <t>11-984880160</t>
  </si>
  <si>
    <t>SONIA MARIA DO NASCIMENTO MORAES</t>
  </si>
  <si>
    <t>11-919530829</t>
  </si>
  <si>
    <t>SONIA MAURICE KHAZRIK FERREIRA</t>
  </si>
  <si>
    <t>JARDIM CRUZEIRO</t>
  </si>
  <si>
    <t>11-965310842</t>
  </si>
  <si>
    <t>SONIA REGINA AUGUSTO TRINTINALIA</t>
  </si>
  <si>
    <t>11-993027822</t>
  </si>
  <si>
    <t>SONIA ROQUE DE PAULA</t>
  </si>
  <si>
    <t>21-998659279</t>
  </si>
  <si>
    <t>SORAYA DE FREITAS DA SILVA BRITO</t>
  </si>
  <si>
    <t>21-994682561</t>
  </si>
  <si>
    <t>STHEFANY CAMPOS SILVA REIS</t>
  </si>
  <si>
    <t>11-952153552</t>
  </si>
  <si>
    <t>SUELI APARECIDA VICENTE BELTRAN</t>
  </si>
  <si>
    <t>CHACARA DO VOVO</t>
  </si>
  <si>
    <t>11-980151558</t>
  </si>
  <si>
    <t>SYLVIA LOPES MAIA TEIXEIRA</t>
  </si>
  <si>
    <t>21-999943720</t>
  </si>
  <si>
    <t>TANIA DA CONCEICAO LEVATI</t>
  </si>
  <si>
    <t>21-991507840</t>
  </si>
  <si>
    <t>TATIANA ALMEIDA VIEIRA</t>
  </si>
  <si>
    <t>JARDIM SAO JOAO</t>
  </si>
  <si>
    <t>11-942092107</t>
  </si>
  <si>
    <t>TATIANA TEIXEIRA</t>
  </si>
  <si>
    <t>21-971774371</t>
  </si>
  <si>
    <t>TELMA COUTO DA COSTA</t>
  </si>
  <si>
    <t>21-965345666</t>
  </si>
  <si>
    <t>TERESINHA XAVIER DE CARVALHO</t>
  </si>
  <si>
    <t>11-982175651</t>
  </si>
  <si>
    <t>TEREZA ABDO AUDICHO DE CAMPOS</t>
  </si>
  <si>
    <t>11-984619962</t>
  </si>
  <si>
    <t>TEREZA FREITAS MARTINS</t>
  </si>
  <si>
    <t>REMEDIOS</t>
  </si>
  <si>
    <t>11-989069595</t>
  </si>
  <si>
    <t>TEREZA VATANABE YOSHIDA</t>
  </si>
  <si>
    <t>JARDIM MONTE CARMELO</t>
  </si>
  <si>
    <t>11-960849232</t>
  </si>
  <si>
    <t>TEREZINHA MARIA BARBOSA SILVA</t>
  </si>
  <si>
    <t>21-984149771</t>
  </si>
  <si>
    <t>THAIS APARECIDA DE BRITO</t>
  </si>
  <si>
    <t>JARDIM VALPARAISO</t>
  </si>
  <si>
    <t>11-947209859</t>
  </si>
  <si>
    <t>TIAGO COSTA DA SILVA</t>
  </si>
  <si>
    <t>11-995218264</t>
  </si>
  <si>
    <t>TIEMER CAMPOS PELLOSI NOVAES</t>
  </si>
  <si>
    <t>11-939272238</t>
  </si>
  <si>
    <t>TIONO OKUBO</t>
  </si>
  <si>
    <t>11-98350-0507</t>
  </si>
  <si>
    <t>TITO DACOSTA FLOR</t>
  </si>
  <si>
    <t>21-998193644</t>
  </si>
  <si>
    <t>TOSIE NAGATANI ITO</t>
  </si>
  <si>
    <t>11-924312078</t>
  </si>
  <si>
    <t>VAGNER GALINDO TREVISANI</t>
  </si>
  <si>
    <t>11-986313100</t>
  </si>
  <si>
    <t>VALDENIZE GONCALVES DA SILVA</t>
  </si>
  <si>
    <t>JARDIM PAULISTANO</t>
  </si>
  <si>
    <t>11-995059362</t>
  </si>
  <si>
    <t>VALDSON PEREIRA DO CARMO</t>
  </si>
  <si>
    <t>11-997092318</t>
  </si>
  <si>
    <t>VALERIA JOSE DO NASCIMENTO</t>
  </si>
  <si>
    <t>21-994687485</t>
  </si>
  <si>
    <t>VALFEU RONEI DE SOUZA</t>
  </si>
  <si>
    <t>11-986285112</t>
  </si>
  <si>
    <t>VANDA GOMES DE MOURA</t>
  </si>
  <si>
    <t>CENTREVILLE</t>
  </si>
  <si>
    <t>11-999998794</t>
  </si>
  <si>
    <t>VANESSA REIS SANTOS</t>
  </si>
  <si>
    <t>JARDIM MACEDONIA</t>
  </si>
  <si>
    <t>11-977546987</t>
  </si>
  <si>
    <t>VANIA LUCIA DANTAS FOLY</t>
  </si>
  <si>
    <t>21-982816434</t>
  </si>
  <si>
    <t>VERA LUCIA ALVES XAVIER NEVES</t>
  </si>
  <si>
    <t>21-999013358</t>
  </si>
  <si>
    <t>VERA LUCIA RIBEIRO ALBUQUERQUE</t>
  </si>
  <si>
    <t>JARDIM COTINHA</t>
  </si>
  <si>
    <t>11-982710957</t>
  </si>
  <si>
    <t>VERA LUCIA VALENTIM DE BARROS</t>
  </si>
  <si>
    <t>11-996120783</t>
  </si>
  <si>
    <t>VERA LUCIA VANZO</t>
  </si>
  <si>
    <t>21-995415565</t>
  </si>
  <si>
    <t>VERONILDA CARLOS DE LUCENA</t>
  </si>
  <si>
    <t>21-994914210</t>
  </si>
  <si>
    <t>VICTOR DE SANTIS CARVALHO CARDOSO</t>
  </si>
  <si>
    <t>21-964762579</t>
  </si>
  <si>
    <t>VINICIUS DA SILVA SOUZA</t>
  </si>
  <si>
    <t>21-988546605</t>
  </si>
  <si>
    <t>VITOR GABRIEL DE MOURA ANEAS</t>
  </si>
  <si>
    <t>11-991256515</t>
  </si>
  <si>
    <t>WANDASON FRANCO DA SILVA</t>
  </si>
  <si>
    <t>11-941528564</t>
  </si>
  <si>
    <t>WILMA DOROTEIA DE SOUZA</t>
  </si>
  <si>
    <t>11-984766627</t>
  </si>
  <si>
    <t>YUMIKO KASAI LOKUTAM</t>
  </si>
  <si>
    <t>JARDIM SANTA TERESA</t>
  </si>
  <si>
    <t>11-974053327</t>
  </si>
  <si>
    <t>ZELI APARECIDA GODOY</t>
  </si>
  <si>
    <t>11-953443245</t>
  </si>
  <si>
    <t>ZELIA PEREIRA DA SILVA</t>
  </si>
  <si>
    <t>21-993951705</t>
  </si>
  <si>
    <t>ZELINDA BERTO RAMPIM</t>
  </si>
  <si>
    <t>11-996640472</t>
  </si>
  <si>
    <t>ZENAIDE PEIXOTO DE OLIVEIRA</t>
  </si>
  <si>
    <t>11-967382670</t>
  </si>
  <si>
    <t>ZORAIDE MIGUEL DE ARAUJO LOPES</t>
  </si>
  <si>
    <t>11-993080041</t>
  </si>
  <si>
    <t>ZULEICA APARECIDA ALVES FERNANDES</t>
  </si>
  <si>
    <t>11-999234204</t>
  </si>
  <si>
    <t>VANIA APARECIDA BELOTO DE OLIVEIRA</t>
  </si>
  <si>
    <t>VILA VICENTINA</t>
  </si>
  <si>
    <t>11-999126232</t>
  </si>
  <si>
    <t>VANUZA OLIVEIRA DO NASCIMENTO</t>
  </si>
  <si>
    <t>PARQUE PENHA</t>
  </si>
  <si>
    <t>11-966556523</t>
  </si>
  <si>
    <t>PABLO ANDRE DA SILVA OLIVEIRA</t>
  </si>
  <si>
    <t>VILA NOVA CURUÇA</t>
  </si>
  <si>
    <t>11-959413993</t>
  </si>
  <si>
    <t>VAGNER VIEIRA DE BARROS</t>
  </si>
  <si>
    <t>21-999541618</t>
  </si>
  <si>
    <t>ALIANDRA ARAUJO PEREIRA ALVES</t>
  </si>
  <si>
    <t>PORTAL D'OESTE</t>
  </si>
  <si>
    <t>11-986514499</t>
  </si>
  <si>
    <t>CLAUDIA APARECIDA GONCALVES MOURAO LIMA</t>
  </si>
  <si>
    <t>11-989753128</t>
  </si>
  <si>
    <t>CRISTINA LINDINALVA DA SILVA</t>
  </si>
  <si>
    <t>VILA CAPELA</t>
  </si>
  <si>
    <t>11-977438806</t>
  </si>
  <si>
    <t>RAFAEL DE JESUS DOURADO PENHA</t>
  </si>
  <si>
    <t>PARAISO DO MORUMBI</t>
  </si>
  <si>
    <t>11-949984582</t>
  </si>
  <si>
    <t>KELLY REGINA FRANCA</t>
  </si>
  <si>
    <t>11-987889705</t>
  </si>
  <si>
    <t>ELIUDE MARQUES DE ALCANTARA</t>
  </si>
  <si>
    <t>JARDIM ETELVINA</t>
  </si>
  <si>
    <t>11-970301238</t>
  </si>
  <si>
    <t>EMILY FERNANDA RAMOS DA SILVA</t>
  </si>
  <si>
    <t>JARDIM GUANHEMBU</t>
  </si>
  <si>
    <t>11-934103744</t>
  </si>
  <si>
    <t>EUDINA EDEILDE DE LIMA</t>
  </si>
  <si>
    <t>11-980991708</t>
  </si>
  <si>
    <t>MAURO AUGUSTO DOS SANTOS</t>
  </si>
  <si>
    <t>11-912719186</t>
  </si>
  <si>
    <t>ANGELICA SOARES</t>
  </si>
  <si>
    <t>JARDIM GUANDU</t>
  </si>
  <si>
    <t>21-973444061</t>
  </si>
  <si>
    <t>REGINALDO JUNIOR SILVA</t>
  </si>
  <si>
    <t>21-982345127</t>
  </si>
  <si>
    <t>ALINE BORGES DE SA</t>
  </si>
  <si>
    <t>11-950943765</t>
  </si>
  <si>
    <t>ELIANA SANTOS OLIVEIRA</t>
  </si>
  <si>
    <t>11-966654764</t>
  </si>
  <si>
    <t>JONAS EDUARDO VIEIRA DA SILVA</t>
  </si>
  <si>
    <t>11-976112790</t>
  </si>
  <si>
    <t>WOLF ANDREAS HUDEMANN</t>
  </si>
  <si>
    <t>21-998606275</t>
  </si>
  <si>
    <t>Amil Espaço Saúde - Tijuca </t>
  </si>
  <si>
    <t>MOISES CARDOSO SANTOS</t>
  </si>
  <si>
    <t>FAZENDA DA JUTA</t>
  </si>
  <si>
    <t>11-979565200</t>
  </si>
  <si>
    <t>ROSANA RODRIGUES ALVES</t>
  </si>
  <si>
    <t>11-991115945</t>
  </si>
  <si>
    <t>SANTIAGO MAZOLA KABESELE</t>
  </si>
  <si>
    <t>11-960927099</t>
  </si>
  <si>
    <t>SUZANA VIEIRA DOS SANTOS</t>
  </si>
  <si>
    <t>JARDIM NOVA CONQUISTA</t>
  </si>
  <si>
    <t>11-965883405</t>
  </si>
  <si>
    <t>ANDRE PEREIRA DOS SANTOS</t>
  </si>
  <si>
    <t>VILA AURORA</t>
  </si>
  <si>
    <t>11-932129968</t>
  </si>
  <si>
    <t>SALMO VICENTE DOS SANTOS</t>
  </si>
  <si>
    <t>11-947000361</t>
  </si>
  <si>
    <t>RAQUEL DE PAULA VIEIRA PEREIRA</t>
  </si>
  <si>
    <t>11-980417754</t>
  </si>
  <si>
    <t>EMERSON AMARAL DA COSTA</t>
  </si>
  <si>
    <t>11-966196202</t>
  </si>
  <si>
    <t>FRANCISCO JOSIMAR FARIAS</t>
  </si>
  <si>
    <t>11-983485964</t>
  </si>
  <si>
    <t>VANESSA PROVAZI HIDALGO</t>
  </si>
  <si>
    <t>11-951350992</t>
  </si>
  <si>
    <t>INERI ALMEIDA DE JESUS</t>
  </si>
  <si>
    <t>11-986785326</t>
  </si>
  <si>
    <t>ZENILDA DA SILVA SANTOS</t>
  </si>
  <si>
    <t>11-971175144</t>
  </si>
  <si>
    <t>SIRLENE MARIA LUIZA DE OLIVEIRA</t>
  </si>
  <si>
    <t>21-978959699</t>
  </si>
  <si>
    <t>LIGIA BENINO PAVANELLI</t>
  </si>
  <si>
    <t>11-999747160</t>
  </si>
  <si>
    <t>NILTON WIDNEI DAMASCENO DE PAULO</t>
  </si>
  <si>
    <t>JARDIM ANGELA (ZONA SUL)</t>
  </si>
  <si>
    <t>11-966906882</t>
  </si>
  <si>
    <t>CLEUSA RODRIGUES DE BARROS RIVATTO</t>
  </si>
  <si>
    <t>11-989702035</t>
  </si>
  <si>
    <t>LARISSA VERONICA BARROS RIVATTO</t>
  </si>
  <si>
    <t>11-992291036</t>
  </si>
  <si>
    <t>CINTHIA FERNANDES ALVES</t>
  </si>
  <si>
    <t>11-957847092</t>
  </si>
  <si>
    <t>JONATAN DOS SANTOS GONCALVES</t>
  </si>
  <si>
    <t>21-988770868</t>
  </si>
  <si>
    <t>VANESSA NOGUEIRA NEUPERT</t>
  </si>
  <si>
    <t>JARDIM SABARA</t>
  </si>
  <si>
    <t>11-986869503</t>
  </si>
  <si>
    <t>JOSE SILVA PAIXAO</t>
  </si>
  <si>
    <t>11-999384024</t>
  </si>
  <si>
    <t>Amil Espaço Saúde - Guarulhos </t>
  </si>
  <si>
    <t>SELMA FARIAS DA SILVA</t>
  </si>
  <si>
    <t>11-958183526</t>
  </si>
  <si>
    <t>PIETRO COSMO DE FAZIO</t>
  </si>
  <si>
    <t>VILA TIJUCO</t>
  </si>
  <si>
    <t>11-998626011</t>
  </si>
  <si>
    <t>SAMIRA CORDEIRO SOARES GUERRA</t>
  </si>
  <si>
    <t>11-994338225</t>
  </si>
  <si>
    <t>LEANDRO DA COSTA</t>
  </si>
  <si>
    <t>BRASILANDIA</t>
  </si>
  <si>
    <t>11-976444865</t>
  </si>
  <si>
    <t>ADENILSON CESAR DE CASTRO</t>
  </si>
  <si>
    <t>VILA PLANA</t>
  </si>
  <si>
    <t>11-948550198</t>
  </si>
  <si>
    <t>ANTONIA VANDERLUCIA ALVES FREIRE</t>
  </si>
  <si>
    <t>21-974817036</t>
  </si>
  <si>
    <t>ARIADNE MACEDO SILVA</t>
  </si>
  <si>
    <t>11-983553033</t>
  </si>
  <si>
    <t>ELIANA RAMOS DONEDA</t>
  </si>
  <si>
    <t>VILA SITIO DOS MORROS</t>
  </si>
  <si>
    <t>11-975220111</t>
  </si>
  <si>
    <t>EVERTON OLIVEIRA CARACAS</t>
  </si>
  <si>
    <t>11-940705288</t>
  </si>
  <si>
    <t>FABIO DE CARVALHO</t>
  </si>
  <si>
    <t>JARDIM TEMPORIM</t>
  </si>
  <si>
    <t>11-983183692</t>
  </si>
  <si>
    <t>LUIZ CLAUDIO DE AZEVEDO</t>
  </si>
  <si>
    <t>21-996968605</t>
  </si>
  <si>
    <t>MARIA EMANUELY DE SOUZA ALENCAR</t>
  </si>
  <si>
    <t>11-980889397</t>
  </si>
  <si>
    <t>MICHELLE BAETA SIMAO BEZERRA</t>
  </si>
  <si>
    <t>11-988653682</t>
  </si>
  <si>
    <t>SILAS SILVA ALVES</t>
  </si>
  <si>
    <t>11-981098329</t>
  </si>
  <si>
    <t>VANESSA MILANELO DOS ANJOS DE CARVALHO</t>
  </si>
  <si>
    <t>SOROCABA</t>
  </si>
  <si>
    <t>JARDIM WANEL VILLE IV</t>
  </si>
  <si>
    <t>15-991073233</t>
  </si>
  <si>
    <t>MARIA FERNANDA LIMA DORTA</t>
  </si>
  <si>
    <t>11-988109723</t>
  </si>
  <si>
    <t>SUELY CARNEIRO FELIX</t>
  </si>
  <si>
    <t>21-99101983</t>
  </si>
  <si>
    <t>FRANCISCO CHAGAS DE CARVALHO</t>
  </si>
  <si>
    <t>21-964428714</t>
  </si>
  <si>
    <t>LEIDIMARA OLIVEIRA DOS SANTOS</t>
  </si>
  <si>
    <t>11-989731316</t>
  </si>
  <si>
    <t>MARIA APARECIDA SILVA FIGUEIREDO</t>
  </si>
  <si>
    <t>ROCHA MIRANDA</t>
  </si>
  <si>
    <t>21-964602916</t>
  </si>
  <si>
    <t>MARIA DE LOURDES DANTAS DA ROCHA SOUZA</t>
  </si>
  <si>
    <t>11-965778812</t>
  </si>
  <si>
    <t>THIAGO AKIO MACIEL SATO</t>
  </si>
  <si>
    <t>COVANCA</t>
  </si>
  <si>
    <t>21-975926003</t>
  </si>
  <si>
    <t>ANTONIO MARIA FERNANDES DOUWENS LOPES RIBEIRO</t>
  </si>
  <si>
    <t>11-961766226</t>
  </si>
  <si>
    <t>LEONARDO OLIVEIRA DOS SANTOS</t>
  </si>
  <si>
    <t>LOTEAMENTO CITY JARAGUA</t>
  </si>
  <si>
    <t>11-985034519</t>
  </si>
  <si>
    <t>CARLOS ALEXANDRE NUNES</t>
  </si>
  <si>
    <t>21-995154912</t>
  </si>
  <si>
    <t>ELAINE CRISTINA DA SILVA</t>
  </si>
  <si>
    <t>11-942522170</t>
  </si>
  <si>
    <t>IRACI VALENTE DOS SANTOS</t>
  </si>
  <si>
    <t>JARDIM REGINA</t>
  </si>
  <si>
    <t>11-999988387</t>
  </si>
  <si>
    <t>VALMIRA LUCAS DE LIMA</t>
  </si>
  <si>
    <t>11-969699732</t>
  </si>
  <si>
    <t>GORDIANO FELIZARDO NETO</t>
  </si>
  <si>
    <t>JARDIM SANTA HELENA</t>
  </si>
  <si>
    <t>11-978545272</t>
  </si>
  <si>
    <t>VALDOMIRO GUMERCINDO DOS SANTOS</t>
  </si>
  <si>
    <t>PARQUE PERUCHE</t>
  </si>
  <si>
    <t>11-947394594</t>
  </si>
  <si>
    <t>ROGERIO CONCONI</t>
  </si>
  <si>
    <t>JARDIM LIDERANÇA</t>
  </si>
  <si>
    <t>11-910302141</t>
  </si>
  <si>
    <t>ROSA IMEIRA EVANGELISTA DA SILVA</t>
  </si>
  <si>
    <t>CIDADE JULIA</t>
  </si>
  <si>
    <t>11-980222904</t>
  </si>
  <si>
    <t>MARIA CLARETE DOS SANTOS SANTANA</t>
  </si>
  <si>
    <t>11-968055832</t>
  </si>
  <si>
    <t>CREUZA COSTA SALES</t>
  </si>
  <si>
    <t>21-998951974</t>
  </si>
  <si>
    <t>CLEIDE DA SILVA PEREIRA CANDIDO</t>
  </si>
  <si>
    <t>11-993101711</t>
  </si>
  <si>
    <t>ANTONIO CARLOS TASSO</t>
  </si>
  <si>
    <t>11-971240271</t>
  </si>
  <si>
    <t>CAIO LUIZ MUNIZ REINELT</t>
  </si>
  <si>
    <t>21-970353492</t>
  </si>
  <si>
    <t>MARIA CRISTINA QUEIROZ REINELT</t>
  </si>
  <si>
    <t>21-964920406</t>
  </si>
  <si>
    <t>DAIANE REIS BRANDAO</t>
  </si>
  <si>
    <t>11-949356541</t>
  </si>
  <si>
    <t>MARCELO DA SILVA ARAUJO</t>
  </si>
  <si>
    <t>21-977070881</t>
  </si>
  <si>
    <t>SEVERINO DE OLIVEIRA</t>
  </si>
  <si>
    <t>21-979373524</t>
  </si>
  <si>
    <t>SELMA CRISTINA ROSA</t>
  </si>
  <si>
    <t>ALVES DIAS</t>
  </si>
  <si>
    <t>11-986934936</t>
  </si>
  <si>
    <t>ROBSON CONFESSOR DE OLIVEIRA</t>
  </si>
  <si>
    <t>11-976882969</t>
  </si>
  <si>
    <t>LUCIANA MOREIRA JACOMO DA CONCEICAO</t>
  </si>
  <si>
    <t>21-973189717</t>
  </si>
  <si>
    <t>VERA LUCIA PEREIRA DE OLIVEIRA DO NASCIMENTO</t>
  </si>
  <si>
    <t>11-974777179</t>
  </si>
  <si>
    <t>ADRIANA OLIVEIRA GORGATE</t>
  </si>
  <si>
    <t>11-988238383</t>
  </si>
  <si>
    <t>MARIELA FIGUEIREDO TERRA</t>
  </si>
  <si>
    <t>15-991348217</t>
  </si>
  <si>
    <t>JANAINA RIBEIRO VENERUCCI</t>
  </si>
  <si>
    <t>11-954985450</t>
  </si>
  <si>
    <t>Hospital Alvorada Ambulatório Arapanés </t>
  </si>
  <si>
    <t>JORGE LUIZ ALVES DE OLIVEIRA</t>
  </si>
  <si>
    <t>21-978946312</t>
  </si>
  <si>
    <t>ROBERTO GADELHA DE SOUSA</t>
  </si>
  <si>
    <t>VILA BELA VISTA (ZONA NORTE)</t>
  </si>
  <si>
    <t>11-984655949</t>
  </si>
  <si>
    <t>APARECIDA DE LURDES FAQUINI PEREIRA</t>
  </si>
  <si>
    <t>11-957055948</t>
  </si>
  <si>
    <t>ELIANE CONCEICAO LIMA</t>
  </si>
  <si>
    <t>PARQUE PANAMERICANO</t>
  </si>
  <si>
    <t>11-947348144</t>
  </si>
  <si>
    <t>MONICA FERREIRA SANTANA DE MOURA</t>
  </si>
  <si>
    <t>21-995089383</t>
  </si>
  <si>
    <t>RITA DE CASSIA FERNANDES VENANCIO</t>
  </si>
  <si>
    <t>11-966149927</t>
  </si>
  <si>
    <t>CARLOS GARCIA</t>
  </si>
  <si>
    <t>11-993477560</t>
  </si>
  <si>
    <t>IVANETE CALDEIRA RODRIGUES</t>
  </si>
  <si>
    <t>11-998262910</t>
  </si>
  <si>
    <t>LEONARDO ROCHA NOBREGA</t>
  </si>
  <si>
    <t>21-996120686</t>
  </si>
  <si>
    <t>ADRIANA FERREIRA PEREIRA</t>
  </si>
  <si>
    <t>21-964283569</t>
  </si>
  <si>
    <t>LEONARDO DOS SANTOS BRAZ</t>
  </si>
  <si>
    <t>21-977504075</t>
  </si>
  <si>
    <t>PAULA CHRISTINA FELIPPE MARQUES</t>
  </si>
  <si>
    <t>LAGOINHA</t>
  </si>
  <si>
    <t>21-969584663</t>
  </si>
  <si>
    <t>CLAUDIA CANDIDO FERREIRA</t>
  </si>
  <si>
    <t>21-973133225</t>
  </si>
  <si>
    <t>PAULO SERGIO MARCELLINO</t>
  </si>
  <si>
    <t>PARQUE PINHEIROS</t>
  </si>
  <si>
    <t>11-992600379</t>
  </si>
  <si>
    <t>ALESSANDRA CERQUEIRA BRITTO</t>
  </si>
  <si>
    <t>11-952905056</t>
  </si>
  <si>
    <t>FRANCILEA SCALI REYNALDO</t>
  </si>
  <si>
    <t>21-997354837</t>
  </si>
  <si>
    <t>JOSE RICARDO BARBOSA DOS SANTOS</t>
  </si>
  <si>
    <t>21-982940776</t>
  </si>
  <si>
    <t>MARIA DE LOURDES RODRIGUES DO NASCIMENTO SANTOS</t>
  </si>
  <si>
    <t>11-982656741</t>
  </si>
  <si>
    <t>JOAO FRANCISCO TRENCHER MARTINS</t>
  </si>
  <si>
    <t>11-980846321</t>
  </si>
  <si>
    <t>GUILHERME SANTOS ABRITTA RODRIGUES</t>
  </si>
  <si>
    <t>21-997616545</t>
  </si>
  <si>
    <t>EDNA EUGENIO DOS REIS</t>
  </si>
  <si>
    <t>11-915800058</t>
  </si>
  <si>
    <t>STEPHANIE EUGENIO DA SILVA BERNAL</t>
  </si>
  <si>
    <t>11-916113900</t>
  </si>
  <si>
    <t>TATIANA CARVALHO DE SOUZA</t>
  </si>
  <si>
    <t>21-966176004</t>
  </si>
  <si>
    <t>THAMIRES FRANCINA CLAUDINO DE SOUZA</t>
  </si>
  <si>
    <t>21-991173685</t>
  </si>
  <si>
    <t>ELLEN DE PAULA SILVA</t>
  </si>
  <si>
    <t>11-985764535</t>
  </si>
  <si>
    <t>BENEDITO GOMES CARVALHO</t>
  </si>
  <si>
    <t>21-98740-2785</t>
  </si>
  <si>
    <t>VERA LUCIA DE MAGALHAES</t>
  </si>
  <si>
    <t>21-986314486</t>
  </si>
  <si>
    <t>ADEILSON BATISTA DOS SANTOS</t>
  </si>
  <si>
    <t>VIGARIO GERAL</t>
  </si>
  <si>
    <t>21-978989970</t>
  </si>
  <si>
    <t>DOMINGAS MENESES DE JESUS</t>
  </si>
  <si>
    <t>MG</t>
  </si>
  <si>
    <t>CONTAGEM</t>
  </si>
  <si>
    <t>CINCAO</t>
  </si>
  <si>
    <t>11-957756652</t>
  </si>
  <si>
    <t>LEONARDO SANTOS DA SILVA</t>
  </si>
  <si>
    <t>VILA NORMA</t>
  </si>
  <si>
    <t>21-990122457</t>
  </si>
  <si>
    <t>LUIZ CARLOS ALVES DO NASCIMENTO</t>
  </si>
  <si>
    <t>21-986521814</t>
  </si>
  <si>
    <t>DJALMA GOMES DOS SANTOS</t>
  </si>
  <si>
    <t>PARQUE LAGUNA E DOURADOS</t>
  </si>
  <si>
    <t>21-993867936</t>
  </si>
  <si>
    <t>MARIA DE LOURDES DOS SANTOS FREIRE</t>
  </si>
  <si>
    <t>11-977946396</t>
  </si>
  <si>
    <t>MARIA EDILENE TOMAZ PEREIRA</t>
  </si>
  <si>
    <t>11-936186089</t>
  </si>
  <si>
    <t>MARILI ANTONIA DOS SANTOS</t>
  </si>
  <si>
    <t>11-971156794</t>
  </si>
  <si>
    <t>ALMIR ALVES LOPES</t>
  </si>
  <si>
    <t>21-972032868</t>
  </si>
  <si>
    <t>MODEIR JOSE DE SOUSA SANTOS</t>
  </si>
  <si>
    <t>11-965021682</t>
  </si>
  <si>
    <t>CAROLINY VITORIA FERNANDES DE AZEVEDO</t>
  </si>
  <si>
    <t>11-971602686</t>
  </si>
  <si>
    <t>LUIZA DAU DE BARROS SENNA</t>
  </si>
  <si>
    <t>21-992319700</t>
  </si>
  <si>
    <t>TANIA MARIA DAU DE BARROS SENNA</t>
  </si>
  <si>
    <t>SAMARA LUCIANA SANT ANA GOMES</t>
  </si>
  <si>
    <t>11-986228192</t>
  </si>
  <si>
    <t>ANTONIO MARIANO BELO</t>
  </si>
  <si>
    <t>CONJUNTO PROMORAR ESTRADA DA PARADA</t>
  </si>
  <si>
    <t>11-931513195</t>
  </si>
  <si>
    <t>FERNANDO FRANCISCO TESTA</t>
  </si>
  <si>
    <t>11-985555387</t>
  </si>
  <si>
    <t>SILVANA MARIA COSTA MORAIS OLIVEIRA</t>
  </si>
  <si>
    <t>21-980886490</t>
  </si>
  <si>
    <t>CAMYLLA CORREIA FEITOSA SILVA</t>
  </si>
  <si>
    <t>11-961049506</t>
  </si>
  <si>
    <t>ELIETE MORAIS PORTELA DOS REIS</t>
  </si>
  <si>
    <t>CIDADE TIRADENTES</t>
  </si>
  <si>
    <t>11-22855842</t>
  </si>
  <si>
    <t>ARLEM SANDRO MOREIRA GOMES</t>
  </si>
  <si>
    <t>21-994734600</t>
  </si>
  <si>
    <t>DILMA DE JESUS MELO MOTA</t>
  </si>
  <si>
    <t>21-964737029</t>
  </si>
  <si>
    <t>REGINALDO MACARIO SANTANNA</t>
  </si>
  <si>
    <t>21-986179827</t>
  </si>
  <si>
    <t>ROBSON TEIXEIRA FERREIRA</t>
  </si>
  <si>
    <t>JARDIM IDEAL</t>
  </si>
  <si>
    <t>21-982715670</t>
  </si>
  <si>
    <t>MARCO ANTONIO CLARO RODRIGUES</t>
  </si>
  <si>
    <t>11-976395818</t>
  </si>
  <si>
    <t>LAURITA ALVES BARBOSA DE MATOS</t>
  </si>
  <si>
    <t>VILA JOANIZA</t>
  </si>
  <si>
    <t>11-991858034</t>
  </si>
  <si>
    <t>INALDIRA DE JESUS PAIXAO CURA</t>
  </si>
  <si>
    <t>21-980373166</t>
  </si>
  <si>
    <t>RAQUEL GOMES</t>
  </si>
  <si>
    <t>11-949438593</t>
  </si>
  <si>
    <t>KATIA CRISTINA BADO DE ALMEIDA</t>
  </si>
  <si>
    <t>11-989409302</t>
  </si>
  <si>
    <t>LUCAS RAMOS DA SILVA CLAUDIO</t>
  </si>
  <si>
    <t>21-990256802</t>
  </si>
  <si>
    <t>OTAVIO DE SOUZA FELIPE</t>
  </si>
  <si>
    <t>JARDIM IGUAÇU</t>
  </si>
  <si>
    <t>21-973615520</t>
  </si>
  <si>
    <t>WELLISON PEREIRA BALBINO</t>
  </si>
  <si>
    <t>21-983384616</t>
  </si>
  <si>
    <t>EVERTON CARVALHO</t>
  </si>
  <si>
    <t>JARDIM BARAO</t>
  </si>
  <si>
    <t>11-930593827</t>
  </si>
  <si>
    <t>RUTE CASSIOLATO DE ALMEIDA</t>
  </si>
  <si>
    <t>11-958208271</t>
  </si>
  <si>
    <t>MARCIO MARQUES DA SILVA</t>
  </si>
  <si>
    <t>11-954461376</t>
  </si>
  <si>
    <t>ALINE FERREIRA SARAIVA</t>
  </si>
  <si>
    <t>21-989622863</t>
  </si>
  <si>
    <t>NERIVANIA RODRIGUES FERREIRA</t>
  </si>
  <si>
    <t>11-980286798</t>
  </si>
  <si>
    <t>VANDA APARECIDA DOS SANTOS INACIO</t>
  </si>
  <si>
    <t>11-994350097</t>
  </si>
  <si>
    <t>MARIA DAS GRACAS FERNANDES</t>
  </si>
  <si>
    <t>11-980365501</t>
  </si>
  <si>
    <t>ROSELI MOTA</t>
  </si>
  <si>
    <t>11-962901878</t>
  </si>
  <si>
    <t>CARLOS GOMES DE FARIA NETO</t>
  </si>
  <si>
    <t>VILA ANGLO BRASILEIRA</t>
  </si>
  <si>
    <t>11-995708374</t>
  </si>
  <si>
    <t>DOUGLAS VASCONCELOS DA CRUZ</t>
  </si>
  <si>
    <t>11-981800345</t>
  </si>
  <si>
    <t>ANDREA PEREIRA DE ABREU SILVA</t>
  </si>
  <si>
    <t>21-984500449</t>
  </si>
  <si>
    <t>ORLANDO DE ABREU</t>
  </si>
  <si>
    <t>21-984500451</t>
  </si>
  <si>
    <t>AILTON ERNESTO DE SOUZA</t>
  </si>
  <si>
    <t>11-971827278</t>
  </si>
  <si>
    <t>CLAUDIA HELENA GOMES</t>
  </si>
  <si>
    <t>21-994031815</t>
  </si>
  <si>
    <t>GABRIELA BELARMINO CAMARGO</t>
  </si>
  <si>
    <t>JARDIM METROPOLE</t>
  </si>
  <si>
    <t>21-969228210</t>
  </si>
  <si>
    <t>MARCIA ROCHA</t>
  </si>
  <si>
    <t>21-986646740</t>
  </si>
  <si>
    <t>WALMIRIA PIRES MANOEL</t>
  </si>
  <si>
    <t>VILA BABILONIA</t>
  </si>
  <si>
    <t>11-995340641</t>
  </si>
  <si>
    <t>WALLACE XAVIER COUTINHO</t>
  </si>
  <si>
    <t>JARDIM IRENE</t>
  </si>
  <si>
    <t>11-981180270</t>
  </si>
  <si>
    <t>DEBORA REGINA ITO BALDIN</t>
  </si>
  <si>
    <t>PARQUE DOS PRINCIPES</t>
  </si>
  <si>
    <t>11-994816544</t>
  </si>
  <si>
    <t>CINTIA FERREIRA DA SILVA</t>
  </si>
  <si>
    <t>21-980302861</t>
  </si>
  <si>
    <t>ERIKA BATISTA DE SOUZA</t>
  </si>
  <si>
    <t>JARDIM MAZZA</t>
  </si>
  <si>
    <t>11-984373015</t>
  </si>
  <si>
    <t>ELIANA COSTA FAUSTINO</t>
  </si>
  <si>
    <t>21-994430590</t>
  </si>
  <si>
    <t>NILTON ILDO RAMOS DA SILVA</t>
  </si>
  <si>
    <t>11-970512500</t>
  </si>
  <si>
    <t>VIVIAN CAVICCHIO CARREIRO DE PAULA</t>
  </si>
  <si>
    <t>JARDIM QUISISANA (VILA NOVA CURUÇA)</t>
  </si>
  <si>
    <t>11-969213030</t>
  </si>
  <si>
    <t>NATALINA HONORATO PEDROSO GRIM</t>
  </si>
  <si>
    <t>CIDADE INTERCAP</t>
  </si>
  <si>
    <t>11-958665359</t>
  </si>
  <si>
    <t>JOSE EDVANILDO ALVES DE FIGUEREDO</t>
  </si>
  <si>
    <t>11-947705800</t>
  </si>
  <si>
    <t>FABIO ASSIS BRASIL</t>
  </si>
  <si>
    <t>11-975145703</t>
  </si>
  <si>
    <t>ANGELA GIOIA PREMAZZI PAPA</t>
  </si>
  <si>
    <t>21-988057618</t>
  </si>
  <si>
    <t>HILMA SILVA OLIVEIRA SANTOS</t>
  </si>
  <si>
    <t>11-953914140</t>
  </si>
  <si>
    <t>JANETE LOPES VIEIRA ESILVA</t>
  </si>
  <si>
    <t>11-962072521</t>
  </si>
  <si>
    <t>ROSA DE FATIMA DA ROCHA LIMA DE SA</t>
  </si>
  <si>
    <t>21-94800379</t>
  </si>
  <si>
    <t>KATIA APARECIDA DE MEDEIROS FONSECA</t>
  </si>
  <si>
    <t>11-961994807</t>
  </si>
  <si>
    <t>PAULA MARIA DA SILVA OLIVEIRA</t>
  </si>
  <si>
    <t>MARCO ANTONIO BORGES E SILVA</t>
  </si>
  <si>
    <t>21-982259503</t>
  </si>
  <si>
    <t>DANIELA RODRIGUES DE SOUZA</t>
  </si>
  <si>
    <t>21-980381203</t>
  </si>
  <si>
    <t>LUIZ RENATO FRABETTI GOLEGA</t>
  </si>
  <si>
    <t>11-964273849</t>
  </si>
  <si>
    <t>FLAVIO DA CONCEICAO CUNHA</t>
  </si>
  <si>
    <t>VILA FERREIRA</t>
  </si>
  <si>
    <t>11-952733476</t>
  </si>
  <si>
    <t>ROSELI GALDINO</t>
  </si>
  <si>
    <t>JARDIM OLIVEIRA I</t>
  </si>
  <si>
    <t>11-967017399</t>
  </si>
  <si>
    <t>DAIANE GOMES DE SOUZA SILVA</t>
  </si>
  <si>
    <t>AMBAI</t>
  </si>
  <si>
    <t>21-974477893</t>
  </si>
  <si>
    <t>JOSE RAMIRO DA SILVA</t>
  </si>
  <si>
    <t>JARDIM BELA VISTA (ZONA SUL)</t>
  </si>
  <si>
    <t>11-940658854</t>
  </si>
  <si>
    <t>BRYANNA COUTO MANASFI</t>
  </si>
  <si>
    <t>21-995007996</t>
  </si>
  <si>
    <t>APARECIDA MARIA MOTTA CARDOSO</t>
  </si>
  <si>
    <t>11-982596256</t>
  </si>
  <si>
    <t>CRISTINA RIBEIRO STATHOPOLOS</t>
  </si>
  <si>
    <t>11-932342081</t>
  </si>
  <si>
    <t>CAROLAYNE DURAES DA SILVA</t>
  </si>
  <si>
    <t>VILA DE CAVA</t>
  </si>
  <si>
    <t>21-99658919</t>
  </si>
  <si>
    <t>ARLETE COUTINHO DA ROCHA</t>
  </si>
  <si>
    <t>JARDIM UMARIZAL</t>
  </si>
  <si>
    <t>11-961651618</t>
  </si>
  <si>
    <t>ANTONIA FIRMINO MENDES</t>
  </si>
  <si>
    <t>RODRIGO MENDES DA SILVA</t>
  </si>
  <si>
    <t>21-978817620</t>
  </si>
  <si>
    <t>SANDRA REGINA DOS SANTOS</t>
  </si>
  <si>
    <t>21-987648666</t>
  </si>
  <si>
    <t>JOAO LUIZ MOREIRA DA COSTA</t>
  </si>
  <si>
    <t>21-986741150</t>
  </si>
  <si>
    <t>ROSENIR CERQUEIRA DA SILVA BENEVIDES</t>
  </si>
  <si>
    <t>21-984177708</t>
  </si>
  <si>
    <t>LUIS ANTONIO DOS SANTOS</t>
  </si>
  <si>
    <t>11-998200644</t>
  </si>
  <si>
    <t>SONIA APARECIDA GONCALVES DOS SANTOS</t>
  </si>
  <si>
    <t>11-995236844</t>
  </si>
  <si>
    <t>ROSANA ALVES RAMOS</t>
  </si>
  <si>
    <t>LAPA</t>
  </si>
  <si>
    <t>11-994730415</t>
  </si>
  <si>
    <t>JULIA GABRIELLY SILVA MESQUITA</t>
  </si>
  <si>
    <t>PARQUE NOVO SANTO AMARO</t>
  </si>
  <si>
    <t>11-965042147</t>
  </si>
  <si>
    <t>LUCIFATIMA BEZERRA VALE</t>
  </si>
  <si>
    <t>21-996429956</t>
  </si>
  <si>
    <t>LOIDA MARIA DA SILVA SANTOS</t>
  </si>
  <si>
    <t>11-960533544</t>
  </si>
  <si>
    <t>MARIA DAS GRACAS DO CARMO LINO</t>
  </si>
  <si>
    <t>21-979383007</t>
  </si>
  <si>
    <t>MARIA RAIMUNDA SANTOS DE ALMEIDA</t>
  </si>
  <si>
    <t>11-991637551</t>
  </si>
  <si>
    <t>ROGERIO DE OLIVEIRA MELO</t>
  </si>
  <si>
    <t>11-981244052</t>
  </si>
  <si>
    <t>ANTONIO ANISIO DE SOUZA PEREIRA</t>
  </si>
  <si>
    <t>JOQUEI CLUBE</t>
  </si>
  <si>
    <t>21-984506225</t>
  </si>
  <si>
    <t>EDSON COSTA SANTOS</t>
  </si>
  <si>
    <t>11-985957274</t>
  </si>
  <si>
    <t>PRISCILLA MOURAO BRASILEIRO</t>
  </si>
  <si>
    <t>11-968590566</t>
  </si>
  <si>
    <t>EDSON CARLOS DE ARAUJO FARIAS CHAVES</t>
  </si>
  <si>
    <t>JARDIM THOMAZ</t>
  </si>
  <si>
    <t>11-957917795</t>
  </si>
  <si>
    <t>MARIA DA GLORIA DE AZEVEDO OLIVEIRA</t>
  </si>
  <si>
    <t>21-988876564</t>
  </si>
  <si>
    <t>EDILENE VIEIRA DE MATOS DIAS</t>
  </si>
  <si>
    <t>JARDIM CIBELE</t>
  </si>
  <si>
    <t>11-998781341</t>
  </si>
  <si>
    <t>ERICA GENESIO PEREIRA</t>
  </si>
  <si>
    <t>21-979602433</t>
  </si>
  <si>
    <t>ANA CARLA DA SILVA SANTOS</t>
  </si>
  <si>
    <t>21-964813767</t>
  </si>
  <si>
    <t>MARIA LUCIA PINTO SANTOS SILVA</t>
  </si>
  <si>
    <t>VILA DEODORO</t>
  </si>
  <si>
    <t>11-992839767</t>
  </si>
  <si>
    <t>RENATO DE ASSIS MANDARINO FILHO</t>
  </si>
  <si>
    <t>IMIRIM</t>
  </si>
  <si>
    <t>11-940145441</t>
  </si>
  <si>
    <t>IOLANDA MARQUES RIBEIRO VIDAL</t>
  </si>
  <si>
    <t>11-993086262</t>
  </si>
  <si>
    <t>HAMILCAR ARTHUR BRAGA DE OLIVEIRA</t>
  </si>
  <si>
    <t>SAO JOAO CLIMACO</t>
  </si>
  <si>
    <t>11-931305194</t>
  </si>
  <si>
    <t>KATHEELYN DA SILVA OLIVEIRA</t>
  </si>
  <si>
    <t>11-994842630</t>
  </si>
  <si>
    <t>MARTA SARAIVA MOREIRA</t>
  </si>
  <si>
    <t>11-997072978</t>
  </si>
  <si>
    <t>MARCELA DE SA MORAIS</t>
  </si>
  <si>
    <t>21-999792272</t>
  </si>
  <si>
    <t>MARCELO DA CRUZ MORAIS</t>
  </si>
  <si>
    <t>21-997594519</t>
  </si>
  <si>
    <t>DENICIO DUARTE SANTOS</t>
  </si>
  <si>
    <t>11-986279009</t>
  </si>
  <si>
    <t>CAIME RAMOS DE LIMA</t>
  </si>
  <si>
    <t>21-999156543</t>
  </si>
  <si>
    <t>ELIZABETH BARRETO RAMOS FERREIRA HARBES</t>
  </si>
  <si>
    <t>21-998515014</t>
  </si>
  <si>
    <t>MARTA OLIVEIRA TAMINATO</t>
  </si>
  <si>
    <t>PARQUE FONGARO</t>
  </si>
  <si>
    <t>11-958803223</t>
  </si>
  <si>
    <t>ESMERALDA CEZAR DA CONCEICAO TORRES PEREIRA</t>
  </si>
  <si>
    <t>21-996161679</t>
  </si>
  <si>
    <t>CRICIA DA SILVA PEREIRA</t>
  </si>
  <si>
    <t>21-979580313</t>
  </si>
  <si>
    <t>QUITERIA LOURDES DOS SANTOS</t>
  </si>
  <si>
    <t>JARDIM GUAIANAZES</t>
  </si>
  <si>
    <t>11-982858276</t>
  </si>
  <si>
    <t>MONALISA VIEIRA CALHEIRA</t>
  </si>
  <si>
    <t>11-977423503</t>
  </si>
  <si>
    <t>MARIA AUXILIADORA RODRIGUES DE OLIVEIRA</t>
  </si>
  <si>
    <t>VILA LIVIERO</t>
  </si>
  <si>
    <t>11-989806597</t>
  </si>
  <si>
    <t>JAQUELINE CARLA DE ANDRADE</t>
  </si>
  <si>
    <t>21-965698951</t>
  </si>
  <si>
    <t>MARIA DO SOCORRO DOS SANTOS RODRIGUES</t>
  </si>
  <si>
    <t>ANAIA PEQUENO</t>
  </si>
  <si>
    <t>21-988614595</t>
  </si>
  <si>
    <t>IVONETE NORIS FRANCESCHETTI MARIANO</t>
  </si>
  <si>
    <t>KM 18</t>
  </si>
  <si>
    <t>11-966453712</t>
  </si>
  <si>
    <t>SERGIO MARCOS MACIEIRA DE LIRA</t>
  </si>
  <si>
    <t>JARDIM IMBUI</t>
  </si>
  <si>
    <t>21-982086034</t>
  </si>
  <si>
    <t>ROSA MARIA SILVA DIAS</t>
  </si>
  <si>
    <t>21-997362088</t>
  </si>
  <si>
    <t>MARTA GABRIELLY MENDES BARBOSA</t>
  </si>
  <si>
    <t>21-965754850</t>
  </si>
  <si>
    <t>EDINILZA DE SANTANA NOLACIO</t>
  </si>
  <si>
    <t>JARDIM VERA CRUZ</t>
  </si>
  <si>
    <t>11-963658116</t>
  </si>
  <si>
    <t>FELISBERTO DE PAULA OLIVEIRA FILHO</t>
  </si>
  <si>
    <t>VILA REMO</t>
  </si>
  <si>
    <t>75-988145530</t>
  </si>
  <si>
    <t>ELILIA ALVES SARAIVA</t>
  </si>
  <si>
    <t>11-38454488</t>
  </si>
  <si>
    <t>GABRIEL DE OLIVEIRA</t>
  </si>
  <si>
    <t>11-987346556</t>
  </si>
  <si>
    <t>GUSTAVO DA SILVA LIMA DIAS</t>
  </si>
  <si>
    <t>11-986866721</t>
  </si>
  <si>
    <t>MARINALVA MARIA BEZERRA DE FARIAS</t>
  </si>
  <si>
    <t>11-977381007</t>
  </si>
  <si>
    <t>VIVIANE APARECIDA MORAES DE ALMEIDA</t>
  </si>
  <si>
    <t>11-959453037</t>
  </si>
  <si>
    <t>JIVANILDO SILVA SANTANA</t>
  </si>
  <si>
    <t>11-999739041</t>
  </si>
  <si>
    <t>SAMARA APAERECIDA ALBUQUERQUE SALES DE SOUZA</t>
  </si>
  <si>
    <t>11-972825879</t>
  </si>
  <si>
    <t>AIANARA DA SILVA LIRA</t>
  </si>
  <si>
    <t>11-987928729</t>
  </si>
  <si>
    <t>ALANA DA SILVA RANGEL</t>
  </si>
  <si>
    <t>21-972972522</t>
  </si>
  <si>
    <t>ALEXANDRO DAS NEVES FRANCO</t>
  </si>
  <si>
    <t>11-997640660</t>
  </si>
  <si>
    <t>ANDERSON JONAS FROES CARLOS</t>
  </si>
  <si>
    <t>21-993534526</t>
  </si>
  <si>
    <t>ANDREA LUIZ DA SILVA</t>
  </si>
  <si>
    <t>21-991807419</t>
  </si>
  <si>
    <t>ANDREIA RODRIGUES DA SILVA</t>
  </si>
  <si>
    <t>11-958260614</t>
  </si>
  <si>
    <t>BARBARA SARAH DA SILVA MEDEIROS PEREIRA</t>
  </si>
  <si>
    <t>11-964987041</t>
  </si>
  <si>
    <t>BRUNA LAIZ DE SOUSA BARBOZA</t>
  </si>
  <si>
    <t>21-965767952</t>
  </si>
  <si>
    <t>CLAUDINEI SILVA DE FARIAS</t>
  </si>
  <si>
    <t>11-996601029</t>
  </si>
  <si>
    <t>CLAUDIO VIANA MARTINS</t>
  </si>
  <si>
    <t>11-974772196</t>
  </si>
  <si>
    <t>DANIEL SANTOS ARAUJO</t>
  </si>
  <si>
    <t>21-978767238</t>
  </si>
  <si>
    <t>DEBORA CRISTINA PIRES SILVA</t>
  </si>
  <si>
    <t>21-986943085</t>
  </si>
  <si>
    <t>EDUARDO DE LUCA SIMOES DE FARIA</t>
  </si>
  <si>
    <t>21-987005219</t>
  </si>
  <si>
    <t>EMYLLY FARIAS DOS SANTOS</t>
  </si>
  <si>
    <t>11-957812205</t>
  </si>
  <si>
    <t>EVERTON CORREA DE OLIVEIRA</t>
  </si>
  <si>
    <t>JARDIM ANNY</t>
  </si>
  <si>
    <t>11-984964685</t>
  </si>
  <si>
    <t>FERNANDO FRANCISCO DOS SANTOS JUNIOR</t>
  </si>
  <si>
    <t>JARDIM AEROPORTO III</t>
  </si>
  <si>
    <t>11-988245982</t>
  </si>
  <si>
    <t>FLAVIA CRISTINA DOS SANTOS</t>
  </si>
  <si>
    <t>21-981764772</t>
  </si>
  <si>
    <t>FRANCILENE RIBEIRO DE LIMA</t>
  </si>
  <si>
    <t>11-968906607</t>
  </si>
  <si>
    <t>GABRIELLE VERISSIMA COUTINHO</t>
  </si>
  <si>
    <t>21-973539103</t>
  </si>
  <si>
    <t>HUGO SANTANA DA CONCEICAO DA SILVA</t>
  </si>
  <si>
    <t>21-972079507</t>
  </si>
  <si>
    <t>JOSUE ALMEIDA DE OLIVEIRA</t>
  </si>
  <si>
    <t>21-991567525</t>
  </si>
  <si>
    <t>JULIA DE LIMA SANTOS</t>
  </si>
  <si>
    <t>PARQUE MUNHOZ</t>
  </si>
  <si>
    <t>11-965916255</t>
  </si>
  <si>
    <t>KIUZETTH AZEVEDO DA SILVA PEREIRA</t>
  </si>
  <si>
    <t>21-985452065</t>
  </si>
  <si>
    <t>LUANA BOLINA FURUHASHI</t>
  </si>
  <si>
    <t>11-942409800</t>
  </si>
  <si>
    <t>LUANA LOPES ALMEIDA</t>
  </si>
  <si>
    <t>LUCIMAR RODRIGUES MARIANO ALAMAR BENEVIDES</t>
  </si>
  <si>
    <t>21-982338959</t>
  </si>
  <si>
    <t>LUIZA DOROTEU DA SILVA SOARES</t>
  </si>
  <si>
    <t>11-969392906</t>
  </si>
  <si>
    <t>MACIEL SILVA DOS SANTOS</t>
  </si>
  <si>
    <t>21-972403793</t>
  </si>
  <si>
    <t>MARCELLA POLIANA DE FIGUEIREDO FELIZARDO</t>
  </si>
  <si>
    <t>11-961079044</t>
  </si>
  <si>
    <t>MARCIA GONCALVES DOS SANTOS REIS</t>
  </si>
  <si>
    <t>11-966973886</t>
  </si>
  <si>
    <t>MARCIA PIRES GONCALVES</t>
  </si>
  <si>
    <t>11-996991326</t>
  </si>
  <si>
    <t>MARCIO AUGUSTO DOS SANTOS</t>
  </si>
  <si>
    <t>11-992484198</t>
  </si>
  <si>
    <t>MARCIO KLEBER GOMES IMPROTA</t>
  </si>
  <si>
    <t>MARIA DE FATIMA TERTULIANO</t>
  </si>
  <si>
    <t>11-988432591</t>
  </si>
  <si>
    <t>MARIA STELLA TORRES</t>
  </si>
  <si>
    <t>11-985750689</t>
  </si>
  <si>
    <t>MONICA SCHIFFINI BALOTTA DE OLIVEIRA</t>
  </si>
  <si>
    <t>11-997474996</t>
  </si>
  <si>
    <t>PAOLA FARIA CHAGAS</t>
  </si>
  <si>
    <t>NOVO MEXICO</t>
  </si>
  <si>
    <t>21-997302169</t>
  </si>
  <si>
    <t>PAULO FRANCISCO SOUZA</t>
  </si>
  <si>
    <t>11-998338464</t>
  </si>
  <si>
    <t>PRISCILA FREITAS DA SILVA</t>
  </si>
  <si>
    <t>JARDIM VARAN</t>
  </si>
  <si>
    <t>11-993128047</t>
  </si>
  <si>
    <t>PRISCILA SILVA BRANDAO</t>
  </si>
  <si>
    <t>11-913345331</t>
  </si>
  <si>
    <t>RAQUEL AZEVEDO DE SOUZA</t>
  </si>
  <si>
    <t>21-976745687</t>
  </si>
  <si>
    <t>RAQUEL FONSECA GOMES DA SILVA</t>
  </si>
  <si>
    <t>11-99937828</t>
  </si>
  <si>
    <t>REGINALDO VIEIRA JUNIOR</t>
  </si>
  <si>
    <t>11-993828148</t>
  </si>
  <si>
    <t>ROBERTA CORREA ZANI</t>
  </si>
  <si>
    <t>VILA VERA</t>
  </si>
  <si>
    <t>11-995786461</t>
  </si>
  <si>
    <t>ROBERTA FLORENCIO CUMARU</t>
  </si>
  <si>
    <t>11-998411407</t>
  </si>
  <si>
    <t>ROSIMEIRE APARECIDA SOUZA DE OLIVEIRA MENDES</t>
  </si>
  <si>
    <t>11-956483385</t>
  </si>
  <si>
    <t>SAMUEL DE SOUZA LIMA NUNES</t>
  </si>
  <si>
    <t>11-983046337</t>
  </si>
  <si>
    <t>SARAH RODRIGUES SILVA</t>
  </si>
  <si>
    <t>11-974794381</t>
  </si>
  <si>
    <t>SIMONE CORDEIRO ESPIGARES</t>
  </si>
  <si>
    <t>CAMARAO</t>
  </si>
  <si>
    <t>21-991284554</t>
  </si>
  <si>
    <t>SONIA REGINA FARIAS DE MATTOS</t>
  </si>
  <si>
    <t>21-999981681</t>
  </si>
  <si>
    <t>THAIS DA SILVA CORREA</t>
  </si>
  <si>
    <t>21-997741580</t>
  </si>
  <si>
    <t>UANDERSON DOMINGOS DOS SANTOS</t>
  </si>
  <si>
    <t>21-993421831</t>
  </si>
  <si>
    <t>VANDELEUMA CARNEIRO COSTA</t>
  </si>
  <si>
    <t>11-949935193</t>
  </si>
  <si>
    <t>VERONICA CAMARGO CARDOSO</t>
  </si>
  <si>
    <t>21-992023568</t>
  </si>
  <si>
    <t>VICTOR FLORENCIO CUMARU DE PAULA</t>
  </si>
  <si>
    <t>WAGNER FERREIRA DOS SANTOS</t>
  </si>
  <si>
    <t>21-964337806</t>
  </si>
  <si>
    <t>WILMA FERNANDES ALVES</t>
  </si>
  <si>
    <t>11-965556878</t>
  </si>
  <si>
    <t>JULIA MARIA CORREIA LIMA GONCALVES</t>
  </si>
  <si>
    <t>21-982285397</t>
  </si>
  <si>
    <t>MAICON MARTINS DA SILVA</t>
  </si>
  <si>
    <t>MARAPICU</t>
  </si>
  <si>
    <t>21-994463303</t>
  </si>
  <si>
    <t>PATRICIA RODRIGUES CARVALHO VASCONCELLOS</t>
  </si>
  <si>
    <t>11-976290162</t>
  </si>
  <si>
    <t>NILCIVANE DE ALMEIDA OLIVEIRA</t>
  </si>
  <si>
    <t>11-996644521</t>
  </si>
  <si>
    <t>NEIDE ROSSINI VARGAS</t>
  </si>
  <si>
    <t>11-984153361</t>
  </si>
  <si>
    <t>DIOCELIA SANTOS PEREIRA</t>
  </si>
  <si>
    <t>JARDIM SANTA FE (ZONA SUL)</t>
  </si>
  <si>
    <t>11-985821850</t>
  </si>
  <si>
    <t>ANDERSON PEREIRA DE SANTANA</t>
  </si>
  <si>
    <t>21-974752999</t>
  </si>
  <si>
    <t>JOSE ANTONIO FREITAS LAPA</t>
  </si>
  <si>
    <t>81-999248683</t>
  </si>
  <si>
    <t>SUELI MARIANO ALVES DO NASCIMENTO</t>
  </si>
  <si>
    <t>11-977739931</t>
  </si>
  <si>
    <t>KEVIN JOSE DE ALMEIDA RODRIGUES</t>
  </si>
  <si>
    <t>11-962501541</t>
  </si>
  <si>
    <t>GALDIERI BRUNO NUNES SALVIANO</t>
  </si>
  <si>
    <t>11-966047180</t>
  </si>
  <si>
    <t>JOSE CELIO DE ALMEIDA</t>
  </si>
  <si>
    <t>TRES MONTANHAS</t>
  </si>
  <si>
    <t>11-989198009</t>
  </si>
  <si>
    <t>LILIAN DE ALMEIDA RODRIGUES SILVA</t>
  </si>
  <si>
    <t>VILA CALIFORNIA</t>
  </si>
  <si>
    <t>11-999486874</t>
  </si>
  <si>
    <t>SILVANIA CASTRO DOS SANTOS</t>
  </si>
  <si>
    <t>11-946780547</t>
  </si>
  <si>
    <t>ESTHER BELO DE MATTOS</t>
  </si>
  <si>
    <t>21-964349044</t>
  </si>
  <si>
    <t>MARIA DA CONCEICAO DOS REIS</t>
  </si>
  <si>
    <t>11-961417462</t>
  </si>
  <si>
    <t>MATHEUS GOMES DA SILVA</t>
  </si>
  <si>
    <t>21-988553973</t>
  </si>
  <si>
    <t>VANIA ALCANTARA PEREIRA MARTINS</t>
  </si>
  <si>
    <t>DOMINGAS SOUSA DE JESUS</t>
  </si>
  <si>
    <t>21-96461433</t>
  </si>
  <si>
    <t>SERGIO LUIZ DE MIRANDA</t>
  </si>
  <si>
    <t>VILA VITORIA</t>
  </si>
  <si>
    <t>11-974437399</t>
  </si>
  <si>
    <t>MARIANA DE CAMILLO PINTO DE SOUZA</t>
  </si>
  <si>
    <t>11-994216715</t>
  </si>
  <si>
    <t>MARCIA CARNEIRO DA SILVA</t>
  </si>
  <si>
    <t>VILA INVERNADA</t>
  </si>
  <si>
    <t>11-969978183</t>
  </si>
  <si>
    <t>EDUARDO SADAO SATO</t>
  </si>
  <si>
    <t>11-980297332</t>
  </si>
  <si>
    <t>RAYANNE RAMOS RODRIGUES OLIVEIRA</t>
  </si>
  <si>
    <t>COLUBANDE</t>
  </si>
  <si>
    <t>21-984062652</t>
  </si>
  <si>
    <t>SANDRA MARIA FERREIRA DE OLIVEIRA</t>
  </si>
  <si>
    <t>11-972844088</t>
  </si>
  <si>
    <t>LUCIMAR SIQUEIRA LEITAO</t>
  </si>
  <si>
    <t>VALERIA INACIO DE OLIVEIRA DA HORA</t>
  </si>
  <si>
    <t>11-947255078</t>
  </si>
  <si>
    <t>FABIANA RODRIGUES DE JESUS MEIRELES</t>
  </si>
  <si>
    <t>JARDIM SONIA (ZONA SUL)</t>
  </si>
  <si>
    <t>11-983777781</t>
  </si>
  <si>
    <t>ARMANDO DE MATOS FERREIRA</t>
  </si>
  <si>
    <t>21-981420799</t>
  </si>
  <si>
    <t>GERALDO EDUARDO DA SILVA</t>
  </si>
  <si>
    <t>11-981501131</t>
  </si>
  <si>
    <t>LILIAN APARECIDA GOMES</t>
  </si>
  <si>
    <t>JARDIM VILA FORMOSA</t>
  </si>
  <si>
    <t>21-997191892</t>
  </si>
  <si>
    <t>ANDREIA DE FREITAS GONCALVES MORRONI</t>
  </si>
  <si>
    <t>11-986128435</t>
  </si>
  <si>
    <t>ROSANE PEIXOTO PINTO DE OLIVEIRA</t>
  </si>
  <si>
    <t>PITA</t>
  </si>
  <si>
    <t>21-996699529</t>
  </si>
  <si>
    <t>LEONTINA MACHADO CANDEIAS</t>
  </si>
  <si>
    <t>21-987991105</t>
  </si>
  <si>
    <t>SILVANA SANTINO GATTI</t>
  </si>
  <si>
    <t>JARDIM DIVINOLANDIA</t>
  </si>
  <si>
    <t>11-980642318</t>
  </si>
  <si>
    <t>MARCIA DE QUEIROZ DA LUZ</t>
  </si>
  <si>
    <t>21-979194207</t>
  </si>
  <si>
    <t>MYLENA CRISTINA DE OLIVEIRA DA SILVA</t>
  </si>
  <si>
    <t>21-992761510</t>
  </si>
  <si>
    <t>MARINALVA RAMOS DA SILVA</t>
  </si>
  <si>
    <t>PARQUE ULISSES</t>
  </si>
  <si>
    <t>21-969409396</t>
  </si>
  <si>
    <t>SIMONE HELENA PEREIRA DA SILVA</t>
  </si>
  <si>
    <t>21-980815022</t>
  </si>
  <si>
    <t>CINTIA EVANGELISTA</t>
  </si>
  <si>
    <t>11-993021919</t>
  </si>
  <si>
    <t>DEBORA REGINA LEITE DA SILVA</t>
  </si>
  <si>
    <t>PARQUE TOMAS SARAIVA</t>
  </si>
  <si>
    <t>11-963419748</t>
  </si>
  <si>
    <t>MAURICIO FIGUEIREDO COSTA DA MOTA</t>
  </si>
  <si>
    <t>21-975357281</t>
  </si>
  <si>
    <t>ALESSANDRA ALVES DE ALMEIDA BILHARVAS</t>
  </si>
  <si>
    <t>11-932542410</t>
  </si>
  <si>
    <t>RENATA FUNES DA SILVA ROCHA</t>
  </si>
  <si>
    <t>VILA PIRAJUSSARA</t>
  </si>
  <si>
    <t>11-994051479</t>
  </si>
  <si>
    <t>HENRIQUE PEREIRA NETO</t>
  </si>
  <si>
    <t>21-982874766</t>
  </si>
  <si>
    <t>JORGE MARCOS RAMOS GRACA</t>
  </si>
  <si>
    <t>21-994003229</t>
  </si>
  <si>
    <t>DANIEL DA SILVA FERREIRA</t>
  </si>
  <si>
    <t>11-978052224</t>
  </si>
  <si>
    <t>ERIK DE PAULA TAKARABE OUCHASKI</t>
  </si>
  <si>
    <t>11-976578655</t>
  </si>
  <si>
    <t>APARECIDA DE JESUS FERNANDES DE OLIVEIRA</t>
  </si>
  <si>
    <t>ARUJAMERICA</t>
  </si>
  <si>
    <t>11-974371382</t>
  </si>
  <si>
    <t>SANDRA CUPERTINO RIBEIRO</t>
  </si>
  <si>
    <t>21-988216957</t>
  </si>
  <si>
    <t>GUSTAVO DE MORAES E SILVA</t>
  </si>
  <si>
    <t>JARDIM MESQUITA</t>
  </si>
  <si>
    <t>11-941691284</t>
  </si>
  <si>
    <t>DANIELE SANTOS NUNES</t>
  </si>
  <si>
    <t>11-951976739</t>
  </si>
  <si>
    <t>CLAUDIA LUCIA DE SOUZA BELEM</t>
  </si>
  <si>
    <t>21-984145457</t>
  </si>
  <si>
    <t>ROSILENE DE OLIVEIRA</t>
  </si>
  <si>
    <t>21-968666078</t>
  </si>
  <si>
    <t>ISRAEL LUIZ DE FRANCA</t>
  </si>
  <si>
    <t>11-952328128</t>
  </si>
  <si>
    <t>GREYCI MONTEIRO DE OLIVEIRA</t>
  </si>
  <si>
    <t>11-981482117</t>
  </si>
  <si>
    <t>EDSON GONCALVES COSTA</t>
  </si>
  <si>
    <t>11-986737516</t>
  </si>
  <si>
    <t>GISLAINE APARECIDA BARIANI</t>
  </si>
  <si>
    <t>11-932911609</t>
  </si>
  <si>
    <t>LUCIANA FERNANDES PORCEL RIBEIRO</t>
  </si>
  <si>
    <t>11-917172405</t>
  </si>
  <si>
    <t>LILIANE SOUSA KUWAHARA</t>
  </si>
  <si>
    <t>11-986636169</t>
  </si>
  <si>
    <t>MANOEL RIBEIRO MAGALHAES</t>
  </si>
  <si>
    <t>11-982591730</t>
  </si>
  <si>
    <t>CLEUZA PEDRO</t>
  </si>
  <si>
    <t>JARDIM PARAVENTI</t>
  </si>
  <si>
    <t>11-965085215</t>
  </si>
  <si>
    <t>MIRELA SOUTO COLOMBO</t>
  </si>
  <si>
    <t>ENGENHO DO MATO</t>
  </si>
  <si>
    <t>21-987669525</t>
  </si>
  <si>
    <t>MARCELO PONTES DA COSTA</t>
  </si>
  <si>
    <t>21-964315301</t>
  </si>
  <si>
    <t>VALERIA APARECIDA LEAO RAYMUNDO FERREIRA</t>
  </si>
  <si>
    <t>11-985672183</t>
  </si>
  <si>
    <t>VICTORIA CRISTINA DA SILVA</t>
  </si>
  <si>
    <t>11-947589209</t>
  </si>
  <si>
    <t>ELIANA APARECIDA BELINA</t>
  </si>
  <si>
    <t>CIPAVA</t>
  </si>
  <si>
    <t>11-949296504</t>
  </si>
  <si>
    <t>CARMELITA CARVALHO DOS SANTOS ALVES</t>
  </si>
  <si>
    <t>11-934225005</t>
  </si>
  <si>
    <t>CESAR DE SOUSA</t>
  </si>
  <si>
    <t>11-976239422</t>
  </si>
  <si>
    <t>DEJANE TENORIO DA SILVA SOUSA</t>
  </si>
  <si>
    <t>VANESSA GONCALVES DE BRITTO FERREIRA LOURENCO</t>
  </si>
  <si>
    <t>21-983880882</t>
  </si>
  <si>
    <t>EDIVALDO DE OLIVEIRA MENEZES</t>
  </si>
  <si>
    <t>REAL PARQUE</t>
  </si>
  <si>
    <t>11-964796977</t>
  </si>
  <si>
    <t>FELIX BEZERRA DA SILVA</t>
  </si>
  <si>
    <t>PARQUE SAO LOURENÇO</t>
  </si>
  <si>
    <t>11-941810690</t>
  </si>
  <si>
    <t>MARIA APARECIDA ALVES FONTOLAN</t>
  </si>
  <si>
    <t>VILA NOSSA SENHORA DE FATIMA</t>
  </si>
  <si>
    <t>11-943025562</t>
  </si>
  <si>
    <t>JOSE GERALDO CAMILO</t>
  </si>
  <si>
    <t>21-966179449</t>
  </si>
  <si>
    <t>PEDRO PAULO DE MORAES ROMEIRO E MOURA FONTES</t>
  </si>
  <si>
    <t>11-998909904</t>
  </si>
  <si>
    <t>SUELY MARIA DE SOUZA ELOY</t>
  </si>
  <si>
    <t>21-996902502</t>
  </si>
  <si>
    <t>MARIA DE JESUS ARAUJO DO NASCIMENTO</t>
  </si>
  <si>
    <t>21-98368848</t>
  </si>
  <si>
    <t>GENIVAL FRANCISCO NERES</t>
  </si>
  <si>
    <t>11-964477893</t>
  </si>
  <si>
    <t>ABILIO JOSE DA SILVA</t>
  </si>
  <si>
    <t>11-993297274</t>
  </si>
  <si>
    <t>ROSANGELA CRISTINA MARTINS GATZ FERRAZ</t>
  </si>
  <si>
    <t>JARDIM LOURDES</t>
  </si>
  <si>
    <t>11-963011895</t>
  </si>
  <si>
    <t>SANDRA ALVES DA SILVA</t>
  </si>
  <si>
    <t>11-931105508</t>
  </si>
  <si>
    <t>JOAO MARIA DA SILVA</t>
  </si>
  <si>
    <t>11-947618582</t>
  </si>
  <si>
    <t>LYV SANTOS SANTAREM</t>
  </si>
  <si>
    <t>21-972208256</t>
  </si>
  <si>
    <t>JHENIFER DUTRA SOUZA</t>
  </si>
  <si>
    <t>VILA TIRADENTES</t>
  </si>
  <si>
    <t>21-970937530</t>
  </si>
  <si>
    <t>THALISSA OLIVEIRA DOS SANTOS DE SIQUEIRA</t>
  </si>
  <si>
    <t>11-972184086</t>
  </si>
  <si>
    <t>MARIZETE DA SILVA SANTOS</t>
  </si>
  <si>
    <t>11-947809216</t>
  </si>
  <si>
    <t>JUCILENE ALVES DA COSTA ALMEIDA</t>
  </si>
  <si>
    <t>11-982950096</t>
  </si>
  <si>
    <t>GABRIEL DE OLIVEIRA PAZ</t>
  </si>
  <si>
    <t>21-998944799</t>
  </si>
  <si>
    <t>PATRICIA CRISTINA SANTOS FIORINI</t>
  </si>
  <si>
    <t>VILA PARANAGUA</t>
  </si>
  <si>
    <t>11-954037360</t>
  </si>
  <si>
    <t>DAMIAO LOPES MOREIRA</t>
  </si>
  <si>
    <t>CIDADE ADEMAR</t>
  </si>
  <si>
    <t>11-944618700</t>
  </si>
  <si>
    <t>CREUZA SOUZA COELHO</t>
  </si>
  <si>
    <t>11-934203563</t>
  </si>
  <si>
    <t>NEUZA MACHADO FREIRE</t>
  </si>
  <si>
    <t>ENGENHO PEQUENO</t>
  </si>
  <si>
    <t>21-984841809</t>
  </si>
  <si>
    <t>ELIENE MATOS DE SOUSA</t>
  </si>
  <si>
    <t>11-988583387</t>
  </si>
  <si>
    <t>FRANCISLEI GOMES PANARO DA SILVA</t>
  </si>
  <si>
    <t>21-983114736</t>
  </si>
  <si>
    <t>MATHEUS PEREIRA EVARISTO</t>
  </si>
  <si>
    <t>SANTA HELENA</t>
  </si>
  <si>
    <t>21-979652818</t>
  </si>
  <si>
    <t>FRANCISCA ROSEMAR TIMBO DE SOUZA FREIRE</t>
  </si>
  <si>
    <t>21-998338320</t>
  </si>
  <si>
    <t>MARIA DE FATIMA COUTINHO AYRES ALMEIDA</t>
  </si>
  <si>
    <t>21-986343913</t>
  </si>
  <si>
    <t>CAMILA GALVAO DOS REIS</t>
  </si>
  <si>
    <t>21-984051951</t>
  </si>
  <si>
    <t>CAROLINA EMILIA DA SILVA</t>
  </si>
  <si>
    <t>21-982728088</t>
  </si>
  <si>
    <t>MARIA JULIA SANTANA DIAS</t>
  </si>
  <si>
    <t>21-967141521</t>
  </si>
  <si>
    <t>VIVIANE RODRIGUES DE ALMEIDA</t>
  </si>
  <si>
    <t>11-974468552</t>
  </si>
  <si>
    <t>SOLANGE ESTEVES DOS SANTOS RODRIGUES</t>
  </si>
  <si>
    <t>11-996138320</t>
  </si>
  <si>
    <t>APARECIDA MALVA DE OLIVEIRA</t>
  </si>
  <si>
    <t>11-964756401</t>
  </si>
  <si>
    <t>MARIA IRENIZ RODRIGUES</t>
  </si>
  <si>
    <t>11-959914660</t>
  </si>
  <si>
    <t>SONIA DE FATIMA GOMES MAIA</t>
  </si>
  <si>
    <t>21-988193922</t>
  </si>
  <si>
    <t>CARLOS ANTONIO SILVEIRA</t>
  </si>
  <si>
    <t>11-999302115</t>
  </si>
  <si>
    <t>LIVIA DA SILVA MATEUS</t>
  </si>
  <si>
    <t>11-989889898</t>
  </si>
  <si>
    <t>JUSSARA LIBERALINO DA SILVA COSTA</t>
  </si>
  <si>
    <t>21-964185128</t>
  </si>
  <si>
    <t>BRUNO CARDOSO FERREIRA</t>
  </si>
  <si>
    <t>21-995757874</t>
  </si>
  <si>
    <t>ELISABETE PEREIRA DA SILVA VIEIRA</t>
  </si>
  <si>
    <t>11-964367345</t>
  </si>
  <si>
    <t>ALESSANDRO TACCI</t>
  </si>
  <si>
    <t>11-950402442</t>
  </si>
  <si>
    <t>ADRIANO VIEIRA CARDOSO</t>
  </si>
  <si>
    <t>11-947514812</t>
  </si>
  <si>
    <t>JOEL PACHECO DE ANDRADE</t>
  </si>
  <si>
    <t>21-997412532</t>
  </si>
  <si>
    <t>MARCUS GUTEMBERG FERREIRA DE SOUZA</t>
  </si>
  <si>
    <t>JARDIM CAMBUCI</t>
  </si>
  <si>
    <t>11-940059451</t>
  </si>
  <si>
    <t>FABIO DOS SANTOS LIMA</t>
  </si>
  <si>
    <t>PARQUE NAÇOES UNIDAS</t>
  </si>
  <si>
    <t>11-969617689</t>
  </si>
  <si>
    <t>MARIA SOCORRO MACIEL DE OLIVEIRA</t>
  </si>
  <si>
    <t>JARDIM VERA</t>
  </si>
  <si>
    <t>11-965816792</t>
  </si>
  <si>
    <t>ADRIANA DIAS MOREIRA FREITAS</t>
  </si>
  <si>
    <t>21-965083866</t>
  </si>
  <si>
    <t>CLAUDIO APARECIDO DIAS</t>
  </si>
  <si>
    <t>11-984297971</t>
  </si>
  <si>
    <t>ANDREIA LUCIANA NUNES DO AMARAL</t>
  </si>
  <si>
    <t>11-993013099</t>
  </si>
  <si>
    <t>FRANCILENE SANTOS DE FRANCA</t>
  </si>
  <si>
    <t>JARDIM MARIA ALICE</t>
  </si>
  <si>
    <t>11-979846261</t>
  </si>
  <si>
    <t>THABATA DE OLIVEIRA COSTA</t>
  </si>
  <si>
    <t>11-982948167</t>
  </si>
  <si>
    <t>ALBERTO LINDOLFO PEREIRA</t>
  </si>
  <si>
    <t>11-966290330</t>
  </si>
  <si>
    <t>JOYCE KAREN DE CASTRO MATTOS</t>
  </si>
  <si>
    <t>21-981875180</t>
  </si>
  <si>
    <t>MARCELO DIAS DE OLIVERIA</t>
  </si>
  <si>
    <t>21-983162721</t>
  </si>
  <si>
    <t>WILLIANS MACHADO ALELUIA FREITAS</t>
  </si>
  <si>
    <t>21-987523676</t>
  </si>
  <si>
    <t>LAURA ZITTO FERNANDES</t>
  </si>
  <si>
    <t>21-996497411</t>
  </si>
  <si>
    <t>LUCIA TERESA ARMELAU</t>
  </si>
  <si>
    <t>21-976960232</t>
  </si>
  <si>
    <t>SIMONETI CLASS RANGEL</t>
  </si>
  <si>
    <t>11-944712405</t>
  </si>
  <si>
    <t>ROGERIO ZUCCHINI</t>
  </si>
  <si>
    <t>11-993355600</t>
  </si>
  <si>
    <t>BRUNA DE MEDEIROS COSTA</t>
  </si>
  <si>
    <t>11-981929535</t>
  </si>
  <si>
    <t>PAMELA INGRID SANTOS VALENCIO ARAUJO</t>
  </si>
  <si>
    <t>JARDIM NOVA TABOAO</t>
  </si>
  <si>
    <t>11-973326436</t>
  </si>
  <si>
    <t>ANTONIO PEREIRA DA SILVA</t>
  </si>
  <si>
    <t>11-991664346</t>
  </si>
  <si>
    <t>LEONARDA DE PAULA</t>
  </si>
  <si>
    <t>JARDIM NOEMIA</t>
  </si>
  <si>
    <t>11-961204615</t>
  </si>
  <si>
    <t>ROSILDA ALMEIDA GOMES</t>
  </si>
  <si>
    <t>FLAMENGO</t>
  </si>
  <si>
    <t>21-967154420</t>
  </si>
  <si>
    <t>MARIA ADELIA DE SOUSA SALES</t>
  </si>
  <si>
    <t>JARDIM NOVO PORTUGAL</t>
  </si>
  <si>
    <t>11-954579366</t>
  </si>
  <si>
    <t>ELIZABETE ALVES MENDONCA</t>
  </si>
  <si>
    <t>-</t>
  </si>
  <si>
    <t>CARMOZINA ANDRADE MAULI</t>
  </si>
  <si>
    <t>11-988626683</t>
  </si>
  <si>
    <t>ISADORA MACEDO FERREIRA</t>
  </si>
  <si>
    <t>21-976486966</t>
  </si>
  <si>
    <t>EDUARDO ARDITTI PRECIADO</t>
  </si>
  <si>
    <t>21-991996573</t>
  </si>
  <si>
    <t>LUCIANE VITORINO DE SOUZA</t>
  </si>
  <si>
    <t>21-992694426</t>
  </si>
  <si>
    <t>FABIANA DA SILVA BATISTA</t>
  </si>
  <si>
    <t>21-977352309</t>
  </si>
  <si>
    <t>MARIA LUCIA ROSA DE SOUZA</t>
  </si>
  <si>
    <t>11-943383587</t>
  </si>
  <si>
    <t>VICTOR HUGO MENENDES MACHADO</t>
  </si>
  <si>
    <t>21-985802122</t>
  </si>
  <si>
    <t>CELIA REGINA GOMES PEREIRA LUIZ</t>
  </si>
  <si>
    <t>21-985329323</t>
  </si>
  <si>
    <t>MAYCON SANTANA PESSO</t>
  </si>
  <si>
    <t>11-946820619</t>
  </si>
  <si>
    <t>MARCIO SILVA SENA</t>
  </si>
  <si>
    <t>11-982612701</t>
  </si>
  <si>
    <t>MARGARIA MARIA TENORIO DE AZEVEDO LIRA</t>
  </si>
  <si>
    <t>11-998634215</t>
  </si>
  <si>
    <t>ROGERIO BERALDI</t>
  </si>
  <si>
    <t>11-961501962</t>
  </si>
  <si>
    <t>ALESSANDRA APARECIDA PIRES DE OLIVEIRA</t>
  </si>
  <si>
    <t>AGUA AZUL</t>
  </si>
  <si>
    <t>11-988362754</t>
  </si>
  <si>
    <t>RENATO BARBOSA DA SILVA</t>
  </si>
  <si>
    <t>11-966891311</t>
  </si>
  <si>
    <t>ALAIDE SOUSA SILVA DA COSTA</t>
  </si>
  <si>
    <t>JARDIM SAO GERALDO</t>
  </si>
  <si>
    <t>11-962513341</t>
  </si>
  <si>
    <t>RENATO SOUSA DA COSTA</t>
  </si>
  <si>
    <t>11-940292229</t>
  </si>
  <si>
    <t>MARIA REGINA RODRIGUES CORREA</t>
  </si>
  <si>
    <t>11-965359322</t>
  </si>
  <si>
    <t>ROBERTO MENOSSI DE OLIVEIRA</t>
  </si>
  <si>
    <t>JARDIM ELIZABETH</t>
  </si>
  <si>
    <t>11-965522135</t>
  </si>
  <si>
    <t>MARIA NAZARETH LOPES DIAS</t>
  </si>
  <si>
    <t>11-963530744</t>
  </si>
  <si>
    <t>KAIO BARRETO FERREIRA</t>
  </si>
  <si>
    <t>11-940298328</t>
  </si>
  <si>
    <t>GIOVANA DALMASSO BUSSINGER</t>
  </si>
  <si>
    <t>21-981297187</t>
  </si>
  <si>
    <t>BIANCA ALMEIDA MINA</t>
  </si>
  <si>
    <t>FATIMA</t>
  </si>
  <si>
    <t>21-985809942</t>
  </si>
  <si>
    <t>JANIA MARIA DUTRA RIBEIRO</t>
  </si>
  <si>
    <t>21-989189111</t>
  </si>
  <si>
    <t>TATIANA CARRASCO PIRES</t>
  </si>
  <si>
    <t>11-994114503</t>
  </si>
  <si>
    <t>ANALIA RAMOS LEAO DA LUZ</t>
  </si>
  <si>
    <t>11-941190137</t>
  </si>
  <si>
    <t>KUANG XINGCHANG</t>
  </si>
  <si>
    <t>21-967674848</t>
  </si>
  <si>
    <t>VALDOMIRO CHAGAS</t>
  </si>
  <si>
    <t>11-975426033</t>
  </si>
  <si>
    <t>JOSE MARCOS MENGALLI</t>
  </si>
  <si>
    <t>11-953042275</t>
  </si>
  <si>
    <t>LUCIENE GOMES DA SILVA</t>
  </si>
  <si>
    <t>21-998559334</t>
  </si>
  <si>
    <t>NANCI DOS SANTOS VIANA</t>
  </si>
  <si>
    <t>21-975552224</t>
  </si>
  <si>
    <t>JESSICA CRISTINA BONONI BENITEZ</t>
  </si>
  <si>
    <t>VILA MARIA BAIXA</t>
  </si>
  <si>
    <t>11-947115678</t>
  </si>
  <si>
    <t>LUCINEIDE PEREIRA FARIAS TORRES</t>
  </si>
  <si>
    <t>21-981827111</t>
  </si>
  <si>
    <t>CRISTIANO MEDINA MOREIRA</t>
  </si>
  <si>
    <t>11-993747913</t>
  </si>
  <si>
    <t>FRANKLIN DE SOUZA SANTOS</t>
  </si>
  <si>
    <t>11-967755599</t>
  </si>
  <si>
    <t>KAREN CRISTINA DOURADO MACARIO</t>
  </si>
  <si>
    <t>QUARTA PARADA</t>
  </si>
  <si>
    <t>11-972001317</t>
  </si>
  <si>
    <t>SERGIO ANTONIO LEMES</t>
  </si>
  <si>
    <t>11-965274172</t>
  </si>
  <si>
    <t>DANIELA SIQUEIRA DOS SANTOS</t>
  </si>
  <si>
    <t>11-973434756</t>
  </si>
  <si>
    <t>GEOVAN DA SILVA</t>
  </si>
  <si>
    <t>11-979714121</t>
  </si>
  <si>
    <t>CLEOMAR DOS REIS TEIXEIRA</t>
  </si>
  <si>
    <t>VILA FRANCA</t>
  </si>
  <si>
    <t>11-980177410</t>
  </si>
  <si>
    <t>WILSON ALVES</t>
  </si>
  <si>
    <t>JARDIM ORLY</t>
  </si>
  <si>
    <t>11-952374842</t>
  </si>
  <si>
    <t>ALEX SANDRO PIROLA</t>
  </si>
  <si>
    <t>JARDIM IGUATEMI</t>
  </si>
  <si>
    <t>11-958495738</t>
  </si>
  <si>
    <t>DANIELLEN COELHO DE SOUZA</t>
  </si>
  <si>
    <t>PARQUE SAO NICOLAU</t>
  </si>
  <si>
    <t>21-964318345</t>
  </si>
  <si>
    <t>GUILHERME ALEF RAMOS DOS SANTOS</t>
  </si>
  <si>
    <t>JARDIM CREPUSCULO</t>
  </si>
  <si>
    <t>11-991758266</t>
  </si>
  <si>
    <t>CLAUDIO SALVADOR DA SILVA</t>
  </si>
  <si>
    <t>21-983893807</t>
  </si>
  <si>
    <t>KATIA SALVADOR DA SILVA</t>
  </si>
  <si>
    <t>RODRIGO ASSIS DE OLIVEIRA</t>
  </si>
  <si>
    <t>21-974545529</t>
  </si>
  <si>
    <t>PAULO CEZAR DE OLIVEIRA</t>
  </si>
  <si>
    <t>11-975404378</t>
  </si>
  <si>
    <t>ANDERSON VALERIO MELO DA SILVA</t>
  </si>
  <si>
    <t>21-989831451</t>
  </si>
  <si>
    <t>MARCOS ROBERTO MARTINS</t>
  </si>
  <si>
    <t>21-998936682</t>
  </si>
  <si>
    <t>REGINEUDA SOUZA MELO MARTINS</t>
  </si>
  <si>
    <t>21-998561644</t>
  </si>
  <si>
    <t>PALOMA GOMES</t>
  </si>
  <si>
    <t>11-977243191</t>
  </si>
  <si>
    <t>ROGERIA DO AMARANTE</t>
  </si>
  <si>
    <t>21-985118210</t>
  </si>
  <si>
    <t>JOSEFA PEREIRA DA SILVA COSTA</t>
  </si>
  <si>
    <t>11-963408602</t>
  </si>
  <si>
    <t>FABIANO AFREDO TELLES</t>
  </si>
  <si>
    <t>11-947970164</t>
  </si>
  <si>
    <t>ANDREA LUCIANA DE LIMA SILVA</t>
  </si>
  <si>
    <t>11-947387592</t>
  </si>
  <si>
    <t>MARCO ANTONIO PEREIRA</t>
  </si>
  <si>
    <t>11-981480002</t>
  </si>
  <si>
    <t>MAURO FERREIRA BRANCO</t>
  </si>
  <si>
    <t>11-996080354</t>
  </si>
  <si>
    <t>EDSON RODRIGUES DA SILVA</t>
  </si>
  <si>
    <t>11-979600400</t>
  </si>
  <si>
    <t>RITA DE CASSIA MALTA PEREIRA</t>
  </si>
  <si>
    <t>CONJUNTO HABITACIONAL BARREIRA GRANDE</t>
  </si>
  <si>
    <t>11-996213493</t>
  </si>
  <si>
    <t>PATRICIA ALVES SANTANA SANTOS</t>
  </si>
  <si>
    <t>11-999133537</t>
  </si>
  <si>
    <t>MANOEL DE SOUZA GONCALVES</t>
  </si>
  <si>
    <t>11-979604550</t>
  </si>
  <si>
    <t>LUCIANO DE SOUZA CUNHA</t>
  </si>
  <si>
    <t>21-986602301</t>
  </si>
  <si>
    <t>NEIDE DE FATIMA OLIVEIRA</t>
  </si>
  <si>
    <t>21-974211215</t>
  </si>
  <si>
    <t>CARLOS FOSSA</t>
  </si>
  <si>
    <t>VILA MARIETA</t>
  </si>
  <si>
    <t>11-999792747</t>
  </si>
  <si>
    <t>ALEX JUNIOR SANTANA MENDES</t>
  </si>
  <si>
    <t>11-962765337</t>
  </si>
  <si>
    <t>FABIO DE JESUS REIS</t>
  </si>
  <si>
    <t>11-966973806</t>
  </si>
  <si>
    <t>LUIZ ANTONIO PERES</t>
  </si>
  <si>
    <t>JARDIM MODELO</t>
  </si>
  <si>
    <t>11-994896034</t>
  </si>
  <si>
    <t>FERNANDO DIOGENES ALVES SANTOS</t>
  </si>
  <si>
    <t>11-998845415</t>
  </si>
  <si>
    <t>JANETE DE SOUZA MORAES</t>
  </si>
  <si>
    <t>VILA LOURDES</t>
  </si>
  <si>
    <t>11-991641765</t>
  </si>
  <si>
    <t>APARECIDA CRISTINA DA SILVA PAULA</t>
  </si>
  <si>
    <t>JARDINS</t>
  </si>
  <si>
    <t>21-983746119</t>
  </si>
  <si>
    <t>CICERO JAILSON DIAS DE SOUZA</t>
  </si>
  <si>
    <t>PARQUE MACEDO</t>
  </si>
  <si>
    <t>11-954927182</t>
  </si>
  <si>
    <t>ELIENE BRITO DA SILVA</t>
  </si>
  <si>
    <t>21-981035902</t>
  </si>
  <si>
    <t>PAULA PINHEIRO DOS SANTOS</t>
  </si>
  <si>
    <t>11-968911509</t>
  </si>
  <si>
    <t>LILIAN CRISTINA DE MORAES BARBOSA DE OLVEIRA</t>
  </si>
  <si>
    <t>11-970305731</t>
  </si>
  <si>
    <t>MARIA DA GLORIA CONCEICAO</t>
  </si>
  <si>
    <t>21-992698707</t>
  </si>
  <si>
    <t>REGINA DOS SANTOS MAURICIO SOARES</t>
  </si>
  <si>
    <t>21-937982644</t>
  </si>
  <si>
    <t>PATRICIA ROBERTA ZILIO DE OLIVEIRA</t>
  </si>
  <si>
    <t>11-997183585</t>
  </si>
  <si>
    <t>GUILHERME PIRES NEGREIROS</t>
  </si>
  <si>
    <t>21-976787272</t>
  </si>
  <si>
    <t>ALTAMIRO MESQUITA FILHO</t>
  </si>
  <si>
    <t>21-964935091</t>
  </si>
  <si>
    <t>SYLVIA VITORIA PEREIRA MESQUITA</t>
  </si>
  <si>
    <t>21-999521373</t>
  </si>
  <si>
    <t>ORCELI RODRIGUES DA SILVA</t>
  </si>
  <si>
    <t>21-998123330</t>
  </si>
  <si>
    <t>MARCOS ANTONIO RIBEIRO DE ASSIS</t>
  </si>
  <si>
    <t>ITAGUAI</t>
  </si>
  <si>
    <t>MONTE SERRAT</t>
  </si>
  <si>
    <t>21-981015338</t>
  </si>
  <si>
    <t>ROSEMERE CASTRO DE ASSIS</t>
  </si>
  <si>
    <t>21-982157097</t>
  </si>
  <si>
    <t>MARIA APARECIDA DE JESUS MINORELLI</t>
  </si>
  <si>
    <t>11-987769385</t>
  </si>
  <si>
    <t>ADRIANA RIBEIRO DA SILVA</t>
  </si>
  <si>
    <t>11-933032911</t>
  </si>
  <si>
    <t>AILTON DE SOUZA LIMA</t>
  </si>
  <si>
    <t>JARDIM ACACIO</t>
  </si>
  <si>
    <t>11-975948269</t>
  </si>
  <si>
    <t>HEITOR GUEDES OLIVEIRA</t>
  </si>
  <si>
    <t>11-953715050</t>
  </si>
  <si>
    <t>JULIA DA COSTA AGUIAR</t>
  </si>
  <si>
    <t>VILA NOVA CINTRA</t>
  </si>
  <si>
    <t>11-952164619</t>
  </si>
  <si>
    <t>NIVALCIR TEIXEIRA MENDONCA</t>
  </si>
  <si>
    <t>11-954896082</t>
  </si>
  <si>
    <t>FERNANDO DE BARROS</t>
  </si>
  <si>
    <t>21-982219000</t>
  </si>
  <si>
    <t>IVO VALDIR WELTER</t>
  </si>
  <si>
    <t>11-51811031</t>
  </si>
  <si>
    <t>PATRICIA CRISTIANE GARCIA ESTEVANATO MARQUES</t>
  </si>
  <si>
    <t>11-951674444</t>
  </si>
  <si>
    <t>MARCIO ALEXANDRE APARECIDO BELCHIOR</t>
  </si>
  <si>
    <t>11-992918726</t>
  </si>
  <si>
    <t>LUIZA RAQUEL RAMOS LOPES</t>
  </si>
  <si>
    <t>21-969453220</t>
  </si>
  <si>
    <t>LUCIMAR APARECIDA FERNANDES</t>
  </si>
  <si>
    <t>VILA ISIS CRISTINA</t>
  </si>
  <si>
    <t>11-952515762</t>
  </si>
  <si>
    <t>REGIANE FRANCISCO CORREIA DO NASCIMENTO</t>
  </si>
  <si>
    <t>11-947246040</t>
  </si>
  <si>
    <t>PATRICIA MARA RIBEIRO</t>
  </si>
  <si>
    <t>JARDIM SANTA BARBARA</t>
  </si>
  <si>
    <t>11-948069619</t>
  </si>
  <si>
    <t>JOSIMEIRE AMANCIO DOS SANTOS</t>
  </si>
  <si>
    <t>11-955868709</t>
  </si>
  <si>
    <t>FABIOLA DA SILVA CONSTANTINO</t>
  </si>
  <si>
    <t>11-949733753</t>
  </si>
  <si>
    <t>JOSE CARLOS CONSTANTINO</t>
  </si>
  <si>
    <t>11-987671587</t>
  </si>
  <si>
    <t>ANDERSON EVAGELISTA DOS SANTOS</t>
  </si>
  <si>
    <t>11-942959165</t>
  </si>
  <si>
    <t>ELIANA DOS SANTOS SILVA</t>
  </si>
  <si>
    <t>PARQUE SAO LUIS</t>
  </si>
  <si>
    <t>11-960947545</t>
  </si>
  <si>
    <t>APARECIDA BATISTA DE CARVALHO CAMPOS</t>
  </si>
  <si>
    <t>11-986731226</t>
  </si>
  <si>
    <t>ALLYF DOS SANTOS CALDAS</t>
  </si>
  <si>
    <t>JARDIM CASA GRANDE</t>
  </si>
  <si>
    <t>11-944461868</t>
  </si>
  <si>
    <t>LOURDES NATALINA GOMES GARCIA</t>
  </si>
  <si>
    <t>11-959651754</t>
  </si>
  <si>
    <t>SEBASTEANA COSTA DE OLIVEIRA SANTANA</t>
  </si>
  <si>
    <t>11-984181223</t>
  </si>
  <si>
    <t>MARCIA LOURENCO GOMES</t>
  </si>
  <si>
    <t>PONTE GRANDE</t>
  </si>
  <si>
    <t>11-986881471</t>
  </si>
  <si>
    <t>ROSILENE DOS SANTOS BRAGA</t>
  </si>
  <si>
    <t>GRADIM</t>
  </si>
  <si>
    <t>21-996518038</t>
  </si>
  <si>
    <t>CONCEICAO APARECIDA CASTELAN BORGES</t>
  </si>
  <si>
    <t>11-99503291</t>
  </si>
  <si>
    <t>NIVALDA APARECIDA DOS SANTOS NASCIMENTO</t>
  </si>
  <si>
    <t>11-997759478</t>
  </si>
  <si>
    <t>MARIA CLAUDIA DE SOUSA GONCALVES</t>
  </si>
  <si>
    <t>11-939391580</t>
  </si>
  <si>
    <t>SUELI MARASCO TERENTIM</t>
  </si>
  <si>
    <t>11-982323702</t>
  </si>
  <si>
    <t>ELEN APARECIDA NESPOLI ANGRA</t>
  </si>
  <si>
    <t>21-982310430</t>
  </si>
  <si>
    <t>VITOR HENRIQUE VASCONCELLOS ROCHA</t>
  </si>
  <si>
    <t>21-997157985</t>
  </si>
  <si>
    <t>ARMENAK BORAZANIAN NETO</t>
  </si>
  <si>
    <t>11-977000767</t>
  </si>
  <si>
    <t>ALBERTO CARLOS DA COSTA SAMPAIO</t>
  </si>
  <si>
    <t>21-997643533</t>
  </si>
  <si>
    <t>ANNA LUIZA MAGALHAES DOS SANTOS TEIXEIRA</t>
  </si>
  <si>
    <t>JUIZ DE FORA</t>
  </si>
  <si>
    <t>32-991951981</t>
  </si>
  <si>
    <t>DANIEL PETIT</t>
  </si>
  <si>
    <t>11-988500984</t>
  </si>
  <si>
    <t>PRISCILA ROZENDO DE ALMEIDA</t>
  </si>
  <si>
    <t>11-980877272</t>
  </si>
  <si>
    <t>FRANCISCA PEREIRA CAVALCANTE</t>
  </si>
  <si>
    <t>11-962485719</t>
  </si>
  <si>
    <t>QUITERIA BERNARDO DA SILVA</t>
  </si>
  <si>
    <t>11-945105802</t>
  </si>
  <si>
    <t>THIAGO SANTOS DA SILVA</t>
  </si>
  <si>
    <t>11-970304823</t>
  </si>
  <si>
    <t>ANDREA GOMES DE SOUZA</t>
  </si>
  <si>
    <t>21-969183393</t>
  </si>
  <si>
    <t>JEFFERSON CAMPOS</t>
  </si>
  <si>
    <t>01-133825952</t>
  </si>
  <si>
    <t>UBIRAJARA JOAO MARCELO XAVIER DOS SANTOS</t>
  </si>
  <si>
    <t>21-991817580</t>
  </si>
  <si>
    <t>GILMER ENRIQUE HERNANDEZ LOBO</t>
  </si>
  <si>
    <t>11-991741242</t>
  </si>
  <si>
    <t>DEISE PEREIRA MARRON</t>
  </si>
  <si>
    <t>21-985213245</t>
  </si>
  <si>
    <t>JOSE EVERALDO MONTEIRO</t>
  </si>
  <si>
    <t>JARDIM IRAPIRANGA</t>
  </si>
  <si>
    <t>11-984851557</t>
  </si>
  <si>
    <t>SHEYLA REJANE BARBOSA EVANGELISTA MONTEIRO</t>
  </si>
  <si>
    <t>11-983449001</t>
  </si>
  <si>
    <t>ERCI SUVOBODA VASQUES</t>
  </si>
  <si>
    <t>21-996112975</t>
  </si>
  <si>
    <t>LUIZ GUILHERME GOGLIANO</t>
  </si>
  <si>
    <t>11-989603801</t>
  </si>
  <si>
    <t>IGOR SOUZA GOMES</t>
  </si>
  <si>
    <t>11-981988220</t>
  </si>
  <si>
    <t>LUCIO CARLOS PREVOT</t>
  </si>
  <si>
    <t>21-994359795</t>
  </si>
  <si>
    <t>FRANCISCA NADIA VIEIRA DE OLIVEIRA</t>
  </si>
  <si>
    <t>11-984326695</t>
  </si>
  <si>
    <t>SIMONE ARATI DE ALMEIDA</t>
  </si>
  <si>
    <t>11-947018663</t>
  </si>
  <si>
    <t>WALESKA FERREIRA DE AZEVEDO</t>
  </si>
  <si>
    <t>21-979070752</t>
  </si>
  <si>
    <t>NILSON ROBERTO AMANAI</t>
  </si>
  <si>
    <t>11-977989103</t>
  </si>
  <si>
    <t>JAILSON ALVES CARVALHO</t>
  </si>
  <si>
    <t>11-966552940</t>
  </si>
  <si>
    <t>ISABELLE DUARTE DA SILVA</t>
  </si>
  <si>
    <t>21-970077963</t>
  </si>
  <si>
    <t>JULIA DUARTE DA SILVA</t>
  </si>
  <si>
    <t>21-974722928</t>
  </si>
  <si>
    <t>SIMONE GOMES DUARTE SILVA</t>
  </si>
  <si>
    <t>21-979304367</t>
  </si>
  <si>
    <t>ROSEMARY FELICISSIMA DA SILVA ALVES</t>
  </si>
  <si>
    <t>11-974046184</t>
  </si>
  <si>
    <t>ELIANE OLIVERA SANTOS</t>
  </si>
  <si>
    <t>11-940828838</t>
  </si>
  <si>
    <t>NILDE DE FRANCA PEREIRA AMORIM</t>
  </si>
  <si>
    <t>VILA SABRINA</t>
  </si>
  <si>
    <t>11-981498801</t>
  </si>
  <si>
    <t>ALEXANDRE MOURA ALVES</t>
  </si>
  <si>
    <t>21-994539732</t>
  </si>
  <si>
    <t>ANDRE CARLOS BEZERRA GOMES DAS CHAGAS</t>
  </si>
  <si>
    <t>21-964823443</t>
  </si>
  <si>
    <t>ANDREIA FIRMINO DOS SANTOS</t>
  </si>
  <si>
    <t>21-968273282</t>
  </si>
  <si>
    <t>ATILA MAIA VEDOVI</t>
  </si>
  <si>
    <t>VILA SCINTILA</t>
  </si>
  <si>
    <t>21-998131216</t>
  </si>
  <si>
    <t>BEATRIZ COSTA DA SILVA</t>
  </si>
  <si>
    <t>WONA</t>
  </si>
  <si>
    <t>21-991683646</t>
  </si>
  <si>
    <t>CRISTIANO SILVEIRA TRINTA</t>
  </si>
  <si>
    <t>21-993371058</t>
  </si>
  <si>
    <t>DAVY ALMEIDA DE BRITO</t>
  </si>
  <si>
    <t>21-972903200</t>
  </si>
  <si>
    <t>JOCILVA SIMONATO LEITE</t>
  </si>
  <si>
    <t>21-993698767</t>
  </si>
  <si>
    <t>KATILENE DE OLIVEIRA MOTA</t>
  </si>
  <si>
    <t>21-986304560</t>
  </si>
  <si>
    <t>LAUSANNE CARLOS DA COSTA</t>
  </si>
  <si>
    <t>21-996398804</t>
  </si>
  <si>
    <t>LUCIANA STANECK TORRES</t>
  </si>
  <si>
    <t>VILA DONA BRANCA</t>
  </si>
  <si>
    <t>21-988485879</t>
  </si>
  <si>
    <t>LUCILENE DE MENEZES LOPES VEDOVI</t>
  </si>
  <si>
    <t>MARCELO CAMILO BORBA</t>
  </si>
  <si>
    <t>21-974947957</t>
  </si>
  <si>
    <t>MARCIA BISPO DA SILVA</t>
  </si>
  <si>
    <t>21-980576289</t>
  </si>
  <si>
    <t>MARIA CRISTINA BARBOSA DE OLIVEIRA</t>
  </si>
  <si>
    <t>21-997379037</t>
  </si>
  <si>
    <t>MATEUS CASAGRANDE MOTA SILVA</t>
  </si>
  <si>
    <t>21-993390571</t>
  </si>
  <si>
    <t>PATRICIA DE MELO REIS VICENTE</t>
  </si>
  <si>
    <t>21-999784606</t>
  </si>
  <si>
    <t>ROSANGELA APARECIDA MARINHO DA SILVA</t>
  </si>
  <si>
    <t>21-966730707</t>
  </si>
  <si>
    <t>SERGIO MOURA</t>
  </si>
  <si>
    <t>97-999027224</t>
  </si>
  <si>
    <t>SOPHIA GOMES DOS ANJOS PINTO</t>
  </si>
  <si>
    <t>21-983911143</t>
  </si>
  <si>
    <t>SUELLEN CRISTINA NUNES SANTA ANNA</t>
  </si>
  <si>
    <t>21-964664768</t>
  </si>
  <si>
    <t>UBIRAJARA MAURICIO DA SILVA</t>
  </si>
  <si>
    <t>21-985345866</t>
  </si>
  <si>
    <t>VINICIUS LOURD VICTOR</t>
  </si>
  <si>
    <t>JARDIM TUPIARA</t>
  </si>
  <si>
    <t>21-976668443</t>
  </si>
  <si>
    <t>WAGNER GUIMARAES LINS</t>
  </si>
  <si>
    <t>21-981720603</t>
  </si>
  <si>
    <t>WALTENCIR CURTY DA SILVA</t>
  </si>
  <si>
    <t>21-996390091</t>
  </si>
  <si>
    <t>EUNICE DOS SANTOS</t>
  </si>
  <si>
    <t>JARDIM VENEZA</t>
  </si>
  <si>
    <t>11-998563095</t>
  </si>
  <si>
    <t>LIVIA MARIA MENDONCA AUGUSTO</t>
  </si>
  <si>
    <t>21-99294418</t>
  </si>
  <si>
    <t>MARIA AUXILIADORA FRANCA MENDONCA</t>
  </si>
  <si>
    <t>21-994355635</t>
  </si>
  <si>
    <t>JOHNNY INACIO DA SILVA</t>
  </si>
  <si>
    <t>VILA DO SOL</t>
  </si>
  <si>
    <t>11-959338037</t>
  </si>
  <si>
    <t>BRUNO APARECIDO FERREIRA</t>
  </si>
  <si>
    <t>11-963211286</t>
  </si>
  <si>
    <t>ELAINE SOARES FERNANDES DE LIMA</t>
  </si>
  <si>
    <t>21-982979673</t>
  </si>
  <si>
    <t>CARLOS ALBERTO MAFRA</t>
  </si>
  <si>
    <t>11-985848074</t>
  </si>
  <si>
    <t>SARA CARVALHAIS SOBRAL</t>
  </si>
  <si>
    <t>11-996896478</t>
  </si>
  <si>
    <t>CAUA PEREIRA REIS</t>
  </si>
  <si>
    <t>11-996939458</t>
  </si>
  <si>
    <t>ELAINE COSTA DA SILVA</t>
  </si>
  <si>
    <t>11-956105199</t>
  </si>
  <si>
    <t>ANA LUIZA SILVA DE SOUZA DE SA</t>
  </si>
  <si>
    <t>21-964342704</t>
  </si>
  <si>
    <t>MARCIA ONY DE PAULA PEREIRA PINTO</t>
  </si>
  <si>
    <t>21-996500930</t>
  </si>
  <si>
    <t>ROBERTO FERREIRA PINTO</t>
  </si>
  <si>
    <t>21-964897840</t>
  </si>
  <si>
    <t>LUCIANA ALBERNAZ MALTA</t>
  </si>
  <si>
    <t>21-970318300</t>
  </si>
  <si>
    <t>ELAINE ZUMQUIM APERIBENCIO</t>
  </si>
  <si>
    <t>21-994604189</t>
  </si>
  <si>
    <t>DARLEI VILAR COSTA</t>
  </si>
  <si>
    <t>21-974039529</t>
  </si>
  <si>
    <t>NATALIA ALINE SANTOS NUNES</t>
  </si>
  <si>
    <t>21-969523523</t>
  </si>
  <si>
    <t>DEIVERSON CARVALHO MILAGRES</t>
  </si>
  <si>
    <t>21-999663778</t>
  </si>
  <si>
    <t>LEANDRO PINTO DOMINGOS</t>
  </si>
  <si>
    <t>21-976135539</t>
  </si>
  <si>
    <t>EDSON WILLIAM FREIRE DO AMARAL</t>
  </si>
  <si>
    <t>VILA BAUAB</t>
  </si>
  <si>
    <t>11-947445880</t>
  </si>
  <si>
    <t>ALANIS MENEZES CANDIDO</t>
  </si>
  <si>
    <t>11-978010471</t>
  </si>
  <si>
    <t>ELISABETH GERMANA DE ANDRADE</t>
  </si>
  <si>
    <t>21-999330232</t>
  </si>
  <si>
    <t>MARIA ELBA FERREIRA</t>
  </si>
  <si>
    <t>11-999170782</t>
  </si>
  <si>
    <t>ALESSANDRA MAMMONE LUPO</t>
  </si>
  <si>
    <t>11-993902480</t>
  </si>
  <si>
    <t>JEANE SOUZA BEZERRA</t>
  </si>
  <si>
    <t>21-994147979</t>
  </si>
  <si>
    <t>NUCINEIA SANTANA LIMA DO NASCIMENTO</t>
  </si>
  <si>
    <t>VILA MONTE BELO</t>
  </si>
  <si>
    <t>11-953916752</t>
  </si>
  <si>
    <t>SILENE FERREIRA DA SILVA DO PATROCINIO</t>
  </si>
  <si>
    <t>11-987716457</t>
  </si>
  <si>
    <t>GILVA OLIVEIRA DE SOUZA</t>
  </si>
  <si>
    <t>11-967745993</t>
  </si>
  <si>
    <t>DONIZETE SOARES DOS REIS</t>
  </si>
  <si>
    <t>11-968523477</t>
  </si>
  <si>
    <t>EDNA DE JESUS SOUZA CARVALHO</t>
  </si>
  <si>
    <t>VILA NOVA GALVAO</t>
  </si>
  <si>
    <t>11-969328678</t>
  </si>
  <si>
    <t>FABIANA KELLY LIMA NASCIMENTO</t>
  </si>
  <si>
    <t>VILA AYROSA</t>
  </si>
  <si>
    <t>11-956742496</t>
  </si>
  <si>
    <t>GISLENE ALVES MORAIS</t>
  </si>
  <si>
    <t>11-961235596</t>
  </si>
  <si>
    <t>GLEYCE MARA ROMUALDO FELIPE</t>
  </si>
  <si>
    <t>JARDIM ATALIBA LEONEL</t>
  </si>
  <si>
    <t>11-954124023</t>
  </si>
  <si>
    <t>JOSE GILVAN VIEIRA DOS SANTOS</t>
  </si>
  <si>
    <t>11-984252686</t>
  </si>
  <si>
    <t>MARIA NELMA AGUIAR DOS SANTOS</t>
  </si>
  <si>
    <t>11-979722266</t>
  </si>
  <si>
    <t>MARIA TANIA FREIRE SANTOS</t>
  </si>
  <si>
    <t>11-957780986</t>
  </si>
  <si>
    <t>JOSE MORAES DE TAVARES</t>
  </si>
  <si>
    <t>21-972200646</t>
  </si>
  <si>
    <t>JOSE CARLOS MOURA DIAS</t>
  </si>
  <si>
    <t>11-51057777</t>
  </si>
  <si>
    <t>LUCIANA MARIA BULHOES GOMES</t>
  </si>
  <si>
    <t>11-983119597</t>
  </si>
  <si>
    <t>KELLY CRISTINA PEREIRA CAMPOS</t>
  </si>
  <si>
    <t>21-98538313</t>
  </si>
  <si>
    <t>CRISTIANE PIRES FERRAO</t>
  </si>
  <si>
    <t>11-985470184</t>
  </si>
  <si>
    <t>ERIVAN SOUZA DE FREITAS</t>
  </si>
  <si>
    <t>11-996286147</t>
  </si>
  <si>
    <t>AURILEIDE BARBOZA MAIA</t>
  </si>
  <si>
    <t>11-965547802</t>
  </si>
  <si>
    <t>DARIO APARECIDO VELOZA MARQUES</t>
  </si>
  <si>
    <t>11-963047286</t>
  </si>
  <si>
    <t>MARCINA ALVES RODRIGUES</t>
  </si>
  <si>
    <t>11-985847644</t>
  </si>
  <si>
    <t>MARIA DO CARMO DOMINGUES GONCALVES</t>
  </si>
  <si>
    <t>11-962132301</t>
  </si>
  <si>
    <t>FRANCISCO CARLOS GONCALVES</t>
  </si>
  <si>
    <t>21-981731152</t>
  </si>
  <si>
    <t>LIGIA HELENA GONCALVES DE AZEREDO SILVA</t>
  </si>
  <si>
    <t>54-995411600</t>
  </si>
  <si>
    <t>LUCIANA BARBOZA DE SOUZA OLIVEIRA</t>
  </si>
  <si>
    <t>21-967835324</t>
  </si>
  <si>
    <t>WILMA APULTO GONCALVES</t>
  </si>
  <si>
    <t>11-986278416</t>
  </si>
  <si>
    <t>MARCELO SARTORATO</t>
  </si>
  <si>
    <t>11-947252053</t>
  </si>
  <si>
    <t>VANDERLINA MARIA DE OLIVEIRA</t>
  </si>
  <si>
    <t>21-996016724</t>
  </si>
  <si>
    <t>ERIKA FERREIRA DO AMARAL CRUZ</t>
  </si>
  <si>
    <t>11-995698603</t>
  </si>
  <si>
    <t>RODRIGO DOZZI CALZA</t>
  </si>
  <si>
    <t>11-977824246</t>
  </si>
  <si>
    <t>AMANDA COSTA SILVA</t>
  </si>
  <si>
    <t>11-979622199</t>
  </si>
  <si>
    <t>MARIANA PINHEIRO BUSO</t>
  </si>
  <si>
    <t>11-983333274</t>
  </si>
  <si>
    <t>ELIETE SILVANA MORAES SANTOS</t>
  </si>
  <si>
    <t>11-939486607</t>
  </si>
  <si>
    <t>REGINA DE CARVALHO ARAUJO</t>
  </si>
  <si>
    <t>11-954976334</t>
  </si>
  <si>
    <t>VANDERLEI DOMINGOS DE ARAUJO</t>
  </si>
  <si>
    <t>11-957761374</t>
  </si>
  <si>
    <t>EVELYN MARCELINO DOS SANTOS</t>
  </si>
  <si>
    <t>11-931484329</t>
  </si>
  <si>
    <t>CARLOS ANDRE MACEDO DA SILVA</t>
  </si>
  <si>
    <t>11-966777664</t>
  </si>
  <si>
    <t>LUCIDALVA DE SOUZA SILVA</t>
  </si>
  <si>
    <t>21-988965597</t>
  </si>
  <si>
    <t>GISELE LIFANTE TANGANELLI MARIN</t>
  </si>
  <si>
    <t>JONAS FELICIO DE OLIVEIRA</t>
  </si>
  <si>
    <t>11-946870307</t>
  </si>
  <si>
    <t>BEATRIZ HITOMI PEREIRA KAVATA</t>
  </si>
  <si>
    <t>11-976504577</t>
  </si>
  <si>
    <t>ROSELI MOREIRA DA SILVA</t>
  </si>
  <si>
    <t>11-969538590</t>
  </si>
  <si>
    <t>IVONE FONSECA DE MORAES</t>
  </si>
  <si>
    <t>21-978373156</t>
  </si>
  <si>
    <t>DAIANE LESSA RIBEIRO</t>
  </si>
  <si>
    <t>MIRIAMBI</t>
  </si>
  <si>
    <t>21-964453437</t>
  </si>
  <si>
    <t>MANOEL MESSIAS DOS SANTOS</t>
  </si>
  <si>
    <t>11-993952026</t>
  </si>
  <si>
    <t>MARA CLAUDIA AMARAL DE OLIVEIRA DE SOUZA</t>
  </si>
  <si>
    <t>21-990755025</t>
  </si>
  <si>
    <t>KELLY ITIUBA TOY</t>
  </si>
  <si>
    <t>VILA IMACULADA</t>
  </si>
  <si>
    <t>11-994315307</t>
  </si>
  <si>
    <t>EMERSON DA ROCHA</t>
  </si>
  <si>
    <t>21-989006068</t>
  </si>
  <si>
    <t>FRANCISCA PERERA DA CRUZ FRANCA</t>
  </si>
  <si>
    <t>JARDIM MARIA LUIZA</t>
  </si>
  <si>
    <t>11-952542055</t>
  </si>
  <si>
    <t>MARCIA MARIA FELIX DE SANTANA</t>
  </si>
  <si>
    <t>11-961678652</t>
  </si>
  <si>
    <t>DENISE DA SILVA LEONEL RODRIGUES</t>
  </si>
  <si>
    <t>JARDIM MARIANA</t>
  </si>
  <si>
    <t>21-964265909</t>
  </si>
  <si>
    <t>ARTHUR SUDERIO DOS SANTOS</t>
  </si>
  <si>
    <t>21-964183944</t>
  </si>
  <si>
    <t>MARCELO ROSA</t>
  </si>
  <si>
    <t>11-964781825</t>
  </si>
  <si>
    <t>ANA LUCIA DE SOUZA VALENTE</t>
  </si>
  <si>
    <t>21-964378145</t>
  </si>
  <si>
    <t>AILTON JOSE SALOME</t>
  </si>
  <si>
    <t>JARDIM POLETI</t>
  </si>
  <si>
    <t>11-931477888</t>
  </si>
  <si>
    <t>CLAUDECI FERREIRA SOARES</t>
  </si>
  <si>
    <t>11-997892552</t>
  </si>
  <si>
    <t>DANIEL CASTRO DE OLIVEIRA</t>
  </si>
  <si>
    <t>11-911700008</t>
  </si>
  <si>
    <t>JOSIVAL ANTERO JUNIOR</t>
  </si>
  <si>
    <t>11-994573959</t>
  </si>
  <si>
    <t>ROBERTO SALINO DA SILVA</t>
  </si>
  <si>
    <t>11-968001903</t>
  </si>
  <si>
    <t>SOLANGE DA SILVA NOGUEIRA</t>
  </si>
  <si>
    <t>11-963564423</t>
  </si>
  <si>
    <t>WAGNER EDUARDO DA SILVA</t>
  </si>
  <si>
    <t>11-967169950</t>
  </si>
  <si>
    <t>DIVANA PRIMO COTA</t>
  </si>
  <si>
    <t>11-982046740</t>
  </si>
  <si>
    <t>REGINA LUCIA DOS SANTOS</t>
  </si>
  <si>
    <t>21-980567166</t>
  </si>
  <si>
    <t>RUY DOS SANTOS MANUEL SIMAO</t>
  </si>
  <si>
    <t>21-976326775</t>
  </si>
  <si>
    <t>JOSE AUGUSTO DOS SANTOS</t>
  </si>
  <si>
    <t>VILA MARARI</t>
  </si>
  <si>
    <t>11-994696351</t>
  </si>
  <si>
    <t>CELMA SANTOS DE SOUZA</t>
  </si>
  <si>
    <t>11-959848267</t>
  </si>
  <si>
    <t>MARIA PATRICIA DA SILVA</t>
  </si>
  <si>
    <t>11-962718375</t>
  </si>
  <si>
    <t>KATIA PEREIRA DA SILVA COSTA</t>
  </si>
  <si>
    <t>11994580724 11315166942</t>
  </si>
  <si>
    <t>ALYSON FERREIRA DE BRITO</t>
  </si>
  <si>
    <t>JARDIM SAO FRANCISCO DE ASSIS</t>
  </si>
  <si>
    <t>11-958403747</t>
  </si>
  <si>
    <t>HUMBERTO GALDINO LIMA DA SILVA</t>
  </si>
  <si>
    <t>21-999041181</t>
  </si>
  <si>
    <t>FERNANDO GIBSON CUNHA NETO</t>
  </si>
  <si>
    <t>81-979056299</t>
  </si>
  <si>
    <t>DEBORA CRISTINA CAMARGO DE SOUZA</t>
  </si>
  <si>
    <t>11-993175355</t>
  </si>
  <si>
    <t>NICOLY RIBEIRO DA SILVA</t>
  </si>
  <si>
    <t>11-994502252</t>
  </si>
  <si>
    <t>EVERARDO ALVES BARBOZA</t>
  </si>
  <si>
    <t>11-966301676</t>
  </si>
  <si>
    <t>TACIO KLEBER COSTA ANDRADE</t>
  </si>
  <si>
    <t>11-985758365</t>
  </si>
  <si>
    <t>KELLY CRISTINA COSTA RAMOS MARQUES</t>
  </si>
  <si>
    <t>11-984538259</t>
  </si>
  <si>
    <t>MIOCO NACAMA DOS SANTOS</t>
  </si>
  <si>
    <t>11-948185821</t>
  </si>
  <si>
    <t>FRANCISCO NUNES SOBRINHO</t>
  </si>
  <si>
    <t>11-983511566</t>
  </si>
  <si>
    <t>RUBENS NELSON FARIA</t>
  </si>
  <si>
    <t>11-984206409</t>
  </si>
  <si>
    <t>ANSELMO BRANDAO DE CASTRO JUNIOR</t>
  </si>
  <si>
    <t>JARDIM DONA MERI</t>
  </si>
  <si>
    <t>11-991499619</t>
  </si>
  <si>
    <t>JAKELINE DOMINGOS DE OLIVEIRA</t>
  </si>
  <si>
    <t>21-976254197</t>
  </si>
  <si>
    <t>WILLIAM DIAS PEREIRA</t>
  </si>
  <si>
    <t>11-995733151</t>
  </si>
  <si>
    <t>VERA LUCIA FERREIRA TELLES</t>
  </si>
  <si>
    <t>21-964478445</t>
  </si>
  <si>
    <t>NILTON CESAR LOPES MACIEL</t>
  </si>
  <si>
    <t>11-985138284</t>
  </si>
  <si>
    <t>JOSENEIDE MARIA DA SILVA RODRIGUES</t>
  </si>
  <si>
    <t>11-987861605</t>
  </si>
  <si>
    <t>WENDEL ROSA DE SOUZA</t>
  </si>
  <si>
    <t>JARDIM DO TRIUNFO</t>
  </si>
  <si>
    <t>11-982604961</t>
  </si>
  <si>
    <t>MARIA DE LOURDES PIRES DE SOUZA</t>
  </si>
  <si>
    <t>11-974991700</t>
  </si>
  <si>
    <t>RENIVALDO DE JESUS NASCIMENTO</t>
  </si>
  <si>
    <t>11-992389179</t>
  </si>
  <si>
    <t>DANIELLA ELIZIO DE PAULA SPECIE</t>
  </si>
  <si>
    <t>11-976146786</t>
  </si>
  <si>
    <t>ROBERTO KENJI SUGUITANI</t>
  </si>
  <si>
    <t>VILA MONUMENTO</t>
  </si>
  <si>
    <t>11-987813260</t>
  </si>
  <si>
    <t>OSELANIA VIEIRA ARLINDO SA</t>
  </si>
  <si>
    <t>VILA JUREMA</t>
  </si>
  <si>
    <t>11-983039279</t>
  </si>
  <si>
    <t>VIVIAN ALCOBACA DA SILVA</t>
  </si>
  <si>
    <t>11-950789521</t>
  </si>
  <si>
    <t>FABIANA DA SILVA SANTOS</t>
  </si>
  <si>
    <t>JARDIM SATELITE</t>
  </si>
  <si>
    <t>11-987709790</t>
  </si>
  <si>
    <t>JORGE DRIMEL</t>
  </si>
  <si>
    <t>11-973783349</t>
  </si>
  <si>
    <t>MARCELA PEREIRA MARTINS</t>
  </si>
  <si>
    <t>11-955716458</t>
  </si>
  <si>
    <t>QUITERIA SOLANGE DE ARANDAS CATAO</t>
  </si>
  <si>
    <t>11-994056288</t>
  </si>
  <si>
    <t>MARIA LUCIA CALDEIRA PAULA</t>
  </si>
  <si>
    <t>11-974186911</t>
  </si>
  <si>
    <t>NEUSA NASCIMENTO SOARES</t>
  </si>
  <si>
    <t>11-988381801</t>
  </si>
  <si>
    <t>GERALDO DIAS DA SILVA</t>
  </si>
  <si>
    <t>11-994554042</t>
  </si>
  <si>
    <t>VANEIDE PEREIRA DA SILVA SANTOS</t>
  </si>
  <si>
    <t>11-982681247</t>
  </si>
  <si>
    <t>IZABEL DE FREITAS OLIVEIRA</t>
  </si>
  <si>
    <t>41-997400537</t>
  </si>
  <si>
    <t>VALDILENE SANTANA DA SILVA</t>
  </si>
  <si>
    <t>11-967009804</t>
  </si>
  <si>
    <t>MATHEUS TAVARES XAVIER VALIM</t>
  </si>
  <si>
    <t>21-970500370</t>
  </si>
  <si>
    <t>CRISTIANO ROBERTO ALVES</t>
  </si>
  <si>
    <t>11-986045238</t>
  </si>
  <si>
    <t>ANDRE LEMES DE SOUZA</t>
  </si>
  <si>
    <t>11-956045346</t>
  </si>
  <si>
    <t>FABIO DE ANDRADE AREAS</t>
  </si>
  <si>
    <t>21-985646635</t>
  </si>
  <si>
    <t>FAGNER DA SILVA PINHO</t>
  </si>
  <si>
    <t>21-965444034</t>
  </si>
  <si>
    <t>EDIMILSON ANTONIO NUNES</t>
  </si>
  <si>
    <t>11-985448415</t>
  </si>
  <si>
    <t>ANDREA SEIJAS CAVALCANTE</t>
  </si>
  <si>
    <t>11-947701551</t>
  </si>
  <si>
    <t>ELY USSLER HAINFELLNER</t>
  </si>
  <si>
    <t>21-971996647</t>
  </si>
  <si>
    <t>ANDREA AZIM WELSING</t>
  </si>
  <si>
    <t>21-987258959</t>
  </si>
  <si>
    <t>BIANCA GONCALVES ANTUNES</t>
  </si>
  <si>
    <t>11-974333883</t>
  </si>
  <si>
    <t>MARIANA APARECIDA DE MORAES LAZARO ALVES SILVA</t>
  </si>
  <si>
    <t>KM 32</t>
  </si>
  <si>
    <t>21-964517261</t>
  </si>
  <si>
    <t>ADALBERTO LUCIO DE OLIVEIRA SILVA</t>
  </si>
  <si>
    <t>21-998398223</t>
  </si>
  <si>
    <t>CRISTINA LAZZARI PELARIN</t>
  </si>
  <si>
    <t>11-982829555</t>
  </si>
  <si>
    <t>JOSILEIDE SOLANGE MOURA SILVA ROMERO SANSON</t>
  </si>
  <si>
    <t>11-973049964</t>
  </si>
  <si>
    <t>WAGNER SIMPLICIO DA SILVA</t>
  </si>
  <si>
    <t>11-952533279</t>
  </si>
  <si>
    <t>JOSE EDSON RICARDO DA SILVA</t>
  </si>
  <si>
    <t>11-84545661</t>
  </si>
  <si>
    <t>ALEXANDRE DAMASCENO</t>
  </si>
  <si>
    <t>21-970465449</t>
  </si>
  <si>
    <t>ANDERSON BARBOSA DA SILVA</t>
  </si>
  <si>
    <t>VALDARIOSA</t>
  </si>
  <si>
    <t>21-974745056</t>
  </si>
  <si>
    <t>ROBERT DOMINGOS DE LIMA</t>
  </si>
  <si>
    <t>21-971952762</t>
  </si>
  <si>
    <t>ARNALDO BORGO JUNIOR</t>
  </si>
  <si>
    <t>11-932000550</t>
  </si>
  <si>
    <t>ELIANE PERES DA COSTA</t>
  </si>
  <si>
    <t>VILA MIRANDA</t>
  </si>
  <si>
    <t>11-945009180</t>
  </si>
  <si>
    <t>MARIA DE FATIMA MONTEIRO DE ABREU GONCALVES</t>
  </si>
  <si>
    <t>JARDIM DOS MANACAS</t>
  </si>
  <si>
    <t>11-998874939</t>
  </si>
  <si>
    <t>ANA BEATRIZ MARIA DA SILVA</t>
  </si>
  <si>
    <t>21-979613719</t>
  </si>
  <si>
    <t>LUCIANA CRISTINA BASILIO GONCALVES</t>
  </si>
  <si>
    <t>11-989338272</t>
  </si>
  <si>
    <t>ANA MARIA SANTANA ZEBIANI</t>
  </si>
  <si>
    <t>11-963661189</t>
  </si>
  <si>
    <t>GUSTAVO DE SOUZA CAVALCANTE</t>
  </si>
  <si>
    <t>11-948600388</t>
  </si>
  <si>
    <t>HAROLDO DE CARVALHO COSTA</t>
  </si>
  <si>
    <t>21-964944834</t>
  </si>
  <si>
    <t>FATIMA RANGEL DE SOUZA</t>
  </si>
  <si>
    <t>21-964011459</t>
  </si>
  <si>
    <t>ROSANA IDUINO DE OLIVEIRA</t>
  </si>
  <si>
    <t>21-992450405</t>
  </si>
  <si>
    <t>WAGNER BRAITE CAMPAGNOLLI</t>
  </si>
  <si>
    <t>11-988663268</t>
  </si>
  <si>
    <t>ANDRE DOS SANTOS ANDRADE</t>
  </si>
  <si>
    <t>11-983380627</t>
  </si>
  <si>
    <t>JACQUELINE MIRNA DE ALMEIDA DE SANTA BARBARA</t>
  </si>
  <si>
    <t>21-964636592</t>
  </si>
  <si>
    <t>SUSETTE MARIA MOTTA MATTOS</t>
  </si>
  <si>
    <t>ALTO DA LAPA</t>
  </si>
  <si>
    <t>11-92210012</t>
  </si>
  <si>
    <t>LUCIANA PITANGA VALADARES</t>
  </si>
  <si>
    <t>21-980254903</t>
  </si>
  <si>
    <t>EVERSON FERNANDES DOS SANTOS</t>
  </si>
  <si>
    <t>GLEBA DO PESSEGO</t>
  </si>
  <si>
    <t>11-977453530</t>
  </si>
  <si>
    <t>ALESSANDRA PEREIRA RIZZO</t>
  </si>
  <si>
    <t>CIDADE BRASIL</t>
  </si>
  <si>
    <t>11-977421742</t>
  </si>
  <si>
    <t>ALESSANDRA VIEIRA ROSA</t>
  </si>
  <si>
    <t>21-992538072</t>
  </si>
  <si>
    <t>ALEXANDRE ELOY DA HORA</t>
  </si>
  <si>
    <t>21-964074935</t>
  </si>
  <si>
    <t>AMANDA DE ARAUJO COSTA</t>
  </si>
  <si>
    <t>21-96769-4369</t>
  </si>
  <si>
    <t>ANA CAROLINA DOS SANTOS SANTANA</t>
  </si>
  <si>
    <t>11-971843116</t>
  </si>
  <si>
    <t>ANA CRISTINA FRANCA MONTEIRO</t>
  </si>
  <si>
    <t>21-981894119</t>
  </si>
  <si>
    <t>ANDREY CESAR DE LUCENA DE BARROS</t>
  </si>
  <si>
    <t>21-979359646</t>
  </si>
  <si>
    <t>ANNA CATARINA ALVES BARBOSA</t>
  </si>
  <si>
    <t>21-996508536</t>
  </si>
  <si>
    <t>ANTONIA COSTA FONSECA</t>
  </si>
  <si>
    <t>21-994158377</t>
  </si>
  <si>
    <t>ANTONIO DE OLIVIERA RUVENAL</t>
  </si>
  <si>
    <t>21-998057190</t>
  </si>
  <si>
    <t>BEATRIZ CRISTINA DO NASCIMENTO ROCHA</t>
  </si>
  <si>
    <t>21-998198836</t>
  </si>
  <si>
    <t>CARLOS HENRIQUE VALLIM SCARAMUSSA</t>
  </si>
  <si>
    <t>21-996387252</t>
  </si>
  <si>
    <t>CAROLINE MELO DO NASCIMENTO</t>
  </si>
  <si>
    <t>21-984523118</t>
  </si>
  <si>
    <t>CATIA ROSANE SIMAS MUTI FARIAS</t>
  </si>
  <si>
    <t>21-988971821</t>
  </si>
  <si>
    <t>CELIA REGINA MISTRO</t>
  </si>
  <si>
    <t>11-971060111</t>
  </si>
  <si>
    <t>CLAUDENILDE BARBARA RIBEIRO PIRES</t>
  </si>
  <si>
    <t>21-981341870</t>
  </si>
  <si>
    <t>CLAUDIA DOS SANTOS DIAS</t>
  </si>
  <si>
    <t>TOMAZINHO</t>
  </si>
  <si>
    <t>21-989029997</t>
  </si>
  <si>
    <t>CLAUDIA SANTOS DA SILVA MARTINS</t>
  </si>
  <si>
    <t>21-965914788</t>
  </si>
  <si>
    <t>CLEIDE DOS SANTOS RUSSO MARTINS</t>
  </si>
  <si>
    <t>21-988486453</t>
  </si>
  <si>
    <t>CLEMILDA MACEDO MARMELO</t>
  </si>
  <si>
    <t>21-974556101</t>
  </si>
  <si>
    <t>DANIELA LISBOA DE PAULA</t>
  </si>
  <si>
    <t>11-910781228</t>
  </si>
  <si>
    <t>DEBORA MORENO PEIXOTO</t>
  </si>
  <si>
    <t>11-950661743</t>
  </si>
  <si>
    <t>DELANO LUIS DE LEON MORAES</t>
  </si>
  <si>
    <t>21-972598987</t>
  </si>
  <si>
    <t>EDUARDO CIERI</t>
  </si>
  <si>
    <t>11-988358755</t>
  </si>
  <si>
    <t>EDUARDO DA SILVA DE ALMEIDA</t>
  </si>
  <si>
    <t>VILA ISOLINA MAZZEI</t>
  </si>
  <si>
    <t>11-993461438</t>
  </si>
  <si>
    <t>ELIANE DE FARIAS OLIVEIRA</t>
  </si>
  <si>
    <t>ALMERINDA</t>
  </si>
  <si>
    <t>21-978829829</t>
  </si>
  <si>
    <t>FABIANE DO NASCIMENTO FONTES BORGES</t>
  </si>
  <si>
    <t>21-976332118</t>
  </si>
  <si>
    <t>FERNANDA DE CARVALHO FRANCO</t>
  </si>
  <si>
    <t>21-988396749</t>
  </si>
  <si>
    <t>FERNANDO CARNEIRO DA ROCHA</t>
  </si>
  <si>
    <t>21-983125099</t>
  </si>
  <si>
    <t>FLAVIO FARIA DOS SANTOS</t>
  </si>
  <si>
    <t>21-959489661</t>
  </si>
  <si>
    <t>FLAVIO MARCILIO DOS SANTOS</t>
  </si>
  <si>
    <t>11-934842010</t>
  </si>
  <si>
    <t>FRANCISCA VIEIRA DE MORAES</t>
  </si>
  <si>
    <t>JARDIM ANTOMAR</t>
  </si>
  <si>
    <t>11-948109608</t>
  </si>
  <si>
    <t>GABRIEL SILVA AZEVEDO</t>
  </si>
  <si>
    <t>DOS FERREIRAS</t>
  </si>
  <si>
    <t>21-993582699</t>
  </si>
  <si>
    <t>GERALDO SOARES PEIXOTO NETO</t>
  </si>
  <si>
    <t>21-986447086</t>
  </si>
  <si>
    <t>GILSILENE OLIVEIRA DE SOUZA DE PAIVA</t>
  </si>
  <si>
    <t>21-991087820</t>
  </si>
  <si>
    <t>GLAUCIA DA SILVA CORREIA</t>
  </si>
  <si>
    <t>21-985749034</t>
  </si>
  <si>
    <t>GLAUCIA MICHELE DA COSTA GONCALVES</t>
  </si>
  <si>
    <t>21-995997126</t>
  </si>
  <si>
    <t>HANNA CHRISTYNA TEODORO</t>
  </si>
  <si>
    <t>AREA RURAL DE ITUPEVA</t>
  </si>
  <si>
    <t>11-982634774</t>
  </si>
  <si>
    <t>HELIJONES DE SOUZA GALVAO NAKAMURA</t>
  </si>
  <si>
    <t>11-997075612</t>
  </si>
  <si>
    <t>ISAIAS FRANCISCO DA SILVA</t>
  </si>
  <si>
    <t>11-958935311</t>
  </si>
  <si>
    <t>ITATIANA DOS SANTOS SILVA</t>
  </si>
  <si>
    <t>21-996659954</t>
  </si>
  <si>
    <t>IZAIAS FELIPE RIBEIRO</t>
  </si>
  <si>
    <t>21-973158267</t>
  </si>
  <si>
    <t>JERONIMO CORREIA RAMOS</t>
  </si>
  <si>
    <t>21-992682241</t>
  </si>
  <si>
    <t>JESSICA CAROLINE ARAUJO SILVA SANDES</t>
  </si>
  <si>
    <t>21-985358170</t>
  </si>
  <si>
    <t>JESSICA DOS SANTOS</t>
  </si>
  <si>
    <t>21-996659570</t>
  </si>
  <si>
    <t>JOAO MARCUS BRASIL FONTANET</t>
  </si>
  <si>
    <t>21-968598137</t>
  </si>
  <si>
    <t>JOSE BUSQUIM</t>
  </si>
  <si>
    <t>21-981101747</t>
  </si>
  <si>
    <t>JULIANA ALVES BRAGA DO NASCIMENTO</t>
  </si>
  <si>
    <t>21-964681805</t>
  </si>
  <si>
    <t>JULLYE ARAUJO DA SILVA VIEIRA</t>
  </si>
  <si>
    <t>21-971010761</t>
  </si>
  <si>
    <t>KAREN FERREIRA DE LIMA</t>
  </si>
  <si>
    <t>21-995082939</t>
  </si>
  <si>
    <t>LETICIA DOTTAVIANTONIO FERREIRA DA COSTA</t>
  </si>
  <si>
    <t>11-973826825</t>
  </si>
  <si>
    <t>LETICIA PONTES DARAUJO IGLESIAS</t>
  </si>
  <si>
    <t>21-988311060</t>
  </si>
  <si>
    <t>LIGIA MARIANO DA SILVA ASSIS</t>
  </si>
  <si>
    <t>21-966418057</t>
  </si>
  <si>
    <t>LORENA DE MELLO FERRAZ ROCHA DOMINGUES</t>
  </si>
  <si>
    <t>21-997994373</t>
  </si>
  <si>
    <t>LUCIMERE DA SILVA DE BRITO</t>
  </si>
  <si>
    <t>21-968947961</t>
  </si>
  <si>
    <t>LUCINEA RIBEIRO DOS SANTOS CORREA</t>
  </si>
  <si>
    <t>VILA VELOSO</t>
  </si>
  <si>
    <t>11-964326473</t>
  </si>
  <si>
    <t>LUIGI ROMA LIRA</t>
  </si>
  <si>
    <t>11-999649982</t>
  </si>
  <si>
    <t>LUIZA TISCHER VALLIM PEDRILLO</t>
  </si>
  <si>
    <t>11-945917796</t>
  </si>
  <si>
    <t>MARCELA MARQUES DE MELO</t>
  </si>
  <si>
    <t>21-964828919</t>
  </si>
  <si>
    <t>MARCO AURELIO DA SILVA</t>
  </si>
  <si>
    <t>11-979659840</t>
  </si>
  <si>
    <t>MARCOS ARAUJO DOS SANTOS</t>
  </si>
  <si>
    <t>MARIA ANGELICA OLIVEIRA DA SILVA PEREZ</t>
  </si>
  <si>
    <t>21-994311660</t>
  </si>
  <si>
    <t>MARIA DE FATIMA DE ALMEIDA MONTEIRO</t>
  </si>
  <si>
    <t>21-997219607</t>
  </si>
  <si>
    <t>MARIA HELOISA DE ALMEIDA GUEDES</t>
  </si>
  <si>
    <t>11-949617861</t>
  </si>
  <si>
    <t>MARIA LUIZA DA CONCEICAO LIMA</t>
  </si>
  <si>
    <t>21-983773905</t>
  </si>
  <si>
    <t>MARIA VALMA DE ABREU MARQUES</t>
  </si>
  <si>
    <t>28-999391267</t>
  </si>
  <si>
    <t>MARIANA OLIVEIRA DA COSTA</t>
  </si>
  <si>
    <t>RAUL VEIGA</t>
  </si>
  <si>
    <t>21-988774525</t>
  </si>
  <si>
    <t>MELISSA FERREIRA LEONARDO LOPES</t>
  </si>
  <si>
    <t>21-986405582</t>
  </si>
  <si>
    <t>MIGUEL OLIVEIRA DOS SANTOS SILVA</t>
  </si>
  <si>
    <t>21-996592078</t>
  </si>
  <si>
    <t>PAMELA CHRISTABEL LIMA THOMAS</t>
  </si>
  <si>
    <t>21-983506039</t>
  </si>
  <si>
    <t>PAMELA MENDONCA CAVALCANTE</t>
  </si>
  <si>
    <t>11-988150095</t>
  </si>
  <si>
    <t>PATRICIA CORDEIRO DA SILVA</t>
  </si>
  <si>
    <t>21-969062251</t>
  </si>
  <si>
    <t>PAULO CESAR DE OLIVEIRA JUNIOR</t>
  </si>
  <si>
    <t>21-976206154</t>
  </si>
  <si>
    <t>RAFAEL SILVA DE OLIVEIRA</t>
  </si>
  <si>
    <t>21-970087575</t>
  </si>
  <si>
    <t>RAFAEL SOUZA PINTO</t>
  </si>
  <si>
    <t>21-992045995</t>
  </si>
  <si>
    <t>RAIMUNDA DA SILVA MOREIRA</t>
  </si>
  <si>
    <t>21-998282718</t>
  </si>
  <si>
    <t>RAISSA DE ARAUJO SANTOS</t>
  </si>
  <si>
    <t>11-981314550</t>
  </si>
  <si>
    <t>RITA DE CASSIA DE SOUZA FAGUNDES</t>
  </si>
  <si>
    <t>21-972926764</t>
  </si>
  <si>
    <t>RITA DE CASSIA PENHA ALVES CARDOSO DA SILVA</t>
  </si>
  <si>
    <t>11-981320051</t>
  </si>
  <si>
    <t>ROSILENE CAVALCANTI DE CARVALHO SANTOS</t>
  </si>
  <si>
    <t>21-99865786</t>
  </si>
  <si>
    <t>SILVANA SILVA MELO</t>
  </si>
  <si>
    <t>11-975443500</t>
  </si>
  <si>
    <t>SILVIA MARIA DOS SANTOS NUNES</t>
  </si>
  <si>
    <t>02-973128573</t>
  </si>
  <si>
    <t>TAINA BRILHANTE MARTINS PEREIRA</t>
  </si>
  <si>
    <t>21-970141841</t>
  </si>
  <si>
    <t>TANIA MACHADO SANTOS DE QUEIROZ</t>
  </si>
  <si>
    <t>11-996550636</t>
  </si>
  <si>
    <t>TAYSE QUEIROZ DE BARROS NOE</t>
  </si>
  <si>
    <t>11-915953110</t>
  </si>
  <si>
    <t>THAYNA FABIANA RIBEIRO BATISTA</t>
  </si>
  <si>
    <t>11-968289486</t>
  </si>
  <si>
    <t>VANESSA MARIA CORDOVANI</t>
  </si>
  <si>
    <t>11-994748519</t>
  </si>
  <si>
    <t>VANESSA ROBERTA BARQUEIRO RIBEIRO</t>
  </si>
  <si>
    <t>11-942460102</t>
  </si>
  <si>
    <t>VILMA MARTINS DE ARAUJO DA SILVA</t>
  </si>
  <si>
    <t>21-971471555</t>
  </si>
  <si>
    <t>WAGNER ALVES FARIAS DE ALMEIDA</t>
  </si>
  <si>
    <t>11-966934044</t>
  </si>
  <si>
    <t>EDER SARDINHA CAMPOS</t>
  </si>
  <si>
    <t>91-980329535</t>
  </si>
  <si>
    <t>SABRINA DE OLIVEIRA MARCELINO</t>
  </si>
  <si>
    <t>21-984649542</t>
  </si>
  <si>
    <t>BRUNO DE ALENCAR ROCHA</t>
  </si>
  <si>
    <t>VILA BANCARIA</t>
  </si>
  <si>
    <t>11-972728778</t>
  </si>
  <si>
    <t>CARLOS JOSE SALVINO</t>
  </si>
  <si>
    <t>11-966229935</t>
  </si>
  <si>
    <t>LUCAS CASTELO BRANCO</t>
  </si>
  <si>
    <t>01-100000000</t>
  </si>
  <si>
    <t>MARCELA DE ABREU ARAUJO DO CARMO</t>
  </si>
  <si>
    <t>RONALDO BEZERRA DA SILVA</t>
  </si>
  <si>
    <t>JARDIM DORALY</t>
  </si>
  <si>
    <t>11-913225298</t>
  </si>
  <si>
    <t>CRISTINA GOMES DOS SANTOS</t>
  </si>
  <si>
    <t>11-942496096</t>
  </si>
  <si>
    <t>VIVIANE DE ANDRADE MARINHO</t>
  </si>
  <si>
    <t>JARDIM JOEMI</t>
  </si>
  <si>
    <t>11-962136210</t>
  </si>
  <si>
    <t>DOUGLAS DISNEY ATENCIO LOURENCO MATHEUS</t>
  </si>
  <si>
    <t>VILA DIVA (ZONA NORTE)</t>
  </si>
  <si>
    <t>11-963628539</t>
  </si>
  <si>
    <t>DAIANA DE FRANCA SILVA</t>
  </si>
  <si>
    <t>11-958004567</t>
  </si>
  <si>
    <t>EDILENE MARIA DA SILVA</t>
  </si>
  <si>
    <t>11-965900890</t>
  </si>
  <si>
    <t>FERNANDO FONTES FERREIRA</t>
  </si>
  <si>
    <t>21-967125667</t>
  </si>
  <si>
    <t>ABNER GOIS DA SILVA</t>
  </si>
  <si>
    <t>11-962574314</t>
  </si>
  <si>
    <t>ADRIANO ELISIO JUNIOR</t>
  </si>
  <si>
    <t>CAJAMAR</t>
  </si>
  <si>
    <t>JORDANESIA (JORDANESIA)</t>
  </si>
  <si>
    <t>11-998181641</t>
  </si>
  <si>
    <t>ROSELAINE SANTOS ESTESSI DE PAULA</t>
  </si>
  <si>
    <t>11-985018820</t>
  </si>
  <si>
    <t>ELIANA PAIVA MARINHO DE SOUZA</t>
  </si>
  <si>
    <t>BORTOLANDIA</t>
  </si>
  <si>
    <t>11-967118179</t>
  </si>
  <si>
    <t>BRUNA GIANGIACOMO</t>
  </si>
  <si>
    <t>11-953826929</t>
  </si>
  <si>
    <t>ANALICE DE JESUS DOS SANTOS DUVIA</t>
  </si>
  <si>
    <t>11-954410145</t>
  </si>
  <si>
    <t>EDUARDO DA CUNHA</t>
  </si>
  <si>
    <t>11-983991599</t>
  </si>
  <si>
    <t>ELIANA DOS SANTOS FERREIRA MARTINS</t>
  </si>
  <si>
    <t>21-987952384</t>
  </si>
  <si>
    <t>ALINE MOURA ALVES</t>
  </si>
  <si>
    <t>11-965885915</t>
  </si>
  <si>
    <t>MARIA FRANCISCA DOS SANTOS</t>
  </si>
  <si>
    <t>11-967329315</t>
  </si>
  <si>
    <t>VALERIA PEREIRA DA SILVA</t>
  </si>
  <si>
    <t>21-979438836</t>
  </si>
  <si>
    <t>BRENNO FERREIRA RODRIGUES</t>
  </si>
  <si>
    <t>VASCO DA GAMA</t>
  </si>
  <si>
    <t>21-990990976</t>
  </si>
  <si>
    <t>RUFINO FERREIRA SILVA</t>
  </si>
  <si>
    <t>11-971873896</t>
  </si>
  <si>
    <t>ROBSON DA SILVA CORREA</t>
  </si>
  <si>
    <t>21-994449044</t>
  </si>
  <si>
    <t>DILSON DE MELO</t>
  </si>
  <si>
    <t>VILA MIAMI</t>
  </si>
  <si>
    <t>11-915133341</t>
  </si>
  <si>
    <t>ANTONIO DENIS CARDOSO DE MELO</t>
  </si>
  <si>
    <t>SAO PEDRO</t>
  </si>
  <si>
    <t>11-950583706</t>
  </si>
  <si>
    <t>JORGE SANTANA DOS SANTOS</t>
  </si>
  <si>
    <t>JARDIM ALTO PAULISTANO</t>
  </si>
  <si>
    <t>11-981908809</t>
  </si>
  <si>
    <t>LEANDRO FREITAS DOS SANTOS</t>
  </si>
  <si>
    <t>11-949678648</t>
  </si>
  <si>
    <t>ELISANDRA ALVES DE PONTES</t>
  </si>
  <si>
    <t>21-71231608</t>
  </si>
  <si>
    <t>IVANEIDE DE LIMA SAMPAIO</t>
  </si>
  <si>
    <t>CIDADE SAO MIGUEL</t>
  </si>
  <si>
    <t>11-94525748</t>
  </si>
  <si>
    <t>PERIVALDO MACHADO CONCEICAO SANTOS</t>
  </si>
  <si>
    <t>MUTUAGUAÇU</t>
  </si>
  <si>
    <t>21-993199635</t>
  </si>
  <si>
    <t>FABIO DE SOUZA</t>
  </si>
  <si>
    <t>11-989198453</t>
  </si>
  <si>
    <t>CRISTINA BIFULCO GAMBA</t>
  </si>
  <si>
    <t>11-998065681</t>
  </si>
  <si>
    <t>HUDENSON WINCK LIMA</t>
  </si>
  <si>
    <t>RECANTO PRIMAVERA</t>
  </si>
  <si>
    <t>11-947916770</t>
  </si>
  <si>
    <t>MARCO APARECIDO DE LIMA</t>
  </si>
  <si>
    <t>CIDADE SOIMCO</t>
  </si>
  <si>
    <t>11-984332817</t>
  </si>
  <si>
    <t>IRACENE OLIVEIRA SANTOS</t>
  </si>
  <si>
    <t>PE PEQUENO</t>
  </si>
  <si>
    <t>21-995170759</t>
  </si>
  <si>
    <t>PAMELA FATIMA DE FREITAS MARIA</t>
  </si>
  <si>
    <t>11-954643222</t>
  </si>
  <si>
    <t>AGNALDO SENA SILVA</t>
  </si>
  <si>
    <t>JARDIM SANTA TEREZINHA</t>
  </si>
  <si>
    <t>11-972664500</t>
  </si>
  <si>
    <t>ANTONIO AUGUSTO DE CARVALHO JUNIOR</t>
  </si>
  <si>
    <t>21-984424768</t>
  </si>
  <si>
    <t>FABIO SANTOS LOPO</t>
  </si>
  <si>
    <t>11-996052402</t>
  </si>
  <si>
    <t>FELIPE DA SILVA</t>
  </si>
  <si>
    <t>VILA INACIO</t>
  </si>
  <si>
    <t>11-968633583</t>
  </si>
  <si>
    <t>ANTONIA MARCILENE MARTINS DE SOUSA</t>
  </si>
  <si>
    <t>21-975386773</t>
  </si>
  <si>
    <t>GISELE AJAJ SAAD</t>
  </si>
  <si>
    <t>VILA PROGREDIOR</t>
  </si>
  <si>
    <t>11-992223223</t>
  </si>
  <si>
    <t>JOSELITO SA DO NASCIMENTO</t>
  </si>
  <si>
    <t>SAO JOAO DA BARRA</t>
  </si>
  <si>
    <t>21-983037357</t>
  </si>
  <si>
    <t>RAQUEL FEIJO DO NASCIMENTO</t>
  </si>
  <si>
    <t>21-979193016</t>
  </si>
  <si>
    <t>DEOLINDA ANGELO FERREIRA</t>
  </si>
  <si>
    <t>21-982005190</t>
  </si>
  <si>
    <t>ERICKSSON ROCHA E ALMENDRA</t>
  </si>
  <si>
    <t>21-998699889</t>
  </si>
  <si>
    <t>JOSUE MARCELO DE ALMEIDA SILVA</t>
  </si>
  <si>
    <t>21-996890677</t>
  </si>
  <si>
    <t>LUSSANDRA CARVALHO DA SILVA</t>
  </si>
  <si>
    <t>11-994967891</t>
  </si>
  <si>
    <t>ROSANE GONCALVES MACEDO</t>
  </si>
  <si>
    <t>21-985074413</t>
  </si>
  <si>
    <t>FLAVIA NASCIMENTO IACCINO</t>
  </si>
  <si>
    <t>11-996347418</t>
  </si>
  <si>
    <t>MARLON LUCIO DE ALMEIDA</t>
  </si>
  <si>
    <t>11-993818289</t>
  </si>
  <si>
    <t>LOONAN MOREIRA SALLES</t>
  </si>
  <si>
    <t>MANGARATIBA</t>
  </si>
  <si>
    <t>21-997005000</t>
  </si>
  <si>
    <t>VIVIAN DE SOUZA RODRIGUES</t>
  </si>
  <si>
    <t>PORTO DA MADAMA</t>
  </si>
  <si>
    <t>21-996418626</t>
  </si>
  <si>
    <t>KATIA AVOLETTA</t>
  </si>
  <si>
    <t>11-995786571</t>
  </si>
  <si>
    <t>MARCOS ANDRE DOS PRAZERES</t>
  </si>
  <si>
    <t>21-970977546</t>
  </si>
  <si>
    <t>MIRIAN CORREA KOBB FERNANDO</t>
  </si>
  <si>
    <t>VILA BUTANTA</t>
  </si>
  <si>
    <t>11-967750434</t>
  </si>
  <si>
    <t>DIANA KARLA FLORES RIVERA</t>
  </si>
  <si>
    <t>22-996113064</t>
  </si>
  <si>
    <t>NATALIA SENNA TERRA</t>
  </si>
  <si>
    <t>21-988081653</t>
  </si>
  <si>
    <t>VIVIANE BARBOSA DE ASSIS</t>
  </si>
  <si>
    <t>21-965114604</t>
  </si>
  <si>
    <t>CLAUDIA BORGES MENDES DE OLIVEIRA</t>
  </si>
  <si>
    <t>11-965493192</t>
  </si>
  <si>
    <t>GEOVANNA DE LIRA</t>
  </si>
  <si>
    <t>11-955006797</t>
  </si>
  <si>
    <t>IVAN DOS SANTOS DOURADO</t>
  </si>
  <si>
    <t>11-953593085</t>
  </si>
  <si>
    <t>LYNCOM OLIVEIRA DE SOUZA</t>
  </si>
  <si>
    <t>JARDIM EUSONIA</t>
  </si>
  <si>
    <t>11-932382114</t>
  </si>
  <si>
    <t>VANDERLEI PEREIRA DE SOUSA</t>
  </si>
  <si>
    <t>VILA SAO RAFAEL</t>
  </si>
  <si>
    <t>11-975121486</t>
  </si>
  <si>
    <t>VERONICA FREITAS DE JESUS</t>
  </si>
  <si>
    <t>11-980468771</t>
  </si>
  <si>
    <t>IDALICIA MACHADO</t>
  </si>
  <si>
    <t>11-940287831</t>
  </si>
  <si>
    <t>ADRIANA DOS SANTOS LIMA</t>
  </si>
  <si>
    <t>21-979733119</t>
  </si>
  <si>
    <t>ALBERTO CALDAS DE OLIVEIRA FILHO</t>
  </si>
  <si>
    <t>21-988579080</t>
  </si>
  <si>
    <t>DELOA ALEIXO LAGRIMANTE</t>
  </si>
  <si>
    <t>21-964181895</t>
  </si>
  <si>
    <t>FLORICENA GONCALVES SOBRINHO</t>
  </si>
  <si>
    <t>21-974623359</t>
  </si>
  <si>
    <t>JULIANO DANTAS DE SOUZA</t>
  </si>
  <si>
    <t>21-964424756</t>
  </si>
  <si>
    <t>REINALDO DA SILVA DE BRITTO</t>
  </si>
  <si>
    <t>COLEGIO</t>
  </si>
  <si>
    <t>21-989400984</t>
  </si>
  <si>
    <t>ROBERTA MARTINS RAMOS</t>
  </si>
  <si>
    <t>21-983775949</t>
  </si>
  <si>
    <t>ROSANGELA MOREIRA DE FIGUEIREDO</t>
  </si>
  <si>
    <t>21-981757557</t>
  </si>
  <si>
    <t>JARDEL ROCHA JUNIOR</t>
  </si>
  <si>
    <t>21-999136472</t>
  </si>
  <si>
    <t>SEBASTIAO DOS SANTOS</t>
  </si>
  <si>
    <t>21-995891114</t>
  </si>
  <si>
    <t>MYRIARA JUSTINIANO SANTANA</t>
  </si>
  <si>
    <t>JARDIM IPANEMA</t>
  </si>
  <si>
    <t>11-995711851</t>
  </si>
  <si>
    <t>CICERO FARIAS MELO</t>
  </si>
  <si>
    <t>11-988075010</t>
  </si>
  <si>
    <t>THAIS CRISTINA DIAS MARQUES VIANNA</t>
  </si>
  <si>
    <t>21-994608435</t>
  </si>
  <si>
    <t>LANNA ISABEL FERREIRA BARBOSA</t>
  </si>
  <si>
    <t>11-952851194</t>
  </si>
  <si>
    <t>EDUARDO RIBEIRO DA SILVA</t>
  </si>
  <si>
    <t>21-964584708</t>
  </si>
  <si>
    <t>EDILENE DE OLIVEIRA BARROS GALEANO</t>
  </si>
  <si>
    <t>11-985383982</t>
  </si>
  <si>
    <t>LUCIANE CANDIDO DOS SANTOS BOUSQUET</t>
  </si>
  <si>
    <t>CALIFORNIA</t>
  </si>
  <si>
    <t>21-994121455</t>
  </si>
  <si>
    <t>ELISANGELA DOS SANTOS</t>
  </si>
  <si>
    <t>11-911089526</t>
  </si>
  <si>
    <t>ELISA SAYAKA ITO</t>
  </si>
  <si>
    <t>11-992189088</t>
  </si>
  <si>
    <t>LAERCIO RIBEIRO SOARES</t>
  </si>
  <si>
    <t>21-973226254</t>
  </si>
  <si>
    <t>VALDECIR GUALBERTO FAUSTINO</t>
  </si>
  <si>
    <t>21-998292137</t>
  </si>
  <si>
    <t>RAIMUNDO NOGUEIRA DE QUEIROZ</t>
  </si>
  <si>
    <t>11-985710122</t>
  </si>
  <si>
    <t>EDUARDO VIEIRA DE QUEIROZ</t>
  </si>
  <si>
    <t>JARDIM SANTA PAULA</t>
  </si>
  <si>
    <t>11-991429549</t>
  </si>
  <si>
    <t>IRANILDO PAIVA DE PAULA</t>
  </si>
  <si>
    <t>11-930199797</t>
  </si>
  <si>
    <t>NILCE FARIA ALVES</t>
  </si>
  <si>
    <t>21-965562984</t>
  </si>
  <si>
    <t>NIEDYA DE JESUS LOBATO RODRIGUES RAMOS</t>
  </si>
  <si>
    <t>21-993232164</t>
  </si>
  <si>
    <t>FRANCISCO TELES DE FREITAS</t>
  </si>
  <si>
    <t>21-972251144</t>
  </si>
  <si>
    <t>HELIO DOS SANTOS FILHO</t>
  </si>
  <si>
    <t>21-987846692</t>
  </si>
  <si>
    <t>IRACEMA DOS SANTOS CHAGAS</t>
  </si>
  <si>
    <t>21-998555592</t>
  </si>
  <si>
    <t>MARIA HELENA CAMPOS DE FREITAS</t>
  </si>
  <si>
    <t>21-998867655</t>
  </si>
  <si>
    <t>TATIANA RAFAEL PEREIRA</t>
  </si>
  <si>
    <t>21-992448870</t>
  </si>
  <si>
    <t>IRINEU FRANCISCO JUNIOR</t>
  </si>
  <si>
    <t>VILA AEROPORTO</t>
  </si>
  <si>
    <t>11-995478199</t>
  </si>
  <si>
    <t>JOAO VICTOR COSTA DE OLIVEIRA</t>
  </si>
  <si>
    <t>11-952725069</t>
  </si>
  <si>
    <t>JOSE CARLOS DE SOUZA</t>
  </si>
  <si>
    <t>11-960398249</t>
  </si>
  <si>
    <t>LUCAS ANDRE DOS SANTOS</t>
  </si>
  <si>
    <t>VILA UNIAO</t>
  </si>
  <si>
    <t>11-945178482</t>
  </si>
  <si>
    <t>SIMONE DE SOUZA MARQUES SILVA</t>
  </si>
  <si>
    <t>JARDIM ELIANA</t>
  </si>
  <si>
    <t>11-980365074</t>
  </si>
  <si>
    <t>AURENI SAMPAIO GODOY</t>
  </si>
  <si>
    <t>11-978318738</t>
  </si>
  <si>
    <t>JOSELITO SANTOS AMARAL</t>
  </si>
  <si>
    <t>11-983184881</t>
  </si>
  <si>
    <t>ALEXANDRE GODOY VIEIRA</t>
  </si>
  <si>
    <t>11-979534018</t>
  </si>
  <si>
    <t>LEONARDO COMUNHAS OLIVEIRA ALVES</t>
  </si>
  <si>
    <t>JARDIM ARAPONGAS</t>
  </si>
  <si>
    <t>11-946255446</t>
  </si>
  <si>
    <t>MARIA DE FATIMA CABRAL</t>
  </si>
  <si>
    <t>JARDIM CRISTINA</t>
  </si>
  <si>
    <t>11-971060311</t>
  </si>
  <si>
    <t>RENATO DE SOUZA JALES</t>
  </si>
  <si>
    <t>11-974611990</t>
  </si>
  <si>
    <t>PAULO GOMES DE ARAUJO</t>
  </si>
  <si>
    <t>11-985501624</t>
  </si>
  <si>
    <t>ALISSON RAFFTY PEREIRA DA SILVA</t>
  </si>
  <si>
    <t>21-994944698</t>
  </si>
  <si>
    <t>ROBERTO DE ARAUJO</t>
  </si>
  <si>
    <t>21-996552452</t>
  </si>
  <si>
    <t>NILSON DAMASCENO DE SOUZA</t>
  </si>
  <si>
    <t>21-986182818</t>
  </si>
  <si>
    <t>MIRIAM DE OLIVEIRA FARINA</t>
  </si>
  <si>
    <t>11-992856153</t>
  </si>
  <si>
    <t>WAGNER LAVINSKI</t>
  </si>
  <si>
    <t>11-996139290</t>
  </si>
  <si>
    <t>TATIANE MATIAS PEREIRA</t>
  </si>
  <si>
    <t>11-961417253</t>
  </si>
  <si>
    <t>MARCO ANTONIO DE OLIVEIRA GIL</t>
  </si>
  <si>
    <t>TINGUA</t>
  </si>
  <si>
    <t>21-971861782</t>
  </si>
  <si>
    <t>ROSANA SILVA SALVADOR</t>
  </si>
  <si>
    <t>ERMELINO MATARAZZO</t>
  </si>
  <si>
    <t>11-964340814</t>
  </si>
  <si>
    <t>ANA MARIA ANDRADE FERNANDES</t>
  </si>
  <si>
    <t>21-996116802</t>
  </si>
  <si>
    <t>GERALDO JOSE DOS SANTOS</t>
  </si>
  <si>
    <t>11-945562887</t>
  </si>
  <si>
    <t>ANGELA PAMELA STUANI MIRANDA</t>
  </si>
  <si>
    <t>11-955847027</t>
  </si>
  <si>
    <t>ROBERTA PEREIRA ROCHA MATHIAS</t>
  </si>
  <si>
    <t>FRANCISCO SOARES DA SILVA</t>
  </si>
  <si>
    <t>11-970760281</t>
  </si>
  <si>
    <t>ROSIMARY MEDEIROS FONSECA</t>
  </si>
  <si>
    <t>11-967913657</t>
  </si>
  <si>
    <t>ENZO AMODIO DE OLIVEIRA</t>
  </si>
  <si>
    <t>13-988625838</t>
  </si>
  <si>
    <t>JOSEFA DE SOUZA LIMA SILVA</t>
  </si>
  <si>
    <t>11-998675728</t>
  </si>
  <si>
    <t>MARIA MARGARETH MEDEIROS DA COSTA</t>
  </si>
  <si>
    <t>ARIANY JASMYNE LOPES FRANCO GUEDES</t>
  </si>
  <si>
    <t>CAMPOS DOS GOYTACAZES</t>
  </si>
  <si>
    <t>PARQUE ELDORADO</t>
  </si>
  <si>
    <t>22-998870395</t>
  </si>
  <si>
    <t>JORGE EDUARDO MARTINEZ MATOS</t>
  </si>
  <si>
    <t>11-946498161</t>
  </si>
  <si>
    <t>MARLENE CURVELO DE JESUS</t>
  </si>
  <si>
    <t>VILA GUARANI</t>
  </si>
  <si>
    <t>11-953937510</t>
  </si>
  <si>
    <t>NELSON PEREIRA DA SILVA</t>
  </si>
  <si>
    <t>11-932560005</t>
  </si>
  <si>
    <t>MANUELLA VADERS DAIDONE</t>
  </si>
  <si>
    <t>JARDIM BRASIL (ZONA SUL)</t>
  </si>
  <si>
    <t>11-991964419</t>
  </si>
  <si>
    <t>MARIA JOSE AVELINO DOS SANTOS</t>
  </si>
  <si>
    <t>11-946033357</t>
  </si>
  <si>
    <t>ANGELA REGINA FERREIRA BELLOTO PAGANINI</t>
  </si>
  <si>
    <t>BARCELONA</t>
  </si>
  <si>
    <t>11-989184492</t>
  </si>
  <si>
    <t>ALEX BRASIL FILGUEIRA DE MENEZES</t>
  </si>
  <si>
    <t>21-964348096</t>
  </si>
  <si>
    <t>EGMAR MARIA RAMOS</t>
  </si>
  <si>
    <t>VILA PACAEMBU</t>
  </si>
  <si>
    <t>21-975808851</t>
  </si>
  <si>
    <t>CLEBER MARCOS DO CARMO</t>
  </si>
  <si>
    <t>11-965620046</t>
  </si>
  <si>
    <t>LEANDRO DE JESUS DA SILVA</t>
  </si>
  <si>
    <t>21-992847402</t>
  </si>
  <si>
    <t>DANIELLE ROCHA DE LIMA</t>
  </si>
  <si>
    <t>JARDIM AMARAL</t>
  </si>
  <si>
    <t>11-948575747</t>
  </si>
  <si>
    <t>DENIS DA SILVA OLIVEIRA</t>
  </si>
  <si>
    <t>11-940148944</t>
  </si>
  <si>
    <t>SIMONE RODRIGUES</t>
  </si>
  <si>
    <t>11-970602120</t>
  </si>
  <si>
    <t>ANA BEATRIZ BAGANHA RIBEIRO</t>
  </si>
  <si>
    <t>VILA IPOJUCA</t>
  </si>
  <si>
    <t>11-998151777</t>
  </si>
  <si>
    <t>ERICK DE SOUZA DE SANTANA</t>
  </si>
  <si>
    <t>11-984116855</t>
  </si>
  <si>
    <t>RENATA ELIANE FERIGATO DA SILVA</t>
  </si>
  <si>
    <t>11-911984476</t>
  </si>
  <si>
    <t>VITOR STELLZER RIBEIRO</t>
  </si>
  <si>
    <t>CONJUNTO HABITACIONAL MARECHAL MASCARENHAS DE MORAIS</t>
  </si>
  <si>
    <t>11-987455269</t>
  </si>
  <si>
    <t>JOAO NETO DE SIQUEIRA</t>
  </si>
  <si>
    <t>JARDIM BANANAL</t>
  </si>
  <si>
    <t>11-967840718</t>
  </si>
  <si>
    <t>CLAUDIA REGINA ORNELLA</t>
  </si>
  <si>
    <t>21-999064158</t>
  </si>
  <si>
    <t>GIZELLA DOMINGUES BERRINGER</t>
  </si>
  <si>
    <t>11-954832050</t>
  </si>
  <si>
    <t>AGNES PEREIRA NASCIMENTO</t>
  </si>
  <si>
    <t>11-961217672</t>
  </si>
  <si>
    <t>ADRIANO IWAI DA SILVA</t>
  </si>
  <si>
    <t>11-950005944</t>
  </si>
  <si>
    <t>AUGUSTO CAMILLO DE ALMEIDA JUNIOR</t>
  </si>
  <si>
    <t>21-981664791</t>
  </si>
  <si>
    <t>JOSE ALVES DOS SANTOS</t>
  </si>
  <si>
    <t>11-980619733</t>
  </si>
  <si>
    <t>GABRIEL THALES SOARES SANTOS</t>
  </si>
  <si>
    <t>JARDIM GUARUJA</t>
  </si>
  <si>
    <t>11-967608447</t>
  </si>
  <si>
    <t>ADELAIDE PEREIRA DA SILVA</t>
  </si>
  <si>
    <t>11-957284545</t>
  </si>
  <si>
    <t>MICHELE MARIA DA SILVA</t>
  </si>
  <si>
    <t>VILA SIRIA</t>
  </si>
  <si>
    <t>11-984308920</t>
  </si>
  <si>
    <t>JESSICA KOLISNICK RIBEIRO ALVES</t>
  </si>
  <si>
    <t>11-957930469</t>
  </si>
  <si>
    <t>JOSE ADENILSON CAVALCANTE FERREIRA</t>
  </si>
  <si>
    <t>CAJUEIRO</t>
  </si>
  <si>
    <t>81-987873390</t>
  </si>
  <si>
    <t>GUSTAVO CORREA LOPES</t>
  </si>
  <si>
    <t>PARQUE CONTINENTAL III</t>
  </si>
  <si>
    <t>11-984590797</t>
  </si>
  <si>
    <t>CLEBER BARBOSA GABRIEL</t>
  </si>
  <si>
    <t>VILA SANTA INES</t>
  </si>
  <si>
    <t>11-997340281</t>
  </si>
  <si>
    <t>IGOR FREITAS DA SILVA</t>
  </si>
  <si>
    <t>JARDIM LEBLON</t>
  </si>
  <si>
    <t>11-965653430</t>
  </si>
  <si>
    <t>WILLIAM DIAS DA SILVA</t>
  </si>
  <si>
    <t>11-945089474</t>
  </si>
  <si>
    <t>EDUARDO ANDRADE DOS SANTOS</t>
  </si>
  <si>
    <t>21-983851195</t>
  </si>
  <si>
    <t>MOACIR FERNADES DA SILVA</t>
  </si>
  <si>
    <t>CHACARAS REUNIDAS SANTA TEREZINHA</t>
  </si>
  <si>
    <t>21-967203082</t>
  </si>
  <si>
    <t>SANDRA NAOMI YOGI AGUENA</t>
  </si>
  <si>
    <t>11-996380162</t>
  </si>
  <si>
    <t>MARCIO DO NASCIMENTO SILVA</t>
  </si>
  <si>
    <t>21-991097406</t>
  </si>
  <si>
    <t>KELI CRISTINA MENDES FERNANDES</t>
  </si>
  <si>
    <t>JARAGUA</t>
  </si>
  <si>
    <t>11-973740650</t>
  </si>
  <si>
    <t>ROGERIO CEZAR REIS</t>
  </si>
  <si>
    <t>11-961693624</t>
  </si>
  <si>
    <t>JENNIFER PEREIRA CAMPOS</t>
  </si>
  <si>
    <t>JARDIM SAO ROQUE</t>
  </si>
  <si>
    <t>11-984257319</t>
  </si>
  <si>
    <t>ANDREZZA DA SILVA RIBEIRO DINIZ</t>
  </si>
  <si>
    <t>21-993461270</t>
  </si>
  <si>
    <t>LUIZ CARLOS BATISTA GONCALVES</t>
  </si>
  <si>
    <t>21-967139852</t>
  </si>
  <si>
    <t>LUIZ GUSTAVO DO NASCIMENTO RIBEIRO</t>
  </si>
  <si>
    <t>AERO CLUBE</t>
  </si>
  <si>
    <t>21-999121619</t>
  </si>
  <si>
    <t>IVONETE DE ARAUJO LEAL</t>
  </si>
  <si>
    <t>21-979784243</t>
  </si>
  <si>
    <t>MARIA JESSICA DE OLINDA LIMA</t>
  </si>
  <si>
    <t>JARDIM ALVORADA (ZONA SUL)</t>
  </si>
  <si>
    <t>11-980323346</t>
  </si>
  <si>
    <t>SONIA PALMIRA GOMES DE MATOS</t>
  </si>
  <si>
    <t>21-998679379</t>
  </si>
  <si>
    <t>TATYANA ZANETT CHENK ALMEIDA DINIZ</t>
  </si>
  <si>
    <t>21-982096411</t>
  </si>
  <si>
    <t>FRANCISCA ROSIANE PEREIRA BARROS</t>
  </si>
  <si>
    <t>11-993066565</t>
  </si>
  <si>
    <t>FRANCISCA DAS CHAGAS DE SOUSA</t>
  </si>
  <si>
    <t>21-997228182</t>
  </si>
  <si>
    <t>YASMIM MARISSOL BONADIA FRAGA</t>
  </si>
  <si>
    <t>JARDIM HAIA DO CARRAO</t>
  </si>
  <si>
    <t>11-996132622</t>
  </si>
  <si>
    <t>LUCIANA DE SOUZA QUEIROZ</t>
  </si>
  <si>
    <t>11-963329029</t>
  </si>
  <si>
    <t>ELIANA TEIXEIRA DA SILVA</t>
  </si>
  <si>
    <t>JARDIM TANGO</t>
  </si>
  <si>
    <t>11-985083002</t>
  </si>
  <si>
    <t>ELISIA LILIAN GALDINO</t>
  </si>
  <si>
    <t>JARDIM LIMOEIRO</t>
  </si>
  <si>
    <t>11-955593360</t>
  </si>
  <si>
    <t>IZABEL CRISTINA LOURENCO DA SILVA</t>
  </si>
  <si>
    <t>VILA CRISTINA</t>
  </si>
  <si>
    <t>11-974873236</t>
  </si>
  <si>
    <t>LUIZ DE BRITO GOMES</t>
  </si>
  <si>
    <t>JARDIM ROSCHEL</t>
  </si>
  <si>
    <t>11-966237796</t>
  </si>
  <si>
    <t>ADRIANA ALESSANDRA DA CRUZ SOUSA</t>
  </si>
  <si>
    <t>11-942422430</t>
  </si>
  <si>
    <t>ALANA ALVES VIEIRA</t>
  </si>
  <si>
    <t>JARDIM SABIA II</t>
  </si>
  <si>
    <t>11-955818911</t>
  </si>
  <si>
    <t>ANTONIA VALQUIRIA FERREIRA CEDRO</t>
  </si>
  <si>
    <t>11-984320174</t>
  </si>
  <si>
    <t>DONISETE ALVES DA SILVA</t>
  </si>
  <si>
    <t>VILA DO CASTELO</t>
  </si>
  <si>
    <t>11-983893541</t>
  </si>
  <si>
    <t>MARIA VALDILEIA DA SILVA</t>
  </si>
  <si>
    <t>11-957082370</t>
  </si>
  <si>
    <t>ONESINA PEREIRA LIMA</t>
  </si>
  <si>
    <t>55-119540349</t>
  </si>
  <si>
    <t>WESDRAS CARDOSO DE OLIVEIRA</t>
  </si>
  <si>
    <t>VILA AUREA</t>
  </si>
  <si>
    <t>11-985865388</t>
  </si>
  <si>
    <t>WILLIAM DE OLIVEIRA</t>
  </si>
  <si>
    <t>11-945670952</t>
  </si>
  <si>
    <t>FRANCISCA ELIONEIDE MENDES DA SILVA</t>
  </si>
  <si>
    <t>11-997333110</t>
  </si>
  <si>
    <t>MARCIA CRISTINA DA COSTA</t>
  </si>
  <si>
    <t>21-968562071</t>
  </si>
  <si>
    <t>LUANA DOS SANTOS LOPES</t>
  </si>
  <si>
    <t>21-986844358</t>
  </si>
  <si>
    <t>GILBERTO PONZETTO</t>
  </si>
  <si>
    <t>JARDIM CANER</t>
  </si>
  <si>
    <t>11-992227651</t>
  </si>
  <si>
    <t>ANA JULIA FELIX OLIVEIRA</t>
  </si>
  <si>
    <t>VILA BEATRIZ</t>
  </si>
  <si>
    <t>11-980200455</t>
  </si>
  <si>
    <t>JOAO EDVACIO LACERDA</t>
  </si>
  <si>
    <t>11-947620311</t>
  </si>
  <si>
    <t>ARIANE ALVES DE OLIVEIRA</t>
  </si>
  <si>
    <t>11-973221109</t>
  </si>
  <si>
    <t>ADRIANA GUIMARAES MOREIRA AZEVEDO</t>
  </si>
  <si>
    <t>21-996623532</t>
  </si>
  <si>
    <t>ALESSANDRO CASTILHO ROZADO</t>
  </si>
  <si>
    <t>21-986567274</t>
  </si>
  <si>
    <t>ALEXIA GUIMARAES DA SILVA</t>
  </si>
  <si>
    <t>ROCHA SOBRINHO</t>
  </si>
  <si>
    <t>21-976213386</t>
  </si>
  <si>
    <t>ANTONIO LUIZ PELLEGRINO</t>
  </si>
  <si>
    <t>21-994658519</t>
  </si>
  <si>
    <t>BRUNO DE OLIVEIRA SANTA ROSA</t>
  </si>
  <si>
    <t>21-990687554</t>
  </si>
  <si>
    <t>CARMEN ROSA DE ALMEIDA PINTOS</t>
  </si>
  <si>
    <t>21-988871990</t>
  </si>
  <si>
    <t>CLAUDIA CORREA DE SOUZA</t>
  </si>
  <si>
    <t>21-994855430</t>
  </si>
  <si>
    <t>FABIO ALVES DE SOUZA JUNGER</t>
  </si>
  <si>
    <t>21-968990095</t>
  </si>
  <si>
    <t>FELIPE RODRIGUES DOS SANTOS</t>
  </si>
  <si>
    <t>21-991450537</t>
  </si>
  <si>
    <t>INGRID PEREIRA DOS SANTOS</t>
  </si>
  <si>
    <t>21-987847450</t>
  </si>
  <si>
    <t>JADIR DE OLIVEIRA MELLO</t>
  </si>
  <si>
    <t>21-990839889</t>
  </si>
  <si>
    <t>JEFFERSON PEREIRA DE OLIVEIRA</t>
  </si>
  <si>
    <t>21-995359180</t>
  </si>
  <si>
    <t>JONATAN PEREIRA DOS SANTOS</t>
  </si>
  <si>
    <t>21-991065388</t>
  </si>
  <si>
    <t>JOSE ANDREWS OLIVEIRA DA SILVA</t>
  </si>
  <si>
    <t>21-968707208</t>
  </si>
  <si>
    <t>JOSE ANTONIO VAZ</t>
  </si>
  <si>
    <t>21-971510487</t>
  </si>
  <si>
    <t>JUCARA TEIXEIRA FERREIRA</t>
  </si>
  <si>
    <t>COQUEIRAL</t>
  </si>
  <si>
    <t>21-987751250</t>
  </si>
  <si>
    <t>LUCIANE ALVES GUIMARAES</t>
  </si>
  <si>
    <t>21-996483319</t>
  </si>
  <si>
    <t>LUCIANO ALCANTARA DE MORAIS</t>
  </si>
  <si>
    <t>21-982896765</t>
  </si>
  <si>
    <t>MARIA MADALENA TELLES COUTINHO</t>
  </si>
  <si>
    <t>21-992288374</t>
  </si>
  <si>
    <t>MAURO JORGE ALVES NASCIMENTO DA SILVA</t>
  </si>
  <si>
    <t>21-991473081</t>
  </si>
  <si>
    <t>MICHELE DE SOUZA CHERMAUT</t>
  </si>
  <si>
    <t>21-984203657</t>
  </si>
  <si>
    <t>PRISCILA RODRIGUES DA SILVA</t>
  </si>
  <si>
    <t>21-976271179</t>
  </si>
  <si>
    <t>SANDRO MARINS DA SILVA</t>
  </si>
  <si>
    <t>21-981824604</t>
  </si>
  <si>
    <t>TAYNA ESTEVAM SENCADES</t>
  </si>
  <si>
    <t>21-982759177</t>
  </si>
  <si>
    <t>THAMIRES LIMA DOS SANTOS</t>
  </si>
  <si>
    <t>21-991691668</t>
  </si>
  <si>
    <t>VANDERSON JUNQUEIRA DE ALMEIDA</t>
  </si>
  <si>
    <t>21-977273819</t>
  </si>
  <si>
    <t>DAIANA ALVES PEREIRA DOS SANTOS</t>
  </si>
  <si>
    <t>11-987939871</t>
  </si>
  <si>
    <t>ADRIANA CORREA BARROS</t>
  </si>
  <si>
    <t>21-979692108</t>
  </si>
  <si>
    <t>OSIAS MIGUEL PEREIRA</t>
  </si>
  <si>
    <t>11-975441779</t>
  </si>
  <si>
    <t>SEBASTIAO DA SILVA GONCALVES</t>
  </si>
  <si>
    <t>21-942226216</t>
  </si>
  <si>
    <t>CLAUDIO ANDRE CEZARIO THOME</t>
  </si>
  <si>
    <t>VILA IDEAL</t>
  </si>
  <si>
    <t>21-974924924</t>
  </si>
  <si>
    <t>JOSE LUIZ PEREIRA</t>
  </si>
  <si>
    <t>PARI</t>
  </si>
  <si>
    <t>11-988769949</t>
  </si>
  <si>
    <t>KLEBER ROBERTO ALVES DE SOUSA</t>
  </si>
  <si>
    <t>11-947380087</t>
  </si>
  <si>
    <t>JOSE DIAS DE OLIVEIRA</t>
  </si>
  <si>
    <t>11-988860274</t>
  </si>
  <si>
    <t>PAULO ALVES DA SILVA</t>
  </si>
  <si>
    <t>11-21538063</t>
  </si>
  <si>
    <t>PAULO CESAR DA SILVA</t>
  </si>
  <si>
    <t>21-33495545</t>
  </si>
  <si>
    <t>WILLIAM MARTINS AMORIM</t>
  </si>
  <si>
    <t>11-947049449</t>
  </si>
  <si>
    <t>LETICIA LOPRETO PEREIRA DA SILVA</t>
  </si>
  <si>
    <t>11-985741548</t>
  </si>
  <si>
    <t>MARIA ELISABETH ALMEIDA BERGAMINI</t>
  </si>
  <si>
    <t>11-989634444</t>
  </si>
  <si>
    <t>VANESSA CERQUEIRA VASQUES FERREIRA</t>
  </si>
  <si>
    <t>JARDIM SANTOS DUMONT I</t>
  </si>
  <si>
    <t>11-947886402</t>
  </si>
  <si>
    <t>ALAN CRISTIANO DOMINGUES</t>
  </si>
  <si>
    <t>11-968275365</t>
  </si>
  <si>
    <t>CATIA DE LARA CARVALHO REGO</t>
  </si>
  <si>
    <t>11-979824070</t>
  </si>
  <si>
    <t>ENI MARIA SANGI</t>
  </si>
  <si>
    <t>PARQUE CAMPO LINDO</t>
  </si>
  <si>
    <t>21-984037042</t>
  </si>
  <si>
    <t>RENATA APARECIDA XAVIER</t>
  </si>
  <si>
    <t>JARDIM RESIDENCIAL SUZANO</t>
  </si>
  <si>
    <t>11-997224188</t>
  </si>
  <si>
    <t>RICARDO DE LIMA</t>
  </si>
  <si>
    <t>11-947514696</t>
  </si>
  <si>
    <t>SIDNEY DA SILVA</t>
  </si>
  <si>
    <t>VILA GRACIOSA</t>
  </si>
  <si>
    <t>11-991419060</t>
  </si>
  <si>
    <t>ADALBERTO PINTO</t>
  </si>
  <si>
    <t>11-967275199</t>
  </si>
  <si>
    <t>ERLINDA MARIA MIRANDA DA SILVA</t>
  </si>
  <si>
    <t>11-954440511</t>
  </si>
  <si>
    <t>MARIA DE FATIMA OLIVEIRA DANTAS MONTEIRO</t>
  </si>
  <si>
    <t>11-999758971</t>
  </si>
  <si>
    <t>SIMOES VIEIRA DE LIMA</t>
  </si>
  <si>
    <t>11-967896540</t>
  </si>
  <si>
    <t>TEREZINHA MIRANDA RIBIERO PEREIRA</t>
  </si>
  <si>
    <t>11-964093586</t>
  </si>
  <si>
    <t>CAMILA AMARAL VIEIRA DE SENA</t>
  </si>
  <si>
    <t>11-970873821</t>
  </si>
  <si>
    <t>CELIDALVA SANTANA</t>
  </si>
  <si>
    <t>11-959670755</t>
  </si>
  <si>
    <t>ELIANA ALMEIDA DE CARVALHO</t>
  </si>
  <si>
    <t>11-972912507</t>
  </si>
  <si>
    <t>REINALDO DE CARVALHO</t>
  </si>
  <si>
    <t>11-997430246</t>
  </si>
  <si>
    <t>ALINE DOS SANTOS</t>
  </si>
  <si>
    <t>11-986085707</t>
  </si>
  <si>
    <t>ANDREIA FERREIRA MAGALHAES</t>
  </si>
  <si>
    <t>11-954663130</t>
  </si>
  <si>
    <t>WELTON OLIVEIRA BRITO</t>
  </si>
  <si>
    <t>11-993723062</t>
  </si>
  <si>
    <t>ELMA NUNES DE OLIVEIRA SILVA</t>
  </si>
  <si>
    <t>11-950389490</t>
  </si>
  <si>
    <t>FERNANDA EICHIN MIRANDA BRASIL</t>
  </si>
  <si>
    <t>21-996389766</t>
  </si>
  <si>
    <t>JESSICA LIBERATO DA CRUZ BARROS</t>
  </si>
  <si>
    <t>21-988364721</t>
  </si>
  <si>
    <t>SERGIO MACHADO</t>
  </si>
  <si>
    <t>55-964731804</t>
  </si>
  <si>
    <t>DANIELE PAVAN</t>
  </si>
  <si>
    <t>11-973817492</t>
  </si>
  <si>
    <t>ROGERIO BEZERRA MARTINS</t>
  </si>
  <si>
    <t>JARDIM MOSSAPYRA</t>
  </si>
  <si>
    <t>11-972299068</t>
  </si>
  <si>
    <t>VALDIR GOMES</t>
  </si>
  <si>
    <t>11-962079447</t>
  </si>
  <si>
    <t>DAIANE DE OLIVEIRA CAMPOS</t>
  </si>
  <si>
    <t>11-991984193</t>
  </si>
  <si>
    <t>RENATA CAMPOS DA VEIGA</t>
  </si>
  <si>
    <t>21-984795591</t>
  </si>
  <si>
    <t>GABRIELA VELOSO DA SILVA</t>
  </si>
  <si>
    <t>11-975960091</t>
  </si>
  <si>
    <t>RODRIGO VOLPONI</t>
  </si>
  <si>
    <t>11-993928432</t>
  </si>
  <si>
    <t>FLAVIA MIRANDA DE PAULA</t>
  </si>
  <si>
    <t>21-995178810</t>
  </si>
  <si>
    <t>ADRIANA SILVA DE ALMEIDA</t>
  </si>
  <si>
    <t>11-984072737</t>
  </si>
  <si>
    <t>JULIA FARIAS SOUSA</t>
  </si>
  <si>
    <t>11-941727607</t>
  </si>
  <si>
    <t>MILENE APARECIDA MARTINS</t>
  </si>
  <si>
    <t>JARDIM NOVO JAU</t>
  </si>
  <si>
    <t>11-942554540</t>
  </si>
  <si>
    <t>EMILIA PAPAIOANNOU PEREIRA</t>
  </si>
  <si>
    <t>11-984736603</t>
  </si>
  <si>
    <t>BEATRIZ BURILLI QUEIROZ</t>
  </si>
  <si>
    <t>CAPAO DO EMBIRA</t>
  </si>
  <si>
    <t>11-968967547</t>
  </si>
  <si>
    <t>ELOISA CAMARA DILLY</t>
  </si>
  <si>
    <t>11-997625504</t>
  </si>
  <si>
    <t>ODETE ALBINA DA SILVA</t>
  </si>
  <si>
    <t>11-982218827</t>
  </si>
  <si>
    <t>ALEXANDRO LUIZ DE OLIVEIRA FREITAS</t>
  </si>
  <si>
    <t>21-964314143</t>
  </si>
  <si>
    <t>TIAGO ROSARIO ISIDORO</t>
  </si>
  <si>
    <t>11-991873836</t>
  </si>
  <si>
    <t>DOUGLAS DE SOUZA</t>
  </si>
  <si>
    <t>21-985108835</t>
  </si>
  <si>
    <t>VANESSA RAMOS DA SILVA</t>
  </si>
  <si>
    <t>21-982806106</t>
  </si>
  <si>
    <t>THAINAN MOURA PINOTTI</t>
  </si>
  <si>
    <t>11-976087509</t>
  </si>
  <si>
    <t>HANNY THAIS PAES DE FREITAS</t>
  </si>
  <si>
    <t>11-982582230</t>
  </si>
  <si>
    <t>AGDA MARIA DE MENEZES MARTINS</t>
  </si>
  <si>
    <t>11-943759888</t>
  </si>
  <si>
    <t>ANA PAULA TRINDADE DA SILVA</t>
  </si>
  <si>
    <t>09-999999999</t>
  </si>
  <si>
    <t>WALISSON DOS SANTOS DA CONCEICAO</t>
  </si>
  <si>
    <t>11-986264085</t>
  </si>
  <si>
    <t>TANIJA MARA RIBEIRO DE SOUZA MARIA</t>
  </si>
  <si>
    <t>11-980808647</t>
  </si>
  <si>
    <t>NEDER ISSA</t>
  </si>
  <si>
    <t>11-969829596</t>
  </si>
  <si>
    <t>ANA MATOS BARBOSA</t>
  </si>
  <si>
    <t>11-958629933</t>
  </si>
  <si>
    <t>HILDA GONZAGA MOTA</t>
  </si>
  <si>
    <t>11-989768398</t>
  </si>
  <si>
    <t>REGIANE TATIANE CAMARGO</t>
  </si>
  <si>
    <t>CONJUNTO HABITACIONAL FAZENDA DO CARMO</t>
  </si>
  <si>
    <t>11-952332819</t>
  </si>
  <si>
    <t>VANESSA VIEIRA ZAMBOTI</t>
  </si>
  <si>
    <t>VILA PORTUGUESA</t>
  </si>
  <si>
    <t>11-970212293</t>
  </si>
  <si>
    <t>FELIPE PEREIRA PEDROSO</t>
  </si>
  <si>
    <t>11-955203953</t>
  </si>
  <si>
    <t>SAHID OMAR JESUS SAENZ AVILA</t>
  </si>
  <si>
    <t>21-964649808</t>
  </si>
  <si>
    <t>BRUNO GOMES DE OLIVEIRA</t>
  </si>
  <si>
    <t>VILA MONTE SION</t>
  </si>
  <si>
    <t>11-945617206</t>
  </si>
  <si>
    <t>ELY CRISTINA OLIVEIRA DA SILVA</t>
  </si>
  <si>
    <t>11-932199074</t>
  </si>
  <si>
    <t>KAROLINE SILVEIRA ZAVARIZE</t>
  </si>
  <si>
    <t>JARDIM AMERICA DA PENHA</t>
  </si>
  <si>
    <t>11-982788877</t>
  </si>
  <si>
    <t>DEISE TIMPANI SABINO</t>
  </si>
  <si>
    <t>11-995166191</t>
  </si>
  <si>
    <t>ELSON JOSE DA CRUZ</t>
  </si>
  <si>
    <t>11-983100324</t>
  </si>
  <si>
    <t>WILSON VENANCIO MONTEIRO</t>
  </si>
  <si>
    <t>VILA FATIMA</t>
  </si>
  <si>
    <t>11-954498268</t>
  </si>
  <si>
    <t>AURISMAR ROSENDO DE PAULA</t>
  </si>
  <si>
    <t>JORDANOPOLIS</t>
  </si>
  <si>
    <t>11-966767096</t>
  </si>
  <si>
    <t>CARLOS EDUARDO MILANI</t>
  </si>
  <si>
    <t>JARDIM FERNANDES</t>
  </si>
  <si>
    <t>11-971308525</t>
  </si>
  <si>
    <t>MARIA LUCIA DA SILVA JESUS</t>
  </si>
  <si>
    <t>11-977034543</t>
  </si>
  <si>
    <t>LARISSA CARREIRO DE SOUZA</t>
  </si>
  <si>
    <t>24-992237211</t>
  </si>
  <si>
    <t>VERONICA MARIA FERREIRA LIMA</t>
  </si>
  <si>
    <t>11-970114374</t>
  </si>
  <si>
    <t>EDSANDRA LIVRAMENTO SILVA</t>
  </si>
  <si>
    <t>11-985706970</t>
  </si>
  <si>
    <t>LIDELCI GOMES VIEIRA</t>
  </si>
  <si>
    <t>CONJUNTO HABITACIONAL JUSCELINO KUBITSCHEK</t>
  </si>
  <si>
    <t>77-999084106</t>
  </si>
  <si>
    <t>HELOISA DE ALMEIDA SILVA</t>
  </si>
  <si>
    <t>CONJUNTO HABITACIONAL SITIO CONCEIÇAO</t>
  </si>
  <si>
    <t>11-977956829</t>
  </si>
  <si>
    <t>ROBERTO BEZERRA DE OLIVEIRA</t>
  </si>
  <si>
    <t>11-943687941</t>
  </si>
  <si>
    <t>KARINA SARTORI BONINI DE BRITO</t>
  </si>
  <si>
    <t>11-951451654</t>
  </si>
  <si>
    <t>CRISTIANE APARECIDA FERIA</t>
  </si>
  <si>
    <t>11-995444252</t>
  </si>
  <si>
    <t>VICTOR ALVES FERIA</t>
  </si>
  <si>
    <t>11-950932148</t>
  </si>
  <si>
    <t>CASSIA FERNANDA MARTINS CUNHA</t>
  </si>
  <si>
    <t>PARQUE UIRAPURU</t>
  </si>
  <si>
    <t>11-988596740</t>
  </si>
  <si>
    <t>ELIANE TAVARES DA SILVA</t>
  </si>
  <si>
    <t>11-948641028</t>
  </si>
  <si>
    <t>ROBERTO ROCHA DOS SANTOS</t>
  </si>
  <si>
    <t>RESIDENCIAL CERCONI</t>
  </si>
  <si>
    <t>11-940475355</t>
  </si>
  <si>
    <t>ALINE GARCIA GALVAO</t>
  </si>
  <si>
    <t>21-964134614</t>
  </si>
  <si>
    <t>ANA PAULA MARTELLI ATTALLA</t>
  </si>
  <si>
    <t>JARDIM FIGUEIRA</t>
  </si>
  <si>
    <t>11-932974102</t>
  </si>
  <si>
    <t>GUILHERME DE OLIVEIRA SIMAO</t>
  </si>
  <si>
    <t>21-973252692</t>
  </si>
  <si>
    <t>HELEN CRISTINA SILVA DE ASSIS</t>
  </si>
  <si>
    <t>21-995357464</t>
  </si>
  <si>
    <t>LEILA ALVES SANTOS</t>
  </si>
  <si>
    <t>21-975978519</t>
  </si>
  <si>
    <t>LIDIA DOS SANTOS PINTO</t>
  </si>
  <si>
    <t>21-974873993</t>
  </si>
  <si>
    <t>LIVIA MARIA QUEIROZ DA CUNHA DE OLIVEIRA</t>
  </si>
  <si>
    <t>21-993998145</t>
  </si>
  <si>
    <t>MARINA RODRIGUES DE OLIVEIRA BARBOSA</t>
  </si>
  <si>
    <t>11-982699198</t>
  </si>
  <si>
    <t>MARIZETE MOREIRA DA SILVA</t>
  </si>
  <si>
    <t>JARDIM BOA VISTA (ZONA OESTE)</t>
  </si>
  <si>
    <t>11-962371336</t>
  </si>
  <si>
    <t>PAULO SERGIO MARTINS</t>
  </si>
  <si>
    <t>VILA DAS PALMEIRAS</t>
  </si>
  <si>
    <t>11-997337085</t>
  </si>
  <si>
    <t>ROSANA DE OLIVEIRA DE ASSIS</t>
  </si>
  <si>
    <t>21-971019826</t>
  </si>
  <si>
    <t>THAUANY HELLMANN</t>
  </si>
  <si>
    <t>21-965333333</t>
  </si>
  <si>
    <t>VIVIANA DE CARVALHO HOFFMANN</t>
  </si>
  <si>
    <t>21-981182221</t>
  </si>
  <si>
    <t>ANTONIO LINO DA SILVA</t>
  </si>
  <si>
    <t>11-962241507</t>
  </si>
  <si>
    <t>REGINA CELES SILVA GUIMARAES</t>
  </si>
  <si>
    <t>11-981870682</t>
  </si>
  <si>
    <t>ALINE DA SILVA MERENCE</t>
  </si>
  <si>
    <t>VILA ALBANO</t>
  </si>
  <si>
    <t>11-932491763</t>
  </si>
  <si>
    <t>CLEMILDA PEREIRA DOS SANTOS</t>
  </si>
  <si>
    <t>21-965619246</t>
  </si>
  <si>
    <t>MARIA RIVANDA DE JESUS SANTOS</t>
  </si>
  <si>
    <t>11-974985787</t>
  </si>
  <si>
    <t>Unidade Avancada vitória no Tatuapé</t>
  </si>
  <si>
    <t>RENATA MIOTTO</t>
  </si>
  <si>
    <t>21-980250433</t>
  </si>
  <si>
    <t>MARIA DE FATIMA SILVA DE COUTO</t>
  </si>
  <si>
    <t>11-968212800</t>
  </si>
  <si>
    <t>ALMIR DE JESUS FERREIRA</t>
  </si>
  <si>
    <t>JARDIM OLIVEIRA II</t>
  </si>
  <si>
    <t>11-915122014</t>
  </si>
  <si>
    <t>JOAB VICENTE RODRIGUES</t>
  </si>
  <si>
    <t>PARQUE VILA MARIA</t>
  </si>
  <si>
    <t>11-953895731</t>
  </si>
  <si>
    <t>MARCELO FELIX DE SOUSA</t>
  </si>
  <si>
    <t>11-984422266</t>
  </si>
  <si>
    <t>BRUNA EVANGELISTA DE CASTRO</t>
  </si>
  <si>
    <t>11-939012474</t>
  </si>
  <si>
    <t>PIETRA SILVA DE ANDRADE</t>
  </si>
  <si>
    <t>11-941102035</t>
  </si>
  <si>
    <t>DANIELE BALIOTI FERNANDES</t>
  </si>
  <si>
    <t>GO</t>
  </si>
  <si>
    <t>APARECIDA DE GOIANIA</t>
  </si>
  <si>
    <t>JARDIM LUZ</t>
  </si>
  <si>
    <t>17-991661251</t>
  </si>
  <si>
    <t>RITA NASCIMENTO ALMEIDA</t>
  </si>
  <si>
    <t>11-40810603</t>
  </si>
  <si>
    <t>SUELLEN SOUZA SANTOS JACINTO</t>
  </si>
  <si>
    <t>11-968877046</t>
  </si>
  <si>
    <t>FLAVIA SANTOS COSTA</t>
  </si>
  <si>
    <t>11-948434875</t>
  </si>
  <si>
    <t>ANDRE LUIS FERNANDES DA SILVA</t>
  </si>
  <si>
    <t>11-989595989</t>
  </si>
  <si>
    <t>ROSANGELA ANDRELINA DE LIMA</t>
  </si>
  <si>
    <t>11-984435844</t>
  </si>
  <si>
    <t>CELSO DE LIMA VICENTE</t>
  </si>
  <si>
    <t>11-981868693</t>
  </si>
  <si>
    <t>CLARICE MARIA ALVES</t>
  </si>
  <si>
    <t>11-972537432</t>
  </si>
  <si>
    <t>IUDENE ROSA DA SILVA</t>
  </si>
  <si>
    <t>11-943127268</t>
  </si>
  <si>
    <t>ANGELICA AVELINO DIAS</t>
  </si>
  <si>
    <t>21-965722562</t>
  </si>
  <si>
    <t>CHRISTIANE PAVAO DIAS</t>
  </si>
  <si>
    <t>21-964776022</t>
  </si>
  <si>
    <t>MARIA ZILENE DE OLIVEIRA</t>
  </si>
  <si>
    <t>11-900000000</t>
  </si>
  <si>
    <t>CAMILA PEREIRA DA SILVA AQUINO</t>
  </si>
  <si>
    <t>11-989968673</t>
  </si>
  <si>
    <t>CINTIA DANIELA FERREIRA DE OLIVEIRA MATOS</t>
  </si>
  <si>
    <t>31-986495384</t>
  </si>
  <si>
    <t>ALEXSANDRO SILVA RIBEIRO</t>
  </si>
  <si>
    <t>11-985122263</t>
  </si>
  <si>
    <t>JOSE LUIS CHRISTIANO DE SOUSA</t>
  </si>
  <si>
    <t>11-989344407</t>
  </si>
  <si>
    <t>REJANIA FRUTUOSO DE ALENCAR</t>
  </si>
  <si>
    <t>11-985413093</t>
  </si>
  <si>
    <t>LUCAS ROCHA SHIMAMOTO</t>
  </si>
  <si>
    <t>11-971937822</t>
  </si>
  <si>
    <t>GILBERTO FERREIRA RODRIGUES</t>
  </si>
  <si>
    <t>JARDIM JACY</t>
  </si>
  <si>
    <t>11-944666717</t>
  </si>
  <si>
    <t>RUTE ELENA DA SILVA</t>
  </si>
  <si>
    <t>JARDIM DAS OLIVEIRAS</t>
  </si>
  <si>
    <t>11-958245668</t>
  </si>
  <si>
    <t>BLENDA KELRE ANJOS DE MELO</t>
  </si>
  <si>
    <t>JARDIM MELIUNAS</t>
  </si>
  <si>
    <t>11-958974843</t>
  </si>
  <si>
    <t>RAPHAEL SOUSA SEVERINO</t>
  </si>
  <si>
    <t>11-976042102</t>
  </si>
  <si>
    <t>GERALDO LEITE DOS SANTOS</t>
  </si>
  <si>
    <t>11-988973270</t>
  </si>
  <si>
    <t>JOAO PEDRO VIEIRA GALVAO ALBUQUERQUE MONTENEGRO</t>
  </si>
  <si>
    <t>21-974050735</t>
  </si>
  <si>
    <t>ELISE MARQUES BARBOSA</t>
  </si>
  <si>
    <t>11-967676309</t>
  </si>
  <si>
    <t>DEISY FERNANDA SILVA</t>
  </si>
  <si>
    <t>CIDADE ARISTON ESTELA AZEVEDO</t>
  </si>
  <si>
    <t>11-978346868</t>
  </si>
  <si>
    <t>VILMEIDE ALVES NETO COSTA</t>
  </si>
  <si>
    <t>11-951275529</t>
  </si>
  <si>
    <t>MARCIA CRISTINA ALMEIDA MONTEIRO DOS SANTOS</t>
  </si>
  <si>
    <t>21-964413812</t>
  </si>
  <si>
    <t>SILVIA CRISTINA JARDIM LIMA SIGNAL</t>
  </si>
  <si>
    <t>11-987566350</t>
  </si>
  <si>
    <t>SOLANGE APARECIDA GONCALVES LORENZETTI</t>
  </si>
  <si>
    <t>11-949463813</t>
  </si>
  <si>
    <t>CLAUDIA DUARTE GARCIA</t>
  </si>
  <si>
    <t>11-947414797</t>
  </si>
  <si>
    <t>ANA PAULA DA SILVA SALES</t>
  </si>
  <si>
    <t>CONJUNTO RESIDENCIAL PRESIDENTE CASTELLO BRANCO</t>
  </si>
  <si>
    <t>11-960758025</t>
  </si>
  <si>
    <t>JOSE OLIVEIRA NOGUEIRA</t>
  </si>
  <si>
    <t>11-989402941</t>
  </si>
  <si>
    <t>JANE BRITO RODRIGUES</t>
  </si>
  <si>
    <t>11-996565119</t>
  </si>
  <si>
    <t>LUCIANA CONSTANTINO FERNANDES DE CARVALHO</t>
  </si>
  <si>
    <t>21-999755287</t>
  </si>
  <si>
    <t>RAIMUNDA PEREIRA SANTOS</t>
  </si>
  <si>
    <t>21-972254064</t>
  </si>
  <si>
    <t>JOSE VICENTE ALVES</t>
  </si>
  <si>
    <t>11-964313187</t>
  </si>
  <si>
    <t>SEBASTIAO DESIDERIO ALVES</t>
  </si>
  <si>
    <t>11-910141296</t>
  </si>
  <si>
    <t>ISABEL KIOKO AKIMURA</t>
  </si>
  <si>
    <t>VILA NOVA SOCORRO</t>
  </si>
  <si>
    <t>11-974164912</t>
  </si>
  <si>
    <t>SANDRO DOS SANTOS</t>
  </si>
  <si>
    <t>11-986063011</t>
  </si>
  <si>
    <t>VICENTE CESAR BENTO</t>
  </si>
  <si>
    <t>11-980481087</t>
  </si>
  <si>
    <t>GLEUZA ADRIANA FREIRE DOS REIS SILVA</t>
  </si>
  <si>
    <t>11-980658837</t>
  </si>
  <si>
    <t>ISABELLA CARDOSO MARTINEZ LEMA</t>
  </si>
  <si>
    <t>21-995985391</t>
  </si>
  <si>
    <t>TEREZINHA CRISTINA DE SOUZA MELO</t>
  </si>
  <si>
    <t>11-985127442</t>
  </si>
  <si>
    <t>FERNANDA REGINA MARTINS</t>
  </si>
  <si>
    <t>11-940878796</t>
  </si>
  <si>
    <t>LUIZ HENRIQUE AUN</t>
  </si>
  <si>
    <t>11-992346084</t>
  </si>
  <si>
    <t>ARTHUR BATISTA DA SILVA</t>
  </si>
  <si>
    <t>21-982032712</t>
  </si>
  <si>
    <t>SEBASTIAO DA SILVA AREA</t>
  </si>
  <si>
    <t>21-972907332</t>
  </si>
  <si>
    <t>VALTER AZEVEDO LEAL</t>
  </si>
  <si>
    <t>21-968923094</t>
  </si>
  <si>
    <t>TADIGINA EMIDIO DA SILVA</t>
  </si>
  <si>
    <t>11-910477932</t>
  </si>
  <si>
    <t>IEDA MARIA DE AZEVEDO CAVALCANTE</t>
  </si>
  <si>
    <t>21-996717006</t>
  </si>
  <si>
    <t>SANDRO CAFFONSO DE MORAIS</t>
  </si>
  <si>
    <t>21-991002318</t>
  </si>
  <si>
    <t>DALILA MARIA NUNES ARAUJO</t>
  </si>
  <si>
    <t>11-981631153</t>
  </si>
  <si>
    <t>ANA PAULA DE SOUZA BRAZ</t>
  </si>
  <si>
    <t>21-991048050</t>
  </si>
  <si>
    <t>LUCIANO SOARES DE MIRANDA</t>
  </si>
  <si>
    <t>SITIO DA FIGUEIRA</t>
  </si>
  <si>
    <t>11-986040735</t>
  </si>
  <si>
    <t>ANDRE LUIZ CAMPOS</t>
  </si>
  <si>
    <t>21-971994487</t>
  </si>
  <si>
    <t>NUBIA PETRONILA DE SOUZA</t>
  </si>
  <si>
    <t>21-997190129</t>
  </si>
  <si>
    <t>KEVIN WENDEL ALVES GUIMARAES</t>
  </si>
  <si>
    <t>21-979165118</t>
  </si>
  <si>
    <t>ERINETE DOS SANTOS MEDEIROS MIRANDA</t>
  </si>
  <si>
    <t>21-992176625</t>
  </si>
  <si>
    <t>SIMONE BATISTA ABRACOS DE OLIVEIRA</t>
  </si>
  <si>
    <t>11-992400850</t>
  </si>
  <si>
    <t>ANNA CLARA RODRIGUES LEITE</t>
  </si>
  <si>
    <t>21-964586506</t>
  </si>
  <si>
    <t>SIDNEI APARECIDO RODRIGUES DA SILVA</t>
  </si>
  <si>
    <t>JARDIM AERODROMO</t>
  </si>
  <si>
    <t>11-967166790</t>
  </si>
  <si>
    <t>ROMULO GOMES DE SOUZA</t>
  </si>
  <si>
    <t>21-992770700</t>
  </si>
  <si>
    <t>LUANDA FREITAS DOS SANTOS</t>
  </si>
  <si>
    <t>11-989850081</t>
  </si>
  <si>
    <t>FABIO ALVES DE OLIVEIRA</t>
  </si>
  <si>
    <t>11-987043513</t>
  </si>
  <si>
    <t>ERON PAULO DA SILVA NETO</t>
  </si>
  <si>
    <t>11-953859368</t>
  </si>
  <si>
    <t>RUBENS OSVALDO WITTHOEFT</t>
  </si>
  <si>
    <t>11-997713645</t>
  </si>
  <si>
    <t>NATALIA BOSAK SANTOS</t>
  </si>
  <si>
    <t>11-964333056</t>
  </si>
  <si>
    <t>DAIANE DIAS DA SILVA CARVALHO</t>
  </si>
  <si>
    <t>11-947344503</t>
  </si>
  <si>
    <t>MARIZAN RIBEIRO REZENDE MOTA</t>
  </si>
  <si>
    <t>VILA BELA FLOR</t>
  </si>
  <si>
    <t>11-983273302</t>
  </si>
  <si>
    <t>ANGELICA DE MELLO COSTA</t>
  </si>
  <si>
    <t>CIDADE JARDIM MARAJOARA</t>
  </si>
  <si>
    <t>21-974968662</t>
  </si>
  <si>
    <t>DIEGO LINS RODRIGUES</t>
  </si>
  <si>
    <t>21-985620493</t>
  </si>
  <si>
    <t>EVELIN FIRMINO LUCAS DE PAULA SANTIAGO</t>
  </si>
  <si>
    <t>21-968357514</t>
  </si>
  <si>
    <t>JOYCE COSTA ALVES</t>
  </si>
  <si>
    <t>21-992150314</t>
  </si>
  <si>
    <t>MAYARA VELOSO DO NASCIMENTO CARDOSO</t>
  </si>
  <si>
    <t>BELO HORIZONTE</t>
  </si>
  <si>
    <t>21-970974038</t>
  </si>
  <si>
    <t>SHIRLEI CONCEICAO LEITE DE PAULA</t>
  </si>
  <si>
    <t>CITROPOLIS</t>
  </si>
  <si>
    <t>21-992331330</t>
  </si>
  <si>
    <t>THIAGO ODDONE</t>
  </si>
  <si>
    <t>11-947494422</t>
  </si>
  <si>
    <t>MARIA APARECIDA DA COSTA MUNIZ</t>
  </si>
  <si>
    <t>21-991032017</t>
  </si>
  <si>
    <t>FLAVIA LIMA DE OLIVEIRA</t>
  </si>
  <si>
    <t>21-964833935</t>
  </si>
  <si>
    <t>RAFAEL ALEXANDRE DE LIMA</t>
  </si>
  <si>
    <t>VILA CARVALHO (VILA INHOMIRIM)</t>
  </si>
  <si>
    <t>21-964167803</t>
  </si>
  <si>
    <t>ANA PAULA MENDONCA BRAGA</t>
  </si>
  <si>
    <t>11-977504883</t>
  </si>
  <si>
    <t>JURACY ALVES DOS SANTOS FILHO</t>
  </si>
  <si>
    <t>11-967700177</t>
  </si>
  <si>
    <t>NELSON DA SILVA</t>
  </si>
  <si>
    <t>PARQUE JANDAIA</t>
  </si>
  <si>
    <t>11-964681521</t>
  </si>
  <si>
    <t>SONIA BARBOSA OLIVEIRA DOS SANTOS</t>
  </si>
  <si>
    <t>NEUSA MARTINS ROSSATO</t>
  </si>
  <si>
    <t>11-971114078</t>
  </si>
  <si>
    <t>DINIZ ROBERTO DIAS FERRARIAS</t>
  </si>
  <si>
    <t>11-968386307</t>
  </si>
  <si>
    <t>CARLA SZANTO</t>
  </si>
  <si>
    <t>11-981968176</t>
  </si>
  <si>
    <t>EMANOELLY MARTINS DE OLIVEIRA LUCAS</t>
  </si>
  <si>
    <t>21-970345888</t>
  </si>
  <si>
    <t>PAULO ROBERTO TRIGUIS SCHIMIT</t>
  </si>
  <si>
    <t>43-991952675</t>
  </si>
  <si>
    <t>WILLIAM KOGA</t>
  </si>
  <si>
    <t>11-992014558</t>
  </si>
  <si>
    <t>RAQUEL ALVES DE SOUZA</t>
  </si>
  <si>
    <t>11-981156083</t>
  </si>
  <si>
    <t>MARCELA DOS SANTOS SILVA</t>
  </si>
  <si>
    <t>21-969504933</t>
  </si>
  <si>
    <t>ALINE MOREIRA DA COSTA</t>
  </si>
  <si>
    <t>11-973957704</t>
  </si>
  <si>
    <t>PATRICIA REBELLO GOMES</t>
  </si>
  <si>
    <t>21-974453000</t>
  </si>
  <si>
    <t>LIGIA APARECIDA BAPTISTA NASCIMENTO</t>
  </si>
  <si>
    <t>VILA PROGRESSO (ZONA NORTE)</t>
  </si>
  <si>
    <t>11-989000850</t>
  </si>
  <si>
    <t>BRUNA JACOB DOS SANTOS</t>
  </si>
  <si>
    <t>11-963010292</t>
  </si>
  <si>
    <t>LAIS RIBEIRO DE LIMA SILVA</t>
  </si>
  <si>
    <t>11-958288184</t>
  </si>
  <si>
    <t>MARISSOL SPOLLIANTE STUMPF</t>
  </si>
  <si>
    <t>11-946012843</t>
  </si>
  <si>
    <t>ANDREA APARECIDA PEREIRA</t>
  </si>
  <si>
    <t>JARDIM VARGINHA</t>
  </si>
  <si>
    <t>11-940337372</t>
  </si>
  <si>
    <t>IRENE RAFAELA PEREIRA</t>
  </si>
  <si>
    <t>PARQUE COCAIA</t>
  </si>
  <si>
    <t>11-960242523</t>
  </si>
  <si>
    <t>JESSICA GREYCE FERREIRA DA SILVA</t>
  </si>
  <si>
    <t>JARDIM DOS BICHINHOS</t>
  </si>
  <si>
    <t>11-992695586</t>
  </si>
  <si>
    <t>THAIS SANTOS DE JESUS MAIA</t>
  </si>
  <si>
    <t>11-942427064</t>
  </si>
  <si>
    <t>ANTONIA CESAR DE MESQUITA</t>
  </si>
  <si>
    <t>21-965495103</t>
  </si>
  <si>
    <t>ANTONIO MARIA ANES DOS REIS</t>
  </si>
  <si>
    <t>88-999902889</t>
  </si>
  <si>
    <t>EDSON CASSIMIRO DE SOUZA COSTA</t>
  </si>
  <si>
    <t>11-972520219</t>
  </si>
  <si>
    <t>ROSALINA TURETTO</t>
  </si>
  <si>
    <t>11-974040857</t>
  </si>
  <si>
    <t>PATRICIA ALMEIDA DA SILVA</t>
  </si>
  <si>
    <t>21-979252633</t>
  </si>
  <si>
    <t>VICTOR HUGO ALMEIDA DANTAS</t>
  </si>
  <si>
    <t>GLORIA MARTINS PREMAZZI</t>
  </si>
  <si>
    <t>21-994080507</t>
  </si>
  <si>
    <t>VIVIANE VICTORELLI NISTICO</t>
  </si>
  <si>
    <t>11-910846169</t>
  </si>
  <si>
    <t>ANA BEATRIZ ORGADO OLIVEIRA</t>
  </si>
  <si>
    <t>VILA SUISSA</t>
  </si>
  <si>
    <t>11-974480608</t>
  </si>
  <si>
    <t>ROSILENE REIS DE OLIVEIRA</t>
  </si>
  <si>
    <t>11-985247534</t>
  </si>
  <si>
    <t>REGIANE DE OLIVEIRA</t>
  </si>
  <si>
    <t>11-985938073</t>
  </si>
  <si>
    <t>DAGOBERTO DIAS PESSOA</t>
  </si>
  <si>
    <t>JARDIM PANORAMA</t>
  </si>
  <si>
    <t>11-964522592</t>
  </si>
  <si>
    <t>EMANUELLE MESQUITA DA SILVA PASSOS</t>
  </si>
  <si>
    <t>21-967593893</t>
  </si>
  <si>
    <t>ANNE EVELYN BITTENCOURT VITORIA</t>
  </si>
  <si>
    <t>21-982857239</t>
  </si>
  <si>
    <t>MARIA AMPARO VIANA DE SOUZA</t>
  </si>
  <si>
    <t>11-992133102</t>
  </si>
  <si>
    <t>MONICA MARIA SILVA DOS SANTOS</t>
  </si>
  <si>
    <t>JARDIM NAKAMURA</t>
  </si>
  <si>
    <t>11-945874395</t>
  </si>
  <si>
    <t>JOAO ALVES BORGES NETO</t>
  </si>
  <si>
    <t>CE</t>
  </si>
  <si>
    <t>FORTALEZA</t>
  </si>
  <si>
    <t>11-963310561</t>
  </si>
  <si>
    <t>ADRIANO BRANDAO DE SOUZA</t>
  </si>
  <si>
    <t>21-994538147</t>
  </si>
  <si>
    <t>ALAN COSTA DE ASSIS</t>
  </si>
  <si>
    <t>21-995882553</t>
  </si>
  <si>
    <t>CELIA LENDENGUES DE OLIVEIRA</t>
  </si>
  <si>
    <t>21-964809636</t>
  </si>
  <si>
    <t>LEONEL ANTONIO AUGUSTO</t>
  </si>
  <si>
    <t>21-996971722</t>
  </si>
  <si>
    <t>REGINA TELMA FERREIRA DA SILVA</t>
  </si>
  <si>
    <t>21-995851577</t>
  </si>
  <si>
    <t>ROSANGELA DAS NEVES FERREIRA</t>
  </si>
  <si>
    <t>21-982221900</t>
  </si>
  <si>
    <t>GIOVANA ROCHA ALVES ALMEIDA</t>
  </si>
  <si>
    <t>11-950431222</t>
  </si>
  <si>
    <t>ISABELA DE ALMEIDA SILVA</t>
  </si>
  <si>
    <t>21-999260898</t>
  </si>
  <si>
    <t>VERONICA BARBOSA FELICIANO DE SOUZA</t>
  </si>
  <si>
    <t>CARLOS JOSE MATEUS FRANCISCO</t>
  </si>
  <si>
    <t>21-982809957</t>
  </si>
  <si>
    <t>JONAS LOPES PIMENTEL NETO</t>
  </si>
  <si>
    <t>21-975226080</t>
  </si>
  <si>
    <t>NILCELENA GONCALVES ANTONIO</t>
  </si>
  <si>
    <t>21-975240738</t>
  </si>
  <si>
    <t>FELIPE COSTA AZEVEDO ROCHA</t>
  </si>
  <si>
    <t>JARDIM CONSORCIO</t>
  </si>
  <si>
    <t>11-972851479</t>
  </si>
  <si>
    <t>CARLOS JOSE DE OLIVEIRA DIAS</t>
  </si>
  <si>
    <t>VILA ACTURA</t>
  </si>
  <si>
    <t>21-997232119</t>
  </si>
  <si>
    <t>ADRIANA AMORIM ALVES GOMES</t>
  </si>
  <si>
    <t>21-991464025</t>
  </si>
  <si>
    <t>CONCEICAO GONCALVES REIS DOS SANTOS</t>
  </si>
  <si>
    <t>21-975497053</t>
  </si>
  <si>
    <t>JOAO MARCOS JOSE IGNACIO</t>
  </si>
  <si>
    <t>21-964212739</t>
  </si>
  <si>
    <t>DAMIANA FERREIRA GONZAGA</t>
  </si>
  <si>
    <t>11-987001684</t>
  </si>
  <si>
    <t>PAULO OGG DOS SANTOS</t>
  </si>
  <si>
    <t>21-973113737</t>
  </si>
  <si>
    <t>MARCOS ANTONIO GARCIA</t>
  </si>
  <si>
    <t>11-981363242</t>
  </si>
  <si>
    <t>PAMELLA MENCALHA MARASCO DOS SANTOS</t>
  </si>
  <si>
    <t>21-964293519</t>
  </si>
  <si>
    <t>WELITON SILVA CUNHA</t>
  </si>
  <si>
    <t>ANDREIA FERREIRA DE FARIAS</t>
  </si>
  <si>
    <t>11-952941017</t>
  </si>
  <si>
    <t>VAGNER ALVES DE OLIVEIRA</t>
  </si>
  <si>
    <t>21-985666685</t>
  </si>
  <si>
    <t>ADRIANA WASELKIU DA SILVA</t>
  </si>
  <si>
    <t>11-986503475</t>
  </si>
  <si>
    <t>DANUBIA MARIA DE SOUZA LIMA</t>
  </si>
  <si>
    <t>21-996097909</t>
  </si>
  <si>
    <t>DANIELA SANTOS PEREIRA AMOROSINI</t>
  </si>
  <si>
    <t>11-989655767</t>
  </si>
  <si>
    <t>MAURO GASPAR BORGHI</t>
  </si>
  <si>
    <t>11-963237155</t>
  </si>
  <si>
    <t>CLAUDIA MARIA CELLI</t>
  </si>
  <si>
    <t>CAMPINAS</t>
  </si>
  <si>
    <t>CAMINHOS DE SAN CONRADO (SOUSAS)</t>
  </si>
  <si>
    <t>19-999404403</t>
  </si>
  <si>
    <t>WILLIAN RAFAEL RODRIGUES RIBEIRO</t>
  </si>
  <si>
    <t>21-982043738</t>
  </si>
  <si>
    <t>SAULO FAUSTO DE LIMA SANTOS</t>
  </si>
  <si>
    <t>JARDIM ANDARAI</t>
  </si>
  <si>
    <t>11-949778703</t>
  </si>
  <si>
    <t>NATALINS ALVES VALENCA</t>
  </si>
  <si>
    <t>11-983032594</t>
  </si>
  <si>
    <t>THAIS ALVES NASCIMENTO</t>
  </si>
  <si>
    <t>11-968183996</t>
  </si>
  <si>
    <t>THIAGO ALVES NASCIMENTO</t>
  </si>
  <si>
    <t>11-965591237</t>
  </si>
  <si>
    <t>SU SHUBING</t>
  </si>
  <si>
    <t>11-966216919</t>
  </si>
  <si>
    <t>DANIELA DA COSTA SOUSA</t>
  </si>
  <si>
    <t>JARDIM DO PAPAI</t>
  </si>
  <si>
    <t>11-999531642</t>
  </si>
  <si>
    <t>DERISVALDO CARDOZO DA SILVA</t>
  </si>
  <si>
    <t>11-989512015</t>
  </si>
  <si>
    <t>GEISIANE PEREIRA DE MELO</t>
  </si>
  <si>
    <t>11-946468143</t>
  </si>
  <si>
    <t>IZABEL CRISTINA DE OLIVEIRA</t>
  </si>
  <si>
    <t>11-982729666</t>
  </si>
  <si>
    <t>MARLI GOMES DE SOUZA</t>
  </si>
  <si>
    <t>11-969378467</t>
  </si>
  <si>
    <t>NELIO PEREIRA DOS SANTOS</t>
  </si>
  <si>
    <t>11-969090722</t>
  </si>
  <si>
    <t>SONIA MARIA DOS SANTOS DE BARROS</t>
  </si>
  <si>
    <t>21-964922898</t>
  </si>
  <si>
    <t>HILDA PAULA SOARES DA SILVA</t>
  </si>
  <si>
    <t>21-982014240</t>
  </si>
  <si>
    <t>LIONETE FERNANDES DE OLIVEIRA</t>
  </si>
  <si>
    <t>21-996992112</t>
  </si>
  <si>
    <t>LUIZ MESQUITA DA SILVA</t>
  </si>
  <si>
    <t>21-970148077</t>
  </si>
  <si>
    <t>MARGARETE DAS GRACAS BEZERRA OZAWA</t>
  </si>
  <si>
    <t>21-980800234</t>
  </si>
  <si>
    <t>MARIA DAS GRACAS PEDRO</t>
  </si>
  <si>
    <t>21-995199844</t>
  </si>
  <si>
    <t>MAURA SIEIRO FERREIRA PERROTTI</t>
  </si>
  <si>
    <t>21-999075777</t>
  </si>
  <si>
    <t>MARIANE DAMARES MOREIRA SAMPAIO</t>
  </si>
  <si>
    <t>21-983131580</t>
  </si>
  <si>
    <t>TATIANA SILVA NASCIMENTO DE FREITAS</t>
  </si>
  <si>
    <t>21-993936820</t>
  </si>
  <si>
    <t>RICARDO AVINO</t>
  </si>
  <si>
    <t>11-947047089</t>
  </si>
  <si>
    <t>LEONARDO MARTINS ADAO</t>
  </si>
  <si>
    <t>PARQUE SAO RAFAEL</t>
  </si>
  <si>
    <t>11-959296989</t>
  </si>
  <si>
    <t>MATHEUS DE FREITAS SILVANO SILVA</t>
  </si>
  <si>
    <t>21-990708906</t>
  </si>
  <si>
    <t>MARIANE VILLELA MARINHO</t>
  </si>
  <si>
    <t>21-998106001</t>
  </si>
  <si>
    <t>FERNANDO DE JESUS OLIVEIRA</t>
  </si>
  <si>
    <t>21-987894575</t>
  </si>
  <si>
    <t>ESTHER BEGATTI RUEGGER</t>
  </si>
  <si>
    <t>PARQUE IBIRAPUERA</t>
  </si>
  <si>
    <t>11-953440592</t>
  </si>
  <si>
    <t>LOURIVAL MARCELO DO CARMO</t>
  </si>
  <si>
    <t>11-963721353</t>
  </si>
  <si>
    <t>JOAO PEDRO RODRIGUES PRADO</t>
  </si>
  <si>
    <t>11-976592662</t>
  </si>
  <si>
    <t>MARINEIDE AMARAL DOS SANTOS</t>
  </si>
  <si>
    <t>21-996882865</t>
  </si>
  <si>
    <t>PALOMA DOS SANTOS LIMA SATTAMINI</t>
  </si>
  <si>
    <t>21-975485412</t>
  </si>
  <si>
    <t>CRISTIANE DE SOUZA</t>
  </si>
  <si>
    <t>21-99830428</t>
  </si>
  <si>
    <t>FLAVIO PAIVA DA SILVA</t>
  </si>
  <si>
    <t>61-996761260</t>
  </si>
  <si>
    <t>GENILDO CALAZANS DOS SANTOS</t>
  </si>
  <si>
    <t>11-991971898</t>
  </si>
  <si>
    <t>MARCOS FRANCISCO GOMES PEREIRA</t>
  </si>
  <si>
    <t>11-963378067</t>
  </si>
  <si>
    <t>RODRIGO MARINS</t>
  </si>
  <si>
    <t>JARDIM ALPES DE ITAQUA</t>
  </si>
  <si>
    <t>11-949319820</t>
  </si>
  <si>
    <t>VICTOR LINIKER MIRANDA DE CARVALHO</t>
  </si>
  <si>
    <t>PARQUE NOVA ESPERANÇA</t>
  </si>
  <si>
    <t>12-991689920</t>
  </si>
  <si>
    <t>DIRCE MACEDO GOMES</t>
  </si>
  <si>
    <t>JARDIM ARTUR ALVIM</t>
  </si>
  <si>
    <t>11-994466205</t>
  </si>
  <si>
    <t>REGIANE ORTEGA LOPES</t>
  </si>
  <si>
    <t>12-996823149</t>
  </si>
  <si>
    <t>CHEN HUNG YA</t>
  </si>
  <si>
    <t>11-977711046</t>
  </si>
  <si>
    <t>BRUNA BARBOSA MUNIZ</t>
  </si>
  <si>
    <t>21-969934642</t>
  </si>
  <si>
    <t>CRISTIANE BARBOSA DE SOUZA</t>
  </si>
  <si>
    <t>21-964775241</t>
  </si>
  <si>
    <t>ROBERT WAGNER PELEGRINI</t>
  </si>
  <si>
    <t>PAULICEIA</t>
  </si>
  <si>
    <t>11-41784392</t>
  </si>
  <si>
    <t>CILIANE MAXIMO BELCHIOR</t>
  </si>
  <si>
    <t>11-940095670</t>
  </si>
  <si>
    <t>APARECIDA SOUZA NUNES</t>
  </si>
  <si>
    <t>11-963519237</t>
  </si>
  <si>
    <t>DAYANA RODRIGUES DE OLIVEIRA</t>
  </si>
  <si>
    <t>21-981950891</t>
  </si>
  <si>
    <t>ELISANGELA SOUSA DE OLIVEIRA</t>
  </si>
  <si>
    <t>11-946290852</t>
  </si>
  <si>
    <t>KAROLINE BENEVIDES DE LIMA SILVA</t>
  </si>
  <si>
    <t>21-976199522</t>
  </si>
  <si>
    <t>NATASHA FERREIRA DOS SANTOS ARAUJO</t>
  </si>
  <si>
    <t>21-978994085</t>
  </si>
  <si>
    <t>REGIANE APARECIDA SILVA</t>
  </si>
  <si>
    <t>11-975804629</t>
  </si>
  <si>
    <t>TIAGO NOGUEIRA DE LIMA</t>
  </si>
  <si>
    <t>11-989097362</t>
  </si>
  <si>
    <t>YASMIN SILVA SOUTO</t>
  </si>
  <si>
    <t>MARIA CLARA PEREIRA FONTES</t>
  </si>
  <si>
    <t>21-995170304</t>
  </si>
  <si>
    <t>MAURICIO ORQUIZA</t>
  </si>
  <si>
    <t>VILA RIO DE JANEIRO</t>
  </si>
  <si>
    <t>11-972277420</t>
  </si>
  <si>
    <t>SERGIO LUIS ORTIZ DE HOLANDA CHAVES</t>
  </si>
  <si>
    <t>21-998569965</t>
  </si>
  <si>
    <t>SILAS MARTINS DA ROCHA</t>
  </si>
  <si>
    <t>JARDIM ROSA DE FRANCA</t>
  </si>
  <si>
    <t>11-947201400</t>
  </si>
  <si>
    <t>ALCIONE MARIA MOREIRA</t>
  </si>
  <si>
    <t>VAZ LOBO</t>
  </si>
  <si>
    <t>21-982898264</t>
  </si>
  <si>
    <t>HONORINDA DE JESUS LEMOS</t>
  </si>
  <si>
    <t>GREEN VALLEY ALPHAVILLE</t>
  </si>
  <si>
    <t>77-981456300</t>
  </si>
  <si>
    <t>THATIANE DA COSTA FERREIRA DA CRUZ</t>
  </si>
  <si>
    <t>21-976838331</t>
  </si>
  <si>
    <t>ALESSANDRA GONCALVES JOSE</t>
  </si>
  <si>
    <t>21-975941792</t>
  </si>
  <si>
    <t>ERNANI DA SILVA FREITAS</t>
  </si>
  <si>
    <t>21-979103058</t>
  </si>
  <si>
    <t>MICHELE DE OLIVEIRA ANTUNES DOS SANTOS</t>
  </si>
  <si>
    <t>21-985238798</t>
  </si>
  <si>
    <t>GUSTAVO DA SILVA MARTINS</t>
  </si>
  <si>
    <t>11-957242452</t>
  </si>
  <si>
    <t>NATALIA MOREIRA DE SOUZA</t>
  </si>
  <si>
    <t>11-973428336</t>
  </si>
  <si>
    <t>LUCIVANE BARBOSA SILVA</t>
  </si>
  <si>
    <t>11-969263016</t>
  </si>
  <si>
    <t>REGINA RIBEIRO DE FREITAS</t>
  </si>
  <si>
    <t>11-947921706</t>
  </si>
  <si>
    <t>KARLA SANT ANA FERREIRA</t>
  </si>
  <si>
    <t>11-993557508</t>
  </si>
  <si>
    <t>FRANCISCO FRUTUOSO RODRIGUES</t>
  </si>
  <si>
    <t>PARQUE DOS CAMARGOS</t>
  </si>
  <si>
    <t>11-974475051</t>
  </si>
  <si>
    <t>JESSICA LEMOS MACHADO</t>
  </si>
  <si>
    <t>21-998905853</t>
  </si>
  <si>
    <t>ELISANGELA SIMOES DE AGUIAR</t>
  </si>
  <si>
    <t>ENGENHO VELHO</t>
  </si>
  <si>
    <t>21-997322963</t>
  </si>
  <si>
    <t>GLAUBER JARDIM OLIVEIRA DUTRA</t>
  </si>
  <si>
    <t>21-999605055</t>
  </si>
  <si>
    <t>LUCAS PEREIRA RAMOS</t>
  </si>
  <si>
    <t>CAJUEIROS (ITAIPUAÇU)</t>
  </si>
  <si>
    <t>21-972727462</t>
  </si>
  <si>
    <t>MARCELO MARINS MENDES</t>
  </si>
  <si>
    <t>ITAPEBA</t>
  </si>
  <si>
    <t>21-964425664</t>
  </si>
  <si>
    <t>CELSO LUCAS DE AZEVEDO</t>
  </si>
  <si>
    <t>21-964035165</t>
  </si>
  <si>
    <t>JOSENILDO PEREIRA DE ARAUJO</t>
  </si>
  <si>
    <t>PARQUE PIRATININGA</t>
  </si>
  <si>
    <t>11-99283264</t>
  </si>
  <si>
    <t>DIEGO RIBEIRO CORANDIM</t>
  </si>
  <si>
    <t>11-948863324</t>
  </si>
  <si>
    <t>REBECA FERREIRA DE OLIVEIRA</t>
  </si>
  <si>
    <t>SITIOS DE RECREIO ROBER</t>
  </si>
  <si>
    <t>11-977517956</t>
  </si>
  <si>
    <t>AMAURI BELO DE SOUZA</t>
  </si>
  <si>
    <t>11-959164995</t>
  </si>
  <si>
    <t>GENEDITE PEREIRA SILVA SIMOES</t>
  </si>
  <si>
    <t>JARDIM GALLI</t>
  </si>
  <si>
    <t>11-981892185</t>
  </si>
  <si>
    <t>LIZETE DA SILVA BARBOSA</t>
  </si>
  <si>
    <t>11-966476486</t>
  </si>
  <si>
    <t>ROSANGELA PEREIRA DE SANTANA</t>
  </si>
  <si>
    <t>11-970211589</t>
  </si>
  <si>
    <t>MARCIA DE MOURA MIURA</t>
  </si>
  <si>
    <t>JARDIM ONDINA</t>
  </si>
  <si>
    <t>11-966002679</t>
  </si>
  <si>
    <t>VANIA MARIA MACHADO FRANCISCO</t>
  </si>
  <si>
    <t>JARDIM BOTUCATU</t>
  </si>
  <si>
    <t>11-961379328</t>
  </si>
  <si>
    <t>JULIA MARIA DA SILVA</t>
  </si>
  <si>
    <t>VILA YAYA</t>
  </si>
  <si>
    <t>11-971990664</t>
  </si>
  <si>
    <t>VANESSA COSTA SILVESTRELLI</t>
  </si>
  <si>
    <t>11-911202006</t>
  </si>
  <si>
    <t>RACHEL COSTA TEIXEIRA DA FONSECA</t>
  </si>
  <si>
    <t>BARRA DE GUARATIBA</t>
  </si>
  <si>
    <t>21-969945774</t>
  </si>
  <si>
    <t>JAQUELINA DUDA RODRIGUES</t>
  </si>
  <si>
    <t>11-958382783</t>
  </si>
  <si>
    <t>RENAN GENTILE MARQUES CARNEIRO</t>
  </si>
  <si>
    <t>JARDIM RIZZO</t>
  </si>
  <si>
    <t>11-939442790</t>
  </si>
  <si>
    <t>LUCAS ARF DE SOUZA</t>
  </si>
  <si>
    <t>11-962960409</t>
  </si>
  <si>
    <t>MATHEUS HENRIQUE RODRIGUES DE ALMEIDA</t>
  </si>
  <si>
    <t>21-979027693</t>
  </si>
  <si>
    <t>INGRIDY MARTINS DE SOUZA GOIS</t>
  </si>
  <si>
    <t>11-945755757</t>
  </si>
  <si>
    <t>CELIA MARA DEI TOS BILANCIERI</t>
  </si>
  <si>
    <t>11-956784435</t>
  </si>
  <si>
    <t>REGINALDO DUTRA COUTINHO JUNIOR</t>
  </si>
  <si>
    <t>21-964843144</t>
  </si>
  <si>
    <t>MARCELO COSTA DA CRUZ</t>
  </si>
  <si>
    <t>21-994965904</t>
  </si>
  <si>
    <t>LILIANA MONICA DUMITRU KUCHARSKI</t>
  </si>
  <si>
    <t>CITY AMERICA</t>
  </si>
  <si>
    <t>11-992947044</t>
  </si>
  <si>
    <t>NATHALIA ORTEGA DA SILVA</t>
  </si>
  <si>
    <t>VILA PERRACINI</t>
  </si>
  <si>
    <t>11-966720168</t>
  </si>
  <si>
    <t>RAFAELLA AZEVEDO DOS SANTOS CAVALIERI</t>
  </si>
  <si>
    <t>21-973082618</t>
  </si>
  <si>
    <t>ANTHONIO VICTOR GABRIEL ALVES CASSANO DO VALE MELO</t>
  </si>
  <si>
    <t>21-988404112</t>
  </si>
  <si>
    <t>RAQUEL DA SILVA VERDAN</t>
  </si>
  <si>
    <t>21-992756358</t>
  </si>
  <si>
    <t>REJANE GASTALDELLI</t>
  </si>
  <si>
    <t>21-989031615</t>
  </si>
  <si>
    <t>LETICIA FERREIRA SOBRINHO</t>
  </si>
  <si>
    <t>22-997326010</t>
  </si>
  <si>
    <t>SUELI DE MELO CHODIN</t>
  </si>
  <si>
    <t>11-982604620</t>
  </si>
  <si>
    <t>OSWALDO GAUDENCIO FILHO</t>
  </si>
  <si>
    <t>11-976439819</t>
  </si>
  <si>
    <t>ESTER MARTINS DA SILVA</t>
  </si>
  <si>
    <t>11-987703318</t>
  </si>
  <si>
    <t>BRUNO REIS DE SOUSA</t>
  </si>
  <si>
    <t>11-946658189</t>
  </si>
  <si>
    <t>LUCIANE MALTESE CAMPOS</t>
  </si>
  <si>
    <t>JARDIM PIQUEROBY</t>
  </si>
  <si>
    <t>11-947264964</t>
  </si>
  <si>
    <t>MARIA IRENE BANDEIRA LEAL RODRIGUES</t>
  </si>
  <si>
    <t>21-997975544</t>
  </si>
  <si>
    <t>CAMILA GARCIA GUERRA</t>
  </si>
  <si>
    <t>TERESOPOLIS</t>
  </si>
  <si>
    <t>CARLOS GUINLE</t>
  </si>
  <si>
    <t>21-997207777</t>
  </si>
  <si>
    <t>MARISE RANGEL BENTO LIMA</t>
  </si>
  <si>
    <t>21-969569430</t>
  </si>
  <si>
    <t>JAYME LUIZ FIGUEIREDO MONTENEGRO</t>
  </si>
  <si>
    <t>21-970137167</t>
  </si>
  <si>
    <t>ROBERTO GOMES DA SILVA</t>
  </si>
  <si>
    <t>21-987427378</t>
  </si>
  <si>
    <t>LETICIA DA SILVA ARAUJO</t>
  </si>
  <si>
    <t>21-964710550</t>
  </si>
  <si>
    <t>ODAIR GLEIK LIMA</t>
  </si>
  <si>
    <t>11-954363780</t>
  </si>
  <si>
    <t>SIDNEY AUGUSTO DOS SANTOS</t>
  </si>
  <si>
    <t>11-951492411</t>
  </si>
  <si>
    <t>MIRIAM BASSOTTO QUINTILIANO</t>
  </si>
  <si>
    <t>11-995715668</t>
  </si>
  <si>
    <t>ELISA GOMES SATIRO</t>
  </si>
  <si>
    <t>21-981774805</t>
  </si>
  <si>
    <t>CAROLINE OLIVEIRA DA SILVA</t>
  </si>
  <si>
    <t>21-975033164</t>
  </si>
  <si>
    <t>ALESSANDRA DE CARVALHO SELETTI AMADOR</t>
  </si>
  <si>
    <t>11-981614036</t>
  </si>
  <si>
    <t>GRACIELE PEREIRA DAS GRACAS</t>
  </si>
  <si>
    <t>JARDIM PEDRO JOSE NUNES</t>
  </si>
  <si>
    <t>11-952083856</t>
  </si>
  <si>
    <t>JANAINA DOS SANTOS FERREIRA</t>
  </si>
  <si>
    <t>PARQUE CENTRAL</t>
  </si>
  <si>
    <t>11-914816648</t>
  </si>
  <si>
    <t>EVELYN DE ALMEIDA MARTINS DA SILVA</t>
  </si>
  <si>
    <t>RETIRO SAO JOAQUIM</t>
  </si>
  <si>
    <t>21-987525046</t>
  </si>
  <si>
    <t>MIGUEL FERREIRA PEIXOTO</t>
  </si>
  <si>
    <t>21-992784452</t>
  </si>
  <si>
    <t>THALIS BITTENCOURT FERREIRA</t>
  </si>
  <si>
    <t>21-981826687</t>
  </si>
  <si>
    <t>JUCILIA APARECIDA DOS SANTOS FERREIRA</t>
  </si>
  <si>
    <t>11-962784061</t>
  </si>
  <si>
    <t>SONIA MARIA PARIGE</t>
  </si>
  <si>
    <t>JARDIM COLORADO</t>
  </si>
  <si>
    <t>11-986282459</t>
  </si>
  <si>
    <t>JOAO BATISTA DE MATOS LIMA</t>
  </si>
  <si>
    <t>11-949099946</t>
  </si>
  <si>
    <t>CLAUDENISA GOMES PEREIRA</t>
  </si>
  <si>
    <t>11-975087099</t>
  </si>
  <si>
    <t>ENEDINA RODRIGUES PEREIRA</t>
  </si>
  <si>
    <t>11-981202804</t>
  </si>
  <si>
    <t>RAFAEL HERBERT LIBORIO GOUVEIA</t>
  </si>
  <si>
    <t>21-983023493</t>
  </si>
  <si>
    <t>JOSEFA FIRMINO DANTAS DA SILVA</t>
  </si>
  <si>
    <t>11-985104987</t>
  </si>
  <si>
    <t>ELIANE CILDA DA SILVA JARAMILLO</t>
  </si>
  <si>
    <t>11-992474410</t>
  </si>
  <si>
    <t>CASSIA ELLEN ARAUJO SILVA AMARAL</t>
  </si>
  <si>
    <t>21-979143599</t>
  </si>
  <si>
    <t>MAX ADRIANO ALVES</t>
  </si>
  <si>
    <t>21-966780606</t>
  </si>
  <si>
    <t>RUDIMAR DOS REIS FERNANDES</t>
  </si>
  <si>
    <t>21-968762799</t>
  </si>
  <si>
    <t>ALEXANDRE OLIVEIRA SILVA</t>
  </si>
  <si>
    <t>21-965668567</t>
  </si>
  <si>
    <t>FABIO ELIAS DOS SANTOS</t>
  </si>
  <si>
    <t>JARDIM DOS ALAMOS</t>
  </si>
  <si>
    <t>11-973841706</t>
  </si>
  <si>
    <t>GELMA GOMES DO NASCIMENTO</t>
  </si>
  <si>
    <t>11-987543685</t>
  </si>
  <si>
    <t>VALDEMIR DOS SANTOS DANTAS</t>
  </si>
  <si>
    <t>11-967446833</t>
  </si>
  <si>
    <t>JANAINA NETO DE OLIVEIRA</t>
  </si>
  <si>
    <t>21-964922938</t>
  </si>
  <si>
    <t>ANDREIA SOARES MOTA</t>
  </si>
  <si>
    <t>VILA LUSITANIA</t>
  </si>
  <si>
    <t>11-954384151</t>
  </si>
  <si>
    <t>VANESSA MACIEL BOCATO</t>
  </si>
  <si>
    <t>11-950073616</t>
  </si>
  <si>
    <t>IASMIN PATACHO DOS SANTOS</t>
  </si>
  <si>
    <t>21-982842741</t>
  </si>
  <si>
    <t>FLAVIO CAVALCANTE OLIVEIRA</t>
  </si>
  <si>
    <t>CALMON VIANA</t>
  </si>
  <si>
    <t>11-967392918</t>
  </si>
  <si>
    <t>JOSE ERMIRIO DO NASCIMENTO GAIAO</t>
  </si>
  <si>
    <t>11-958442886</t>
  </si>
  <si>
    <t>DIEGO DE LIMA MIRANDA</t>
  </si>
  <si>
    <t>SACRAMENTO</t>
  </si>
  <si>
    <t>21-995715904</t>
  </si>
  <si>
    <t>FABIANO SOUZA CHINA</t>
  </si>
  <si>
    <t>21-991207452</t>
  </si>
  <si>
    <t>VIVIANE DE AVILA DE ANDRADE</t>
  </si>
  <si>
    <t>11-971569900</t>
  </si>
  <si>
    <t>EDNALDA SANTOS DA SILVA</t>
  </si>
  <si>
    <t>11-977601992</t>
  </si>
  <si>
    <t>CECILIA NETTO LOPES</t>
  </si>
  <si>
    <t>21-999677109</t>
  </si>
  <si>
    <t>MARLENE ALVES DA SILVA</t>
  </si>
  <si>
    <t>PARQUE DAS FLORES</t>
  </si>
  <si>
    <t>11-952230592</t>
  </si>
  <si>
    <t>MICHELE RIBEIRO DE AZEVEDO FERNANDES</t>
  </si>
  <si>
    <t>JARDIM PONTE RASA</t>
  </si>
  <si>
    <t>11-957568159</t>
  </si>
  <si>
    <t>GLORIA DE FATIMA OLIVEIRA PEREIRA ALVES</t>
  </si>
  <si>
    <t>11-995880728</t>
  </si>
  <si>
    <t>MARIA CRISTINA GAROLLA TAVARES</t>
  </si>
  <si>
    <t>34-984213993</t>
  </si>
  <si>
    <t>ROGERIO DOS SANTOS OLIVEIRA LUZ</t>
  </si>
  <si>
    <t>INDAIATUBA</t>
  </si>
  <si>
    <t>19-996634940</t>
  </si>
  <si>
    <t>CAROLINA SANTANA DE OLIVEIRA</t>
  </si>
  <si>
    <t>21-983724781</t>
  </si>
  <si>
    <t>VALQUIRIA BEZERRA VIEIRA</t>
  </si>
  <si>
    <t>11-982969428</t>
  </si>
  <si>
    <t>DIOGENAS MARIA SOARES ALMEIDA</t>
  </si>
  <si>
    <t>11-983149181</t>
  </si>
  <si>
    <t>ROSINEIDE OLIVEIRA SANTOS LIMA</t>
  </si>
  <si>
    <t>VILA EMIR</t>
  </si>
  <si>
    <t>11-995837585</t>
  </si>
  <si>
    <t>CARLOS ALBERTO MARQUES SILVA</t>
  </si>
  <si>
    <t>11-947934804</t>
  </si>
  <si>
    <t>Guarulhos/SP e AMIL – Unidade Avançada Vitória</t>
  </si>
  <si>
    <t>LUCIANE GOMES DE SOUZA</t>
  </si>
  <si>
    <t>21-964848318</t>
  </si>
  <si>
    <t>FRANCISCO PEDRO SOARES DO NASCIMENTO</t>
  </si>
  <si>
    <t>GAMBOA</t>
  </si>
  <si>
    <t>21-981573729</t>
  </si>
  <si>
    <t>DANIEL DOS SANTOS ALVES</t>
  </si>
  <si>
    <t>11-963841564</t>
  </si>
  <si>
    <t>MARLY SILVEIRA DE SOUZA</t>
  </si>
  <si>
    <t>21-976777376</t>
  </si>
  <si>
    <t>PIETRO MENDES MALUF</t>
  </si>
  <si>
    <t>11-992991358</t>
  </si>
  <si>
    <t>SOPHIE MENDES MALUF</t>
  </si>
  <si>
    <t>11-988261803</t>
  </si>
  <si>
    <t>CARLOS AUGUSTO DE OLIVEIRA SANTOS</t>
  </si>
  <si>
    <t>21-988398573</t>
  </si>
  <si>
    <t>LIEUSA RAIMUNDO DE OLIVEIRA</t>
  </si>
  <si>
    <t>11-910121923</t>
  </si>
  <si>
    <t>MARIA GORETE RAMOS MARQUES</t>
  </si>
  <si>
    <t>21-986254300</t>
  </si>
  <si>
    <t>SOFIA RICCARDI JORGE</t>
  </si>
  <si>
    <t>11-997910450</t>
  </si>
  <si>
    <t>JAQUELINE MAGALHAES RIBEIRO SALLES</t>
  </si>
  <si>
    <t>11-981481378</t>
  </si>
  <si>
    <t>ANA CRISTINA DE OLIVEIRA GARCIA</t>
  </si>
  <si>
    <t>21-997663159</t>
  </si>
  <si>
    <t>DANIELA MEYER FERNANDES ALVES</t>
  </si>
  <si>
    <t>21-987828484</t>
  </si>
  <si>
    <t>JOAO DE SAGUNTO MONTEIRO PINTO</t>
  </si>
  <si>
    <t>21-974721993</t>
  </si>
  <si>
    <t>MARCIA VALERIA ALMIRANTE PORTO TIBURCIO RODRIGUES</t>
  </si>
  <si>
    <t>MARAVISTA</t>
  </si>
  <si>
    <t>21-999214214</t>
  </si>
  <si>
    <t>MARIA CRISTINA TEIXEIRA HERIG</t>
  </si>
  <si>
    <t>21-999498644</t>
  </si>
  <si>
    <t>MARIA DA CONCEICAO MORAIS MOURA</t>
  </si>
  <si>
    <t>21-988544220</t>
  </si>
  <si>
    <t>MARIA ISABEL DE CARVALHO ARAUJO</t>
  </si>
  <si>
    <t>21-987783563</t>
  </si>
  <si>
    <t>RUTH VIANA DINELIS</t>
  </si>
  <si>
    <t>21-998930735</t>
  </si>
  <si>
    <t>ENIO JORGE CORDEIRO DA SILVA</t>
  </si>
  <si>
    <t>21-965064993</t>
  </si>
  <si>
    <t>FRANCISCA ELISABETH PINHEIRO SOUSA</t>
  </si>
  <si>
    <t>11-977448796</t>
  </si>
  <si>
    <t>DAVID FELIPE DE SOUSA CARVALHO</t>
  </si>
  <si>
    <t>21-985639610</t>
  </si>
  <si>
    <t>TIAGO SANTOS DE SOUZA</t>
  </si>
  <si>
    <t>JARDIM CAGUASSU</t>
  </si>
  <si>
    <t>11-993771723</t>
  </si>
  <si>
    <t>NATASHA SOUZA BARBOZA DA SILVA</t>
  </si>
  <si>
    <t>CAMPO DOS AFONSOS</t>
  </si>
  <si>
    <t>21-993122680</t>
  </si>
  <si>
    <t>CLAUDIA REGINA DE OLIVEIRA</t>
  </si>
  <si>
    <t>21-999849995</t>
  </si>
  <si>
    <t>SANDRA MARIA ANSELMO BARBOSA DA SILVA</t>
  </si>
  <si>
    <t>VILA NOSSA SENHORA DA CONCEIÇAO</t>
  </si>
  <si>
    <t>21-990189055</t>
  </si>
  <si>
    <t>MARCOS ANTONIO GRANGEIRO DA SILVA</t>
  </si>
  <si>
    <t>21-994153654</t>
  </si>
  <si>
    <t>JOSE ROBERTO DOS SANTOS QUEIROZ</t>
  </si>
  <si>
    <t>11-947458787</t>
  </si>
  <si>
    <t>ROMARIO PEREIRA BEU</t>
  </si>
  <si>
    <t>JARDIM UBIRAJARA (ZONA SUL)</t>
  </si>
  <si>
    <t>11-944435092</t>
  </si>
  <si>
    <t>SUSANA DA SILVA</t>
  </si>
  <si>
    <t>VILA MORSE</t>
  </si>
  <si>
    <t>11-982141540</t>
  </si>
  <si>
    <t>ELISABETE MARIA DE MOURA EGITO</t>
  </si>
  <si>
    <t>11-984821524</t>
  </si>
  <si>
    <t>CLECIO PINHEIRO DA SILVA</t>
  </si>
  <si>
    <t>11-949002814</t>
  </si>
  <si>
    <t>ADRIANA TRINDADE</t>
  </si>
  <si>
    <t>11-998020755</t>
  </si>
  <si>
    <t>VICENTE LIMA FERREIRA</t>
  </si>
  <si>
    <t>21-980403413</t>
  </si>
  <si>
    <t>MARCIA LEMES DE SOUZA</t>
  </si>
  <si>
    <t>11-944526371</t>
  </si>
  <si>
    <t>MIDIANE SARA LIMA</t>
  </si>
  <si>
    <t>11-981395510</t>
  </si>
  <si>
    <t>JANYANE CARDOSO BARBOSA</t>
  </si>
  <si>
    <t>11-948261937</t>
  </si>
  <si>
    <t>ANDREA SILVESTRINI MUGA DE SOUZA</t>
  </si>
  <si>
    <t>ANHANGABAU</t>
  </si>
  <si>
    <t>11-986696040</t>
  </si>
  <si>
    <t>JOSEFA PEREIRA DA SILVA</t>
  </si>
  <si>
    <t>21-995775101</t>
  </si>
  <si>
    <t>FRANCISCA GOMES PEREIRA</t>
  </si>
  <si>
    <t>11-944933663</t>
  </si>
  <si>
    <t>RAFAEL SALUSTIANO DE SOUSA</t>
  </si>
  <si>
    <t>11-993883904</t>
  </si>
  <si>
    <t>LILIAN PARREIRA PARISI</t>
  </si>
  <si>
    <t>11-966597483</t>
  </si>
  <si>
    <t>ALESSANDRO ALMEIDA DE BARROS</t>
  </si>
  <si>
    <t>21-986788989</t>
  </si>
  <si>
    <t>SIDNEY GONZAGA LIMA</t>
  </si>
  <si>
    <t>11-983907325</t>
  </si>
  <si>
    <t>LEONARDO BORDIGNON JUNIOR</t>
  </si>
  <si>
    <t>11-976581700</t>
  </si>
  <si>
    <t>HUGO FREDERICO DE ALMEIDA GUERRA</t>
  </si>
  <si>
    <t>TOMAS COELHO</t>
  </si>
  <si>
    <t>21-964448981</t>
  </si>
  <si>
    <t>JAQUELINE RODRIGUES DE JESUS</t>
  </si>
  <si>
    <t>21-970014032</t>
  </si>
  <si>
    <t>NEYLTON TEIXEIRA SILVA</t>
  </si>
  <si>
    <t>11-958966952</t>
  </si>
  <si>
    <t>ANTONIO EDILSON RODRIGUES</t>
  </si>
  <si>
    <t>JARDIM RAPOSO TAVARES</t>
  </si>
  <si>
    <t>11-977770615</t>
  </si>
  <si>
    <t>LUCIMARA SOLEDADE PRATA</t>
  </si>
  <si>
    <t>11-953653534</t>
  </si>
  <si>
    <t>JUAREZ PEREIRA DA SILVA</t>
  </si>
  <si>
    <t>JARDIM WANDA</t>
  </si>
  <si>
    <t>11-960596911</t>
  </si>
  <si>
    <t>FRANCISCA EDILVANGEA RODOVALHO DE SOUSA LEAL</t>
  </si>
  <si>
    <t>VILA RUBI</t>
  </si>
  <si>
    <t>11-961816469</t>
  </si>
  <si>
    <t>MAURICIO REBELLO CALDAS</t>
  </si>
  <si>
    <t>21-988421502</t>
  </si>
  <si>
    <t>MARIA JOSE DA CONCEICAO</t>
  </si>
  <si>
    <t>11-947073519</t>
  </si>
  <si>
    <t>IVALDO JOSE DE LIMA</t>
  </si>
  <si>
    <t>11-948274165</t>
  </si>
  <si>
    <t>MARIA ROSIMEIRY DE CARVALHO BOMFIM</t>
  </si>
  <si>
    <t>11-965025755</t>
  </si>
  <si>
    <t>GISELE BARBOSA GOMES</t>
  </si>
  <si>
    <t>21-972090043</t>
  </si>
  <si>
    <t>NAILDE MOREIRA DA COSTA</t>
  </si>
  <si>
    <t>11-985130039</t>
  </si>
  <si>
    <t>GILBERTO PINTO</t>
  </si>
  <si>
    <t>11-986700593</t>
  </si>
  <si>
    <t>ENZO DE CASTRO FERREIRA GRATON</t>
  </si>
  <si>
    <t>JARDIM PEREIRA LEITE</t>
  </si>
  <si>
    <t>11-916918093</t>
  </si>
  <si>
    <t>ANTONIA MEIRINO FERNANDEZ</t>
  </si>
  <si>
    <t>11-997986857</t>
  </si>
  <si>
    <t>CARLA REGINA DE SOUZA MELLO</t>
  </si>
  <si>
    <t>11-994331378</t>
  </si>
  <si>
    <t>MARIA APARECIDA DE VASCONCELOS ALVES</t>
  </si>
  <si>
    <t>NOVA PONTE ALTA</t>
  </si>
  <si>
    <t>11-986034008</t>
  </si>
  <si>
    <t>FLAVIA ROSSI</t>
  </si>
  <si>
    <t>11-974750006</t>
  </si>
  <si>
    <t>JOCELIO MENDES BANDEIRA</t>
  </si>
  <si>
    <t>JARDIM MARILDA</t>
  </si>
  <si>
    <t>11-917073022</t>
  </si>
  <si>
    <t>DAIANE TEIXEIRA DA SILVA</t>
  </si>
  <si>
    <t>11-948878574</t>
  </si>
  <si>
    <t>JAIR DOS SANTOS DIAS GUIMARAES</t>
  </si>
  <si>
    <t>21-964110398</t>
  </si>
  <si>
    <t>JACQUELINE LIMA</t>
  </si>
  <si>
    <t>11-930987649</t>
  </si>
  <si>
    <t>JOSINA DE LIMA BEZERRA</t>
  </si>
  <si>
    <t>11-976666984</t>
  </si>
  <si>
    <t>ALLINE BRITO DE ALMEIDA</t>
  </si>
  <si>
    <t>22-988578850</t>
  </si>
  <si>
    <t>ANAIR CAMARGO GIL</t>
  </si>
  <si>
    <t>11-975830779</t>
  </si>
  <si>
    <t>ARIETE FERNANDES GUIMARAES</t>
  </si>
  <si>
    <t>21-972890913</t>
  </si>
  <si>
    <t>DANIELA NERIS GONCALVES</t>
  </si>
  <si>
    <t>11-96837-3082</t>
  </si>
  <si>
    <t>DENISE SILVA PEREIRA</t>
  </si>
  <si>
    <t>21-975347647</t>
  </si>
  <si>
    <t>HERCULES ROCHA MOREIRA</t>
  </si>
  <si>
    <t>21-995098841</t>
  </si>
  <si>
    <t>HUGO DIAS DE OLIVEIRA</t>
  </si>
  <si>
    <t>21-965812503</t>
  </si>
  <si>
    <t>JANICE DE ABREU FERRAZ</t>
  </si>
  <si>
    <t>21-976673588</t>
  </si>
  <si>
    <t>MARIA LAURA DE SOUZA DIAS</t>
  </si>
  <si>
    <t>11-982816944</t>
  </si>
  <si>
    <t>STELLA MIE TANAKA WENDLER</t>
  </si>
  <si>
    <t>00-993184208</t>
  </si>
  <si>
    <t>ROBERTO SAMPAIO MARTINS</t>
  </si>
  <si>
    <t>21-996962164</t>
  </si>
  <si>
    <t>RENATA APARECIDA DO NASCIMENTO</t>
  </si>
  <si>
    <t>11-992378789</t>
  </si>
  <si>
    <t>ANA PAULA VILLAS BOAS RODRIGUES PEIXOTO</t>
  </si>
  <si>
    <t>21-93731824</t>
  </si>
  <si>
    <t>LIVIAN DE SOUZA PEREIRA PINTO</t>
  </si>
  <si>
    <t>21-993233331</t>
  </si>
  <si>
    <t>ROSALIA XAVIER DOS REIS</t>
  </si>
  <si>
    <t>11-974036693</t>
  </si>
  <si>
    <t>MARCUS VINICIUS DE CASTRO BRITO</t>
  </si>
  <si>
    <t>22-992184848</t>
  </si>
  <si>
    <t>MARIA EIDMARI DA SILVA</t>
  </si>
  <si>
    <t>CORUMBA (TERRA PRETA)</t>
  </si>
  <si>
    <t>11-982904196</t>
  </si>
  <si>
    <t>RAIMUNDO NONATO ALVES DE SOUZA</t>
  </si>
  <si>
    <t>11-963190914</t>
  </si>
  <si>
    <t>WASHINGTON ROSA DE ASSIS</t>
  </si>
  <si>
    <t>21-964192152</t>
  </si>
  <si>
    <t>EUGENIO OLIVEIRA FILHO</t>
  </si>
  <si>
    <t>11-986689281</t>
  </si>
  <si>
    <t>THAYSA GOMES RIBEIRO</t>
  </si>
  <si>
    <t>11-999810388</t>
  </si>
  <si>
    <t>JANIRA DOS SANTOS HONORIO</t>
  </si>
  <si>
    <t>11-947837511</t>
  </si>
  <si>
    <t>ANTONIO FERREIRA DA SILVA</t>
  </si>
  <si>
    <t>21-987621370</t>
  </si>
  <si>
    <t>DANIELA BALDORIA DE ALMEIDA</t>
  </si>
  <si>
    <t>CONJUNTO RESIDENCIAL IRAI</t>
  </si>
  <si>
    <t>11-914041861</t>
  </si>
  <si>
    <t>GILBERTO AIELLO JUNIOR</t>
  </si>
  <si>
    <t>11-943202482</t>
  </si>
  <si>
    <t>MAIARA REGINA COIMBRA ABREU FERREIRA</t>
  </si>
  <si>
    <t>21-996005252</t>
  </si>
  <si>
    <t>MARIA JOSE DE SOUZA</t>
  </si>
  <si>
    <t>21-984629087</t>
  </si>
  <si>
    <t>IAGO FERREIRA MACHADO</t>
  </si>
  <si>
    <t>21-979912990</t>
  </si>
  <si>
    <t>PAULO ALEXANDRE FERREIRA SANTOS</t>
  </si>
  <si>
    <t>21-974689856</t>
  </si>
  <si>
    <t>CLEMILDA FIGUEIREDO CASCARDO</t>
  </si>
  <si>
    <t>21-981762642</t>
  </si>
  <si>
    <t>JULIANA CRISTINA VIEIRA DE MEDEIROS</t>
  </si>
  <si>
    <t>VILA FANTON</t>
  </si>
  <si>
    <t>11-991104769</t>
  </si>
  <si>
    <t>LUIS PAULO RIBEIRO CAMPOS</t>
  </si>
  <si>
    <t>11-985347296</t>
  </si>
  <si>
    <t>NILDA COSTA DE LIMA</t>
  </si>
  <si>
    <t>21-981541788</t>
  </si>
  <si>
    <t>MARI JAINE ARISI</t>
  </si>
  <si>
    <t>21-983556540</t>
  </si>
  <si>
    <t>MARIA ALICE PEREIRA DE OLIVEIRA</t>
  </si>
  <si>
    <t>21-988981702</t>
  </si>
  <si>
    <t>JOSENALIA BARBOSA DE ALMEIDA</t>
  </si>
  <si>
    <t>VILA DIAS LOPES</t>
  </si>
  <si>
    <t>21-998115192</t>
  </si>
  <si>
    <t>ANA MARIA BAPTISTA DOS SANTOS TARDIVO</t>
  </si>
  <si>
    <t>PERUIBE</t>
  </si>
  <si>
    <t>CIDADE NOVA PERUIBE</t>
  </si>
  <si>
    <t>11-943540247</t>
  </si>
  <si>
    <t>MARCIA OLIVEIRA DOS SANTOS</t>
  </si>
  <si>
    <t>FABIO SILVA DE OLIVEIRA</t>
  </si>
  <si>
    <t>21-971525527</t>
  </si>
  <si>
    <t>ADRIANE CRISTIANE DE PAULA FARIA</t>
  </si>
  <si>
    <t>11-952738446</t>
  </si>
  <si>
    <t>DJANICE DIONISIO DE SENA</t>
  </si>
  <si>
    <t>11-987636677</t>
  </si>
  <si>
    <t>MARILUCIA ALVES DE AMORIM</t>
  </si>
  <si>
    <t>11-980458094</t>
  </si>
  <si>
    <t>ELIANA FERMINO DE SOUZA</t>
  </si>
  <si>
    <t>11-952420682</t>
  </si>
  <si>
    <t>MAGNA DE FATIMA DE ALBUQUERQUE SILVA GALDINO</t>
  </si>
  <si>
    <t>21-967860013</t>
  </si>
  <si>
    <t>LUCELMA SIDALIA BATISTA DA SILVA</t>
  </si>
  <si>
    <t>11-949077904</t>
  </si>
  <si>
    <t>MARCO ANTONIO PANIQUAR JUNIOR</t>
  </si>
  <si>
    <t>JARDIM DO LAGO</t>
  </si>
  <si>
    <t>11-997126510</t>
  </si>
  <si>
    <t>MARILSON ANTONIO DOS SANTOS</t>
  </si>
  <si>
    <t>11-962851612</t>
  </si>
  <si>
    <t>JANIELE FLORENCIA DA JESUS DE OLIVEIRA</t>
  </si>
  <si>
    <t>11-930510506</t>
  </si>
  <si>
    <t>DANILO LEAL BORGES</t>
  </si>
  <si>
    <t>VILA SANTA TEREZINHA (ZONA NORTE)</t>
  </si>
  <si>
    <t>11-929512866</t>
  </si>
  <si>
    <t>ODAIR JOSE SOUZA SILVA</t>
  </si>
  <si>
    <t>11-977279290</t>
  </si>
  <si>
    <t>MARIA APARECIDA FERREIRA GARCIA FRERNANDES</t>
  </si>
  <si>
    <t>11-996045870</t>
  </si>
  <si>
    <t>MIRIAM APARECIDA NUNES</t>
  </si>
  <si>
    <t>11-958531138</t>
  </si>
  <si>
    <t>ELOISE RODRIGUES RAULINO COSTA</t>
  </si>
  <si>
    <t>21-992438435</t>
  </si>
  <si>
    <t>LEONARDO DA SILVA DE FARIAS</t>
  </si>
  <si>
    <t>PARQUE AFONSO</t>
  </si>
  <si>
    <t>21-993195151</t>
  </si>
  <si>
    <t>PAULO ALBERTO DE JESUS</t>
  </si>
  <si>
    <t>21-976208842</t>
  </si>
  <si>
    <t>MAIRA DE MACEDO SANTOS</t>
  </si>
  <si>
    <t>11-941459960</t>
  </si>
  <si>
    <t>ANA PAULA DA SILVA PEREIRA</t>
  </si>
  <si>
    <t>21-983371365</t>
  </si>
  <si>
    <t>WALMA RAMOS DE OLIVEIRA</t>
  </si>
  <si>
    <t>21-995056268</t>
  </si>
  <si>
    <t>ANTONIO ELSON DA SILVA SOUSA</t>
  </si>
  <si>
    <t>21-965424977</t>
  </si>
  <si>
    <t>PAULO ROBERTO OLIVEIRA DA COSTA</t>
  </si>
  <si>
    <t>21-975090000</t>
  </si>
  <si>
    <t>TEREZINHA CARLOS DE LIMA</t>
  </si>
  <si>
    <t>21-982267710</t>
  </si>
  <si>
    <t>SABRINA DOS SANTOS MANUEL</t>
  </si>
  <si>
    <t>11-987052228</t>
  </si>
  <si>
    <t>VANICLEZIA VIEIRA SILVA</t>
  </si>
  <si>
    <t>11-46404181</t>
  </si>
  <si>
    <t>WELLINGTON TEIXEIRA DA SILVA</t>
  </si>
  <si>
    <t>JARDIM SELMA</t>
  </si>
  <si>
    <t>11-24762575</t>
  </si>
  <si>
    <t>ABRAO SZYMUN ROKBRAND</t>
  </si>
  <si>
    <t>7. Em fase de captação</t>
  </si>
  <si>
    <t>Inativo</t>
  </si>
  <si>
    <t>ADESIRIO DE SOUZA MENDES</t>
  </si>
  <si>
    <t>ANTONIO CARLOS DA SILVA</t>
  </si>
  <si>
    <t>GRACIETE SORAIA OLEGARIO LOPES</t>
  </si>
  <si>
    <t>DO CARMO</t>
  </si>
  <si>
    <t>LILIANE MISSADRE</t>
  </si>
  <si>
    <t>11-50819499</t>
  </si>
  <si>
    <t>MARIA IRACEMA FERREIRA</t>
  </si>
  <si>
    <t>2125272664 21986707694 21979425920</t>
  </si>
  <si>
    <t>LIDIANE SOARES DE OLIVEIRA</t>
  </si>
  <si>
    <t>11-997817326</t>
  </si>
  <si>
    <t>SIMONE RODARTE FARIA</t>
  </si>
  <si>
    <t>11-946482600</t>
  </si>
  <si>
    <t>EDILEUZA BARBOSA DOS SANTOS</t>
  </si>
  <si>
    <t>JARDIM SAO BERNARDO</t>
  </si>
  <si>
    <t>11-945294194</t>
  </si>
  <si>
    <t>n/a</t>
  </si>
  <si>
    <t>ISTACIA SANTOS DA SILVA</t>
  </si>
  <si>
    <t>VILA BERNARDINO</t>
  </si>
  <si>
    <t>11-913151350</t>
  </si>
  <si>
    <t>ALDILEIA GEREMIAS DA SILVA</t>
  </si>
  <si>
    <t>21-988619881</t>
  </si>
  <si>
    <t>LETICIA COSTA OTONI</t>
  </si>
  <si>
    <t>11-962783888</t>
  </si>
  <si>
    <t>ROSANGELA CAMACHO PEREIRA</t>
  </si>
  <si>
    <t>21-991098152</t>
  </si>
  <si>
    <t>IRANY DE FIGUEIREDO DALLA CORTE</t>
  </si>
  <si>
    <t>81-988081090</t>
  </si>
  <si>
    <t>SIMONE LOURDES XAVIER MONTEIRO</t>
  </si>
  <si>
    <t>VILA DOS REMEDIOS</t>
  </si>
  <si>
    <t>11-995217850</t>
  </si>
  <si>
    <t>GILVANA DE SOUZA DANTAS</t>
  </si>
  <si>
    <t>21-966050909</t>
  </si>
  <si>
    <t>ROSANA COSTA GENESIO DA SILVA</t>
  </si>
  <si>
    <t>21-966362223</t>
  </si>
  <si>
    <t>DEBORA PEREIRA GAUDARD DE OLIVEIRA</t>
  </si>
  <si>
    <t>21-975402130</t>
  </si>
  <si>
    <t>ADRIANA BASTOS DA SILVA</t>
  </si>
  <si>
    <t>21-979548796</t>
  </si>
  <si>
    <t>ADRIANA VIEIRA DA COSTA MOURA</t>
  </si>
  <si>
    <t>21-97078507</t>
  </si>
  <si>
    <t>ANA CHELEN MACEDO DA SILVA</t>
  </si>
  <si>
    <t>21-964247953</t>
  </si>
  <si>
    <t>MARIZETE MAGALHAES BRITO</t>
  </si>
  <si>
    <t>11-976849653</t>
  </si>
  <si>
    <t>ANA MARIA DE OLIVEIRA PEIXOTO</t>
  </si>
  <si>
    <t>21-985773215</t>
  </si>
  <si>
    <t>ANDREZA REZENDE DA ROCHA</t>
  </si>
  <si>
    <t>VILA ALTO DE SANTO ANDRE</t>
  </si>
  <si>
    <t>11-99128654</t>
  </si>
  <si>
    <t>ANGELICA CRISTINA LIMA DE ANDRADE</t>
  </si>
  <si>
    <t>21-988774017</t>
  </si>
  <si>
    <t>ANTONIO FERREIRA DA PAIXAO</t>
  </si>
  <si>
    <t>RECREIO PRIMAVERA</t>
  </si>
  <si>
    <t>11-981733346</t>
  </si>
  <si>
    <t>CARLOS EDUARDO PERESTRELO PEREIRA</t>
  </si>
  <si>
    <t>JARDIM SAO CARLOS (ZONA SUL)</t>
  </si>
  <si>
    <t>11-970325327</t>
  </si>
  <si>
    <t>CAROLINA AGUIAR MAGNO</t>
  </si>
  <si>
    <t>21-965246208</t>
  </si>
  <si>
    <t>CLAUDIO RODRIGO DA SILVA SANTOS</t>
  </si>
  <si>
    <t>21-966739513</t>
  </si>
  <si>
    <t>CLELIA DA SILVA ACIOLI</t>
  </si>
  <si>
    <t>11-976300892</t>
  </si>
  <si>
    <t>CRISTIANE DOS SANTOS BARBOSA DE SOUZA</t>
  </si>
  <si>
    <t>21-980851401</t>
  </si>
  <si>
    <t>CRISTIANO DE JESUS SANTOS</t>
  </si>
  <si>
    <t>11-957233897</t>
  </si>
  <si>
    <t>CRISTINA MACHARETE DE MORAIS</t>
  </si>
  <si>
    <t>VILA PADRE MANOEL DE NOBREGA</t>
  </si>
  <si>
    <t>21-920236010</t>
  </si>
  <si>
    <t>DIOGO COSTA SANTOS</t>
  </si>
  <si>
    <t>11-967235834</t>
  </si>
  <si>
    <t>ELIZETE DA CONCEICAO LOURENCO DA SILVA</t>
  </si>
  <si>
    <t>11-999022333</t>
  </si>
  <si>
    <t>EVANAILDE DE ARAUJO PACIFICO MELLO</t>
  </si>
  <si>
    <t>11-940743125</t>
  </si>
  <si>
    <t>EVELYN DA SILVA ZAVANELA</t>
  </si>
  <si>
    <t>11-972653435</t>
  </si>
  <si>
    <t>FRANCISCA PEREIRA DE SOUSA</t>
  </si>
  <si>
    <t>CORUMBA</t>
  </si>
  <si>
    <t>21-990810909</t>
  </si>
  <si>
    <t>GISLAINE DA CONCEICAO DOMINGOS</t>
  </si>
  <si>
    <t>21-993264517</t>
  </si>
  <si>
    <t>IGOR VINICIUS PAVIANI NAZARETTE</t>
  </si>
  <si>
    <t>12-988560254</t>
  </si>
  <si>
    <t>JOELMA MARIANO</t>
  </si>
  <si>
    <t>21-995177727</t>
  </si>
  <si>
    <t>JONATHAN HENRIQUE DA SILVA</t>
  </si>
  <si>
    <t>JARDIM BELA VISTA</t>
  </si>
  <si>
    <t>11-964520574</t>
  </si>
  <si>
    <t>JULIANA DE ALBUQUERQUE SILVA</t>
  </si>
  <si>
    <t>21-974911164</t>
  </si>
  <si>
    <t>LILIAN REIS DA SILVA DE MELO</t>
  </si>
  <si>
    <t>11-979701353</t>
  </si>
  <si>
    <t>MARCELA GARCIA RAMOS</t>
  </si>
  <si>
    <t>CAJU</t>
  </si>
  <si>
    <t>21-979160152</t>
  </si>
  <si>
    <t>MARIA APARECIDA DE LIMA</t>
  </si>
  <si>
    <t>11-993379960</t>
  </si>
  <si>
    <t>MARIA DA PAZ AGOSTINHO DE MACEDO</t>
  </si>
  <si>
    <t>JARDIM MARILICE</t>
  </si>
  <si>
    <t>21-980085056</t>
  </si>
  <si>
    <t>MARIA DE FATIMA PIRES DE OLIVEIRA SILVA</t>
  </si>
  <si>
    <t>11-979853973</t>
  </si>
  <si>
    <t>MARIZILDA MATTOS DA SILVA</t>
  </si>
  <si>
    <t>VILA LEONOR</t>
  </si>
  <si>
    <t>11-996381695</t>
  </si>
  <si>
    <t>MAX MIRANDA DE SOUZA</t>
  </si>
  <si>
    <t>ITITIOCA</t>
  </si>
  <si>
    <t>21-994517898</t>
  </si>
  <si>
    <t>NIVEA OLIVEIRA LUBANCO MEDEIROS</t>
  </si>
  <si>
    <t>PARQUE MAITA (VILA INHOMIRIM)</t>
  </si>
  <si>
    <t>21-964713284</t>
  </si>
  <si>
    <t>RAFAEL SOGGIA PINTO</t>
  </si>
  <si>
    <t>11-969279971</t>
  </si>
  <si>
    <t>ROGERIO FERREIRA BRANCO</t>
  </si>
  <si>
    <t>PARQUE VITORIA</t>
  </si>
  <si>
    <t>21-980674649</t>
  </si>
  <si>
    <t>ROZALINA MOHR SOUZA CODECO</t>
  </si>
  <si>
    <t>21-980043999</t>
  </si>
  <si>
    <t>SELMA MARIA DO NASCIMENTO</t>
  </si>
  <si>
    <t>11-967658183</t>
  </si>
  <si>
    <t>VANESSA APARECIDA FERREIRA DA CRUZ</t>
  </si>
  <si>
    <t>11-982278541</t>
  </si>
  <si>
    <t>RUBENS PAULO ALVES ANTUNES</t>
  </si>
  <si>
    <t>11-915361840</t>
  </si>
  <si>
    <t>REGINA MARIA DO NASCIMENTO</t>
  </si>
  <si>
    <t>11-987881190</t>
  </si>
  <si>
    <t>RENATO DE OLIVEIRA CEZAR</t>
  </si>
  <si>
    <t>21-984712422</t>
  </si>
  <si>
    <t>ELISANGELA DE BRITO OLIVEIRA DA SILVA</t>
  </si>
  <si>
    <t>21-964186262</t>
  </si>
  <si>
    <t>ANTONIO FERNANDES FILHO</t>
  </si>
  <si>
    <t>21-993857912</t>
  </si>
  <si>
    <t>CLAYDSON CARLOS DA SILVEIRA PEREIRA</t>
  </si>
  <si>
    <t>21-978899949</t>
  </si>
  <si>
    <t>FRANCISCA PAULA PEREIRA DA SILVA</t>
  </si>
  <si>
    <t>21-983899083</t>
  </si>
  <si>
    <t>IVANA CRISTINA DA CUNHA</t>
  </si>
  <si>
    <t>MARAZUL</t>
  </si>
  <si>
    <t>21-986445814</t>
  </si>
  <si>
    <t>JULIO CESAR AREAS DE OLIVEIRA</t>
  </si>
  <si>
    <t>21-996925161</t>
  </si>
  <si>
    <t>LUCIANE FERNANDES RANGEL DE FREITAS</t>
  </si>
  <si>
    <t>21-99720-7589</t>
  </si>
  <si>
    <t>LUIZ ALBERTO DE SOUZA LEMOS FILHO</t>
  </si>
  <si>
    <t>21-972567775</t>
  </si>
  <si>
    <t>LUIZ CARLOS SOARES GUIMARAES</t>
  </si>
  <si>
    <t>21-997127103</t>
  </si>
  <si>
    <t>MARCELO BARBOSA DA SILVA</t>
  </si>
  <si>
    <t>21-992135042</t>
  </si>
  <si>
    <t>MARCIA DE MELLO GOMES DO MONTE</t>
  </si>
  <si>
    <t>21-986636378</t>
  </si>
  <si>
    <t>MARIA HELENA PEREIRA</t>
  </si>
  <si>
    <t>21-996061312</t>
  </si>
  <si>
    <t>MARINEYDE NEVES CASTRO</t>
  </si>
  <si>
    <t>21-992887244</t>
  </si>
  <si>
    <t>MARIO RUBENS MATOS DE SOUZA</t>
  </si>
  <si>
    <t>21-996261314</t>
  </si>
  <si>
    <t>MARLUCIA MAGALHAES RIBEIRO</t>
  </si>
  <si>
    <t>21-997649389</t>
  </si>
  <si>
    <t>RITA DE CASSIA BARROZO DOS SANTOS</t>
  </si>
  <si>
    <t>21-999651249</t>
  </si>
  <si>
    <t>SANTINA MARIA AQUINO LIMA</t>
  </si>
  <si>
    <t>21-993640220</t>
  </si>
  <si>
    <t>VICTORIA NOBRE SOARES</t>
  </si>
  <si>
    <t>MIGUEL PEREIRA</t>
  </si>
  <si>
    <t>24-981361240</t>
  </si>
  <si>
    <t>JOAO CARLOS GANHITAS NEVES</t>
  </si>
  <si>
    <t>21-984751395</t>
  </si>
  <si>
    <t>MAICON RODRIGUES DE SOUZA</t>
  </si>
  <si>
    <t>21-997062588</t>
  </si>
  <si>
    <t>LUZIET MARIA DE FRANCA</t>
  </si>
  <si>
    <t>21-973645839</t>
  </si>
  <si>
    <t>CLEILSON RIBEIRO DE OLIVEIRA</t>
  </si>
  <si>
    <t>21-997382018</t>
  </si>
  <si>
    <t>ADRIANA FRANCO DA SILVA CANDIDO</t>
  </si>
  <si>
    <t>21-999699963</t>
  </si>
  <si>
    <t>CATARINA PRATA VIEIRA</t>
  </si>
  <si>
    <t>21-976953972</t>
  </si>
  <si>
    <t>MARIA ALICE DE PAULA OLIVEIRA</t>
  </si>
  <si>
    <t>21-959064629</t>
  </si>
  <si>
    <t>SUELI DE ARAUJO LIMA DE OLIVEIRA</t>
  </si>
  <si>
    <t>11-982814336</t>
  </si>
  <si>
    <t>CLAUDIA APARECIDA JORGE</t>
  </si>
  <si>
    <t>11-997832235</t>
  </si>
  <si>
    <t>JORGE LUIZ SOUZA DAVILA</t>
  </si>
  <si>
    <t>21-974377252</t>
  </si>
  <si>
    <t>SELMA REGINA SOUZA BARBIRATO</t>
  </si>
  <si>
    <t>21-985479608</t>
  </si>
  <si>
    <t>FRANCISCO FELICIANO DE OLIVEIRA</t>
  </si>
  <si>
    <t>11985470399 11985470399</t>
  </si>
  <si>
    <t>DOLORES DE CALDAS OLIVEIRA</t>
  </si>
  <si>
    <t>11-982608096</t>
  </si>
  <si>
    <t>LAERCIO FERNANDES</t>
  </si>
  <si>
    <t>11-996088143</t>
  </si>
  <si>
    <t>ALEXANDRA SOUZA POMPEU FREITAS</t>
  </si>
  <si>
    <t>11-994858404</t>
  </si>
  <si>
    <t>MARILZA DOS SANTOS GUILE</t>
  </si>
  <si>
    <t>11-982465963</t>
  </si>
  <si>
    <t>SHIRLENE RANDEL CALANDRINI GUIMARAES</t>
  </si>
  <si>
    <t>21-971550699</t>
  </si>
  <si>
    <t>RODNEY CORREA LUNA</t>
  </si>
  <si>
    <t>21-990348190</t>
  </si>
  <si>
    <t>RENATO DE ALMEIDA LOPES</t>
  </si>
  <si>
    <t>21-981008523</t>
  </si>
  <si>
    <t>MARCIA MONICA DE SOUZA BEZERRA</t>
  </si>
  <si>
    <t>81-996359733</t>
  </si>
  <si>
    <t>JERONIMO BATISTA DA CRUZ</t>
  </si>
  <si>
    <t>21-967748722</t>
  </si>
  <si>
    <t>MARIA DE FATIMA BAPTISTA MALTA</t>
  </si>
  <si>
    <t>21-983810029</t>
  </si>
  <si>
    <t>MARILDA TEIXEIRA DE CARVALHO CAMACHO</t>
  </si>
  <si>
    <t>21-995531452</t>
  </si>
  <si>
    <t>CONCEICAO JANAINA PARREIRAS DA SILVA</t>
  </si>
  <si>
    <t>21-991290909</t>
  </si>
  <si>
    <t>BEATRIZ BARBOSA DOS SANTOS</t>
  </si>
  <si>
    <t>11-961437509</t>
  </si>
  <si>
    <t>GIZELDA BARBOSA DA SILVA</t>
  </si>
  <si>
    <t>FABIOLA CRISTINA DA SILVA</t>
  </si>
  <si>
    <t>BARRA DO PIRAI</t>
  </si>
  <si>
    <t>24-999424629</t>
  </si>
  <si>
    <t>MARIA DAS GRACAS RIBEIRO</t>
  </si>
  <si>
    <t>21-991925852</t>
  </si>
  <si>
    <t>RAFAEL MARCELO SIQUEIRA COELHO</t>
  </si>
  <si>
    <t>21-994575970</t>
  </si>
  <si>
    <t>GICELIA CARVALHO DE SOUZA</t>
  </si>
  <si>
    <t>21-966895314</t>
  </si>
  <si>
    <t>VLADIMIR CORREA DA SILVA</t>
  </si>
  <si>
    <t>SAO BERNARDO</t>
  </si>
  <si>
    <t>21-981505282</t>
  </si>
  <si>
    <t>CARLO FREDERICO MULLER</t>
  </si>
  <si>
    <t>VILA OLIMPIA</t>
  </si>
  <si>
    <t>NÍVEL 6500</t>
  </si>
  <si>
    <t>11-981217506</t>
  </si>
  <si>
    <t>PAULO SANTANGELO CARDOSO</t>
  </si>
  <si>
    <t>21-993296852</t>
  </si>
  <si>
    <t>VALDETE DOS SANTOS</t>
  </si>
  <si>
    <t>21-984429223</t>
  </si>
  <si>
    <t>JESSICA DOS SANTOS SANT ANNA PIERRE</t>
  </si>
  <si>
    <t>JARDIM QUINTAS DAS VIDEIRAS</t>
  </si>
  <si>
    <t>11-957749523</t>
  </si>
  <si>
    <t>ELIONORA DE MENEZES PEREIRA</t>
  </si>
  <si>
    <t>21-985004320</t>
  </si>
  <si>
    <t>JORGE DE ANDRADE</t>
  </si>
  <si>
    <t>JARDIM MARIA APARECIDA</t>
  </si>
  <si>
    <t>11-940652767</t>
  </si>
  <si>
    <t>CAMILA DOS SANTOS MARQUES</t>
  </si>
  <si>
    <t>JARDIM MABEL</t>
  </si>
  <si>
    <t>11-991800747</t>
  </si>
  <si>
    <t>MARIA JANICLEIDE DE LIMA SEPPI</t>
  </si>
  <si>
    <t>11-982221678</t>
  </si>
  <si>
    <t>VALDENICE NUNES BRITO DA SILVA</t>
  </si>
  <si>
    <t>JARDIM SAO JOSE (ARTUR ALVIM)</t>
  </si>
  <si>
    <t>11-998377620</t>
  </si>
  <si>
    <t>MARIA DE LURDES ROMIO DE ALMEIDA</t>
  </si>
  <si>
    <t>65-992990082</t>
  </si>
  <si>
    <t>SAMUEL DOS SANTOS MACHADO</t>
  </si>
  <si>
    <t>VILA POMAR</t>
  </si>
  <si>
    <t>11-916594740</t>
  </si>
  <si>
    <t>FERNANDO RODRIGO PEREIRA FONTES</t>
  </si>
  <si>
    <t>11-947974885</t>
  </si>
  <si>
    <t>VINCENTIUS LEE HAW SIE</t>
  </si>
  <si>
    <t>11-984074703</t>
  </si>
  <si>
    <t>NATALIA FELIX DA SILVA</t>
  </si>
  <si>
    <t>JARDIM ANITA</t>
  </si>
  <si>
    <t>11-982455830</t>
  </si>
  <si>
    <t>MAICON RODRIGUES DA SILVA</t>
  </si>
  <si>
    <t>21-979455459</t>
  </si>
  <si>
    <t>AMARILIS CAROLINA DE ALENCASTRO MESQUITA CLAVE</t>
  </si>
  <si>
    <t>JARDIM MARAJOARA</t>
  </si>
  <si>
    <t>11-947393607</t>
  </si>
  <si>
    <t>ANTONIO DE OLIVEIRA RODRIGUES</t>
  </si>
  <si>
    <t>11-968331112</t>
  </si>
  <si>
    <t>ADRIANA APARECIDA DA SILVA</t>
  </si>
  <si>
    <t>11-967192058</t>
  </si>
  <si>
    <t>ANA LAURENTINA DOS SANTOS</t>
  </si>
  <si>
    <t>11-985307384</t>
  </si>
  <si>
    <t>VERA LIA HEMMING DA COSTA</t>
  </si>
  <si>
    <t>11-969220907</t>
  </si>
  <si>
    <t>NEIDE MARCIA COUTO DA SILVA</t>
  </si>
  <si>
    <t>11-966010019</t>
  </si>
  <si>
    <t>IRISVALDO GOMES DOS SANTOS</t>
  </si>
  <si>
    <t>11-963543280</t>
  </si>
  <si>
    <t>FRANCISCO DE ASSIS ALVES MEDEIRO</t>
  </si>
  <si>
    <t>21-999921233</t>
  </si>
  <si>
    <t>MARIA ELIZABETE MARQUES DA SILVA</t>
  </si>
  <si>
    <t>11-966337802</t>
  </si>
  <si>
    <t>NOEL PEREIRA DA SILVA</t>
  </si>
  <si>
    <t>11-980902095</t>
  </si>
  <si>
    <t>JORGE PEREIRA DA SILVA</t>
  </si>
  <si>
    <t>11-965338581</t>
  </si>
  <si>
    <t>ELIZENE FREITAS DA SILVA</t>
  </si>
  <si>
    <t>11-987230426</t>
  </si>
  <si>
    <t>GILSON DA SILVA SOUZA</t>
  </si>
  <si>
    <t>JOAO VICENTE MARTINS</t>
  </si>
  <si>
    <t>11-993584599</t>
  </si>
  <si>
    <t>JOSE MILTON DOS SANTOS</t>
  </si>
  <si>
    <t>11-953703045</t>
  </si>
  <si>
    <t>MARCOS PEREIRA GASPERINI</t>
  </si>
  <si>
    <t>11-944266070</t>
  </si>
  <si>
    <t>JOSILEIDE COUTINHO RAMOS</t>
  </si>
  <si>
    <t>11-984330700</t>
  </si>
  <si>
    <t>JEFFERSON SILVA OLIVEIRA</t>
  </si>
  <si>
    <t>11-983184782</t>
  </si>
  <si>
    <t>TIAGO PEREIRA DE FIGUEIREDO</t>
  </si>
  <si>
    <t>11-946267533</t>
  </si>
  <si>
    <t>ALEXANDRE CAMARGO</t>
  </si>
  <si>
    <t>11-996258507</t>
  </si>
  <si>
    <t>EMERSON FERREIRA LIMA</t>
  </si>
  <si>
    <t>11-995874254</t>
  </si>
  <si>
    <t>FAGNER MOURA LOPES</t>
  </si>
  <si>
    <t>11-995120123</t>
  </si>
  <si>
    <t>FERNANDA DE MORAES BORGES</t>
  </si>
  <si>
    <t>11-951728952</t>
  </si>
  <si>
    <t>MARIA GORETE ALVES DE SOUZA CARNEIRO</t>
  </si>
  <si>
    <t>11-963665828</t>
  </si>
  <si>
    <t>SANDRA RIBEIRO DOS SANTOS</t>
  </si>
  <si>
    <t>11-962563722</t>
  </si>
  <si>
    <t>ADRIANA PEREIRA DOS SANTOS</t>
  </si>
  <si>
    <t>JARDIM PIATA A</t>
  </si>
  <si>
    <t>11-968928513</t>
  </si>
  <si>
    <t>SIMONE JANAINA RODRIGUES SILVA</t>
  </si>
  <si>
    <t>11-969297661</t>
  </si>
  <si>
    <t>Amil - Unidade Avançada Vitoria </t>
  </si>
  <si>
    <t>ELIANA NERIS RIBEIRO</t>
  </si>
  <si>
    <t>JARDIM FELIX E MILTON</t>
  </si>
  <si>
    <t>11-97858-6204</t>
  </si>
  <si>
    <t>CLAUDIONOR DOS SANTOS FERREIRA</t>
  </si>
  <si>
    <t>11-995128335</t>
  </si>
  <si>
    <t>EDMILSON DE SOUZA</t>
  </si>
  <si>
    <t>11-999189063</t>
  </si>
  <si>
    <t>EDNA ALVES DA SILVA</t>
  </si>
  <si>
    <t>11-969413384</t>
  </si>
  <si>
    <t>AFONSO REUTER FILHO</t>
  </si>
  <si>
    <t>11-964250474</t>
  </si>
  <si>
    <t>ALEX SOUZA SANTOS</t>
  </si>
  <si>
    <t>11-949236895</t>
  </si>
  <si>
    <t>ADRIANA DOS SANTOS</t>
  </si>
  <si>
    <t>21-997189858</t>
  </si>
  <si>
    <t>EDVALDO SILVA DE SOUZA</t>
  </si>
  <si>
    <t>11-987156335</t>
  </si>
  <si>
    <t>JERRY ADRIANO DE ARAUJO BEZERRA</t>
  </si>
  <si>
    <t>11-986461269</t>
  </si>
  <si>
    <t>MARIA SIMONE DE OLIVEIRA MACHADO</t>
  </si>
  <si>
    <t>11-986528540</t>
  </si>
  <si>
    <t>REGINALDO FERREIRA DOS SANTOS</t>
  </si>
  <si>
    <t>11-912699782</t>
  </si>
  <si>
    <t>SILVIO FRANCISCO BARBOSA</t>
  </si>
  <si>
    <t>11-965646729</t>
  </si>
  <si>
    <t>WIRMISON ROSA DOS REIS</t>
  </si>
  <si>
    <t>VILA IZABEL</t>
  </si>
  <si>
    <t>11-959540571</t>
  </si>
  <si>
    <t>EDINALDO MANOEL SILVA</t>
  </si>
  <si>
    <t>11-944995761</t>
  </si>
  <si>
    <t>WALLACE DA SILVA MOUTINHO</t>
  </si>
  <si>
    <t>MARIA ANGELA MENDES VIEIRA DA SILVA</t>
  </si>
  <si>
    <t>11-931456111</t>
  </si>
  <si>
    <t>FERNANDA MOREIRA BOTELHO</t>
  </si>
  <si>
    <t>11-982507349</t>
  </si>
  <si>
    <t>JUCILEIDE ARAUJO DA SILVA</t>
  </si>
  <si>
    <t>11-952813961</t>
  </si>
  <si>
    <t>EDILVANIA JUSTINO TAVARES DA SILVA</t>
  </si>
  <si>
    <t>11-961043457</t>
  </si>
  <si>
    <t>MARCOS FILIPE RIBEIRO BARBOSA</t>
  </si>
  <si>
    <t>PARQUE DOM JOAO NERI</t>
  </si>
  <si>
    <t>11-963701438</t>
  </si>
  <si>
    <t>ALICE ROBERTI PEREIRA</t>
  </si>
  <si>
    <t>11-944958001</t>
  </si>
  <si>
    <t>MARIA FORTES DOS SANTOS</t>
  </si>
  <si>
    <t>21-65149790</t>
  </si>
  <si>
    <t>MARIA JANETE DA SILVA CARVALHO</t>
  </si>
  <si>
    <t>21-999368873</t>
  </si>
  <si>
    <t>JULIO DO NASCIMENTO FREITAS NETO</t>
  </si>
  <si>
    <t>11-997424399</t>
  </si>
  <si>
    <t>ADRIANA CARDOSO HIGA</t>
  </si>
  <si>
    <t>21-996376377</t>
  </si>
  <si>
    <t>DINA CARDOSO HIGA</t>
  </si>
  <si>
    <t>ALINE PEREIRA ALVES</t>
  </si>
  <si>
    <t>11-996453830</t>
  </si>
  <si>
    <t>JONAS DE SOUZA DA SILVA</t>
  </si>
  <si>
    <t>PARQUE DAS CEREJEIRAS</t>
  </si>
  <si>
    <t>11-981062227</t>
  </si>
  <si>
    <t>FABIANA DOS SANTOS ALMEIDA</t>
  </si>
  <si>
    <t>11-972592058</t>
  </si>
  <si>
    <t>FELIPE SOARES MENDES</t>
  </si>
  <si>
    <t>21-975100184</t>
  </si>
  <si>
    <t>PATRICIA ISABEL CRISTINA DA SILVA</t>
  </si>
  <si>
    <t>JARDIM SAO JOSE (SAO MATEUS)</t>
  </si>
  <si>
    <t>11-979702012</t>
  </si>
  <si>
    <t>ROBSON ARAUJO DOS SANTOS</t>
  </si>
  <si>
    <t>VILA CHABILANDIA</t>
  </si>
  <si>
    <t>11-967786985</t>
  </si>
  <si>
    <t>NELSON FELIX DE FREITAS</t>
  </si>
  <si>
    <t>JARDIM CABUÇU</t>
  </si>
  <si>
    <t>11-971972605</t>
  </si>
  <si>
    <t>ANSELMO DA SILVA JUNIOR</t>
  </si>
  <si>
    <t>21-995686805</t>
  </si>
  <si>
    <t>ELIZABETH BRANDAO PEREIRA GOES</t>
  </si>
  <si>
    <t>21-990364674</t>
  </si>
  <si>
    <t>GLAUCIA VENTURA GONCALVES GALVAO</t>
  </si>
  <si>
    <t>21-987810627</t>
  </si>
  <si>
    <t>MAICON JOAO DA SILVA</t>
  </si>
  <si>
    <t>21-976361865</t>
  </si>
  <si>
    <t>CLAUDIO LUIZ FERREIRA DE OLIVEIRA</t>
  </si>
  <si>
    <t>21-965257874</t>
  </si>
  <si>
    <t>DAVID ALVES DA SILVA</t>
  </si>
  <si>
    <t>21-970324419</t>
  </si>
  <si>
    <t>EDSON SANTOS SILVA</t>
  </si>
  <si>
    <t>RECANTUS</t>
  </si>
  <si>
    <t>21-966703654</t>
  </si>
  <si>
    <t>FABIO LUCIO PEREIRA ALVES</t>
  </si>
  <si>
    <t>21-969869177</t>
  </si>
  <si>
    <t>IRACY DE OLIVEIRA LUZ</t>
  </si>
  <si>
    <t>21-996782767</t>
  </si>
  <si>
    <t>LEANDRO LUIZ DE MATTOS</t>
  </si>
  <si>
    <t>11-949016850</t>
  </si>
  <si>
    <t>MARIA DO LIVRAMENTO VERAS DA SILVA</t>
  </si>
  <si>
    <t>21-987943150</t>
  </si>
  <si>
    <t>MAYSE CABRAL DE LIMA CYPRIANO</t>
  </si>
  <si>
    <t>21-971161501</t>
  </si>
  <si>
    <t>OZIEL BORGES MESQUITA</t>
  </si>
  <si>
    <t>21-970790294</t>
  </si>
  <si>
    <t>RITA DE CASSIA DIAS DE ALMEIDA</t>
  </si>
  <si>
    <t>21-986955194</t>
  </si>
  <si>
    <t>VALDIR SILVA DE ANDRADE</t>
  </si>
  <si>
    <t>21-991077502</t>
  </si>
  <si>
    <t>ARIANE GOVEIA SANTOS MACHADO</t>
  </si>
  <si>
    <t>11-992737559</t>
  </si>
  <si>
    <t>GISELE SILVA DO MONTE</t>
  </si>
  <si>
    <t>21-987010986</t>
  </si>
  <si>
    <t>PATRICIA RODRIGUES DO NASCIMENTO</t>
  </si>
  <si>
    <t>11-914568589</t>
  </si>
  <si>
    <t>PAULINO RODRIGUES DE MOURA</t>
  </si>
  <si>
    <t>11-937517884</t>
  </si>
  <si>
    <t>SOLANGE REGINA DOS SANTOS MENDES</t>
  </si>
  <si>
    <t>21-984009643</t>
  </si>
  <si>
    <t>ELAINE BASTO FRANCELINO</t>
  </si>
  <si>
    <t>21-970967328</t>
  </si>
  <si>
    <t>ISAIAS GUEDES DA COSTA</t>
  </si>
  <si>
    <t>21-987436208</t>
  </si>
  <si>
    <t>JOSE ALBERTO DO NASCIMENTO MONTEIRO</t>
  </si>
  <si>
    <t>ARACAJU</t>
  </si>
  <si>
    <t>21-969587687</t>
  </si>
  <si>
    <t>JOSEFA DE OLIVEIRA COELHO</t>
  </si>
  <si>
    <t>11-989773437</t>
  </si>
  <si>
    <t>LINDINALVA MARIA DE MORAES</t>
  </si>
  <si>
    <t>VILA NANCY</t>
  </si>
  <si>
    <t>11-988379728</t>
  </si>
  <si>
    <t>MARIA DOS ANJOS DE JESUS ALVES</t>
  </si>
  <si>
    <t>11-974912572</t>
  </si>
  <si>
    <t>MIGUENSON DESIR</t>
  </si>
  <si>
    <t>VILA METALURGICA</t>
  </si>
  <si>
    <t>11-943517582</t>
  </si>
  <si>
    <t>ROSANA SANTIAGO BARROSO FRANCO</t>
  </si>
  <si>
    <t>11-934545964</t>
  </si>
  <si>
    <t>ROSICLEIDE BENICIO DA SILVA</t>
  </si>
  <si>
    <t>21-985895038</t>
  </si>
  <si>
    <t>SONIE ST NORD</t>
  </si>
  <si>
    <t>21-996280738</t>
  </si>
  <si>
    <t>VICTOR LUIZ SANTOS DE OLIVEIRA</t>
  </si>
  <si>
    <t>JARDIM ATLANTICO LESTE (ITAIPUAÇU)</t>
  </si>
  <si>
    <t>21-992222631</t>
  </si>
  <si>
    <t>MONICA ALVES MELO SOLER FERNANDES</t>
  </si>
  <si>
    <t>11-943903205</t>
  </si>
  <si>
    <t>JESSICA CRISTINA DE SOUZA</t>
  </si>
  <si>
    <t>21-967515461</t>
  </si>
  <si>
    <t>DIEGO LOPES CARDOSO XAVIER</t>
  </si>
  <si>
    <t>SANTA LUZIA</t>
  </si>
  <si>
    <t>NOVO CENTRO</t>
  </si>
  <si>
    <t>21-981708841</t>
  </si>
  <si>
    <t>FERNANDA MARTINELLI</t>
  </si>
  <si>
    <t>11-980256996</t>
  </si>
  <si>
    <t>ANTONIO APARECIDO PINHEIRO</t>
  </si>
  <si>
    <t>11-961335964</t>
  </si>
  <si>
    <t>ALEXIA HELLEN DA SILVA</t>
  </si>
  <si>
    <t>11-965273035</t>
  </si>
  <si>
    <t>FATIMA OLIVEIRA DO VALLE</t>
  </si>
  <si>
    <t>21-991648557</t>
  </si>
  <si>
    <t>JOELMA MARIA DA SILVA</t>
  </si>
  <si>
    <t>21-985588919</t>
  </si>
  <si>
    <t>MARIA LUZINEIDE BARBOSA SOUSA</t>
  </si>
  <si>
    <t>21-975739908</t>
  </si>
  <si>
    <t>JACKSON SILVA BRANDAO</t>
  </si>
  <si>
    <t>TATETOS</t>
  </si>
  <si>
    <t>11-911509669</t>
  </si>
  <si>
    <t>LAUDICEIA NUNES DA SILVA GONCALVES</t>
  </si>
  <si>
    <t>11-981550518</t>
  </si>
  <si>
    <t>FRANCISCO CESAR CELESTINO PEREIRA</t>
  </si>
  <si>
    <t>JARDIM NOVA ESPERANÇA</t>
  </si>
  <si>
    <t>38-999698528</t>
  </si>
  <si>
    <t>MYLANA TEIXEIRA DE CARVALHO</t>
  </si>
  <si>
    <t>11-947348398</t>
  </si>
  <si>
    <t>ADAIR RODRIGUES DOS SANTOS</t>
  </si>
  <si>
    <t>21-993284001</t>
  </si>
  <si>
    <t>MARIA LOPES DE MACEDO</t>
  </si>
  <si>
    <t>11-949990594</t>
  </si>
  <si>
    <t>ROBERTA CRISTINI DA SILVA</t>
  </si>
  <si>
    <t>11-953377173</t>
  </si>
  <si>
    <t>ELOIDE DE SOUSA MENESES</t>
  </si>
  <si>
    <t>CENTRO (MANILHA)</t>
  </si>
  <si>
    <t>21-985718409</t>
  </si>
  <si>
    <t>AIRTON SATURNINO</t>
  </si>
  <si>
    <t>11-988162641</t>
  </si>
  <si>
    <t>ISABEL RODRIGUES DE MORAES FRANCINO</t>
  </si>
  <si>
    <t>11-969600675</t>
  </si>
  <si>
    <t>SARAH DE AGUIAR LOPES</t>
  </si>
  <si>
    <t>21-964933167</t>
  </si>
  <si>
    <t>SILVANI PEREIRA VIEIRA</t>
  </si>
  <si>
    <t>11-972480572</t>
  </si>
  <si>
    <t>DEBORA CRISTINA VASCONCELLOS DE OLIVEIRA</t>
  </si>
  <si>
    <t>11-993665464</t>
  </si>
  <si>
    <t>SAMUEL FELIPE LEITE</t>
  </si>
  <si>
    <t>21-982919787</t>
  </si>
  <si>
    <t>MARIA EDUARDA CARNEIRO CAVALCANTE</t>
  </si>
  <si>
    <t>11-957959655</t>
  </si>
  <si>
    <t>SANDRA AZEVEDO LAGOS DA COSTA</t>
  </si>
  <si>
    <t>21-973409468</t>
  </si>
  <si>
    <t>JANAINA CONCEICAO TEIXEIRA DA COSTA MARTINHO</t>
  </si>
  <si>
    <t>21-966625599</t>
  </si>
  <si>
    <t>MIRIAN DO NASCIMENTO SOZINHO</t>
  </si>
  <si>
    <t>11-984443914</t>
  </si>
  <si>
    <t>GIOVANE DE SOUZA SILVA</t>
  </si>
  <si>
    <t>21-997729838</t>
  </si>
  <si>
    <t>EDEWILSON SANTOS DE ABREU</t>
  </si>
  <si>
    <t>11-969962847</t>
  </si>
  <si>
    <t>ELIANA SILVA QUARESMA</t>
  </si>
  <si>
    <t>MARIA DA PENHA NASCIMENTO DOS REIS</t>
  </si>
  <si>
    <t>21973460992 21976881857</t>
  </si>
  <si>
    <t>LIANA SILVA DE OLIVEIRA</t>
  </si>
  <si>
    <t>055.644.147-80</t>
  </si>
  <si>
    <t>CELSO ALVES DA ROCHA</t>
  </si>
  <si>
    <t>PAULO SERGIO DA SILVA</t>
  </si>
  <si>
    <t>381.711.748-50</t>
  </si>
  <si>
    <t>SÃO PAULO</t>
  </si>
  <si>
    <t xml:space="preserve">PARQUE SAO MIGUEL </t>
  </si>
  <si>
    <t>ROSEMEIRE MARIA MAIA PELLIZZON</t>
  </si>
  <si>
    <t>11-982068274</t>
  </si>
  <si>
    <t>BENILDO DE ARAUJO COSTA</t>
  </si>
  <si>
    <t>11997623104 11997623104 11997623104</t>
  </si>
  <si>
    <t xml:space="preserve">amil cubatão </t>
  </si>
  <si>
    <t>CLOVIS ESPOZITO PACHECO</t>
  </si>
  <si>
    <t>920.037.707-63</t>
  </si>
  <si>
    <t>ANGELA CALIXTO DE ALMEIDA</t>
  </si>
  <si>
    <t>783.044.237-15</t>
  </si>
  <si>
    <t>ALEXANDER JUNIO FERREIRA DE FREITAS</t>
  </si>
  <si>
    <t>CAMPO ALEGRE</t>
  </si>
  <si>
    <t>4. Outros Motivos</t>
  </si>
  <si>
    <t>DURVALINO RAMOS SANTOS</t>
  </si>
  <si>
    <t>EDMILSON ALVES VILARINHO</t>
  </si>
  <si>
    <t>ELAINE CRISTINA TENORIO BARBOSA</t>
  </si>
  <si>
    <t>ELISANGELA GARCIA</t>
  </si>
  <si>
    <t>FRANCISCA ALVES DA SILVA SOUZA</t>
  </si>
  <si>
    <t>GABRIELA DUARTE DO NASCIMENTO</t>
  </si>
  <si>
    <t>ISABEL CRISTINA DOS SANTOS BARONE</t>
  </si>
  <si>
    <t>VILA SALETE</t>
  </si>
  <si>
    <t>IVONE RIVELLI GONCALVES</t>
  </si>
  <si>
    <t>JOAQUIM CASSIMIRO DOS SANTOS</t>
  </si>
  <si>
    <t>JORGE LUIZ ALVES</t>
  </si>
  <si>
    <t>LINDALVA PLACIDO LEITE</t>
  </si>
  <si>
    <t>MARIA DE FATIMA GONCALVES DA SILVA</t>
  </si>
  <si>
    <t>MARIA DE JESUS PEDROSA SOUSA</t>
  </si>
  <si>
    <t>MAURICIO PINTO SPAOLONZI</t>
  </si>
  <si>
    <t>MIQUELE MESSIAS SILVA LOPES</t>
  </si>
  <si>
    <t>PARQUE RESIDENCIAL CALIFORNIA</t>
  </si>
  <si>
    <t>REGIANE BRANDAO DE OLIVEIRA</t>
  </si>
  <si>
    <t>RICARDO PINHEIRO DE OLIVEIRA</t>
  </si>
  <si>
    <t>RITA DE CASSIA ARANTES DE LIMA</t>
  </si>
  <si>
    <t>SERGIO RICARDO DA SILVA</t>
  </si>
  <si>
    <t>SILVIA DOS SANTOS PEREIRA</t>
  </si>
  <si>
    <t>JARDIM SILVIO SAMPAIO</t>
  </si>
  <si>
    <t>SOLANGE BENTO VIEIRA BISPO</t>
  </si>
  <si>
    <t>VILA BARBOSA</t>
  </si>
  <si>
    <t>SUELY CABRAL</t>
  </si>
  <si>
    <t>SUILAN RENATA MARTINS MARQUES</t>
  </si>
  <si>
    <t>VALERIA ALVES DE OLIVEIRA</t>
  </si>
  <si>
    <t>OSWALDO CRUZ</t>
  </si>
  <si>
    <t>YURI SOUSA BARBOSA</t>
  </si>
  <si>
    <t>RECANTO PARAISO</t>
  </si>
  <si>
    <t>SERGIO SILVA VEIGA</t>
  </si>
  <si>
    <t>21964652877 21964652877</t>
  </si>
  <si>
    <t>ADRIANA FELICIANO DA SILVA</t>
  </si>
  <si>
    <t>TAYNA DA PAIXAO</t>
  </si>
  <si>
    <t>21995135914 21995135914 21995135914 21995135914</t>
  </si>
  <si>
    <t>LINDALVA GUEDES DA SILVA LIMA</t>
  </si>
  <si>
    <t>266.354.138-98</t>
  </si>
  <si>
    <t>11980362041/11979855379</t>
  </si>
  <si>
    <t>ISABEL CRISTINA BATISTA</t>
  </si>
  <si>
    <t>932.026.527-53</t>
  </si>
  <si>
    <t>GRAZIELLA DE SANTANA BARROS RIBEIRO</t>
  </si>
  <si>
    <t>LUCINEA SAMPAIO SANTOS</t>
  </si>
  <si>
    <t>11953527776 11955515302</t>
  </si>
  <si>
    <t>NICOLAS HENRIQUE DE MELO ROCHA</t>
  </si>
  <si>
    <t xml:space="preserve">547.474.868-01 </t>
  </si>
  <si>
    <t xml:space="preserve">VILA TALARICO </t>
  </si>
  <si>
    <t>11 994670111</t>
  </si>
  <si>
    <t>Navegação</t>
  </si>
  <si>
    <t>FERNANDO TADEU GONCALVES</t>
  </si>
  <si>
    <t>11973286038 11945091588</t>
  </si>
  <si>
    <t>GUSTAVO DA SILVA DORICA</t>
  </si>
  <si>
    <t>JARDIM JULIO</t>
  </si>
  <si>
    <t>ALLYSON FAZIO</t>
  </si>
  <si>
    <t>MATEUS MUNIZ MOREIRA</t>
  </si>
  <si>
    <t>11973182503 11973182503 1173182503 11973182503</t>
  </si>
  <si>
    <t>SILVIA CRISTINA DA SILVA OKABAYASHI</t>
  </si>
  <si>
    <t>11991291929 11991291929 1144558608</t>
  </si>
  <si>
    <t>ALICE SHIZUE SAITO FUKUGAVA</t>
  </si>
  <si>
    <t>EINSTEIN EDUARDO SOUZA DE ARAUJO</t>
  </si>
  <si>
    <t>Forms</t>
  </si>
  <si>
    <t>FLAVIO GERSON DOS SANTOS</t>
  </si>
  <si>
    <t>280.629.518-12</t>
  </si>
  <si>
    <t>GABRIELLY LOPES PEIXOTO</t>
  </si>
  <si>
    <t>466.359.298-86</t>
  </si>
  <si>
    <t xml:space="preserve">VILA MEDEIROS </t>
  </si>
  <si>
    <t>VANESSA LINHARES SOUSA</t>
  </si>
  <si>
    <t>381.705.188-30</t>
  </si>
  <si>
    <t>Feminino</t>
  </si>
  <si>
    <t>MONICA OLIVEIRA GOMES</t>
  </si>
  <si>
    <t>286.848.458-11</t>
  </si>
  <si>
    <t>JARDIM INDAIA</t>
  </si>
  <si>
    <t>11967766185/11968454759</t>
  </si>
  <si>
    <t>ALVARO VICTOR DA CONCEICAO MELLO</t>
  </si>
  <si>
    <t>FERNANDA LOPES DA SILVA</t>
  </si>
  <si>
    <t>118.445.397-76</t>
  </si>
  <si>
    <t>RITA DE CASSIA APARECIDA LOPES</t>
  </si>
  <si>
    <t>194.737.468-06</t>
  </si>
  <si>
    <t>11983448086/11987118847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</si>
  <si>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</si>
  <si>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</si>
  <si>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</si>
  <si>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</si>
  <si>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</si>
  <si>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CA Confirmado?</t>
  </si>
  <si>
    <t>Direcionado ao Paulistano?</t>
  </si>
  <si>
    <t>CÉLULA COM FÓRMULA - NÃO ALTERAR</t>
  </si>
  <si>
    <t>Outras</t>
  </si>
  <si>
    <t>Amil Paulistano</t>
  </si>
  <si>
    <t>Colorretal</t>
  </si>
  <si>
    <t>Em Investigação</t>
  </si>
  <si>
    <t>Samaritano Higi</t>
  </si>
  <si>
    <t>Mama</t>
  </si>
  <si>
    <t>2. Em avaliação para participar do programa</t>
  </si>
  <si>
    <t>Não realizada - Reagendada</t>
  </si>
  <si>
    <t>COI -RJ</t>
  </si>
  <si>
    <t>COI RJ</t>
  </si>
  <si>
    <t>Pós-TMO</t>
  </si>
  <si>
    <t>3. Recusa por conta da assinatura do termo</t>
  </si>
  <si>
    <t>Aguardando Contato</t>
  </si>
  <si>
    <t>Não realizada - Desistência</t>
  </si>
  <si>
    <t>Pendente</t>
  </si>
  <si>
    <t>NA</t>
  </si>
  <si>
    <t>Migrou do Fluxo de Negativa</t>
  </si>
  <si>
    <t>GSC</t>
  </si>
  <si>
    <t>Interno - Amil Geral</t>
  </si>
  <si>
    <t>Externo - Outros</t>
  </si>
  <si>
    <t>Próstata</t>
  </si>
  <si>
    <t xml:space="preserve">Não realizada - Falta </t>
  </si>
  <si>
    <t>Triggers</t>
  </si>
  <si>
    <t>Externo - Geral</t>
  </si>
  <si>
    <t>Pulmão</t>
  </si>
  <si>
    <t>Recusa</t>
  </si>
  <si>
    <t xml:space="preserve">Viva Bem </t>
  </si>
  <si>
    <t>Não Informou</t>
  </si>
  <si>
    <t>Autoimunidade</t>
  </si>
  <si>
    <t>3. Recusa pela coparticipação</t>
  </si>
  <si>
    <t>Saúde Ocupacional</t>
  </si>
  <si>
    <t>CMDP - Centro Médico Dom Pedro</t>
  </si>
  <si>
    <t>Anticoagulante</t>
  </si>
  <si>
    <t>3. Recusa por estar fora da região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</si>
  <si>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</si>
  <si>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</si>
  <si>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</si>
  <si>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</si>
  <si>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</si>
  <si>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</si>
  <si>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</si>
  <si>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Captado pela Amil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</si>
  <si>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</si>
  <si>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</si>
  <si>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</si>
  <si>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</si>
  <si>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</si>
  <si>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4. Óbito</t>
  </si>
  <si>
    <t>CMDP - Busca Ativa do Paciente</t>
  </si>
  <si>
    <t>Amil - Hospital Paulistano - Ambulatório </t>
  </si>
  <si>
    <t>Diabetes</t>
  </si>
  <si>
    <t>4. Não Captar a pedido da Operadora</t>
  </si>
  <si>
    <t>CMDP - Eduardo</t>
  </si>
  <si>
    <t>Amil - Ud Cubatão Sp - Hospital Da Luz </t>
  </si>
  <si>
    <t>5. Alta por óbito</t>
  </si>
  <si>
    <t>Total</t>
  </si>
  <si>
    <t>CMDP Nutri - Andreza Oliveira Barbosa</t>
  </si>
  <si>
    <t>Amil - Unidade Avançada Carlos Chagas </t>
  </si>
  <si>
    <t>Gestantes</t>
  </si>
  <si>
    <t>5. Alta por inelegibilidade</t>
  </si>
  <si>
    <t>CMDP Nutri - Helena Guazzelli</t>
  </si>
  <si>
    <t>Amil - Unidade Avançada Luz Butantã </t>
  </si>
  <si>
    <t>5. Alta por múltiplas tentativas</t>
  </si>
  <si>
    <t>CMDP Nutri - Juliana Cardoso Gaia</t>
  </si>
  <si>
    <t>Amil - Unidade Avançada Luz Joao Dias </t>
  </si>
  <si>
    <t>Pós-AVC</t>
  </si>
  <si>
    <t>5. Alta a pedido - recusa em assinar o termo</t>
  </si>
  <si>
    <t>CMDP Nutri - Maria Carolina Vieira Marrano</t>
  </si>
  <si>
    <t>Cefaleia</t>
  </si>
  <si>
    <t>5. Alta a pedido - perda de interesse</t>
  </si>
  <si>
    <t>CMDP Nutri - Mariana Freire Lima</t>
  </si>
  <si>
    <t>Amil Espaço Saúde - Ana Rosa </t>
  </si>
  <si>
    <t>Endometriose</t>
  </si>
  <si>
    <t>5. Alta a pedido - mudança de região</t>
  </si>
  <si>
    <t>CMDP Nutri - Rosangela Cristina Toni Dos Santos</t>
  </si>
  <si>
    <t>Amil Espaço Saúde - Botafogo </t>
  </si>
  <si>
    <t>Fumo Zero</t>
  </si>
  <si>
    <t>5. Alta por exclusão do plano</t>
  </si>
  <si>
    <t>S</t>
  </si>
  <si>
    <t>CMDP Nutri - Tamyres Yuri Silva Palhares</t>
  </si>
  <si>
    <t>Amil Espaço Saúde - Campo Grande </t>
  </si>
  <si>
    <t xml:space="preserve">Asma </t>
  </si>
  <si>
    <t>5. Alta por outros motivos</t>
  </si>
  <si>
    <t>CMDP Nutri - Victor De Faria Hernandes</t>
  </si>
  <si>
    <t>Amil Espaço Saúde - Caxias </t>
  </si>
  <si>
    <t>DPOC</t>
  </si>
  <si>
    <t>5. Alta a pedido da operadora</t>
  </si>
  <si>
    <t>Empresa - Light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</si>
  <si>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</si>
  <si>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</si>
  <si>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</si>
  <si>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</si>
  <si>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</si>
  <si>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</si>
  <si>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8. Não contactado</t>
  </si>
  <si>
    <t>Equipe - Cirurgião Michel Menezes</t>
  </si>
  <si>
    <t>Amil Espaço Saúde - Osasco </t>
  </si>
  <si>
    <t>9. Não informado</t>
  </si>
  <si>
    <t>Equipe - Clínica Sallet</t>
  </si>
  <si>
    <t>Amil Espaço Saúde - Santana </t>
  </si>
  <si>
    <t>Equipe - Clinigest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</si>
  <si>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</si>
  <si>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</si>
  <si>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</si>
  <si>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</si>
  <si>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</si>
  <si>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</si>
  <si>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</si>
  <si>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</si>
  <si>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</si>
  <si>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</si>
  <si>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</si>
  <si>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</si>
  <si>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</si>
  <si>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</si>
  <si>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</si>
  <si>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</si>
  <si>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</si>
  <si>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</si>
  <si>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</si>
  <si>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</si>
  <si>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</si>
  <si>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</si>
  <si>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</si>
  <si>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</si>
  <si>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</si>
  <si>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</si>
  <si>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</si>
  <si>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</si>
  <si>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</si>
  <si>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</si>
  <si>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</si>
  <si>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</si>
  <si>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</si>
  <si>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</si>
  <si>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</si>
  <si>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</si>
  <si>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</si>
  <si>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</si>
  <si>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</si>
  <si>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</si>
  <si>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</si>
  <si>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</si>
  <si>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Tatuapé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</si>
  <si>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</si>
  <si>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</si>
  <si>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</si>
  <si>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</si>
  <si>
    <t>SUS</t>
  </si>
  <si>
    <t>Situação Atual do Paciente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</si>
  <si>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</si>
  <si>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</si>
  <si>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</si>
  <si>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</si>
  <si>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</si>
  <si>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</si>
  <si>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</si>
  <si>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</si>
  <si>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</si>
  <si>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SLA Captação
Médio</t>
  </si>
  <si>
    <t>SLA Tent. Contato
Médio</t>
  </si>
  <si>
    <t>SLA Consulta
Médio</t>
  </si>
  <si>
    <t>SLA Exclusão
Médio</t>
  </si>
  <si>
    <t>Potencial de Conversão</t>
  </si>
  <si>
    <t>Por Gênero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</si>
  <si>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</si>
  <si>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</si>
  <si>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</si>
  <si>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</si>
  <si>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Taxa de Conversão - Hub Linha</t>
  </si>
  <si>
    <t>DIAGNÓSTICO CONFIRMADO?  - PACIENTES QUE ACEITARAM O PROGRAMA</t>
  </si>
  <si>
    <t>Dx Confirmado / Semana</t>
  </si>
  <si>
    <t>Dx Confirmado</t>
  </si>
  <si>
    <t>CONSULTAS</t>
  </si>
  <si>
    <t>Status Pré-Consulta</t>
  </si>
  <si>
    <t>Pendente de agendamento</t>
  </si>
  <si>
    <t>Status Consultas de Enfermagem</t>
  </si>
  <si>
    <t>Sem Preenchimento</t>
  </si>
  <si>
    <t>ORIGEM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</si>
  <si>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</si>
  <si>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</si>
  <si>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</si>
  <si>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</si>
  <si>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</si>
  <si>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</si>
  <si>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</si>
  <si>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</si>
  <si>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</si>
  <si>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</si>
  <si>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AES Tijuca</t>
  </si>
  <si>
    <t>AES Botafogo</t>
  </si>
  <si>
    <t xml:space="preserve">  </t>
  </si>
  <si>
    <t>AES Campo Grande</t>
  </si>
  <si>
    <t>ONCO</t>
  </si>
  <si>
    <t>Interno</t>
  </si>
  <si>
    <t>Externo</t>
  </si>
  <si>
    <t>Investigando</t>
  </si>
  <si>
    <t>09/06/2026 09:20</t>
  </si>
  <si>
    <t>09/06/2026 09:40</t>
  </si>
  <si>
    <t>09/06/2026 10:00</t>
  </si>
  <si>
    <t>09/06/2026 10:20</t>
  </si>
  <si>
    <t>09/06/2026 10:40</t>
  </si>
  <si>
    <t>09/06/2026 11:00</t>
  </si>
  <si>
    <t>09/06/2026 11:20</t>
  </si>
  <si>
    <t>09/06/2026 11:40</t>
  </si>
  <si>
    <t>09/06/2026 13:00</t>
  </si>
  <si>
    <t>09/06/2026 13:20</t>
  </si>
  <si>
    <t>10/06/2026 09:20</t>
  </si>
  <si>
    <t>10/06/2026 09:40</t>
  </si>
  <si>
    <t>10/06/2026 10:00</t>
  </si>
  <si>
    <t>10/06/2026 10:20</t>
  </si>
  <si>
    <t>10/06/2026 10:40</t>
  </si>
  <si>
    <t>10/06/2026 11:00</t>
  </si>
  <si>
    <t>10/06/2026 11:20</t>
  </si>
  <si>
    <t>10/06/2026 11:40</t>
  </si>
  <si>
    <t>10/06/2026 13:00</t>
  </si>
  <si>
    <t>10/06/2026 13:20</t>
  </si>
  <si>
    <t>11/06/2026 09:20</t>
  </si>
  <si>
    <t>11/06/2026 09:40</t>
  </si>
  <si>
    <t>11/06/2026 10:00</t>
  </si>
  <si>
    <t>11/06/2026 10:20</t>
  </si>
  <si>
    <t>11/06/2026 10:40</t>
  </si>
  <si>
    <t>11/06/2026 11:00</t>
  </si>
  <si>
    <t>11/06/2026 11:20</t>
  </si>
  <si>
    <t>11/06/2026 11:40</t>
  </si>
  <si>
    <t>11/06/2026 13:00</t>
  </si>
  <si>
    <t>11/06/2026 13:20</t>
  </si>
  <si>
    <t>12/06/2026 09:20</t>
  </si>
  <si>
    <t>12/06/2026 09:40</t>
  </si>
  <si>
    <t>12/06/2026 10:00</t>
  </si>
  <si>
    <t>12/06/2026 10:20</t>
  </si>
  <si>
    <t>12/06/2026 10:40</t>
  </si>
  <si>
    <t>12/06/2026 11:00</t>
  </si>
  <si>
    <t>12/06/2026 11:20</t>
  </si>
  <si>
    <t>12/06/2026 11:40</t>
  </si>
  <si>
    <t>12/06/2026 13:00</t>
  </si>
  <si>
    <t>12/06/2026 13:20</t>
  </si>
  <si>
    <t>15/06/2026 09:20</t>
  </si>
  <si>
    <t>15/06/2026 09:40</t>
  </si>
  <si>
    <t>15/06/2026 10:00</t>
  </si>
  <si>
    <t>15/06/2026 10:20</t>
  </si>
  <si>
    <t>15/06/2026 10:40</t>
  </si>
  <si>
    <t>15/06/2026 11:00</t>
  </si>
  <si>
    <t>15/06/2026 11:20</t>
  </si>
  <si>
    <t>15/06/2026 11:40</t>
  </si>
  <si>
    <t>15/06/2026 13:00</t>
  </si>
  <si>
    <t>15/06/2026 13:20</t>
  </si>
  <si>
    <t>16/06/2026 09:20</t>
  </si>
  <si>
    <t>16/06/2026 09:40</t>
  </si>
  <si>
    <t>16/06/2026 10:00</t>
  </si>
  <si>
    <t>16/06/2026 10:20</t>
  </si>
  <si>
    <t>16/06/2026 10:40</t>
  </si>
  <si>
    <t>16/06/2026 11:00</t>
  </si>
  <si>
    <t>16/06/2026 11:20</t>
  </si>
  <si>
    <t>16/06/2026 11:40</t>
  </si>
  <si>
    <t>16/06/2026 13:00</t>
  </si>
  <si>
    <t>16/06/2026 13:20</t>
  </si>
  <si>
    <t>17/06/2026 09:20</t>
  </si>
  <si>
    <t>17/06/2026 09:40</t>
  </si>
  <si>
    <t>17/06/2026 10:00</t>
  </si>
  <si>
    <t>17/06/2026 10:20</t>
  </si>
  <si>
    <t>17/06/2026 10:40</t>
  </si>
  <si>
    <t>17/06/2026 11:00</t>
  </si>
  <si>
    <t>17/06/2026 11:20</t>
  </si>
  <si>
    <t>17/06/2026 11:40</t>
  </si>
  <si>
    <t>17/06/2026 13:00</t>
  </si>
  <si>
    <t>17/06/2026 13:20</t>
  </si>
  <si>
    <t>18/06/2026 09:20</t>
  </si>
  <si>
    <t>18/06/2026 09:40</t>
  </si>
  <si>
    <t>18/06/2026 10:00</t>
  </si>
  <si>
    <t>18/06/2026 10:20</t>
  </si>
  <si>
    <t>18/06/2026 10:40</t>
  </si>
  <si>
    <t>18/06/2026 11:00</t>
  </si>
  <si>
    <t>18/06/2026 11:20</t>
  </si>
  <si>
    <t>18/06/2026 11:40</t>
  </si>
  <si>
    <t>18/06/2026 13:00</t>
  </si>
  <si>
    <t>18/06/2026 13:20</t>
  </si>
  <si>
    <t>19/06/2026 09:20</t>
  </si>
  <si>
    <t>19/06/2026 09:40</t>
  </si>
  <si>
    <t>19/06/2026 10:00</t>
  </si>
  <si>
    <t>19/06/2026 10:20</t>
  </si>
  <si>
    <t>19/06/2026 10:40</t>
  </si>
  <si>
    <t>19/06/2026 11:00</t>
  </si>
  <si>
    <t>19/06/2026 11:20</t>
  </si>
  <si>
    <t>19/06/2026 11:40</t>
  </si>
  <si>
    <t>19/06/2026 13:00</t>
  </si>
  <si>
    <t>19/06/2026 13:20</t>
  </si>
  <si>
    <t>22/06/2026 09:20</t>
  </si>
  <si>
    <t>22/06/2026 09:40</t>
  </si>
  <si>
    <t>22/06/2026 10:00</t>
  </si>
  <si>
    <t>22/06/2026 10:20</t>
  </si>
  <si>
    <t>22/06/2026 10:40</t>
  </si>
  <si>
    <t>22/06/2026 11:00</t>
  </si>
  <si>
    <t>22/06/2026 11:20</t>
  </si>
  <si>
    <t>22/06/2026 11:40</t>
  </si>
  <si>
    <t>22/06/2026 13:00</t>
  </si>
  <si>
    <t>22/06/2026 13:20</t>
  </si>
  <si>
    <t>23/06/2026 09:20</t>
  </si>
  <si>
    <t>23/06/2026 09:40</t>
  </si>
  <si>
    <t>23/06/2026 10:00</t>
  </si>
  <si>
    <t>23/06/2026 10:20</t>
  </si>
  <si>
    <t>23/06/2026 10:40</t>
  </si>
  <si>
    <t>23/06/2026 11:00</t>
  </si>
  <si>
    <t>23/06/2026 11:20</t>
  </si>
  <si>
    <t>23/06/2026 11:40</t>
  </si>
  <si>
    <t>23/06/2026 13:00</t>
  </si>
  <si>
    <t>23/06/2026 13:20</t>
  </si>
  <si>
    <t>24/06/2026 09:20</t>
  </si>
  <si>
    <t>24/06/2026 09:40</t>
  </si>
  <si>
    <t>24/06/2026 10:00</t>
  </si>
  <si>
    <t>24/06/2026 10:20</t>
  </si>
  <si>
    <t>24/06/2026 10:40</t>
  </si>
  <si>
    <t>24/06/2026 11:00</t>
  </si>
  <si>
    <t>24/06/2026 11:20</t>
  </si>
  <si>
    <t>24/06/2026 11:40</t>
  </si>
  <si>
    <t>24/06/2026 13:00</t>
  </si>
  <si>
    <t>24/06/2026 13:20</t>
  </si>
  <si>
    <t>25/06/2026 09:20</t>
  </si>
  <si>
    <t>25/06/2026 09:40</t>
  </si>
  <si>
    <t>25/06/2026 10:00</t>
  </si>
  <si>
    <t>25/06/2026 10:20</t>
  </si>
  <si>
    <t>25/06/2026 10:40</t>
  </si>
  <si>
    <t>25/06/2026 11:00</t>
  </si>
  <si>
    <t>25/06/2026 11:20</t>
  </si>
  <si>
    <t>25/06/2026 11:40</t>
  </si>
  <si>
    <t>25/06/2026 13:00</t>
  </si>
  <si>
    <t>25/06/2026 13:20</t>
  </si>
  <si>
    <t>26/06/2026 09:20</t>
  </si>
  <si>
    <t>26/06/2026 09:40</t>
  </si>
  <si>
    <t>26/06/2026 10:00</t>
  </si>
  <si>
    <t>26/06/2026 10:20</t>
  </si>
  <si>
    <t>26/06/2026 10:40</t>
  </si>
  <si>
    <t>26/06/2026 11:00</t>
  </si>
  <si>
    <t>26/06/2026 11:20</t>
  </si>
  <si>
    <t>26/06/2026 11:40</t>
  </si>
  <si>
    <t>26/06/2026 13:00</t>
  </si>
  <si>
    <t>26/06/2026 13:20</t>
  </si>
  <si>
    <t>29/06/2026 09:20</t>
  </si>
  <si>
    <t>29/06/2026 09:40</t>
  </si>
  <si>
    <t>29/06/2026 10:00</t>
  </si>
  <si>
    <t>29/06/2026 10:20</t>
  </si>
  <si>
    <t>29/06/2026 10:40</t>
  </si>
  <si>
    <t>29/06/2026 11:00</t>
  </si>
  <si>
    <t>29/06/2026 11:20</t>
  </si>
  <si>
    <t>29/06/2026 11:40</t>
  </si>
  <si>
    <t>29/06/2026 13:00</t>
  </si>
  <si>
    <t>29/06/2026 13:20</t>
  </si>
  <si>
    <t>30/06/2026 09:20</t>
  </si>
  <si>
    <t>30/06/2026 09:40</t>
  </si>
  <si>
    <t>30/06/2026 10:00</t>
  </si>
  <si>
    <t>30/06/2026 10:20</t>
  </si>
  <si>
    <t>30/06/2026 10:40</t>
  </si>
  <si>
    <t>30/06/2026 11:00</t>
  </si>
  <si>
    <t>30/06/2026 11:20</t>
  </si>
  <si>
    <t>30/06/2026 11:40</t>
  </si>
  <si>
    <t>30/06/2026 13:00</t>
  </si>
  <si>
    <t>30/06/2026 13:20</t>
  </si>
  <si>
    <t>agendada</t>
  </si>
  <si>
    <t>10/06/2026 13:40</t>
  </si>
  <si>
    <t>10/06/2026 14:00</t>
  </si>
  <si>
    <t>10/06/2026 14:20</t>
  </si>
  <si>
    <t>10/06/2026 14:40</t>
  </si>
  <si>
    <t>10/06/2026 15:00</t>
  </si>
  <si>
    <t>10/06/2026 15:20</t>
  </si>
  <si>
    <t>10/06/2026 15:40</t>
  </si>
  <si>
    <t>10/06/2026 16:00</t>
  </si>
  <si>
    <t>10/06/2026 16:20</t>
  </si>
  <si>
    <t>10/06/2026 16:40</t>
  </si>
  <si>
    <t>11/06/2026 13:40</t>
  </si>
  <si>
    <t>11/06/2026 14:00</t>
  </si>
  <si>
    <t>11/06/2026 14:20</t>
  </si>
  <si>
    <t>11/06/2026 14:40</t>
  </si>
  <si>
    <t>11/06/2026 15:00</t>
  </si>
  <si>
    <t>11/06/2026 15:20</t>
  </si>
  <si>
    <t>11/06/2026 15:40</t>
  </si>
  <si>
    <t>11/06/2026 16:00</t>
  </si>
  <si>
    <t>11/06/2026 16:20</t>
  </si>
  <si>
    <t>11/06/2026 16:40</t>
  </si>
  <si>
    <t>18/06/2026 13:40</t>
  </si>
  <si>
    <t>18/06/2026 14:00</t>
  </si>
  <si>
    <t>18/06/2026 14:20</t>
  </si>
  <si>
    <t>18/06/2026 14:40</t>
  </si>
  <si>
    <t>18/06/2026 15:00</t>
  </si>
  <si>
    <t>18/06/2026 15:20</t>
  </si>
  <si>
    <t>18/06/2026 15:40</t>
  </si>
  <si>
    <t>18/06/2026 16:00</t>
  </si>
  <si>
    <t>18/06/2026 16:20</t>
  </si>
  <si>
    <t>18/06/2026 16:40</t>
  </si>
  <si>
    <t>19/06/2026 13:40</t>
  </si>
  <si>
    <t>19/06/2026 14:00</t>
  </si>
  <si>
    <t>19/06/2026 14:20</t>
  </si>
  <si>
    <t>19/06/2026 14:40</t>
  </si>
  <si>
    <t>19/06/2026 15:00</t>
  </si>
  <si>
    <t>19/06/2026 15:20</t>
  </si>
  <si>
    <t>19/06/2026 15:40</t>
  </si>
  <si>
    <t>19/06/2026 16:00</t>
  </si>
  <si>
    <t>19/06/2026 16:20</t>
  </si>
  <si>
    <t>19/06/2026 16:40</t>
  </si>
  <si>
    <t>22/06/2026 13:40</t>
  </si>
  <si>
    <t>22/06/2026 14:00</t>
  </si>
  <si>
    <t>22/06/2026 14:20</t>
  </si>
  <si>
    <t>22/06/2026 14:40</t>
  </si>
  <si>
    <t>22/06/2026 15:00</t>
  </si>
  <si>
    <t>22/06/2026 15:20</t>
  </si>
  <si>
    <t>22/06/2026 15:40</t>
  </si>
  <si>
    <t>22/06/2026 16:00</t>
  </si>
  <si>
    <t>22/06/2026 16:20</t>
  </si>
  <si>
    <t>22/06/2026 16:40</t>
  </si>
  <si>
    <t>23/06/2026 13:40</t>
  </si>
  <si>
    <t>23/06/2026 14:00</t>
  </si>
  <si>
    <t>23/06/2026 14:20</t>
  </si>
  <si>
    <t>23/06/2026 14:40</t>
  </si>
  <si>
    <t>23/06/2026 15:00</t>
  </si>
  <si>
    <t>23/06/2026 15:20</t>
  </si>
  <si>
    <t>23/06/2026 15:40</t>
  </si>
  <si>
    <t>23/06/2026 16:00</t>
  </si>
  <si>
    <t>23/06/2026 16:20</t>
  </si>
  <si>
    <t>23/06/2026 16:40</t>
  </si>
  <si>
    <t>24/06/2026 13:40</t>
  </si>
  <si>
    <t>24/06/2026 14:00</t>
  </si>
  <si>
    <t>24/06/2026 14:20</t>
  </si>
  <si>
    <t>24/06/2026 14:40</t>
  </si>
  <si>
    <t>24/06/2026 15:00</t>
  </si>
  <si>
    <t>24/06/2026 15:20</t>
  </si>
  <si>
    <t>24/06/2026 15:40</t>
  </si>
  <si>
    <t>24/06/2026 16:00</t>
  </si>
  <si>
    <t>24/06/2026 16:20</t>
  </si>
  <si>
    <t>24/06/2026 16:40</t>
  </si>
  <si>
    <t>25/06/2026 13:40</t>
  </si>
  <si>
    <t>25/06/2026 14:00</t>
  </si>
  <si>
    <t>25/06/2026 14:20</t>
  </si>
  <si>
    <t>25/06/2026 14:40</t>
  </si>
  <si>
    <t>25/06/2026 15:00</t>
  </si>
  <si>
    <t>25/06/2026 15:20</t>
  </si>
  <si>
    <t>25/06/2026 15:40</t>
  </si>
  <si>
    <t>25/06/2026 16:00</t>
  </si>
  <si>
    <t>25/06/2026 16:20</t>
  </si>
  <si>
    <t>25/06/2026 16:40</t>
  </si>
  <si>
    <t>26/06/2026 13:40</t>
  </si>
  <si>
    <t>26/06/2026 14:00</t>
  </si>
  <si>
    <t>26/06/2026 14:20</t>
  </si>
  <si>
    <t>26/06/2026 14:40</t>
  </si>
  <si>
    <t>26/06/2026 15:00</t>
  </si>
  <si>
    <t>26/06/2026 15:20</t>
  </si>
  <si>
    <t>26/06/2026 15:40</t>
  </si>
  <si>
    <t>26/06/2026 16:00</t>
  </si>
  <si>
    <t>26/06/2026 16:20</t>
  </si>
  <si>
    <t>26/06/2026 16:40</t>
  </si>
  <si>
    <t>29/06/2026 13:40</t>
  </si>
  <si>
    <t>29/06/2026 14:00</t>
  </si>
  <si>
    <t>29/06/2026 14:20</t>
  </si>
  <si>
    <t>29/06/2026 14:40</t>
  </si>
  <si>
    <t>29/06/2026 15:00</t>
  </si>
  <si>
    <t>29/06/2026 15:20</t>
  </si>
  <si>
    <t>29/06/2026 15:40</t>
  </si>
  <si>
    <t>29/06/2026 16:00</t>
  </si>
  <si>
    <t>29/06/2026 16:20</t>
  </si>
  <si>
    <t>29/06/2026 16:40</t>
  </si>
  <si>
    <t>30/06/2026 13:40</t>
  </si>
  <si>
    <t>30/06/2026 14:00</t>
  </si>
  <si>
    <t>30/06/2026 14:20</t>
  </si>
  <si>
    <t>30/06/2026 14:40</t>
  </si>
  <si>
    <t>30/06/2026 15:00</t>
  </si>
  <si>
    <t>30/06/2026 15:20</t>
  </si>
  <si>
    <t>30/06/2026 15:40</t>
  </si>
  <si>
    <t>30/06/2026 16:00</t>
  </si>
  <si>
    <t>30/06/2026 16:20</t>
  </si>
  <si>
    <t>30/06/2026 16:40</t>
  </si>
  <si>
    <t>19/05/2026 10:40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</si>
</sst>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0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" fillId="18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15" fillId="3" borderId="34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5" fillId="5" borderId="29" xfId="0" applyFont="1" applyFill="1" applyBorder="1" applyAlignment="1">
      <alignment horizontal="center" vertical="center" wrapText="1"/>
    </xf>
    <xf numFmtId="0" fontId="15" fillId="5" borderId="34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5" fillId="2" borderId="34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7" borderId="29" xfId="0" applyFont="1" applyFill="1" applyBorder="1" applyAlignment="1">
      <alignment horizontal="center" vertical="center" wrapText="1"/>
    </xf>
    <xf numFmtId="0" fontId="11" fillId="0" borderId="35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39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49" fontId="0" fillId="11" borderId="0" xfId="0" applyNumberFormat="1" applyFill="1" applyAlignment="1">
      <alignment horizontal="center"/>
    </xf>
    <xf numFmtId="0" fontId="0" fillId="2" borderId="40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19" borderId="0" xfId="0" applyFont="1" applyFill="1"/>
    <xf numFmtId="0" fontId="8" fillId="19" borderId="0" xfId="0" applyFont="1" applyFill="1"/>
    <xf numFmtId="0" fontId="0" fillId="19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/>
    </xf>
    <xf numFmtId="0" fontId="15" fillId="3" borderId="29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17" fillId="3" borderId="45" xfId="0" applyFont="1" applyFill="1" applyBorder="1" applyAlignment="1">
      <alignment horizontal="center" vertical="center" wrapText="1"/>
    </xf>
    <xf numFmtId="0" fontId="16" fillId="7" borderId="46" xfId="0" applyFont="1" applyFill="1" applyBorder="1" applyAlignment="1">
      <alignment horizontal="center" wrapText="1"/>
    </xf>
    <xf numFmtId="0" fontId="17" fillId="3" borderId="47" xfId="0" applyFont="1" applyFill="1" applyBorder="1" applyAlignment="1">
      <alignment horizontal="center" vertical="center" wrapText="1"/>
    </xf>
    <xf numFmtId="0" fontId="16" fillId="7" borderId="48" xfId="0" applyFont="1" applyFill="1" applyBorder="1" applyAlignment="1">
      <alignment horizontal="center" wrapText="1"/>
    </xf>
    <xf numFmtId="0" fontId="0" fillId="20" borderId="1" xfId="0" applyFill="1" applyBorder="1"/>
    <xf numFmtId="14" fontId="1" fillId="20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/>
    </xf>
    <xf numFmtId="49" fontId="1" fillId="21" borderId="2" xfId="0" applyNumberFormat="1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C057BCA4-FB86-4FFE-911B-AF688FB3E4B7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>
    <tabColor rgb="FF00B0F0"/>
  </sheetPr>
  <dimension ref="A1:AU6864"/>
  <sheetViews>
    <sheetView showGridLines="0" tabSelected="1" zoomScale="105" zoomScaleNormal="140" workbookViewId="0">
      <pane xSplit="6" ySplit="1" topLeftCell="O2" activePane="bottomRight" state="frozen"/>
      <selection pane="topRight"/>
      <selection pane="bottomLeft"/>
      <selection pane="bottomRight" activeCell="Q17" sqref="Q17"/>
    </sheetView>
  </sheetViews>
  <sheetFormatPr defaultColWidth="8.88671875" defaultRowHeight="12" customHeight="1" x14ac:dyDescent="0.3"/>
  <cols>
    <col min="1" max="1" width="11" style="31" customWidth="1"/>
    <col min="2" max="2" width="11.5546875" style="27" customWidth="1"/>
    <col min="3" max="3" width="16.88671875" style="29" bestFit="1" customWidth="1"/>
    <col min="4" max="4" width="21.6640625" style="29" bestFit="1" customWidth="1"/>
    <col min="5" max="5" width="11.6640625" style="28" bestFit="1" customWidth="1"/>
    <col min="6" max="6" width="31.88671875" style="183" bestFit="1" customWidth="1"/>
    <col min="7" max="7" width="11.6640625" style="30" bestFit="1" customWidth="1"/>
    <col min="8" max="8" width="19" style="27" bestFit="1" customWidth="1"/>
    <col min="9" max="9" width="9.33203125" style="30" bestFit="1" customWidth="1"/>
    <col min="10" max="10" width="10.5546875" style="31" bestFit="1" customWidth="1"/>
    <col min="11" max="11" width="9.88671875" style="31" bestFit="1" customWidth="1"/>
    <col min="12" max="12" width="18.6640625" style="29" bestFit="1" customWidth="1"/>
    <col min="13" max="13" width="30.44140625" style="29" bestFit="1" customWidth="1"/>
    <col min="14" max="14" width="14.6640625" style="31" bestFit="1" customWidth="1"/>
    <col min="15" max="15" width="30.5546875" style="29" bestFit="1" customWidth="1"/>
    <col min="16" max="16" width="13.109375" style="32" bestFit="1" customWidth="1"/>
    <col min="17" max="17" width="18.5546875" style="31" customWidth="1"/>
    <col min="18" max="18" width="11.6640625" style="27" customWidth="1"/>
    <col min="19" max="19" width="8.6640625" style="27" customWidth="1"/>
    <col min="20" max="20" width="14.6640625" style="27" customWidth="1"/>
    <col min="21" max="21" width="13.44140625" style="27" customWidth="1"/>
    <col min="22" max="24" width="20.5546875" style="27" customWidth="1"/>
    <col min="25" max="25" width="25.5546875" style="33" customWidth="1"/>
    <col min="26" max="26" width="27.109375" style="31" customWidth="1"/>
    <col min="27" max="27" width="27.44140625" style="27" customWidth="1"/>
    <col min="28" max="28" width="28.33203125" style="29" customWidth="1"/>
    <col min="29" max="29" width="25.33203125" style="154" customWidth="1"/>
    <col min="30" max="30" width="15.109375" style="31" customWidth="1"/>
    <col min="31" max="31" width="18.33203125" style="31" customWidth="1"/>
    <col min="32" max="32" width="30.5546875" style="31" bestFit="1" customWidth="1"/>
    <col min="33" max="33" width="29.109375" style="196" customWidth="1"/>
    <col min="34" max="34" width="16.109375" style="31" customWidth="1"/>
    <col min="35" max="35" width="23.6640625" style="31" customWidth="1"/>
    <col min="36" max="36" width="13.5546875" style="31" customWidth="1"/>
    <col min="37" max="37" width="25.6640625" style="31" customWidth="1"/>
    <col min="38" max="38" width="10.33203125" style="45" customWidth="1"/>
    <col min="39" max="39" width="9.44140625" style="159" customWidth="1"/>
    <col min="40" max="42" width="12.5546875" style="45" customWidth="1"/>
    <col min="43" max="44" width="17.109375" style="45" customWidth="1"/>
    <col min="45" max="45" width="22.33203125" style="45" customWidth="1"/>
    <col min="46" max="46" width="16.88671875" style="45" bestFit="1" customWidth="1"/>
    <col min="47" max="47" width="15.109375" customWidth="1"/>
  </cols>
  <sheetData>
    <row r="1" spans="1:47" s="1" customFormat="1" ht="23.4" customHeight="1" x14ac:dyDescent="0.3">
      <c r="A1" s="98" t="s">
        <v>0</v>
      </c>
      <c r="B1" s="99" t="s">
        <v>1</v>
      </c>
      <c r="C1" s="100" t="s">
        <v>2</v>
      </c>
      <c r="D1" s="100" t="s">
        <v>3</v>
      </c>
      <c r="E1" s="98" t="s">
        <v>4</v>
      </c>
      <c r="F1" s="181" t="s">
        <v>5</v>
      </c>
      <c r="G1" s="102" t="s">
        <v>6</v>
      </c>
      <c r="H1" s="99" t="s">
        <v>7</v>
      </c>
      <c r="I1" s="102" t="s">
        <v>8</v>
      </c>
      <c r="J1" s="101" t="s">
        <v>9</v>
      </c>
      <c r="K1" s="103" t="s">
        <v>10</v>
      </c>
      <c r="L1" s="101" t="s">
        <v>11</v>
      </c>
      <c r="M1" s="101" t="s">
        <v>12</v>
      </c>
      <c r="N1" s="101" t="s">
        <v>13</v>
      </c>
      <c r="O1" s="101" t="s">
        <v>14</v>
      </c>
      <c r="P1" s="104" t="s">
        <v>15</v>
      </c>
      <c r="Q1" s="104" t="s">
        <v>16</v>
      </c>
      <c r="R1" s="104" t="s">
        <v>17</v>
      </c>
      <c r="S1" s="105" t="s">
        <v>18</v>
      </c>
      <c r="T1" s="105" t="s">
        <v>19</v>
      </c>
      <c r="U1" s="105" t="s">
        <v>20</v>
      </c>
      <c r="V1" s="106" t="s">
        <v>21</v>
      </c>
      <c r="W1" s="106" t="s">
        <v>22</v>
      </c>
      <c r="X1" s="106" t="s">
        <v>23</v>
      </c>
      <c r="Y1" s="107" t="s">
        <v>24</v>
      </c>
      <c r="Z1" s="108" t="s">
        <v>25</v>
      </c>
      <c r="AA1" s="104" t="s">
        <v>26</v>
      </c>
      <c r="AB1" s="108" t="s">
        <v>27</v>
      </c>
      <c r="AC1" s="153" t="s">
        <v>28</v>
      </c>
      <c r="AD1" s="108" t="s">
        <v>29</v>
      </c>
      <c r="AE1" s="108" t="s">
        <v>30</v>
      </c>
      <c r="AF1" s="190" t="s">
        <v>31</v>
      </c>
      <c r="AG1" s="105" t="s">
        <v>32</v>
      </c>
      <c r="AH1" s="192" t="s">
        <v>33</v>
      </c>
      <c r="AI1" s="184" t="s">
        <v>34</v>
      </c>
      <c r="AJ1" s="184" t="s">
        <v>35</v>
      </c>
      <c r="AK1" s="184" t="s">
        <v>36</v>
      </c>
      <c r="AL1" s="34" t="s">
        <v>37</v>
      </c>
      <c r="AM1" s="158" t="s">
        <v>38</v>
      </c>
      <c r="AN1" s="34" t="s">
        <v>39</v>
      </c>
      <c r="AO1" s="188" t="s">
        <v>40</v>
      </c>
      <c r="AP1" s="188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customHeight="1" x14ac:dyDescent="0.3">
      <c r="A2" s="87" t="s">
        <v>47</v>
      </c>
      <c r="B2" s="88">
        <v>46104</v>
      </c>
      <c r="C2" s="89" t="s">
        <v>48</v>
      </c>
      <c r="D2" s="89" t="s">
        <v>49</v>
      </c>
      <c r="E2" s="189">
        <v>474383024</v>
      </c>
      <c r="F2" s="197" t="s">
        <v>50</v>
      </c>
      <c r="G2" s="90">
        <v>36161775883</v>
      </c>
      <c r="H2" s="91">
        <v>31697</v>
      </c>
      <c r="I2" s="89"/>
      <c r="J2" s="89" t="s">
        <v>51</v>
      </c>
      <c r="K2" s="89" t="s">
        <v>52</v>
      </c>
      <c r="L2" s="89" t="s">
        <v>53</v>
      </c>
      <c r="M2" s="89" t="s">
        <v>54</v>
      </c>
      <c r="N2" s="89" t="s">
        <v>55</v>
      </c>
      <c r="O2" s="92" t="s">
        <v>56</v>
      </c>
      <c r="P2" s="93" t="s">
        <v>57</v>
      </c>
      <c r="Q2" s="110" t="s">
        <v>58</v>
      </c>
      <c r="R2" s="94">
        <v>46167</v>
      </c>
      <c r="S2" s="95"/>
      <c r="T2" s="95" t="s">
        <v>59</v>
      </c>
      <c r="U2" s="95" t="s">
        <v>60</v>
      </c>
      <c r="V2" s="91">
        <v>46112</v>
      </c>
      <c r="W2" s="91">
        <v>46160</v>
      </c>
      <c r="X2" s="91">
        <v>46167</v>
      </c>
      <c r="Y2" s="96" t="s">
        <v>61</v>
      </c>
      <c r="Z2" s="89" t="s">
        <v>2798</v>
      </c>
      <c r="AA2" s="95" t="s">
        <v>11026</v>
      </c>
      <c r="AB2" s="95" t="s">
        <v>11186</v>
      </c>
      <c r="AC2" s="95" t="s">
        <v>63</v>
      </c>
      <c r="AD2" s="95" t="s">
        <v>63</v>
      </c>
      <c r="AE2" s="95" t="s">
        <v>63</v>
      </c>
      <c r="AF2" s="95" t="s">
        <v>63</v>
      </c>
      <c r="AG2" s="194" t="s">
        <v>64</v>
      </c>
      <c r="AH2" s="95" t="s">
        <v>63</v>
      </c>
      <c r="AI2" s="97"/>
      <c r="AJ2" s="97" t="s">
        <v>65</v>
      </c>
      <c r="AK2" s="97" t="s">
        <v>66</v>
      </c>
      <c r="AL2" s="45" t="s">
        <v>67</v>
      </c>
      <c r="AM2" s="160" t="str">
        <f>MONTH(B2)&amp;"/"&amp;YEAR(B2)</f>
        <v>3/2026</v>
      </c>
      <c r="AN2" s="45">
        <f>WEEKNUM(B2)-WEEKNUM(EOMONTH(B2,-1)+1)+1</f>
        <v>4</v>
      </c>
      <c r="AO2" s="45" t="str">
        <f>MONTH(R2)&amp;"/"&amp;YEAR(R2)</f>
        <v>5/2026</v>
      </c>
      <c r="AP2" s="45">
        <f>WEEKNUM(R2)-WEEKNUM(EOMONTH(R2,-1)+1)+1</f>
        <v>5</v>
      </c>
      <c r="AQ2" s="45">
        <f>IF(AU2="S",IF(Q2="1. Aceitou o programa",R2-B2,0),0)</f>
        <v>63</v>
      </c>
      <c r="AR2" s="45">
        <f>IF(AU2="S",IF(AND(S2&lt;&gt;"",R2&lt;&gt;""),S2-R2,0),0)</f>
        <v>0</v>
      </c>
      <c r="AS2" s="45">
        <f>IF(AU2="S",IF(Q2="1. Aceitou o programa",IF(OR(X2="Não se Aplica",X2=""),IF(OR(W2="Não se Aplica",W2=""),0,W2-V2),AVERAGE(X2-W2,W2-V2)),0),0)</f>
        <v>27.5</v>
      </c>
      <c r="AT2" s="45">
        <f>IF(AU2="S",IF(AND(Q2="1. Aceitou o programa",AB2="Realizada"),IFERROR(IF(AA2="",0,AA2-R2),0),0),0)</f>
        <v>0</v>
      </c>
      <c r="AU2" s="45" t="str">
        <f>_xlfn.XLOOKUP(U2,'Lista Suspensa'!$AA$20:$AA$23,'Lista Suspensa'!$AB$20:$AB$23,"N/A")</f>
        <v>S</v>
      </c>
    </row>
    <row r="3" spans="1:47" ht="12" customHeight="1" x14ac:dyDescent="0.3">
      <c r="A3" s="87" t="s">
        <v>47</v>
      </c>
      <c r="B3" s="88">
        <v>46104</v>
      </c>
      <c r="C3" s="89" t="s">
        <v>48</v>
      </c>
      <c r="D3" s="89" t="s">
        <v>49</v>
      </c>
      <c r="E3" s="189">
        <v>449697347</v>
      </c>
      <c r="F3" s="197" t="s">
        <v>68</v>
      </c>
      <c r="G3" s="90">
        <v>76060730825</v>
      </c>
      <c r="H3" s="91">
        <v>19460</v>
      </c>
      <c r="I3" s="89"/>
      <c r="J3" s="89" t="s">
        <v>51</v>
      </c>
      <c r="K3" s="89" t="s">
        <v>52</v>
      </c>
      <c r="L3" s="89" t="s">
        <v>69</v>
      </c>
      <c r="M3" s="89" t="s">
        <v>70</v>
      </c>
      <c r="N3" s="89" t="s">
        <v>71</v>
      </c>
      <c r="O3" s="92" t="s">
        <v>72</v>
      </c>
      <c r="P3" s="93" t="s">
        <v>57</v>
      </c>
      <c r="Q3" s="110" t="s">
        <v>58</v>
      </c>
      <c r="R3" s="94">
        <v>46167</v>
      </c>
      <c r="S3" s="95"/>
      <c r="T3" s="95" t="s">
        <v>59</v>
      </c>
      <c r="U3" s="95" t="s">
        <v>60</v>
      </c>
      <c r="V3" s="91">
        <v>46112</v>
      </c>
      <c r="W3" s="91">
        <v>46160</v>
      </c>
      <c r="X3" s="91">
        <v>46167</v>
      </c>
      <c r="Y3" s="96" t="s">
        <v>73</v>
      </c>
      <c r="Z3" s="89" t="s">
        <v>2798</v>
      </c>
      <c r="AA3" s="95" t="s">
        <v>11027</v>
      </c>
      <c r="AB3" s="95" t="s">
        <v>11186</v>
      </c>
      <c r="AC3" s="95" t="s">
        <v>63</v>
      </c>
      <c r="AD3" s="95" t="s">
        <v>63</v>
      </c>
      <c r="AE3" s="95" t="s">
        <v>63</v>
      </c>
      <c r="AF3" s="95" t="s">
        <v>63</v>
      </c>
      <c r="AG3" s="194" t="s">
        <v>74</v>
      </c>
      <c r="AH3" s="95" t="s">
        <v>63</v>
      </c>
      <c r="AI3" s="97"/>
      <c r="AJ3" s="97" t="s">
        <v>65</v>
      </c>
      <c r="AK3" s="97" t="s">
        <v>66</v>
      </c>
      <c r="AL3" s="45" t="s">
        <v>67</v>
      </c>
      <c r="AM3" s="160" t="str">
        <f>MONTH(B3)&amp;"/"&amp;YEAR(B3)</f>
        <v>3/2026</v>
      </c>
      <c r="AN3" s="45">
        <f>WEEKNUM(B3)-WEEKNUM(EOMONTH(B3,-1)+1)+1</f>
        <v>4</v>
      </c>
      <c r="AO3" s="45" t="str">
        <f>MONTH(R3)&amp;"/"&amp;YEAR(R3)</f>
        <v>5/2026</v>
      </c>
      <c r="AP3" s="45">
        <f>WEEKNUM(R3)-WEEKNUM(EOMONTH(R3,-1)+1)+1</f>
        <v>5</v>
      </c>
      <c r="AQ3" s="45">
        <f>IF(AU3="S",IF(Q3="1. Aceitou o programa",R3-B3,0),0)</f>
        <v>63</v>
      </c>
      <c r="AR3" s="45">
        <f>IF(AU3="S",IF(AND(S3&lt;&gt;"",R3&lt;&gt;""),S3-R3,0),0)</f>
        <v>0</v>
      </c>
      <c r="AS3" s="45">
        <f>IF(AU3="S",IF(Q3="1. Aceitou o programa",IF(OR(X3="Não se Aplica",X3=""),IF(OR(W3="Não se Aplica",W3=""),0,W3-V3),AVERAGE(X3-W3,W3-V3)),0),0)</f>
        <v>27.5</v>
      </c>
      <c r="AT3" s="45">
        <f>IF(AU3="S",IF(AND(Q3="1. Aceitou o programa",AB3="Realizada"),IFERROR(IF(AA3="",0,AA3-R3),0),0),0)</f>
        <v>0</v>
      </c>
      <c r="AU3" s="45" t="str">
        <f>_xlfn.XLOOKUP(U3,'Lista Suspensa'!$AA$20:$AA$23,'Lista Suspensa'!$AB$20:$AB$23,"N/A")</f>
        <v>S</v>
      </c>
    </row>
    <row r="4" spans="1:47" ht="12" customHeight="1" x14ac:dyDescent="0.3">
      <c r="A4" s="87" t="s">
        <v>47</v>
      </c>
      <c r="B4" s="88">
        <v>46104</v>
      </c>
      <c r="C4" s="89" t="s">
        <v>48</v>
      </c>
      <c r="D4" s="89" t="s">
        <v>49</v>
      </c>
      <c r="E4" s="189">
        <v>419633588</v>
      </c>
      <c r="F4" s="197" t="s">
        <v>75</v>
      </c>
      <c r="G4" s="90">
        <v>77316819715</v>
      </c>
      <c r="H4" s="91">
        <v>20856</v>
      </c>
      <c r="I4" s="89"/>
      <c r="J4" s="89" t="s">
        <v>51</v>
      </c>
      <c r="K4" s="89" t="s">
        <v>76</v>
      </c>
      <c r="L4" s="89" t="s">
        <v>77</v>
      </c>
      <c r="M4" s="89" t="s">
        <v>78</v>
      </c>
      <c r="N4" s="89" t="s">
        <v>79</v>
      </c>
      <c r="O4" s="92" t="s">
        <v>80</v>
      </c>
      <c r="P4" s="93" t="s">
        <v>57</v>
      </c>
      <c r="Q4" s="110" t="s">
        <v>58</v>
      </c>
      <c r="R4" s="94">
        <v>46167</v>
      </c>
      <c r="S4" s="95"/>
      <c r="T4" s="95" t="s">
        <v>59</v>
      </c>
      <c r="U4" s="95" t="s">
        <v>60</v>
      </c>
      <c r="V4" s="91">
        <v>46112</v>
      </c>
      <c r="W4" s="91">
        <v>46160</v>
      </c>
      <c r="X4" s="91">
        <v>46167</v>
      </c>
      <c r="Y4" s="96" t="s">
        <v>81</v>
      </c>
      <c r="Z4" s="89" t="s">
        <v>2798</v>
      </c>
      <c r="AA4" s="95" t="s">
        <v>11028</v>
      </c>
      <c r="AB4" s="95" t="s">
        <v>11186</v>
      </c>
      <c r="AC4" s="95" t="s">
        <v>63</v>
      </c>
      <c r="AD4" s="95" t="s">
        <v>63</v>
      </c>
      <c r="AE4" s="95" t="s">
        <v>63</v>
      </c>
      <c r="AF4" s="95" t="s">
        <v>63</v>
      </c>
      <c r="AG4" s="194" t="s">
        <v>82</v>
      </c>
      <c r="AH4" s="95" t="s">
        <v>63</v>
      </c>
      <c r="AI4" s="97"/>
      <c r="AJ4" s="97" t="s">
        <v>65</v>
      </c>
      <c r="AK4" s="97" t="s">
        <v>66</v>
      </c>
      <c r="AL4" s="45" t="s">
        <v>67</v>
      </c>
      <c r="AM4" s="160" t="str">
        <f>MONTH(B4)&amp;"/"&amp;YEAR(B4)</f>
        <v>3/2026</v>
      </c>
      <c r="AN4" s="45">
        <f>WEEKNUM(B4)-WEEKNUM(EOMONTH(B4,-1)+1)+1</f>
        <v>4</v>
      </c>
      <c r="AO4" s="45" t="str">
        <f>MONTH(R4)&amp;"/"&amp;YEAR(R4)</f>
        <v>5/2026</v>
      </c>
      <c r="AP4" s="45">
        <f>WEEKNUM(R4)-WEEKNUM(EOMONTH(R4,-1)+1)+1</f>
        <v>5</v>
      </c>
      <c r="AQ4" s="45">
        <f>IF(AU4="S",IF(Q4="1. Aceitou o programa",R4-B4,0),0)</f>
        <v>63</v>
      </c>
      <c r="AR4" s="45">
        <f>IF(AU4="S",IF(AND(S4&lt;&gt;"",R4&lt;&gt;""),S4-R4,0),0)</f>
        <v>0</v>
      </c>
      <c r="AS4" s="45">
        <f>IF(AU4="S",IF(Q4="1. Aceitou o programa",IF(OR(X4="Não se Aplica",X4=""),IF(OR(W4="Não se Aplica",W4=""),0,W4-V4),AVERAGE(X4-W4,W4-V4)),0),0)</f>
        <v>27.5</v>
      </c>
      <c r="AT4" s="45">
        <f>IF(AU4="S",IF(AND(Q4="1. Aceitou o programa",AB4="Realizada"),IFERROR(IF(AA4="",0,AA4-R4),0),0),0)</f>
        <v>0</v>
      </c>
      <c r="AU4" s="45" t="str">
        <f>_xlfn.XLOOKUP(U4,'Lista Suspensa'!$AA$20:$AA$23,'Lista Suspensa'!$AB$20:$AB$23,"N/A")</f>
        <v>S</v>
      </c>
    </row>
    <row r="5" spans="1:47" ht="12" customHeight="1" x14ac:dyDescent="0.3">
      <c r="A5" s="87" t="s">
        <v>47</v>
      </c>
      <c r="B5" s="88">
        <v>46104</v>
      </c>
      <c r="C5" s="89" t="s">
        <v>48</v>
      </c>
      <c r="D5" s="89" t="s">
        <v>49</v>
      </c>
      <c r="E5" s="189">
        <v>82943313</v>
      </c>
      <c r="F5" s="197" t="s">
        <v>83</v>
      </c>
      <c r="G5" s="90">
        <v>36961965849</v>
      </c>
      <c r="H5" s="91">
        <v>17542</v>
      </c>
      <c r="I5" s="89"/>
      <c r="J5" s="89" t="s">
        <v>84</v>
      </c>
      <c r="K5" s="89" t="s">
        <v>52</v>
      </c>
      <c r="L5" s="89" t="s">
        <v>85</v>
      </c>
      <c r="M5" s="89" t="s">
        <v>86</v>
      </c>
      <c r="N5" s="89" t="s">
        <v>87</v>
      </c>
      <c r="O5" s="92" t="s">
        <v>88</v>
      </c>
      <c r="P5" s="93" t="s">
        <v>57</v>
      </c>
      <c r="Q5" s="110" t="s">
        <v>58</v>
      </c>
      <c r="R5" s="94">
        <v>46167</v>
      </c>
      <c r="S5" s="95"/>
      <c r="T5" s="95" t="s">
        <v>59</v>
      </c>
      <c r="U5" s="95" t="s">
        <v>60</v>
      </c>
      <c r="V5" s="91">
        <v>46112</v>
      </c>
      <c r="W5" s="91">
        <v>46160</v>
      </c>
      <c r="X5" s="91">
        <v>46167</v>
      </c>
      <c r="Y5" s="96" t="s">
        <v>81</v>
      </c>
      <c r="Z5" s="89" t="s">
        <v>2798</v>
      </c>
      <c r="AA5" s="95" t="s">
        <v>11029</v>
      </c>
      <c r="AB5" s="95" t="s">
        <v>11186</v>
      </c>
      <c r="AC5" s="95" t="s">
        <v>63</v>
      </c>
      <c r="AD5" s="95" t="s">
        <v>63</v>
      </c>
      <c r="AE5" s="95" t="s">
        <v>63</v>
      </c>
      <c r="AF5" s="95" t="s">
        <v>63</v>
      </c>
      <c r="AG5" s="194" t="s">
        <v>89</v>
      </c>
      <c r="AH5" s="95" t="s">
        <v>63</v>
      </c>
      <c r="AI5" s="97"/>
      <c r="AJ5" s="97" t="s">
        <v>65</v>
      </c>
      <c r="AK5" s="97" t="s">
        <v>66</v>
      </c>
      <c r="AL5" s="45" t="s">
        <v>67</v>
      </c>
      <c r="AM5" s="160" t="str">
        <f>MONTH(B5)&amp;"/"&amp;YEAR(B5)</f>
        <v>3/2026</v>
      </c>
      <c r="AN5" s="45">
        <f>WEEKNUM(B5)-WEEKNUM(EOMONTH(B5,-1)+1)+1</f>
        <v>4</v>
      </c>
      <c r="AO5" s="45" t="str">
        <f>MONTH(R5)&amp;"/"&amp;YEAR(R5)</f>
        <v>5/2026</v>
      </c>
      <c r="AP5" s="45">
        <f>WEEKNUM(R5)-WEEKNUM(EOMONTH(R5,-1)+1)+1</f>
        <v>5</v>
      </c>
      <c r="AQ5" s="45">
        <f>IF(AU5="S",IF(Q5="1. Aceitou o programa",R5-B5,0),0)</f>
        <v>63</v>
      </c>
      <c r="AR5" s="45">
        <f>IF(AU5="S",IF(AND(S5&lt;&gt;"",R5&lt;&gt;""),S5-R5,0),0)</f>
        <v>0</v>
      </c>
      <c r="AS5" s="45">
        <f>IF(AU5="S",IF(Q5="1. Aceitou o programa",IF(OR(X5="Não se Aplica",X5=""),IF(OR(W5="Não se Aplica",W5=""),0,W5-V5),AVERAGE(X5-W5,W5-V5)),0),0)</f>
        <v>27.5</v>
      </c>
      <c r="AT5" s="45">
        <f>IF(AU5="S",IF(AND(Q5="1. Aceitou o programa",AB5="Realizada"),IFERROR(IF(AA5="",0,AA5-R5),0),0),0)</f>
        <v>0</v>
      </c>
      <c r="AU5" s="45" t="str">
        <f>_xlfn.XLOOKUP(U5,'Lista Suspensa'!$AA$20:$AA$23,'Lista Suspensa'!$AB$20:$AB$23,"N/A")</f>
        <v>S</v>
      </c>
    </row>
    <row r="6" spans="1:47" ht="12" customHeight="1" x14ac:dyDescent="0.3">
      <c r="A6" s="87" t="s">
        <v>47</v>
      </c>
      <c r="B6" s="88">
        <v>46104</v>
      </c>
      <c r="C6" s="89" t="s">
        <v>48</v>
      </c>
      <c r="D6" s="89" t="s">
        <v>49</v>
      </c>
      <c r="E6" s="189">
        <v>200172425</v>
      </c>
      <c r="F6" s="197" t="s">
        <v>90</v>
      </c>
      <c r="G6" s="90">
        <v>7277510852</v>
      </c>
      <c r="H6" s="91">
        <v>24513</v>
      </c>
      <c r="I6" s="89"/>
      <c r="J6" s="89" t="s">
        <v>51</v>
      </c>
      <c r="K6" s="89" t="s">
        <v>52</v>
      </c>
      <c r="L6" s="89" t="s">
        <v>85</v>
      </c>
      <c r="M6" s="89" t="s">
        <v>91</v>
      </c>
      <c r="N6" s="89" t="s">
        <v>87</v>
      </c>
      <c r="O6" s="92" t="s">
        <v>92</v>
      </c>
      <c r="P6" s="93" t="s">
        <v>57</v>
      </c>
      <c r="Q6" s="110" t="s">
        <v>58</v>
      </c>
      <c r="R6" s="94">
        <v>46167</v>
      </c>
      <c r="S6" s="95"/>
      <c r="T6" s="95" t="s">
        <v>59</v>
      </c>
      <c r="U6" s="95" t="s">
        <v>60</v>
      </c>
      <c r="V6" s="91">
        <v>46112</v>
      </c>
      <c r="W6" s="91">
        <v>46160</v>
      </c>
      <c r="X6" s="91">
        <v>46167</v>
      </c>
      <c r="Y6" s="96" t="s">
        <v>61</v>
      </c>
      <c r="Z6" s="89" t="s">
        <v>2798</v>
      </c>
      <c r="AA6" s="95" t="s">
        <v>11030</v>
      </c>
      <c r="AB6" s="95" t="s">
        <v>11186</v>
      </c>
      <c r="AC6" s="95" t="s">
        <v>63</v>
      </c>
      <c r="AD6" s="95" t="s">
        <v>63</v>
      </c>
      <c r="AE6" s="95" t="s">
        <v>63</v>
      </c>
      <c r="AF6" s="95" t="s">
        <v>63</v>
      </c>
      <c r="AG6" s="194" t="s">
        <v>93</v>
      </c>
      <c r="AH6" s="95" t="s">
        <v>63</v>
      </c>
      <c r="AI6" s="97"/>
      <c r="AJ6" s="97" t="s">
        <v>65</v>
      </c>
      <c r="AK6" s="97" t="s">
        <v>66</v>
      </c>
      <c r="AL6" s="45" t="s">
        <v>67</v>
      </c>
      <c r="AM6" s="160" t="str">
        <f>MONTH(B6)&amp;"/"&amp;YEAR(B6)</f>
        <v>3/2026</v>
      </c>
      <c r="AN6" s="45">
        <f>WEEKNUM(B6)-WEEKNUM(EOMONTH(B6,-1)+1)+1</f>
        <v>4</v>
      </c>
      <c r="AO6" s="45" t="str">
        <f>MONTH(R6)&amp;"/"&amp;YEAR(R6)</f>
        <v>5/2026</v>
      </c>
      <c r="AP6" s="45">
        <f>WEEKNUM(R6)-WEEKNUM(EOMONTH(R6,-1)+1)+1</f>
        <v>5</v>
      </c>
      <c r="AQ6" s="45">
        <f>IF(AU6="S",IF(Q6="1. Aceitou o programa",R6-B6,0),0)</f>
        <v>63</v>
      </c>
      <c r="AR6" s="45">
        <f>IF(AU6="S",IF(AND(S6&lt;&gt;"",R6&lt;&gt;""),S6-R6,0),0)</f>
        <v>0</v>
      </c>
      <c r="AS6" s="45">
        <f>IF(AU6="S",IF(Q6="1. Aceitou o programa",IF(OR(X6="Não se Aplica",X6=""),IF(OR(W6="Não se Aplica",W6=""),0,W6-V6),AVERAGE(X6-W6,W6-V6)),0),0)</f>
        <v>27.5</v>
      </c>
      <c r="AT6" s="45">
        <f>IF(AU6="S",IF(AND(Q6="1. Aceitou o programa",AB6="Realizada"),IFERROR(IF(AA6="",0,AA6-R6),0),0),0)</f>
        <v>0</v>
      </c>
      <c r="AU6" s="45" t="str">
        <f>_xlfn.XLOOKUP(U6,'Lista Suspensa'!$AA$20:$AA$23,'Lista Suspensa'!$AB$20:$AB$23,"N/A")</f>
        <v>S</v>
      </c>
    </row>
    <row r="7" spans="1:47" ht="12" customHeight="1" x14ac:dyDescent="0.3">
      <c r="A7" s="87" t="s">
        <v>47</v>
      </c>
      <c r="B7" s="88">
        <v>46104</v>
      </c>
      <c r="C7" s="89" t="s">
        <v>48</v>
      </c>
      <c r="D7" s="89" t="s">
        <v>49</v>
      </c>
      <c r="E7" s="189">
        <v>754514749</v>
      </c>
      <c r="F7" s="197" t="s">
        <v>94</v>
      </c>
      <c r="G7" s="90">
        <v>59842903753</v>
      </c>
      <c r="H7" s="91">
        <v>14676</v>
      </c>
      <c r="I7" s="89"/>
      <c r="J7" s="89" t="s">
        <v>51</v>
      </c>
      <c r="K7" s="89" t="s">
        <v>76</v>
      </c>
      <c r="L7" s="89" t="s">
        <v>95</v>
      </c>
      <c r="M7" s="89" t="s">
        <v>96</v>
      </c>
      <c r="N7" s="89" t="s">
        <v>97</v>
      </c>
      <c r="O7" s="92" t="s">
        <v>98</v>
      </c>
      <c r="P7" s="93" t="s">
        <v>57</v>
      </c>
      <c r="Q7" s="110" t="s">
        <v>58</v>
      </c>
      <c r="R7" s="94">
        <v>46167</v>
      </c>
      <c r="S7" s="95"/>
      <c r="T7" s="95" t="s">
        <v>59</v>
      </c>
      <c r="U7" s="95" t="s">
        <v>60</v>
      </c>
      <c r="V7" s="91">
        <v>46113</v>
      </c>
      <c r="W7" s="91">
        <v>46160</v>
      </c>
      <c r="X7" s="91">
        <v>46167</v>
      </c>
      <c r="Y7" s="96" t="s">
        <v>81</v>
      </c>
      <c r="Z7" s="89" t="s">
        <v>2798</v>
      </c>
      <c r="AA7" s="95" t="s">
        <v>11031</v>
      </c>
      <c r="AB7" s="95" t="s">
        <v>11186</v>
      </c>
      <c r="AC7" s="95" t="s">
        <v>63</v>
      </c>
      <c r="AD7" s="95" t="s">
        <v>63</v>
      </c>
      <c r="AE7" s="95" t="s">
        <v>63</v>
      </c>
      <c r="AF7" s="95" t="s">
        <v>63</v>
      </c>
      <c r="AG7" s="194" t="s">
        <v>99</v>
      </c>
      <c r="AH7" s="95" t="s">
        <v>63</v>
      </c>
      <c r="AI7" s="97"/>
      <c r="AJ7" s="97" t="s">
        <v>65</v>
      </c>
      <c r="AK7" s="97" t="s">
        <v>66</v>
      </c>
      <c r="AL7" s="45" t="s">
        <v>67</v>
      </c>
      <c r="AM7" s="160" t="str">
        <f>MONTH(B7)&amp;"/"&amp;YEAR(B7)</f>
        <v>3/2026</v>
      </c>
      <c r="AN7" s="45">
        <f>WEEKNUM(B7)-WEEKNUM(EOMONTH(B7,-1)+1)+1</f>
        <v>4</v>
      </c>
      <c r="AO7" s="45" t="str">
        <f>MONTH(R7)&amp;"/"&amp;YEAR(R7)</f>
        <v>5/2026</v>
      </c>
      <c r="AP7" s="45">
        <f>WEEKNUM(R7)-WEEKNUM(EOMONTH(R7,-1)+1)+1</f>
        <v>5</v>
      </c>
      <c r="AQ7" s="45">
        <f>IF(AU7="S",IF(Q7="1. Aceitou o programa",R7-B7,0),0)</f>
        <v>63</v>
      </c>
      <c r="AR7" s="45">
        <f>IF(AU7="S",IF(AND(S7&lt;&gt;"",R7&lt;&gt;""),S7-R7,0),0)</f>
        <v>0</v>
      </c>
      <c r="AS7" s="45">
        <f>IF(AU7="S",IF(Q7="1. Aceitou o programa",IF(OR(X7="Não se Aplica",X7=""),IF(OR(W7="Não se Aplica",W7=""),0,W7-V7),AVERAGE(X7-W7,W7-V7)),0),0)</f>
        <v>27</v>
      </c>
      <c r="AT7" s="45">
        <f>IF(AU7="S",IF(AND(Q7="1. Aceitou o programa",AB7="Realizada"),IFERROR(IF(AA7="",0,AA7-R7),0),0),0)</f>
        <v>0</v>
      </c>
      <c r="AU7" s="45" t="str">
        <f>_xlfn.XLOOKUP(U7,'Lista Suspensa'!$AA$20:$AA$23,'Lista Suspensa'!$AB$20:$AB$23,"N/A")</f>
        <v>S</v>
      </c>
    </row>
    <row r="8" spans="1:47" ht="12" customHeight="1" x14ac:dyDescent="0.3">
      <c r="A8" s="87" t="s">
        <v>47</v>
      </c>
      <c r="B8" s="88">
        <v>46104</v>
      </c>
      <c r="C8" s="89" t="s">
        <v>48</v>
      </c>
      <c r="D8" s="89" t="s">
        <v>49</v>
      </c>
      <c r="E8" s="189">
        <v>752969978</v>
      </c>
      <c r="F8" s="197" t="s">
        <v>100</v>
      </c>
      <c r="G8" s="90">
        <v>87305879720</v>
      </c>
      <c r="H8" s="91">
        <v>23271</v>
      </c>
      <c r="I8" s="89"/>
      <c r="J8" s="89" t="s">
        <v>51</v>
      </c>
      <c r="K8" s="89" t="s">
        <v>76</v>
      </c>
      <c r="L8" s="89" t="s">
        <v>101</v>
      </c>
      <c r="M8" s="89" t="s">
        <v>102</v>
      </c>
      <c r="N8" s="89" t="s">
        <v>97</v>
      </c>
      <c r="O8" s="92" t="s">
        <v>103</v>
      </c>
      <c r="P8" s="93" t="s">
        <v>57</v>
      </c>
      <c r="Q8" s="110" t="s">
        <v>58</v>
      </c>
      <c r="R8" s="94">
        <v>46167</v>
      </c>
      <c r="S8" s="95"/>
      <c r="T8" s="95" t="s">
        <v>59</v>
      </c>
      <c r="U8" s="95" t="s">
        <v>60</v>
      </c>
      <c r="V8" s="91">
        <v>46113</v>
      </c>
      <c r="W8" s="91">
        <v>46160</v>
      </c>
      <c r="X8" s="91">
        <v>46167</v>
      </c>
      <c r="Y8" s="96" t="s">
        <v>61</v>
      </c>
      <c r="Z8" s="89" t="s">
        <v>2798</v>
      </c>
      <c r="AA8" s="95" t="s">
        <v>11032</v>
      </c>
      <c r="AB8" s="95" t="s">
        <v>11186</v>
      </c>
      <c r="AC8" s="95" t="s">
        <v>63</v>
      </c>
      <c r="AD8" s="95" t="s">
        <v>63</v>
      </c>
      <c r="AE8" s="95" t="s">
        <v>63</v>
      </c>
      <c r="AF8" s="95" t="s">
        <v>63</v>
      </c>
      <c r="AG8" s="194" t="s">
        <v>104</v>
      </c>
      <c r="AH8" s="95" t="s">
        <v>63</v>
      </c>
      <c r="AI8" s="97"/>
      <c r="AJ8" s="97" t="s">
        <v>65</v>
      </c>
      <c r="AK8" s="97" t="s">
        <v>66</v>
      </c>
      <c r="AL8" s="45" t="s">
        <v>67</v>
      </c>
      <c r="AM8" s="160" t="str">
        <f>MONTH(B8)&amp;"/"&amp;YEAR(B8)</f>
        <v>3/2026</v>
      </c>
      <c r="AN8" s="45">
        <f>WEEKNUM(B8)-WEEKNUM(EOMONTH(B8,-1)+1)+1</f>
        <v>4</v>
      </c>
      <c r="AO8" s="45" t="str">
        <f>MONTH(R8)&amp;"/"&amp;YEAR(R8)</f>
        <v>5/2026</v>
      </c>
      <c r="AP8" s="45">
        <f>WEEKNUM(R8)-WEEKNUM(EOMONTH(R8,-1)+1)+1</f>
        <v>5</v>
      </c>
      <c r="AQ8" s="45">
        <f>IF(AU8="S",IF(Q8="1. Aceitou o programa",R8-B8,0),0)</f>
        <v>63</v>
      </c>
      <c r="AR8" s="45">
        <f>IF(AU8="S",IF(AND(S8&lt;&gt;"",R8&lt;&gt;""),S8-R8,0),0)</f>
        <v>0</v>
      </c>
      <c r="AS8" s="45">
        <f>IF(AU8="S",IF(Q8="1. Aceitou o programa",IF(OR(X8="Não se Aplica",X8=""),IF(OR(W8="Não se Aplica",W8=""),0,W8-V8),AVERAGE(X8-W8,W8-V8)),0),0)</f>
        <v>27</v>
      </c>
      <c r="AT8" s="45">
        <f>IF(AU8="S",IF(AND(Q8="1. Aceitou o programa",AB8="Realizada"),IFERROR(IF(AA8="",0,AA8-R8),0),0),0)</f>
        <v>0</v>
      </c>
      <c r="AU8" s="45" t="str">
        <f>_xlfn.XLOOKUP(U8,'Lista Suspensa'!$AA$20:$AA$23,'Lista Suspensa'!$AB$20:$AB$23,"N/A")</f>
        <v>S</v>
      </c>
    </row>
    <row r="9" spans="1:47" ht="12" customHeight="1" x14ac:dyDescent="0.3">
      <c r="A9" s="87" t="s">
        <v>47</v>
      </c>
      <c r="B9" s="88">
        <v>46104</v>
      </c>
      <c r="C9" s="89" t="s">
        <v>48</v>
      </c>
      <c r="D9" s="89" t="s">
        <v>49</v>
      </c>
      <c r="E9" s="189">
        <v>13051288</v>
      </c>
      <c r="F9" s="197" t="s">
        <v>105</v>
      </c>
      <c r="G9" s="90">
        <v>312740727</v>
      </c>
      <c r="H9" s="91">
        <v>16495</v>
      </c>
      <c r="I9" s="89"/>
      <c r="J9" s="89" t="s">
        <v>51</v>
      </c>
      <c r="K9" s="89" t="s">
        <v>76</v>
      </c>
      <c r="L9" s="89" t="s">
        <v>95</v>
      </c>
      <c r="M9" s="89" t="s">
        <v>106</v>
      </c>
      <c r="N9" s="89" t="s">
        <v>79</v>
      </c>
      <c r="O9" s="92" t="s">
        <v>107</v>
      </c>
      <c r="P9" s="93" t="s">
        <v>57</v>
      </c>
      <c r="Q9" s="110" t="s">
        <v>58</v>
      </c>
      <c r="R9" s="94">
        <v>46167</v>
      </c>
      <c r="S9" s="95"/>
      <c r="T9" s="95" t="s">
        <v>59</v>
      </c>
      <c r="U9" s="95" t="s">
        <v>60</v>
      </c>
      <c r="V9" s="91">
        <v>46113</v>
      </c>
      <c r="W9" s="91">
        <v>46160</v>
      </c>
      <c r="X9" s="91">
        <v>46167</v>
      </c>
      <c r="Y9" s="96" t="s">
        <v>81</v>
      </c>
      <c r="Z9" s="89" t="s">
        <v>2798</v>
      </c>
      <c r="AA9" s="95" t="s">
        <v>11033</v>
      </c>
      <c r="AB9" s="95" t="s">
        <v>11186</v>
      </c>
      <c r="AC9" s="95" t="s">
        <v>63</v>
      </c>
      <c r="AD9" s="95" t="s">
        <v>63</v>
      </c>
      <c r="AE9" s="95" t="s">
        <v>63</v>
      </c>
      <c r="AF9" s="95" t="s">
        <v>63</v>
      </c>
      <c r="AG9" s="194" t="s">
        <v>108</v>
      </c>
      <c r="AH9" s="95" t="s">
        <v>63</v>
      </c>
      <c r="AI9" s="97"/>
      <c r="AJ9" s="97" t="s">
        <v>65</v>
      </c>
      <c r="AK9" s="97" t="s">
        <v>66</v>
      </c>
      <c r="AL9" s="45" t="s">
        <v>67</v>
      </c>
      <c r="AM9" s="160" t="str">
        <f>MONTH(B9)&amp;"/"&amp;YEAR(B9)</f>
        <v>3/2026</v>
      </c>
      <c r="AN9" s="45">
        <f>WEEKNUM(B9)-WEEKNUM(EOMONTH(B9,-1)+1)+1</f>
        <v>4</v>
      </c>
      <c r="AO9" s="45" t="str">
        <f>MONTH(R9)&amp;"/"&amp;YEAR(R9)</f>
        <v>5/2026</v>
      </c>
      <c r="AP9" s="45">
        <f>WEEKNUM(R9)-WEEKNUM(EOMONTH(R9,-1)+1)+1</f>
        <v>5</v>
      </c>
      <c r="AQ9" s="45">
        <f>IF(AU9="S",IF(Q9="1. Aceitou o programa",R9-B9,0),0)</f>
        <v>63</v>
      </c>
      <c r="AR9" s="45">
        <f>IF(AU9="S",IF(AND(S9&lt;&gt;"",R9&lt;&gt;""),S9-R9,0),0)</f>
        <v>0</v>
      </c>
      <c r="AS9" s="45">
        <f>IF(AU9="S",IF(Q9="1. Aceitou o programa",IF(OR(X9="Não se Aplica",X9=""),IF(OR(W9="Não se Aplica",W9=""),0,W9-V9),AVERAGE(X9-W9,W9-V9)),0),0)</f>
        <v>27</v>
      </c>
      <c r="AT9" s="45">
        <f>IF(AU9="S",IF(AND(Q9="1. Aceitou o programa",AB9="Realizada"),IFERROR(IF(AA9="",0,AA9-R9),0),0),0)</f>
        <v>0</v>
      </c>
      <c r="AU9" s="45" t="str">
        <f>_xlfn.XLOOKUP(U9,'Lista Suspensa'!$AA$20:$AA$23,'Lista Suspensa'!$AB$20:$AB$23,"N/A")</f>
        <v>S</v>
      </c>
    </row>
    <row r="10" spans="1:47" ht="12" customHeight="1" x14ac:dyDescent="0.3">
      <c r="A10" s="87" t="s">
        <v>47</v>
      </c>
      <c r="B10" s="88">
        <v>46104</v>
      </c>
      <c r="C10" s="89" t="s">
        <v>48</v>
      </c>
      <c r="D10" s="89" t="s">
        <v>49</v>
      </c>
      <c r="E10" s="189">
        <v>753842173</v>
      </c>
      <c r="F10" s="197" t="s">
        <v>109</v>
      </c>
      <c r="G10" s="90">
        <v>60592680720</v>
      </c>
      <c r="H10" s="91">
        <v>22151</v>
      </c>
      <c r="I10" s="89"/>
      <c r="J10" s="89" t="s">
        <v>51</v>
      </c>
      <c r="K10" s="89" t="s">
        <v>76</v>
      </c>
      <c r="L10" s="89" t="s">
        <v>95</v>
      </c>
      <c r="M10" s="89" t="s">
        <v>110</v>
      </c>
      <c r="N10" s="89" t="s">
        <v>97</v>
      </c>
      <c r="O10" s="92" t="s">
        <v>111</v>
      </c>
      <c r="P10" s="93" t="s">
        <v>57</v>
      </c>
      <c r="Q10" s="110" t="s">
        <v>58</v>
      </c>
      <c r="R10" s="94">
        <v>46167</v>
      </c>
      <c r="S10" s="95"/>
      <c r="T10" s="95" t="s">
        <v>59</v>
      </c>
      <c r="U10" s="95" t="s">
        <v>60</v>
      </c>
      <c r="V10" s="91">
        <v>46113</v>
      </c>
      <c r="W10" s="91">
        <v>46160</v>
      </c>
      <c r="X10" s="91">
        <v>46167</v>
      </c>
      <c r="Y10" s="96" t="s">
        <v>61</v>
      </c>
      <c r="Z10" s="89" t="s">
        <v>2798</v>
      </c>
      <c r="AA10" s="95" t="s">
        <v>11034</v>
      </c>
      <c r="AB10" s="95" t="s">
        <v>11186</v>
      </c>
      <c r="AC10" s="95" t="s">
        <v>63</v>
      </c>
      <c r="AD10" s="95" t="s">
        <v>63</v>
      </c>
      <c r="AE10" s="95" t="s">
        <v>63</v>
      </c>
      <c r="AF10" s="95" t="s">
        <v>63</v>
      </c>
      <c r="AG10" s="194" t="s">
        <v>112</v>
      </c>
      <c r="AH10" s="95" t="s">
        <v>63</v>
      </c>
      <c r="AI10" s="97"/>
      <c r="AJ10" s="97" t="s">
        <v>65</v>
      </c>
      <c r="AK10" s="97" t="s">
        <v>66</v>
      </c>
      <c r="AL10" s="45" t="s">
        <v>67</v>
      </c>
      <c r="AM10" s="160" t="str">
        <f>MONTH(B10)&amp;"/"&amp;YEAR(B10)</f>
        <v>3/2026</v>
      </c>
      <c r="AN10" s="45">
        <f>WEEKNUM(B10)-WEEKNUM(EOMONTH(B10,-1)+1)+1</f>
        <v>4</v>
      </c>
      <c r="AO10" s="45" t="str">
        <f>MONTH(R10)&amp;"/"&amp;YEAR(R10)</f>
        <v>5/2026</v>
      </c>
      <c r="AP10" s="45">
        <f>WEEKNUM(R10)-WEEKNUM(EOMONTH(R10,-1)+1)+1</f>
        <v>5</v>
      </c>
      <c r="AQ10" s="45">
        <f>IF(AU10="S",IF(Q10="1. Aceitou o programa",R10-B10,0),0)</f>
        <v>63</v>
      </c>
      <c r="AR10" s="45">
        <f>IF(AU10="S",IF(AND(S10&lt;&gt;"",R10&lt;&gt;""),S10-R10,0),0)</f>
        <v>0</v>
      </c>
      <c r="AS10" s="45">
        <f>IF(AU10="S",IF(Q10="1. Aceitou o programa",IF(OR(X10="Não se Aplica",X10=""),IF(OR(W10="Não se Aplica",W10=""),0,W10-V10),AVERAGE(X10-W10,W10-V10)),0),0)</f>
        <v>27</v>
      </c>
      <c r="AT10" s="45">
        <f>IF(AU10="S",IF(AND(Q10="1. Aceitou o programa",AB10="Realizada"),IFERROR(IF(AA10="",0,AA10-R10),0),0),0)</f>
        <v>0</v>
      </c>
      <c r="AU10" s="45" t="str">
        <f>_xlfn.XLOOKUP(U10,'Lista Suspensa'!$AA$20:$AA$23,'Lista Suspensa'!$AB$20:$AB$23,"N/A")</f>
        <v>S</v>
      </c>
    </row>
    <row r="11" spans="1:47" ht="12" customHeight="1" x14ac:dyDescent="0.3">
      <c r="A11" s="87" t="s">
        <v>47</v>
      </c>
      <c r="B11" s="88">
        <v>46104</v>
      </c>
      <c r="C11" s="89" t="s">
        <v>48</v>
      </c>
      <c r="D11" s="89" t="s">
        <v>49</v>
      </c>
      <c r="E11" s="189">
        <v>758099894</v>
      </c>
      <c r="F11" s="197" t="s">
        <v>113</v>
      </c>
      <c r="G11" s="90">
        <v>1156104726</v>
      </c>
      <c r="H11" s="91">
        <v>25789</v>
      </c>
      <c r="I11" s="89"/>
      <c r="J11" s="89" t="s">
        <v>51</v>
      </c>
      <c r="K11" s="89" t="s">
        <v>76</v>
      </c>
      <c r="L11" s="89" t="s">
        <v>95</v>
      </c>
      <c r="M11" s="89" t="s">
        <v>114</v>
      </c>
      <c r="N11" s="89" t="s">
        <v>97</v>
      </c>
      <c r="O11" s="92" t="s">
        <v>115</v>
      </c>
      <c r="P11" s="93" t="s">
        <v>57</v>
      </c>
      <c r="Q11" s="110" t="s">
        <v>58</v>
      </c>
      <c r="R11" s="94">
        <v>46167</v>
      </c>
      <c r="S11" s="95"/>
      <c r="T11" s="95" t="s">
        <v>59</v>
      </c>
      <c r="U11" s="95" t="s">
        <v>60</v>
      </c>
      <c r="V11" s="91">
        <v>46113</v>
      </c>
      <c r="W11" s="91">
        <v>46160</v>
      </c>
      <c r="X11" s="91">
        <v>46167</v>
      </c>
      <c r="Y11" s="96" t="s">
        <v>81</v>
      </c>
      <c r="Z11" s="89" t="s">
        <v>2798</v>
      </c>
      <c r="AA11" s="95" t="s">
        <v>11035</v>
      </c>
      <c r="AB11" s="95" t="s">
        <v>11186</v>
      </c>
      <c r="AC11" s="95" t="s">
        <v>63</v>
      </c>
      <c r="AD11" s="95" t="s">
        <v>63</v>
      </c>
      <c r="AE11" s="95" t="s">
        <v>63</v>
      </c>
      <c r="AF11" s="95" t="s">
        <v>63</v>
      </c>
      <c r="AG11" s="194" t="s">
        <v>116</v>
      </c>
      <c r="AH11" s="95" t="s">
        <v>63</v>
      </c>
      <c r="AI11" s="97"/>
      <c r="AJ11" s="97" t="s">
        <v>65</v>
      </c>
      <c r="AK11" s="97" t="s">
        <v>66</v>
      </c>
      <c r="AL11" s="45" t="s">
        <v>67</v>
      </c>
      <c r="AM11" s="160" t="str">
        <f>MONTH(B11)&amp;"/"&amp;YEAR(B11)</f>
        <v>3/2026</v>
      </c>
      <c r="AN11" s="45">
        <f>WEEKNUM(B11)-WEEKNUM(EOMONTH(B11,-1)+1)+1</f>
        <v>4</v>
      </c>
      <c r="AO11" s="45" t="str">
        <f>MONTH(R11)&amp;"/"&amp;YEAR(R11)</f>
        <v>5/2026</v>
      </c>
      <c r="AP11" s="45">
        <f>WEEKNUM(R11)-WEEKNUM(EOMONTH(R11,-1)+1)+1</f>
        <v>5</v>
      </c>
      <c r="AQ11" s="45">
        <f>IF(AU11="S",IF(Q11="1. Aceitou o programa",R11-B11,0),0)</f>
        <v>63</v>
      </c>
      <c r="AR11" s="45">
        <f>IF(AU11="S",IF(AND(S11&lt;&gt;"",R11&lt;&gt;""),S11-R11,0),0)</f>
        <v>0</v>
      </c>
      <c r="AS11" s="45">
        <f>IF(AU11="S",IF(Q11="1. Aceitou o programa",IF(OR(X11="Não se Aplica",X11=""),IF(OR(W11="Não se Aplica",W11=""),0,W11-V11),AVERAGE(X11-W11,W11-V11)),0),0)</f>
        <v>27</v>
      </c>
      <c r="AT11" s="45">
        <f>IF(AU11="S",IF(AND(Q11="1. Aceitou o programa",AB11="Realizada"),IFERROR(IF(AA11="",0,AA11-R11),0),0),0)</f>
        <v>0</v>
      </c>
      <c r="AU11" s="45" t="str">
        <f>_xlfn.XLOOKUP(U11,'Lista Suspensa'!$AA$20:$AA$23,'Lista Suspensa'!$AB$20:$AB$23,"N/A")</f>
        <v>S</v>
      </c>
    </row>
    <row r="12" spans="1:47" ht="12" customHeight="1" x14ac:dyDescent="0.3">
      <c r="A12" s="87" t="s">
        <v>47</v>
      </c>
      <c r="B12" s="88">
        <v>46104</v>
      </c>
      <c r="C12" s="89" t="s">
        <v>48</v>
      </c>
      <c r="D12" s="89" t="s">
        <v>49</v>
      </c>
      <c r="E12" s="189">
        <v>631115633</v>
      </c>
      <c r="F12" s="197" t="s">
        <v>117</v>
      </c>
      <c r="G12" s="90">
        <v>15251399839</v>
      </c>
      <c r="H12" s="91">
        <v>25939</v>
      </c>
      <c r="I12" s="89"/>
      <c r="J12" s="89" t="s">
        <v>51</v>
      </c>
      <c r="K12" s="89" t="s">
        <v>52</v>
      </c>
      <c r="L12" s="89" t="s">
        <v>85</v>
      </c>
      <c r="M12" s="89" t="s">
        <v>118</v>
      </c>
      <c r="N12" s="89" t="s">
        <v>55</v>
      </c>
      <c r="O12" s="92" t="s">
        <v>119</v>
      </c>
      <c r="P12" s="93" t="s">
        <v>57</v>
      </c>
      <c r="Q12" s="110" t="s">
        <v>58</v>
      </c>
      <c r="R12" s="94">
        <v>46167</v>
      </c>
      <c r="S12" s="95"/>
      <c r="T12" s="95" t="s">
        <v>59</v>
      </c>
      <c r="U12" s="95" t="s">
        <v>60</v>
      </c>
      <c r="V12" s="91">
        <v>46113</v>
      </c>
      <c r="W12" s="91">
        <v>46160</v>
      </c>
      <c r="X12" s="91">
        <v>46167</v>
      </c>
      <c r="Y12" s="96" t="s">
        <v>81</v>
      </c>
      <c r="Z12" s="89" t="s">
        <v>2798</v>
      </c>
      <c r="AA12" s="95" t="s">
        <v>11036</v>
      </c>
      <c r="AB12" s="95" t="s">
        <v>11186</v>
      </c>
      <c r="AC12" s="95" t="s">
        <v>63</v>
      </c>
      <c r="AD12" s="95" t="s">
        <v>63</v>
      </c>
      <c r="AE12" s="95" t="s">
        <v>63</v>
      </c>
      <c r="AF12" s="95" t="s">
        <v>63</v>
      </c>
      <c r="AG12" s="194" t="s">
        <v>120</v>
      </c>
      <c r="AH12" s="95" t="s">
        <v>63</v>
      </c>
      <c r="AI12" s="97"/>
      <c r="AJ12" s="97" t="s">
        <v>65</v>
      </c>
      <c r="AK12" s="97" t="s">
        <v>66</v>
      </c>
      <c r="AL12" s="45" t="s">
        <v>67</v>
      </c>
      <c r="AM12" s="160" t="str">
        <f>MONTH(B12)&amp;"/"&amp;YEAR(B12)</f>
        <v>3/2026</v>
      </c>
      <c r="AN12" s="45">
        <f>WEEKNUM(B12)-WEEKNUM(EOMONTH(B12,-1)+1)+1</f>
        <v>4</v>
      </c>
      <c r="AO12" s="45" t="str">
        <f>MONTH(R12)&amp;"/"&amp;YEAR(R12)</f>
        <v>5/2026</v>
      </c>
      <c r="AP12" s="45">
        <f>WEEKNUM(R12)-WEEKNUM(EOMONTH(R12,-1)+1)+1</f>
        <v>5</v>
      </c>
      <c r="AQ12" s="45">
        <f>IF(AU12="S",IF(Q12="1. Aceitou o programa",R12-B12,0),0)</f>
        <v>63</v>
      </c>
      <c r="AR12" s="45">
        <f>IF(AU12="S",IF(AND(S12&lt;&gt;"",R12&lt;&gt;""),S12-R12,0),0)</f>
        <v>0</v>
      </c>
      <c r="AS12" s="45">
        <f>IF(AU12="S",IF(Q12="1. Aceitou o programa",IF(OR(X12="Não se Aplica",X12=""),IF(OR(W12="Não se Aplica",W12=""),0,W12-V12),AVERAGE(X12-W12,W12-V12)),0),0)</f>
        <v>27</v>
      </c>
      <c r="AT12" s="45">
        <f>IF(AU12="S",IF(AND(Q12="1. Aceitou o programa",AB12="Realizada"),IFERROR(IF(AA12="",0,AA12-R12),0),0),0)</f>
        <v>0</v>
      </c>
      <c r="AU12" s="45" t="str">
        <f>_xlfn.XLOOKUP(U12,'Lista Suspensa'!$AA$20:$AA$23,'Lista Suspensa'!$AB$20:$AB$23,"N/A")</f>
        <v>S</v>
      </c>
    </row>
    <row r="13" spans="1:47" ht="12" customHeight="1" x14ac:dyDescent="0.3">
      <c r="A13" s="87" t="s">
        <v>47</v>
      </c>
      <c r="B13" s="88">
        <v>46104</v>
      </c>
      <c r="C13" s="89" t="s">
        <v>48</v>
      </c>
      <c r="D13" s="89" t="s">
        <v>49</v>
      </c>
      <c r="E13" s="189">
        <v>807239682</v>
      </c>
      <c r="F13" s="197" t="s">
        <v>121</v>
      </c>
      <c r="G13" s="90">
        <v>337092621</v>
      </c>
      <c r="H13" s="91">
        <v>24634</v>
      </c>
      <c r="I13" s="89"/>
      <c r="J13" s="89" t="s">
        <v>51</v>
      </c>
      <c r="K13" s="89" t="s">
        <v>52</v>
      </c>
      <c r="L13" s="89" t="s">
        <v>85</v>
      </c>
      <c r="M13" s="89" t="s">
        <v>122</v>
      </c>
      <c r="N13" s="89" t="s">
        <v>97</v>
      </c>
      <c r="O13" s="92" t="s">
        <v>123</v>
      </c>
      <c r="P13" s="93" t="s">
        <v>57</v>
      </c>
      <c r="Q13" s="110" t="s">
        <v>58</v>
      </c>
      <c r="R13" s="94">
        <v>46167</v>
      </c>
      <c r="S13" s="95"/>
      <c r="T13" s="95" t="s">
        <v>59</v>
      </c>
      <c r="U13" s="95" t="s">
        <v>60</v>
      </c>
      <c r="V13" s="91">
        <v>46113</v>
      </c>
      <c r="W13" s="91">
        <v>46160</v>
      </c>
      <c r="X13" s="91">
        <v>46167</v>
      </c>
      <c r="Y13" s="96" t="s">
        <v>81</v>
      </c>
      <c r="Z13" s="89" t="s">
        <v>2798</v>
      </c>
      <c r="AA13" s="95" t="s">
        <v>11037</v>
      </c>
      <c r="AB13" s="95" t="s">
        <v>11186</v>
      </c>
      <c r="AC13" s="95" t="s">
        <v>63</v>
      </c>
      <c r="AD13" s="95" t="s">
        <v>63</v>
      </c>
      <c r="AE13" s="95" t="s">
        <v>63</v>
      </c>
      <c r="AF13" s="95" t="s">
        <v>63</v>
      </c>
      <c r="AG13" s="194" t="s">
        <v>108</v>
      </c>
      <c r="AH13" s="95" t="s">
        <v>63</v>
      </c>
      <c r="AI13" s="97"/>
      <c r="AJ13" s="97" t="s">
        <v>65</v>
      </c>
      <c r="AK13" s="97" t="s">
        <v>66</v>
      </c>
      <c r="AL13" s="45" t="s">
        <v>67</v>
      </c>
      <c r="AM13" s="160" t="str">
        <f>MONTH(B13)&amp;"/"&amp;YEAR(B13)</f>
        <v>3/2026</v>
      </c>
      <c r="AN13" s="45">
        <f>WEEKNUM(B13)-WEEKNUM(EOMONTH(B13,-1)+1)+1</f>
        <v>4</v>
      </c>
      <c r="AO13" s="45" t="str">
        <f>MONTH(R13)&amp;"/"&amp;YEAR(R13)</f>
        <v>5/2026</v>
      </c>
      <c r="AP13" s="45">
        <f>WEEKNUM(R13)-WEEKNUM(EOMONTH(R13,-1)+1)+1</f>
        <v>5</v>
      </c>
      <c r="AQ13" s="45">
        <f>IF(AU13="S",IF(Q13="1. Aceitou o programa",R13-B13,0),0)</f>
        <v>63</v>
      </c>
      <c r="AR13" s="45">
        <f>IF(AU13="S",IF(AND(S13&lt;&gt;"",R13&lt;&gt;""),S13-R13,0),0)</f>
        <v>0</v>
      </c>
      <c r="AS13" s="45">
        <f>IF(AU13="S",IF(Q13="1. Aceitou o programa",IF(OR(X13="Não se Aplica",X13=""),IF(OR(W13="Não se Aplica",W13=""),0,W13-V13),AVERAGE(X13-W13,W13-V13)),0),0)</f>
        <v>27</v>
      </c>
      <c r="AT13" s="45">
        <f>IF(AU13="S",IF(AND(Q13="1. Aceitou o programa",AB13="Realizada"),IFERROR(IF(AA13="",0,AA13-R13),0),0),0)</f>
        <v>0</v>
      </c>
      <c r="AU13" s="45" t="str">
        <f>_xlfn.XLOOKUP(U13,'Lista Suspensa'!$AA$20:$AA$23,'Lista Suspensa'!$AB$20:$AB$23,"N/A")</f>
        <v>S</v>
      </c>
    </row>
    <row r="14" spans="1:47" ht="12" customHeight="1" x14ac:dyDescent="0.3">
      <c r="A14" s="87" t="s">
        <v>47</v>
      </c>
      <c r="B14" s="88">
        <v>46104</v>
      </c>
      <c r="C14" s="89" t="s">
        <v>48</v>
      </c>
      <c r="D14" s="89" t="s">
        <v>49</v>
      </c>
      <c r="E14" s="189">
        <v>759288429</v>
      </c>
      <c r="F14" s="197" t="s">
        <v>124</v>
      </c>
      <c r="G14" s="90">
        <v>17181529730</v>
      </c>
      <c r="H14" s="91">
        <v>35725</v>
      </c>
      <c r="I14" s="89"/>
      <c r="J14" s="89" t="s">
        <v>51</v>
      </c>
      <c r="K14" s="89" t="s">
        <v>76</v>
      </c>
      <c r="L14" s="89" t="s">
        <v>101</v>
      </c>
      <c r="M14" s="89" t="s">
        <v>125</v>
      </c>
      <c r="N14" s="89" t="s">
        <v>97</v>
      </c>
      <c r="O14" s="92" t="s">
        <v>126</v>
      </c>
      <c r="P14" s="93" t="s">
        <v>57</v>
      </c>
      <c r="Q14" s="110" t="s">
        <v>58</v>
      </c>
      <c r="R14" s="94">
        <v>46167</v>
      </c>
      <c r="S14" s="95"/>
      <c r="T14" s="95" t="s">
        <v>59</v>
      </c>
      <c r="U14" s="95" t="s">
        <v>60</v>
      </c>
      <c r="V14" s="91">
        <v>46113</v>
      </c>
      <c r="W14" s="91">
        <v>46160</v>
      </c>
      <c r="X14" s="91">
        <v>46167</v>
      </c>
      <c r="Y14" s="96" t="s">
        <v>61</v>
      </c>
      <c r="Z14" s="89" t="s">
        <v>2798</v>
      </c>
      <c r="AA14" s="95" t="s">
        <v>11038</v>
      </c>
      <c r="AB14" s="95" t="s">
        <v>11186</v>
      </c>
      <c r="AC14" s="95" t="s">
        <v>63</v>
      </c>
      <c r="AD14" s="95" t="s">
        <v>63</v>
      </c>
      <c r="AE14" s="95" t="s">
        <v>63</v>
      </c>
      <c r="AF14" s="95" t="s">
        <v>63</v>
      </c>
      <c r="AG14" s="194" t="s">
        <v>127</v>
      </c>
      <c r="AH14" s="95" t="s">
        <v>63</v>
      </c>
      <c r="AI14" s="97"/>
      <c r="AJ14" s="97" t="s">
        <v>65</v>
      </c>
      <c r="AK14" s="97" t="s">
        <v>66</v>
      </c>
      <c r="AL14" s="45" t="s">
        <v>67</v>
      </c>
      <c r="AM14" s="160" t="str">
        <f>MONTH(B14)&amp;"/"&amp;YEAR(B14)</f>
        <v>3/2026</v>
      </c>
      <c r="AN14" s="45">
        <f>WEEKNUM(B14)-WEEKNUM(EOMONTH(B14,-1)+1)+1</f>
        <v>4</v>
      </c>
      <c r="AO14" s="45" t="str">
        <f>MONTH(R14)&amp;"/"&amp;YEAR(R14)</f>
        <v>5/2026</v>
      </c>
      <c r="AP14" s="45">
        <f>WEEKNUM(R14)-WEEKNUM(EOMONTH(R14,-1)+1)+1</f>
        <v>5</v>
      </c>
      <c r="AQ14" s="45">
        <f>IF(AU14="S",IF(Q14="1. Aceitou o programa",R14-B14,0),0)</f>
        <v>63</v>
      </c>
      <c r="AR14" s="45">
        <f>IF(AU14="S",IF(AND(S14&lt;&gt;"",R14&lt;&gt;""),S14-R14,0),0)</f>
        <v>0</v>
      </c>
      <c r="AS14" s="45">
        <f>IF(AU14="S",IF(Q14="1. Aceitou o programa",IF(OR(X14="Não se Aplica",X14=""),IF(OR(W14="Não se Aplica",W14=""),0,W14-V14),AVERAGE(X14-W14,W14-V14)),0),0)</f>
        <v>27</v>
      </c>
      <c r="AT14" s="45">
        <f>IF(AU14="S",IF(AND(Q14="1. Aceitou o programa",AB14="Realizada"),IFERROR(IF(AA14="",0,AA14-R14),0),0),0)</f>
        <v>0</v>
      </c>
      <c r="AU14" s="45" t="str">
        <f>_xlfn.XLOOKUP(U14,'Lista Suspensa'!$AA$20:$AA$23,'Lista Suspensa'!$AB$20:$AB$23,"N/A")</f>
        <v>S</v>
      </c>
    </row>
    <row r="15" spans="1:47" ht="12" customHeight="1" x14ac:dyDescent="0.3">
      <c r="A15" s="87" t="s">
        <v>47</v>
      </c>
      <c r="B15" s="88">
        <v>46104</v>
      </c>
      <c r="C15" s="89" t="s">
        <v>48</v>
      </c>
      <c r="D15" s="89" t="s">
        <v>49</v>
      </c>
      <c r="E15" s="189">
        <v>742085112</v>
      </c>
      <c r="F15" s="197" t="s">
        <v>128</v>
      </c>
      <c r="G15" s="90">
        <v>67157190710</v>
      </c>
      <c r="H15" s="91">
        <v>21220</v>
      </c>
      <c r="I15" s="89"/>
      <c r="J15" s="89" t="s">
        <v>51</v>
      </c>
      <c r="K15" s="89" t="s">
        <v>76</v>
      </c>
      <c r="L15" s="89" t="s">
        <v>95</v>
      </c>
      <c r="M15" s="89" t="s">
        <v>129</v>
      </c>
      <c r="N15" s="89" t="s">
        <v>71</v>
      </c>
      <c r="O15" s="92" t="s">
        <v>130</v>
      </c>
      <c r="P15" s="93" t="s">
        <v>57</v>
      </c>
      <c r="Q15" s="110" t="s">
        <v>58</v>
      </c>
      <c r="R15" s="94">
        <v>46167</v>
      </c>
      <c r="S15" s="95"/>
      <c r="T15" s="95" t="s">
        <v>59</v>
      </c>
      <c r="U15" s="95" t="s">
        <v>60</v>
      </c>
      <c r="V15" s="91">
        <v>46113</v>
      </c>
      <c r="W15" s="91">
        <v>46160</v>
      </c>
      <c r="X15" s="91">
        <v>46167</v>
      </c>
      <c r="Y15" s="96" t="s">
        <v>61</v>
      </c>
      <c r="Z15" s="89" t="s">
        <v>2798</v>
      </c>
      <c r="AA15" s="95" t="s">
        <v>11039</v>
      </c>
      <c r="AB15" s="95" t="s">
        <v>11186</v>
      </c>
      <c r="AC15" s="95" t="s">
        <v>63</v>
      </c>
      <c r="AD15" s="95" t="s">
        <v>63</v>
      </c>
      <c r="AE15" s="95" t="s">
        <v>63</v>
      </c>
      <c r="AF15" s="95" t="s">
        <v>63</v>
      </c>
      <c r="AG15" s="194" t="s">
        <v>108</v>
      </c>
      <c r="AH15" s="95" t="s">
        <v>63</v>
      </c>
      <c r="AI15" s="97"/>
      <c r="AJ15" s="97" t="s">
        <v>65</v>
      </c>
      <c r="AK15" s="97" t="s">
        <v>66</v>
      </c>
      <c r="AL15" s="45" t="s">
        <v>67</v>
      </c>
      <c r="AM15" s="160" t="str">
        <f>MONTH(B15)&amp;"/"&amp;YEAR(B15)</f>
        <v>3/2026</v>
      </c>
      <c r="AN15" s="45">
        <f>WEEKNUM(B15)-WEEKNUM(EOMONTH(B15,-1)+1)+1</f>
        <v>4</v>
      </c>
      <c r="AO15" s="45" t="str">
        <f>MONTH(R15)&amp;"/"&amp;YEAR(R15)</f>
        <v>5/2026</v>
      </c>
      <c r="AP15" s="45">
        <f>WEEKNUM(R15)-WEEKNUM(EOMONTH(R15,-1)+1)+1</f>
        <v>5</v>
      </c>
      <c r="AQ15" s="45">
        <f>IF(AU15="S",IF(Q15="1. Aceitou o programa",R15-B15,0),0)</f>
        <v>63</v>
      </c>
      <c r="AR15" s="45">
        <f>IF(AU15="S",IF(AND(S15&lt;&gt;"",R15&lt;&gt;""),S15-R15,0),0)</f>
        <v>0</v>
      </c>
      <c r="AS15" s="45">
        <f>IF(AU15="S",IF(Q15="1. Aceitou o programa",IF(OR(X15="Não se Aplica",X15=""),IF(OR(W15="Não se Aplica",W15=""),0,W15-V15),AVERAGE(X15-W15,W15-V15)),0),0)</f>
        <v>27</v>
      </c>
      <c r="AT15" s="45">
        <f>IF(AU15="S",IF(AND(Q15="1. Aceitou o programa",AB15="Realizada"),IFERROR(IF(AA15="",0,AA15-R15),0),0),0)</f>
        <v>0</v>
      </c>
      <c r="AU15" s="45" t="str">
        <f>_xlfn.XLOOKUP(U15,'Lista Suspensa'!$AA$20:$AA$23,'Lista Suspensa'!$AB$20:$AB$23,"N/A")</f>
        <v>S</v>
      </c>
    </row>
    <row r="16" spans="1:47" ht="12" customHeight="1" x14ac:dyDescent="0.3">
      <c r="A16" s="87" t="s">
        <v>47</v>
      </c>
      <c r="B16" s="88">
        <v>46104</v>
      </c>
      <c r="C16" s="89" t="s">
        <v>48</v>
      </c>
      <c r="D16" s="89" t="s">
        <v>49</v>
      </c>
      <c r="E16" s="189">
        <v>775613452</v>
      </c>
      <c r="F16" s="197" t="s">
        <v>131</v>
      </c>
      <c r="G16" s="90">
        <v>14667243821</v>
      </c>
      <c r="H16" s="91">
        <v>25283</v>
      </c>
      <c r="I16" s="89"/>
      <c r="J16" s="89" t="s">
        <v>51</v>
      </c>
      <c r="K16" s="89" t="s">
        <v>52</v>
      </c>
      <c r="L16" s="89" t="s">
        <v>85</v>
      </c>
      <c r="M16" s="89" t="s">
        <v>132</v>
      </c>
      <c r="N16" s="89" t="s">
        <v>55</v>
      </c>
      <c r="O16" s="92" t="s">
        <v>133</v>
      </c>
      <c r="P16" s="93" t="s">
        <v>57</v>
      </c>
      <c r="Q16" s="110" t="s">
        <v>58</v>
      </c>
      <c r="R16" s="94">
        <v>46167</v>
      </c>
      <c r="S16" s="95"/>
      <c r="T16" s="95" t="s">
        <v>59</v>
      </c>
      <c r="U16" s="95" t="s">
        <v>60</v>
      </c>
      <c r="V16" s="91">
        <v>46113</v>
      </c>
      <c r="W16" s="91">
        <v>46160</v>
      </c>
      <c r="X16" s="91">
        <v>46167</v>
      </c>
      <c r="Y16" s="96" t="s">
        <v>81</v>
      </c>
      <c r="Z16" s="89" t="s">
        <v>2798</v>
      </c>
      <c r="AA16" s="95" t="s">
        <v>11040</v>
      </c>
      <c r="AB16" s="95" t="s">
        <v>11186</v>
      </c>
      <c r="AC16" s="95" t="s">
        <v>63</v>
      </c>
      <c r="AD16" s="95" t="s">
        <v>63</v>
      </c>
      <c r="AE16" s="95" t="s">
        <v>63</v>
      </c>
      <c r="AF16" s="95" t="s">
        <v>63</v>
      </c>
      <c r="AG16" s="194" t="s">
        <v>134</v>
      </c>
      <c r="AH16" s="95" t="s">
        <v>63</v>
      </c>
      <c r="AI16" s="97"/>
      <c r="AJ16" s="97" t="s">
        <v>65</v>
      </c>
      <c r="AK16" s="97" t="s">
        <v>66</v>
      </c>
      <c r="AL16" s="45" t="s">
        <v>67</v>
      </c>
      <c r="AM16" s="160" t="str">
        <f>MONTH(B16)&amp;"/"&amp;YEAR(B16)</f>
        <v>3/2026</v>
      </c>
      <c r="AN16" s="45">
        <f>WEEKNUM(B16)-WEEKNUM(EOMONTH(B16,-1)+1)+1</f>
        <v>4</v>
      </c>
      <c r="AO16" s="45" t="str">
        <f>MONTH(R16)&amp;"/"&amp;YEAR(R16)</f>
        <v>5/2026</v>
      </c>
      <c r="AP16" s="45">
        <f>WEEKNUM(R16)-WEEKNUM(EOMONTH(R16,-1)+1)+1</f>
        <v>5</v>
      </c>
      <c r="AQ16" s="45">
        <f>IF(AU16="S",IF(Q16="1. Aceitou o programa",R16-B16,0),0)</f>
        <v>63</v>
      </c>
      <c r="AR16" s="45">
        <f>IF(AU16="S",IF(AND(S16&lt;&gt;"",R16&lt;&gt;""),S16-R16,0),0)</f>
        <v>0</v>
      </c>
      <c r="AS16" s="45">
        <f>IF(AU16="S",IF(Q16="1. Aceitou o programa",IF(OR(X16="Não se Aplica",X16=""),IF(OR(W16="Não se Aplica",W16=""),0,W16-V16),AVERAGE(X16-W16,W16-V16)),0),0)</f>
        <v>27</v>
      </c>
      <c r="AT16" s="45">
        <f>IF(AU16="S",IF(AND(Q16="1. Aceitou o programa",AB16="Realizada"),IFERROR(IF(AA16="",0,AA16-R16),0),0),0)</f>
        <v>0</v>
      </c>
      <c r="AU16" s="45" t="str">
        <f>_xlfn.XLOOKUP(U16,'Lista Suspensa'!$AA$20:$AA$23,'Lista Suspensa'!$AB$20:$AB$23,"N/A")</f>
        <v>S</v>
      </c>
    </row>
    <row r="17" spans="1:47" ht="12" customHeight="1" x14ac:dyDescent="0.3">
      <c r="A17" s="87" t="s">
        <v>47</v>
      </c>
      <c r="B17" s="88">
        <v>46104</v>
      </c>
      <c r="C17" s="89" t="s">
        <v>48</v>
      </c>
      <c r="D17" s="89" t="s">
        <v>49</v>
      </c>
      <c r="E17" s="189">
        <v>86664188</v>
      </c>
      <c r="F17" s="197" t="s">
        <v>135</v>
      </c>
      <c r="G17" s="90">
        <v>32478449889</v>
      </c>
      <c r="H17" s="91">
        <v>31002</v>
      </c>
      <c r="I17" s="89"/>
      <c r="J17" s="89" t="s">
        <v>51</v>
      </c>
      <c r="K17" s="89" t="s">
        <v>52</v>
      </c>
      <c r="L17" s="89" t="s">
        <v>53</v>
      </c>
      <c r="M17" s="89" t="s">
        <v>136</v>
      </c>
      <c r="N17" s="89" t="s">
        <v>137</v>
      </c>
      <c r="O17" s="92" t="s">
        <v>138</v>
      </c>
      <c r="P17" s="93" t="s">
        <v>57</v>
      </c>
      <c r="Q17" s="110" t="s">
        <v>58</v>
      </c>
      <c r="R17" s="94">
        <v>46167</v>
      </c>
      <c r="S17" s="95"/>
      <c r="T17" s="95" t="s">
        <v>59</v>
      </c>
      <c r="U17" s="95" t="s">
        <v>60</v>
      </c>
      <c r="V17" s="91">
        <v>46114</v>
      </c>
      <c r="W17" s="91">
        <v>46160</v>
      </c>
      <c r="X17" s="91">
        <v>46167</v>
      </c>
      <c r="Y17" s="96" t="s">
        <v>81</v>
      </c>
      <c r="Z17" s="89" t="s">
        <v>2798</v>
      </c>
      <c r="AA17" s="95" t="s">
        <v>11041</v>
      </c>
      <c r="AB17" s="95" t="s">
        <v>11186</v>
      </c>
      <c r="AC17" s="95" t="s">
        <v>63</v>
      </c>
      <c r="AD17" s="95" t="s">
        <v>63</v>
      </c>
      <c r="AE17" s="95" t="s">
        <v>63</v>
      </c>
      <c r="AF17" s="95" t="s">
        <v>63</v>
      </c>
      <c r="AG17" s="194" t="s">
        <v>139</v>
      </c>
      <c r="AH17" s="95" t="s">
        <v>63</v>
      </c>
      <c r="AI17" s="97"/>
      <c r="AJ17" s="97" t="s">
        <v>65</v>
      </c>
      <c r="AK17" s="97" t="s">
        <v>66</v>
      </c>
      <c r="AL17" s="45" t="s">
        <v>67</v>
      </c>
      <c r="AM17" s="160" t="str">
        <f>MONTH(B17)&amp;"/"&amp;YEAR(B17)</f>
        <v>3/2026</v>
      </c>
      <c r="AN17" s="45">
        <f>WEEKNUM(B17)-WEEKNUM(EOMONTH(B17,-1)+1)+1</f>
        <v>4</v>
      </c>
      <c r="AO17" s="45" t="str">
        <f>MONTH(R17)&amp;"/"&amp;YEAR(R17)</f>
        <v>5/2026</v>
      </c>
      <c r="AP17" s="45">
        <f>WEEKNUM(R17)-WEEKNUM(EOMONTH(R17,-1)+1)+1</f>
        <v>5</v>
      </c>
      <c r="AQ17" s="45">
        <f>IF(AU17="S",IF(Q17="1. Aceitou o programa",R17-B17,0),0)</f>
        <v>63</v>
      </c>
      <c r="AR17" s="45">
        <f>IF(AU17="S",IF(AND(S17&lt;&gt;"",R17&lt;&gt;""),S17-R17,0),0)</f>
        <v>0</v>
      </c>
      <c r="AS17" s="45">
        <f>IF(AU17="S",IF(Q17="1. Aceitou o programa",IF(OR(X17="Não se Aplica",X17=""),IF(OR(W17="Não se Aplica",W17=""),0,W17-V17),AVERAGE(X17-W17,W17-V17)),0),0)</f>
        <v>26.5</v>
      </c>
      <c r="AT17" s="45">
        <f>IF(AU17="S",IF(AND(Q17="1. Aceitou o programa",AB17="Realizada"),IFERROR(IF(AA17="",0,AA17-R17),0),0),0)</f>
        <v>0</v>
      </c>
      <c r="AU17" s="45" t="str">
        <f>_xlfn.XLOOKUP(U17,'Lista Suspensa'!$AA$20:$AA$23,'Lista Suspensa'!$AB$20:$AB$23,"N/A")</f>
        <v>S</v>
      </c>
    </row>
    <row r="18" spans="1:47" ht="12" customHeight="1" x14ac:dyDescent="0.3">
      <c r="A18" s="87" t="s">
        <v>47</v>
      </c>
      <c r="B18" s="88">
        <v>46104</v>
      </c>
      <c r="C18" s="89" t="s">
        <v>48</v>
      </c>
      <c r="D18" s="89" t="s">
        <v>49</v>
      </c>
      <c r="E18" s="189">
        <v>94993405</v>
      </c>
      <c r="F18" s="197" t="s">
        <v>140</v>
      </c>
      <c r="G18" s="90">
        <v>31142297861</v>
      </c>
      <c r="H18" s="91">
        <v>29364</v>
      </c>
      <c r="I18" s="89"/>
      <c r="J18" s="89" t="s">
        <v>51</v>
      </c>
      <c r="K18" s="89" t="s">
        <v>52</v>
      </c>
      <c r="L18" s="89" t="s">
        <v>85</v>
      </c>
      <c r="M18" s="89" t="s">
        <v>141</v>
      </c>
      <c r="N18" s="89" t="s">
        <v>137</v>
      </c>
      <c r="O18" s="92" t="s">
        <v>142</v>
      </c>
      <c r="P18" s="93" t="s">
        <v>57</v>
      </c>
      <c r="Q18" s="110" t="s">
        <v>58</v>
      </c>
      <c r="R18" s="94">
        <v>46167</v>
      </c>
      <c r="S18" s="95"/>
      <c r="T18" s="95" t="s">
        <v>59</v>
      </c>
      <c r="U18" s="95" t="s">
        <v>60</v>
      </c>
      <c r="V18" s="91">
        <v>46114</v>
      </c>
      <c r="W18" s="91">
        <v>46160</v>
      </c>
      <c r="X18" s="91">
        <v>46167</v>
      </c>
      <c r="Y18" s="96" t="s">
        <v>81</v>
      </c>
      <c r="Z18" s="89" t="s">
        <v>2798</v>
      </c>
      <c r="AA18" s="95" t="s">
        <v>11042</v>
      </c>
      <c r="AB18" s="95" t="s">
        <v>11186</v>
      </c>
      <c r="AC18" s="95" t="s">
        <v>63</v>
      </c>
      <c r="AD18" s="95" t="s">
        <v>63</v>
      </c>
      <c r="AE18" s="95" t="s">
        <v>63</v>
      </c>
      <c r="AF18" s="95" t="s">
        <v>63</v>
      </c>
      <c r="AG18" s="194" t="s">
        <v>143</v>
      </c>
      <c r="AH18" s="95" t="s">
        <v>63</v>
      </c>
      <c r="AI18" s="97"/>
      <c r="AJ18" s="97" t="s">
        <v>65</v>
      </c>
      <c r="AK18" s="97" t="s">
        <v>66</v>
      </c>
      <c r="AL18" s="45" t="s">
        <v>67</v>
      </c>
      <c r="AM18" s="160" t="str">
        <f>MONTH(B18)&amp;"/"&amp;YEAR(B18)</f>
        <v>3/2026</v>
      </c>
      <c r="AN18" s="45">
        <f>WEEKNUM(B18)-WEEKNUM(EOMONTH(B18,-1)+1)+1</f>
        <v>4</v>
      </c>
      <c r="AO18" s="45" t="str">
        <f>MONTH(R18)&amp;"/"&amp;YEAR(R18)</f>
        <v>5/2026</v>
      </c>
      <c r="AP18" s="45">
        <f>WEEKNUM(R18)-WEEKNUM(EOMONTH(R18,-1)+1)+1</f>
        <v>5</v>
      </c>
      <c r="AQ18" s="45">
        <f>IF(AU18="S",IF(Q18="1. Aceitou o programa",R18-B18,0),0)</f>
        <v>63</v>
      </c>
      <c r="AR18" s="45">
        <f>IF(AU18="S",IF(AND(S18&lt;&gt;"",R18&lt;&gt;""),S18-R18,0),0)</f>
        <v>0</v>
      </c>
      <c r="AS18" s="45">
        <f>IF(AU18="S",IF(Q18="1. Aceitou o programa",IF(OR(X18="Não se Aplica",X18=""),IF(OR(W18="Não se Aplica",W18=""),0,W18-V18),AVERAGE(X18-W18,W18-V18)),0),0)</f>
        <v>26.5</v>
      </c>
      <c r="AT18" s="45">
        <f>IF(AU18="S",IF(AND(Q18="1. Aceitou o programa",AB18="Realizada"),IFERROR(IF(AA18="",0,AA18-R18),0),0),0)</f>
        <v>0</v>
      </c>
      <c r="AU18" s="45" t="str">
        <f>_xlfn.XLOOKUP(U18,'Lista Suspensa'!$AA$20:$AA$23,'Lista Suspensa'!$AB$20:$AB$23,"N/A")</f>
        <v>S</v>
      </c>
    </row>
    <row r="19" spans="1:47" ht="12" customHeight="1" x14ac:dyDescent="0.3">
      <c r="A19" s="87" t="s">
        <v>47</v>
      </c>
      <c r="B19" s="88">
        <v>46104</v>
      </c>
      <c r="C19" s="89" t="s">
        <v>48</v>
      </c>
      <c r="D19" s="89" t="s">
        <v>49</v>
      </c>
      <c r="E19" s="189">
        <v>87162980</v>
      </c>
      <c r="F19" s="197" t="s">
        <v>144</v>
      </c>
      <c r="G19" s="90">
        <v>28459162800</v>
      </c>
      <c r="H19" s="91">
        <v>29323</v>
      </c>
      <c r="I19" s="89"/>
      <c r="J19" s="89" t="s">
        <v>51</v>
      </c>
      <c r="K19" s="89" t="s">
        <v>52</v>
      </c>
      <c r="L19" s="89" t="s">
        <v>85</v>
      </c>
      <c r="M19" s="89" t="s">
        <v>145</v>
      </c>
      <c r="N19" s="89" t="s">
        <v>55</v>
      </c>
      <c r="O19" s="92" t="s">
        <v>146</v>
      </c>
      <c r="P19" s="93" t="s">
        <v>57</v>
      </c>
      <c r="Q19" s="110" t="s">
        <v>58</v>
      </c>
      <c r="R19" s="94">
        <v>46167</v>
      </c>
      <c r="S19" s="95"/>
      <c r="T19" s="95" t="s">
        <v>59</v>
      </c>
      <c r="U19" s="95" t="s">
        <v>60</v>
      </c>
      <c r="V19" s="91">
        <v>46114</v>
      </c>
      <c r="W19" s="91">
        <v>46160</v>
      </c>
      <c r="X19" s="91">
        <v>46167</v>
      </c>
      <c r="Y19" s="96"/>
      <c r="Z19" s="89" t="s">
        <v>2798</v>
      </c>
      <c r="AA19" s="95" t="s">
        <v>11043</v>
      </c>
      <c r="AB19" s="95" t="s">
        <v>11186</v>
      </c>
      <c r="AC19" s="95" t="s">
        <v>63</v>
      </c>
      <c r="AD19" s="95" t="s">
        <v>63</v>
      </c>
      <c r="AE19" s="95" t="s">
        <v>63</v>
      </c>
      <c r="AF19" s="95" t="s">
        <v>63</v>
      </c>
      <c r="AG19" s="194" t="s">
        <v>147</v>
      </c>
      <c r="AH19" s="95" t="s">
        <v>63</v>
      </c>
      <c r="AI19" s="97"/>
      <c r="AJ19" s="97" t="s">
        <v>65</v>
      </c>
      <c r="AK19" s="97" t="s">
        <v>66</v>
      </c>
      <c r="AL19" s="45" t="s">
        <v>67</v>
      </c>
      <c r="AM19" s="160" t="str">
        <f>MONTH(B19)&amp;"/"&amp;YEAR(B19)</f>
        <v>3/2026</v>
      </c>
      <c r="AN19" s="45">
        <f>WEEKNUM(B19)-WEEKNUM(EOMONTH(B19,-1)+1)+1</f>
        <v>4</v>
      </c>
      <c r="AO19" s="45" t="str">
        <f>MONTH(R19)&amp;"/"&amp;YEAR(R19)</f>
        <v>5/2026</v>
      </c>
      <c r="AP19" s="45">
        <f>WEEKNUM(R19)-WEEKNUM(EOMONTH(R19,-1)+1)+1</f>
        <v>5</v>
      </c>
      <c r="AQ19" s="45">
        <f>IF(AU19="S",IF(Q19="1. Aceitou o programa",R19-B19,0),0)</f>
        <v>63</v>
      </c>
      <c r="AR19" s="45">
        <f>IF(AU19="S",IF(AND(S19&lt;&gt;"",R19&lt;&gt;""),S19-R19,0),0)</f>
        <v>0</v>
      </c>
      <c r="AS19" s="45">
        <f>IF(AU19="S",IF(Q19="1. Aceitou o programa",IF(OR(X19="Não se Aplica",X19=""),IF(OR(W19="Não se Aplica",W19=""),0,W19-V19),AVERAGE(X19-W19,W19-V19)),0),0)</f>
        <v>26.5</v>
      </c>
      <c r="AT19" s="45">
        <f>IF(AU19="S",IF(AND(Q19="1. Aceitou o programa",AB19="Realizada"),IFERROR(IF(AA19="",0,AA19-R19),0),0),0)</f>
        <v>0</v>
      </c>
      <c r="AU19" s="45" t="str">
        <f>_xlfn.XLOOKUP(U19,'Lista Suspensa'!$AA$20:$AA$23,'Lista Suspensa'!$AB$20:$AB$23,"N/A")</f>
        <v>S</v>
      </c>
    </row>
    <row r="20" spans="1:47" ht="12" customHeight="1" x14ac:dyDescent="0.3">
      <c r="A20" s="87" t="s">
        <v>47</v>
      </c>
      <c r="B20" s="88">
        <v>46104</v>
      </c>
      <c r="C20" s="89" t="s">
        <v>48</v>
      </c>
      <c r="D20" s="89" t="s">
        <v>49</v>
      </c>
      <c r="E20" s="189">
        <v>92905616</v>
      </c>
      <c r="F20" s="197" t="s">
        <v>148</v>
      </c>
      <c r="G20" s="90">
        <v>7782174856</v>
      </c>
      <c r="H20" s="91">
        <v>23770</v>
      </c>
      <c r="I20" s="89"/>
      <c r="J20" s="89" t="s">
        <v>51</v>
      </c>
      <c r="K20" s="89" t="s">
        <v>52</v>
      </c>
      <c r="L20" s="89" t="s">
        <v>85</v>
      </c>
      <c r="M20" s="89" t="s">
        <v>149</v>
      </c>
      <c r="N20" s="89" t="s">
        <v>150</v>
      </c>
      <c r="O20" s="92" t="s">
        <v>151</v>
      </c>
      <c r="P20" s="93" t="s">
        <v>57</v>
      </c>
      <c r="Q20" s="110" t="s">
        <v>58</v>
      </c>
      <c r="R20" s="94">
        <v>46167</v>
      </c>
      <c r="S20" s="95"/>
      <c r="T20" s="95" t="s">
        <v>59</v>
      </c>
      <c r="U20" s="95" t="s">
        <v>60</v>
      </c>
      <c r="V20" s="91">
        <v>46114</v>
      </c>
      <c r="W20" s="91">
        <v>46160</v>
      </c>
      <c r="X20" s="91">
        <v>46167</v>
      </c>
      <c r="Y20" s="96" t="s">
        <v>81</v>
      </c>
      <c r="Z20" s="89" t="s">
        <v>2798</v>
      </c>
      <c r="AA20" s="95" t="s">
        <v>11044</v>
      </c>
      <c r="AB20" s="95" t="s">
        <v>11186</v>
      </c>
      <c r="AC20" s="95" t="s">
        <v>63</v>
      </c>
      <c r="AD20" s="95" t="s">
        <v>63</v>
      </c>
      <c r="AE20" s="95" t="s">
        <v>63</v>
      </c>
      <c r="AF20" s="95" t="s">
        <v>63</v>
      </c>
      <c r="AG20" s="194" t="s">
        <v>152</v>
      </c>
      <c r="AH20" s="95" t="s">
        <v>63</v>
      </c>
      <c r="AI20" s="97"/>
      <c r="AJ20" s="97" t="s">
        <v>65</v>
      </c>
      <c r="AK20" s="97" t="s">
        <v>66</v>
      </c>
      <c r="AL20" s="45" t="s">
        <v>67</v>
      </c>
      <c r="AM20" s="160" t="str">
        <f>MONTH(B20)&amp;"/"&amp;YEAR(B20)</f>
        <v>3/2026</v>
      </c>
      <c r="AN20" s="45">
        <f>WEEKNUM(B20)-WEEKNUM(EOMONTH(B20,-1)+1)+1</f>
        <v>4</v>
      </c>
      <c r="AO20" s="45" t="str">
        <f>MONTH(R20)&amp;"/"&amp;YEAR(R20)</f>
        <v>5/2026</v>
      </c>
      <c r="AP20" s="45">
        <f>WEEKNUM(R20)-WEEKNUM(EOMONTH(R20,-1)+1)+1</f>
        <v>5</v>
      </c>
      <c r="AQ20" s="45">
        <f>IF(AU20="S",IF(Q20="1. Aceitou o programa",R20-B20,0),0)</f>
        <v>63</v>
      </c>
      <c r="AR20" s="45">
        <f>IF(AU20="S",IF(AND(S20&lt;&gt;"",R20&lt;&gt;""),S20-R20,0),0)</f>
        <v>0</v>
      </c>
      <c r="AS20" s="45">
        <f>IF(AU20="S",IF(Q20="1. Aceitou o programa",IF(OR(X20="Não se Aplica",X20=""),IF(OR(W20="Não se Aplica",W20=""),0,W20-V20),AVERAGE(X20-W20,W20-V20)),0),0)</f>
        <v>26.5</v>
      </c>
      <c r="AT20" s="45">
        <f>IF(AU20="S",IF(AND(Q20="1. Aceitou o programa",AB20="Realizada"),IFERROR(IF(AA20="",0,AA20-R20),0),0),0)</f>
        <v>0</v>
      </c>
      <c r="AU20" s="45" t="str">
        <f>_xlfn.XLOOKUP(U20,'Lista Suspensa'!$AA$20:$AA$23,'Lista Suspensa'!$AB$20:$AB$23,"N/A")</f>
        <v>S</v>
      </c>
    </row>
    <row r="21" spans="1:47" ht="12" customHeight="1" x14ac:dyDescent="0.3">
      <c r="A21" s="87" t="s">
        <v>47</v>
      </c>
      <c r="B21" s="88">
        <v>46104</v>
      </c>
      <c r="C21" s="89" t="s">
        <v>48</v>
      </c>
      <c r="D21" s="89" t="s">
        <v>49</v>
      </c>
      <c r="E21" s="189">
        <v>87878616</v>
      </c>
      <c r="F21" s="197" t="s">
        <v>153</v>
      </c>
      <c r="G21" s="90">
        <v>48010543829</v>
      </c>
      <c r="H21" s="91">
        <v>36252</v>
      </c>
      <c r="I21" s="89"/>
      <c r="J21" s="89" t="s">
        <v>84</v>
      </c>
      <c r="K21" s="89" t="s">
        <v>52</v>
      </c>
      <c r="L21" s="89" t="s">
        <v>85</v>
      </c>
      <c r="M21" s="89" t="s">
        <v>154</v>
      </c>
      <c r="N21" s="89" t="s">
        <v>137</v>
      </c>
      <c r="O21" s="92" t="s">
        <v>155</v>
      </c>
      <c r="P21" s="93" t="s">
        <v>57</v>
      </c>
      <c r="Q21" s="110" t="s">
        <v>58</v>
      </c>
      <c r="R21" s="94">
        <v>46167</v>
      </c>
      <c r="S21" s="95"/>
      <c r="T21" s="95" t="s">
        <v>59</v>
      </c>
      <c r="U21" s="95" t="s">
        <v>60</v>
      </c>
      <c r="V21" s="91">
        <v>46114</v>
      </c>
      <c r="W21" s="91">
        <v>46160</v>
      </c>
      <c r="X21" s="91">
        <v>46167</v>
      </c>
      <c r="Y21" s="96" t="s">
        <v>81</v>
      </c>
      <c r="Z21" s="89" t="s">
        <v>2798</v>
      </c>
      <c r="AA21" s="95" t="s">
        <v>11045</v>
      </c>
      <c r="AB21" s="95" t="s">
        <v>11186</v>
      </c>
      <c r="AC21" s="95" t="s">
        <v>63</v>
      </c>
      <c r="AD21" s="95" t="s">
        <v>63</v>
      </c>
      <c r="AE21" s="95" t="s">
        <v>63</v>
      </c>
      <c r="AF21" s="95" t="s">
        <v>63</v>
      </c>
      <c r="AG21" s="194" t="s">
        <v>156</v>
      </c>
      <c r="AH21" s="95" t="s">
        <v>63</v>
      </c>
      <c r="AI21" s="97"/>
      <c r="AJ21" s="97" t="s">
        <v>65</v>
      </c>
      <c r="AK21" s="97" t="s">
        <v>66</v>
      </c>
      <c r="AL21" s="45" t="s">
        <v>67</v>
      </c>
      <c r="AM21" s="160" t="str">
        <f>MONTH(B21)&amp;"/"&amp;YEAR(B21)</f>
        <v>3/2026</v>
      </c>
      <c r="AN21" s="45">
        <f>WEEKNUM(B21)-WEEKNUM(EOMONTH(B21,-1)+1)+1</f>
        <v>4</v>
      </c>
      <c r="AO21" s="45" t="str">
        <f>MONTH(R21)&amp;"/"&amp;YEAR(R21)</f>
        <v>5/2026</v>
      </c>
      <c r="AP21" s="45">
        <f>WEEKNUM(R21)-WEEKNUM(EOMONTH(R21,-1)+1)+1</f>
        <v>5</v>
      </c>
      <c r="AQ21" s="45">
        <f>IF(AU21="S",IF(Q21="1. Aceitou o programa",R21-B21,0),0)</f>
        <v>63</v>
      </c>
      <c r="AR21" s="45">
        <f>IF(AU21="S",IF(AND(S21&lt;&gt;"",R21&lt;&gt;""),S21-R21,0),0)</f>
        <v>0</v>
      </c>
      <c r="AS21" s="45">
        <f>IF(AU21="S",IF(Q21="1. Aceitou o programa",IF(OR(X21="Não se Aplica",X21=""),IF(OR(W21="Não se Aplica",W21=""),0,W21-V21),AVERAGE(X21-W21,W21-V21)),0),0)</f>
        <v>26.5</v>
      </c>
      <c r="AT21" s="45">
        <f>IF(AU21="S",IF(AND(Q21="1. Aceitou o programa",AB21="Realizada"),IFERROR(IF(AA21="",0,AA21-R21),0),0),0)</f>
        <v>0</v>
      </c>
      <c r="AU21" s="45" t="str">
        <f>_xlfn.XLOOKUP(U21,'Lista Suspensa'!$AA$20:$AA$23,'Lista Suspensa'!$AB$20:$AB$23,"N/A")</f>
        <v>S</v>
      </c>
    </row>
    <row r="22" spans="1:47" ht="12" customHeight="1" x14ac:dyDescent="0.3">
      <c r="A22" s="87" t="s">
        <v>47</v>
      </c>
      <c r="B22" s="88">
        <v>46104</v>
      </c>
      <c r="C22" s="89" t="s">
        <v>48</v>
      </c>
      <c r="D22" s="89" t="s">
        <v>49</v>
      </c>
      <c r="E22" s="189">
        <v>73769304</v>
      </c>
      <c r="F22" s="197" t="s">
        <v>157</v>
      </c>
      <c r="G22" s="90">
        <v>84862220959</v>
      </c>
      <c r="H22" s="91">
        <v>27423</v>
      </c>
      <c r="I22" s="89"/>
      <c r="J22" s="89" t="s">
        <v>51</v>
      </c>
      <c r="K22" s="89" t="s">
        <v>52</v>
      </c>
      <c r="L22" s="89" t="s">
        <v>85</v>
      </c>
      <c r="M22" s="89" t="s">
        <v>158</v>
      </c>
      <c r="N22" s="89" t="s">
        <v>159</v>
      </c>
      <c r="O22" s="92" t="s">
        <v>160</v>
      </c>
      <c r="P22" s="93" t="s">
        <v>57</v>
      </c>
      <c r="Q22" s="110" t="s">
        <v>58</v>
      </c>
      <c r="R22" s="94">
        <v>46167</v>
      </c>
      <c r="S22" s="95"/>
      <c r="T22" s="95" t="s">
        <v>59</v>
      </c>
      <c r="U22" s="95" t="s">
        <v>60</v>
      </c>
      <c r="V22" s="91">
        <v>46114</v>
      </c>
      <c r="W22" s="91">
        <v>46160</v>
      </c>
      <c r="X22" s="91">
        <v>46167</v>
      </c>
      <c r="Y22" s="96" t="s">
        <v>61</v>
      </c>
      <c r="Z22" s="89" t="s">
        <v>2798</v>
      </c>
      <c r="AA22" s="95" t="s">
        <v>11046</v>
      </c>
      <c r="AB22" s="95" t="s">
        <v>11186</v>
      </c>
      <c r="AC22" s="95" t="s">
        <v>63</v>
      </c>
      <c r="AD22" s="95" t="s">
        <v>63</v>
      </c>
      <c r="AE22" s="95" t="s">
        <v>63</v>
      </c>
      <c r="AF22" s="95" t="s">
        <v>63</v>
      </c>
      <c r="AG22" s="194" t="s">
        <v>161</v>
      </c>
      <c r="AH22" s="95" t="s">
        <v>63</v>
      </c>
      <c r="AI22" s="97"/>
      <c r="AJ22" s="97" t="s">
        <v>65</v>
      </c>
      <c r="AK22" s="97" t="s">
        <v>66</v>
      </c>
      <c r="AL22" s="45" t="s">
        <v>67</v>
      </c>
      <c r="AM22" s="160" t="str">
        <f>MONTH(B22)&amp;"/"&amp;YEAR(B22)</f>
        <v>3/2026</v>
      </c>
      <c r="AN22" s="45">
        <f>WEEKNUM(B22)-WEEKNUM(EOMONTH(B22,-1)+1)+1</f>
        <v>4</v>
      </c>
      <c r="AO22" s="45" t="str">
        <f>MONTH(R22)&amp;"/"&amp;YEAR(R22)</f>
        <v>5/2026</v>
      </c>
      <c r="AP22" s="45">
        <f>WEEKNUM(R22)-WEEKNUM(EOMONTH(R22,-1)+1)+1</f>
        <v>5</v>
      </c>
      <c r="AQ22" s="45">
        <f>IF(AU22="S",IF(Q22="1. Aceitou o programa",R22-B22,0),0)</f>
        <v>63</v>
      </c>
      <c r="AR22" s="45">
        <f>IF(AU22="S",IF(AND(S22&lt;&gt;"",R22&lt;&gt;""),S22-R22,0),0)</f>
        <v>0</v>
      </c>
      <c r="AS22" s="45">
        <f>IF(AU22="S",IF(Q22="1. Aceitou o programa",IF(OR(X22="Não se Aplica",X22=""),IF(OR(W22="Não se Aplica",W22=""),0,W22-V22),AVERAGE(X22-W22,W22-V22)),0),0)</f>
        <v>26.5</v>
      </c>
      <c r="AT22" s="45">
        <f>IF(AU22="S",IF(AND(Q22="1. Aceitou o programa",AB22="Realizada"),IFERROR(IF(AA22="",0,AA22-R22),0),0),0)</f>
        <v>0</v>
      </c>
      <c r="AU22" s="45" t="str">
        <f>_xlfn.XLOOKUP(U22,'Lista Suspensa'!$AA$20:$AA$23,'Lista Suspensa'!$AB$20:$AB$23,"N/A")</f>
        <v>S</v>
      </c>
    </row>
    <row r="23" spans="1:47" ht="12" customHeight="1" x14ac:dyDescent="0.3">
      <c r="A23" s="87" t="s">
        <v>47</v>
      </c>
      <c r="B23" s="88">
        <v>46104</v>
      </c>
      <c r="C23" s="89" t="s">
        <v>48</v>
      </c>
      <c r="D23" s="89" t="s">
        <v>49</v>
      </c>
      <c r="E23" s="189">
        <v>73828294</v>
      </c>
      <c r="F23" s="197" t="s">
        <v>162</v>
      </c>
      <c r="G23" s="90">
        <v>6957100790</v>
      </c>
      <c r="H23" s="91">
        <v>27395</v>
      </c>
      <c r="I23" s="89"/>
      <c r="J23" s="89" t="s">
        <v>84</v>
      </c>
      <c r="K23" s="89" t="s">
        <v>76</v>
      </c>
      <c r="L23" s="89" t="s">
        <v>95</v>
      </c>
      <c r="M23" s="89" t="s">
        <v>163</v>
      </c>
      <c r="N23" s="89" t="s">
        <v>159</v>
      </c>
      <c r="O23" s="92" t="s">
        <v>164</v>
      </c>
      <c r="P23" s="93" t="s">
        <v>57</v>
      </c>
      <c r="Q23" s="110" t="s">
        <v>58</v>
      </c>
      <c r="R23" s="94">
        <v>46167</v>
      </c>
      <c r="S23" s="95"/>
      <c r="T23" s="95" t="s">
        <v>59</v>
      </c>
      <c r="U23" s="95" t="s">
        <v>60</v>
      </c>
      <c r="V23" s="91">
        <v>46114</v>
      </c>
      <c r="W23" s="91">
        <v>46160</v>
      </c>
      <c r="X23" s="91">
        <v>46167</v>
      </c>
      <c r="Y23" s="96" t="s">
        <v>81</v>
      </c>
      <c r="Z23" s="89" t="s">
        <v>2798</v>
      </c>
      <c r="AA23" s="95" t="s">
        <v>11047</v>
      </c>
      <c r="AB23" s="95" t="s">
        <v>11186</v>
      </c>
      <c r="AC23" s="95" t="s">
        <v>63</v>
      </c>
      <c r="AD23" s="95" t="s">
        <v>63</v>
      </c>
      <c r="AE23" s="95" t="s">
        <v>63</v>
      </c>
      <c r="AF23" s="95" t="s">
        <v>63</v>
      </c>
      <c r="AG23" s="194" t="s">
        <v>165</v>
      </c>
      <c r="AH23" s="95" t="s">
        <v>63</v>
      </c>
      <c r="AI23" s="97"/>
      <c r="AJ23" s="97" t="s">
        <v>65</v>
      </c>
      <c r="AK23" s="97" t="s">
        <v>66</v>
      </c>
      <c r="AL23" s="45" t="s">
        <v>67</v>
      </c>
      <c r="AM23" s="160" t="str">
        <f>MONTH(B23)&amp;"/"&amp;YEAR(B23)</f>
        <v>3/2026</v>
      </c>
      <c r="AN23" s="45">
        <f>WEEKNUM(B23)-WEEKNUM(EOMONTH(B23,-1)+1)+1</f>
        <v>4</v>
      </c>
      <c r="AO23" s="45" t="str">
        <f>MONTH(R23)&amp;"/"&amp;YEAR(R23)</f>
        <v>5/2026</v>
      </c>
      <c r="AP23" s="45">
        <f>WEEKNUM(R23)-WEEKNUM(EOMONTH(R23,-1)+1)+1</f>
        <v>5</v>
      </c>
      <c r="AQ23" s="45">
        <f>IF(AU23="S",IF(Q23="1. Aceitou o programa",R23-B23,0),0)</f>
        <v>63</v>
      </c>
      <c r="AR23" s="45">
        <f>IF(AU23="S",IF(AND(S23&lt;&gt;"",R23&lt;&gt;""),S23-R23,0),0)</f>
        <v>0</v>
      </c>
      <c r="AS23" s="45">
        <f>IF(AU23="S",IF(Q23="1. Aceitou o programa",IF(OR(X23="Não se Aplica",X23=""),IF(OR(W23="Não se Aplica",W23=""),0,W23-V23),AVERAGE(X23-W23,W23-V23)),0),0)</f>
        <v>26.5</v>
      </c>
      <c r="AT23" s="45">
        <f>IF(AU23="S",IF(AND(Q23="1. Aceitou o programa",AB23="Realizada"),IFERROR(IF(AA23="",0,AA23-R23),0),0),0)</f>
        <v>0</v>
      </c>
      <c r="AU23" s="45" t="str">
        <f>_xlfn.XLOOKUP(U23,'Lista Suspensa'!$AA$20:$AA$23,'Lista Suspensa'!$AB$20:$AB$23,"N/A")</f>
        <v>S</v>
      </c>
    </row>
    <row r="24" spans="1:47" ht="12" customHeight="1" x14ac:dyDescent="0.3">
      <c r="A24" s="87" t="s">
        <v>47</v>
      </c>
      <c r="B24" s="88">
        <v>46104</v>
      </c>
      <c r="C24" s="89" t="s">
        <v>48</v>
      </c>
      <c r="D24" s="89" t="s">
        <v>49</v>
      </c>
      <c r="E24" s="189">
        <v>84450691</v>
      </c>
      <c r="F24" s="197" t="s">
        <v>166</v>
      </c>
      <c r="G24" s="90">
        <v>15377219848</v>
      </c>
      <c r="H24" s="91">
        <v>26277</v>
      </c>
      <c r="I24" s="89"/>
      <c r="J24" s="89" t="s">
        <v>51</v>
      </c>
      <c r="K24" s="89" t="s">
        <v>52</v>
      </c>
      <c r="L24" s="89" t="s">
        <v>53</v>
      </c>
      <c r="M24" s="89" t="s">
        <v>167</v>
      </c>
      <c r="N24" s="89" t="s">
        <v>137</v>
      </c>
      <c r="O24" s="92" t="s">
        <v>168</v>
      </c>
      <c r="P24" s="93" t="s">
        <v>57</v>
      </c>
      <c r="Q24" s="110" t="s">
        <v>58</v>
      </c>
      <c r="R24" s="94">
        <v>46167</v>
      </c>
      <c r="S24" s="95"/>
      <c r="T24" s="95" t="s">
        <v>59</v>
      </c>
      <c r="U24" s="95" t="s">
        <v>60</v>
      </c>
      <c r="V24" s="91">
        <v>46114</v>
      </c>
      <c r="W24" s="91">
        <v>46160</v>
      </c>
      <c r="X24" s="91">
        <v>46167</v>
      </c>
      <c r="Y24" s="96" t="s">
        <v>81</v>
      </c>
      <c r="Z24" s="89" t="s">
        <v>2798</v>
      </c>
      <c r="AA24" s="95" t="s">
        <v>11048</v>
      </c>
      <c r="AB24" s="95" t="s">
        <v>11186</v>
      </c>
      <c r="AC24" s="95" t="s">
        <v>63</v>
      </c>
      <c r="AD24" s="95" t="s">
        <v>63</v>
      </c>
      <c r="AE24" s="95" t="s">
        <v>63</v>
      </c>
      <c r="AF24" s="95" t="s">
        <v>63</v>
      </c>
      <c r="AG24" s="194" t="s">
        <v>169</v>
      </c>
      <c r="AH24" s="95" t="s">
        <v>63</v>
      </c>
      <c r="AI24" s="97"/>
      <c r="AJ24" s="97" t="s">
        <v>65</v>
      </c>
      <c r="AK24" s="97" t="s">
        <v>66</v>
      </c>
      <c r="AL24" s="45" t="s">
        <v>67</v>
      </c>
      <c r="AM24" s="160" t="str">
        <f>MONTH(B24)&amp;"/"&amp;YEAR(B24)</f>
        <v>3/2026</v>
      </c>
      <c r="AN24" s="45">
        <f>WEEKNUM(B24)-WEEKNUM(EOMONTH(B24,-1)+1)+1</f>
        <v>4</v>
      </c>
      <c r="AO24" s="45" t="str">
        <f>MONTH(R24)&amp;"/"&amp;YEAR(R24)</f>
        <v>5/2026</v>
      </c>
      <c r="AP24" s="45">
        <f>WEEKNUM(R24)-WEEKNUM(EOMONTH(R24,-1)+1)+1</f>
        <v>5</v>
      </c>
      <c r="AQ24" s="45">
        <f>IF(AU24="S",IF(Q24="1. Aceitou o programa",R24-B24,0),0)</f>
        <v>63</v>
      </c>
      <c r="AR24" s="45">
        <f>IF(AU24="S",IF(AND(S24&lt;&gt;"",R24&lt;&gt;""),S24-R24,0),0)</f>
        <v>0</v>
      </c>
      <c r="AS24" s="45">
        <f>IF(AU24="S",IF(Q24="1. Aceitou o programa",IF(OR(X24="Não se Aplica",X24=""),IF(OR(W24="Não se Aplica",W24=""),0,W24-V24),AVERAGE(X24-W24,W24-V24)),0),0)</f>
        <v>26.5</v>
      </c>
      <c r="AT24" s="45">
        <f>IF(AU24="S",IF(AND(Q24="1. Aceitou o programa",AB24="Realizada"),IFERROR(IF(AA24="",0,AA24-R24),0),0),0)</f>
        <v>0</v>
      </c>
      <c r="AU24" s="45" t="str">
        <f>_xlfn.XLOOKUP(U24,'Lista Suspensa'!$AA$20:$AA$23,'Lista Suspensa'!$AB$20:$AB$23,"N/A")</f>
        <v>S</v>
      </c>
    </row>
    <row r="25" spans="1:47" ht="12" customHeight="1" x14ac:dyDescent="0.3">
      <c r="A25" s="87" t="s">
        <v>47</v>
      </c>
      <c r="B25" s="88">
        <v>46104</v>
      </c>
      <c r="C25" s="89" t="s">
        <v>48</v>
      </c>
      <c r="D25" s="89" t="s">
        <v>49</v>
      </c>
      <c r="E25" s="189">
        <v>76590612</v>
      </c>
      <c r="F25" s="197" t="s">
        <v>170</v>
      </c>
      <c r="G25" s="90">
        <v>70715483587</v>
      </c>
      <c r="H25" s="91">
        <v>27122</v>
      </c>
      <c r="I25" s="89"/>
      <c r="J25" s="89" t="s">
        <v>84</v>
      </c>
      <c r="K25" s="89" t="s">
        <v>52</v>
      </c>
      <c r="L25" s="89" t="s">
        <v>85</v>
      </c>
      <c r="M25" s="89" t="s">
        <v>171</v>
      </c>
      <c r="N25" s="89" t="s">
        <v>159</v>
      </c>
      <c r="O25" s="92" t="s">
        <v>172</v>
      </c>
      <c r="P25" s="93" t="s">
        <v>57</v>
      </c>
      <c r="Q25" s="110" t="s">
        <v>58</v>
      </c>
      <c r="R25" s="94">
        <v>46167</v>
      </c>
      <c r="S25" s="95"/>
      <c r="T25" s="95" t="s">
        <v>59</v>
      </c>
      <c r="U25" s="95" t="s">
        <v>60</v>
      </c>
      <c r="V25" s="91">
        <v>46114</v>
      </c>
      <c r="W25" s="91">
        <v>46160</v>
      </c>
      <c r="X25" s="91">
        <v>46167</v>
      </c>
      <c r="Y25" s="96" t="s">
        <v>81</v>
      </c>
      <c r="Z25" s="89" t="s">
        <v>2798</v>
      </c>
      <c r="AA25" s="95" t="s">
        <v>11049</v>
      </c>
      <c r="AB25" s="95" t="s">
        <v>11186</v>
      </c>
      <c r="AC25" s="95" t="s">
        <v>63</v>
      </c>
      <c r="AD25" s="95" t="s">
        <v>63</v>
      </c>
      <c r="AE25" s="95" t="s">
        <v>63</v>
      </c>
      <c r="AF25" s="95" t="s">
        <v>63</v>
      </c>
      <c r="AG25" s="194" t="s">
        <v>173</v>
      </c>
      <c r="AH25" s="95" t="s">
        <v>63</v>
      </c>
      <c r="AI25" s="97"/>
      <c r="AJ25" s="97" t="s">
        <v>65</v>
      </c>
      <c r="AK25" s="97" t="s">
        <v>66</v>
      </c>
      <c r="AL25" s="45" t="s">
        <v>67</v>
      </c>
      <c r="AM25" s="160" t="str">
        <f>MONTH(B25)&amp;"/"&amp;YEAR(B25)</f>
        <v>3/2026</v>
      </c>
      <c r="AN25" s="45">
        <f>WEEKNUM(B25)-WEEKNUM(EOMONTH(B25,-1)+1)+1</f>
        <v>4</v>
      </c>
      <c r="AO25" s="45" t="str">
        <f>MONTH(R25)&amp;"/"&amp;YEAR(R25)</f>
        <v>5/2026</v>
      </c>
      <c r="AP25" s="45">
        <f>WEEKNUM(R25)-WEEKNUM(EOMONTH(R25,-1)+1)+1</f>
        <v>5</v>
      </c>
      <c r="AQ25" s="45">
        <f>IF(AU25="S",IF(Q25="1. Aceitou o programa",R25-B25,0),0)</f>
        <v>63</v>
      </c>
      <c r="AR25" s="45">
        <f>IF(AU25="S",IF(AND(S25&lt;&gt;"",R25&lt;&gt;""),S25-R25,0),0)</f>
        <v>0</v>
      </c>
      <c r="AS25" s="45">
        <f>IF(AU25="S",IF(Q25="1. Aceitou o programa",IF(OR(X25="Não se Aplica",X25=""),IF(OR(W25="Não se Aplica",W25=""),0,W25-V25),AVERAGE(X25-W25,W25-V25)),0),0)</f>
        <v>26.5</v>
      </c>
      <c r="AT25" s="45">
        <f>IF(AU25="S",IF(AND(Q25="1. Aceitou o programa",AB25="Realizada"),IFERROR(IF(AA25="",0,AA25-R25),0),0),0)</f>
        <v>0</v>
      </c>
      <c r="AU25" s="45" t="str">
        <f>_xlfn.XLOOKUP(U25,'Lista Suspensa'!$AA$20:$AA$23,'Lista Suspensa'!$AB$20:$AB$23,"N/A")</f>
        <v>S</v>
      </c>
    </row>
    <row r="26" spans="1:47" ht="12" customHeight="1" x14ac:dyDescent="0.3">
      <c r="A26" s="87" t="s">
        <v>47</v>
      </c>
      <c r="B26" s="88">
        <v>46104</v>
      </c>
      <c r="C26" s="89" t="s">
        <v>48</v>
      </c>
      <c r="D26" s="89" t="s">
        <v>49</v>
      </c>
      <c r="E26" s="189">
        <v>83813404</v>
      </c>
      <c r="F26" s="197" t="s">
        <v>174</v>
      </c>
      <c r="G26" s="90">
        <v>483184187</v>
      </c>
      <c r="H26" s="91">
        <v>16373</v>
      </c>
      <c r="I26" s="89"/>
      <c r="J26" s="89" t="s">
        <v>84</v>
      </c>
      <c r="K26" s="89" t="s">
        <v>52</v>
      </c>
      <c r="L26" s="89" t="s">
        <v>85</v>
      </c>
      <c r="M26" s="89" t="s">
        <v>175</v>
      </c>
      <c r="N26" s="89" t="s">
        <v>176</v>
      </c>
      <c r="O26" s="92" t="s">
        <v>177</v>
      </c>
      <c r="P26" s="93" t="s">
        <v>57</v>
      </c>
      <c r="Q26" s="110" t="s">
        <v>58</v>
      </c>
      <c r="R26" s="94">
        <v>46167</v>
      </c>
      <c r="S26" s="95"/>
      <c r="T26" s="95" t="s">
        <v>59</v>
      </c>
      <c r="U26" s="95" t="s">
        <v>60</v>
      </c>
      <c r="V26" s="91">
        <v>46114</v>
      </c>
      <c r="W26" s="91">
        <v>46160</v>
      </c>
      <c r="X26" s="91">
        <v>46167</v>
      </c>
      <c r="Y26" s="96" t="s">
        <v>61</v>
      </c>
      <c r="Z26" s="89" t="s">
        <v>2798</v>
      </c>
      <c r="AA26" s="95" t="s">
        <v>11050</v>
      </c>
      <c r="AB26" s="95" t="s">
        <v>11186</v>
      </c>
      <c r="AC26" s="95" t="s">
        <v>63</v>
      </c>
      <c r="AD26" s="95" t="s">
        <v>63</v>
      </c>
      <c r="AE26" s="95" t="s">
        <v>63</v>
      </c>
      <c r="AF26" s="95" t="s">
        <v>63</v>
      </c>
      <c r="AG26" s="194" t="s">
        <v>178</v>
      </c>
      <c r="AH26" s="95" t="s">
        <v>63</v>
      </c>
      <c r="AI26" s="97"/>
      <c r="AJ26" s="97" t="s">
        <v>65</v>
      </c>
      <c r="AK26" s="97" t="s">
        <v>66</v>
      </c>
      <c r="AL26" s="45" t="s">
        <v>67</v>
      </c>
      <c r="AM26" s="160" t="str">
        <f>MONTH(B26)&amp;"/"&amp;YEAR(B26)</f>
        <v>3/2026</v>
      </c>
      <c r="AN26" s="45">
        <f>WEEKNUM(B26)-WEEKNUM(EOMONTH(B26,-1)+1)+1</f>
        <v>4</v>
      </c>
      <c r="AO26" s="45" t="str">
        <f>MONTH(R26)&amp;"/"&amp;YEAR(R26)</f>
        <v>5/2026</v>
      </c>
      <c r="AP26" s="45">
        <f>WEEKNUM(R26)-WEEKNUM(EOMONTH(R26,-1)+1)+1</f>
        <v>5</v>
      </c>
      <c r="AQ26" s="45">
        <f>IF(AU26="S",IF(Q26="1. Aceitou o programa",R26-B26,0),0)</f>
        <v>63</v>
      </c>
      <c r="AR26" s="45">
        <f>IF(AU26="S",IF(AND(S26&lt;&gt;"",R26&lt;&gt;""),S26-R26,0),0)</f>
        <v>0</v>
      </c>
      <c r="AS26" s="45">
        <f>IF(AU26="S",IF(Q26="1. Aceitou o programa",IF(OR(X26="Não se Aplica",X26=""),IF(OR(W26="Não se Aplica",W26=""),0,W26-V26),AVERAGE(X26-W26,W26-V26)),0),0)</f>
        <v>26.5</v>
      </c>
      <c r="AT26" s="45">
        <f>IF(AU26="S",IF(AND(Q26="1. Aceitou o programa",AB26="Realizada"),IFERROR(IF(AA26="",0,AA26-R26),0),0),0)</f>
        <v>0</v>
      </c>
      <c r="AU26" s="45" t="str">
        <f>_xlfn.XLOOKUP(U26,'Lista Suspensa'!$AA$20:$AA$23,'Lista Suspensa'!$AB$20:$AB$23,"N/A")</f>
        <v>S</v>
      </c>
    </row>
    <row r="27" spans="1:47" ht="12" customHeight="1" x14ac:dyDescent="0.3">
      <c r="A27" s="87" t="s">
        <v>47</v>
      </c>
      <c r="B27" s="88">
        <v>46104</v>
      </c>
      <c r="C27" s="89" t="s">
        <v>48</v>
      </c>
      <c r="D27" s="89" t="s">
        <v>49</v>
      </c>
      <c r="E27" s="189">
        <v>76921125</v>
      </c>
      <c r="F27" s="197" t="s">
        <v>179</v>
      </c>
      <c r="G27" s="90">
        <v>1816367788</v>
      </c>
      <c r="H27" s="91">
        <v>26183</v>
      </c>
      <c r="I27" s="89"/>
      <c r="J27" s="89" t="s">
        <v>51</v>
      </c>
      <c r="K27" s="89" t="s">
        <v>76</v>
      </c>
      <c r="L27" s="89" t="s">
        <v>95</v>
      </c>
      <c r="M27" s="89" t="s">
        <v>180</v>
      </c>
      <c r="N27" s="89" t="s">
        <v>159</v>
      </c>
      <c r="O27" s="92" t="s">
        <v>181</v>
      </c>
      <c r="P27" s="93" t="s">
        <v>57</v>
      </c>
      <c r="Q27" s="110" t="s">
        <v>58</v>
      </c>
      <c r="R27" s="94">
        <v>46167</v>
      </c>
      <c r="S27" s="95"/>
      <c r="T27" s="95" t="s">
        <v>59</v>
      </c>
      <c r="U27" s="95" t="s">
        <v>60</v>
      </c>
      <c r="V27" s="91">
        <v>46118</v>
      </c>
      <c r="W27" s="91">
        <v>46160</v>
      </c>
      <c r="X27" s="91">
        <v>46167</v>
      </c>
      <c r="Y27" s="96" t="s">
        <v>81</v>
      </c>
      <c r="Z27" s="89" t="s">
        <v>2798</v>
      </c>
      <c r="AA27" s="95" t="s">
        <v>11051</v>
      </c>
      <c r="AB27" s="95" t="s">
        <v>11186</v>
      </c>
      <c r="AC27" s="95" t="s">
        <v>63</v>
      </c>
      <c r="AD27" s="95" t="s">
        <v>63</v>
      </c>
      <c r="AE27" s="95" t="s">
        <v>63</v>
      </c>
      <c r="AF27" s="95" t="s">
        <v>63</v>
      </c>
      <c r="AG27" s="194" t="s">
        <v>182</v>
      </c>
      <c r="AH27" s="95" t="s">
        <v>63</v>
      </c>
      <c r="AI27" s="97"/>
      <c r="AJ27" s="97" t="s">
        <v>65</v>
      </c>
      <c r="AK27" s="97" t="s">
        <v>66</v>
      </c>
      <c r="AL27" s="45" t="s">
        <v>67</v>
      </c>
      <c r="AM27" s="160" t="str">
        <f>MONTH(B27)&amp;"/"&amp;YEAR(B27)</f>
        <v>3/2026</v>
      </c>
      <c r="AN27" s="45">
        <f>WEEKNUM(B27)-WEEKNUM(EOMONTH(B27,-1)+1)+1</f>
        <v>4</v>
      </c>
      <c r="AO27" s="45" t="str">
        <f>MONTH(R27)&amp;"/"&amp;YEAR(R27)</f>
        <v>5/2026</v>
      </c>
      <c r="AP27" s="45">
        <f>WEEKNUM(R27)-WEEKNUM(EOMONTH(R27,-1)+1)+1</f>
        <v>5</v>
      </c>
      <c r="AQ27" s="45">
        <f>IF(AU27="S",IF(Q27="1. Aceitou o programa",R27-B27,0),0)</f>
        <v>63</v>
      </c>
      <c r="AR27" s="45">
        <f>IF(AU27="S",IF(AND(S27&lt;&gt;"",R27&lt;&gt;""),S27-R27,0),0)</f>
        <v>0</v>
      </c>
      <c r="AS27" s="45">
        <f>IF(AU27="S",IF(Q27="1. Aceitou o programa",IF(OR(X27="Não se Aplica",X27=""),IF(OR(W27="Não se Aplica",W27=""),0,W27-V27),AVERAGE(X27-W27,W27-V27)),0),0)</f>
        <v>24.5</v>
      </c>
      <c r="AT27" s="45">
        <f>IF(AU27="S",IF(AND(Q27="1. Aceitou o programa",AB27="Realizada"),IFERROR(IF(AA27="",0,AA27-R27),0),0),0)</f>
        <v>0</v>
      </c>
      <c r="AU27" s="45" t="str">
        <f>_xlfn.XLOOKUP(U27,'Lista Suspensa'!$AA$20:$AA$23,'Lista Suspensa'!$AB$20:$AB$23,"N/A")</f>
        <v>S</v>
      </c>
    </row>
    <row r="28" spans="1:47" ht="12" customHeight="1" x14ac:dyDescent="0.3">
      <c r="A28" s="87" t="s">
        <v>47</v>
      </c>
      <c r="B28" s="88">
        <v>46104</v>
      </c>
      <c r="C28" s="89" t="s">
        <v>48</v>
      </c>
      <c r="D28" s="89" t="s">
        <v>49</v>
      </c>
      <c r="E28" s="189">
        <v>77219792</v>
      </c>
      <c r="F28" s="197" t="s">
        <v>183</v>
      </c>
      <c r="G28" s="90">
        <v>1687066361</v>
      </c>
      <c r="H28" s="91">
        <v>29818</v>
      </c>
      <c r="I28" s="89"/>
      <c r="J28" s="89" t="s">
        <v>51</v>
      </c>
      <c r="K28" s="89" t="s">
        <v>52</v>
      </c>
      <c r="L28" s="89" t="s">
        <v>85</v>
      </c>
      <c r="M28" s="89" t="s">
        <v>184</v>
      </c>
      <c r="N28" s="89" t="s">
        <v>159</v>
      </c>
      <c r="O28" s="92" t="s">
        <v>185</v>
      </c>
      <c r="P28" s="93" t="s">
        <v>57</v>
      </c>
      <c r="Q28" s="110" t="s">
        <v>58</v>
      </c>
      <c r="R28" s="94">
        <v>46167</v>
      </c>
      <c r="S28" s="95"/>
      <c r="T28" s="95" t="s">
        <v>59</v>
      </c>
      <c r="U28" s="95" t="s">
        <v>60</v>
      </c>
      <c r="V28" s="91">
        <v>46118</v>
      </c>
      <c r="W28" s="91">
        <v>46160</v>
      </c>
      <c r="X28" s="91">
        <v>46167</v>
      </c>
      <c r="Y28" s="96" t="s">
        <v>81</v>
      </c>
      <c r="Z28" s="89" t="s">
        <v>2798</v>
      </c>
      <c r="AA28" s="95" t="s">
        <v>11052</v>
      </c>
      <c r="AB28" s="95" t="s">
        <v>11186</v>
      </c>
      <c r="AC28" s="95" t="s">
        <v>63</v>
      </c>
      <c r="AD28" s="95" t="s">
        <v>63</v>
      </c>
      <c r="AE28" s="95" t="s">
        <v>63</v>
      </c>
      <c r="AF28" s="95" t="s">
        <v>63</v>
      </c>
      <c r="AG28" s="194" t="s">
        <v>186</v>
      </c>
      <c r="AH28" s="95" t="s">
        <v>63</v>
      </c>
      <c r="AI28" s="97"/>
      <c r="AJ28" s="97" t="s">
        <v>65</v>
      </c>
      <c r="AK28" s="97" t="s">
        <v>66</v>
      </c>
      <c r="AL28" s="45" t="s">
        <v>67</v>
      </c>
      <c r="AM28" s="160" t="str">
        <f>MONTH(B28)&amp;"/"&amp;YEAR(B28)</f>
        <v>3/2026</v>
      </c>
      <c r="AN28" s="45">
        <f>WEEKNUM(B28)-WEEKNUM(EOMONTH(B28,-1)+1)+1</f>
        <v>4</v>
      </c>
      <c r="AO28" s="45" t="str">
        <f>MONTH(R28)&amp;"/"&amp;YEAR(R28)</f>
        <v>5/2026</v>
      </c>
      <c r="AP28" s="45">
        <f>WEEKNUM(R28)-WEEKNUM(EOMONTH(R28,-1)+1)+1</f>
        <v>5</v>
      </c>
      <c r="AQ28" s="45">
        <f>IF(AU28="S",IF(Q28="1. Aceitou o programa",R28-B28,0),0)</f>
        <v>63</v>
      </c>
      <c r="AR28" s="45">
        <f>IF(AU28="S",IF(AND(S28&lt;&gt;"",R28&lt;&gt;""),S28-R28,0),0)</f>
        <v>0</v>
      </c>
      <c r="AS28" s="45">
        <f>IF(AU28="S",IF(Q28="1. Aceitou o programa",IF(OR(X28="Não se Aplica",X28=""),IF(OR(W28="Não se Aplica",W28=""),0,W28-V28),AVERAGE(X28-W28,W28-V28)),0),0)</f>
        <v>24.5</v>
      </c>
      <c r="AT28" s="45">
        <f>IF(AU28="S",IF(AND(Q28="1. Aceitou o programa",AB28="Realizada"),IFERROR(IF(AA28="",0,AA28-R28),0),0),0)</f>
        <v>0</v>
      </c>
      <c r="AU28" s="45" t="str">
        <f>_xlfn.XLOOKUP(U28,'Lista Suspensa'!$AA$20:$AA$23,'Lista Suspensa'!$AB$20:$AB$23,"N/A")</f>
        <v>S</v>
      </c>
    </row>
    <row r="29" spans="1:47" ht="12" customHeight="1" x14ac:dyDescent="0.3">
      <c r="A29" s="87" t="s">
        <v>47</v>
      </c>
      <c r="B29" s="88">
        <v>46104</v>
      </c>
      <c r="C29" s="89" t="s">
        <v>48</v>
      </c>
      <c r="D29" s="89" t="s">
        <v>49</v>
      </c>
      <c r="E29" s="189">
        <v>77408887</v>
      </c>
      <c r="F29" s="197" t="s">
        <v>187</v>
      </c>
      <c r="G29" s="90">
        <v>22651731854</v>
      </c>
      <c r="H29" s="91">
        <v>30683</v>
      </c>
      <c r="I29" s="89"/>
      <c r="J29" s="89" t="s">
        <v>51</v>
      </c>
      <c r="K29" s="89" t="s">
        <v>52</v>
      </c>
      <c r="L29" s="89" t="s">
        <v>85</v>
      </c>
      <c r="M29" s="89" t="s">
        <v>188</v>
      </c>
      <c r="N29" s="89" t="s">
        <v>159</v>
      </c>
      <c r="O29" s="92" t="s">
        <v>189</v>
      </c>
      <c r="P29" s="93" t="s">
        <v>57</v>
      </c>
      <c r="Q29" s="110" t="s">
        <v>58</v>
      </c>
      <c r="R29" s="94">
        <v>46167</v>
      </c>
      <c r="S29" s="95"/>
      <c r="T29" s="95" t="s">
        <v>59</v>
      </c>
      <c r="U29" s="95" t="s">
        <v>60</v>
      </c>
      <c r="V29" s="91">
        <v>46118</v>
      </c>
      <c r="W29" s="91">
        <v>46161</v>
      </c>
      <c r="X29" s="91">
        <v>46167</v>
      </c>
      <c r="Y29" s="96"/>
      <c r="Z29" s="89" t="s">
        <v>2798</v>
      </c>
      <c r="AA29" s="95" t="s">
        <v>11053</v>
      </c>
      <c r="AB29" s="95" t="s">
        <v>11186</v>
      </c>
      <c r="AC29" s="95" t="s">
        <v>63</v>
      </c>
      <c r="AD29" s="95" t="s">
        <v>63</v>
      </c>
      <c r="AE29" s="95" t="s">
        <v>63</v>
      </c>
      <c r="AF29" s="95" t="s">
        <v>63</v>
      </c>
      <c r="AG29" s="194" t="s">
        <v>173</v>
      </c>
      <c r="AH29" s="95" t="s">
        <v>63</v>
      </c>
      <c r="AI29" s="97"/>
      <c r="AJ29" s="97" t="s">
        <v>65</v>
      </c>
      <c r="AK29" s="97" t="s">
        <v>66</v>
      </c>
      <c r="AL29" s="45" t="s">
        <v>67</v>
      </c>
      <c r="AM29" s="160" t="str">
        <f>MONTH(B29)&amp;"/"&amp;YEAR(B29)</f>
        <v>3/2026</v>
      </c>
      <c r="AN29" s="45">
        <f>WEEKNUM(B29)-WEEKNUM(EOMONTH(B29,-1)+1)+1</f>
        <v>4</v>
      </c>
      <c r="AO29" s="45" t="str">
        <f>MONTH(R29)&amp;"/"&amp;YEAR(R29)</f>
        <v>5/2026</v>
      </c>
      <c r="AP29" s="45">
        <f>WEEKNUM(R29)-WEEKNUM(EOMONTH(R29,-1)+1)+1</f>
        <v>5</v>
      </c>
      <c r="AQ29" s="45">
        <f>IF(AU29="S",IF(Q29="1. Aceitou o programa",R29-B29,0),0)</f>
        <v>63</v>
      </c>
      <c r="AR29" s="45">
        <f>IF(AU29="S",IF(AND(S29&lt;&gt;"",R29&lt;&gt;""),S29-R29,0),0)</f>
        <v>0</v>
      </c>
      <c r="AS29" s="45">
        <f>IF(AU29="S",IF(Q29="1. Aceitou o programa",IF(OR(X29="Não se Aplica",X29=""),IF(OR(W29="Não se Aplica",W29=""),0,W29-V29),AVERAGE(X29-W29,W29-V29)),0),0)</f>
        <v>24.5</v>
      </c>
      <c r="AT29" s="45">
        <f>IF(AU29="S",IF(AND(Q29="1. Aceitou o programa",AB29="Realizada"),IFERROR(IF(AA29="",0,AA29-R29),0),0),0)</f>
        <v>0</v>
      </c>
      <c r="AU29" s="45" t="str">
        <f>_xlfn.XLOOKUP(U29,'Lista Suspensa'!$AA$20:$AA$23,'Lista Suspensa'!$AB$20:$AB$23,"N/A")</f>
        <v>S</v>
      </c>
    </row>
    <row r="30" spans="1:47" ht="12" customHeight="1" x14ac:dyDescent="0.3">
      <c r="A30" s="87" t="s">
        <v>47</v>
      </c>
      <c r="B30" s="88">
        <v>46104</v>
      </c>
      <c r="C30" s="89" t="s">
        <v>48</v>
      </c>
      <c r="D30" s="89" t="s">
        <v>49</v>
      </c>
      <c r="E30" s="189">
        <v>85721645</v>
      </c>
      <c r="F30" s="197" t="s">
        <v>190</v>
      </c>
      <c r="G30" s="90">
        <v>28695690768</v>
      </c>
      <c r="H30" s="91">
        <v>18857</v>
      </c>
      <c r="I30" s="89"/>
      <c r="J30" s="89" t="s">
        <v>84</v>
      </c>
      <c r="K30" s="89" t="s">
        <v>76</v>
      </c>
      <c r="L30" s="89" t="s">
        <v>191</v>
      </c>
      <c r="M30" s="89" t="s">
        <v>192</v>
      </c>
      <c r="N30" s="89" t="s">
        <v>137</v>
      </c>
      <c r="O30" s="92" t="s">
        <v>193</v>
      </c>
      <c r="P30" s="93" t="s">
        <v>57</v>
      </c>
      <c r="Q30" s="110" t="s">
        <v>58</v>
      </c>
      <c r="R30" s="94">
        <v>46167</v>
      </c>
      <c r="S30" s="95"/>
      <c r="T30" s="95" t="s">
        <v>59</v>
      </c>
      <c r="U30" s="95" t="s">
        <v>60</v>
      </c>
      <c r="V30" s="91">
        <v>46118</v>
      </c>
      <c r="W30" s="91">
        <v>46161</v>
      </c>
      <c r="X30" s="91">
        <v>46167</v>
      </c>
      <c r="Y30" s="96" t="s">
        <v>81</v>
      </c>
      <c r="Z30" s="89" t="s">
        <v>2798</v>
      </c>
      <c r="AA30" s="95" t="s">
        <v>11054</v>
      </c>
      <c r="AB30" s="95" t="s">
        <v>11186</v>
      </c>
      <c r="AC30" s="95" t="s">
        <v>63</v>
      </c>
      <c r="AD30" s="95" t="s">
        <v>63</v>
      </c>
      <c r="AE30" s="95" t="s">
        <v>63</v>
      </c>
      <c r="AF30" s="95" t="s">
        <v>63</v>
      </c>
      <c r="AG30" s="194" t="s">
        <v>194</v>
      </c>
      <c r="AH30" s="95" t="s">
        <v>63</v>
      </c>
      <c r="AI30" s="97"/>
      <c r="AJ30" s="97" t="s">
        <v>65</v>
      </c>
      <c r="AK30" s="97" t="s">
        <v>66</v>
      </c>
      <c r="AL30" s="45" t="s">
        <v>67</v>
      </c>
      <c r="AM30" s="160" t="str">
        <f>MONTH(B30)&amp;"/"&amp;YEAR(B30)</f>
        <v>3/2026</v>
      </c>
      <c r="AN30" s="45">
        <f>WEEKNUM(B30)-WEEKNUM(EOMONTH(B30,-1)+1)+1</f>
        <v>4</v>
      </c>
      <c r="AO30" s="45" t="str">
        <f>MONTH(R30)&amp;"/"&amp;YEAR(R30)</f>
        <v>5/2026</v>
      </c>
      <c r="AP30" s="45">
        <f>WEEKNUM(R30)-WEEKNUM(EOMONTH(R30,-1)+1)+1</f>
        <v>5</v>
      </c>
      <c r="AQ30" s="45">
        <f>IF(AU30="S",IF(Q30="1. Aceitou o programa",R30-B30,0),0)</f>
        <v>63</v>
      </c>
      <c r="AR30" s="45">
        <f>IF(AU30="S",IF(AND(S30&lt;&gt;"",R30&lt;&gt;""),S30-R30,0),0)</f>
        <v>0</v>
      </c>
      <c r="AS30" s="45">
        <f>IF(AU30="S",IF(Q30="1. Aceitou o programa",IF(OR(X30="Não se Aplica",X30=""),IF(OR(W30="Não se Aplica",W30=""),0,W30-V30),AVERAGE(X30-W30,W30-V30)),0),0)</f>
        <v>24.5</v>
      </c>
      <c r="AT30" s="45">
        <f>IF(AU30="S",IF(AND(Q30="1. Aceitou o programa",AB30="Realizada"),IFERROR(IF(AA30="",0,AA30-R30),0),0),0)</f>
        <v>0</v>
      </c>
      <c r="AU30" s="45" t="str">
        <f>_xlfn.XLOOKUP(U30,'Lista Suspensa'!$AA$20:$AA$23,'Lista Suspensa'!$AB$20:$AB$23,"N/A")</f>
        <v>S</v>
      </c>
    </row>
    <row r="31" spans="1:47" ht="12" customHeight="1" x14ac:dyDescent="0.3">
      <c r="A31" s="87" t="s">
        <v>47</v>
      </c>
      <c r="B31" s="88">
        <v>46104</v>
      </c>
      <c r="C31" s="89" t="s">
        <v>48</v>
      </c>
      <c r="D31" s="89" t="s">
        <v>49</v>
      </c>
      <c r="E31" s="189">
        <v>78356382</v>
      </c>
      <c r="F31" s="197" t="s">
        <v>195</v>
      </c>
      <c r="G31" s="90">
        <v>14206898782</v>
      </c>
      <c r="H31" s="91">
        <v>33778</v>
      </c>
      <c r="I31" s="89"/>
      <c r="J31" s="89" t="s">
        <v>51</v>
      </c>
      <c r="K31" s="89" t="s">
        <v>76</v>
      </c>
      <c r="L31" s="89" t="s">
        <v>95</v>
      </c>
      <c r="M31" s="89" t="s">
        <v>196</v>
      </c>
      <c r="N31" s="89" t="s">
        <v>197</v>
      </c>
      <c r="O31" s="92" t="s">
        <v>198</v>
      </c>
      <c r="P31" s="93" t="s">
        <v>57</v>
      </c>
      <c r="Q31" s="110" t="s">
        <v>58</v>
      </c>
      <c r="R31" s="94">
        <v>46167</v>
      </c>
      <c r="S31" s="95"/>
      <c r="T31" s="95" t="s">
        <v>59</v>
      </c>
      <c r="U31" s="95" t="s">
        <v>60</v>
      </c>
      <c r="V31" s="91">
        <v>46118</v>
      </c>
      <c r="W31" s="91">
        <v>46161</v>
      </c>
      <c r="X31" s="91">
        <v>46167</v>
      </c>
      <c r="Y31" s="96" t="s">
        <v>81</v>
      </c>
      <c r="Z31" s="89" t="s">
        <v>2798</v>
      </c>
      <c r="AA31" s="95" t="s">
        <v>11055</v>
      </c>
      <c r="AB31" s="95" t="s">
        <v>11186</v>
      </c>
      <c r="AC31" s="95" t="s">
        <v>63</v>
      </c>
      <c r="AD31" s="95" t="s">
        <v>63</v>
      </c>
      <c r="AE31" s="95" t="s">
        <v>63</v>
      </c>
      <c r="AF31" s="95" t="s">
        <v>63</v>
      </c>
      <c r="AG31" s="194" t="s">
        <v>108</v>
      </c>
      <c r="AH31" s="95" t="s">
        <v>63</v>
      </c>
      <c r="AI31" s="97"/>
      <c r="AJ31" s="97" t="s">
        <v>65</v>
      </c>
      <c r="AK31" s="97" t="s">
        <v>66</v>
      </c>
      <c r="AL31" s="45" t="s">
        <v>67</v>
      </c>
      <c r="AM31" s="160" t="str">
        <f>MONTH(B31)&amp;"/"&amp;YEAR(B31)</f>
        <v>3/2026</v>
      </c>
      <c r="AN31" s="45">
        <f>WEEKNUM(B31)-WEEKNUM(EOMONTH(B31,-1)+1)+1</f>
        <v>4</v>
      </c>
      <c r="AO31" s="45" t="str">
        <f>MONTH(R31)&amp;"/"&amp;YEAR(R31)</f>
        <v>5/2026</v>
      </c>
      <c r="AP31" s="45">
        <f>WEEKNUM(R31)-WEEKNUM(EOMONTH(R31,-1)+1)+1</f>
        <v>5</v>
      </c>
      <c r="AQ31" s="45">
        <f>IF(AU31="S",IF(Q31="1. Aceitou o programa",R31-B31,0),0)</f>
        <v>63</v>
      </c>
      <c r="AR31" s="45">
        <f>IF(AU31="S",IF(AND(S31&lt;&gt;"",R31&lt;&gt;""),S31-R31,0),0)</f>
        <v>0</v>
      </c>
      <c r="AS31" s="45">
        <f>IF(AU31="S",IF(Q31="1. Aceitou o programa",IF(OR(X31="Não se Aplica",X31=""),IF(OR(W31="Não se Aplica",W31=""),0,W31-V31),AVERAGE(X31-W31,W31-V31)),0),0)</f>
        <v>24.5</v>
      </c>
      <c r="AT31" s="45">
        <f>IF(AU31="S",IF(AND(Q31="1. Aceitou o programa",AB31="Realizada"),IFERROR(IF(AA31="",0,AA31-R31),0),0),0)</f>
        <v>0</v>
      </c>
      <c r="AU31" s="45" t="str">
        <f>_xlfn.XLOOKUP(U31,'Lista Suspensa'!$AA$20:$AA$23,'Lista Suspensa'!$AB$20:$AB$23,"N/A")</f>
        <v>S</v>
      </c>
    </row>
    <row r="32" spans="1:47" ht="12" customHeight="1" x14ac:dyDescent="0.3">
      <c r="A32" s="87" t="s">
        <v>47</v>
      </c>
      <c r="B32" s="88">
        <v>46104</v>
      </c>
      <c r="C32" s="89" t="s">
        <v>48</v>
      </c>
      <c r="D32" s="89" t="s">
        <v>49</v>
      </c>
      <c r="E32" s="189">
        <v>78391206</v>
      </c>
      <c r="F32" s="197" t="s">
        <v>199</v>
      </c>
      <c r="G32" s="90">
        <v>2201095752</v>
      </c>
      <c r="H32" s="91">
        <v>26366</v>
      </c>
      <c r="I32" s="89"/>
      <c r="J32" s="89" t="s">
        <v>51</v>
      </c>
      <c r="K32" s="89" t="s">
        <v>76</v>
      </c>
      <c r="L32" s="89" t="s">
        <v>95</v>
      </c>
      <c r="M32" s="89" t="s">
        <v>200</v>
      </c>
      <c r="N32" s="89" t="s">
        <v>87</v>
      </c>
      <c r="O32" s="92" t="s">
        <v>201</v>
      </c>
      <c r="P32" s="93" t="s">
        <v>57</v>
      </c>
      <c r="Q32" s="110" t="s">
        <v>58</v>
      </c>
      <c r="R32" s="94">
        <v>46167</v>
      </c>
      <c r="S32" s="95"/>
      <c r="T32" s="95" t="s">
        <v>59</v>
      </c>
      <c r="U32" s="95" t="s">
        <v>60</v>
      </c>
      <c r="V32" s="91">
        <v>46118</v>
      </c>
      <c r="W32" s="91">
        <v>46161</v>
      </c>
      <c r="X32" s="91">
        <v>46167</v>
      </c>
      <c r="Y32" s="96" t="s">
        <v>81</v>
      </c>
      <c r="Z32" s="89" t="s">
        <v>2798</v>
      </c>
      <c r="AA32" s="95" t="s">
        <v>11056</v>
      </c>
      <c r="AB32" s="95" t="s">
        <v>11186</v>
      </c>
      <c r="AC32" s="95" t="s">
        <v>63</v>
      </c>
      <c r="AD32" s="95" t="s">
        <v>63</v>
      </c>
      <c r="AE32" s="95" t="s">
        <v>63</v>
      </c>
      <c r="AF32" s="95" t="s">
        <v>63</v>
      </c>
      <c r="AG32" s="194" t="s">
        <v>165</v>
      </c>
      <c r="AH32" s="95" t="s">
        <v>63</v>
      </c>
      <c r="AI32" s="97"/>
      <c r="AJ32" s="97" t="s">
        <v>65</v>
      </c>
      <c r="AK32" s="97" t="s">
        <v>66</v>
      </c>
      <c r="AL32" s="45" t="s">
        <v>67</v>
      </c>
      <c r="AM32" s="160" t="str">
        <f>MONTH(B32)&amp;"/"&amp;YEAR(B32)</f>
        <v>3/2026</v>
      </c>
      <c r="AN32" s="45">
        <f>WEEKNUM(B32)-WEEKNUM(EOMONTH(B32,-1)+1)+1</f>
        <v>4</v>
      </c>
      <c r="AO32" s="45" t="str">
        <f>MONTH(R32)&amp;"/"&amp;YEAR(R32)</f>
        <v>5/2026</v>
      </c>
      <c r="AP32" s="45">
        <f>WEEKNUM(R32)-WEEKNUM(EOMONTH(R32,-1)+1)+1</f>
        <v>5</v>
      </c>
      <c r="AQ32" s="45">
        <f>IF(AU32="S",IF(Q32="1. Aceitou o programa",R32-B32,0),0)</f>
        <v>63</v>
      </c>
      <c r="AR32" s="45">
        <f>IF(AU32="S",IF(AND(S32&lt;&gt;"",R32&lt;&gt;""),S32-R32,0),0)</f>
        <v>0</v>
      </c>
      <c r="AS32" s="45">
        <f>IF(AU32="S",IF(Q32="1. Aceitou o programa",IF(OR(X32="Não se Aplica",X32=""),IF(OR(W32="Não se Aplica",W32=""),0,W32-V32),AVERAGE(X32-W32,W32-V32)),0),0)</f>
        <v>24.5</v>
      </c>
      <c r="AT32" s="45">
        <f>IF(AU32="S",IF(AND(Q32="1. Aceitou o programa",AB32="Realizada"),IFERROR(IF(AA32="",0,AA32-R32),0),0),0)</f>
        <v>0</v>
      </c>
      <c r="AU32" s="45" t="str">
        <f>_xlfn.XLOOKUP(U32,'Lista Suspensa'!$AA$20:$AA$23,'Lista Suspensa'!$AB$20:$AB$23,"N/A")</f>
        <v>S</v>
      </c>
    </row>
    <row r="33" spans="1:47" ht="12" customHeight="1" x14ac:dyDescent="0.3">
      <c r="A33" s="87" t="s">
        <v>47</v>
      </c>
      <c r="B33" s="88">
        <v>46104</v>
      </c>
      <c r="C33" s="89" t="s">
        <v>48</v>
      </c>
      <c r="D33" s="89" t="s">
        <v>49</v>
      </c>
      <c r="E33" s="189">
        <v>93734652</v>
      </c>
      <c r="F33" s="197" t="s">
        <v>202</v>
      </c>
      <c r="G33" s="90">
        <v>14075418707</v>
      </c>
      <c r="H33" s="91">
        <v>33456</v>
      </c>
      <c r="I33" s="89"/>
      <c r="J33" s="89" t="s">
        <v>51</v>
      </c>
      <c r="K33" s="89" t="s">
        <v>76</v>
      </c>
      <c r="L33" s="89" t="s">
        <v>95</v>
      </c>
      <c r="M33" s="89" t="s">
        <v>203</v>
      </c>
      <c r="N33" s="89" t="s">
        <v>176</v>
      </c>
      <c r="O33" s="92" t="s">
        <v>204</v>
      </c>
      <c r="P33" s="93" t="s">
        <v>57</v>
      </c>
      <c r="Q33" s="110" t="s">
        <v>58</v>
      </c>
      <c r="R33" s="94">
        <v>46167</v>
      </c>
      <c r="S33" s="95"/>
      <c r="T33" s="95" t="s">
        <v>59</v>
      </c>
      <c r="U33" s="95" t="s">
        <v>60</v>
      </c>
      <c r="V33" s="91">
        <v>46118</v>
      </c>
      <c r="W33" s="91">
        <v>46161</v>
      </c>
      <c r="X33" s="91">
        <v>46167</v>
      </c>
      <c r="Y33" s="96"/>
      <c r="Z33" s="89" t="s">
        <v>2798</v>
      </c>
      <c r="AA33" s="95" t="s">
        <v>11057</v>
      </c>
      <c r="AB33" s="95" t="s">
        <v>11186</v>
      </c>
      <c r="AC33" s="95" t="s">
        <v>63</v>
      </c>
      <c r="AD33" s="95" t="s">
        <v>63</v>
      </c>
      <c r="AE33" s="95" t="s">
        <v>63</v>
      </c>
      <c r="AF33" s="95" t="s">
        <v>63</v>
      </c>
      <c r="AG33" s="194" t="s">
        <v>205</v>
      </c>
      <c r="AH33" s="95" t="s">
        <v>63</v>
      </c>
      <c r="AI33" s="97"/>
      <c r="AJ33" s="97" t="s">
        <v>65</v>
      </c>
      <c r="AK33" s="97" t="s">
        <v>66</v>
      </c>
      <c r="AL33" s="45" t="s">
        <v>67</v>
      </c>
      <c r="AM33" s="160" t="str">
        <f>MONTH(B33)&amp;"/"&amp;YEAR(B33)</f>
        <v>3/2026</v>
      </c>
      <c r="AN33" s="45">
        <f>WEEKNUM(B33)-WEEKNUM(EOMONTH(B33,-1)+1)+1</f>
        <v>4</v>
      </c>
      <c r="AO33" s="45" t="str">
        <f>MONTH(R33)&amp;"/"&amp;YEAR(R33)</f>
        <v>5/2026</v>
      </c>
      <c r="AP33" s="45">
        <f>WEEKNUM(R33)-WEEKNUM(EOMONTH(R33,-1)+1)+1</f>
        <v>5</v>
      </c>
      <c r="AQ33" s="45">
        <f>IF(AU33="S",IF(Q33="1. Aceitou o programa",R33-B33,0),0)</f>
        <v>63</v>
      </c>
      <c r="AR33" s="45">
        <f>IF(AU33="S",IF(AND(S33&lt;&gt;"",R33&lt;&gt;""),S33-R33,0),0)</f>
        <v>0</v>
      </c>
      <c r="AS33" s="45">
        <f>IF(AU33="S",IF(Q33="1. Aceitou o programa",IF(OR(X33="Não se Aplica",X33=""),IF(OR(W33="Não se Aplica",W33=""),0,W33-V33),AVERAGE(X33-W33,W33-V33)),0),0)</f>
        <v>24.5</v>
      </c>
      <c r="AT33" s="45">
        <f>IF(AU33="S",IF(AND(Q33="1. Aceitou o programa",AB33="Realizada"),IFERROR(IF(AA33="",0,AA33-R33),0),0),0)</f>
        <v>0</v>
      </c>
      <c r="AU33" s="45" t="str">
        <f>_xlfn.XLOOKUP(U33,'Lista Suspensa'!$AA$20:$AA$23,'Lista Suspensa'!$AB$20:$AB$23,"N/A")</f>
        <v>S</v>
      </c>
    </row>
    <row r="34" spans="1:47" ht="12" customHeight="1" x14ac:dyDescent="0.3">
      <c r="A34" s="87" t="s">
        <v>47</v>
      </c>
      <c r="B34" s="88">
        <v>46104</v>
      </c>
      <c r="C34" s="89" t="s">
        <v>48</v>
      </c>
      <c r="D34" s="89" t="s">
        <v>49</v>
      </c>
      <c r="E34" s="189">
        <v>78354533</v>
      </c>
      <c r="F34" s="197" t="s">
        <v>206</v>
      </c>
      <c r="G34" s="90">
        <v>16061386770</v>
      </c>
      <c r="H34" s="91">
        <v>34801</v>
      </c>
      <c r="I34" s="89"/>
      <c r="J34" s="89" t="s">
        <v>51</v>
      </c>
      <c r="K34" s="89" t="s">
        <v>76</v>
      </c>
      <c r="L34" s="89" t="s">
        <v>95</v>
      </c>
      <c r="M34" s="89" t="s">
        <v>207</v>
      </c>
      <c r="N34" s="89" t="s">
        <v>197</v>
      </c>
      <c r="O34" s="92" t="s">
        <v>208</v>
      </c>
      <c r="P34" s="93" t="s">
        <v>57</v>
      </c>
      <c r="Q34" s="110" t="s">
        <v>58</v>
      </c>
      <c r="R34" s="94">
        <v>46167</v>
      </c>
      <c r="S34" s="95"/>
      <c r="T34" s="95" t="s">
        <v>59</v>
      </c>
      <c r="U34" s="95" t="s">
        <v>60</v>
      </c>
      <c r="V34" s="91">
        <v>46118</v>
      </c>
      <c r="W34" s="91">
        <v>46161</v>
      </c>
      <c r="X34" s="91">
        <v>46167</v>
      </c>
      <c r="Y34" s="96" t="s">
        <v>81</v>
      </c>
      <c r="Z34" s="89" t="s">
        <v>2798</v>
      </c>
      <c r="AA34" s="95" t="s">
        <v>11058</v>
      </c>
      <c r="AB34" s="95" t="s">
        <v>11186</v>
      </c>
      <c r="AC34" s="95" t="s">
        <v>63</v>
      </c>
      <c r="AD34" s="95" t="s">
        <v>63</v>
      </c>
      <c r="AE34" s="95" t="s">
        <v>63</v>
      </c>
      <c r="AF34" s="95" t="s">
        <v>63</v>
      </c>
      <c r="AG34" s="194" t="s">
        <v>209</v>
      </c>
      <c r="AH34" s="95" t="s">
        <v>63</v>
      </c>
      <c r="AI34" s="97"/>
      <c r="AJ34" s="97" t="s">
        <v>65</v>
      </c>
      <c r="AK34" s="97" t="s">
        <v>66</v>
      </c>
      <c r="AL34" s="45" t="s">
        <v>67</v>
      </c>
      <c r="AM34" s="160" t="str">
        <f>MONTH(B34)&amp;"/"&amp;YEAR(B34)</f>
        <v>3/2026</v>
      </c>
      <c r="AN34" s="45">
        <f>WEEKNUM(B34)-WEEKNUM(EOMONTH(B34,-1)+1)+1</f>
        <v>4</v>
      </c>
      <c r="AO34" s="45" t="str">
        <f>MONTH(R34)&amp;"/"&amp;YEAR(R34)</f>
        <v>5/2026</v>
      </c>
      <c r="AP34" s="45">
        <f>WEEKNUM(R34)-WEEKNUM(EOMONTH(R34,-1)+1)+1</f>
        <v>5</v>
      </c>
      <c r="AQ34" s="45">
        <f>IF(AU34="S",IF(Q34="1. Aceitou o programa",R34-B34,0),0)</f>
        <v>63</v>
      </c>
      <c r="AR34" s="45">
        <f>IF(AU34="S",IF(AND(S34&lt;&gt;"",R34&lt;&gt;""),S34-R34,0),0)</f>
        <v>0</v>
      </c>
      <c r="AS34" s="45">
        <f>IF(AU34="S",IF(Q34="1. Aceitou o programa",IF(OR(X34="Não se Aplica",X34=""),IF(OR(W34="Não se Aplica",W34=""),0,W34-V34),AVERAGE(X34-W34,W34-V34)),0),0)</f>
        <v>24.5</v>
      </c>
      <c r="AT34" s="45">
        <f>IF(AU34="S",IF(AND(Q34="1. Aceitou o programa",AB34="Realizada"),IFERROR(IF(AA34="",0,AA34-R34),0),0),0)</f>
        <v>0</v>
      </c>
      <c r="AU34" s="45" t="str">
        <f>_xlfn.XLOOKUP(U34,'Lista Suspensa'!$AA$20:$AA$23,'Lista Suspensa'!$AB$20:$AB$23,"N/A")</f>
        <v>S</v>
      </c>
    </row>
    <row r="35" spans="1:47" ht="12" customHeight="1" x14ac:dyDescent="0.3">
      <c r="A35" s="87" t="s">
        <v>47</v>
      </c>
      <c r="B35" s="88">
        <v>46104</v>
      </c>
      <c r="C35" s="89" t="s">
        <v>48</v>
      </c>
      <c r="D35" s="89" t="s">
        <v>49</v>
      </c>
      <c r="E35" s="189">
        <v>84378288</v>
      </c>
      <c r="F35" s="197" t="s">
        <v>210</v>
      </c>
      <c r="G35" s="90">
        <v>5853628747</v>
      </c>
      <c r="H35" s="91">
        <v>31865</v>
      </c>
      <c r="I35" s="89"/>
      <c r="J35" s="89" t="s">
        <v>84</v>
      </c>
      <c r="K35" s="89" t="s">
        <v>76</v>
      </c>
      <c r="L35" s="89" t="s">
        <v>95</v>
      </c>
      <c r="M35" s="89" t="s">
        <v>211</v>
      </c>
      <c r="N35" s="89" t="s">
        <v>197</v>
      </c>
      <c r="O35" s="92" t="s">
        <v>212</v>
      </c>
      <c r="P35" s="93" t="s">
        <v>57</v>
      </c>
      <c r="Q35" s="110" t="s">
        <v>58</v>
      </c>
      <c r="R35" s="94">
        <v>46167</v>
      </c>
      <c r="S35" s="95"/>
      <c r="T35" s="95" t="s">
        <v>59</v>
      </c>
      <c r="U35" s="95" t="s">
        <v>60</v>
      </c>
      <c r="V35" s="91">
        <v>46118</v>
      </c>
      <c r="W35" s="91">
        <v>46161</v>
      </c>
      <c r="X35" s="91">
        <v>46167</v>
      </c>
      <c r="Y35" s="96" t="s">
        <v>81</v>
      </c>
      <c r="Z35" s="89" t="s">
        <v>2798</v>
      </c>
      <c r="AA35" s="95" t="s">
        <v>11059</v>
      </c>
      <c r="AB35" s="95" t="s">
        <v>11186</v>
      </c>
      <c r="AC35" s="95" t="s">
        <v>63</v>
      </c>
      <c r="AD35" s="95" t="s">
        <v>63</v>
      </c>
      <c r="AE35" s="95" t="s">
        <v>63</v>
      </c>
      <c r="AF35" s="95" t="s">
        <v>63</v>
      </c>
      <c r="AG35" s="194" t="s">
        <v>99</v>
      </c>
      <c r="AH35" s="95" t="s">
        <v>63</v>
      </c>
      <c r="AI35" s="97"/>
      <c r="AJ35" s="97" t="s">
        <v>65</v>
      </c>
      <c r="AK35" s="97" t="s">
        <v>66</v>
      </c>
      <c r="AL35" s="45" t="s">
        <v>67</v>
      </c>
      <c r="AM35" s="160" t="str">
        <f>MONTH(B35)&amp;"/"&amp;YEAR(B35)</f>
        <v>3/2026</v>
      </c>
      <c r="AN35" s="45">
        <f>WEEKNUM(B35)-WEEKNUM(EOMONTH(B35,-1)+1)+1</f>
        <v>4</v>
      </c>
      <c r="AO35" s="45" t="str">
        <f>MONTH(R35)&amp;"/"&amp;YEAR(R35)</f>
        <v>5/2026</v>
      </c>
      <c r="AP35" s="45">
        <f>WEEKNUM(R35)-WEEKNUM(EOMONTH(R35,-1)+1)+1</f>
        <v>5</v>
      </c>
      <c r="AQ35" s="45">
        <f>IF(AU35="S",IF(Q35="1. Aceitou o programa",R35-B35,0),0)</f>
        <v>63</v>
      </c>
      <c r="AR35" s="45">
        <f>IF(AU35="S",IF(AND(S35&lt;&gt;"",R35&lt;&gt;""),S35-R35,0),0)</f>
        <v>0</v>
      </c>
      <c r="AS35" s="45">
        <f>IF(AU35="S",IF(Q35="1. Aceitou o programa",IF(OR(X35="Não se Aplica",X35=""),IF(OR(W35="Não se Aplica",W35=""),0,W35-V35),AVERAGE(X35-W35,W35-V35)),0),0)</f>
        <v>24.5</v>
      </c>
      <c r="AT35" s="45">
        <f>IF(AU35="S",IF(AND(Q35="1. Aceitou o programa",AB35="Realizada"),IFERROR(IF(AA35="",0,AA35-R35),0),0),0)</f>
        <v>0</v>
      </c>
      <c r="AU35" s="45" t="str">
        <f>_xlfn.XLOOKUP(U35,'Lista Suspensa'!$AA$20:$AA$23,'Lista Suspensa'!$AB$20:$AB$23,"N/A")</f>
        <v>S</v>
      </c>
    </row>
    <row r="36" spans="1:47" ht="12" customHeight="1" x14ac:dyDescent="0.3">
      <c r="A36" s="87" t="s">
        <v>47</v>
      </c>
      <c r="B36" s="88">
        <v>46104</v>
      </c>
      <c r="C36" s="89" t="s">
        <v>48</v>
      </c>
      <c r="D36" s="89" t="s">
        <v>49</v>
      </c>
      <c r="E36" s="189">
        <v>78260828</v>
      </c>
      <c r="F36" s="197" t="s">
        <v>213</v>
      </c>
      <c r="G36" s="90">
        <v>88387100749</v>
      </c>
      <c r="H36" s="91">
        <v>24519</v>
      </c>
      <c r="I36" s="89"/>
      <c r="J36" s="89" t="s">
        <v>51</v>
      </c>
      <c r="K36" s="89" t="s">
        <v>76</v>
      </c>
      <c r="L36" s="89" t="s">
        <v>95</v>
      </c>
      <c r="M36" s="89" t="s">
        <v>214</v>
      </c>
      <c r="N36" s="89" t="s">
        <v>176</v>
      </c>
      <c r="O36" s="92" t="s">
        <v>215</v>
      </c>
      <c r="P36" s="93" t="s">
        <v>57</v>
      </c>
      <c r="Q36" s="110" t="s">
        <v>58</v>
      </c>
      <c r="R36" s="94">
        <v>46167</v>
      </c>
      <c r="S36" s="95"/>
      <c r="T36" s="95" t="s">
        <v>59</v>
      </c>
      <c r="U36" s="95" t="s">
        <v>60</v>
      </c>
      <c r="V36" s="91">
        <v>46118</v>
      </c>
      <c r="W36" s="91">
        <v>46161</v>
      </c>
      <c r="X36" s="91">
        <v>46167</v>
      </c>
      <c r="Y36" s="96" t="s">
        <v>73</v>
      </c>
      <c r="Z36" s="89" t="s">
        <v>2798</v>
      </c>
      <c r="AA36" s="95" t="s">
        <v>11060</v>
      </c>
      <c r="AB36" s="95" t="s">
        <v>11186</v>
      </c>
      <c r="AC36" s="95" t="s">
        <v>63</v>
      </c>
      <c r="AD36" s="95" t="s">
        <v>63</v>
      </c>
      <c r="AE36" s="95" t="s">
        <v>63</v>
      </c>
      <c r="AF36" s="95" t="s">
        <v>63</v>
      </c>
      <c r="AG36" s="194" t="s">
        <v>216</v>
      </c>
      <c r="AH36" s="95" t="s">
        <v>63</v>
      </c>
      <c r="AI36" s="97"/>
      <c r="AJ36" s="97" t="s">
        <v>65</v>
      </c>
      <c r="AK36" s="97" t="s">
        <v>66</v>
      </c>
      <c r="AL36" s="45" t="s">
        <v>67</v>
      </c>
      <c r="AM36" s="160" t="str">
        <f>MONTH(B36)&amp;"/"&amp;YEAR(B36)</f>
        <v>3/2026</v>
      </c>
      <c r="AN36" s="45">
        <f>WEEKNUM(B36)-WEEKNUM(EOMONTH(B36,-1)+1)+1</f>
        <v>4</v>
      </c>
      <c r="AO36" s="45" t="str">
        <f>MONTH(R36)&amp;"/"&amp;YEAR(R36)</f>
        <v>5/2026</v>
      </c>
      <c r="AP36" s="45">
        <f>WEEKNUM(R36)-WEEKNUM(EOMONTH(R36,-1)+1)+1</f>
        <v>5</v>
      </c>
      <c r="AQ36" s="45">
        <f>IF(AU36="S",IF(Q36="1. Aceitou o programa",R36-B36,0),0)</f>
        <v>63</v>
      </c>
      <c r="AR36" s="45">
        <f>IF(AU36="S",IF(AND(S36&lt;&gt;"",R36&lt;&gt;""),S36-R36,0),0)</f>
        <v>0</v>
      </c>
      <c r="AS36" s="45">
        <f>IF(AU36="S",IF(Q36="1. Aceitou o programa",IF(OR(X36="Não se Aplica",X36=""),IF(OR(W36="Não se Aplica",W36=""),0,W36-V36),AVERAGE(X36-W36,W36-V36)),0),0)</f>
        <v>24.5</v>
      </c>
      <c r="AT36" s="45">
        <f>IF(AU36="S",IF(AND(Q36="1. Aceitou o programa",AB36="Realizada"),IFERROR(IF(AA36="",0,AA36-R36),0),0),0)</f>
        <v>0</v>
      </c>
      <c r="AU36" s="45" t="str">
        <f>_xlfn.XLOOKUP(U36,'Lista Suspensa'!$AA$20:$AA$23,'Lista Suspensa'!$AB$20:$AB$23,"N/A")</f>
        <v>S</v>
      </c>
    </row>
    <row r="37" spans="1:47" ht="12" customHeight="1" x14ac:dyDescent="0.3">
      <c r="A37" s="87" t="s">
        <v>47</v>
      </c>
      <c r="B37" s="88">
        <v>46104</v>
      </c>
      <c r="C37" s="89" t="s">
        <v>48</v>
      </c>
      <c r="D37" s="89" t="s">
        <v>49</v>
      </c>
      <c r="E37" s="189">
        <v>82617897</v>
      </c>
      <c r="F37" s="197" t="s">
        <v>217</v>
      </c>
      <c r="G37" s="90">
        <v>31657013855</v>
      </c>
      <c r="H37" s="91">
        <v>29934</v>
      </c>
      <c r="I37" s="89"/>
      <c r="J37" s="89" t="s">
        <v>51</v>
      </c>
      <c r="K37" s="89" t="s">
        <v>52</v>
      </c>
      <c r="L37" s="89" t="s">
        <v>85</v>
      </c>
      <c r="M37" s="89" t="s">
        <v>218</v>
      </c>
      <c r="N37" s="89" t="s">
        <v>176</v>
      </c>
      <c r="O37" s="92" t="s">
        <v>219</v>
      </c>
      <c r="P37" s="93" t="s">
        <v>57</v>
      </c>
      <c r="Q37" s="110" t="s">
        <v>58</v>
      </c>
      <c r="R37" s="94">
        <v>46167</v>
      </c>
      <c r="S37" s="95"/>
      <c r="T37" s="95" t="s">
        <v>59</v>
      </c>
      <c r="U37" s="95" t="s">
        <v>60</v>
      </c>
      <c r="V37" s="91">
        <v>46118</v>
      </c>
      <c r="W37" s="91">
        <v>46161</v>
      </c>
      <c r="X37" s="91">
        <v>46167</v>
      </c>
      <c r="Y37" s="96" t="s">
        <v>81</v>
      </c>
      <c r="Z37" s="89" t="s">
        <v>2798</v>
      </c>
      <c r="AA37" s="95" t="s">
        <v>11061</v>
      </c>
      <c r="AB37" s="95" t="s">
        <v>11186</v>
      </c>
      <c r="AC37" s="95" t="s">
        <v>63</v>
      </c>
      <c r="AD37" s="95" t="s">
        <v>63</v>
      </c>
      <c r="AE37" s="95" t="s">
        <v>63</v>
      </c>
      <c r="AF37" s="95" t="s">
        <v>63</v>
      </c>
      <c r="AG37" s="194" t="s">
        <v>220</v>
      </c>
      <c r="AH37" s="95" t="s">
        <v>63</v>
      </c>
      <c r="AI37" s="97"/>
      <c r="AJ37" s="97" t="s">
        <v>65</v>
      </c>
      <c r="AK37" s="97" t="s">
        <v>66</v>
      </c>
      <c r="AL37" s="45" t="s">
        <v>67</v>
      </c>
      <c r="AM37" s="160" t="str">
        <f>MONTH(B37)&amp;"/"&amp;YEAR(B37)</f>
        <v>3/2026</v>
      </c>
      <c r="AN37" s="45">
        <f>WEEKNUM(B37)-WEEKNUM(EOMONTH(B37,-1)+1)+1</f>
        <v>4</v>
      </c>
      <c r="AO37" s="45" t="str">
        <f>MONTH(R37)&amp;"/"&amp;YEAR(R37)</f>
        <v>5/2026</v>
      </c>
      <c r="AP37" s="45">
        <f>WEEKNUM(R37)-WEEKNUM(EOMONTH(R37,-1)+1)+1</f>
        <v>5</v>
      </c>
      <c r="AQ37" s="45">
        <f>IF(AU37="S",IF(Q37="1. Aceitou o programa",R37-B37,0),0)</f>
        <v>63</v>
      </c>
      <c r="AR37" s="45">
        <f>IF(AU37="S",IF(AND(S37&lt;&gt;"",R37&lt;&gt;""),S37-R37,0),0)</f>
        <v>0</v>
      </c>
      <c r="AS37" s="45">
        <f>IF(AU37="S",IF(Q37="1. Aceitou o programa",IF(OR(X37="Não se Aplica",X37=""),IF(OR(W37="Não se Aplica",W37=""),0,W37-V37),AVERAGE(X37-W37,W37-V37)),0),0)</f>
        <v>24.5</v>
      </c>
      <c r="AT37" s="45">
        <f>IF(AU37="S",IF(AND(Q37="1. Aceitou o programa",AB37="Realizada"),IFERROR(IF(AA37="",0,AA37-R37),0),0),0)</f>
        <v>0</v>
      </c>
      <c r="AU37" s="45" t="str">
        <f>_xlfn.XLOOKUP(U37,'Lista Suspensa'!$AA$20:$AA$23,'Lista Suspensa'!$AB$20:$AB$23,"N/A")</f>
        <v>S</v>
      </c>
    </row>
    <row r="38" spans="1:47" ht="12" customHeight="1" x14ac:dyDescent="0.3">
      <c r="A38" s="87" t="s">
        <v>47</v>
      </c>
      <c r="B38" s="88">
        <v>46104</v>
      </c>
      <c r="C38" s="89" t="s">
        <v>48</v>
      </c>
      <c r="D38" s="89" t="s">
        <v>49</v>
      </c>
      <c r="E38" s="189">
        <v>78667967</v>
      </c>
      <c r="F38" s="197" t="s">
        <v>221</v>
      </c>
      <c r="G38" s="90">
        <v>79677568787</v>
      </c>
      <c r="H38" s="91">
        <v>23175</v>
      </c>
      <c r="I38" s="89"/>
      <c r="J38" s="89" t="s">
        <v>84</v>
      </c>
      <c r="K38" s="89" t="s">
        <v>76</v>
      </c>
      <c r="L38" s="89" t="s">
        <v>95</v>
      </c>
      <c r="M38" s="89" t="s">
        <v>222</v>
      </c>
      <c r="N38" s="89" t="s">
        <v>197</v>
      </c>
      <c r="O38" s="92" t="s">
        <v>223</v>
      </c>
      <c r="P38" s="93" t="s">
        <v>57</v>
      </c>
      <c r="Q38" s="110" t="s">
        <v>58</v>
      </c>
      <c r="R38" s="94">
        <v>46167</v>
      </c>
      <c r="S38" s="95"/>
      <c r="T38" s="95" t="s">
        <v>59</v>
      </c>
      <c r="U38" s="95" t="s">
        <v>60</v>
      </c>
      <c r="V38" s="91">
        <v>46118</v>
      </c>
      <c r="W38" s="91">
        <v>46161</v>
      </c>
      <c r="X38" s="91">
        <v>46167</v>
      </c>
      <c r="Y38" s="96" t="s">
        <v>81</v>
      </c>
      <c r="Z38" s="89" t="s">
        <v>2798</v>
      </c>
      <c r="AA38" s="95" t="s">
        <v>11062</v>
      </c>
      <c r="AB38" s="95" t="s">
        <v>11186</v>
      </c>
      <c r="AC38" s="95" t="s">
        <v>63</v>
      </c>
      <c r="AD38" s="95" t="s">
        <v>63</v>
      </c>
      <c r="AE38" s="95" t="s">
        <v>63</v>
      </c>
      <c r="AF38" s="95" t="s">
        <v>63</v>
      </c>
      <c r="AG38" s="194" t="s">
        <v>224</v>
      </c>
      <c r="AH38" s="95" t="s">
        <v>63</v>
      </c>
      <c r="AI38" s="97"/>
      <c r="AJ38" s="97" t="s">
        <v>65</v>
      </c>
      <c r="AK38" s="97" t="s">
        <v>66</v>
      </c>
      <c r="AL38" s="45" t="s">
        <v>67</v>
      </c>
      <c r="AM38" s="160" t="str">
        <f>MONTH(B38)&amp;"/"&amp;YEAR(B38)</f>
        <v>3/2026</v>
      </c>
      <c r="AN38" s="45">
        <f>WEEKNUM(B38)-WEEKNUM(EOMONTH(B38,-1)+1)+1</f>
        <v>4</v>
      </c>
      <c r="AO38" s="45" t="str">
        <f>MONTH(R38)&amp;"/"&amp;YEAR(R38)</f>
        <v>5/2026</v>
      </c>
      <c r="AP38" s="45">
        <f>WEEKNUM(R38)-WEEKNUM(EOMONTH(R38,-1)+1)+1</f>
        <v>5</v>
      </c>
      <c r="AQ38" s="45">
        <f>IF(AU38="S",IF(Q38="1. Aceitou o programa",R38-B38,0),0)</f>
        <v>63</v>
      </c>
      <c r="AR38" s="45">
        <f>IF(AU38="S",IF(AND(S38&lt;&gt;"",R38&lt;&gt;""),S38-R38,0),0)</f>
        <v>0</v>
      </c>
      <c r="AS38" s="45">
        <f>IF(AU38="S",IF(Q38="1. Aceitou o programa",IF(OR(X38="Não se Aplica",X38=""),IF(OR(W38="Não se Aplica",W38=""),0,W38-V38),AVERAGE(X38-W38,W38-V38)),0),0)</f>
        <v>24.5</v>
      </c>
      <c r="AT38" s="45">
        <f>IF(AU38="S",IF(AND(Q38="1. Aceitou o programa",AB38="Realizada"),IFERROR(IF(AA38="",0,AA38-R38),0),0),0)</f>
        <v>0</v>
      </c>
      <c r="AU38" s="45" t="str">
        <f>_xlfn.XLOOKUP(U38,'Lista Suspensa'!$AA$20:$AA$23,'Lista Suspensa'!$AB$20:$AB$23,"N/A")</f>
        <v>S</v>
      </c>
    </row>
    <row r="39" spans="1:47" ht="12" customHeight="1" x14ac:dyDescent="0.3">
      <c r="A39" s="87" t="s">
        <v>47</v>
      </c>
      <c r="B39" s="88">
        <v>46104</v>
      </c>
      <c r="C39" s="89" t="s">
        <v>48</v>
      </c>
      <c r="D39" s="89" t="s">
        <v>49</v>
      </c>
      <c r="E39" s="189">
        <v>79300226</v>
      </c>
      <c r="F39" s="197" t="s">
        <v>225</v>
      </c>
      <c r="G39" s="90">
        <v>10289192714</v>
      </c>
      <c r="H39" s="91">
        <v>32269</v>
      </c>
      <c r="I39" s="89"/>
      <c r="J39" s="89" t="s">
        <v>51</v>
      </c>
      <c r="K39" s="89" t="s">
        <v>76</v>
      </c>
      <c r="L39" s="89" t="s">
        <v>95</v>
      </c>
      <c r="M39" s="89" t="s">
        <v>222</v>
      </c>
      <c r="N39" s="89" t="s">
        <v>137</v>
      </c>
      <c r="O39" s="92" t="s">
        <v>226</v>
      </c>
      <c r="P39" s="93" t="s">
        <v>57</v>
      </c>
      <c r="Q39" s="110" t="s">
        <v>58</v>
      </c>
      <c r="R39" s="94">
        <v>46167</v>
      </c>
      <c r="S39" s="95"/>
      <c r="T39" s="95" t="s">
        <v>59</v>
      </c>
      <c r="U39" s="95" t="s">
        <v>60</v>
      </c>
      <c r="V39" s="91">
        <v>46118</v>
      </c>
      <c r="W39" s="91">
        <v>46161</v>
      </c>
      <c r="X39" s="91">
        <v>46167</v>
      </c>
      <c r="Y39" s="96" t="s">
        <v>81</v>
      </c>
      <c r="Z39" s="89" t="s">
        <v>2798</v>
      </c>
      <c r="AA39" s="95" t="s">
        <v>11063</v>
      </c>
      <c r="AB39" s="95" t="s">
        <v>11186</v>
      </c>
      <c r="AC39" s="95" t="s">
        <v>63</v>
      </c>
      <c r="AD39" s="95" t="s">
        <v>63</v>
      </c>
      <c r="AE39" s="95" t="s">
        <v>63</v>
      </c>
      <c r="AF39" s="95" t="s">
        <v>63</v>
      </c>
      <c r="AG39" s="194" t="s">
        <v>227</v>
      </c>
      <c r="AH39" s="95" t="s">
        <v>63</v>
      </c>
      <c r="AI39" s="97"/>
      <c r="AJ39" s="97" t="s">
        <v>65</v>
      </c>
      <c r="AK39" s="97" t="s">
        <v>66</v>
      </c>
      <c r="AL39" s="45" t="s">
        <v>67</v>
      </c>
      <c r="AM39" s="160" t="str">
        <f>MONTH(B39)&amp;"/"&amp;YEAR(B39)</f>
        <v>3/2026</v>
      </c>
      <c r="AN39" s="45">
        <f>WEEKNUM(B39)-WEEKNUM(EOMONTH(B39,-1)+1)+1</f>
        <v>4</v>
      </c>
      <c r="AO39" s="45" t="str">
        <f>MONTH(R39)&amp;"/"&amp;YEAR(R39)</f>
        <v>5/2026</v>
      </c>
      <c r="AP39" s="45">
        <f>WEEKNUM(R39)-WEEKNUM(EOMONTH(R39,-1)+1)+1</f>
        <v>5</v>
      </c>
      <c r="AQ39" s="45">
        <f>IF(AU39="S",IF(Q39="1. Aceitou o programa",R39-B39,0),0)</f>
        <v>63</v>
      </c>
      <c r="AR39" s="45">
        <f>IF(AU39="S",IF(AND(S39&lt;&gt;"",R39&lt;&gt;""),S39-R39,0),0)</f>
        <v>0</v>
      </c>
      <c r="AS39" s="45">
        <f>IF(AU39="S",IF(Q39="1. Aceitou o programa",IF(OR(X39="Não se Aplica",X39=""),IF(OR(W39="Não se Aplica",W39=""),0,W39-V39),AVERAGE(X39-W39,W39-V39)),0),0)</f>
        <v>24.5</v>
      </c>
      <c r="AT39" s="45">
        <f>IF(AU39="S",IF(AND(Q39="1. Aceitou o programa",AB39="Realizada"),IFERROR(IF(AA39="",0,AA39-R39),0),0),0)</f>
        <v>0</v>
      </c>
      <c r="AU39" s="45" t="str">
        <f>_xlfn.XLOOKUP(U39,'Lista Suspensa'!$AA$20:$AA$23,'Lista Suspensa'!$AB$20:$AB$23,"N/A")</f>
        <v>S</v>
      </c>
    </row>
    <row r="40" spans="1:47" ht="12" customHeight="1" x14ac:dyDescent="0.3">
      <c r="A40" s="87" t="s">
        <v>47</v>
      </c>
      <c r="B40" s="88">
        <v>46104</v>
      </c>
      <c r="C40" s="89" t="s">
        <v>48</v>
      </c>
      <c r="D40" s="89" t="s">
        <v>49</v>
      </c>
      <c r="E40" s="189">
        <v>79584258</v>
      </c>
      <c r="F40" s="197" t="s">
        <v>228</v>
      </c>
      <c r="G40" s="90">
        <v>3366481706</v>
      </c>
      <c r="H40" s="91">
        <v>27413</v>
      </c>
      <c r="I40" s="89"/>
      <c r="J40" s="89" t="s">
        <v>51</v>
      </c>
      <c r="K40" s="89" t="s">
        <v>76</v>
      </c>
      <c r="L40" s="89" t="s">
        <v>95</v>
      </c>
      <c r="M40" s="89" t="s">
        <v>222</v>
      </c>
      <c r="N40" s="89" t="s">
        <v>229</v>
      </c>
      <c r="O40" s="92" t="s">
        <v>230</v>
      </c>
      <c r="P40" s="93" t="s">
        <v>57</v>
      </c>
      <c r="Q40" s="110" t="s">
        <v>58</v>
      </c>
      <c r="R40" s="94">
        <v>46167</v>
      </c>
      <c r="S40" s="95"/>
      <c r="T40" s="95" t="s">
        <v>59</v>
      </c>
      <c r="U40" s="95" t="s">
        <v>60</v>
      </c>
      <c r="V40" s="91">
        <v>46118</v>
      </c>
      <c r="W40" s="91">
        <v>46161</v>
      </c>
      <c r="X40" s="91">
        <v>46167</v>
      </c>
      <c r="Y40" s="96" t="s">
        <v>73</v>
      </c>
      <c r="Z40" s="89" t="s">
        <v>2798</v>
      </c>
      <c r="AA40" s="95" t="s">
        <v>11064</v>
      </c>
      <c r="AB40" s="95" t="s">
        <v>11186</v>
      </c>
      <c r="AC40" s="95" t="s">
        <v>63</v>
      </c>
      <c r="AD40" s="95" t="s">
        <v>63</v>
      </c>
      <c r="AE40" s="95" t="s">
        <v>63</v>
      </c>
      <c r="AF40" s="95" t="s">
        <v>63</v>
      </c>
      <c r="AG40" s="194" t="s">
        <v>231</v>
      </c>
      <c r="AH40" s="95" t="s">
        <v>63</v>
      </c>
      <c r="AI40" s="97"/>
      <c r="AJ40" s="97" t="s">
        <v>65</v>
      </c>
      <c r="AK40" s="97" t="s">
        <v>66</v>
      </c>
      <c r="AL40" s="45" t="s">
        <v>67</v>
      </c>
      <c r="AM40" s="160" t="str">
        <f>MONTH(B40)&amp;"/"&amp;YEAR(B40)</f>
        <v>3/2026</v>
      </c>
      <c r="AN40" s="45">
        <f>WEEKNUM(B40)-WEEKNUM(EOMONTH(B40,-1)+1)+1</f>
        <v>4</v>
      </c>
      <c r="AO40" s="45" t="str">
        <f>MONTH(R40)&amp;"/"&amp;YEAR(R40)</f>
        <v>5/2026</v>
      </c>
      <c r="AP40" s="45">
        <f>WEEKNUM(R40)-WEEKNUM(EOMONTH(R40,-1)+1)+1</f>
        <v>5</v>
      </c>
      <c r="AQ40" s="45">
        <f>IF(AU40="S",IF(Q40="1. Aceitou o programa",R40-B40,0),0)</f>
        <v>63</v>
      </c>
      <c r="AR40" s="45">
        <f>IF(AU40="S",IF(AND(S40&lt;&gt;"",R40&lt;&gt;""),S40-R40,0),0)</f>
        <v>0</v>
      </c>
      <c r="AS40" s="45">
        <f>IF(AU40="S",IF(Q40="1. Aceitou o programa",IF(OR(X40="Não se Aplica",X40=""),IF(OR(W40="Não se Aplica",W40=""),0,W40-V40),AVERAGE(X40-W40,W40-V40)),0),0)</f>
        <v>24.5</v>
      </c>
      <c r="AT40" s="45">
        <f>IF(AU40="S",IF(AND(Q40="1. Aceitou o programa",AB40="Realizada"),IFERROR(IF(AA40="",0,AA40-R40),0),0),0)</f>
        <v>0</v>
      </c>
      <c r="AU40" s="45" t="str">
        <f>_xlfn.XLOOKUP(U40,'Lista Suspensa'!$AA$20:$AA$23,'Lista Suspensa'!$AB$20:$AB$23,"N/A")</f>
        <v>S</v>
      </c>
    </row>
    <row r="41" spans="1:47" ht="12" customHeight="1" x14ac:dyDescent="0.3">
      <c r="A41" s="87" t="s">
        <v>47</v>
      </c>
      <c r="B41" s="88">
        <v>46104</v>
      </c>
      <c r="C41" s="89" t="s">
        <v>48</v>
      </c>
      <c r="D41" s="89" t="s">
        <v>49</v>
      </c>
      <c r="E41" s="189">
        <v>79972122</v>
      </c>
      <c r="F41" s="197" t="s">
        <v>232</v>
      </c>
      <c r="G41" s="90">
        <v>21505725755</v>
      </c>
      <c r="H41" s="91">
        <v>39861</v>
      </c>
      <c r="I41" s="89"/>
      <c r="J41" s="89" t="s">
        <v>51</v>
      </c>
      <c r="K41" s="89" t="s">
        <v>76</v>
      </c>
      <c r="L41" s="89" t="s">
        <v>233</v>
      </c>
      <c r="M41" s="89" t="s">
        <v>234</v>
      </c>
      <c r="N41" s="89" t="s">
        <v>137</v>
      </c>
      <c r="O41" s="92" t="s">
        <v>235</v>
      </c>
      <c r="P41" s="93" t="s">
        <v>57</v>
      </c>
      <c r="Q41" s="110" t="s">
        <v>58</v>
      </c>
      <c r="R41" s="94">
        <v>46167</v>
      </c>
      <c r="S41" s="95"/>
      <c r="T41" s="95" t="s">
        <v>59</v>
      </c>
      <c r="U41" s="95" t="s">
        <v>60</v>
      </c>
      <c r="V41" s="91">
        <v>46118</v>
      </c>
      <c r="W41" s="91">
        <v>46161</v>
      </c>
      <c r="X41" s="91">
        <v>46167</v>
      </c>
      <c r="Y41" s="96" t="s">
        <v>81</v>
      </c>
      <c r="Z41" s="89" t="s">
        <v>2798</v>
      </c>
      <c r="AA41" s="95" t="s">
        <v>11065</v>
      </c>
      <c r="AB41" s="95" t="s">
        <v>11186</v>
      </c>
      <c r="AC41" s="95" t="s">
        <v>63</v>
      </c>
      <c r="AD41" s="95" t="s">
        <v>63</v>
      </c>
      <c r="AE41" s="95" t="s">
        <v>63</v>
      </c>
      <c r="AF41" s="95" t="s">
        <v>63</v>
      </c>
      <c r="AG41" s="194" t="s">
        <v>236</v>
      </c>
      <c r="AH41" s="95" t="s">
        <v>63</v>
      </c>
      <c r="AI41" s="97"/>
      <c r="AJ41" s="97" t="s">
        <v>65</v>
      </c>
      <c r="AK41" s="97" t="s">
        <v>66</v>
      </c>
      <c r="AL41" s="45" t="s">
        <v>67</v>
      </c>
      <c r="AM41" s="160" t="str">
        <f>MONTH(B41)&amp;"/"&amp;YEAR(B41)</f>
        <v>3/2026</v>
      </c>
      <c r="AN41" s="45">
        <f>WEEKNUM(B41)-WEEKNUM(EOMONTH(B41,-1)+1)+1</f>
        <v>4</v>
      </c>
      <c r="AO41" s="45" t="str">
        <f>MONTH(R41)&amp;"/"&amp;YEAR(R41)</f>
        <v>5/2026</v>
      </c>
      <c r="AP41" s="45">
        <f>WEEKNUM(R41)-WEEKNUM(EOMONTH(R41,-1)+1)+1</f>
        <v>5</v>
      </c>
      <c r="AQ41" s="45">
        <f>IF(AU41="S",IF(Q41="1. Aceitou o programa",R41-B41,0),0)</f>
        <v>63</v>
      </c>
      <c r="AR41" s="45">
        <f>IF(AU41="S",IF(AND(S41&lt;&gt;"",R41&lt;&gt;""),S41-R41,0),0)</f>
        <v>0</v>
      </c>
      <c r="AS41" s="45">
        <f>IF(AU41="S",IF(Q41="1. Aceitou o programa",IF(OR(X41="Não se Aplica",X41=""),IF(OR(W41="Não se Aplica",W41=""),0,W41-V41),AVERAGE(X41-W41,W41-V41)),0),0)</f>
        <v>24.5</v>
      </c>
      <c r="AT41" s="45">
        <f>IF(AU41="S",IF(AND(Q41="1. Aceitou o programa",AB41="Realizada"),IFERROR(IF(AA41="",0,AA41-R41),0),0),0)</f>
        <v>0</v>
      </c>
      <c r="AU41" s="45" t="str">
        <f>_xlfn.XLOOKUP(U41,'Lista Suspensa'!$AA$20:$AA$23,'Lista Suspensa'!$AB$20:$AB$23,"N/A")</f>
        <v>S</v>
      </c>
    </row>
    <row r="42" spans="1:47" ht="12" customHeight="1" x14ac:dyDescent="0.3">
      <c r="A42" s="87" t="s">
        <v>47</v>
      </c>
      <c r="B42" s="88">
        <v>46104</v>
      </c>
      <c r="C42" s="89" t="s">
        <v>48</v>
      </c>
      <c r="D42" s="89" t="s">
        <v>49</v>
      </c>
      <c r="E42" s="189">
        <v>80922617</v>
      </c>
      <c r="F42" s="197" t="s">
        <v>237</v>
      </c>
      <c r="G42" s="90">
        <v>4469387851</v>
      </c>
      <c r="H42" s="91">
        <v>20742</v>
      </c>
      <c r="I42" s="89"/>
      <c r="J42" s="89" t="s">
        <v>51</v>
      </c>
      <c r="K42" s="89" t="s">
        <v>52</v>
      </c>
      <c r="L42" s="89" t="s">
        <v>53</v>
      </c>
      <c r="M42" s="89" t="s">
        <v>238</v>
      </c>
      <c r="N42" s="89" t="s">
        <v>137</v>
      </c>
      <c r="O42" s="92" t="s">
        <v>239</v>
      </c>
      <c r="P42" s="93" t="s">
        <v>57</v>
      </c>
      <c r="Q42" s="110" t="s">
        <v>58</v>
      </c>
      <c r="R42" s="94">
        <v>46167</v>
      </c>
      <c r="S42" s="95"/>
      <c r="T42" s="95" t="s">
        <v>59</v>
      </c>
      <c r="U42" s="95" t="s">
        <v>60</v>
      </c>
      <c r="V42" s="91">
        <v>46118</v>
      </c>
      <c r="W42" s="91">
        <v>46161</v>
      </c>
      <c r="X42" s="91">
        <v>46167</v>
      </c>
      <c r="Y42" s="96" t="s">
        <v>73</v>
      </c>
      <c r="Z42" s="89" t="s">
        <v>2798</v>
      </c>
      <c r="AA42" s="95" t="s">
        <v>11066</v>
      </c>
      <c r="AB42" s="95" t="s">
        <v>11186</v>
      </c>
      <c r="AC42" s="95" t="s">
        <v>63</v>
      </c>
      <c r="AD42" s="95" t="s">
        <v>63</v>
      </c>
      <c r="AE42" s="95" t="s">
        <v>63</v>
      </c>
      <c r="AF42" s="95" t="s">
        <v>63</v>
      </c>
      <c r="AG42" s="194" t="s">
        <v>240</v>
      </c>
      <c r="AH42" s="95" t="s">
        <v>63</v>
      </c>
      <c r="AI42" s="97"/>
      <c r="AJ42" s="97" t="s">
        <v>65</v>
      </c>
      <c r="AK42" s="97" t="s">
        <v>66</v>
      </c>
      <c r="AL42" s="45" t="s">
        <v>67</v>
      </c>
      <c r="AM42" s="160" t="str">
        <f>MONTH(B42)&amp;"/"&amp;YEAR(B42)</f>
        <v>3/2026</v>
      </c>
      <c r="AN42" s="45">
        <f>WEEKNUM(B42)-WEEKNUM(EOMONTH(B42,-1)+1)+1</f>
        <v>4</v>
      </c>
      <c r="AO42" s="45" t="str">
        <f>MONTH(R42)&amp;"/"&amp;YEAR(R42)</f>
        <v>5/2026</v>
      </c>
      <c r="AP42" s="45">
        <f>WEEKNUM(R42)-WEEKNUM(EOMONTH(R42,-1)+1)+1</f>
        <v>5</v>
      </c>
      <c r="AQ42" s="45">
        <f>IF(AU42="S",IF(Q42="1. Aceitou o programa",R42-B42,0),0)</f>
        <v>63</v>
      </c>
      <c r="AR42" s="45">
        <f>IF(AU42="S",IF(AND(S42&lt;&gt;"",R42&lt;&gt;""),S42-R42,0),0)</f>
        <v>0</v>
      </c>
      <c r="AS42" s="45">
        <f>IF(AU42="S",IF(Q42="1. Aceitou o programa",IF(OR(X42="Não se Aplica",X42=""),IF(OR(W42="Não se Aplica",W42=""),0,W42-V42),AVERAGE(X42-W42,W42-V42)),0),0)</f>
        <v>24.5</v>
      </c>
      <c r="AT42" s="45">
        <f>IF(AU42="S",IF(AND(Q42="1. Aceitou o programa",AB42="Realizada"),IFERROR(IF(AA42="",0,AA42-R42),0),0),0)</f>
        <v>0</v>
      </c>
      <c r="AU42" s="45" t="str">
        <f>_xlfn.XLOOKUP(U42,'Lista Suspensa'!$AA$20:$AA$23,'Lista Suspensa'!$AB$20:$AB$23,"N/A")</f>
        <v>S</v>
      </c>
    </row>
    <row r="43" spans="1:47" ht="12" customHeight="1" x14ac:dyDescent="0.3">
      <c r="A43" s="87" t="s">
        <v>47</v>
      </c>
      <c r="B43" s="88">
        <v>46104</v>
      </c>
      <c r="C43" s="89" t="s">
        <v>48</v>
      </c>
      <c r="D43" s="89" t="s">
        <v>49</v>
      </c>
      <c r="E43" s="189">
        <v>89156553</v>
      </c>
      <c r="F43" s="197" t="s">
        <v>241</v>
      </c>
      <c r="G43" s="90">
        <v>79028551468</v>
      </c>
      <c r="H43" s="91">
        <v>26214</v>
      </c>
      <c r="I43" s="89"/>
      <c r="J43" s="89" t="s">
        <v>84</v>
      </c>
      <c r="K43" s="89" t="s">
        <v>52</v>
      </c>
      <c r="L43" s="89" t="s">
        <v>242</v>
      </c>
      <c r="M43" s="89" t="s">
        <v>243</v>
      </c>
      <c r="N43" s="89" t="s">
        <v>137</v>
      </c>
      <c r="O43" s="92" t="s">
        <v>244</v>
      </c>
      <c r="P43" s="93" t="s">
        <v>57</v>
      </c>
      <c r="Q43" s="110" t="s">
        <v>58</v>
      </c>
      <c r="R43" s="94">
        <v>46167</v>
      </c>
      <c r="S43" s="95"/>
      <c r="T43" s="95" t="s">
        <v>59</v>
      </c>
      <c r="U43" s="95" t="s">
        <v>60</v>
      </c>
      <c r="V43" s="91">
        <v>46118</v>
      </c>
      <c r="W43" s="91">
        <v>46161</v>
      </c>
      <c r="X43" s="91">
        <v>46167</v>
      </c>
      <c r="Y43" s="96" t="s">
        <v>81</v>
      </c>
      <c r="Z43" s="89" t="s">
        <v>2798</v>
      </c>
      <c r="AA43" s="95" t="s">
        <v>11067</v>
      </c>
      <c r="AB43" s="95" t="s">
        <v>11186</v>
      </c>
      <c r="AC43" s="95" t="s">
        <v>63</v>
      </c>
      <c r="AD43" s="95" t="s">
        <v>63</v>
      </c>
      <c r="AE43" s="95" t="s">
        <v>63</v>
      </c>
      <c r="AF43" s="95" t="s">
        <v>63</v>
      </c>
      <c r="AG43" s="194" t="s">
        <v>245</v>
      </c>
      <c r="AH43" s="95" t="s">
        <v>63</v>
      </c>
      <c r="AI43" s="97"/>
      <c r="AJ43" s="97" t="s">
        <v>65</v>
      </c>
      <c r="AK43" s="97" t="s">
        <v>66</v>
      </c>
      <c r="AL43" s="45" t="s">
        <v>67</v>
      </c>
      <c r="AM43" s="160" t="str">
        <f>MONTH(B43)&amp;"/"&amp;YEAR(B43)</f>
        <v>3/2026</v>
      </c>
      <c r="AN43" s="45">
        <f>WEEKNUM(B43)-WEEKNUM(EOMONTH(B43,-1)+1)+1</f>
        <v>4</v>
      </c>
      <c r="AO43" s="45" t="str">
        <f>MONTH(R43)&amp;"/"&amp;YEAR(R43)</f>
        <v>5/2026</v>
      </c>
      <c r="AP43" s="45">
        <f>WEEKNUM(R43)-WEEKNUM(EOMONTH(R43,-1)+1)+1</f>
        <v>5</v>
      </c>
      <c r="AQ43" s="45">
        <f>IF(AU43="S",IF(Q43="1. Aceitou o programa",R43-B43,0),0)</f>
        <v>63</v>
      </c>
      <c r="AR43" s="45">
        <f>IF(AU43="S",IF(AND(S43&lt;&gt;"",R43&lt;&gt;""),S43-R43,0),0)</f>
        <v>0</v>
      </c>
      <c r="AS43" s="45">
        <f>IF(AU43="S",IF(Q43="1. Aceitou o programa",IF(OR(X43="Não se Aplica",X43=""),IF(OR(W43="Não se Aplica",W43=""),0,W43-V43),AVERAGE(X43-W43,W43-V43)),0),0)</f>
        <v>24.5</v>
      </c>
      <c r="AT43" s="45">
        <f>IF(AU43="S",IF(AND(Q43="1. Aceitou o programa",AB43="Realizada"),IFERROR(IF(AA43="",0,AA43-R43),0),0),0)</f>
        <v>0</v>
      </c>
      <c r="AU43" s="45" t="str">
        <f>_xlfn.XLOOKUP(U43,'Lista Suspensa'!$AA$20:$AA$23,'Lista Suspensa'!$AB$20:$AB$23,"N/A")</f>
        <v>S</v>
      </c>
    </row>
    <row r="44" spans="1:47" ht="12" customHeight="1" x14ac:dyDescent="0.3">
      <c r="A44" s="87" t="s">
        <v>47</v>
      </c>
      <c r="B44" s="88">
        <v>46104</v>
      </c>
      <c r="C44" s="89" t="s">
        <v>48</v>
      </c>
      <c r="D44" s="89" t="s">
        <v>49</v>
      </c>
      <c r="E44" s="189">
        <v>81056433</v>
      </c>
      <c r="F44" s="197" t="s">
        <v>246</v>
      </c>
      <c r="G44" s="90">
        <v>18167546845</v>
      </c>
      <c r="H44" s="91">
        <v>27451</v>
      </c>
      <c r="I44" s="89"/>
      <c r="J44" s="89" t="s">
        <v>51</v>
      </c>
      <c r="K44" s="89" t="s">
        <v>52</v>
      </c>
      <c r="L44" s="89" t="s">
        <v>85</v>
      </c>
      <c r="M44" s="89" t="s">
        <v>247</v>
      </c>
      <c r="N44" s="89" t="s">
        <v>197</v>
      </c>
      <c r="O44" s="92" t="s">
        <v>248</v>
      </c>
      <c r="P44" s="93" t="s">
        <v>57</v>
      </c>
      <c r="Q44" s="110" t="s">
        <v>58</v>
      </c>
      <c r="R44" s="94">
        <v>46167</v>
      </c>
      <c r="S44" s="95"/>
      <c r="T44" s="95" t="s">
        <v>59</v>
      </c>
      <c r="U44" s="95" t="s">
        <v>60</v>
      </c>
      <c r="V44" s="91">
        <v>46118</v>
      </c>
      <c r="W44" s="91">
        <v>46161</v>
      </c>
      <c r="X44" s="91">
        <v>46167</v>
      </c>
      <c r="Y44" s="96" t="s">
        <v>73</v>
      </c>
      <c r="Z44" s="89" t="s">
        <v>2798</v>
      </c>
      <c r="AA44" s="95" t="s">
        <v>11068</v>
      </c>
      <c r="AB44" s="95" t="s">
        <v>11186</v>
      </c>
      <c r="AC44" s="95" t="s">
        <v>63</v>
      </c>
      <c r="AD44" s="95" t="s">
        <v>63</v>
      </c>
      <c r="AE44" s="95" t="s">
        <v>63</v>
      </c>
      <c r="AF44" s="95" t="s">
        <v>63</v>
      </c>
      <c r="AG44" s="194" t="s">
        <v>249</v>
      </c>
      <c r="AH44" s="95" t="s">
        <v>63</v>
      </c>
      <c r="AI44" s="97"/>
      <c r="AJ44" s="97" t="s">
        <v>65</v>
      </c>
      <c r="AK44" s="97" t="s">
        <v>66</v>
      </c>
      <c r="AL44" s="45" t="s">
        <v>67</v>
      </c>
      <c r="AM44" s="160" t="str">
        <f>MONTH(B44)&amp;"/"&amp;YEAR(B44)</f>
        <v>3/2026</v>
      </c>
      <c r="AN44" s="45">
        <f>WEEKNUM(B44)-WEEKNUM(EOMONTH(B44,-1)+1)+1</f>
        <v>4</v>
      </c>
      <c r="AO44" s="45" t="str">
        <f>MONTH(R44)&amp;"/"&amp;YEAR(R44)</f>
        <v>5/2026</v>
      </c>
      <c r="AP44" s="45">
        <f>WEEKNUM(R44)-WEEKNUM(EOMONTH(R44,-1)+1)+1</f>
        <v>5</v>
      </c>
      <c r="AQ44" s="45">
        <f>IF(AU44="S",IF(Q44="1. Aceitou o programa",R44-B44,0),0)</f>
        <v>63</v>
      </c>
      <c r="AR44" s="45">
        <f>IF(AU44="S",IF(AND(S44&lt;&gt;"",R44&lt;&gt;""),S44-R44,0),0)</f>
        <v>0</v>
      </c>
      <c r="AS44" s="45">
        <f>IF(AU44="S",IF(Q44="1. Aceitou o programa",IF(OR(X44="Não se Aplica",X44=""),IF(OR(W44="Não se Aplica",W44=""),0,W44-V44),AVERAGE(X44-W44,W44-V44)),0),0)</f>
        <v>24.5</v>
      </c>
      <c r="AT44" s="45">
        <f>IF(AU44="S",IF(AND(Q44="1. Aceitou o programa",AB44="Realizada"),IFERROR(IF(AA44="",0,AA44-R44),0),0),0)</f>
        <v>0</v>
      </c>
      <c r="AU44" s="45" t="str">
        <f>_xlfn.XLOOKUP(U44,'Lista Suspensa'!$AA$20:$AA$23,'Lista Suspensa'!$AB$20:$AB$23,"N/A")</f>
        <v>S</v>
      </c>
    </row>
    <row r="45" spans="1:47" ht="12" customHeight="1" x14ac:dyDescent="0.3">
      <c r="A45" s="87" t="s">
        <v>47</v>
      </c>
      <c r="B45" s="88">
        <v>46104</v>
      </c>
      <c r="C45" s="89" t="s">
        <v>48</v>
      </c>
      <c r="D45" s="89" t="s">
        <v>49</v>
      </c>
      <c r="E45" s="189">
        <v>81158321</v>
      </c>
      <c r="F45" s="197" t="s">
        <v>250</v>
      </c>
      <c r="G45" s="90">
        <v>10037412744</v>
      </c>
      <c r="H45" s="91">
        <v>29349</v>
      </c>
      <c r="I45" s="89"/>
      <c r="J45" s="89" t="s">
        <v>51</v>
      </c>
      <c r="K45" s="89" t="s">
        <v>76</v>
      </c>
      <c r="L45" s="89" t="s">
        <v>95</v>
      </c>
      <c r="M45" s="89" t="s">
        <v>222</v>
      </c>
      <c r="N45" s="89" t="s">
        <v>137</v>
      </c>
      <c r="O45" s="92" t="s">
        <v>251</v>
      </c>
      <c r="P45" s="93" t="s">
        <v>57</v>
      </c>
      <c r="Q45" s="110" t="s">
        <v>58</v>
      </c>
      <c r="R45" s="94">
        <v>46167</v>
      </c>
      <c r="S45" s="95"/>
      <c r="T45" s="95" t="s">
        <v>59</v>
      </c>
      <c r="U45" s="95" t="s">
        <v>60</v>
      </c>
      <c r="V45" s="91">
        <v>46118</v>
      </c>
      <c r="W45" s="91">
        <v>46161</v>
      </c>
      <c r="X45" s="91">
        <v>46167</v>
      </c>
      <c r="Y45" s="96" t="s">
        <v>73</v>
      </c>
      <c r="Z45" s="89" t="s">
        <v>2798</v>
      </c>
      <c r="AA45" s="95" t="s">
        <v>11069</v>
      </c>
      <c r="AB45" s="95" t="s">
        <v>11186</v>
      </c>
      <c r="AC45" s="95" t="s">
        <v>63</v>
      </c>
      <c r="AD45" s="95" t="s">
        <v>63</v>
      </c>
      <c r="AE45" s="95" t="s">
        <v>63</v>
      </c>
      <c r="AF45" s="95" t="s">
        <v>63</v>
      </c>
      <c r="AG45" s="194" t="s">
        <v>227</v>
      </c>
      <c r="AH45" s="95" t="s">
        <v>63</v>
      </c>
      <c r="AI45" s="97"/>
      <c r="AJ45" s="97" t="s">
        <v>65</v>
      </c>
      <c r="AK45" s="97" t="s">
        <v>66</v>
      </c>
      <c r="AL45" s="45" t="s">
        <v>67</v>
      </c>
      <c r="AM45" s="160" t="str">
        <f>MONTH(B45)&amp;"/"&amp;YEAR(B45)</f>
        <v>3/2026</v>
      </c>
      <c r="AN45" s="45">
        <f>WEEKNUM(B45)-WEEKNUM(EOMONTH(B45,-1)+1)+1</f>
        <v>4</v>
      </c>
      <c r="AO45" s="45" t="str">
        <f>MONTH(R45)&amp;"/"&amp;YEAR(R45)</f>
        <v>5/2026</v>
      </c>
      <c r="AP45" s="45">
        <f>WEEKNUM(R45)-WEEKNUM(EOMONTH(R45,-1)+1)+1</f>
        <v>5</v>
      </c>
      <c r="AQ45" s="45">
        <f>IF(AU45="S",IF(Q45="1. Aceitou o programa",R45-B45,0),0)</f>
        <v>63</v>
      </c>
      <c r="AR45" s="45">
        <f>IF(AU45="S",IF(AND(S45&lt;&gt;"",R45&lt;&gt;""),S45-R45,0),0)</f>
        <v>0</v>
      </c>
      <c r="AS45" s="45">
        <f>IF(AU45="S",IF(Q45="1. Aceitou o programa",IF(OR(X45="Não se Aplica",X45=""),IF(OR(W45="Não se Aplica",W45=""),0,W45-V45),AVERAGE(X45-W45,W45-V45)),0),0)</f>
        <v>24.5</v>
      </c>
      <c r="AT45" s="45">
        <f>IF(AU45="S",IF(AND(Q45="1. Aceitou o programa",AB45="Realizada"),IFERROR(IF(AA45="",0,AA45-R45),0),0),0)</f>
        <v>0</v>
      </c>
      <c r="AU45" s="45" t="str">
        <f>_xlfn.XLOOKUP(U45,'Lista Suspensa'!$AA$20:$AA$23,'Lista Suspensa'!$AB$20:$AB$23,"N/A")</f>
        <v>S</v>
      </c>
    </row>
    <row r="46" spans="1:47" ht="12" customHeight="1" x14ac:dyDescent="0.3">
      <c r="A46" s="87" t="s">
        <v>47</v>
      </c>
      <c r="B46" s="88">
        <v>46104</v>
      </c>
      <c r="C46" s="89" t="s">
        <v>48</v>
      </c>
      <c r="D46" s="89" t="s">
        <v>49</v>
      </c>
      <c r="E46" s="189">
        <v>81190114</v>
      </c>
      <c r="F46" s="197" t="s">
        <v>252</v>
      </c>
      <c r="G46" s="90">
        <v>13209281700</v>
      </c>
      <c r="H46" s="91">
        <v>32771</v>
      </c>
      <c r="I46" s="89"/>
      <c r="J46" s="89" t="s">
        <v>51</v>
      </c>
      <c r="K46" s="89" t="s">
        <v>76</v>
      </c>
      <c r="L46" s="89" t="s">
        <v>191</v>
      </c>
      <c r="M46" s="89" t="s">
        <v>253</v>
      </c>
      <c r="N46" s="89" t="s">
        <v>137</v>
      </c>
      <c r="O46" s="92" t="s">
        <v>254</v>
      </c>
      <c r="P46" s="93" t="s">
        <v>57</v>
      </c>
      <c r="Q46" s="110" t="s">
        <v>58</v>
      </c>
      <c r="R46" s="94">
        <v>46167</v>
      </c>
      <c r="S46" s="95"/>
      <c r="T46" s="95" t="s">
        <v>59</v>
      </c>
      <c r="U46" s="95" t="s">
        <v>60</v>
      </c>
      <c r="V46" s="91">
        <v>46118</v>
      </c>
      <c r="W46" s="91">
        <v>46161</v>
      </c>
      <c r="X46" s="91">
        <v>46167</v>
      </c>
      <c r="Y46" s="96" t="s">
        <v>81</v>
      </c>
      <c r="Z46" s="89" t="s">
        <v>2798</v>
      </c>
      <c r="AA46" s="95" t="s">
        <v>11070</v>
      </c>
      <c r="AB46" s="95" t="s">
        <v>11186</v>
      </c>
      <c r="AC46" s="95" t="s">
        <v>63</v>
      </c>
      <c r="AD46" s="95" t="s">
        <v>63</v>
      </c>
      <c r="AE46" s="95" t="s">
        <v>63</v>
      </c>
      <c r="AF46" s="95" t="s">
        <v>63</v>
      </c>
      <c r="AG46" s="194" t="s">
        <v>108</v>
      </c>
      <c r="AH46" s="95" t="s">
        <v>63</v>
      </c>
      <c r="AI46" s="97"/>
      <c r="AJ46" s="97" t="s">
        <v>65</v>
      </c>
      <c r="AK46" s="97" t="s">
        <v>66</v>
      </c>
      <c r="AL46" s="45" t="s">
        <v>67</v>
      </c>
      <c r="AM46" s="160" t="str">
        <f>MONTH(B46)&amp;"/"&amp;YEAR(B46)</f>
        <v>3/2026</v>
      </c>
      <c r="AN46" s="45">
        <f>WEEKNUM(B46)-WEEKNUM(EOMONTH(B46,-1)+1)+1</f>
        <v>4</v>
      </c>
      <c r="AO46" s="45" t="str">
        <f>MONTH(R46)&amp;"/"&amp;YEAR(R46)</f>
        <v>5/2026</v>
      </c>
      <c r="AP46" s="45">
        <f>WEEKNUM(R46)-WEEKNUM(EOMONTH(R46,-1)+1)+1</f>
        <v>5</v>
      </c>
      <c r="AQ46" s="45">
        <f>IF(AU46="S",IF(Q46="1. Aceitou o programa",R46-B46,0),0)</f>
        <v>63</v>
      </c>
      <c r="AR46" s="45">
        <f>IF(AU46="S",IF(AND(S46&lt;&gt;"",R46&lt;&gt;""),S46-R46,0),0)</f>
        <v>0</v>
      </c>
      <c r="AS46" s="45">
        <f>IF(AU46="S",IF(Q46="1. Aceitou o programa",IF(OR(X46="Não se Aplica",X46=""),IF(OR(W46="Não se Aplica",W46=""),0,W46-V46),AVERAGE(X46-W46,W46-V46)),0),0)</f>
        <v>24.5</v>
      </c>
      <c r="AT46" s="45">
        <f>IF(AU46="S",IF(AND(Q46="1. Aceitou o programa",AB46="Realizada"),IFERROR(IF(AA46="",0,AA46-R46),0),0),0)</f>
        <v>0</v>
      </c>
      <c r="AU46" s="45" t="str">
        <f>_xlfn.XLOOKUP(U46,'Lista Suspensa'!$AA$20:$AA$23,'Lista Suspensa'!$AB$20:$AB$23,"N/A")</f>
        <v>S</v>
      </c>
    </row>
    <row r="47" spans="1:47" ht="12" customHeight="1" x14ac:dyDescent="0.3">
      <c r="A47" s="87" t="s">
        <v>47</v>
      </c>
      <c r="B47" s="88">
        <v>46104</v>
      </c>
      <c r="C47" s="89" t="s">
        <v>48</v>
      </c>
      <c r="D47" s="89" t="s">
        <v>49</v>
      </c>
      <c r="E47" s="189">
        <v>81335947</v>
      </c>
      <c r="F47" s="197" t="s">
        <v>255</v>
      </c>
      <c r="G47" s="90">
        <v>7637058700</v>
      </c>
      <c r="H47" s="91">
        <v>27877</v>
      </c>
      <c r="I47" s="89"/>
      <c r="J47" s="89" t="s">
        <v>51</v>
      </c>
      <c r="K47" s="89" t="s">
        <v>76</v>
      </c>
      <c r="L47" s="89" t="s">
        <v>95</v>
      </c>
      <c r="M47" s="89" t="s">
        <v>256</v>
      </c>
      <c r="N47" s="89" t="s">
        <v>137</v>
      </c>
      <c r="O47" s="92" t="s">
        <v>257</v>
      </c>
      <c r="P47" s="93" t="s">
        <v>57</v>
      </c>
      <c r="Q47" s="110" t="s">
        <v>58</v>
      </c>
      <c r="R47" s="94">
        <v>46167</v>
      </c>
      <c r="S47" s="95"/>
      <c r="T47" s="95" t="s">
        <v>59</v>
      </c>
      <c r="U47" s="95" t="s">
        <v>60</v>
      </c>
      <c r="V47" s="91">
        <v>46118</v>
      </c>
      <c r="W47" s="91">
        <v>46161</v>
      </c>
      <c r="X47" s="91">
        <v>46167</v>
      </c>
      <c r="Y47" s="96" t="s">
        <v>81</v>
      </c>
      <c r="Z47" s="89" t="s">
        <v>2798</v>
      </c>
      <c r="AA47" s="95" t="s">
        <v>11071</v>
      </c>
      <c r="AB47" s="95" t="s">
        <v>11186</v>
      </c>
      <c r="AC47" s="95" t="s">
        <v>63</v>
      </c>
      <c r="AD47" s="95" t="s">
        <v>63</v>
      </c>
      <c r="AE47" s="95" t="s">
        <v>63</v>
      </c>
      <c r="AF47" s="95" t="s">
        <v>63</v>
      </c>
      <c r="AG47" s="194" t="s">
        <v>99</v>
      </c>
      <c r="AH47" s="95" t="s">
        <v>63</v>
      </c>
      <c r="AI47" s="97"/>
      <c r="AJ47" s="97" t="s">
        <v>65</v>
      </c>
      <c r="AK47" s="97" t="s">
        <v>66</v>
      </c>
      <c r="AL47" s="45" t="s">
        <v>67</v>
      </c>
      <c r="AM47" s="160" t="str">
        <f>MONTH(B47)&amp;"/"&amp;YEAR(B47)</f>
        <v>3/2026</v>
      </c>
      <c r="AN47" s="45">
        <f>WEEKNUM(B47)-WEEKNUM(EOMONTH(B47,-1)+1)+1</f>
        <v>4</v>
      </c>
      <c r="AO47" s="45" t="str">
        <f>MONTH(R47)&amp;"/"&amp;YEAR(R47)</f>
        <v>5/2026</v>
      </c>
      <c r="AP47" s="45">
        <f>WEEKNUM(R47)-WEEKNUM(EOMONTH(R47,-1)+1)+1</f>
        <v>5</v>
      </c>
      <c r="AQ47" s="45">
        <f>IF(AU47="S",IF(Q47="1. Aceitou o programa",R47-B47,0),0)</f>
        <v>63</v>
      </c>
      <c r="AR47" s="45">
        <f>IF(AU47="S",IF(AND(S47&lt;&gt;"",R47&lt;&gt;""),S47-R47,0),0)</f>
        <v>0</v>
      </c>
      <c r="AS47" s="45">
        <f>IF(AU47="S",IF(Q47="1. Aceitou o programa",IF(OR(X47="Não se Aplica",X47=""),IF(OR(W47="Não se Aplica",W47=""),0,W47-V47),AVERAGE(X47-W47,W47-V47)),0),0)</f>
        <v>24.5</v>
      </c>
      <c r="AT47" s="45">
        <f>IF(AU47="S",IF(AND(Q47="1. Aceitou o programa",AB47="Realizada"),IFERROR(IF(AA47="",0,AA47-R47),0),0),0)</f>
        <v>0</v>
      </c>
      <c r="AU47" s="45" t="str">
        <f>_xlfn.XLOOKUP(U47,'Lista Suspensa'!$AA$20:$AA$23,'Lista Suspensa'!$AB$20:$AB$23,"N/A")</f>
        <v>S</v>
      </c>
    </row>
    <row r="48" spans="1:47" ht="12" customHeight="1" x14ac:dyDescent="0.3">
      <c r="A48" s="87" t="s">
        <v>47</v>
      </c>
      <c r="B48" s="88">
        <v>46104</v>
      </c>
      <c r="C48" s="89" t="s">
        <v>48</v>
      </c>
      <c r="D48" s="89" t="s">
        <v>49</v>
      </c>
      <c r="E48" s="189">
        <v>81447945</v>
      </c>
      <c r="F48" s="197" t="s">
        <v>258</v>
      </c>
      <c r="G48" s="90">
        <v>15360244810</v>
      </c>
      <c r="H48" s="91">
        <v>27718</v>
      </c>
      <c r="I48" s="89"/>
      <c r="J48" s="89" t="s">
        <v>51</v>
      </c>
      <c r="K48" s="89" t="s">
        <v>52</v>
      </c>
      <c r="L48" s="89" t="s">
        <v>85</v>
      </c>
      <c r="M48" s="89" t="s">
        <v>259</v>
      </c>
      <c r="N48" s="89" t="s">
        <v>229</v>
      </c>
      <c r="O48" s="92" t="s">
        <v>260</v>
      </c>
      <c r="P48" s="93" t="s">
        <v>57</v>
      </c>
      <c r="Q48" s="110" t="s">
        <v>58</v>
      </c>
      <c r="R48" s="94">
        <v>46167</v>
      </c>
      <c r="S48" s="95"/>
      <c r="T48" s="95" t="s">
        <v>59</v>
      </c>
      <c r="U48" s="95" t="s">
        <v>60</v>
      </c>
      <c r="V48" s="91">
        <v>46118</v>
      </c>
      <c r="W48" s="91">
        <v>46161</v>
      </c>
      <c r="X48" s="91">
        <v>46167</v>
      </c>
      <c r="Y48" s="96" t="s">
        <v>81</v>
      </c>
      <c r="Z48" s="89" t="s">
        <v>2798</v>
      </c>
      <c r="AA48" s="95" t="s">
        <v>11072</v>
      </c>
      <c r="AB48" s="95" t="s">
        <v>11186</v>
      </c>
      <c r="AC48" s="95" t="s">
        <v>63</v>
      </c>
      <c r="AD48" s="95" t="s">
        <v>63</v>
      </c>
      <c r="AE48" s="95" t="s">
        <v>63</v>
      </c>
      <c r="AF48" s="95" t="s">
        <v>63</v>
      </c>
      <c r="AG48" s="194" t="s">
        <v>261</v>
      </c>
      <c r="AH48" s="95" t="s">
        <v>63</v>
      </c>
      <c r="AI48" s="97"/>
      <c r="AJ48" s="97" t="s">
        <v>65</v>
      </c>
      <c r="AK48" s="97" t="s">
        <v>66</v>
      </c>
      <c r="AL48" s="45" t="s">
        <v>67</v>
      </c>
      <c r="AM48" s="160" t="str">
        <f>MONTH(B48)&amp;"/"&amp;YEAR(B48)</f>
        <v>3/2026</v>
      </c>
      <c r="AN48" s="45">
        <f>WEEKNUM(B48)-WEEKNUM(EOMONTH(B48,-1)+1)+1</f>
        <v>4</v>
      </c>
      <c r="AO48" s="45" t="str">
        <f>MONTH(R48)&amp;"/"&amp;YEAR(R48)</f>
        <v>5/2026</v>
      </c>
      <c r="AP48" s="45">
        <f>WEEKNUM(R48)-WEEKNUM(EOMONTH(R48,-1)+1)+1</f>
        <v>5</v>
      </c>
      <c r="AQ48" s="45">
        <f>IF(AU48="S",IF(Q48="1. Aceitou o programa",R48-B48,0),0)</f>
        <v>63</v>
      </c>
      <c r="AR48" s="45">
        <f>IF(AU48="S",IF(AND(S48&lt;&gt;"",R48&lt;&gt;""),S48-R48,0),0)</f>
        <v>0</v>
      </c>
      <c r="AS48" s="45">
        <f>IF(AU48="S",IF(Q48="1. Aceitou o programa",IF(OR(X48="Não se Aplica",X48=""),IF(OR(W48="Não se Aplica",W48=""),0,W48-V48),AVERAGE(X48-W48,W48-V48)),0),0)</f>
        <v>24.5</v>
      </c>
      <c r="AT48" s="45">
        <f>IF(AU48="S",IF(AND(Q48="1. Aceitou o programa",AB48="Realizada"),IFERROR(IF(AA48="",0,AA48-R48),0),0),0)</f>
        <v>0</v>
      </c>
      <c r="AU48" s="45" t="str">
        <f>_xlfn.XLOOKUP(U48,'Lista Suspensa'!$AA$20:$AA$23,'Lista Suspensa'!$AB$20:$AB$23,"N/A")</f>
        <v>S</v>
      </c>
    </row>
    <row r="49" spans="1:47" ht="12" customHeight="1" x14ac:dyDescent="0.3">
      <c r="A49" s="87" t="s">
        <v>47</v>
      </c>
      <c r="B49" s="88">
        <v>46104</v>
      </c>
      <c r="C49" s="89" t="s">
        <v>48</v>
      </c>
      <c r="D49" s="89" t="s">
        <v>49</v>
      </c>
      <c r="E49" s="189">
        <v>81622134</v>
      </c>
      <c r="F49" s="197" t="s">
        <v>262</v>
      </c>
      <c r="G49" s="90">
        <v>35322312803</v>
      </c>
      <c r="H49" s="91">
        <v>35030</v>
      </c>
      <c r="I49" s="89"/>
      <c r="J49" s="89" t="s">
        <v>51</v>
      </c>
      <c r="K49" s="89" t="s">
        <v>52</v>
      </c>
      <c r="L49" s="89" t="s">
        <v>85</v>
      </c>
      <c r="M49" s="89" t="s">
        <v>263</v>
      </c>
      <c r="N49" s="89" t="s">
        <v>229</v>
      </c>
      <c r="O49" s="92" t="s">
        <v>264</v>
      </c>
      <c r="P49" s="93" t="s">
        <v>57</v>
      </c>
      <c r="Q49" s="110" t="s">
        <v>58</v>
      </c>
      <c r="R49" s="94">
        <v>46167</v>
      </c>
      <c r="S49" s="95"/>
      <c r="T49" s="95" t="s">
        <v>59</v>
      </c>
      <c r="U49" s="95" t="s">
        <v>60</v>
      </c>
      <c r="V49" s="91">
        <v>46118</v>
      </c>
      <c r="W49" s="91">
        <v>46161</v>
      </c>
      <c r="X49" s="91">
        <v>46167</v>
      </c>
      <c r="Y49" s="96" t="s">
        <v>81</v>
      </c>
      <c r="Z49" s="89" t="s">
        <v>2798</v>
      </c>
      <c r="AA49" s="95" t="s">
        <v>11073</v>
      </c>
      <c r="AB49" s="95" t="s">
        <v>11186</v>
      </c>
      <c r="AC49" s="95" t="s">
        <v>63</v>
      </c>
      <c r="AD49" s="95" t="s">
        <v>63</v>
      </c>
      <c r="AE49" s="95" t="s">
        <v>63</v>
      </c>
      <c r="AF49" s="95" t="s">
        <v>63</v>
      </c>
      <c r="AG49" s="194" t="s">
        <v>265</v>
      </c>
      <c r="AH49" s="95" t="s">
        <v>63</v>
      </c>
      <c r="AI49" s="97"/>
      <c r="AJ49" s="97" t="s">
        <v>65</v>
      </c>
      <c r="AK49" s="97" t="s">
        <v>66</v>
      </c>
      <c r="AL49" s="45" t="s">
        <v>67</v>
      </c>
      <c r="AM49" s="160" t="str">
        <f>MONTH(B49)&amp;"/"&amp;YEAR(B49)</f>
        <v>3/2026</v>
      </c>
      <c r="AN49" s="45">
        <f>WEEKNUM(B49)-WEEKNUM(EOMONTH(B49,-1)+1)+1</f>
        <v>4</v>
      </c>
      <c r="AO49" s="45" t="str">
        <f>MONTH(R49)&amp;"/"&amp;YEAR(R49)</f>
        <v>5/2026</v>
      </c>
      <c r="AP49" s="45">
        <f>WEEKNUM(R49)-WEEKNUM(EOMONTH(R49,-1)+1)+1</f>
        <v>5</v>
      </c>
      <c r="AQ49" s="45">
        <f>IF(AU49="S",IF(Q49="1. Aceitou o programa",R49-B49,0),0)</f>
        <v>63</v>
      </c>
      <c r="AR49" s="45">
        <f>IF(AU49="S",IF(AND(S49&lt;&gt;"",R49&lt;&gt;""),S49-R49,0),0)</f>
        <v>0</v>
      </c>
      <c r="AS49" s="45">
        <f>IF(AU49="S",IF(Q49="1. Aceitou o programa",IF(OR(X49="Não se Aplica",X49=""),IF(OR(W49="Não se Aplica",W49=""),0,W49-V49),AVERAGE(X49-W49,W49-V49)),0),0)</f>
        <v>24.5</v>
      </c>
      <c r="AT49" s="45">
        <f>IF(AU49="S",IF(AND(Q49="1. Aceitou o programa",AB49="Realizada"),IFERROR(IF(AA49="",0,AA49-R49),0),0),0)</f>
        <v>0</v>
      </c>
      <c r="AU49" s="45" t="str">
        <f>_xlfn.XLOOKUP(U49,'Lista Suspensa'!$AA$20:$AA$23,'Lista Suspensa'!$AB$20:$AB$23,"N/A")</f>
        <v>S</v>
      </c>
    </row>
    <row r="50" spans="1:47" ht="12" customHeight="1" x14ac:dyDescent="0.3">
      <c r="A50" s="87" t="s">
        <v>47</v>
      </c>
      <c r="B50" s="88">
        <v>46104</v>
      </c>
      <c r="C50" s="89" t="s">
        <v>48</v>
      </c>
      <c r="D50" s="89" t="s">
        <v>49</v>
      </c>
      <c r="E50" s="189">
        <v>81724049</v>
      </c>
      <c r="F50" s="197" t="s">
        <v>266</v>
      </c>
      <c r="G50" s="90">
        <v>36634237867</v>
      </c>
      <c r="H50" s="91">
        <v>32171</v>
      </c>
      <c r="I50" s="89"/>
      <c r="J50" s="89" t="s">
        <v>84</v>
      </c>
      <c r="K50" s="89" t="s">
        <v>52</v>
      </c>
      <c r="L50" s="89" t="s">
        <v>53</v>
      </c>
      <c r="M50" s="89" t="s">
        <v>267</v>
      </c>
      <c r="N50" s="89" t="s">
        <v>137</v>
      </c>
      <c r="O50" s="92" t="s">
        <v>268</v>
      </c>
      <c r="P50" s="93" t="s">
        <v>57</v>
      </c>
      <c r="Q50" s="110" t="s">
        <v>58</v>
      </c>
      <c r="R50" s="94">
        <v>46167</v>
      </c>
      <c r="S50" s="95"/>
      <c r="T50" s="95" t="s">
        <v>59</v>
      </c>
      <c r="U50" s="95" t="s">
        <v>60</v>
      </c>
      <c r="V50" s="91">
        <v>46118</v>
      </c>
      <c r="W50" s="91">
        <v>46161</v>
      </c>
      <c r="X50" s="91">
        <v>46167</v>
      </c>
      <c r="Y50" s="96" t="s">
        <v>269</v>
      </c>
      <c r="Z50" s="89" t="s">
        <v>2798</v>
      </c>
      <c r="AA50" s="95" t="s">
        <v>11074</v>
      </c>
      <c r="AB50" s="95" t="s">
        <v>11186</v>
      </c>
      <c r="AC50" s="95" t="s">
        <v>63</v>
      </c>
      <c r="AD50" s="95" t="s">
        <v>63</v>
      </c>
      <c r="AE50" s="95" t="s">
        <v>63</v>
      </c>
      <c r="AF50" s="95" t="s">
        <v>63</v>
      </c>
      <c r="AG50" s="194" t="s">
        <v>169</v>
      </c>
      <c r="AH50" s="95" t="s">
        <v>63</v>
      </c>
      <c r="AI50" s="97"/>
      <c r="AJ50" s="97" t="s">
        <v>65</v>
      </c>
      <c r="AK50" s="97" t="s">
        <v>66</v>
      </c>
      <c r="AL50" s="45" t="s">
        <v>67</v>
      </c>
      <c r="AM50" s="160" t="str">
        <f>MONTH(B50)&amp;"/"&amp;YEAR(B50)</f>
        <v>3/2026</v>
      </c>
      <c r="AN50" s="45">
        <f>WEEKNUM(B50)-WEEKNUM(EOMONTH(B50,-1)+1)+1</f>
        <v>4</v>
      </c>
      <c r="AO50" s="45" t="str">
        <f>MONTH(R50)&amp;"/"&amp;YEAR(R50)</f>
        <v>5/2026</v>
      </c>
      <c r="AP50" s="45">
        <f>WEEKNUM(R50)-WEEKNUM(EOMONTH(R50,-1)+1)+1</f>
        <v>5</v>
      </c>
      <c r="AQ50" s="45">
        <f>IF(AU50="S",IF(Q50="1. Aceitou o programa",R50-B50,0),0)</f>
        <v>63</v>
      </c>
      <c r="AR50" s="45">
        <f>IF(AU50="S",IF(AND(S50&lt;&gt;"",R50&lt;&gt;""),S50-R50,0),0)</f>
        <v>0</v>
      </c>
      <c r="AS50" s="45">
        <f>IF(AU50="S",IF(Q50="1. Aceitou o programa",IF(OR(X50="Não se Aplica",X50=""),IF(OR(W50="Não se Aplica",W50=""),0,W50-V50),AVERAGE(X50-W50,W50-V50)),0),0)</f>
        <v>24.5</v>
      </c>
      <c r="AT50" s="45">
        <f>IF(AU50="S",IF(AND(Q50="1. Aceitou o programa",AB50="Realizada"),IFERROR(IF(AA50="",0,AA50-R50),0),0),0)</f>
        <v>0</v>
      </c>
      <c r="AU50" s="45" t="str">
        <f>_xlfn.XLOOKUP(U50,'Lista Suspensa'!$AA$20:$AA$23,'Lista Suspensa'!$AB$20:$AB$23,"N/A")</f>
        <v>S</v>
      </c>
    </row>
    <row r="51" spans="1:47" ht="12" customHeight="1" x14ac:dyDescent="0.3">
      <c r="A51" s="87" t="s">
        <v>47</v>
      </c>
      <c r="B51" s="88">
        <v>46104</v>
      </c>
      <c r="C51" s="89" t="s">
        <v>48</v>
      </c>
      <c r="D51" s="89" t="s">
        <v>49</v>
      </c>
      <c r="E51" s="189">
        <v>81726912</v>
      </c>
      <c r="F51" s="197" t="s">
        <v>270</v>
      </c>
      <c r="G51" s="90">
        <v>8994499806</v>
      </c>
      <c r="H51" s="91">
        <v>24168</v>
      </c>
      <c r="I51" s="89"/>
      <c r="J51" s="89" t="s">
        <v>51</v>
      </c>
      <c r="K51" s="89" t="s">
        <v>52</v>
      </c>
      <c r="L51" s="89" t="s">
        <v>69</v>
      </c>
      <c r="M51" s="89" t="s">
        <v>271</v>
      </c>
      <c r="N51" s="89" t="s">
        <v>229</v>
      </c>
      <c r="O51" s="92" t="s">
        <v>272</v>
      </c>
      <c r="P51" s="93" t="s">
        <v>57</v>
      </c>
      <c r="Q51" s="110" t="s">
        <v>58</v>
      </c>
      <c r="R51" s="94">
        <v>46167</v>
      </c>
      <c r="S51" s="95"/>
      <c r="T51" s="95" t="s">
        <v>59</v>
      </c>
      <c r="U51" s="95" t="s">
        <v>60</v>
      </c>
      <c r="V51" s="91">
        <v>46118</v>
      </c>
      <c r="W51" s="91">
        <v>46161</v>
      </c>
      <c r="X51" s="91">
        <v>46167</v>
      </c>
      <c r="Y51" s="96" t="s">
        <v>81</v>
      </c>
      <c r="Z51" s="89" t="s">
        <v>2798</v>
      </c>
      <c r="AA51" s="95" t="s">
        <v>11075</v>
      </c>
      <c r="AB51" s="95" t="s">
        <v>11186</v>
      </c>
      <c r="AC51" s="95" t="s">
        <v>63</v>
      </c>
      <c r="AD51" s="95" t="s">
        <v>63</v>
      </c>
      <c r="AE51" s="95" t="s">
        <v>63</v>
      </c>
      <c r="AF51" s="95" t="s">
        <v>63</v>
      </c>
      <c r="AG51" s="194" t="s">
        <v>273</v>
      </c>
      <c r="AH51" s="95" t="s">
        <v>63</v>
      </c>
      <c r="AI51" s="97"/>
      <c r="AJ51" s="97" t="s">
        <v>65</v>
      </c>
      <c r="AK51" s="97" t="s">
        <v>66</v>
      </c>
      <c r="AL51" s="45" t="s">
        <v>67</v>
      </c>
      <c r="AM51" s="160" t="str">
        <f>MONTH(B51)&amp;"/"&amp;YEAR(B51)</f>
        <v>3/2026</v>
      </c>
      <c r="AN51" s="45">
        <f>WEEKNUM(B51)-WEEKNUM(EOMONTH(B51,-1)+1)+1</f>
        <v>4</v>
      </c>
      <c r="AO51" s="45" t="str">
        <f>MONTH(R51)&amp;"/"&amp;YEAR(R51)</f>
        <v>5/2026</v>
      </c>
      <c r="AP51" s="45">
        <f>WEEKNUM(R51)-WEEKNUM(EOMONTH(R51,-1)+1)+1</f>
        <v>5</v>
      </c>
      <c r="AQ51" s="45">
        <f>IF(AU51="S",IF(Q51="1. Aceitou o programa",R51-B51,0),0)</f>
        <v>63</v>
      </c>
      <c r="AR51" s="45">
        <f>IF(AU51="S",IF(AND(S51&lt;&gt;"",R51&lt;&gt;""),S51-R51,0),0)</f>
        <v>0</v>
      </c>
      <c r="AS51" s="45">
        <f>IF(AU51="S",IF(Q51="1. Aceitou o programa",IF(OR(X51="Não se Aplica",X51=""),IF(OR(W51="Não se Aplica",W51=""),0,W51-V51),AVERAGE(X51-W51,W51-V51)),0),0)</f>
        <v>24.5</v>
      </c>
      <c r="AT51" s="45">
        <f>IF(AU51="S",IF(AND(Q51="1. Aceitou o programa",AB51="Realizada"),IFERROR(IF(AA51="",0,AA51-R51),0),0),0)</f>
        <v>0</v>
      </c>
      <c r="AU51" s="45" t="str">
        <f>_xlfn.XLOOKUP(U51,'Lista Suspensa'!$AA$20:$AA$23,'Lista Suspensa'!$AB$20:$AB$23,"N/A")</f>
        <v>S</v>
      </c>
    </row>
    <row r="52" spans="1:47" ht="12" customHeight="1" x14ac:dyDescent="0.3">
      <c r="A52" s="87" t="s">
        <v>47</v>
      </c>
      <c r="B52" s="88">
        <v>46104</v>
      </c>
      <c r="C52" s="89" t="s">
        <v>48</v>
      </c>
      <c r="D52" s="89" t="s">
        <v>49</v>
      </c>
      <c r="E52" s="189">
        <v>84390161</v>
      </c>
      <c r="F52" s="197" t="s">
        <v>274</v>
      </c>
      <c r="G52" s="90">
        <v>33246131830</v>
      </c>
      <c r="H52" s="91">
        <v>30867</v>
      </c>
      <c r="I52" s="89"/>
      <c r="J52" s="89" t="s">
        <v>51</v>
      </c>
      <c r="K52" s="89" t="s">
        <v>52</v>
      </c>
      <c r="L52" s="89" t="s">
        <v>53</v>
      </c>
      <c r="M52" s="89" t="s">
        <v>275</v>
      </c>
      <c r="N52" s="89" t="s">
        <v>137</v>
      </c>
      <c r="O52" s="92" t="s">
        <v>276</v>
      </c>
      <c r="P52" s="93" t="s">
        <v>57</v>
      </c>
      <c r="Q52" s="110" t="s">
        <v>58</v>
      </c>
      <c r="R52" s="94">
        <v>46167</v>
      </c>
      <c r="S52" s="95"/>
      <c r="T52" s="95" t="s">
        <v>59</v>
      </c>
      <c r="U52" s="95" t="s">
        <v>60</v>
      </c>
      <c r="V52" s="91">
        <v>46118</v>
      </c>
      <c r="W52" s="91">
        <v>46161</v>
      </c>
      <c r="X52" s="91">
        <v>46168</v>
      </c>
      <c r="Y52" s="96" t="s">
        <v>73</v>
      </c>
      <c r="Z52" s="89" t="s">
        <v>2798</v>
      </c>
      <c r="AA52" s="95" t="s">
        <v>11076</v>
      </c>
      <c r="AB52" s="95" t="s">
        <v>11186</v>
      </c>
      <c r="AC52" s="95" t="s">
        <v>63</v>
      </c>
      <c r="AD52" s="95" t="s">
        <v>63</v>
      </c>
      <c r="AE52" s="95" t="s">
        <v>63</v>
      </c>
      <c r="AF52" s="95" t="s">
        <v>63</v>
      </c>
      <c r="AG52" s="194" t="s">
        <v>277</v>
      </c>
      <c r="AH52" s="95" t="s">
        <v>63</v>
      </c>
      <c r="AI52" s="97"/>
      <c r="AJ52" s="97" t="s">
        <v>65</v>
      </c>
      <c r="AK52" s="97" t="s">
        <v>66</v>
      </c>
      <c r="AL52" s="45" t="s">
        <v>67</v>
      </c>
      <c r="AM52" s="160" t="str">
        <f>MONTH(B52)&amp;"/"&amp;YEAR(B52)</f>
        <v>3/2026</v>
      </c>
      <c r="AN52" s="45">
        <f>WEEKNUM(B52)-WEEKNUM(EOMONTH(B52,-1)+1)+1</f>
        <v>4</v>
      </c>
      <c r="AO52" s="45" t="str">
        <f>MONTH(R52)&amp;"/"&amp;YEAR(R52)</f>
        <v>5/2026</v>
      </c>
      <c r="AP52" s="45">
        <f>WEEKNUM(R52)-WEEKNUM(EOMONTH(R52,-1)+1)+1</f>
        <v>5</v>
      </c>
      <c r="AQ52" s="45">
        <f>IF(AU52="S",IF(Q52="1. Aceitou o programa",R52-B52,0),0)</f>
        <v>63</v>
      </c>
      <c r="AR52" s="45">
        <f>IF(AU52="S",IF(AND(S52&lt;&gt;"",R52&lt;&gt;""),S52-R52,0),0)</f>
        <v>0</v>
      </c>
      <c r="AS52" s="45">
        <f>IF(AU52="S",IF(Q52="1. Aceitou o programa",IF(OR(X52="Não se Aplica",X52=""),IF(OR(W52="Não se Aplica",W52=""),0,W52-V52),AVERAGE(X52-W52,W52-V52)),0),0)</f>
        <v>25</v>
      </c>
      <c r="AT52" s="45">
        <f>IF(AU52="S",IF(AND(Q52="1. Aceitou o programa",AB52="Realizada"),IFERROR(IF(AA52="",0,AA52-R52),0),0),0)</f>
        <v>0</v>
      </c>
      <c r="AU52" s="45" t="str">
        <f>_xlfn.XLOOKUP(U52,'Lista Suspensa'!$AA$20:$AA$23,'Lista Suspensa'!$AB$20:$AB$23,"N/A")</f>
        <v>S</v>
      </c>
    </row>
    <row r="53" spans="1:47" ht="12" customHeight="1" x14ac:dyDescent="0.3">
      <c r="A53" s="87" t="s">
        <v>47</v>
      </c>
      <c r="B53" s="88">
        <v>46104</v>
      </c>
      <c r="C53" s="89" t="s">
        <v>48</v>
      </c>
      <c r="D53" s="89" t="s">
        <v>49</v>
      </c>
      <c r="E53" s="189">
        <v>82252279</v>
      </c>
      <c r="F53" s="197" t="s">
        <v>278</v>
      </c>
      <c r="G53" s="90">
        <v>11130472833</v>
      </c>
      <c r="H53" s="91">
        <v>21815</v>
      </c>
      <c r="I53" s="89"/>
      <c r="J53" s="89" t="s">
        <v>51</v>
      </c>
      <c r="K53" s="89" t="s">
        <v>52</v>
      </c>
      <c r="L53" s="89" t="s">
        <v>85</v>
      </c>
      <c r="M53" s="89" t="s">
        <v>279</v>
      </c>
      <c r="N53" s="89" t="s">
        <v>137</v>
      </c>
      <c r="O53" s="92" t="s">
        <v>280</v>
      </c>
      <c r="P53" s="93" t="s">
        <v>57</v>
      </c>
      <c r="Q53" s="110" t="s">
        <v>58</v>
      </c>
      <c r="R53" s="94">
        <v>46168</v>
      </c>
      <c r="S53" s="95"/>
      <c r="T53" s="95" t="s">
        <v>59</v>
      </c>
      <c r="U53" s="95" t="s">
        <v>60</v>
      </c>
      <c r="V53" s="91">
        <v>46146</v>
      </c>
      <c r="W53" s="91">
        <v>46161</v>
      </c>
      <c r="X53" s="91">
        <v>46168</v>
      </c>
      <c r="Y53" s="96"/>
      <c r="Z53" s="89" t="s">
        <v>2798</v>
      </c>
      <c r="AA53" s="95" t="s">
        <v>11077</v>
      </c>
      <c r="AB53" s="95" t="s">
        <v>11186</v>
      </c>
      <c r="AC53" s="95" t="s">
        <v>63</v>
      </c>
      <c r="AD53" s="95" t="s">
        <v>63</v>
      </c>
      <c r="AE53" s="95" t="s">
        <v>63</v>
      </c>
      <c r="AF53" s="95" t="s">
        <v>63</v>
      </c>
      <c r="AG53" s="194" t="s">
        <v>281</v>
      </c>
      <c r="AH53" s="95" t="s">
        <v>63</v>
      </c>
      <c r="AI53" s="97"/>
      <c r="AJ53" s="97" t="s">
        <v>65</v>
      </c>
      <c r="AK53" s="97" t="s">
        <v>66</v>
      </c>
      <c r="AL53" s="45" t="s">
        <v>67</v>
      </c>
      <c r="AM53" s="160" t="str">
        <f>MONTH(B53)&amp;"/"&amp;YEAR(B53)</f>
        <v>3/2026</v>
      </c>
      <c r="AN53" s="45">
        <f>WEEKNUM(B53)-WEEKNUM(EOMONTH(B53,-1)+1)+1</f>
        <v>4</v>
      </c>
      <c r="AO53" s="45" t="str">
        <f>MONTH(R53)&amp;"/"&amp;YEAR(R53)</f>
        <v>5/2026</v>
      </c>
      <c r="AP53" s="45">
        <f>WEEKNUM(R53)-WEEKNUM(EOMONTH(R53,-1)+1)+1</f>
        <v>5</v>
      </c>
      <c r="AQ53" s="45">
        <f>IF(AU53="S",IF(Q53="1. Aceitou o programa",R53-B53,0),0)</f>
        <v>64</v>
      </c>
      <c r="AR53" s="45">
        <f>IF(AU53="S",IF(AND(S53&lt;&gt;"",R53&lt;&gt;""),S53-R53,0),0)</f>
        <v>0</v>
      </c>
      <c r="AS53" s="45">
        <f>IF(AU53="S",IF(Q53="1. Aceitou o programa",IF(OR(X53="Não se Aplica",X53=""),IF(OR(W53="Não se Aplica",W53=""),0,W53-V53),AVERAGE(X53-W53,W53-V53)),0),0)</f>
        <v>11</v>
      </c>
      <c r="AT53" s="45">
        <f>IF(AU53="S",IF(AND(Q53="1. Aceitou o programa",AB53="Realizada"),IFERROR(IF(AA53="",0,AA53-R53),0),0),0)</f>
        <v>0</v>
      </c>
      <c r="AU53" s="45" t="str">
        <f>_xlfn.XLOOKUP(U53,'Lista Suspensa'!$AA$20:$AA$23,'Lista Suspensa'!$AB$20:$AB$23,"N/A")</f>
        <v>S</v>
      </c>
    </row>
    <row r="54" spans="1:47" ht="12" customHeight="1" x14ac:dyDescent="0.3">
      <c r="A54" s="87" t="s">
        <v>47</v>
      </c>
      <c r="B54" s="88">
        <v>46104</v>
      </c>
      <c r="C54" s="89" t="s">
        <v>48</v>
      </c>
      <c r="D54" s="89" t="s">
        <v>49</v>
      </c>
      <c r="E54" s="189">
        <v>82272013</v>
      </c>
      <c r="F54" s="197" t="s">
        <v>282</v>
      </c>
      <c r="G54" s="90">
        <v>69903069715</v>
      </c>
      <c r="H54" s="91">
        <v>22617</v>
      </c>
      <c r="I54" s="89"/>
      <c r="J54" s="89" t="s">
        <v>84</v>
      </c>
      <c r="K54" s="89" t="s">
        <v>76</v>
      </c>
      <c r="L54" s="89" t="s">
        <v>283</v>
      </c>
      <c r="M54" s="89" t="s">
        <v>284</v>
      </c>
      <c r="N54" s="89" t="s">
        <v>137</v>
      </c>
      <c r="O54" s="92" t="s">
        <v>285</v>
      </c>
      <c r="P54" s="93" t="s">
        <v>57</v>
      </c>
      <c r="Q54" s="110" t="s">
        <v>58</v>
      </c>
      <c r="R54" s="94">
        <v>46168</v>
      </c>
      <c r="S54" s="95"/>
      <c r="T54" s="95" t="s">
        <v>59</v>
      </c>
      <c r="U54" s="95" t="s">
        <v>60</v>
      </c>
      <c r="V54" s="91">
        <v>46146</v>
      </c>
      <c r="W54" s="91">
        <v>46161</v>
      </c>
      <c r="X54" s="91">
        <v>46168</v>
      </c>
      <c r="Y54" s="96"/>
      <c r="Z54" s="89" t="s">
        <v>2798</v>
      </c>
      <c r="AA54" s="95" t="s">
        <v>11078</v>
      </c>
      <c r="AB54" s="95" t="s">
        <v>11186</v>
      </c>
      <c r="AC54" s="95" t="s">
        <v>63</v>
      </c>
      <c r="AD54" s="95" t="s">
        <v>63</v>
      </c>
      <c r="AE54" s="95" t="s">
        <v>63</v>
      </c>
      <c r="AF54" s="95" t="s">
        <v>63</v>
      </c>
      <c r="AG54" s="194" t="s">
        <v>286</v>
      </c>
      <c r="AH54" s="95" t="s">
        <v>63</v>
      </c>
      <c r="AI54" s="97"/>
      <c r="AJ54" s="97" t="s">
        <v>65</v>
      </c>
      <c r="AK54" s="97" t="s">
        <v>66</v>
      </c>
      <c r="AL54" s="45" t="s">
        <v>67</v>
      </c>
      <c r="AM54" s="160" t="str">
        <f>MONTH(B54)&amp;"/"&amp;YEAR(B54)</f>
        <v>3/2026</v>
      </c>
      <c r="AN54" s="45">
        <f>WEEKNUM(B54)-WEEKNUM(EOMONTH(B54,-1)+1)+1</f>
        <v>4</v>
      </c>
      <c r="AO54" s="45" t="str">
        <f>MONTH(R54)&amp;"/"&amp;YEAR(R54)</f>
        <v>5/2026</v>
      </c>
      <c r="AP54" s="45">
        <f>WEEKNUM(R54)-WEEKNUM(EOMONTH(R54,-1)+1)+1</f>
        <v>5</v>
      </c>
      <c r="AQ54" s="45">
        <f>IF(AU54="S",IF(Q54="1. Aceitou o programa",R54-B54,0),0)</f>
        <v>64</v>
      </c>
      <c r="AR54" s="45">
        <f>IF(AU54="S",IF(AND(S54&lt;&gt;"",R54&lt;&gt;""),S54-R54,0),0)</f>
        <v>0</v>
      </c>
      <c r="AS54" s="45">
        <f>IF(AU54="S",IF(Q54="1. Aceitou o programa",IF(OR(X54="Não se Aplica",X54=""),IF(OR(W54="Não se Aplica",W54=""),0,W54-V54),AVERAGE(X54-W54,W54-V54)),0),0)</f>
        <v>11</v>
      </c>
      <c r="AT54" s="45">
        <f>IF(AU54="S",IF(AND(Q54="1. Aceitou o programa",AB54="Realizada"),IFERROR(IF(AA54="",0,AA54-R54),0),0),0)</f>
        <v>0</v>
      </c>
      <c r="AU54" s="45" t="str">
        <f>_xlfn.XLOOKUP(U54,'Lista Suspensa'!$AA$20:$AA$23,'Lista Suspensa'!$AB$20:$AB$23,"N/A")</f>
        <v>S</v>
      </c>
    </row>
    <row r="55" spans="1:47" ht="12" customHeight="1" x14ac:dyDescent="0.3">
      <c r="A55" s="87" t="s">
        <v>47</v>
      </c>
      <c r="B55" s="88">
        <v>46104</v>
      </c>
      <c r="C55" s="89" t="s">
        <v>48</v>
      </c>
      <c r="D55" s="89" t="s">
        <v>49</v>
      </c>
      <c r="E55" s="189">
        <v>82458801</v>
      </c>
      <c r="F55" s="197" t="s">
        <v>287</v>
      </c>
      <c r="G55" s="90">
        <v>32919989871</v>
      </c>
      <c r="H55" s="91">
        <v>30819</v>
      </c>
      <c r="I55" s="89"/>
      <c r="J55" s="89" t="s">
        <v>51</v>
      </c>
      <c r="K55" s="89" t="s">
        <v>52</v>
      </c>
      <c r="L55" s="89" t="s">
        <v>85</v>
      </c>
      <c r="M55" s="89" t="s">
        <v>288</v>
      </c>
      <c r="N55" s="89" t="s">
        <v>197</v>
      </c>
      <c r="O55" s="92" t="s">
        <v>289</v>
      </c>
      <c r="P55" s="93" t="s">
        <v>57</v>
      </c>
      <c r="Q55" s="110" t="s">
        <v>58</v>
      </c>
      <c r="R55" s="94">
        <v>46167</v>
      </c>
      <c r="S55" s="95"/>
      <c r="T55" s="95" t="s">
        <v>59</v>
      </c>
      <c r="U55" s="95" t="s">
        <v>60</v>
      </c>
      <c r="V55" s="91">
        <v>46146</v>
      </c>
      <c r="W55" s="91">
        <v>46161</v>
      </c>
      <c r="X55" s="91">
        <v>46168</v>
      </c>
      <c r="Y55" s="96" t="s">
        <v>73</v>
      </c>
      <c r="Z55" s="89" t="s">
        <v>2798</v>
      </c>
      <c r="AA55" s="95" t="s">
        <v>11079</v>
      </c>
      <c r="AB55" s="95" t="s">
        <v>11186</v>
      </c>
      <c r="AC55" s="95" t="s">
        <v>63</v>
      </c>
      <c r="AD55" s="95" t="s">
        <v>63</v>
      </c>
      <c r="AE55" s="95" t="s">
        <v>63</v>
      </c>
      <c r="AF55" s="95" t="s">
        <v>63</v>
      </c>
      <c r="AG55" s="194" t="s">
        <v>261</v>
      </c>
      <c r="AH55" s="95" t="s">
        <v>63</v>
      </c>
      <c r="AI55" s="97"/>
      <c r="AJ55" s="97" t="s">
        <v>65</v>
      </c>
      <c r="AK55" s="97" t="s">
        <v>66</v>
      </c>
      <c r="AL55" s="45" t="s">
        <v>67</v>
      </c>
      <c r="AM55" s="160" t="str">
        <f>MONTH(B55)&amp;"/"&amp;YEAR(B55)</f>
        <v>3/2026</v>
      </c>
      <c r="AN55" s="45">
        <f>WEEKNUM(B55)-WEEKNUM(EOMONTH(B55,-1)+1)+1</f>
        <v>4</v>
      </c>
      <c r="AO55" s="45" t="str">
        <f>MONTH(R55)&amp;"/"&amp;YEAR(R55)</f>
        <v>5/2026</v>
      </c>
      <c r="AP55" s="45">
        <f>WEEKNUM(R55)-WEEKNUM(EOMONTH(R55,-1)+1)+1</f>
        <v>5</v>
      </c>
      <c r="AQ55" s="45">
        <f>IF(AU55="S",IF(Q55="1. Aceitou o programa",R55-B55,0),0)</f>
        <v>63</v>
      </c>
      <c r="AR55" s="45">
        <f>IF(AU55="S",IF(AND(S55&lt;&gt;"",R55&lt;&gt;""),S55-R55,0),0)</f>
        <v>0</v>
      </c>
      <c r="AS55" s="45">
        <f>IF(AU55="S",IF(Q55="1. Aceitou o programa",IF(OR(X55="Não se Aplica",X55=""),IF(OR(W55="Não se Aplica",W55=""),0,W55-V55),AVERAGE(X55-W55,W55-V55)),0),0)</f>
        <v>11</v>
      </c>
      <c r="AT55" s="45">
        <f>IF(AU55="S",IF(AND(Q55="1. Aceitou o programa",AB55="Realizada"),IFERROR(IF(AA55="",0,AA55-R55),0),0),0)</f>
        <v>0</v>
      </c>
      <c r="AU55" s="45" t="str">
        <f>_xlfn.XLOOKUP(U55,'Lista Suspensa'!$AA$20:$AA$23,'Lista Suspensa'!$AB$20:$AB$23,"N/A")</f>
        <v>S</v>
      </c>
    </row>
    <row r="56" spans="1:47" ht="12" customHeight="1" x14ac:dyDescent="0.3">
      <c r="A56" s="87" t="s">
        <v>47</v>
      </c>
      <c r="B56" s="88">
        <v>46104</v>
      </c>
      <c r="C56" s="89" t="s">
        <v>48</v>
      </c>
      <c r="D56" s="89" t="s">
        <v>49</v>
      </c>
      <c r="E56" s="189">
        <v>82597247</v>
      </c>
      <c r="F56" s="197" t="s">
        <v>290</v>
      </c>
      <c r="G56" s="90">
        <v>31763652840</v>
      </c>
      <c r="H56" s="91">
        <v>28565</v>
      </c>
      <c r="I56" s="89"/>
      <c r="J56" s="89" t="s">
        <v>51</v>
      </c>
      <c r="K56" s="89" t="s">
        <v>76</v>
      </c>
      <c r="L56" s="89" t="s">
        <v>95</v>
      </c>
      <c r="M56" s="89" t="s">
        <v>163</v>
      </c>
      <c r="N56" s="89" t="s">
        <v>291</v>
      </c>
      <c r="O56" s="92" t="s">
        <v>292</v>
      </c>
      <c r="P56" s="93" t="s">
        <v>57</v>
      </c>
      <c r="Q56" s="110" t="s">
        <v>58</v>
      </c>
      <c r="R56" s="94">
        <v>46168</v>
      </c>
      <c r="S56" s="95"/>
      <c r="T56" s="95" t="s">
        <v>59</v>
      </c>
      <c r="U56" s="95" t="s">
        <v>60</v>
      </c>
      <c r="V56" s="91">
        <v>46146</v>
      </c>
      <c r="W56" s="91">
        <v>46161</v>
      </c>
      <c r="X56" s="91">
        <v>46168</v>
      </c>
      <c r="Y56" s="96"/>
      <c r="Z56" s="89" t="s">
        <v>2798</v>
      </c>
      <c r="AA56" s="95" t="s">
        <v>11080</v>
      </c>
      <c r="AB56" s="95" t="s">
        <v>11186</v>
      </c>
      <c r="AC56" s="95" t="s">
        <v>63</v>
      </c>
      <c r="AD56" s="95" t="s">
        <v>63</v>
      </c>
      <c r="AE56" s="95" t="s">
        <v>63</v>
      </c>
      <c r="AF56" s="95" t="s">
        <v>63</v>
      </c>
      <c r="AG56" s="194" t="s">
        <v>227</v>
      </c>
      <c r="AH56" s="95" t="s">
        <v>63</v>
      </c>
      <c r="AI56" s="97"/>
      <c r="AJ56" s="97" t="s">
        <v>65</v>
      </c>
      <c r="AK56" s="97" t="s">
        <v>66</v>
      </c>
      <c r="AL56" s="45" t="s">
        <v>67</v>
      </c>
      <c r="AM56" s="160" t="str">
        <f>MONTH(B56)&amp;"/"&amp;YEAR(B56)</f>
        <v>3/2026</v>
      </c>
      <c r="AN56" s="45">
        <f>WEEKNUM(B56)-WEEKNUM(EOMONTH(B56,-1)+1)+1</f>
        <v>4</v>
      </c>
      <c r="AO56" s="45" t="str">
        <f>MONTH(R56)&amp;"/"&amp;YEAR(R56)</f>
        <v>5/2026</v>
      </c>
      <c r="AP56" s="45">
        <f>WEEKNUM(R56)-WEEKNUM(EOMONTH(R56,-1)+1)+1</f>
        <v>5</v>
      </c>
      <c r="AQ56" s="45">
        <f>IF(AU56="S",IF(Q56="1. Aceitou o programa",R56-B56,0),0)</f>
        <v>64</v>
      </c>
      <c r="AR56" s="45">
        <f>IF(AU56="S",IF(AND(S56&lt;&gt;"",R56&lt;&gt;""),S56-R56,0),0)</f>
        <v>0</v>
      </c>
      <c r="AS56" s="45">
        <f>IF(AU56="S",IF(Q56="1. Aceitou o programa",IF(OR(X56="Não se Aplica",X56=""),IF(OR(W56="Não se Aplica",W56=""),0,W56-V56),AVERAGE(X56-W56,W56-V56)),0),0)</f>
        <v>11</v>
      </c>
      <c r="AT56" s="45">
        <f>IF(AU56="S",IF(AND(Q56="1. Aceitou o programa",AB56="Realizada"),IFERROR(IF(AA56="",0,AA56-R56),0),0),0)</f>
        <v>0</v>
      </c>
      <c r="AU56" s="45" t="str">
        <f>_xlfn.XLOOKUP(U56,'Lista Suspensa'!$AA$20:$AA$23,'Lista Suspensa'!$AB$20:$AB$23,"N/A")</f>
        <v>S</v>
      </c>
    </row>
    <row r="57" spans="1:47" ht="12" customHeight="1" x14ac:dyDescent="0.3">
      <c r="A57" s="87" t="s">
        <v>47</v>
      </c>
      <c r="B57" s="88">
        <v>46104</v>
      </c>
      <c r="C57" s="89" t="s">
        <v>48</v>
      </c>
      <c r="D57" s="89" t="s">
        <v>49</v>
      </c>
      <c r="E57" s="189">
        <v>85699684</v>
      </c>
      <c r="F57" s="197" t="s">
        <v>293</v>
      </c>
      <c r="G57" s="90">
        <v>10497520745</v>
      </c>
      <c r="H57" s="91">
        <v>30470</v>
      </c>
      <c r="I57" s="89"/>
      <c r="J57" s="89" t="s">
        <v>51</v>
      </c>
      <c r="K57" s="89" t="s">
        <v>76</v>
      </c>
      <c r="L57" s="89" t="s">
        <v>95</v>
      </c>
      <c r="M57" s="89" t="s">
        <v>163</v>
      </c>
      <c r="N57" s="89" t="s">
        <v>197</v>
      </c>
      <c r="O57" s="92" t="s">
        <v>294</v>
      </c>
      <c r="P57" s="93" t="s">
        <v>57</v>
      </c>
      <c r="Q57" s="110" t="s">
        <v>58</v>
      </c>
      <c r="R57" s="94">
        <v>46167</v>
      </c>
      <c r="S57" s="95"/>
      <c r="T57" s="95" t="s">
        <v>59</v>
      </c>
      <c r="U57" s="95" t="s">
        <v>60</v>
      </c>
      <c r="V57" s="91">
        <v>46146</v>
      </c>
      <c r="W57" s="91">
        <v>46161</v>
      </c>
      <c r="X57" s="91">
        <v>46168</v>
      </c>
      <c r="Y57" s="96"/>
      <c r="Z57" s="89" t="s">
        <v>2798</v>
      </c>
      <c r="AA57" s="95" t="s">
        <v>11081</v>
      </c>
      <c r="AB57" s="95" t="s">
        <v>11186</v>
      </c>
      <c r="AC57" s="95" t="s">
        <v>63</v>
      </c>
      <c r="AD57" s="95" t="s">
        <v>63</v>
      </c>
      <c r="AE57" s="95" t="s">
        <v>63</v>
      </c>
      <c r="AF57" s="95" t="s">
        <v>63</v>
      </c>
      <c r="AG57" s="194" t="s">
        <v>231</v>
      </c>
      <c r="AH57" s="95" t="s">
        <v>63</v>
      </c>
      <c r="AI57" s="97"/>
      <c r="AJ57" s="97" t="s">
        <v>65</v>
      </c>
      <c r="AK57" s="97" t="s">
        <v>66</v>
      </c>
      <c r="AL57" s="45" t="s">
        <v>67</v>
      </c>
      <c r="AM57" s="160" t="str">
        <f>MONTH(B57)&amp;"/"&amp;YEAR(B57)</f>
        <v>3/2026</v>
      </c>
      <c r="AN57" s="45">
        <f>WEEKNUM(B57)-WEEKNUM(EOMONTH(B57,-1)+1)+1</f>
        <v>4</v>
      </c>
      <c r="AO57" s="45" t="str">
        <f>MONTH(R57)&amp;"/"&amp;YEAR(R57)</f>
        <v>5/2026</v>
      </c>
      <c r="AP57" s="45">
        <f>WEEKNUM(R57)-WEEKNUM(EOMONTH(R57,-1)+1)+1</f>
        <v>5</v>
      </c>
      <c r="AQ57" s="45">
        <f>IF(AU57="S",IF(Q57="1. Aceitou o programa",R57-B57,0),0)</f>
        <v>63</v>
      </c>
      <c r="AR57" s="45">
        <f>IF(AU57="S",IF(AND(S57&lt;&gt;"",R57&lt;&gt;""),S57-R57,0),0)</f>
        <v>0</v>
      </c>
      <c r="AS57" s="45">
        <f>IF(AU57="S",IF(Q57="1. Aceitou o programa",IF(OR(X57="Não se Aplica",X57=""),IF(OR(W57="Não se Aplica",W57=""),0,W57-V57),AVERAGE(X57-W57,W57-V57)),0),0)</f>
        <v>11</v>
      </c>
      <c r="AT57" s="45">
        <f>IF(AU57="S",IF(AND(Q57="1. Aceitou o programa",AB57="Realizada"),IFERROR(IF(AA57="",0,AA57-R57),0),0),0)</f>
        <v>0</v>
      </c>
      <c r="AU57" s="45" t="str">
        <f>_xlfn.XLOOKUP(U57,'Lista Suspensa'!$AA$20:$AA$23,'Lista Suspensa'!$AB$20:$AB$23,"N/A")</f>
        <v>S</v>
      </c>
    </row>
    <row r="58" spans="1:47" ht="12" customHeight="1" x14ac:dyDescent="0.3">
      <c r="A58" s="87" t="s">
        <v>47</v>
      </c>
      <c r="B58" s="88">
        <v>46104</v>
      </c>
      <c r="C58" s="89" t="s">
        <v>48</v>
      </c>
      <c r="D58" s="89" t="s">
        <v>49</v>
      </c>
      <c r="E58" s="189">
        <v>89809022</v>
      </c>
      <c r="F58" s="197" t="s">
        <v>295</v>
      </c>
      <c r="G58" s="90">
        <v>5527886780</v>
      </c>
      <c r="H58" s="91">
        <v>29642</v>
      </c>
      <c r="I58" s="89"/>
      <c r="J58" s="89" t="s">
        <v>51</v>
      </c>
      <c r="K58" s="89" t="s">
        <v>76</v>
      </c>
      <c r="L58" s="89" t="s">
        <v>95</v>
      </c>
      <c r="M58" s="89" t="s">
        <v>296</v>
      </c>
      <c r="N58" s="89" t="s">
        <v>197</v>
      </c>
      <c r="O58" s="92" t="s">
        <v>297</v>
      </c>
      <c r="P58" s="93" t="s">
        <v>57</v>
      </c>
      <c r="Q58" s="110" t="s">
        <v>58</v>
      </c>
      <c r="R58" s="94">
        <v>46167</v>
      </c>
      <c r="S58" s="95"/>
      <c r="T58" s="95" t="s">
        <v>59</v>
      </c>
      <c r="U58" s="95" t="s">
        <v>60</v>
      </c>
      <c r="V58" s="91">
        <v>46146</v>
      </c>
      <c r="W58" s="91">
        <v>46161</v>
      </c>
      <c r="X58" s="91">
        <v>46168</v>
      </c>
      <c r="Y58" s="96"/>
      <c r="Z58" s="89" t="s">
        <v>2798</v>
      </c>
      <c r="AA58" s="95" t="s">
        <v>11082</v>
      </c>
      <c r="AB58" s="95" t="s">
        <v>11186</v>
      </c>
      <c r="AC58" s="95" t="s">
        <v>63</v>
      </c>
      <c r="AD58" s="95" t="s">
        <v>63</v>
      </c>
      <c r="AE58" s="95" t="s">
        <v>63</v>
      </c>
      <c r="AF58" s="95" t="s">
        <v>63</v>
      </c>
      <c r="AG58" s="194" t="s">
        <v>231</v>
      </c>
      <c r="AH58" s="95" t="s">
        <v>63</v>
      </c>
      <c r="AI58" s="97"/>
      <c r="AJ58" s="97" t="s">
        <v>65</v>
      </c>
      <c r="AK58" s="97" t="s">
        <v>66</v>
      </c>
      <c r="AL58" s="45" t="s">
        <v>67</v>
      </c>
      <c r="AM58" s="160" t="str">
        <f>MONTH(B58)&amp;"/"&amp;YEAR(B58)</f>
        <v>3/2026</v>
      </c>
      <c r="AN58" s="45">
        <f>WEEKNUM(B58)-WEEKNUM(EOMONTH(B58,-1)+1)+1</f>
        <v>4</v>
      </c>
      <c r="AO58" s="45" t="str">
        <f>MONTH(R58)&amp;"/"&amp;YEAR(R58)</f>
        <v>5/2026</v>
      </c>
      <c r="AP58" s="45">
        <f>WEEKNUM(R58)-WEEKNUM(EOMONTH(R58,-1)+1)+1</f>
        <v>5</v>
      </c>
      <c r="AQ58" s="45">
        <f>IF(AU58="S",IF(Q58="1. Aceitou o programa",R58-B58,0),0)</f>
        <v>63</v>
      </c>
      <c r="AR58" s="45">
        <f>IF(AU58="S",IF(AND(S58&lt;&gt;"",R58&lt;&gt;""),S58-R58,0),0)</f>
        <v>0</v>
      </c>
      <c r="AS58" s="45">
        <f>IF(AU58="S",IF(Q58="1. Aceitou o programa",IF(OR(X58="Não se Aplica",X58=""),IF(OR(W58="Não se Aplica",W58=""),0,W58-V58),AVERAGE(X58-W58,W58-V58)),0),0)</f>
        <v>11</v>
      </c>
      <c r="AT58" s="45">
        <f>IF(AU58="S",IF(AND(Q58="1. Aceitou o programa",AB58="Realizada"),IFERROR(IF(AA58="",0,AA58-R58),0),0),0)</f>
        <v>0</v>
      </c>
      <c r="AU58" s="45" t="str">
        <f>_xlfn.XLOOKUP(U58,'Lista Suspensa'!$AA$20:$AA$23,'Lista Suspensa'!$AB$20:$AB$23,"N/A")</f>
        <v>S</v>
      </c>
    </row>
    <row r="59" spans="1:47" ht="12" customHeight="1" x14ac:dyDescent="0.3">
      <c r="A59" s="87" t="s">
        <v>47</v>
      </c>
      <c r="B59" s="88">
        <v>46104</v>
      </c>
      <c r="C59" s="89" t="s">
        <v>48</v>
      </c>
      <c r="D59" s="89" t="s">
        <v>49</v>
      </c>
      <c r="E59" s="189">
        <v>82600598</v>
      </c>
      <c r="F59" s="197" t="s">
        <v>298</v>
      </c>
      <c r="G59" s="90">
        <v>3798734780</v>
      </c>
      <c r="H59" s="91">
        <v>28123</v>
      </c>
      <c r="I59" s="89"/>
      <c r="J59" s="89" t="s">
        <v>51</v>
      </c>
      <c r="K59" s="89" t="s">
        <v>76</v>
      </c>
      <c r="L59" s="89" t="s">
        <v>95</v>
      </c>
      <c r="M59" s="89" t="s">
        <v>299</v>
      </c>
      <c r="N59" s="89" t="s">
        <v>197</v>
      </c>
      <c r="O59" s="92" t="s">
        <v>300</v>
      </c>
      <c r="P59" s="93" t="s">
        <v>57</v>
      </c>
      <c r="Q59" s="110" t="s">
        <v>58</v>
      </c>
      <c r="R59" s="94">
        <v>46167</v>
      </c>
      <c r="S59" s="95"/>
      <c r="T59" s="95" t="s">
        <v>59</v>
      </c>
      <c r="U59" s="95" t="s">
        <v>60</v>
      </c>
      <c r="V59" s="91">
        <v>46146</v>
      </c>
      <c r="W59" s="91">
        <v>46161</v>
      </c>
      <c r="X59" s="91">
        <v>46168</v>
      </c>
      <c r="Y59" s="96"/>
      <c r="Z59" s="89" t="s">
        <v>2798</v>
      </c>
      <c r="AA59" s="95" t="s">
        <v>11083</v>
      </c>
      <c r="AB59" s="95" t="s">
        <v>11186</v>
      </c>
      <c r="AC59" s="95" t="s">
        <v>63</v>
      </c>
      <c r="AD59" s="95" t="s">
        <v>63</v>
      </c>
      <c r="AE59" s="95" t="s">
        <v>63</v>
      </c>
      <c r="AF59" s="95" t="s">
        <v>63</v>
      </c>
      <c r="AG59" s="194" t="s">
        <v>301</v>
      </c>
      <c r="AH59" s="95" t="s">
        <v>63</v>
      </c>
      <c r="AI59" s="97"/>
      <c r="AJ59" s="97" t="s">
        <v>65</v>
      </c>
      <c r="AK59" s="97" t="s">
        <v>66</v>
      </c>
      <c r="AL59" s="45" t="s">
        <v>67</v>
      </c>
      <c r="AM59" s="160" t="str">
        <f>MONTH(B59)&amp;"/"&amp;YEAR(B59)</f>
        <v>3/2026</v>
      </c>
      <c r="AN59" s="45">
        <f>WEEKNUM(B59)-WEEKNUM(EOMONTH(B59,-1)+1)+1</f>
        <v>4</v>
      </c>
      <c r="AO59" s="45" t="str">
        <f>MONTH(R59)&amp;"/"&amp;YEAR(R59)</f>
        <v>5/2026</v>
      </c>
      <c r="AP59" s="45">
        <f>WEEKNUM(R59)-WEEKNUM(EOMONTH(R59,-1)+1)+1</f>
        <v>5</v>
      </c>
      <c r="AQ59" s="45">
        <f>IF(AU59="S",IF(Q59="1. Aceitou o programa",R59-B59,0),0)</f>
        <v>63</v>
      </c>
      <c r="AR59" s="45">
        <f>IF(AU59="S",IF(AND(S59&lt;&gt;"",R59&lt;&gt;""),S59-R59,0),0)</f>
        <v>0</v>
      </c>
      <c r="AS59" s="45">
        <f>IF(AU59="S",IF(Q59="1. Aceitou o programa",IF(OR(X59="Não se Aplica",X59=""),IF(OR(W59="Não se Aplica",W59=""),0,W59-V59),AVERAGE(X59-W59,W59-V59)),0),0)</f>
        <v>11</v>
      </c>
      <c r="AT59" s="45">
        <f>IF(AU59="S",IF(AND(Q59="1. Aceitou o programa",AB59="Realizada"),IFERROR(IF(AA59="",0,AA59-R59),0),0),0)</f>
        <v>0</v>
      </c>
      <c r="AU59" s="45" t="str">
        <f>_xlfn.XLOOKUP(U59,'Lista Suspensa'!$AA$20:$AA$23,'Lista Suspensa'!$AB$20:$AB$23,"N/A")</f>
        <v>S</v>
      </c>
    </row>
    <row r="60" spans="1:47" ht="12" customHeight="1" x14ac:dyDescent="0.3">
      <c r="A60" s="87" t="s">
        <v>47</v>
      </c>
      <c r="B60" s="88">
        <v>46104</v>
      </c>
      <c r="C60" s="89" t="s">
        <v>48</v>
      </c>
      <c r="D60" s="89" t="s">
        <v>49</v>
      </c>
      <c r="E60" s="189">
        <v>82756638</v>
      </c>
      <c r="F60" s="197" t="s">
        <v>302</v>
      </c>
      <c r="G60" s="90">
        <v>68629826720</v>
      </c>
      <c r="H60" s="91">
        <v>20247</v>
      </c>
      <c r="I60" s="89"/>
      <c r="J60" s="89" t="s">
        <v>51</v>
      </c>
      <c r="K60" s="89" t="s">
        <v>76</v>
      </c>
      <c r="L60" s="89" t="s">
        <v>303</v>
      </c>
      <c r="M60" s="89" t="s">
        <v>304</v>
      </c>
      <c r="N60" s="89" t="s">
        <v>229</v>
      </c>
      <c r="O60" s="92" t="s">
        <v>305</v>
      </c>
      <c r="P60" s="93" t="s">
        <v>57</v>
      </c>
      <c r="Q60" s="110" t="s">
        <v>58</v>
      </c>
      <c r="R60" s="94">
        <v>46168</v>
      </c>
      <c r="S60" s="95"/>
      <c r="T60" s="95" t="s">
        <v>59</v>
      </c>
      <c r="U60" s="95" t="s">
        <v>60</v>
      </c>
      <c r="V60" s="91">
        <v>46146</v>
      </c>
      <c r="W60" s="91">
        <v>46161</v>
      </c>
      <c r="X60" s="91">
        <v>46168</v>
      </c>
      <c r="Y60" s="96"/>
      <c r="Z60" s="89" t="s">
        <v>2798</v>
      </c>
      <c r="AA60" s="95" t="s">
        <v>11084</v>
      </c>
      <c r="AB60" s="95" t="s">
        <v>11186</v>
      </c>
      <c r="AC60" s="95" t="s">
        <v>63</v>
      </c>
      <c r="AD60" s="95" t="s">
        <v>63</v>
      </c>
      <c r="AE60" s="95" t="s">
        <v>63</v>
      </c>
      <c r="AF60" s="95" t="s">
        <v>63</v>
      </c>
      <c r="AG60" s="194" t="s">
        <v>306</v>
      </c>
      <c r="AH60" s="95" t="s">
        <v>63</v>
      </c>
      <c r="AI60" s="97"/>
      <c r="AJ60" s="97" t="s">
        <v>65</v>
      </c>
      <c r="AK60" s="97" t="s">
        <v>66</v>
      </c>
      <c r="AL60" s="45" t="s">
        <v>67</v>
      </c>
      <c r="AM60" s="160" t="str">
        <f>MONTH(B60)&amp;"/"&amp;YEAR(B60)</f>
        <v>3/2026</v>
      </c>
      <c r="AN60" s="45">
        <f>WEEKNUM(B60)-WEEKNUM(EOMONTH(B60,-1)+1)+1</f>
        <v>4</v>
      </c>
      <c r="AO60" s="45" t="str">
        <f>MONTH(R60)&amp;"/"&amp;YEAR(R60)</f>
        <v>5/2026</v>
      </c>
      <c r="AP60" s="45">
        <f>WEEKNUM(R60)-WEEKNUM(EOMONTH(R60,-1)+1)+1</f>
        <v>5</v>
      </c>
      <c r="AQ60" s="45">
        <f>IF(AU60="S",IF(Q60="1. Aceitou o programa",R60-B60,0),0)</f>
        <v>64</v>
      </c>
      <c r="AR60" s="45">
        <f>IF(AU60="S",IF(AND(S60&lt;&gt;"",R60&lt;&gt;""),S60-R60,0),0)</f>
        <v>0</v>
      </c>
      <c r="AS60" s="45">
        <f>IF(AU60="S",IF(Q60="1. Aceitou o programa",IF(OR(X60="Não se Aplica",X60=""),IF(OR(W60="Não se Aplica",W60=""),0,W60-V60),AVERAGE(X60-W60,W60-V60)),0),0)</f>
        <v>11</v>
      </c>
      <c r="AT60" s="45">
        <f>IF(AU60="S",IF(AND(Q60="1. Aceitou o programa",AB60="Realizada"),IFERROR(IF(AA60="",0,AA60-R60),0),0),0)</f>
        <v>0</v>
      </c>
      <c r="AU60" s="45" t="str">
        <f>_xlfn.XLOOKUP(U60,'Lista Suspensa'!$AA$20:$AA$23,'Lista Suspensa'!$AB$20:$AB$23,"N/A")</f>
        <v>S</v>
      </c>
    </row>
    <row r="61" spans="1:47" ht="12" customHeight="1" x14ac:dyDescent="0.3">
      <c r="A61" s="87" t="s">
        <v>47</v>
      </c>
      <c r="B61" s="88">
        <v>46104</v>
      </c>
      <c r="C61" s="89" t="s">
        <v>48</v>
      </c>
      <c r="D61" s="89" t="s">
        <v>49</v>
      </c>
      <c r="E61" s="189">
        <v>82822808</v>
      </c>
      <c r="F61" s="197" t="s">
        <v>307</v>
      </c>
      <c r="G61" s="90">
        <v>28090320848</v>
      </c>
      <c r="H61" s="91">
        <v>28151</v>
      </c>
      <c r="I61" s="89"/>
      <c r="J61" s="89" t="s">
        <v>51</v>
      </c>
      <c r="K61" s="89" t="s">
        <v>52</v>
      </c>
      <c r="L61" s="89" t="s">
        <v>85</v>
      </c>
      <c r="M61" s="89" t="s">
        <v>308</v>
      </c>
      <c r="N61" s="89" t="s">
        <v>137</v>
      </c>
      <c r="O61" s="92" t="s">
        <v>309</v>
      </c>
      <c r="P61" s="93" t="s">
        <v>57</v>
      </c>
      <c r="Q61" s="110" t="s">
        <v>58</v>
      </c>
      <c r="R61" s="94">
        <v>46168</v>
      </c>
      <c r="S61" s="95"/>
      <c r="T61" s="95" t="s">
        <v>59</v>
      </c>
      <c r="U61" s="95" t="s">
        <v>60</v>
      </c>
      <c r="V61" s="91">
        <v>46147</v>
      </c>
      <c r="W61" s="91">
        <v>46161</v>
      </c>
      <c r="X61" s="91">
        <v>46168</v>
      </c>
      <c r="Y61" s="96"/>
      <c r="Z61" s="89" t="s">
        <v>2798</v>
      </c>
      <c r="AA61" s="95" t="s">
        <v>11085</v>
      </c>
      <c r="AB61" s="95" t="s">
        <v>11186</v>
      </c>
      <c r="AC61" s="95" t="s">
        <v>63</v>
      </c>
      <c r="AD61" s="95" t="s">
        <v>63</v>
      </c>
      <c r="AE61" s="95" t="s">
        <v>63</v>
      </c>
      <c r="AF61" s="95" t="s">
        <v>63</v>
      </c>
      <c r="AG61" s="194" t="s">
        <v>173</v>
      </c>
      <c r="AH61" s="95" t="s">
        <v>63</v>
      </c>
      <c r="AI61" s="97"/>
      <c r="AJ61" s="97" t="s">
        <v>65</v>
      </c>
      <c r="AK61" s="97" t="s">
        <v>66</v>
      </c>
      <c r="AL61" s="45" t="s">
        <v>67</v>
      </c>
      <c r="AM61" s="160" t="str">
        <f>MONTH(B61)&amp;"/"&amp;YEAR(B61)</f>
        <v>3/2026</v>
      </c>
      <c r="AN61" s="45">
        <f>WEEKNUM(B61)-WEEKNUM(EOMONTH(B61,-1)+1)+1</f>
        <v>4</v>
      </c>
      <c r="AO61" s="45" t="str">
        <f>MONTH(R61)&amp;"/"&amp;YEAR(R61)</f>
        <v>5/2026</v>
      </c>
      <c r="AP61" s="45">
        <f>WEEKNUM(R61)-WEEKNUM(EOMONTH(R61,-1)+1)+1</f>
        <v>5</v>
      </c>
      <c r="AQ61" s="45">
        <f>IF(AU61="S",IF(Q61="1. Aceitou o programa",R61-B61,0),0)</f>
        <v>64</v>
      </c>
      <c r="AR61" s="45">
        <f>IF(AU61="S",IF(AND(S61&lt;&gt;"",R61&lt;&gt;""),S61-R61,0),0)</f>
        <v>0</v>
      </c>
      <c r="AS61" s="45">
        <f>IF(AU61="S",IF(Q61="1. Aceitou o programa",IF(OR(X61="Não se Aplica",X61=""),IF(OR(W61="Não se Aplica",W61=""),0,W61-V61),AVERAGE(X61-W61,W61-V61)),0),0)</f>
        <v>10.5</v>
      </c>
      <c r="AT61" s="45">
        <f>IF(AU61="S",IF(AND(Q61="1. Aceitou o programa",AB61="Realizada"),IFERROR(IF(AA61="",0,AA61-R61),0),0),0)</f>
        <v>0</v>
      </c>
      <c r="AU61" s="45" t="str">
        <f>_xlfn.XLOOKUP(U61,'Lista Suspensa'!$AA$20:$AA$23,'Lista Suspensa'!$AB$20:$AB$23,"N/A")</f>
        <v>S</v>
      </c>
    </row>
    <row r="62" spans="1:47" ht="12" customHeight="1" x14ac:dyDescent="0.3">
      <c r="A62" s="87" t="s">
        <v>47</v>
      </c>
      <c r="B62" s="88">
        <v>46104</v>
      </c>
      <c r="C62" s="89" t="s">
        <v>48</v>
      </c>
      <c r="D62" s="89" t="s">
        <v>49</v>
      </c>
      <c r="E62" s="189">
        <v>83337563</v>
      </c>
      <c r="F62" s="197" t="s">
        <v>310</v>
      </c>
      <c r="G62" s="90">
        <v>1076351786</v>
      </c>
      <c r="H62" s="91">
        <v>26216</v>
      </c>
      <c r="I62" s="89"/>
      <c r="J62" s="89" t="s">
        <v>51</v>
      </c>
      <c r="K62" s="89" t="s">
        <v>76</v>
      </c>
      <c r="L62" s="89" t="s">
        <v>95</v>
      </c>
      <c r="M62" s="89" t="s">
        <v>180</v>
      </c>
      <c r="N62" s="89" t="s">
        <v>291</v>
      </c>
      <c r="O62" s="92" t="s">
        <v>311</v>
      </c>
      <c r="P62" s="93" t="s">
        <v>57</v>
      </c>
      <c r="Q62" s="110" t="s">
        <v>58</v>
      </c>
      <c r="R62" s="94">
        <v>46168</v>
      </c>
      <c r="S62" s="95"/>
      <c r="T62" s="95" t="s">
        <v>59</v>
      </c>
      <c r="U62" s="95" t="s">
        <v>60</v>
      </c>
      <c r="V62" s="91">
        <v>46147</v>
      </c>
      <c r="W62" s="91">
        <v>46161</v>
      </c>
      <c r="X62" s="91">
        <v>46168</v>
      </c>
      <c r="Y62" s="96"/>
      <c r="Z62" s="89" t="s">
        <v>2798</v>
      </c>
      <c r="AA62" s="95" t="s">
        <v>11086</v>
      </c>
      <c r="AB62" s="95" t="s">
        <v>11186</v>
      </c>
      <c r="AC62" s="95" t="s">
        <v>63</v>
      </c>
      <c r="AD62" s="95" t="s">
        <v>63</v>
      </c>
      <c r="AE62" s="95" t="s">
        <v>63</v>
      </c>
      <c r="AF62" s="95" t="s">
        <v>63</v>
      </c>
      <c r="AG62" s="194" t="s">
        <v>108</v>
      </c>
      <c r="AH62" s="95" t="s">
        <v>63</v>
      </c>
      <c r="AI62" s="97"/>
      <c r="AJ62" s="97" t="s">
        <v>65</v>
      </c>
      <c r="AK62" s="97" t="s">
        <v>66</v>
      </c>
      <c r="AL62" s="45" t="s">
        <v>67</v>
      </c>
      <c r="AM62" s="160" t="str">
        <f>MONTH(B62)&amp;"/"&amp;YEAR(B62)</f>
        <v>3/2026</v>
      </c>
      <c r="AN62" s="45">
        <f>WEEKNUM(B62)-WEEKNUM(EOMONTH(B62,-1)+1)+1</f>
        <v>4</v>
      </c>
      <c r="AO62" s="45" t="str">
        <f>MONTH(R62)&amp;"/"&amp;YEAR(R62)</f>
        <v>5/2026</v>
      </c>
      <c r="AP62" s="45">
        <f>WEEKNUM(R62)-WEEKNUM(EOMONTH(R62,-1)+1)+1</f>
        <v>5</v>
      </c>
      <c r="AQ62" s="45">
        <f>IF(AU62="S",IF(Q62="1. Aceitou o programa",R62-B62,0),0)</f>
        <v>64</v>
      </c>
      <c r="AR62" s="45">
        <f>IF(AU62="S",IF(AND(S62&lt;&gt;"",R62&lt;&gt;""),S62-R62,0),0)</f>
        <v>0</v>
      </c>
      <c r="AS62" s="45">
        <f>IF(AU62="S",IF(Q62="1. Aceitou o programa",IF(OR(X62="Não se Aplica",X62=""),IF(OR(W62="Não se Aplica",W62=""),0,W62-V62),AVERAGE(X62-W62,W62-V62)),0),0)</f>
        <v>10.5</v>
      </c>
      <c r="AT62" s="45">
        <f>IF(AU62="S",IF(AND(Q62="1. Aceitou o programa",AB62="Realizada"),IFERROR(IF(AA62="",0,AA62-R62),0),0),0)</f>
        <v>0</v>
      </c>
      <c r="AU62" s="45" t="str">
        <f>_xlfn.XLOOKUP(U62,'Lista Suspensa'!$AA$20:$AA$23,'Lista Suspensa'!$AB$20:$AB$23,"N/A")</f>
        <v>S</v>
      </c>
    </row>
    <row r="63" spans="1:47" ht="12" customHeight="1" x14ac:dyDescent="0.3">
      <c r="A63" s="87" t="s">
        <v>47</v>
      </c>
      <c r="B63" s="88">
        <v>46104</v>
      </c>
      <c r="C63" s="89" t="s">
        <v>48</v>
      </c>
      <c r="D63" s="89" t="s">
        <v>49</v>
      </c>
      <c r="E63" s="189">
        <v>83201140</v>
      </c>
      <c r="F63" s="197" t="s">
        <v>312</v>
      </c>
      <c r="G63" s="90">
        <v>89045831104</v>
      </c>
      <c r="H63" s="91">
        <v>29328</v>
      </c>
      <c r="I63" s="89"/>
      <c r="J63" s="89" t="s">
        <v>51</v>
      </c>
      <c r="K63" s="89" t="s">
        <v>52</v>
      </c>
      <c r="L63" s="89" t="s">
        <v>53</v>
      </c>
      <c r="M63" s="89" t="s">
        <v>313</v>
      </c>
      <c r="N63" s="89" t="s">
        <v>229</v>
      </c>
      <c r="O63" s="92" t="s">
        <v>314</v>
      </c>
      <c r="P63" s="93" t="s">
        <v>57</v>
      </c>
      <c r="Q63" s="110" t="s">
        <v>58</v>
      </c>
      <c r="R63" s="94">
        <v>46168</v>
      </c>
      <c r="S63" s="95"/>
      <c r="T63" s="95" t="s">
        <v>59</v>
      </c>
      <c r="U63" s="95" t="s">
        <v>60</v>
      </c>
      <c r="V63" s="91">
        <v>46147</v>
      </c>
      <c r="W63" s="91">
        <v>46161</v>
      </c>
      <c r="X63" s="91">
        <v>46168</v>
      </c>
      <c r="Y63" s="96"/>
      <c r="Z63" s="89" t="s">
        <v>2798</v>
      </c>
      <c r="AA63" s="95" t="s">
        <v>11087</v>
      </c>
      <c r="AB63" s="95" t="s">
        <v>11186</v>
      </c>
      <c r="AC63" s="95" t="s">
        <v>63</v>
      </c>
      <c r="AD63" s="95" t="s">
        <v>63</v>
      </c>
      <c r="AE63" s="95" t="s">
        <v>63</v>
      </c>
      <c r="AF63" s="95" t="s">
        <v>63</v>
      </c>
      <c r="AG63" s="194" t="s">
        <v>315</v>
      </c>
      <c r="AH63" s="95" t="s">
        <v>63</v>
      </c>
      <c r="AI63" s="97"/>
      <c r="AJ63" s="97" t="s">
        <v>65</v>
      </c>
      <c r="AK63" s="97" t="s">
        <v>66</v>
      </c>
      <c r="AL63" s="45" t="s">
        <v>67</v>
      </c>
      <c r="AM63" s="160" t="str">
        <f>MONTH(B63)&amp;"/"&amp;YEAR(B63)</f>
        <v>3/2026</v>
      </c>
      <c r="AN63" s="45">
        <f>WEEKNUM(B63)-WEEKNUM(EOMONTH(B63,-1)+1)+1</f>
        <v>4</v>
      </c>
      <c r="AO63" s="45" t="str">
        <f>MONTH(R63)&amp;"/"&amp;YEAR(R63)</f>
        <v>5/2026</v>
      </c>
      <c r="AP63" s="45">
        <f>WEEKNUM(R63)-WEEKNUM(EOMONTH(R63,-1)+1)+1</f>
        <v>5</v>
      </c>
      <c r="AQ63" s="45">
        <f>IF(AU63="S",IF(Q63="1. Aceitou o programa",R63-B63,0),0)</f>
        <v>64</v>
      </c>
      <c r="AR63" s="45">
        <f>IF(AU63="S",IF(AND(S63&lt;&gt;"",R63&lt;&gt;""),S63-R63,0),0)</f>
        <v>0</v>
      </c>
      <c r="AS63" s="45">
        <f>IF(AU63="S",IF(Q63="1. Aceitou o programa",IF(OR(X63="Não se Aplica",X63=""),IF(OR(W63="Não se Aplica",W63=""),0,W63-V63),AVERAGE(X63-W63,W63-V63)),0),0)</f>
        <v>10.5</v>
      </c>
      <c r="AT63" s="45">
        <f>IF(AU63="S",IF(AND(Q63="1. Aceitou o programa",AB63="Realizada"),IFERROR(IF(AA63="",0,AA63-R63),0),0),0)</f>
        <v>0</v>
      </c>
      <c r="AU63" s="45" t="str">
        <f>_xlfn.XLOOKUP(U63,'Lista Suspensa'!$AA$20:$AA$23,'Lista Suspensa'!$AB$20:$AB$23,"N/A")</f>
        <v>S</v>
      </c>
    </row>
    <row r="64" spans="1:47" ht="12" customHeight="1" x14ac:dyDescent="0.3">
      <c r="A64" s="87" t="s">
        <v>47</v>
      </c>
      <c r="B64" s="88">
        <v>46104</v>
      </c>
      <c r="C64" s="89" t="s">
        <v>48</v>
      </c>
      <c r="D64" s="89" t="s">
        <v>49</v>
      </c>
      <c r="E64" s="189">
        <v>83393838</v>
      </c>
      <c r="F64" s="197" t="s">
        <v>316</v>
      </c>
      <c r="G64" s="90">
        <v>5745537620</v>
      </c>
      <c r="H64" s="91">
        <v>30084</v>
      </c>
      <c r="I64" s="89"/>
      <c r="J64" s="89" t="s">
        <v>84</v>
      </c>
      <c r="K64" s="89" t="s">
        <v>52</v>
      </c>
      <c r="L64" s="89" t="s">
        <v>85</v>
      </c>
      <c r="M64" s="89" t="s">
        <v>317</v>
      </c>
      <c r="N64" s="89" t="s">
        <v>229</v>
      </c>
      <c r="O64" s="92" t="s">
        <v>318</v>
      </c>
      <c r="P64" s="93" t="s">
        <v>57</v>
      </c>
      <c r="Q64" s="110" t="s">
        <v>58</v>
      </c>
      <c r="R64" s="94">
        <v>46168</v>
      </c>
      <c r="S64" s="95"/>
      <c r="T64" s="95" t="s">
        <v>59</v>
      </c>
      <c r="U64" s="95" t="s">
        <v>60</v>
      </c>
      <c r="V64" s="91">
        <v>46147</v>
      </c>
      <c r="W64" s="91">
        <v>46161</v>
      </c>
      <c r="X64" s="91">
        <v>46168</v>
      </c>
      <c r="Y64" s="96"/>
      <c r="Z64" s="89" t="s">
        <v>2798</v>
      </c>
      <c r="AA64" s="95" t="s">
        <v>11088</v>
      </c>
      <c r="AB64" s="95" t="s">
        <v>11186</v>
      </c>
      <c r="AC64" s="95" t="s">
        <v>63</v>
      </c>
      <c r="AD64" s="95" t="s">
        <v>63</v>
      </c>
      <c r="AE64" s="95" t="s">
        <v>63</v>
      </c>
      <c r="AF64" s="95" t="s">
        <v>63</v>
      </c>
      <c r="AG64" s="194" t="s">
        <v>156</v>
      </c>
      <c r="AH64" s="95" t="s">
        <v>63</v>
      </c>
      <c r="AI64" s="97"/>
      <c r="AJ64" s="97" t="s">
        <v>65</v>
      </c>
      <c r="AK64" s="97" t="s">
        <v>66</v>
      </c>
      <c r="AL64" s="45" t="s">
        <v>67</v>
      </c>
      <c r="AM64" s="160" t="str">
        <f>MONTH(B64)&amp;"/"&amp;YEAR(B64)</f>
        <v>3/2026</v>
      </c>
      <c r="AN64" s="45">
        <f>WEEKNUM(B64)-WEEKNUM(EOMONTH(B64,-1)+1)+1</f>
        <v>4</v>
      </c>
      <c r="AO64" s="45" t="str">
        <f>MONTH(R64)&amp;"/"&amp;YEAR(R64)</f>
        <v>5/2026</v>
      </c>
      <c r="AP64" s="45">
        <f>WEEKNUM(R64)-WEEKNUM(EOMONTH(R64,-1)+1)+1</f>
        <v>5</v>
      </c>
      <c r="AQ64" s="45">
        <f>IF(AU64="S",IF(Q64="1. Aceitou o programa",R64-B64,0),0)</f>
        <v>64</v>
      </c>
      <c r="AR64" s="45">
        <f>IF(AU64="S",IF(AND(S64&lt;&gt;"",R64&lt;&gt;""),S64-R64,0),0)</f>
        <v>0</v>
      </c>
      <c r="AS64" s="45">
        <f>IF(AU64="S",IF(Q64="1. Aceitou o programa",IF(OR(X64="Não se Aplica",X64=""),IF(OR(W64="Não se Aplica",W64=""),0,W64-V64),AVERAGE(X64-W64,W64-V64)),0),0)</f>
        <v>10.5</v>
      </c>
      <c r="AT64" s="45">
        <f>IF(AU64="S",IF(AND(Q64="1. Aceitou o programa",AB64="Realizada"),IFERROR(IF(AA64="",0,AA64-R64),0),0),0)</f>
        <v>0</v>
      </c>
      <c r="AU64" s="45" t="str">
        <f>_xlfn.XLOOKUP(U64,'Lista Suspensa'!$AA$20:$AA$23,'Lista Suspensa'!$AB$20:$AB$23,"N/A")</f>
        <v>S</v>
      </c>
    </row>
    <row r="65" spans="1:47" ht="12" customHeight="1" x14ac:dyDescent="0.3">
      <c r="A65" s="87" t="s">
        <v>47</v>
      </c>
      <c r="B65" s="88">
        <v>46104</v>
      </c>
      <c r="C65" s="89" t="s">
        <v>48</v>
      </c>
      <c r="D65" s="89" t="s">
        <v>49</v>
      </c>
      <c r="E65" s="189">
        <v>83595313</v>
      </c>
      <c r="F65" s="197" t="s">
        <v>319</v>
      </c>
      <c r="G65" s="90">
        <v>8315946838</v>
      </c>
      <c r="H65" s="91">
        <v>25287</v>
      </c>
      <c r="I65" s="89"/>
      <c r="J65" s="89" t="s">
        <v>84</v>
      </c>
      <c r="K65" s="89" t="s">
        <v>52</v>
      </c>
      <c r="L65" s="89" t="s">
        <v>85</v>
      </c>
      <c r="M65" s="89" t="s">
        <v>320</v>
      </c>
      <c r="N65" s="89" t="s">
        <v>137</v>
      </c>
      <c r="O65" s="92" t="s">
        <v>321</v>
      </c>
      <c r="P65" s="93" t="s">
        <v>57</v>
      </c>
      <c r="Q65" s="110" t="s">
        <v>58</v>
      </c>
      <c r="R65" s="94">
        <v>46167</v>
      </c>
      <c r="S65" s="95"/>
      <c r="T65" s="95" t="s">
        <v>59</v>
      </c>
      <c r="U65" s="95" t="s">
        <v>60</v>
      </c>
      <c r="V65" s="91">
        <v>46147</v>
      </c>
      <c r="W65" s="91">
        <v>46161</v>
      </c>
      <c r="X65" s="91">
        <v>46168</v>
      </c>
      <c r="Y65" s="96" t="s">
        <v>73</v>
      </c>
      <c r="Z65" s="89" t="s">
        <v>2798</v>
      </c>
      <c r="AA65" s="95" t="s">
        <v>11089</v>
      </c>
      <c r="AB65" s="95" t="s">
        <v>11186</v>
      </c>
      <c r="AC65" s="95" t="s">
        <v>63</v>
      </c>
      <c r="AD65" s="95" t="s">
        <v>63</v>
      </c>
      <c r="AE65" s="95" t="s">
        <v>63</v>
      </c>
      <c r="AF65" s="95" t="s">
        <v>63</v>
      </c>
      <c r="AG65" s="194" t="s">
        <v>261</v>
      </c>
      <c r="AH65" s="95" t="s">
        <v>63</v>
      </c>
      <c r="AI65" s="97"/>
      <c r="AJ65" s="97" t="s">
        <v>65</v>
      </c>
      <c r="AK65" s="97" t="s">
        <v>66</v>
      </c>
      <c r="AL65" s="45" t="s">
        <v>67</v>
      </c>
      <c r="AM65" s="160" t="str">
        <f>MONTH(B65)&amp;"/"&amp;YEAR(B65)</f>
        <v>3/2026</v>
      </c>
      <c r="AN65" s="45">
        <f>WEEKNUM(B65)-WEEKNUM(EOMONTH(B65,-1)+1)+1</f>
        <v>4</v>
      </c>
      <c r="AO65" s="45" t="str">
        <f>MONTH(R65)&amp;"/"&amp;YEAR(R65)</f>
        <v>5/2026</v>
      </c>
      <c r="AP65" s="45">
        <f>WEEKNUM(R65)-WEEKNUM(EOMONTH(R65,-1)+1)+1</f>
        <v>5</v>
      </c>
      <c r="AQ65" s="45">
        <f>IF(AU65="S",IF(Q65="1. Aceitou o programa",R65-B65,0),0)</f>
        <v>63</v>
      </c>
      <c r="AR65" s="45">
        <f>IF(AU65="S",IF(AND(S65&lt;&gt;"",R65&lt;&gt;""),S65-R65,0),0)</f>
        <v>0</v>
      </c>
      <c r="AS65" s="45">
        <f>IF(AU65="S",IF(Q65="1. Aceitou o programa",IF(OR(X65="Não se Aplica",X65=""),IF(OR(W65="Não se Aplica",W65=""),0,W65-V65),AVERAGE(X65-W65,W65-V65)),0),0)</f>
        <v>10.5</v>
      </c>
      <c r="AT65" s="45">
        <f>IF(AU65="S",IF(AND(Q65="1. Aceitou o programa",AB65="Realizada"),IFERROR(IF(AA65="",0,AA65-R65),0),0),0)</f>
        <v>0</v>
      </c>
      <c r="AU65" s="45" t="str">
        <f>_xlfn.XLOOKUP(U65,'Lista Suspensa'!$AA$20:$AA$23,'Lista Suspensa'!$AB$20:$AB$23,"N/A")</f>
        <v>S</v>
      </c>
    </row>
    <row r="66" spans="1:47" ht="12" customHeight="1" x14ac:dyDescent="0.3">
      <c r="A66" s="87" t="s">
        <v>47</v>
      </c>
      <c r="B66" s="88">
        <v>46104</v>
      </c>
      <c r="C66" s="89" t="s">
        <v>48</v>
      </c>
      <c r="D66" s="89" t="s">
        <v>49</v>
      </c>
      <c r="E66" s="189">
        <v>89410777</v>
      </c>
      <c r="F66" s="197" t="s">
        <v>322</v>
      </c>
      <c r="G66" s="90">
        <v>9463998837</v>
      </c>
      <c r="H66" s="91">
        <v>24734</v>
      </c>
      <c r="I66" s="89"/>
      <c r="J66" s="89" t="s">
        <v>84</v>
      </c>
      <c r="K66" s="89" t="s">
        <v>52</v>
      </c>
      <c r="L66" s="89" t="s">
        <v>323</v>
      </c>
      <c r="M66" s="89" t="s">
        <v>324</v>
      </c>
      <c r="N66" s="89" t="s">
        <v>137</v>
      </c>
      <c r="O66" s="92" t="s">
        <v>325</v>
      </c>
      <c r="P66" s="93" t="s">
        <v>57</v>
      </c>
      <c r="Q66" s="110" t="s">
        <v>58</v>
      </c>
      <c r="R66" s="94">
        <v>46168</v>
      </c>
      <c r="S66" s="95"/>
      <c r="T66" s="95" t="s">
        <v>59</v>
      </c>
      <c r="U66" s="95" t="s">
        <v>60</v>
      </c>
      <c r="V66" s="91">
        <v>46147</v>
      </c>
      <c r="W66" s="91">
        <v>46161</v>
      </c>
      <c r="X66" s="91">
        <v>46168</v>
      </c>
      <c r="Y66" s="96"/>
      <c r="Z66" s="89" t="s">
        <v>2798</v>
      </c>
      <c r="AA66" s="95" t="s">
        <v>11090</v>
      </c>
      <c r="AB66" s="95" t="s">
        <v>11186</v>
      </c>
      <c r="AC66" s="95" t="s">
        <v>63</v>
      </c>
      <c r="AD66" s="95" t="s">
        <v>63</v>
      </c>
      <c r="AE66" s="95" t="s">
        <v>63</v>
      </c>
      <c r="AF66" s="95" t="s">
        <v>63</v>
      </c>
      <c r="AG66" s="194" t="s">
        <v>326</v>
      </c>
      <c r="AH66" s="95" t="s">
        <v>63</v>
      </c>
      <c r="AI66" s="97"/>
      <c r="AJ66" s="97" t="s">
        <v>65</v>
      </c>
      <c r="AK66" s="97" t="s">
        <v>66</v>
      </c>
      <c r="AL66" s="45" t="s">
        <v>67</v>
      </c>
      <c r="AM66" s="160" t="str">
        <f>MONTH(B66)&amp;"/"&amp;YEAR(B66)</f>
        <v>3/2026</v>
      </c>
      <c r="AN66" s="45">
        <f>WEEKNUM(B66)-WEEKNUM(EOMONTH(B66,-1)+1)+1</f>
        <v>4</v>
      </c>
      <c r="AO66" s="45" t="str">
        <f>MONTH(R66)&amp;"/"&amp;YEAR(R66)</f>
        <v>5/2026</v>
      </c>
      <c r="AP66" s="45">
        <f>WEEKNUM(R66)-WEEKNUM(EOMONTH(R66,-1)+1)+1</f>
        <v>5</v>
      </c>
      <c r="AQ66" s="45">
        <f>IF(AU66="S",IF(Q66="1. Aceitou o programa",R66-B66,0),0)</f>
        <v>64</v>
      </c>
      <c r="AR66" s="45">
        <f>IF(AU66="S",IF(AND(S66&lt;&gt;"",R66&lt;&gt;""),S66-R66,0),0)</f>
        <v>0</v>
      </c>
      <c r="AS66" s="45">
        <f>IF(AU66="S",IF(Q66="1. Aceitou o programa",IF(OR(X66="Não se Aplica",X66=""),IF(OR(W66="Não se Aplica",W66=""),0,W66-V66),AVERAGE(X66-W66,W66-V66)),0),0)</f>
        <v>10.5</v>
      </c>
      <c r="AT66" s="45">
        <f>IF(AU66="S",IF(AND(Q66="1. Aceitou o programa",AB66="Realizada"),IFERROR(IF(AA66="",0,AA66-R66),0),0),0)</f>
        <v>0</v>
      </c>
      <c r="AU66" s="45" t="str">
        <f>_xlfn.XLOOKUP(U66,'Lista Suspensa'!$AA$20:$AA$23,'Lista Suspensa'!$AB$20:$AB$23,"N/A")</f>
        <v>S</v>
      </c>
    </row>
    <row r="67" spans="1:47" ht="12" customHeight="1" x14ac:dyDescent="0.3">
      <c r="A67" s="87" t="s">
        <v>47</v>
      </c>
      <c r="B67" s="88">
        <v>46104</v>
      </c>
      <c r="C67" s="89" t="s">
        <v>48</v>
      </c>
      <c r="D67" s="89" t="s">
        <v>49</v>
      </c>
      <c r="E67" s="189">
        <v>84008808</v>
      </c>
      <c r="F67" s="197" t="s">
        <v>327</v>
      </c>
      <c r="G67" s="90">
        <v>9220938731</v>
      </c>
      <c r="H67" s="91">
        <v>29609</v>
      </c>
      <c r="I67" s="89"/>
      <c r="J67" s="89" t="s">
        <v>51</v>
      </c>
      <c r="K67" s="89" t="s">
        <v>76</v>
      </c>
      <c r="L67" s="89" t="s">
        <v>303</v>
      </c>
      <c r="M67" s="89" t="s">
        <v>328</v>
      </c>
      <c r="N67" s="89" t="s">
        <v>229</v>
      </c>
      <c r="O67" s="92" t="s">
        <v>329</v>
      </c>
      <c r="P67" s="93" t="s">
        <v>57</v>
      </c>
      <c r="Q67" s="110" t="s">
        <v>58</v>
      </c>
      <c r="R67" s="94">
        <v>46168</v>
      </c>
      <c r="S67" s="95"/>
      <c r="T67" s="95" t="s">
        <v>59</v>
      </c>
      <c r="U67" s="95" t="s">
        <v>60</v>
      </c>
      <c r="V67" s="91">
        <v>46147</v>
      </c>
      <c r="W67" s="91">
        <v>46161</v>
      </c>
      <c r="X67" s="91">
        <v>46168</v>
      </c>
      <c r="Y67" s="96"/>
      <c r="Z67" s="89" t="s">
        <v>2798</v>
      </c>
      <c r="AA67" s="95" t="s">
        <v>11091</v>
      </c>
      <c r="AB67" s="95" t="s">
        <v>11186</v>
      </c>
      <c r="AC67" s="95" t="s">
        <v>63</v>
      </c>
      <c r="AD67" s="95" t="s">
        <v>63</v>
      </c>
      <c r="AE67" s="95" t="s">
        <v>63</v>
      </c>
      <c r="AF67" s="95" t="s">
        <v>63</v>
      </c>
      <c r="AG67" s="194" t="s">
        <v>99</v>
      </c>
      <c r="AH67" s="95" t="s">
        <v>63</v>
      </c>
      <c r="AI67" s="97"/>
      <c r="AJ67" s="97" t="s">
        <v>65</v>
      </c>
      <c r="AK67" s="97" t="s">
        <v>66</v>
      </c>
      <c r="AL67" s="45" t="s">
        <v>67</v>
      </c>
      <c r="AM67" s="160" t="str">
        <f>MONTH(B67)&amp;"/"&amp;YEAR(B67)</f>
        <v>3/2026</v>
      </c>
      <c r="AN67" s="45">
        <f>WEEKNUM(B67)-WEEKNUM(EOMONTH(B67,-1)+1)+1</f>
        <v>4</v>
      </c>
      <c r="AO67" s="45" t="str">
        <f>MONTH(R67)&amp;"/"&amp;YEAR(R67)</f>
        <v>5/2026</v>
      </c>
      <c r="AP67" s="45">
        <f>WEEKNUM(R67)-WEEKNUM(EOMONTH(R67,-1)+1)+1</f>
        <v>5</v>
      </c>
      <c r="AQ67" s="45">
        <f>IF(AU67="S",IF(Q67="1. Aceitou o programa",R67-B67,0),0)</f>
        <v>64</v>
      </c>
      <c r="AR67" s="45">
        <f>IF(AU67="S",IF(AND(S67&lt;&gt;"",R67&lt;&gt;""),S67-R67,0),0)</f>
        <v>0</v>
      </c>
      <c r="AS67" s="45">
        <f>IF(AU67="S",IF(Q67="1. Aceitou o programa",IF(OR(X67="Não se Aplica",X67=""),IF(OR(W67="Não se Aplica",W67=""),0,W67-V67),AVERAGE(X67-W67,W67-V67)),0),0)</f>
        <v>10.5</v>
      </c>
      <c r="AT67" s="45">
        <f>IF(AU67="S",IF(AND(Q67="1. Aceitou o programa",AB67="Realizada"),IFERROR(IF(AA67="",0,AA67-R67),0),0),0)</f>
        <v>0</v>
      </c>
      <c r="AU67" s="45" t="str">
        <f>_xlfn.XLOOKUP(U67,'Lista Suspensa'!$AA$20:$AA$23,'Lista Suspensa'!$AB$20:$AB$23,"N/A")</f>
        <v>S</v>
      </c>
    </row>
    <row r="68" spans="1:47" ht="12" customHeight="1" x14ac:dyDescent="0.3">
      <c r="A68" s="87" t="s">
        <v>47</v>
      </c>
      <c r="B68" s="88">
        <v>46104</v>
      </c>
      <c r="C68" s="89" t="s">
        <v>48</v>
      </c>
      <c r="D68" s="89" t="s">
        <v>49</v>
      </c>
      <c r="E68" s="189">
        <v>89909253</v>
      </c>
      <c r="F68" s="197" t="s">
        <v>330</v>
      </c>
      <c r="G68" s="90">
        <v>400766795</v>
      </c>
      <c r="H68" s="91">
        <v>24320</v>
      </c>
      <c r="I68" s="89"/>
      <c r="J68" s="89" t="s">
        <v>84</v>
      </c>
      <c r="K68" s="89" t="s">
        <v>76</v>
      </c>
      <c r="L68" s="89" t="s">
        <v>95</v>
      </c>
      <c r="M68" s="89" t="s">
        <v>299</v>
      </c>
      <c r="N68" s="89" t="s">
        <v>331</v>
      </c>
      <c r="O68" s="92" t="s">
        <v>332</v>
      </c>
      <c r="P68" s="93" t="s">
        <v>57</v>
      </c>
      <c r="Q68" s="110" t="s">
        <v>58</v>
      </c>
      <c r="R68" s="94">
        <v>46167</v>
      </c>
      <c r="S68" s="95"/>
      <c r="T68" s="95" t="s">
        <v>59</v>
      </c>
      <c r="U68" s="95" t="s">
        <v>60</v>
      </c>
      <c r="V68" s="91">
        <v>46147</v>
      </c>
      <c r="W68" s="91">
        <v>46161</v>
      </c>
      <c r="X68" s="91">
        <v>46168</v>
      </c>
      <c r="Y68" s="96"/>
      <c r="Z68" s="89" t="s">
        <v>2798</v>
      </c>
      <c r="AA68" s="95" t="s">
        <v>11092</v>
      </c>
      <c r="AB68" s="95" t="s">
        <v>11186</v>
      </c>
      <c r="AC68" s="95" t="s">
        <v>63</v>
      </c>
      <c r="AD68" s="95" t="s">
        <v>63</v>
      </c>
      <c r="AE68" s="95" t="s">
        <v>63</v>
      </c>
      <c r="AF68" s="95" t="s">
        <v>63</v>
      </c>
      <c r="AG68" s="194" t="s">
        <v>108</v>
      </c>
      <c r="AH68" s="95" t="s">
        <v>63</v>
      </c>
      <c r="AI68" s="97"/>
      <c r="AJ68" s="97" t="s">
        <v>65</v>
      </c>
      <c r="AK68" s="97" t="s">
        <v>66</v>
      </c>
      <c r="AL68" s="45" t="s">
        <v>67</v>
      </c>
      <c r="AM68" s="160" t="str">
        <f>MONTH(B68)&amp;"/"&amp;YEAR(B68)</f>
        <v>3/2026</v>
      </c>
      <c r="AN68" s="45">
        <f>WEEKNUM(B68)-WEEKNUM(EOMONTH(B68,-1)+1)+1</f>
        <v>4</v>
      </c>
      <c r="AO68" s="45" t="str">
        <f>MONTH(R68)&amp;"/"&amp;YEAR(R68)</f>
        <v>5/2026</v>
      </c>
      <c r="AP68" s="45">
        <f>WEEKNUM(R68)-WEEKNUM(EOMONTH(R68,-1)+1)+1</f>
        <v>5</v>
      </c>
      <c r="AQ68" s="45">
        <f>IF(AU68="S",IF(Q68="1. Aceitou o programa",R68-B68,0),0)</f>
        <v>63</v>
      </c>
      <c r="AR68" s="45">
        <f>IF(AU68="S",IF(AND(S68&lt;&gt;"",R68&lt;&gt;""),S68-R68,0),0)</f>
        <v>0</v>
      </c>
      <c r="AS68" s="45">
        <f>IF(AU68="S",IF(Q68="1. Aceitou o programa",IF(OR(X68="Não se Aplica",X68=""),IF(OR(W68="Não se Aplica",W68=""),0,W68-V68),AVERAGE(X68-W68,W68-V68)),0),0)</f>
        <v>10.5</v>
      </c>
      <c r="AT68" s="45">
        <f>IF(AU68="S",IF(AND(Q68="1. Aceitou o programa",AB68="Realizada"),IFERROR(IF(AA68="",0,AA68-R68),0),0),0)</f>
        <v>0</v>
      </c>
      <c r="AU68" s="45" t="str">
        <f>_xlfn.XLOOKUP(U68,'Lista Suspensa'!$AA$20:$AA$23,'Lista Suspensa'!$AB$20:$AB$23,"N/A")</f>
        <v>S</v>
      </c>
    </row>
    <row r="69" spans="1:47" ht="12" customHeight="1" x14ac:dyDescent="0.3">
      <c r="A69" s="87" t="s">
        <v>47</v>
      </c>
      <c r="B69" s="88">
        <v>46104</v>
      </c>
      <c r="C69" s="89" t="s">
        <v>48</v>
      </c>
      <c r="D69" s="89" t="s">
        <v>49</v>
      </c>
      <c r="E69" s="189">
        <v>92986769</v>
      </c>
      <c r="F69" s="197" t="s">
        <v>333</v>
      </c>
      <c r="G69" s="90">
        <v>4706622719</v>
      </c>
      <c r="H69" s="91">
        <v>27741</v>
      </c>
      <c r="I69" s="89"/>
      <c r="J69" s="89" t="s">
        <v>84</v>
      </c>
      <c r="K69" s="89" t="s">
        <v>76</v>
      </c>
      <c r="L69" s="89" t="s">
        <v>283</v>
      </c>
      <c r="M69" s="89" t="s">
        <v>334</v>
      </c>
      <c r="N69" s="89" t="s">
        <v>331</v>
      </c>
      <c r="O69" s="92" t="s">
        <v>335</v>
      </c>
      <c r="P69" s="93" t="s">
        <v>57</v>
      </c>
      <c r="Q69" s="110" t="s">
        <v>58</v>
      </c>
      <c r="R69" s="94">
        <v>46167</v>
      </c>
      <c r="S69" s="95"/>
      <c r="T69" s="95" t="s">
        <v>59</v>
      </c>
      <c r="U69" s="95" t="s">
        <v>60</v>
      </c>
      <c r="V69" s="91">
        <v>46147</v>
      </c>
      <c r="W69" s="91">
        <v>46161</v>
      </c>
      <c r="X69" s="91">
        <v>46168</v>
      </c>
      <c r="Y69" s="96"/>
      <c r="Z69" s="89" t="s">
        <v>2798</v>
      </c>
      <c r="AA69" s="95" t="s">
        <v>11093</v>
      </c>
      <c r="AB69" s="95" t="s">
        <v>11186</v>
      </c>
      <c r="AC69" s="95" t="s">
        <v>63</v>
      </c>
      <c r="AD69" s="95" t="s">
        <v>63</v>
      </c>
      <c r="AE69" s="95" t="s">
        <v>63</v>
      </c>
      <c r="AF69" s="95" t="s">
        <v>63</v>
      </c>
      <c r="AG69" s="194" t="s">
        <v>336</v>
      </c>
      <c r="AH69" s="95" t="s">
        <v>63</v>
      </c>
      <c r="AI69" s="97"/>
      <c r="AJ69" s="97" t="s">
        <v>65</v>
      </c>
      <c r="AK69" s="97" t="s">
        <v>66</v>
      </c>
      <c r="AL69" s="45" t="s">
        <v>67</v>
      </c>
      <c r="AM69" s="160" t="str">
        <f>MONTH(B69)&amp;"/"&amp;YEAR(B69)</f>
        <v>3/2026</v>
      </c>
      <c r="AN69" s="45">
        <f>WEEKNUM(B69)-WEEKNUM(EOMONTH(B69,-1)+1)+1</f>
        <v>4</v>
      </c>
      <c r="AO69" s="45" t="str">
        <f>MONTH(R69)&amp;"/"&amp;YEAR(R69)</f>
        <v>5/2026</v>
      </c>
      <c r="AP69" s="45">
        <f>WEEKNUM(R69)-WEEKNUM(EOMONTH(R69,-1)+1)+1</f>
        <v>5</v>
      </c>
      <c r="AQ69" s="45">
        <f>IF(AU69="S",IF(Q69="1. Aceitou o programa",R69-B69,0),0)</f>
        <v>63</v>
      </c>
      <c r="AR69" s="45">
        <f>IF(AU69="S",IF(AND(S69&lt;&gt;"",R69&lt;&gt;""),S69-R69,0),0)</f>
        <v>0</v>
      </c>
      <c r="AS69" s="45">
        <f>IF(AU69="S",IF(Q69="1. Aceitou o programa",IF(OR(X69="Não se Aplica",X69=""),IF(OR(W69="Não se Aplica",W69=""),0,W69-V69),AVERAGE(X69-W69,W69-V69)),0),0)</f>
        <v>10.5</v>
      </c>
      <c r="AT69" s="45">
        <f>IF(AU69="S",IF(AND(Q69="1. Aceitou o programa",AB69="Realizada"),IFERROR(IF(AA69="",0,AA69-R69),0),0),0)</f>
        <v>0</v>
      </c>
      <c r="AU69" s="45" t="str">
        <f>_xlfn.XLOOKUP(U69,'Lista Suspensa'!$AA$20:$AA$23,'Lista Suspensa'!$AB$20:$AB$23,"N/A")</f>
        <v>S</v>
      </c>
    </row>
    <row r="70" spans="1:47" ht="12" customHeight="1" x14ac:dyDescent="0.3">
      <c r="A70" s="87" t="s">
        <v>47</v>
      </c>
      <c r="B70" s="88">
        <v>46104</v>
      </c>
      <c r="C70" s="89" t="s">
        <v>48</v>
      </c>
      <c r="D70" s="89" t="s">
        <v>49</v>
      </c>
      <c r="E70" s="189">
        <v>93115972</v>
      </c>
      <c r="F70" s="197" t="s">
        <v>337</v>
      </c>
      <c r="G70" s="90">
        <v>3610647728</v>
      </c>
      <c r="H70" s="91">
        <v>26885</v>
      </c>
      <c r="I70" s="89"/>
      <c r="J70" s="89" t="s">
        <v>51</v>
      </c>
      <c r="K70" s="89" t="s">
        <v>76</v>
      </c>
      <c r="L70" s="89" t="s">
        <v>338</v>
      </c>
      <c r="M70" s="89" t="s">
        <v>339</v>
      </c>
      <c r="N70" s="89" t="s">
        <v>331</v>
      </c>
      <c r="O70" s="92" t="s">
        <v>340</v>
      </c>
      <c r="P70" s="93" t="s">
        <v>57</v>
      </c>
      <c r="Q70" s="110" t="s">
        <v>58</v>
      </c>
      <c r="R70" s="94">
        <v>46168</v>
      </c>
      <c r="S70" s="95"/>
      <c r="T70" s="95" t="s">
        <v>59</v>
      </c>
      <c r="U70" s="95" t="s">
        <v>60</v>
      </c>
      <c r="V70" s="91">
        <v>46147</v>
      </c>
      <c r="W70" s="91">
        <v>46161</v>
      </c>
      <c r="X70" s="91">
        <v>46168</v>
      </c>
      <c r="Y70" s="96"/>
      <c r="Z70" s="89" t="s">
        <v>2798</v>
      </c>
      <c r="AA70" s="95" t="s">
        <v>11094</v>
      </c>
      <c r="AB70" s="95" t="s">
        <v>11186</v>
      </c>
      <c r="AC70" s="95" t="s">
        <v>63</v>
      </c>
      <c r="AD70" s="95" t="s">
        <v>63</v>
      </c>
      <c r="AE70" s="95" t="s">
        <v>63</v>
      </c>
      <c r="AF70" s="95" t="s">
        <v>63</v>
      </c>
      <c r="AG70" s="194" t="s">
        <v>341</v>
      </c>
      <c r="AH70" s="95" t="s">
        <v>63</v>
      </c>
      <c r="AI70" s="97"/>
      <c r="AJ70" s="97" t="s">
        <v>65</v>
      </c>
      <c r="AK70" s="97" t="s">
        <v>66</v>
      </c>
      <c r="AL70" s="45" t="s">
        <v>67</v>
      </c>
      <c r="AM70" s="160" t="str">
        <f>MONTH(B70)&amp;"/"&amp;YEAR(B70)</f>
        <v>3/2026</v>
      </c>
      <c r="AN70" s="45">
        <f>WEEKNUM(B70)-WEEKNUM(EOMONTH(B70,-1)+1)+1</f>
        <v>4</v>
      </c>
      <c r="AO70" s="45" t="str">
        <f>MONTH(R70)&amp;"/"&amp;YEAR(R70)</f>
        <v>5/2026</v>
      </c>
      <c r="AP70" s="45">
        <f>WEEKNUM(R70)-WEEKNUM(EOMONTH(R70,-1)+1)+1</f>
        <v>5</v>
      </c>
      <c r="AQ70" s="45">
        <f>IF(AU70="S",IF(Q70="1. Aceitou o programa",R70-B70,0),0)</f>
        <v>64</v>
      </c>
      <c r="AR70" s="45">
        <f>IF(AU70="S",IF(AND(S70&lt;&gt;"",R70&lt;&gt;""),S70-R70,0),0)</f>
        <v>0</v>
      </c>
      <c r="AS70" s="45">
        <f>IF(AU70="S",IF(Q70="1. Aceitou o programa",IF(OR(X70="Não se Aplica",X70=""),IF(OR(W70="Não se Aplica",W70=""),0,W70-V70),AVERAGE(X70-W70,W70-V70)),0),0)</f>
        <v>10.5</v>
      </c>
      <c r="AT70" s="45">
        <f>IF(AU70="S",IF(AND(Q70="1. Aceitou o programa",AB70="Realizada"),IFERROR(IF(AA70="",0,AA70-R70),0),0),0)</f>
        <v>0</v>
      </c>
      <c r="AU70" s="45" t="str">
        <f>_xlfn.XLOOKUP(U70,'Lista Suspensa'!$AA$20:$AA$23,'Lista Suspensa'!$AB$20:$AB$23,"N/A")</f>
        <v>S</v>
      </c>
    </row>
    <row r="71" spans="1:47" ht="12" customHeight="1" x14ac:dyDescent="0.3">
      <c r="A71" s="87" t="s">
        <v>47</v>
      </c>
      <c r="B71" s="88">
        <v>46104</v>
      </c>
      <c r="C71" s="89" t="s">
        <v>48</v>
      </c>
      <c r="D71" s="89" t="s">
        <v>49</v>
      </c>
      <c r="E71" s="189">
        <v>93461400</v>
      </c>
      <c r="F71" s="197" t="s">
        <v>342</v>
      </c>
      <c r="G71" s="90">
        <v>14895063739</v>
      </c>
      <c r="H71" s="91">
        <v>34610</v>
      </c>
      <c r="I71" s="89"/>
      <c r="J71" s="89" t="s">
        <v>51</v>
      </c>
      <c r="K71" s="89" t="s">
        <v>76</v>
      </c>
      <c r="L71" s="89" t="s">
        <v>95</v>
      </c>
      <c r="M71" s="89" t="s">
        <v>343</v>
      </c>
      <c r="N71" s="89" t="s">
        <v>344</v>
      </c>
      <c r="O71" s="92" t="s">
        <v>345</v>
      </c>
      <c r="P71" s="93" t="s">
        <v>57</v>
      </c>
      <c r="Q71" s="110" t="s">
        <v>58</v>
      </c>
      <c r="R71" s="94">
        <v>46168</v>
      </c>
      <c r="S71" s="95"/>
      <c r="T71" s="95" t="s">
        <v>59</v>
      </c>
      <c r="U71" s="95" t="s">
        <v>60</v>
      </c>
      <c r="V71" s="91">
        <v>46147</v>
      </c>
      <c r="W71" s="91">
        <v>46161</v>
      </c>
      <c r="X71" s="91">
        <v>46168</v>
      </c>
      <c r="Y71" s="96" t="s">
        <v>73</v>
      </c>
      <c r="Z71" s="89" t="s">
        <v>2798</v>
      </c>
      <c r="AA71" s="95" t="s">
        <v>11095</v>
      </c>
      <c r="AB71" s="95" t="s">
        <v>11186</v>
      </c>
      <c r="AC71" s="95" t="s">
        <v>63</v>
      </c>
      <c r="AD71" s="95" t="s">
        <v>63</v>
      </c>
      <c r="AE71" s="95" t="s">
        <v>63</v>
      </c>
      <c r="AF71" s="95" t="s">
        <v>63</v>
      </c>
      <c r="AG71" s="194" t="s">
        <v>205</v>
      </c>
      <c r="AH71" s="95" t="s">
        <v>63</v>
      </c>
      <c r="AI71" s="97"/>
      <c r="AJ71" s="97" t="s">
        <v>65</v>
      </c>
      <c r="AK71" s="97" t="s">
        <v>66</v>
      </c>
      <c r="AL71" s="45" t="s">
        <v>67</v>
      </c>
      <c r="AM71" s="160" t="str">
        <f>MONTH(B71)&amp;"/"&amp;YEAR(B71)</f>
        <v>3/2026</v>
      </c>
      <c r="AN71" s="45">
        <f>WEEKNUM(B71)-WEEKNUM(EOMONTH(B71,-1)+1)+1</f>
        <v>4</v>
      </c>
      <c r="AO71" s="45" t="str">
        <f>MONTH(R71)&amp;"/"&amp;YEAR(R71)</f>
        <v>5/2026</v>
      </c>
      <c r="AP71" s="45">
        <f>WEEKNUM(R71)-WEEKNUM(EOMONTH(R71,-1)+1)+1</f>
        <v>5</v>
      </c>
      <c r="AQ71" s="45">
        <f>IF(AU71="S",IF(Q71="1. Aceitou o programa",R71-B71,0),0)</f>
        <v>64</v>
      </c>
      <c r="AR71" s="45">
        <f>IF(AU71="S",IF(AND(S71&lt;&gt;"",R71&lt;&gt;""),S71-R71,0),0)</f>
        <v>0</v>
      </c>
      <c r="AS71" s="45">
        <f>IF(AU71="S",IF(Q71="1. Aceitou o programa",IF(OR(X71="Não se Aplica",X71=""),IF(OR(W71="Não se Aplica",W71=""),0,W71-V71),AVERAGE(X71-W71,W71-V71)),0),0)</f>
        <v>10.5</v>
      </c>
      <c r="AT71" s="45">
        <f>IF(AU71="S",IF(AND(Q71="1. Aceitou o programa",AB71="Realizada"),IFERROR(IF(AA71="",0,AA71-R71),0),0),0)</f>
        <v>0</v>
      </c>
      <c r="AU71" s="45" t="str">
        <f>_xlfn.XLOOKUP(U71,'Lista Suspensa'!$AA$20:$AA$23,'Lista Suspensa'!$AB$20:$AB$23,"N/A")</f>
        <v>S</v>
      </c>
    </row>
    <row r="72" spans="1:47" ht="12" customHeight="1" x14ac:dyDescent="0.3">
      <c r="A72" s="87" t="s">
        <v>47</v>
      </c>
      <c r="B72" s="88">
        <v>46104</v>
      </c>
      <c r="C72" s="89" t="s">
        <v>48</v>
      </c>
      <c r="D72" s="89" t="s">
        <v>49</v>
      </c>
      <c r="E72" s="189">
        <v>93733038</v>
      </c>
      <c r="F72" s="197" t="s">
        <v>346</v>
      </c>
      <c r="G72" s="90">
        <v>15515510712</v>
      </c>
      <c r="H72" s="91">
        <v>35201</v>
      </c>
      <c r="I72" s="89"/>
      <c r="J72" s="89" t="s">
        <v>51</v>
      </c>
      <c r="K72" s="89" t="s">
        <v>76</v>
      </c>
      <c r="L72" s="89" t="s">
        <v>191</v>
      </c>
      <c r="M72" s="89" t="s">
        <v>347</v>
      </c>
      <c r="N72" s="89" t="s">
        <v>331</v>
      </c>
      <c r="O72" s="92" t="s">
        <v>348</v>
      </c>
      <c r="P72" s="93" t="s">
        <v>57</v>
      </c>
      <c r="Q72" s="110" t="s">
        <v>58</v>
      </c>
      <c r="R72" s="94">
        <v>46168</v>
      </c>
      <c r="S72" s="95"/>
      <c r="T72" s="95" t="s">
        <v>59</v>
      </c>
      <c r="U72" s="95" t="s">
        <v>60</v>
      </c>
      <c r="V72" s="91">
        <v>46147</v>
      </c>
      <c r="W72" s="91">
        <v>46161</v>
      </c>
      <c r="X72" s="91">
        <v>46168</v>
      </c>
      <c r="Y72" s="96"/>
      <c r="Z72" s="89" t="s">
        <v>2798</v>
      </c>
      <c r="AA72" s="95" t="s">
        <v>11096</v>
      </c>
      <c r="AB72" s="95" t="s">
        <v>11186</v>
      </c>
      <c r="AC72" s="95" t="s">
        <v>63</v>
      </c>
      <c r="AD72" s="95" t="s">
        <v>63</v>
      </c>
      <c r="AE72" s="95" t="s">
        <v>63</v>
      </c>
      <c r="AF72" s="95" t="s">
        <v>63</v>
      </c>
      <c r="AG72" s="194" t="s">
        <v>349</v>
      </c>
      <c r="AH72" s="95" t="s">
        <v>63</v>
      </c>
      <c r="AI72" s="97"/>
      <c r="AJ72" s="97" t="s">
        <v>65</v>
      </c>
      <c r="AK72" s="97" t="s">
        <v>66</v>
      </c>
      <c r="AL72" s="45" t="s">
        <v>67</v>
      </c>
      <c r="AM72" s="160" t="str">
        <f>MONTH(B72)&amp;"/"&amp;YEAR(B72)</f>
        <v>3/2026</v>
      </c>
      <c r="AN72" s="45">
        <f>WEEKNUM(B72)-WEEKNUM(EOMONTH(B72,-1)+1)+1</f>
        <v>4</v>
      </c>
      <c r="AO72" s="45" t="str">
        <f>MONTH(R72)&amp;"/"&amp;YEAR(R72)</f>
        <v>5/2026</v>
      </c>
      <c r="AP72" s="45">
        <f>WEEKNUM(R72)-WEEKNUM(EOMONTH(R72,-1)+1)+1</f>
        <v>5</v>
      </c>
      <c r="AQ72" s="45">
        <f>IF(AU72="S",IF(Q72="1. Aceitou o programa",R72-B72,0),0)</f>
        <v>64</v>
      </c>
      <c r="AR72" s="45">
        <f>IF(AU72="S",IF(AND(S72&lt;&gt;"",R72&lt;&gt;""),S72-R72,0),0)</f>
        <v>0</v>
      </c>
      <c r="AS72" s="45">
        <f>IF(AU72="S",IF(Q72="1. Aceitou o programa",IF(OR(X72="Não se Aplica",X72=""),IF(OR(W72="Não se Aplica",W72=""),0,W72-V72),AVERAGE(X72-W72,W72-V72)),0),0)</f>
        <v>10.5</v>
      </c>
      <c r="AT72" s="45">
        <f>IF(AU72="S",IF(AND(Q72="1. Aceitou o programa",AB72="Realizada"),IFERROR(IF(AA72="",0,AA72-R72),0),0),0)</f>
        <v>0</v>
      </c>
      <c r="AU72" s="45" t="str">
        <f>_xlfn.XLOOKUP(U72,'Lista Suspensa'!$AA$20:$AA$23,'Lista Suspensa'!$AB$20:$AB$23,"N/A")</f>
        <v>S</v>
      </c>
    </row>
    <row r="73" spans="1:47" ht="12" customHeight="1" x14ac:dyDescent="0.3">
      <c r="A73" s="87" t="s">
        <v>47</v>
      </c>
      <c r="B73" s="88">
        <v>46104</v>
      </c>
      <c r="C73" s="89" t="s">
        <v>48</v>
      </c>
      <c r="D73" s="89" t="s">
        <v>49</v>
      </c>
      <c r="E73" s="189">
        <v>95852121</v>
      </c>
      <c r="F73" s="197" t="s">
        <v>350</v>
      </c>
      <c r="G73" s="90">
        <v>28979043805</v>
      </c>
      <c r="H73" s="91">
        <v>28571</v>
      </c>
      <c r="I73" s="89"/>
      <c r="J73" s="89" t="s">
        <v>51</v>
      </c>
      <c r="K73" s="89" t="s">
        <v>52</v>
      </c>
      <c r="L73" s="89" t="s">
        <v>53</v>
      </c>
      <c r="M73" s="89" t="s">
        <v>351</v>
      </c>
      <c r="N73" s="89" t="s">
        <v>150</v>
      </c>
      <c r="O73" s="92" t="s">
        <v>352</v>
      </c>
      <c r="P73" s="93" t="s">
        <v>57</v>
      </c>
      <c r="Q73" s="110" t="s">
        <v>58</v>
      </c>
      <c r="R73" s="94">
        <v>46167</v>
      </c>
      <c r="S73" s="95"/>
      <c r="T73" s="95" t="s">
        <v>59</v>
      </c>
      <c r="U73" s="95" t="s">
        <v>60</v>
      </c>
      <c r="V73" s="91">
        <v>46147</v>
      </c>
      <c r="W73" s="91">
        <v>46161</v>
      </c>
      <c r="X73" s="91">
        <v>46168</v>
      </c>
      <c r="Y73" s="96"/>
      <c r="Z73" s="89" t="s">
        <v>2798</v>
      </c>
      <c r="AA73" s="95" t="s">
        <v>11097</v>
      </c>
      <c r="AB73" s="95" t="s">
        <v>11186</v>
      </c>
      <c r="AC73" s="95" t="s">
        <v>63</v>
      </c>
      <c r="AD73" s="95" t="s">
        <v>63</v>
      </c>
      <c r="AE73" s="95" t="s">
        <v>63</v>
      </c>
      <c r="AF73" s="95" t="s">
        <v>63</v>
      </c>
      <c r="AG73" s="194" t="s">
        <v>353</v>
      </c>
      <c r="AH73" s="95" t="s">
        <v>63</v>
      </c>
      <c r="AI73" s="97"/>
      <c r="AJ73" s="97" t="s">
        <v>65</v>
      </c>
      <c r="AK73" s="97" t="s">
        <v>66</v>
      </c>
      <c r="AL73" s="45" t="s">
        <v>67</v>
      </c>
      <c r="AM73" s="160" t="str">
        <f>MONTH(B73)&amp;"/"&amp;YEAR(B73)</f>
        <v>3/2026</v>
      </c>
      <c r="AN73" s="45">
        <f>WEEKNUM(B73)-WEEKNUM(EOMONTH(B73,-1)+1)+1</f>
        <v>4</v>
      </c>
      <c r="AO73" s="45" t="str">
        <f>MONTH(R73)&amp;"/"&amp;YEAR(R73)</f>
        <v>5/2026</v>
      </c>
      <c r="AP73" s="45">
        <f>WEEKNUM(R73)-WEEKNUM(EOMONTH(R73,-1)+1)+1</f>
        <v>5</v>
      </c>
      <c r="AQ73" s="45">
        <f>IF(AU73="S",IF(Q73="1. Aceitou o programa",R73-B73,0),0)</f>
        <v>63</v>
      </c>
      <c r="AR73" s="45">
        <f>IF(AU73="S",IF(AND(S73&lt;&gt;"",R73&lt;&gt;""),S73-R73,0),0)</f>
        <v>0</v>
      </c>
      <c r="AS73" s="45">
        <f>IF(AU73="S",IF(Q73="1. Aceitou o programa",IF(OR(X73="Não se Aplica",X73=""),IF(OR(W73="Não se Aplica",W73=""),0,W73-V73),AVERAGE(X73-W73,W73-V73)),0),0)</f>
        <v>10.5</v>
      </c>
      <c r="AT73" s="45">
        <f>IF(AU73="S",IF(AND(Q73="1. Aceitou o programa",AB73="Realizada"),IFERROR(IF(AA73="",0,AA73-R73),0),0),0)</f>
        <v>0</v>
      </c>
      <c r="AU73" s="45" t="str">
        <f>_xlfn.XLOOKUP(U73,'Lista Suspensa'!$AA$20:$AA$23,'Lista Suspensa'!$AB$20:$AB$23,"N/A")</f>
        <v>S</v>
      </c>
    </row>
    <row r="74" spans="1:47" ht="12" customHeight="1" x14ac:dyDescent="0.3">
      <c r="A74" s="87" t="s">
        <v>47</v>
      </c>
      <c r="B74" s="88">
        <v>46104</v>
      </c>
      <c r="C74" s="89" t="s">
        <v>48</v>
      </c>
      <c r="D74" s="89" t="s">
        <v>49</v>
      </c>
      <c r="E74" s="189">
        <v>94486674</v>
      </c>
      <c r="F74" s="197" t="s">
        <v>354</v>
      </c>
      <c r="G74" s="90">
        <v>38614824874</v>
      </c>
      <c r="H74" s="91">
        <v>33781</v>
      </c>
      <c r="I74" s="89"/>
      <c r="J74" s="89" t="s">
        <v>51</v>
      </c>
      <c r="K74" s="89" t="s">
        <v>52</v>
      </c>
      <c r="L74" s="89" t="s">
        <v>53</v>
      </c>
      <c r="M74" s="89" t="s">
        <v>234</v>
      </c>
      <c r="N74" s="89" t="s">
        <v>150</v>
      </c>
      <c r="O74" s="92" t="s">
        <v>355</v>
      </c>
      <c r="P74" s="93" t="s">
        <v>57</v>
      </c>
      <c r="Q74" s="110" t="s">
        <v>58</v>
      </c>
      <c r="R74" s="94">
        <v>46167</v>
      </c>
      <c r="S74" s="95"/>
      <c r="T74" s="95" t="s">
        <v>59</v>
      </c>
      <c r="U74" s="95" t="s">
        <v>60</v>
      </c>
      <c r="V74" s="91">
        <v>46156</v>
      </c>
      <c r="W74" s="91">
        <v>46167</v>
      </c>
      <c r="X74" s="91">
        <v>46168</v>
      </c>
      <c r="Y74" s="96" t="s">
        <v>356</v>
      </c>
      <c r="Z74" s="89" t="s">
        <v>2798</v>
      </c>
      <c r="AA74" s="95" t="s">
        <v>11098</v>
      </c>
      <c r="AB74" s="95" t="s">
        <v>11186</v>
      </c>
      <c r="AC74" s="95" t="s">
        <v>63</v>
      </c>
      <c r="AD74" s="95" t="s">
        <v>63</v>
      </c>
      <c r="AE74" s="95" t="s">
        <v>63</v>
      </c>
      <c r="AF74" s="95" t="s">
        <v>63</v>
      </c>
      <c r="AG74" s="194" t="s">
        <v>261</v>
      </c>
      <c r="AH74" s="95" t="s">
        <v>63</v>
      </c>
      <c r="AI74" s="97"/>
      <c r="AJ74" s="97" t="s">
        <v>65</v>
      </c>
      <c r="AK74" s="97" t="s">
        <v>66</v>
      </c>
      <c r="AL74" s="45" t="s">
        <v>67</v>
      </c>
      <c r="AM74" s="160" t="str">
        <f>MONTH(B74)&amp;"/"&amp;YEAR(B74)</f>
        <v>3/2026</v>
      </c>
      <c r="AN74" s="45">
        <f>WEEKNUM(B74)-WEEKNUM(EOMONTH(B74,-1)+1)+1</f>
        <v>4</v>
      </c>
      <c r="AO74" s="45" t="str">
        <f>MONTH(R74)&amp;"/"&amp;YEAR(R74)</f>
        <v>5/2026</v>
      </c>
      <c r="AP74" s="45">
        <f>WEEKNUM(R74)-WEEKNUM(EOMONTH(R74,-1)+1)+1</f>
        <v>5</v>
      </c>
      <c r="AQ74" s="45">
        <f>IF(AU74="S",IF(Q74="1. Aceitou o programa",R74-B74,0),0)</f>
        <v>63</v>
      </c>
      <c r="AR74" s="45">
        <f>IF(AU74="S",IF(AND(S74&lt;&gt;"",R74&lt;&gt;""),S74-R74,0),0)</f>
        <v>0</v>
      </c>
      <c r="AS74" s="45">
        <f>IF(AU74="S",IF(Q74="1. Aceitou o programa",IF(OR(X74="Não se Aplica",X74=""),IF(OR(W74="Não se Aplica",W74=""),0,W74-V74),AVERAGE(X74-W74,W74-V74)),0),0)</f>
        <v>6</v>
      </c>
      <c r="AT74" s="45">
        <f>IF(AU74="S",IF(AND(Q74="1. Aceitou o programa",AB74="Realizada"),IFERROR(IF(AA74="",0,AA74-R74),0),0),0)</f>
        <v>0</v>
      </c>
      <c r="AU74" s="45" t="str">
        <f>_xlfn.XLOOKUP(U74,'Lista Suspensa'!$AA$20:$AA$23,'Lista Suspensa'!$AB$20:$AB$23,"N/A")</f>
        <v>S</v>
      </c>
    </row>
    <row r="75" spans="1:47" ht="12" customHeight="1" x14ac:dyDescent="0.3">
      <c r="A75" s="87" t="s">
        <v>47</v>
      </c>
      <c r="B75" s="88">
        <v>46104</v>
      </c>
      <c r="C75" s="89" t="s">
        <v>48</v>
      </c>
      <c r="D75" s="89" t="s">
        <v>49</v>
      </c>
      <c r="E75" s="189">
        <v>93086113</v>
      </c>
      <c r="F75" s="197" t="s">
        <v>357</v>
      </c>
      <c r="G75" s="90">
        <v>9829298701</v>
      </c>
      <c r="H75" s="91">
        <v>30581</v>
      </c>
      <c r="I75" s="89"/>
      <c r="J75" s="89" t="s">
        <v>84</v>
      </c>
      <c r="K75" s="89" t="s">
        <v>76</v>
      </c>
      <c r="L75" s="89" t="s">
        <v>77</v>
      </c>
      <c r="M75" s="89" t="s">
        <v>334</v>
      </c>
      <c r="N75" s="89" t="s">
        <v>197</v>
      </c>
      <c r="O75" s="92" t="s">
        <v>358</v>
      </c>
      <c r="P75" s="93" t="s">
        <v>57</v>
      </c>
      <c r="Q75" s="110" t="s">
        <v>58</v>
      </c>
      <c r="R75" s="94">
        <v>46167</v>
      </c>
      <c r="S75" s="95"/>
      <c r="T75" s="95" t="s">
        <v>59</v>
      </c>
      <c r="U75" s="95" t="s">
        <v>60</v>
      </c>
      <c r="V75" s="91">
        <v>46156</v>
      </c>
      <c r="W75" s="91">
        <v>46167</v>
      </c>
      <c r="X75" s="91">
        <v>46168</v>
      </c>
      <c r="Y75" s="96" t="s">
        <v>356</v>
      </c>
      <c r="Z75" s="89" t="s">
        <v>2798</v>
      </c>
      <c r="AA75" s="95" t="s">
        <v>11099</v>
      </c>
      <c r="AB75" s="95" t="s">
        <v>11186</v>
      </c>
      <c r="AC75" s="95" t="s">
        <v>63</v>
      </c>
      <c r="AD75" s="95" t="s">
        <v>63</v>
      </c>
      <c r="AE75" s="95" t="s">
        <v>63</v>
      </c>
      <c r="AF75" s="95" t="s">
        <v>63</v>
      </c>
      <c r="AG75" s="194" t="s">
        <v>127</v>
      </c>
      <c r="AH75" s="95" t="s">
        <v>63</v>
      </c>
      <c r="AI75" s="97"/>
      <c r="AJ75" s="97" t="s">
        <v>65</v>
      </c>
      <c r="AK75" s="97" t="s">
        <v>66</v>
      </c>
      <c r="AL75" s="45" t="s">
        <v>67</v>
      </c>
      <c r="AM75" s="160" t="str">
        <f>MONTH(B75)&amp;"/"&amp;YEAR(B75)</f>
        <v>3/2026</v>
      </c>
      <c r="AN75" s="45">
        <f>WEEKNUM(B75)-WEEKNUM(EOMONTH(B75,-1)+1)+1</f>
        <v>4</v>
      </c>
      <c r="AO75" s="45" t="str">
        <f>MONTH(R75)&amp;"/"&amp;YEAR(R75)</f>
        <v>5/2026</v>
      </c>
      <c r="AP75" s="45">
        <f>WEEKNUM(R75)-WEEKNUM(EOMONTH(R75,-1)+1)+1</f>
        <v>5</v>
      </c>
      <c r="AQ75" s="45">
        <f>IF(AU75="S",IF(Q75="1. Aceitou o programa",R75-B75,0),0)</f>
        <v>63</v>
      </c>
      <c r="AR75" s="45">
        <f>IF(AU75="S",IF(AND(S75&lt;&gt;"",R75&lt;&gt;""),S75-R75,0),0)</f>
        <v>0</v>
      </c>
      <c r="AS75" s="45">
        <f>IF(AU75="S",IF(Q75="1. Aceitou o programa",IF(OR(X75="Não se Aplica",X75=""),IF(OR(W75="Não se Aplica",W75=""),0,W75-V75),AVERAGE(X75-W75,W75-V75)),0),0)</f>
        <v>6</v>
      </c>
      <c r="AT75" s="45">
        <f>IF(AU75="S",IF(AND(Q75="1. Aceitou o programa",AB75="Realizada"),IFERROR(IF(AA75="",0,AA75-R75),0),0),0)</f>
        <v>0</v>
      </c>
      <c r="AU75" s="45" t="str">
        <f>_xlfn.XLOOKUP(U75,'Lista Suspensa'!$AA$20:$AA$23,'Lista Suspensa'!$AB$20:$AB$23,"N/A")</f>
        <v>S</v>
      </c>
    </row>
    <row r="76" spans="1:47" ht="12" customHeight="1" x14ac:dyDescent="0.3">
      <c r="A76" s="87" t="s">
        <v>47</v>
      </c>
      <c r="B76" s="88">
        <v>46104</v>
      </c>
      <c r="C76" s="89" t="s">
        <v>48</v>
      </c>
      <c r="D76" s="89" t="s">
        <v>49</v>
      </c>
      <c r="E76" s="189">
        <v>94057144</v>
      </c>
      <c r="F76" s="197" t="s">
        <v>359</v>
      </c>
      <c r="G76" s="90">
        <v>5525154773</v>
      </c>
      <c r="H76" s="91">
        <v>29878</v>
      </c>
      <c r="I76" s="89"/>
      <c r="J76" s="89" t="s">
        <v>51</v>
      </c>
      <c r="K76" s="89" t="s">
        <v>76</v>
      </c>
      <c r="L76" s="89" t="s">
        <v>95</v>
      </c>
      <c r="M76" s="89" t="s">
        <v>360</v>
      </c>
      <c r="N76" s="89" t="s">
        <v>331</v>
      </c>
      <c r="O76" s="92" t="s">
        <v>361</v>
      </c>
      <c r="P76" s="93" t="s">
        <v>57</v>
      </c>
      <c r="Q76" s="110" t="s">
        <v>58</v>
      </c>
      <c r="R76" s="94">
        <v>46167</v>
      </c>
      <c r="S76" s="95"/>
      <c r="T76" s="95" t="s">
        <v>59</v>
      </c>
      <c r="U76" s="95" t="s">
        <v>60</v>
      </c>
      <c r="V76" s="91">
        <v>46156</v>
      </c>
      <c r="W76" s="91">
        <v>46161</v>
      </c>
      <c r="X76" s="91">
        <v>46168</v>
      </c>
      <c r="Y76" s="96" t="s">
        <v>73</v>
      </c>
      <c r="Z76" s="89" t="s">
        <v>2798</v>
      </c>
      <c r="AA76" s="95" t="s">
        <v>11100</v>
      </c>
      <c r="AB76" s="95" t="s">
        <v>11186</v>
      </c>
      <c r="AC76" s="95" t="s">
        <v>63</v>
      </c>
      <c r="AD76" s="95" t="s">
        <v>63</v>
      </c>
      <c r="AE76" s="95" t="s">
        <v>63</v>
      </c>
      <c r="AF76" s="95" t="s">
        <v>63</v>
      </c>
      <c r="AG76" s="194" t="s">
        <v>194</v>
      </c>
      <c r="AH76" s="95" t="s">
        <v>63</v>
      </c>
      <c r="AI76" s="97"/>
      <c r="AJ76" s="97" t="s">
        <v>65</v>
      </c>
      <c r="AK76" s="97" t="s">
        <v>66</v>
      </c>
      <c r="AL76" s="45" t="s">
        <v>67</v>
      </c>
      <c r="AM76" s="160" t="str">
        <f>MONTH(B76)&amp;"/"&amp;YEAR(B76)</f>
        <v>3/2026</v>
      </c>
      <c r="AN76" s="45">
        <f>WEEKNUM(B76)-WEEKNUM(EOMONTH(B76,-1)+1)+1</f>
        <v>4</v>
      </c>
      <c r="AO76" s="45" t="str">
        <f>MONTH(R76)&amp;"/"&amp;YEAR(R76)</f>
        <v>5/2026</v>
      </c>
      <c r="AP76" s="45">
        <f>WEEKNUM(R76)-WEEKNUM(EOMONTH(R76,-1)+1)+1</f>
        <v>5</v>
      </c>
      <c r="AQ76" s="45">
        <f>IF(AU76="S",IF(Q76="1. Aceitou o programa",R76-B76,0),0)</f>
        <v>63</v>
      </c>
      <c r="AR76" s="45">
        <f>IF(AU76="S",IF(AND(S76&lt;&gt;"",R76&lt;&gt;""),S76-R76,0),0)</f>
        <v>0</v>
      </c>
      <c r="AS76" s="45">
        <f>IF(AU76="S",IF(Q76="1. Aceitou o programa",IF(OR(X76="Não se Aplica",X76=""),IF(OR(W76="Não se Aplica",W76=""),0,W76-V76),AVERAGE(X76-W76,W76-V76)),0),0)</f>
        <v>6</v>
      </c>
      <c r="AT76" s="45">
        <f>IF(AU76="S",IF(AND(Q76="1. Aceitou o programa",AB76="Realizada"),IFERROR(IF(AA76="",0,AA76-R76),0),0),0)</f>
        <v>0</v>
      </c>
      <c r="AU76" s="45" t="str">
        <f>_xlfn.XLOOKUP(U76,'Lista Suspensa'!$AA$20:$AA$23,'Lista Suspensa'!$AB$20:$AB$23,"N/A")</f>
        <v>S</v>
      </c>
    </row>
    <row r="77" spans="1:47" ht="12" customHeight="1" x14ac:dyDescent="0.3">
      <c r="A77" s="87" t="s">
        <v>47</v>
      </c>
      <c r="B77" s="88">
        <v>46104</v>
      </c>
      <c r="C77" s="89" t="s">
        <v>48</v>
      </c>
      <c r="D77" s="89" t="s">
        <v>49</v>
      </c>
      <c r="E77" s="189">
        <v>94334336</v>
      </c>
      <c r="F77" s="197" t="s">
        <v>362</v>
      </c>
      <c r="G77" s="90">
        <v>78672180500</v>
      </c>
      <c r="H77" s="91">
        <v>28794</v>
      </c>
      <c r="I77" s="89"/>
      <c r="J77" s="89" t="s">
        <v>51</v>
      </c>
      <c r="K77" s="89" t="s">
        <v>52</v>
      </c>
      <c r="L77" s="89" t="s">
        <v>85</v>
      </c>
      <c r="M77" s="89" t="s">
        <v>363</v>
      </c>
      <c r="N77" s="89" t="s">
        <v>150</v>
      </c>
      <c r="O77" s="92" t="s">
        <v>364</v>
      </c>
      <c r="P77" s="93" t="s">
        <v>57</v>
      </c>
      <c r="Q77" s="110" t="s">
        <v>58</v>
      </c>
      <c r="R77" s="94">
        <v>46168</v>
      </c>
      <c r="S77" s="95"/>
      <c r="T77" s="95" t="s">
        <v>59</v>
      </c>
      <c r="U77" s="95" t="s">
        <v>60</v>
      </c>
      <c r="V77" s="91">
        <v>46156</v>
      </c>
      <c r="W77" s="91">
        <v>46161</v>
      </c>
      <c r="X77" s="91">
        <v>46168</v>
      </c>
      <c r="Y77" s="96" t="s">
        <v>73</v>
      </c>
      <c r="Z77" s="89" t="s">
        <v>2798</v>
      </c>
      <c r="AA77" s="95" t="s">
        <v>11101</v>
      </c>
      <c r="AB77" s="95" t="s">
        <v>11186</v>
      </c>
      <c r="AC77" s="95" t="s">
        <v>63</v>
      </c>
      <c r="AD77" s="95" t="s">
        <v>63</v>
      </c>
      <c r="AE77" s="95" t="s">
        <v>63</v>
      </c>
      <c r="AF77" s="95" t="s">
        <v>63</v>
      </c>
      <c r="AG77" s="194" t="s">
        <v>365</v>
      </c>
      <c r="AH77" s="95" t="s">
        <v>63</v>
      </c>
      <c r="AI77" s="97"/>
      <c r="AJ77" s="97" t="s">
        <v>65</v>
      </c>
      <c r="AK77" s="97" t="s">
        <v>66</v>
      </c>
      <c r="AL77" s="45" t="s">
        <v>67</v>
      </c>
      <c r="AM77" s="160" t="str">
        <f>MONTH(B77)&amp;"/"&amp;YEAR(B77)</f>
        <v>3/2026</v>
      </c>
      <c r="AN77" s="45">
        <f>WEEKNUM(B77)-WEEKNUM(EOMONTH(B77,-1)+1)+1</f>
        <v>4</v>
      </c>
      <c r="AO77" s="45" t="str">
        <f>MONTH(R77)&amp;"/"&amp;YEAR(R77)</f>
        <v>5/2026</v>
      </c>
      <c r="AP77" s="45">
        <f>WEEKNUM(R77)-WEEKNUM(EOMONTH(R77,-1)+1)+1</f>
        <v>5</v>
      </c>
      <c r="AQ77" s="45">
        <f>IF(AU77="S",IF(Q77="1. Aceitou o programa",R77-B77,0),0)</f>
        <v>64</v>
      </c>
      <c r="AR77" s="45">
        <f>IF(AU77="S",IF(AND(S77&lt;&gt;"",R77&lt;&gt;""),S77-R77,0),0)</f>
        <v>0</v>
      </c>
      <c r="AS77" s="45">
        <f>IF(AU77="S",IF(Q77="1. Aceitou o programa",IF(OR(X77="Não se Aplica",X77=""),IF(OR(W77="Não se Aplica",W77=""),0,W77-V77),AVERAGE(X77-W77,W77-V77)),0),0)</f>
        <v>6</v>
      </c>
      <c r="AT77" s="45">
        <f>IF(AU77="S",IF(AND(Q77="1. Aceitou o programa",AB77="Realizada"),IFERROR(IF(AA77="",0,AA77-R77),0),0),0)</f>
        <v>0</v>
      </c>
      <c r="AU77" s="45" t="str">
        <f>_xlfn.XLOOKUP(U77,'Lista Suspensa'!$AA$20:$AA$23,'Lista Suspensa'!$AB$20:$AB$23,"N/A")</f>
        <v>S</v>
      </c>
    </row>
    <row r="78" spans="1:47" ht="12" customHeight="1" x14ac:dyDescent="0.3">
      <c r="A78" s="87" t="s">
        <v>47</v>
      </c>
      <c r="B78" s="88">
        <v>46104</v>
      </c>
      <c r="C78" s="89" t="s">
        <v>48</v>
      </c>
      <c r="D78" s="89" t="s">
        <v>49</v>
      </c>
      <c r="E78" s="189">
        <v>93101564</v>
      </c>
      <c r="F78" s="197" t="s">
        <v>366</v>
      </c>
      <c r="G78" s="90">
        <v>2637335726</v>
      </c>
      <c r="H78" s="91">
        <v>25321</v>
      </c>
      <c r="I78" s="89"/>
      <c r="J78" s="89" t="s">
        <v>51</v>
      </c>
      <c r="K78" s="89" t="s">
        <v>76</v>
      </c>
      <c r="L78" s="89" t="s">
        <v>101</v>
      </c>
      <c r="M78" s="89" t="s">
        <v>367</v>
      </c>
      <c r="N78" s="89" t="s">
        <v>291</v>
      </c>
      <c r="O78" s="92" t="s">
        <v>368</v>
      </c>
      <c r="P78" s="93" t="s">
        <v>57</v>
      </c>
      <c r="Q78" s="110" t="s">
        <v>58</v>
      </c>
      <c r="R78" s="94">
        <v>46168</v>
      </c>
      <c r="S78" s="95"/>
      <c r="T78" s="95" t="s">
        <v>59</v>
      </c>
      <c r="U78" s="95" t="s">
        <v>60</v>
      </c>
      <c r="V78" s="91">
        <v>46156</v>
      </c>
      <c r="W78" s="91">
        <v>46161</v>
      </c>
      <c r="X78" s="91">
        <v>46168</v>
      </c>
      <c r="Y78" s="96"/>
      <c r="Z78" s="89" t="s">
        <v>2798</v>
      </c>
      <c r="AA78" s="95" t="s">
        <v>11102</v>
      </c>
      <c r="AB78" s="95" t="s">
        <v>11186</v>
      </c>
      <c r="AC78" s="95" t="s">
        <v>63</v>
      </c>
      <c r="AD78" s="95" t="s">
        <v>63</v>
      </c>
      <c r="AE78" s="95" t="s">
        <v>63</v>
      </c>
      <c r="AF78" s="95" t="s">
        <v>63</v>
      </c>
      <c r="AG78" s="194" t="s">
        <v>104</v>
      </c>
      <c r="AH78" s="95" t="s">
        <v>63</v>
      </c>
      <c r="AI78" s="97"/>
      <c r="AJ78" s="97" t="s">
        <v>65</v>
      </c>
      <c r="AK78" s="97" t="s">
        <v>66</v>
      </c>
      <c r="AL78" s="45" t="s">
        <v>67</v>
      </c>
      <c r="AM78" s="160" t="str">
        <f>MONTH(B78)&amp;"/"&amp;YEAR(B78)</f>
        <v>3/2026</v>
      </c>
      <c r="AN78" s="45">
        <f>WEEKNUM(B78)-WEEKNUM(EOMONTH(B78,-1)+1)+1</f>
        <v>4</v>
      </c>
      <c r="AO78" s="45" t="str">
        <f>MONTH(R78)&amp;"/"&amp;YEAR(R78)</f>
        <v>5/2026</v>
      </c>
      <c r="AP78" s="45">
        <f>WEEKNUM(R78)-WEEKNUM(EOMONTH(R78,-1)+1)+1</f>
        <v>5</v>
      </c>
      <c r="AQ78" s="45">
        <f>IF(AU78="S",IF(Q78="1. Aceitou o programa",R78-B78,0),0)</f>
        <v>64</v>
      </c>
      <c r="AR78" s="45">
        <f>IF(AU78="S",IF(AND(S78&lt;&gt;"",R78&lt;&gt;""),S78-R78,0),0)</f>
        <v>0</v>
      </c>
      <c r="AS78" s="45">
        <f>IF(AU78="S",IF(Q78="1. Aceitou o programa",IF(OR(X78="Não se Aplica",X78=""),IF(OR(W78="Não se Aplica",W78=""),0,W78-V78),AVERAGE(X78-W78,W78-V78)),0),0)</f>
        <v>6</v>
      </c>
      <c r="AT78" s="45">
        <f>IF(AU78="S",IF(AND(Q78="1. Aceitou o programa",AB78="Realizada"),IFERROR(IF(AA78="",0,AA78-R78),0),0),0)</f>
        <v>0</v>
      </c>
      <c r="AU78" s="45" t="str">
        <f>_xlfn.XLOOKUP(U78,'Lista Suspensa'!$AA$20:$AA$23,'Lista Suspensa'!$AB$20:$AB$23,"N/A")</f>
        <v>S</v>
      </c>
    </row>
    <row r="79" spans="1:47" ht="12" customHeight="1" x14ac:dyDescent="0.3">
      <c r="A79" s="87" t="s">
        <v>47</v>
      </c>
      <c r="B79" s="88">
        <v>46104</v>
      </c>
      <c r="C79" s="89" t="s">
        <v>48</v>
      </c>
      <c r="D79" s="89" t="s">
        <v>49</v>
      </c>
      <c r="E79" s="189">
        <v>94690393</v>
      </c>
      <c r="F79" s="197" t="s">
        <v>369</v>
      </c>
      <c r="G79" s="90">
        <v>9341923751</v>
      </c>
      <c r="H79" s="91">
        <v>29709</v>
      </c>
      <c r="I79" s="89"/>
      <c r="J79" s="89" t="s">
        <v>51</v>
      </c>
      <c r="K79" s="89" t="s">
        <v>76</v>
      </c>
      <c r="L79" s="89" t="s">
        <v>370</v>
      </c>
      <c r="M79" s="89" t="s">
        <v>371</v>
      </c>
      <c r="N79" s="89" t="s">
        <v>331</v>
      </c>
      <c r="O79" s="92" t="s">
        <v>372</v>
      </c>
      <c r="P79" s="93" t="s">
        <v>57</v>
      </c>
      <c r="Q79" s="110" t="s">
        <v>58</v>
      </c>
      <c r="R79" s="94">
        <v>46168</v>
      </c>
      <c r="S79" s="95"/>
      <c r="T79" s="95" t="s">
        <v>59</v>
      </c>
      <c r="U79" s="95" t="s">
        <v>60</v>
      </c>
      <c r="V79" s="91">
        <v>46156</v>
      </c>
      <c r="W79" s="91">
        <v>46161</v>
      </c>
      <c r="X79" s="91">
        <v>46168</v>
      </c>
      <c r="Y79" s="96"/>
      <c r="Z79" s="89" t="s">
        <v>2798</v>
      </c>
      <c r="AA79" s="95" t="s">
        <v>11103</v>
      </c>
      <c r="AB79" s="95" t="s">
        <v>11186</v>
      </c>
      <c r="AC79" s="95" t="s">
        <v>63</v>
      </c>
      <c r="AD79" s="95" t="s">
        <v>63</v>
      </c>
      <c r="AE79" s="95" t="s">
        <v>63</v>
      </c>
      <c r="AF79" s="95" t="s">
        <v>63</v>
      </c>
      <c r="AG79" s="194" t="s">
        <v>209</v>
      </c>
      <c r="AH79" s="95" t="s">
        <v>63</v>
      </c>
      <c r="AI79" s="97"/>
      <c r="AJ79" s="97" t="s">
        <v>65</v>
      </c>
      <c r="AK79" s="97" t="s">
        <v>66</v>
      </c>
      <c r="AL79" s="45" t="s">
        <v>67</v>
      </c>
      <c r="AM79" s="160" t="str">
        <f>MONTH(B79)&amp;"/"&amp;YEAR(B79)</f>
        <v>3/2026</v>
      </c>
      <c r="AN79" s="45">
        <f>WEEKNUM(B79)-WEEKNUM(EOMONTH(B79,-1)+1)+1</f>
        <v>4</v>
      </c>
      <c r="AO79" s="45" t="str">
        <f>MONTH(R79)&amp;"/"&amp;YEAR(R79)</f>
        <v>5/2026</v>
      </c>
      <c r="AP79" s="45">
        <f>WEEKNUM(R79)-WEEKNUM(EOMONTH(R79,-1)+1)+1</f>
        <v>5</v>
      </c>
      <c r="AQ79" s="45">
        <f>IF(AU79="S",IF(Q79="1. Aceitou o programa",R79-B79,0),0)</f>
        <v>64</v>
      </c>
      <c r="AR79" s="45">
        <f>IF(AU79="S",IF(AND(S79&lt;&gt;"",R79&lt;&gt;""),S79-R79,0),0)</f>
        <v>0</v>
      </c>
      <c r="AS79" s="45">
        <f>IF(AU79="S",IF(Q79="1. Aceitou o programa",IF(OR(X79="Não se Aplica",X79=""),IF(OR(W79="Não se Aplica",W79=""),0,W79-V79),AVERAGE(X79-W79,W79-V79)),0),0)</f>
        <v>6</v>
      </c>
      <c r="AT79" s="45">
        <f>IF(AU79="S",IF(AND(Q79="1. Aceitou o programa",AB79="Realizada"),IFERROR(IF(AA79="",0,AA79-R79),0),0),0)</f>
        <v>0</v>
      </c>
      <c r="AU79" s="45" t="str">
        <f>_xlfn.XLOOKUP(U79,'Lista Suspensa'!$AA$20:$AA$23,'Lista Suspensa'!$AB$20:$AB$23,"N/A")</f>
        <v>S</v>
      </c>
    </row>
    <row r="80" spans="1:47" ht="12" customHeight="1" x14ac:dyDescent="0.3">
      <c r="A80" s="87" t="s">
        <v>47</v>
      </c>
      <c r="B80" s="88">
        <v>46104</v>
      </c>
      <c r="C80" s="89" t="s">
        <v>48</v>
      </c>
      <c r="D80" s="89" t="s">
        <v>49</v>
      </c>
      <c r="E80" s="189">
        <v>84790493</v>
      </c>
      <c r="F80" s="197" t="s">
        <v>373</v>
      </c>
      <c r="G80" s="90">
        <v>26039094877</v>
      </c>
      <c r="H80" s="91">
        <v>28317</v>
      </c>
      <c r="I80" s="89"/>
      <c r="J80" s="89" t="s">
        <v>84</v>
      </c>
      <c r="K80" s="89" t="s">
        <v>52</v>
      </c>
      <c r="L80" s="89" t="s">
        <v>85</v>
      </c>
      <c r="M80" s="89" t="s">
        <v>374</v>
      </c>
      <c r="N80" s="89" t="s">
        <v>291</v>
      </c>
      <c r="O80" s="92" t="s">
        <v>375</v>
      </c>
      <c r="P80" s="93" t="s">
        <v>57</v>
      </c>
      <c r="Q80" s="110" t="s">
        <v>58</v>
      </c>
      <c r="R80" s="94">
        <v>46167</v>
      </c>
      <c r="S80" s="95"/>
      <c r="T80" s="95" t="s">
        <v>59</v>
      </c>
      <c r="U80" s="95" t="s">
        <v>60</v>
      </c>
      <c r="V80" s="91">
        <v>46156</v>
      </c>
      <c r="W80" s="91">
        <v>46161</v>
      </c>
      <c r="X80" s="91">
        <v>46168</v>
      </c>
      <c r="Y80" s="96"/>
      <c r="Z80" s="89" t="s">
        <v>2798</v>
      </c>
      <c r="AA80" s="95" t="s">
        <v>11104</v>
      </c>
      <c r="AB80" s="95" t="s">
        <v>11186</v>
      </c>
      <c r="AC80" s="95" t="s">
        <v>63</v>
      </c>
      <c r="AD80" s="95" t="s">
        <v>63</v>
      </c>
      <c r="AE80" s="95" t="s">
        <v>63</v>
      </c>
      <c r="AF80" s="95" t="s">
        <v>63</v>
      </c>
      <c r="AG80" s="194" t="s">
        <v>376</v>
      </c>
      <c r="AH80" s="95" t="s">
        <v>63</v>
      </c>
      <c r="AI80" s="97"/>
      <c r="AJ80" s="97" t="s">
        <v>65</v>
      </c>
      <c r="AK80" s="97" t="s">
        <v>66</v>
      </c>
      <c r="AL80" s="45" t="s">
        <v>67</v>
      </c>
      <c r="AM80" s="160" t="str">
        <f>MONTH(B80)&amp;"/"&amp;YEAR(B80)</f>
        <v>3/2026</v>
      </c>
      <c r="AN80" s="45">
        <f>WEEKNUM(B80)-WEEKNUM(EOMONTH(B80,-1)+1)+1</f>
        <v>4</v>
      </c>
      <c r="AO80" s="45" t="str">
        <f>MONTH(R80)&amp;"/"&amp;YEAR(R80)</f>
        <v>5/2026</v>
      </c>
      <c r="AP80" s="45">
        <f>WEEKNUM(R80)-WEEKNUM(EOMONTH(R80,-1)+1)+1</f>
        <v>5</v>
      </c>
      <c r="AQ80" s="45">
        <f>IF(AU80="S",IF(Q80="1. Aceitou o programa",R80-B80,0),0)</f>
        <v>63</v>
      </c>
      <c r="AR80" s="45">
        <f>IF(AU80="S",IF(AND(S80&lt;&gt;"",R80&lt;&gt;""),S80-R80,0),0)</f>
        <v>0</v>
      </c>
      <c r="AS80" s="45">
        <f>IF(AU80="S",IF(Q80="1. Aceitou o programa",IF(OR(X80="Não se Aplica",X80=""),IF(OR(W80="Não se Aplica",W80=""),0,W80-V80),AVERAGE(X80-W80,W80-V80)),0),0)</f>
        <v>6</v>
      </c>
      <c r="AT80" s="45">
        <f>IF(AU80="S",IF(AND(Q80="1. Aceitou o programa",AB80="Realizada"),IFERROR(IF(AA80="",0,AA80-R80),0),0),0)</f>
        <v>0</v>
      </c>
      <c r="AU80" s="45" t="str">
        <f>_xlfn.XLOOKUP(U80,'Lista Suspensa'!$AA$20:$AA$23,'Lista Suspensa'!$AB$20:$AB$23,"N/A")</f>
        <v>S</v>
      </c>
    </row>
    <row r="81" spans="1:47" ht="12" customHeight="1" x14ac:dyDescent="0.3">
      <c r="A81" s="87" t="s">
        <v>47</v>
      </c>
      <c r="B81" s="88">
        <v>46104</v>
      </c>
      <c r="C81" s="89" t="s">
        <v>48</v>
      </c>
      <c r="D81" s="89" t="s">
        <v>49</v>
      </c>
      <c r="E81" s="189">
        <v>85111656</v>
      </c>
      <c r="F81" s="197" t="s">
        <v>377</v>
      </c>
      <c r="G81" s="90">
        <v>4269789786</v>
      </c>
      <c r="H81" s="91">
        <v>26351</v>
      </c>
      <c r="I81" s="89"/>
      <c r="J81" s="89" t="s">
        <v>84</v>
      </c>
      <c r="K81" s="89" t="s">
        <v>76</v>
      </c>
      <c r="L81" s="89" t="s">
        <v>95</v>
      </c>
      <c r="M81" s="89" t="s">
        <v>378</v>
      </c>
      <c r="N81" s="89" t="s">
        <v>344</v>
      </c>
      <c r="O81" s="92" t="s">
        <v>379</v>
      </c>
      <c r="P81" s="93" t="s">
        <v>57</v>
      </c>
      <c r="Q81" s="110" t="s">
        <v>58</v>
      </c>
      <c r="R81" s="94">
        <v>46168</v>
      </c>
      <c r="S81" s="95"/>
      <c r="T81" s="95" t="s">
        <v>59</v>
      </c>
      <c r="U81" s="95" t="s">
        <v>60</v>
      </c>
      <c r="V81" s="91">
        <v>46156</v>
      </c>
      <c r="W81" s="91">
        <v>46161</v>
      </c>
      <c r="X81" s="91">
        <v>46168</v>
      </c>
      <c r="Y81" s="96"/>
      <c r="Z81" s="89" t="s">
        <v>2798</v>
      </c>
      <c r="AA81" s="95" t="s">
        <v>11105</v>
      </c>
      <c r="AB81" s="95" t="s">
        <v>11186</v>
      </c>
      <c r="AC81" s="95" t="s">
        <v>63</v>
      </c>
      <c r="AD81" s="95" t="s">
        <v>63</v>
      </c>
      <c r="AE81" s="95" t="s">
        <v>63</v>
      </c>
      <c r="AF81" s="95" t="s">
        <v>63</v>
      </c>
      <c r="AG81" s="194" t="s">
        <v>209</v>
      </c>
      <c r="AH81" s="95" t="s">
        <v>63</v>
      </c>
      <c r="AI81" s="97"/>
      <c r="AJ81" s="97" t="s">
        <v>65</v>
      </c>
      <c r="AK81" s="97" t="s">
        <v>66</v>
      </c>
      <c r="AL81" s="45" t="s">
        <v>67</v>
      </c>
      <c r="AM81" s="160" t="str">
        <f>MONTH(B81)&amp;"/"&amp;YEAR(B81)</f>
        <v>3/2026</v>
      </c>
      <c r="AN81" s="45">
        <f>WEEKNUM(B81)-WEEKNUM(EOMONTH(B81,-1)+1)+1</f>
        <v>4</v>
      </c>
      <c r="AO81" s="45" t="str">
        <f>MONTH(R81)&amp;"/"&amp;YEAR(R81)</f>
        <v>5/2026</v>
      </c>
      <c r="AP81" s="45">
        <f>WEEKNUM(R81)-WEEKNUM(EOMONTH(R81,-1)+1)+1</f>
        <v>5</v>
      </c>
      <c r="AQ81" s="45">
        <f>IF(AU81="S",IF(Q81="1. Aceitou o programa",R81-B81,0),0)</f>
        <v>64</v>
      </c>
      <c r="AR81" s="45">
        <f>IF(AU81="S",IF(AND(S81&lt;&gt;"",R81&lt;&gt;""),S81-R81,0),0)</f>
        <v>0</v>
      </c>
      <c r="AS81" s="45">
        <f>IF(AU81="S",IF(Q81="1. Aceitou o programa",IF(OR(X81="Não se Aplica",X81=""),IF(OR(W81="Não se Aplica",W81=""),0,W81-V81),AVERAGE(X81-W81,W81-V81)),0),0)</f>
        <v>6</v>
      </c>
      <c r="AT81" s="45">
        <f>IF(AU81="S",IF(AND(Q81="1. Aceitou o programa",AB81="Realizada"),IFERROR(IF(AA81="",0,AA81-R81),0),0),0)</f>
        <v>0</v>
      </c>
      <c r="AU81" s="45" t="str">
        <f>_xlfn.XLOOKUP(U81,'Lista Suspensa'!$AA$20:$AA$23,'Lista Suspensa'!$AB$20:$AB$23,"N/A")</f>
        <v>S</v>
      </c>
    </row>
    <row r="82" spans="1:47" ht="12" customHeight="1" x14ac:dyDescent="0.3">
      <c r="A82" s="87" t="s">
        <v>47</v>
      </c>
      <c r="B82" s="88">
        <v>46104</v>
      </c>
      <c r="C82" s="89" t="s">
        <v>48</v>
      </c>
      <c r="D82" s="89" t="s">
        <v>49</v>
      </c>
      <c r="E82" s="189">
        <v>85480964</v>
      </c>
      <c r="F82" s="197" t="s">
        <v>380</v>
      </c>
      <c r="G82" s="90">
        <v>5779475679</v>
      </c>
      <c r="H82" s="91">
        <v>29615</v>
      </c>
      <c r="I82" s="89"/>
      <c r="J82" s="89" t="s">
        <v>84</v>
      </c>
      <c r="K82" s="89" t="s">
        <v>52</v>
      </c>
      <c r="L82" s="89" t="s">
        <v>381</v>
      </c>
      <c r="M82" s="89" t="s">
        <v>382</v>
      </c>
      <c r="N82" s="89" t="s">
        <v>137</v>
      </c>
      <c r="O82" s="92" t="s">
        <v>383</v>
      </c>
      <c r="P82" s="93" t="s">
        <v>57</v>
      </c>
      <c r="Q82" s="110" t="s">
        <v>58</v>
      </c>
      <c r="R82" s="94">
        <v>46168</v>
      </c>
      <c r="S82" s="95"/>
      <c r="T82" s="95" t="s">
        <v>59</v>
      </c>
      <c r="U82" s="95" t="s">
        <v>60</v>
      </c>
      <c r="V82" s="91">
        <v>46156</v>
      </c>
      <c r="W82" s="91">
        <v>46161</v>
      </c>
      <c r="X82" s="91">
        <v>46168</v>
      </c>
      <c r="Y82" s="96"/>
      <c r="Z82" s="89" t="s">
        <v>2798</v>
      </c>
      <c r="AA82" s="95" t="s">
        <v>11106</v>
      </c>
      <c r="AB82" s="95" t="s">
        <v>11186</v>
      </c>
      <c r="AC82" s="95" t="s">
        <v>63</v>
      </c>
      <c r="AD82" s="95" t="s">
        <v>63</v>
      </c>
      <c r="AE82" s="95" t="s">
        <v>63</v>
      </c>
      <c r="AF82" s="95" t="s">
        <v>63</v>
      </c>
      <c r="AG82" s="194" t="s">
        <v>173</v>
      </c>
      <c r="AH82" s="95" t="s">
        <v>63</v>
      </c>
      <c r="AI82" s="97"/>
      <c r="AJ82" s="97" t="s">
        <v>65</v>
      </c>
      <c r="AK82" s="97" t="s">
        <v>66</v>
      </c>
      <c r="AL82" s="45" t="s">
        <v>67</v>
      </c>
      <c r="AM82" s="160" t="str">
        <f>MONTH(B82)&amp;"/"&amp;YEAR(B82)</f>
        <v>3/2026</v>
      </c>
      <c r="AN82" s="45">
        <f>WEEKNUM(B82)-WEEKNUM(EOMONTH(B82,-1)+1)+1</f>
        <v>4</v>
      </c>
      <c r="AO82" s="45" t="str">
        <f>MONTH(R82)&amp;"/"&amp;YEAR(R82)</f>
        <v>5/2026</v>
      </c>
      <c r="AP82" s="45">
        <f>WEEKNUM(R82)-WEEKNUM(EOMONTH(R82,-1)+1)+1</f>
        <v>5</v>
      </c>
      <c r="AQ82" s="45">
        <f>IF(AU82="S",IF(Q82="1. Aceitou o programa",R82-B82,0),0)</f>
        <v>64</v>
      </c>
      <c r="AR82" s="45">
        <f>IF(AU82="S",IF(AND(S82&lt;&gt;"",R82&lt;&gt;""),S82-R82,0),0)</f>
        <v>0</v>
      </c>
      <c r="AS82" s="45">
        <f>IF(AU82="S",IF(Q82="1. Aceitou o programa",IF(OR(X82="Não se Aplica",X82=""),IF(OR(W82="Não se Aplica",W82=""),0,W82-V82),AVERAGE(X82-W82,W82-V82)),0),0)</f>
        <v>6</v>
      </c>
      <c r="AT82" s="45">
        <f>IF(AU82="S",IF(AND(Q82="1. Aceitou o programa",AB82="Realizada"),IFERROR(IF(AA82="",0,AA82-R82),0),0),0)</f>
        <v>0</v>
      </c>
      <c r="AU82" s="45" t="str">
        <f>_xlfn.XLOOKUP(U82,'Lista Suspensa'!$AA$20:$AA$23,'Lista Suspensa'!$AB$20:$AB$23,"N/A")</f>
        <v>S</v>
      </c>
    </row>
    <row r="83" spans="1:47" ht="12" customHeight="1" x14ac:dyDescent="0.3">
      <c r="A83" s="87" t="s">
        <v>47</v>
      </c>
      <c r="B83" s="88">
        <v>46104</v>
      </c>
      <c r="C83" s="89" t="s">
        <v>48</v>
      </c>
      <c r="D83" s="89" t="s">
        <v>49</v>
      </c>
      <c r="E83" s="189">
        <v>93423302</v>
      </c>
      <c r="F83" s="197" t="s">
        <v>384</v>
      </c>
      <c r="G83" s="90">
        <v>10725476869</v>
      </c>
      <c r="H83" s="91">
        <v>25426</v>
      </c>
      <c r="I83" s="89"/>
      <c r="J83" s="89" t="s">
        <v>51</v>
      </c>
      <c r="K83" s="89" t="s">
        <v>52</v>
      </c>
      <c r="L83" s="89" t="s">
        <v>85</v>
      </c>
      <c r="M83" s="89" t="s">
        <v>234</v>
      </c>
      <c r="N83" s="89" t="s">
        <v>137</v>
      </c>
      <c r="O83" s="92" t="s">
        <v>385</v>
      </c>
      <c r="P83" s="93" t="s">
        <v>57</v>
      </c>
      <c r="Q83" s="110" t="s">
        <v>58</v>
      </c>
      <c r="R83" s="94">
        <v>46167</v>
      </c>
      <c r="S83" s="95"/>
      <c r="T83" s="95" t="s">
        <v>59</v>
      </c>
      <c r="U83" s="95" t="s">
        <v>60</v>
      </c>
      <c r="V83" s="91">
        <v>46156</v>
      </c>
      <c r="W83" s="91">
        <v>46167</v>
      </c>
      <c r="X83" s="91">
        <v>46168</v>
      </c>
      <c r="Y83" s="96" t="s">
        <v>356</v>
      </c>
      <c r="Z83" s="89" t="s">
        <v>2798</v>
      </c>
      <c r="AA83" s="95" t="s">
        <v>11107</v>
      </c>
      <c r="AB83" s="95" t="s">
        <v>11186</v>
      </c>
      <c r="AC83" s="95" t="s">
        <v>63</v>
      </c>
      <c r="AD83" s="95" t="s">
        <v>63</v>
      </c>
      <c r="AE83" s="95" t="s">
        <v>63</v>
      </c>
      <c r="AF83" s="95" t="s">
        <v>63</v>
      </c>
      <c r="AG83" s="194" t="s">
        <v>386</v>
      </c>
      <c r="AH83" s="95" t="s">
        <v>63</v>
      </c>
      <c r="AI83" s="97"/>
      <c r="AJ83" s="97" t="s">
        <v>65</v>
      </c>
      <c r="AK83" s="97" t="s">
        <v>66</v>
      </c>
      <c r="AL83" s="45" t="s">
        <v>67</v>
      </c>
      <c r="AM83" s="160" t="str">
        <f>MONTH(B83)&amp;"/"&amp;YEAR(B83)</f>
        <v>3/2026</v>
      </c>
      <c r="AN83" s="45">
        <f>WEEKNUM(B83)-WEEKNUM(EOMONTH(B83,-1)+1)+1</f>
        <v>4</v>
      </c>
      <c r="AO83" s="45" t="str">
        <f>MONTH(R83)&amp;"/"&amp;YEAR(R83)</f>
        <v>5/2026</v>
      </c>
      <c r="AP83" s="45">
        <f>WEEKNUM(R83)-WEEKNUM(EOMONTH(R83,-1)+1)+1</f>
        <v>5</v>
      </c>
      <c r="AQ83" s="45">
        <f>IF(AU83="S",IF(Q83="1. Aceitou o programa",R83-B83,0),0)</f>
        <v>63</v>
      </c>
      <c r="AR83" s="45">
        <f>IF(AU83="S",IF(AND(S83&lt;&gt;"",R83&lt;&gt;""),S83-R83,0),0)</f>
        <v>0</v>
      </c>
      <c r="AS83" s="45">
        <f>IF(AU83="S",IF(Q83="1. Aceitou o programa",IF(OR(X83="Não se Aplica",X83=""),IF(OR(W83="Não se Aplica",W83=""),0,W83-V83),AVERAGE(X83-W83,W83-V83)),0),0)</f>
        <v>6</v>
      </c>
      <c r="AT83" s="45">
        <f>IF(AU83="S",IF(AND(Q83="1. Aceitou o programa",AB83="Realizada"),IFERROR(IF(AA83="",0,AA83-R83),0),0),0)</f>
        <v>0</v>
      </c>
      <c r="AU83" s="45" t="str">
        <f>_xlfn.XLOOKUP(U83,'Lista Suspensa'!$AA$20:$AA$23,'Lista Suspensa'!$AB$20:$AB$23,"N/A")</f>
        <v>S</v>
      </c>
    </row>
    <row r="84" spans="1:47" ht="12" customHeight="1" x14ac:dyDescent="0.3">
      <c r="A84" s="87" t="s">
        <v>47</v>
      </c>
      <c r="B84" s="88">
        <v>46104</v>
      </c>
      <c r="C84" s="89" t="s">
        <v>48</v>
      </c>
      <c r="D84" s="89" t="s">
        <v>49</v>
      </c>
      <c r="E84" s="189">
        <v>83121836</v>
      </c>
      <c r="F84" s="197" t="s">
        <v>387</v>
      </c>
      <c r="G84" s="90">
        <v>3570610713</v>
      </c>
      <c r="H84" s="91">
        <v>28844</v>
      </c>
      <c r="I84" s="89"/>
      <c r="J84" s="89" t="s">
        <v>51</v>
      </c>
      <c r="K84" s="89" t="s">
        <v>76</v>
      </c>
      <c r="L84" s="89" t="s">
        <v>95</v>
      </c>
      <c r="M84" s="89" t="s">
        <v>388</v>
      </c>
      <c r="N84" s="89" t="s">
        <v>137</v>
      </c>
      <c r="O84" s="92" t="s">
        <v>389</v>
      </c>
      <c r="P84" s="93" t="s">
        <v>57</v>
      </c>
      <c r="Q84" s="110" t="s">
        <v>58</v>
      </c>
      <c r="R84" s="94">
        <v>46168</v>
      </c>
      <c r="S84" s="95"/>
      <c r="T84" s="95" t="s">
        <v>59</v>
      </c>
      <c r="U84" s="95" t="s">
        <v>60</v>
      </c>
      <c r="V84" s="91">
        <v>46156</v>
      </c>
      <c r="W84" s="91">
        <v>46161</v>
      </c>
      <c r="X84" s="91">
        <v>46168</v>
      </c>
      <c r="Y84" s="96"/>
      <c r="Z84" s="89" t="s">
        <v>2798</v>
      </c>
      <c r="AA84" s="95" t="s">
        <v>11108</v>
      </c>
      <c r="AB84" s="95" t="s">
        <v>11186</v>
      </c>
      <c r="AC84" s="95" t="s">
        <v>63</v>
      </c>
      <c r="AD84" s="95" t="s">
        <v>63</v>
      </c>
      <c r="AE84" s="95" t="s">
        <v>63</v>
      </c>
      <c r="AF84" s="95" t="s">
        <v>63</v>
      </c>
      <c r="AG84" s="194" t="s">
        <v>390</v>
      </c>
      <c r="AH84" s="95" t="s">
        <v>63</v>
      </c>
      <c r="AI84" s="97"/>
      <c r="AJ84" s="97" t="s">
        <v>65</v>
      </c>
      <c r="AK84" s="97" t="s">
        <v>66</v>
      </c>
      <c r="AL84" s="45" t="s">
        <v>67</v>
      </c>
      <c r="AM84" s="160" t="str">
        <f>MONTH(B84)&amp;"/"&amp;YEAR(B84)</f>
        <v>3/2026</v>
      </c>
      <c r="AN84" s="45">
        <f>WEEKNUM(B84)-WEEKNUM(EOMONTH(B84,-1)+1)+1</f>
        <v>4</v>
      </c>
      <c r="AO84" s="45" t="str">
        <f>MONTH(R84)&amp;"/"&amp;YEAR(R84)</f>
        <v>5/2026</v>
      </c>
      <c r="AP84" s="45">
        <f>WEEKNUM(R84)-WEEKNUM(EOMONTH(R84,-1)+1)+1</f>
        <v>5</v>
      </c>
      <c r="AQ84" s="45">
        <f>IF(AU84="S",IF(Q84="1. Aceitou o programa",R84-B84,0),0)</f>
        <v>64</v>
      </c>
      <c r="AR84" s="45">
        <f>IF(AU84="S",IF(AND(S84&lt;&gt;"",R84&lt;&gt;""),S84-R84,0),0)</f>
        <v>0</v>
      </c>
      <c r="AS84" s="45">
        <f>IF(AU84="S",IF(Q84="1. Aceitou o programa",IF(OR(X84="Não se Aplica",X84=""),IF(OR(W84="Não se Aplica",W84=""),0,W84-V84),AVERAGE(X84-W84,W84-V84)),0),0)</f>
        <v>6</v>
      </c>
      <c r="AT84" s="45">
        <f>IF(AU84="S",IF(AND(Q84="1. Aceitou o programa",AB84="Realizada"),IFERROR(IF(AA84="",0,AA84-R84),0),0),0)</f>
        <v>0</v>
      </c>
      <c r="AU84" s="45" t="str">
        <f>_xlfn.XLOOKUP(U84,'Lista Suspensa'!$AA$20:$AA$23,'Lista Suspensa'!$AB$20:$AB$23,"N/A")</f>
        <v>S</v>
      </c>
    </row>
    <row r="85" spans="1:47" ht="12" customHeight="1" x14ac:dyDescent="0.3">
      <c r="A85" s="87" t="s">
        <v>47</v>
      </c>
      <c r="B85" s="88">
        <v>46104</v>
      </c>
      <c r="C85" s="89" t="s">
        <v>48</v>
      </c>
      <c r="D85" s="89" t="s">
        <v>49</v>
      </c>
      <c r="E85" s="189">
        <v>85943891</v>
      </c>
      <c r="F85" s="197" t="s">
        <v>391</v>
      </c>
      <c r="G85" s="90">
        <v>4492879714</v>
      </c>
      <c r="H85" s="91">
        <v>27663</v>
      </c>
      <c r="I85" s="89"/>
      <c r="J85" s="89" t="s">
        <v>51</v>
      </c>
      <c r="K85" s="89" t="s">
        <v>76</v>
      </c>
      <c r="L85" s="89" t="s">
        <v>338</v>
      </c>
      <c r="M85" s="89" t="s">
        <v>392</v>
      </c>
      <c r="N85" s="89" t="s">
        <v>344</v>
      </c>
      <c r="O85" s="92" t="s">
        <v>393</v>
      </c>
      <c r="P85" s="93" t="s">
        <v>57</v>
      </c>
      <c r="Q85" s="110" t="s">
        <v>58</v>
      </c>
      <c r="R85" s="94">
        <v>46167</v>
      </c>
      <c r="S85" s="95"/>
      <c r="T85" s="95" t="s">
        <v>59</v>
      </c>
      <c r="U85" s="95" t="s">
        <v>60</v>
      </c>
      <c r="V85" s="91">
        <v>46156</v>
      </c>
      <c r="W85" s="91">
        <v>46161</v>
      </c>
      <c r="X85" s="91">
        <v>46168</v>
      </c>
      <c r="Y85" s="96"/>
      <c r="Z85" s="89" t="s">
        <v>2798</v>
      </c>
      <c r="AA85" s="95" t="s">
        <v>11109</v>
      </c>
      <c r="AB85" s="95" t="s">
        <v>11186</v>
      </c>
      <c r="AC85" s="95" t="s">
        <v>63</v>
      </c>
      <c r="AD85" s="95" t="s">
        <v>63</v>
      </c>
      <c r="AE85" s="95" t="s">
        <v>63</v>
      </c>
      <c r="AF85" s="95" t="s">
        <v>63</v>
      </c>
      <c r="AG85" s="194" t="s">
        <v>341</v>
      </c>
      <c r="AH85" s="95" t="s">
        <v>63</v>
      </c>
      <c r="AI85" s="97"/>
      <c r="AJ85" s="97" t="s">
        <v>65</v>
      </c>
      <c r="AK85" s="97" t="s">
        <v>66</v>
      </c>
      <c r="AL85" s="45" t="s">
        <v>67</v>
      </c>
      <c r="AM85" s="160" t="str">
        <f>MONTH(B85)&amp;"/"&amp;YEAR(B85)</f>
        <v>3/2026</v>
      </c>
      <c r="AN85" s="45">
        <f>WEEKNUM(B85)-WEEKNUM(EOMONTH(B85,-1)+1)+1</f>
        <v>4</v>
      </c>
      <c r="AO85" s="45" t="str">
        <f>MONTH(R85)&amp;"/"&amp;YEAR(R85)</f>
        <v>5/2026</v>
      </c>
      <c r="AP85" s="45">
        <f>WEEKNUM(R85)-WEEKNUM(EOMONTH(R85,-1)+1)+1</f>
        <v>5</v>
      </c>
      <c r="AQ85" s="45">
        <f>IF(AU85="S",IF(Q85="1. Aceitou o programa",R85-B85,0),0)</f>
        <v>63</v>
      </c>
      <c r="AR85" s="45">
        <f>IF(AU85="S",IF(AND(S85&lt;&gt;"",R85&lt;&gt;""),S85-R85,0),0)</f>
        <v>0</v>
      </c>
      <c r="AS85" s="45">
        <f>IF(AU85="S",IF(Q85="1. Aceitou o programa",IF(OR(X85="Não se Aplica",X85=""),IF(OR(W85="Não se Aplica",W85=""),0,W85-V85),AVERAGE(X85-W85,W85-V85)),0),0)</f>
        <v>6</v>
      </c>
      <c r="AT85" s="45">
        <f>IF(AU85="S",IF(AND(Q85="1. Aceitou o programa",AB85="Realizada"),IFERROR(IF(AA85="",0,AA85-R85),0),0),0)</f>
        <v>0</v>
      </c>
      <c r="AU85" s="45" t="str">
        <f>_xlfn.XLOOKUP(U85,'Lista Suspensa'!$AA$20:$AA$23,'Lista Suspensa'!$AB$20:$AB$23,"N/A")</f>
        <v>S</v>
      </c>
    </row>
    <row r="86" spans="1:47" ht="12" customHeight="1" x14ac:dyDescent="0.3">
      <c r="A86" s="87" t="s">
        <v>47</v>
      </c>
      <c r="B86" s="88">
        <v>46104</v>
      </c>
      <c r="C86" s="89" t="s">
        <v>48</v>
      </c>
      <c r="D86" s="89" t="s">
        <v>49</v>
      </c>
      <c r="E86" s="189">
        <v>86023258</v>
      </c>
      <c r="F86" s="197" t="s">
        <v>394</v>
      </c>
      <c r="G86" s="90">
        <v>70588201553</v>
      </c>
      <c r="H86" s="91">
        <v>27022</v>
      </c>
      <c r="I86" s="89"/>
      <c r="J86" s="89" t="s">
        <v>51</v>
      </c>
      <c r="K86" s="89" t="s">
        <v>76</v>
      </c>
      <c r="L86" s="89" t="s">
        <v>95</v>
      </c>
      <c r="M86" s="89" t="s">
        <v>395</v>
      </c>
      <c r="N86" s="89" t="s">
        <v>197</v>
      </c>
      <c r="O86" s="92" t="s">
        <v>396</v>
      </c>
      <c r="P86" s="93" t="s">
        <v>57</v>
      </c>
      <c r="Q86" s="110" t="s">
        <v>58</v>
      </c>
      <c r="R86" s="94">
        <v>46167</v>
      </c>
      <c r="S86" s="95"/>
      <c r="T86" s="95" t="s">
        <v>59</v>
      </c>
      <c r="U86" s="95" t="s">
        <v>60</v>
      </c>
      <c r="V86" s="91">
        <v>46156</v>
      </c>
      <c r="W86" s="91">
        <v>46161</v>
      </c>
      <c r="X86" s="91">
        <v>46168</v>
      </c>
      <c r="Y86" s="96"/>
      <c r="Z86" s="89" t="s">
        <v>2798</v>
      </c>
      <c r="AA86" s="95" t="s">
        <v>11110</v>
      </c>
      <c r="AB86" s="95" t="s">
        <v>11186</v>
      </c>
      <c r="AC86" s="95" t="s">
        <v>63</v>
      </c>
      <c r="AD86" s="95" t="s">
        <v>63</v>
      </c>
      <c r="AE86" s="95" t="s">
        <v>63</v>
      </c>
      <c r="AF86" s="95" t="s">
        <v>63</v>
      </c>
      <c r="AG86" s="194" t="s">
        <v>108</v>
      </c>
      <c r="AH86" s="95" t="s">
        <v>63</v>
      </c>
      <c r="AI86" s="97"/>
      <c r="AJ86" s="97" t="s">
        <v>65</v>
      </c>
      <c r="AK86" s="97" t="s">
        <v>66</v>
      </c>
      <c r="AL86" s="45" t="s">
        <v>67</v>
      </c>
      <c r="AM86" s="160" t="str">
        <f>MONTH(B86)&amp;"/"&amp;YEAR(B86)</f>
        <v>3/2026</v>
      </c>
      <c r="AN86" s="45">
        <f>WEEKNUM(B86)-WEEKNUM(EOMONTH(B86,-1)+1)+1</f>
        <v>4</v>
      </c>
      <c r="AO86" s="45" t="str">
        <f>MONTH(R86)&amp;"/"&amp;YEAR(R86)</f>
        <v>5/2026</v>
      </c>
      <c r="AP86" s="45">
        <f>WEEKNUM(R86)-WEEKNUM(EOMONTH(R86,-1)+1)+1</f>
        <v>5</v>
      </c>
      <c r="AQ86" s="45">
        <f>IF(AU86="S",IF(Q86="1. Aceitou o programa",R86-B86,0),0)</f>
        <v>63</v>
      </c>
      <c r="AR86" s="45">
        <f>IF(AU86="S",IF(AND(S86&lt;&gt;"",R86&lt;&gt;""),S86-R86,0),0)</f>
        <v>0</v>
      </c>
      <c r="AS86" s="45">
        <f>IF(AU86="S",IF(Q86="1. Aceitou o programa",IF(OR(X86="Não se Aplica",X86=""),IF(OR(W86="Não se Aplica",W86=""),0,W86-V86),AVERAGE(X86-W86,W86-V86)),0),0)</f>
        <v>6</v>
      </c>
      <c r="AT86" s="45">
        <f>IF(AU86="S",IF(AND(Q86="1. Aceitou o programa",AB86="Realizada"),IFERROR(IF(AA86="",0,AA86-R86),0),0),0)</f>
        <v>0</v>
      </c>
      <c r="AU86" s="45" t="str">
        <f>_xlfn.XLOOKUP(U86,'Lista Suspensa'!$AA$20:$AA$23,'Lista Suspensa'!$AB$20:$AB$23,"N/A")</f>
        <v>S</v>
      </c>
    </row>
    <row r="87" spans="1:47" ht="12" customHeight="1" x14ac:dyDescent="0.3">
      <c r="A87" s="87" t="s">
        <v>47</v>
      </c>
      <c r="B87" s="88">
        <v>46104</v>
      </c>
      <c r="C87" s="89" t="s">
        <v>48</v>
      </c>
      <c r="D87" s="89" t="s">
        <v>49</v>
      </c>
      <c r="E87" s="189">
        <v>86357829</v>
      </c>
      <c r="F87" s="197" t="s">
        <v>397</v>
      </c>
      <c r="G87" s="90">
        <v>35370662878</v>
      </c>
      <c r="H87" s="91">
        <v>32323</v>
      </c>
      <c r="I87" s="89"/>
      <c r="J87" s="89" t="s">
        <v>51</v>
      </c>
      <c r="K87" s="89" t="s">
        <v>52</v>
      </c>
      <c r="L87" s="89" t="s">
        <v>53</v>
      </c>
      <c r="M87" s="89" t="s">
        <v>398</v>
      </c>
      <c r="N87" s="89" t="s">
        <v>137</v>
      </c>
      <c r="O87" s="92" t="s">
        <v>399</v>
      </c>
      <c r="P87" s="93" t="s">
        <v>57</v>
      </c>
      <c r="Q87" s="110" t="s">
        <v>58</v>
      </c>
      <c r="R87" s="94">
        <v>46168</v>
      </c>
      <c r="S87" s="95"/>
      <c r="T87" s="95" t="s">
        <v>59</v>
      </c>
      <c r="U87" s="95" t="s">
        <v>60</v>
      </c>
      <c r="V87" s="91">
        <v>46156</v>
      </c>
      <c r="W87" s="91">
        <v>46161</v>
      </c>
      <c r="X87" s="91">
        <v>46168</v>
      </c>
      <c r="Y87" s="96" t="s">
        <v>73</v>
      </c>
      <c r="Z87" s="89" t="s">
        <v>2798</v>
      </c>
      <c r="AA87" s="95" t="s">
        <v>11111</v>
      </c>
      <c r="AB87" s="95" t="s">
        <v>11186</v>
      </c>
      <c r="AC87" s="95" t="s">
        <v>63</v>
      </c>
      <c r="AD87" s="95" t="s">
        <v>63</v>
      </c>
      <c r="AE87" s="95" t="s">
        <v>63</v>
      </c>
      <c r="AF87" s="95" t="s">
        <v>63</v>
      </c>
      <c r="AG87" s="194" t="s">
        <v>315</v>
      </c>
      <c r="AH87" s="95" t="s">
        <v>63</v>
      </c>
      <c r="AI87" s="97"/>
      <c r="AJ87" s="97" t="s">
        <v>65</v>
      </c>
      <c r="AK87" s="97" t="s">
        <v>66</v>
      </c>
      <c r="AL87" s="45" t="s">
        <v>67</v>
      </c>
      <c r="AM87" s="160" t="str">
        <f>MONTH(B87)&amp;"/"&amp;YEAR(B87)</f>
        <v>3/2026</v>
      </c>
      <c r="AN87" s="45">
        <f>WEEKNUM(B87)-WEEKNUM(EOMONTH(B87,-1)+1)+1</f>
        <v>4</v>
      </c>
      <c r="AO87" s="45" t="str">
        <f>MONTH(R87)&amp;"/"&amp;YEAR(R87)</f>
        <v>5/2026</v>
      </c>
      <c r="AP87" s="45">
        <f>WEEKNUM(R87)-WEEKNUM(EOMONTH(R87,-1)+1)+1</f>
        <v>5</v>
      </c>
      <c r="AQ87" s="45">
        <f>IF(AU87="S",IF(Q87="1. Aceitou o programa",R87-B87,0),0)</f>
        <v>64</v>
      </c>
      <c r="AR87" s="45">
        <f>IF(AU87="S",IF(AND(S87&lt;&gt;"",R87&lt;&gt;""),S87-R87,0),0)</f>
        <v>0</v>
      </c>
      <c r="AS87" s="45">
        <f>IF(AU87="S",IF(Q87="1. Aceitou o programa",IF(OR(X87="Não se Aplica",X87=""),IF(OR(W87="Não se Aplica",W87=""),0,W87-V87),AVERAGE(X87-W87,W87-V87)),0),0)</f>
        <v>6</v>
      </c>
      <c r="AT87" s="45">
        <f>IF(AU87="S",IF(AND(Q87="1. Aceitou o programa",AB87="Realizada"),IFERROR(IF(AA87="",0,AA87-R87),0),0),0)</f>
        <v>0</v>
      </c>
      <c r="AU87" s="45" t="str">
        <f>_xlfn.XLOOKUP(U87,'Lista Suspensa'!$AA$20:$AA$23,'Lista Suspensa'!$AB$20:$AB$23,"N/A")</f>
        <v>S</v>
      </c>
    </row>
    <row r="88" spans="1:47" ht="12" customHeight="1" x14ac:dyDescent="0.3">
      <c r="A88" s="87" t="s">
        <v>47</v>
      </c>
      <c r="B88" s="88">
        <v>46104</v>
      </c>
      <c r="C88" s="89" t="s">
        <v>48</v>
      </c>
      <c r="D88" s="89" t="s">
        <v>49</v>
      </c>
      <c r="E88" s="189">
        <v>86508324</v>
      </c>
      <c r="F88" s="197" t="s">
        <v>400</v>
      </c>
      <c r="G88" s="90">
        <v>10126041873</v>
      </c>
      <c r="H88" s="91">
        <v>25273</v>
      </c>
      <c r="I88" s="89"/>
      <c r="J88" s="89" t="s">
        <v>51</v>
      </c>
      <c r="K88" s="89" t="s">
        <v>52</v>
      </c>
      <c r="L88" s="89" t="s">
        <v>85</v>
      </c>
      <c r="M88" s="89" t="s">
        <v>401</v>
      </c>
      <c r="N88" s="89" t="s">
        <v>137</v>
      </c>
      <c r="O88" s="92" t="s">
        <v>402</v>
      </c>
      <c r="P88" s="93" t="s">
        <v>57</v>
      </c>
      <c r="Q88" s="110" t="s">
        <v>58</v>
      </c>
      <c r="R88" s="94">
        <v>46167</v>
      </c>
      <c r="S88" s="95"/>
      <c r="T88" s="95" t="s">
        <v>59</v>
      </c>
      <c r="U88" s="95" t="s">
        <v>60</v>
      </c>
      <c r="V88" s="91">
        <v>46156</v>
      </c>
      <c r="W88" s="91">
        <v>46161</v>
      </c>
      <c r="X88" s="91">
        <v>46168</v>
      </c>
      <c r="Y88" s="96"/>
      <c r="Z88" s="89" t="s">
        <v>2798</v>
      </c>
      <c r="AA88" s="95" t="s">
        <v>11112</v>
      </c>
      <c r="AB88" s="95" t="s">
        <v>11186</v>
      </c>
      <c r="AC88" s="95" t="s">
        <v>63</v>
      </c>
      <c r="AD88" s="95" t="s">
        <v>63</v>
      </c>
      <c r="AE88" s="95" t="s">
        <v>63</v>
      </c>
      <c r="AF88" s="95" t="s">
        <v>63</v>
      </c>
      <c r="AG88" s="194" t="s">
        <v>265</v>
      </c>
      <c r="AH88" s="95" t="s">
        <v>63</v>
      </c>
      <c r="AI88" s="97"/>
      <c r="AJ88" s="97" t="s">
        <v>65</v>
      </c>
      <c r="AK88" s="97" t="s">
        <v>66</v>
      </c>
      <c r="AL88" s="45" t="s">
        <v>67</v>
      </c>
      <c r="AM88" s="160" t="str">
        <f>MONTH(B88)&amp;"/"&amp;YEAR(B88)</f>
        <v>3/2026</v>
      </c>
      <c r="AN88" s="45">
        <f>WEEKNUM(B88)-WEEKNUM(EOMONTH(B88,-1)+1)+1</f>
        <v>4</v>
      </c>
      <c r="AO88" s="45" t="str">
        <f>MONTH(R88)&amp;"/"&amp;YEAR(R88)</f>
        <v>5/2026</v>
      </c>
      <c r="AP88" s="45">
        <f>WEEKNUM(R88)-WEEKNUM(EOMONTH(R88,-1)+1)+1</f>
        <v>5</v>
      </c>
      <c r="AQ88" s="45">
        <f>IF(AU88="S",IF(Q88="1. Aceitou o programa",R88-B88,0),0)</f>
        <v>63</v>
      </c>
      <c r="AR88" s="45">
        <f>IF(AU88="S",IF(AND(S88&lt;&gt;"",R88&lt;&gt;""),S88-R88,0),0)</f>
        <v>0</v>
      </c>
      <c r="AS88" s="45">
        <f>IF(AU88="S",IF(Q88="1. Aceitou o programa",IF(OR(X88="Não se Aplica",X88=""),IF(OR(W88="Não se Aplica",W88=""),0,W88-V88),AVERAGE(X88-W88,W88-V88)),0),0)</f>
        <v>6</v>
      </c>
      <c r="AT88" s="45">
        <f>IF(AU88="S",IF(AND(Q88="1. Aceitou o programa",AB88="Realizada"),IFERROR(IF(AA88="",0,AA88-R88),0),0),0)</f>
        <v>0</v>
      </c>
      <c r="AU88" s="45" t="str">
        <f>_xlfn.XLOOKUP(U88,'Lista Suspensa'!$AA$20:$AA$23,'Lista Suspensa'!$AB$20:$AB$23,"N/A")</f>
        <v>S</v>
      </c>
    </row>
    <row r="89" spans="1:47" ht="12" customHeight="1" x14ac:dyDescent="0.3">
      <c r="A89" s="87" t="s">
        <v>47</v>
      </c>
      <c r="B89" s="88">
        <v>46104</v>
      </c>
      <c r="C89" s="89" t="s">
        <v>48</v>
      </c>
      <c r="D89" s="89" t="s">
        <v>49</v>
      </c>
      <c r="E89" s="189">
        <v>86801195</v>
      </c>
      <c r="F89" s="197" t="s">
        <v>403</v>
      </c>
      <c r="G89" s="90">
        <v>35600197888</v>
      </c>
      <c r="H89" s="91">
        <v>31498</v>
      </c>
      <c r="I89" s="89"/>
      <c r="J89" s="89" t="s">
        <v>51</v>
      </c>
      <c r="K89" s="89" t="s">
        <v>52</v>
      </c>
      <c r="L89" s="89" t="s">
        <v>85</v>
      </c>
      <c r="M89" s="89" t="s">
        <v>328</v>
      </c>
      <c r="N89" s="89" t="s">
        <v>176</v>
      </c>
      <c r="O89" s="92" t="s">
        <v>404</v>
      </c>
      <c r="P89" s="93" t="s">
        <v>57</v>
      </c>
      <c r="Q89" s="110" t="s">
        <v>58</v>
      </c>
      <c r="R89" s="94">
        <v>46167</v>
      </c>
      <c r="S89" s="95"/>
      <c r="T89" s="95" t="s">
        <v>59</v>
      </c>
      <c r="U89" s="95" t="s">
        <v>60</v>
      </c>
      <c r="V89" s="91">
        <v>46156</v>
      </c>
      <c r="W89" s="91">
        <v>46161</v>
      </c>
      <c r="X89" s="91">
        <v>46168</v>
      </c>
      <c r="Y89" s="96"/>
      <c r="Z89" s="89" t="s">
        <v>2798</v>
      </c>
      <c r="AA89" s="95" t="s">
        <v>11113</v>
      </c>
      <c r="AB89" s="95" t="s">
        <v>11186</v>
      </c>
      <c r="AC89" s="95" t="s">
        <v>63</v>
      </c>
      <c r="AD89" s="95" t="s">
        <v>63</v>
      </c>
      <c r="AE89" s="95" t="s">
        <v>63</v>
      </c>
      <c r="AF89" s="95" t="s">
        <v>63</v>
      </c>
      <c r="AG89" s="194" t="s">
        <v>405</v>
      </c>
      <c r="AH89" s="95" t="s">
        <v>63</v>
      </c>
      <c r="AI89" s="97"/>
      <c r="AJ89" s="97" t="s">
        <v>65</v>
      </c>
      <c r="AK89" s="97" t="s">
        <v>66</v>
      </c>
      <c r="AL89" s="45" t="s">
        <v>67</v>
      </c>
      <c r="AM89" s="160" t="str">
        <f>MONTH(B89)&amp;"/"&amp;YEAR(B89)</f>
        <v>3/2026</v>
      </c>
      <c r="AN89" s="45">
        <f>WEEKNUM(B89)-WEEKNUM(EOMONTH(B89,-1)+1)+1</f>
        <v>4</v>
      </c>
      <c r="AO89" s="45" t="str">
        <f>MONTH(R89)&amp;"/"&amp;YEAR(R89)</f>
        <v>5/2026</v>
      </c>
      <c r="AP89" s="45">
        <f>WEEKNUM(R89)-WEEKNUM(EOMONTH(R89,-1)+1)+1</f>
        <v>5</v>
      </c>
      <c r="AQ89" s="45">
        <f>IF(AU89="S",IF(Q89="1. Aceitou o programa",R89-B89,0),0)</f>
        <v>63</v>
      </c>
      <c r="AR89" s="45">
        <f>IF(AU89="S",IF(AND(S89&lt;&gt;"",R89&lt;&gt;""),S89-R89,0),0)</f>
        <v>0</v>
      </c>
      <c r="AS89" s="45">
        <f>IF(AU89="S",IF(Q89="1. Aceitou o programa",IF(OR(X89="Não se Aplica",X89=""),IF(OR(W89="Não se Aplica",W89=""),0,W89-V89),AVERAGE(X89-W89,W89-V89)),0),0)</f>
        <v>6</v>
      </c>
      <c r="AT89" s="45">
        <f>IF(AU89="S",IF(AND(Q89="1. Aceitou o programa",AB89="Realizada"),IFERROR(IF(AA89="",0,AA89-R89),0),0),0)</f>
        <v>0</v>
      </c>
      <c r="AU89" s="45" t="str">
        <f>_xlfn.XLOOKUP(U89,'Lista Suspensa'!$AA$20:$AA$23,'Lista Suspensa'!$AB$20:$AB$23,"N/A")</f>
        <v>S</v>
      </c>
    </row>
    <row r="90" spans="1:47" ht="12" customHeight="1" x14ac:dyDescent="0.3">
      <c r="A90" s="87" t="s">
        <v>47</v>
      </c>
      <c r="B90" s="88">
        <v>46104</v>
      </c>
      <c r="C90" s="89" t="s">
        <v>48</v>
      </c>
      <c r="D90" s="89" t="s">
        <v>49</v>
      </c>
      <c r="E90" s="189">
        <v>87190970</v>
      </c>
      <c r="F90" s="197" t="s">
        <v>406</v>
      </c>
      <c r="G90" s="90">
        <v>8019745777</v>
      </c>
      <c r="H90" s="91">
        <v>28352</v>
      </c>
      <c r="I90" s="89"/>
      <c r="J90" s="89" t="s">
        <v>51</v>
      </c>
      <c r="K90" s="89" t="s">
        <v>76</v>
      </c>
      <c r="L90" s="89" t="s">
        <v>303</v>
      </c>
      <c r="M90" s="89" t="s">
        <v>407</v>
      </c>
      <c r="N90" s="89" t="s">
        <v>229</v>
      </c>
      <c r="O90" s="92" t="s">
        <v>408</v>
      </c>
      <c r="P90" s="93" t="s">
        <v>57</v>
      </c>
      <c r="Q90" s="110" t="s">
        <v>58</v>
      </c>
      <c r="R90" s="94">
        <v>46168</v>
      </c>
      <c r="S90" s="95"/>
      <c r="T90" s="95" t="s">
        <v>59</v>
      </c>
      <c r="U90" s="95" t="s">
        <v>60</v>
      </c>
      <c r="V90" s="91">
        <v>46156</v>
      </c>
      <c r="W90" s="91">
        <v>46164</v>
      </c>
      <c r="X90" s="91">
        <v>46168</v>
      </c>
      <c r="Y90" s="96"/>
      <c r="Z90" s="89" t="s">
        <v>2798</v>
      </c>
      <c r="AA90" s="95" t="s">
        <v>11114</v>
      </c>
      <c r="AB90" s="95" t="s">
        <v>11186</v>
      </c>
      <c r="AC90" s="95" t="s">
        <v>63</v>
      </c>
      <c r="AD90" s="95" t="s">
        <v>63</v>
      </c>
      <c r="AE90" s="95" t="s">
        <v>63</v>
      </c>
      <c r="AF90" s="95" t="s">
        <v>63</v>
      </c>
      <c r="AG90" s="194" t="s">
        <v>341</v>
      </c>
      <c r="AH90" s="95" t="s">
        <v>63</v>
      </c>
      <c r="AI90" s="97"/>
      <c r="AJ90" s="97" t="s">
        <v>65</v>
      </c>
      <c r="AK90" s="97" t="s">
        <v>66</v>
      </c>
      <c r="AL90" s="45" t="s">
        <v>67</v>
      </c>
      <c r="AM90" s="160" t="str">
        <f>MONTH(B90)&amp;"/"&amp;YEAR(B90)</f>
        <v>3/2026</v>
      </c>
      <c r="AN90" s="45">
        <f>WEEKNUM(B90)-WEEKNUM(EOMONTH(B90,-1)+1)+1</f>
        <v>4</v>
      </c>
      <c r="AO90" s="45" t="str">
        <f>MONTH(R90)&amp;"/"&amp;YEAR(R90)</f>
        <v>5/2026</v>
      </c>
      <c r="AP90" s="45">
        <f>WEEKNUM(R90)-WEEKNUM(EOMONTH(R90,-1)+1)+1</f>
        <v>5</v>
      </c>
      <c r="AQ90" s="45">
        <f>IF(AU90="S",IF(Q90="1. Aceitou o programa",R90-B90,0),0)</f>
        <v>64</v>
      </c>
      <c r="AR90" s="45">
        <f>IF(AU90="S",IF(AND(S90&lt;&gt;"",R90&lt;&gt;""),S90-R90,0),0)</f>
        <v>0</v>
      </c>
      <c r="AS90" s="45">
        <f>IF(AU90="S",IF(Q90="1. Aceitou o programa",IF(OR(X90="Não se Aplica",X90=""),IF(OR(W90="Não se Aplica",W90=""),0,W90-V90),AVERAGE(X90-W90,W90-V90)),0),0)</f>
        <v>6</v>
      </c>
      <c r="AT90" s="45">
        <f>IF(AU90="S",IF(AND(Q90="1. Aceitou o programa",AB90="Realizada"),IFERROR(IF(AA90="",0,AA90-R90),0),0),0)</f>
        <v>0</v>
      </c>
      <c r="AU90" s="45" t="str">
        <f>_xlfn.XLOOKUP(U90,'Lista Suspensa'!$AA$20:$AA$23,'Lista Suspensa'!$AB$20:$AB$23,"N/A")</f>
        <v>S</v>
      </c>
    </row>
    <row r="91" spans="1:47" ht="12" customHeight="1" x14ac:dyDescent="0.3">
      <c r="A91" s="87" t="s">
        <v>47</v>
      </c>
      <c r="B91" s="88">
        <v>46104</v>
      </c>
      <c r="C91" s="89" t="s">
        <v>48</v>
      </c>
      <c r="D91" s="89" t="s">
        <v>49</v>
      </c>
      <c r="E91" s="189">
        <v>94443209</v>
      </c>
      <c r="F91" s="197" t="s">
        <v>409</v>
      </c>
      <c r="G91" s="90">
        <v>21644215829</v>
      </c>
      <c r="H91" s="91">
        <v>29288</v>
      </c>
      <c r="I91" s="89"/>
      <c r="J91" s="89" t="s">
        <v>84</v>
      </c>
      <c r="K91" s="89" t="s">
        <v>52</v>
      </c>
      <c r="L91" s="89" t="s">
        <v>410</v>
      </c>
      <c r="M91" s="89" t="s">
        <v>411</v>
      </c>
      <c r="N91" s="89" t="s">
        <v>291</v>
      </c>
      <c r="O91" s="92" t="s">
        <v>412</v>
      </c>
      <c r="P91" s="93" t="s">
        <v>57</v>
      </c>
      <c r="Q91" s="110" t="s">
        <v>58</v>
      </c>
      <c r="R91" s="94">
        <v>46167</v>
      </c>
      <c r="S91" s="95"/>
      <c r="T91" s="95" t="s">
        <v>59</v>
      </c>
      <c r="U91" s="95" t="s">
        <v>60</v>
      </c>
      <c r="V91" s="91">
        <v>46156</v>
      </c>
      <c r="W91" s="91">
        <v>46167</v>
      </c>
      <c r="X91" s="91">
        <v>46168</v>
      </c>
      <c r="Y91" s="96" t="s">
        <v>356</v>
      </c>
      <c r="Z91" s="89" t="s">
        <v>2798</v>
      </c>
      <c r="AA91" s="95" t="s">
        <v>11115</v>
      </c>
      <c r="AB91" s="95" t="s">
        <v>11186</v>
      </c>
      <c r="AC91" s="95" t="s">
        <v>63</v>
      </c>
      <c r="AD91" s="95" t="s">
        <v>63</v>
      </c>
      <c r="AE91" s="95" t="s">
        <v>63</v>
      </c>
      <c r="AF91" s="95" t="s">
        <v>63</v>
      </c>
      <c r="AG91" s="194" t="s">
        <v>413</v>
      </c>
      <c r="AH91" s="95" t="s">
        <v>63</v>
      </c>
      <c r="AI91" s="97"/>
      <c r="AJ91" s="97" t="s">
        <v>65</v>
      </c>
      <c r="AK91" s="97" t="s">
        <v>66</v>
      </c>
      <c r="AL91" s="45" t="s">
        <v>67</v>
      </c>
      <c r="AM91" s="160" t="str">
        <f>MONTH(B91)&amp;"/"&amp;YEAR(B91)</f>
        <v>3/2026</v>
      </c>
      <c r="AN91" s="45">
        <f>WEEKNUM(B91)-WEEKNUM(EOMONTH(B91,-1)+1)+1</f>
        <v>4</v>
      </c>
      <c r="AO91" s="45" t="str">
        <f>MONTH(R91)&amp;"/"&amp;YEAR(R91)</f>
        <v>5/2026</v>
      </c>
      <c r="AP91" s="45">
        <f>WEEKNUM(R91)-WEEKNUM(EOMONTH(R91,-1)+1)+1</f>
        <v>5</v>
      </c>
      <c r="AQ91" s="45">
        <f>IF(AU91="S",IF(Q91="1. Aceitou o programa",R91-B91,0),0)</f>
        <v>63</v>
      </c>
      <c r="AR91" s="45">
        <f>IF(AU91="S",IF(AND(S91&lt;&gt;"",R91&lt;&gt;""),S91-R91,0),0)</f>
        <v>0</v>
      </c>
      <c r="AS91" s="45">
        <f>IF(AU91="S",IF(Q91="1. Aceitou o programa",IF(OR(X91="Não se Aplica",X91=""),IF(OR(W91="Não se Aplica",W91=""),0,W91-V91),AVERAGE(X91-W91,W91-V91)),0),0)</f>
        <v>6</v>
      </c>
      <c r="AT91" s="45">
        <f>IF(AU91="S",IF(AND(Q91="1. Aceitou o programa",AB91="Realizada"),IFERROR(IF(AA91="",0,AA91-R91),0),0),0)</f>
        <v>0</v>
      </c>
      <c r="AU91" s="45" t="str">
        <f>_xlfn.XLOOKUP(U91,'Lista Suspensa'!$AA$20:$AA$23,'Lista Suspensa'!$AB$20:$AB$23,"N/A")</f>
        <v>S</v>
      </c>
    </row>
    <row r="92" spans="1:47" ht="12" customHeight="1" x14ac:dyDescent="0.3">
      <c r="A92" s="87" t="s">
        <v>47</v>
      </c>
      <c r="B92" s="88">
        <v>46104</v>
      </c>
      <c r="C92" s="89" t="s">
        <v>48</v>
      </c>
      <c r="D92" s="89" t="s">
        <v>49</v>
      </c>
      <c r="E92" s="189">
        <v>87670448</v>
      </c>
      <c r="F92" s="197" t="s">
        <v>414</v>
      </c>
      <c r="G92" s="90">
        <v>9140550893</v>
      </c>
      <c r="H92" s="91">
        <v>24009</v>
      </c>
      <c r="I92" s="89"/>
      <c r="J92" s="89" t="s">
        <v>51</v>
      </c>
      <c r="K92" s="89" t="s">
        <v>52</v>
      </c>
      <c r="L92" s="89" t="s">
        <v>85</v>
      </c>
      <c r="M92" s="89" t="s">
        <v>415</v>
      </c>
      <c r="N92" s="89" t="s">
        <v>137</v>
      </c>
      <c r="O92" s="92" t="s">
        <v>416</v>
      </c>
      <c r="P92" s="93" t="s">
        <v>57</v>
      </c>
      <c r="Q92" s="110" t="s">
        <v>58</v>
      </c>
      <c r="R92" s="94">
        <v>46167</v>
      </c>
      <c r="S92" s="95"/>
      <c r="T92" s="95" t="s">
        <v>59</v>
      </c>
      <c r="U92" s="95" t="s">
        <v>60</v>
      </c>
      <c r="V92" s="91">
        <v>46156</v>
      </c>
      <c r="W92" s="91">
        <v>46167</v>
      </c>
      <c r="X92" s="91">
        <v>46168</v>
      </c>
      <c r="Y92" s="96" t="s">
        <v>356</v>
      </c>
      <c r="Z92" s="89" t="s">
        <v>2798</v>
      </c>
      <c r="AA92" s="95" t="s">
        <v>11116</v>
      </c>
      <c r="AB92" s="95" t="s">
        <v>11186</v>
      </c>
      <c r="AC92" s="95" t="s">
        <v>63</v>
      </c>
      <c r="AD92" s="95" t="s">
        <v>63</v>
      </c>
      <c r="AE92" s="95" t="s">
        <v>63</v>
      </c>
      <c r="AF92" s="95" t="s">
        <v>63</v>
      </c>
      <c r="AG92" s="194" t="s">
        <v>417</v>
      </c>
      <c r="AH92" s="95" t="s">
        <v>63</v>
      </c>
      <c r="AI92" s="97"/>
      <c r="AJ92" s="97" t="s">
        <v>65</v>
      </c>
      <c r="AK92" s="97" t="s">
        <v>66</v>
      </c>
      <c r="AL92" s="45" t="s">
        <v>67</v>
      </c>
      <c r="AM92" s="160" t="str">
        <f>MONTH(B92)&amp;"/"&amp;YEAR(B92)</f>
        <v>3/2026</v>
      </c>
      <c r="AN92" s="45">
        <f>WEEKNUM(B92)-WEEKNUM(EOMONTH(B92,-1)+1)+1</f>
        <v>4</v>
      </c>
      <c r="AO92" s="45" t="str">
        <f>MONTH(R92)&amp;"/"&amp;YEAR(R92)</f>
        <v>5/2026</v>
      </c>
      <c r="AP92" s="45">
        <f>WEEKNUM(R92)-WEEKNUM(EOMONTH(R92,-1)+1)+1</f>
        <v>5</v>
      </c>
      <c r="AQ92" s="45">
        <f>IF(AU92="S",IF(Q92="1. Aceitou o programa",R92-B92,0),0)</f>
        <v>63</v>
      </c>
      <c r="AR92" s="45">
        <f>IF(AU92="S",IF(AND(S92&lt;&gt;"",R92&lt;&gt;""),S92-R92,0),0)</f>
        <v>0</v>
      </c>
      <c r="AS92" s="45">
        <f>IF(AU92="S",IF(Q92="1. Aceitou o programa",IF(OR(X92="Não se Aplica",X92=""),IF(OR(W92="Não se Aplica",W92=""),0,W92-V92),AVERAGE(X92-W92,W92-V92)),0),0)</f>
        <v>6</v>
      </c>
      <c r="AT92" s="45">
        <f>IF(AU92="S",IF(AND(Q92="1. Aceitou o programa",AB92="Realizada"),IFERROR(IF(AA92="",0,AA92-R92),0),0),0)</f>
        <v>0</v>
      </c>
      <c r="AU92" s="45" t="str">
        <f>_xlfn.XLOOKUP(U92,'Lista Suspensa'!$AA$20:$AA$23,'Lista Suspensa'!$AB$20:$AB$23,"N/A")</f>
        <v>S</v>
      </c>
    </row>
    <row r="93" spans="1:47" ht="12" customHeight="1" x14ac:dyDescent="0.3">
      <c r="A93" s="87" t="s">
        <v>47</v>
      </c>
      <c r="B93" s="88">
        <v>46104</v>
      </c>
      <c r="C93" s="89" t="s">
        <v>48</v>
      </c>
      <c r="D93" s="89" t="s">
        <v>49</v>
      </c>
      <c r="E93" s="189">
        <v>89490860</v>
      </c>
      <c r="F93" s="197" t="s">
        <v>418</v>
      </c>
      <c r="G93" s="90">
        <v>17746859739</v>
      </c>
      <c r="H93" s="91">
        <v>36264</v>
      </c>
      <c r="I93" s="89"/>
      <c r="J93" s="89" t="s">
        <v>51</v>
      </c>
      <c r="K93" s="89" t="s">
        <v>76</v>
      </c>
      <c r="L93" s="89" t="s">
        <v>95</v>
      </c>
      <c r="M93" s="89" t="s">
        <v>222</v>
      </c>
      <c r="N93" s="89" t="s">
        <v>344</v>
      </c>
      <c r="O93" s="92" t="s">
        <v>419</v>
      </c>
      <c r="P93" s="93" t="s">
        <v>57</v>
      </c>
      <c r="Q93" s="110" t="s">
        <v>58</v>
      </c>
      <c r="R93" s="94">
        <v>46168</v>
      </c>
      <c r="S93" s="95"/>
      <c r="T93" s="95" t="s">
        <v>59</v>
      </c>
      <c r="U93" s="95" t="s">
        <v>60</v>
      </c>
      <c r="V93" s="91">
        <v>46156</v>
      </c>
      <c r="W93" s="91">
        <v>46164</v>
      </c>
      <c r="X93" s="91">
        <v>46168</v>
      </c>
      <c r="Y93" s="96"/>
      <c r="Z93" s="89" t="s">
        <v>2798</v>
      </c>
      <c r="AA93" s="95" t="s">
        <v>11117</v>
      </c>
      <c r="AB93" s="95" t="s">
        <v>11186</v>
      </c>
      <c r="AC93" s="95" t="s">
        <v>63</v>
      </c>
      <c r="AD93" s="95" t="s">
        <v>63</v>
      </c>
      <c r="AE93" s="95" t="s">
        <v>63</v>
      </c>
      <c r="AF93" s="95" t="s">
        <v>63</v>
      </c>
      <c r="AG93" s="194" t="s">
        <v>420</v>
      </c>
      <c r="AH93" s="95" t="s">
        <v>63</v>
      </c>
      <c r="AI93" s="97"/>
      <c r="AJ93" s="97" t="s">
        <v>65</v>
      </c>
      <c r="AK93" s="97" t="s">
        <v>66</v>
      </c>
      <c r="AL93" s="45" t="s">
        <v>67</v>
      </c>
      <c r="AM93" s="160" t="str">
        <f>MONTH(B93)&amp;"/"&amp;YEAR(B93)</f>
        <v>3/2026</v>
      </c>
      <c r="AN93" s="45">
        <f>WEEKNUM(B93)-WEEKNUM(EOMONTH(B93,-1)+1)+1</f>
        <v>4</v>
      </c>
      <c r="AO93" s="45" t="str">
        <f>MONTH(R93)&amp;"/"&amp;YEAR(R93)</f>
        <v>5/2026</v>
      </c>
      <c r="AP93" s="45">
        <f>WEEKNUM(R93)-WEEKNUM(EOMONTH(R93,-1)+1)+1</f>
        <v>5</v>
      </c>
      <c r="AQ93" s="45">
        <f>IF(AU93="S",IF(Q93="1. Aceitou o programa",R93-B93,0),0)</f>
        <v>64</v>
      </c>
      <c r="AR93" s="45">
        <f>IF(AU93="S",IF(AND(S93&lt;&gt;"",R93&lt;&gt;""),S93-R93,0),0)</f>
        <v>0</v>
      </c>
      <c r="AS93" s="45">
        <f>IF(AU93="S",IF(Q93="1. Aceitou o programa",IF(OR(X93="Não se Aplica",X93=""),IF(OR(W93="Não se Aplica",W93=""),0,W93-V93),AVERAGE(X93-W93,W93-V93)),0),0)</f>
        <v>6</v>
      </c>
      <c r="AT93" s="45">
        <f>IF(AU93="S",IF(AND(Q93="1. Aceitou o programa",AB93="Realizada"),IFERROR(IF(AA93="",0,AA93-R93),0),0),0)</f>
        <v>0</v>
      </c>
      <c r="AU93" s="45" t="str">
        <f>_xlfn.XLOOKUP(U93,'Lista Suspensa'!$AA$20:$AA$23,'Lista Suspensa'!$AB$20:$AB$23,"N/A")</f>
        <v>S</v>
      </c>
    </row>
    <row r="94" spans="1:47" ht="12" customHeight="1" x14ac:dyDescent="0.3">
      <c r="A94" s="87" t="s">
        <v>47</v>
      </c>
      <c r="B94" s="88">
        <v>46104</v>
      </c>
      <c r="C94" s="89" t="s">
        <v>48</v>
      </c>
      <c r="D94" s="89" t="s">
        <v>49</v>
      </c>
      <c r="E94" s="189">
        <v>87927110</v>
      </c>
      <c r="F94" s="197" t="s">
        <v>421</v>
      </c>
      <c r="G94" s="90">
        <v>46568021822</v>
      </c>
      <c r="H94" s="91">
        <v>35875</v>
      </c>
      <c r="I94" s="89"/>
      <c r="J94" s="89" t="s">
        <v>51</v>
      </c>
      <c r="K94" s="89" t="s">
        <v>52</v>
      </c>
      <c r="L94" s="89" t="s">
        <v>53</v>
      </c>
      <c r="M94" s="89" t="s">
        <v>422</v>
      </c>
      <c r="N94" s="89" t="s">
        <v>150</v>
      </c>
      <c r="O94" s="92" t="s">
        <v>423</v>
      </c>
      <c r="P94" s="93" t="s">
        <v>57</v>
      </c>
      <c r="Q94" s="110" t="s">
        <v>58</v>
      </c>
      <c r="R94" s="94">
        <v>46167</v>
      </c>
      <c r="S94" s="95"/>
      <c r="T94" s="95" t="s">
        <v>59</v>
      </c>
      <c r="U94" s="95" t="s">
        <v>60</v>
      </c>
      <c r="V94" s="91">
        <v>46156</v>
      </c>
      <c r="W94" s="91">
        <v>46164</v>
      </c>
      <c r="X94" s="91">
        <v>46168</v>
      </c>
      <c r="Y94" s="96"/>
      <c r="Z94" s="89" t="s">
        <v>2798</v>
      </c>
      <c r="AA94" s="95" t="s">
        <v>11118</v>
      </c>
      <c r="AB94" s="95" t="s">
        <v>11186</v>
      </c>
      <c r="AC94" s="95" t="s">
        <v>63</v>
      </c>
      <c r="AD94" s="95" t="s">
        <v>63</v>
      </c>
      <c r="AE94" s="95" t="s">
        <v>63</v>
      </c>
      <c r="AF94" s="95" t="s">
        <v>63</v>
      </c>
      <c r="AG94" s="194" t="s">
        <v>424</v>
      </c>
      <c r="AH94" s="95" t="s">
        <v>63</v>
      </c>
      <c r="AI94" s="97"/>
      <c r="AJ94" s="97" t="s">
        <v>65</v>
      </c>
      <c r="AK94" s="97" t="s">
        <v>66</v>
      </c>
      <c r="AL94" s="45" t="s">
        <v>67</v>
      </c>
      <c r="AM94" s="160" t="str">
        <f>MONTH(B94)&amp;"/"&amp;YEAR(B94)</f>
        <v>3/2026</v>
      </c>
      <c r="AN94" s="45">
        <f>WEEKNUM(B94)-WEEKNUM(EOMONTH(B94,-1)+1)+1</f>
        <v>4</v>
      </c>
      <c r="AO94" s="45" t="str">
        <f>MONTH(R94)&amp;"/"&amp;YEAR(R94)</f>
        <v>5/2026</v>
      </c>
      <c r="AP94" s="45">
        <f>WEEKNUM(R94)-WEEKNUM(EOMONTH(R94,-1)+1)+1</f>
        <v>5</v>
      </c>
      <c r="AQ94" s="45">
        <f>IF(AU94="S",IF(Q94="1. Aceitou o programa",R94-B94,0),0)</f>
        <v>63</v>
      </c>
      <c r="AR94" s="45">
        <f>IF(AU94="S",IF(AND(S94&lt;&gt;"",R94&lt;&gt;""),S94-R94,0),0)</f>
        <v>0</v>
      </c>
      <c r="AS94" s="45">
        <f>IF(AU94="S",IF(Q94="1. Aceitou o programa",IF(OR(X94="Não se Aplica",X94=""),IF(OR(W94="Não se Aplica",W94=""),0,W94-V94),AVERAGE(X94-W94,W94-V94)),0),0)</f>
        <v>6</v>
      </c>
      <c r="AT94" s="45">
        <f>IF(AU94="S",IF(AND(Q94="1. Aceitou o programa",AB94="Realizada"),IFERROR(IF(AA94="",0,AA94-R94),0),0),0)</f>
        <v>0</v>
      </c>
      <c r="AU94" s="45" t="str">
        <f>_xlfn.XLOOKUP(U94,'Lista Suspensa'!$AA$20:$AA$23,'Lista Suspensa'!$AB$20:$AB$23,"N/A")</f>
        <v>S</v>
      </c>
    </row>
    <row r="95" spans="1:47" ht="12" customHeight="1" x14ac:dyDescent="0.3">
      <c r="A95" s="87" t="s">
        <v>47</v>
      </c>
      <c r="B95" s="88">
        <v>46104</v>
      </c>
      <c r="C95" s="89" t="s">
        <v>48</v>
      </c>
      <c r="D95" s="89" t="s">
        <v>49</v>
      </c>
      <c r="E95" s="189">
        <v>88515427</v>
      </c>
      <c r="F95" s="197" t="s">
        <v>425</v>
      </c>
      <c r="G95" s="90">
        <v>12387446720</v>
      </c>
      <c r="H95" s="91">
        <v>32434</v>
      </c>
      <c r="I95" s="89"/>
      <c r="J95" s="89" t="s">
        <v>84</v>
      </c>
      <c r="K95" s="89" t="s">
        <v>76</v>
      </c>
      <c r="L95" s="89" t="s">
        <v>95</v>
      </c>
      <c r="M95" s="89" t="s">
        <v>426</v>
      </c>
      <c r="N95" s="89" t="s">
        <v>291</v>
      </c>
      <c r="O95" s="92" t="s">
        <v>427</v>
      </c>
      <c r="P95" s="93" t="s">
        <v>57</v>
      </c>
      <c r="Q95" s="110" t="s">
        <v>58</v>
      </c>
      <c r="R95" s="94">
        <v>46168</v>
      </c>
      <c r="S95" s="95"/>
      <c r="T95" s="95" t="s">
        <v>59</v>
      </c>
      <c r="U95" s="95" t="s">
        <v>60</v>
      </c>
      <c r="V95" s="91">
        <v>46156</v>
      </c>
      <c r="W95" s="91">
        <v>46160</v>
      </c>
      <c r="X95" s="91">
        <v>46168</v>
      </c>
      <c r="Y95" s="96" t="s">
        <v>61</v>
      </c>
      <c r="Z95" s="89" t="s">
        <v>2798</v>
      </c>
      <c r="AA95" s="95" t="s">
        <v>11119</v>
      </c>
      <c r="AB95" s="95" t="s">
        <v>11186</v>
      </c>
      <c r="AC95" s="95" t="s">
        <v>63</v>
      </c>
      <c r="AD95" s="95" t="s">
        <v>63</v>
      </c>
      <c r="AE95" s="95" t="s">
        <v>63</v>
      </c>
      <c r="AF95" s="95" t="s">
        <v>63</v>
      </c>
      <c r="AG95" s="194" t="s">
        <v>428</v>
      </c>
      <c r="AH95" s="95" t="s">
        <v>63</v>
      </c>
      <c r="AI95" s="97"/>
      <c r="AJ95" s="97" t="s">
        <v>65</v>
      </c>
      <c r="AK95" s="97" t="s">
        <v>66</v>
      </c>
      <c r="AL95" s="45" t="s">
        <v>67</v>
      </c>
      <c r="AM95" s="160" t="str">
        <f>MONTH(B95)&amp;"/"&amp;YEAR(B95)</f>
        <v>3/2026</v>
      </c>
      <c r="AN95" s="45">
        <f>WEEKNUM(B95)-WEEKNUM(EOMONTH(B95,-1)+1)+1</f>
        <v>4</v>
      </c>
      <c r="AO95" s="45" t="str">
        <f>MONTH(R95)&amp;"/"&amp;YEAR(R95)</f>
        <v>5/2026</v>
      </c>
      <c r="AP95" s="45">
        <f>WEEKNUM(R95)-WEEKNUM(EOMONTH(R95,-1)+1)+1</f>
        <v>5</v>
      </c>
      <c r="AQ95" s="45">
        <f>IF(AU95="S",IF(Q95="1. Aceitou o programa",R95-B95,0),0)</f>
        <v>64</v>
      </c>
      <c r="AR95" s="45">
        <f>IF(AU95="S",IF(AND(S95&lt;&gt;"",R95&lt;&gt;""),S95-R95,0),0)</f>
        <v>0</v>
      </c>
      <c r="AS95" s="45">
        <f>IF(AU95="S",IF(Q95="1. Aceitou o programa",IF(OR(X95="Não se Aplica",X95=""),IF(OR(W95="Não se Aplica",W95=""),0,W95-V95),AVERAGE(X95-W95,W95-V95)),0),0)</f>
        <v>6</v>
      </c>
      <c r="AT95" s="45">
        <f>IF(AU95="S",IF(AND(Q95="1. Aceitou o programa",AB95="Realizada"),IFERROR(IF(AA95="",0,AA95-R95),0),0),0)</f>
        <v>0</v>
      </c>
      <c r="AU95" s="45" t="str">
        <f>_xlfn.XLOOKUP(U95,'Lista Suspensa'!$AA$20:$AA$23,'Lista Suspensa'!$AB$20:$AB$23,"N/A")</f>
        <v>S</v>
      </c>
    </row>
    <row r="96" spans="1:47" ht="12" customHeight="1" x14ac:dyDescent="0.3">
      <c r="A96" s="87" t="s">
        <v>47</v>
      </c>
      <c r="B96" s="88">
        <v>46104</v>
      </c>
      <c r="C96" s="89" t="s">
        <v>48</v>
      </c>
      <c r="D96" s="89" t="s">
        <v>49</v>
      </c>
      <c r="E96" s="189">
        <v>89058399</v>
      </c>
      <c r="F96" s="197" t="s">
        <v>429</v>
      </c>
      <c r="G96" s="90">
        <v>21871636876</v>
      </c>
      <c r="H96" s="91">
        <v>30118</v>
      </c>
      <c r="I96" s="89"/>
      <c r="J96" s="89" t="s">
        <v>51</v>
      </c>
      <c r="K96" s="89" t="s">
        <v>52</v>
      </c>
      <c r="L96" s="89" t="s">
        <v>85</v>
      </c>
      <c r="M96" s="89" t="s">
        <v>430</v>
      </c>
      <c r="N96" s="89" t="s">
        <v>150</v>
      </c>
      <c r="O96" s="92" t="s">
        <v>431</v>
      </c>
      <c r="P96" s="93" t="s">
        <v>57</v>
      </c>
      <c r="Q96" s="110" t="s">
        <v>58</v>
      </c>
      <c r="R96" s="94">
        <v>46167</v>
      </c>
      <c r="S96" s="95"/>
      <c r="T96" s="95" t="s">
        <v>59</v>
      </c>
      <c r="U96" s="95" t="s">
        <v>60</v>
      </c>
      <c r="V96" s="91">
        <v>46156</v>
      </c>
      <c r="W96" s="91">
        <v>46164</v>
      </c>
      <c r="X96" s="91" t="s">
        <v>432</v>
      </c>
      <c r="Y96" s="96" t="s">
        <v>269</v>
      </c>
      <c r="Z96" s="89" t="s">
        <v>2798</v>
      </c>
      <c r="AA96" s="95" t="s">
        <v>11120</v>
      </c>
      <c r="AB96" s="95" t="s">
        <v>11186</v>
      </c>
      <c r="AC96" s="95" t="s">
        <v>63</v>
      </c>
      <c r="AD96" s="95" t="s">
        <v>63</v>
      </c>
      <c r="AE96" s="95" t="s">
        <v>63</v>
      </c>
      <c r="AF96" s="95" t="s">
        <v>63</v>
      </c>
      <c r="AG96" s="194" t="s">
        <v>433</v>
      </c>
      <c r="AH96" s="95" t="s">
        <v>63</v>
      </c>
      <c r="AI96" s="97"/>
      <c r="AJ96" s="97" t="s">
        <v>65</v>
      </c>
      <c r="AK96" s="97" t="s">
        <v>66</v>
      </c>
      <c r="AL96" s="45" t="s">
        <v>67</v>
      </c>
      <c r="AM96" s="160" t="str">
        <f>MONTH(B96)&amp;"/"&amp;YEAR(B96)</f>
        <v>3/2026</v>
      </c>
      <c r="AN96" s="45">
        <f>WEEKNUM(B96)-WEEKNUM(EOMONTH(B96,-1)+1)+1</f>
        <v>4</v>
      </c>
      <c r="AO96" s="45" t="str">
        <f>MONTH(R96)&amp;"/"&amp;YEAR(R96)</f>
        <v>5/2026</v>
      </c>
      <c r="AP96" s="45">
        <f>WEEKNUM(R96)-WEEKNUM(EOMONTH(R96,-1)+1)+1</f>
        <v>5</v>
      </c>
      <c r="AQ96" s="45">
        <f>IF(AU96="S",IF(Q96="1. Aceitou o programa",R96-B96,0),0)</f>
        <v>63</v>
      </c>
      <c r="AR96" s="45">
        <f>IF(AU96="S",IF(AND(S96&lt;&gt;"",R96&lt;&gt;""),S96-R96,0),0)</f>
        <v>0</v>
      </c>
      <c r="AS96" s="45">
        <f>IF(AU96="S",IF(Q96="1. Aceitou o programa",IF(OR(X96="Não se Aplica",X96=""),IF(OR(W96="Não se Aplica",W96=""),0,W96-V96),AVERAGE(X96-W96,W96-V96)),0),0)</f>
        <v>8</v>
      </c>
      <c r="AT96" s="45">
        <f>IF(AU96="S",IF(AND(Q96="1. Aceitou o programa",AB96="Realizada"),IFERROR(IF(AA96="",0,AA96-R96),0),0),0)</f>
        <v>0</v>
      </c>
      <c r="AU96" s="45" t="str">
        <f>_xlfn.XLOOKUP(U96,'Lista Suspensa'!$AA$20:$AA$23,'Lista Suspensa'!$AB$20:$AB$23,"N/A")</f>
        <v>S</v>
      </c>
    </row>
    <row r="97" spans="1:47" ht="12" customHeight="1" x14ac:dyDescent="0.3">
      <c r="A97" s="87" t="s">
        <v>47</v>
      </c>
      <c r="B97" s="88">
        <v>46104</v>
      </c>
      <c r="C97" s="89" t="s">
        <v>48</v>
      </c>
      <c r="D97" s="89" t="s">
        <v>49</v>
      </c>
      <c r="E97" s="189">
        <v>92578899</v>
      </c>
      <c r="F97" s="197" t="s">
        <v>434</v>
      </c>
      <c r="G97" s="90">
        <v>15302115735</v>
      </c>
      <c r="H97" s="91">
        <v>34016</v>
      </c>
      <c r="I97" s="89"/>
      <c r="J97" s="89" t="s">
        <v>84</v>
      </c>
      <c r="K97" s="89" t="s">
        <v>76</v>
      </c>
      <c r="L97" s="89" t="s">
        <v>95</v>
      </c>
      <c r="M97" s="89" t="s">
        <v>435</v>
      </c>
      <c r="N97" s="89" t="s">
        <v>331</v>
      </c>
      <c r="O97" s="92" t="s">
        <v>436</v>
      </c>
      <c r="P97" s="93" t="s">
        <v>57</v>
      </c>
      <c r="Q97" s="110" t="s">
        <v>58</v>
      </c>
      <c r="R97" s="94">
        <v>46167</v>
      </c>
      <c r="S97" s="95"/>
      <c r="T97" s="95" t="s">
        <v>59</v>
      </c>
      <c r="U97" s="95" t="s">
        <v>60</v>
      </c>
      <c r="V97" s="91">
        <v>46156</v>
      </c>
      <c r="W97" s="91">
        <v>46164</v>
      </c>
      <c r="X97" s="91">
        <v>46168</v>
      </c>
      <c r="Y97" s="96"/>
      <c r="Z97" s="89" t="s">
        <v>2798</v>
      </c>
      <c r="AA97" s="95" t="s">
        <v>11121</v>
      </c>
      <c r="AB97" s="95" t="s">
        <v>11186</v>
      </c>
      <c r="AC97" s="95" t="s">
        <v>63</v>
      </c>
      <c r="AD97" s="95" t="s">
        <v>63</v>
      </c>
      <c r="AE97" s="95" t="s">
        <v>63</v>
      </c>
      <c r="AF97" s="95" t="s">
        <v>63</v>
      </c>
      <c r="AG97" s="194" t="s">
        <v>182</v>
      </c>
      <c r="AH97" s="95" t="s">
        <v>63</v>
      </c>
      <c r="AI97" s="97"/>
      <c r="AJ97" s="97" t="s">
        <v>65</v>
      </c>
      <c r="AK97" s="97" t="s">
        <v>66</v>
      </c>
      <c r="AL97" s="45" t="s">
        <v>67</v>
      </c>
      <c r="AM97" s="160" t="str">
        <f>MONTH(B97)&amp;"/"&amp;YEAR(B97)</f>
        <v>3/2026</v>
      </c>
      <c r="AN97" s="45">
        <f>WEEKNUM(B97)-WEEKNUM(EOMONTH(B97,-1)+1)+1</f>
        <v>4</v>
      </c>
      <c r="AO97" s="45" t="str">
        <f>MONTH(R97)&amp;"/"&amp;YEAR(R97)</f>
        <v>5/2026</v>
      </c>
      <c r="AP97" s="45">
        <f>WEEKNUM(R97)-WEEKNUM(EOMONTH(R97,-1)+1)+1</f>
        <v>5</v>
      </c>
      <c r="AQ97" s="45">
        <f>IF(AU97="S",IF(Q97="1. Aceitou o programa",R97-B97,0),0)</f>
        <v>63</v>
      </c>
      <c r="AR97" s="45">
        <f>IF(AU97="S",IF(AND(S97&lt;&gt;"",R97&lt;&gt;""),S97-R97,0),0)</f>
        <v>0</v>
      </c>
      <c r="AS97" s="45">
        <f>IF(AU97="S",IF(Q97="1. Aceitou o programa",IF(OR(X97="Não se Aplica",X97=""),IF(OR(W97="Não se Aplica",W97=""),0,W97-V97),AVERAGE(X97-W97,W97-V97)),0),0)</f>
        <v>6</v>
      </c>
      <c r="AT97" s="45">
        <f>IF(AU97="S",IF(AND(Q97="1. Aceitou o programa",AB97="Realizada"),IFERROR(IF(AA97="",0,AA97-R97),0),0),0)</f>
        <v>0</v>
      </c>
      <c r="AU97" s="45" t="str">
        <f>_xlfn.XLOOKUP(U97,'Lista Suspensa'!$AA$20:$AA$23,'Lista Suspensa'!$AB$20:$AB$23,"N/A")</f>
        <v>S</v>
      </c>
    </row>
    <row r="98" spans="1:47" ht="12" customHeight="1" x14ac:dyDescent="0.3">
      <c r="A98" s="87" t="s">
        <v>47</v>
      </c>
      <c r="B98" s="88">
        <v>46104</v>
      </c>
      <c r="C98" s="89" t="s">
        <v>48</v>
      </c>
      <c r="D98" s="89" t="s">
        <v>49</v>
      </c>
      <c r="E98" s="189">
        <v>89254583</v>
      </c>
      <c r="F98" s="197" t="s">
        <v>437</v>
      </c>
      <c r="G98" s="90">
        <v>70180332171</v>
      </c>
      <c r="H98" s="91">
        <v>34236</v>
      </c>
      <c r="I98" s="89"/>
      <c r="J98" s="89" t="s">
        <v>84</v>
      </c>
      <c r="K98" s="89" t="s">
        <v>76</v>
      </c>
      <c r="L98" s="89" t="s">
        <v>95</v>
      </c>
      <c r="M98" s="89" t="s">
        <v>438</v>
      </c>
      <c r="N98" s="89" t="s">
        <v>331</v>
      </c>
      <c r="O98" s="92" t="s">
        <v>439</v>
      </c>
      <c r="P98" s="93" t="s">
        <v>57</v>
      </c>
      <c r="Q98" s="110" t="s">
        <v>58</v>
      </c>
      <c r="R98" s="94">
        <v>46167</v>
      </c>
      <c r="S98" s="95"/>
      <c r="T98" s="95" t="s">
        <v>59</v>
      </c>
      <c r="U98" s="95" t="s">
        <v>60</v>
      </c>
      <c r="V98" s="91">
        <v>46156</v>
      </c>
      <c r="W98" s="91">
        <v>46164</v>
      </c>
      <c r="X98" s="91">
        <v>46168</v>
      </c>
      <c r="Y98" s="96"/>
      <c r="Z98" s="89" t="s">
        <v>2798</v>
      </c>
      <c r="AA98" s="95" t="s">
        <v>11122</v>
      </c>
      <c r="AB98" s="95" t="s">
        <v>11186</v>
      </c>
      <c r="AC98" s="95" t="s">
        <v>63</v>
      </c>
      <c r="AD98" s="95" t="s">
        <v>63</v>
      </c>
      <c r="AE98" s="95" t="s">
        <v>63</v>
      </c>
      <c r="AF98" s="95" t="s">
        <v>63</v>
      </c>
      <c r="AG98" s="194" t="s">
        <v>182</v>
      </c>
      <c r="AH98" s="95" t="s">
        <v>63</v>
      </c>
      <c r="AI98" s="97"/>
      <c r="AJ98" s="97" t="s">
        <v>65</v>
      </c>
      <c r="AK98" s="97" t="s">
        <v>66</v>
      </c>
      <c r="AL98" s="45" t="s">
        <v>67</v>
      </c>
      <c r="AM98" s="160" t="str">
        <f>MONTH(B98)&amp;"/"&amp;YEAR(B98)</f>
        <v>3/2026</v>
      </c>
      <c r="AN98" s="45">
        <f>WEEKNUM(B98)-WEEKNUM(EOMONTH(B98,-1)+1)+1</f>
        <v>4</v>
      </c>
      <c r="AO98" s="45" t="str">
        <f>MONTH(R98)&amp;"/"&amp;YEAR(R98)</f>
        <v>5/2026</v>
      </c>
      <c r="AP98" s="45">
        <f>WEEKNUM(R98)-WEEKNUM(EOMONTH(R98,-1)+1)+1</f>
        <v>5</v>
      </c>
      <c r="AQ98" s="45">
        <f>IF(AU98="S",IF(Q98="1. Aceitou o programa",R98-B98,0),0)</f>
        <v>63</v>
      </c>
      <c r="AR98" s="45">
        <f>IF(AU98="S",IF(AND(S98&lt;&gt;"",R98&lt;&gt;""),S98-R98,0),0)</f>
        <v>0</v>
      </c>
      <c r="AS98" s="45">
        <f>IF(AU98="S",IF(Q98="1. Aceitou o programa",IF(OR(X98="Não se Aplica",X98=""),IF(OR(W98="Não se Aplica",W98=""),0,W98-V98),AVERAGE(X98-W98,W98-V98)),0),0)</f>
        <v>6</v>
      </c>
      <c r="AT98" s="45">
        <f>IF(AU98="S",IF(AND(Q98="1. Aceitou o programa",AB98="Realizada"),IFERROR(IF(AA98="",0,AA98-R98),0),0),0)</f>
        <v>0</v>
      </c>
      <c r="AU98" s="45" t="str">
        <f>_xlfn.XLOOKUP(U98,'Lista Suspensa'!$AA$20:$AA$23,'Lista Suspensa'!$AB$20:$AB$23,"N/A")</f>
        <v>S</v>
      </c>
    </row>
    <row r="99" spans="1:47" ht="12" customHeight="1" x14ac:dyDescent="0.3">
      <c r="A99" s="87" t="s">
        <v>47</v>
      </c>
      <c r="B99" s="88">
        <v>46104</v>
      </c>
      <c r="C99" s="89" t="s">
        <v>48</v>
      </c>
      <c r="D99" s="89" t="s">
        <v>49</v>
      </c>
      <c r="E99" s="189">
        <v>89345868</v>
      </c>
      <c r="F99" s="197" t="s">
        <v>440</v>
      </c>
      <c r="G99" s="90">
        <v>5667023717</v>
      </c>
      <c r="H99" s="91">
        <v>27444</v>
      </c>
      <c r="I99" s="89"/>
      <c r="J99" s="89" t="s">
        <v>51</v>
      </c>
      <c r="K99" s="89" t="s">
        <v>76</v>
      </c>
      <c r="L99" s="89" t="s">
        <v>441</v>
      </c>
      <c r="M99" s="89" t="s">
        <v>442</v>
      </c>
      <c r="N99" s="89" t="s">
        <v>344</v>
      </c>
      <c r="O99" s="92" t="s">
        <v>443</v>
      </c>
      <c r="P99" s="93" t="s">
        <v>57</v>
      </c>
      <c r="Q99" s="110" t="s">
        <v>58</v>
      </c>
      <c r="R99" s="94">
        <v>46168</v>
      </c>
      <c r="S99" s="95"/>
      <c r="T99" s="95" t="s">
        <v>59</v>
      </c>
      <c r="U99" s="95" t="s">
        <v>60</v>
      </c>
      <c r="V99" s="91">
        <v>46156</v>
      </c>
      <c r="W99" s="91">
        <v>46167</v>
      </c>
      <c r="X99" s="91">
        <v>46168</v>
      </c>
      <c r="Y99" s="96" t="s">
        <v>356</v>
      </c>
      <c r="Z99" s="89" t="s">
        <v>2798</v>
      </c>
      <c r="AA99" s="95" t="s">
        <v>11123</v>
      </c>
      <c r="AB99" s="95" t="s">
        <v>11186</v>
      </c>
      <c r="AC99" s="95" t="s">
        <v>63</v>
      </c>
      <c r="AD99" s="95" t="s">
        <v>63</v>
      </c>
      <c r="AE99" s="95" t="s">
        <v>63</v>
      </c>
      <c r="AF99" s="95" t="s">
        <v>63</v>
      </c>
      <c r="AG99" s="194" t="s">
        <v>99</v>
      </c>
      <c r="AH99" s="95" t="s">
        <v>63</v>
      </c>
      <c r="AI99" s="97"/>
      <c r="AJ99" s="97" t="s">
        <v>65</v>
      </c>
      <c r="AK99" s="97" t="s">
        <v>66</v>
      </c>
      <c r="AL99" s="45" t="s">
        <v>67</v>
      </c>
      <c r="AM99" s="160" t="str">
        <f>MONTH(B99)&amp;"/"&amp;YEAR(B99)</f>
        <v>3/2026</v>
      </c>
      <c r="AN99" s="45">
        <f>WEEKNUM(B99)-WEEKNUM(EOMONTH(B99,-1)+1)+1</f>
        <v>4</v>
      </c>
      <c r="AO99" s="45" t="str">
        <f>MONTH(R99)&amp;"/"&amp;YEAR(R99)</f>
        <v>5/2026</v>
      </c>
      <c r="AP99" s="45">
        <f>WEEKNUM(R99)-WEEKNUM(EOMONTH(R99,-1)+1)+1</f>
        <v>5</v>
      </c>
      <c r="AQ99" s="45">
        <f>IF(AU99="S",IF(Q99="1. Aceitou o programa",R99-B99,0),0)</f>
        <v>64</v>
      </c>
      <c r="AR99" s="45">
        <f>IF(AU99="S",IF(AND(S99&lt;&gt;"",R99&lt;&gt;""),S99-R99,0),0)</f>
        <v>0</v>
      </c>
      <c r="AS99" s="45">
        <f>IF(AU99="S",IF(Q99="1. Aceitou o programa",IF(OR(X99="Não se Aplica",X99=""),IF(OR(W99="Não se Aplica",W99=""),0,W99-V99),AVERAGE(X99-W99,W99-V99)),0),0)</f>
        <v>6</v>
      </c>
      <c r="AT99" s="45">
        <f>IF(AU99="S",IF(AND(Q99="1. Aceitou o programa",AB99="Realizada"),IFERROR(IF(AA99="",0,AA99-R99),0),0),0)</f>
        <v>0</v>
      </c>
      <c r="AU99" s="45" t="str">
        <f>_xlfn.XLOOKUP(U99,'Lista Suspensa'!$AA$20:$AA$23,'Lista Suspensa'!$AB$20:$AB$23,"N/A")</f>
        <v>S</v>
      </c>
    </row>
    <row r="100" spans="1:47" ht="12" customHeight="1" x14ac:dyDescent="0.3">
      <c r="A100" s="87" t="s">
        <v>47</v>
      </c>
      <c r="B100" s="88">
        <v>46104</v>
      </c>
      <c r="C100" s="89" t="s">
        <v>48</v>
      </c>
      <c r="D100" s="89" t="s">
        <v>49</v>
      </c>
      <c r="E100" s="189">
        <v>94147992</v>
      </c>
      <c r="F100" s="197" t="s">
        <v>444</v>
      </c>
      <c r="G100" s="90">
        <v>7955741773</v>
      </c>
      <c r="H100" s="91">
        <v>28503</v>
      </c>
      <c r="I100" s="89"/>
      <c r="J100" s="89" t="s">
        <v>84</v>
      </c>
      <c r="K100" s="89" t="s">
        <v>76</v>
      </c>
      <c r="L100" s="89" t="s">
        <v>95</v>
      </c>
      <c r="M100" s="89" t="s">
        <v>445</v>
      </c>
      <c r="N100" s="89" t="s">
        <v>344</v>
      </c>
      <c r="O100" s="92" t="s">
        <v>446</v>
      </c>
      <c r="P100" s="93" t="s">
        <v>57</v>
      </c>
      <c r="Q100" s="110" t="s">
        <v>58</v>
      </c>
      <c r="R100" s="94">
        <v>46168</v>
      </c>
      <c r="S100" s="95"/>
      <c r="T100" s="95" t="s">
        <v>59</v>
      </c>
      <c r="U100" s="95" t="s">
        <v>60</v>
      </c>
      <c r="V100" s="91">
        <v>46156</v>
      </c>
      <c r="W100" s="91">
        <v>46164</v>
      </c>
      <c r="X100" s="91">
        <v>46168</v>
      </c>
      <c r="Y100" s="96"/>
      <c r="Z100" s="89" t="s">
        <v>2798</v>
      </c>
      <c r="AA100" s="95" t="s">
        <v>11124</v>
      </c>
      <c r="AB100" s="95" t="s">
        <v>11186</v>
      </c>
      <c r="AC100" s="95" t="s">
        <v>63</v>
      </c>
      <c r="AD100" s="95" t="s">
        <v>63</v>
      </c>
      <c r="AE100" s="95" t="s">
        <v>63</v>
      </c>
      <c r="AF100" s="95" t="s">
        <v>63</v>
      </c>
      <c r="AG100" s="194" t="s">
        <v>420</v>
      </c>
      <c r="AH100" s="95" t="s">
        <v>63</v>
      </c>
      <c r="AI100" s="97"/>
      <c r="AJ100" s="97" t="s">
        <v>65</v>
      </c>
      <c r="AK100" s="97" t="s">
        <v>66</v>
      </c>
      <c r="AL100" s="45" t="s">
        <v>67</v>
      </c>
      <c r="AM100" s="160" t="str">
        <f>MONTH(B100)&amp;"/"&amp;YEAR(B100)</f>
        <v>3/2026</v>
      </c>
      <c r="AN100" s="45">
        <f>WEEKNUM(B100)-WEEKNUM(EOMONTH(B100,-1)+1)+1</f>
        <v>4</v>
      </c>
      <c r="AO100" s="45" t="str">
        <f>MONTH(R100)&amp;"/"&amp;YEAR(R100)</f>
        <v>5/2026</v>
      </c>
      <c r="AP100" s="45">
        <f>WEEKNUM(R100)-WEEKNUM(EOMONTH(R100,-1)+1)+1</f>
        <v>5</v>
      </c>
      <c r="AQ100" s="45">
        <f>IF(AU100="S",IF(Q100="1. Aceitou o programa",R100-B100,0),0)</f>
        <v>64</v>
      </c>
      <c r="AR100" s="45">
        <f>IF(AU100="S",IF(AND(S100&lt;&gt;"",R100&lt;&gt;""),S100-R100,0),0)</f>
        <v>0</v>
      </c>
      <c r="AS100" s="45">
        <f>IF(AU100="S",IF(Q100="1. Aceitou o programa",IF(OR(X100="Não se Aplica",X100=""),IF(OR(W100="Não se Aplica",W100=""),0,W100-V100),AVERAGE(X100-W100,W100-V100)),0),0)</f>
        <v>6</v>
      </c>
      <c r="AT100" s="45">
        <f>IF(AU100="S",IF(AND(Q100="1. Aceitou o programa",AB100="Realizada"),IFERROR(IF(AA100="",0,AA100-R100),0),0),0)</f>
        <v>0</v>
      </c>
      <c r="AU100" s="45" t="str">
        <f>_xlfn.XLOOKUP(U100,'Lista Suspensa'!$AA$20:$AA$23,'Lista Suspensa'!$AB$20:$AB$23,"N/A")</f>
        <v>S</v>
      </c>
    </row>
    <row r="101" spans="1:47" ht="12" customHeight="1" x14ac:dyDescent="0.3">
      <c r="A101" s="87" t="s">
        <v>47</v>
      </c>
      <c r="B101" s="88">
        <v>46104</v>
      </c>
      <c r="C101" s="89" t="s">
        <v>48</v>
      </c>
      <c r="D101" s="89" t="s">
        <v>49</v>
      </c>
      <c r="E101" s="189">
        <v>89586146</v>
      </c>
      <c r="F101" s="197" t="s">
        <v>447</v>
      </c>
      <c r="G101" s="90">
        <v>8852397841</v>
      </c>
      <c r="H101" s="91">
        <v>24493</v>
      </c>
      <c r="I101" s="89"/>
      <c r="J101" s="89" t="s">
        <v>51</v>
      </c>
      <c r="K101" s="89" t="s">
        <v>52</v>
      </c>
      <c r="L101" s="89" t="s">
        <v>85</v>
      </c>
      <c r="M101" s="89" t="s">
        <v>448</v>
      </c>
      <c r="N101" s="89" t="s">
        <v>449</v>
      </c>
      <c r="O101" s="92" t="s">
        <v>450</v>
      </c>
      <c r="P101" s="93" t="s">
        <v>57</v>
      </c>
      <c r="Q101" s="110" t="s">
        <v>58</v>
      </c>
      <c r="R101" s="94">
        <v>46167</v>
      </c>
      <c r="S101" s="95"/>
      <c r="T101" s="95" t="s">
        <v>59</v>
      </c>
      <c r="U101" s="95" t="s">
        <v>60</v>
      </c>
      <c r="V101" s="91">
        <v>46156</v>
      </c>
      <c r="W101" s="91">
        <v>46164</v>
      </c>
      <c r="X101" s="91">
        <v>46168</v>
      </c>
      <c r="Y101" s="96"/>
      <c r="Z101" s="89" t="s">
        <v>2798</v>
      </c>
      <c r="AA101" s="95" t="s">
        <v>11125</v>
      </c>
      <c r="AB101" s="95" t="s">
        <v>11186</v>
      </c>
      <c r="AC101" s="95" t="s">
        <v>63</v>
      </c>
      <c r="AD101" s="95" t="s">
        <v>63</v>
      </c>
      <c r="AE101" s="95" t="s">
        <v>63</v>
      </c>
      <c r="AF101" s="95" t="s">
        <v>63</v>
      </c>
      <c r="AG101" s="194" t="s">
        <v>451</v>
      </c>
      <c r="AH101" s="95" t="s">
        <v>63</v>
      </c>
      <c r="AI101" s="97"/>
      <c r="AJ101" s="97" t="s">
        <v>65</v>
      </c>
      <c r="AK101" s="97" t="s">
        <v>66</v>
      </c>
      <c r="AL101" s="45" t="s">
        <v>67</v>
      </c>
      <c r="AM101" s="160" t="str">
        <f>MONTH(B101)&amp;"/"&amp;YEAR(B101)</f>
        <v>3/2026</v>
      </c>
      <c r="AN101" s="45">
        <f>WEEKNUM(B101)-WEEKNUM(EOMONTH(B101,-1)+1)+1</f>
        <v>4</v>
      </c>
      <c r="AO101" s="45" t="str">
        <f>MONTH(R101)&amp;"/"&amp;YEAR(R101)</f>
        <v>5/2026</v>
      </c>
      <c r="AP101" s="45">
        <f>WEEKNUM(R101)-WEEKNUM(EOMONTH(R101,-1)+1)+1</f>
        <v>5</v>
      </c>
      <c r="AQ101" s="45">
        <f>IF(AU101="S",IF(Q101="1. Aceitou o programa",R101-B101,0),0)</f>
        <v>63</v>
      </c>
      <c r="AR101" s="45">
        <f>IF(AU101="S",IF(AND(S101&lt;&gt;"",R101&lt;&gt;""),S101-R101,0),0)</f>
        <v>0</v>
      </c>
      <c r="AS101" s="45">
        <f>IF(AU101="S",IF(Q101="1. Aceitou o programa",IF(OR(X101="Não se Aplica",X101=""),IF(OR(W101="Não se Aplica",W101=""),0,W101-V101),AVERAGE(X101-W101,W101-V101)),0),0)</f>
        <v>6</v>
      </c>
      <c r="AT101" s="45">
        <f>IF(AU101="S",IF(AND(Q101="1. Aceitou o programa",AB101="Realizada"),IFERROR(IF(AA101="",0,AA101-R101),0),0),0)</f>
        <v>0</v>
      </c>
      <c r="AU101" s="45" t="str">
        <f>_xlfn.XLOOKUP(U101,'Lista Suspensa'!$AA$20:$AA$23,'Lista Suspensa'!$AB$20:$AB$23,"N/A")</f>
        <v>S</v>
      </c>
    </row>
    <row r="102" spans="1:47" ht="12" customHeight="1" x14ac:dyDescent="0.3">
      <c r="A102" s="87" t="s">
        <v>47</v>
      </c>
      <c r="B102" s="88">
        <v>46104</v>
      </c>
      <c r="C102" s="89" t="s">
        <v>48</v>
      </c>
      <c r="D102" s="89" t="s">
        <v>49</v>
      </c>
      <c r="E102" s="189">
        <v>89949275</v>
      </c>
      <c r="F102" s="197" t="s">
        <v>452</v>
      </c>
      <c r="G102" s="90">
        <v>33221305842</v>
      </c>
      <c r="H102" s="91">
        <v>31041</v>
      </c>
      <c r="I102" s="89"/>
      <c r="J102" s="89" t="s">
        <v>51</v>
      </c>
      <c r="K102" s="89" t="s">
        <v>52</v>
      </c>
      <c r="L102" s="89" t="s">
        <v>85</v>
      </c>
      <c r="M102" s="89" t="s">
        <v>234</v>
      </c>
      <c r="N102" s="89" t="s">
        <v>137</v>
      </c>
      <c r="O102" s="92" t="s">
        <v>453</v>
      </c>
      <c r="P102" s="93" t="s">
        <v>57</v>
      </c>
      <c r="Q102" s="110" t="s">
        <v>58</v>
      </c>
      <c r="R102" s="94">
        <v>46167</v>
      </c>
      <c r="S102" s="95"/>
      <c r="T102" s="95" t="s">
        <v>59</v>
      </c>
      <c r="U102" s="95" t="s">
        <v>60</v>
      </c>
      <c r="V102" s="91">
        <v>46156</v>
      </c>
      <c r="W102" s="91">
        <v>46160</v>
      </c>
      <c r="X102" s="91">
        <v>46168</v>
      </c>
      <c r="Y102" s="96" t="s">
        <v>61</v>
      </c>
      <c r="Z102" s="89" t="s">
        <v>2798</v>
      </c>
      <c r="AA102" s="95" t="s">
        <v>11126</v>
      </c>
      <c r="AB102" s="95" t="s">
        <v>11186</v>
      </c>
      <c r="AC102" s="95" t="s">
        <v>63</v>
      </c>
      <c r="AD102" s="95" t="s">
        <v>63</v>
      </c>
      <c r="AE102" s="95" t="s">
        <v>63</v>
      </c>
      <c r="AF102" s="95" t="s">
        <v>63</v>
      </c>
      <c r="AG102" s="194" t="s">
        <v>365</v>
      </c>
      <c r="AH102" s="95" t="s">
        <v>63</v>
      </c>
      <c r="AI102" s="97"/>
      <c r="AJ102" s="97" t="s">
        <v>65</v>
      </c>
      <c r="AK102" s="97" t="s">
        <v>66</v>
      </c>
      <c r="AL102" s="45" t="s">
        <v>67</v>
      </c>
      <c r="AM102" s="160" t="str">
        <f>MONTH(B102)&amp;"/"&amp;YEAR(B102)</f>
        <v>3/2026</v>
      </c>
      <c r="AN102" s="45">
        <f>WEEKNUM(B102)-WEEKNUM(EOMONTH(B102,-1)+1)+1</f>
        <v>4</v>
      </c>
      <c r="AO102" s="45" t="str">
        <f>MONTH(R102)&amp;"/"&amp;YEAR(R102)</f>
        <v>5/2026</v>
      </c>
      <c r="AP102" s="45">
        <f>WEEKNUM(R102)-WEEKNUM(EOMONTH(R102,-1)+1)+1</f>
        <v>5</v>
      </c>
      <c r="AQ102" s="45">
        <f>IF(AU102="S",IF(Q102="1. Aceitou o programa",R102-B102,0),0)</f>
        <v>63</v>
      </c>
      <c r="AR102" s="45">
        <f>IF(AU102="S",IF(AND(S102&lt;&gt;"",R102&lt;&gt;""),S102-R102,0),0)</f>
        <v>0</v>
      </c>
      <c r="AS102" s="45">
        <f>IF(AU102="S",IF(Q102="1. Aceitou o programa",IF(OR(X102="Não se Aplica",X102=""),IF(OR(W102="Não se Aplica",W102=""),0,W102-V102),AVERAGE(X102-W102,W102-V102)),0),0)</f>
        <v>6</v>
      </c>
      <c r="AT102" s="45">
        <f>IF(AU102="S",IF(AND(Q102="1. Aceitou o programa",AB102="Realizada"),IFERROR(IF(AA102="",0,AA102-R102),0),0),0)</f>
        <v>0</v>
      </c>
      <c r="AU102" s="45" t="str">
        <f>_xlfn.XLOOKUP(U102,'Lista Suspensa'!$AA$20:$AA$23,'Lista Suspensa'!$AB$20:$AB$23,"N/A")</f>
        <v>S</v>
      </c>
    </row>
    <row r="103" spans="1:47" ht="12" customHeight="1" x14ac:dyDescent="0.3">
      <c r="A103" s="87" t="s">
        <v>47</v>
      </c>
      <c r="B103" s="88">
        <v>46104</v>
      </c>
      <c r="C103" s="89" t="s">
        <v>48</v>
      </c>
      <c r="D103" s="89" t="s">
        <v>49</v>
      </c>
      <c r="E103" s="189">
        <v>92661278</v>
      </c>
      <c r="F103" s="197" t="s">
        <v>454</v>
      </c>
      <c r="G103" s="90">
        <v>27405875890</v>
      </c>
      <c r="H103" s="91">
        <v>26816</v>
      </c>
      <c r="I103" s="89"/>
      <c r="J103" s="89" t="s">
        <v>51</v>
      </c>
      <c r="K103" s="89" t="s">
        <v>52</v>
      </c>
      <c r="L103" s="89" t="s">
        <v>85</v>
      </c>
      <c r="M103" s="89" t="s">
        <v>455</v>
      </c>
      <c r="N103" s="89" t="s">
        <v>449</v>
      </c>
      <c r="O103" s="92" t="s">
        <v>456</v>
      </c>
      <c r="P103" s="93" t="s">
        <v>57</v>
      </c>
      <c r="Q103" s="110" t="s">
        <v>58</v>
      </c>
      <c r="R103" s="94">
        <v>46167</v>
      </c>
      <c r="S103" s="95"/>
      <c r="T103" s="95" t="s">
        <v>59</v>
      </c>
      <c r="U103" s="95" t="s">
        <v>60</v>
      </c>
      <c r="V103" s="91">
        <v>46156</v>
      </c>
      <c r="W103" s="91">
        <v>46164</v>
      </c>
      <c r="X103" s="91">
        <v>46168</v>
      </c>
      <c r="Y103" s="96"/>
      <c r="Z103" s="89" t="s">
        <v>2798</v>
      </c>
      <c r="AA103" s="95" t="s">
        <v>11127</v>
      </c>
      <c r="AB103" s="95" t="s">
        <v>11186</v>
      </c>
      <c r="AC103" s="95" t="s">
        <v>63</v>
      </c>
      <c r="AD103" s="95" t="s">
        <v>63</v>
      </c>
      <c r="AE103" s="95" t="s">
        <v>63</v>
      </c>
      <c r="AF103" s="95" t="s">
        <v>63</v>
      </c>
      <c r="AG103" s="194" t="s">
        <v>143</v>
      </c>
      <c r="AH103" s="95" t="s">
        <v>63</v>
      </c>
      <c r="AI103" s="97"/>
      <c r="AJ103" s="97" t="s">
        <v>65</v>
      </c>
      <c r="AK103" s="97" t="s">
        <v>66</v>
      </c>
      <c r="AL103" s="45" t="s">
        <v>67</v>
      </c>
      <c r="AM103" s="160" t="str">
        <f>MONTH(B103)&amp;"/"&amp;YEAR(B103)</f>
        <v>3/2026</v>
      </c>
      <c r="AN103" s="45">
        <f>WEEKNUM(B103)-WEEKNUM(EOMONTH(B103,-1)+1)+1</f>
        <v>4</v>
      </c>
      <c r="AO103" s="45" t="str">
        <f>MONTH(R103)&amp;"/"&amp;YEAR(R103)</f>
        <v>5/2026</v>
      </c>
      <c r="AP103" s="45">
        <f>WEEKNUM(R103)-WEEKNUM(EOMONTH(R103,-1)+1)+1</f>
        <v>5</v>
      </c>
      <c r="AQ103" s="45">
        <f>IF(AU103="S",IF(Q103="1. Aceitou o programa",R103-B103,0),0)</f>
        <v>63</v>
      </c>
      <c r="AR103" s="45">
        <f>IF(AU103="S",IF(AND(S103&lt;&gt;"",R103&lt;&gt;""),S103-R103,0),0)</f>
        <v>0</v>
      </c>
      <c r="AS103" s="45">
        <f>IF(AU103="S",IF(Q103="1. Aceitou o programa",IF(OR(X103="Não se Aplica",X103=""),IF(OR(W103="Não se Aplica",W103=""),0,W103-V103),AVERAGE(X103-W103,W103-V103)),0),0)</f>
        <v>6</v>
      </c>
      <c r="AT103" s="45">
        <f>IF(AU103="S",IF(AND(Q103="1. Aceitou o programa",AB103="Realizada"),IFERROR(IF(AA103="",0,AA103-R103),0),0),0)</f>
        <v>0</v>
      </c>
      <c r="AU103" s="45" t="str">
        <f>_xlfn.XLOOKUP(U103,'Lista Suspensa'!$AA$20:$AA$23,'Lista Suspensa'!$AB$20:$AB$23,"N/A")</f>
        <v>S</v>
      </c>
    </row>
    <row r="104" spans="1:47" ht="12" customHeight="1" x14ac:dyDescent="0.3">
      <c r="A104" s="87" t="s">
        <v>47</v>
      </c>
      <c r="B104" s="88">
        <v>46104</v>
      </c>
      <c r="C104" s="89" t="s">
        <v>48</v>
      </c>
      <c r="D104" s="89" t="s">
        <v>49</v>
      </c>
      <c r="E104" s="189">
        <v>96221928</v>
      </c>
      <c r="F104" s="197" t="s">
        <v>457</v>
      </c>
      <c r="G104" s="90">
        <v>38546117810</v>
      </c>
      <c r="H104" s="91">
        <v>34397</v>
      </c>
      <c r="I104" s="89"/>
      <c r="J104" s="89" t="s">
        <v>51</v>
      </c>
      <c r="K104" s="89" t="s">
        <v>52</v>
      </c>
      <c r="L104" s="89" t="s">
        <v>85</v>
      </c>
      <c r="M104" s="89" t="s">
        <v>458</v>
      </c>
      <c r="N104" s="89" t="s">
        <v>150</v>
      </c>
      <c r="O104" s="92" t="s">
        <v>459</v>
      </c>
      <c r="P104" s="93" t="s">
        <v>57</v>
      </c>
      <c r="Q104" s="110" t="s">
        <v>58</v>
      </c>
      <c r="R104" s="94">
        <v>46168</v>
      </c>
      <c r="S104" s="95"/>
      <c r="T104" s="95" t="s">
        <v>59</v>
      </c>
      <c r="U104" s="95" t="s">
        <v>60</v>
      </c>
      <c r="V104" s="91">
        <v>46156</v>
      </c>
      <c r="W104" s="91">
        <v>46160</v>
      </c>
      <c r="X104" s="91">
        <v>46168</v>
      </c>
      <c r="Y104" s="96" t="s">
        <v>61</v>
      </c>
      <c r="Z104" s="89" t="s">
        <v>2798</v>
      </c>
      <c r="AA104" s="95" t="s">
        <v>11128</v>
      </c>
      <c r="AB104" s="95" t="s">
        <v>11186</v>
      </c>
      <c r="AC104" s="95" t="s">
        <v>63</v>
      </c>
      <c r="AD104" s="95" t="s">
        <v>63</v>
      </c>
      <c r="AE104" s="95" t="s">
        <v>63</v>
      </c>
      <c r="AF104" s="95" t="s">
        <v>63</v>
      </c>
      <c r="AG104" s="194" t="s">
        <v>265</v>
      </c>
      <c r="AH104" s="95" t="s">
        <v>63</v>
      </c>
      <c r="AI104" s="97"/>
      <c r="AJ104" s="97" t="s">
        <v>65</v>
      </c>
      <c r="AK104" s="97" t="s">
        <v>66</v>
      </c>
      <c r="AL104" s="45" t="s">
        <v>67</v>
      </c>
      <c r="AM104" s="160" t="str">
        <f>MONTH(B104)&amp;"/"&amp;YEAR(B104)</f>
        <v>3/2026</v>
      </c>
      <c r="AN104" s="45">
        <f>WEEKNUM(B104)-WEEKNUM(EOMONTH(B104,-1)+1)+1</f>
        <v>4</v>
      </c>
      <c r="AO104" s="45" t="str">
        <f>MONTH(R104)&amp;"/"&amp;YEAR(R104)</f>
        <v>5/2026</v>
      </c>
      <c r="AP104" s="45">
        <f>WEEKNUM(R104)-WEEKNUM(EOMONTH(R104,-1)+1)+1</f>
        <v>5</v>
      </c>
      <c r="AQ104" s="45">
        <f>IF(AU104="S",IF(Q104="1. Aceitou o programa",R104-B104,0),0)</f>
        <v>64</v>
      </c>
      <c r="AR104" s="45">
        <f>IF(AU104="S",IF(AND(S104&lt;&gt;"",R104&lt;&gt;""),S104-R104,0),0)</f>
        <v>0</v>
      </c>
      <c r="AS104" s="45">
        <f>IF(AU104="S",IF(Q104="1. Aceitou o programa",IF(OR(X104="Não se Aplica",X104=""),IF(OR(W104="Não se Aplica",W104=""),0,W104-V104),AVERAGE(X104-W104,W104-V104)),0),0)</f>
        <v>6</v>
      </c>
      <c r="AT104" s="45">
        <f>IF(AU104="S",IF(AND(Q104="1. Aceitou o programa",AB104="Realizada"),IFERROR(IF(AA104="",0,AA104-R104),0),0),0)</f>
        <v>0</v>
      </c>
      <c r="AU104" s="45" t="str">
        <f>_xlfn.XLOOKUP(U104,'Lista Suspensa'!$AA$20:$AA$23,'Lista Suspensa'!$AB$20:$AB$23,"N/A")</f>
        <v>S</v>
      </c>
    </row>
    <row r="105" spans="1:47" ht="12" customHeight="1" x14ac:dyDescent="0.3">
      <c r="A105" s="87" t="s">
        <v>47</v>
      </c>
      <c r="B105" s="88">
        <v>46104</v>
      </c>
      <c r="C105" s="89" t="s">
        <v>48</v>
      </c>
      <c r="D105" s="89" t="s">
        <v>49</v>
      </c>
      <c r="E105" s="189">
        <v>92950595</v>
      </c>
      <c r="F105" s="197" t="s">
        <v>460</v>
      </c>
      <c r="G105" s="90">
        <v>8064063728</v>
      </c>
      <c r="H105" s="91">
        <v>28288</v>
      </c>
      <c r="I105" s="89"/>
      <c r="J105" s="89" t="s">
        <v>51</v>
      </c>
      <c r="K105" s="89" t="s">
        <v>76</v>
      </c>
      <c r="L105" s="89" t="s">
        <v>95</v>
      </c>
      <c r="M105" s="89" t="s">
        <v>222</v>
      </c>
      <c r="N105" s="89" t="s">
        <v>331</v>
      </c>
      <c r="O105" s="92" t="s">
        <v>461</v>
      </c>
      <c r="P105" s="93" t="s">
        <v>57</v>
      </c>
      <c r="Q105" s="110" t="s">
        <v>58</v>
      </c>
      <c r="R105" s="94">
        <v>46168</v>
      </c>
      <c r="S105" s="95"/>
      <c r="T105" s="95" t="s">
        <v>59</v>
      </c>
      <c r="U105" s="95" t="s">
        <v>60</v>
      </c>
      <c r="V105" s="91">
        <v>46156</v>
      </c>
      <c r="W105" s="91">
        <v>46164</v>
      </c>
      <c r="X105" s="91">
        <v>46168</v>
      </c>
      <c r="Y105" s="96"/>
      <c r="Z105" s="89" t="s">
        <v>2798</v>
      </c>
      <c r="AA105" s="95" t="s">
        <v>11129</v>
      </c>
      <c r="AB105" s="95" t="s">
        <v>11186</v>
      </c>
      <c r="AC105" s="95" t="s">
        <v>63</v>
      </c>
      <c r="AD105" s="95" t="s">
        <v>63</v>
      </c>
      <c r="AE105" s="95" t="s">
        <v>63</v>
      </c>
      <c r="AF105" s="95" t="s">
        <v>63</v>
      </c>
      <c r="AG105" s="194" t="s">
        <v>462</v>
      </c>
      <c r="AH105" s="95" t="s">
        <v>63</v>
      </c>
      <c r="AI105" s="97"/>
      <c r="AJ105" s="97" t="s">
        <v>65</v>
      </c>
      <c r="AK105" s="97" t="s">
        <v>66</v>
      </c>
      <c r="AL105" s="45" t="s">
        <v>67</v>
      </c>
      <c r="AM105" s="160" t="str">
        <f>MONTH(B105)&amp;"/"&amp;YEAR(B105)</f>
        <v>3/2026</v>
      </c>
      <c r="AN105" s="45">
        <f>WEEKNUM(B105)-WEEKNUM(EOMONTH(B105,-1)+1)+1</f>
        <v>4</v>
      </c>
      <c r="AO105" s="45" t="str">
        <f>MONTH(R105)&amp;"/"&amp;YEAR(R105)</f>
        <v>5/2026</v>
      </c>
      <c r="AP105" s="45">
        <f>WEEKNUM(R105)-WEEKNUM(EOMONTH(R105,-1)+1)+1</f>
        <v>5</v>
      </c>
      <c r="AQ105" s="45">
        <f>IF(AU105="S",IF(Q105="1. Aceitou o programa",R105-B105,0),0)</f>
        <v>64</v>
      </c>
      <c r="AR105" s="45">
        <f>IF(AU105="S",IF(AND(S105&lt;&gt;"",R105&lt;&gt;""),S105-R105,0),0)</f>
        <v>0</v>
      </c>
      <c r="AS105" s="45">
        <f>IF(AU105="S",IF(Q105="1. Aceitou o programa",IF(OR(X105="Não se Aplica",X105=""),IF(OR(W105="Não se Aplica",W105=""),0,W105-V105),AVERAGE(X105-W105,W105-V105)),0),0)</f>
        <v>6</v>
      </c>
      <c r="AT105" s="45">
        <f>IF(AU105="S",IF(AND(Q105="1. Aceitou o programa",AB105="Realizada"),IFERROR(IF(AA105="",0,AA105-R105),0),0),0)</f>
        <v>0</v>
      </c>
      <c r="AU105" s="45" t="str">
        <f>_xlfn.XLOOKUP(U105,'Lista Suspensa'!$AA$20:$AA$23,'Lista Suspensa'!$AB$20:$AB$23,"N/A")</f>
        <v>S</v>
      </c>
    </row>
    <row r="106" spans="1:47" ht="12" customHeight="1" x14ac:dyDescent="0.3">
      <c r="A106" s="87" t="s">
        <v>47</v>
      </c>
      <c r="B106" s="88">
        <v>46104</v>
      </c>
      <c r="C106" s="89" t="s">
        <v>48</v>
      </c>
      <c r="D106" s="89" t="s">
        <v>49</v>
      </c>
      <c r="E106" s="189">
        <v>93427146</v>
      </c>
      <c r="F106" s="197" t="s">
        <v>463</v>
      </c>
      <c r="G106" s="90">
        <v>605146551</v>
      </c>
      <c r="H106" s="91">
        <v>29861</v>
      </c>
      <c r="I106" s="89"/>
      <c r="J106" s="89" t="s">
        <v>84</v>
      </c>
      <c r="K106" s="89" t="s">
        <v>52</v>
      </c>
      <c r="L106" s="89" t="s">
        <v>85</v>
      </c>
      <c r="M106" s="89" t="s">
        <v>464</v>
      </c>
      <c r="N106" s="89" t="s">
        <v>150</v>
      </c>
      <c r="O106" s="92" t="s">
        <v>465</v>
      </c>
      <c r="P106" s="93" t="s">
        <v>57</v>
      </c>
      <c r="Q106" s="110" t="s">
        <v>58</v>
      </c>
      <c r="R106" s="94">
        <v>46168</v>
      </c>
      <c r="S106" s="95"/>
      <c r="T106" s="95" t="s">
        <v>59</v>
      </c>
      <c r="U106" s="95" t="s">
        <v>60</v>
      </c>
      <c r="V106" s="91">
        <v>46157</v>
      </c>
      <c r="W106" s="91">
        <v>46164</v>
      </c>
      <c r="X106" s="91">
        <v>46168</v>
      </c>
      <c r="Y106" s="96"/>
      <c r="Z106" s="89" t="s">
        <v>2798</v>
      </c>
      <c r="AA106" s="95" t="s">
        <v>11130</v>
      </c>
      <c r="AB106" s="95" t="s">
        <v>11186</v>
      </c>
      <c r="AC106" s="95" t="s">
        <v>63</v>
      </c>
      <c r="AD106" s="95" t="s">
        <v>63</v>
      </c>
      <c r="AE106" s="95" t="s">
        <v>63</v>
      </c>
      <c r="AF106" s="95" t="s">
        <v>63</v>
      </c>
      <c r="AG106" s="194" t="s">
        <v>417</v>
      </c>
      <c r="AH106" s="95" t="s">
        <v>63</v>
      </c>
      <c r="AI106" s="97"/>
      <c r="AJ106" s="97" t="s">
        <v>65</v>
      </c>
      <c r="AK106" s="97" t="s">
        <v>66</v>
      </c>
      <c r="AL106" s="45" t="s">
        <v>67</v>
      </c>
      <c r="AM106" s="160" t="str">
        <f>MONTH(B106)&amp;"/"&amp;YEAR(B106)</f>
        <v>3/2026</v>
      </c>
      <c r="AN106" s="45">
        <f>WEEKNUM(B106)-WEEKNUM(EOMONTH(B106,-1)+1)+1</f>
        <v>4</v>
      </c>
      <c r="AO106" s="45" t="str">
        <f>MONTH(R106)&amp;"/"&amp;YEAR(R106)</f>
        <v>5/2026</v>
      </c>
      <c r="AP106" s="45">
        <f>WEEKNUM(R106)-WEEKNUM(EOMONTH(R106,-1)+1)+1</f>
        <v>5</v>
      </c>
      <c r="AQ106" s="45">
        <f>IF(AU106="S",IF(Q106="1. Aceitou o programa",R106-B106,0),0)</f>
        <v>64</v>
      </c>
      <c r="AR106" s="45">
        <f>IF(AU106="S",IF(AND(S106&lt;&gt;"",R106&lt;&gt;""),S106-R106,0),0)</f>
        <v>0</v>
      </c>
      <c r="AS106" s="45">
        <f>IF(AU106="S",IF(Q106="1. Aceitou o programa",IF(OR(X106="Não se Aplica",X106=""),IF(OR(W106="Não se Aplica",W106=""),0,W106-V106),AVERAGE(X106-W106,W106-V106)),0),0)</f>
        <v>5.5</v>
      </c>
      <c r="AT106" s="45">
        <f>IF(AU106="S",IF(AND(Q106="1. Aceitou o programa",AB106="Realizada"),IFERROR(IF(AA106="",0,AA106-R106),0),0),0)</f>
        <v>0</v>
      </c>
      <c r="AU106" s="45" t="str">
        <f>_xlfn.XLOOKUP(U106,'Lista Suspensa'!$AA$20:$AA$23,'Lista Suspensa'!$AB$20:$AB$23,"N/A")</f>
        <v>S</v>
      </c>
    </row>
    <row r="107" spans="1:47" ht="12" customHeight="1" x14ac:dyDescent="0.3">
      <c r="A107" s="87" t="s">
        <v>47</v>
      </c>
      <c r="B107" s="88">
        <v>46104</v>
      </c>
      <c r="C107" s="89" t="s">
        <v>48</v>
      </c>
      <c r="D107" s="89" t="s">
        <v>49</v>
      </c>
      <c r="E107" s="189">
        <v>85759653</v>
      </c>
      <c r="F107" s="197" t="s">
        <v>466</v>
      </c>
      <c r="G107" s="90">
        <v>2907435833</v>
      </c>
      <c r="H107" s="91">
        <v>17594</v>
      </c>
      <c r="I107" s="89"/>
      <c r="J107" s="89" t="s">
        <v>51</v>
      </c>
      <c r="K107" s="89" t="s">
        <v>52</v>
      </c>
      <c r="L107" s="89" t="s">
        <v>85</v>
      </c>
      <c r="M107" s="89" t="s">
        <v>467</v>
      </c>
      <c r="N107" s="89" t="s">
        <v>137</v>
      </c>
      <c r="O107" s="92" t="s">
        <v>468</v>
      </c>
      <c r="P107" s="93" t="s">
        <v>57</v>
      </c>
      <c r="Q107" s="110" t="s">
        <v>58</v>
      </c>
      <c r="R107" s="94">
        <v>46167</v>
      </c>
      <c r="S107" s="95"/>
      <c r="T107" s="95" t="s">
        <v>59</v>
      </c>
      <c r="U107" s="95" t="s">
        <v>60</v>
      </c>
      <c r="V107" s="91">
        <v>46157</v>
      </c>
      <c r="W107" s="91">
        <v>46164</v>
      </c>
      <c r="X107" s="91">
        <v>46168</v>
      </c>
      <c r="Y107" s="96"/>
      <c r="Z107" s="89" t="s">
        <v>2798</v>
      </c>
      <c r="AA107" s="95" t="s">
        <v>11131</v>
      </c>
      <c r="AB107" s="95" t="s">
        <v>11186</v>
      </c>
      <c r="AC107" s="95" t="s">
        <v>63</v>
      </c>
      <c r="AD107" s="95" t="s">
        <v>63</v>
      </c>
      <c r="AE107" s="95" t="s">
        <v>63</v>
      </c>
      <c r="AF107" s="95" t="s">
        <v>63</v>
      </c>
      <c r="AG107" s="194" t="s">
        <v>173</v>
      </c>
      <c r="AH107" s="95" t="s">
        <v>63</v>
      </c>
      <c r="AI107" s="97"/>
      <c r="AJ107" s="97" t="s">
        <v>65</v>
      </c>
      <c r="AK107" s="97" t="s">
        <v>66</v>
      </c>
      <c r="AL107" s="45" t="s">
        <v>67</v>
      </c>
      <c r="AM107" s="160" t="str">
        <f>MONTH(B107)&amp;"/"&amp;YEAR(B107)</f>
        <v>3/2026</v>
      </c>
      <c r="AN107" s="45">
        <f>WEEKNUM(B107)-WEEKNUM(EOMONTH(B107,-1)+1)+1</f>
        <v>4</v>
      </c>
      <c r="AO107" s="45" t="str">
        <f>MONTH(R107)&amp;"/"&amp;YEAR(R107)</f>
        <v>5/2026</v>
      </c>
      <c r="AP107" s="45">
        <f>WEEKNUM(R107)-WEEKNUM(EOMONTH(R107,-1)+1)+1</f>
        <v>5</v>
      </c>
      <c r="AQ107" s="45">
        <f>IF(AU107="S",IF(Q107="1. Aceitou o programa",R107-B107,0),0)</f>
        <v>63</v>
      </c>
      <c r="AR107" s="45">
        <f>IF(AU107="S",IF(AND(S107&lt;&gt;"",R107&lt;&gt;""),S107-R107,0),0)</f>
        <v>0</v>
      </c>
      <c r="AS107" s="45">
        <f>IF(AU107="S",IF(Q107="1. Aceitou o programa",IF(OR(X107="Não se Aplica",X107=""),IF(OR(W107="Não se Aplica",W107=""),0,W107-V107),AVERAGE(X107-W107,W107-V107)),0),0)</f>
        <v>5.5</v>
      </c>
      <c r="AT107" s="45">
        <f>IF(AU107="S",IF(AND(Q107="1. Aceitou o programa",AB107="Realizada"),IFERROR(IF(AA107="",0,AA107-R107),0),0),0)</f>
        <v>0</v>
      </c>
      <c r="AU107" s="45" t="str">
        <f>_xlfn.XLOOKUP(U107,'Lista Suspensa'!$AA$20:$AA$23,'Lista Suspensa'!$AB$20:$AB$23,"N/A")</f>
        <v>S</v>
      </c>
    </row>
    <row r="108" spans="1:47" ht="12" customHeight="1" x14ac:dyDescent="0.3">
      <c r="A108" s="87" t="s">
        <v>47</v>
      </c>
      <c r="B108" s="88">
        <v>46104</v>
      </c>
      <c r="C108" s="89" t="s">
        <v>48</v>
      </c>
      <c r="D108" s="89" t="s">
        <v>49</v>
      </c>
      <c r="E108" s="189">
        <v>93602523</v>
      </c>
      <c r="F108" s="197" t="s">
        <v>469</v>
      </c>
      <c r="G108" s="90">
        <v>14223271830</v>
      </c>
      <c r="H108" s="91">
        <v>24079</v>
      </c>
      <c r="I108" s="89"/>
      <c r="J108" s="89" t="s">
        <v>51</v>
      </c>
      <c r="K108" s="89" t="s">
        <v>52</v>
      </c>
      <c r="L108" s="89" t="s">
        <v>85</v>
      </c>
      <c r="M108" s="89" t="s">
        <v>470</v>
      </c>
      <c r="N108" s="89" t="s">
        <v>150</v>
      </c>
      <c r="O108" s="92" t="s">
        <v>471</v>
      </c>
      <c r="P108" s="93" t="s">
        <v>57</v>
      </c>
      <c r="Q108" s="110" t="s">
        <v>58</v>
      </c>
      <c r="R108" s="94">
        <v>46168</v>
      </c>
      <c r="S108" s="95"/>
      <c r="T108" s="95" t="s">
        <v>59</v>
      </c>
      <c r="U108" s="95" t="s">
        <v>60</v>
      </c>
      <c r="V108" s="91">
        <v>46157</v>
      </c>
      <c r="W108" s="91">
        <v>46164</v>
      </c>
      <c r="X108" s="91">
        <v>46168</v>
      </c>
      <c r="Y108" s="96"/>
      <c r="Z108" s="89" t="s">
        <v>2798</v>
      </c>
      <c r="AA108" s="95" t="s">
        <v>11132</v>
      </c>
      <c r="AB108" s="95" t="s">
        <v>11186</v>
      </c>
      <c r="AC108" s="95" t="s">
        <v>63</v>
      </c>
      <c r="AD108" s="95" t="s">
        <v>63</v>
      </c>
      <c r="AE108" s="95" t="s">
        <v>63</v>
      </c>
      <c r="AF108" s="95" t="s">
        <v>63</v>
      </c>
      <c r="AG108" s="194" t="s">
        <v>472</v>
      </c>
      <c r="AH108" s="95" t="s">
        <v>63</v>
      </c>
      <c r="AI108" s="97"/>
      <c r="AJ108" s="97" t="s">
        <v>65</v>
      </c>
      <c r="AK108" s="97" t="s">
        <v>66</v>
      </c>
      <c r="AL108" s="45" t="s">
        <v>67</v>
      </c>
      <c r="AM108" s="160" t="str">
        <f>MONTH(B108)&amp;"/"&amp;YEAR(B108)</f>
        <v>3/2026</v>
      </c>
      <c r="AN108" s="45">
        <f>WEEKNUM(B108)-WEEKNUM(EOMONTH(B108,-1)+1)+1</f>
        <v>4</v>
      </c>
      <c r="AO108" s="45" t="str">
        <f>MONTH(R108)&amp;"/"&amp;YEAR(R108)</f>
        <v>5/2026</v>
      </c>
      <c r="AP108" s="45">
        <f>WEEKNUM(R108)-WEEKNUM(EOMONTH(R108,-1)+1)+1</f>
        <v>5</v>
      </c>
      <c r="AQ108" s="45">
        <f>IF(AU108="S",IF(Q108="1. Aceitou o programa",R108-B108,0),0)</f>
        <v>64</v>
      </c>
      <c r="AR108" s="45">
        <f>IF(AU108="S",IF(AND(S108&lt;&gt;"",R108&lt;&gt;""),S108-R108,0),0)</f>
        <v>0</v>
      </c>
      <c r="AS108" s="45">
        <f>IF(AU108="S",IF(Q108="1. Aceitou o programa",IF(OR(X108="Não se Aplica",X108=""),IF(OR(W108="Não se Aplica",W108=""),0,W108-V108),AVERAGE(X108-W108,W108-V108)),0),0)</f>
        <v>5.5</v>
      </c>
      <c r="AT108" s="45">
        <f>IF(AU108="S",IF(AND(Q108="1. Aceitou o programa",AB108="Realizada"),IFERROR(IF(AA108="",0,AA108-R108),0),0),0)</f>
        <v>0</v>
      </c>
      <c r="AU108" s="45" t="str">
        <f>_xlfn.XLOOKUP(U108,'Lista Suspensa'!$AA$20:$AA$23,'Lista Suspensa'!$AB$20:$AB$23,"N/A")</f>
        <v>S</v>
      </c>
    </row>
    <row r="109" spans="1:47" ht="12" customHeight="1" x14ac:dyDescent="0.3">
      <c r="A109" s="87" t="s">
        <v>47</v>
      </c>
      <c r="B109" s="88">
        <v>46104</v>
      </c>
      <c r="C109" s="89" t="s">
        <v>48</v>
      </c>
      <c r="D109" s="89" t="s">
        <v>49</v>
      </c>
      <c r="E109" s="189">
        <v>93803780</v>
      </c>
      <c r="F109" s="197" t="s">
        <v>473</v>
      </c>
      <c r="G109" s="90">
        <v>42784813819</v>
      </c>
      <c r="H109" s="91">
        <v>35004</v>
      </c>
      <c r="I109" s="89"/>
      <c r="J109" s="89" t="s">
        <v>51</v>
      </c>
      <c r="K109" s="89" t="s">
        <v>52</v>
      </c>
      <c r="L109" s="89" t="s">
        <v>410</v>
      </c>
      <c r="M109" s="89" t="s">
        <v>474</v>
      </c>
      <c r="N109" s="89" t="s">
        <v>137</v>
      </c>
      <c r="O109" s="92" t="s">
        <v>475</v>
      </c>
      <c r="P109" s="93" t="s">
        <v>57</v>
      </c>
      <c r="Q109" s="110" t="s">
        <v>58</v>
      </c>
      <c r="R109" s="94">
        <v>46167</v>
      </c>
      <c r="S109" s="95"/>
      <c r="T109" s="95" t="s">
        <v>59</v>
      </c>
      <c r="U109" s="95" t="s">
        <v>60</v>
      </c>
      <c r="V109" s="91">
        <v>46157</v>
      </c>
      <c r="W109" s="91">
        <v>46160</v>
      </c>
      <c r="X109" s="91">
        <v>46168</v>
      </c>
      <c r="Y109" s="96" t="s">
        <v>61</v>
      </c>
      <c r="Z109" s="89" t="s">
        <v>2798</v>
      </c>
      <c r="AA109" s="95" t="s">
        <v>11133</v>
      </c>
      <c r="AB109" s="95" t="s">
        <v>11186</v>
      </c>
      <c r="AC109" s="95" t="s">
        <v>63</v>
      </c>
      <c r="AD109" s="95" t="s">
        <v>63</v>
      </c>
      <c r="AE109" s="95" t="s">
        <v>63</v>
      </c>
      <c r="AF109" s="95" t="s">
        <v>63</v>
      </c>
      <c r="AG109" s="194" t="s">
        <v>365</v>
      </c>
      <c r="AH109" s="95" t="s">
        <v>63</v>
      </c>
      <c r="AI109" s="97"/>
      <c r="AJ109" s="97" t="s">
        <v>65</v>
      </c>
      <c r="AK109" s="97" t="s">
        <v>66</v>
      </c>
      <c r="AL109" s="45" t="s">
        <v>67</v>
      </c>
      <c r="AM109" s="160" t="str">
        <f>MONTH(B109)&amp;"/"&amp;YEAR(B109)</f>
        <v>3/2026</v>
      </c>
      <c r="AN109" s="45">
        <f>WEEKNUM(B109)-WEEKNUM(EOMONTH(B109,-1)+1)+1</f>
        <v>4</v>
      </c>
      <c r="AO109" s="45" t="str">
        <f>MONTH(R109)&amp;"/"&amp;YEAR(R109)</f>
        <v>5/2026</v>
      </c>
      <c r="AP109" s="45">
        <f>WEEKNUM(R109)-WEEKNUM(EOMONTH(R109,-1)+1)+1</f>
        <v>5</v>
      </c>
      <c r="AQ109" s="45">
        <f>IF(AU109="S",IF(Q109="1. Aceitou o programa",R109-B109,0),0)</f>
        <v>63</v>
      </c>
      <c r="AR109" s="45">
        <f>IF(AU109="S",IF(AND(S109&lt;&gt;"",R109&lt;&gt;""),S109-R109,0),0)</f>
        <v>0</v>
      </c>
      <c r="AS109" s="45">
        <f>IF(AU109="S",IF(Q109="1. Aceitou o programa",IF(OR(X109="Não se Aplica",X109=""),IF(OR(W109="Não se Aplica",W109=""),0,W109-V109),AVERAGE(X109-W109,W109-V109)),0),0)</f>
        <v>5.5</v>
      </c>
      <c r="AT109" s="45">
        <f>IF(AU109="S",IF(AND(Q109="1. Aceitou o programa",AB109="Realizada"),IFERROR(IF(AA109="",0,AA109-R109),0),0),0)</f>
        <v>0</v>
      </c>
      <c r="AU109" s="45" t="str">
        <f>_xlfn.XLOOKUP(U109,'Lista Suspensa'!$AA$20:$AA$23,'Lista Suspensa'!$AB$20:$AB$23,"N/A")</f>
        <v>S</v>
      </c>
    </row>
    <row r="110" spans="1:47" ht="12" customHeight="1" x14ac:dyDescent="0.3">
      <c r="A110" s="87" t="s">
        <v>47</v>
      </c>
      <c r="B110" s="88">
        <v>46104</v>
      </c>
      <c r="C110" s="89" t="s">
        <v>48</v>
      </c>
      <c r="D110" s="89" t="s">
        <v>49</v>
      </c>
      <c r="E110" s="189">
        <v>93820942</v>
      </c>
      <c r="F110" s="197" t="s">
        <v>476</v>
      </c>
      <c r="G110" s="90">
        <v>9591237766</v>
      </c>
      <c r="H110" s="91">
        <v>30463</v>
      </c>
      <c r="I110" s="89"/>
      <c r="J110" s="89" t="s">
        <v>51</v>
      </c>
      <c r="K110" s="89" t="s">
        <v>76</v>
      </c>
      <c r="L110" s="89" t="s">
        <v>95</v>
      </c>
      <c r="M110" s="89" t="s">
        <v>114</v>
      </c>
      <c r="N110" s="89" t="s">
        <v>344</v>
      </c>
      <c r="O110" s="92" t="s">
        <v>477</v>
      </c>
      <c r="P110" s="93" t="s">
        <v>57</v>
      </c>
      <c r="Q110" s="110" t="s">
        <v>58</v>
      </c>
      <c r="R110" s="94">
        <v>46168</v>
      </c>
      <c r="S110" s="95"/>
      <c r="T110" s="95" t="s">
        <v>59</v>
      </c>
      <c r="U110" s="95" t="s">
        <v>60</v>
      </c>
      <c r="V110" s="91">
        <v>46157</v>
      </c>
      <c r="W110" s="91">
        <v>46160</v>
      </c>
      <c r="X110" s="91">
        <v>46168</v>
      </c>
      <c r="Y110" s="96" t="s">
        <v>61</v>
      </c>
      <c r="Z110" s="89" t="s">
        <v>2798</v>
      </c>
      <c r="AA110" s="95" t="s">
        <v>11134</v>
      </c>
      <c r="AB110" s="95" t="s">
        <v>11186</v>
      </c>
      <c r="AC110" s="95" t="s">
        <v>63</v>
      </c>
      <c r="AD110" s="95" t="s">
        <v>63</v>
      </c>
      <c r="AE110" s="95" t="s">
        <v>63</v>
      </c>
      <c r="AF110" s="95" t="s">
        <v>63</v>
      </c>
      <c r="AG110" s="194" t="s">
        <v>478</v>
      </c>
      <c r="AH110" s="95" t="s">
        <v>63</v>
      </c>
      <c r="AI110" s="97"/>
      <c r="AJ110" s="97" t="s">
        <v>65</v>
      </c>
      <c r="AK110" s="97" t="s">
        <v>66</v>
      </c>
      <c r="AL110" s="45" t="s">
        <v>67</v>
      </c>
      <c r="AM110" s="160" t="str">
        <f>MONTH(B110)&amp;"/"&amp;YEAR(B110)</f>
        <v>3/2026</v>
      </c>
      <c r="AN110" s="45">
        <f>WEEKNUM(B110)-WEEKNUM(EOMONTH(B110,-1)+1)+1</f>
        <v>4</v>
      </c>
      <c r="AO110" s="45" t="str">
        <f>MONTH(R110)&amp;"/"&amp;YEAR(R110)</f>
        <v>5/2026</v>
      </c>
      <c r="AP110" s="45">
        <f>WEEKNUM(R110)-WEEKNUM(EOMONTH(R110,-1)+1)+1</f>
        <v>5</v>
      </c>
      <c r="AQ110" s="45">
        <f>IF(AU110="S",IF(Q110="1. Aceitou o programa",R110-B110,0),0)</f>
        <v>64</v>
      </c>
      <c r="AR110" s="45">
        <f>IF(AU110="S",IF(AND(S110&lt;&gt;"",R110&lt;&gt;""),S110-R110,0),0)</f>
        <v>0</v>
      </c>
      <c r="AS110" s="45">
        <f>IF(AU110="S",IF(Q110="1. Aceitou o programa",IF(OR(X110="Não se Aplica",X110=""),IF(OR(W110="Não se Aplica",W110=""),0,W110-V110),AVERAGE(X110-W110,W110-V110)),0),0)</f>
        <v>5.5</v>
      </c>
      <c r="AT110" s="45">
        <f>IF(AU110="S",IF(AND(Q110="1. Aceitou o programa",AB110="Realizada"),IFERROR(IF(AA110="",0,AA110-R110),0),0),0)</f>
        <v>0</v>
      </c>
      <c r="AU110" s="45" t="str">
        <f>_xlfn.XLOOKUP(U110,'Lista Suspensa'!$AA$20:$AA$23,'Lista Suspensa'!$AB$20:$AB$23,"N/A")</f>
        <v>S</v>
      </c>
    </row>
    <row r="111" spans="1:47" ht="12" customHeight="1" x14ac:dyDescent="0.3">
      <c r="A111" s="87" t="s">
        <v>47</v>
      </c>
      <c r="B111" s="88">
        <v>46104</v>
      </c>
      <c r="C111" s="89" t="s">
        <v>48</v>
      </c>
      <c r="D111" s="89" t="s">
        <v>49</v>
      </c>
      <c r="E111" s="189">
        <v>93812654</v>
      </c>
      <c r="F111" s="197" t="s">
        <v>479</v>
      </c>
      <c r="G111" s="90">
        <v>13897124785</v>
      </c>
      <c r="H111" s="91">
        <v>36482</v>
      </c>
      <c r="I111" s="89"/>
      <c r="J111" s="89" t="s">
        <v>51</v>
      </c>
      <c r="K111" s="89" t="s">
        <v>76</v>
      </c>
      <c r="L111" s="89" t="s">
        <v>95</v>
      </c>
      <c r="M111" s="89" t="s">
        <v>480</v>
      </c>
      <c r="N111" s="89" t="s">
        <v>344</v>
      </c>
      <c r="O111" s="92" t="s">
        <v>481</v>
      </c>
      <c r="P111" s="93" t="s">
        <v>57</v>
      </c>
      <c r="Q111" s="110" t="s">
        <v>58</v>
      </c>
      <c r="R111" s="94">
        <v>46168</v>
      </c>
      <c r="S111" s="95"/>
      <c r="T111" s="95" t="s">
        <v>59</v>
      </c>
      <c r="U111" s="95" t="s">
        <v>60</v>
      </c>
      <c r="V111" s="91">
        <v>46157</v>
      </c>
      <c r="W111" s="91">
        <v>46160</v>
      </c>
      <c r="X111" s="91">
        <v>46168</v>
      </c>
      <c r="Y111" s="96" t="s">
        <v>61</v>
      </c>
      <c r="Z111" s="89" t="s">
        <v>2798</v>
      </c>
      <c r="AA111" s="95" t="s">
        <v>11135</v>
      </c>
      <c r="AB111" s="95" t="s">
        <v>11186</v>
      </c>
      <c r="AC111" s="95" t="s">
        <v>63</v>
      </c>
      <c r="AD111" s="95" t="s">
        <v>63</v>
      </c>
      <c r="AE111" s="95" t="s">
        <v>63</v>
      </c>
      <c r="AF111" s="95" t="s">
        <v>63</v>
      </c>
      <c r="AG111" s="194" t="s">
        <v>482</v>
      </c>
      <c r="AH111" s="95" t="s">
        <v>63</v>
      </c>
      <c r="AI111" s="97"/>
      <c r="AJ111" s="97" t="s">
        <v>65</v>
      </c>
      <c r="AK111" s="97" t="s">
        <v>66</v>
      </c>
      <c r="AL111" s="45" t="s">
        <v>67</v>
      </c>
      <c r="AM111" s="160" t="str">
        <f>MONTH(B111)&amp;"/"&amp;YEAR(B111)</f>
        <v>3/2026</v>
      </c>
      <c r="AN111" s="45">
        <f>WEEKNUM(B111)-WEEKNUM(EOMONTH(B111,-1)+1)+1</f>
        <v>4</v>
      </c>
      <c r="AO111" s="45" t="str">
        <f>MONTH(R111)&amp;"/"&amp;YEAR(R111)</f>
        <v>5/2026</v>
      </c>
      <c r="AP111" s="45">
        <f>WEEKNUM(R111)-WEEKNUM(EOMONTH(R111,-1)+1)+1</f>
        <v>5</v>
      </c>
      <c r="AQ111" s="45">
        <f>IF(AU111="S",IF(Q111="1. Aceitou o programa",R111-B111,0),0)</f>
        <v>64</v>
      </c>
      <c r="AR111" s="45">
        <f>IF(AU111="S",IF(AND(S111&lt;&gt;"",R111&lt;&gt;""),S111-R111,0),0)</f>
        <v>0</v>
      </c>
      <c r="AS111" s="45">
        <f>IF(AU111="S",IF(Q111="1. Aceitou o programa",IF(OR(X111="Não se Aplica",X111=""),IF(OR(W111="Não se Aplica",W111=""),0,W111-V111),AVERAGE(X111-W111,W111-V111)),0),0)</f>
        <v>5.5</v>
      </c>
      <c r="AT111" s="45">
        <f>IF(AU111="S",IF(AND(Q111="1. Aceitou o programa",AB111="Realizada"),IFERROR(IF(AA111="",0,AA111-R111),0),0),0)</f>
        <v>0</v>
      </c>
      <c r="AU111" s="45" t="str">
        <f>_xlfn.XLOOKUP(U111,'Lista Suspensa'!$AA$20:$AA$23,'Lista Suspensa'!$AB$20:$AB$23,"N/A")</f>
        <v>S</v>
      </c>
    </row>
    <row r="112" spans="1:47" ht="12" customHeight="1" x14ac:dyDescent="0.3">
      <c r="A112" s="87" t="s">
        <v>47</v>
      </c>
      <c r="B112" s="88">
        <v>46104</v>
      </c>
      <c r="C112" s="89" t="s">
        <v>48</v>
      </c>
      <c r="D112" s="89" t="s">
        <v>49</v>
      </c>
      <c r="E112" s="189">
        <v>95056451</v>
      </c>
      <c r="F112" s="197" t="s">
        <v>483</v>
      </c>
      <c r="G112" s="90">
        <v>46446559704</v>
      </c>
      <c r="H112" s="91">
        <v>20386</v>
      </c>
      <c r="I112" s="89"/>
      <c r="J112" s="89" t="s">
        <v>51</v>
      </c>
      <c r="K112" s="89" t="s">
        <v>76</v>
      </c>
      <c r="L112" s="89" t="s">
        <v>95</v>
      </c>
      <c r="M112" s="89" t="s">
        <v>222</v>
      </c>
      <c r="N112" s="89" t="s">
        <v>331</v>
      </c>
      <c r="O112" s="92" t="s">
        <v>484</v>
      </c>
      <c r="P112" s="93" t="s">
        <v>57</v>
      </c>
      <c r="Q112" s="110" t="s">
        <v>58</v>
      </c>
      <c r="R112" s="94">
        <v>46167</v>
      </c>
      <c r="S112" s="95"/>
      <c r="T112" s="95" t="s">
        <v>59</v>
      </c>
      <c r="U112" s="95" t="s">
        <v>60</v>
      </c>
      <c r="V112" s="91">
        <v>46157</v>
      </c>
      <c r="W112" s="91">
        <v>46164</v>
      </c>
      <c r="X112" s="91">
        <v>46168</v>
      </c>
      <c r="Y112" s="96"/>
      <c r="Z112" s="89" t="s">
        <v>2798</v>
      </c>
      <c r="AA112" s="95" t="s">
        <v>11136</v>
      </c>
      <c r="AB112" s="95" t="s">
        <v>11186</v>
      </c>
      <c r="AC112" s="95" t="s">
        <v>63</v>
      </c>
      <c r="AD112" s="95" t="s">
        <v>63</v>
      </c>
      <c r="AE112" s="95" t="s">
        <v>63</v>
      </c>
      <c r="AF112" s="95" t="s">
        <v>63</v>
      </c>
      <c r="AG112" s="194" t="s">
        <v>485</v>
      </c>
      <c r="AH112" s="95" t="s">
        <v>63</v>
      </c>
      <c r="AI112" s="97"/>
      <c r="AJ112" s="97" t="s">
        <v>65</v>
      </c>
      <c r="AK112" s="97" t="s">
        <v>66</v>
      </c>
      <c r="AL112" s="45" t="s">
        <v>67</v>
      </c>
      <c r="AM112" s="160" t="str">
        <f>MONTH(B112)&amp;"/"&amp;YEAR(B112)</f>
        <v>3/2026</v>
      </c>
      <c r="AN112" s="45">
        <f>WEEKNUM(B112)-WEEKNUM(EOMONTH(B112,-1)+1)+1</f>
        <v>4</v>
      </c>
      <c r="AO112" s="45" t="str">
        <f>MONTH(R112)&amp;"/"&amp;YEAR(R112)</f>
        <v>5/2026</v>
      </c>
      <c r="AP112" s="45">
        <f>WEEKNUM(R112)-WEEKNUM(EOMONTH(R112,-1)+1)+1</f>
        <v>5</v>
      </c>
      <c r="AQ112" s="45">
        <f>IF(AU112="S",IF(Q112="1. Aceitou o programa",R112-B112,0),0)</f>
        <v>63</v>
      </c>
      <c r="AR112" s="45">
        <f>IF(AU112="S",IF(AND(S112&lt;&gt;"",R112&lt;&gt;""),S112-R112,0),0)</f>
        <v>0</v>
      </c>
      <c r="AS112" s="45">
        <f>IF(AU112="S",IF(Q112="1. Aceitou o programa",IF(OR(X112="Não se Aplica",X112=""),IF(OR(W112="Não se Aplica",W112=""),0,W112-V112),AVERAGE(X112-W112,W112-V112)),0),0)</f>
        <v>5.5</v>
      </c>
      <c r="AT112" s="45">
        <f>IF(AU112="S",IF(AND(Q112="1. Aceitou o programa",AB112="Realizada"),IFERROR(IF(AA112="",0,AA112-R112),0),0),0)</f>
        <v>0</v>
      </c>
      <c r="AU112" s="45" t="str">
        <f>_xlfn.XLOOKUP(U112,'Lista Suspensa'!$AA$20:$AA$23,'Lista Suspensa'!$AB$20:$AB$23,"N/A")</f>
        <v>S</v>
      </c>
    </row>
    <row r="113" spans="1:47" ht="12" customHeight="1" x14ac:dyDescent="0.3">
      <c r="A113" s="87" t="s">
        <v>47</v>
      </c>
      <c r="B113" s="88">
        <v>46104</v>
      </c>
      <c r="C113" s="89" t="s">
        <v>48</v>
      </c>
      <c r="D113" s="89" t="s">
        <v>49</v>
      </c>
      <c r="E113" s="189">
        <v>95185601</v>
      </c>
      <c r="F113" s="197" t="s">
        <v>486</v>
      </c>
      <c r="G113" s="90">
        <v>2204462705</v>
      </c>
      <c r="H113" s="91">
        <v>26019</v>
      </c>
      <c r="I113" s="89"/>
      <c r="J113" s="89" t="s">
        <v>84</v>
      </c>
      <c r="K113" s="89" t="s">
        <v>76</v>
      </c>
      <c r="L113" s="89" t="s">
        <v>95</v>
      </c>
      <c r="M113" s="89" t="s">
        <v>487</v>
      </c>
      <c r="N113" s="89" t="s">
        <v>331</v>
      </c>
      <c r="O113" s="92" t="s">
        <v>488</v>
      </c>
      <c r="P113" s="93" t="s">
        <v>57</v>
      </c>
      <c r="Q113" s="110" t="s">
        <v>58</v>
      </c>
      <c r="R113" s="94">
        <v>46167</v>
      </c>
      <c r="S113" s="95"/>
      <c r="T113" s="95" t="s">
        <v>59</v>
      </c>
      <c r="U113" s="95" t="s">
        <v>60</v>
      </c>
      <c r="V113" s="91">
        <v>46157</v>
      </c>
      <c r="W113" s="91">
        <v>46164</v>
      </c>
      <c r="X113" s="91">
        <v>46168</v>
      </c>
      <c r="Y113" s="96"/>
      <c r="Z113" s="89" t="s">
        <v>2798</v>
      </c>
      <c r="AA113" s="95" t="s">
        <v>11137</v>
      </c>
      <c r="AB113" s="95" t="s">
        <v>11186</v>
      </c>
      <c r="AC113" s="95" t="s">
        <v>63</v>
      </c>
      <c r="AD113" s="95" t="s">
        <v>63</v>
      </c>
      <c r="AE113" s="95" t="s">
        <v>63</v>
      </c>
      <c r="AF113" s="95" t="s">
        <v>63</v>
      </c>
      <c r="AG113" s="194" t="s">
        <v>301</v>
      </c>
      <c r="AH113" s="95" t="s">
        <v>63</v>
      </c>
      <c r="AI113" s="97"/>
      <c r="AJ113" s="97" t="s">
        <v>65</v>
      </c>
      <c r="AK113" s="97" t="s">
        <v>66</v>
      </c>
      <c r="AL113" s="45" t="s">
        <v>67</v>
      </c>
      <c r="AM113" s="160" t="str">
        <f>MONTH(B113)&amp;"/"&amp;YEAR(B113)</f>
        <v>3/2026</v>
      </c>
      <c r="AN113" s="45">
        <f>WEEKNUM(B113)-WEEKNUM(EOMONTH(B113,-1)+1)+1</f>
        <v>4</v>
      </c>
      <c r="AO113" s="45" t="str">
        <f>MONTH(R113)&amp;"/"&amp;YEAR(R113)</f>
        <v>5/2026</v>
      </c>
      <c r="AP113" s="45">
        <f>WEEKNUM(R113)-WEEKNUM(EOMONTH(R113,-1)+1)+1</f>
        <v>5</v>
      </c>
      <c r="AQ113" s="45">
        <f>IF(AU113="S",IF(Q113="1. Aceitou o programa",R113-B113,0),0)</f>
        <v>63</v>
      </c>
      <c r="AR113" s="45">
        <f>IF(AU113="S",IF(AND(S113&lt;&gt;"",R113&lt;&gt;""),S113-R113,0),0)</f>
        <v>0</v>
      </c>
      <c r="AS113" s="45">
        <f>IF(AU113="S",IF(Q113="1. Aceitou o programa",IF(OR(X113="Não se Aplica",X113=""),IF(OR(W113="Não se Aplica",W113=""),0,W113-V113),AVERAGE(X113-W113,W113-V113)),0),0)</f>
        <v>5.5</v>
      </c>
      <c r="AT113" s="45">
        <f>IF(AU113="S",IF(AND(Q113="1. Aceitou o programa",AB113="Realizada"),IFERROR(IF(AA113="",0,AA113-R113),0),0),0)</f>
        <v>0</v>
      </c>
      <c r="AU113" s="45" t="str">
        <f>_xlfn.XLOOKUP(U113,'Lista Suspensa'!$AA$20:$AA$23,'Lista Suspensa'!$AB$20:$AB$23,"N/A")</f>
        <v>S</v>
      </c>
    </row>
    <row r="114" spans="1:47" ht="12" customHeight="1" x14ac:dyDescent="0.3">
      <c r="A114" s="87" t="s">
        <v>47</v>
      </c>
      <c r="B114" s="88">
        <v>46104</v>
      </c>
      <c r="C114" s="89" t="s">
        <v>48</v>
      </c>
      <c r="D114" s="89" t="s">
        <v>49</v>
      </c>
      <c r="E114" s="189">
        <v>416333117</v>
      </c>
      <c r="F114" s="197" t="s">
        <v>489</v>
      </c>
      <c r="G114" s="90">
        <v>2604722712</v>
      </c>
      <c r="H114" s="91">
        <v>26440</v>
      </c>
      <c r="I114" s="89"/>
      <c r="J114" s="89" t="s">
        <v>51</v>
      </c>
      <c r="K114" s="89" t="s">
        <v>76</v>
      </c>
      <c r="L114" s="89" t="s">
        <v>95</v>
      </c>
      <c r="M114" s="89" t="s">
        <v>490</v>
      </c>
      <c r="N114" s="89" t="s">
        <v>87</v>
      </c>
      <c r="O114" s="92" t="s">
        <v>491</v>
      </c>
      <c r="P114" s="93" t="s">
        <v>57</v>
      </c>
      <c r="Q114" s="110" t="s">
        <v>58</v>
      </c>
      <c r="R114" s="94">
        <v>46167</v>
      </c>
      <c r="S114" s="95"/>
      <c r="T114" s="95" t="s">
        <v>59</v>
      </c>
      <c r="U114" s="95" t="s">
        <v>60</v>
      </c>
      <c r="V114" s="91">
        <v>46157</v>
      </c>
      <c r="W114" s="91">
        <v>46164</v>
      </c>
      <c r="X114" s="91">
        <v>46168</v>
      </c>
      <c r="Y114" s="96"/>
      <c r="Z114" s="89" t="s">
        <v>2798</v>
      </c>
      <c r="AA114" s="95" t="s">
        <v>11138</v>
      </c>
      <c r="AB114" s="95" t="s">
        <v>11186</v>
      </c>
      <c r="AC114" s="95" t="s">
        <v>63</v>
      </c>
      <c r="AD114" s="95" t="s">
        <v>63</v>
      </c>
      <c r="AE114" s="95" t="s">
        <v>63</v>
      </c>
      <c r="AF114" s="95" t="s">
        <v>63</v>
      </c>
      <c r="AG114" s="194" t="s">
        <v>205</v>
      </c>
      <c r="AH114" s="95" t="s">
        <v>63</v>
      </c>
      <c r="AI114" s="97"/>
      <c r="AJ114" s="97" t="s">
        <v>65</v>
      </c>
      <c r="AK114" s="97" t="s">
        <v>66</v>
      </c>
      <c r="AL114" s="45" t="s">
        <v>67</v>
      </c>
      <c r="AM114" s="160" t="str">
        <f>MONTH(B114)&amp;"/"&amp;YEAR(B114)</f>
        <v>3/2026</v>
      </c>
      <c r="AN114" s="45">
        <f>WEEKNUM(B114)-WEEKNUM(EOMONTH(B114,-1)+1)+1</f>
        <v>4</v>
      </c>
      <c r="AO114" s="45" t="str">
        <f>MONTH(R114)&amp;"/"&amp;YEAR(R114)</f>
        <v>5/2026</v>
      </c>
      <c r="AP114" s="45">
        <f>WEEKNUM(R114)-WEEKNUM(EOMONTH(R114,-1)+1)+1</f>
        <v>5</v>
      </c>
      <c r="AQ114" s="45">
        <f>IF(AU114="S",IF(Q114="1. Aceitou o programa",R114-B114,0),0)</f>
        <v>63</v>
      </c>
      <c r="AR114" s="45">
        <f>IF(AU114="S",IF(AND(S114&lt;&gt;"",R114&lt;&gt;""),S114-R114,0),0)</f>
        <v>0</v>
      </c>
      <c r="AS114" s="45">
        <f>IF(AU114="S",IF(Q114="1. Aceitou o programa",IF(OR(X114="Não se Aplica",X114=""),IF(OR(W114="Não se Aplica",W114=""),0,W114-V114),AVERAGE(X114-W114,W114-V114)),0),0)</f>
        <v>5.5</v>
      </c>
      <c r="AT114" s="45">
        <f>IF(AU114="S",IF(AND(Q114="1. Aceitou o programa",AB114="Realizada"),IFERROR(IF(AA114="",0,AA114-R114),0),0),0)</f>
        <v>0</v>
      </c>
      <c r="AU114" s="45" t="str">
        <f>_xlfn.XLOOKUP(U114,'Lista Suspensa'!$AA$20:$AA$23,'Lista Suspensa'!$AB$20:$AB$23,"N/A")</f>
        <v>S</v>
      </c>
    </row>
    <row r="115" spans="1:47" ht="12" customHeight="1" x14ac:dyDescent="0.3">
      <c r="A115" s="87" t="s">
        <v>47</v>
      </c>
      <c r="B115" s="88">
        <v>46104</v>
      </c>
      <c r="C115" s="89" t="s">
        <v>48</v>
      </c>
      <c r="D115" s="89" t="s">
        <v>49</v>
      </c>
      <c r="E115" s="189">
        <v>95292490</v>
      </c>
      <c r="F115" s="197" t="s">
        <v>492</v>
      </c>
      <c r="G115" s="90">
        <v>35703378800</v>
      </c>
      <c r="H115" s="91">
        <v>30878</v>
      </c>
      <c r="I115" s="89"/>
      <c r="J115" s="89" t="s">
        <v>84</v>
      </c>
      <c r="K115" s="89" t="s">
        <v>52</v>
      </c>
      <c r="L115" s="89" t="s">
        <v>53</v>
      </c>
      <c r="M115" s="89" t="s">
        <v>238</v>
      </c>
      <c r="N115" s="89" t="s">
        <v>150</v>
      </c>
      <c r="O115" s="92" t="s">
        <v>493</v>
      </c>
      <c r="P115" s="93" t="s">
        <v>57</v>
      </c>
      <c r="Q115" s="110" t="s">
        <v>58</v>
      </c>
      <c r="R115" s="94">
        <v>46168</v>
      </c>
      <c r="S115" s="95"/>
      <c r="T115" s="95" t="s">
        <v>59</v>
      </c>
      <c r="U115" s="95" t="s">
        <v>60</v>
      </c>
      <c r="V115" s="91">
        <v>46157</v>
      </c>
      <c r="W115" s="91">
        <v>46164</v>
      </c>
      <c r="X115" s="91">
        <v>46168</v>
      </c>
      <c r="Y115" s="96"/>
      <c r="Z115" s="89" t="s">
        <v>2798</v>
      </c>
      <c r="AA115" s="95" t="s">
        <v>11139</v>
      </c>
      <c r="AB115" s="95" t="s">
        <v>11186</v>
      </c>
      <c r="AC115" s="95" t="s">
        <v>63</v>
      </c>
      <c r="AD115" s="95" t="s">
        <v>63</v>
      </c>
      <c r="AE115" s="95" t="s">
        <v>63</v>
      </c>
      <c r="AF115" s="95" t="s">
        <v>63</v>
      </c>
      <c r="AG115" s="194" t="s">
        <v>494</v>
      </c>
      <c r="AH115" s="95" t="s">
        <v>63</v>
      </c>
      <c r="AI115" s="97"/>
      <c r="AJ115" s="97" t="s">
        <v>65</v>
      </c>
      <c r="AK115" s="97" t="s">
        <v>66</v>
      </c>
      <c r="AL115" s="45" t="s">
        <v>67</v>
      </c>
      <c r="AM115" s="160" t="str">
        <f>MONTH(B115)&amp;"/"&amp;YEAR(B115)</f>
        <v>3/2026</v>
      </c>
      <c r="AN115" s="45">
        <f>WEEKNUM(B115)-WEEKNUM(EOMONTH(B115,-1)+1)+1</f>
        <v>4</v>
      </c>
      <c r="AO115" s="45" t="str">
        <f>MONTH(R115)&amp;"/"&amp;YEAR(R115)</f>
        <v>5/2026</v>
      </c>
      <c r="AP115" s="45">
        <f>WEEKNUM(R115)-WEEKNUM(EOMONTH(R115,-1)+1)+1</f>
        <v>5</v>
      </c>
      <c r="AQ115" s="45">
        <f>IF(AU115="S",IF(Q115="1. Aceitou o programa",R115-B115,0),0)</f>
        <v>64</v>
      </c>
      <c r="AR115" s="45">
        <f>IF(AU115="S",IF(AND(S115&lt;&gt;"",R115&lt;&gt;""),S115-R115,0),0)</f>
        <v>0</v>
      </c>
      <c r="AS115" s="45">
        <f>IF(AU115="S",IF(Q115="1. Aceitou o programa",IF(OR(X115="Não se Aplica",X115=""),IF(OR(W115="Não se Aplica",W115=""),0,W115-V115),AVERAGE(X115-W115,W115-V115)),0),0)</f>
        <v>5.5</v>
      </c>
      <c r="AT115" s="45">
        <f>IF(AU115="S",IF(AND(Q115="1. Aceitou o programa",AB115="Realizada"),IFERROR(IF(AA115="",0,AA115-R115),0),0),0)</f>
        <v>0</v>
      </c>
      <c r="AU115" s="45" t="str">
        <f>_xlfn.XLOOKUP(U115,'Lista Suspensa'!$AA$20:$AA$23,'Lista Suspensa'!$AB$20:$AB$23,"N/A")</f>
        <v>S</v>
      </c>
    </row>
    <row r="116" spans="1:47" ht="12" customHeight="1" x14ac:dyDescent="0.3">
      <c r="A116" s="87" t="s">
        <v>47</v>
      </c>
      <c r="B116" s="88">
        <v>46104</v>
      </c>
      <c r="C116" s="89" t="s">
        <v>48</v>
      </c>
      <c r="D116" s="89" t="s">
        <v>49</v>
      </c>
      <c r="E116" s="189">
        <v>95449279</v>
      </c>
      <c r="F116" s="197" t="s">
        <v>495</v>
      </c>
      <c r="G116" s="90">
        <v>40691396809</v>
      </c>
      <c r="H116" s="91">
        <v>34219</v>
      </c>
      <c r="I116" s="89"/>
      <c r="J116" s="89" t="s">
        <v>84</v>
      </c>
      <c r="K116" s="89" t="s">
        <v>52</v>
      </c>
      <c r="L116" s="89" t="s">
        <v>410</v>
      </c>
      <c r="M116" s="89" t="s">
        <v>496</v>
      </c>
      <c r="N116" s="89" t="s">
        <v>137</v>
      </c>
      <c r="O116" s="92" t="s">
        <v>497</v>
      </c>
      <c r="P116" s="93" t="s">
        <v>57</v>
      </c>
      <c r="Q116" s="110" t="s">
        <v>58</v>
      </c>
      <c r="R116" s="94">
        <v>46168</v>
      </c>
      <c r="S116" s="95"/>
      <c r="T116" s="95" t="s">
        <v>59</v>
      </c>
      <c r="U116" s="95" t="s">
        <v>60</v>
      </c>
      <c r="V116" s="91">
        <v>46157</v>
      </c>
      <c r="W116" s="91">
        <v>46160</v>
      </c>
      <c r="X116" s="91">
        <v>46168</v>
      </c>
      <c r="Y116" s="96" t="s">
        <v>61</v>
      </c>
      <c r="Z116" s="89" t="s">
        <v>2798</v>
      </c>
      <c r="AA116" s="95" t="s">
        <v>11140</v>
      </c>
      <c r="AB116" s="95" t="s">
        <v>11186</v>
      </c>
      <c r="AC116" s="95" t="s">
        <v>63</v>
      </c>
      <c r="AD116" s="95" t="s">
        <v>63</v>
      </c>
      <c r="AE116" s="95" t="s">
        <v>63</v>
      </c>
      <c r="AF116" s="95" t="s">
        <v>63</v>
      </c>
      <c r="AG116" s="194" t="s">
        <v>498</v>
      </c>
      <c r="AH116" s="95" t="s">
        <v>63</v>
      </c>
      <c r="AI116" s="97"/>
      <c r="AJ116" s="97" t="s">
        <v>65</v>
      </c>
      <c r="AK116" s="97" t="s">
        <v>66</v>
      </c>
      <c r="AL116" s="45" t="s">
        <v>67</v>
      </c>
      <c r="AM116" s="160" t="str">
        <f>MONTH(B116)&amp;"/"&amp;YEAR(B116)</f>
        <v>3/2026</v>
      </c>
      <c r="AN116" s="45">
        <f>WEEKNUM(B116)-WEEKNUM(EOMONTH(B116,-1)+1)+1</f>
        <v>4</v>
      </c>
      <c r="AO116" s="45" t="str">
        <f>MONTH(R116)&amp;"/"&amp;YEAR(R116)</f>
        <v>5/2026</v>
      </c>
      <c r="AP116" s="45">
        <f>WEEKNUM(R116)-WEEKNUM(EOMONTH(R116,-1)+1)+1</f>
        <v>5</v>
      </c>
      <c r="AQ116" s="45">
        <f>IF(AU116="S",IF(Q116="1. Aceitou o programa",R116-B116,0),0)</f>
        <v>64</v>
      </c>
      <c r="AR116" s="45">
        <f>IF(AU116="S",IF(AND(S116&lt;&gt;"",R116&lt;&gt;""),S116-R116,0),0)</f>
        <v>0</v>
      </c>
      <c r="AS116" s="45">
        <f>IF(AU116="S",IF(Q116="1. Aceitou o programa",IF(OR(X116="Não se Aplica",X116=""),IF(OR(W116="Não se Aplica",W116=""),0,W116-V116),AVERAGE(X116-W116,W116-V116)),0),0)</f>
        <v>5.5</v>
      </c>
      <c r="AT116" s="45">
        <f>IF(AU116="S",IF(AND(Q116="1. Aceitou o programa",AB116="Realizada"),IFERROR(IF(AA116="",0,AA116-R116),0),0),0)</f>
        <v>0</v>
      </c>
      <c r="AU116" s="45" t="str">
        <f>_xlfn.XLOOKUP(U116,'Lista Suspensa'!$AA$20:$AA$23,'Lista Suspensa'!$AB$20:$AB$23,"N/A")</f>
        <v>S</v>
      </c>
    </row>
    <row r="117" spans="1:47" ht="12" customHeight="1" x14ac:dyDescent="0.3">
      <c r="A117" s="87" t="s">
        <v>47</v>
      </c>
      <c r="B117" s="88">
        <v>46104</v>
      </c>
      <c r="C117" s="89" t="s">
        <v>48</v>
      </c>
      <c r="D117" s="89" t="s">
        <v>49</v>
      </c>
      <c r="E117" s="189">
        <v>95675830</v>
      </c>
      <c r="F117" s="197" t="s">
        <v>499</v>
      </c>
      <c r="G117" s="90">
        <v>6130559771</v>
      </c>
      <c r="H117" s="91">
        <v>33800</v>
      </c>
      <c r="I117" s="89"/>
      <c r="J117" s="89" t="s">
        <v>84</v>
      </c>
      <c r="K117" s="89" t="s">
        <v>76</v>
      </c>
      <c r="L117" s="89" t="s">
        <v>95</v>
      </c>
      <c r="M117" s="89" t="s">
        <v>222</v>
      </c>
      <c r="N117" s="89" t="s">
        <v>331</v>
      </c>
      <c r="O117" s="92" t="s">
        <v>500</v>
      </c>
      <c r="P117" s="93" t="s">
        <v>57</v>
      </c>
      <c r="Q117" s="110" t="s">
        <v>58</v>
      </c>
      <c r="R117" s="94">
        <v>46168</v>
      </c>
      <c r="S117" s="95"/>
      <c r="T117" s="95" t="s">
        <v>59</v>
      </c>
      <c r="U117" s="95" t="s">
        <v>60</v>
      </c>
      <c r="V117" s="91">
        <v>46157</v>
      </c>
      <c r="W117" s="91">
        <v>46160</v>
      </c>
      <c r="X117" s="91">
        <v>46168</v>
      </c>
      <c r="Y117" s="96" t="s">
        <v>61</v>
      </c>
      <c r="Z117" s="89" t="s">
        <v>2798</v>
      </c>
      <c r="AA117" s="95" t="s">
        <v>11141</v>
      </c>
      <c r="AB117" s="95" t="s">
        <v>11186</v>
      </c>
      <c r="AC117" s="95" t="s">
        <v>63</v>
      </c>
      <c r="AD117" s="95" t="s">
        <v>63</v>
      </c>
      <c r="AE117" s="95" t="s">
        <v>63</v>
      </c>
      <c r="AF117" s="95" t="s">
        <v>63</v>
      </c>
      <c r="AG117" s="194" t="s">
        <v>501</v>
      </c>
      <c r="AH117" s="95" t="s">
        <v>63</v>
      </c>
      <c r="AI117" s="97"/>
      <c r="AJ117" s="97" t="s">
        <v>65</v>
      </c>
      <c r="AK117" s="97" t="s">
        <v>66</v>
      </c>
      <c r="AL117" s="45" t="s">
        <v>67</v>
      </c>
      <c r="AM117" s="160" t="str">
        <f>MONTH(B117)&amp;"/"&amp;YEAR(B117)</f>
        <v>3/2026</v>
      </c>
      <c r="AN117" s="45">
        <f>WEEKNUM(B117)-WEEKNUM(EOMONTH(B117,-1)+1)+1</f>
        <v>4</v>
      </c>
      <c r="AO117" s="45" t="str">
        <f>MONTH(R117)&amp;"/"&amp;YEAR(R117)</f>
        <v>5/2026</v>
      </c>
      <c r="AP117" s="45">
        <f>WEEKNUM(R117)-WEEKNUM(EOMONTH(R117,-1)+1)+1</f>
        <v>5</v>
      </c>
      <c r="AQ117" s="45">
        <f>IF(AU117="S",IF(Q117="1. Aceitou o programa",R117-B117,0),0)</f>
        <v>64</v>
      </c>
      <c r="AR117" s="45">
        <f>IF(AU117="S",IF(AND(S117&lt;&gt;"",R117&lt;&gt;""),S117-R117,0),0)</f>
        <v>0</v>
      </c>
      <c r="AS117" s="45">
        <f>IF(AU117="S",IF(Q117="1. Aceitou o programa",IF(OR(X117="Não se Aplica",X117=""),IF(OR(W117="Não se Aplica",W117=""),0,W117-V117),AVERAGE(X117-W117,W117-V117)),0),0)</f>
        <v>5.5</v>
      </c>
      <c r="AT117" s="45">
        <f>IF(AU117="S",IF(AND(Q117="1. Aceitou o programa",AB117="Realizada"),IFERROR(IF(AA117="",0,AA117-R117),0),0),0)</f>
        <v>0</v>
      </c>
      <c r="AU117" s="45" t="str">
        <f>_xlfn.XLOOKUP(U117,'Lista Suspensa'!$AA$20:$AA$23,'Lista Suspensa'!$AB$20:$AB$23,"N/A")</f>
        <v>S</v>
      </c>
    </row>
    <row r="118" spans="1:47" ht="12" customHeight="1" x14ac:dyDescent="0.3">
      <c r="A118" s="87" t="s">
        <v>47</v>
      </c>
      <c r="B118" s="88">
        <v>46104</v>
      </c>
      <c r="C118" s="89" t="s">
        <v>48</v>
      </c>
      <c r="D118" s="89" t="s">
        <v>49</v>
      </c>
      <c r="E118" s="189">
        <v>95736353</v>
      </c>
      <c r="F118" s="197" t="s">
        <v>502</v>
      </c>
      <c r="G118" s="90">
        <v>35405711837</v>
      </c>
      <c r="H118" s="91">
        <v>32635</v>
      </c>
      <c r="I118" s="89"/>
      <c r="J118" s="89" t="s">
        <v>84</v>
      </c>
      <c r="K118" s="89" t="s">
        <v>52</v>
      </c>
      <c r="L118" s="89" t="s">
        <v>85</v>
      </c>
      <c r="M118" s="89" t="s">
        <v>503</v>
      </c>
      <c r="N118" s="89" t="s">
        <v>137</v>
      </c>
      <c r="O118" s="92" t="s">
        <v>504</v>
      </c>
      <c r="P118" s="93" t="s">
        <v>57</v>
      </c>
      <c r="Q118" s="110" t="s">
        <v>58</v>
      </c>
      <c r="R118" s="94">
        <v>46168</v>
      </c>
      <c r="S118" s="95"/>
      <c r="T118" s="95" t="s">
        <v>59</v>
      </c>
      <c r="U118" s="95" t="s">
        <v>60</v>
      </c>
      <c r="V118" s="91">
        <v>46157</v>
      </c>
      <c r="W118" s="91">
        <v>46164</v>
      </c>
      <c r="X118" s="91">
        <v>46168</v>
      </c>
      <c r="Y118" s="96"/>
      <c r="Z118" s="89" t="s">
        <v>2798</v>
      </c>
      <c r="AA118" s="95" t="s">
        <v>11142</v>
      </c>
      <c r="AB118" s="95" t="s">
        <v>11186</v>
      </c>
      <c r="AC118" s="95" t="s">
        <v>63</v>
      </c>
      <c r="AD118" s="95" t="s">
        <v>63</v>
      </c>
      <c r="AE118" s="95" t="s">
        <v>63</v>
      </c>
      <c r="AF118" s="95" t="s">
        <v>63</v>
      </c>
      <c r="AG118" s="194" t="s">
        <v>169</v>
      </c>
      <c r="AH118" s="95" t="s">
        <v>63</v>
      </c>
      <c r="AI118" s="97"/>
      <c r="AJ118" s="97" t="s">
        <v>65</v>
      </c>
      <c r="AK118" s="97" t="s">
        <v>66</v>
      </c>
      <c r="AL118" s="45" t="s">
        <v>67</v>
      </c>
      <c r="AM118" s="160" t="str">
        <f>MONTH(B118)&amp;"/"&amp;YEAR(B118)</f>
        <v>3/2026</v>
      </c>
      <c r="AN118" s="45">
        <f>WEEKNUM(B118)-WEEKNUM(EOMONTH(B118,-1)+1)+1</f>
        <v>4</v>
      </c>
      <c r="AO118" s="45" t="str">
        <f>MONTH(R118)&amp;"/"&amp;YEAR(R118)</f>
        <v>5/2026</v>
      </c>
      <c r="AP118" s="45">
        <f>WEEKNUM(R118)-WEEKNUM(EOMONTH(R118,-1)+1)+1</f>
        <v>5</v>
      </c>
      <c r="AQ118" s="45">
        <f>IF(AU118="S",IF(Q118="1. Aceitou o programa",R118-B118,0),0)</f>
        <v>64</v>
      </c>
      <c r="AR118" s="45">
        <f>IF(AU118="S",IF(AND(S118&lt;&gt;"",R118&lt;&gt;""),S118-R118,0),0)</f>
        <v>0</v>
      </c>
      <c r="AS118" s="45">
        <f>IF(AU118="S",IF(Q118="1. Aceitou o programa",IF(OR(X118="Não se Aplica",X118=""),IF(OR(W118="Não se Aplica",W118=""),0,W118-V118),AVERAGE(X118-W118,W118-V118)),0),0)</f>
        <v>5.5</v>
      </c>
      <c r="AT118" s="45">
        <f>IF(AU118="S",IF(AND(Q118="1. Aceitou o programa",AB118="Realizada"),IFERROR(IF(AA118="",0,AA118-R118),0),0),0)</f>
        <v>0</v>
      </c>
      <c r="AU118" s="45" t="str">
        <f>_xlfn.XLOOKUP(U118,'Lista Suspensa'!$AA$20:$AA$23,'Lista Suspensa'!$AB$20:$AB$23,"N/A")</f>
        <v>S</v>
      </c>
    </row>
    <row r="119" spans="1:47" ht="12" customHeight="1" x14ac:dyDescent="0.3">
      <c r="A119" s="87" t="s">
        <v>47</v>
      </c>
      <c r="B119" s="88">
        <v>46104</v>
      </c>
      <c r="C119" s="89" t="s">
        <v>48</v>
      </c>
      <c r="D119" s="89" t="s">
        <v>49</v>
      </c>
      <c r="E119" s="189">
        <v>95953749</v>
      </c>
      <c r="F119" s="197" t="s">
        <v>505</v>
      </c>
      <c r="G119" s="90">
        <v>36158073830</v>
      </c>
      <c r="H119" s="91">
        <v>32257</v>
      </c>
      <c r="I119" s="89"/>
      <c r="J119" s="89" t="s">
        <v>84</v>
      </c>
      <c r="K119" s="89" t="s">
        <v>52</v>
      </c>
      <c r="L119" s="89" t="s">
        <v>85</v>
      </c>
      <c r="M119" s="89" t="s">
        <v>506</v>
      </c>
      <c r="N119" s="89" t="s">
        <v>150</v>
      </c>
      <c r="O119" s="92" t="s">
        <v>507</v>
      </c>
      <c r="P119" s="93" t="s">
        <v>57</v>
      </c>
      <c r="Q119" s="110" t="s">
        <v>58</v>
      </c>
      <c r="R119" s="94">
        <v>46168</v>
      </c>
      <c r="S119" s="95"/>
      <c r="T119" s="95" t="s">
        <v>59</v>
      </c>
      <c r="U119" s="95" t="s">
        <v>60</v>
      </c>
      <c r="V119" s="91">
        <v>46157</v>
      </c>
      <c r="W119" s="91">
        <v>46164</v>
      </c>
      <c r="X119" s="91">
        <v>46168</v>
      </c>
      <c r="Y119" s="96"/>
      <c r="Z119" s="89" t="s">
        <v>2798</v>
      </c>
      <c r="AA119" s="95" t="s">
        <v>11143</v>
      </c>
      <c r="AB119" s="95" t="s">
        <v>11186</v>
      </c>
      <c r="AC119" s="95" t="s">
        <v>63</v>
      </c>
      <c r="AD119" s="95" t="s">
        <v>63</v>
      </c>
      <c r="AE119" s="95" t="s">
        <v>63</v>
      </c>
      <c r="AF119" s="95" t="s">
        <v>63</v>
      </c>
      <c r="AG119" s="194" t="s">
        <v>508</v>
      </c>
      <c r="AH119" s="95" t="s">
        <v>63</v>
      </c>
      <c r="AI119" s="97"/>
      <c r="AJ119" s="97" t="s">
        <v>65</v>
      </c>
      <c r="AK119" s="97" t="s">
        <v>66</v>
      </c>
      <c r="AL119" s="45" t="s">
        <v>67</v>
      </c>
      <c r="AM119" s="160" t="str">
        <f>MONTH(B119)&amp;"/"&amp;YEAR(B119)</f>
        <v>3/2026</v>
      </c>
      <c r="AN119" s="45">
        <f>WEEKNUM(B119)-WEEKNUM(EOMONTH(B119,-1)+1)+1</f>
        <v>4</v>
      </c>
      <c r="AO119" s="45" t="str">
        <f>MONTH(R119)&amp;"/"&amp;YEAR(R119)</f>
        <v>5/2026</v>
      </c>
      <c r="AP119" s="45">
        <f>WEEKNUM(R119)-WEEKNUM(EOMONTH(R119,-1)+1)+1</f>
        <v>5</v>
      </c>
      <c r="AQ119" s="45">
        <f>IF(AU119="S",IF(Q119="1. Aceitou o programa",R119-B119,0),0)</f>
        <v>64</v>
      </c>
      <c r="AR119" s="45">
        <f>IF(AU119="S",IF(AND(S119&lt;&gt;"",R119&lt;&gt;""),S119-R119,0),0)</f>
        <v>0</v>
      </c>
      <c r="AS119" s="45">
        <f>IF(AU119="S",IF(Q119="1. Aceitou o programa",IF(OR(X119="Não se Aplica",X119=""),IF(OR(W119="Não se Aplica",W119=""),0,W119-V119),AVERAGE(X119-W119,W119-V119)),0),0)</f>
        <v>5.5</v>
      </c>
      <c r="AT119" s="45">
        <f>IF(AU119="S",IF(AND(Q119="1. Aceitou o programa",AB119="Realizada"),IFERROR(IF(AA119="",0,AA119-R119),0),0),0)</f>
        <v>0</v>
      </c>
      <c r="AU119" s="45" t="str">
        <f>_xlfn.XLOOKUP(U119,'Lista Suspensa'!$AA$20:$AA$23,'Lista Suspensa'!$AB$20:$AB$23,"N/A")</f>
        <v>S</v>
      </c>
    </row>
    <row r="120" spans="1:47" ht="12" customHeight="1" x14ac:dyDescent="0.3">
      <c r="A120" s="87" t="s">
        <v>47</v>
      </c>
      <c r="B120" s="88">
        <v>46104</v>
      </c>
      <c r="C120" s="89" t="s">
        <v>48</v>
      </c>
      <c r="D120" s="89" t="s">
        <v>49</v>
      </c>
      <c r="E120" s="189">
        <v>84402578</v>
      </c>
      <c r="F120" s="197" t="s">
        <v>509</v>
      </c>
      <c r="G120" s="90">
        <v>15679774720</v>
      </c>
      <c r="H120" s="91">
        <v>39254</v>
      </c>
      <c r="I120" s="89"/>
      <c r="J120" s="89" t="s">
        <v>84</v>
      </c>
      <c r="K120" s="89" t="s">
        <v>76</v>
      </c>
      <c r="L120" s="89" t="s">
        <v>95</v>
      </c>
      <c r="M120" s="89" t="s">
        <v>510</v>
      </c>
      <c r="N120" s="89" t="s">
        <v>137</v>
      </c>
      <c r="O120" s="92" t="s">
        <v>511</v>
      </c>
      <c r="P120" s="93" t="s">
        <v>57</v>
      </c>
      <c r="Q120" s="110" t="s">
        <v>58</v>
      </c>
      <c r="R120" s="94">
        <v>46167</v>
      </c>
      <c r="S120" s="95"/>
      <c r="T120" s="95" t="s">
        <v>59</v>
      </c>
      <c r="U120" s="95" t="s">
        <v>60</v>
      </c>
      <c r="V120" s="91">
        <v>46157</v>
      </c>
      <c r="W120" s="91">
        <v>46164</v>
      </c>
      <c r="X120" s="91">
        <v>46168</v>
      </c>
      <c r="Y120" s="96"/>
      <c r="Z120" s="89" t="s">
        <v>2798</v>
      </c>
      <c r="AA120" s="95" t="s">
        <v>11144</v>
      </c>
      <c r="AB120" s="95" t="s">
        <v>11186</v>
      </c>
      <c r="AC120" s="95" t="s">
        <v>63</v>
      </c>
      <c r="AD120" s="95" t="s">
        <v>63</v>
      </c>
      <c r="AE120" s="95" t="s">
        <v>63</v>
      </c>
      <c r="AF120" s="95" t="s">
        <v>63</v>
      </c>
      <c r="AG120" s="194" t="s">
        <v>420</v>
      </c>
      <c r="AH120" s="95" t="s">
        <v>63</v>
      </c>
      <c r="AI120" s="97"/>
      <c r="AJ120" s="97" t="s">
        <v>65</v>
      </c>
      <c r="AK120" s="97" t="s">
        <v>66</v>
      </c>
      <c r="AL120" s="45" t="s">
        <v>67</v>
      </c>
      <c r="AM120" s="160" t="str">
        <f>MONTH(B120)&amp;"/"&amp;YEAR(B120)</f>
        <v>3/2026</v>
      </c>
      <c r="AN120" s="45">
        <f>WEEKNUM(B120)-WEEKNUM(EOMONTH(B120,-1)+1)+1</f>
        <v>4</v>
      </c>
      <c r="AO120" s="45" t="str">
        <f>MONTH(R120)&amp;"/"&amp;YEAR(R120)</f>
        <v>5/2026</v>
      </c>
      <c r="AP120" s="45">
        <f>WEEKNUM(R120)-WEEKNUM(EOMONTH(R120,-1)+1)+1</f>
        <v>5</v>
      </c>
      <c r="AQ120" s="45">
        <f>IF(AU120="S",IF(Q120="1. Aceitou o programa",R120-B120,0),0)</f>
        <v>63</v>
      </c>
      <c r="AR120" s="45">
        <f>IF(AU120="S",IF(AND(S120&lt;&gt;"",R120&lt;&gt;""),S120-R120,0),0)</f>
        <v>0</v>
      </c>
      <c r="AS120" s="45">
        <f>IF(AU120="S",IF(Q120="1. Aceitou o programa",IF(OR(X120="Não se Aplica",X120=""),IF(OR(W120="Não se Aplica",W120=""),0,W120-V120),AVERAGE(X120-W120,W120-V120)),0),0)</f>
        <v>5.5</v>
      </c>
      <c r="AT120" s="45">
        <f>IF(AU120="S",IF(AND(Q120="1. Aceitou o programa",AB120="Realizada"),IFERROR(IF(AA120="",0,AA120-R120),0),0),0)</f>
        <v>0</v>
      </c>
      <c r="AU120" s="45" t="str">
        <f>_xlfn.XLOOKUP(U120,'Lista Suspensa'!$AA$20:$AA$23,'Lista Suspensa'!$AB$20:$AB$23,"N/A")</f>
        <v>S</v>
      </c>
    </row>
    <row r="121" spans="1:47" ht="12" customHeight="1" x14ac:dyDescent="0.3">
      <c r="A121" s="87" t="s">
        <v>47</v>
      </c>
      <c r="B121" s="88">
        <v>46104</v>
      </c>
      <c r="C121" s="89" t="s">
        <v>48</v>
      </c>
      <c r="D121" s="89" t="s">
        <v>49</v>
      </c>
      <c r="E121" s="189">
        <v>83952326</v>
      </c>
      <c r="F121" s="197" t="s">
        <v>512</v>
      </c>
      <c r="G121" s="90">
        <v>7234329706</v>
      </c>
      <c r="H121" s="91">
        <v>27898</v>
      </c>
      <c r="I121" s="89"/>
      <c r="J121" s="89" t="s">
        <v>51</v>
      </c>
      <c r="K121" s="89" t="s">
        <v>52</v>
      </c>
      <c r="L121" s="89" t="s">
        <v>85</v>
      </c>
      <c r="M121" s="89" t="s">
        <v>513</v>
      </c>
      <c r="N121" s="89" t="s">
        <v>137</v>
      </c>
      <c r="O121" s="92" t="s">
        <v>514</v>
      </c>
      <c r="P121" s="93" t="s">
        <v>57</v>
      </c>
      <c r="Q121" s="110" t="s">
        <v>58</v>
      </c>
      <c r="R121" s="94">
        <v>46167</v>
      </c>
      <c r="S121" s="95"/>
      <c r="T121" s="95" t="s">
        <v>59</v>
      </c>
      <c r="U121" s="95" t="s">
        <v>60</v>
      </c>
      <c r="V121" s="91">
        <v>46157</v>
      </c>
      <c r="W121" s="91">
        <v>46164</v>
      </c>
      <c r="X121" s="91">
        <v>46168</v>
      </c>
      <c r="Y121" s="96"/>
      <c r="Z121" s="89" t="s">
        <v>2798</v>
      </c>
      <c r="AA121" s="95" t="s">
        <v>11145</v>
      </c>
      <c r="AB121" s="95" t="s">
        <v>11186</v>
      </c>
      <c r="AC121" s="95" t="s">
        <v>63</v>
      </c>
      <c r="AD121" s="95" t="s">
        <v>63</v>
      </c>
      <c r="AE121" s="95" t="s">
        <v>63</v>
      </c>
      <c r="AF121" s="95" t="s">
        <v>63</v>
      </c>
      <c r="AG121" s="194" t="s">
        <v>515</v>
      </c>
      <c r="AH121" s="95" t="s">
        <v>63</v>
      </c>
      <c r="AI121" s="97"/>
      <c r="AJ121" s="97" t="s">
        <v>65</v>
      </c>
      <c r="AK121" s="97" t="s">
        <v>66</v>
      </c>
      <c r="AL121" s="45" t="s">
        <v>67</v>
      </c>
      <c r="AM121" s="160" t="str">
        <f>MONTH(B121)&amp;"/"&amp;YEAR(B121)</f>
        <v>3/2026</v>
      </c>
      <c r="AN121" s="45">
        <f>WEEKNUM(B121)-WEEKNUM(EOMONTH(B121,-1)+1)+1</f>
        <v>4</v>
      </c>
      <c r="AO121" s="45" t="str">
        <f>MONTH(R121)&amp;"/"&amp;YEAR(R121)</f>
        <v>5/2026</v>
      </c>
      <c r="AP121" s="45">
        <f>WEEKNUM(R121)-WEEKNUM(EOMONTH(R121,-1)+1)+1</f>
        <v>5</v>
      </c>
      <c r="AQ121" s="45">
        <f>IF(AU121="S",IF(Q121="1. Aceitou o programa",R121-B121,0),0)</f>
        <v>63</v>
      </c>
      <c r="AR121" s="45">
        <f>IF(AU121="S",IF(AND(S121&lt;&gt;"",R121&lt;&gt;""),S121-R121,0),0)</f>
        <v>0</v>
      </c>
      <c r="AS121" s="45">
        <f>IF(AU121="S",IF(Q121="1. Aceitou o programa",IF(OR(X121="Não se Aplica",X121=""),IF(OR(W121="Não se Aplica",W121=""),0,W121-V121),AVERAGE(X121-W121,W121-V121)),0),0)</f>
        <v>5.5</v>
      </c>
      <c r="AT121" s="45">
        <f>IF(AU121="S",IF(AND(Q121="1. Aceitou o programa",AB121="Realizada"),IFERROR(IF(AA121="",0,AA121-R121),0),0),0)</f>
        <v>0</v>
      </c>
      <c r="AU121" s="45" t="str">
        <f>_xlfn.XLOOKUP(U121,'Lista Suspensa'!$AA$20:$AA$23,'Lista Suspensa'!$AB$20:$AB$23,"N/A")</f>
        <v>S</v>
      </c>
    </row>
    <row r="122" spans="1:47" ht="12" customHeight="1" x14ac:dyDescent="0.3">
      <c r="A122" s="87" t="s">
        <v>47</v>
      </c>
      <c r="B122" s="88">
        <v>46104</v>
      </c>
      <c r="C122" s="89" t="s">
        <v>48</v>
      </c>
      <c r="D122" s="89" t="s">
        <v>49</v>
      </c>
      <c r="E122" s="189">
        <v>964478919</v>
      </c>
      <c r="F122" s="197" t="s">
        <v>516</v>
      </c>
      <c r="G122" s="90">
        <v>25554497870</v>
      </c>
      <c r="H122" s="91">
        <v>27587</v>
      </c>
      <c r="I122" s="89"/>
      <c r="J122" s="89" t="s">
        <v>51</v>
      </c>
      <c r="K122" s="89" t="s">
        <v>52</v>
      </c>
      <c r="L122" s="89" t="s">
        <v>85</v>
      </c>
      <c r="M122" s="89" t="s">
        <v>517</v>
      </c>
      <c r="N122" s="89" t="s">
        <v>71</v>
      </c>
      <c r="O122" s="92" t="s">
        <v>518</v>
      </c>
      <c r="P122" s="93" t="s">
        <v>57</v>
      </c>
      <c r="Q122" s="110" t="s">
        <v>58</v>
      </c>
      <c r="R122" s="94">
        <v>46168</v>
      </c>
      <c r="S122" s="95"/>
      <c r="T122" s="95" t="s">
        <v>59</v>
      </c>
      <c r="U122" s="95" t="s">
        <v>60</v>
      </c>
      <c r="V122" s="91">
        <v>46157</v>
      </c>
      <c r="W122" s="91">
        <v>46164</v>
      </c>
      <c r="X122" s="91">
        <v>46168</v>
      </c>
      <c r="Y122" s="96"/>
      <c r="Z122" s="89" t="s">
        <v>2798</v>
      </c>
      <c r="AA122" s="95" t="s">
        <v>11146</v>
      </c>
      <c r="AB122" s="95" t="s">
        <v>11186</v>
      </c>
      <c r="AC122" s="95" t="s">
        <v>63</v>
      </c>
      <c r="AD122" s="95" t="s">
        <v>63</v>
      </c>
      <c r="AE122" s="95" t="s">
        <v>63</v>
      </c>
      <c r="AF122" s="95" t="s">
        <v>63</v>
      </c>
      <c r="AG122" s="194" t="s">
        <v>519</v>
      </c>
      <c r="AH122" s="95" t="s">
        <v>63</v>
      </c>
      <c r="AI122" s="97"/>
      <c r="AJ122" s="97" t="s">
        <v>65</v>
      </c>
      <c r="AK122" s="97" t="s">
        <v>66</v>
      </c>
      <c r="AL122" s="45" t="s">
        <v>67</v>
      </c>
      <c r="AM122" s="160" t="str">
        <f>MONTH(B122)&amp;"/"&amp;YEAR(B122)</f>
        <v>3/2026</v>
      </c>
      <c r="AN122" s="45">
        <f>WEEKNUM(B122)-WEEKNUM(EOMONTH(B122,-1)+1)+1</f>
        <v>4</v>
      </c>
      <c r="AO122" s="45" t="str">
        <f>MONTH(R122)&amp;"/"&amp;YEAR(R122)</f>
        <v>5/2026</v>
      </c>
      <c r="AP122" s="45">
        <f>WEEKNUM(R122)-WEEKNUM(EOMONTH(R122,-1)+1)+1</f>
        <v>5</v>
      </c>
      <c r="AQ122" s="45">
        <f>IF(AU122="S",IF(Q122="1. Aceitou o programa",R122-B122,0),0)</f>
        <v>64</v>
      </c>
      <c r="AR122" s="45">
        <f>IF(AU122="S",IF(AND(S122&lt;&gt;"",R122&lt;&gt;""),S122-R122,0),0)</f>
        <v>0</v>
      </c>
      <c r="AS122" s="45">
        <f>IF(AU122="S",IF(Q122="1. Aceitou o programa",IF(OR(X122="Não se Aplica",X122=""),IF(OR(W122="Não se Aplica",W122=""),0,W122-V122),AVERAGE(X122-W122,W122-V122)),0),0)</f>
        <v>5.5</v>
      </c>
      <c r="AT122" s="45">
        <f>IF(AU122="S",IF(AND(Q122="1. Aceitou o programa",AB122="Realizada"),IFERROR(IF(AA122="",0,AA122-R122),0),0),0)</f>
        <v>0</v>
      </c>
      <c r="AU122" s="45" t="str">
        <f>_xlfn.XLOOKUP(U122,'Lista Suspensa'!$AA$20:$AA$23,'Lista Suspensa'!$AB$20:$AB$23,"N/A")</f>
        <v>S</v>
      </c>
    </row>
    <row r="123" spans="1:47" ht="12" customHeight="1" x14ac:dyDescent="0.3">
      <c r="A123" s="87" t="s">
        <v>47</v>
      </c>
      <c r="B123" s="88">
        <v>46104</v>
      </c>
      <c r="C123" s="89" t="s">
        <v>48</v>
      </c>
      <c r="D123" s="89" t="s">
        <v>49</v>
      </c>
      <c r="E123" s="189">
        <v>93783771</v>
      </c>
      <c r="F123" s="197" t="s">
        <v>520</v>
      </c>
      <c r="G123" s="90">
        <v>38123501811</v>
      </c>
      <c r="H123" s="91">
        <v>33495</v>
      </c>
      <c r="I123" s="89"/>
      <c r="J123" s="89" t="s">
        <v>51</v>
      </c>
      <c r="K123" s="89" t="s">
        <v>52</v>
      </c>
      <c r="L123" s="89" t="s">
        <v>85</v>
      </c>
      <c r="M123" s="89" t="s">
        <v>521</v>
      </c>
      <c r="N123" s="89" t="s">
        <v>137</v>
      </c>
      <c r="O123" s="92" t="s">
        <v>522</v>
      </c>
      <c r="P123" s="93" t="s">
        <v>57</v>
      </c>
      <c r="Q123" s="110" t="s">
        <v>58</v>
      </c>
      <c r="R123" s="94">
        <v>46167</v>
      </c>
      <c r="S123" s="95"/>
      <c r="T123" s="95" t="s">
        <v>59</v>
      </c>
      <c r="U123" s="95" t="s">
        <v>60</v>
      </c>
      <c r="V123" s="91">
        <v>46157</v>
      </c>
      <c r="W123" s="91">
        <v>46164</v>
      </c>
      <c r="X123" s="91" t="s">
        <v>432</v>
      </c>
      <c r="Y123" s="96" t="s">
        <v>269</v>
      </c>
      <c r="Z123" s="89" t="s">
        <v>2798</v>
      </c>
      <c r="AA123" s="95" t="s">
        <v>11147</v>
      </c>
      <c r="AB123" s="95" t="s">
        <v>11186</v>
      </c>
      <c r="AC123" s="95" t="s">
        <v>63</v>
      </c>
      <c r="AD123" s="95" t="s">
        <v>63</v>
      </c>
      <c r="AE123" s="95" t="s">
        <v>63</v>
      </c>
      <c r="AF123" s="95" t="s">
        <v>63</v>
      </c>
      <c r="AG123" s="194" t="s">
        <v>523</v>
      </c>
      <c r="AH123" s="95" t="s">
        <v>63</v>
      </c>
      <c r="AI123" s="97"/>
      <c r="AJ123" s="97" t="s">
        <v>65</v>
      </c>
      <c r="AK123" s="97" t="s">
        <v>66</v>
      </c>
      <c r="AL123" s="45" t="s">
        <v>67</v>
      </c>
      <c r="AM123" s="160" t="str">
        <f>MONTH(B123)&amp;"/"&amp;YEAR(B123)</f>
        <v>3/2026</v>
      </c>
      <c r="AN123" s="45">
        <f>WEEKNUM(B123)-WEEKNUM(EOMONTH(B123,-1)+1)+1</f>
        <v>4</v>
      </c>
      <c r="AO123" s="45" t="str">
        <f>MONTH(R123)&amp;"/"&amp;YEAR(R123)</f>
        <v>5/2026</v>
      </c>
      <c r="AP123" s="45">
        <f>WEEKNUM(R123)-WEEKNUM(EOMONTH(R123,-1)+1)+1</f>
        <v>5</v>
      </c>
      <c r="AQ123" s="45">
        <f>IF(AU123="S",IF(Q123="1. Aceitou o programa",R123-B123,0),0)</f>
        <v>63</v>
      </c>
      <c r="AR123" s="45">
        <f>IF(AU123="S",IF(AND(S123&lt;&gt;"",R123&lt;&gt;""),S123-R123,0),0)</f>
        <v>0</v>
      </c>
      <c r="AS123" s="45">
        <f>IF(AU123="S",IF(Q123="1. Aceitou o programa",IF(OR(X123="Não se Aplica",X123=""),IF(OR(W123="Não se Aplica",W123=""),0,W123-V123),AVERAGE(X123-W123,W123-V123)),0),0)</f>
        <v>7</v>
      </c>
      <c r="AT123" s="45">
        <f>IF(AU123="S",IF(AND(Q123="1. Aceitou o programa",AB123="Realizada"),IFERROR(IF(AA123="",0,AA123-R123),0),0),0)</f>
        <v>0</v>
      </c>
      <c r="AU123" s="45" t="str">
        <f>_xlfn.XLOOKUP(U123,'Lista Suspensa'!$AA$20:$AA$23,'Lista Suspensa'!$AB$20:$AB$23,"N/A")</f>
        <v>S</v>
      </c>
    </row>
    <row r="124" spans="1:47" ht="12" customHeight="1" x14ac:dyDescent="0.3">
      <c r="A124" s="87" t="s">
        <v>47</v>
      </c>
      <c r="B124" s="88">
        <v>46104</v>
      </c>
      <c r="C124" s="89" t="s">
        <v>48</v>
      </c>
      <c r="D124" s="89" t="s">
        <v>49</v>
      </c>
      <c r="E124" s="189">
        <v>77658993</v>
      </c>
      <c r="F124" s="197" t="s">
        <v>524</v>
      </c>
      <c r="G124" s="90">
        <v>1934952796</v>
      </c>
      <c r="H124" s="91">
        <v>25792</v>
      </c>
      <c r="I124" s="89"/>
      <c r="J124" s="89" t="s">
        <v>84</v>
      </c>
      <c r="K124" s="89" t="s">
        <v>76</v>
      </c>
      <c r="L124" s="89" t="s">
        <v>303</v>
      </c>
      <c r="M124" s="89" t="s">
        <v>525</v>
      </c>
      <c r="N124" s="89" t="s">
        <v>55</v>
      </c>
      <c r="O124" s="92" t="s">
        <v>526</v>
      </c>
      <c r="P124" s="93" t="s">
        <v>57</v>
      </c>
      <c r="Q124" s="110" t="s">
        <v>58</v>
      </c>
      <c r="R124" s="94">
        <v>46167</v>
      </c>
      <c r="S124" s="95"/>
      <c r="T124" s="95" t="s">
        <v>59</v>
      </c>
      <c r="U124" s="95" t="s">
        <v>60</v>
      </c>
      <c r="V124" s="91">
        <v>46157</v>
      </c>
      <c r="W124" s="91">
        <v>46164</v>
      </c>
      <c r="X124" s="91" t="s">
        <v>432</v>
      </c>
      <c r="Y124" s="96" t="s">
        <v>269</v>
      </c>
      <c r="Z124" s="89" t="s">
        <v>2798</v>
      </c>
      <c r="AA124" s="95" t="s">
        <v>11148</v>
      </c>
      <c r="AB124" s="95" t="s">
        <v>11186</v>
      </c>
      <c r="AC124" s="95" t="s">
        <v>63</v>
      </c>
      <c r="AD124" s="95" t="s">
        <v>63</v>
      </c>
      <c r="AE124" s="95" t="s">
        <v>63</v>
      </c>
      <c r="AF124" s="95" t="s">
        <v>63</v>
      </c>
      <c r="AG124" s="194" t="s">
        <v>527</v>
      </c>
      <c r="AH124" s="95" t="s">
        <v>63</v>
      </c>
      <c r="AI124" s="97"/>
      <c r="AJ124" s="97" t="s">
        <v>65</v>
      </c>
      <c r="AK124" s="97" t="s">
        <v>66</v>
      </c>
      <c r="AL124" s="45" t="s">
        <v>67</v>
      </c>
      <c r="AM124" s="160" t="str">
        <f>MONTH(B124)&amp;"/"&amp;YEAR(B124)</f>
        <v>3/2026</v>
      </c>
      <c r="AN124" s="45">
        <f>WEEKNUM(B124)-WEEKNUM(EOMONTH(B124,-1)+1)+1</f>
        <v>4</v>
      </c>
      <c r="AO124" s="45" t="str">
        <f>MONTH(R124)&amp;"/"&amp;YEAR(R124)</f>
        <v>5/2026</v>
      </c>
      <c r="AP124" s="45">
        <f>WEEKNUM(R124)-WEEKNUM(EOMONTH(R124,-1)+1)+1</f>
        <v>5</v>
      </c>
      <c r="AQ124" s="45">
        <f>IF(AU124="S",IF(Q124="1. Aceitou o programa",R124-B124,0),0)</f>
        <v>63</v>
      </c>
      <c r="AR124" s="45">
        <f>IF(AU124="S",IF(AND(S124&lt;&gt;"",R124&lt;&gt;""),S124-R124,0),0)</f>
        <v>0</v>
      </c>
      <c r="AS124" s="45">
        <f>IF(AU124="S",IF(Q124="1. Aceitou o programa",IF(OR(X124="Não se Aplica",X124=""),IF(OR(W124="Não se Aplica",W124=""),0,W124-V124),AVERAGE(X124-W124,W124-V124)),0),0)</f>
        <v>7</v>
      </c>
      <c r="AT124" s="45">
        <f>IF(AU124="S",IF(AND(Q124="1. Aceitou o programa",AB124="Realizada"),IFERROR(IF(AA124="",0,AA124-R124),0),0),0)</f>
        <v>0</v>
      </c>
      <c r="AU124" s="45" t="str">
        <f>_xlfn.XLOOKUP(U124,'Lista Suspensa'!$AA$20:$AA$23,'Lista Suspensa'!$AB$20:$AB$23,"N/A")</f>
        <v>S</v>
      </c>
    </row>
    <row r="125" spans="1:47" ht="12" customHeight="1" x14ac:dyDescent="0.3">
      <c r="A125" s="87" t="s">
        <v>47</v>
      </c>
      <c r="B125" s="88">
        <v>46104</v>
      </c>
      <c r="C125" s="89" t="s">
        <v>48</v>
      </c>
      <c r="D125" s="89" t="s">
        <v>49</v>
      </c>
      <c r="E125" s="189">
        <v>594118689</v>
      </c>
      <c r="F125" s="182" t="s">
        <v>528</v>
      </c>
      <c r="G125" s="90">
        <v>10094841845</v>
      </c>
      <c r="H125" s="91">
        <v>24815</v>
      </c>
      <c r="I125" s="89"/>
      <c r="J125" s="89" t="s">
        <v>51</v>
      </c>
      <c r="K125" s="89" t="s">
        <v>52</v>
      </c>
      <c r="L125" s="89" t="s">
        <v>53</v>
      </c>
      <c r="M125" s="89" t="s">
        <v>529</v>
      </c>
      <c r="N125" s="89" t="s">
        <v>159</v>
      </c>
      <c r="O125" s="92" t="s">
        <v>530</v>
      </c>
      <c r="P125" s="93" t="s">
        <v>57</v>
      </c>
      <c r="Q125" s="110" t="s">
        <v>58</v>
      </c>
      <c r="R125" s="94">
        <v>46161</v>
      </c>
      <c r="S125" s="95"/>
      <c r="T125" s="95" t="s">
        <v>59</v>
      </c>
      <c r="U125" s="95" t="s">
        <v>60</v>
      </c>
      <c r="V125" s="91">
        <v>46112</v>
      </c>
      <c r="W125" s="91">
        <v>46160</v>
      </c>
      <c r="X125" s="91" t="s">
        <v>432</v>
      </c>
      <c r="Y125" s="96" t="s">
        <v>61</v>
      </c>
      <c r="Z125" s="89" t="s">
        <v>2798</v>
      </c>
      <c r="AA125" s="95" t="s">
        <v>11149</v>
      </c>
      <c r="AB125" s="95" t="s">
        <v>11186</v>
      </c>
      <c r="AC125" s="95" t="s">
        <v>63</v>
      </c>
      <c r="AD125" s="95" t="s">
        <v>63</v>
      </c>
      <c r="AE125" s="95" t="s">
        <v>63</v>
      </c>
      <c r="AF125" s="95" t="s">
        <v>63</v>
      </c>
      <c r="AG125" s="194"/>
      <c r="AH125" s="95" t="s">
        <v>63</v>
      </c>
      <c r="AI125" s="97"/>
      <c r="AJ125" s="97" t="s">
        <v>65</v>
      </c>
      <c r="AK125" s="97" t="s">
        <v>66</v>
      </c>
      <c r="AL125" s="45" t="s">
        <v>67</v>
      </c>
      <c r="AM125" s="160" t="str">
        <f>MONTH(B125)&amp;"/"&amp;YEAR(B125)</f>
        <v>3/2026</v>
      </c>
      <c r="AN125" s="45">
        <f>WEEKNUM(B125)-WEEKNUM(EOMONTH(B125,-1)+1)+1</f>
        <v>4</v>
      </c>
      <c r="AO125" s="45" t="str">
        <f>MONTH(R125)&amp;"/"&amp;YEAR(R125)</f>
        <v>5/2026</v>
      </c>
      <c r="AP125" s="45">
        <f>WEEKNUM(R125)-WEEKNUM(EOMONTH(R125,-1)+1)+1</f>
        <v>4</v>
      </c>
      <c r="AQ125" s="45">
        <f>IF(AU125="S",IF(Q125="1. Aceitou o programa",R125-B125,0),0)</f>
        <v>57</v>
      </c>
      <c r="AR125" s="45">
        <f>IF(AU125="S",IF(AND(S125&lt;&gt;"",R125&lt;&gt;""),S125-R125,0),0)</f>
        <v>0</v>
      </c>
      <c r="AS125" s="45">
        <f>IF(AU125="S",IF(Q125="1. Aceitou o programa",IF(OR(X125="Não se Aplica",X125=""),IF(OR(W125="Não se Aplica",W125=""),0,W125-V125),AVERAGE(X125-W125,W125-V125)),0),0)</f>
        <v>48</v>
      </c>
      <c r="AT125" s="45">
        <f>IF(AU125="S",IF(AND(Q125="1. Aceitou o programa",AB125="Realizada"),IFERROR(IF(AA125="",0,AA125-R125),0),0),0)</f>
        <v>0</v>
      </c>
      <c r="AU125" s="45" t="str">
        <f>_xlfn.XLOOKUP(U125,'Lista Suspensa'!$AA$20:$AA$23,'Lista Suspensa'!$AB$20:$AB$23,"N/A")</f>
        <v>S</v>
      </c>
    </row>
    <row r="126" spans="1:47" ht="12" customHeight="1" x14ac:dyDescent="0.3">
      <c r="A126" s="87" t="s">
        <v>47</v>
      </c>
      <c r="B126" s="88">
        <v>46104</v>
      </c>
      <c r="C126" s="89" t="s">
        <v>48</v>
      </c>
      <c r="D126" s="89" t="s">
        <v>49</v>
      </c>
      <c r="E126" s="189">
        <v>300941099</v>
      </c>
      <c r="F126" s="182" t="s">
        <v>531</v>
      </c>
      <c r="G126" s="90">
        <v>10740752855</v>
      </c>
      <c r="H126" s="91">
        <v>17240</v>
      </c>
      <c r="I126" s="89"/>
      <c r="J126" s="89" t="s">
        <v>51</v>
      </c>
      <c r="K126" s="89" t="s">
        <v>52</v>
      </c>
      <c r="L126" s="89" t="s">
        <v>53</v>
      </c>
      <c r="M126" s="89" t="s">
        <v>532</v>
      </c>
      <c r="N126" s="89" t="s">
        <v>79</v>
      </c>
      <c r="O126" s="92" t="s">
        <v>533</v>
      </c>
      <c r="P126" s="93" t="s">
        <v>57</v>
      </c>
      <c r="Q126" s="110" t="s">
        <v>58</v>
      </c>
      <c r="R126" s="94">
        <v>46161</v>
      </c>
      <c r="S126" s="95"/>
      <c r="T126" s="95" t="s">
        <v>59</v>
      </c>
      <c r="U126" s="95" t="s">
        <v>60</v>
      </c>
      <c r="V126" s="91">
        <v>46114</v>
      </c>
      <c r="W126" s="91">
        <v>46160</v>
      </c>
      <c r="X126" s="91" t="s">
        <v>432</v>
      </c>
      <c r="Y126" s="96" t="s">
        <v>61</v>
      </c>
      <c r="Z126" s="89" t="s">
        <v>2798</v>
      </c>
      <c r="AA126" s="95" t="s">
        <v>11150</v>
      </c>
      <c r="AB126" s="95" t="s">
        <v>11186</v>
      </c>
      <c r="AC126" s="95" t="s">
        <v>63</v>
      </c>
      <c r="AD126" s="95" t="s">
        <v>63</v>
      </c>
      <c r="AE126" s="95" t="s">
        <v>63</v>
      </c>
      <c r="AF126" s="95" t="s">
        <v>63</v>
      </c>
      <c r="AG126" s="194" t="s">
        <v>169</v>
      </c>
      <c r="AH126" s="95" t="s">
        <v>63</v>
      </c>
      <c r="AI126" s="97"/>
      <c r="AJ126" s="97" t="s">
        <v>65</v>
      </c>
      <c r="AK126" s="97" t="s">
        <v>66</v>
      </c>
      <c r="AL126" s="45" t="s">
        <v>67</v>
      </c>
      <c r="AM126" s="160" t="str">
        <f>MONTH(B126)&amp;"/"&amp;YEAR(B126)</f>
        <v>3/2026</v>
      </c>
      <c r="AN126" s="45">
        <f>WEEKNUM(B126)-WEEKNUM(EOMONTH(B126,-1)+1)+1</f>
        <v>4</v>
      </c>
      <c r="AO126" s="45" t="str">
        <f>MONTH(R126)&amp;"/"&amp;YEAR(R126)</f>
        <v>5/2026</v>
      </c>
      <c r="AP126" s="45">
        <f>WEEKNUM(R126)-WEEKNUM(EOMONTH(R126,-1)+1)+1</f>
        <v>4</v>
      </c>
      <c r="AQ126" s="45">
        <f>IF(AU126="S",IF(Q126="1. Aceitou o programa",R126-B126,0),0)</f>
        <v>57</v>
      </c>
      <c r="AR126" s="45">
        <f>IF(AU126="S",IF(AND(S126&lt;&gt;"",R126&lt;&gt;""),S126-R126,0),0)</f>
        <v>0</v>
      </c>
      <c r="AS126" s="45">
        <f>IF(AU126="S",IF(Q126="1. Aceitou o programa",IF(OR(X126="Não se Aplica",X126=""),IF(OR(W126="Não se Aplica",W126=""),0,W126-V126),AVERAGE(X126-W126,W126-V126)),0),0)</f>
        <v>46</v>
      </c>
      <c r="AT126" s="45">
        <f>IF(AU126="S",IF(AND(Q126="1. Aceitou o programa",AB126="Realizada"),IFERROR(IF(AA126="",0,AA126-R126),0),0),0)</f>
        <v>0</v>
      </c>
      <c r="AU126" s="45" t="str">
        <f>_xlfn.XLOOKUP(U126,'Lista Suspensa'!$AA$20:$AA$23,'Lista Suspensa'!$AB$20:$AB$23,"N/A")</f>
        <v>S</v>
      </c>
    </row>
    <row r="127" spans="1:47" ht="12" customHeight="1" x14ac:dyDescent="0.3">
      <c r="A127" s="87" t="s">
        <v>47</v>
      </c>
      <c r="B127" s="88">
        <v>46104</v>
      </c>
      <c r="C127" s="89" t="s">
        <v>48</v>
      </c>
      <c r="D127" s="89" t="s">
        <v>49</v>
      </c>
      <c r="E127" s="189">
        <v>85669611</v>
      </c>
      <c r="F127" s="182" t="s">
        <v>534</v>
      </c>
      <c r="G127" s="90">
        <v>26803568881</v>
      </c>
      <c r="H127" s="91">
        <v>28831</v>
      </c>
      <c r="I127" s="89"/>
      <c r="J127" s="89" t="s">
        <v>51</v>
      </c>
      <c r="K127" s="89" t="s">
        <v>52</v>
      </c>
      <c r="L127" s="89" t="s">
        <v>85</v>
      </c>
      <c r="M127" s="89" t="s">
        <v>86</v>
      </c>
      <c r="N127" s="89" t="s">
        <v>137</v>
      </c>
      <c r="O127" s="92" t="s">
        <v>535</v>
      </c>
      <c r="P127" s="93" t="s">
        <v>57</v>
      </c>
      <c r="Q127" s="110" t="s">
        <v>58</v>
      </c>
      <c r="R127" s="94">
        <v>46161</v>
      </c>
      <c r="S127" s="95"/>
      <c r="T127" s="95" t="s">
        <v>59</v>
      </c>
      <c r="U127" s="95" t="s">
        <v>60</v>
      </c>
      <c r="V127" s="91">
        <v>46114</v>
      </c>
      <c r="W127" s="91">
        <v>46160</v>
      </c>
      <c r="X127" s="91" t="s">
        <v>432</v>
      </c>
      <c r="Y127" s="96" t="s">
        <v>61</v>
      </c>
      <c r="Z127" s="89" t="s">
        <v>2798</v>
      </c>
      <c r="AA127" s="95" t="s">
        <v>11151</v>
      </c>
      <c r="AB127" s="95" t="s">
        <v>11186</v>
      </c>
      <c r="AC127" s="95" t="s">
        <v>63</v>
      </c>
      <c r="AD127" s="95" t="s">
        <v>63</v>
      </c>
      <c r="AE127" s="95" t="s">
        <v>63</v>
      </c>
      <c r="AF127" s="95" t="s">
        <v>63</v>
      </c>
      <c r="AG127" s="194" t="s">
        <v>173</v>
      </c>
      <c r="AH127" s="95" t="s">
        <v>63</v>
      </c>
      <c r="AI127" s="97"/>
      <c r="AJ127" s="97" t="s">
        <v>65</v>
      </c>
      <c r="AK127" s="97" t="s">
        <v>66</v>
      </c>
      <c r="AL127" s="45" t="s">
        <v>67</v>
      </c>
      <c r="AM127" s="160" t="str">
        <f>MONTH(B127)&amp;"/"&amp;YEAR(B127)</f>
        <v>3/2026</v>
      </c>
      <c r="AN127" s="45">
        <f>WEEKNUM(B127)-WEEKNUM(EOMONTH(B127,-1)+1)+1</f>
        <v>4</v>
      </c>
      <c r="AO127" s="45" t="str">
        <f>MONTH(R127)&amp;"/"&amp;YEAR(R127)</f>
        <v>5/2026</v>
      </c>
      <c r="AP127" s="45">
        <f>WEEKNUM(R127)-WEEKNUM(EOMONTH(R127,-1)+1)+1</f>
        <v>4</v>
      </c>
      <c r="AQ127" s="45">
        <f>IF(AU127="S",IF(Q127="1. Aceitou o programa",R127-B127,0),0)</f>
        <v>57</v>
      </c>
      <c r="AR127" s="45">
        <f>IF(AU127="S",IF(AND(S127&lt;&gt;"",R127&lt;&gt;""),S127-R127,0),0)</f>
        <v>0</v>
      </c>
      <c r="AS127" s="45">
        <f>IF(AU127="S",IF(Q127="1. Aceitou o programa",IF(OR(X127="Não se Aplica",X127=""),IF(OR(W127="Não se Aplica",W127=""),0,W127-V127),AVERAGE(X127-W127,W127-V127)),0),0)</f>
        <v>46</v>
      </c>
      <c r="AT127" s="45">
        <f>IF(AU127="S",IF(AND(Q127="1. Aceitou o programa",AB127="Realizada"),IFERROR(IF(AA127="",0,AA127-R127),0),0),0)</f>
        <v>0</v>
      </c>
      <c r="AU127" s="45" t="str">
        <f>_xlfn.XLOOKUP(U127,'Lista Suspensa'!$AA$20:$AA$23,'Lista Suspensa'!$AB$20:$AB$23,"N/A")</f>
        <v>S</v>
      </c>
    </row>
    <row r="128" spans="1:47" ht="12" customHeight="1" x14ac:dyDescent="0.3">
      <c r="A128" s="87" t="s">
        <v>47</v>
      </c>
      <c r="B128" s="88">
        <v>46104</v>
      </c>
      <c r="C128" s="89" t="s">
        <v>48</v>
      </c>
      <c r="D128" s="89" t="s">
        <v>49</v>
      </c>
      <c r="E128" s="189">
        <v>72581313</v>
      </c>
      <c r="F128" s="182" t="s">
        <v>536</v>
      </c>
      <c r="G128" s="90">
        <v>9242071838</v>
      </c>
      <c r="H128" s="91">
        <v>21691</v>
      </c>
      <c r="I128" s="89"/>
      <c r="J128" s="89" t="s">
        <v>51</v>
      </c>
      <c r="K128" s="89" t="s">
        <v>52</v>
      </c>
      <c r="L128" s="89" t="s">
        <v>85</v>
      </c>
      <c r="M128" s="89" t="s">
        <v>537</v>
      </c>
      <c r="N128" s="89" t="s">
        <v>159</v>
      </c>
      <c r="O128" s="92" t="s">
        <v>538</v>
      </c>
      <c r="P128" s="93" t="s">
        <v>57</v>
      </c>
      <c r="Q128" s="110" t="s">
        <v>58</v>
      </c>
      <c r="R128" s="94">
        <v>46161</v>
      </c>
      <c r="S128" s="95"/>
      <c r="T128" s="95" t="s">
        <v>59</v>
      </c>
      <c r="U128" s="95" t="s">
        <v>60</v>
      </c>
      <c r="V128" s="91">
        <v>46114</v>
      </c>
      <c r="W128" s="91">
        <v>46160</v>
      </c>
      <c r="X128" s="91" t="s">
        <v>432</v>
      </c>
      <c r="Y128" s="96" t="s">
        <v>61</v>
      </c>
      <c r="Z128" s="89" t="s">
        <v>2798</v>
      </c>
      <c r="AA128" s="95" t="s">
        <v>11152</v>
      </c>
      <c r="AB128" s="95" t="s">
        <v>11186</v>
      </c>
      <c r="AC128" s="95" t="s">
        <v>63</v>
      </c>
      <c r="AD128" s="95" t="s">
        <v>63</v>
      </c>
      <c r="AE128" s="95" t="s">
        <v>63</v>
      </c>
      <c r="AF128" s="95" t="s">
        <v>63</v>
      </c>
      <c r="AG128" s="194" t="s">
        <v>173</v>
      </c>
      <c r="AH128" s="95" t="s">
        <v>63</v>
      </c>
      <c r="AI128" s="97"/>
      <c r="AJ128" s="97" t="s">
        <v>65</v>
      </c>
      <c r="AK128" s="97" t="s">
        <v>66</v>
      </c>
      <c r="AL128" s="45" t="s">
        <v>67</v>
      </c>
      <c r="AM128" s="160" t="str">
        <f>MONTH(B128)&amp;"/"&amp;YEAR(B128)</f>
        <v>3/2026</v>
      </c>
      <c r="AN128" s="45">
        <f>WEEKNUM(B128)-WEEKNUM(EOMONTH(B128,-1)+1)+1</f>
        <v>4</v>
      </c>
      <c r="AO128" s="45" t="str">
        <f>MONTH(R128)&amp;"/"&amp;YEAR(R128)</f>
        <v>5/2026</v>
      </c>
      <c r="AP128" s="45">
        <f>WEEKNUM(R128)-WEEKNUM(EOMONTH(R128,-1)+1)+1</f>
        <v>4</v>
      </c>
      <c r="AQ128" s="45">
        <f>IF(AU128="S",IF(Q128="1. Aceitou o programa",R128-B128,0),0)</f>
        <v>57</v>
      </c>
      <c r="AR128" s="45">
        <f>IF(AU128="S",IF(AND(S128&lt;&gt;"",R128&lt;&gt;""),S128-R128,0),0)</f>
        <v>0</v>
      </c>
      <c r="AS128" s="45">
        <f>IF(AU128="S",IF(Q128="1. Aceitou o programa",IF(OR(X128="Não se Aplica",X128=""),IF(OR(W128="Não se Aplica",W128=""),0,W128-V128),AVERAGE(X128-W128,W128-V128)),0),0)</f>
        <v>46</v>
      </c>
      <c r="AT128" s="45">
        <f>IF(AU128="S",IF(AND(Q128="1. Aceitou o programa",AB128="Realizada"),IFERROR(IF(AA128="",0,AA128-R128),0),0),0)</f>
        <v>0</v>
      </c>
      <c r="AU128" s="45" t="str">
        <f>_xlfn.XLOOKUP(U128,'Lista Suspensa'!$AA$20:$AA$23,'Lista Suspensa'!$AB$20:$AB$23,"N/A")</f>
        <v>S</v>
      </c>
    </row>
    <row r="129" spans="1:47" ht="12" customHeight="1" x14ac:dyDescent="0.3">
      <c r="A129" s="87" t="s">
        <v>47</v>
      </c>
      <c r="B129" s="88">
        <v>46104</v>
      </c>
      <c r="C129" s="89" t="s">
        <v>48</v>
      </c>
      <c r="D129" s="89" t="s">
        <v>49</v>
      </c>
      <c r="E129" s="189">
        <v>80940155</v>
      </c>
      <c r="F129" s="182" t="s">
        <v>539</v>
      </c>
      <c r="G129" s="90">
        <v>81726040763</v>
      </c>
      <c r="H129" s="91">
        <v>22994</v>
      </c>
      <c r="I129" s="89"/>
      <c r="J129" s="89" t="s">
        <v>51</v>
      </c>
      <c r="K129" s="89" t="s">
        <v>76</v>
      </c>
      <c r="L129" s="89" t="s">
        <v>95</v>
      </c>
      <c r="M129" s="89" t="s">
        <v>540</v>
      </c>
      <c r="N129" s="89" t="s">
        <v>229</v>
      </c>
      <c r="O129" s="92" t="s">
        <v>541</v>
      </c>
      <c r="P129" s="93" t="s">
        <v>57</v>
      </c>
      <c r="Q129" s="110" t="s">
        <v>58</v>
      </c>
      <c r="R129" s="94">
        <v>46161</v>
      </c>
      <c r="S129" s="95"/>
      <c r="T129" s="95" t="s">
        <v>59</v>
      </c>
      <c r="U129" s="95" t="s">
        <v>60</v>
      </c>
      <c r="V129" s="91">
        <v>46118</v>
      </c>
      <c r="W129" s="91">
        <v>46161</v>
      </c>
      <c r="X129" s="91" t="s">
        <v>432</v>
      </c>
      <c r="Y129" s="96" t="s">
        <v>73</v>
      </c>
      <c r="Z129" s="89" t="s">
        <v>2798</v>
      </c>
      <c r="AA129" s="95" t="s">
        <v>11153</v>
      </c>
      <c r="AB129" s="95" t="s">
        <v>11186</v>
      </c>
      <c r="AC129" s="95" t="s">
        <v>63</v>
      </c>
      <c r="AD129" s="95" t="s">
        <v>63</v>
      </c>
      <c r="AE129" s="95" t="s">
        <v>63</v>
      </c>
      <c r="AF129" s="95" t="s">
        <v>63</v>
      </c>
      <c r="AG129" s="194" t="s">
        <v>542</v>
      </c>
      <c r="AH129" s="95" t="s">
        <v>63</v>
      </c>
      <c r="AI129" s="97"/>
      <c r="AJ129" s="97" t="s">
        <v>65</v>
      </c>
      <c r="AK129" s="97" t="s">
        <v>66</v>
      </c>
      <c r="AL129" s="45" t="s">
        <v>67</v>
      </c>
      <c r="AM129" s="160" t="str">
        <f>MONTH(B129)&amp;"/"&amp;YEAR(B129)</f>
        <v>3/2026</v>
      </c>
      <c r="AN129" s="45">
        <f>WEEKNUM(B129)-WEEKNUM(EOMONTH(B129,-1)+1)+1</f>
        <v>4</v>
      </c>
      <c r="AO129" s="45" t="str">
        <f>MONTH(R129)&amp;"/"&amp;YEAR(R129)</f>
        <v>5/2026</v>
      </c>
      <c r="AP129" s="45">
        <f>WEEKNUM(R129)-WEEKNUM(EOMONTH(R129,-1)+1)+1</f>
        <v>4</v>
      </c>
      <c r="AQ129" s="45">
        <f>IF(AU129="S",IF(Q129="1. Aceitou o programa",R129-B129,0),0)</f>
        <v>57</v>
      </c>
      <c r="AR129" s="45">
        <f>IF(AU129="S",IF(AND(S129&lt;&gt;"",R129&lt;&gt;""),S129-R129,0),0)</f>
        <v>0</v>
      </c>
      <c r="AS129" s="45">
        <f>IF(AU129="S",IF(Q129="1. Aceitou o programa",IF(OR(X129="Não se Aplica",X129=""),IF(OR(W129="Não se Aplica",W129=""),0,W129-V129),AVERAGE(X129-W129,W129-V129)),0),0)</f>
        <v>43</v>
      </c>
      <c r="AT129" s="45">
        <f>IF(AU129="S",IF(AND(Q129="1. Aceitou o programa",AB129="Realizada"),IFERROR(IF(AA129="",0,AA129-R129),0),0),0)</f>
        <v>0</v>
      </c>
      <c r="AU129" s="45" t="str">
        <f>_xlfn.XLOOKUP(U129,'Lista Suspensa'!$AA$20:$AA$23,'Lista Suspensa'!$AB$20:$AB$23,"N/A")</f>
        <v>S</v>
      </c>
    </row>
    <row r="130" spans="1:47" ht="12" customHeight="1" x14ac:dyDescent="0.3">
      <c r="A130" s="87" t="s">
        <v>47</v>
      </c>
      <c r="B130" s="88">
        <v>46104</v>
      </c>
      <c r="C130" s="89" t="s">
        <v>48</v>
      </c>
      <c r="D130" s="89" t="s">
        <v>49</v>
      </c>
      <c r="E130" s="189">
        <v>85806683</v>
      </c>
      <c r="F130" s="182" t="s">
        <v>543</v>
      </c>
      <c r="G130" s="90">
        <v>7840516742</v>
      </c>
      <c r="H130" s="91">
        <v>28753</v>
      </c>
      <c r="I130" s="89"/>
      <c r="J130" s="89" t="s">
        <v>51</v>
      </c>
      <c r="K130" s="89" t="s">
        <v>76</v>
      </c>
      <c r="L130" s="89" t="s">
        <v>95</v>
      </c>
      <c r="M130" s="89" t="s">
        <v>544</v>
      </c>
      <c r="N130" s="89" t="s">
        <v>197</v>
      </c>
      <c r="O130" s="92" t="s">
        <v>545</v>
      </c>
      <c r="P130" s="93" t="s">
        <v>57</v>
      </c>
      <c r="Q130" s="110" t="s">
        <v>58</v>
      </c>
      <c r="R130" s="94">
        <v>46161</v>
      </c>
      <c r="S130" s="95"/>
      <c r="T130" s="95" t="s">
        <v>59</v>
      </c>
      <c r="U130" s="95" t="s">
        <v>60</v>
      </c>
      <c r="V130" s="91">
        <v>46118</v>
      </c>
      <c r="W130" s="91">
        <v>46161</v>
      </c>
      <c r="X130" s="91" t="s">
        <v>432</v>
      </c>
      <c r="Y130" s="96" t="s">
        <v>73</v>
      </c>
      <c r="Z130" s="89" t="s">
        <v>2798</v>
      </c>
      <c r="AA130" s="95" t="s">
        <v>11154</v>
      </c>
      <c r="AB130" s="95" t="s">
        <v>11186</v>
      </c>
      <c r="AC130" s="95" t="s">
        <v>63</v>
      </c>
      <c r="AD130" s="95" t="s">
        <v>63</v>
      </c>
      <c r="AE130" s="95" t="s">
        <v>63</v>
      </c>
      <c r="AF130" s="95" t="s">
        <v>63</v>
      </c>
      <c r="AG130" s="194" t="s">
        <v>112</v>
      </c>
      <c r="AH130" s="95" t="s">
        <v>63</v>
      </c>
      <c r="AI130" s="97"/>
      <c r="AJ130" s="97" t="s">
        <v>65</v>
      </c>
      <c r="AK130" s="97" t="s">
        <v>66</v>
      </c>
      <c r="AL130" s="45" t="s">
        <v>67</v>
      </c>
      <c r="AM130" s="160" t="str">
        <f>MONTH(B130)&amp;"/"&amp;YEAR(B130)</f>
        <v>3/2026</v>
      </c>
      <c r="AN130" s="45">
        <f>WEEKNUM(B130)-WEEKNUM(EOMONTH(B130,-1)+1)+1</f>
        <v>4</v>
      </c>
      <c r="AO130" s="45" t="str">
        <f>MONTH(R130)&amp;"/"&amp;YEAR(R130)</f>
        <v>5/2026</v>
      </c>
      <c r="AP130" s="45">
        <f>WEEKNUM(R130)-WEEKNUM(EOMONTH(R130,-1)+1)+1</f>
        <v>4</v>
      </c>
      <c r="AQ130" s="45">
        <f>IF(AU130="S",IF(Q130="1. Aceitou o programa",R130-B130,0),0)</f>
        <v>57</v>
      </c>
      <c r="AR130" s="45">
        <f>IF(AU130="S",IF(AND(S130&lt;&gt;"",R130&lt;&gt;""),S130-R130,0),0)</f>
        <v>0</v>
      </c>
      <c r="AS130" s="45">
        <f>IF(AU130="S",IF(Q130="1. Aceitou o programa",IF(OR(X130="Não se Aplica",X130=""),IF(OR(W130="Não se Aplica",W130=""),0,W130-V130),AVERAGE(X130-W130,W130-V130)),0),0)</f>
        <v>43</v>
      </c>
      <c r="AT130" s="45">
        <f>IF(AU130="S",IF(AND(Q130="1. Aceitou o programa",AB130="Realizada"),IFERROR(IF(AA130="",0,AA130-R130),0),0),0)</f>
        <v>0</v>
      </c>
      <c r="AU130" s="45" t="str">
        <f>_xlfn.XLOOKUP(U130,'Lista Suspensa'!$AA$20:$AA$23,'Lista Suspensa'!$AB$20:$AB$23,"N/A")</f>
        <v>S</v>
      </c>
    </row>
    <row r="131" spans="1:47" ht="12" customHeight="1" x14ac:dyDescent="0.3">
      <c r="A131" s="87" t="s">
        <v>47</v>
      </c>
      <c r="B131" s="88">
        <v>46104</v>
      </c>
      <c r="C131" s="89" t="s">
        <v>48</v>
      </c>
      <c r="D131" s="89" t="s">
        <v>49</v>
      </c>
      <c r="E131" s="189">
        <v>78399867</v>
      </c>
      <c r="F131" s="182" t="s">
        <v>546</v>
      </c>
      <c r="G131" s="90">
        <v>40779146808</v>
      </c>
      <c r="H131" s="91">
        <v>39094</v>
      </c>
      <c r="I131" s="89"/>
      <c r="J131" s="89" t="s">
        <v>51</v>
      </c>
      <c r="K131" s="89" t="s">
        <v>52</v>
      </c>
      <c r="L131" s="89" t="s">
        <v>85</v>
      </c>
      <c r="M131" s="89" t="s">
        <v>279</v>
      </c>
      <c r="N131" s="89" t="s">
        <v>197</v>
      </c>
      <c r="O131" s="92" t="s">
        <v>547</v>
      </c>
      <c r="P131" s="93" t="s">
        <v>57</v>
      </c>
      <c r="Q131" s="110" t="s">
        <v>58</v>
      </c>
      <c r="R131" s="94">
        <v>46161</v>
      </c>
      <c r="S131" s="95"/>
      <c r="T131" s="95" t="s">
        <v>59</v>
      </c>
      <c r="U131" s="95" t="s">
        <v>60</v>
      </c>
      <c r="V131" s="91">
        <v>46118</v>
      </c>
      <c r="W131" s="91">
        <v>46161</v>
      </c>
      <c r="X131" s="91" t="s">
        <v>432</v>
      </c>
      <c r="Y131" s="96" t="s">
        <v>73</v>
      </c>
      <c r="Z131" s="89" t="s">
        <v>2798</v>
      </c>
      <c r="AA131" s="95" t="s">
        <v>11155</v>
      </c>
      <c r="AB131" s="95" t="s">
        <v>11186</v>
      </c>
      <c r="AC131" s="95" t="s">
        <v>63</v>
      </c>
      <c r="AD131" s="95" t="s">
        <v>63</v>
      </c>
      <c r="AE131" s="95" t="s">
        <v>63</v>
      </c>
      <c r="AF131" s="95" t="s">
        <v>63</v>
      </c>
      <c r="AG131" s="194"/>
      <c r="AH131" s="95" t="s">
        <v>63</v>
      </c>
      <c r="AI131" s="97"/>
      <c r="AJ131" s="97" t="s">
        <v>65</v>
      </c>
      <c r="AK131" s="97" t="s">
        <v>66</v>
      </c>
      <c r="AL131" s="45" t="s">
        <v>67</v>
      </c>
      <c r="AM131" s="160" t="str">
        <f>MONTH(B131)&amp;"/"&amp;YEAR(B131)</f>
        <v>3/2026</v>
      </c>
      <c r="AN131" s="45">
        <f>WEEKNUM(B131)-WEEKNUM(EOMONTH(B131,-1)+1)+1</f>
        <v>4</v>
      </c>
      <c r="AO131" s="45" t="str">
        <f>MONTH(R131)&amp;"/"&amp;YEAR(R131)</f>
        <v>5/2026</v>
      </c>
      <c r="AP131" s="45">
        <f>WEEKNUM(R131)-WEEKNUM(EOMONTH(R131,-1)+1)+1</f>
        <v>4</v>
      </c>
      <c r="AQ131" s="45">
        <f>IF(AU131="S",IF(Q131="1. Aceitou o programa",R131-B131,0),0)</f>
        <v>57</v>
      </c>
      <c r="AR131" s="45">
        <f>IF(AU131="S",IF(AND(S131&lt;&gt;"",R131&lt;&gt;""),S131-R131,0),0)</f>
        <v>0</v>
      </c>
      <c r="AS131" s="45">
        <f>IF(AU131="S",IF(Q131="1. Aceitou o programa",IF(OR(X131="Não se Aplica",X131=""),IF(OR(W131="Não se Aplica",W131=""),0,W131-V131),AVERAGE(X131-W131,W131-V131)),0),0)</f>
        <v>43</v>
      </c>
      <c r="AT131" s="45">
        <f>IF(AU131="S",IF(AND(Q131="1. Aceitou o programa",AB131="Realizada"),IFERROR(IF(AA131="",0,AA131-R131),0),0),0)</f>
        <v>0</v>
      </c>
      <c r="AU131" s="45" t="str">
        <f>_xlfn.XLOOKUP(U131,'Lista Suspensa'!$AA$20:$AA$23,'Lista Suspensa'!$AB$20:$AB$23,"N/A")</f>
        <v>S</v>
      </c>
    </row>
    <row r="132" spans="1:47" ht="12" customHeight="1" x14ac:dyDescent="0.3">
      <c r="A132" s="87" t="s">
        <v>47</v>
      </c>
      <c r="B132" s="88">
        <v>46104</v>
      </c>
      <c r="C132" s="89" t="s">
        <v>48</v>
      </c>
      <c r="D132" s="89" t="s">
        <v>49</v>
      </c>
      <c r="E132" s="189">
        <v>92736588</v>
      </c>
      <c r="F132" s="182" t="s">
        <v>548</v>
      </c>
      <c r="G132" s="90">
        <v>27753986856</v>
      </c>
      <c r="H132" s="91">
        <v>28518</v>
      </c>
      <c r="I132" s="89"/>
      <c r="J132" s="89" t="s">
        <v>51</v>
      </c>
      <c r="K132" s="89" t="s">
        <v>52</v>
      </c>
      <c r="L132" s="89" t="s">
        <v>85</v>
      </c>
      <c r="M132" s="89" t="s">
        <v>549</v>
      </c>
      <c r="N132" s="89" t="s">
        <v>197</v>
      </c>
      <c r="O132" s="92" t="s">
        <v>550</v>
      </c>
      <c r="P132" s="93" t="s">
        <v>57</v>
      </c>
      <c r="Q132" s="110" t="s">
        <v>58</v>
      </c>
      <c r="R132" s="94">
        <v>46161</v>
      </c>
      <c r="S132" s="95"/>
      <c r="T132" s="95" t="s">
        <v>59</v>
      </c>
      <c r="U132" s="95" t="s">
        <v>60</v>
      </c>
      <c r="V132" s="91">
        <v>46118</v>
      </c>
      <c r="W132" s="91">
        <v>46161</v>
      </c>
      <c r="X132" s="91" t="s">
        <v>432</v>
      </c>
      <c r="Y132" s="96" t="s">
        <v>73</v>
      </c>
      <c r="Z132" s="89" t="s">
        <v>2798</v>
      </c>
      <c r="AA132" s="95" t="s">
        <v>11156</v>
      </c>
      <c r="AB132" s="95" t="s">
        <v>11186</v>
      </c>
      <c r="AC132" s="95" t="s">
        <v>63</v>
      </c>
      <c r="AD132" s="95" t="s">
        <v>63</v>
      </c>
      <c r="AE132" s="95" t="s">
        <v>63</v>
      </c>
      <c r="AF132" s="95" t="s">
        <v>63</v>
      </c>
      <c r="AG132" s="194" t="s">
        <v>156</v>
      </c>
      <c r="AH132" s="95" t="s">
        <v>63</v>
      </c>
      <c r="AI132" s="97"/>
      <c r="AJ132" s="97" t="s">
        <v>65</v>
      </c>
      <c r="AK132" s="97" t="s">
        <v>66</v>
      </c>
      <c r="AL132" s="45" t="s">
        <v>67</v>
      </c>
      <c r="AM132" s="160" t="str">
        <f>MONTH(B132)&amp;"/"&amp;YEAR(B132)</f>
        <v>3/2026</v>
      </c>
      <c r="AN132" s="45">
        <f>WEEKNUM(B132)-WEEKNUM(EOMONTH(B132,-1)+1)+1</f>
        <v>4</v>
      </c>
      <c r="AO132" s="45" t="str">
        <f>MONTH(R132)&amp;"/"&amp;YEAR(R132)</f>
        <v>5/2026</v>
      </c>
      <c r="AP132" s="45">
        <f>WEEKNUM(R132)-WEEKNUM(EOMONTH(R132,-1)+1)+1</f>
        <v>4</v>
      </c>
      <c r="AQ132" s="45">
        <f>IF(AU132="S",IF(Q132="1. Aceitou o programa",R132-B132,0),0)</f>
        <v>57</v>
      </c>
      <c r="AR132" s="45">
        <f>IF(AU132="S",IF(AND(S132&lt;&gt;"",R132&lt;&gt;""),S132-R132,0),0)</f>
        <v>0</v>
      </c>
      <c r="AS132" s="45">
        <f>IF(AU132="S",IF(Q132="1. Aceitou o programa",IF(OR(X132="Não se Aplica",X132=""),IF(OR(W132="Não se Aplica",W132=""),0,W132-V132),AVERAGE(X132-W132,W132-V132)),0),0)</f>
        <v>43</v>
      </c>
      <c r="AT132" s="45">
        <f>IF(AU132="S",IF(AND(Q132="1. Aceitou o programa",AB132="Realizada"),IFERROR(IF(AA132="",0,AA132-R132),0),0),0)</f>
        <v>0</v>
      </c>
      <c r="AU132" s="45" t="str">
        <f>_xlfn.XLOOKUP(U132,'Lista Suspensa'!$AA$20:$AA$23,'Lista Suspensa'!$AB$20:$AB$23,"N/A")</f>
        <v>S</v>
      </c>
    </row>
    <row r="133" spans="1:47" ht="12" customHeight="1" x14ac:dyDescent="0.3">
      <c r="A133" s="87" t="s">
        <v>47</v>
      </c>
      <c r="B133" s="88">
        <v>46104</v>
      </c>
      <c r="C133" s="89" t="s">
        <v>48</v>
      </c>
      <c r="D133" s="89" t="s">
        <v>49</v>
      </c>
      <c r="E133" s="189">
        <v>78387336</v>
      </c>
      <c r="F133" s="182" t="s">
        <v>551</v>
      </c>
      <c r="G133" s="90">
        <v>22433033888</v>
      </c>
      <c r="H133" s="91">
        <v>29432</v>
      </c>
      <c r="I133" s="89"/>
      <c r="J133" s="89" t="s">
        <v>51</v>
      </c>
      <c r="K133" s="89" t="s">
        <v>52</v>
      </c>
      <c r="L133" s="89" t="s">
        <v>381</v>
      </c>
      <c r="M133" s="89" t="s">
        <v>552</v>
      </c>
      <c r="N133" s="89" t="s">
        <v>197</v>
      </c>
      <c r="O133" s="92" t="s">
        <v>553</v>
      </c>
      <c r="P133" s="93" t="s">
        <v>57</v>
      </c>
      <c r="Q133" s="110" t="s">
        <v>58</v>
      </c>
      <c r="R133" s="94">
        <v>46161</v>
      </c>
      <c r="S133" s="95"/>
      <c r="T133" s="95" t="s">
        <v>59</v>
      </c>
      <c r="U133" s="95" t="s">
        <v>60</v>
      </c>
      <c r="V133" s="91">
        <v>46118</v>
      </c>
      <c r="W133" s="91">
        <v>46161</v>
      </c>
      <c r="X133" s="91" t="s">
        <v>432</v>
      </c>
      <c r="Y133" s="96" t="s">
        <v>73</v>
      </c>
      <c r="Z133" s="89" t="s">
        <v>2798</v>
      </c>
      <c r="AA133" s="95" t="s">
        <v>11157</v>
      </c>
      <c r="AB133" s="95" t="s">
        <v>11186</v>
      </c>
      <c r="AC133" s="95" t="s">
        <v>63</v>
      </c>
      <c r="AD133" s="95" t="s">
        <v>63</v>
      </c>
      <c r="AE133" s="95" t="s">
        <v>63</v>
      </c>
      <c r="AF133" s="95" t="s">
        <v>63</v>
      </c>
      <c r="AG133" s="194" t="s">
        <v>554</v>
      </c>
      <c r="AH133" s="95" t="s">
        <v>63</v>
      </c>
      <c r="AI133" s="97"/>
      <c r="AJ133" s="97" t="s">
        <v>65</v>
      </c>
      <c r="AK133" s="97" t="s">
        <v>66</v>
      </c>
      <c r="AL133" s="45" t="s">
        <v>67</v>
      </c>
      <c r="AM133" s="160" t="str">
        <f>MONTH(B133)&amp;"/"&amp;YEAR(B133)</f>
        <v>3/2026</v>
      </c>
      <c r="AN133" s="45">
        <f>WEEKNUM(B133)-WEEKNUM(EOMONTH(B133,-1)+1)+1</f>
        <v>4</v>
      </c>
      <c r="AO133" s="45" t="str">
        <f>MONTH(R133)&amp;"/"&amp;YEAR(R133)</f>
        <v>5/2026</v>
      </c>
      <c r="AP133" s="45">
        <f>WEEKNUM(R133)-WEEKNUM(EOMONTH(R133,-1)+1)+1</f>
        <v>4</v>
      </c>
      <c r="AQ133" s="45">
        <f>IF(AU133="S",IF(Q133="1. Aceitou o programa",R133-B133,0),0)</f>
        <v>57</v>
      </c>
      <c r="AR133" s="45">
        <f>IF(AU133="S",IF(AND(S133&lt;&gt;"",R133&lt;&gt;""),S133-R133,0),0)</f>
        <v>0</v>
      </c>
      <c r="AS133" s="45">
        <f>IF(AU133="S",IF(Q133="1. Aceitou o programa",IF(OR(X133="Não se Aplica",X133=""),IF(OR(W133="Não se Aplica",W133=""),0,W133-V133),AVERAGE(X133-W133,W133-V133)),0),0)</f>
        <v>43</v>
      </c>
      <c r="AT133" s="45">
        <f>IF(AU133="S",IF(AND(Q133="1. Aceitou o programa",AB133="Realizada"),IFERROR(IF(AA133="",0,AA133-R133),0),0),0)</f>
        <v>0</v>
      </c>
      <c r="AU133" s="45" t="str">
        <f>_xlfn.XLOOKUP(U133,'Lista Suspensa'!$AA$20:$AA$23,'Lista Suspensa'!$AB$20:$AB$23,"N/A")</f>
        <v>S</v>
      </c>
    </row>
    <row r="134" spans="1:47" ht="12" customHeight="1" x14ac:dyDescent="0.3">
      <c r="A134" s="87" t="s">
        <v>47</v>
      </c>
      <c r="B134" s="88">
        <v>46104</v>
      </c>
      <c r="C134" s="89" t="s">
        <v>48</v>
      </c>
      <c r="D134" s="89" t="s">
        <v>49</v>
      </c>
      <c r="E134" s="189">
        <v>94953742</v>
      </c>
      <c r="F134" s="182" t="s">
        <v>555</v>
      </c>
      <c r="G134" s="90">
        <v>12094778746</v>
      </c>
      <c r="H134" s="91">
        <v>37093</v>
      </c>
      <c r="I134" s="89"/>
      <c r="J134" s="89" t="s">
        <v>51</v>
      </c>
      <c r="K134" s="89" t="s">
        <v>76</v>
      </c>
      <c r="L134" s="89" t="s">
        <v>95</v>
      </c>
      <c r="M134" s="89" t="s">
        <v>222</v>
      </c>
      <c r="N134" s="89" t="s">
        <v>197</v>
      </c>
      <c r="O134" s="92" t="s">
        <v>556</v>
      </c>
      <c r="P134" s="93" t="s">
        <v>57</v>
      </c>
      <c r="Q134" s="110" t="s">
        <v>58</v>
      </c>
      <c r="R134" s="94">
        <v>46161</v>
      </c>
      <c r="S134" s="95"/>
      <c r="T134" s="95" t="s">
        <v>59</v>
      </c>
      <c r="U134" s="95" t="s">
        <v>60</v>
      </c>
      <c r="V134" s="91">
        <v>46118</v>
      </c>
      <c r="W134" s="91">
        <v>46161</v>
      </c>
      <c r="X134" s="91" t="s">
        <v>432</v>
      </c>
      <c r="Y134" s="96" t="s">
        <v>73</v>
      </c>
      <c r="Z134" s="89" t="s">
        <v>2798</v>
      </c>
      <c r="AA134" s="95" t="s">
        <v>11158</v>
      </c>
      <c r="AB134" s="95" t="s">
        <v>11186</v>
      </c>
      <c r="AC134" s="95" t="s">
        <v>63</v>
      </c>
      <c r="AD134" s="95" t="s">
        <v>63</v>
      </c>
      <c r="AE134" s="95" t="s">
        <v>63</v>
      </c>
      <c r="AF134" s="95" t="s">
        <v>63</v>
      </c>
      <c r="AG134" s="194" t="s">
        <v>112</v>
      </c>
      <c r="AH134" s="95" t="s">
        <v>63</v>
      </c>
      <c r="AI134" s="97"/>
      <c r="AJ134" s="97" t="s">
        <v>65</v>
      </c>
      <c r="AK134" s="97" t="s">
        <v>66</v>
      </c>
      <c r="AL134" s="45" t="s">
        <v>67</v>
      </c>
      <c r="AM134" s="160" t="str">
        <f>MONTH(B134)&amp;"/"&amp;YEAR(B134)</f>
        <v>3/2026</v>
      </c>
      <c r="AN134" s="45">
        <f>WEEKNUM(B134)-WEEKNUM(EOMONTH(B134,-1)+1)+1</f>
        <v>4</v>
      </c>
      <c r="AO134" s="45" t="str">
        <f>MONTH(R134)&amp;"/"&amp;YEAR(R134)</f>
        <v>5/2026</v>
      </c>
      <c r="AP134" s="45">
        <f>WEEKNUM(R134)-WEEKNUM(EOMONTH(R134,-1)+1)+1</f>
        <v>4</v>
      </c>
      <c r="AQ134" s="45">
        <f>IF(AU134="S",IF(Q134="1. Aceitou o programa",R134-B134,0),0)</f>
        <v>57</v>
      </c>
      <c r="AR134" s="45">
        <f>IF(AU134="S",IF(AND(S134&lt;&gt;"",R134&lt;&gt;""),S134-R134,0),0)</f>
        <v>0</v>
      </c>
      <c r="AS134" s="45">
        <f>IF(AU134="S",IF(Q134="1. Aceitou o programa",IF(OR(X134="Não se Aplica",X134=""),IF(OR(W134="Não se Aplica",W134=""),0,W134-V134),AVERAGE(X134-W134,W134-V134)),0),0)</f>
        <v>43</v>
      </c>
      <c r="AT134" s="45">
        <f>IF(AU134="S",IF(AND(Q134="1. Aceitou o programa",AB134="Realizada"),IFERROR(IF(AA134="",0,AA134-R134),0),0),0)</f>
        <v>0</v>
      </c>
      <c r="AU134" s="45" t="str">
        <f>_xlfn.XLOOKUP(U134,'Lista Suspensa'!$AA$20:$AA$23,'Lista Suspensa'!$AB$20:$AB$23,"N/A")</f>
        <v>S</v>
      </c>
    </row>
    <row r="135" spans="1:47" ht="12" customHeight="1" x14ac:dyDescent="0.3">
      <c r="A135" s="87" t="s">
        <v>47</v>
      </c>
      <c r="B135" s="88">
        <v>46104</v>
      </c>
      <c r="C135" s="89" t="s">
        <v>48</v>
      </c>
      <c r="D135" s="89" t="s">
        <v>49</v>
      </c>
      <c r="E135" s="189">
        <v>83034785</v>
      </c>
      <c r="F135" s="182" t="s">
        <v>557</v>
      </c>
      <c r="G135" s="90">
        <v>11014550718</v>
      </c>
      <c r="H135" s="91">
        <v>31656</v>
      </c>
      <c r="I135" s="89"/>
      <c r="J135" s="89" t="s">
        <v>84</v>
      </c>
      <c r="K135" s="89" t="s">
        <v>76</v>
      </c>
      <c r="L135" s="89" t="s">
        <v>303</v>
      </c>
      <c r="M135" s="89" t="s">
        <v>558</v>
      </c>
      <c r="N135" s="89" t="s">
        <v>197</v>
      </c>
      <c r="O135" s="92" t="s">
        <v>559</v>
      </c>
      <c r="P135" s="93" t="s">
        <v>57</v>
      </c>
      <c r="Q135" s="110" t="s">
        <v>58</v>
      </c>
      <c r="R135" s="94">
        <v>46161</v>
      </c>
      <c r="S135" s="95"/>
      <c r="T135" s="95" t="s">
        <v>59</v>
      </c>
      <c r="U135" s="95" t="s">
        <v>60</v>
      </c>
      <c r="V135" s="91">
        <v>46118</v>
      </c>
      <c r="W135" s="91">
        <v>46161</v>
      </c>
      <c r="X135" s="91" t="s">
        <v>432</v>
      </c>
      <c r="Y135" s="96" t="s">
        <v>73</v>
      </c>
      <c r="Z135" s="89" t="s">
        <v>2798</v>
      </c>
      <c r="AA135" s="95" t="s">
        <v>11159</v>
      </c>
      <c r="AB135" s="95" t="s">
        <v>11186</v>
      </c>
      <c r="AC135" s="95" t="s">
        <v>63</v>
      </c>
      <c r="AD135" s="95" t="s">
        <v>63</v>
      </c>
      <c r="AE135" s="95" t="s">
        <v>63</v>
      </c>
      <c r="AF135" s="95" t="s">
        <v>63</v>
      </c>
      <c r="AG135" s="194" t="s">
        <v>560</v>
      </c>
      <c r="AH135" s="95" t="s">
        <v>63</v>
      </c>
      <c r="AI135" s="97"/>
      <c r="AJ135" s="97" t="s">
        <v>65</v>
      </c>
      <c r="AK135" s="97" t="s">
        <v>66</v>
      </c>
      <c r="AL135" s="45" t="s">
        <v>67</v>
      </c>
      <c r="AM135" s="160" t="str">
        <f>MONTH(B135)&amp;"/"&amp;YEAR(B135)</f>
        <v>3/2026</v>
      </c>
      <c r="AN135" s="45">
        <f>WEEKNUM(B135)-WEEKNUM(EOMONTH(B135,-1)+1)+1</f>
        <v>4</v>
      </c>
      <c r="AO135" s="45" t="str">
        <f>MONTH(R135)&amp;"/"&amp;YEAR(R135)</f>
        <v>5/2026</v>
      </c>
      <c r="AP135" s="45">
        <f>WEEKNUM(R135)-WEEKNUM(EOMONTH(R135,-1)+1)+1</f>
        <v>4</v>
      </c>
      <c r="AQ135" s="45">
        <f>IF(AU135="S",IF(Q135="1. Aceitou o programa",R135-B135,0),0)</f>
        <v>57</v>
      </c>
      <c r="AR135" s="45">
        <f>IF(AU135="S",IF(AND(S135&lt;&gt;"",R135&lt;&gt;""),S135-R135,0),0)</f>
        <v>0</v>
      </c>
      <c r="AS135" s="45">
        <f>IF(AU135="S",IF(Q135="1. Aceitou o programa",IF(OR(X135="Não se Aplica",X135=""),IF(OR(W135="Não se Aplica",W135=""),0,W135-V135),AVERAGE(X135-W135,W135-V135)),0),0)</f>
        <v>43</v>
      </c>
      <c r="AT135" s="45">
        <f>IF(AU135="S",IF(AND(Q135="1. Aceitou o programa",AB135="Realizada"),IFERROR(IF(AA135="",0,AA135-R135),0),0),0)</f>
        <v>0</v>
      </c>
      <c r="AU135" s="45" t="str">
        <f>_xlfn.XLOOKUP(U135,'Lista Suspensa'!$AA$20:$AA$23,'Lista Suspensa'!$AB$20:$AB$23,"N/A")</f>
        <v>S</v>
      </c>
    </row>
    <row r="136" spans="1:47" ht="12" customHeight="1" x14ac:dyDescent="0.3">
      <c r="A136" s="87" t="s">
        <v>47</v>
      </c>
      <c r="B136" s="88">
        <v>46104</v>
      </c>
      <c r="C136" s="89" t="s">
        <v>48</v>
      </c>
      <c r="D136" s="89" t="s">
        <v>49</v>
      </c>
      <c r="E136" s="189">
        <v>89899782</v>
      </c>
      <c r="F136" s="182" t="s">
        <v>561</v>
      </c>
      <c r="G136" s="90">
        <v>38176403822</v>
      </c>
      <c r="H136" s="91">
        <v>32980</v>
      </c>
      <c r="I136" s="89"/>
      <c r="J136" s="89" t="s">
        <v>51</v>
      </c>
      <c r="K136" s="89" t="s">
        <v>52</v>
      </c>
      <c r="L136" s="89" t="s">
        <v>53</v>
      </c>
      <c r="M136" s="89" t="s">
        <v>313</v>
      </c>
      <c r="N136" s="89" t="s">
        <v>197</v>
      </c>
      <c r="O136" s="92" t="s">
        <v>562</v>
      </c>
      <c r="P136" s="93" t="s">
        <v>57</v>
      </c>
      <c r="Q136" s="110" t="s">
        <v>58</v>
      </c>
      <c r="R136" s="94">
        <v>46161</v>
      </c>
      <c r="S136" s="95"/>
      <c r="T136" s="95" t="s">
        <v>59</v>
      </c>
      <c r="U136" s="95" t="s">
        <v>60</v>
      </c>
      <c r="V136" s="91">
        <v>46118</v>
      </c>
      <c r="W136" s="91">
        <v>46161</v>
      </c>
      <c r="X136" s="91" t="s">
        <v>432</v>
      </c>
      <c r="Y136" s="96" t="s">
        <v>73</v>
      </c>
      <c r="Z136" s="89" t="s">
        <v>2798</v>
      </c>
      <c r="AA136" s="95" t="s">
        <v>11160</v>
      </c>
      <c r="AB136" s="95" t="s">
        <v>11186</v>
      </c>
      <c r="AC136" s="95" t="s">
        <v>63</v>
      </c>
      <c r="AD136" s="95" t="s">
        <v>63</v>
      </c>
      <c r="AE136" s="95" t="s">
        <v>63</v>
      </c>
      <c r="AF136" s="95" t="s">
        <v>63</v>
      </c>
      <c r="AG136" s="194" t="s">
        <v>277</v>
      </c>
      <c r="AH136" s="95" t="s">
        <v>63</v>
      </c>
      <c r="AI136" s="97"/>
      <c r="AJ136" s="97" t="s">
        <v>65</v>
      </c>
      <c r="AK136" s="97" t="s">
        <v>66</v>
      </c>
      <c r="AL136" s="45" t="s">
        <v>67</v>
      </c>
      <c r="AM136" s="160" t="str">
        <f>MONTH(B136)&amp;"/"&amp;YEAR(B136)</f>
        <v>3/2026</v>
      </c>
      <c r="AN136" s="45">
        <f>WEEKNUM(B136)-WEEKNUM(EOMONTH(B136,-1)+1)+1</f>
        <v>4</v>
      </c>
      <c r="AO136" s="45" t="str">
        <f>MONTH(R136)&amp;"/"&amp;YEAR(R136)</f>
        <v>5/2026</v>
      </c>
      <c r="AP136" s="45">
        <f>WEEKNUM(R136)-WEEKNUM(EOMONTH(R136,-1)+1)+1</f>
        <v>4</v>
      </c>
      <c r="AQ136" s="45">
        <f>IF(AU136="S",IF(Q136="1. Aceitou o programa",R136-B136,0),0)</f>
        <v>57</v>
      </c>
      <c r="AR136" s="45">
        <f>IF(AU136="S",IF(AND(S136&lt;&gt;"",R136&lt;&gt;""),S136-R136,0),0)</f>
        <v>0</v>
      </c>
      <c r="AS136" s="45">
        <f>IF(AU136="S",IF(Q136="1. Aceitou o programa",IF(OR(X136="Não se Aplica",X136=""),IF(OR(W136="Não se Aplica",W136=""),0,W136-V136),AVERAGE(X136-W136,W136-V136)),0),0)</f>
        <v>43</v>
      </c>
      <c r="AT136" s="45">
        <f>IF(AU136="S",IF(AND(Q136="1. Aceitou o programa",AB136="Realizada"),IFERROR(IF(AA136="",0,AA136-R136),0),0),0)</f>
        <v>0</v>
      </c>
      <c r="AU136" s="45" t="str">
        <f>_xlfn.XLOOKUP(U136,'Lista Suspensa'!$AA$20:$AA$23,'Lista Suspensa'!$AB$20:$AB$23,"N/A")</f>
        <v>S</v>
      </c>
    </row>
    <row r="137" spans="1:47" ht="12" customHeight="1" x14ac:dyDescent="0.3">
      <c r="A137" s="87" t="s">
        <v>47</v>
      </c>
      <c r="B137" s="88">
        <v>46104</v>
      </c>
      <c r="C137" s="89" t="s">
        <v>48</v>
      </c>
      <c r="D137" s="89" t="s">
        <v>49</v>
      </c>
      <c r="E137" s="189">
        <v>94469605</v>
      </c>
      <c r="F137" s="182" t="s">
        <v>563</v>
      </c>
      <c r="G137" s="90">
        <v>25974966864</v>
      </c>
      <c r="H137" s="91">
        <v>27977</v>
      </c>
      <c r="I137" s="89"/>
      <c r="J137" s="89" t="s">
        <v>51</v>
      </c>
      <c r="K137" s="89" t="s">
        <v>52</v>
      </c>
      <c r="L137" s="89" t="s">
        <v>85</v>
      </c>
      <c r="M137" s="89" t="s">
        <v>564</v>
      </c>
      <c r="N137" s="89" t="s">
        <v>197</v>
      </c>
      <c r="O137" s="92" t="s">
        <v>565</v>
      </c>
      <c r="P137" s="93" t="s">
        <v>57</v>
      </c>
      <c r="Q137" s="110" t="s">
        <v>58</v>
      </c>
      <c r="R137" s="94">
        <v>46161</v>
      </c>
      <c r="S137" s="95"/>
      <c r="T137" s="95" t="s">
        <v>59</v>
      </c>
      <c r="U137" s="95" t="s">
        <v>60</v>
      </c>
      <c r="V137" s="91">
        <v>46118</v>
      </c>
      <c r="W137" s="91">
        <v>46161</v>
      </c>
      <c r="X137" s="91" t="s">
        <v>432</v>
      </c>
      <c r="Y137" s="96" t="s">
        <v>73</v>
      </c>
      <c r="Z137" s="89" t="s">
        <v>2798</v>
      </c>
      <c r="AA137" s="95" t="s">
        <v>11161</v>
      </c>
      <c r="AB137" s="95" t="s">
        <v>11186</v>
      </c>
      <c r="AC137" s="95" t="s">
        <v>63</v>
      </c>
      <c r="AD137" s="95" t="s">
        <v>63</v>
      </c>
      <c r="AE137" s="95" t="s">
        <v>63</v>
      </c>
      <c r="AF137" s="95" t="s">
        <v>63</v>
      </c>
      <c r="AG137" s="194" t="s">
        <v>566</v>
      </c>
      <c r="AH137" s="95" t="s">
        <v>63</v>
      </c>
      <c r="AI137" s="97"/>
      <c r="AJ137" s="97" t="s">
        <v>65</v>
      </c>
      <c r="AK137" s="97" t="s">
        <v>66</v>
      </c>
      <c r="AL137" s="45" t="s">
        <v>67</v>
      </c>
      <c r="AM137" s="160" t="str">
        <f>MONTH(B137)&amp;"/"&amp;YEAR(B137)</f>
        <v>3/2026</v>
      </c>
      <c r="AN137" s="45">
        <f>WEEKNUM(B137)-WEEKNUM(EOMONTH(B137,-1)+1)+1</f>
        <v>4</v>
      </c>
      <c r="AO137" s="45" t="str">
        <f>MONTH(R137)&amp;"/"&amp;YEAR(R137)</f>
        <v>5/2026</v>
      </c>
      <c r="AP137" s="45">
        <f>WEEKNUM(R137)-WEEKNUM(EOMONTH(R137,-1)+1)+1</f>
        <v>4</v>
      </c>
      <c r="AQ137" s="45">
        <f>IF(AU137="S",IF(Q137="1. Aceitou o programa",R137-B137,0),0)</f>
        <v>57</v>
      </c>
      <c r="AR137" s="45">
        <f>IF(AU137="S",IF(AND(S137&lt;&gt;"",R137&lt;&gt;""),S137-R137,0),0)</f>
        <v>0</v>
      </c>
      <c r="AS137" s="45">
        <f>IF(AU137="S",IF(Q137="1. Aceitou o programa",IF(OR(X137="Não se Aplica",X137=""),IF(OR(W137="Não se Aplica",W137=""),0,W137-V137),AVERAGE(X137-W137,W137-V137)),0),0)</f>
        <v>43</v>
      </c>
      <c r="AT137" s="45">
        <f>IF(AU137="S",IF(AND(Q137="1. Aceitou o programa",AB137="Realizada"),IFERROR(IF(AA137="",0,AA137-R137),0),0),0)</f>
        <v>0</v>
      </c>
      <c r="AU137" s="45" t="str">
        <f>_xlfn.XLOOKUP(U137,'Lista Suspensa'!$AA$20:$AA$23,'Lista Suspensa'!$AB$20:$AB$23,"N/A")</f>
        <v>S</v>
      </c>
    </row>
    <row r="138" spans="1:47" ht="12" customHeight="1" x14ac:dyDescent="0.3">
      <c r="A138" s="87" t="s">
        <v>47</v>
      </c>
      <c r="B138" s="88">
        <v>46104</v>
      </c>
      <c r="C138" s="89" t="s">
        <v>48</v>
      </c>
      <c r="D138" s="89" t="s">
        <v>49</v>
      </c>
      <c r="E138" s="189">
        <v>85314814</v>
      </c>
      <c r="F138" s="182" t="s">
        <v>567</v>
      </c>
      <c r="G138" s="90">
        <v>19482837860</v>
      </c>
      <c r="H138" s="91">
        <v>26920</v>
      </c>
      <c r="I138" s="89"/>
      <c r="J138" s="89" t="s">
        <v>51</v>
      </c>
      <c r="K138" s="89" t="s">
        <v>52</v>
      </c>
      <c r="L138" s="89" t="s">
        <v>85</v>
      </c>
      <c r="M138" s="89" t="s">
        <v>568</v>
      </c>
      <c r="N138" s="89" t="s">
        <v>197</v>
      </c>
      <c r="O138" s="92" t="s">
        <v>569</v>
      </c>
      <c r="P138" s="93" t="s">
        <v>57</v>
      </c>
      <c r="Q138" s="110" t="s">
        <v>58</v>
      </c>
      <c r="R138" s="94">
        <v>46161</v>
      </c>
      <c r="S138" s="95"/>
      <c r="T138" s="95" t="s">
        <v>59</v>
      </c>
      <c r="U138" s="95" t="s">
        <v>60</v>
      </c>
      <c r="V138" s="91">
        <v>46118</v>
      </c>
      <c r="W138" s="91">
        <v>46161</v>
      </c>
      <c r="X138" s="91" t="s">
        <v>432</v>
      </c>
      <c r="Y138" s="96" t="s">
        <v>73</v>
      </c>
      <c r="Z138" s="89" t="s">
        <v>2798</v>
      </c>
      <c r="AA138" s="95" t="s">
        <v>11162</v>
      </c>
      <c r="AB138" s="95" t="s">
        <v>11186</v>
      </c>
      <c r="AC138" s="95" t="s">
        <v>63</v>
      </c>
      <c r="AD138" s="95" t="s">
        <v>63</v>
      </c>
      <c r="AE138" s="95" t="s">
        <v>63</v>
      </c>
      <c r="AF138" s="95" t="s">
        <v>63</v>
      </c>
      <c r="AG138" s="194" t="s">
        <v>570</v>
      </c>
      <c r="AH138" s="95" t="s">
        <v>63</v>
      </c>
      <c r="AI138" s="97"/>
      <c r="AJ138" s="97" t="s">
        <v>65</v>
      </c>
      <c r="AK138" s="97" t="s">
        <v>66</v>
      </c>
      <c r="AL138" s="45" t="s">
        <v>67</v>
      </c>
      <c r="AM138" s="160" t="str">
        <f>MONTH(B138)&amp;"/"&amp;YEAR(B138)</f>
        <v>3/2026</v>
      </c>
      <c r="AN138" s="45">
        <f>WEEKNUM(B138)-WEEKNUM(EOMONTH(B138,-1)+1)+1</f>
        <v>4</v>
      </c>
      <c r="AO138" s="45" t="str">
        <f>MONTH(R138)&amp;"/"&amp;YEAR(R138)</f>
        <v>5/2026</v>
      </c>
      <c r="AP138" s="45">
        <f>WEEKNUM(R138)-WEEKNUM(EOMONTH(R138,-1)+1)+1</f>
        <v>4</v>
      </c>
      <c r="AQ138" s="45">
        <f>IF(AU138="S",IF(Q138="1. Aceitou o programa",R138-B138,0),0)</f>
        <v>57</v>
      </c>
      <c r="AR138" s="45">
        <f>IF(AU138="S",IF(AND(S138&lt;&gt;"",R138&lt;&gt;""),S138-R138,0),0)</f>
        <v>0</v>
      </c>
      <c r="AS138" s="45">
        <f>IF(AU138="S",IF(Q138="1. Aceitou o programa",IF(OR(X138="Não se Aplica",X138=""),IF(OR(W138="Não se Aplica",W138=""),0,W138-V138),AVERAGE(X138-W138,W138-V138)),0),0)</f>
        <v>43</v>
      </c>
      <c r="AT138" s="45">
        <f>IF(AU138="S",IF(AND(Q138="1. Aceitou o programa",AB138="Realizada"),IFERROR(IF(AA138="",0,AA138-R138),0),0),0)</f>
        <v>0</v>
      </c>
      <c r="AU138" s="45" t="str">
        <f>_xlfn.XLOOKUP(U138,'Lista Suspensa'!$AA$20:$AA$23,'Lista Suspensa'!$AB$20:$AB$23,"N/A")</f>
        <v>S</v>
      </c>
    </row>
    <row r="139" spans="1:47" ht="12" customHeight="1" x14ac:dyDescent="0.3">
      <c r="A139" s="87" t="s">
        <v>47</v>
      </c>
      <c r="B139" s="88">
        <v>46104</v>
      </c>
      <c r="C139" s="89" t="s">
        <v>48</v>
      </c>
      <c r="D139" s="89" t="s">
        <v>49</v>
      </c>
      <c r="E139" s="189">
        <v>78123204</v>
      </c>
      <c r="F139" s="182" t="s">
        <v>571</v>
      </c>
      <c r="G139" s="90">
        <v>1143242718</v>
      </c>
      <c r="H139" s="91">
        <v>22349</v>
      </c>
      <c r="I139" s="89"/>
      <c r="J139" s="89" t="s">
        <v>51</v>
      </c>
      <c r="K139" s="89" t="s">
        <v>76</v>
      </c>
      <c r="L139" s="89" t="s">
        <v>572</v>
      </c>
      <c r="M139" s="89" t="s">
        <v>573</v>
      </c>
      <c r="N139" s="89" t="s">
        <v>137</v>
      </c>
      <c r="O139" s="92" t="s">
        <v>574</v>
      </c>
      <c r="P139" s="93" t="s">
        <v>57</v>
      </c>
      <c r="Q139" s="110" t="s">
        <v>58</v>
      </c>
      <c r="R139" s="94">
        <v>46161</v>
      </c>
      <c r="S139" s="95"/>
      <c r="T139" s="95" t="s">
        <v>59</v>
      </c>
      <c r="U139" s="95" t="s">
        <v>60</v>
      </c>
      <c r="V139" s="91">
        <v>46118</v>
      </c>
      <c r="W139" s="91">
        <v>46161</v>
      </c>
      <c r="X139" s="91" t="s">
        <v>432</v>
      </c>
      <c r="Y139" s="96" t="s">
        <v>73</v>
      </c>
      <c r="Z139" s="89" t="s">
        <v>2798</v>
      </c>
      <c r="AA139" s="95" t="s">
        <v>11163</v>
      </c>
      <c r="AB139" s="95" t="s">
        <v>11186</v>
      </c>
      <c r="AC139" s="95" t="s">
        <v>63</v>
      </c>
      <c r="AD139" s="95" t="s">
        <v>63</v>
      </c>
      <c r="AE139" s="95" t="s">
        <v>63</v>
      </c>
      <c r="AF139" s="95" t="s">
        <v>63</v>
      </c>
      <c r="AG139" s="194" t="s">
        <v>575</v>
      </c>
      <c r="AH139" s="95" t="s">
        <v>63</v>
      </c>
      <c r="AI139" s="97"/>
      <c r="AJ139" s="97" t="s">
        <v>65</v>
      </c>
      <c r="AK139" s="97" t="s">
        <v>66</v>
      </c>
      <c r="AL139" s="45" t="s">
        <v>67</v>
      </c>
      <c r="AM139" s="160" t="str">
        <f>MONTH(B139)&amp;"/"&amp;YEAR(B139)</f>
        <v>3/2026</v>
      </c>
      <c r="AN139" s="45">
        <f>WEEKNUM(B139)-WEEKNUM(EOMONTH(B139,-1)+1)+1</f>
        <v>4</v>
      </c>
      <c r="AO139" s="45" t="str">
        <f>MONTH(R139)&amp;"/"&amp;YEAR(R139)</f>
        <v>5/2026</v>
      </c>
      <c r="AP139" s="45">
        <f>WEEKNUM(R139)-WEEKNUM(EOMONTH(R139,-1)+1)+1</f>
        <v>4</v>
      </c>
      <c r="AQ139" s="45">
        <f>IF(AU139="S",IF(Q139="1. Aceitou o programa",R139-B139,0),0)</f>
        <v>57</v>
      </c>
      <c r="AR139" s="45">
        <f>IF(AU139="S",IF(AND(S139&lt;&gt;"",R139&lt;&gt;""),S139-R139,0),0)</f>
        <v>0</v>
      </c>
      <c r="AS139" s="45">
        <f>IF(AU139="S",IF(Q139="1. Aceitou o programa",IF(OR(X139="Não se Aplica",X139=""),IF(OR(W139="Não se Aplica",W139=""),0,W139-V139),AVERAGE(X139-W139,W139-V139)),0),0)</f>
        <v>43</v>
      </c>
      <c r="AT139" s="45">
        <f>IF(AU139="S",IF(AND(Q139="1. Aceitou o programa",AB139="Realizada"),IFERROR(IF(AA139="",0,AA139-R139),0),0),0)</f>
        <v>0</v>
      </c>
      <c r="AU139" s="45" t="str">
        <f>_xlfn.XLOOKUP(U139,'Lista Suspensa'!$AA$20:$AA$23,'Lista Suspensa'!$AB$20:$AB$23,"N/A")</f>
        <v>S</v>
      </c>
    </row>
    <row r="140" spans="1:47" ht="12" customHeight="1" x14ac:dyDescent="0.3">
      <c r="A140" s="87" t="s">
        <v>47</v>
      </c>
      <c r="B140" s="88">
        <v>46104</v>
      </c>
      <c r="C140" s="89" t="s">
        <v>48</v>
      </c>
      <c r="D140" s="89" t="s">
        <v>49</v>
      </c>
      <c r="E140" s="189">
        <v>94567017</v>
      </c>
      <c r="F140" s="182" t="s">
        <v>576</v>
      </c>
      <c r="G140" s="90">
        <v>14703770717</v>
      </c>
      <c r="H140" s="91">
        <v>34241</v>
      </c>
      <c r="I140" s="89"/>
      <c r="J140" s="89" t="s">
        <v>84</v>
      </c>
      <c r="K140" s="89" t="s">
        <v>76</v>
      </c>
      <c r="L140" s="89" t="s">
        <v>95</v>
      </c>
      <c r="M140" s="89" t="s">
        <v>577</v>
      </c>
      <c r="N140" s="89" t="s">
        <v>79</v>
      </c>
      <c r="O140" s="92" t="s">
        <v>578</v>
      </c>
      <c r="P140" s="93" t="s">
        <v>57</v>
      </c>
      <c r="Q140" s="110" t="s">
        <v>58</v>
      </c>
      <c r="R140" s="94">
        <v>46161</v>
      </c>
      <c r="S140" s="95"/>
      <c r="T140" s="95" t="s">
        <v>59</v>
      </c>
      <c r="U140" s="95" t="s">
        <v>60</v>
      </c>
      <c r="V140" s="91">
        <v>46118</v>
      </c>
      <c r="W140" s="91">
        <v>46161</v>
      </c>
      <c r="X140" s="91" t="s">
        <v>432</v>
      </c>
      <c r="Y140" s="96" t="s">
        <v>73</v>
      </c>
      <c r="Z140" s="89" t="s">
        <v>2798</v>
      </c>
      <c r="AA140" s="95" t="s">
        <v>11164</v>
      </c>
      <c r="AB140" s="95" t="s">
        <v>11186</v>
      </c>
      <c r="AC140" s="95" t="s">
        <v>63</v>
      </c>
      <c r="AD140" s="95" t="s">
        <v>63</v>
      </c>
      <c r="AE140" s="95" t="s">
        <v>63</v>
      </c>
      <c r="AF140" s="95" t="s">
        <v>63</v>
      </c>
      <c r="AG140" s="194" t="s">
        <v>579</v>
      </c>
      <c r="AH140" s="95" t="s">
        <v>63</v>
      </c>
      <c r="AI140" s="97"/>
      <c r="AJ140" s="97" t="s">
        <v>65</v>
      </c>
      <c r="AK140" s="97" t="s">
        <v>66</v>
      </c>
      <c r="AL140" s="45" t="s">
        <v>67</v>
      </c>
      <c r="AM140" s="160" t="str">
        <f>MONTH(B140)&amp;"/"&amp;YEAR(B140)</f>
        <v>3/2026</v>
      </c>
      <c r="AN140" s="45">
        <f>WEEKNUM(B140)-WEEKNUM(EOMONTH(B140,-1)+1)+1</f>
        <v>4</v>
      </c>
      <c r="AO140" s="45" t="str">
        <f>MONTH(R140)&amp;"/"&amp;YEAR(R140)</f>
        <v>5/2026</v>
      </c>
      <c r="AP140" s="45">
        <f>WEEKNUM(R140)-WEEKNUM(EOMONTH(R140,-1)+1)+1</f>
        <v>4</v>
      </c>
      <c r="AQ140" s="45">
        <f>IF(AU140="S",IF(Q140="1. Aceitou o programa",R140-B140,0),0)</f>
        <v>57</v>
      </c>
      <c r="AR140" s="45">
        <f>IF(AU140="S",IF(AND(S140&lt;&gt;"",R140&lt;&gt;""),S140-R140,0),0)</f>
        <v>0</v>
      </c>
      <c r="AS140" s="45">
        <f>IF(AU140="S",IF(Q140="1. Aceitou o programa",IF(OR(X140="Não se Aplica",X140=""),IF(OR(W140="Não se Aplica",W140=""),0,W140-V140),AVERAGE(X140-W140,W140-V140)),0),0)</f>
        <v>43</v>
      </c>
      <c r="AT140" s="45">
        <f>IF(AU140="S",IF(AND(Q140="1. Aceitou o programa",AB140="Realizada"),IFERROR(IF(AA140="",0,AA140-R140),0),0),0)</f>
        <v>0</v>
      </c>
      <c r="AU140" s="45" t="str">
        <f>_xlfn.XLOOKUP(U140,'Lista Suspensa'!$AA$20:$AA$23,'Lista Suspensa'!$AB$20:$AB$23,"N/A")</f>
        <v>S</v>
      </c>
    </row>
    <row r="141" spans="1:47" ht="12" customHeight="1" x14ac:dyDescent="0.3">
      <c r="A141" s="87" t="s">
        <v>47</v>
      </c>
      <c r="B141" s="88">
        <v>46104</v>
      </c>
      <c r="C141" s="89" t="s">
        <v>48</v>
      </c>
      <c r="D141" s="89" t="s">
        <v>49</v>
      </c>
      <c r="E141" s="189">
        <v>78310676</v>
      </c>
      <c r="F141" s="182" t="s">
        <v>580</v>
      </c>
      <c r="G141" s="90">
        <v>30269067868</v>
      </c>
      <c r="H141" s="91">
        <v>17966</v>
      </c>
      <c r="I141" s="89"/>
      <c r="J141" s="89" t="s">
        <v>51</v>
      </c>
      <c r="K141" s="89" t="s">
        <v>52</v>
      </c>
      <c r="L141" s="89" t="s">
        <v>53</v>
      </c>
      <c r="M141" s="89" t="s">
        <v>317</v>
      </c>
      <c r="N141" s="89" t="s">
        <v>137</v>
      </c>
      <c r="O141" s="92" t="s">
        <v>581</v>
      </c>
      <c r="P141" s="93" t="s">
        <v>57</v>
      </c>
      <c r="Q141" s="110" t="s">
        <v>58</v>
      </c>
      <c r="R141" s="94">
        <v>46161</v>
      </c>
      <c r="S141" s="95"/>
      <c r="T141" s="95" t="s">
        <v>59</v>
      </c>
      <c r="U141" s="95" t="s">
        <v>60</v>
      </c>
      <c r="V141" s="91">
        <v>46118</v>
      </c>
      <c r="W141" s="91">
        <v>46161</v>
      </c>
      <c r="X141" s="91" t="s">
        <v>432</v>
      </c>
      <c r="Y141" s="96" t="s">
        <v>73</v>
      </c>
      <c r="Z141" s="89" t="s">
        <v>2798</v>
      </c>
      <c r="AA141" s="95" t="s">
        <v>11165</v>
      </c>
      <c r="AB141" s="95" t="s">
        <v>11186</v>
      </c>
      <c r="AC141" s="95" t="s">
        <v>63</v>
      </c>
      <c r="AD141" s="95" t="s">
        <v>63</v>
      </c>
      <c r="AE141" s="95" t="s">
        <v>63</v>
      </c>
      <c r="AF141" s="95" t="s">
        <v>63</v>
      </c>
      <c r="AG141" s="194" t="s">
        <v>582</v>
      </c>
      <c r="AH141" s="95" t="s">
        <v>63</v>
      </c>
      <c r="AI141" s="97"/>
      <c r="AJ141" s="97" t="s">
        <v>65</v>
      </c>
      <c r="AK141" s="97" t="s">
        <v>66</v>
      </c>
      <c r="AL141" s="45" t="s">
        <v>67</v>
      </c>
      <c r="AM141" s="160" t="str">
        <f>MONTH(B141)&amp;"/"&amp;YEAR(B141)</f>
        <v>3/2026</v>
      </c>
      <c r="AN141" s="45">
        <f>WEEKNUM(B141)-WEEKNUM(EOMONTH(B141,-1)+1)+1</f>
        <v>4</v>
      </c>
      <c r="AO141" s="45" t="str">
        <f>MONTH(R141)&amp;"/"&amp;YEAR(R141)</f>
        <v>5/2026</v>
      </c>
      <c r="AP141" s="45">
        <f>WEEKNUM(R141)-WEEKNUM(EOMONTH(R141,-1)+1)+1</f>
        <v>4</v>
      </c>
      <c r="AQ141" s="45">
        <f>IF(AU141="S",IF(Q141="1. Aceitou o programa",R141-B141,0),0)</f>
        <v>57</v>
      </c>
      <c r="AR141" s="45">
        <f>IF(AU141="S",IF(AND(S141&lt;&gt;"",R141&lt;&gt;""),S141-R141,0),0)</f>
        <v>0</v>
      </c>
      <c r="AS141" s="45">
        <f>IF(AU141="S",IF(Q141="1. Aceitou o programa",IF(OR(X141="Não se Aplica",X141=""),IF(OR(W141="Não se Aplica",W141=""),0,W141-V141),AVERAGE(X141-W141,W141-V141)),0),0)</f>
        <v>43</v>
      </c>
      <c r="AT141" s="45">
        <f>IF(AU141="S",IF(AND(Q141="1. Aceitou o programa",AB141="Realizada"),IFERROR(IF(AA141="",0,AA141-R141),0),0),0)</f>
        <v>0</v>
      </c>
      <c r="AU141" s="45" t="str">
        <f>_xlfn.XLOOKUP(U141,'Lista Suspensa'!$AA$20:$AA$23,'Lista Suspensa'!$AB$20:$AB$23,"N/A")</f>
        <v>S</v>
      </c>
    </row>
    <row r="142" spans="1:47" ht="12" customHeight="1" x14ac:dyDescent="0.3">
      <c r="A142" s="87" t="s">
        <v>47</v>
      </c>
      <c r="B142" s="88">
        <v>46104</v>
      </c>
      <c r="C142" s="89" t="s">
        <v>48</v>
      </c>
      <c r="D142" s="89" t="s">
        <v>49</v>
      </c>
      <c r="E142" s="189">
        <v>78487303</v>
      </c>
      <c r="F142" s="182" t="s">
        <v>583</v>
      </c>
      <c r="G142" s="90">
        <v>28653635890</v>
      </c>
      <c r="H142" s="91">
        <v>29134</v>
      </c>
      <c r="I142" s="89"/>
      <c r="J142" s="89" t="s">
        <v>51</v>
      </c>
      <c r="K142" s="89" t="s">
        <v>52</v>
      </c>
      <c r="L142" s="89" t="s">
        <v>85</v>
      </c>
      <c r="M142" s="89" t="s">
        <v>584</v>
      </c>
      <c r="N142" s="89" t="s">
        <v>137</v>
      </c>
      <c r="O142" s="92" t="s">
        <v>585</v>
      </c>
      <c r="P142" s="93" t="s">
        <v>57</v>
      </c>
      <c r="Q142" s="110" t="s">
        <v>58</v>
      </c>
      <c r="R142" s="94">
        <v>46161</v>
      </c>
      <c r="S142" s="95"/>
      <c r="T142" s="95" t="s">
        <v>59</v>
      </c>
      <c r="U142" s="95" t="s">
        <v>60</v>
      </c>
      <c r="V142" s="91">
        <v>46118</v>
      </c>
      <c r="W142" s="91">
        <v>46161</v>
      </c>
      <c r="X142" s="91" t="s">
        <v>432</v>
      </c>
      <c r="Y142" s="96" t="s">
        <v>73</v>
      </c>
      <c r="Z142" s="89" t="s">
        <v>2798</v>
      </c>
      <c r="AA142" s="95" t="s">
        <v>11166</v>
      </c>
      <c r="AB142" s="95" t="s">
        <v>11186</v>
      </c>
      <c r="AC142" s="95" t="s">
        <v>63</v>
      </c>
      <c r="AD142" s="95" t="s">
        <v>63</v>
      </c>
      <c r="AE142" s="95" t="s">
        <v>63</v>
      </c>
      <c r="AF142" s="95" t="s">
        <v>63</v>
      </c>
      <c r="AG142" s="194" t="s">
        <v>586</v>
      </c>
      <c r="AH142" s="95" t="s">
        <v>63</v>
      </c>
      <c r="AI142" s="97"/>
      <c r="AJ142" s="97" t="s">
        <v>65</v>
      </c>
      <c r="AK142" s="97" t="s">
        <v>66</v>
      </c>
      <c r="AL142" s="45" t="s">
        <v>67</v>
      </c>
      <c r="AM142" s="160" t="str">
        <f>MONTH(B142)&amp;"/"&amp;YEAR(B142)</f>
        <v>3/2026</v>
      </c>
      <c r="AN142" s="45">
        <f>WEEKNUM(B142)-WEEKNUM(EOMONTH(B142,-1)+1)+1</f>
        <v>4</v>
      </c>
      <c r="AO142" s="45" t="str">
        <f>MONTH(R142)&amp;"/"&amp;YEAR(R142)</f>
        <v>5/2026</v>
      </c>
      <c r="AP142" s="45">
        <f>WEEKNUM(R142)-WEEKNUM(EOMONTH(R142,-1)+1)+1</f>
        <v>4</v>
      </c>
      <c r="AQ142" s="45">
        <f>IF(AU142="S",IF(Q142="1. Aceitou o programa",R142-B142,0),0)</f>
        <v>57</v>
      </c>
      <c r="AR142" s="45">
        <f>IF(AU142="S",IF(AND(S142&lt;&gt;"",R142&lt;&gt;""),S142-R142,0),0)</f>
        <v>0</v>
      </c>
      <c r="AS142" s="45">
        <f>IF(AU142="S",IF(Q142="1. Aceitou o programa",IF(OR(X142="Não se Aplica",X142=""),IF(OR(W142="Não se Aplica",W142=""),0,W142-V142),AVERAGE(X142-W142,W142-V142)),0),0)</f>
        <v>43</v>
      </c>
      <c r="AT142" s="45">
        <f>IF(AU142="S",IF(AND(Q142="1. Aceitou o programa",AB142="Realizada"),IFERROR(IF(AA142="",0,AA142-R142),0),0),0)</f>
        <v>0</v>
      </c>
      <c r="AU142" s="45" t="str">
        <f>_xlfn.XLOOKUP(U142,'Lista Suspensa'!$AA$20:$AA$23,'Lista Suspensa'!$AB$20:$AB$23,"N/A")</f>
        <v>S</v>
      </c>
    </row>
    <row r="143" spans="1:47" ht="12" customHeight="1" x14ac:dyDescent="0.3">
      <c r="A143" s="87" t="s">
        <v>47</v>
      </c>
      <c r="B143" s="88">
        <v>46104</v>
      </c>
      <c r="C143" s="89" t="s">
        <v>48</v>
      </c>
      <c r="D143" s="89" t="s">
        <v>49</v>
      </c>
      <c r="E143" s="189">
        <v>78578141</v>
      </c>
      <c r="F143" s="182" t="s">
        <v>587</v>
      </c>
      <c r="G143" s="90">
        <v>134036808</v>
      </c>
      <c r="H143" s="91">
        <v>20783</v>
      </c>
      <c r="I143" s="89"/>
      <c r="J143" s="89" t="s">
        <v>51</v>
      </c>
      <c r="K143" s="89" t="s">
        <v>52</v>
      </c>
      <c r="L143" s="89" t="s">
        <v>85</v>
      </c>
      <c r="M143" s="89" t="s">
        <v>588</v>
      </c>
      <c r="N143" s="89" t="s">
        <v>137</v>
      </c>
      <c r="O143" s="92" t="s">
        <v>589</v>
      </c>
      <c r="P143" s="93" t="s">
        <v>57</v>
      </c>
      <c r="Q143" s="110" t="s">
        <v>58</v>
      </c>
      <c r="R143" s="94">
        <v>46161</v>
      </c>
      <c r="S143" s="95"/>
      <c r="T143" s="95" t="s">
        <v>59</v>
      </c>
      <c r="U143" s="95" t="s">
        <v>60</v>
      </c>
      <c r="V143" s="91">
        <v>46118</v>
      </c>
      <c r="W143" s="91">
        <v>46161</v>
      </c>
      <c r="X143" s="91" t="s">
        <v>432</v>
      </c>
      <c r="Y143" s="96" t="s">
        <v>73</v>
      </c>
      <c r="Z143" s="89" t="s">
        <v>2798</v>
      </c>
      <c r="AA143" s="95" t="s">
        <v>11167</v>
      </c>
      <c r="AB143" s="95" t="s">
        <v>11186</v>
      </c>
      <c r="AC143" s="95" t="s">
        <v>63</v>
      </c>
      <c r="AD143" s="95" t="s">
        <v>63</v>
      </c>
      <c r="AE143" s="95" t="s">
        <v>63</v>
      </c>
      <c r="AF143" s="95" t="s">
        <v>63</v>
      </c>
      <c r="AG143" s="194" t="s">
        <v>265</v>
      </c>
      <c r="AH143" s="95" t="s">
        <v>63</v>
      </c>
      <c r="AI143" s="97"/>
      <c r="AJ143" s="97" t="s">
        <v>65</v>
      </c>
      <c r="AK143" s="97" t="s">
        <v>66</v>
      </c>
      <c r="AL143" s="45" t="s">
        <v>67</v>
      </c>
      <c r="AM143" s="160" t="str">
        <f>MONTH(B143)&amp;"/"&amp;YEAR(B143)</f>
        <v>3/2026</v>
      </c>
      <c r="AN143" s="45">
        <f>WEEKNUM(B143)-WEEKNUM(EOMONTH(B143,-1)+1)+1</f>
        <v>4</v>
      </c>
      <c r="AO143" s="45" t="str">
        <f>MONTH(R143)&amp;"/"&amp;YEAR(R143)</f>
        <v>5/2026</v>
      </c>
      <c r="AP143" s="45">
        <f>WEEKNUM(R143)-WEEKNUM(EOMONTH(R143,-1)+1)+1</f>
        <v>4</v>
      </c>
      <c r="AQ143" s="45">
        <f>IF(AU143="S",IF(Q143="1. Aceitou o programa",R143-B143,0),0)</f>
        <v>57</v>
      </c>
      <c r="AR143" s="45">
        <f>IF(AU143="S",IF(AND(S143&lt;&gt;"",R143&lt;&gt;""),S143-R143,0),0)</f>
        <v>0</v>
      </c>
      <c r="AS143" s="45">
        <f>IF(AU143="S",IF(Q143="1. Aceitou o programa",IF(OR(X143="Não se Aplica",X143=""),IF(OR(W143="Não se Aplica",W143=""),0,W143-V143),AVERAGE(X143-W143,W143-V143)),0),0)</f>
        <v>43</v>
      </c>
      <c r="AT143" s="45">
        <f>IF(AU143="S",IF(AND(Q143="1. Aceitou o programa",AB143="Realizada"),IFERROR(IF(AA143="",0,AA143-R143),0),0),0)</f>
        <v>0</v>
      </c>
      <c r="AU143" s="45" t="str">
        <f>_xlfn.XLOOKUP(U143,'Lista Suspensa'!$AA$20:$AA$23,'Lista Suspensa'!$AB$20:$AB$23,"N/A")</f>
        <v>S</v>
      </c>
    </row>
    <row r="144" spans="1:47" ht="12" customHeight="1" x14ac:dyDescent="0.3">
      <c r="A144" s="87" t="s">
        <v>47</v>
      </c>
      <c r="B144" s="88">
        <v>46104</v>
      </c>
      <c r="C144" s="89" t="s">
        <v>48</v>
      </c>
      <c r="D144" s="89" t="s">
        <v>49</v>
      </c>
      <c r="E144" s="189">
        <v>78994619</v>
      </c>
      <c r="F144" s="182" t="s">
        <v>590</v>
      </c>
      <c r="G144" s="90">
        <v>58669795</v>
      </c>
      <c r="H144" s="91">
        <v>26335</v>
      </c>
      <c r="I144" s="89"/>
      <c r="J144" s="89" t="s">
        <v>84</v>
      </c>
      <c r="K144" s="89" t="s">
        <v>76</v>
      </c>
      <c r="L144" s="89" t="s">
        <v>303</v>
      </c>
      <c r="M144" s="89" t="s">
        <v>591</v>
      </c>
      <c r="N144" s="89" t="s">
        <v>137</v>
      </c>
      <c r="O144" s="92" t="s">
        <v>592</v>
      </c>
      <c r="P144" s="93" t="s">
        <v>57</v>
      </c>
      <c r="Q144" s="110" t="s">
        <v>58</v>
      </c>
      <c r="R144" s="94">
        <v>46161</v>
      </c>
      <c r="S144" s="95"/>
      <c r="T144" s="95" t="s">
        <v>59</v>
      </c>
      <c r="U144" s="95" t="s">
        <v>60</v>
      </c>
      <c r="V144" s="91">
        <v>46118</v>
      </c>
      <c r="W144" s="91">
        <v>46161</v>
      </c>
      <c r="X144" s="91" t="s">
        <v>432</v>
      </c>
      <c r="Y144" s="96" t="s">
        <v>73</v>
      </c>
      <c r="Z144" s="89" t="s">
        <v>2798</v>
      </c>
      <c r="AA144" s="95" t="s">
        <v>11168</v>
      </c>
      <c r="AB144" s="95" t="s">
        <v>11186</v>
      </c>
      <c r="AC144" s="95" t="s">
        <v>63</v>
      </c>
      <c r="AD144" s="95" t="s">
        <v>63</v>
      </c>
      <c r="AE144" s="95" t="s">
        <v>63</v>
      </c>
      <c r="AF144" s="95" t="s">
        <v>63</v>
      </c>
      <c r="AG144" s="194" t="s">
        <v>194</v>
      </c>
      <c r="AH144" s="95" t="s">
        <v>63</v>
      </c>
      <c r="AI144" s="97"/>
      <c r="AJ144" s="97" t="s">
        <v>65</v>
      </c>
      <c r="AK144" s="97" t="s">
        <v>66</v>
      </c>
      <c r="AL144" s="45" t="s">
        <v>67</v>
      </c>
      <c r="AM144" s="160" t="str">
        <f>MONTH(B144)&amp;"/"&amp;YEAR(B144)</f>
        <v>3/2026</v>
      </c>
      <c r="AN144" s="45">
        <f>WEEKNUM(B144)-WEEKNUM(EOMONTH(B144,-1)+1)+1</f>
        <v>4</v>
      </c>
      <c r="AO144" s="45" t="str">
        <f>MONTH(R144)&amp;"/"&amp;YEAR(R144)</f>
        <v>5/2026</v>
      </c>
      <c r="AP144" s="45">
        <f>WEEKNUM(R144)-WEEKNUM(EOMONTH(R144,-1)+1)+1</f>
        <v>4</v>
      </c>
      <c r="AQ144" s="45">
        <f>IF(AU144="S",IF(Q144="1. Aceitou o programa",R144-B144,0),0)</f>
        <v>57</v>
      </c>
      <c r="AR144" s="45">
        <f>IF(AU144="S",IF(AND(S144&lt;&gt;"",R144&lt;&gt;""),S144-R144,0),0)</f>
        <v>0</v>
      </c>
      <c r="AS144" s="45">
        <f>IF(AU144="S",IF(Q144="1. Aceitou o programa",IF(OR(X144="Não se Aplica",X144=""),IF(OR(W144="Não se Aplica",W144=""),0,W144-V144),AVERAGE(X144-W144,W144-V144)),0),0)</f>
        <v>43</v>
      </c>
      <c r="AT144" s="45">
        <f>IF(AU144="S",IF(AND(Q144="1. Aceitou o programa",AB144="Realizada"),IFERROR(IF(AA144="",0,AA144-R144),0),0),0)</f>
        <v>0</v>
      </c>
      <c r="AU144" s="45" t="str">
        <f>_xlfn.XLOOKUP(U144,'Lista Suspensa'!$AA$20:$AA$23,'Lista Suspensa'!$AB$20:$AB$23,"N/A")</f>
        <v>S</v>
      </c>
    </row>
    <row r="145" spans="1:47" ht="12" customHeight="1" x14ac:dyDescent="0.3">
      <c r="A145" s="87" t="s">
        <v>47</v>
      </c>
      <c r="B145" s="88">
        <v>46104</v>
      </c>
      <c r="C145" s="89" t="s">
        <v>48</v>
      </c>
      <c r="D145" s="89" t="s">
        <v>49</v>
      </c>
      <c r="E145" s="189">
        <v>79115653</v>
      </c>
      <c r="F145" s="182" t="s">
        <v>593</v>
      </c>
      <c r="G145" s="90">
        <v>9262483759</v>
      </c>
      <c r="H145" s="91">
        <v>29159</v>
      </c>
      <c r="I145" s="89"/>
      <c r="J145" s="89" t="s">
        <v>51</v>
      </c>
      <c r="K145" s="89" t="s">
        <v>76</v>
      </c>
      <c r="L145" s="89" t="s">
        <v>191</v>
      </c>
      <c r="M145" s="89" t="s">
        <v>594</v>
      </c>
      <c r="N145" s="89" t="s">
        <v>137</v>
      </c>
      <c r="O145" s="92" t="s">
        <v>595</v>
      </c>
      <c r="P145" s="93" t="s">
        <v>57</v>
      </c>
      <c r="Q145" s="110" t="s">
        <v>58</v>
      </c>
      <c r="R145" s="94">
        <v>46161</v>
      </c>
      <c r="S145" s="95"/>
      <c r="T145" s="95" t="s">
        <v>59</v>
      </c>
      <c r="U145" s="95" t="s">
        <v>60</v>
      </c>
      <c r="V145" s="91">
        <v>46118</v>
      </c>
      <c r="W145" s="91">
        <v>46161</v>
      </c>
      <c r="X145" s="91" t="s">
        <v>432</v>
      </c>
      <c r="Y145" s="96" t="s">
        <v>73</v>
      </c>
      <c r="Z145" s="89" t="s">
        <v>2798</v>
      </c>
      <c r="AA145" s="95" t="s">
        <v>11169</v>
      </c>
      <c r="AB145" s="95" t="s">
        <v>11186</v>
      </c>
      <c r="AC145" s="95" t="s">
        <v>63</v>
      </c>
      <c r="AD145" s="95" t="s">
        <v>63</v>
      </c>
      <c r="AE145" s="95" t="s">
        <v>63</v>
      </c>
      <c r="AF145" s="95" t="s">
        <v>63</v>
      </c>
      <c r="AG145" s="194" t="s">
        <v>579</v>
      </c>
      <c r="AH145" s="95" t="s">
        <v>63</v>
      </c>
      <c r="AI145" s="97"/>
      <c r="AJ145" s="97" t="s">
        <v>65</v>
      </c>
      <c r="AK145" s="97" t="s">
        <v>66</v>
      </c>
      <c r="AL145" s="45" t="s">
        <v>67</v>
      </c>
      <c r="AM145" s="160" t="str">
        <f>MONTH(B145)&amp;"/"&amp;YEAR(B145)</f>
        <v>3/2026</v>
      </c>
      <c r="AN145" s="45">
        <f>WEEKNUM(B145)-WEEKNUM(EOMONTH(B145,-1)+1)+1</f>
        <v>4</v>
      </c>
      <c r="AO145" s="45" t="str">
        <f>MONTH(R145)&amp;"/"&amp;YEAR(R145)</f>
        <v>5/2026</v>
      </c>
      <c r="AP145" s="45">
        <f>WEEKNUM(R145)-WEEKNUM(EOMONTH(R145,-1)+1)+1</f>
        <v>4</v>
      </c>
      <c r="AQ145" s="45">
        <f>IF(AU145="S",IF(Q145="1. Aceitou o programa",R145-B145,0),0)</f>
        <v>57</v>
      </c>
      <c r="AR145" s="45">
        <f>IF(AU145="S",IF(AND(S145&lt;&gt;"",R145&lt;&gt;""),S145-R145,0),0)</f>
        <v>0</v>
      </c>
      <c r="AS145" s="45">
        <f>IF(AU145="S",IF(Q145="1. Aceitou o programa",IF(OR(X145="Não se Aplica",X145=""),IF(OR(W145="Não se Aplica",W145=""),0,W145-V145),AVERAGE(X145-W145,W145-V145)),0),0)</f>
        <v>43</v>
      </c>
      <c r="AT145" s="45">
        <f>IF(AU145="S",IF(AND(Q145="1. Aceitou o programa",AB145="Realizada"),IFERROR(IF(AA145="",0,AA145-R145),0),0),0)</f>
        <v>0</v>
      </c>
      <c r="AU145" s="45" t="str">
        <f>_xlfn.XLOOKUP(U145,'Lista Suspensa'!$AA$20:$AA$23,'Lista Suspensa'!$AB$20:$AB$23,"N/A")</f>
        <v>S</v>
      </c>
    </row>
    <row r="146" spans="1:47" ht="12" customHeight="1" x14ac:dyDescent="0.3">
      <c r="A146" s="87" t="s">
        <v>47</v>
      </c>
      <c r="B146" s="88">
        <v>46104</v>
      </c>
      <c r="C146" s="89" t="s">
        <v>48</v>
      </c>
      <c r="D146" s="89" t="s">
        <v>49</v>
      </c>
      <c r="E146" s="189">
        <v>79143926</v>
      </c>
      <c r="F146" s="182" t="s">
        <v>596</v>
      </c>
      <c r="G146" s="90">
        <v>12183881534</v>
      </c>
      <c r="H146" s="91">
        <v>21031</v>
      </c>
      <c r="I146" s="89"/>
      <c r="J146" s="89" t="s">
        <v>51</v>
      </c>
      <c r="K146" s="89" t="s">
        <v>76</v>
      </c>
      <c r="L146" s="89" t="s">
        <v>95</v>
      </c>
      <c r="M146" s="89" t="s">
        <v>597</v>
      </c>
      <c r="N146" s="89" t="s">
        <v>137</v>
      </c>
      <c r="O146" s="92" t="s">
        <v>598</v>
      </c>
      <c r="P146" s="93" t="s">
        <v>57</v>
      </c>
      <c r="Q146" s="110" t="s">
        <v>58</v>
      </c>
      <c r="R146" s="94">
        <v>46161</v>
      </c>
      <c r="S146" s="95"/>
      <c r="T146" s="95" t="s">
        <v>59</v>
      </c>
      <c r="U146" s="95" t="s">
        <v>60</v>
      </c>
      <c r="V146" s="91">
        <v>46118</v>
      </c>
      <c r="W146" s="91">
        <v>46161</v>
      </c>
      <c r="X146" s="91" t="s">
        <v>432</v>
      </c>
      <c r="Y146" s="96" t="s">
        <v>73</v>
      </c>
      <c r="Z146" s="89" t="s">
        <v>2798</v>
      </c>
      <c r="AA146" s="95" t="s">
        <v>11170</v>
      </c>
      <c r="AB146" s="95" t="s">
        <v>11186</v>
      </c>
      <c r="AC146" s="95" t="s">
        <v>63</v>
      </c>
      <c r="AD146" s="95" t="s">
        <v>63</v>
      </c>
      <c r="AE146" s="95" t="s">
        <v>63</v>
      </c>
      <c r="AF146" s="95" t="s">
        <v>63</v>
      </c>
      <c r="AG146" s="194" t="s">
        <v>390</v>
      </c>
      <c r="AH146" s="95" t="s">
        <v>63</v>
      </c>
      <c r="AI146" s="97"/>
      <c r="AJ146" s="97" t="s">
        <v>65</v>
      </c>
      <c r="AK146" s="97" t="s">
        <v>66</v>
      </c>
      <c r="AL146" s="45" t="s">
        <v>67</v>
      </c>
      <c r="AM146" s="160" t="str">
        <f>MONTH(B146)&amp;"/"&amp;YEAR(B146)</f>
        <v>3/2026</v>
      </c>
      <c r="AN146" s="45">
        <f>WEEKNUM(B146)-WEEKNUM(EOMONTH(B146,-1)+1)+1</f>
        <v>4</v>
      </c>
      <c r="AO146" s="45" t="str">
        <f>MONTH(R146)&amp;"/"&amp;YEAR(R146)</f>
        <v>5/2026</v>
      </c>
      <c r="AP146" s="45">
        <f>WEEKNUM(R146)-WEEKNUM(EOMONTH(R146,-1)+1)+1</f>
        <v>4</v>
      </c>
      <c r="AQ146" s="45">
        <f>IF(AU146="S",IF(Q146="1. Aceitou o programa",R146-B146,0),0)</f>
        <v>57</v>
      </c>
      <c r="AR146" s="45">
        <f>IF(AU146="S",IF(AND(S146&lt;&gt;"",R146&lt;&gt;""),S146-R146,0),0)</f>
        <v>0</v>
      </c>
      <c r="AS146" s="45">
        <f>IF(AU146="S",IF(Q146="1. Aceitou o programa",IF(OR(X146="Não se Aplica",X146=""),IF(OR(W146="Não se Aplica",W146=""),0,W146-V146),AVERAGE(X146-W146,W146-V146)),0),0)</f>
        <v>43</v>
      </c>
      <c r="AT146" s="45">
        <f>IF(AU146="S",IF(AND(Q146="1. Aceitou o programa",AB146="Realizada"),IFERROR(IF(AA146="",0,AA146-R146),0),0),0)</f>
        <v>0</v>
      </c>
      <c r="AU146" s="45" t="str">
        <f>_xlfn.XLOOKUP(U146,'Lista Suspensa'!$AA$20:$AA$23,'Lista Suspensa'!$AB$20:$AB$23,"N/A")</f>
        <v>S</v>
      </c>
    </row>
    <row r="147" spans="1:47" ht="12" customHeight="1" x14ac:dyDescent="0.3">
      <c r="A147" s="87" t="s">
        <v>47</v>
      </c>
      <c r="B147" s="88">
        <v>46104</v>
      </c>
      <c r="C147" s="89" t="s">
        <v>48</v>
      </c>
      <c r="D147" s="89" t="s">
        <v>49</v>
      </c>
      <c r="E147" s="189">
        <v>79280848</v>
      </c>
      <c r="F147" s="182" t="s">
        <v>599</v>
      </c>
      <c r="G147" s="90">
        <v>98980050763</v>
      </c>
      <c r="H147" s="91">
        <v>20513</v>
      </c>
      <c r="I147" s="89"/>
      <c r="J147" s="89" t="s">
        <v>51</v>
      </c>
      <c r="K147" s="89" t="s">
        <v>76</v>
      </c>
      <c r="L147" s="89" t="s">
        <v>101</v>
      </c>
      <c r="M147" s="89" t="s">
        <v>600</v>
      </c>
      <c r="N147" s="89" t="s">
        <v>137</v>
      </c>
      <c r="O147" s="92" t="s">
        <v>601</v>
      </c>
      <c r="P147" s="93" t="s">
        <v>57</v>
      </c>
      <c r="Q147" s="110" t="s">
        <v>58</v>
      </c>
      <c r="R147" s="94">
        <v>46161</v>
      </c>
      <c r="S147" s="95"/>
      <c r="T147" s="95" t="s">
        <v>59</v>
      </c>
      <c r="U147" s="95" t="s">
        <v>60</v>
      </c>
      <c r="V147" s="91">
        <v>46118</v>
      </c>
      <c r="W147" s="91">
        <v>46161</v>
      </c>
      <c r="X147" s="91" t="s">
        <v>432</v>
      </c>
      <c r="Y147" s="96" t="s">
        <v>73</v>
      </c>
      <c r="Z147" s="89" t="s">
        <v>2798</v>
      </c>
      <c r="AA147" s="95" t="s">
        <v>11171</v>
      </c>
      <c r="AB147" s="95" t="s">
        <v>11186</v>
      </c>
      <c r="AC147" s="95" t="s">
        <v>63</v>
      </c>
      <c r="AD147" s="95" t="s">
        <v>63</v>
      </c>
      <c r="AE147" s="95" t="s">
        <v>63</v>
      </c>
      <c r="AF147" s="95" t="s">
        <v>63</v>
      </c>
      <c r="AG147" s="194" t="s">
        <v>602</v>
      </c>
      <c r="AH147" s="95" t="s">
        <v>63</v>
      </c>
      <c r="AI147" s="97"/>
      <c r="AJ147" s="97" t="s">
        <v>65</v>
      </c>
      <c r="AK147" s="97" t="s">
        <v>66</v>
      </c>
      <c r="AL147" s="45" t="s">
        <v>67</v>
      </c>
      <c r="AM147" s="160" t="str">
        <f>MONTH(B147)&amp;"/"&amp;YEAR(B147)</f>
        <v>3/2026</v>
      </c>
      <c r="AN147" s="45">
        <f>WEEKNUM(B147)-WEEKNUM(EOMONTH(B147,-1)+1)+1</f>
        <v>4</v>
      </c>
      <c r="AO147" s="45" t="str">
        <f>MONTH(R147)&amp;"/"&amp;YEAR(R147)</f>
        <v>5/2026</v>
      </c>
      <c r="AP147" s="45">
        <f>WEEKNUM(R147)-WEEKNUM(EOMONTH(R147,-1)+1)+1</f>
        <v>4</v>
      </c>
      <c r="AQ147" s="45">
        <f>IF(AU147="S",IF(Q147="1. Aceitou o programa",R147-B147,0),0)</f>
        <v>57</v>
      </c>
      <c r="AR147" s="45">
        <f>IF(AU147="S",IF(AND(S147&lt;&gt;"",R147&lt;&gt;""),S147-R147,0),0)</f>
        <v>0</v>
      </c>
      <c r="AS147" s="45">
        <f>IF(AU147="S",IF(Q147="1. Aceitou o programa",IF(OR(X147="Não se Aplica",X147=""),IF(OR(W147="Não se Aplica",W147=""),0,W147-V147),AVERAGE(X147-W147,W147-V147)),0),0)</f>
        <v>43</v>
      </c>
      <c r="AT147" s="45">
        <f>IF(AU147="S",IF(AND(Q147="1. Aceitou o programa",AB147="Realizada"),IFERROR(IF(AA147="",0,AA147-R147),0),0),0)</f>
        <v>0</v>
      </c>
      <c r="AU147" s="45" t="str">
        <f>_xlfn.XLOOKUP(U147,'Lista Suspensa'!$AA$20:$AA$23,'Lista Suspensa'!$AB$20:$AB$23,"N/A")</f>
        <v>S</v>
      </c>
    </row>
    <row r="148" spans="1:47" ht="12" customHeight="1" x14ac:dyDescent="0.3">
      <c r="A148" s="87" t="s">
        <v>47</v>
      </c>
      <c r="B148" s="88">
        <v>46104</v>
      </c>
      <c r="C148" s="89" t="s">
        <v>48</v>
      </c>
      <c r="D148" s="89" t="s">
        <v>49</v>
      </c>
      <c r="E148" s="189">
        <v>79460981</v>
      </c>
      <c r="F148" s="182" t="s">
        <v>603</v>
      </c>
      <c r="G148" s="90">
        <v>19338492826</v>
      </c>
      <c r="H148" s="91">
        <v>28509</v>
      </c>
      <c r="I148" s="89"/>
      <c r="J148" s="89" t="s">
        <v>51</v>
      </c>
      <c r="K148" s="89" t="s">
        <v>52</v>
      </c>
      <c r="L148" s="89" t="s">
        <v>85</v>
      </c>
      <c r="M148" s="89" t="s">
        <v>604</v>
      </c>
      <c r="N148" s="89" t="s">
        <v>229</v>
      </c>
      <c r="O148" s="92" t="s">
        <v>605</v>
      </c>
      <c r="P148" s="93" t="s">
        <v>57</v>
      </c>
      <c r="Q148" s="110" t="s">
        <v>58</v>
      </c>
      <c r="R148" s="94">
        <v>46161</v>
      </c>
      <c r="S148" s="95"/>
      <c r="T148" s="95" t="s">
        <v>59</v>
      </c>
      <c r="U148" s="95" t="s">
        <v>60</v>
      </c>
      <c r="V148" s="91">
        <v>46118</v>
      </c>
      <c r="W148" s="91">
        <v>46161</v>
      </c>
      <c r="X148" s="91" t="s">
        <v>432</v>
      </c>
      <c r="Y148" s="96" t="s">
        <v>73</v>
      </c>
      <c r="Z148" s="89" t="s">
        <v>2798</v>
      </c>
      <c r="AA148" s="95" t="s">
        <v>11172</v>
      </c>
      <c r="AB148" s="95" t="s">
        <v>11186</v>
      </c>
      <c r="AC148" s="95" t="s">
        <v>63</v>
      </c>
      <c r="AD148" s="95" t="s">
        <v>63</v>
      </c>
      <c r="AE148" s="95" t="s">
        <v>63</v>
      </c>
      <c r="AF148" s="95" t="s">
        <v>63</v>
      </c>
      <c r="AG148" s="194" t="s">
        <v>570</v>
      </c>
      <c r="AH148" s="95" t="s">
        <v>63</v>
      </c>
      <c r="AI148" s="97"/>
      <c r="AJ148" s="97" t="s">
        <v>65</v>
      </c>
      <c r="AK148" s="97" t="s">
        <v>66</v>
      </c>
      <c r="AL148" s="45" t="s">
        <v>67</v>
      </c>
      <c r="AM148" s="160" t="str">
        <f>MONTH(B148)&amp;"/"&amp;YEAR(B148)</f>
        <v>3/2026</v>
      </c>
      <c r="AN148" s="45">
        <f>WEEKNUM(B148)-WEEKNUM(EOMONTH(B148,-1)+1)+1</f>
        <v>4</v>
      </c>
      <c r="AO148" s="45" t="str">
        <f>MONTH(R148)&amp;"/"&amp;YEAR(R148)</f>
        <v>5/2026</v>
      </c>
      <c r="AP148" s="45">
        <f>WEEKNUM(R148)-WEEKNUM(EOMONTH(R148,-1)+1)+1</f>
        <v>4</v>
      </c>
      <c r="AQ148" s="45">
        <f>IF(AU148="S",IF(Q148="1. Aceitou o programa",R148-B148,0),0)</f>
        <v>57</v>
      </c>
      <c r="AR148" s="45">
        <f>IF(AU148="S",IF(AND(S148&lt;&gt;"",R148&lt;&gt;""),S148-R148,0),0)</f>
        <v>0</v>
      </c>
      <c r="AS148" s="45">
        <f>IF(AU148="S",IF(Q148="1. Aceitou o programa",IF(OR(X148="Não se Aplica",X148=""),IF(OR(W148="Não se Aplica",W148=""),0,W148-V148),AVERAGE(X148-W148,W148-V148)),0),0)</f>
        <v>43</v>
      </c>
      <c r="AT148" s="45">
        <f>IF(AU148="S",IF(AND(Q148="1. Aceitou o programa",AB148="Realizada"),IFERROR(IF(AA148="",0,AA148-R148),0),0),0)</f>
        <v>0</v>
      </c>
      <c r="AU148" s="45" t="str">
        <f>_xlfn.XLOOKUP(U148,'Lista Suspensa'!$AA$20:$AA$23,'Lista Suspensa'!$AB$20:$AB$23,"N/A")</f>
        <v>S</v>
      </c>
    </row>
    <row r="149" spans="1:47" ht="12" customHeight="1" x14ac:dyDescent="0.3">
      <c r="A149" s="87" t="s">
        <v>47</v>
      </c>
      <c r="B149" s="88">
        <v>46104</v>
      </c>
      <c r="C149" s="89" t="s">
        <v>48</v>
      </c>
      <c r="D149" s="89" t="s">
        <v>49</v>
      </c>
      <c r="E149" s="189">
        <v>79721085</v>
      </c>
      <c r="F149" s="182" t="s">
        <v>606</v>
      </c>
      <c r="G149" s="90">
        <v>8184231709</v>
      </c>
      <c r="H149" s="91">
        <v>28998</v>
      </c>
      <c r="I149" s="89"/>
      <c r="J149" s="89" t="s">
        <v>51</v>
      </c>
      <c r="K149" s="89" t="s">
        <v>76</v>
      </c>
      <c r="L149" s="89" t="s">
        <v>283</v>
      </c>
      <c r="M149" s="89" t="s">
        <v>607</v>
      </c>
      <c r="N149" s="89" t="s">
        <v>137</v>
      </c>
      <c r="O149" s="92" t="s">
        <v>608</v>
      </c>
      <c r="P149" s="93" t="s">
        <v>57</v>
      </c>
      <c r="Q149" s="110" t="s">
        <v>58</v>
      </c>
      <c r="R149" s="94">
        <v>46161</v>
      </c>
      <c r="S149" s="95"/>
      <c r="T149" s="95" t="s">
        <v>59</v>
      </c>
      <c r="U149" s="95" t="s">
        <v>60</v>
      </c>
      <c r="V149" s="91">
        <v>46118</v>
      </c>
      <c r="W149" s="91">
        <v>46161</v>
      </c>
      <c r="X149" s="91" t="s">
        <v>432</v>
      </c>
      <c r="Y149" s="96" t="s">
        <v>73</v>
      </c>
      <c r="Z149" s="89" t="s">
        <v>2798</v>
      </c>
      <c r="AA149" s="95" t="s">
        <v>11173</v>
      </c>
      <c r="AB149" s="95" t="s">
        <v>11186</v>
      </c>
      <c r="AC149" s="95" t="s">
        <v>63</v>
      </c>
      <c r="AD149" s="95" t="s">
        <v>63</v>
      </c>
      <c r="AE149" s="95" t="s">
        <v>63</v>
      </c>
      <c r="AF149" s="95" t="s">
        <v>63</v>
      </c>
      <c r="AG149" s="194" t="s">
        <v>609</v>
      </c>
      <c r="AH149" s="95" t="s">
        <v>63</v>
      </c>
      <c r="AI149" s="97"/>
      <c r="AJ149" s="97" t="s">
        <v>65</v>
      </c>
      <c r="AK149" s="97" t="s">
        <v>66</v>
      </c>
      <c r="AL149" s="45" t="s">
        <v>67</v>
      </c>
      <c r="AM149" s="160" t="str">
        <f>MONTH(B149)&amp;"/"&amp;YEAR(B149)</f>
        <v>3/2026</v>
      </c>
      <c r="AN149" s="45">
        <f>WEEKNUM(B149)-WEEKNUM(EOMONTH(B149,-1)+1)+1</f>
        <v>4</v>
      </c>
      <c r="AO149" s="45" t="str">
        <f>MONTH(R149)&amp;"/"&amp;YEAR(R149)</f>
        <v>5/2026</v>
      </c>
      <c r="AP149" s="45">
        <f>WEEKNUM(R149)-WEEKNUM(EOMONTH(R149,-1)+1)+1</f>
        <v>4</v>
      </c>
      <c r="AQ149" s="45">
        <f>IF(AU149="S",IF(Q149="1. Aceitou o programa",R149-B149,0),0)</f>
        <v>57</v>
      </c>
      <c r="AR149" s="45">
        <f>IF(AU149="S",IF(AND(S149&lt;&gt;"",R149&lt;&gt;""),S149-R149,0),0)</f>
        <v>0</v>
      </c>
      <c r="AS149" s="45">
        <f>IF(AU149="S",IF(Q149="1. Aceitou o programa",IF(OR(X149="Não se Aplica",X149=""),IF(OR(W149="Não se Aplica",W149=""),0,W149-V149),AVERAGE(X149-W149,W149-V149)),0),0)</f>
        <v>43</v>
      </c>
      <c r="AT149" s="45">
        <f>IF(AU149="S",IF(AND(Q149="1. Aceitou o programa",AB149="Realizada"),IFERROR(IF(AA149="",0,AA149-R149),0),0),0)</f>
        <v>0</v>
      </c>
      <c r="AU149" s="45" t="str">
        <f>_xlfn.XLOOKUP(U149,'Lista Suspensa'!$AA$20:$AA$23,'Lista Suspensa'!$AB$20:$AB$23,"N/A")</f>
        <v>S</v>
      </c>
    </row>
    <row r="150" spans="1:47" ht="12" customHeight="1" x14ac:dyDescent="0.3">
      <c r="A150" s="87" t="s">
        <v>47</v>
      </c>
      <c r="B150" s="88">
        <v>46104</v>
      </c>
      <c r="C150" s="89" t="s">
        <v>48</v>
      </c>
      <c r="D150" s="89" t="s">
        <v>49</v>
      </c>
      <c r="E150" s="189">
        <v>79843363</v>
      </c>
      <c r="F150" s="182" t="s">
        <v>610</v>
      </c>
      <c r="G150" s="90">
        <v>18612740843</v>
      </c>
      <c r="H150" s="91">
        <v>27871</v>
      </c>
      <c r="I150" s="89"/>
      <c r="J150" s="89" t="s">
        <v>51</v>
      </c>
      <c r="K150" s="89" t="s">
        <v>52</v>
      </c>
      <c r="L150" s="89" t="s">
        <v>53</v>
      </c>
      <c r="M150" s="89" t="s">
        <v>611</v>
      </c>
      <c r="N150" s="89" t="s">
        <v>137</v>
      </c>
      <c r="O150" s="92" t="s">
        <v>612</v>
      </c>
      <c r="P150" s="93" t="s">
        <v>57</v>
      </c>
      <c r="Q150" s="110" t="s">
        <v>58</v>
      </c>
      <c r="R150" s="94">
        <v>46161</v>
      </c>
      <c r="S150" s="95"/>
      <c r="T150" s="95" t="s">
        <v>59</v>
      </c>
      <c r="U150" s="95" t="s">
        <v>60</v>
      </c>
      <c r="V150" s="91">
        <v>46118</v>
      </c>
      <c r="W150" s="91">
        <v>46161</v>
      </c>
      <c r="X150" s="91" t="s">
        <v>432</v>
      </c>
      <c r="Y150" s="96" t="s">
        <v>73</v>
      </c>
      <c r="Z150" s="89" t="s">
        <v>2798</v>
      </c>
      <c r="AA150" s="95" t="s">
        <v>11174</v>
      </c>
      <c r="AB150" s="95" t="s">
        <v>11186</v>
      </c>
      <c r="AC150" s="95" t="s">
        <v>63</v>
      </c>
      <c r="AD150" s="95" t="s">
        <v>63</v>
      </c>
      <c r="AE150" s="95" t="s">
        <v>63</v>
      </c>
      <c r="AF150" s="95" t="s">
        <v>63</v>
      </c>
      <c r="AG150" s="194" t="s">
        <v>613</v>
      </c>
      <c r="AH150" s="95" t="s">
        <v>63</v>
      </c>
      <c r="AI150" s="97"/>
      <c r="AJ150" s="97" t="s">
        <v>65</v>
      </c>
      <c r="AK150" s="97" t="s">
        <v>66</v>
      </c>
      <c r="AL150" s="45" t="s">
        <v>67</v>
      </c>
      <c r="AM150" s="160" t="str">
        <f>MONTH(B150)&amp;"/"&amp;YEAR(B150)</f>
        <v>3/2026</v>
      </c>
      <c r="AN150" s="45">
        <f>WEEKNUM(B150)-WEEKNUM(EOMONTH(B150,-1)+1)+1</f>
        <v>4</v>
      </c>
      <c r="AO150" s="45" t="str">
        <f>MONTH(R150)&amp;"/"&amp;YEAR(R150)</f>
        <v>5/2026</v>
      </c>
      <c r="AP150" s="45">
        <f>WEEKNUM(R150)-WEEKNUM(EOMONTH(R150,-1)+1)+1</f>
        <v>4</v>
      </c>
      <c r="AQ150" s="45">
        <f>IF(AU150="S",IF(Q150="1. Aceitou o programa",R150-B150,0),0)</f>
        <v>57</v>
      </c>
      <c r="AR150" s="45">
        <f>IF(AU150="S",IF(AND(S150&lt;&gt;"",R150&lt;&gt;""),S150-R150,0),0)</f>
        <v>0</v>
      </c>
      <c r="AS150" s="45">
        <f>IF(AU150="S",IF(Q150="1. Aceitou o programa",IF(OR(X150="Não se Aplica",X150=""),IF(OR(W150="Não se Aplica",W150=""),0,W150-V150),AVERAGE(X150-W150,W150-V150)),0),0)</f>
        <v>43</v>
      </c>
      <c r="AT150" s="45">
        <f>IF(AU150="S",IF(AND(Q150="1. Aceitou o programa",AB150="Realizada"),IFERROR(IF(AA150="",0,AA150-R150),0),0),0)</f>
        <v>0</v>
      </c>
      <c r="AU150" s="45" t="str">
        <f>_xlfn.XLOOKUP(U150,'Lista Suspensa'!$AA$20:$AA$23,'Lista Suspensa'!$AB$20:$AB$23,"N/A")</f>
        <v>S</v>
      </c>
    </row>
    <row r="151" spans="1:47" ht="12" customHeight="1" x14ac:dyDescent="0.3">
      <c r="A151" s="87" t="s">
        <v>47</v>
      </c>
      <c r="B151" s="88">
        <v>46104</v>
      </c>
      <c r="C151" s="89" t="s">
        <v>48</v>
      </c>
      <c r="D151" s="89" t="s">
        <v>49</v>
      </c>
      <c r="E151" s="189">
        <v>81040472</v>
      </c>
      <c r="F151" s="182" t="s">
        <v>614</v>
      </c>
      <c r="G151" s="90">
        <v>2247102816</v>
      </c>
      <c r="H151" s="91">
        <v>22774</v>
      </c>
      <c r="I151" s="89"/>
      <c r="J151" s="89" t="s">
        <v>51</v>
      </c>
      <c r="K151" s="89" t="s">
        <v>52</v>
      </c>
      <c r="L151" s="89" t="s">
        <v>85</v>
      </c>
      <c r="M151" s="89" t="s">
        <v>615</v>
      </c>
      <c r="N151" s="89" t="s">
        <v>229</v>
      </c>
      <c r="O151" s="92" t="s">
        <v>616</v>
      </c>
      <c r="P151" s="93" t="s">
        <v>57</v>
      </c>
      <c r="Q151" s="110" t="s">
        <v>58</v>
      </c>
      <c r="R151" s="94">
        <v>46161</v>
      </c>
      <c r="S151" s="95"/>
      <c r="T151" s="95" t="s">
        <v>59</v>
      </c>
      <c r="U151" s="95" t="s">
        <v>60</v>
      </c>
      <c r="V151" s="91">
        <v>46118</v>
      </c>
      <c r="W151" s="91">
        <v>46161</v>
      </c>
      <c r="X151" s="91" t="s">
        <v>432</v>
      </c>
      <c r="Y151" s="96" t="s">
        <v>73</v>
      </c>
      <c r="Z151" s="89" t="s">
        <v>2798</v>
      </c>
      <c r="AA151" s="95" t="s">
        <v>11175</v>
      </c>
      <c r="AB151" s="95" t="s">
        <v>11186</v>
      </c>
      <c r="AC151" s="95" t="s">
        <v>63</v>
      </c>
      <c r="AD151" s="95" t="s">
        <v>63</v>
      </c>
      <c r="AE151" s="95" t="s">
        <v>63</v>
      </c>
      <c r="AF151" s="95" t="s">
        <v>63</v>
      </c>
      <c r="AG151" s="194" t="s">
        <v>617</v>
      </c>
      <c r="AH151" s="95" t="s">
        <v>63</v>
      </c>
      <c r="AI151" s="97"/>
      <c r="AJ151" s="97" t="s">
        <v>65</v>
      </c>
      <c r="AK151" s="97" t="s">
        <v>66</v>
      </c>
      <c r="AL151" s="45" t="s">
        <v>67</v>
      </c>
      <c r="AM151" s="160" t="str">
        <f>MONTH(B151)&amp;"/"&amp;YEAR(B151)</f>
        <v>3/2026</v>
      </c>
      <c r="AN151" s="45">
        <f>WEEKNUM(B151)-WEEKNUM(EOMONTH(B151,-1)+1)+1</f>
        <v>4</v>
      </c>
      <c r="AO151" s="45" t="str">
        <f>MONTH(R151)&amp;"/"&amp;YEAR(R151)</f>
        <v>5/2026</v>
      </c>
      <c r="AP151" s="45">
        <f>WEEKNUM(R151)-WEEKNUM(EOMONTH(R151,-1)+1)+1</f>
        <v>4</v>
      </c>
      <c r="AQ151" s="45">
        <f>IF(AU151="S",IF(Q151="1. Aceitou o programa",R151-B151,0),0)</f>
        <v>57</v>
      </c>
      <c r="AR151" s="45">
        <f>IF(AU151="S",IF(AND(S151&lt;&gt;"",R151&lt;&gt;""),S151-R151,0),0)</f>
        <v>0</v>
      </c>
      <c r="AS151" s="45">
        <f>IF(AU151="S",IF(Q151="1. Aceitou o programa",IF(OR(X151="Não se Aplica",X151=""),IF(OR(W151="Não se Aplica",W151=""),0,W151-V151),AVERAGE(X151-W151,W151-V151)),0),0)</f>
        <v>43</v>
      </c>
      <c r="AT151" s="45">
        <f>IF(AU151="S",IF(AND(Q151="1. Aceitou o programa",AB151="Realizada"),IFERROR(IF(AA151="",0,AA151-R151),0),0),0)</f>
        <v>0</v>
      </c>
      <c r="AU151" s="45" t="str">
        <f>_xlfn.XLOOKUP(U151,'Lista Suspensa'!$AA$20:$AA$23,'Lista Suspensa'!$AB$20:$AB$23,"N/A")</f>
        <v>S</v>
      </c>
    </row>
    <row r="152" spans="1:47" ht="12" customHeight="1" x14ac:dyDescent="0.3">
      <c r="A152" s="87" t="s">
        <v>47</v>
      </c>
      <c r="B152" s="88">
        <v>46104</v>
      </c>
      <c r="C152" s="89" t="s">
        <v>48</v>
      </c>
      <c r="D152" s="89" t="s">
        <v>49</v>
      </c>
      <c r="E152" s="189">
        <v>83694507</v>
      </c>
      <c r="F152" s="182" t="s">
        <v>618</v>
      </c>
      <c r="G152" s="90">
        <v>47198855865</v>
      </c>
      <c r="H152" s="91">
        <v>35380</v>
      </c>
      <c r="I152" s="89"/>
      <c r="J152" s="89" t="s">
        <v>84</v>
      </c>
      <c r="K152" s="89" t="s">
        <v>52</v>
      </c>
      <c r="L152" s="89" t="s">
        <v>619</v>
      </c>
      <c r="M152" s="89" t="s">
        <v>620</v>
      </c>
      <c r="N152" s="89" t="s">
        <v>197</v>
      </c>
      <c r="O152" s="92" t="s">
        <v>621</v>
      </c>
      <c r="P152" s="93" t="s">
        <v>57</v>
      </c>
      <c r="Q152" s="110" t="s">
        <v>58</v>
      </c>
      <c r="R152" s="94">
        <v>46161</v>
      </c>
      <c r="S152" s="95"/>
      <c r="T152" s="95" t="s">
        <v>59</v>
      </c>
      <c r="U152" s="95" t="s">
        <v>60</v>
      </c>
      <c r="V152" s="91">
        <v>46118</v>
      </c>
      <c r="W152" s="91">
        <v>46161</v>
      </c>
      <c r="X152" s="91" t="s">
        <v>432</v>
      </c>
      <c r="Y152" s="96"/>
      <c r="Z152" s="89" t="s">
        <v>2798</v>
      </c>
      <c r="AA152" s="95" t="s">
        <v>11176</v>
      </c>
      <c r="AB152" s="95" t="s">
        <v>11186</v>
      </c>
      <c r="AC152" s="95" t="s">
        <v>63</v>
      </c>
      <c r="AD152" s="95" t="s">
        <v>63</v>
      </c>
      <c r="AE152" s="95" t="s">
        <v>63</v>
      </c>
      <c r="AF152" s="95" t="s">
        <v>63</v>
      </c>
      <c r="AG152" s="194" t="s">
        <v>622</v>
      </c>
      <c r="AH152" s="95" t="s">
        <v>63</v>
      </c>
      <c r="AI152" s="97"/>
      <c r="AJ152" s="97" t="s">
        <v>65</v>
      </c>
      <c r="AK152" s="97" t="s">
        <v>66</v>
      </c>
      <c r="AL152" s="45" t="s">
        <v>67</v>
      </c>
      <c r="AM152" s="160" t="str">
        <f>MONTH(B152)&amp;"/"&amp;YEAR(B152)</f>
        <v>3/2026</v>
      </c>
      <c r="AN152" s="45">
        <f>WEEKNUM(B152)-WEEKNUM(EOMONTH(B152,-1)+1)+1</f>
        <v>4</v>
      </c>
      <c r="AO152" s="45" t="str">
        <f>MONTH(R152)&amp;"/"&amp;YEAR(R152)</f>
        <v>5/2026</v>
      </c>
      <c r="AP152" s="45">
        <f>WEEKNUM(R152)-WEEKNUM(EOMONTH(R152,-1)+1)+1</f>
        <v>4</v>
      </c>
      <c r="AQ152" s="45">
        <f>IF(AU152="S",IF(Q152="1. Aceitou o programa",R152-B152,0),0)</f>
        <v>57</v>
      </c>
      <c r="AR152" s="45">
        <f>IF(AU152="S",IF(AND(S152&lt;&gt;"",R152&lt;&gt;""),S152-R152,0),0)</f>
        <v>0</v>
      </c>
      <c r="AS152" s="45">
        <f>IF(AU152="S",IF(Q152="1. Aceitou o programa",IF(OR(X152="Não se Aplica",X152=""),IF(OR(W152="Não se Aplica",W152=""),0,W152-V152),AVERAGE(X152-W152,W152-V152)),0),0)</f>
        <v>43</v>
      </c>
      <c r="AT152" s="45">
        <f>IF(AU152="S",IF(AND(Q152="1. Aceitou o programa",AB152="Realizada"),IFERROR(IF(AA152="",0,AA152-R152),0),0),0)</f>
        <v>0</v>
      </c>
      <c r="AU152" s="45" t="str">
        <f>_xlfn.XLOOKUP(U152,'Lista Suspensa'!$AA$20:$AA$23,'Lista Suspensa'!$AB$20:$AB$23,"N/A")</f>
        <v>S</v>
      </c>
    </row>
    <row r="153" spans="1:47" ht="12" customHeight="1" x14ac:dyDescent="0.3">
      <c r="A153" s="87" t="s">
        <v>47</v>
      </c>
      <c r="B153" s="88">
        <v>46104</v>
      </c>
      <c r="C153" s="89" t="s">
        <v>48</v>
      </c>
      <c r="D153" s="89" t="s">
        <v>49</v>
      </c>
      <c r="E153" s="189">
        <v>94102921</v>
      </c>
      <c r="F153" s="182" t="s">
        <v>623</v>
      </c>
      <c r="G153" s="90">
        <v>8621690977</v>
      </c>
      <c r="H153" s="91">
        <v>33715</v>
      </c>
      <c r="I153" s="89"/>
      <c r="J153" s="89" t="s">
        <v>51</v>
      </c>
      <c r="K153" s="89" t="s">
        <v>76</v>
      </c>
      <c r="L153" s="89" t="s">
        <v>95</v>
      </c>
      <c r="M153" s="89" t="s">
        <v>624</v>
      </c>
      <c r="N153" s="89" t="s">
        <v>344</v>
      </c>
      <c r="O153" s="92" t="s">
        <v>625</v>
      </c>
      <c r="P153" s="93" t="s">
        <v>57</v>
      </c>
      <c r="Q153" s="110" t="s">
        <v>58</v>
      </c>
      <c r="R153" s="94">
        <v>46161</v>
      </c>
      <c r="S153" s="95"/>
      <c r="T153" s="95" t="s">
        <v>59</v>
      </c>
      <c r="U153" s="95" t="s">
        <v>60</v>
      </c>
      <c r="V153" s="91">
        <v>46118</v>
      </c>
      <c r="W153" s="91">
        <v>46161</v>
      </c>
      <c r="X153" s="91" t="s">
        <v>432</v>
      </c>
      <c r="Y153" s="96" t="s">
        <v>73</v>
      </c>
      <c r="Z153" s="89" t="s">
        <v>2798</v>
      </c>
      <c r="AA153" s="95" t="s">
        <v>11177</v>
      </c>
      <c r="AB153" s="95" t="s">
        <v>11186</v>
      </c>
      <c r="AC153" s="95" t="s">
        <v>63</v>
      </c>
      <c r="AD153" s="95" t="s">
        <v>63</v>
      </c>
      <c r="AE153" s="95" t="s">
        <v>63</v>
      </c>
      <c r="AF153" s="95" t="s">
        <v>63</v>
      </c>
      <c r="AG153" s="194" t="s">
        <v>194</v>
      </c>
      <c r="AH153" s="95" t="s">
        <v>63</v>
      </c>
      <c r="AI153" s="97"/>
      <c r="AJ153" s="97" t="s">
        <v>65</v>
      </c>
      <c r="AK153" s="97" t="s">
        <v>66</v>
      </c>
      <c r="AL153" s="45" t="s">
        <v>67</v>
      </c>
      <c r="AM153" s="160" t="str">
        <f>MONTH(B153)&amp;"/"&amp;YEAR(B153)</f>
        <v>3/2026</v>
      </c>
      <c r="AN153" s="45">
        <f>WEEKNUM(B153)-WEEKNUM(EOMONTH(B153,-1)+1)+1</f>
        <v>4</v>
      </c>
      <c r="AO153" s="45" t="str">
        <f>MONTH(R153)&amp;"/"&amp;YEAR(R153)</f>
        <v>5/2026</v>
      </c>
      <c r="AP153" s="45">
        <f>WEEKNUM(R153)-WEEKNUM(EOMONTH(R153,-1)+1)+1</f>
        <v>4</v>
      </c>
      <c r="AQ153" s="45">
        <f>IF(AU153="S",IF(Q153="1. Aceitou o programa",R153-B153,0),0)</f>
        <v>57</v>
      </c>
      <c r="AR153" s="45">
        <f>IF(AU153="S",IF(AND(S153&lt;&gt;"",R153&lt;&gt;""),S153-R153,0),0)</f>
        <v>0</v>
      </c>
      <c r="AS153" s="45">
        <f>IF(AU153="S",IF(Q153="1. Aceitou o programa",IF(OR(X153="Não se Aplica",X153=""),IF(OR(W153="Não se Aplica",W153=""),0,W153-V153),AVERAGE(X153-W153,W153-V153)),0),0)</f>
        <v>43</v>
      </c>
      <c r="AT153" s="45">
        <f>IF(AU153="S",IF(AND(Q153="1. Aceitou o programa",AB153="Realizada"),IFERROR(IF(AA153="",0,AA153-R153),0),0),0)</f>
        <v>0</v>
      </c>
      <c r="AU153" s="45" t="str">
        <f>_xlfn.XLOOKUP(U153,'Lista Suspensa'!$AA$20:$AA$23,'Lista Suspensa'!$AB$20:$AB$23,"N/A")</f>
        <v>S</v>
      </c>
    </row>
    <row r="154" spans="1:47" ht="12" customHeight="1" x14ac:dyDescent="0.3">
      <c r="A154" s="87" t="s">
        <v>47</v>
      </c>
      <c r="B154" s="88">
        <v>46104</v>
      </c>
      <c r="C154" s="89" t="s">
        <v>48</v>
      </c>
      <c r="D154" s="89" t="s">
        <v>49</v>
      </c>
      <c r="E154" s="189">
        <v>81235640</v>
      </c>
      <c r="F154" s="182" t="s">
        <v>626</v>
      </c>
      <c r="G154" s="90">
        <v>11586996894</v>
      </c>
      <c r="H154" s="91">
        <v>24107</v>
      </c>
      <c r="I154" s="89"/>
      <c r="J154" s="89" t="s">
        <v>51</v>
      </c>
      <c r="K154" s="89" t="s">
        <v>52</v>
      </c>
      <c r="L154" s="89" t="s">
        <v>85</v>
      </c>
      <c r="M154" s="89" t="s">
        <v>627</v>
      </c>
      <c r="N154" s="89" t="s">
        <v>229</v>
      </c>
      <c r="O154" s="92" t="s">
        <v>628</v>
      </c>
      <c r="P154" s="93" t="s">
        <v>57</v>
      </c>
      <c r="Q154" s="110" t="s">
        <v>58</v>
      </c>
      <c r="R154" s="94">
        <v>46161</v>
      </c>
      <c r="S154" s="95"/>
      <c r="T154" s="95" t="s">
        <v>59</v>
      </c>
      <c r="U154" s="95" t="s">
        <v>60</v>
      </c>
      <c r="V154" s="91">
        <v>46118</v>
      </c>
      <c r="W154" s="91">
        <v>46161</v>
      </c>
      <c r="X154" s="91" t="s">
        <v>432</v>
      </c>
      <c r="Y154" s="96" t="s">
        <v>73</v>
      </c>
      <c r="Z154" s="89" t="s">
        <v>2798</v>
      </c>
      <c r="AA154" s="95" t="s">
        <v>11178</v>
      </c>
      <c r="AB154" s="95" t="s">
        <v>11186</v>
      </c>
      <c r="AC154" s="95" t="s">
        <v>63</v>
      </c>
      <c r="AD154" s="95" t="s">
        <v>63</v>
      </c>
      <c r="AE154" s="95" t="s">
        <v>63</v>
      </c>
      <c r="AF154" s="95" t="s">
        <v>63</v>
      </c>
      <c r="AG154" s="194" t="s">
        <v>629</v>
      </c>
      <c r="AH154" s="95" t="s">
        <v>63</v>
      </c>
      <c r="AI154" s="97"/>
      <c r="AJ154" s="97" t="s">
        <v>65</v>
      </c>
      <c r="AK154" s="97" t="s">
        <v>66</v>
      </c>
      <c r="AL154" s="45" t="s">
        <v>67</v>
      </c>
      <c r="AM154" s="160" t="str">
        <f>MONTH(B154)&amp;"/"&amp;YEAR(B154)</f>
        <v>3/2026</v>
      </c>
      <c r="AN154" s="45">
        <f>WEEKNUM(B154)-WEEKNUM(EOMONTH(B154,-1)+1)+1</f>
        <v>4</v>
      </c>
      <c r="AO154" s="45" t="str">
        <f>MONTH(R154)&amp;"/"&amp;YEAR(R154)</f>
        <v>5/2026</v>
      </c>
      <c r="AP154" s="45">
        <f>WEEKNUM(R154)-WEEKNUM(EOMONTH(R154,-1)+1)+1</f>
        <v>4</v>
      </c>
      <c r="AQ154" s="45">
        <f>IF(AU154="S",IF(Q154="1. Aceitou o programa",R154-B154,0),0)</f>
        <v>57</v>
      </c>
      <c r="AR154" s="45">
        <f>IF(AU154="S",IF(AND(S154&lt;&gt;"",R154&lt;&gt;""),S154-R154,0),0)</f>
        <v>0</v>
      </c>
      <c r="AS154" s="45">
        <f>IF(AU154="S",IF(Q154="1. Aceitou o programa",IF(OR(X154="Não se Aplica",X154=""),IF(OR(W154="Não se Aplica",W154=""),0,W154-V154),AVERAGE(X154-W154,W154-V154)),0),0)</f>
        <v>43</v>
      </c>
      <c r="AT154" s="45">
        <f>IF(AU154="S",IF(AND(Q154="1. Aceitou o programa",AB154="Realizada"),IFERROR(IF(AA154="",0,AA154-R154),0),0),0)</f>
        <v>0</v>
      </c>
      <c r="AU154" s="45" t="str">
        <f>_xlfn.XLOOKUP(U154,'Lista Suspensa'!$AA$20:$AA$23,'Lista Suspensa'!$AB$20:$AB$23,"N/A")</f>
        <v>S</v>
      </c>
    </row>
    <row r="155" spans="1:47" ht="12" customHeight="1" x14ac:dyDescent="0.3">
      <c r="A155" s="87" t="s">
        <v>47</v>
      </c>
      <c r="B155" s="88">
        <v>46104</v>
      </c>
      <c r="C155" s="89" t="s">
        <v>48</v>
      </c>
      <c r="D155" s="89" t="s">
        <v>49</v>
      </c>
      <c r="E155" s="189">
        <v>81281367</v>
      </c>
      <c r="F155" s="182" t="s">
        <v>630</v>
      </c>
      <c r="G155" s="90">
        <v>48816908840</v>
      </c>
      <c r="H155" s="91">
        <v>36686</v>
      </c>
      <c r="I155" s="89"/>
      <c r="J155" s="89" t="s">
        <v>51</v>
      </c>
      <c r="K155" s="89" t="s">
        <v>52</v>
      </c>
      <c r="L155" s="89" t="s">
        <v>85</v>
      </c>
      <c r="M155" s="89" t="s">
        <v>631</v>
      </c>
      <c r="N155" s="89" t="s">
        <v>229</v>
      </c>
      <c r="O155" s="92" t="s">
        <v>632</v>
      </c>
      <c r="P155" s="93" t="s">
        <v>57</v>
      </c>
      <c r="Q155" s="110" t="s">
        <v>58</v>
      </c>
      <c r="R155" s="94">
        <v>46161</v>
      </c>
      <c r="S155" s="95"/>
      <c r="T155" s="95" t="s">
        <v>59</v>
      </c>
      <c r="U155" s="95" t="s">
        <v>60</v>
      </c>
      <c r="V155" s="91">
        <v>46118</v>
      </c>
      <c r="W155" s="91">
        <v>46161</v>
      </c>
      <c r="X155" s="91" t="s">
        <v>432</v>
      </c>
      <c r="Y155" s="96" t="s">
        <v>73</v>
      </c>
      <c r="Z155" s="89" t="s">
        <v>2798</v>
      </c>
      <c r="AA155" s="95" t="s">
        <v>11179</v>
      </c>
      <c r="AB155" s="95" t="s">
        <v>11186</v>
      </c>
      <c r="AC155" s="95" t="s">
        <v>63</v>
      </c>
      <c r="AD155" s="95" t="s">
        <v>63</v>
      </c>
      <c r="AE155" s="95" t="s">
        <v>63</v>
      </c>
      <c r="AF155" s="95" t="s">
        <v>63</v>
      </c>
      <c r="AG155" s="194" t="s">
        <v>143</v>
      </c>
      <c r="AH155" s="95" t="s">
        <v>63</v>
      </c>
      <c r="AI155" s="97"/>
      <c r="AJ155" s="97" t="s">
        <v>65</v>
      </c>
      <c r="AK155" s="97" t="s">
        <v>66</v>
      </c>
      <c r="AL155" s="45" t="s">
        <v>67</v>
      </c>
      <c r="AM155" s="160" t="str">
        <f>MONTH(B155)&amp;"/"&amp;YEAR(B155)</f>
        <v>3/2026</v>
      </c>
      <c r="AN155" s="45">
        <f>WEEKNUM(B155)-WEEKNUM(EOMONTH(B155,-1)+1)+1</f>
        <v>4</v>
      </c>
      <c r="AO155" s="45" t="str">
        <f>MONTH(R155)&amp;"/"&amp;YEAR(R155)</f>
        <v>5/2026</v>
      </c>
      <c r="AP155" s="45">
        <f>WEEKNUM(R155)-WEEKNUM(EOMONTH(R155,-1)+1)+1</f>
        <v>4</v>
      </c>
      <c r="AQ155" s="45">
        <f>IF(AU155="S",IF(Q155="1. Aceitou o programa",R155-B155,0),0)</f>
        <v>57</v>
      </c>
      <c r="AR155" s="45">
        <f>IF(AU155="S",IF(AND(S155&lt;&gt;"",R155&lt;&gt;""),S155-R155,0),0)</f>
        <v>0</v>
      </c>
      <c r="AS155" s="45">
        <f>IF(AU155="S",IF(Q155="1. Aceitou o programa",IF(OR(X155="Não se Aplica",X155=""),IF(OR(W155="Não se Aplica",W155=""),0,W155-V155),AVERAGE(X155-W155,W155-V155)),0),0)</f>
        <v>43</v>
      </c>
      <c r="AT155" s="45">
        <f>IF(AU155="S",IF(AND(Q155="1. Aceitou o programa",AB155="Realizada"),IFERROR(IF(AA155="",0,AA155-R155),0),0),0)</f>
        <v>0</v>
      </c>
      <c r="AU155" s="45" t="str">
        <f>_xlfn.XLOOKUP(U155,'Lista Suspensa'!$AA$20:$AA$23,'Lista Suspensa'!$AB$20:$AB$23,"N/A")</f>
        <v>S</v>
      </c>
    </row>
    <row r="156" spans="1:47" ht="12" customHeight="1" x14ac:dyDescent="0.3">
      <c r="A156" s="87" t="s">
        <v>47</v>
      </c>
      <c r="B156" s="88">
        <v>46104</v>
      </c>
      <c r="C156" s="89" t="s">
        <v>48</v>
      </c>
      <c r="D156" s="89" t="s">
        <v>49</v>
      </c>
      <c r="E156" s="189">
        <v>82655374</v>
      </c>
      <c r="F156" s="182" t="s">
        <v>633</v>
      </c>
      <c r="G156" s="90">
        <v>9445774744</v>
      </c>
      <c r="H156" s="91">
        <v>29287</v>
      </c>
      <c r="I156" s="89"/>
      <c r="J156" s="89" t="s">
        <v>51</v>
      </c>
      <c r="K156" s="89" t="s">
        <v>76</v>
      </c>
      <c r="L156" s="89" t="s">
        <v>101</v>
      </c>
      <c r="M156" s="89" t="s">
        <v>634</v>
      </c>
      <c r="N156" s="89" t="s">
        <v>137</v>
      </c>
      <c r="O156" s="92" t="s">
        <v>635</v>
      </c>
      <c r="P156" s="93" t="s">
        <v>57</v>
      </c>
      <c r="Q156" s="110" t="s">
        <v>58</v>
      </c>
      <c r="R156" s="94">
        <v>46161</v>
      </c>
      <c r="S156" s="95"/>
      <c r="T156" s="95" t="s">
        <v>59</v>
      </c>
      <c r="U156" s="95" t="s">
        <v>60</v>
      </c>
      <c r="V156" s="91">
        <v>46118</v>
      </c>
      <c r="W156" s="91">
        <v>46161</v>
      </c>
      <c r="X156" s="91" t="s">
        <v>432</v>
      </c>
      <c r="Y156" s="96" t="s">
        <v>73</v>
      </c>
      <c r="Z156" s="89" t="s">
        <v>2798</v>
      </c>
      <c r="AA156" s="95" t="s">
        <v>11180</v>
      </c>
      <c r="AB156" s="95" t="s">
        <v>11186</v>
      </c>
      <c r="AC156" s="95" t="s">
        <v>63</v>
      </c>
      <c r="AD156" s="95" t="s">
        <v>63</v>
      </c>
      <c r="AE156" s="95" t="s">
        <v>63</v>
      </c>
      <c r="AF156" s="95" t="s">
        <v>63</v>
      </c>
      <c r="AG156" s="194" t="s">
        <v>636</v>
      </c>
      <c r="AH156" s="95" t="s">
        <v>63</v>
      </c>
      <c r="AI156" s="97"/>
      <c r="AJ156" s="97" t="s">
        <v>65</v>
      </c>
      <c r="AK156" s="97" t="s">
        <v>66</v>
      </c>
      <c r="AL156" s="45" t="s">
        <v>67</v>
      </c>
      <c r="AM156" s="160" t="str">
        <f>MONTH(B156)&amp;"/"&amp;YEAR(B156)</f>
        <v>3/2026</v>
      </c>
      <c r="AN156" s="45">
        <f>WEEKNUM(B156)-WEEKNUM(EOMONTH(B156,-1)+1)+1</f>
        <v>4</v>
      </c>
      <c r="AO156" s="45" t="str">
        <f>MONTH(R156)&amp;"/"&amp;YEAR(R156)</f>
        <v>5/2026</v>
      </c>
      <c r="AP156" s="45">
        <f>WEEKNUM(R156)-WEEKNUM(EOMONTH(R156,-1)+1)+1</f>
        <v>4</v>
      </c>
      <c r="AQ156" s="45">
        <f>IF(AU156="S",IF(Q156="1. Aceitou o programa",R156-B156,0),0)</f>
        <v>57</v>
      </c>
      <c r="AR156" s="45">
        <f>IF(AU156="S",IF(AND(S156&lt;&gt;"",R156&lt;&gt;""),S156-R156,0),0)</f>
        <v>0</v>
      </c>
      <c r="AS156" s="45">
        <f>IF(AU156="S",IF(Q156="1. Aceitou o programa",IF(OR(X156="Não se Aplica",X156=""),IF(OR(W156="Não se Aplica",W156=""),0,W156-V156),AVERAGE(X156-W156,W156-V156)),0),0)</f>
        <v>43</v>
      </c>
      <c r="AT156" s="45">
        <f>IF(AU156="S",IF(AND(Q156="1. Aceitou o programa",AB156="Realizada"),IFERROR(IF(AA156="",0,AA156-R156),0),0),0)</f>
        <v>0</v>
      </c>
      <c r="AU156" s="45" t="str">
        <f>_xlfn.XLOOKUP(U156,'Lista Suspensa'!$AA$20:$AA$23,'Lista Suspensa'!$AB$20:$AB$23,"N/A")</f>
        <v>S</v>
      </c>
    </row>
    <row r="157" spans="1:47" ht="12" customHeight="1" x14ac:dyDescent="0.3">
      <c r="A157" s="87" t="s">
        <v>47</v>
      </c>
      <c r="B157" s="88">
        <v>46104</v>
      </c>
      <c r="C157" s="89" t="s">
        <v>48</v>
      </c>
      <c r="D157" s="89" t="s">
        <v>49</v>
      </c>
      <c r="E157" s="189">
        <v>86045266</v>
      </c>
      <c r="F157" s="182" t="s">
        <v>637</v>
      </c>
      <c r="G157" s="90">
        <v>17903136780</v>
      </c>
      <c r="H157" s="91">
        <v>37205</v>
      </c>
      <c r="I157" s="89"/>
      <c r="J157" s="89" t="s">
        <v>51</v>
      </c>
      <c r="K157" s="89" t="s">
        <v>76</v>
      </c>
      <c r="L157" s="89" t="s">
        <v>95</v>
      </c>
      <c r="M157" s="89" t="s">
        <v>445</v>
      </c>
      <c r="N157" s="89" t="s">
        <v>137</v>
      </c>
      <c r="O157" s="92" t="s">
        <v>638</v>
      </c>
      <c r="P157" s="93" t="s">
        <v>57</v>
      </c>
      <c r="Q157" s="110" t="s">
        <v>58</v>
      </c>
      <c r="R157" s="94">
        <v>46161</v>
      </c>
      <c r="S157" s="95"/>
      <c r="T157" s="95" t="s">
        <v>59</v>
      </c>
      <c r="U157" s="95" t="s">
        <v>60</v>
      </c>
      <c r="V157" s="91">
        <v>46118</v>
      </c>
      <c r="W157" s="91">
        <v>46161</v>
      </c>
      <c r="X157" s="91" t="s">
        <v>432</v>
      </c>
      <c r="Y157" s="96" t="s">
        <v>73</v>
      </c>
      <c r="Z157" s="89" t="s">
        <v>2798</v>
      </c>
      <c r="AA157" s="95" t="s">
        <v>11181</v>
      </c>
      <c r="AB157" s="95" t="s">
        <v>11186</v>
      </c>
      <c r="AC157" s="95" t="s">
        <v>63</v>
      </c>
      <c r="AD157" s="95" t="s">
        <v>63</v>
      </c>
      <c r="AE157" s="95" t="s">
        <v>63</v>
      </c>
      <c r="AF157" s="95" t="s">
        <v>63</v>
      </c>
      <c r="AG157" s="194" t="s">
        <v>636</v>
      </c>
      <c r="AH157" s="95" t="s">
        <v>63</v>
      </c>
      <c r="AI157" s="97"/>
      <c r="AJ157" s="97" t="s">
        <v>65</v>
      </c>
      <c r="AK157" s="97" t="s">
        <v>66</v>
      </c>
      <c r="AL157" s="45" t="s">
        <v>67</v>
      </c>
      <c r="AM157" s="160" t="str">
        <f>MONTH(B157)&amp;"/"&amp;YEAR(B157)</f>
        <v>3/2026</v>
      </c>
      <c r="AN157" s="45">
        <f>WEEKNUM(B157)-WEEKNUM(EOMONTH(B157,-1)+1)+1</f>
        <v>4</v>
      </c>
      <c r="AO157" s="45" t="str">
        <f>MONTH(R157)&amp;"/"&amp;YEAR(R157)</f>
        <v>5/2026</v>
      </c>
      <c r="AP157" s="45">
        <f>WEEKNUM(R157)-WEEKNUM(EOMONTH(R157,-1)+1)+1</f>
        <v>4</v>
      </c>
      <c r="AQ157" s="45">
        <f>IF(AU157="S",IF(Q157="1. Aceitou o programa",R157-B157,0),0)</f>
        <v>57</v>
      </c>
      <c r="AR157" s="45">
        <f>IF(AU157="S",IF(AND(S157&lt;&gt;"",R157&lt;&gt;""),S157-R157,0),0)</f>
        <v>0</v>
      </c>
      <c r="AS157" s="45">
        <f>IF(AU157="S",IF(Q157="1. Aceitou o programa",IF(OR(X157="Não se Aplica",X157=""),IF(OR(W157="Não se Aplica",W157=""),0,W157-V157),AVERAGE(X157-W157,W157-V157)),0),0)</f>
        <v>43</v>
      </c>
      <c r="AT157" s="45">
        <f>IF(AU157="S",IF(AND(Q157="1. Aceitou o programa",AB157="Realizada"),IFERROR(IF(AA157="",0,AA157-R157),0),0),0)</f>
        <v>0</v>
      </c>
      <c r="AU157" s="45" t="str">
        <f>_xlfn.XLOOKUP(U157,'Lista Suspensa'!$AA$20:$AA$23,'Lista Suspensa'!$AB$20:$AB$23,"N/A")</f>
        <v>S</v>
      </c>
    </row>
    <row r="158" spans="1:47" ht="12" customHeight="1" x14ac:dyDescent="0.3">
      <c r="A158" s="87" t="s">
        <v>47</v>
      </c>
      <c r="B158" s="88">
        <v>46104</v>
      </c>
      <c r="C158" s="89" t="s">
        <v>48</v>
      </c>
      <c r="D158" s="89" t="s">
        <v>49</v>
      </c>
      <c r="E158" s="189">
        <v>81456328</v>
      </c>
      <c r="F158" s="182" t="s">
        <v>639</v>
      </c>
      <c r="G158" s="90">
        <v>8391357856</v>
      </c>
      <c r="H158" s="91">
        <v>23922</v>
      </c>
      <c r="I158" s="89"/>
      <c r="J158" s="89" t="s">
        <v>84</v>
      </c>
      <c r="K158" s="89" t="s">
        <v>52</v>
      </c>
      <c r="L158" s="89" t="s">
        <v>69</v>
      </c>
      <c r="M158" s="89" t="s">
        <v>640</v>
      </c>
      <c r="N158" s="89" t="s">
        <v>229</v>
      </c>
      <c r="O158" s="92" t="s">
        <v>641</v>
      </c>
      <c r="P158" s="93" t="s">
        <v>57</v>
      </c>
      <c r="Q158" s="110" t="s">
        <v>58</v>
      </c>
      <c r="R158" s="94">
        <v>46161</v>
      </c>
      <c r="S158" s="95"/>
      <c r="T158" s="95" t="s">
        <v>59</v>
      </c>
      <c r="U158" s="95" t="s">
        <v>60</v>
      </c>
      <c r="V158" s="91">
        <v>46118</v>
      </c>
      <c r="W158" s="91">
        <v>46161</v>
      </c>
      <c r="X158" s="91" t="s">
        <v>432</v>
      </c>
      <c r="Y158" s="96"/>
      <c r="Z158" s="89" t="s">
        <v>2798</v>
      </c>
      <c r="AA158" s="95" t="s">
        <v>11182</v>
      </c>
      <c r="AB158" s="95" t="s">
        <v>11186</v>
      </c>
      <c r="AC158" s="95" t="s">
        <v>63</v>
      </c>
      <c r="AD158" s="95" t="s">
        <v>63</v>
      </c>
      <c r="AE158" s="95" t="s">
        <v>63</v>
      </c>
      <c r="AF158" s="95" t="s">
        <v>63</v>
      </c>
      <c r="AG158" s="194" t="s">
        <v>519</v>
      </c>
      <c r="AH158" s="95" t="s">
        <v>63</v>
      </c>
      <c r="AI158" s="97"/>
      <c r="AJ158" s="97" t="s">
        <v>65</v>
      </c>
      <c r="AK158" s="97" t="s">
        <v>66</v>
      </c>
      <c r="AL158" s="45" t="s">
        <v>67</v>
      </c>
      <c r="AM158" s="160" t="str">
        <f>MONTH(B158)&amp;"/"&amp;YEAR(B158)</f>
        <v>3/2026</v>
      </c>
      <c r="AN158" s="45">
        <f>WEEKNUM(B158)-WEEKNUM(EOMONTH(B158,-1)+1)+1</f>
        <v>4</v>
      </c>
      <c r="AO158" s="45" t="str">
        <f>MONTH(R158)&amp;"/"&amp;YEAR(R158)</f>
        <v>5/2026</v>
      </c>
      <c r="AP158" s="45">
        <f>WEEKNUM(R158)-WEEKNUM(EOMONTH(R158,-1)+1)+1</f>
        <v>4</v>
      </c>
      <c r="AQ158" s="45">
        <f>IF(AU158="S",IF(Q158="1. Aceitou o programa",R158-B158,0),0)</f>
        <v>57</v>
      </c>
      <c r="AR158" s="45">
        <f>IF(AU158="S",IF(AND(S158&lt;&gt;"",R158&lt;&gt;""),S158-R158,0),0)</f>
        <v>0</v>
      </c>
      <c r="AS158" s="45">
        <f>IF(AU158="S",IF(Q158="1. Aceitou o programa",IF(OR(X158="Não se Aplica",X158=""),IF(OR(W158="Não se Aplica",W158=""),0,W158-V158),AVERAGE(X158-W158,W158-V158)),0),0)</f>
        <v>43</v>
      </c>
      <c r="AT158" s="45">
        <f>IF(AU158="S",IF(AND(Q158="1. Aceitou o programa",AB158="Realizada"),IFERROR(IF(AA158="",0,AA158-R158),0),0),0)</f>
        <v>0</v>
      </c>
      <c r="AU158" s="45" t="str">
        <f>_xlfn.XLOOKUP(U158,'Lista Suspensa'!$AA$20:$AA$23,'Lista Suspensa'!$AB$20:$AB$23,"N/A")</f>
        <v>S</v>
      </c>
    </row>
    <row r="159" spans="1:47" ht="12" customHeight="1" x14ac:dyDescent="0.3">
      <c r="A159" s="87" t="s">
        <v>47</v>
      </c>
      <c r="B159" s="88">
        <v>46104</v>
      </c>
      <c r="C159" s="89" t="s">
        <v>48</v>
      </c>
      <c r="D159" s="89" t="s">
        <v>49</v>
      </c>
      <c r="E159" s="189">
        <v>81680895</v>
      </c>
      <c r="F159" s="182" t="s">
        <v>642</v>
      </c>
      <c r="G159" s="90">
        <v>38033195878</v>
      </c>
      <c r="H159" s="91">
        <v>32760</v>
      </c>
      <c r="I159" s="89"/>
      <c r="J159" s="89" t="s">
        <v>51</v>
      </c>
      <c r="K159" s="89" t="s">
        <v>52</v>
      </c>
      <c r="L159" s="89" t="s">
        <v>85</v>
      </c>
      <c r="M159" s="89" t="s">
        <v>643</v>
      </c>
      <c r="N159" s="89" t="s">
        <v>137</v>
      </c>
      <c r="O159" s="92" t="s">
        <v>644</v>
      </c>
      <c r="P159" s="93" t="s">
        <v>57</v>
      </c>
      <c r="Q159" s="110" t="s">
        <v>58</v>
      </c>
      <c r="R159" s="94">
        <v>46161</v>
      </c>
      <c r="S159" s="95"/>
      <c r="T159" s="95" t="s">
        <v>59</v>
      </c>
      <c r="U159" s="95" t="s">
        <v>60</v>
      </c>
      <c r="V159" s="91">
        <v>46118</v>
      </c>
      <c r="W159" s="91">
        <v>46161</v>
      </c>
      <c r="X159" s="91" t="s">
        <v>432</v>
      </c>
      <c r="Y159" s="96" t="s">
        <v>73</v>
      </c>
      <c r="Z159" s="89" t="s">
        <v>2798</v>
      </c>
      <c r="AA159" s="95" t="s">
        <v>11183</v>
      </c>
      <c r="AB159" s="95" t="s">
        <v>11186</v>
      </c>
      <c r="AC159" s="95" t="s">
        <v>63</v>
      </c>
      <c r="AD159" s="95" t="s">
        <v>63</v>
      </c>
      <c r="AE159" s="95" t="s">
        <v>63</v>
      </c>
      <c r="AF159" s="95" t="s">
        <v>63</v>
      </c>
      <c r="AG159" s="194" t="s">
        <v>645</v>
      </c>
      <c r="AH159" s="95" t="s">
        <v>63</v>
      </c>
      <c r="AI159" s="97"/>
      <c r="AJ159" s="97" t="s">
        <v>65</v>
      </c>
      <c r="AK159" s="97" t="s">
        <v>66</v>
      </c>
      <c r="AL159" s="45" t="s">
        <v>67</v>
      </c>
      <c r="AM159" s="160" t="str">
        <f>MONTH(B159)&amp;"/"&amp;YEAR(B159)</f>
        <v>3/2026</v>
      </c>
      <c r="AN159" s="45">
        <f>WEEKNUM(B159)-WEEKNUM(EOMONTH(B159,-1)+1)+1</f>
        <v>4</v>
      </c>
      <c r="AO159" s="45" t="str">
        <f>MONTH(R159)&amp;"/"&amp;YEAR(R159)</f>
        <v>5/2026</v>
      </c>
      <c r="AP159" s="45">
        <f>WEEKNUM(R159)-WEEKNUM(EOMONTH(R159,-1)+1)+1</f>
        <v>4</v>
      </c>
      <c r="AQ159" s="45">
        <f>IF(AU159="S",IF(Q159="1. Aceitou o programa",R159-B159,0),0)</f>
        <v>57</v>
      </c>
      <c r="AR159" s="45">
        <f>IF(AU159="S",IF(AND(S159&lt;&gt;"",R159&lt;&gt;""),S159-R159,0),0)</f>
        <v>0</v>
      </c>
      <c r="AS159" s="45">
        <f>IF(AU159="S",IF(Q159="1. Aceitou o programa",IF(OR(X159="Não se Aplica",X159=""),IF(OR(W159="Não se Aplica",W159=""),0,W159-V159),AVERAGE(X159-W159,W159-V159)),0),0)</f>
        <v>43</v>
      </c>
      <c r="AT159" s="45">
        <f>IF(AU159="S",IF(AND(Q159="1. Aceitou o programa",AB159="Realizada"),IFERROR(IF(AA159="",0,AA159-R159),0),0),0)</f>
        <v>0</v>
      </c>
      <c r="AU159" s="45" t="str">
        <f>_xlfn.XLOOKUP(U159,'Lista Suspensa'!$AA$20:$AA$23,'Lista Suspensa'!$AB$20:$AB$23,"N/A")</f>
        <v>S</v>
      </c>
    </row>
    <row r="160" spans="1:47" ht="12" customHeight="1" x14ac:dyDescent="0.3">
      <c r="A160" s="87" t="s">
        <v>47</v>
      </c>
      <c r="B160" s="88">
        <v>46104</v>
      </c>
      <c r="C160" s="89" t="s">
        <v>48</v>
      </c>
      <c r="D160" s="89" t="s">
        <v>49</v>
      </c>
      <c r="E160" s="189">
        <v>81713371</v>
      </c>
      <c r="F160" s="182" t="s">
        <v>646</v>
      </c>
      <c r="G160" s="90">
        <v>59963271634</v>
      </c>
      <c r="H160" s="91">
        <v>24210</v>
      </c>
      <c r="I160" s="89"/>
      <c r="J160" s="89" t="s">
        <v>51</v>
      </c>
      <c r="K160" s="89" t="s">
        <v>76</v>
      </c>
      <c r="L160" s="89" t="s">
        <v>95</v>
      </c>
      <c r="M160" s="89" t="s">
        <v>96</v>
      </c>
      <c r="N160" s="89" t="s">
        <v>137</v>
      </c>
      <c r="O160" s="92" t="s">
        <v>647</v>
      </c>
      <c r="P160" s="93" t="s">
        <v>57</v>
      </c>
      <c r="Q160" s="110" t="s">
        <v>58</v>
      </c>
      <c r="R160" s="94">
        <v>46161</v>
      </c>
      <c r="S160" s="95"/>
      <c r="T160" s="95" t="s">
        <v>59</v>
      </c>
      <c r="U160" s="95" t="s">
        <v>60</v>
      </c>
      <c r="V160" s="91">
        <v>46118</v>
      </c>
      <c r="W160" s="91">
        <v>46161</v>
      </c>
      <c r="X160" s="91" t="s">
        <v>432</v>
      </c>
      <c r="Y160" s="96" t="s">
        <v>73</v>
      </c>
      <c r="Z160" s="89" t="s">
        <v>2798</v>
      </c>
      <c r="AA160" s="95" t="s">
        <v>11184</v>
      </c>
      <c r="AB160" s="95" t="s">
        <v>11186</v>
      </c>
      <c r="AC160" s="95" t="s">
        <v>63</v>
      </c>
      <c r="AD160" s="95" t="s">
        <v>63</v>
      </c>
      <c r="AE160" s="95" t="s">
        <v>63</v>
      </c>
      <c r="AF160" s="95" t="s">
        <v>63</v>
      </c>
      <c r="AG160" s="194" t="s">
        <v>194</v>
      </c>
      <c r="AH160" s="95" t="s">
        <v>63</v>
      </c>
      <c r="AI160" s="97"/>
      <c r="AJ160" s="97" t="s">
        <v>65</v>
      </c>
      <c r="AK160" s="97" t="s">
        <v>66</v>
      </c>
      <c r="AL160" s="45" t="s">
        <v>67</v>
      </c>
      <c r="AM160" s="160" t="str">
        <f>MONTH(B160)&amp;"/"&amp;YEAR(B160)</f>
        <v>3/2026</v>
      </c>
      <c r="AN160" s="45">
        <f>WEEKNUM(B160)-WEEKNUM(EOMONTH(B160,-1)+1)+1</f>
        <v>4</v>
      </c>
      <c r="AO160" s="45" t="str">
        <f>MONTH(R160)&amp;"/"&amp;YEAR(R160)</f>
        <v>5/2026</v>
      </c>
      <c r="AP160" s="45">
        <f>WEEKNUM(R160)-WEEKNUM(EOMONTH(R160,-1)+1)+1</f>
        <v>4</v>
      </c>
      <c r="AQ160" s="45">
        <f>IF(AU160="S",IF(Q160="1. Aceitou o programa",R160-B160,0),0)</f>
        <v>57</v>
      </c>
      <c r="AR160" s="45">
        <f>IF(AU160="S",IF(AND(S160&lt;&gt;"",R160&lt;&gt;""),S160-R160,0),0)</f>
        <v>0</v>
      </c>
      <c r="AS160" s="45">
        <f>IF(AU160="S",IF(Q160="1. Aceitou o programa",IF(OR(X160="Não se Aplica",X160=""),IF(OR(W160="Não se Aplica",W160=""),0,W160-V160),AVERAGE(X160-W160,W160-V160)),0),0)</f>
        <v>43</v>
      </c>
      <c r="AT160" s="45">
        <f>IF(AU160="S",IF(AND(Q160="1. Aceitou o programa",AB160="Realizada"),IFERROR(IF(AA160="",0,AA160-R160),0),0),0)</f>
        <v>0</v>
      </c>
      <c r="AU160" s="45" t="str">
        <f>_xlfn.XLOOKUP(U160,'Lista Suspensa'!$AA$20:$AA$23,'Lista Suspensa'!$AB$20:$AB$23,"N/A")</f>
        <v>S</v>
      </c>
    </row>
    <row r="161" spans="1:47" ht="12" customHeight="1" x14ac:dyDescent="0.3">
      <c r="A161" s="87" t="s">
        <v>47</v>
      </c>
      <c r="B161" s="88">
        <v>46104</v>
      </c>
      <c r="C161" s="89" t="s">
        <v>48</v>
      </c>
      <c r="D161" s="89" t="s">
        <v>49</v>
      </c>
      <c r="E161" s="189">
        <v>81724620</v>
      </c>
      <c r="F161" s="182" t="s">
        <v>648</v>
      </c>
      <c r="G161" s="90">
        <v>26339589820</v>
      </c>
      <c r="H161" s="91">
        <v>27769</v>
      </c>
      <c r="I161" s="89"/>
      <c r="J161" s="89" t="s">
        <v>51</v>
      </c>
      <c r="K161" s="89" t="s">
        <v>52</v>
      </c>
      <c r="L161" s="89" t="s">
        <v>53</v>
      </c>
      <c r="M161" s="89" t="s">
        <v>649</v>
      </c>
      <c r="N161" s="89" t="s">
        <v>137</v>
      </c>
      <c r="O161" s="92" t="s">
        <v>650</v>
      </c>
      <c r="P161" s="93" t="s">
        <v>57</v>
      </c>
      <c r="Q161" s="110" t="s">
        <v>58</v>
      </c>
      <c r="R161" s="94">
        <v>46161</v>
      </c>
      <c r="S161" s="95"/>
      <c r="T161" s="95" t="s">
        <v>59</v>
      </c>
      <c r="U161" s="95" t="s">
        <v>60</v>
      </c>
      <c r="V161" s="91">
        <v>46118</v>
      </c>
      <c r="W161" s="91">
        <v>46161</v>
      </c>
      <c r="X161" s="91" t="s">
        <v>432</v>
      </c>
      <c r="Y161" s="96" t="s">
        <v>73</v>
      </c>
      <c r="Z161" s="89" t="s">
        <v>2798</v>
      </c>
      <c r="AA161" s="95" t="s">
        <v>11185</v>
      </c>
      <c r="AB161" s="95" t="s">
        <v>11186</v>
      </c>
      <c r="AC161" s="95" t="s">
        <v>63</v>
      </c>
      <c r="AD161" s="95" t="s">
        <v>63</v>
      </c>
      <c r="AE161" s="95" t="s">
        <v>63</v>
      </c>
      <c r="AF161" s="95" t="s">
        <v>63</v>
      </c>
      <c r="AG161" s="194" t="s">
        <v>582</v>
      </c>
      <c r="AH161" s="95" t="s">
        <v>63</v>
      </c>
      <c r="AI161" s="97"/>
      <c r="AJ161" s="97" t="s">
        <v>65</v>
      </c>
      <c r="AK161" s="97" t="s">
        <v>66</v>
      </c>
      <c r="AL161" s="45" t="s">
        <v>67</v>
      </c>
      <c r="AM161" s="160" t="str">
        <f>MONTH(B161)&amp;"/"&amp;YEAR(B161)</f>
        <v>3/2026</v>
      </c>
      <c r="AN161" s="45">
        <f>WEEKNUM(B161)-WEEKNUM(EOMONTH(B161,-1)+1)+1</f>
        <v>4</v>
      </c>
      <c r="AO161" s="45" t="str">
        <f>MONTH(R161)&amp;"/"&amp;YEAR(R161)</f>
        <v>5/2026</v>
      </c>
      <c r="AP161" s="45">
        <f>WEEKNUM(R161)-WEEKNUM(EOMONTH(R161,-1)+1)+1</f>
        <v>4</v>
      </c>
      <c r="AQ161" s="45">
        <f>IF(AU161="S",IF(Q161="1. Aceitou o programa",R161-B161,0),0)</f>
        <v>57</v>
      </c>
      <c r="AR161" s="45">
        <f>IF(AU161="S",IF(AND(S161&lt;&gt;"",R161&lt;&gt;""),S161-R161,0),0)</f>
        <v>0</v>
      </c>
      <c r="AS161" s="45">
        <f>IF(AU161="S",IF(Q161="1. Aceitou o programa",IF(OR(X161="Não se Aplica",X161=""),IF(OR(W161="Não se Aplica",W161=""),0,W161-V161),AVERAGE(X161-W161,W161-V161)),0),0)</f>
        <v>43</v>
      </c>
      <c r="AT161" s="45">
        <f>IF(AU161="S",IF(AND(Q161="1. Aceitou o programa",AB161="Realizada"),IFERROR(IF(AA161="",0,AA161-R161),0),0),0)</f>
        <v>0</v>
      </c>
      <c r="AU161" s="45" t="str">
        <f>_xlfn.XLOOKUP(U161,'Lista Suspensa'!$AA$20:$AA$23,'Lista Suspensa'!$AB$20:$AB$23,"N/A")</f>
        <v>S</v>
      </c>
    </row>
    <row r="162" spans="1:47" ht="12" customHeight="1" x14ac:dyDescent="0.3">
      <c r="A162" s="87" t="s">
        <v>47</v>
      </c>
      <c r="B162" s="88">
        <v>46104</v>
      </c>
      <c r="C162" s="89" t="s">
        <v>48</v>
      </c>
      <c r="D162" s="89" t="s">
        <v>49</v>
      </c>
      <c r="E162" s="189">
        <v>87950026</v>
      </c>
      <c r="F162" s="182" t="s">
        <v>651</v>
      </c>
      <c r="G162" s="90">
        <v>46742032871</v>
      </c>
      <c r="H162" s="91">
        <v>34862</v>
      </c>
      <c r="I162" s="89"/>
      <c r="J162" s="89" t="s">
        <v>84</v>
      </c>
      <c r="K162" s="89" t="s">
        <v>52</v>
      </c>
      <c r="L162" s="89" t="s">
        <v>85</v>
      </c>
      <c r="M162" s="89" t="s">
        <v>652</v>
      </c>
      <c r="N162" s="89" t="s">
        <v>137</v>
      </c>
      <c r="O162" s="92" t="s">
        <v>653</v>
      </c>
      <c r="P162" s="93" t="s">
        <v>57</v>
      </c>
      <c r="Q162" s="110" t="s">
        <v>58</v>
      </c>
      <c r="R162" s="94">
        <v>46161</v>
      </c>
      <c r="S162" s="95"/>
      <c r="T162" s="95" t="s">
        <v>59</v>
      </c>
      <c r="U162" s="95" t="s">
        <v>60</v>
      </c>
      <c r="V162" s="91">
        <v>46118</v>
      </c>
      <c r="W162" s="91">
        <v>46161</v>
      </c>
      <c r="X162" s="91" t="s">
        <v>432</v>
      </c>
      <c r="Y162" s="96" t="s">
        <v>73</v>
      </c>
      <c r="Z162" s="89" t="s">
        <v>2798</v>
      </c>
      <c r="AA162" s="95" t="s">
        <v>11036</v>
      </c>
      <c r="AB162" s="95" t="s">
        <v>11186</v>
      </c>
      <c r="AC162" s="95" t="s">
        <v>63</v>
      </c>
      <c r="AD162" s="95" t="s">
        <v>63</v>
      </c>
      <c r="AE162" s="95" t="s">
        <v>63</v>
      </c>
      <c r="AF162" s="95" t="s">
        <v>63</v>
      </c>
      <c r="AG162" s="194" t="s">
        <v>629</v>
      </c>
      <c r="AH162" s="95" t="s">
        <v>63</v>
      </c>
      <c r="AI162" s="97"/>
      <c r="AJ162" s="97" t="s">
        <v>65</v>
      </c>
      <c r="AK162" s="97" t="s">
        <v>66</v>
      </c>
      <c r="AL162" s="45" t="s">
        <v>67</v>
      </c>
      <c r="AM162" s="160" t="str">
        <f>MONTH(B162)&amp;"/"&amp;YEAR(B162)</f>
        <v>3/2026</v>
      </c>
      <c r="AN162" s="45">
        <f>WEEKNUM(B162)-WEEKNUM(EOMONTH(B162,-1)+1)+1</f>
        <v>4</v>
      </c>
      <c r="AO162" s="45" t="str">
        <f>MONTH(R162)&amp;"/"&amp;YEAR(R162)</f>
        <v>5/2026</v>
      </c>
      <c r="AP162" s="45">
        <f>WEEKNUM(R162)-WEEKNUM(EOMONTH(R162,-1)+1)+1</f>
        <v>4</v>
      </c>
      <c r="AQ162" s="45">
        <f>IF(AU162="S",IF(Q162="1. Aceitou o programa",R162-B162,0),0)</f>
        <v>57</v>
      </c>
      <c r="AR162" s="45">
        <f>IF(AU162="S",IF(AND(S162&lt;&gt;"",R162&lt;&gt;""),S162-R162,0),0)</f>
        <v>0</v>
      </c>
      <c r="AS162" s="45">
        <f>IF(AU162="S",IF(Q162="1. Aceitou o programa",IF(OR(X162="Não se Aplica",X162=""),IF(OR(W162="Não se Aplica",W162=""),0,W162-V162),AVERAGE(X162-W162,W162-V162)),0),0)</f>
        <v>43</v>
      </c>
      <c r="AT162" s="45">
        <f>IF(AU162="S",IF(AND(Q162="1. Aceitou o programa",AB162="Realizada"),IFERROR(IF(AA162="",0,AA162-R162),0),0),0)</f>
        <v>0</v>
      </c>
      <c r="AU162" s="45" t="str">
        <f>_xlfn.XLOOKUP(U162,'Lista Suspensa'!$AA$20:$AA$23,'Lista Suspensa'!$AB$20:$AB$23,"N/A")</f>
        <v>S</v>
      </c>
    </row>
    <row r="163" spans="1:47" ht="12" customHeight="1" x14ac:dyDescent="0.3">
      <c r="A163" s="87" t="s">
        <v>47</v>
      </c>
      <c r="B163" s="88">
        <v>46104</v>
      </c>
      <c r="C163" s="89" t="s">
        <v>48</v>
      </c>
      <c r="D163" s="89" t="s">
        <v>49</v>
      </c>
      <c r="E163" s="189">
        <v>82029075</v>
      </c>
      <c r="F163" s="182" t="s">
        <v>654</v>
      </c>
      <c r="G163" s="90">
        <v>68072325787</v>
      </c>
      <c r="H163" s="91">
        <v>22921</v>
      </c>
      <c r="I163" s="89"/>
      <c r="J163" s="89" t="s">
        <v>51</v>
      </c>
      <c r="K163" s="89" t="s">
        <v>76</v>
      </c>
      <c r="L163" s="89" t="s">
        <v>283</v>
      </c>
      <c r="M163" s="89" t="s">
        <v>334</v>
      </c>
      <c r="N163" s="89" t="s">
        <v>137</v>
      </c>
      <c r="O163" s="92" t="s">
        <v>655</v>
      </c>
      <c r="P163" s="93" t="s">
        <v>57</v>
      </c>
      <c r="Q163" s="110" t="s">
        <v>58</v>
      </c>
      <c r="R163" s="94">
        <v>46161</v>
      </c>
      <c r="S163" s="95"/>
      <c r="T163" s="95" t="s">
        <v>59</v>
      </c>
      <c r="U163" s="95" t="s">
        <v>60</v>
      </c>
      <c r="V163" s="91">
        <v>46146</v>
      </c>
      <c r="W163" s="91">
        <v>46161</v>
      </c>
      <c r="X163" s="91" t="s">
        <v>432</v>
      </c>
      <c r="Y163" s="96" t="s">
        <v>73</v>
      </c>
      <c r="Z163" s="89" t="s">
        <v>2798</v>
      </c>
      <c r="AA163" s="95" t="s">
        <v>11037</v>
      </c>
      <c r="AB163" s="95" t="s">
        <v>11186</v>
      </c>
      <c r="AC163" s="95" t="s">
        <v>63</v>
      </c>
      <c r="AD163" s="95" t="s">
        <v>63</v>
      </c>
      <c r="AE163" s="95" t="s">
        <v>63</v>
      </c>
      <c r="AF163" s="95" t="s">
        <v>63</v>
      </c>
      <c r="AG163" s="194" t="s">
        <v>656</v>
      </c>
      <c r="AH163" s="95" t="s">
        <v>63</v>
      </c>
      <c r="AI163" s="97"/>
      <c r="AJ163" s="97" t="s">
        <v>65</v>
      </c>
      <c r="AK163" s="97" t="s">
        <v>66</v>
      </c>
      <c r="AL163" s="45" t="s">
        <v>67</v>
      </c>
      <c r="AM163" s="160" t="str">
        <f>MONTH(B163)&amp;"/"&amp;YEAR(B163)</f>
        <v>3/2026</v>
      </c>
      <c r="AN163" s="45">
        <f>WEEKNUM(B163)-WEEKNUM(EOMONTH(B163,-1)+1)+1</f>
        <v>4</v>
      </c>
      <c r="AO163" s="45" t="str">
        <f>MONTH(R163)&amp;"/"&amp;YEAR(R163)</f>
        <v>5/2026</v>
      </c>
      <c r="AP163" s="45">
        <f>WEEKNUM(R163)-WEEKNUM(EOMONTH(R163,-1)+1)+1</f>
        <v>4</v>
      </c>
      <c r="AQ163" s="45">
        <f>IF(AU163="S",IF(Q163="1. Aceitou o programa",R163-B163,0),0)</f>
        <v>57</v>
      </c>
      <c r="AR163" s="45">
        <f>IF(AU163="S",IF(AND(S163&lt;&gt;"",R163&lt;&gt;""),S163-R163,0),0)</f>
        <v>0</v>
      </c>
      <c r="AS163" s="45">
        <f>IF(AU163="S",IF(Q163="1. Aceitou o programa",IF(OR(X163="Não se Aplica",X163=""),IF(OR(W163="Não se Aplica",W163=""),0,W163-V163),AVERAGE(X163-W163,W163-V163)),0),0)</f>
        <v>15</v>
      </c>
      <c r="AT163" s="45">
        <f>IF(AU163="S",IF(AND(Q163="1. Aceitou o programa",AB163="Realizada"),IFERROR(IF(AA163="",0,AA163-R163),0),0),0)</f>
        <v>0</v>
      </c>
      <c r="AU163" s="45" t="str">
        <f>_xlfn.XLOOKUP(U163,'Lista Suspensa'!$AA$20:$AA$23,'Lista Suspensa'!$AB$20:$AB$23,"N/A")</f>
        <v>S</v>
      </c>
    </row>
    <row r="164" spans="1:47" ht="12" customHeight="1" x14ac:dyDescent="0.3">
      <c r="A164" s="87" t="s">
        <v>47</v>
      </c>
      <c r="B164" s="88">
        <v>46104</v>
      </c>
      <c r="C164" s="89" t="s">
        <v>48</v>
      </c>
      <c r="D164" s="89" t="s">
        <v>49</v>
      </c>
      <c r="E164" s="189">
        <v>82041970</v>
      </c>
      <c r="F164" s="182" t="s">
        <v>657</v>
      </c>
      <c r="G164" s="90">
        <v>21366906802</v>
      </c>
      <c r="H164" s="91">
        <v>29592</v>
      </c>
      <c r="I164" s="89"/>
      <c r="J164" s="89" t="s">
        <v>84</v>
      </c>
      <c r="K164" s="89" t="s">
        <v>52</v>
      </c>
      <c r="L164" s="89" t="s">
        <v>85</v>
      </c>
      <c r="M164" s="89" t="s">
        <v>658</v>
      </c>
      <c r="N164" s="89" t="s">
        <v>137</v>
      </c>
      <c r="O164" s="92" t="s">
        <v>659</v>
      </c>
      <c r="P164" s="93" t="s">
        <v>57</v>
      </c>
      <c r="Q164" s="110" t="s">
        <v>58</v>
      </c>
      <c r="R164" s="94">
        <v>46161</v>
      </c>
      <c r="S164" s="95"/>
      <c r="T164" s="95" t="s">
        <v>59</v>
      </c>
      <c r="U164" s="95" t="s">
        <v>60</v>
      </c>
      <c r="V164" s="91">
        <v>46146</v>
      </c>
      <c r="W164" s="91">
        <v>46161</v>
      </c>
      <c r="X164" s="91" t="s">
        <v>432</v>
      </c>
      <c r="Y164" s="96" t="s">
        <v>73</v>
      </c>
      <c r="Z164" s="89" t="s">
        <v>2798</v>
      </c>
      <c r="AA164" s="95" t="s">
        <v>11038</v>
      </c>
      <c r="AB164" s="95" t="s">
        <v>11186</v>
      </c>
      <c r="AC164" s="95" t="s">
        <v>63</v>
      </c>
      <c r="AD164" s="95" t="s">
        <v>63</v>
      </c>
      <c r="AE164" s="95" t="s">
        <v>63</v>
      </c>
      <c r="AF164" s="95" t="s">
        <v>63</v>
      </c>
      <c r="AG164" s="194" t="s">
        <v>156</v>
      </c>
      <c r="AH164" s="95" t="s">
        <v>63</v>
      </c>
      <c r="AI164" s="97"/>
      <c r="AJ164" s="97" t="s">
        <v>65</v>
      </c>
      <c r="AK164" s="97" t="s">
        <v>66</v>
      </c>
      <c r="AL164" s="45" t="s">
        <v>67</v>
      </c>
      <c r="AM164" s="160" t="str">
        <f>MONTH(B164)&amp;"/"&amp;YEAR(B164)</f>
        <v>3/2026</v>
      </c>
      <c r="AN164" s="45">
        <f>WEEKNUM(B164)-WEEKNUM(EOMONTH(B164,-1)+1)+1</f>
        <v>4</v>
      </c>
      <c r="AO164" s="45" t="str">
        <f>MONTH(R164)&amp;"/"&amp;YEAR(R164)</f>
        <v>5/2026</v>
      </c>
      <c r="AP164" s="45">
        <f>WEEKNUM(R164)-WEEKNUM(EOMONTH(R164,-1)+1)+1</f>
        <v>4</v>
      </c>
      <c r="AQ164" s="45">
        <f>IF(AU164="S",IF(Q164="1. Aceitou o programa",R164-B164,0),0)</f>
        <v>57</v>
      </c>
      <c r="AR164" s="45">
        <f>IF(AU164="S",IF(AND(S164&lt;&gt;"",R164&lt;&gt;""),S164-R164,0),0)</f>
        <v>0</v>
      </c>
      <c r="AS164" s="45">
        <f>IF(AU164="S",IF(Q164="1. Aceitou o programa",IF(OR(X164="Não se Aplica",X164=""),IF(OR(W164="Não se Aplica",W164=""),0,W164-V164),AVERAGE(X164-W164,W164-V164)),0),0)</f>
        <v>15</v>
      </c>
      <c r="AT164" s="45">
        <f>IF(AU164="S",IF(AND(Q164="1. Aceitou o programa",AB164="Realizada"),IFERROR(IF(AA164="",0,AA164-R164),0),0),0)</f>
        <v>0</v>
      </c>
      <c r="AU164" s="45" t="str">
        <f>_xlfn.XLOOKUP(U164,'Lista Suspensa'!$AA$20:$AA$23,'Lista Suspensa'!$AB$20:$AB$23,"N/A")</f>
        <v>S</v>
      </c>
    </row>
    <row r="165" spans="1:47" ht="12" customHeight="1" x14ac:dyDescent="0.3">
      <c r="A165" s="87" t="s">
        <v>47</v>
      </c>
      <c r="B165" s="88">
        <v>46104</v>
      </c>
      <c r="C165" s="89" t="s">
        <v>48</v>
      </c>
      <c r="D165" s="89" t="s">
        <v>49</v>
      </c>
      <c r="E165" s="189">
        <v>86422999</v>
      </c>
      <c r="F165" s="182" t="s">
        <v>660</v>
      </c>
      <c r="G165" s="90">
        <v>40329930842</v>
      </c>
      <c r="H165" s="91">
        <v>32834</v>
      </c>
      <c r="I165" s="89"/>
      <c r="J165" s="89" t="s">
        <v>84</v>
      </c>
      <c r="K165" s="89" t="s">
        <v>52</v>
      </c>
      <c r="L165" s="89" t="s">
        <v>85</v>
      </c>
      <c r="M165" s="89" t="s">
        <v>661</v>
      </c>
      <c r="N165" s="89" t="s">
        <v>197</v>
      </c>
      <c r="O165" s="92" t="s">
        <v>662</v>
      </c>
      <c r="P165" s="93" t="s">
        <v>57</v>
      </c>
      <c r="Q165" s="110" t="s">
        <v>58</v>
      </c>
      <c r="R165" s="94">
        <v>46161</v>
      </c>
      <c r="S165" s="95"/>
      <c r="T165" s="95" t="s">
        <v>59</v>
      </c>
      <c r="U165" s="95" t="s">
        <v>60</v>
      </c>
      <c r="V165" s="91">
        <v>46146</v>
      </c>
      <c r="W165" s="91">
        <v>46161</v>
      </c>
      <c r="X165" s="91" t="s">
        <v>432</v>
      </c>
      <c r="Y165" s="96" t="s">
        <v>73</v>
      </c>
      <c r="Z165" s="89" t="s">
        <v>2798</v>
      </c>
      <c r="AA165" s="95" t="s">
        <v>11039</v>
      </c>
      <c r="AB165" s="95" t="s">
        <v>11186</v>
      </c>
      <c r="AC165" s="95" t="s">
        <v>63</v>
      </c>
      <c r="AD165" s="95" t="s">
        <v>63</v>
      </c>
      <c r="AE165" s="95" t="s">
        <v>63</v>
      </c>
      <c r="AF165" s="95" t="s">
        <v>63</v>
      </c>
      <c r="AG165" s="194" t="s">
        <v>663</v>
      </c>
      <c r="AH165" s="95" t="s">
        <v>63</v>
      </c>
      <c r="AI165" s="97"/>
      <c r="AJ165" s="97" t="s">
        <v>65</v>
      </c>
      <c r="AK165" s="97" t="s">
        <v>66</v>
      </c>
      <c r="AL165" s="45" t="s">
        <v>67</v>
      </c>
      <c r="AM165" s="160" t="str">
        <f>MONTH(B165)&amp;"/"&amp;YEAR(B165)</f>
        <v>3/2026</v>
      </c>
      <c r="AN165" s="45">
        <f>WEEKNUM(B165)-WEEKNUM(EOMONTH(B165,-1)+1)+1</f>
        <v>4</v>
      </c>
      <c r="AO165" s="45" t="str">
        <f>MONTH(R165)&amp;"/"&amp;YEAR(R165)</f>
        <v>5/2026</v>
      </c>
      <c r="AP165" s="45">
        <f>WEEKNUM(R165)-WEEKNUM(EOMONTH(R165,-1)+1)+1</f>
        <v>4</v>
      </c>
      <c r="AQ165" s="45">
        <f>IF(AU165="S",IF(Q165="1. Aceitou o programa",R165-B165,0),0)</f>
        <v>57</v>
      </c>
      <c r="AR165" s="45">
        <f>IF(AU165="S",IF(AND(S165&lt;&gt;"",R165&lt;&gt;""),S165-R165,0),0)</f>
        <v>0</v>
      </c>
      <c r="AS165" s="45">
        <f>IF(AU165="S",IF(Q165="1. Aceitou o programa",IF(OR(X165="Não se Aplica",X165=""),IF(OR(W165="Não se Aplica",W165=""),0,W165-V165),AVERAGE(X165-W165,W165-V165)),0),0)</f>
        <v>15</v>
      </c>
      <c r="AT165" s="45">
        <f>IF(AU165="S",IF(AND(Q165="1. Aceitou o programa",AB165="Realizada"),IFERROR(IF(AA165="",0,AA165-R165),0),0),0)</f>
        <v>0</v>
      </c>
      <c r="AU165" s="45" t="str">
        <f>_xlfn.XLOOKUP(U165,'Lista Suspensa'!$AA$20:$AA$23,'Lista Suspensa'!$AB$20:$AB$23,"N/A")</f>
        <v>S</v>
      </c>
    </row>
    <row r="166" spans="1:47" ht="12" customHeight="1" x14ac:dyDescent="0.3">
      <c r="A166" s="87" t="s">
        <v>47</v>
      </c>
      <c r="B166" s="88">
        <v>46104</v>
      </c>
      <c r="C166" s="89" t="s">
        <v>48</v>
      </c>
      <c r="D166" s="89" t="s">
        <v>49</v>
      </c>
      <c r="E166" s="189">
        <v>82086341</v>
      </c>
      <c r="F166" s="182" t="s">
        <v>664</v>
      </c>
      <c r="G166" s="90">
        <v>14654980873</v>
      </c>
      <c r="H166" s="91">
        <v>23335</v>
      </c>
      <c r="I166" s="89"/>
      <c r="J166" s="89" t="s">
        <v>51</v>
      </c>
      <c r="K166" s="89" t="s">
        <v>52</v>
      </c>
      <c r="L166" s="89" t="s">
        <v>85</v>
      </c>
      <c r="M166" s="89" t="s">
        <v>665</v>
      </c>
      <c r="N166" s="89" t="s">
        <v>229</v>
      </c>
      <c r="O166" s="92" t="s">
        <v>666</v>
      </c>
      <c r="P166" s="93" t="s">
        <v>57</v>
      </c>
      <c r="Q166" s="110" t="s">
        <v>58</v>
      </c>
      <c r="R166" s="94">
        <v>46161</v>
      </c>
      <c r="S166" s="95"/>
      <c r="T166" s="95" t="s">
        <v>59</v>
      </c>
      <c r="U166" s="95" t="s">
        <v>60</v>
      </c>
      <c r="V166" s="91">
        <v>46146</v>
      </c>
      <c r="W166" s="91">
        <v>46161</v>
      </c>
      <c r="X166" s="91" t="s">
        <v>432</v>
      </c>
      <c r="Y166" s="96" t="s">
        <v>73</v>
      </c>
      <c r="Z166" s="89" t="s">
        <v>2798</v>
      </c>
      <c r="AA166" s="95" t="s">
        <v>11040</v>
      </c>
      <c r="AB166" s="95" t="s">
        <v>11186</v>
      </c>
      <c r="AC166" s="95" t="s">
        <v>63</v>
      </c>
      <c r="AD166" s="95" t="s">
        <v>63</v>
      </c>
      <c r="AE166" s="95" t="s">
        <v>63</v>
      </c>
      <c r="AF166" s="95" t="s">
        <v>63</v>
      </c>
      <c r="AG166" s="194" t="s">
        <v>667</v>
      </c>
      <c r="AH166" s="95" t="s">
        <v>63</v>
      </c>
      <c r="AI166" s="97"/>
      <c r="AJ166" s="97" t="s">
        <v>65</v>
      </c>
      <c r="AK166" s="97" t="s">
        <v>66</v>
      </c>
      <c r="AL166" s="45" t="s">
        <v>67</v>
      </c>
      <c r="AM166" s="160" t="str">
        <f>MONTH(B166)&amp;"/"&amp;YEAR(B166)</f>
        <v>3/2026</v>
      </c>
      <c r="AN166" s="45">
        <f>WEEKNUM(B166)-WEEKNUM(EOMONTH(B166,-1)+1)+1</f>
        <v>4</v>
      </c>
      <c r="AO166" s="45" t="str">
        <f>MONTH(R166)&amp;"/"&amp;YEAR(R166)</f>
        <v>5/2026</v>
      </c>
      <c r="AP166" s="45">
        <f>WEEKNUM(R166)-WEEKNUM(EOMONTH(R166,-1)+1)+1</f>
        <v>4</v>
      </c>
      <c r="AQ166" s="45">
        <f>IF(AU166="S",IF(Q166="1. Aceitou o programa",R166-B166,0),0)</f>
        <v>57</v>
      </c>
      <c r="AR166" s="45">
        <f>IF(AU166="S",IF(AND(S166&lt;&gt;"",R166&lt;&gt;""),S166-R166,0),0)</f>
        <v>0</v>
      </c>
      <c r="AS166" s="45">
        <f>IF(AU166="S",IF(Q166="1. Aceitou o programa",IF(OR(X166="Não se Aplica",X166=""),IF(OR(W166="Não se Aplica",W166=""),0,W166-V166),AVERAGE(X166-W166,W166-V166)),0),0)</f>
        <v>15</v>
      </c>
      <c r="AT166" s="45">
        <f>IF(AU166="S",IF(AND(Q166="1. Aceitou o programa",AB166="Realizada"),IFERROR(IF(AA166="",0,AA166-R166),0),0),0)</f>
        <v>0</v>
      </c>
      <c r="AU166" s="45" t="str">
        <f>_xlfn.XLOOKUP(U166,'Lista Suspensa'!$AA$20:$AA$23,'Lista Suspensa'!$AB$20:$AB$23,"N/A")</f>
        <v>S</v>
      </c>
    </row>
    <row r="167" spans="1:47" ht="12" customHeight="1" x14ac:dyDescent="0.3">
      <c r="A167" s="87" t="s">
        <v>47</v>
      </c>
      <c r="B167" s="88">
        <v>46104</v>
      </c>
      <c r="C167" s="89" t="s">
        <v>48</v>
      </c>
      <c r="D167" s="89" t="s">
        <v>49</v>
      </c>
      <c r="E167" s="189">
        <v>82163600</v>
      </c>
      <c r="F167" s="182" t="s">
        <v>668</v>
      </c>
      <c r="G167" s="90">
        <v>22028162830</v>
      </c>
      <c r="H167" s="91">
        <v>24398</v>
      </c>
      <c r="I167" s="89"/>
      <c r="J167" s="89" t="s">
        <v>51</v>
      </c>
      <c r="K167" s="89" t="s">
        <v>52</v>
      </c>
      <c r="L167" s="89" t="s">
        <v>85</v>
      </c>
      <c r="M167" s="89" t="s">
        <v>669</v>
      </c>
      <c r="N167" s="89" t="s">
        <v>137</v>
      </c>
      <c r="O167" s="92" t="s">
        <v>670</v>
      </c>
      <c r="P167" s="93" t="s">
        <v>57</v>
      </c>
      <c r="Q167" s="110" t="s">
        <v>58</v>
      </c>
      <c r="R167" s="94">
        <v>46161</v>
      </c>
      <c r="S167" s="95"/>
      <c r="T167" s="95" t="s">
        <v>59</v>
      </c>
      <c r="U167" s="95" t="s">
        <v>60</v>
      </c>
      <c r="V167" s="91">
        <v>46146</v>
      </c>
      <c r="W167" s="91">
        <v>46161</v>
      </c>
      <c r="X167" s="91" t="s">
        <v>432</v>
      </c>
      <c r="Y167" s="96" t="s">
        <v>73</v>
      </c>
      <c r="Z167" s="89" t="s">
        <v>2798</v>
      </c>
      <c r="AA167" s="95" t="s">
        <v>11041</v>
      </c>
      <c r="AB167" s="95" t="s">
        <v>11186</v>
      </c>
      <c r="AC167" s="95" t="s">
        <v>63</v>
      </c>
      <c r="AD167" s="95" t="s">
        <v>63</v>
      </c>
      <c r="AE167" s="95" t="s">
        <v>63</v>
      </c>
      <c r="AF167" s="95" t="s">
        <v>63</v>
      </c>
      <c r="AG167" s="194"/>
      <c r="AH167" s="95" t="s">
        <v>63</v>
      </c>
      <c r="AI167" s="97"/>
      <c r="AJ167" s="97" t="s">
        <v>65</v>
      </c>
      <c r="AK167" s="97" t="s">
        <v>66</v>
      </c>
      <c r="AL167" s="45" t="s">
        <v>67</v>
      </c>
      <c r="AM167" s="160" t="str">
        <f>MONTH(B167)&amp;"/"&amp;YEAR(B167)</f>
        <v>3/2026</v>
      </c>
      <c r="AN167" s="45">
        <f>WEEKNUM(B167)-WEEKNUM(EOMONTH(B167,-1)+1)+1</f>
        <v>4</v>
      </c>
      <c r="AO167" s="45" t="str">
        <f>MONTH(R167)&amp;"/"&amp;YEAR(R167)</f>
        <v>5/2026</v>
      </c>
      <c r="AP167" s="45">
        <f>WEEKNUM(R167)-WEEKNUM(EOMONTH(R167,-1)+1)+1</f>
        <v>4</v>
      </c>
      <c r="AQ167" s="45">
        <f>IF(AU167="S",IF(Q167="1. Aceitou o programa",R167-B167,0),0)</f>
        <v>57</v>
      </c>
      <c r="AR167" s="45">
        <f>IF(AU167="S",IF(AND(S167&lt;&gt;"",R167&lt;&gt;""),S167-R167,0),0)</f>
        <v>0</v>
      </c>
      <c r="AS167" s="45">
        <f>IF(AU167="S",IF(Q167="1. Aceitou o programa",IF(OR(X167="Não se Aplica",X167=""),IF(OR(W167="Não se Aplica",W167=""),0,W167-V167),AVERAGE(X167-W167,W167-V167)),0),0)</f>
        <v>15</v>
      </c>
      <c r="AT167" s="45">
        <f>IF(AU167="S",IF(AND(Q167="1. Aceitou o programa",AB167="Realizada"),IFERROR(IF(AA167="",0,AA167-R167),0),0),0)</f>
        <v>0</v>
      </c>
      <c r="AU167" s="45" t="str">
        <f>_xlfn.XLOOKUP(U167,'Lista Suspensa'!$AA$20:$AA$23,'Lista Suspensa'!$AB$20:$AB$23,"N/A")</f>
        <v>S</v>
      </c>
    </row>
    <row r="168" spans="1:47" ht="12" customHeight="1" x14ac:dyDescent="0.3">
      <c r="A168" s="87" t="s">
        <v>47</v>
      </c>
      <c r="B168" s="88">
        <v>46104</v>
      </c>
      <c r="C168" s="89" t="s">
        <v>48</v>
      </c>
      <c r="D168" s="89" t="s">
        <v>49</v>
      </c>
      <c r="E168" s="189">
        <v>82202687</v>
      </c>
      <c r="F168" s="182" t="s">
        <v>671</v>
      </c>
      <c r="G168" s="90">
        <v>14639511833</v>
      </c>
      <c r="H168" s="91">
        <v>28018</v>
      </c>
      <c r="I168" s="89"/>
      <c r="J168" s="89" t="s">
        <v>51</v>
      </c>
      <c r="K168" s="89" t="s">
        <v>52</v>
      </c>
      <c r="L168" s="89" t="s">
        <v>53</v>
      </c>
      <c r="M168" s="89" t="s">
        <v>672</v>
      </c>
      <c r="N168" s="89" t="s">
        <v>229</v>
      </c>
      <c r="O168" s="92" t="s">
        <v>673</v>
      </c>
      <c r="P168" s="93" t="s">
        <v>57</v>
      </c>
      <c r="Q168" s="110" t="s">
        <v>58</v>
      </c>
      <c r="R168" s="94">
        <v>46161</v>
      </c>
      <c r="S168" s="95"/>
      <c r="T168" s="95" t="s">
        <v>59</v>
      </c>
      <c r="U168" s="95" t="s">
        <v>60</v>
      </c>
      <c r="V168" s="91">
        <v>46146</v>
      </c>
      <c r="W168" s="91">
        <v>46161</v>
      </c>
      <c r="X168" s="91" t="s">
        <v>432</v>
      </c>
      <c r="Y168" s="96" t="s">
        <v>73</v>
      </c>
      <c r="Z168" s="89" t="s">
        <v>2798</v>
      </c>
      <c r="AA168" s="95" t="s">
        <v>11042</v>
      </c>
      <c r="AB168" s="95" t="s">
        <v>11186</v>
      </c>
      <c r="AC168" s="95" t="s">
        <v>63</v>
      </c>
      <c r="AD168" s="95" t="s">
        <v>63</v>
      </c>
      <c r="AE168" s="95" t="s">
        <v>63</v>
      </c>
      <c r="AF168" s="95" t="s">
        <v>63</v>
      </c>
      <c r="AG168" s="194" t="s">
        <v>613</v>
      </c>
      <c r="AH168" s="95" t="s">
        <v>63</v>
      </c>
      <c r="AI168" s="97"/>
      <c r="AJ168" s="97" t="s">
        <v>65</v>
      </c>
      <c r="AK168" s="97" t="s">
        <v>66</v>
      </c>
      <c r="AL168" s="45" t="s">
        <v>67</v>
      </c>
      <c r="AM168" s="160" t="str">
        <f>MONTH(B168)&amp;"/"&amp;YEAR(B168)</f>
        <v>3/2026</v>
      </c>
      <c r="AN168" s="45">
        <f>WEEKNUM(B168)-WEEKNUM(EOMONTH(B168,-1)+1)+1</f>
        <v>4</v>
      </c>
      <c r="AO168" s="45" t="str">
        <f>MONTH(R168)&amp;"/"&amp;YEAR(R168)</f>
        <v>5/2026</v>
      </c>
      <c r="AP168" s="45">
        <f>WEEKNUM(R168)-WEEKNUM(EOMONTH(R168,-1)+1)+1</f>
        <v>4</v>
      </c>
      <c r="AQ168" s="45">
        <f>IF(AU168="S",IF(Q168="1. Aceitou o programa",R168-B168,0),0)</f>
        <v>57</v>
      </c>
      <c r="AR168" s="45">
        <f>IF(AU168="S",IF(AND(S168&lt;&gt;"",R168&lt;&gt;""),S168-R168,0),0)</f>
        <v>0</v>
      </c>
      <c r="AS168" s="45">
        <f>IF(AU168="S",IF(Q168="1. Aceitou o programa",IF(OR(X168="Não se Aplica",X168=""),IF(OR(W168="Não se Aplica",W168=""),0,W168-V168),AVERAGE(X168-W168,W168-V168)),0),0)</f>
        <v>15</v>
      </c>
      <c r="AT168" s="45">
        <f>IF(AU168="S",IF(AND(Q168="1. Aceitou o programa",AB168="Realizada"),IFERROR(IF(AA168="",0,AA168-R168),0),0),0)</f>
        <v>0</v>
      </c>
      <c r="AU168" s="45" t="str">
        <f>_xlfn.XLOOKUP(U168,'Lista Suspensa'!$AA$20:$AA$23,'Lista Suspensa'!$AB$20:$AB$23,"N/A")</f>
        <v>S</v>
      </c>
    </row>
    <row r="169" spans="1:47" ht="12" customHeight="1" x14ac:dyDescent="0.3">
      <c r="A169" s="87" t="s">
        <v>47</v>
      </c>
      <c r="B169" s="88">
        <v>46104</v>
      </c>
      <c r="C169" s="89" t="s">
        <v>48</v>
      </c>
      <c r="D169" s="89" t="s">
        <v>49</v>
      </c>
      <c r="E169" s="189">
        <v>87776652</v>
      </c>
      <c r="F169" s="182" t="s">
        <v>674</v>
      </c>
      <c r="G169" s="90">
        <v>13728053708</v>
      </c>
      <c r="H169" s="91">
        <v>31815</v>
      </c>
      <c r="I169" s="89"/>
      <c r="J169" s="89" t="s">
        <v>51</v>
      </c>
      <c r="K169" s="89" t="s">
        <v>76</v>
      </c>
      <c r="L169" s="89" t="s">
        <v>101</v>
      </c>
      <c r="M169" s="89" t="s">
        <v>675</v>
      </c>
      <c r="N169" s="89" t="s">
        <v>331</v>
      </c>
      <c r="O169" s="92" t="s">
        <v>676</v>
      </c>
      <c r="P169" s="93" t="s">
        <v>57</v>
      </c>
      <c r="Q169" s="110" t="s">
        <v>58</v>
      </c>
      <c r="R169" s="94">
        <v>46161</v>
      </c>
      <c r="S169" s="95"/>
      <c r="T169" s="95" t="s">
        <v>59</v>
      </c>
      <c r="U169" s="95" t="s">
        <v>60</v>
      </c>
      <c r="V169" s="91">
        <v>46146</v>
      </c>
      <c r="W169" s="91">
        <v>46161</v>
      </c>
      <c r="X169" s="91" t="s">
        <v>432</v>
      </c>
      <c r="Y169" s="96" t="s">
        <v>73</v>
      </c>
      <c r="Z169" s="89" t="s">
        <v>2798</v>
      </c>
      <c r="AA169" s="95" t="s">
        <v>11043</v>
      </c>
      <c r="AB169" s="95" t="s">
        <v>11186</v>
      </c>
      <c r="AC169" s="95" t="s">
        <v>63</v>
      </c>
      <c r="AD169" s="95" t="s">
        <v>63</v>
      </c>
      <c r="AE169" s="95" t="s">
        <v>63</v>
      </c>
      <c r="AF169" s="95" t="s">
        <v>63</v>
      </c>
      <c r="AG169" s="194" t="s">
        <v>677</v>
      </c>
      <c r="AH169" s="95" t="s">
        <v>63</v>
      </c>
      <c r="AI169" s="97"/>
      <c r="AJ169" s="97" t="s">
        <v>65</v>
      </c>
      <c r="AK169" s="97" t="s">
        <v>66</v>
      </c>
      <c r="AL169" s="45" t="s">
        <v>67</v>
      </c>
      <c r="AM169" s="160" t="str">
        <f>MONTH(B169)&amp;"/"&amp;YEAR(B169)</f>
        <v>3/2026</v>
      </c>
      <c r="AN169" s="45">
        <f>WEEKNUM(B169)-WEEKNUM(EOMONTH(B169,-1)+1)+1</f>
        <v>4</v>
      </c>
      <c r="AO169" s="45" t="str">
        <f>MONTH(R169)&amp;"/"&amp;YEAR(R169)</f>
        <v>5/2026</v>
      </c>
      <c r="AP169" s="45">
        <f>WEEKNUM(R169)-WEEKNUM(EOMONTH(R169,-1)+1)+1</f>
        <v>4</v>
      </c>
      <c r="AQ169" s="45">
        <f>IF(AU169="S",IF(Q169="1. Aceitou o programa",R169-B169,0),0)</f>
        <v>57</v>
      </c>
      <c r="AR169" s="45">
        <f>IF(AU169="S",IF(AND(S169&lt;&gt;"",R169&lt;&gt;""),S169-R169,0),0)</f>
        <v>0</v>
      </c>
      <c r="AS169" s="45">
        <f>IF(AU169="S",IF(Q169="1. Aceitou o programa",IF(OR(X169="Não se Aplica",X169=""),IF(OR(W169="Não se Aplica",W169=""),0,W169-V169),AVERAGE(X169-W169,W169-V169)),0),0)</f>
        <v>15</v>
      </c>
      <c r="AT169" s="45">
        <f>IF(AU169="S",IF(AND(Q169="1. Aceitou o programa",AB169="Realizada"),IFERROR(IF(AA169="",0,AA169-R169),0),0),0)</f>
        <v>0</v>
      </c>
      <c r="AU169" s="45" t="str">
        <f>_xlfn.XLOOKUP(U169,'Lista Suspensa'!$AA$20:$AA$23,'Lista Suspensa'!$AB$20:$AB$23,"N/A")</f>
        <v>S</v>
      </c>
    </row>
    <row r="170" spans="1:47" ht="12" customHeight="1" x14ac:dyDescent="0.3">
      <c r="A170" s="87" t="s">
        <v>47</v>
      </c>
      <c r="B170" s="88">
        <v>46104</v>
      </c>
      <c r="C170" s="89" t="s">
        <v>48</v>
      </c>
      <c r="D170" s="89" t="s">
        <v>49</v>
      </c>
      <c r="E170" s="189">
        <v>82415165</v>
      </c>
      <c r="F170" s="182" t="s">
        <v>678</v>
      </c>
      <c r="G170" s="90">
        <v>28481218820</v>
      </c>
      <c r="H170" s="91">
        <v>29524</v>
      </c>
      <c r="I170" s="89"/>
      <c r="J170" s="89" t="s">
        <v>51</v>
      </c>
      <c r="K170" s="89" t="s">
        <v>52</v>
      </c>
      <c r="L170" s="89" t="s">
        <v>85</v>
      </c>
      <c r="M170" s="89" t="s">
        <v>679</v>
      </c>
      <c r="N170" s="89" t="s">
        <v>137</v>
      </c>
      <c r="O170" s="92" t="s">
        <v>680</v>
      </c>
      <c r="P170" s="93" t="s">
        <v>57</v>
      </c>
      <c r="Q170" s="110" t="s">
        <v>58</v>
      </c>
      <c r="R170" s="94">
        <v>46161</v>
      </c>
      <c r="S170" s="95"/>
      <c r="T170" s="95" t="s">
        <v>59</v>
      </c>
      <c r="U170" s="95" t="s">
        <v>60</v>
      </c>
      <c r="V170" s="91">
        <v>46146</v>
      </c>
      <c r="W170" s="91">
        <v>46161</v>
      </c>
      <c r="X170" s="91" t="s">
        <v>432</v>
      </c>
      <c r="Y170" s="96" t="s">
        <v>73</v>
      </c>
      <c r="Z170" s="89" t="s">
        <v>2798</v>
      </c>
      <c r="AA170" s="95" t="s">
        <v>11044</v>
      </c>
      <c r="AB170" s="95" t="s">
        <v>11186</v>
      </c>
      <c r="AC170" s="95" t="s">
        <v>63</v>
      </c>
      <c r="AD170" s="95" t="s">
        <v>63</v>
      </c>
      <c r="AE170" s="95" t="s">
        <v>63</v>
      </c>
      <c r="AF170" s="95" t="s">
        <v>63</v>
      </c>
      <c r="AG170" s="194" t="s">
        <v>681</v>
      </c>
      <c r="AH170" s="95" t="s">
        <v>63</v>
      </c>
      <c r="AI170" s="97"/>
      <c r="AJ170" s="97" t="s">
        <v>65</v>
      </c>
      <c r="AK170" s="97" t="s">
        <v>66</v>
      </c>
      <c r="AL170" s="45" t="s">
        <v>67</v>
      </c>
      <c r="AM170" s="160" t="str">
        <f>MONTH(B170)&amp;"/"&amp;YEAR(B170)</f>
        <v>3/2026</v>
      </c>
      <c r="AN170" s="45">
        <f>WEEKNUM(B170)-WEEKNUM(EOMONTH(B170,-1)+1)+1</f>
        <v>4</v>
      </c>
      <c r="AO170" s="45" t="str">
        <f>MONTH(R170)&amp;"/"&amp;YEAR(R170)</f>
        <v>5/2026</v>
      </c>
      <c r="AP170" s="45">
        <f>WEEKNUM(R170)-WEEKNUM(EOMONTH(R170,-1)+1)+1</f>
        <v>4</v>
      </c>
      <c r="AQ170" s="45">
        <f>IF(AU170="S",IF(Q170="1. Aceitou o programa",R170-B170,0),0)</f>
        <v>57</v>
      </c>
      <c r="AR170" s="45">
        <f>IF(AU170="S",IF(AND(S170&lt;&gt;"",R170&lt;&gt;""),S170-R170,0),0)</f>
        <v>0</v>
      </c>
      <c r="AS170" s="45">
        <f>IF(AU170="S",IF(Q170="1. Aceitou o programa",IF(OR(X170="Não se Aplica",X170=""),IF(OR(W170="Não se Aplica",W170=""),0,W170-V170),AVERAGE(X170-W170,W170-V170)),0),0)</f>
        <v>15</v>
      </c>
      <c r="AT170" s="45">
        <f>IF(AU170="S",IF(AND(Q170="1. Aceitou o programa",AB170="Realizada"),IFERROR(IF(AA170="",0,AA170-R170),0),0),0)</f>
        <v>0</v>
      </c>
      <c r="AU170" s="45" t="str">
        <f>_xlfn.XLOOKUP(U170,'Lista Suspensa'!$AA$20:$AA$23,'Lista Suspensa'!$AB$20:$AB$23,"N/A")</f>
        <v>S</v>
      </c>
    </row>
    <row r="171" spans="1:47" ht="12" customHeight="1" x14ac:dyDescent="0.3">
      <c r="A171" s="87" t="s">
        <v>47</v>
      </c>
      <c r="B171" s="88">
        <v>46104</v>
      </c>
      <c r="C171" s="89" t="s">
        <v>48</v>
      </c>
      <c r="D171" s="89" t="s">
        <v>49</v>
      </c>
      <c r="E171" s="189">
        <v>82668399</v>
      </c>
      <c r="F171" s="182" t="s">
        <v>682</v>
      </c>
      <c r="G171" s="90">
        <v>1951124740</v>
      </c>
      <c r="H171" s="91">
        <v>26058</v>
      </c>
      <c r="I171" s="89"/>
      <c r="J171" s="89" t="s">
        <v>84</v>
      </c>
      <c r="K171" s="89" t="s">
        <v>76</v>
      </c>
      <c r="L171" s="89" t="s">
        <v>303</v>
      </c>
      <c r="M171" s="89" t="s">
        <v>334</v>
      </c>
      <c r="N171" s="89" t="s">
        <v>137</v>
      </c>
      <c r="O171" s="92" t="s">
        <v>683</v>
      </c>
      <c r="P171" s="93" t="s">
        <v>57</v>
      </c>
      <c r="Q171" s="110" t="s">
        <v>58</v>
      </c>
      <c r="R171" s="94">
        <v>46161</v>
      </c>
      <c r="S171" s="95"/>
      <c r="T171" s="95" t="s">
        <v>59</v>
      </c>
      <c r="U171" s="95" t="s">
        <v>60</v>
      </c>
      <c r="V171" s="91">
        <v>46146</v>
      </c>
      <c r="W171" s="91">
        <v>46161</v>
      </c>
      <c r="X171" s="91" t="s">
        <v>432</v>
      </c>
      <c r="Y171" s="96" t="s">
        <v>73</v>
      </c>
      <c r="Z171" s="89" t="s">
        <v>2798</v>
      </c>
      <c r="AA171" s="95" t="s">
        <v>11045</v>
      </c>
      <c r="AB171" s="95" t="s">
        <v>11186</v>
      </c>
      <c r="AC171" s="95" t="s">
        <v>63</v>
      </c>
      <c r="AD171" s="95" t="s">
        <v>63</v>
      </c>
      <c r="AE171" s="95" t="s">
        <v>63</v>
      </c>
      <c r="AF171" s="95" t="s">
        <v>63</v>
      </c>
      <c r="AG171" s="194" t="s">
        <v>684</v>
      </c>
      <c r="AH171" s="95" t="s">
        <v>63</v>
      </c>
      <c r="AI171" s="97"/>
      <c r="AJ171" s="97" t="s">
        <v>65</v>
      </c>
      <c r="AK171" s="97" t="s">
        <v>66</v>
      </c>
      <c r="AL171" s="45" t="s">
        <v>67</v>
      </c>
      <c r="AM171" s="160" t="str">
        <f>MONTH(B171)&amp;"/"&amp;YEAR(B171)</f>
        <v>3/2026</v>
      </c>
      <c r="AN171" s="45">
        <f>WEEKNUM(B171)-WEEKNUM(EOMONTH(B171,-1)+1)+1</f>
        <v>4</v>
      </c>
      <c r="AO171" s="45" t="str">
        <f>MONTH(R171)&amp;"/"&amp;YEAR(R171)</f>
        <v>5/2026</v>
      </c>
      <c r="AP171" s="45">
        <f>WEEKNUM(R171)-WEEKNUM(EOMONTH(R171,-1)+1)+1</f>
        <v>4</v>
      </c>
      <c r="AQ171" s="45">
        <f>IF(AU171="S",IF(Q171="1. Aceitou o programa",R171-B171,0),0)</f>
        <v>57</v>
      </c>
      <c r="AR171" s="45">
        <f>IF(AU171="S",IF(AND(S171&lt;&gt;"",R171&lt;&gt;""),S171-R171,0),0)</f>
        <v>0</v>
      </c>
      <c r="AS171" s="45">
        <f>IF(AU171="S",IF(Q171="1. Aceitou o programa",IF(OR(X171="Não se Aplica",X171=""),IF(OR(W171="Não se Aplica",W171=""),0,W171-V171),AVERAGE(X171-W171,W171-V171)),0),0)</f>
        <v>15</v>
      </c>
      <c r="AT171" s="45">
        <f>IF(AU171="S",IF(AND(Q171="1. Aceitou o programa",AB171="Realizada"),IFERROR(IF(AA171="",0,AA171-R171),0),0),0)</f>
        <v>0</v>
      </c>
      <c r="AU171" s="45" t="str">
        <f>_xlfn.XLOOKUP(U171,'Lista Suspensa'!$AA$20:$AA$23,'Lista Suspensa'!$AB$20:$AB$23,"N/A")</f>
        <v>S</v>
      </c>
    </row>
    <row r="172" spans="1:47" ht="12" customHeight="1" x14ac:dyDescent="0.3">
      <c r="A172" s="87" t="s">
        <v>47</v>
      </c>
      <c r="B172" s="88">
        <v>46104</v>
      </c>
      <c r="C172" s="89" t="s">
        <v>48</v>
      </c>
      <c r="D172" s="89" t="s">
        <v>49</v>
      </c>
      <c r="E172" s="189">
        <v>82801912</v>
      </c>
      <c r="F172" s="182" t="s">
        <v>685</v>
      </c>
      <c r="G172" s="90">
        <v>30100793894</v>
      </c>
      <c r="H172" s="91">
        <v>30366</v>
      </c>
      <c r="I172" s="89"/>
      <c r="J172" s="89" t="s">
        <v>51</v>
      </c>
      <c r="K172" s="89" t="s">
        <v>52</v>
      </c>
      <c r="L172" s="89" t="s">
        <v>85</v>
      </c>
      <c r="M172" s="89" t="s">
        <v>234</v>
      </c>
      <c r="N172" s="89" t="s">
        <v>137</v>
      </c>
      <c r="O172" s="92" t="s">
        <v>686</v>
      </c>
      <c r="P172" s="93" t="s">
        <v>57</v>
      </c>
      <c r="Q172" s="110" t="s">
        <v>58</v>
      </c>
      <c r="R172" s="94">
        <v>46161</v>
      </c>
      <c r="S172" s="95"/>
      <c r="T172" s="95" t="s">
        <v>59</v>
      </c>
      <c r="U172" s="95" t="s">
        <v>60</v>
      </c>
      <c r="V172" s="91">
        <v>46147</v>
      </c>
      <c r="W172" s="91">
        <v>46161</v>
      </c>
      <c r="X172" s="91" t="s">
        <v>432</v>
      </c>
      <c r="Y172" s="96" t="s">
        <v>73</v>
      </c>
      <c r="Z172" s="89" t="s">
        <v>2798</v>
      </c>
      <c r="AA172" s="95" t="s">
        <v>11187</v>
      </c>
      <c r="AB172" s="95" t="s">
        <v>11186</v>
      </c>
      <c r="AC172" s="95" t="s">
        <v>63</v>
      </c>
      <c r="AD172" s="95" t="s">
        <v>63</v>
      </c>
      <c r="AE172" s="95" t="s">
        <v>63</v>
      </c>
      <c r="AF172" s="95" t="s">
        <v>63</v>
      </c>
      <c r="AG172" s="194" t="s">
        <v>156</v>
      </c>
      <c r="AH172" s="95" t="s">
        <v>63</v>
      </c>
      <c r="AI172" s="97"/>
      <c r="AJ172" s="97" t="s">
        <v>65</v>
      </c>
      <c r="AK172" s="97" t="s">
        <v>66</v>
      </c>
      <c r="AL172" s="45" t="s">
        <v>67</v>
      </c>
      <c r="AM172" s="160" t="str">
        <f>MONTH(B172)&amp;"/"&amp;YEAR(B172)</f>
        <v>3/2026</v>
      </c>
      <c r="AN172" s="45">
        <f>WEEKNUM(B172)-WEEKNUM(EOMONTH(B172,-1)+1)+1</f>
        <v>4</v>
      </c>
      <c r="AO172" s="45" t="str">
        <f>MONTH(R172)&amp;"/"&amp;YEAR(R172)</f>
        <v>5/2026</v>
      </c>
      <c r="AP172" s="45">
        <f>WEEKNUM(R172)-WEEKNUM(EOMONTH(R172,-1)+1)+1</f>
        <v>4</v>
      </c>
      <c r="AQ172" s="45">
        <f>IF(AU172="S",IF(Q172="1. Aceitou o programa",R172-B172,0),0)</f>
        <v>57</v>
      </c>
      <c r="AR172" s="45">
        <f>IF(AU172="S",IF(AND(S172&lt;&gt;"",R172&lt;&gt;""),S172-R172,0),0)</f>
        <v>0</v>
      </c>
      <c r="AS172" s="45">
        <f>IF(AU172="S",IF(Q172="1. Aceitou o programa",IF(OR(X172="Não se Aplica",X172=""),IF(OR(W172="Não se Aplica",W172=""),0,W172-V172),AVERAGE(X172-W172,W172-V172)),0),0)</f>
        <v>14</v>
      </c>
      <c r="AT172" s="45">
        <f>IF(AU172="S",IF(AND(Q172="1. Aceitou o programa",AB172="Realizada"),IFERROR(IF(AA172="",0,AA172-R172),0),0),0)</f>
        <v>0</v>
      </c>
      <c r="AU172" s="45" t="str">
        <f>_xlfn.XLOOKUP(U172,'Lista Suspensa'!$AA$20:$AA$23,'Lista Suspensa'!$AB$20:$AB$23,"N/A")</f>
        <v>S</v>
      </c>
    </row>
    <row r="173" spans="1:47" ht="12" customHeight="1" x14ac:dyDescent="0.3">
      <c r="A173" s="87" t="s">
        <v>47</v>
      </c>
      <c r="B173" s="88">
        <v>46104</v>
      </c>
      <c r="C173" s="89" t="s">
        <v>48</v>
      </c>
      <c r="D173" s="89" t="s">
        <v>49</v>
      </c>
      <c r="E173" s="189">
        <v>82870995</v>
      </c>
      <c r="F173" s="182" t="s">
        <v>687</v>
      </c>
      <c r="G173" s="90">
        <v>83116931704</v>
      </c>
      <c r="H173" s="91">
        <v>24001</v>
      </c>
      <c r="I173" s="89"/>
      <c r="J173" s="89" t="s">
        <v>51</v>
      </c>
      <c r="K173" s="89" t="s">
        <v>76</v>
      </c>
      <c r="L173" s="89" t="s">
        <v>283</v>
      </c>
      <c r="M173" s="89" t="s">
        <v>688</v>
      </c>
      <c r="N173" s="89" t="s">
        <v>137</v>
      </c>
      <c r="O173" s="92" t="s">
        <v>689</v>
      </c>
      <c r="P173" s="93" t="s">
        <v>57</v>
      </c>
      <c r="Q173" s="110" t="s">
        <v>58</v>
      </c>
      <c r="R173" s="94">
        <v>46161</v>
      </c>
      <c r="S173" s="95"/>
      <c r="T173" s="95" t="s">
        <v>59</v>
      </c>
      <c r="U173" s="95" t="s">
        <v>60</v>
      </c>
      <c r="V173" s="91">
        <v>46147</v>
      </c>
      <c r="W173" s="91">
        <v>46161</v>
      </c>
      <c r="X173" s="91" t="s">
        <v>432</v>
      </c>
      <c r="Y173" s="96" t="s">
        <v>73</v>
      </c>
      <c r="Z173" s="89" t="s">
        <v>2798</v>
      </c>
      <c r="AA173" s="95" t="s">
        <v>11188</v>
      </c>
      <c r="AB173" s="95" t="s">
        <v>11186</v>
      </c>
      <c r="AC173" s="95" t="s">
        <v>63</v>
      </c>
      <c r="AD173" s="95" t="s">
        <v>63</v>
      </c>
      <c r="AE173" s="95" t="s">
        <v>63</v>
      </c>
      <c r="AF173" s="95" t="s">
        <v>63</v>
      </c>
      <c r="AG173" s="194" t="s">
        <v>515</v>
      </c>
      <c r="AH173" s="95" t="s">
        <v>63</v>
      </c>
      <c r="AI173" s="97"/>
      <c r="AJ173" s="97" t="s">
        <v>65</v>
      </c>
      <c r="AK173" s="97" t="s">
        <v>66</v>
      </c>
      <c r="AL173" s="45" t="s">
        <v>67</v>
      </c>
      <c r="AM173" s="160" t="str">
        <f>MONTH(B173)&amp;"/"&amp;YEAR(B173)</f>
        <v>3/2026</v>
      </c>
      <c r="AN173" s="45">
        <f>WEEKNUM(B173)-WEEKNUM(EOMONTH(B173,-1)+1)+1</f>
        <v>4</v>
      </c>
      <c r="AO173" s="45" t="str">
        <f>MONTH(R173)&amp;"/"&amp;YEAR(R173)</f>
        <v>5/2026</v>
      </c>
      <c r="AP173" s="45">
        <f>WEEKNUM(R173)-WEEKNUM(EOMONTH(R173,-1)+1)+1</f>
        <v>4</v>
      </c>
      <c r="AQ173" s="45">
        <f>IF(AU173="S",IF(Q173="1. Aceitou o programa",R173-B173,0),0)</f>
        <v>57</v>
      </c>
      <c r="AR173" s="45">
        <f>IF(AU173="S",IF(AND(S173&lt;&gt;"",R173&lt;&gt;""),S173-R173,0),0)</f>
        <v>0</v>
      </c>
      <c r="AS173" s="45">
        <f>IF(AU173="S",IF(Q173="1. Aceitou o programa",IF(OR(X173="Não se Aplica",X173=""),IF(OR(W173="Não se Aplica",W173=""),0,W173-V173),AVERAGE(X173-W173,W173-V173)),0),0)</f>
        <v>14</v>
      </c>
      <c r="AT173" s="45">
        <f>IF(AU173="S",IF(AND(Q173="1. Aceitou o programa",AB173="Realizada"),IFERROR(IF(AA173="",0,AA173-R173),0),0),0)</f>
        <v>0</v>
      </c>
      <c r="AU173" s="45" t="str">
        <f>_xlfn.XLOOKUP(U173,'Lista Suspensa'!$AA$20:$AA$23,'Lista Suspensa'!$AB$20:$AB$23,"N/A")</f>
        <v>S</v>
      </c>
    </row>
    <row r="174" spans="1:47" ht="12" customHeight="1" x14ac:dyDescent="0.3">
      <c r="A174" s="87" t="s">
        <v>47</v>
      </c>
      <c r="B174" s="88">
        <v>46104</v>
      </c>
      <c r="C174" s="89" t="s">
        <v>48</v>
      </c>
      <c r="D174" s="89" t="s">
        <v>49</v>
      </c>
      <c r="E174" s="189">
        <v>459620460</v>
      </c>
      <c r="F174" s="182" t="s">
        <v>690</v>
      </c>
      <c r="G174" s="90">
        <v>93315864500</v>
      </c>
      <c r="H174" s="91">
        <v>28473</v>
      </c>
      <c r="I174" s="89"/>
      <c r="J174" s="89" t="s">
        <v>84</v>
      </c>
      <c r="K174" s="89" t="s">
        <v>52</v>
      </c>
      <c r="L174" s="89" t="s">
        <v>85</v>
      </c>
      <c r="M174" s="89" t="s">
        <v>643</v>
      </c>
      <c r="N174" s="89" t="s">
        <v>97</v>
      </c>
      <c r="O174" s="92" t="s">
        <v>691</v>
      </c>
      <c r="P174" s="93" t="s">
        <v>57</v>
      </c>
      <c r="Q174" s="110" t="s">
        <v>58</v>
      </c>
      <c r="R174" s="94">
        <v>46161</v>
      </c>
      <c r="S174" s="95"/>
      <c r="T174" s="95" t="s">
        <v>59</v>
      </c>
      <c r="U174" s="95" t="s">
        <v>60</v>
      </c>
      <c r="V174" s="91">
        <v>46147</v>
      </c>
      <c r="W174" s="91">
        <v>46161</v>
      </c>
      <c r="X174" s="91" t="s">
        <v>432</v>
      </c>
      <c r="Y174" s="96" t="s">
        <v>73</v>
      </c>
      <c r="Z174" s="89" t="s">
        <v>2798</v>
      </c>
      <c r="AA174" s="95" t="s">
        <v>11189</v>
      </c>
      <c r="AB174" s="95" t="s">
        <v>11186</v>
      </c>
      <c r="AC174" s="95" t="s">
        <v>63</v>
      </c>
      <c r="AD174" s="95" t="s">
        <v>63</v>
      </c>
      <c r="AE174" s="95" t="s">
        <v>63</v>
      </c>
      <c r="AF174" s="95" t="s">
        <v>63</v>
      </c>
      <c r="AG174" s="194" t="s">
        <v>173</v>
      </c>
      <c r="AH174" s="95" t="s">
        <v>63</v>
      </c>
      <c r="AI174" s="97"/>
      <c r="AJ174" s="97" t="s">
        <v>65</v>
      </c>
      <c r="AK174" s="97" t="s">
        <v>66</v>
      </c>
      <c r="AL174" s="45" t="s">
        <v>67</v>
      </c>
      <c r="AM174" s="160" t="str">
        <f>MONTH(B174)&amp;"/"&amp;YEAR(B174)</f>
        <v>3/2026</v>
      </c>
      <c r="AN174" s="45">
        <f>WEEKNUM(B174)-WEEKNUM(EOMONTH(B174,-1)+1)+1</f>
        <v>4</v>
      </c>
      <c r="AO174" s="45" t="str">
        <f>MONTH(R174)&amp;"/"&amp;YEAR(R174)</f>
        <v>5/2026</v>
      </c>
      <c r="AP174" s="45">
        <f>WEEKNUM(R174)-WEEKNUM(EOMONTH(R174,-1)+1)+1</f>
        <v>4</v>
      </c>
      <c r="AQ174" s="45">
        <f>IF(AU174="S",IF(Q174="1. Aceitou o programa",R174-B174,0),0)</f>
        <v>57</v>
      </c>
      <c r="AR174" s="45">
        <f>IF(AU174="S",IF(AND(S174&lt;&gt;"",R174&lt;&gt;""),S174-R174,0),0)</f>
        <v>0</v>
      </c>
      <c r="AS174" s="45">
        <f>IF(AU174="S",IF(Q174="1. Aceitou o programa",IF(OR(X174="Não se Aplica",X174=""),IF(OR(W174="Não se Aplica",W174=""),0,W174-V174),AVERAGE(X174-W174,W174-V174)),0),0)</f>
        <v>14</v>
      </c>
      <c r="AT174" s="45">
        <f>IF(AU174="S",IF(AND(Q174="1. Aceitou o programa",AB174="Realizada"),IFERROR(IF(AA174="",0,AA174-R174),0),0),0)</f>
        <v>0</v>
      </c>
      <c r="AU174" s="45" t="str">
        <f>_xlfn.XLOOKUP(U174,'Lista Suspensa'!$AA$20:$AA$23,'Lista Suspensa'!$AB$20:$AB$23,"N/A")</f>
        <v>S</v>
      </c>
    </row>
    <row r="175" spans="1:47" ht="12" customHeight="1" x14ac:dyDescent="0.3">
      <c r="A175" s="87" t="s">
        <v>47</v>
      </c>
      <c r="B175" s="88">
        <v>46104</v>
      </c>
      <c r="C175" s="89" t="s">
        <v>48</v>
      </c>
      <c r="D175" s="89" t="s">
        <v>49</v>
      </c>
      <c r="E175" s="189">
        <v>83006436</v>
      </c>
      <c r="F175" s="182" t="s">
        <v>692</v>
      </c>
      <c r="G175" s="90">
        <v>15311073705</v>
      </c>
      <c r="H175" s="91">
        <v>36608</v>
      </c>
      <c r="I175" s="89"/>
      <c r="J175" s="89" t="s">
        <v>51</v>
      </c>
      <c r="K175" s="89" t="s">
        <v>76</v>
      </c>
      <c r="L175" s="89" t="s">
        <v>283</v>
      </c>
      <c r="M175" s="89" t="s">
        <v>693</v>
      </c>
      <c r="N175" s="89" t="s">
        <v>137</v>
      </c>
      <c r="O175" s="92" t="s">
        <v>694</v>
      </c>
      <c r="P175" s="93" t="s">
        <v>57</v>
      </c>
      <c r="Q175" s="110" t="s">
        <v>58</v>
      </c>
      <c r="R175" s="94">
        <v>46161</v>
      </c>
      <c r="S175" s="95"/>
      <c r="T175" s="95" t="s">
        <v>59</v>
      </c>
      <c r="U175" s="95" t="s">
        <v>60</v>
      </c>
      <c r="V175" s="91">
        <v>46147</v>
      </c>
      <c r="W175" s="91">
        <v>46161</v>
      </c>
      <c r="X175" s="91" t="s">
        <v>432</v>
      </c>
      <c r="Y175" s="96" t="s">
        <v>73</v>
      </c>
      <c r="Z175" s="89" t="s">
        <v>2798</v>
      </c>
      <c r="AA175" s="95" t="s">
        <v>11190</v>
      </c>
      <c r="AB175" s="95" t="s">
        <v>11186</v>
      </c>
      <c r="AC175" s="95" t="s">
        <v>63</v>
      </c>
      <c r="AD175" s="95" t="s">
        <v>63</v>
      </c>
      <c r="AE175" s="95" t="s">
        <v>63</v>
      </c>
      <c r="AF175" s="95" t="s">
        <v>63</v>
      </c>
      <c r="AG175" s="194" t="s">
        <v>602</v>
      </c>
      <c r="AH175" s="95" t="s">
        <v>63</v>
      </c>
      <c r="AI175" s="97"/>
      <c r="AJ175" s="97" t="s">
        <v>65</v>
      </c>
      <c r="AK175" s="97" t="s">
        <v>66</v>
      </c>
      <c r="AL175" s="45" t="s">
        <v>67</v>
      </c>
      <c r="AM175" s="160" t="str">
        <f>MONTH(B175)&amp;"/"&amp;YEAR(B175)</f>
        <v>3/2026</v>
      </c>
      <c r="AN175" s="45">
        <f>WEEKNUM(B175)-WEEKNUM(EOMONTH(B175,-1)+1)+1</f>
        <v>4</v>
      </c>
      <c r="AO175" s="45" t="str">
        <f>MONTH(R175)&amp;"/"&amp;YEAR(R175)</f>
        <v>5/2026</v>
      </c>
      <c r="AP175" s="45">
        <f>WEEKNUM(R175)-WEEKNUM(EOMONTH(R175,-1)+1)+1</f>
        <v>4</v>
      </c>
      <c r="AQ175" s="45">
        <f>IF(AU175="S",IF(Q175="1. Aceitou o programa",R175-B175,0),0)</f>
        <v>57</v>
      </c>
      <c r="AR175" s="45">
        <f>IF(AU175="S",IF(AND(S175&lt;&gt;"",R175&lt;&gt;""),S175-R175,0),0)</f>
        <v>0</v>
      </c>
      <c r="AS175" s="45">
        <f>IF(AU175="S",IF(Q175="1. Aceitou o programa",IF(OR(X175="Não se Aplica",X175=""),IF(OR(W175="Não se Aplica",W175=""),0,W175-V175),AVERAGE(X175-W175,W175-V175)),0),0)</f>
        <v>14</v>
      </c>
      <c r="AT175" s="45">
        <f>IF(AU175="S",IF(AND(Q175="1. Aceitou o programa",AB175="Realizada"),IFERROR(IF(AA175="",0,AA175-R175),0),0),0)</f>
        <v>0</v>
      </c>
      <c r="AU175" s="45" t="str">
        <f>_xlfn.XLOOKUP(U175,'Lista Suspensa'!$AA$20:$AA$23,'Lista Suspensa'!$AB$20:$AB$23,"N/A")</f>
        <v>S</v>
      </c>
    </row>
    <row r="176" spans="1:47" ht="12" customHeight="1" x14ac:dyDescent="0.3">
      <c r="A176" s="87" t="s">
        <v>47</v>
      </c>
      <c r="B176" s="88">
        <v>46104</v>
      </c>
      <c r="C176" s="89" t="s">
        <v>48</v>
      </c>
      <c r="D176" s="89" t="s">
        <v>49</v>
      </c>
      <c r="E176" s="189">
        <v>83140092</v>
      </c>
      <c r="F176" s="182" t="s">
        <v>695</v>
      </c>
      <c r="G176" s="90">
        <v>5606437724</v>
      </c>
      <c r="H176" s="91">
        <v>30497</v>
      </c>
      <c r="I176" s="89"/>
      <c r="J176" s="89" t="s">
        <v>51</v>
      </c>
      <c r="K176" s="89" t="s">
        <v>76</v>
      </c>
      <c r="L176" s="89" t="s">
        <v>95</v>
      </c>
      <c r="M176" s="89" t="s">
        <v>696</v>
      </c>
      <c r="N176" s="89" t="s">
        <v>137</v>
      </c>
      <c r="O176" s="92" t="s">
        <v>697</v>
      </c>
      <c r="P176" s="93" t="s">
        <v>57</v>
      </c>
      <c r="Q176" s="110" t="s">
        <v>58</v>
      </c>
      <c r="R176" s="94">
        <v>46161</v>
      </c>
      <c r="S176" s="95"/>
      <c r="T176" s="95" t="s">
        <v>59</v>
      </c>
      <c r="U176" s="95" t="s">
        <v>60</v>
      </c>
      <c r="V176" s="91">
        <v>46147</v>
      </c>
      <c r="W176" s="91">
        <v>46161</v>
      </c>
      <c r="X176" s="91" t="s">
        <v>432</v>
      </c>
      <c r="Y176" s="96" t="s">
        <v>73</v>
      </c>
      <c r="Z176" s="89" t="s">
        <v>2798</v>
      </c>
      <c r="AA176" s="95" t="s">
        <v>11191</v>
      </c>
      <c r="AB176" s="95" t="s">
        <v>11186</v>
      </c>
      <c r="AC176" s="95" t="s">
        <v>63</v>
      </c>
      <c r="AD176" s="95" t="s">
        <v>63</v>
      </c>
      <c r="AE176" s="95" t="s">
        <v>63</v>
      </c>
      <c r="AF176" s="95" t="s">
        <v>63</v>
      </c>
      <c r="AG176" s="194" t="s">
        <v>420</v>
      </c>
      <c r="AH176" s="95" t="s">
        <v>63</v>
      </c>
      <c r="AI176" s="97"/>
      <c r="AJ176" s="97" t="s">
        <v>65</v>
      </c>
      <c r="AK176" s="97" t="s">
        <v>66</v>
      </c>
      <c r="AL176" s="45" t="s">
        <v>67</v>
      </c>
      <c r="AM176" s="160" t="str">
        <f>MONTH(B176)&amp;"/"&amp;YEAR(B176)</f>
        <v>3/2026</v>
      </c>
      <c r="AN176" s="45">
        <f>WEEKNUM(B176)-WEEKNUM(EOMONTH(B176,-1)+1)+1</f>
        <v>4</v>
      </c>
      <c r="AO176" s="45" t="str">
        <f>MONTH(R176)&amp;"/"&amp;YEAR(R176)</f>
        <v>5/2026</v>
      </c>
      <c r="AP176" s="45">
        <f>WEEKNUM(R176)-WEEKNUM(EOMONTH(R176,-1)+1)+1</f>
        <v>4</v>
      </c>
      <c r="AQ176" s="45">
        <f>IF(AU176="S",IF(Q176="1. Aceitou o programa",R176-B176,0),0)</f>
        <v>57</v>
      </c>
      <c r="AR176" s="45">
        <f>IF(AU176="S",IF(AND(S176&lt;&gt;"",R176&lt;&gt;""),S176-R176,0),0)</f>
        <v>0</v>
      </c>
      <c r="AS176" s="45">
        <f>IF(AU176="S",IF(Q176="1. Aceitou o programa",IF(OR(X176="Não se Aplica",X176=""),IF(OR(W176="Não se Aplica",W176=""),0,W176-V176),AVERAGE(X176-W176,W176-V176)),0),0)</f>
        <v>14</v>
      </c>
      <c r="AT176" s="45">
        <f>IF(AU176="S",IF(AND(Q176="1. Aceitou o programa",AB176="Realizada"),IFERROR(IF(AA176="",0,AA176-R176),0),0),0)</f>
        <v>0</v>
      </c>
      <c r="AU176" s="45" t="str">
        <f>_xlfn.XLOOKUP(U176,'Lista Suspensa'!$AA$20:$AA$23,'Lista Suspensa'!$AB$20:$AB$23,"N/A")</f>
        <v>S</v>
      </c>
    </row>
    <row r="177" spans="1:47" ht="12" customHeight="1" x14ac:dyDescent="0.3">
      <c r="A177" s="87" t="s">
        <v>47</v>
      </c>
      <c r="B177" s="88">
        <v>46104</v>
      </c>
      <c r="C177" s="89" t="s">
        <v>48</v>
      </c>
      <c r="D177" s="89" t="s">
        <v>49</v>
      </c>
      <c r="E177" s="189">
        <v>83165753</v>
      </c>
      <c r="F177" s="182" t="s">
        <v>698</v>
      </c>
      <c r="G177" s="90">
        <v>80321445520</v>
      </c>
      <c r="H177" s="91">
        <v>30278</v>
      </c>
      <c r="I177" s="89"/>
      <c r="J177" s="89" t="s">
        <v>51</v>
      </c>
      <c r="K177" s="89" t="s">
        <v>76</v>
      </c>
      <c r="L177" s="89" t="s">
        <v>95</v>
      </c>
      <c r="M177" s="89" t="s">
        <v>388</v>
      </c>
      <c r="N177" s="89" t="s">
        <v>137</v>
      </c>
      <c r="O177" s="92" t="s">
        <v>699</v>
      </c>
      <c r="P177" s="93" t="s">
        <v>57</v>
      </c>
      <c r="Q177" s="110" t="s">
        <v>58</v>
      </c>
      <c r="R177" s="94">
        <v>46161</v>
      </c>
      <c r="S177" s="95"/>
      <c r="T177" s="95" t="s">
        <v>59</v>
      </c>
      <c r="U177" s="95" t="s">
        <v>60</v>
      </c>
      <c r="V177" s="91">
        <v>46147</v>
      </c>
      <c r="W177" s="91">
        <v>46161</v>
      </c>
      <c r="X177" s="91" t="s">
        <v>432</v>
      </c>
      <c r="Y177" s="96" t="s">
        <v>73</v>
      </c>
      <c r="Z177" s="89" t="s">
        <v>2798</v>
      </c>
      <c r="AA177" s="95" t="s">
        <v>11192</v>
      </c>
      <c r="AB177" s="95" t="s">
        <v>11186</v>
      </c>
      <c r="AC177" s="95" t="s">
        <v>63</v>
      </c>
      <c r="AD177" s="95" t="s">
        <v>63</v>
      </c>
      <c r="AE177" s="95" t="s">
        <v>63</v>
      </c>
      <c r="AF177" s="95" t="s">
        <v>63</v>
      </c>
      <c r="AG177" s="194" t="s">
        <v>560</v>
      </c>
      <c r="AH177" s="95" t="s">
        <v>63</v>
      </c>
      <c r="AI177" s="97"/>
      <c r="AJ177" s="97" t="s">
        <v>65</v>
      </c>
      <c r="AK177" s="97" t="s">
        <v>66</v>
      </c>
      <c r="AL177" s="45" t="s">
        <v>67</v>
      </c>
      <c r="AM177" s="160" t="str">
        <f>MONTH(B177)&amp;"/"&amp;YEAR(B177)</f>
        <v>3/2026</v>
      </c>
      <c r="AN177" s="45">
        <f>WEEKNUM(B177)-WEEKNUM(EOMONTH(B177,-1)+1)+1</f>
        <v>4</v>
      </c>
      <c r="AO177" s="45" t="str">
        <f>MONTH(R177)&amp;"/"&amp;YEAR(R177)</f>
        <v>5/2026</v>
      </c>
      <c r="AP177" s="45">
        <f>WEEKNUM(R177)-WEEKNUM(EOMONTH(R177,-1)+1)+1</f>
        <v>4</v>
      </c>
      <c r="AQ177" s="45">
        <f>IF(AU177="S",IF(Q177="1. Aceitou o programa",R177-B177,0),0)</f>
        <v>57</v>
      </c>
      <c r="AR177" s="45">
        <f>IF(AU177="S",IF(AND(S177&lt;&gt;"",R177&lt;&gt;""),S177-R177,0),0)</f>
        <v>0</v>
      </c>
      <c r="AS177" s="45">
        <f>IF(AU177="S",IF(Q177="1. Aceitou o programa",IF(OR(X177="Não se Aplica",X177=""),IF(OR(W177="Não se Aplica",W177=""),0,W177-V177),AVERAGE(X177-W177,W177-V177)),0),0)</f>
        <v>14</v>
      </c>
      <c r="AT177" s="45">
        <f>IF(AU177="S",IF(AND(Q177="1. Aceitou o programa",AB177="Realizada"),IFERROR(IF(AA177="",0,AA177-R177),0),0),0)</f>
        <v>0</v>
      </c>
      <c r="AU177" s="45" t="str">
        <f>_xlfn.XLOOKUP(U177,'Lista Suspensa'!$AA$20:$AA$23,'Lista Suspensa'!$AB$20:$AB$23,"N/A")</f>
        <v>S</v>
      </c>
    </row>
    <row r="178" spans="1:47" ht="12" customHeight="1" x14ac:dyDescent="0.3">
      <c r="A178" s="87" t="s">
        <v>47</v>
      </c>
      <c r="B178" s="88">
        <v>46104</v>
      </c>
      <c r="C178" s="89" t="s">
        <v>48</v>
      </c>
      <c r="D178" s="89" t="s">
        <v>49</v>
      </c>
      <c r="E178" s="189">
        <v>83343512</v>
      </c>
      <c r="F178" s="182" t="s">
        <v>700</v>
      </c>
      <c r="G178" s="90">
        <v>21509900837</v>
      </c>
      <c r="H178" s="91">
        <v>30022</v>
      </c>
      <c r="I178" s="89"/>
      <c r="J178" s="89" t="s">
        <v>84</v>
      </c>
      <c r="K178" s="89" t="s">
        <v>52</v>
      </c>
      <c r="L178" s="89" t="s">
        <v>85</v>
      </c>
      <c r="M178" s="89" t="s">
        <v>701</v>
      </c>
      <c r="N178" s="89" t="s">
        <v>229</v>
      </c>
      <c r="O178" s="92" t="s">
        <v>702</v>
      </c>
      <c r="P178" s="93" t="s">
        <v>57</v>
      </c>
      <c r="Q178" s="110" t="s">
        <v>58</v>
      </c>
      <c r="R178" s="94">
        <v>46161</v>
      </c>
      <c r="S178" s="95"/>
      <c r="T178" s="95" t="s">
        <v>59</v>
      </c>
      <c r="U178" s="95" t="s">
        <v>60</v>
      </c>
      <c r="V178" s="91">
        <v>46147</v>
      </c>
      <c r="W178" s="91">
        <v>46161</v>
      </c>
      <c r="X178" s="91" t="s">
        <v>432</v>
      </c>
      <c r="Y178" s="96" t="s">
        <v>73</v>
      </c>
      <c r="Z178" s="89" t="s">
        <v>2798</v>
      </c>
      <c r="AA178" s="95" t="s">
        <v>11193</v>
      </c>
      <c r="AB178" s="95" t="s">
        <v>11186</v>
      </c>
      <c r="AC178" s="95" t="s">
        <v>63</v>
      </c>
      <c r="AD178" s="95" t="s">
        <v>63</v>
      </c>
      <c r="AE178" s="95" t="s">
        <v>63</v>
      </c>
      <c r="AF178" s="95" t="s">
        <v>63</v>
      </c>
      <c r="AG178" s="194" t="s">
        <v>703</v>
      </c>
      <c r="AH178" s="95" t="s">
        <v>63</v>
      </c>
      <c r="AI178" s="97"/>
      <c r="AJ178" s="97" t="s">
        <v>65</v>
      </c>
      <c r="AK178" s="97" t="s">
        <v>66</v>
      </c>
      <c r="AL178" s="45" t="s">
        <v>67</v>
      </c>
      <c r="AM178" s="160" t="str">
        <f>MONTH(B178)&amp;"/"&amp;YEAR(B178)</f>
        <v>3/2026</v>
      </c>
      <c r="AN178" s="45">
        <f>WEEKNUM(B178)-WEEKNUM(EOMONTH(B178,-1)+1)+1</f>
        <v>4</v>
      </c>
      <c r="AO178" s="45" t="str">
        <f>MONTH(R178)&amp;"/"&amp;YEAR(R178)</f>
        <v>5/2026</v>
      </c>
      <c r="AP178" s="45">
        <f>WEEKNUM(R178)-WEEKNUM(EOMONTH(R178,-1)+1)+1</f>
        <v>4</v>
      </c>
      <c r="AQ178" s="45">
        <f>IF(AU178="S",IF(Q178="1. Aceitou o programa",R178-B178,0),0)</f>
        <v>57</v>
      </c>
      <c r="AR178" s="45">
        <f>IF(AU178="S",IF(AND(S178&lt;&gt;"",R178&lt;&gt;""),S178-R178,0),0)</f>
        <v>0</v>
      </c>
      <c r="AS178" s="45">
        <f>IF(AU178="S",IF(Q178="1. Aceitou o programa",IF(OR(X178="Não se Aplica",X178=""),IF(OR(W178="Não se Aplica",W178=""),0,W178-V178),AVERAGE(X178-W178,W178-V178)),0),0)</f>
        <v>14</v>
      </c>
      <c r="AT178" s="45">
        <f>IF(AU178="S",IF(AND(Q178="1. Aceitou o programa",AB178="Realizada"),IFERROR(IF(AA178="",0,AA178-R178),0),0),0)</f>
        <v>0</v>
      </c>
      <c r="AU178" s="45" t="str">
        <f>_xlfn.XLOOKUP(U178,'Lista Suspensa'!$AA$20:$AA$23,'Lista Suspensa'!$AB$20:$AB$23,"N/A")</f>
        <v>S</v>
      </c>
    </row>
    <row r="179" spans="1:47" ht="12" customHeight="1" x14ac:dyDescent="0.3">
      <c r="A179" s="87" t="s">
        <v>47</v>
      </c>
      <c r="B179" s="88">
        <v>46104</v>
      </c>
      <c r="C179" s="89" t="s">
        <v>48</v>
      </c>
      <c r="D179" s="89" t="s">
        <v>49</v>
      </c>
      <c r="E179" s="189">
        <v>83393839</v>
      </c>
      <c r="F179" s="182" t="s">
        <v>704</v>
      </c>
      <c r="G179" s="90">
        <v>49406877830</v>
      </c>
      <c r="H179" s="91">
        <v>35658</v>
      </c>
      <c r="I179" s="89"/>
      <c r="J179" s="89" t="s">
        <v>51</v>
      </c>
      <c r="K179" s="89" t="s">
        <v>52</v>
      </c>
      <c r="L179" s="89" t="s">
        <v>85</v>
      </c>
      <c r="M179" s="89" t="s">
        <v>317</v>
      </c>
      <c r="N179" s="89" t="s">
        <v>229</v>
      </c>
      <c r="O179" s="92" t="s">
        <v>318</v>
      </c>
      <c r="P179" s="93" t="s">
        <v>57</v>
      </c>
      <c r="Q179" s="110" t="s">
        <v>58</v>
      </c>
      <c r="R179" s="94">
        <v>46161</v>
      </c>
      <c r="S179" s="95"/>
      <c r="T179" s="95" t="s">
        <v>59</v>
      </c>
      <c r="U179" s="95" t="s">
        <v>60</v>
      </c>
      <c r="V179" s="91">
        <v>46147</v>
      </c>
      <c r="W179" s="91">
        <v>46161</v>
      </c>
      <c r="X179" s="91" t="s">
        <v>432</v>
      </c>
      <c r="Y179" s="96" t="s">
        <v>73</v>
      </c>
      <c r="Z179" s="89" t="s">
        <v>2798</v>
      </c>
      <c r="AA179" s="95" t="s">
        <v>11194</v>
      </c>
      <c r="AB179" s="95" t="s">
        <v>11186</v>
      </c>
      <c r="AC179" s="95" t="s">
        <v>63</v>
      </c>
      <c r="AD179" s="95" t="s">
        <v>63</v>
      </c>
      <c r="AE179" s="95" t="s">
        <v>63</v>
      </c>
      <c r="AF179" s="95" t="s">
        <v>63</v>
      </c>
      <c r="AG179" s="194" t="s">
        <v>376</v>
      </c>
      <c r="AH179" s="95" t="s">
        <v>63</v>
      </c>
      <c r="AI179" s="97"/>
      <c r="AJ179" s="97" t="s">
        <v>65</v>
      </c>
      <c r="AK179" s="97" t="s">
        <v>66</v>
      </c>
      <c r="AL179" s="45" t="s">
        <v>67</v>
      </c>
      <c r="AM179" s="160" t="str">
        <f>MONTH(B179)&amp;"/"&amp;YEAR(B179)</f>
        <v>3/2026</v>
      </c>
      <c r="AN179" s="45">
        <f>WEEKNUM(B179)-WEEKNUM(EOMONTH(B179,-1)+1)+1</f>
        <v>4</v>
      </c>
      <c r="AO179" s="45" t="str">
        <f>MONTH(R179)&amp;"/"&amp;YEAR(R179)</f>
        <v>5/2026</v>
      </c>
      <c r="AP179" s="45">
        <f>WEEKNUM(R179)-WEEKNUM(EOMONTH(R179,-1)+1)+1</f>
        <v>4</v>
      </c>
      <c r="AQ179" s="45">
        <f>IF(AU179="S",IF(Q179="1. Aceitou o programa",R179-B179,0),0)</f>
        <v>57</v>
      </c>
      <c r="AR179" s="45">
        <f>IF(AU179="S",IF(AND(S179&lt;&gt;"",R179&lt;&gt;""),S179-R179,0),0)</f>
        <v>0</v>
      </c>
      <c r="AS179" s="45">
        <f>IF(AU179="S",IF(Q179="1. Aceitou o programa",IF(OR(X179="Não se Aplica",X179=""),IF(OR(W179="Não se Aplica",W179=""),0,W179-V179),AVERAGE(X179-W179,W179-V179)),0),0)</f>
        <v>14</v>
      </c>
      <c r="AT179" s="45">
        <f>IF(AU179="S",IF(AND(Q179="1. Aceitou o programa",AB179="Realizada"),IFERROR(IF(AA179="",0,AA179-R179),0),0),0)</f>
        <v>0</v>
      </c>
      <c r="AU179" s="45" t="str">
        <f>_xlfn.XLOOKUP(U179,'Lista Suspensa'!$AA$20:$AA$23,'Lista Suspensa'!$AB$20:$AB$23,"N/A")</f>
        <v>S</v>
      </c>
    </row>
    <row r="180" spans="1:47" ht="12" customHeight="1" x14ac:dyDescent="0.3">
      <c r="A180" s="87" t="s">
        <v>47</v>
      </c>
      <c r="B180" s="88">
        <v>46104</v>
      </c>
      <c r="C180" s="89" t="s">
        <v>48</v>
      </c>
      <c r="D180" s="89" t="s">
        <v>49</v>
      </c>
      <c r="E180" s="189">
        <v>83407747</v>
      </c>
      <c r="F180" s="182" t="s">
        <v>705</v>
      </c>
      <c r="G180" s="90">
        <v>30701660759</v>
      </c>
      <c r="H180" s="91">
        <v>20222</v>
      </c>
      <c r="I180" s="89"/>
      <c r="J180" s="89" t="s">
        <v>51</v>
      </c>
      <c r="K180" s="89" t="s">
        <v>76</v>
      </c>
      <c r="L180" s="89" t="s">
        <v>101</v>
      </c>
      <c r="M180" s="89" t="s">
        <v>706</v>
      </c>
      <c r="N180" s="89" t="s">
        <v>137</v>
      </c>
      <c r="O180" s="92" t="s">
        <v>707</v>
      </c>
      <c r="P180" s="93" t="s">
        <v>57</v>
      </c>
      <c r="Q180" s="110" t="s">
        <v>58</v>
      </c>
      <c r="R180" s="94">
        <v>46161</v>
      </c>
      <c r="S180" s="95"/>
      <c r="T180" s="95" t="s">
        <v>59</v>
      </c>
      <c r="U180" s="95" t="s">
        <v>60</v>
      </c>
      <c r="V180" s="91">
        <v>46147</v>
      </c>
      <c r="W180" s="91">
        <v>46161</v>
      </c>
      <c r="X180" s="91" t="s">
        <v>432</v>
      </c>
      <c r="Y180" s="96" t="s">
        <v>73</v>
      </c>
      <c r="Z180" s="89" t="s">
        <v>2798</v>
      </c>
      <c r="AA180" s="95" t="s">
        <v>11195</v>
      </c>
      <c r="AB180" s="95" t="s">
        <v>11186</v>
      </c>
      <c r="AC180" s="95" t="s">
        <v>63</v>
      </c>
      <c r="AD180" s="95" t="s">
        <v>63</v>
      </c>
      <c r="AE180" s="95" t="s">
        <v>63</v>
      </c>
      <c r="AF180" s="95" t="s">
        <v>63</v>
      </c>
      <c r="AG180" s="194" t="s">
        <v>104</v>
      </c>
      <c r="AH180" s="95" t="s">
        <v>63</v>
      </c>
      <c r="AI180" s="97"/>
      <c r="AJ180" s="97" t="s">
        <v>65</v>
      </c>
      <c r="AK180" s="97" t="s">
        <v>66</v>
      </c>
      <c r="AL180" s="45" t="s">
        <v>67</v>
      </c>
      <c r="AM180" s="160" t="str">
        <f>MONTH(B180)&amp;"/"&amp;YEAR(B180)</f>
        <v>3/2026</v>
      </c>
      <c r="AN180" s="45">
        <f>WEEKNUM(B180)-WEEKNUM(EOMONTH(B180,-1)+1)+1</f>
        <v>4</v>
      </c>
      <c r="AO180" s="45" t="str">
        <f>MONTH(R180)&amp;"/"&amp;YEAR(R180)</f>
        <v>5/2026</v>
      </c>
      <c r="AP180" s="45">
        <f>WEEKNUM(R180)-WEEKNUM(EOMONTH(R180,-1)+1)+1</f>
        <v>4</v>
      </c>
      <c r="AQ180" s="45">
        <f>IF(AU180="S",IF(Q180="1. Aceitou o programa",R180-B180,0),0)</f>
        <v>57</v>
      </c>
      <c r="AR180" s="45">
        <f>IF(AU180="S",IF(AND(S180&lt;&gt;"",R180&lt;&gt;""),S180-R180,0),0)</f>
        <v>0</v>
      </c>
      <c r="AS180" s="45">
        <f>IF(AU180="S",IF(Q180="1. Aceitou o programa",IF(OR(X180="Não se Aplica",X180=""),IF(OR(W180="Não se Aplica",W180=""),0,W180-V180),AVERAGE(X180-W180,W180-V180)),0),0)</f>
        <v>14</v>
      </c>
      <c r="AT180" s="45">
        <f>IF(AU180="S",IF(AND(Q180="1. Aceitou o programa",AB180="Realizada"),IFERROR(IF(AA180="",0,AA180-R180),0),0),0)</f>
        <v>0</v>
      </c>
      <c r="AU180" s="45" t="str">
        <f>_xlfn.XLOOKUP(U180,'Lista Suspensa'!$AA$20:$AA$23,'Lista Suspensa'!$AB$20:$AB$23,"N/A")</f>
        <v>S</v>
      </c>
    </row>
    <row r="181" spans="1:47" ht="12" customHeight="1" x14ac:dyDescent="0.3">
      <c r="A181" s="87" t="s">
        <v>47</v>
      </c>
      <c r="B181" s="88">
        <v>46104</v>
      </c>
      <c r="C181" s="89" t="s">
        <v>48</v>
      </c>
      <c r="D181" s="89" t="s">
        <v>49</v>
      </c>
      <c r="E181" s="189">
        <v>83500590</v>
      </c>
      <c r="F181" s="182" t="s">
        <v>708</v>
      </c>
      <c r="G181" s="90">
        <v>8726342723</v>
      </c>
      <c r="H181" s="91">
        <v>29357</v>
      </c>
      <c r="I181" s="89"/>
      <c r="J181" s="89" t="s">
        <v>51</v>
      </c>
      <c r="K181" s="89" t="s">
        <v>76</v>
      </c>
      <c r="L181" s="89" t="s">
        <v>303</v>
      </c>
      <c r="M181" s="89" t="s">
        <v>334</v>
      </c>
      <c r="N181" s="89" t="s">
        <v>176</v>
      </c>
      <c r="O181" s="92" t="s">
        <v>709</v>
      </c>
      <c r="P181" s="93" t="s">
        <v>57</v>
      </c>
      <c r="Q181" s="110" t="s">
        <v>58</v>
      </c>
      <c r="R181" s="94">
        <v>46161</v>
      </c>
      <c r="S181" s="95"/>
      <c r="T181" s="95" t="s">
        <v>59</v>
      </c>
      <c r="U181" s="95" t="s">
        <v>60</v>
      </c>
      <c r="V181" s="91">
        <v>46147</v>
      </c>
      <c r="W181" s="91">
        <v>46161</v>
      </c>
      <c r="X181" s="91" t="s">
        <v>432</v>
      </c>
      <c r="Y181" s="96" t="s">
        <v>73</v>
      </c>
      <c r="Z181" s="89" t="s">
        <v>2798</v>
      </c>
      <c r="AA181" s="95" t="s">
        <v>11196</v>
      </c>
      <c r="AB181" s="95" t="s">
        <v>11186</v>
      </c>
      <c r="AC181" s="95" t="s">
        <v>63</v>
      </c>
      <c r="AD181" s="95" t="s">
        <v>63</v>
      </c>
      <c r="AE181" s="95" t="s">
        <v>63</v>
      </c>
      <c r="AF181" s="95" t="s">
        <v>63</v>
      </c>
      <c r="AG181" s="194" t="s">
        <v>710</v>
      </c>
      <c r="AH181" s="95" t="s">
        <v>63</v>
      </c>
      <c r="AI181" s="97"/>
      <c r="AJ181" s="97" t="s">
        <v>65</v>
      </c>
      <c r="AK181" s="97" t="s">
        <v>66</v>
      </c>
      <c r="AL181" s="45" t="s">
        <v>67</v>
      </c>
      <c r="AM181" s="160" t="str">
        <f>MONTH(B181)&amp;"/"&amp;YEAR(B181)</f>
        <v>3/2026</v>
      </c>
      <c r="AN181" s="45">
        <f>WEEKNUM(B181)-WEEKNUM(EOMONTH(B181,-1)+1)+1</f>
        <v>4</v>
      </c>
      <c r="AO181" s="45" t="str">
        <f>MONTH(R181)&amp;"/"&amp;YEAR(R181)</f>
        <v>5/2026</v>
      </c>
      <c r="AP181" s="45">
        <f>WEEKNUM(R181)-WEEKNUM(EOMONTH(R181,-1)+1)+1</f>
        <v>4</v>
      </c>
      <c r="AQ181" s="45">
        <f>IF(AU181="S",IF(Q181="1. Aceitou o programa",R181-B181,0),0)</f>
        <v>57</v>
      </c>
      <c r="AR181" s="45">
        <f>IF(AU181="S",IF(AND(S181&lt;&gt;"",R181&lt;&gt;""),S181-R181,0),0)</f>
        <v>0</v>
      </c>
      <c r="AS181" s="45">
        <f>IF(AU181="S",IF(Q181="1. Aceitou o programa",IF(OR(X181="Não se Aplica",X181=""),IF(OR(W181="Não se Aplica",W181=""),0,W181-V181),AVERAGE(X181-W181,W181-V181)),0),0)</f>
        <v>14</v>
      </c>
      <c r="AT181" s="45">
        <f>IF(AU181="S",IF(AND(Q181="1. Aceitou o programa",AB181="Realizada"),IFERROR(IF(AA181="",0,AA181-R181),0),0),0)</f>
        <v>0</v>
      </c>
      <c r="AU181" s="45" t="str">
        <f>_xlfn.XLOOKUP(U181,'Lista Suspensa'!$AA$20:$AA$23,'Lista Suspensa'!$AB$20:$AB$23,"N/A")</f>
        <v>S</v>
      </c>
    </row>
    <row r="182" spans="1:47" ht="12" customHeight="1" x14ac:dyDescent="0.3">
      <c r="A182" s="87" t="s">
        <v>47</v>
      </c>
      <c r="B182" s="88">
        <v>46104</v>
      </c>
      <c r="C182" s="89" t="s">
        <v>48</v>
      </c>
      <c r="D182" s="89" t="s">
        <v>49</v>
      </c>
      <c r="E182" s="189">
        <v>83526413</v>
      </c>
      <c r="F182" s="182" t="s">
        <v>711</v>
      </c>
      <c r="G182" s="90">
        <v>7371475801</v>
      </c>
      <c r="H182" s="91">
        <v>23184</v>
      </c>
      <c r="I182" s="89"/>
      <c r="J182" s="89" t="s">
        <v>51</v>
      </c>
      <c r="K182" s="89" t="s">
        <v>52</v>
      </c>
      <c r="L182" s="89" t="s">
        <v>85</v>
      </c>
      <c r="M182" s="89" t="s">
        <v>712</v>
      </c>
      <c r="N182" s="89" t="s">
        <v>229</v>
      </c>
      <c r="O182" s="92" t="s">
        <v>713</v>
      </c>
      <c r="P182" s="93" t="s">
        <v>57</v>
      </c>
      <c r="Q182" s="110" t="s">
        <v>58</v>
      </c>
      <c r="R182" s="94">
        <v>46161</v>
      </c>
      <c r="S182" s="95"/>
      <c r="T182" s="95" t="s">
        <v>59</v>
      </c>
      <c r="U182" s="95" t="s">
        <v>60</v>
      </c>
      <c r="V182" s="91">
        <v>46147</v>
      </c>
      <c r="W182" s="91">
        <v>46161</v>
      </c>
      <c r="X182" s="91" t="s">
        <v>432</v>
      </c>
      <c r="Y182" s="96" t="s">
        <v>73</v>
      </c>
      <c r="Z182" s="89" t="s">
        <v>2798</v>
      </c>
      <c r="AA182" s="95" t="s">
        <v>11046</v>
      </c>
      <c r="AB182" s="95" t="s">
        <v>11186</v>
      </c>
      <c r="AC182" s="95" t="s">
        <v>63</v>
      </c>
      <c r="AD182" s="95" t="s">
        <v>63</v>
      </c>
      <c r="AE182" s="95" t="s">
        <v>63</v>
      </c>
      <c r="AF182" s="95" t="s">
        <v>63</v>
      </c>
      <c r="AG182" s="194" t="s">
        <v>714</v>
      </c>
      <c r="AH182" s="95" t="s">
        <v>63</v>
      </c>
      <c r="AI182" s="97"/>
      <c r="AJ182" s="97" t="s">
        <v>65</v>
      </c>
      <c r="AK182" s="97" t="s">
        <v>66</v>
      </c>
      <c r="AL182" s="45" t="s">
        <v>67</v>
      </c>
      <c r="AM182" s="160" t="str">
        <f>MONTH(B182)&amp;"/"&amp;YEAR(B182)</f>
        <v>3/2026</v>
      </c>
      <c r="AN182" s="45">
        <f>WEEKNUM(B182)-WEEKNUM(EOMONTH(B182,-1)+1)+1</f>
        <v>4</v>
      </c>
      <c r="AO182" s="45" t="str">
        <f>MONTH(R182)&amp;"/"&amp;YEAR(R182)</f>
        <v>5/2026</v>
      </c>
      <c r="AP182" s="45">
        <f>WEEKNUM(R182)-WEEKNUM(EOMONTH(R182,-1)+1)+1</f>
        <v>4</v>
      </c>
      <c r="AQ182" s="45">
        <f>IF(AU182="S",IF(Q182="1. Aceitou o programa",R182-B182,0),0)</f>
        <v>57</v>
      </c>
      <c r="AR182" s="45">
        <f>IF(AU182="S",IF(AND(S182&lt;&gt;"",R182&lt;&gt;""),S182-R182,0),0)</f>
        <v>0</v>
      </c>
      <c r="AS182" s="45">
        <f>IF(AU182="S",IF(Q182="1. Aceitou o programa",IF(OR(X182="Não se Aplica",X182=""),IF(OR(W182="Não se Aplica",W182=""),0,W182-V182),AVERAGE(X182-W182,W182-V182)),0),0)</f>
        <v>14</v>
      </c>
      <c r="AT182" s="45">
        <f>IF(AU182="S",IF(AND(Q182="1. Aceitou o programa",AB182="Realizada"),IFERROR(IF(AA182="",0,AA182-R182),0),0),0)</f>
        <v>0</v>
      </c>
      <c r="AU182" s="45" t="str">
        <f>_xlfn.XLOOKUP(U182,'Lista Suspensa'!$AA$20:$AA$23,'Lista Suspensa'!$AB$20:$AB$23,"N/A")</f>
        <v>S</v>
      </c>
    </row>
    <row r="183" spans="1:47" ht="12" customHeight="1" x14ac:dyDescent="0.3">
      <c r="A183" s="87" t="s">
        <v>47</v>
      </c>
      <c r="B183" s="88">
        <v>46104</v>
      </c>
      <c r="C183" s="89" t="s">
        <v>48</v>
      </c>
      <c r="D183" s="89" t="s">
        <v>49</v>
      </c>
      <c r="E183" s="189">
        <v>83643546</v>
      </c>
      <c r="F183" s="182" t="s">
        <v>715</v>
      </c>
      <c r="G183" s="90">
        <v>28759372869</v>
      </c>
      <c r="H183" s="91">
        <v>28966</v>
      </c>
      <c r="I183" s="89"/>
      <c r="J183" s="89" t="s">
        <v>51</v>
      </c>
      <c r="K183" s="89" t="s">
        <v>52</v>
      </c>
      <c r="L183" s="89" t="s">
        <v>85</v>
      </c>
      <c r="M183" s="89" t="s">
        <v>716</v>
      </c>
      <c r="N183" s="89" t="s">
        <v>197</v>
      </c>
      <c r="O183" s="92" t="s">
        <v>717</v>
      </c>
      <c r="P183" s="93" t="s">
        <v>57</v>
      </c>
      <c r="Q183" s="110" t="s">
        <v>58</v>
      </c>
      <c r="R183" s="94">
        <v>46161</v>
      </c>
      <c r="S183" s="95"/>
      <c r="T183" s="95" t="s">
        <v>59</v>
      </c>
      <c r="U183" s="95" t="s">
        <v>60</v>
      </c>
      <c r="V183" s="91">
        <v>46147</v>
      </c>
      <c r="W183" s="91">
        <v>46161</v>
      </c>
      <c r="X183" s="91" t="s">
        <v>432</v>
      </c>
      <c r="Y183" s="96" t="s">
        <v>73</v>
      </c>
      <c r="Z183" s="89" t="s">
        <v>2798</v>
      </c>
      <c r="AA183" s="95" t="s">
        <v>11047</v>
      </c>
      <c r="AB183" s="95" t="s">
        <v>11186</v>
      </c>
      <c r="AC183" s="95" t="s">
        <v>63</v>
      </c>
      <c r="AD183" s="95" t="s">
        <v>63</v>
      </c>
      <c r="AE183" s="95" t="s">
        <v>63</v>
      </c>
      <c r="AF183" s="95" t="s">
        <v>63</v>
      </c>
      <c r="AG183" s="194" t="s">
        <v>143</v>
      </c>
      <c r="AH183" s="95" t="s">
        <v>63</v>
      </c>
      <c r="AI183" s="97"/>
      <c r="AJ183" s="97" t="s">
        <v>65</v>
      </c>
      <c r="AK183" s="97" t="s">
        <v>66</v>
      </c>
      <c r="AL183" s="45" t="s">
        <v>67</v>
      </c>
      <c r="AM183" s="160" t="str">
        <f>MONTH(B183)&amp;"/"&amp;YEAR(B183)</f>
        <v>3/2026</v>
      </c>
      <c r="AN183" s="45">
        <f>WEEKNUM(B183)-WEEKNUM(EOMONTH(B183,-1)+1)+1</f>
        <v>4</v>
      </c>
      <c r="AO183" s="45" t="str">
        <f>MONTH(R183)&amp;"/"&amp;YEAR(R183)</f>
        <v>5/2026</v>
      </c>
      <c r="AP183" s="45">
        <f>WEEKNUM(R183)-WEEKNUM(EOMONTH(R183,-1)+1)+1</f>
        <v>4</v>
      </c>
      <c r="AQ183" s="45">
        <f>IF(AU183="S",IF(Q183="1. Aceitou o programa",R183-B183,0),0)</f>
        <v>57</v>
      </c>
      <c r="AR183" s="45">
        <f>IF(AU183="S",IF(AND(S183&lt;&gt;"",R183&lt;&gt;""),S183-R183,0),0)</f>
        <v>0</v>
      </c>
      <c r="AS183" s="45">
        <f>IF(AU183="S",IF(Q183="1. Aceitou o programa",IF(OR(X183="Não se Aplica",X183=""),IF(OR(W183="Não se Aplica",W183=""),0,W183-V183),AVERAGE(X183-W183,W183-V183)),0),0)</f>
        <v>14</v>
      </c>
      <c r="AT183" s="45">
        <f>IF(AU183="S",IF(AND(Q183="1. Aceitou o programa",AB183="Realizada"),IFERROR(IF(AA183="",0,AA183-R183),0),0),0)</f>
        <v>0</v>
      </c>
      <c r="AU183" s="45" t="str">
        <f>_xlfn.XLOOKUP(U183,'Lista Suspensa'!$AA$20:$AA$23,'Lista Suspensa'!$AB$20:$AB$23,"N/A")</f>
        <v>S</v>
      </c>
    </row>
    <row r="184" spans="1:47" ht="12" customHeight="1" x14ac:dyDescent="0.3">
      <c r="A184" s="87" t="s">
        <v>47</v>
      </c>
      <c r="B184" s="88">
        <v>46104</v>
      </c>
      <c r="C184" s="89" t="s">
        <v>48</v>
      </c>
      <c r="D184" s="89" t="s">
        <v>49</v>
      </c>
      <c r="E184" s="189">
        <v>83703325</v>
      </c>
      <c r="F184" s="182" t="s">
        <v>718</v>
      </c>
      <c r="G184" s="90">
        <v>24643205873</v>
      </c>
      <c r="H184" s="91">
        <v>27457</v>
      </c>
      <c r="I184" s="89"/>
      <c r="J184" s="89" t="s">
        <v>84</v>
      </c>
      <c r="K184" s="89" t="s">
        <v>52</v>
      </c>
      <c r="L184" s="89" t="s">
        <v>85</v>
      </c>
      <c r="M184" s="89" t="s">
        <v>719</v>
      </c>
      <c r="N184" s="89" t="s">
        <v>137</v>
      </c>
      <c r="O184" s="92" t="s">
        <v>720</v>
      </c>
      <c r="P184" s="93" t="s">
        <v>57</v>
      </c>
      <c r="Q184" s="110" t="s">
        <v>58</v>
      </c>
      <c r="R184" s="94">
        <v>46161</v>
      </c>
      <c r="S184" s="95"/>
      <c r="T184" s="95" t="s">
        <v>59</v>
      </c>
      <c r="U184" s="95" t="s">
        <v>60</v>
      </c>
      <c r="V184" s="91">
        <v>46147</v>
      </c>
      <c r="W184" s="91">
        <v>46161</v>
      </c>
      <c r="X184" s="91" t="s">
        <v>432</v>
      </c>
      <c r="Y184" s="96" t="s">
        <v>73</v>
      </c>
      <c r="Z184" s="89" t="s">
        <v>2798</v>
      </c>
      <c r="AA184" s="95" t="s">
        <v>11048</v>
      </c>
      <c r="AB184" s="95" t="s">
        <v>11186</v>
      </c>
      <c r="AC184" s="95" t="s">
        <v>63</v>
      </c>
      <c r="AD184" s="95" t="s">
        <v>63</v>
      </c>
      <c r="AE184" s="95" t="s">
        <v>63</v>
      </c>
      <c r="AF184" s="95" t="s">
        <v>63</v>
      </c>
      <c r="AG184" s="194" t="s">
        <v>156</v>
      </c>
      <c r="AH184" s="95" t="s">
        <v>63</v>
      </c>
      <c r="AI184" s="97"/>
      <c r="AJ184" s="97" t="s">
        <v>65</v>
      </c>
      <c r="AK184" s="97" t="s">
        <v>66</v>
      </c>
      <c r="AL184" s="45" t="s">
        <v>67</v>
      </c>
      <c r="AM184" s="160" t="str">
        <f>MONTH(B184)&amp;"/"&amp;YEAR(B184)</f>
        <v>3/2026</v>
      </c>
      <c r="AN184" s="45">
        <f>WEEKNUM(B184)-WEEKNUM(EOMONTH(B184,-1)+1)+1</f>
        <v>4</v>
      </c>
      <c r="AO184" s="45" t="str">
        <f>MONTH(R184)&amp;"/"&amp;YEAR(R184)</f>
        <v>5/2026</v>
      </c>
      <c r="AP184" s="45">
        <f>WEEKNUM(R184)-WEEKNUM(EOMONTH(R184,-1)+1)+1</f>
        <v>4</v>
      </c>
      <c r="AQ184" s="45">
        <f>IF(AU184="S",IF(Q184="1. Aceitou o programa",R184-B184,0),0)</f>
        <v>57</v>
      </c>
      <c r="AR184" s="45">
        <f>IF(AU184="S",IF(AND(S184&lt;&gt;"",R184&lt;&gt;""),S184-R184,0),0)</f>
        <v>0</v>
      </c>
      <c r="AS184" s="45">
        <f>IF(AU184="S",IF(Q184="1. Aceitou o programa",IF(OR(X184="Não se Aplica",X184=""),IF(OR(W184="Não se Aplica",W184=""),0,W184-V184),AVERAGE(X184-W184,W184-V184)),0),0)</f>
        <v>14</v>
      </c>
      <c r="AT184" s="45">
        <f>IF(AU184="S",IF(AND(Q184="1. Aceitou o programa",AB184="Realizada"),IFERROR(IF(AA184="",0,AA184-R184),0),0),0)</f>
        <v>0</v>
      </c>
      <c r="AU184" s="45" t="str">
        <f>_xlfn.XLOOKUP(U184,'Lista Suspensa'!$AA$20:$AA$23,'Lista Suspensa'!$AB$20:$AB$23,"N/A")</f>
        <v>S</v>
      </c>
    </row>
    <row r="185" spans="1:47" ht="12" customHeight="1" x14ac:dyDescent="0.3">
      <c r="A185" s="87" t="s">
        <v>47</v>
      </c>
      <c r="B185" s="88">
        <v>46104</v>
      </c>
      <c r="C185" s="89" t="s">
        <v>48</v>
      </c>
      <c r="D185" s="89" t="s">
        <v>49</v>
      </c>
      <c r="E185" s="189">
        <v>87764696</v>
      </c>
      <c r="F185" s="182" t="s">
        <v>721</v>
      </c>
      <c r="G185" s="90">
        <v>48339320831</v>
      </c>
      <c r="H185" s="91">
        <v>36179</v>
      </c>
      <c r="I185" s="89"/>
      <c r="J185" s="89" t="s">
        <v>51</v>
      </c>
      <c r="K185" s="89" t="s">
        <v>52</v>
      </c>
      <c r="L185" s="89" t="s">
        <v>85</v>
      </c>
      <c r="M185" s="89" t="s">
        <v>234</v>
      </c>
      <c r="N185" s="89" t="s">
        <v>229</v>
      </c>
      <c r="O185" s="92" t="s">
        <v>722</v>
      </c>
      <c r="P185" s="93" t="s">
        <v>57</v>
      </c>
      <c r="Q185" s="110" t="s">
        <v>58</v>
      </c>
      <c r="R185" s="94">
        <v>46161</v>
      </c>
      <c r="S185" s="95"/>
      <c r="T185" s="95" t="s">
        <v>59</v>
      </c>
      <c r="U185" s="95" t="s">
        <v>60</v>
      </c>
      <c r="V185" s="91">
        <v>46147</v>
      </c>
      <c r="W185" s="91">
        <v>46161</v>
      </c>
      <c r="X185" s="91" t="s">
        <v>432</v>
      </c>
      <c r="Y185" s="96" t="s">
        <v>73</v>
      </c>
      <c r="Z185" s="89" t="s">
        <v>2798</v>
      </c>
      <c r="AA185" s="95" t="s">
        <v>11049</v>
      </c>
      <c r="AB185" s="95" t="s">
        <v>11186</v>
      </c>
      <c r="AC185" s="95" t="s">
        <v>63</v>
      </c>
      <c r="AD185" s="95" t="s">
        <v>63</v>
      </c>
      <c r="AE185" s="95" t="s">
        <v>63</v>
      </c>
      <c r="AF185" s="95" t="s">
        <v>63</v>
      </c>
      <c r="AG185" s="194" t="s">
        <v>554</v>
      </c>
      <c r="AH185" s="95" t="s">
        <v>63</v>
      </c>
      <c r="AI185" s="97"/>
      <c r="AJ185" s="97" t="s">
        <v>65</v>
      </c>
      <c r="AK185" s="97" t="s">
        <v>66</v>
      </c>
      <c r="AL185" s="45" t="s">
        <v>67</v>
      </c>
      <c r="AM185" s="160" t="str">
        <f>MONTH(B185)&amp;"/"&amp;YEAR(B185)</f>
        <v>3/2026</v>
      </c>
      <c r="AN185" s="45">
        <f>WEEKNUM(B185)-WEEKNUM(EOMONTH(B185,-1)+1)+1</f>
        <v>4</v>
      </c>
      <c r="AO185" s="45" t="str">
        <f>MONTH(R185)&amp;"/"&amp;YEAR(R185)</f>
        <v>5/2026</v>
      </c>
      <c r="AP185" s="45">
        <f>WEEKNUM(R185)-WEEKNUM(EOMONTH(R185,-1)+1)+1</f>
        <v>4</v>
      </c>
      <c r="AQ185" s="45">
        <f>IF(AU185="S",IF(Q185="1. Aceitou o programa",R185-B185,0),0)</f>
        <v>57</v>
      </c>
      <c r="AR185" s="45">
        <f>IF(AU185="S",IF(AND(S185&lt;&gt;"",R185&lt;&gt;""),S185-R185,0),0)</f>
        <v>0</v>
      </c>
      <c r="AS185" s="45">
        <f>IF(AU185="S",IF(Q185="1. Aceitou o programa",IF(OR(X185="Não se Aplica",X185=""),IF(OR(W185="Não se Aplica",W185=""),0,W185-V185),AVERAGE(X185-W185,W185-V185)),0),0)</f>
        <v>14</v>
      </c>
      <c r="AT185" s="45">
        <f>IF(AU185="S",IF(AND(Q185="1. Aceitou o programa",AB185="Realizada"),IFERROR(IF(AA185="",0,AA185-R185),0),0),0)</f>
        <v>0</v>
      </c>
      <c r="AU185" s="45" t="str">
        <f>_xlfn.XLOOKUP(U185,'Lista Suspensa'!$AA$20:$AA$23,'Lista Suspensa'!$AB$20:$AB$23,"N/A")</f>
        <v>S</v>
      </c>
    </row>
    <row r="186" spans="1:47" ht="12" customHeight="1" x14ac:dyDescent="0.3">
      <c r="A186" s="87" t="s">
        <v>47</v>
      </c>
      <c r="B186" s="88">
        <v>46104</v>
      </c>
      <c r="C186" s="89" t="s">
        <v>48</v>
      </c>
      <c r="D186" s="89" t="s">
        <v>49</v>
      </c>
      <c r="E186" s="189">
        <v>83672923</v>
      </c>
      <c r="F186" s="182" t="s">
        <v>723</v>
      </c>
      <c r="G186" s="90">
        <v>4267643741</v>
      </c>
      <c r="H186" s="91">
        <v>27770</v>
      </c>
      <c r="I186" s="89"/>
      <c r="J186" s="89" t="s">
        <v>51</v>
      </c>
      <c r="K186" s="89" t="s">
        <v>76</v>
      </c>
      <c r="L186" s="89" t="s">
        <v>191</v>
      </c>
      <c r="M186" s="89" t="s">
        <v>724</v>
      </c>
      <c r="N186" s="89" t="s">
        <v>291</v>
      </c>
      <c r="O186" s="92" t="s">
        <v>725</v>
      </c>
      <c r="P186" s="93" t="s">
        <v>57</v>
      </c>
      <c r="Q186" s="110" t="s">
        <v>58</v>
      </c>
      <c r="R186" s="94">
        <v>46161</v>
      </c>
      <c r="S186" s="95"/>
      <c r="T186" s="95" t="s">
        <v>59</v>
      </c>
      <c r="U186" s="95" t="s">
        <v>60</v>
      </c>
      <c r="V186" s="91">
        <v>46147</v>
      </c>
      <c r="W186" s="91">
        <v>46161</v>
      </c>
      <c r="X186" s="91" t="s">
        <v>432</v>
      </c>
      <c r="Y186" s="96" t="s">
        <v>73</v>
      </c>
      <c r="Z186" s="89" t="s">
        <v>2798</v>
      </c>
      <c r="AA186" s="95" t="s">
        <v>11050</v>
      </c>
      <c r="AB186" s="95" t="s">
        <v>11186</v>
      </c>
      <c r="AC186" s="95" t="s">
        <v>63</v>
      </c>
      <c r="AD186" s="95" t="s">
        <v>63</v>
      </c>
      <c r="AE186" s="95" t="s">
        <v>63</v>
      </c>
      <c r="AF186" s="95" t="s">
        <v>63</v>
      </c>
      <c r="AG186" s="194" t="s">
        <v>390</v>
      </c>
      <c r="AH186" s="95" t="s">
        <v>63</v>
      </c>
      <c r="AI186" s="97"/>
      <c r="AJ186" s="97" t="s">
        <v>65</v>
      </c>
      <c r="AK186" s="97" t="s">
        <v>66</v>
      </c>
      <c r="AL186" s="45" t="s">
        <v>67</v>
      </c>
      <c r="AM186" s="160" t="str">
        <f>MONTH(B186)&amp;"/"&amp;YEAR(B186)</f>
        <v>3/2026</v>
      </c>
      <c r="AN186" s="45">
        <f>WEEKNUM(B186)-WEEKNUM(EOMONTH(B186,-1)+1)+1</f>
        <v>4</v>
      </c>
      <c r="AO186" s="45" t="str">
        <f>MONTH(R186)&amp;"/"&amp;YEAR(R186)</f>
        <v>5/2026</v>
      </c>
      <c r="AP186" s="45">
        <f>WEEKNUM(R186)-WEEKNUM(EOMONTH(R186,-1)+1)+1</f>
        <v>4</v>
      </c>
      <c r="AQ186" s="45">
        <f>IF(AU186="S",IF(Q186="1. Aceitou o programa",R186-B186,0),0)</f>
        <v>57</v>
      </c>
      <c r="AR186" s="45">
        <f>IF(AU186="S",IF(AND(S186&lt;&gt;"",R186&lt;&gt;""),S186-R186,0),0)</f>
        <v>0</v>
      </c>
      <c r="AS186" s="45">
        <f>IF(AU186="S",IF(Q186="1. Aceitou o programa",IF(OR(X186="Não se Aplica",X186=""),IF(OR(W186="Não se Aplica",W186=""),0,W186-V186),AVERAGE(X186-W186,W186-V186)),0),0)</f>
        <v>14</v>
      </c>
      <c r="AT186" s="45">
        <f>IF(AU186="S",IF(AND(Q186="1. Aceitou o programa",AB186="Realizada"),IFERROR(IF(AA186="",0,AA186-R186),0),0),0)</f>
        <v>0</v>
      </c>
      <c r="AU186" s="45" t="str">
        <f>_xlfn.XLOOKUP(U186,'Lista Suspensa'!$AA$20:$AA$23,'Lista Suspensa'!$AB$20:$AB$23,"N/A")</f>
        <v>S</v>
      </c>
    </row>
    <row r="187" spans="1:47" ht="12" customHeight="1" x14ac:dyDescent="0.3">
      <c r="A187" s="87" t="s">
        <v>47</v>
      </c>
      <c r="B187" s="88">
        <v>46104</v>
      </c>
      <c r="C187" s="89" t="s">
        <v>48</v>
      </c>
      <c r="D187" s="89" t="s">
        <v>49</v>
      </c>
      <c r="E187" s="189">
        <v>82152301</v>
      </c>
      <c r="F187" s="182" t="s">
        <v>726</v>
      </c>
      <c r="G187" s="90">
        <v>1136456783</v>
      </c>
      <c r="H187" s="91">
        <v>25054</v>
      </c>
      <c r="I187" s="89"/>
      <c r="J187" s="89" t="s">
        <v>51</v>
      </c>
      <c r="K187" s="89" t="s">
        <v>76</v>
      </c>
      <c r="L187" s="89" t="s">
        <v>191</v>
      </c>
      <c r="M187" s="89" t="s">
        <v>727</v>
      </c>
      <c r="N187" s="89" t="s">
        <v>137</v>
      </c>
      <c r="O187" s="92" t="s">
        <v>728</v>
      </c>
      <c r="P187" s="93" t="s">
        <v>57</v>
      </c>
      <c r="Q187" s="110" t="s">
        <v>58</v>
      </c>
      <c r="R187" s="94">
        <v>46161</v>
      </c>
      <c r="S187" s="95"/>
      <c r="T187" s="95" t="s">
        <v>59</v>
      </c>
      <c r="U187" s="95" t="s">
        <v>60</v>
      </c>
      <c r="V187" s="91">
        <v>46147</v>
      </c>
      <c r="W187" s="91">
        <v>46161</v>
      </c>
      <c r="X187" s="91" t="s">
        <v>432</v>
      </c>
      <c r="Y187" s="96" t="s">
        <v>73</v>
      </c>
      <c r="Z187" s="89" t="s">
        <v>2798</v>
      </c>
      <c r="AA187" s="95" t="s">
        <v>11051</v>
      </c>
      <c r="AB187" s="95" t="s">
        <v>11186</v>
      </c>
      <c r="AC187" s="95" t="s">
        <v>63</v>
      </c>
      <c r="AD187" s="95" t="s">
        <v>63</v>
      </c>
      <c r="AE187" s="95" t="s">
        <v>63</v>
      </c>
      <c r="AF187" s="95" t="s">
        <v>63</v>
      </c>
      <c r="AG187" s="194" t="s">
        <v>194</v>
      </c>
      <c r="AH187" s="95" t="s">
        <v>63</v>
      </c>
      <c r="AI187" s="97"/>
      <c r="AJ187" s="97" t="s">
        <v>65</v>
      </c>
      <c r="AK187" s="97" t="s">
        <v>66</v>
      </c>
      <c r="AL187" s="45" t="s">
        <v>67</v>
      </c>
      <c r="AM187" s="160" t="str">
        <f>MONTH(B187)&amp;"/"&amp;YEAR(B187)</f>
        <v>3/2026</v>
      </c>
      <c r="AN187" s="45">
        <f>WEEKNUM(B187)-WEEKNUM(EOMONTH(B187,-1)+1)+1</f>
        <v>4</v>
      </c>
      <c r="AO187" s="45" t="str">
        <f>MONTH(R187)&amp;"/"&amp;YEAR(R187)</f>
        <v>5/2026</v>
      </c>
      <c r="AP187" s="45">
        <f>WEEKNUM(R187)-WEEKNUM(EOMONTH(R187,-1)+1)+1</f>
        <v>4</v>
      </c>
      <c r="AQ187" s="45">
        <f>IF(AU187="S",IF(Q187="1. Aceitou o programa",R187-B187,0),0)</f>
        <v>57</v>
      </c>
      <c r="AR187" s="45">
        <f>IF(AU187="S",IF(AND(S187&lt;&gt;"",R187&lt;&gt;""),S187-R187,0),0)</f>
        <v>0</v>
      </c>
      <c r="AS187" s="45">
        <f>IF(AU187="S",IF(Q187="1. Aceitou o programa",IF(OR(X187="Não se Aplica",X187=""),IF(OR(W187="Não se Aplica",W187=""),0,W187-V187),AVERAGE(X187-W187,W187-V187)),0),0)</f>
        <v>14</v>
      </c>
      <c r="AT187" s="45">
        <f>IF(AU187="S",IF(AND(Q187="1. Aceitou o programa",AB187="Realizada"),IFERROR(IF(AA187="",0,AA187-R187),0),0),0)</f>
        <v>0</v>
      </c>
      <c r="AU187" s="45" t="str">
        <f>_xlfn.XLOOKUP(U187,'Lista Suspensa'!$AA$20:$AA$23,'Lista Suspensa'!$AB$20:$AB$23,"N/A")</f>
        <v>S</v>
      </c>
    </row>
    <row r="188" spans="1:47" ht="12" customHeight="1" x14ac:dyDescent="0.3">
      <c r="A188" s="87" t="s">
        <v>47</v>
      </c>
      <c r="B188" s="88">
        <v>46104</v>
      </c>
      <c r="C188" s="89" t="s">
        <v>48</v>
      </c>
      <c r="D188" s="89" t="s">
        <v>49</v>
      </c>
      <c r="E188" s="189">
        <v>84238330</v>
      </c>
      <c r="F188" s="182" t="s">
        <v>729</v>
      </c>
      <c r="G188" s="90">
        <v>45433685845</v>
      </c>
      <c r="H188" s="91">
        <v>34398</v>
      </c>
      <c r="I188" s="89"/>
      <c r="J188" s="89" t="s">
        <v>51</v>
      </c>
      <c r="K188" s="89" t="s">
        <v>52</v>
      </c>
      <c r="L188" s="89" t="s">
        <v>85</v>
      </c>
      <c r="M188" s="89" t="s">
        <v>564</v>
      </c>
      <c r="N188" s="89" t="s">
        <v>137</v>
      </c>
      <c r="O188" s="92" t="s">
        <v>730</v>
      </c>
      <c r="P188" s="93" t="s">
        <v>57</v>
      </c>
      <c r="Q188" s="110" t="s">
        <v>58</v>
      </c>
      <c r="R188" s="94">
        <v>46161</v>
      </c>
      <c r="S188" s="95"/>
      <c r="T188" s="95" t="s">
        <v>59</v>
      </c>
      <c r="U188" s="95" t="s">
        <v>60</v>
      </c>
      <c r="V188" s="91">
        <v>46147</v>
      </c>
      <c r="W188" s="91">
        <v>46161</v>
      </c>
      <c r="X188" s="91" t="s">
        <v>432</v>
      </c>
      <c r="Y188" s="96" t="s">
        <v>73</v>
      </c>
      <c r="Z188" s="89" t="s">
        <v>2798</v>
      </c>
      <c r="AA188" s="95" t="s">
        <v>11052</v>
      </c>
      <c r="AB188" s="95" t="s">
        <v>11186</v>
      </c>
      <c r="AC188" s="95" t="s">
        <v>63</v>
      </c>
      <c r="AD188" s="95" t="s">
        <v>63</v>
      </c>
      <c r="AE188" s="95" t="s">
        <v>63</v>
      </c>
      <c r="AF188" s="95" t="s">
        <v>63</v>
      </c>
      <c r="AG188" s="194" t="s">
        <v>636</v>
      </c>
      <c r="AH188" s="95" t="s">
        <v>63</v>
      </c>
      <c r="AI188" s="97"/>
      <c r="AJ188" s="97" t="s">
        <v>65</v>
      </c>
      <c r="AK188" s="97" t="s">
        <v>66</v>
      </c>
      <c r="AL188" s="45" t="s">
        <v>67</v>
      </c>
      <c r="AM188" s="160" t="str">
        <f>MONTH(B188)&amp;"/"&amp;YEAR(B188)</f>
        <v>3/2026</v>
      </c>
      <c r="AN188" s="45">
        <f>WEEKNUM(B188)-WEEKNUM(EOMONTH(B188,-1)+1)+1</f>
        <v>4</v>
      </c>
      <c r="AO188" s="45" t="str">
        <f>MONTH(R188)&amp;"/"&amp;YEAR(R188)</f>
        <v>5/2026</v>
      </c>
      <c r="AP188" s="45">
        <f>WEEKNUM(R188)-WEEKNUM(EOMONTH(R188,-1)+1)+1</f>
        <v>4</v>
      </c>
      <c r="AQ188" s="45">
        <f>IF(AU188="S",IF(Q188="1. Aceitou o programa",R188-B188,0),0)</f>
        <v>57</v>
      </c>
      <c r="AR188" s="45">
        <f>IF(AU188="S",IF(AND(S188&lt;&gt;"",R188&lt;&gt;""),S188-R188,0),0)</f>
        <v>0</v>
      </c>
      <c r="AS188" s="45">
        <f>IF(AU188="S",IF(Q188="1. Aceitou o programa",IF(OR(X188="Não se Aplica",X188=""),IF(OR(W188="Não se Aplica",W188=""),0,W188-V188),AVERAGE(X188-W188,W188-V188)),0),0)</f>
        <v>14</v>
      </c>
      <c r="AT188" s="45">
        <f>IF(AU188="S",IF(AND(Q188="1. Aceitou o programa",AB188="Realizada"),IFERROR(IF(AA188="",0,AA188-R188),0),0),0)</f>
        <v>0</v>
      </c>
      <c r="AU188" s="45" t="str">
        <f>_xlfn.XLOOKUP(U188,'Lista Suspensa'!$AA$20:$AA$23,'Lista Suspensa'!$AB$20:$AB$23,"N/A")</f>
        <v>S</v>
      </c>
    </row>
    <row r="189" spans="1:47" ht="12" customHeight="1" x14ac:dyDescent="0.3">
      <c r="A189" s="87" t="s">
        <v>47</v>
      </c>
      <c r="B189" s="88">
        <v>46104</v>
      </c>
      <c r="C189" s="89" t="s">
        <v>48</v>
      </c>
      <c r="D189" s="89" t="s">
        <v>49</v>
      </c>
      <c r="E189" s="189">
        <v>93659347</v>
      </c>
      <c r="F189" s="182" t="s">
        <v>731</v>
      </c>
      <c r="G189" s="90">
        <v>11492998788</v>
      </c>
      <c r="H189" s="91">
        <v>28392</v>
      </c>
      <c r="I189" s="89"/>
      <c r="J189" s="89" t="s">
        <v>51</v>
      </c>
      <c r="K189" s="89" t="s">
        <v>76</v>
      </c>
      <c r="L189" s="89" t="s">
        <v>233</v>
      </c>
      <c r="M189" s="89" t="s">
        <v>732</v>
      </c>
      <c r="N189" s="89" t="s">
        <v>331</v>
      </c>
      <c r="O189" s="92" t="s">
        <v>733</v>
      </c>
      <c r="P189" s="93" t="s">
        <v>57</v>
      </c>
      <c r="Q189" s="110" t="s">
        <v>58</v>
      </c>
      <c r="R189" s="94">
        <v>46161</v>
      </c>
      <c r="S189" s="95"/>
      <c r="T189" s="95" t="s">
        <v>59</v>
      </c>
      <c r="U189" s="95" t="s">
        <v>60</v>
      </c>
      <c r="V189" s="91">
        <v>46147</v>
      </c>
      <c r="W189" s="91">
        <v>46161</v>
      </c>
      <c r="X189" s="91" t="s">
        <v>432</v>
      </c>
      <c r="Y189" s="96" t="s">
        <v>73</v>
      </c>
      <c r="Z189" s="89" t="s">
        <v>2798</v>
      </c>
      <c r="AA189" s="95" t="s">
        <v>11053</v>
      </c>
      <c r="AB189" s="95" t="s">
        <v>11186</v>
      </c>
      <c r="AC189" s="95" t="s">
        <v>63</v>
      </c>
      <c r="AD189" s="95" t="s">
        <v>63</v>
      </c>
      <c r="AE189" s="95" t="s">
        <v>63</v>
      </c>
      <c r="AF189" s="95" t="s">
        <v>63</v>
      </c>
      <c r="AG189" s="194" t="s">
        <v>734</v>
      </c>
      <c r="AH189" s="95" t="s">
        <v>63</v>
      </c>
      <c r="AI189" s="97"/>
      <c r="AJ189" s="97" t="s">
        <v>65</v>
      </c>
      <c r="AK189" s="97" t="s">
        <v>66</v>
      </c>
      <c r="AL189" s="45" t="s">
        <v>67</v>
      </c>
      <c r="AM189" s="160" t="str">
        <f>MONTH(B189)&amp;"/"&amp;YEAR(B189)</f>
        <v>3/2026</v>
      </c>
      <c r="AN189" s="45">
        <f>WEEKNUM(B189)-WEEKNUM(EOMONTH(B189,-1)+1)+1</f>
        <v>4</v>
      </c>
      <c r="AO189" s="45" t="str">
        <f>MONTH(R189)&amp;"/"&amp;YEAR(R189)</f>
        <v>5/2026</v>
      </c>
      <c r="AP189" s="45">
        <f>WEEKNUM(R189)-WEEKNUM(EOMONTH(R189,-1)+1)+1</f>
        <v>4</v>
      </c>
      <c r="AQ189" s="45">
        <f>IF(AU189="S",IF(Q189="1. Aceitou o programa",R189-B189,0),0)</f>
        <v>57</v>
      </c>
      <c r="AR189" s="45">
        <f>IF(AU189="S",IF(AND(S189&lt;&gt;"",R189&lt;&gt;""),S189-R189,0),0)</f>
        <v>0</v>
      </c>
      <c r="AS189" s="45">
        <f>IF(AU189="S",IF(Q189="1. Aceitou o programa",IF(OR(X189="Não se Aplica",X189=""),IF(OR(W189="Não se Aplica",W189=""),0,W189-V189),AVERAGE(X189-W189,W189-V189)),0),0)</f>
        <v>14</v>
      </c>
      <c r="AT189" s="45">
        <f>IF(AU189="S",IF(AND(Q189="1. Aceitou o programa",AB189="Realizada"),IFERROR(IF(AA189="",0,AA189-R189),0),0),0)</f>
        <v>0</v>
      </c>
      <c r="AU189" s="45" t="str">
        <f>_xlfn.XLOOKUP(U189,'Lista Suspensa'!$AA$20:$AA$23,'Lista Suspensa'!$AB$20:$AB$23,"N/A")</f>
        <v>S</v>
      </c>
    </row>
    <row r="190" spans="1:47" ht="12" customHeight="1" x14ac:dyDescent="0.3">
      <c r="A190" s="87" t="s">
        <v>47</v>
      </c>
      <c r="B190" s="88">
        <v>46104</v>
      </c>
      <c r="C190" s="89" t="s">
        <v>48</v>
      </c>
      <c r="D190" s="89" t="s">
        <v>49</v>
      </c>
      <c r="E190" s="189">
        <v>93629565</v>
      </c>
      <c r="F190" s="182" t="s">
        <v>735</v>
      </c>
      <c r="G190" s="90">
        <v>97413372720</v>
      </c>
      <c r="H190" s="91">
        <v>26031</v>
      </c>
      <c r="I190" s="89"/>
      <c r="J190" s="89" t="s">
        <v>51</v>
      </c>
      <c r="K190" s="89" t="s">
        <v>76</v>
      </c>
      <c r="L190" s="89" t="s">
        <v>95</v>
      </c>
      <c r="M190" s="89" t="s">
        <v>96</v>
      </c>
      <c r="N190" s="89" t="s">
        <v>344</v>
      </c>
      <c r="O190" s="92" t="s">
        <v>736</v>
      </c>
      <c r="P190" s="93" t="s">
        <v>57</v>
      </c>
      <c r="Q190" s="110" t="s">
        <v>58</v>
      </c>
      <c r="R190" s="94">
        <v>46161</v>
      </c>
      <c r="S190" s="95"/>
      <c r="T190" s="95" t="s">
        <v>59</v>
      </c>
      <c r="U190" s="95" t="s">
        <v>60</v>
      </c>
      <c r="V190" s="91">
        <v>46147</v>
      </c>
      <c r="W190" s="91">
        <v>46161</v>
      </c>
      <c r="X190" s="91" t="s">
        <v>432</v>
      </c>
      <c r="Y190" s="96" t="s">
        <v>73</v>
      </c>
      <c r="Z190" s="89" t="s">
        <v>2798</v>
      </c>
      <c r="AA190" s="95" t="s">
        <v>11054</v>
      </c>
      <c r="AB190" s="95" t="s">
        <v>11186</v>
      </c>
      <c r="AC190" s="95" t="s">
        <v>63</v>
      </c>
      <c r="AD190" s="95" t="s">
        <v>63</v>
      </c>
      <c r="AE190" s="95" t="s">
        <v>63</v>
      </c>
      <c r="AF190" s="95" t="s">
        <v>63</v>
      </c>
      <c r="AG190" s="194" t="s">
        <v>194</v>
      </c>
      <c r="AH190" s="95" t="s">
        <v>63</v>
      </c>
      <c r="AI190" s="97"/>
      <c r="AJ190" s="97" t="s">
        <v>65</v>
      </c>
      <c r="AK190" s="97" t="s">
        <v>66</v>
      </c>
      <c r="AL190" s="45" t="s">
        <v>67</v>
      </c>
      <c r="AM190" s="160" t="str">
        <f>MONTH(B190)&amp;"/"&amp;YEAR(B190)</f>
        <v>3/2026</v>
      </c>
      <c r="AN190" s="45">
        <f>WEEKNUM(B190)-WEEKNUM(EOMONTH(B190,-1)+1)+1</f>
        <v>4</v>
      </c>
      <c r="AO190" s="45" t="str">
        <f>MONTH(R190)&amp;"/"&amp;YEAR(R190)</f>
        <v>5/2026</v>
      </c>
      <c r="AP190" s="45">
        <f>WEEKNUM(R190)-WEEKNUM(EOMONTH(R190,-1)+1)+1</f>
        <v>4</v>
      </c>
      <c r="AQ190" s="45">
        <f>IF(AU190="S",IF(Q190="1. Aceitou o programa",R190-B190,0),0)</f>
        <v>57</v>
      </c>
      <c r="AR190" s="45">
        <f>IF(AU190="S",IF(AND(S190&lt;&gt;"",R190&lt;&gt;""),S190-R190,0),0)</f>
        <v>0</v>
      </c>
      <c r="AS190" s="45">
        <f>IF(AU190="S",IF(Q190="1. Aceitou o programa",IF(OR(X190="Não se Aplica",X190=""),IF(OR(W190="Não se Aplica",W190=""),0,W190-V190),AVERAGE(X190-W190,W190-V190)),0),0)</f>
        <v>14</v>
      </c>
      <c r="AT190" s="45">
        <f>IF(AU190="S",IF(AND(Q190="1. Aceitou o programa",AB190="Realizada"),IFERROR(IF(AA190="",0,AA190-R190),0),0),0)</f>
        <v>0</v>
      </c>
      <c r="AU190" s="45" t="str">
        <f>_xlfn.XLOOKUP(U190,'Lista Suspensa'!$AA$20:$AA$23,'Lista Suspensa'!$AB$20:$AB$23,"N/A")</f>
        <v>S</v>
      </c>
    </row>
    <row r="191" spans="1:47" ht="12" customHeight="1" x14ac:dyDescent="0.3">
      <c r="A191" s="87" t="s">
        <v>47</v>
      </c>
      <c r="B191" s="88">
        <v>46104</v>
      </c>
      <c r="C191" s="89" t="s">
        <v>48</v>
      </c>
      <c r="D191" s="89" t="s">
        <v>49</v>
      </c>
      <c r="E191" s="189">
        <v>94509350</v>
      </c>
      <c r="F191" s="182" t="s">
        <v>737</v>
      </c>
      <c r="G191" s="90">
        <v>13783070708</v>
      </c>
      <c r="H191" s="91">
        <v>33650</v>
      </c>
      <c r="I191" s="89"/>
      <c r="J191" s="89" t="s">
        <v>51</v>
      </c>
      <c r="K191" s="89" t="s">
        <v>76</v>
      </c>
      <c r="L191" s="89" t="s">
        <v>338</v>
      </c>
      <c r="M191" s="89" t="s">
        <v>334</v>
      </c>
      <c r="N191" s="89" t="s">
        <v>331</v>
      </c>
      <c r="O191" s="92" t="s">
        <v>738</v>
      </c>
      <c r="P191" s="93" t="s">
        <v>57</v>
      </c>
      <c r="Q191" s="110" t="s">
        <v>58</v>
      </c>
      <c r="R191" s="94">
        <v>46161</v>
      </c>
      <c r="S191" s="95"/>
      <c r="T191" s="95" t="s">
        <v>59</v>
      </c>
      <c r="U191" s="95" t="s">
        <v>60</v>
      </c>
      <c r="V191" s="91">
        <v>46147</v>
      </c>
      <c r="W191" s="91">
        <v>46161</v>
      </c>
      <c r="X191" s="91" t="s">
        <v>432</v>
      </c>
      <c r="Y191" s="96"/>
      <c r="Z191" s="89" t="s">
        <v>2798</v>
      </c>
      <c r="AA191" s="95" t="s">
        <v>11055</v>
      </c>
      <c r="AB191" s="95" t="s">
        <v>11186</v>
      </c>
      <c r="AC191" s="95" t="s">
        <v>63</v>
      </c>
      <c r="AD191" s="95" t="s">
        <v>63</v>
      </c>
      <c r="AE191" s="95" t="s">
        <v>63</v>
      </c>
      <c r="AF191" s="95" t="s">
        <v>63</v>
      </c>
      <c r="AG191" s="194" t="s">
        <v>734</v>
      </c>
      <c r="AH191" s="95" t="s">
        <v>63</v>
      </c>
      <c r="AI191" s="97"/>
      <c r="AJ191" s="97" t="s">
        <v>65</v>
      </c>
      <c r="AK191" s="97" t="s">
        <v>66</v>
      </c>
      <c r="AL191" s="45" t="s">
        <v>67</v>
      </c>
      <c r="AM191" s="160" t="str">
        <f>MONTH(B191)&amp;"/"&amp;YEAR(B191)</f>
        <v>3/2026</v>
      </c>
      <c r="AN191" s="45">
        <f>WEEKNUM(B191)-WEEKNUM(EOMONTH(B191,-1)+1)+1</f>
        <v>4</v>
      </c>
      <c r="AO191" s="45" t="str">
        <f>MONTH(R191)&amp;"/"&amp;YEAR(R191)</f>
        <v>5/2026</v>
      </c>
      <c r="AP191" s="45">
        <f>WEEKNUM(R191)-WEEKNUM(EOMONTH(R191,-1)+1)+1</f>
        <v>4</v>
      </c>
      <c r="AQ191" s="45">
        <f>IF(AU191="S",IF(Q191="1. Aceitou o programa",R191-B191,0),0)</f>
        <v>57</v>
      </c>
      <c r="AR191" s="45">
        <f>IF(AU191="S",IF(AND(S191&lt;&gt;"",R191&lt;&gt;""),S191-R191,0),0)</f>
        <v>0</v>
      </c>
      <c r="AS191" s="45">
        <f>IF(AU191="S",IF(Q191="1. Aceitou o programa",IF(OR(X191="Não se Aplica",X191=""),IF(OR(W191="Não se Aplica",W191=""),0,W191-V191),AVERAGE(X191-W191,W191-V191)),0),0)</f>
        <v>14</v>
      </c>
      <c r="AT191" s="45">
        <f>IF(AU191="S",IF(AND(Q191="1. Aceitou o programa",AB191="Realizada"),IFERROR(IF(AA191="",0,AA191-R191),0),0),0)</f>
        <v>0</v>
      </c>
      <c r="AU191" s="45" t="str">
        <f>_xlfn.XLOOKUP(U191,'Lista Suspensa'!$AA$20:$AA$23,'Lista Suspensa'!$AB$20:$AB$23,"N/A")</f>
        <v>S</v>
      </c>
    </row>
    <row r="192" spans="1:47" ht="12" customHeight="1" x14ac:dyDescent="0.3">
      <c r="A192" s="87" t="s">
        <v>47</v>
      </c>
      <c r="B192" s="88">
        <v>46104</v>
      </c>
      <c r="C192" s="89" t="s">
        <v>48</v>
      </c>
      <c r="D192" s="89" t="s">
        <v>49</v>
      </c>
      <c r="E192" s="189">
        <v>93099980</v>
      </c>
      <c r="F192" s="182" t="s">
        <v>739</v>
      </c>
      <c r="G192" s="90">
        <v>92463746734</v>
      </c>
      <c r="H192" s="91">
        <v>21499</v>
      </c>
      <c r="I192" s="89"/>
      <c r="J192" s="89" t="s">
        <v>51</v>
      </c>
      <c r="K192" s="89" t="s">
        <v>76</v>
      </c>
      <c r="L192" s="89" t="s">
        <v>740</v>
      </c>
      <c r="M192" s="89" t="s">
        <v>741</v>
      </c>
      <c r="N192" s="89" t="s">
        <v>344</v>
      </c>
      <c r="O192" s="92" t="s">
        <v>742</v>
      </c>
      <c r="P192" s="93" t="s">
        <v>57</v>
      </c>
      <c r="Q192" s="110" t="s">
        <v>58</v>
      </c>
      <c r="R192" s="94">
        <v>46161</v>
      </c>
      <c r="S192" s="95"/>
      <c r="T192" s="95" t="s">
        <v>59</v>
      </c>
      <c r="U192" s="95" t="s">
        <v>60</v>
      </c>
      <c r="V192" s="91">
        <v>46147</v>
      </c>
      <c r="W192" s="91">
        <v>46161</v>
      </c>
      <c r="X192" s="91" t="s">
        <v>432</v>
      </c>
      <c r="Y192" s="96" t="s">
        <v>73</v>
      </c>
      <c r="Z192" s="89" t="s">
        <v>2798</v>
      </c>
      <c r="AA192" s="95" t="s">
        <v>11197</v>
      </c>
      <c r="AB192" s="95" t="s">
        <v>11186</v>
      </c>
      <c r="AC192" s="95" t="s">
        <v>63</v>
      </c>
      <c r="AD192" s="95" t="s">
        <v>63</v>
      </c>
      <c r="AE192" s="95" t="s">
        <v>63</v>
      </c>
      <c r="AF192" s="95" t="s">
        <v>63</v>
      </c>
      <c r="AG192" s="194" t="s">
        <v>734</v>
      </c>
      <c r="AH192" s="95" t="s">
        <v>63</v>
      </c>
      <c r="AI192" s="97"/>
      <c r="AJ192" s="97" t="s">
        <v>65</v>
      </c>
      <c r="AK192" s="97" t="s">
        <v>66</v>
      </c>
      <c r="AL192" s="45" t="s">
        <v>67</v>
      </c>
      <c r="AM192" s="160" t="str">
        <f>MONTH(B192)&amp;"/"&amp;YEAR(B192)</f>
        <v>3/2026</v>
      </c>
      <c r="AN192" s="45">
        <f>WEEKNUM(B192)-WEEKNUM(EOMONTH(B192,-1)+1)+1</f>
        <v>4</v>
      </c>
      <c r="AO192" s="45" t="str">
        <f>MONTH(R192)&amp;"/"&amp;YEAR(R192)</f>
        <v>5/2026</v>
      </c>
      <c r="AP192" s="45">
        <f>WEEKNUM(R192)-WEEKNUM(EOMONTH(R192,-1)+1)+1</f>
        <v>4</v>
      </c>
      <c r="AQ192" s="45">
        <f>IF(AU192="S",IF(Q192="1. Aceitou o programa",R192-B192,0),0)</f>
        <v>57</v>
      </c>
      <c r="AR192" s="45">
        <f>IF(AU192="S",IF(AND(S192&lt;&gt;"",R192&lt;&gt;""),S192-R192,0),0)</f>
        <v>0</v>
      </c>
      <c r="AS192" s="45">
        <f>IF(AU192="S",IF(Q192="1. Aceitou o programa",IF(OR(X192="Não se Aplica",X192=""),IF(OR(W192="Não se Aplica",W192=""),0,W192-V192),AVERAGE(X192-W192,W192-V192)),0),0)</f>
        <v>14</v>
      </c>
      <c r="AT192" s="45">
        <f>IF(AU192="S",IF(AND(Q192="1. Aceitou o programa",AB192="Realizada"),IFERROR(IF(AA192="",0,AA192-R192),0),0),0)</f>
        <v>0</v>
      </c>
      <c r="AU192" s="45" t="str">
        <f>_xlfn.XLOOKUP(U192,'Lista Suspensa'!$AA$20:$AA$23,'Lista Suspensa'!$AB$20:$AB$23,"N/A")</f>
        <v>S</v>
      </c>
    </row>
    <row r="193" spans="1:47" ht="12" customHeight="1" x14ac:dyDescent="0.3">
      <c r="A193" s="87" t="s">
        <v>47</v>
      </c>
      <c r="B193" s="88">
        <v>46104</v>
      </c>
      <c r="C193" s="89" t="s">
        <v>48</v>
      </c>
      <c r="D193" s="89" t="s">
        <v>49</v>
      </c>
      <c r="E193" s="189">
        <v>94690939</v>
      </c>
      <c r="F193" s="182" t="s">
        <v>743</v>
      </c>
      <c r="G193" s="90">
        <v>26372095858</v>
      </c>
      <c r="H193" s="91">
        <v>27960</v>
      </c>
      <c r="I193" s="89"/>
      <c r="J193" s="89" t="s">
        <v>84</v>
      </c>
      <c r="K193" s="89" t="s">
        <v>52</v>
      </c>
      <c r="L193" s="89" t="s">
        <v>85</v>
      </c>
      <c r="M193" s="89" t="s">
        <v>234</v>
      </c>
      <c r="N193" s="89" t="s">
        <v>137</v>
      </c>
      <c r="O193" s="92" t="s">
        <v>744</v>
      </c>
      <c r="P193" s="93" t="s">
        <v>57</v>
      </c>
      <c r="Q193" s="110" t="s">
        <v>58</v>
      </c>
      <c r="R193" s="94">
        <v>46161</v>
      </c>
      <c r="S193" s="95"/>
      <c r="T193" s="95" t="s">
        <v>59</v>
      </c>
      <c r="U193" s="95" t="s">
        <v>60</v>
      </c>
      <c r="V193" s="91">
        <v>46147</v>
      </c>
      <c r="W193" s="91">
        <v>46161</v>
      </c>
      <c r="X193" s="91" t="s">
        <v>432</v>
      </c>
      <c r="Y193" s="96" t="s">
        <v>73</v>
      </c>
      <c r="Z193" s="89" t="s">
        <v>2798</v>
      </c>
      <c r="AA193" s="95" t="s">
        <v>11198</v>
      </c>
      <c r="AB193" s="95" t="s">
        <v>11186</v>
      </c>
      <c r="AC193" s="95" t="s">
        <v>63</v>
      </c>
      <c r="AD193" s="95" t="s">
        <v>63</v>
      </c>
      <c r="AE193" s="95" t="s">
        <v>63</v>
      </c>
      <c r="AF193" s="95" t="s">
        <v>63</v>
      </c>
      <c r="AG193" s="194" t="s">
        <v>613</v>
      </c>
      <c r="AH193" s="95" t="s">
        <v>63</v>
      </c>
      <c r="AI193" s="97"/>
      <c r="AJ193" s="97" t="s">
        <v>65</v>
      </c>
      <c r="AK193" s="97" t="s">
        <v>66</v>
      </c>
      <c r="AL193" s="45" t="s">
        <v>67</v>
      </c>
      <c r="AM193" s="160" t="str">
        <f>MONTH(B193)&amp;"/"&amp;YEAR(B193)</f>
        <v>3/2026</v>
      </c>
      <c r="AN193" s="45">
        <f>WEEKNUM(B193)-WEEKNUM(EOMONTH(B193,-1)+1)+1</f>
        <v>4</v>
      </c>
      <c r="AO193" s="45" t="str">
        <f>MONTH(R193)&amp;"/"&amp;YEAR(R193)</f>
        <v>5/2026</v>
      </c>
      <c r="AP193" s="45">
        <f>WEEKNUM(R193)-WEEKNUM(EOMONTH(R193,-1)+1)+1</f>
        <v>4</v>
      </c>
      <c r="AQ193" s="45">
        <f>IF(AU193="S",IF(Q193="1. Aceitou o programa",R193-B193,0),0)</f>
        <v>57</v>
      </c>
      <c r="AR193" s="45">
        <f>IF(AU193="S",IF(AND(S193&lt;&gt;"",R193&lt;&gt;""),S193-R193,0),0)</f>
        <v>0</v>
      </c>
      <c r="AS193" s="45">
        <f>IF(AU193="S",IF(Q193="1. Aceitou o programa",IF(OR(X193="Não se Aplica",X193=""),IF(OR(W193="Não se Aplica",W193=""),0,W193-V193),AVERAGE(X193-W193,W193-V193)),0),0)</f>
        <v>14</v>
      </c>
      <c r="AT193" s="45">
        <f>IF(AU193="S",IF(AND(Q193="1. Aceitou o programa",AB193="Realizada"),IFERROR(IF(AA193="",0,AA193-R193),0),0),0)</f>
        <v>0</v>
      </c>
      <c r="AU193" s="45" t="str">
        <f>_xlfn.XLOOKUP(U193,'Lista Suspensa'!$AA$20:$AA$23,'Lista Suspensa'!$AB$20:$AB$23,"N/A")</f>
        <v>S</v>
      </c>
    </row>
    <row r="194" spans="1:47" ht="12" customHeight="1" x14ac:dyDescent="0.3">
      <c r="A194" s="87" t="s">
        <v>47</v>
      </c>
      <c r="B194" s="88">
        <v>46104</v>
      </c>
      <c r="C194" s="89" t="s">
        <v>48</v>
      </c>
      <c r="D194" s="89" t="s">
        <v>49</v>
      </c>
      <c r="E194" s="189">
        <v>95353182</v>
      </c>
      <c r="F194" s="182" t="s">
        <v>745</v>
      </c>
      <c r="G194" s="90">
        <v>7967886771</v>
      </c>
      <c r="H194" s="91">
        <v>29336</v>
      </c>
      <c r="I194" s="89"/>
      <c r="J194" s="89" t="s">
        <v>84</v>
      </c>
      <c r="K194" s="89" t="s">
        <v>76</v>
      </c>
      <c r="L194" s="89" t="s">
        <v>338</v>
      </c>
      <c r="M194" s="89" t="s">
        <v>339</v>
      </c>
      <c r="N194" s="89" t="s">
        <v>331</v>
      </c>
      <c r="O194" s="92" t="s">
        <v>746</v>
      </c>
      <c r="P194" s="93" t="s">
        <v>57</v>
      </c>
      <c r="Q194" s="110" t="s">
        <v>58</v>
      </c>
      <c r="R194" s="94">
        <v>46161</v>
      </c>
      <c r="S194" s="95"/>
      <c r="T194" s="95" t="s">
        <v>59</v>
      </c>
      <c r="U194" s="95" t="s">
        <v>60</v>
      </c>
      <c r="V194" s="91">
        <v>46147</v>
      </c>
      <c r="W194" s="91">
        <v>46161</v>
      </c>
      <c r="X194" s="91" t="s">
        <v>432</v>
      </c>
      <c r="Y194" s="96" t="s">
        <v>73</v>
      </c>
      <c r="Z194" s="89" t="s">
        <v>2798</v>
      </c>
      <c r="AA194" s="95" t="s">
        <v>11199</v>
      </c>
      <c r="AB194" s="95" t="s">
        <v>11186</v>
      </c>
      <c r="AC194" s="95" t="s">
        <v>63</v>
      </c>
      <c r="AD194" s="95" t="s">
        <v>63</v>
      </c>
      <c r="AE194" s="95" t="s">
        <v>63</v>
      </c>
      <c r="AF194" s="95" t="s">
        <v>63</v>
      </c>
      <c r="AG194" s="194" t="s">
        <v>747</v>
      </c>
      <c r="AH194" s="95" t="s">
        <v>63</v>
      </c>
      <c r="AI194" s="97"/>
      <c r="AJ194" s="97" t="s">
        <v>65</v>
      </c>
      <c r="AK194" s="97" t="s">
        <v>66</v>
      </c>
      <c r="AL194" s="45" t="s">
        <v>67</v>
      </c>
      <c r="AM194" s="160" t="str">
        <f>MONTH(B194)&amp;"/"&amp;YEAR(B194)</f>
        <v>3/2026</v>
      </c>
      <c r="AN194" s="45">
        <f>WEEKNUM(B194)-WEEKNUM(EOMONTH(B194,-1)+1)+1</f>
        <v>4</v>
      </c>
      <c r="AO194" s="45" t="str">
        <f>MONTH(R194)&amp;"/"&amp;YEAR(R194)</f>
        <v>5/2026</v>
      </c>
      <c r="AP194" s="45">
        <f>WEEKNUM(R194)-WEEKNUM(EOMONTH(R194,-1)+1)+1</f>
        <v>4</v>
      </c>
      <c r="AQ194" s="45">
        <f>IF(AU194="S",IF(Q194="1. Aceitou o programa",R194-B194,0),0)</f>
        <v>57</v>
      </c>
      <c r="AR194" s="45">
        <f>IF(AU194="S",IF(AND(S194&lt;&gt;"",R194&lt;&gt;""),S194-R194,0),0)</f>
        <v>0</v>
      </c>
      <c r="AS194" s="45">
        <f>IF(AU194="S",IF(Q194="1. Aceitou o programa",IF(OR(X194="Não se Aplica",X194=""),IF(OR(W194="Não se Aplica",W194=""),0,W194-V194),AVERAGE(X194-W194,W194-V194)),0),0)</f>
        <v>14</v>
      </c>
      <c r="AT194" s="45">
        <f>IF(AU194="S",IF(AND(Q194="1. Aceitou o programa",AB194="Realizada"),IFERROR(IF(AA194="",0,AA194-R194),0),0),0)</f>
        <v>0</v>
      </c>
      <c r="AU194" s="45" t="str">
        <f>_xlfn.XLOOKUP(U194,'Lista Suspensa'!$AA$20:$AA$23,'Lista Suspensa'!$AB$20:$AB$23,"N/A")</f>
        <v>S</v>
      </c>
    </row>
    <row r="195" spans="1:47" ht="12" customHeight="1" x14ac:dyDescent="0.3">
      <c r="A195" s="87" t="s">
        <v>47</v>
      </c>
      <c r="B195" s="88">
        <v>46104</v>
      </c>
      <c r="C195" s="89" t="s">
        <v>48</v>
      </c>
      <c r="D195" s="89" t="s">
        <v>49</v>
      </c>
      <c r="E195" s="189">
        <v>95218136</v>
      </c>
      <c r="F195" s="182" t="s">
        <v>748</v>
      </c>
      <c r="G195" s="90">
        <v>1262542731</v>
      </c>
      <c r="H195" s="91">
        <v>26064</v>
      </c>
      <c r="I195" s="89"/>
      <c r="J195" s="89" t="s">
        <v>84</v>
      </c>
      <c r="K195" s="89" t="s">
        <v>76</v>
      </c>
      <c r="L195" s="89" t="s">
        <v>283</v>
      </c>
      <c r="M195" s="89" t="s">
        <v>234</v>
      </c>
      <c r="N195" s="89" t="s">
        <v>344</v>
      </c>
      <c r="O195" s="92" t="s">
        <v>749</v>
      </c>
      <c r="P195" s="93" t="s">
        <v>57</v>
      </c>
      <c r="Q195" s="110" t="s">
        <v>58</v>
      </c>
      <c r="R195" s="94">
        <v>46161</v>
      </c>
      <c r="S195" s="95"/>
      <c r="T195" s="95" t="s">
        <v>59</v>
      </c>
      <c r="U195" s="95" t="s">
        <v>60</v>
      </c>
      <c r="V195" s="91">
        <v>46147</v>
      </c>
      <c r="W195" s="91">
        <v>46161</v>
      </c>
      <c r="X195" s="91" t="s">
        <v>432</v>
      </c>
      <c r="Y195" s="96" t="s">
        <v>73</v>
      </c>
      <c r="Z195" s="89" t="s">
        <v>2798</v>
      </c>
      <c r="AA195" s="95" t="s">
        <v>11200</v>
      </c>
      <c r="AB195" s="95" t="s">
        <v>11186</v>
      </c>
      <c r="AC195" s="95" t="s">
        <v>63</v>
      </c>
      <c r="AD195" s="95" t="s">
        <v>63</v>
      </c>
      <c r="AE195" s="95" t="s">
        <v>63</v>
      </c>
      <c r="AF195" s="95" t="s">
        <v>63</v>
      </c>
      <c r="AG195" s="194" t="s">
        <v>750</v>
      </c>
      <c r="AH195" s="95" t="s">
        <v>63</v>
      </c>
      <c r="AI195" s="97"/>
      <c r="AJ195" s="97" t="s">
        <v>65</v>
      </c>
      <c r="AK195" s="97" t="s">
        <v>66</v>
      </c>
      <c r="AL195" s="45" t="s">
        <v>67</v>
      </c>
      <c r="AM195" s="160" t="str">
        <f>MONTH(B195)&amp;"/"&amp;YEAR(B195)</f>
        <v>3/2026</v>
      </c>
      <c r="AN195" s="45">
        <f>WEEKNUM(B195)-WEEKNUM(EOMONTH(B195,-1)+1)+1</f>
        <v>4</v>
      </c>
      <c r="AO195" s="45" t="str">
        <f>MONTH(R195)&amp;"/"&amp;YEAR(R195)</f>
        <v>5/2026</v>
      </c>
      <c r="AP195" s="45">
        <f>WEEKNUM(R195)-WEEKNUM(EOMONTH(R195,-1)+1)+1</f>
        <v>4</v>
      </c>
      <c r="AQ195" s="45">
        <f>IF(AU195="S",IF(Q195="1. Aceitou o programa",R195-B195,0),0)</f>
        <v>57</v>
      </c>
      <c r="AR195" s="45">
        <f>IF(AU195="S",IF(AND(S195&lt;&gt;"",R195&lt;&gt;""),S195-R195,0),0)</f>
        <v>0</v>
      </c>
      <c r="AS195" s="45">
        <f>IF(AU195="S",IF(Q195="1. Aceitou o programa",IF(OR(X195="Não se Aplica",X195=""),IF(OR(W195="Não se Aplica",W195=""),0,W195-V195),AVERAGE(X195-W195,W195-V195)),0),0)</f>
        <v>14</v>
      </c>
      <c r="AT195" s="45">
        <f>IF(AU195="S",IF(AND(Q195="1. Aceitou o programa",AB195="Realizada"),IFERROR(IF(AA195="",0,AA195-R195),0),0),0)</f>
        <v>0</v>
      </c>
      <c r="AU195" s="45" t="str">
        <f>_xlfn.XLOOKUP(U195,'Lista Suspensa'!$AA$20:$AA$23,'Lista Suspensa'!$AB$20:$AB$23,"N/A")</f>
        <v>S</v>
      </c>
    </row>
    <row r="196" spans="1:47" ht="12" customHeight="1" x14ac:dyDescent="0.3">
      <c r="A196" s="87" t="s">
        <v>47</v>
      </c>
      <c r="B196" s="88">
        <v>46104</v>
      </c>
      <c r="C196" s="89" t="s">
        <v>48</v>
      </c>
      <c r="D196" s="89" t="s">
        <v>49</v>
      </c>
      <c r="E196" s="189">
        <v>93116122</v>
      </c>
      <c r="F196" s="182" t="s">
        <v>751</v>
      </c>
      <c r="G196" s="90">
        <v>2303551706</v>
      </c>
      <c r="H196" s="91">
        <v>26945</v>
      </c>
      <c r="I196" s="89"/>
      <c r="J196" s="89" t="s">
        <v>51</v>
      </c>
      <c r="K196" s="89" t="s">
        <v>76</v>
      </c>
      <c r="L196" s="89" t="s">
        <v>303</v>
      </c>
      <c r="M196" s="89" t="s">
        <v>752</v>
      </c>
      <c r="N196" s="89" t="s">
        <v>331</v>
      </c>
      <c r="O196" s="92" t="s">
        <v>753</v>
      </c>
      <c r="P196" s="93" t="s">
        <v>57</v>
      </c>
      <c r="Q196" s="110" t="s">
        <v>58</v>
      </c>
      <c r="R196" s="94">
        <v>46161</v>
      </c>
      <c r="S196" s="95"/>
      <c r="T196" s="95" t="s">
        <v>59</v>
      </c>
      <c r="U196" s="95" t="s">
        <v>60</v>
      </c>
      <c r="V196" s="91">
        <v>46147</v>
      </c>
      <c r="W196" s="91">
        <v>46161</v>
      </c>
      <c r="X196" s="91" t="s">
        <v>432</v>
      </c>
      <c r="Y196" s="96" t="s">
        <v>73</v>
      </c>
      <c r="Z196" s="89" t="s">
        <v>2798</v>
      </c>
      <c r="AA196" s="95" t="s">
        <v>11201</v>
      </c>
      <c r="AB196" s="95" t="s">
        <v>11186</v>
      </c>
      <c r="AC196" s="95" t="s">
        <v>63</v>
      </c>
      <c r="AD196" s="95" t="s">
        <v>63</v>
      </c>
      <c r="AE196" s="95" t="s">
        <v>63</v>
      </c>
      <c r="AF196" s="95" t="s">
        <v>63</v>
      </c>
      <c r="AG196" s="194" t="s">
        <v>754</v>
      </c>
      <c r="AH196" s="95" t="s">
        <v>63</v>
      </c>
      <c r="AI196" s="97"/>
      <c r="AJ196" s="97" t="s">
        <v>65</v>
      </c>
      <c r="AK196" s="97" t="s">
        <v>66</v>
      </c>
      <c r="AL196" s="45" t="s">
        <v>67</v>
      </c>
      <c r="AM196" s="160" t="str">
        <f>MONTH(B196)&amp;"/"&amp;YEAR(B196)</f>
        <v>3/2026</v>
      </c>
      <c r="AN196" s="45">
        <f>WEEKNUM(B196)-WEEKNUM(EOMONTH(B196,-1)+1)+1</f>
        <v>4</v>
      </c>
      <c r="AO196" s="45" t="str">
        <f>MONTH(R196)&amp;"/"&amp;YEAR(R196)</f>
        <v>5/2026</v>
      </c>
      <c r="AP196" s="45">
        <f>WEEKNUM(R196)-WEEKNUM(EOMONTH(R196,-1)+1)+1</f>
        <v>4</v>
      </c>
      <c r="AQ196" s="45">
        <f>IF(AU196="S",IF(Q196="1. Aceitou o programa",R196-B196,0),0)</f>
        <v>57</v>
      </c>
      <c r="AR196" s="45">
        <f>IF(AU196="S",IF(AND(S196&lt;&gt;"",R196&lt;&gt;""),S196-R196,0),0)</f>
        <v>0</v>
      </c>
      <c r="AS196" s="45">
        <f>IF(AU196="S",IF(Q196="1. Aceitou o programa",IF(OR(X196="Não se Aplica",X196=""),IF(OR(W196="Não se Aplica",W196=""),0,W196-V196),AVERAGE(X196-W196,W196-V196)),0),0)</f>
        <v>14</v>
      </c>
      <c r="AT196" s="45">
        <f>IF(AU196="S",IF(AND(Q196="1. Aceitou o programa",AB196="Realizada"),IFERROR(IF(AA196="",0,AA196-R196),0),0),0)</f>
        <v>0</v>
      </c>
      <c r="AU196" s="45" t="str">
        <f>_xlfn.XLOOKUP(U196,'Lista Suspensa'!$AA$20:$AA$23,'Lista Suspensa'!$AB$20:$AB$23,"N/A")</f>
        <v>S</v>
      </c>
    </row>
    <row r="197" spans="1:47" ht="12" customHeight="1" x14ac:dyDescent="0.3">
      <c r="A197" s="87" t="s">
        <v>47</v>
      </c>
      <c r="B197" s="88">
        <v>46104</v>
      </c>
      <c r="C197" s="89" t="s">
        <v>48</v>
      </c>
      <c r="D197" s="89" t="s">
        <v>49</v>
      </c>
      <c r="E197" s="189">
        <v>94577508</v>
      </c>
      <c r="F197" s="182" t="s">
        <v>755</v>
      </c>
      <c r="G197" s="90">
        <v>42558180886</v>
      </c>
      <c r="H197" s="91">
        <v>34614</v>
      </c>
      <c r="I197" s="89"/>
      <c r="J197" s="89" t="s">
        <v>84</v>
      </c>
      <c r="K197" s="89" t="s">
        <v>52</v>
      </c>
      <c r="L197" s="89" t="s">
        <v>53</v>
      </c>
      <c r="M197" s="89" t="s">
        <v>234</v>
      </c>
      <c r="N197" s="89" t="s">
        <v>150</v>
      </c>
      <c r="O197" s="92" t="s">
        <v>756</v>
      </c>
      <c r="P197" s="93" t="s">
        <v>57</v>
      </c>
      <c r="Q197" s="110" t="s">
        <v>58</v>
      </c>
      <c r="R197" s="94">
        <v>46161</v>
      </c>
      <c r="S197" s="95"/>
      <c r="T197" s="95" t="s">
        <v>59</v>
      </c>
      <c r="U197" s="95" t="s">
        <v>60</v>
      </c>
      <c r="V197" s="91">
        <v>46147</v>
      </c>
      <c r="W197" s="91">
        <v>46161</v>
      </c>
      <c r="X197" s="91" t="s">
        <v>432</v>
      </c>
      <c r="Y197" s="96" t="s">
        <v>73</v>
      </c>
      <c r="Z197" s="89" t="s">
        <v>2798</v>
      </c>
      <c r="AA197" s="95" t="s">
        <v>11202</v>
      </c>
      <c r="AB197" s="95" t="s">
        <v>11186</v>
      </c>
      <c r="AC197" s="95" t="s">
        <v>63</v>
      </c>
      <c r="AD197" s="95" t="s">
        <v>63</v>
      </c>
      <c r="AE197" s="95" t="s">
        <v>63</v>
      </c>
      <c r="AF197" s="95" t="s">
        <v>63</v>
      </c>
      <c r="AG197" s="194" t="s">
        <v>386</v>
      </c>
      <c r="AH197" s="95" t="s">
        <v>63</v>
      </c>
      <c r="AI197" s="97"/>
      <c r="AJ197" s="97" t="s">
        <v>65</v>
      </c>
      <c r="AK197" s="97" t="s">
        <v>66</v>
      </c>
      <c r="AL197" s="45" t="s">
        <v>67</v>
      </c>
      <c r="AM197" s="160" t="str">
        <f>MONTH(B197)&amp;"/"&amp;YEAR(B197)</f>
        <v>3/2026</v>
      </c>
      <c r="AN197" s="45">
        <f>WEEKNUM(B197)-WEEKNUM(EOMONTH(B197,-1)+1)+1</f>
        <v>4</v>
      </c>
      <c r="AO197" s="45" t="str">
        <f>MONTH(R197)&amp;"/"&amp;YEAR(R197)</f>
        <v>5/2026</v>
      </c>
      <c r="AP197" s="45">
        <f>WEEKNUM(R197)-WEEKNUM(EOMONTH(R197,-1)+1)+1</f>
        <v>4</v>
      </c>
      <c r="AQ197" s="45">
        <f>IF(AU197="S",IF(Q197="1. Aceitou o programa",R197-B197,0),0)</f>
        <v>57</v>
      </c>
      <c r="AR197" s="45">
        <f>IF(AU197="S",IF(AND(S197&lt;&gt;"",R197&lt;&gt;""),S197-R197,0),0)</f>
        <v>0</v>
      </c>
      <c r="AS197" s="45">
        <f>IF(AU197="S",IF(Q197="1. Aceitou o programa",IF(OR(X197="Não se Aplica",X197=""),IF(OR(W197="Não se Aplica",W197=""),0,W197-V197),AVERAGE(X197-W197,W197-V197)),0),0)</f>
        <v>14</v>
      </c>
      <c r="AT197" s="45">
        <f>IF(AU197="S",IF(AND(Q197="1. Aceitou o programa",AB197="Realizada"),IFERROR(IF(AA197="",0,AA197-R197),0),0),0)</f>
        <v>0</v>
      </c>
      <c r="AU197" s="45" t="str">
        <f>_xlfn.XLOOKUP(U197,'Lista Suspensa'!$AA$20:$AA$23,'Lista Suspensa'!$AB$20:$AB$23,"N/A")</f>
        <v>S</v>
      </c>
    </row>
    <row r="198" spans="1:47" ht="12" customHeight="1" x14ac:dyDescent="0.3">
      <c r="A198" s="87" t="s">
        <v>47</v>
      </c>
      <c r="B198" s="88">
        <v>46104</v>
      </c>
      <c r="C198" s="89" t="s">
        <v>48</v>
      </c>
      <c r="D198" s="89" t="s">
        <v>49</v>
      </c>
      <c r="E198" s="189">
        <v>95533079</v>
      </c>
      <c r="F198" s="182" t="s">
        <v>757</v>
      </c>
      <c r="G198" s="90">
        <v>22064655824</v>
      </c>
      <c r="H198" s="91">
        <v>29480</v>
      </c>
      <c r="I198" s="89"/>
      <c r="J198" s="89" t="s">
        <v>84</v>
      </c>
      <c r="K198" s="89" t="s">
        <v>52</v>
      </c>
      <c r="L198" s="89" t="s">
        <v>758</v>
      </c>
      <c r="M198" s="89" t="s">
        <v>759</v>
      </c>
      <c r="N198" s="89" t="s">
        <v>137</v>
      </c>
      <c r="O198" s="92" t="s">
        <v>760</v>
      </c>
      <c r="P198" s="93" t="s">
        <v>57</v>
      </c>
      <c r="Q198" s="110" t="s">
        <v>58</v>
      </c>
      <c r="R198" s="94">
        <v>46161</v>
      </c>
      <c r="S198" s="95"/>
      <c r="T198" s="95" t="s">
        <v>59</v>
      </c>
      <c r="U198" s="95" t="s">
        <v>60</v>
      </c>
      <c r="V198" s="91">
        <v>46156</v>
      </c>
      <c r="W198" s="91">
        <v>46161</v>
      </c>
      <c r="X198" s="91" t="s">
        <v>432</v>
      </c>
      <c r="Y198" s="96" t="s">
        <v>73</v>
      </c>
      <c r="Z198" s="89" t="s">
        <v>2798</v>
      </c>
      <c r="AA198" s="95" t="s">
        <v>11203</v>
      </c>
      <c r="AB198" s="95" t="s">
        <v>11186</v>
      </c>
      <c r="AC198" s="95" t="s">
        <v>63</v>
      </c>
      <c r="AD198" s="95" t="s">
        <v>63</v>
      </c>
      <c r="AE198" s="95" t="s">
        <v>63</v>
      </c>
      <c r="AF198" s="95" t="s">
        <v>63</v>
      </c>
      <c r="AG198" s="194" t="s">
        <v>173</v>
      </c>
      <c r="AH198" s="95" t="s">
        <v>63</v>
      </c>
      <c r="AI198" s="97"/>
      <c r="AJ198" s="97" t="s">
        <v>65</v>
      </c>
      <c r="AK198" s="97" t="s">
        <v>66</v>
      </c>
      <c r="AL198" s="45" t="s">
        <v>67</v>
      </c>
      <c r="AM198" s="160" t="str">
        <f>MONTH(B198)&amp;"/"&amp;YEAR(B198)</f>
        <v>3/2026</v>
      </c>
      <c r="AN198" s="45">
        <f>WEEKNUM(B198)-WEEKNUM(EOMONTH(B198,-1)+1)+1</f>
        <v>4</v>
      </c>
      <c r="AO198" s="45" t="str">
        <f>MONTH(R198)&amp;"/"&amp;YEAR(R198)</f>
        <v>5/2026</v>
      </c>
      <c r="AP198" s="45">
        <f>WEEKNUM(R198)-WEEKNUM(EOMONTH(R198,-1)+1)+1</f>
        <v>4</v>
      </c>
      <c r="AQ198" s="45">
        <f>IF(AU198="S",IF(Q198="1. Aceitou o programa",R198-B198,0),0)</f>
        <v>57</v>
      </c>
      <c r="AR198" s="45">
        <f>IF(AU198="S",IF(AND(S198&lt;&gt;"",R198&lt;&gt;""),S198-R198,0),0)</f>
        <v>0</v>
      </c>
      <c r="AS198" s="45">
        <f>IF(AU198="S",IF(Q198="1. Aceitou o programa",IF(OR(X198="Não se Aplica",X198=""),IF(OR(W198="Não se Aplica",W198=""),0,W198-V198),AVERAGE(X198-W198,W198-V198)),0),0)</f>
        <v>5</v>
      </c>
      <c r="AT198" s="45">
        <f>IF(AU198="S",IF(AND(Q198="1. Aceitou o programa",AB198="Realizada"),IFERROR(IF(AA198="",0,AA198-R198),0),0),0)</f>
        <v>0</v>
      </c>
      <c r="AU198" s="45" t="str">
        <f>_xlfn.XLOOKUP(U198,'Lista Suspensa'!$AA$20:$AA$23,'Lista Suspensa'!$AB$20:$AB$23,"N/A")</f>
        <v>S</v>
      </c>
    </row>
    <row r="199" spans="1:47" ht="12" customHeight="1" x14ac:dyDescent="0.3">
      <c r="A199" s="87" t="s">
        <v>47</v>
      </c>
      <c r="B199" s="88">
        <v>46104</v>
      </c>
      <c r="C199" s="89" t="s">
        <v>48</v>
      </c>
      <c r="D199" s="89" t="s">
        <v>49</v>
      </c>
      <c r="E199" s="189">
        <v>95054319</v>
      </c>
      <c r="F199" s="182" t="s">
        <v>761</v>
      </c>
      <c r="G199" s="90">
        <v>22212270852</v>
      </c>
      <c r="H199" s="91">
        <v>29567</v>
      </c>
      <c r="I199" s="89"/>
      <c r="J199" s="89" t="s">
        <v>51</v>
      </c>
      <c r="K199" s="89" t="s">
        <v>52</v>
      </c>
      <c r="L199" s="89" t="s">
        <v>85</v>
      </c>
      <c r="M199" s="89" t="s">
        <v>762</v>
      </c>
      <c r="N199" s="89" t="s">
        <v>150</v>
      </c>
      <c r="O199" s="92" t="s">
        <v>763</v>
      </c>
      <c r="P199" s="93" t="s">
        <v>57</v>
      </c>
      <c r="Q199" s="110" t="s">
        <v>58</v>
      </c>
      <c r="R199" s="94">
        <v>46161</v>
      </c>
      <c r="S199" s="95"/>
      <c r="T199" s="95" t="s">
        <v>59</v>
      </c>
      <c r="U199" s="95" t="s">
        <v>60</v>
      </c>
      <c r="V199" s="91">
        <v>46156</v>
      </c>
      <c r="W199" s="91">
        <v>46161</v>
      </c>
      <c r="X199" s="91" t="s">
        <v>432</v>
      </c>
      <c r="Y199" s="96" t="s">
        <v>73</v>
      </c>
      <c r="Z199" s="89" t="s">
        <v>2798</v>
      </c>
      <c r="AA199" s="95" t="s">
        <v>11204</v>
      </c>
      <c r="AB199" s="95" t="s">
        <v>11186</v>
      </c>
      <c r="AC199" s="95" t="s">
        <v>63</v>
      </c>
      <c r="AD199" s="95" t="s">
        <v>63</v>
      </c>
      <c r="AE199" s="95" t="s">
        <v>63</v>
      </c>
      <c r="AF199" s="95" t="s">
        <v>63</v>
      </c>
      <c r="AG199" s="194" t="s">
        <v>194</v>
      </c>
      <c r="AH199" s="95" t="s">
        <v>63</v>
      </c>
      <c r="AI199" s="97"/>
      <c r="AJ199" s="97" t="s">
        <v>65</v>
      </c>
      <c r="AK199" s="97" t="s">
        <v>66</v>
      </c>
      <c r="AL199" s="45" t="s">
        <v>67</v>
      </c>
      <c r="AM199" s="160" t="str">
        <f>MONTH(B199)&amp;"/"&amp;YEAR(B199)</f>
        <v>3/2026</v>
      </c>
      <c r="AN199" s="45">
        <f>WEEKNUM(B199)-WEEKNUM(EOMONTH(B199,-1)+1)+1</f>
        <v>4</v>
      </c>
      <c r="AO199" s="45" t="str">
        <f>MONTH(R199)&amp;"/"&amp;YEAR(R199)</f>
        <v>5/2026</v>
      </c>
      <c r="AP199" s="45">
        <f>WEEKNUM(R199)-WEEKNUM(EOMONTH(R199,-1)+1)+1</f>
        <v>4</v>
      </c>
      <c r="AQ199" s="45">
        <f>IF(AU199="S",IF(Q199="1. Aceitou o programa",R199-B199,0),0)</f>
        <v>57</v>
      </c>
      <c r="AR199" s="45">
        <f>IF(AU199="S",IF(AND(S199&lt;&gt;"",R199&lt;&gt;""),S199-R199,0),0)</f>
        <v>0</v>
      </c>
      <c r="AS199" s="45">
        <f>IF(AU199="S",IF(Q199="1. Aceitou o programa",IF(OR(X199="Não se Aplica",X199=""),IF(OR(W199="Não se Aplica",W199=""),0,W199-V199),AVERAGE(X199-W199,W199-V199)),0),0)</f>
        <v>5</v>
      </c>
      <c r="AT199" s="45">
        <f>IF(AU199="S",IF(AND(Q199="1. Aceitou o programa",AB199="Realizada"),IFERROR(IF(AA199="",0,AA199-R199),0),0),0)</f>
        <v>0</v>
      </c>
      <c r="AU199" s="45" t="str">
        <f>_xlfn.XLOOKUP(U199,'Lista Suspensa'!$AA$20:$AA$23,'Lista Suspensa'!$AB$20:$AB$23,"N/A")</f>
        <v>S</v>
      </c>
    </row>
    <row r="200" spans="1:47" ht="12" customHeight="1" x14ac:dyDescent="0.3">
      <c r="A200" s="87" t="s">
        <v>47</v>
      </c>
      <c r="B200" s="88">
        <v>46104</v>
      </c>
      <c r="C200" s="89" t="s">
        <v>48</v>
      </c>
      <c r="D200" s="89" t="s">
        <v>49</v>
      </c>
      <c r="E200" s="189">
        <v>84827884</v>
      </c>
      <c r="F200" s="182" t="s">
        <v>764</v>
      </c>
      <c r="G200" s="90">
        <v>51354020472</v>
      </c>
      <c r="H200" s="91">
        <v>24825</v>
      </c>
      <c r="I200" s="89"/>
      <c r="J200" s="89" t="s">
        <v>51</v>
      </c>
      <c r="K200" s="89" t="s">
        <v>76</v>
      </c>
      <c r="L200" s="89" t="s">
        <v>303</v>
      </c>
      <c r="M200" s="89" t="s">
        <v>765</v>
      </c>
      <c r="N200" s="89" t="s">
        <v>137</v>
      </c>
      <c r="O200" s="92" t="s">
        <v>766</v>
      </c>
      <c r="P200" s="93" t="s">
        <v>57</v>
      </c>
      <c r="Q200" s="110" t="s">
        <v>58</v>
      </c>
      <c r="R200" s="94">
        <v>46161</v>
      </c>
      <c r="S200" s="95"/>
      <c r="T200" s="95" t="s">
        <v>59</v>
      </c>
      <c r="U200" s="95" t="s">
        <v>60</v>
      </c>
      <c r="V200" s="91">
        <v>46156</v>
      </c>
      <c r="W200" s="91">
        <v>46161</v>
      </c>
      <c r="X200" s="91" t="s">
        <v>432</v>
      </c>
      <c r="Y200" s="96"/>
      <c r="Z200" s="89" t="s">
        <v>2798</v>
      </c>
      <c r="AA200" s="95" t="s">
        <v>11205</v>
      </c>
      <c r="AB200" s="95" t="s">
        <v>11186</v>
      </c>
      <c r="AC200" s="95" t="s">
        <v>63</v>
      </c>
      <c r="AD200" s="95" t="s">
        <v>63</v>
      </c>
      <c r="AE200" s="95" t="s">
        <v>63</v>
      </c>
      <c r="AF200" s="95" t="s">
        <v>63</v>
      </c>
      <c r="AG200" s="194" t="s">
        <v>108</v>
      </c>
      <c r="AH200" s="95" t="s">
        <v>63</v>
      </c>
      <c r="AI200" s="97"/>
      <c r="AJ200" s="97" t="s">
        <v>65</v>
      </c>
      <c r="AK200" s="97" t="s">
        <v>66</v>
      </c>
      <c r="AL200" s="45" t="s">
        <v>67</v>
      </c>
      <c r="AM200" s="160" t="str">
        <f>MONTH(B200)&amp;"/"&amp;YEAR(B200)</f>
        <v>3/2026</v>
      </c>
      <c r="AN200" s="45">
        <f>WEEKNUM(B200)-WEEKNUM(EOMONTH(B200,-1)+1)+1</f>
        <v>4</v>
      </c>
      <c r="AO200" s="45" t="str">
        <f>MONTH(R200)&amp;"/"&amp;YEAR(R200)</f>
        <v>5/2026</v>
      </c>
      <c r="AP200" s="45">
        <f>WEEKNUM(R200)-WEEKNUM(EOMONTH(R200,-1)+1)+1</f>
        <v>4</v>
      </c>
      <c r="AQ200" s="45">
        <f>IF(AU200="S",IF(Q200="1. Aceitou o programa",R200-B200,0),0)</f>
        <v>57</v>
      </c>
      <c r="AR200" s="45">
        <f>IF(AU200="S",IF(AND(S200&lt;&gt;"",R200&lt;&gt;""),S200-R200,0),0)</f>
        <v>0</v>
      </c>
      <c r="AS200" s="45">
        <f>IF(AU200="S",IF(Q200="1. Aceitou o programa",IF(OR(X200="Não se Aplica",X200=""),IF(OR(W200="Não se Aplica",W200=""),0,W200-V200),AVERAGE(X200-W200,W200-V200)),0),0)</f>
        <v>5</v>
      </c>
      <c r="AT200" s="45">
        <f>IF(AU200="S",IF(AND(Q200="1. Aceitou o programa",AB200="Realizada"),IFERROR(IF(AA200="",0,AA200-R200),0),0),0)</f>
        <v>0</v>
      </c>
      <c r="AU200" s="45" t="str">
        <f>_xlfn.XLOOKUP(U200,'Lista Suspensa'!$AA$20:$AA$23,'Lista Suspensa'!$AB$20:$AB$23,"N/A")</f>
        <v>S</v>
      </c>
    </row>
    <row r="201" spans="1:47" ht="12" customHeight="1" x14ac:dyDescent="0.3">
      <c r="A201" s="87" t="s">
        <v>47</v>
      </c>
      <c r="B201" s="88">
        <v>46104</v>
      </c>
      <c r="C201" s="89" t="s">
        <v>48</v>
      </c>
      <c r="D201" s="89" t="s">
        <v>49</v>
      </c>
      <c r="E201" s="189">
        <v>85322895</v>
      </c>
      <c r="F201" s="182" t="s">
        <v>767</v>
      </c>
      <c r="G201" s="90">
        <v>2031367480</v>
      </c>
      <c r="H201" s="91">
        <v>26778</v>
      </c>
      <c r="I201" s="89"/>
      <c r="J201" s="89" t="s">
        <v>84</v>
      </c>
      <c r="K201" s="89" t="s">
        <v>52</v>
      </c>
      <c r="L201" s="89" t="s">
        <v>85</v>
      </c>
      <c r="M201" s="89" t="s">
        <v>768</v>
      </c>
      <c r="N201" s="89" t="s">
        <v>137</v>
      </c>
      <c r="O201" s="92" t="s">
        <v>769</v>
      </c>
      <c r="P201" s="93" t="s">
        <v>57</v>
      </c>
      <c r="Q201" s="110" t="s">
        <v>58</v>
      </c>
      <c r="R201" s="94">
        <v>46161</v>
      </c>
      <c r="S201" s="95"/>
      <c r="T201" s="95" t="s">
        <v>59</v>
      </c>
      <c r="U201" s="95" t="s">
        <v>60</v>
      </c>
      <c r="V201" s="91">
        <v>46156</v>
      </c>
      <c r="W201" s="91">
        <v>46161</v>
      </c>
      <c r="X201" s="91" t="s">
        <v>432</v>
      </c>
      <c r="Y201" s="96" t="s">
        <v>73</v>
      </c>
      <c r="Z201" s="89" t="s">
        <v>2798</v>
      </c>
      <c r="AA201" s="95" t="s">
        <v>11206</v>
      </c>
      <c r="AB201" s="95" t="s">
        <v>11186</v>
      </c>
      <c r="AC201" s="95" t="s">
        <v>63</v>
      </c>
      <c r="AD201" s="95" t="s">
        <v>63</v>
      </c>
      <c r="AE201" s="95" t="s">
        <v>63</v>
      </c>
      <c r="AF201" s="95" t="s">
        <v>63</v>
      </c>
      <c r="AG201" s="194" t="s">
        <v>156</v>
      </c>
      <c r="AH201" s="95" t="s">
        <v>63</v>
      </c>
      <c r="AI201" s="97"/>
      <c r="AJ201" s="97" t="s">
        <v>65</v>
      </c>
      <c r="AK201" s="97" t="s">
        <v>66</v>
      </c>
      <c r="AL201" s="45" t="s">
        <v>67</v>
      </c>
      <c r="AM201" s="160" t="str">
        <f>MONTH(B201)&amp;"/"&amp;YEAR(B201)</f>
        <v>3/2026</v>
      </c>
      <c r="AN201" s="45">
        <f>WEEKNUM(B201)-WEEKNUM(EOMONTH(B201,-1)+1)+1</f>
        <v>4</v>
      </c>
      <c r="AO201" s="45" t="str">
        <f>MONTH(R201)&amp;"/"&amp;YEAR(R201)</f>
        <v>5/2026</v>
      </c>
      <c r="AP201" s="45">
        <f>WEEKNUM(R201)-WEEKNUM(EOMONTH(R201,-1)+1)+1</f>
        <v>4</v>
      </c>
      <c r="AQ201" s="45">
        <f>IF(AU201="S",IF(Q201="1. Aceitou o programa",R201-B201,0),0)</f>
        <v>57</v>
      </c>
      <c r="AR201" s="45">
        <f>IF(AU201="S",IF(AND(S201&lt;&gt;"",R201&lt;&gt;""),S201-R201,0),0)</f>
        <v>0</v>
      </c>
      <c r="AS201" s="45">
        <f>IF(AU201="S",IF(Q201="1. Aceitou o programa",IF(OR(X201="Não se Aplica",X201=""),IF(OR(W201="Não se Aplica",W201=""),0,W201-V201),AVERAGE(X201-W201,W201-V201)),0),0)</f>
        <v>5</v>
      </c>
      <c r="AT201" s="45">
        <f>IF(AU201="S",IF(AND(Q201="1. Aceitou o programa",AB201="Realizada"),IFERROR(IF(AA201="",0,AA201-R201),0),0),0)</f>
        <v>0</v>
      </c>
      <c r="AU201" s="45" t="str">
        <f>_xlfn.XLOOKUP(U201,'Lista Suspensa'!$AA$20:$AA$23,'Lista Suspensa'!$AB$20:$AB$23,"N/A")</f>
        <v>S</v>
      </c>
    </row>
    <row r="202" spans="1:47" ht="12" customHeight="1" x14ac:dyDescent="0.3">
      <c r="A202" s="87" t="s">
        <v>47</v>
      </c>
      <c r="B202" s="88">
        <v>46104</v>
      </c>
      <c r="C202" s="89" t="s">
        <v>48</v>
      </c>
      <c r="D202" s="89" t="s">
        <v>49</v>
      </c>
      <c r="E202" s="189">
        <v>85582409</v>
      </c>
      <c r="F202" s="182" t="s">
        <v>770</v>
      </c>
      <c r="G202" s="90">
        <v>3642929460</v>
      </c>
      <c r="H202" s="91">
        <v>29553</v>
      </c>
      <c r="I202" s="89"/>
      <c r="J202" s="89" t="s">
        <v>51</v>
      </c>
      <c r="K202" s="89" t="s">
        <v>771</v>
      </c>
      <c r="L202" s="89" t="s">
        <v>772</v>
      </c>
      <c r="M202" s="89" t="s">
        <v>222</v>
      </c>
      <c r="N202" s="89" t="s">
        <v>176</v>
      </c>
      <c r="O202" s="92" t="s">
        <v>773</v>
      </c>
      <c r="P202" s="93" t="s">
        <v>57</v>
      </c>
      <c r="Q202" s="110" t="s">
        <v>58</v>
      </c>
      <c r="R202" s="94">
        <v>46161</v>
      </c>
      <c r="S202" s="95"/>
      <c r="T202" s="95" t="s">
        <v>59</v>
      </c>
      <c r="U202" s="95" t="s">
        <v>60</v>
      </c>
      <c r="V202" s="91">
        <v>46156</v>
      </c>
      <c r="W202" s="91">
        <v>46161</v>
      </c>
      <c r="X202" s="91" t="s">
        <v>432</v>
      </c>
      <c r="Y202" s="96" t="s">
        <v>73</v>
      </c>
      <c r="Z202" s="89" t="s">
        <v>2798</v>
      </c>
      <c r="AA202" s="95" t="s">
        <v>11098</v>
      </c>
      <c r="AB202" s="95" t="s">
        <v>11186</v>
      </c>
      <c r="AC202" s="95" t="s">
        <v>63</v>
      </c>
      <c r="AD202" s="95" t="s">
        <v>63</v>
      </c>
      <c r="AE202" s="95" t="s">
        <v>63</v>
      </c>
      <c r="AF202" s="95" t="s">
        <v>63</v>
      </c>
      <c r="AG202" s="194" t="s">
        <v>774</v>
      </c>
      <c r="AH202" s="95" t="s">
        <v>63</v>
      </c>
      <c r="AI202" s="97"/>
      <c r="AJ202" s="97" t="s">
        <v>65</v>
      </c>
      <c r="AK202" s="97" t="s">
        <v>66</v>
      </c>
      <c r="AL202" s="45" t="s">
        <v>67</v>
      </c>
      <c r="AM202" s="160" t="str">
        <f>MONTH(B202)&amp;"/"&amp;YEAR(B202)</f>
        <v>3/2026</v>
      </c>
      <c r="AN202" s="45">
        <f>WEEKNUM(B202)-WEEKNUM(EOMONTH(B202,-1)+1)+1</f>
        <v>4</v>
      </c>
      <c r="AO202" s="45" t="str">
        <f>MONTH(R202)&amp;"/"&amp;YEAR(R202)</f>
        <v>5/2026</v>
      </c>
      <c r="AP202" s="45">
        <f>WEEKNUM(R202)-WEEKNUM(EOMONTH(R202,-1)+1)+1</f>
        <v>4</v>
      </c>
      <c r="AQ202" s="45">
        <f>IF(AU202="S",IF(Q202="1. Aceitou o programa",R202-B202,0),0)</f>
        <v>57</v>
      </c>
      <c r="AR202" s="45">
        <f>IF(AU202="S",IF(AND(S202&lt;&gt;"",R202&lt;&gt;""),S202-R202,0),0)</f>
        <v>0</v>
      </c>
      <c r="AS202" s="45">
        <f>IF(AU202="S",IF(Q202="1. Aceitou o programa",IF(OR(X202="Não se Aplica",X202=""),IF(OR(W202="Não se Aplica",W202=""),0,W202-V202),AVERAGE(X202-W202,W202-V202)),0),0)</f>
        <v>5</v>
      </c>
      <c r="AT202" s="45">
        <f>IF(AU202="S",IF(AND(Q202="1. Aceitou o programa",AB202="Realizada"),IFERROR(IF(AA202="",0,AA202-R202),0),0),0)</f>
        <v>0</v>
      </c>
      <c r="AU202" s="45" t="str">
        <f>_xlfn.XLOOKUP(U202,'Lista Suspensa'!$AA$20:$AA$23,'Lista Suspensa'!$AB$20:$AB$23,"N/A")</f>
        <v>S</v>
      </c>
    </row>
    <row r="203" spans="1:47" ht="12" customHeight="1" x14ac:dyDescent="0.3">
      <c r="A203" s="87" t="s">
        <v>47</v>
      </c>
      <c r="B203" s="88">
        <v>46104</v>
      </c>
      <c r="C203" s="89" t="s">
        <v>48</v>
      </c>
      <c r="D203" s="89" t="s">
        <v>49</v>
      </c>
      <c r="E203" s="189">
        <v>85745004</v>
      </c>
      <c r="F203" s="182" t="s">
        <v>775</v>
      </c>
      <c r="G203" s="90">
        <v>2411287577</v>
      </c>
      <c r="H203" s="91">
        <v>30595</v>
      </c>
      <c r="I203" s="89"/>
      <c r="J203" s="89" t="s">
        <v>84</v>
      </c>
      <c r="K203" s="89" t="s">
        <v>52</v>
      </c>
      <c r="L203" s="89" t="s">
        <v>85</v>
      </c>
      <c r="M203" s="89" t="s">
        <v>776</v>
      </c>
      <c r="N203" s="89" t="s">
        <v>137</v>
      </c>
      <c r="O203" s="92" t="s">
        <v>777</v>
      </c>
      <c r="P203" s="93" t="s">
        <v>57</v>
      </c>
      <c r="Q203" s="110" t="s">
        <v>58</v>
      </c>
      <c r="R203" s="94">
        <v>46161</v>
      </c>
      <c r="S203" s="95"/>
      <c r="T203" s="95" t="s">
        <v>59</v>
      </c>
      <c r="U203" s="95" t="s">
        <v>60</v>
      </c>
      <c r="V203" s="91">
        <v>46156</v>
      </c>
      <c r="W203" s="91">
        <v>46161</v>
      </c>
      <c r="X203" s="91" t="s">
        <v>432</v>
      </c>
      <c r="Y203" s="96" t="s">
        <v>356</v>
      </c>
      <c r="Z203" s="89" t="s">
        <v>2798</v>
      </c>
      <c r="AA203" s="95" t="s">
        <v>11099</v>
      </c>
      <c r="AB203" s="95" t="s">
        <v>11186</v>
      </c>
      <c r="AC203" s="95" t="s">
        <v>63</v>
      </c>
      <c r="AD203" s="95" t="s">
        <v>63</v>
      </c>
      <c r="AE203" s="95" t="s">
        <v>63</v>
      </c>
      <c r="AF203" s="95" t="s">
        <v>63</v>
      </c>
      <c r="AG203" s="194" t="s">
        <v>482</v>
      </c>
      <c r="AH203" s="95" t="s">
        <v>63</v>
      </c>
      <c r="AI203" s="97"/>
      <c r="AJ203" s="97" t="s">
        <v>65</v>
      </c>
      <c r="AK203" s="97" t="s">
        <v>66</v>
      </c>
      <c r="AL203" s="45" t="s">
        <v>67</v>
      </c>
      <c r="AM203" s="160" t="str">
        <f>MONTH(B203)&amp;"/"&amp;YEAR(B203)</f>
        <v>3/2026</v>
      </c>
      <c r="AN203" s="45">
        <f>WEEKNUM(B203)-WEEKNUM(EOMONTH(B203,-1)+1)+1</f>
        <v>4</v>
      </c>
      <c r="AO203" s="45" t="str">
        <f>MONTH(R203)&amp;"/"&amp;YEAR(R203)</f>
        <v>5/2026</v>
      </c>
      <c r="AP203" s="45">
        <f>WEEKNUM(R203)-WEEKNUM(EOMONTH(R203,-1)+1)+1</f>
        <v>4</v>
      </c>
      <c r="AQ203" s="45">
        <f>IF(AU203="S",IF(Q203="1. Aceitou o programa",R203-B203,0),0)</f>
        <v>57</v>
      </c>
      <c r="AR203" s="45">
        <f>IF(AU203="S",IF(AND(S203&lt;&gt;"",R203&lt;&gt;""),S203-R203,0),0)</f>
        <v>0</v>
      </c>
      <c r="AS203" s="45">
        <f>IF(AU203="S",IF(Q203="1. Aceitou o programa",IF(OR(X203="Não se Aplica",X203=""),IF(OR(W203="Não se Aplica",W203=""),0,W203-V203),AVERAGE(X203-W203,W203-V203)),0),0)</f>
        <v>5</v>
      </c>
      <c r="AT203" s="45">
        <f>IF(AU203="S",IF(AND(Q203="1. Aceitou o programa",AB203="Realizada"),IFERROR(IF(AA203="",0,AA203-R203),0),0),0)</f>
        <v>0</v>
      </c>
      <c r="AU203" s="45" t="str">
        <f>_xlfn.XLOOKUP(U203,'Lista Suspensa'!$AA$20:$AA$23,'Lista Suspensa'!$AB$20:$AB$23,"N/A")</f>
        <v>S</v>
      </c>
    </row>
    <row r="204" spans="1:47" ht="12" customHeight="1" x14ac:dyDescent="0.3">
      <c r="A204" s="87" t="s">
        <v>47</v>
      </c>
      <c r="B204" s="88">
        <v>46104</v>
      </c>
      <c r="C204" s="89" t="s">
        <v>48</v>
      </c>
      <c r="D204" s="89" t="s">
        <v>49</v>
      </c>
      <c r="E204" s="189">
        <v>87728811</v>
      </c>
      <c r="F204" s="182" t="s">
        <v>778</v>
      </c>
      <c r="G204" s="90">
        <v>16081551881</v>
      </c>
      <c r="H204" s="91">
        <v>27764</v>
      </c>
      <c r="I204" s="89"/>
      <c r="J204" s="89" t="s">
        <v>51</v>
      </c>
      <c r="K204" s="89" t="s">
        <v>52</v>
      </c>
      <c r="L204" s="89" t="s">
        <v>85</v>
      </c>
      <c r="M204" s="89" t="s">
        <v>430</v>
      </c>
      <c r="N204" s="89" t="s">
        <v>137</v>
      </c>
      <c r="O204" s="92" t="s">
        <v>779</v>
      </c>
      <c r="P204" s="93" t="s">
        <v>57</v>
      </c>
      <c r="Q204" s="110" t="s">
        <v>58</v>
      </c>
      <c r="R204" s="94">
        <v>46161</v>
      </c>
      <c r="S204" s="95"/>
      <c r="T204" s="95" t="s">
        <v>59</v>
      </c>
      <c r="U204" s="95" t="s">
        <v>60</v>
      </c>
      <c r="V204" s="91">
        <v>46156</v>
      </c>
      <c r="W204" s="91">
        <v>46161</v>
      </c>
      <c r="X204" s="91" t="s">
        <v>432</v>
      </c>
      <c r="Y204" s="96" t="s">
        <v>73</v>
      </c>
      <c r="Z204" s="89" t="s">
        <v>2798</v>
      </c>
      <c r="AA204" s="95" t="s">
        <v>11100</v>
      </c>
      <c r="AB204" s="95" t="s">
        <v>11186</v>
      </c>
      <c r="AC204" s="95" t="s">
        <v>63</v>
      </c>
      <c r="AD204" s="95" t="s">
        <v>63</v>
      </c>
      <c r="AE204" s="95" t="s">
        <v>63</v>
      </c>
      <c r="AF204" s="95" t="s">
        <v>63</v>
      </c>
      <c r="AG204" s="194" t="s">
        <v>780</v>
      </c>
      <c r="AH204" s="95" t="s">
        <v>63</v>
      </c>
      <c r="AI204" s="97"/>
      <c r="AJ204" s="97" t="s">
        <v>65</v>
      </c>
      <c r="AK204" s="97" t="s">
        <v>66</v>
      </c>
      <c r="AL204" s="45" t="s">
        <v>67</v>
      </c>
      <c r="AM204" s="160" t="str">
        <f>MONTH(B204)&amp;"/"&amp;YEAR(B204)</f>
        <v>3/2026</v>
      </c>
      <c r="AN204" s="45">
        <f>WEEKNUM(B204)-WEEKNUM(EOMONTH(B204,-1)+1)+1</f>
        <v>4</v>
      </c>
      <c r="AO204" s="45" t="str">
        <f>MONTH(R204)&amp;"/"&amp;YEAR(R204)</f>
        <v>5/2026</v>
      </c>
      <c r="AP204" s="45">
        <f>WEEKNUM(R204)-WEEKNUM(EOMONTH(R204,-1)+1)+1</f>
        <v>4</v>
      </c>
      <c r="AQ204" s="45">
        <f>IF(AU204="S",IF(Q204="1. Aceitou o programa",R204-B204,0),0)</f>
        <v>57</v>
      </c>
      <c r="AR204" s="45">
        <f>IF(AU204="S",IF(AND(S204&lt;&gt;"",R204&lt;&gt;""),S204-R204,0),0)</f>
        <v>0</v>
      </c>
      <c r="AS204" s="45">
        <f>IF(AU204="S",IF(Q204="1. Aceitou o programa",IF(OR(X204="Não se Aplica",X204=""),IF(OR(W204="Não se Aplica",W204=""),0,W204-V204),AVERAGE(X204-W204,W204-V204)),0),0)</f>
        <v>5</v>
      </c>
      <c r="AT204" s="45">
        <f>IF(AU204="S",IF(AND(Q204="1. Aceitou o programa",AB204="Realizada"),IFERROR(IF(AA204="",0,AA204-R204),0),0),0)</f>
        <v>0</v>
      </c>
      <c r="AU204" s="45" t="str">
        <f>_xlfn.XLOOKUP(U204,'Lista Suspensa'!$AA$20:$AA$23,'Lista Suspensa'!$AB$20:$AB$23,"N/A")</f>
        <v>S</v>
      </c>
    </row>
    <row r="205" spans="1:47" ht="12" customHeight="1" x14ac:dyDescent="0.3">
      <c r="A205" s="87" t="s">
        <v>47</v>
      </c>
      <c r="B205" s="88">
        <v>46104</v>
      </c>
      <c r="C205" s="89" t="s">
        <v>48</v>
      </c>
      <c r="D205" s="89" t="s">
        <v>49</v>
      </c>
      <c r="E205" s="189">
        <v>86289822</v>
      </c>
      <c r="F205" s="182" t="s">
        <v>781</v>
      </c>
      <c r="G205" s="90">
        <v>1345140762</v>
      </c>
      <c r="H205" s="91">
        <v>25658</v>
      </c>
      <c r="I205" s="89"/>
      <c r="J205" s="89" t="s">
        <v>84</v>
      </c>
      <c r="K205" s="89" t="s">
        <v>76</v>
      </c>
      <c r="L205" s="89" t="s">
        <v>95</v>
      </c>
      <c r="M205" s="89" t="s">
        <v>180</v>
      </c>
      <c r="N205" s="89" t="s">
        <v>782</v>
      </c>
      <c r="O205" s="92" t="s">
        <v>783</v>
      </c>
      <c r="P205" s="93" t="s">
        <v>57</v>
      </c>
      <c r="Q205" s="110" t="s">
        <v>58</v>
      </c>
      <c r="R205" s="94">
        <v>46161</v>
      </c>
      <c r="S205" s="95"/>
      <c r="T205" s="95" t="s">
        <v>59</v>
      </c>
      <c r="U205" s="95" t="s">
        <v>60</v>
      </c>
      <c r="V205" s="91">
        <v>46156</v>
      </c>
      <c r="W205" s="91">
        <v>46161</v>
      </c>
      <c r="X205" s="91" t="s">
        <v>432</v>
      </c>
      <c r="Y205" s="96" t="s">
        <v>73</v>
      </c>
      <c r="Z205" s="89" t="s">
        <v>2798</v>
      </c>
      <c r="AA205" s="95" t="s">
        <v>11101</v>
      </c>
      <c r="AB205" s="95" t="s">
        <v>11186</v>
      </c>
      <c r="AC205" s="95" t="s">
        <v>63</v>
      </c>
      <c r="AD205" s="95" t="s">
        <v>63</v>
      </c>
      <c r="AE205" s="95" t="s">
        <v>63</v>
      </c>
      <c r="AF205" s="95" t="s">
        <v>63</v>
      </c>
      <c r="AG205" s="194" t="s">
        <v>560</v>
      </c>
      <c r="AH205" s="95" t="s">
        <v>63</v>
      </c>
      <c r="AI205" s="97"/>
      <c r="AJ205" s="97" t="s">
        <v>65</v>
      </c>
      <c r="AK205" s="97" t="s">
        <v>66</v>
      </c>
      <c r="AL205" s="45" t="s">
        <v>67</v>
      </c>
      <c r="AM205" s="160" t="str">
        <f>MONTH(B205)&amp;"/"&amp;YEAR(B205)</f>
        <v>3/2026</v>
      </c>
      <c r="AN205" s="45">
        <f>WEEKNUM(B205)-WEEKNUM(EOMONTH(B205,-1)+1)+1</f>
        <v>4</v>
      </c>
      <c r="AO205" s="45" t="str">
        <f>MONTH(R205)&amp;"/"&amp;YEAR(R205)</f>
        <v>5/2026</v>
      </c>
      <c r="AP205" s="45">
        <f>WEEKNUM(R205)-WEEKNUM(EOMONTH(R205,-1)+1)+1</f>
        <v>4</v>
      </c>
      <c r="AQ205" s="45">
        <f>IF(AU205="S",IF(Q205="1. Aceitou o programa",R205-B205,0),0)</f>
        <v>57</v>
      </c>
      <c r="AR205" s="45">
        <f>IF(AU205="S",IF(AND(S205&lt;&gt;"",R205&lt;&gt;""),S205-R205,0),0)</f>
        <v>0</v>
      </c>
      <c r="AS205" s="45">
        <f>IF(AU205="S",IF(Q205="1. Aceitou o programa",IF(OR(X205="Não se Aplica",X205=""),IF(OR(W205="Não se Aplica",W205=""),0,W205-V205),AVERAGE(X205-W205,W205-V205)),0),0)</f>
        <v>5</v>
      </c>
      <c r="AT205" s="45">
        <f>IF(AU205="S",IF(AND(Q205="1. Aceitou o programa",AB205="Realizada"),IFERROR(IF(AA205="",0,AA205-R205),0),0),0)</f>
        <v>0</v>
      </c>
      <c r="AU205" s="45" t="str">
        <f>_xlfn.XLOOKUP(U205,'Lista Suspensa'!$AA$20:$AA$23,'Lista Suspensa'!$AB$20:$AB$23,"N/A")</f>
        <v>S</v>
      </c>
    </row>
    <row r="206" spans="1:47" ht="12" customHeight="1" x14ac:dyDescent="0.3">
      <c r="A206" s="87" t="s">
        <v>47</v>
      </c>
      <c r="B206" s="88">
        <v>46104</v>
      </c>
      <c r="C206" s="89" t="s">
        <v>48</v>
      </c>
      <c r="D206" s="89" t="s">
        <v>49</v>
      </c>
      <c r="E206" s="189">
        <v>86470432</v>
      </c>
      <c r="F206" s="182" t="s">
        <v>784</v>
      </c>
      <c r="G206" s="90">
        <v>11394816812</v>
      </c>
      <c r="H206" s="91">
        <v>25288</v>
      </c>
      <c r="I206" s="89"/>
      <c r="J206" s="89" t="s">
        <v>51</v>
      </c>
      <c r="K206" s="89" t="s">
        <v>52</v>
      </c>
      <c r="L206" s="89" t="s">
        <v>85</v>
      </c>
      <c r="M206" s="89" t="s">
        <v>785</v>
      </c>
      <c r="N206" s="89" t="s">
        <v>150</v>
      </c>
      <c r="O206" s="92" t="s">
        <v>786</v>
      </c>
      <c r="P206" s="93" t="s">
        <v>57</v>
      </c>
      <c r="Q206" s="110" t="s">
        <v>58</v>
      </c>
      <c r="R206" s="94">
        <v>46161</v>
      </c>
      <c r="S206" s="95"/>
      <c r="T206" s="95" t="s">
        <v>59</v>
      </c>
      <c r="U206" s="95" t="s">
        <v>60</v>
      </c>
      <c r="V206" s="91">
        <v>46156</v>
      </c>
      <c r="W206" s="91">
        <v>46161</v>
      </c>
      <c r="X206" s="91" t="s">
        <v>432</v>
      </c>
      <c r="Y206" s="96" t="s">
        <v>61</v>
      </c>
      <c r="Z206" s="89" t="s">
        <v>2798</v>
      </c>
      <c r="AA206" s="95" t="s">
        <v>11102</v>
      </c>
      <c r="AB206" s="95" t="s">
        <v>11186</v>
      </c>
      <c r="AC206" s="95" t="s">
        <v>63</v>
      </c>
      <c r="AD206" s="95" t="s">
        <v>63</v>
      </c>
      <c r="AE206" s="95" t="s">
        <v>63</v>
      </c>
      <c r="AF206" s="95" t="s">
        <v>63</v>
      </c>
      <c r="AG206" s="194" t="s">
        <v>787</v>
      </c>
      <c r="AH206" s="95" t="s">
        <v>63</v>
      </c>
      <c r="AI206" s="97"/>
      <c r="AJ206" s="97" t="s">
        <v>65</v>
      </c>
      <c r="AK206" s="97" t="s">
        <v>66</v>
      </c>
      <c r="AL206" s="45" t="s">
        <v>67</v>
      </c>
      <c r="AM206" s="160" t="str">
        <f>MONTH(B206)&amp;"/"&amp;YEAR(B206)</f>
        <v>3/2026</v>
      </c>
      <c r="AN206" s="45">
        <f>WEEKNUM(B206)-WEEKNUM(EOMONTH(B206,-1)+1)+1</f>
        <v>4</v>
      </c>
      <c r="AO206" s="45" t="str">
        <f>MONTH(R206)&amp;"/"&amp;YEAR(R206)</f>
        <v>5/2026</v>
      </c>
      <c r="AP206" s="45">
        <f>WEEKNUM(R206)-WEEKNUM(EOMONTH(R206,-1)+1)+1</f>
        <v>4</v>
      </c>
      <c r="AQ206" s="45">
        <f>IF(AU206="S",IF(Q206="1. Aceitou o programa",R206-B206,0),0)</f>
        <v>57</v>
      </c>
      <c r="AR206" s="45">
        <f>IF(AU206="S",IF(AND(S206&lt;&gt;"",R206&lt;&gt;""),S206-R206,0),0)</f>
        <v>0</v>
      </c>
      <c r="AS206" s="45">
        <f>IF(AU206="S",IF(Q206="1. Aceitou o programa",IF(OR(X206="Não se Aplica",X206=""),IF(OR(W206="Não se Aplica",W206=""),0,W206-V206),AVERAGE(X206-W206,W206-V206)),0),0)</f>
        <v>5</v>
      </c>
      <c r="AT206" s="45">
        <f>IF(AU206="S",IF(AND(Q206="1. Aceitou o programa",AB206="Realizada"),IFERROR(IF(AA206="",0,AA206-R206),0),0),0)</f>
        <v>0</v>
      </c>
      <c r="AU206" s="45" t="str">
        <f>_xlfn.XLOOKUP(U206,'Lista Suspensa'!$AA$20:$AA$23,'Lista Suspensa'!$AB$20:$AB$23,"N/A")</f>
        <v>S</v>
      </c>
    </row>
    <row r="207" spans="1:47" ht="12" customHeight="1" x14ac:dyDescent="0.3">
      <c r="A207" s="87" t="s">
        <v>47</v>
      </c>
      <c r="B207" s="88">
        <v>46104</v>
      </c>
      <c r="C207" s="89" t="s">
        <v>48</v>
      </c>
      <c r="D207" s="89" t="s">
        <v>49</v>
      </c>
      <c r="E207" s="189">
        <v>86624752</v>
      </c>
      <c r="F207" s="182" t="s">
        <v>788</v>
      </c>
      <c r="G207" s="90">
        <v>25968702826</v>
      </c>
      <c r="H207" s="91">
        <v>28671</v>
      </c>
      <c r="I207" s="89"/>
      <c r="J207" s="89" t="s">
        <v>84</v>
      </c>
      <c r="K207" s="89" t="s">
        <v>52</v>
      </c>
      <c r="L207" s="89" t="s">
        <v>53</v>
      </c>
      <c r="M207" s="89" t="s">
        <v>789</v>
      </c>
      <c r="N207" s="89" t="s">
        <v>137</v>
      </c>
      <c r="O207" s="92" t="s">
        <v>790</v>
      </c>
      <c r="P207" s="93" t="s">
        <v>57</v>
      </c>
      <c r="Q207" s="110" t="s">
        <v>58</v>
      </c>
      <c r="R207" s="94">
        <v>46161</v>
      </c>
      <c r="S207" s="95"/>
      <c r="T207" s="95" t="s">
        <v>59</v>
      </c>
      <c r="U207" s="95" t="s">
        <v>60</v>
      </c>
      <c r="V207" s="91">
        <v>46156</v>
      </c>
      <c r="W207" s="91">
        <v>46161</v>
      </c>
      <c r="X207" s="91" t="s">
        <v>432</v>
      </c>
      <c r="Y207" s="96" t="s">
        <v>73</v>
      </c>
      <c r="Z207" s="89" t="s">
        <v>2798</v>
      </c>
      <c r="AA207" s="95" t="s">
        <v>11103</v>
      </c>
      <c r="AB207" s="95" t="s">
        <v>11186</v>
      </c>
      <c r="AC207" s="95" t="s">
        <v>63</v>
      </c>
      <c r="AD207" s="95" t="s">
        <v>63</v>
      </c>
      <c r="AE207" s="95" t="s">
        <v>63</v>
      </c>
      <c r="AF207" s="95" t="s">
        <v>63</v>
      </c>
      <c r="AG207" s="194" t="s">
        <v>791</v>
      </c>
      <c r="AH207" s="95" t="s">
        <v>63</v>
      </c>
      <c r="AI207" s="97"/>
      <c r="AJ207" s="97" t="s">
        <v>65</v>
      </c>
      <c r="AK207" s="97" t="s">
        <v>66</v>
      </c>
      <c r="AL207" s="45" t="s">
        <v>67</v>
      </c>
      <c r="AM207" s="160" t="str">
        <f>MONTH(B207)&amp;"/"&amp;YEAR(B207)</f>
        <v>3/2026</v>
      </c>
      <c r="AN207" s="45">
        <f>WEEKNUM(B207)-WEEKNUM(EOMONTH(B207,-1)+1)+1</f>
        <v>4</v>
      </c>
      <c r="AO207" s="45" t="str">
        <f>MONTH(R207)&amp;"/"&amp;YEAR(R207)</f>
        <v>5/2026</v>
      </c>
      <c r="AP207" s="45">
        <f>WEEKNUM(R207)-WEEKNUM(EOMONTH(R207,-1)+1)+1</f>
        <v>4</v>
      </c>
      <c r="AQ207" s="45">
        <f>IF(AU207="S",IF(Q207="1. Aceitou o programa",R207-B207,0),0)</f>
        <v>57</v>
      </c>
      <c r="AR207" s="45">
        <f>IF(AU207="S",IF(AND(S207&lt;&gt;"",R207&lt;&gt;""),S207-R207,0),0)</f>
        <v>0</v>
      </c>
      <c r="AS207" s="45">
        <f>IF(AU207="S",IF(Q207="1. Aceitou o programa",IF(OR(X207="Não se Aplica",X207=""),IF(OR(W207="Não se Aplica",W207=""),0,W207-V207),AVERAGE(X207-W207,W207-V207)),0),0)</f>
        <v>5</v>
      </c>
      <c r="AT207" s="45">
        <f>IF(AU207="S",IF(AND(Q207="1. Aceitou o programa",AB207="Realizada"),IFERROR(IF(AA207="",0,AA207-R207),0),0),0)</f>
        <v>0</v>
      </c>
      <c r="AU207" s="45" t="str">
        <f>_xlfn.XLOOKUP(U207,'Lista Suspensa'!$AA$20:$AA$23,'Lista Suspensa'!$AB$20:$AB$23,"N/A")</f>
        <v>S</v>
      </c>
    </row>
    <row r="208" spans="1:47" ht="12" customHeight="1" x14ac:dyDescent="0.3">
      <c r="A208" s="87" t="s">
        <v>47</v>
      </c>
      <c r="B208" s="88">
        <v>46104</v>
      </c>
      <c r="C208" s="89" t="s">
        <v>48</v>
      </c>
      <c r="D208" s="89" t="s">
        <v>49</v>
      </c>
      <c r="E208" s="189">
        <v>87320067</v>
      </c>
      <c r="F208" s="182" t="s">
        <v>792</v>
      </c>
      <c r="G208" s="90">
        <v>511096380</v>
      </c>
      <c r="H208" s="91">
        <v>30209</v>
      </c>
      <c r="I208" s="89"/>
      <c r="J208" s="89" t="s">
        <v>84</v>
      </c>
      <c r="K208" s="89" t="s">
        <v>52</v>
      </c>
      <c r="L208" s="89" t="s">
        <v>85</v>
      </c>
      <c r="M208" s="89" t="s">
        <v>513</v>
      </c>
      <c r="N208" s="89" t="s">
        <v>449</v>
      </c>
      <c r="O208" s="92" t="s">
        <v>793</v>
      </c>
      <c r="P208" s="93" t="s">
        <v>57</v>
      </c>
      <c r="Q208" s="110" t="s">
        <v>58</v>
      </c>
      <c r="R208" s="94">
        <v>46161</v>
      </c>
      <c r="S208" s="95"/>
      <c r="T208" s="95" t="s">
        <v>59</v>
      </c>
      <c r="U208" s="95" t="s">
        <v>60</v>
      </c>
      <c r="V208" s="91">
        <v>46156</v>
      </c>
      <c r="W208" s="91">
        <v>46161</v>
      </c>
      <c r="X208" s="91" t="s">
        <v>432</v>
      </c>
      <c r="Y208" s="96"/>
      <c r="Z208" s="89" t="s">
        <v>2798</v>
      </c>
      <c r="AA208" s="95" t="s">
        <v>11104</v>
      </c>
      <c r="AB208" s="95" t="s">
        <v>11186</v>
      </c>
      <c r="AC208" s="95" t="s">
        <v>63</v>
      </c>
      <c r="AD208" s="95" t="s">
        <v>63</v>
      </c>
      <c r="AE208" s="95" t="s">
        <v>63</v>
      </c>
      <c r="AF208" s="95" t="s">
        <v>63</v>
      </c>
      <c r="AG208" s="194" t="s">
        <v>794</v>
      </c>
      <c r="AH208" s="95" t="s">
        <v>63</v>
      </c>
      <c r="AI208" s="97"/>
      <c r="AJ208" s="97" t="s">
        <v>65</v>
      </c>
      <c r="AK208" s="97" t="s">
        <v>66</v>
      </c>
      <c r="AL208" s="45" t="s">
        <v>67</v>
      </c>
      <c r="AM208" s="160" t="str">
        <f>MONTH(B208)&amp;"/"&amp;YEAR(B208)</f>
        <v>3/2026</v>
      </c>
      <c r="AN208" s="45">
        <f>WEEKNUM(B208)-WEEKNUM(EOMONTH(B208,-1)+1)+1</f>
        <v>4</v>
      </c>
      <c r="AO208" s="45" t="str">
        <f>MONTH(R208)&amp;"/"&amp;YEAR(R208)</f>
        <v>5/2026</v>
      </c>
      <c r="AP208" s="45">
        <f>WEEKNUM(R208)-WEEKNUM(EOMONTH(R208,-1)+1)+1</f>
        <v>4</v>
      </c>
      <c r="AQ208" s="45">
        <f>IF(AU208="S",IF(Q208="1. Aceitou o programa",R208-B208,0),0)</f>
        <v>57</v>
      </c>
      <c r="AR208" s="45">
        <f>IF(AU208="S",IF(AND(S208&lt;&gt;"",R208&lt;&gt;""),S208-R208,0),0)</f>
        <v>0</v>
      </c>
      <c r="AS208" s="45">
        <f>IF(AU208="S",IF(Q208="1. Aceitou o programa",IF(OR(X208="Não se Aplica",X208=""),IF(OR(W208="Não se Aplica",W208=""),0,W208-V208),AVERAGE(X208-W208,W208-V208)),0),0)</f>
        <v>5</v>
      </c>
      <c r="AT208" s="45">
        <f>IF(AU208="S",IF(AND(Q208="1. Aceitou o programa",AB208="Realizada"),IFERROR(IF(AA208="",0,AA208-R208),0),0),0)</f>
        <v>0</v>
      </c>
      <c r="AU208" s="45" t="str">
        <f>_xlfn.XLOOKUP(U208,'Lista Suspensa'!$AA$20:$AA$23,'Lista Suspensa'!$AB$20:$AB$23,"N/A")</f>
        <v>S</v>
      </c>
    </row>
    <row r="209" spans="1:47" ht="12" customHeight="1" x14ac:dyDescent="0.3">
      <c r="A209" s="87" t="s">
        <v>47</v>
      </c>
      <c r="B209" s="88">
        <v>46104</v>
      </c>
      <c r="C209" s="89" t="s">
        <v>48</v>
      </c>
      <c r="D209" s="89" t="s">
        <v>49</v>
      </c>
      <c r="E209" s="189">
        <v>89651642</v>
      </c>
      <c r="F209" s="182" t="s">
        <v>795</v>
      </c>
      <c r="G209" s="90">
        <v>27668316817</v>
      </c>
      <c r="H209" s="91">
        <v>28944</v>
      </c>
      <c r="I209" s="89"/>
      <c r="J209" s="89" t="s">
        <v>51</v>
      </c>
      <c r="K209" s="89" t="s">
        <v>52</v>
      </c>
      <c r="L209" s="89" t="s">
        <v>85</v>
      </c>
      <c r="M209" s="89" t="s">
        <v>796</v>
      </c>
      <c r="N209" s="89" t="s">
        <v>137</v>
      </c>
      <c r="O209" s="92" t="s">
        <v>797</v>
      </c>
      <c r="P209" s="93" t="s">
        <v>57</v>
      </c>
      <c r="Q209" s="110" t="s">
        <v>58</v>
      </c>
      <c r="R209" s="94">
        <v>46161</v>
      </c>
      <c r="S209" s="95"/>
      <c r="T209" s="95" t="s">
        <v>59</v>
      </c>
      <c r="U209" s="95" t="s">
        <v>60</v>
      </c>
      <c r="V209" s="91">
        <v>46156</v>
      </c>
      <c r="W209" s="91">
        <v>46161</v>
      </c>
      <c r="X209" s="91" t="s">
        <v>432</v>
      </c>
      <c r="Y209" s="96" t="s">
        <v>61</v>
      </c>
      <c r="Z209" s="89" t="s">
        <v>2798</v>
      </c>
      <c r="AA209" s="95" t="s">
        <v>11105</v>
      </c>
      <c r="AB209" s="95" t="s">
        <v>11186</v>
      </c>
      <c r="AC209" s="95" t="s">
        <v>63</v>
      </c>
      <c r="AD209" s="95" t="s">
        <v>63</v>
      </c>
      <c r="AE209" s="95" t="s">
        <v>63</v>
      </c>
      <c r="AF209" s="95" t="s">
        <v>63</v>
      </c>
      <c r="AG209" s="194" t="s">
        <v>798</v>
      </c>
      <c r="AH209" s="95" t="s">
        <v>63</v>
      </c>
      <c r="AI209" s="97"/>
      <c r="AJ209" s="97" t="s">
        <v>65</v>
      </c>
      <c r="AK209" s="97" t="s">
        <v>66</v>
      </c>
      <c r="AL209" s="45" t="s">
        <v>67</v>
      </c>
      <c r="AM209" s="160" t="str">
        <f>MONTH(B209)&amp;"/"&amp;YEAR(B209)</f>
        <v>3/2026</v>
      </c>
      <c r="AN209" s="45">
        <f>WEEKNUM(B209)-WEEKNUM(EOMONTH(B209,-1)+1)+1</f>
        <v>4</v>
      </c>
      <c r="AO209" s="45" t="str">
        <f>MONTH(R209)&amp;"/"&amp;YEAR(R209)</f>
        <v>5/2026</v>
      </c>
      <c r="AP209" s="45">
        <f>WEEKNUM(R209)-WEEKNUM(EOMONTH(R209,-1)+1)+1</f>
        <v>4</v>
      </c>
      <c r="AQ209" s="45">
        <f>IF(AU209="S",IF(Q209="1. Aceitou o programa",R209-B209,0),0)</f>
        <v>57</v>
      </c>
      <c r="AR209" s="45">
        <f>IF(AU209="S",IF(AND(S209&lt;&gt;"",R209&lt;&gt;""),S209-R209,0),0)</f>
        <v>0</v>
      </c>
      <c r="AS209" s="45">
        <f>IF(AU209="S",IF(Q209="1. Aceitou o programa",IF(OR(X209="Não se Aplica",X209=""),IF(OR(W209="Não se Aplica",W209=""),0,W209-V209),AVERAGE(X209-W209,W209-V209)),0),0)</f>
        <v>5</v>
      </c>
      <c r="AT209" s="45">
        <f>IF(AU209="S",IF(AND(Q209="1. Aceitou o programa",AB209="Realizada"),IFERROR(IF(AA209="",0,AA209-R209),0),0),0)</f>
        <v>0</v>
      </c>
      <c r="AU209" s="45" t="str">
        <f>_xlfn.XLOOKUP(U209,'Lista Suspensa'!$AA$20:$AA$23,'Lista Suspensa'!$AB$20:$AB$23,"N/A")</f>
        <v>S</v>
      </c>
    </row>
    <row r="210" spans="1:47" ht="12" customHeight="1" x14ac:dyDescent="0.3">
      <c r="A210" s="87" t="s">
        <v>47</v>
      </c>
      <c r="B210" s="88">
        <v>46104</v>
      </c>
      <c r="C210" s="89" t="s">
        <v>48</v>
      </c>
      <c r="D210" s="89" t="s">
        <v>49</v>
      </c>
      <c r="E210" s="189">
        <v>92623587</v>
      </c>
      <c r="F210" s="182" t="s">
        <v>799</v>
      </c>
      <c r="G210" s="90">
        <v>15381343817</v>
      </c>
      <c r="H210" s="91">
        <v>27330</v>
      </c>
      <c r="I210" s="89"/>
      <c r="J210" s="89" t="s">
        <v>51</v>
      </c>
      <c r="K210" s="89" t="s">
        <v>52</v>
      </c>
      <c r="L210" s="89" t="s">
        <v>800</v>
      </c>
      <c r="M210" s="89" t="s">
        <v>801</v>
      </c>
      <c r="N210" s="89" t="s">
        <v>137</v>
      </c>
      <c r="O210" s="92" t="s">
        <v>802</v>
      </c>
      <c r="P210" s="93" t="s">
        <v>57</v>
      </c>
      <c r="Q210" s="110" t="s">
        <v>58</v>
      </c>
      <c r="R210" s="94">
        <v>46161</v>
      </c>
      <c r="S210" s="95"/>
      <c r="T210" s="95" t="s">
        <v>59</v>
      </c>
      <c r="U210" s="95" t="s">
        <v>60</v>
      </c>
      <c r="V210" s="91">
        <v>46156</v>
      </c>
      <c r="W210" s="91">
        <v>46161</v>
      </c>
      <c r="X210" s="91" t="s">
        <v>432</v>
      </c>
      <c r="Y210" s="96" t="s">
        <v>356</v>
      </c>
      <c r="Z210" s="89" t="s">
        <v>2798</v>
      </c>
      <c r="AA210" s="95" t="s">
        <v>11207</v>
      </c>
      <c r="AB210" s="95" t="s">
        <v>11186</v>
      </c>
      <c r="AC210" s="95" t="s">
        <v>63</v>
      </c>
      <c r="AD210" s="95" t="s">
        <v>63</v>
      </c>
      <c r="AE210" s="95" t="s">
        <v>63</v>
      </c>
      <c r="AF210" s="95" t="s">
        <v>63</v>
      </c>
      <c r="AG210" s="194"/>
      <c r="AH210" s="95" t="s">
        <v>63</v>
      </c>
      <c r="AI210" s="97"/>
      <c r="AJ210" s="97" t="s">
        <v>65</v>
      </c>
      <c r="AK210" s="97" t="s">
        <v>66</v>
      </c>
      <c r="AL210" s="45" t="s">
        <v>67</v>
      </c>
      <c r="AM210" s="160" t="str">
        <f>MONTH(B210)&amp;"/"&amp;YEAR(B210)</f>
        <v>3/2026</v>
      </c>
      <c r="AN210" s="45">
        <f>WEEKNUM(B210)-WEEKNUM(EOMONTH(B210,-1)+1)+1</f>
        <v>4</v>
      </c>
      <c r="AO210" s="45" t="str">
        <f>MONTH(R210)&amp;"/"&amp;YEAR(R210)</f>
        <v>5/2026</v>
      </c>
      <c r="AP210" s="45">
        <f>WEEKNUM(R210)-WEEKNUM(EOMONTH(R210,-1)+1)+1</f>
        <v>4</v>
      </c>
      <c r="AQ210" s="45">
        <f>IF(AU210="S",IF(Q210="1. Aceitou o programa",R210-B210,0),0)</f>
        <v>57</v>
      </c>
      <c r="AR210" s="45">
        <f>IF(AU210="S",IF(AND(S210&lt;&gt;"",R210&lt;&gt;""),S210-R210,0),0)</f>
        <v>0</v>
      </c>
      <c r="AS210" s="45">
        <f>IF(AU210="S",IF(Q210="1. Aceitou o programa",IF(OR(X210="Não se Aplica",X210=""),IF(OR(W210="Não se Aplica",W210=""),0,W210-V210),AVERAGE(X210-W210,W210-V210)),0),0)</f>
        <v>5</v>
      </c>
      <c r="AT210" s="45">
        <f>IF(AU210="S",IF(AND(Q210="1. Aceitou o programa",AB210="Realizada"),IFERROR(IF(AA210="",0,AA210-R210),0),0),0)</f>
        <v>0</v>
      </c>
      <c r="AU210" s="45" t="str">
        <f>_xlfn.XLOOKUP(U210,'Lista Suspensa'!$AA$20:$AA$23,'Lista Suspensa'!$AB$20:$AB$23,"N/A")</f>
        <v>S</v>
      </c>
    </row>
    <row r="211" spans="1:47" ht="12" customHeight="1" x14ac:dyDescent="0.3">
      <c r="A211" s="87" t="s">
        <v>47</v>
      </c>
      <c r="B211" s="88">
        <v>46104</v>
      </c>
      <c r="C211" s="89" t="s">
        <v>48</v>
      </c>
      <c r="D211" s="89" t="s">
        <v>49</v>
      </c>
      <c r="E211" s="189">
        <v>87919494</v>
      </c>
      <c r="F211" s="182" t="s">
        <v>803</v>
      </c>
      <c r="G211" s="90">
        <v>12400516707</v>
      </c>
      <c r="H211" s="91">
        <v>32463</v>
      </c>
      <c r="I211" s="89"/>
      <c r="J211" s="89" t="s">
        <v>51</v>
      </c>
      <c r="K211" s="89" t="s">
        <v>76</v>
      </c>
      <c r="L211" s="89" t="s">
        <v>740</v>
      </c>
      <c r="M211" s="89" t="s">
        <v>804</v>
      </c>
      <c r="N211" s="89" t="s">
        <v>331</v>
      </c>
      <c r="O211" s="92" t="s">
        <v>805</v>
      </c>
      <c r="P211" s="93" t="s">
        <v>57</v>
      </c>
      <c r="Q211" s="110" t="s">
        <v>58</v>
      </c>
      <c r="R211" s="94">
        <v>46161</v>
      </c>
      <c r="S211" s="95"/>
      <c r="T211" s="95" t="s">
        <v>59</v>
      </c>
      <c r="U211" s="95" t="s">
        <v>60</v>
      </c>
      <c r="V211" s="91">
        <v>46156</v>
      </c>
      <c r="W211" s="91">
        <v>46161</v>
      </c>
      <c r="X211" s="91" t="s">
        <v>432</v>
      </c>
      <c r="Y211" s="96" t="s">
        <v>356</v>
      </c>
      <c r="Z211" s="89" t="s">
        <v>2798</v>
      </c>
      <c r="AA211" s="95" t="s">
        <v>11208</v>
      </c>
      <c r="AB211" s="95" t="s">
        <v>11186</v>
      </c>
      <c r="AC211" s="95" t="s">
        <v>63</v>
      </c>
      <c r="AD211" s="95" t="s">
        <v>63</v>
      </c>
      <c r="AE211" s="95" t="s">
        <v>63</v>
      </c>
      <c r="AF211" s="95" t="s">
        <v>63</v>
      </c>
      <c r="AG211" s="194" t="s">
        <v>482</v>
      </c>
      <c r="AH211" s="95" t="s">
        <v>63</v>
      </c>
      <c r="AI211" s="97"/>
      <c r="AJ211" s="97" t="s">
        <v>65</v>
      </c>
      <c r="AK211" s="97" t="s">
        <v>66</v>
      </c>
      <c r="AL211" s="45" t="s">
        <v>67</v>
      </c>
      <c r="AM211" s="160" t="str">
        <f>MONTH(B211)&amp;"/"&amp;YEAR(B211)</f>
        <v>3/2026</v>
      </c>
      <c r="AN211" s="45">
        <f>WEEKNUM(B211)-WEEKNUM(EOMONTH(B211,-1)+1)+1</f>
        <v>4</v>
      </c>
      <c r="AO211" s="45" t="str">
        <f>MONTH(R211)&amp;"/"&amp;YEAR(R211)</f>
        <v>5/2026</v>
      </c>
      <c r="AP211" s="45">
        <f>WEEKNUM(R211)-WEEKNUM(EOMONTH(R211,-1)+1)+1</f>
        <v>4</v>
      </c>
      <c r="AQ211" s="45">
        <f>IF(AU211="S",IF(Q211="1. Aceitou o programa",R211-B211,0),0)</f>
        <v>57</v>
      </c>
      <c r="AR211" s="45">
        <f>IF(AU211="S",IF(AND(S211&lt;&gt;"",R211&lt;&gt;""),S211-R211,0),0)</f>
        <v>0</v>
      </c>
      <c r="AS211" s="45">
        <f>IF(AU211="S",IF(Q211="1. Aceitou o programa",IF(OR(X211="Não se Aplica",X211=""),IF(OR(W211="Não se Aplica",W211=""),0,W211-V211),AVERAGE(X211-W211,W211-V211)),0),0)</f>
        <v>5</v>
      </c>
      <c r="AT211" s="45">
        <f>IF(AU211="S",IF(AND(Q211="1. Aceitou o programa",AB211="Realizada"),IFERROR(IF(AA211="",0,AA211-R211),0),0),0)</f>
        <v>0</v>
      </c>
      <c r="AU211" s="45" t="str">
        <f>_xlfn.XLOOKUP(U211,'Lista Suspensa'!$AA$20:$AA$23,'Lista Suspensa'!$AB$20:$AB$23,"N/A")</f>
        <v>S</v>
      </c>
    </row>
    <row r="212" spans="1:47" ht="12" customHeight="1" x14ac:dyDescent="0.3">
      <c r="A212" s="87" t="s">
        <v>47</v>
      </c>
      <c r="B212" s="88">
        <v>46104</v>
      </c>
      <c r="C212" s="89" t="s">
        <v>48</v>
      </c>
      <c r="D212" s="89" t="s">
        <v>49</v>
      </c>
      <c r="E212" s="189">
        <v>88485213</v>
      </c>
      <c r="F212" s="182" t="s">
        <v>806</v>
      </c>
      <c r="G212" s="90">
        <v>30046796800</v>
      </c>
      <c r="H212" s="91">
        <v>28493</v>
      </c>
      <c r="I212" s="89"/>
      <c r="J212" s="89" t="s">
        <v>51</v>
      </c>
      <c r="K212" s="89" t="s">
        <v>52</v>
      </c>
      <c r="L212" s="89" t="s">
        <v>85</v>
      </c>
      <c r="M212" s="89" t="s">
        <v>807</v>
      </c>
      <c r="N212" s="89" t="s">
        <v>150</v>
      </c>
      <c r="O212" s="92" t="s">
        <v>808</v>
      </c>
      <c r="P212" s="93" t="s">
        <v>57</v>
      </c>
      <c r="Q212" s="110" t="s">
        <v>58</v>
      </c>
      <c r="R212" s="94">
        <v>46161</v>
      </c>
      <c r="S212" s="95"/>
      <c r="T212" s="95" t="s">
        <v>59</v>
      </c>
      <c r="U212" s="95" t="s">
        <v>60</v>
      </c>
      <c r="V212" s="91">
        <v>46156</v>
      </c>
      <c r="W212" s="91">
        <v>46161</v>
      </c>
      <c r="X212" s="91" t="s">
        <v>432</v>
      </c>
      <c r="Y212" s="96" t="s">
        <v>356</v>
      </c>
      <c r="Z212" s="89" t="s">
        <v>2798</v>
      </c>
      <c r="AA212" s="95" t="s">
        <v>11209</v>
      </c>
      <c r="AB212" s="95" t="s">
        <v>11186</v>
      </c>
      <c r="AC212" s="95" t="s">
        <v>63</v>
      </c>
      <c r="AD212" s="95" t="s">
        <v>63</v>
      </c>
      <c r="AE212" s="95" t="s">
        <v>63</v>
      </c>
      <c r="AF212" s="95" t="s">
        <v>63</v>
      </c>
      <c r="AG212" s="194"/>
      <c r="AH212" s="95" t="s">
        <v>63</v>
      </c>
      <c r="AI212" s="97"/>
      <c r="AJ212" s="97" t="s">
        <v>65</v>
      </c>
      <c r="AK212" s="97" t="s">
        <v>66</v>
      </c>
      <c r="AL212" s="45" t="s">
        <v>67</v>
      </c>
      <c r="AM212" s="160" t="str">
        <f>MONTH(B212)&amp;"/"&amp;YEAR(B212)</f>
        <v>3/2026</v>
      </c>
      <c r="AN212" s="45">
        <f>WEEKNUM(B212)-WEEKNUM(EOMONTH(B212,-1)+1)+1</f>
        <v>4</v>
      </c>
      <c r="AO212" s="45" t="str">
        <f>MONTH(R212)&amp;"/"&amp;YEAR(R212)</f>
        <v>5/2026</v>
      </c>
      <c r="AP212" s="45">
        <f>WEEKNUM(R212)-WEEKNUM(EOMONTH(R212,-1)+1)+1</f>
        <v>4</v>
      </c>
      <c r="AQ212" s="45">
        <f>IF(AU212="S",IF(Q212="1. Aceitou o programa",R212-B212,0),0)</f>
        <v>57</v>
      </c>
      <c r="AR212" s="45">
        <f>IF(AU212="S",IF(AND(S212&lt;&gt;"",R212&lt;&gt;""),S212-R212,0),0)</f>
        <v>0</v>
      </c>
      <c r="AS212" s="45">
        <f>IF(AU212="S",IF(Q212="1. Aceitou o programa",IF(OR(X212="Não se Aplica",X212=""),IF(OR(W212="Não se Aplica",W212=""),0,W212-V212),AVERAGE(X212-W212,W212-V212)),0),0)</f>
        <v>5</v>
      </c>
      <c r="AT212" s="45">
        <f>IF(AU212="S",IF(AND(Q212="1. Aceitou o programa",AB212="Realizada"),IFERROR(IF(AA212="",0,AA212-R212),0),0),0)</f>
        <v>0</v>
      </c>
      <c r="AU212" s="45" t="str">
        <f>_xlfn.XLOOKUP(U212,'Lista Suspensa'!$AA$20:$AA$23,'Lista Suspensa'!$AB$20:$AB$23,"N/A")</f>
        <v>S</v>
      </c>
    </row>
    <row r="213" spans="1:47" ht="12" customHeight="1" x14ac:dyDescent="0.3">
      <c r="A213" s="87" t="s">
        <v>47</v>
      </c>
      <c r="B213" s="88">
        <v>46104</v>
      </c>
      <c r="C213" s="89" t="s">
        <v>48</v>
      </c>
      <c r="D213" s="89" t="s">
        <v>49</v>
      </c>
      <c r="E213" s="189">
        <v>88906814</v>
      </c>
      <c r="F213" s="182" t="s">
        <v>809</v>
      </c>
      <c r="G213" s="90">
        <v>25211309820</v>
      </c>
      <c r="H213" s="91">
        <v>28034</v>
      </c>
      <c r="I213" s="89"/>
      <c r="J213" s="89" t="s">
        <v>84</v>
      </c>
      <c r="K213" s="89" t="s">
        <v>52</v>
      </c>
      <c r="L213" s="89" t="s">
        <v>53</v>
      </c>
      <c r="M213" s="89" t="s">
        <v>810</v>
      </c>
      <c r="N213" s="89" t="s">
        <v>197</v>
      </c>
      <c r="O213" s="92" t="s">
        <v>811</v>
      </c>
      <c r="P213" s="93" t="s">
        <v>57</v>
      </c>
      <c r="Q213" s="110" t="s">
        <v>58</v>
      </c>
      <c r="R213" s="94">
        <v>46161</v>
      </c>
      <c r="S213" s="95"/>
      <c r="T213" s="95" t="s">
        <v>59</v>
      </c>
      <c r="U213" s="95" t="s">
        <v>60</v>
      </c>
      <c r="V213" s="91">
        <v>46156</v>
      </c>
      <c r="W213" s="91">
        <v>46161</v>
      </c>
      <c r="X213" s="91" t="s">
        <v>432</v>
      </c>
      <c r="Y213" s="96" t="s">
        <v>356</v>
      </c>
      <c r="Z213" s="89" t="s">
        <v>2798</v>
      </c>
      <c r="AA213" s="95" t="s">
        <v>11210</v>
      </c>
      <c r="AB213" s="95" t="s">
        <v>11186</v>
      </c>
      <c r="AC213" s="95" t="s">
        <v>63</v>
      </c>
      <c r="AD213" s="95" t="s">
        <v>63</v>
      </c>
      <c r="AE213" s="95" t="s">
        <v>63</v>
      </c>
      <c r="AF213" s="95" t="s">
        <v>63</v>
      </c>
      <c r="AG213" s="194"/>
      <c r="AH213" s="95" t="s">
        <v>63</v>
      </c>
      <c r="AI213" s="97"/>
      <c r="AJ213" s="97" t="s">
        <v>65</v>
      </c>
      <c r="AK213" s="97" t="s">
        <v>66</v>
      </c>
      <c r="AL213" s="45" t="s">
        <v>67</v>
      </c>
      <c r="AM213" s="160" t="str">
        <f>MONTH(B213)&amp;"/"&amp;YEAR(B213)</f>
        <v>3/2026</v>
      </c>
      <c r="AN213" s="45">
        <f>WEEKNUM(B213)-WEEKNUM(EOMONTH(B213,-1)+1)+1</f>
        <v>4</v>
      </c>
      <c r="AO213" s="45" t="str">
        <f>MONTH(R213)&amp;"/"&amp;YEAR(R213)</f>
        <v>5/2026</v>
      </c>
      <c r="AP213" s="45">
        <f>WEEKNUM(R213)-WEEKNUM(EOMONTH(R213,-1)+1)+1</f>
        <v>4</v>
      </c>
      <c r="AQ213" s="45">
        <f>IF(AU213="S",IF(Q213="1. Aceitou o programa",R213-B213,0),0)</f>
        <v>57</v>
      </c>
      <c r="AR213" s="45">
        <f>IF(AU213="S",IF(AND(S213&lt;&gt;"",R213&lt;&gt;""),S213-R213,0),0)</f>
        <v>0</v>
      </c>
      <c r="AS213" s="45">
        <f>IF(AU213="S",IF(Q213="1. Aceitou o programa",IF(OR(X213="Não se Aplica",X213=""),IF(OR(W213="Não se Aplica",W213=""),0,W213-V213),AVERAGE(X213-W213,W213-V213)),0),0)</f>
        <v>5</v>
      </c>
      <c r="AT213" s="45">
        <f>IF(AU213="S",IF(AND(Q213="1. Aceitou o programa",AB213="Realizada"),IFERROR(IF(AA213="",0,AA213-R213),0),0),0)</f>
        <v>0</v>
      </c>
      <c r="AU213" s="45" t="str">
        <f>_xlfn.XLOOKUP(U213,'Lista Suspensa'!$AA$20:$AA$23,'Lista Suspensa'!$AB$20:$AB$23,"N/A")</f>
        <v>S</v>
      </c>
    </row>
    <row r="214" spans="1:47" ht="12" customHeight="1" x14ac:dyDescent="0.3">
      <c r="A214" s="87" t="s">
        <v>47</v>
      </c>
      <c r="B214" s="88">
        <v>46104</v>
      </c>
      <c r="C214" s="89" t="s">
        <v>48</v>
      </c>
      <c r="D214" s="89" t="s">
        <v>49</v>
      </c>
      <c r="E214" s="189">
        <v>89716545</v>
      </c>
      <c r="F214" s="182" t="s">
        <v>812</v>
      </c>
      <c r="G214" s="90">
        <v>28032670807</v>
      </c>
      <c r="H214" s="91">
        <v>28433</v>
      </c>
      <c r="I214" s="89"/>
      <c r="J214" s="89" t="s">
        <v>84</v>
      </c>
      <c r="K214" s="89" t="s">
        <v>52</v>
      </c>
      <c r="L214" s="89" t="s">
        <v>85</v>
      </c>
      <c r="M214" s="89" t="s">
        <v>701</v>
      </c>
      <c r="N214" s="89" t="s">
        <v>197</v>
      </c>
      <c r="O214" s="92" t="s">
        <v>813</v>
      </c>
      <c r="P214" s="93" t="s">
        <v>57</v>
      </c>
      <c r="Q214" s="110" t="s">
        <v>58</v>
      </c>
      <c r="R214" s="94">
        <v>46161</v>
      </c>
      <c r="S214" s="95"/>
      <c r="T214" s="95" t="s">
        <v>59</v>
      </c>
      <c r="U214" s="95" t="s">
        <v>60</v>
      </c>
      <c r="V214" s="91">
        <v>46156</v>
      </c>
      <c r="W214" s="91">
        <v>46161</v>
      </c>
      <c r="X214" s="91" t="s">
        <v>432</v>
      </c>
      <c r="Y214" s="96" t="s">
        <v>356</v>
      </c>
      <c r="Z214" s="89" t="s">
        <v>2798</v>
      </c>
      <c r="AA214" s="95" t="s">
        <v>11211</v>
      </c>
      <c r="AB214" s="95" t="s">
        <v>11186</v>
      </c>
      <c r="AC214" s="95" t="s">
        <v>63</v>
      </c>
      <c r="AD214" s="95" t="s">
        <v>63</v>
      </c>
      <c r="AE214" s="95" t="s">
        <v>63</v>
      </c>
      <c r="AF214" s="95" t="s">
        <v>63</v>
      </c>
      <c r="AG214" s="194"/>
      <c r="AH214" s="95" t="s">
        <v>63</v>
      </c>
      <c r="AI214" s="97"/>
      <c r="AJ214" s="97" t="s">
        <v>65</v>
      </c>
      <c r="AK214" s="97" t="s">
        <v>66</v>
      </c>
      <c r="AL214" s="45" t="s">
        <v>67</v>
      </c>
      <c r="AM214" s="160" t="str">
        <f>MONTH(B214)&amp;"/"&amp;YEAR(B214)</f>
        <v>3/2026</v>
      </c>
      <c r="AN214" s="45">
        <f>WEEKNUM(B214)-WEEKNUM(EOMONTH(B214,-1)+1)+1</f>
        <v>4</v>
      </c>
      <c r="AO214" s="45" t="str">
        <f>MONTH(R214)&amp;"/"&amp;YEAR(R214)</f>
        <v>5/2026</v>
      </c>
      <c r="AP214" s="45">
        <f>WEEKNUM(R214)-WEEKNUM(EOMONTH(R214,-1)+1)+1</f>
        <v>4</v>
      </c>
      <c r="AQ214" s="45">
        <f>IF(AU214="S",IF(Q214="1. Aceitou o programa",R214-B214,0),0)</f>
        <v>57</v>
      </c>
      <c r="AR214" s="45">
        <f>IF(AU214="S",IF(AND(S214&lt;&gt;"",R214&lt;&gt;""),S214-R214,0),0)</f>
        <v>0</v>
      </c>
      <c r="AS214" s="45">
        <f>IF(AU214="S",IF(Q214="1. Aceitou o programa",IF(OR(X214="Não se Aplica",X214=""),IF(OR(W214="Não se Aplica",W214=""),0,W214-V214),AVERAGE(X214-W214,W214-V214)),0),0)</f>
        <v>5</v>
      </c>
      <c r="AT214" s="45">
        <f>IF(AU214="S",IF(AND(Q214="1. Aceitou o programa",AB214="Realizada"),IFERROR(IF(AA214="",0,AA214-R214),0),0),0)</f>
        <v>0</v>
      </c>
      <c r="AU214" s="45" t="str">
        <f>_xlfn.XLOOKUP(U214,'Lista Suspensa'!$AA$20:$AA$23,'Lista Suspensa'!$AB$20:$AB$23,"N/A")</f>
        <v>S</v>
      </c>
    </row>
    <row r="215" spans="1:47" ht="12" customHeight="1" x14ac:dyDescent="0.3">
      <c r="A215" s="87" t="s">
        <v>47</v>
      </c>
      <c r="B215" s="88">
        <v>46104</v>
      </c>
      <c r="C215" s="89" t="s">
        <v>48</v>
      </c>
      <c r="D215" s="89" t="s">
        <v>49</v>
      </c>
      <c r="E215" s="189">
        <v>92858097</v>
      </c>
      <c r="F215" s="182" t="s">
        <v>814</v>
      </c>
      <c r="G215" s="90">
        <v>5653840742</v>
      </c>
      <c r="H215" s="91">
        <v>30741</v>
      </c>
      <c r="I215" s="89"/>
      <c r="J215" s="89" t="s">
        <v>51</v>
      </c>
      <c r="K215" s="89" t="s">
        <v>76</v>
      </c>
      <c r="L215" s="89" t="s">
        <v>95</v>
      </c>
      <c r="M215" s="89" t="s">
        <v>296</v>
      </c>
      <c r="N215" s="89" t="s">
        <v>331</v>
      </c>
      <c r="O215" s="92" t="s">
        <v>815</v>
      </c>
      <c r="P215" s="93" t="s">
        <v>57</v>
      </c>
      <c r="Q215" s="110" t="s">
        <v>58</v>
      </c>
      <c r="R215" s="94">
        <v>46161</v>
      </c>
      <c r="S215" s="95"/>
      <c r="T215" s="95" t="s">
        <v>59</v>
      </c>
      <c r="U215" s="95" t="s">
        <v>60</v>
      </c>
      <c r="V215" s="91">
        <v>46156</v>
      </c>
      <c r="W215" s="91">
        <v>46161</v>
      </c>
      <c r="X215" s="91" t="s">
        <v>432</v>
      </c>
      <c r="Y215" s="96" t="s">
        <v>356</v>
      </c>
      <c r="Z215" s="89" t="s">
        <v>2798</v>
      </c>
      <c r="AA215" s="95" t="s">
        <v>11212</v>
      </c>
      <c r="AB215" s="95" t="s">
        <v>11186</v>
      </c>
      <c r="AC215" s="95" t="s">
        <v>63</v>
      </c>
      <c r="AD215" s="95" t="s">
        <v>63</v>
      </c>
      <c r="AE215" s="95" t="s">
        <v>63</v>
      </c>
      <c r="AF215" s="95" t="s">
        <v>63</v>
      </c>
      <c r="AG215" s="194" t="s">
        <v>165</v>
      </c>
      <c r="AH215" s="95" t="s">
        <v>63</v>
      </c>
      <c r="AI215" s="97"/>
      <c r="AJ215" s="97" t="s">
        <v>65</v>
      </c>
      <c r="AK215" s="97" t="s">
        <v>66</v>
      </c>
      <c r="AL215" s="45" t="s">
        <v>67</v>
      </c>
      <c r="AM215" s="160" t="str">
        <f>MONTH(B215)&amp;"/"&amp;YEAR(B215)</f>
        <v>3/2026</v>
      </c>
      <c r="AN215" s="45">
        <f>WEEKNUM(B215)-WEEKNUM(EOMONTH(B215,-1)+1)+1</f>
        <v>4</v>
      </c>
      <c r="AO215" s="45" t="str">
        <f>MONTH(R215)&amp;"/"&amp;YEAR(R215)</f>
        <v>5/2026</v>
      </c>
      <c r="AP215" s="45">
        <f>WEEKNUM(R215)-WEEKNUM(EOMONTH(R215,-1)+1)+1</f>
        <v>4</v>
      </c>
      <c r="AQ215" s="45">
        <f>IF(AU215="S",IF(Q215="1. Aceitou o programa",R215-B215,0),0)</f>
        <v>57</v>
      </c>
      <c r="AR215" s="45">
        <f>IF(AU215="S",IF(AND(S215&lt;&gt;"",R215&lt;&gt;""),S215-R215,0),0)</f>
        <v>0</v>
      </c>
      <c r="AS215" s="45">
        <f>IF(AU215="S",IF(Q215="1. Aceitou o programa",IF(OR(X215="Não se Aplica",X215=""),IF(OR(W215="Não se Aplica",W215=""),0,W215-V215),AVERAGE(X215-W215,W215-V215)),0),0)</f>
        <v>5</v>
      </c>
      <c r="AT215" s="45">
        <f>IF(AU215="S",IF(AND(Q215="1. Aceitou o programa",AB215="Realizada"),IFERROR(IF(AA215="",0,AA215-R215),0),0),0)</f>
        <v>0</v>
      </c>
      <c r="AU215" s="45" t="str">
        <f>_xlfn.XLOOKUP(U215,'Lista Suspensa'!$AA$20:$AA$23,'Lista Suspensa'!$AB$20:$AB$23,"N/A")</f>
        <v>S</v>
      </c>
    </row>
    <row r="216" spans="1:47" ht="12" customHeight="1" x14ac:dyDescent="0.3">
      <c r="A216" s="87" t="s">
        <v>47</v>
      </c>
      <c r="B216" s="88">
        <v>46104</v>
      </c>
      <c r="C216" s="89" t="s">
        <v>48</v>
      </c>
      <c r="D216" s="89" t="s">
        <v>49</v>
      </c>
      <c r="E216" s="189">
        <v>92886368</v>
      </c>
      <c r="F216" s="182" t="s">
        <v>816</v>
      </c>
      <c r="G216" s="90">
        <v>32699796816</v>
      </c>
      <c r="H216" s="91">
        <v>30947</v>
      </c>
      <c r="I216" s="89"/>
      <c r="J216" s="89" t="s">
        <v>51</v>
      </c>
      <c r="K216" s="89" t="s">
        <v>52</v>
      </c>
      <c r="L216" s="89" t="s">
        <v>85</v>
      </c>
      <c r="M216" s="89" t="s">
        <v>817</v>
      </c>
      <c r="N216" s="89" t="s">
        <v>449</v>
      </c>
      <c r="O216" s="92" t="s">
        <v>818</v>
      </c>
      <c r="P216" s="93" t="s">
        <v>57</v>
      </c>
      <c r="Q216" s="110" t="s">
        <v>58</v>
      </c>
      <c r="R216" s="94">
        <v>46161</v>
      </c>
      <c r="S216" s="95"/>
      <c r="T216" s="95" t="s">
        <v>59</v>
      </c>
      <c r="U216" s="95" t="s">
        <v>60</v>
      </c>
      <c r="V216" s="91">
        <v>46156</v>
      </c>
      <c r="W216" s="91">
        <v>46161</v>
      </c>
      <c r="X216" s="91" t="s">
        <v>432</v>
      </c>
      <c r="Y216" s="96" t="s">
        <v>356</v>
      </c>
      <c r="Z216" s="89" t="s">
        <v>2798</v>
      </c>
      <c r="AA216" s="95" t="s">
        <v>11213</v>
      </c>
      <c r="AB216" s="95" t="s">
        <v>11186</v>
      </c>
      <c r="AC216" s="95" t="s">
        <v>63</v>
      </c>
      <c r="AD216" s="95" t="s">
        <v>63</v>
      </c>
      <c r="AE216" s="95" t="s">
        <v>63</v>
      </c>
      <c r="AF216" s="95" t="s">
        <v>63</v>
      </c>
      <c r="AG216" s="194"/>
      <c r="AH216" s="95" t="s">
        <v>63</v>
      </c>
      <c r="AI216" s="97"/>
      <c r="AJ216" s="97" t="s">
        <v>65</v>
      </c>
      <c r="AK216" s="97" t="s">
        <v>66</v>
      </c>
      <c r="AL216" s="45" t="s">
        <v>67</v>
      </c>
      <c r="AM216" s="160" t="str">
        <f>MONTH(B216)&amp;"/"&amp;YEAR(B216)</f>
        <v>3/2026</v>
      </c>
      <c r="AN216" s="45">
        <f>WEEKNUM(B216)-WEEKNUM(EOMONTH(B216,-1)+1)+1</f>
        <v>4</v>
      </c>
      <c r="AO216" s="45" t="str">
        <f>MONTH(R216)&amp;"/"&amp;YEAR(R216)</f>
        <v>5/2026</v>
      </c>
      <c r="AP216" s="45">
        <f>WEEKNUM(R216)-WEEKNUM(EOMONTH(R216,-1)+1)+1</f>
        <v>4</v>
      </c>
      <c r="AQ216" s="45">
        <f>IF(AU216="S",IF(Q216="1. Aceitou o programa",R216-B216,0),0)</f>
        <v>57</v>
      </c>
      <c r="AR216" s="45">
        <f>IF(AU216="S",IF(AND(S216&lt;&gt;"",R216&lt;&gt;""),S216-R216,0),0)</f>
        <v>0</v>
      </c>
      <c r="AS216" s="45">
        <f>IF(AU216="S",IF(Q216="1. Aceitou o programa",IF(OR(X216="Não se Aplica",X216=""),IF(OR(W216="Não se Aplica",W216=""),0,W216-V216),AVERAGE(X216-W216,W216-V216)),0),0)</f>
        <v>5</v>
      </c>
      <c r="AT216" s="45">
        <f>IF(AU216="S",IF(AND(Q216="1. Aceitou o programa",AB216="Realizada"),IFERROR(IF(AA216="",0,AA216-R216),0),0),0)</f>
        <v>0</v>
      </c>
      <c r="AU216" s="45" t="str">
        <f>_xlfn.XLOOKUP(U216,'Lista Suspensa'!$AA$20:$AA$23,'Lista Suspensa'!$AB$20:$AB$23,"N/A")</f>
        <v>S</v>
      </c>
    </row>
    <row r="217" spans="1:47" ht="12" customHeight="1" x14ac:dyDescent="0.3">
      <c r="A217" s="87" t="s">
        <v>47</v>
      </c>
      <c r="B217" s="88">
        <v>46104</v>
      </c>
      <c r="C217" s="89" t="s">
        <v>48</v>
      </c>
      <c r="D217" s="89" t="s">
        <v>49</v>
      </c>
      <c r="E217" s="189">
        <v>92948860</v>
      </c>
      <c r="F217" s="182" t="s">
        <v>819</v>
      </c>
      <c r="G217" s="90">
        <v>33144804827</v>
      </c>
      <c r="H217" s="91">
        <v>30766</v>
      </c>
      <c r="I217" s="89"/>
      <c r="J217" s="89" t="s">
        <v>51</v>
      </c>
      <c r="K217" s="89" t="s">
        <v>52</v>
      </c>
      <c r="L217" s="89" t="s">
        <v>85</v>
      </c>
      <c r="M217" s="89" t="s">
        <v>820</v>
      </c>
      <c r="N217" s="89" t="s">
        <v>150</v>
      </c>
      <c r="O217" s="92" t="s">
        <v>821</v>
      </c>
      <c r="P217" s="93" t="s">
        <v>57</v>
      </c>
      <c r="Q217" s="110" t="s">
        <v>58</v>
      </c>
      <c r="R217" s="94">
        <v>46161</v>
      </c>
      <c r="S217" s="95"/>
      <c r="T217" s="95" t="s">
        <v>59</v>
      </c>
      <c r="U217" s="95" t="s">
        <v>60</v>
      </c>
      <c r="V217" s="91">
        <v>46156</v>
      </c>
      <c r="W217" s="91">
        <v>46161</v>
      </c>
      <c r="X217" s="91" t="s">
        <v>432</v>
      </c>
      <c r="Y217" s="96" t="s">
        <v>356</v>
      </c>
      <c r="Z217" s="89" t="s">
        <v>2798</v>
      </c>
      <c r="AA217" s="95" t="s">
        <v>11214</v>
      </c>
      <c r="AB217" s="95" t="s">
        <v>11186</v>
      </c>
      <c r="AC217" s="95" t="s">
        <v>63</v>
      </c>
      <c r="AD217" s="95" t="s">
        <v>63</v>
      </c>
      <c r="AE217" s="95" t="s">
        <v>63</v>
      </c>
      <c r="AF217" s="95" t="s">
        <v>63</v>
      </c>
      <c r="AG217" s="194"/>
      <c r="AH217" s="95" t="s">
        <v>63</v>
      </c>
      <c r="AI217" s="97"/>
      <c r="AJ217" s="97" t="s">
        <v>65</v>
      </c>
      <c r="AK217" s="97" t="s">
        <v>66</v>
      </c>
      <c r="AL217" s="45" t="s">
        <v>67</v>
      </c>
      <c r="AM217" s="160" t="str">
        <f>MONTH(B217)&amp;"/"&amp;YEAR(B217)</f>
        <v>3/2026</v>
      </c>
      <c r="AN217" s="45">
        <f>WEEKNUM(B217)-WEEKNUM(EOMONTH(B217,-1)+1)+1</f>
        <v>4</v>
      </c>
      <c r="AO217" s="45" t="str">
        <f>MONTH(R217)&amp;"/"&amp;YEAR(R217)</f>
        <v>5/2026</v>
      </c>
      <c r="AP217" s="45">
        <f>WEEKNUM(R217)-WEEKNUM(EOMONTH(R217,-1)+1)+1</f>
        <v>4</v>
      </c>
      <c r="AQ217" s="45">
        <f>IF(AU217="S",IF(Q217="1. Aceitou o programa",R217-B217,0),0)</f>
        <v>57</v>
      </c>
      <c r="AR217" s="45">
        <f>IF(AU217="S",IF(AND(S217&lt;&gt;"",R217&lt;&gt;""),S217-R217,0),0)</f>
        <v>0</v>
      </c>
      <c r="AS217" s="45">
        <f>IF(AU217="S",IF(Q217="1. Aceitou o programa",IF(OR(X217="Não se Aplica",X217=""),IF(OR(W217="Não se Aplica",W217=""),0,W217-V217),AVERAGE(X217-W217,W217-V217)),0),0)</f>
        <v>5</v>
      </c>
      <c r="AT217" s="45">
        <f>IF(AU217="S",IF(AND(Q217="1. Aceitou o programa",AB217="Realizada"),IFERROR(IF(AA217="",0,AA217-R217),0),0),0)</f>
        <v>0</v>
      </c>
      <c r="AU217" s="45" t="str">
        <f>_xlfn.XLOOKUP(U217,'Lista Suspensa'!$AA$20:$AA$23,'Lista Suspensa'!$AB$20:$AB$23,"N/A")</f>
        <v>S</v>
      </c>
    </row>
    <row r="218" spans="1:47" ht="12" customHeight="1" x14ac:dyDescent="0.3">
      <c r="A218" s="87" t="s">
        <v>47</v>
      </c>
      <c r="B218" s="88">
        <v>46104</v>
      </c>
      <c r="C218" s="89" t="s">
        <v>48</v>
      </c>
      <c r="D218" s="89" t="s">
        <v>49</v>
      </c>
      <c r="E218" s="189">
        <v>94327619</v>
      </c>
      <c r="F218" s="182" t="s">
        <v>822</v>
      </c>
      <c r="G218" s="90">
        <v>11777823757</v>
      </c>
      <c r="H218" s="91">
        <v>31125</v>
      </c>
      <c r="I218" s="89"/>
      <c r="J218" s="89" t="s">
        <v>84</v>
      </c>
      <c r="K218" s="89" t="s">
        <v>76</v>
      </c>
      <c r="L218" s="89" t="s">
        <v>95</v>
      </c>
      <c r="M218" s="89" t="s">
        <v>823</v>
      </c>
      <c r="N218" s="89" t="s">
        <v>449</v>
      </c>
      <c r="O218" s="92" t="s">
        <v>824</v>
      </c>
      <c r="P218" s="93" t="s">
        <v>57</v>
      </c>
      <c r="Q218" s="110" t="s">
        <v>58</v>
      </c>
      <c r="R218" s="94">
        <v>46161</v>
      </c>
      <c r="S218" s="95"/>
      <c r="T218" s="95" t="s">
        <v>59</v>
      </c>
      <c r="U218" s="95" t="s">
        <v>60</v>
      </c>
      <c r="V218" s="91">
        <v>46156</v>
      </c>
      <c r="W218" s="91">
        <v>46161</v>
      </c>
      <c r="X218" s="91" t="s">
        <v>432</v>
      </c>
      <c r="Y218" s="96" t="s">
        <v>356</v>
      </c>
      <c r="Z218" s="89" t="s">
        <v>2798</v>
      </c>
      <c r="AA218" s="95" t="s">
        <v>11215</v>
      </c>
      <c r="AB218" s="95" t="s">
        <v>11186</v>
      </c>
      <c r="AC218" s="95" t="s">
        <v>63</v>
      </c>
      <c r="AD218" s="95" t="s">
        <v>63</v>
      </c>
      <c r="AE218" s="95" t="s">
        <v>63</v>
      </c>
      <c r="AF218" s="95" t="s">
        <v>63</v>
      </c>
      <c r="AG218" s="194"/>
      <c r="AH218" s="95" t="s">
        <v>63</v>
      </c>
      <c r="AI218" s="97"/>
      <c r="AJ218" s="97" t="s">
        <v>65</v>
      </c>
      <c r="AK218" s="97" t="s">
        <v>66</v>
      </c>
      <c r="AL218" s="45" t="s">
        <v>67</v>
      </c>
      <c r="AM218" s="160" t="str">
        <f>MONTH(B218)&amp;"/"&amp;YEAR(B218)</f>
        <v>3/2026</v>
      </c>
      <c r="AN218" s="45">
        <f>WEEKNUM(B218)-WEEKNUM(EOMONTH(B218,-1)+1)+1</f>
        <v>4</v>
      </c>
      <c r="AO218" s="45" t="str">
        <f>MONTH(R218)&amp;"/"&amp;YEAR(R218)</f>
        <v>5/2026</v>
      </c>
      <c r="AP218" s="45">
        <f>WEEKNUM(R218)-WEEKNUM(EOMONTH(R218,-1)+1)+1</f>
        <v>4</v>
      </c>
      <c r="AQ218" s="45">
        <f>IF(AU218="S",IF(Q218="1. Aceitou o programa",R218-B218,0),0)</f>
        <v>57</v>
      </c>
      <c r="AR218" s="45">
        <f>IF(AU218="S",IF(AND(S218&lt;&gt;"",R218&lt;&gt;""),S218-R218,0),0)</f>
        <v>0</v>
      </c>
      <c r="AS218" s="45">
        <f>IF(AU218="S",IF(Q218="1. Aceitou o programa",IF(OR(X218="Não se Aplica",X218=""),IF(OR(W218="Não se Aplica",W218=""),0,W218-V218),AVERAGE(X218-W218,W218-V218)),0),0)</f>
        <v>5</v>
      </c>
      <c r="AT218" s="45">
        <f>IF(AU218="S",IF(AND(Q218="1. Aceitou o programa",AB218="Realizada"),IFERROR(IF(AA218="",0,AA218-R218),0),0),0)</f>
        <v>0</v>
      </c>
      <c r="AU218" s="45" t="str">
        <f>_xlfn.XLOOKUP(U218,'Lista Suspensa'!$AA$20:$AA$23,'Lista Suspensa'!$AB$20:$AB$23,"N/A")</f>
        <v>S</v>
      </c>
    </row>
    <row r="219" spans="1:47" ht="12" customHeight="1" x14ac:dyDescent="0.3">
      <c r="A219" s="87" t="s">
        <v>47</v>
      </c>
      <c r="B219" s="88">
        <v>46104</v>
      </c>
      <c r="C219" s="89" t="s">
        <v>48</v>
      </c>
      <c r="D219" s="89" t="s">
        <v>49</v>
      </c>
      <c r="E219" s="189">
        <v>93576062</v>
      </c>
      <c r="F219" s="182" t="s">
        <v>825</v>
      </c>
      <c r="G219" s="90">
        <v>26803985806</v>
      </c>
      <c r="H219" s="91">
        <v>27402</v>
      </c>
      <c r="I219" s="89"/>
      <c r="J219" s="89" t="s">
        <v>51</v>
      </c>
      <c r="K219" s="89" t="s">
        <v>52</v>
      </c>
      <c r="L219" s="89" t="s">
        <v>53</v>
      </c>
      <c r="M219" s="89" t="s">
        <v>313</v>
      </c>
      <c r="N219" s="89" t="s">
        <v>150</v>
      </c>
      <c r="O219" s="92" t="s">
        <v>826</v>
      </c>
      <c r="P219" s="93" t="s">
        <v>57</v>
      </c>
      <c r="Q219" s="110" t="s">
        <v>58</v>
      </c>
      <c r="R219" s="94">
        <v>46161</v>
      </c>
      <c r="S219" s="95"/>
      <c r="T219" s="95" t="s">
        <v>59</v>
      </c>
      <c r="U219" s="95" t="s">
        <v>60</v>
      </c>
      <c r="V219" s="91">
        <v>46157</v>
      </c>
      <c r="W219" s="91">
        <v>46161</v>
      </c>
      <c r="X219" s="91" t="s">
        <v>432</v>
      </c>
      <c r="Y219" s="96"/>
      <c r="Z219" s="89" t="s">
        <v>2798</v>
      </c>
      <c r="AA219" s="95" t="s">
        <v>11216</v>
      </c>
      <c r="AB219" s="95" t="s">
        <v>11186</v>
      </c>
      <c r="AC219" s="95" t="s">
        <v>63</v>
      </c>
      <c r="AD219" s="95" t="s">
        <v>63</v>
      </c>
      <c r="AE219" s="95" t="s">
        <v>63</v>
      </c>
      <c r="AF219" s="95" t="s">
        <v>63</v>
      </c>
      <c r="AG219" s="194" t="s">
        <v>386</v>
      </c>
      <c r="AH219" s="95" t="s">
        <v>63</v>
      </c>
      <c r="AI219" s="97"/>
      <c r="AJ219" s="97" t="s">
        <v>65</v>
      </c>
      <c r="AK219" s="97" t="s">
        <v>66</v>
      </c>
      <c r="AL219" s="45" t="s">
        <v>67</v>
      </c>
      <c r="AM219" s="160" t="str">
        <f>MONTH(B219)&amp;"/"&amp;YEAR(B219)</f>
        <v>3/2026</v>
      </c>
      <c r="AN219" s="45">
        <f>WEEKNUM(B219)-WEEKNUM(EOMONTH(B219,-1)+1)+1</f>
        <v>4</v>
      </c>
      <c r="AO219" s="45" t="str">
        <f>MONTH(R219)&amp;"/"&amp;YEAR(R219)</f>
        <v>5/2026</v>
      </c>
      <c r="AP219" s="45">
        <f>WEEKNUM(R219)-WEEKNUM(EOMONTH(R219,-1)+1)+1</f>
        <v>4</v>
      </c>
      <c r="AQ219" s="45">
        <f>IF(AU219="S",IF(Q219="1. Aceitou o programa",R219-B219,0),0)</f>
        <v>57</v>
      </c>
      <c r="AR219" s="45">
        <f>IF(AU219="S",IF(AND(S219&lt;&gt;"",R219&lt;&gt;""),S219-R219,0),0)</f>
        <v>0</v>
      </c>
      <c r="AS219" s="45">
        <f>IF(AU219="S",IF(Q219="1. Aceitou o programa",IF(OR(X219="Não se Aplica",X219=""),IF(OR(W219="Não se Aplica",W219=""),0,W219-V219),AVERAGE(X219-W219,W219-V219)),0),0)</f>
        <v>4</v>
      </c>
      <c r="AT219" s="45">
        <f>IF(AU219="S",IF(AND(Q219="1. Aceitou o programa",AB219="Realizada"),IFERROR(IF(AA219="",0,AA219-R219),0),0),0)</f>
        <v>0</v>
      </c>
      <c r="AU219" s="45" t="str">
        <f>_xlfn.XLOOKUP(U219,'Lista Suspensa'!$AA$20:$AA$23,'Lista Suspensa'!$AB$20:$AB$23,"N/A")</f>
        <v>S</v>
      </c>
    </row>
    <row r="220" spans="1:47" ht="12" customHeight="1" x14ac:dyDescent="0.3">
      <c r="A220" s="87" t="s">
        <v>47</v>
      </c>
      <c r="B220" s="88">
        <v>46104</v>
      </c>
      <c r="C220" s="89" t="s">
        <v>48</v>
      </c>
      <c r="D220" s="89" t="s">
        <v>49</v>
      </c>
      <c r="E220" s="189">
        <v>93697419</v>
      </c>
      <c r="F220" s="182" t="s">
        <v>827</v>
      </c>
      <c r="G220" s="90">
        <v>12596740702</v>
      </c>
      <c r="H220" s="91">
        <v>29145</v>
      </c>
      <c r="I220" s="89"/>
      <c r="J220" s="89" t="s">
        <v>84</v>
      </c>
      <c r="K220" s="89" t="s">
        <v>76</v>
      </c>
      <c r="L220" s="89" t="s">
        <v>95</v>
      </c>
      <c r="M220" s="89" t="s">
        <v>334</v>
      </c>
      <c r="N220" s="89" t="s">
        <v>344</v>
      </c>
      <c r="O220" s="92" t="s">
        <v>828</v>
      </c>
      <c r="P220" s="93" t="s">
        <v>57</v>
      </c>
      <c r="Q220" s="110" t="s">
        <v>58</v>
      </c>
      <c r="R220" s="94">
        <v>46161</v>
      </c>
      <c r="S220" s="95"/>
      <c r="T220" s="95" t="s">
        <v>59</v>
      </c>
      <c r="U220" s="95" t="s">
        <v>60</v>
      </c>
      <c r="V220" s="91">
        <v>46157</v>
      </c>
      <c r="W220" s="91">
        <v>46161</v>
      </c>
      <c r="X220" s="91" t="s">
        <v>432</v>
      </c>
      <c r="Y220" s="96" t="s">
        <v>61</v>
      </c>
      <c r="Z220" s="89" t="s">
        <v>2798</v>
      </c>
      <c r="AA220" s="95" t="s">
        <v>11106</v>
      </c>
      <c r="AB220" s="95" t="s">
        <v>11186</v>
      </c>
      <c r="AC220" s="95" t="s">
        <v>63</v>
      </c>
      <c r="AD220" s="95" t="s">
        <v>63</v>
      </c>
      <c r="AE220" s="95" t="s">
        <v>63</v>
      </c>
      <c r="AF220" s="95" t="s">
        <v>63</v>
      </c>
      <c r="AG220" s="194" t="s">
        <v>99</v>
      </c>
      <c r="AH220" s="95" t="s">
        <v>63</v>
      </c>
      <c r="AI220" s="97"/>
      <c r="AJ220" s="97" t="s">
        <v>65</v>
      </c>
      <c r="AK220" s="97" t="s">
        <v>66</v>
      </c>
      <c r="AL220" s="45" t="s">
        <v>67</v>
      </c>
      <c r="AM220" s="160" t="str">
        <f>MONTH(B220)&amp;"/"&amp;YEAR(B220)</f>
        <v>3/2026</v>
      </c>
      <c r="AN220" s="45">
        <f>WEEKNUM(B220)-WEEKNUM(EOMONTH(B220,-1)+1)+1</f>
        <v>4</v>
      </c>
      <c r="AO220" s="45" t="str">
        <f>MONTH(R220)&amp;"/"&amp;YEAR(R220)</f>
        <v>5/2026</v>
      </c>
      <c r="AP220" s="45">
        <f>WEEKNUM(R220)-WEEKNUM(EOMONTH(R220,-1)+1)+1</f>
        <v>4</v>
      </c>
      <c r="AQ220" s="45">
        <f>IF(AU220="S",IF(Q220="1. Aceitou o programa",R220-B220,0),0)</f>
        <v>57</v>
      </c>
      <c r="AR220" s="45">
        <f>IF(AU220="S",IF(AND(S220&lt;&gt;"",R220&lt;&gt;""),S220-R220,0),0)</f>
        <v>0</v>
      </c>
      <c r="AS220" s="45">
        <f>IF(AU220="S",IF(Q220="1. Aceitou o programa",IF(OR(X220="Não se Aplica",X220=""),IF(OR(W220="Não se Aplica",W220=""),0,W220-V220),AVERAGE(X220-W220,W220-V220)),0),0)</f>
        <v>4</v>
      </c>
      <c r="AT220" s="45">
        <f>IF(AU220="S",IF(AND(Q220="1. Aceitou o programa",AB220="Realizada"),IFERROR(IF(AA220="",0,AA220-R220),0),0),0)</f>
        <v>0</v>
      </c>
      <c r="AU220" s="45" t="str">
        <f>_xlfn.XLOOKUP(U220,'Lista Suspensa'!$AA$20:$AA$23,'Lista Suspensa'!$AB$20:$AB$23,"N/A")</f>
        <v>S</v>
      </c>
    </row>
    <row r="221" spans="1:47" ht="12" customHeight="1" x14ac:dyDescent="0.3">
      <c r="A221" s="87" t="s">
        <v>47</v>
      </c>
      <c r="B221" s="88">
        <v>46104</v>
      </c>
      <c r="C221" s="89" t="s">
        <v>48</v>
      </c>
      <c r="D221" s="89" t="s">
        <v>49</v>
      </c>
      <c r="E221" s="189">
        <v>93603243</v>
      </c>
      <c r="F221" s="182" t="s">
        <v>829</v>
      </c>
      <c r="G221" s="90">
        <v>92393047700</v>
      </c>
      <c r="H221" s="91">
        <v>24577</v>
      </c>
      <c r="I221" s="89"/>
      <c r="J221" s="89" t="s">
        <v>51</v>
      </c>
      <c r="K221" s="89" t="s">
        <v>76</v>
      </c>
      <c r="L221" s="89" t="s">
        <v>95</v>
      </c>
      <c r="M221" s="89" t="s">
        <v>830</v>
      </c>
      <c r="N221" s="89" t="s">
        <v>344</v>
      </c>
      <c r="O221" s="92" t="s">
        <v>831</v>
      </c>
      <c r="P221" s="93" t="s">
        <v>57</v>
      </c>
      <c r="Q221" s="110" t="s">
        <v>58</v>
      </c>
      <c r="R221" s="94">
        <v>46161</v>
      </c>
      <c r="S221" s="95"/>
      <c r="T221" s="95" t="s">
        <v>59</v>
      </c>
      <c r="U221" s="95" t="s">
        <v>60</v>
      </c>
      <c r="V221" s="91">
        <v>46157</v>
      </c>
      <c r="W221" s="91">
        <v>46161</v>
      </c>
      <c r="X221" s="91" t="s">
        <v>432</v>
      </c>
      <c r="Y221" s="96" t="s">
        <v>61</v>
      </c>
      <c r="Z221" s="89" t="s">
        <v>2798</v>
      </c>
      <c r="AA221" s="95" t="s">
        <v>11107</v>
      </c>
      <c r="AB221" s="95" t="s">
        <v>11186</v>
      </c>
      <c r="AC221" s="95" t="s">
        <v>63</v>
      </c>
      <c r="AD221" s="95" t="s">
        <v>63</v>
      </c>
      <c r="AE221" s="95" t="s">
        <v>63</v>
      </c>
      <c r="AF221" s="95" t="s">
        <v>63</v>
      </c>
      <c r="AG221" s="194" t="s">
        <v>99</v>
      </c>
      <c r="AH221" s="95" t="s">
        <v>63</v>
      </c>
      <c r="AI221" s="97"/>
      <c r="AJ221" s="97" t="s">
        <v>65</v>
      </c>
      <c r="AK221" s="97" t="s">
        <v>66</v>
      </c>
      <c r="AL221" s="45" t="s">
        <v>67</v>
      </c>
      <c r="AM221" s="160" t="str">
        <f>MONTH(B221)&amp;"/"&amp;YEAR(B221)</f>
        <v>3/2026</v>
      </c>
      <c r="AN221" s="45">
        <f>WEEKNUM(B221)-WEEKNUM(EOMONTH(B221,-1)+1)+1</f>
        <v>4</v>
      </c>
      <c r="AO221" s="45" t="str">
        <f>MONTH(R221)&amp;"/"&amp;YEAR(R221)</f>
        <v>5/2026</v>
      </c>
      <c r="AP221" s="45">
        <f>WEEKNUM(R221)-WEEKNUM(EOMONTH(R221,-1)+1)+1</f>
        <v>4</v>
      </c>
      <c r="AQ221" s="45">
        <f>IF(AU221="S",IF(Q221="1. Aceitou o programa",R221-B221,0),0)</f>
        <v>57</v>
      </c>
      <c r="AR221" s="45">
        <f>IF(AU221="S",IF(AND(S221&lt;&gt;"",R221&lt;&gt;""),S221-R221,0),0)</f>
        <v>0</v>
      </c>
      <c r="AS221" s="45">
        <f>IF(AU221="S",IF(Q221="1. Aceitou o programa",IF(OR(X221="Não se Aplica",X221=""),IF(OR(W221="Não se Aplica",W221=""),0,W221-V221),AVERAGE(X221-W221,W221-V221)),0),0)</f>
        <v>4</v>
      </c>
      <c r="AT221" s="45">
        <f>IF(AU221="S",IF(AND(Q221="1. Aceitou o programa",AB221="Realizada"),IFERROR(IF(AA221="",0,AA221-R221),0),0),0)</f>
        <v>0</v>
      </c>
      <c r="AU221" s="45" t="str">
        <f>_xlfn.XLOOKUP(U221,'Lista Suspensa'!$AA$20:$AA$23,'Lista Suspensa'!$AB$20:$AB$23,"N/A")</f>
        <v>S</v>
      </c>
    </row>
    <row r="222" spans="1:47" ht="12" customHeight="1" x14ac:dyDescent="0.3">
      <c r="A222" s="87" t="s">
        <v>47</v>
      </c>
      <c r="B222" s="88">
        <v>46104</v>
      </c>
      <c r="C222" s="89" t="s">
        <v>48</v>
      </c>
      <c r="D222" s="89" t="s">
        <v>49</v>
      </c>
      <c r="E222" s="189">
        <v>93802728</v>
      </c>
      <c r="F222" s="182" t="s">
        <v>832</v>
      </c>
      <c r="G222" s="90">
        <v>49181746806</v>
      </c>
      <c r="H222" s="91">
        <v>36559</v>
      </c>
      <c r="I222" s="89"/>
      <c r="J222" s="89" t="s">
        <v>84</v>
      </c>
      <c r="K222" s="89" t="s">
        <v>52</v>
      </c>
      <c r="L222" s="89" t="s">
        <v>619</v>
      </c>
      <c r="M222" s="89" t="s">
        <v>833</v>
      </c>
      <c r="N222" s="89" t="s">
        <v>137</v>
      </c>
      <c r="O222" s="92" t="s">
        <v>834</v>
      </c>
      <c r="P222" s="93" t="s">
        <v>57</v>
      </c>
      <c r="Q222" s="110" t="s">
        <v>58</v>
      </c>
      <c r="R222" s="94">
        <v>46161</v>
      </c>
      <c r="S222" s="95"/>
      <c r="T222" s="95" t="s">
        <v>59</v>
      </c>
      <c r="U222" s="95" t="s">
        <v>60</v>
      </c>
      <c r="V222" s="91">
        <v>46157</v>
      </c>
      <c r="W222" s="91">
        <v>46161</v>
      </c>
      <c r="X222" s="91" t="s">
        <v>432</v>
      </c>
      <c r="Y222" s="96" t="s">
        <v>61</v>
      </c>
      <c r="Z222" s="89" t="s">
        <v>2798</v>
      </c>
      <c r="AA222" s="95" t="s">
        <v>11108</v>
      </c>
      <c r="AB222" s="95" t="s">
        <v>11186</v>
      </c>
      <c r="AC222" s="95" t="s">
        <v>63</v>
      </c>
      <c r="AD222" s="95" t="s">
        <v>63</v>
      </c>
      <c r="AE222" s="95" t="s">
        <v>63</v>
      </c>
      <c r="AF222" s="95" t="s">
        <v>63</v>
      </c>
      <c r="AG222" s="194" t="s">
        <v>143</v>
      </c>
      <c r="AH222" s="95" t="s">
        <v>63</v>
      </c>
      <c r="AI222" s="97"/>
      <c r="AJ222" s="97" t="s">
        <v>65</v>
      </c>
      <c r="AK222" s="97" t="s">
        <v>66</v>
      </c>
      <c r="AL222" s="45" t="s">
        <v>67</v>
      </c>
      <c r="AM222" s="160" t="str">
        <f>MONTH(B222)&amp;"/"&amp;YEAR(B222)</f>
        <v>3/2026</v>
      </c>
      <c r="AN222" s="45">
        <f>WEEKNUM(B222)-WEEKNUM(EOMONTH(B222,-1)+1)+1</f>
        <v>4</v>
      </c>
      <c r="AO222" s="45" t="str">
        <f>MONTH(R222)&amp;"/"&amp;YEAR(R222)</f>
        <v>5/2026</v>
      </c>
      <c r="AP222" s="45">
        <f>WEEKNUM(R222)-WEEKNUM(EOMONTH(R222,-1)+1)+1</f>
        <v>4</v>
      </c>
      <c r="AQ222" s="45">
        <f>IF(AU222="S",IF(Q222="1. Aceitou o programa",R222-B222,0),0)</f>
        <v>57</v>
      </c>
      <c r="AR222" s="45">
        <f>IF(AU222="S",IF(AND(S222&lt;&gt;"",R222&lt;&gt;""),S222-R222,0),0)</f>
        <v>0</v>
      </c>
      <c r="AS222" s="45">
        <f>IF(AU222="S",IF(Q222="1. Aceitou o programa",IF(OR(X222="Não se Aplica",X222=""),IF(OR(W222="Não se Aplica",W222=""),0,W222-V222),AVERAGE(X222-W222,W222-V222)),0),0)</f>
        <v>4</v>
      </c>
      <c r="AT222" s="45">
        <f>IF(AU222="S",IF(AND(Q222="1. Aceitou o programa",AB222="Realizada"),IFERROR(IF(AA222="",0,AA222-R222),0),0),0)</f>
        <v>0</v>
      </c>
      <c r="AU222" s="45" t="str">
        <f>_xlfn.XLOOKUP(U222,'Lista Suspensa'!$AA$20:$AA$23,'Lista Suspensa'!$AB$20:$AB$23,"N/A")</f>
        <v>S</v>
      </c>
    </row>
    <row r="223" spans="1:47" ht="12" customHeight="1" x14ac:dyDescent="0.3">
      <c r="A223" s="87" t="s">
        <v>47</v>
      </c>
      <c r="B223" s="88">
        <v>46104</v>
      </c>
      <c r="C223" s="89" t="s">
        <v>48</v>
      </c>
      <c r="D223" s="89" t="s">
        <v>49</v>
      </c>
      <c r="E223" s="189">
        <v>93804023</v>
      </c>
      <c r="F223" s="182" t="s">
        <v>835</v>
      </c>
      <c r="G223" s="90">
        <v>10024703745</v>
      </c>
      <c r="H223" s="91">
        <v>28042</v>
      </c>
      <c r="I223" s="89"/>
      <c r="J223" s="89" t="s">
        <v>51</v>
      </c>
      <c r="K223" s="89" t="s">
        <v>76</v>
      </c>
      <c r="L223" s="89" t="s">
        <v>95</v>
      </c>
      <c r="M223" s="89" t="s">
        <v>836</v>
      </c>
      <c r="N223" s="89" t="s">
        <v>344</v>
      </c>
      <c r="O223" s="92" t="s">
        <v>837</v>
      </c>
      <c r="P223" s="93" t="s">
        <v>57</v>
      </c>
      <c r="Q223" s="110" t="s">
        <v>58</v>
      </c>
      <c r="R223" s="94">
        <v>46161</v>
      </c>
      <c r="S223" s="95"/>
      <c r="T223" s="95" t="s">
        <v>59</v>
      </c>
      <c r="U223" s="95" t="s">
        <v>60</v>
      </c>
      <c r="V223" s="91">
        <v>46157</v>
      </c>
      <c r="W223" s="91">
        <v>46161</v>
      </c>
      <c r="X223" s="91" t="s">
        <v>432</v>
      </c>
      <c r="Y223" s="96" t="s">
        <v>61</v>
      </c>
      <c r="Z223" s="89" t="s">
        <v>2798</v>
      </c>
      <c r="AA223" s="95" t="s">
        <v>11109</v>
      </c>
      <c r="AB223" s="95" t="s">
        <v>11186</v>
      </c>
      <c r="AC223" s="95" t="s">
        <v>63</v>
      </c>
      <c r="AD223" s="95" t="s">
        <v>63</v>
      </c>
      <c r="AE223" s="95" t="s">
        <v>63</v>
      </c>
      <c r="AF223" s="95" t="s">
        <v>63</v>
      </c>
      <c r="AG223" s="194" t="s">
        <v>838</v>
      </c>
      <c r="AH223" s="95" t="s">
        <v>63</v>
      </c>
      <c r="AI223" s="97"/>
      <c r="AJ223" s="97" t="s">
        <v>65</v>
      </c>
      <c r="AK223" s="97" t="s">
        <v>66</v>
      </c>
      <c r="AL223" s="45" t="s">
        <v>67</v>
      </c>
      <c r="AM223" s="160" t="str">
        <f>MONTH(B223)&amp;"/"&amp;YEAR(B223)</f>
        <v>3/2026</v>
      </c>
      <c r="AN223" s="45">
        <f>WEEKNUM(B223)-WEEKNUM(EOMONTH(B223,-1)+1)+1</f>
        <v>4</v>
      </c>
      <c r="AO223" s="45" t="str">
        <f>MONTH(R223)&amp;"/"&amp;YEAR(R223)</f>
        <v>5/2026</v>
      </c>
      <c r="AP223" s="45">
        <f>WEEKNUM(R223)-WEEKNUM(EOMONTH(R223,-1)+1)+1</f>
        <v>4</v>
      </c>
      <c r="AQ223" s="45">
        <f>IF(AU223="S",IF(Q223="1. Aceitou o programa",R223-B223,0),0)</f>
        <v>57</v>
      </c>
      <c r="AR223" s="45">
        <f>IF(AU223="S",IF(AND(S223&lt;&gt;"",R223&lt;&gt;""),S223-R223,0),0)</f>
        <v>0</v>
      </c>
      <c r="AS223" s="45">
        <f>IF(AU223="S",IF(Q223="1. Aceitou o programa",IF(OR(X223="Não se Aplica",X223=""),IF(OR(W223="Não se Aplica",W223=""),0,W223-V223),AVERAGE(X223-W223,W223-V223)),0),0)</f>
        <v>4</v>
      </c>
      <c r="AT223" s="45">
        <f>IF(AU223="S",IF(AND(Q223="1. Aceitou o programa",AB223="Realizada"),IFERROR(IF(AA223="",0,AA223-R223),0),0),0)</f>
        <v>0</v>
      </c>
      <c r="AU223" s="45" t="str">
        <f>_xlfn.XLOOKUP(U223,'Lista Suspensa'!$AA$20:$AA$23,'Lista Suspensa'!$AB$20:$AB$23,"N/A")</f>
        <v>S</v>
      </c>
    </row>
    <row r="224" spans="1:47" ht="12" customHeight="1" x14ac:dyDescent="0.3">
      <c r="A224" s="87" t="s">
        <v>47</v>
      </c>
      <c r="B224" s="88">
        <v>46104</v>
      </c>
      <c r="C224" s="89" t="s">
        <v>48</v>
      </c>
      <c r="D224" s="89" t="s">
        <v>49</v>
      </c>
      <c r="E224" s="189">
        <v>917359674</v>
      </c>
      <c r="F224" s="182" t="s">
        <v>839</v>
      </c>
      <c r="G224" s="90">
        <v>1092689702</v>
      </c>
      <c r="H224" s="91">
        <v>25187</v>
      </c>
      <c r="I224" s="89"/>
      <c r="J224" s="89" t="s">
        <v>51</v>
      </c>
      <c r="K224" s="89" t="s">
        <v>76</v>
      </c>
      <c r="L224" s="89" t="s">
        <v>95</v>
      </c>
      <c r="M224" s="89" t="s">
        <v>840</v>
      </c>
      <c r="N224" s="89" t="s">
        <v>71</v>
      </c>
      <c r="O224" s="92" t="s">
        <v>841</v>
      </c>
      <c r="P224" s="93" t="s">
        <v>57</v>
      </c>
      <c r="Q224" s="110" t="s">
        <v>58</v>
      </c>
      <c r="R224" s="94">
        <v>46161</v>
      </c>
      <c r="S224" s="95"/>
      <c r="T224" s="95" t="s">
        <v>59</v>
      </c>
      <c r="U224" s="95" t="s">
        <v>60</v>
      </c>
      <c r="V224" s="91">
        <v>46157</v>
      </c>
      <c r="W224" s="91">
        <v>46161</v>
      </c>
      <c r="X224" s="91" t="s">
        <v>432</v>
      </c>
      <c r="Y224" s="96" t="s">
        <v>61</v>
      </c>
      <c r="Z224" s="89" t="s">
        <v>2798</v>
      </c>
      <c r="AA224" s="95" t="s">
        <v>11110</v>
      </c>
      <c r="AB224" s="95" t="s">
        <v>11186</v>
      </c>
      <c r="AC224" s="95" t="s">
        <v>63</v>
      </c>
      <c r="AD224" s="95" t="s">
        <v>63</v>
      </c>
      <c r="AE224" s="95" t="s">
        <v>63</v>
      </c>
      <c r="AF224" s="95" t="s">
        <v>63</v>
      </c>
      <c r="AG224" s="194" t="s">
        <v>842</v>
      </c>
      <c r="AH224" s="95" t="s">
        <v>63</v>
      </c>
      <c r="AI224" s="97"/>
      <c r="AJ224" s="97" t="s">
        <v>65</v>
      </c>
      <c r="AK224" s="97" t="s">
        <v>66</v>
      </c>
      <c r="AL224" s="45" t="s">
        <v>67</v>
      </c>
      <c r="AM224" s="160" t="str">
        <f>MONTH(B224)&amp;"/"&amp;YEAR(B224)</f>
        <v>3/2026</v>
      </c>
      <c r="AN224" s="45">
        <f>WEEKNUM(B224)-WEEKNUM(EOMONTH(B224,-1)+1)+1</f>
        <v>4</v>
      </c>
      <c r="AO224" s="45" t="str">
        <f>MONTH(R224)&amp;"/"&amp;YEAR(R224)</f>
        <v>5/2026</v>
      </c>
      <c r="AP224" s="45">
        <f>WEEKNUM(R224)-WEEKNUM(EOMONTH(R224,-1)+1)+1</f>
        <v>4</v>
      </c>
      <c r="AQ224" s="45">
        <f>IF(AU224="S",IF(Q224="1. Aceitou o programa",R224-B224,0),0)</f>
        <v>57</v>
      </c>
      <c r="AR224" s="45">
        <f>IF(AU224="S",IF(AND(S224&lt;&gt;"",R224&lt;&gt;""),S224-R224,0),0)</f>
        <v>0</v>
      </c>
      <c r="AS224" s="45">
        <f>IF(AU224="S",IF(Q224="1. Aceitou o programa",IF(OR(X224="Não se Aplica",X224=""),IF(OR(W224="Não se Aplica",W224=""),0,W224-V224),AVERAGE(X224-W224,W224-V224)),0),0)</f>
        <v>4</v>
      </c>
      <c r="AT224" s="45">
        <f>IF(AU224="S",IF(AND(Q224="1. Aceitou o programa",AB224="Realizada"),IFERROR(IF(AA224="",0,AA224-R224),0),0),0)</f>
        <v>0</v>
      </c>
      <c r="AU224" s="45" t="str">
        <f>_xlfn.XLOOKUP(U224,'Lista Suspensa'!$AA$20:$AA$23,'Lista Suspensa'!$AB$20:$AB$23,"N/A")</f>
        <v>S</v>
      </c>
    </row>
    <row r="225" spans="1:47" ht="12" customHeight="1" x14ac:dyDescent="0.3">
      <c r="A225" s="87" t="s">
        <v>47</v>
      </c>
      <c r="B225" s="88">
        <v>46104</v>
      </c>
      <c r="C225" s="89" t="s">
        <v>48</v>
      </c>
      <c r="D225" s="89" t="s">
        <v>49</v>
      </c>
      <c r="E225" s="189">
        <v>78814277</v>
      </c>
      <c r="F225" s="182" t="s">
        <v>843</v>
      </c>
      <c r="G225" s="90">
        <v>10365956848</v>
      </c>
      <c r="H225" s="91">
        <v>24663</v>
      </c>
      <c r="I225" s="89"/>
      <c r="J225" s="89" t="s">
        <v>51</v>
      </c>
      <c r="K225" s="89" t="s">
        <v>52</v>
      </c>
      <c r="L225" s="89" t="s">
        <v>69</v>
      </c>
      <c r="M225" s="89" t="s">
        <v>844</v>
      </c>
      <c r="N225" s="89" t="s">
        <v>137</v>
      </c>
      <c r="O225" s="92" t="s">
        <v>845</v>
      </c>
      <c r="P225" s="93" t="s">
        <v>57</v>
      </c>
      <c r="Q225" s="110" t="s">
        <v>58</v>
      </c>
      <c r="R225" s="94">
        <v>46161</v>
      </c>
      <c r="S225" s="95"/>
      <c r="T225" s="95" t="s">
        <v>59</v>
      </c>
      <c r="U225" s="95" t="s">
        <v>60</v>
      </c>
      <c r="V225" s="91">
        <v>46157</v>
      </c>
      <c r="W225" s="91">
        <v>46161</v>
      </c>
      <c r="X225" s="91" t="s">
        <v>432</v>
      </c>
      <c r="Y225" s="96" t="s">
        <v>61</v>
      </c>
      <c r="Z225" s="89" t="s">
        <v>2798</v>
      </c>
      <c r="AA225" s="95" t="s">
        <v>11111</v>
      </c>
      <c r="AB225" s="95" t="s">
        <v>11186</v>
      </c>
      <c r="AC225" s="95" t="s">
        <v>63</v>
      </c>
      <c r="AD225" s="95" t="s">
        <v>63</v>
      </c>
      <c r="AE225" s="95" t="s">
        <v>63</v>
      </c>
      <c r="AF225" s="95" t="s">
        <v>63</v>
      </c>
      <c r="AG225" s="194" t="s">
        <v>846</v>
      </c>
      <c r="AH225" s="95" t="s">
        <v>63</v>
      </c>
      <c r="AI225" s="97"/>
      <c r="AJ225" s="97" t="s">
        <v>65</v>
      </c>
      <c r="AK225" s="97" t="s">
        <v>66</v>
      </c>
      <c r="AL225" s="45" t="s">
        <v>67</v>
      </c>
      <c r="AM225" s="160" t="str">
        <f>MONTH(B225)&amp;"/"&amp;YEAR(B225)</f>
        <v>3/2026</v>
      </c>
      <c r="AN225" s="45">
        <f>WEEKNUM(B225)-WEEKNUM(EOMONTH(B225,-1)+1)+1</f>
        <v>4</v>
      </c>
      <c r="AO225" s="45" t="str">
        <f>MONTH(R225)&amp;"/"&amp;YEAR(R225)</f>
        <v>5/2026</v>
      </c>
      <c r="AP225" s="45">
        <f>WEEKNUM(R225)-WEEKNUM(EOMONTH(R225,-1)+1)+1</f>
        <v>4</v>
      </c>
      <c r="AQ225" s="45">
        <f>IF(AU225="S",IF(Q225="1. Aceitou o programa",R225-B225,0),0)</f>
        <v>57</v>
      </c>
      <c r="AR225" s="45">
        <f>IF(AU225="S",IF(AND(S225&lt;&gt;"",R225&lt;&gt;""),S225-R225,0),0)</f>
        <v>0</v>
      </c>
      <c r="AS225" s="45">
        <f>IF(AU225="S",IF(Q225="1. Aceitou o programa",IF(OR(X225="Não se Aplica",X225=""),IF(OR(W225="Não se Aplica",W225=""),0,W225-V225),AVERAGE(X225-W225,W225-V225)),0),0)</f>
        <v>4</v>
      </c>
      <c r="AT225" s="45">
        <f>IF(AU225="S",IF(AND(Q225="1. Aceitou o programa",AB225="Realizada"),IFERROR(IF(AA225="",0,AA225-R225),0),0),0)</f>
        <v>0</v>
      </c>
      <c r="AU225" s="45" t="str">
        <f>_xlfn.XLOOKUP(U225,'Lista Suspensa'!$AA$20:$AA$23,'Lista Suspensa'!$AB$20:$AB$23,"N/A")</f>
        <v>S</v>
      </c>
    </row>
    <row r="226" spans="1:47" ht="12" customHeight="1" x14ac:dyDescent="0.3">
      <c r="A226" s="87" t="s">
        <v>47</v>
      </c>
      <c r="B226" s="88">
        <v>46104</v>
      </c>
      <c r="C226" s="89" t="s">
        <v>48</v>
      </c>
      <c r="D226" s="89" t="s">
        <v>49</v>
      </c>
      <c r="E226" s="189">
        <v>82470775</v>
      </c>
      <c r="F226" s="182" t="s">
        <v>847</v>
      </c>
      <c r="G226" s="90">
        <v>8284268809</v>
      </c>
      <c r="H226" s="91">
        <v>24081</v>
      </c>
      <c r="I226" s="89"/>
      <c r="J226" s="89" t="s">
        <v>51</v>
      </c>
      <c r="K226" s="89" t="s">
        <v>52</v>
      </c>
      <c r="L226" s="89" t="s">
        <v>85</v>
      </c>
      <c r="M226" s="89" t="s">
        <v>848</v>
      </c>
      <c r="N226" s="89" t="s">
        <v>449</v>
      </c>
      <c r="O226" s="92" t="s">
        <v>849</v>
      </c>
      <c r="P226" s="93" t="s">
        <v>57</v>
      </c>
      <c r="Q226" s="110" t="s">
        <v>58</v>
      </c>
      <c r="R226" s="94">
        <v>46161</v>
      </c>
      <c r="S226" s="95"/>
      <c r="T226" s="95" t="s">
        <v>59</v>
      </c>
      <c r="U226" s="95" t="s">
        <v>60</v>
      </c>
      <c r="V226" s="91">
        <v>46157</v>
      </c>
      <c r="W226" s="91">
        <v>46161</v>
      </c>
      <c r="X226" s="91" t="s">
        <v>432</v>
      </c>
      <c r="Y226" s="96" t="s">
        <v>61</v>
      </c>
      <c r="Z226" s="89" t="s">
        <v>2798</v>
      </c>
      <c r="AA226" s="95" t="s">
        <v>11112</v>
      </c>
      <c r="AB226" s="95" t="s">
        <v>11186</v>
      </c>
      <c r="AC226" s="95" t="s">
        <v>63</v>
      </c>
      <c r="AD226" s="95" t="s">
        <v>63</v>
      </c>
      <c r="AE226" s="95" t="s">
        <v>63</v>
      </c>
      <c r="AF226" s="95" t="s">
        <v>63</v>
      </c>
      <c r="AG226" s="194" t="s">
        <v>850</v>
      </c>
      <c r="AH226" s="95" t="s">
        <v>63</v>
      </c>
      <c r="AI226" s="97"/>
      <c r="AJ226" s="97" t="s">
        <v>65</v>
      </c>
      <c r="AK226" s="97" t="s">
        <v>66</v>
      </c>
      <c r="AL226" s="45" t="s">
        <v>67</v>
      </c>
      <c r="AM226" s="160" t="str">
        <f>MONTH(B226)&amp;"/"&amp;YEAR(B226)</f>
        <v>3/2026</v>
      </c>
      <c r="AN226" s="45">
        <f>WEEKNUM(B226)-WEEKNUM(EOMONTH(B226,-1)+1)+1</f>
        <v>4</v>
      </c>
      <c r="AO226" s="45" t="str">
        <f>MONTH(R226)&amp;"/"&amp;YEAR(R226)</f>
        <v>5/2026</v>
      </c>
      <c r="AP226" s="45">
        <f>WEEKNUM(R226)-WEEKNUM(EOMONTH(R226,-1)+1)+1</f>
        <v>4</v>
      </c>
      <c r="AQ226" s="45">
        <f>IF(AU226="S",IF(Q226="1. Aceitou o programa",R226-B226,0),0)</f>
        <v>57</v>
      </c>
      <c r="AR226" s="45">
        <f>IF(AU226="S",IF(AND(S226&lt;&gt;"",R226&lt;&gt;""),S226-R226,0),0)</f>
        <v>0</v>
      </c>
      <c r="AS226" s="45">
        <f>IF(AU226="S",IF(Q226="1. Aceitou o programa",IF(OR(X226="Não se Aplica",X226=""),IF(OR(W226="Não se Aplica",W226=""),0,W226-V226),AVERAGE(X226-W226,W226-V226)),0),0)</f>
        <v>4</v>
      </c>
      <c r="AT226" s="45">
        <f>IF(AU226="S",IF(AND(Q226="1. Aceitou o programa",AB226="Realizada"),IFERROR(IF(AA226="",0,AA226-R226),0),0),0)</f>
        <v>0</v>
      </c>
      <c r="AU226" s="45" t="str">
        <f>_xlfn.XLOOKUP(U226,'Lista Suspensa'!$AA$20:$AA$23,'Lista Suspensa'!$AB$20:$AB$23,"N/A")</f>
        <v>S</v>
      </c>
    </row>
    <row r="227" spans="1:47" ht="12" customHeight="1" x14ac:dyDescent="0.3">
      <c r="A227" s="87" t="s">
        <v>47</v>
      </c>
      <c r="B227" s="88">
        <v>46104</v>
      </c>
      <c r="C227" s="89" t="s">
        <v>48</v>
      </c>
      <c r="D227" s="89" t="s">
        <v>49</v>
      </c>
      <c r="E227" s="189">
        <v>83929292</v>
      </c>
      <c r="F227" s="182" t="s">
        <v>851</v>
      </c>
      <c r="G227" s="90">
        <v>5202726848</v>
      </c>
      <c r="H227" s="91">
        <v>24227</v>
      </c>
      <c r="I227" s="89"/>
      <c r="J227" s="89" t="s">
        <v>51</v>
      </c>
      <c r="K227" s="89" t="s">
        <v>76</v>
      </c>
      <c r="L227" s="89" t="s">
        <v>95</v>
      </c>
      <c r="M227" s="89" t="s">
        <v>852</v>
      </c>
      <c r="N227" s="89" t="s">
        <v>229</v>
      </c>
      <c r="O227" s="92" t="s">
        <v>853</v>
      </c>
      <c r="P227" s="93" t="s">
        <v>57</v>
      </c>
      <c r="Q227" s="110" t="s">
        <v>58</v>
      </c>
      <c r="R227" s="94">
        <v>46161</v>
      </c>
      <c r="S227" s="95"/>
      <c r="T227" s="95" t="s">
        <v>59</v>
      </c>
      <c r="U227" s="95" t="s">
        <v>60</v>
      </c>
      <c r="V227" s="91">
        <v>46157</v>
      </c>
      <c r="W227" s="91">
        <v>46161</v>
      </c>
      <c r="X227" s="91" t="s">
        <v>432</v>
      </c>
      <c r="Y227" s="96" t="s">
        <v>61</v>
      </c>
      <c r="Z227" s="89" t="s">
        <v>2798</v>
      </c>
      <c r="AA227" s="95" t="s">
        <v>11113</v>
      </c>
      <c r="AB227" s="95" t="s">
        <v>11186</v>
      </c>
      <c r="AC227" s="95" t="s">
        <v>63</v>
      </c>
      <c r="AD227" s="95" t="s">
        <v>63</v>
      </c>
      <c r="AE227" s="95" t="s">
        <v>63</v>
      </c>
      <c r="AF227" s="95" t="s">
        <v>63</v>
      </c>
      <c r="AG227" s="194" t="s">
        <v>99</v>
      </c>
      <c r="AH227" s="95" t="s">
        <v>63</v>
      </c>
      <c r="AI227" s="97"/>
      <c r="AJ227" s="97" t="s">
        <v>65</v>
      </c>
      <c r="AK227" s="97" t="s">
        <v>66</v>
      </c>
      <c r="AL227" s="45" t="s">
        <v>67</v>
      </c>
      <c r="AM227" s="160" t="str">
        <f>MONTH(B227)&amp;"/"&amp;YEAR(B227)</f>
        <v>3/2026</v>
      </c>
      <c r="AN227" s="45">
        <f>WEEKNUM(B227)-WEEKNUM(EOMONTH(B227,-1)+1)+1</f>
        <v>4</v>
      </c>
      <c r="AO227" s="45" t="str">
        <f>MONTH(R227)&amp;"/"&amp;YEAR(R227)</f>
        <v>5/2026</v>
      </c>
      <c r="AP227" s="45">
        <f>WEEKNUM(R227)-WEEKNUM(EOMONTH(R227,-1)+1)+1</f>
        <v>4</v>
      </c>
      <c r="AQ227" s="45">
        <f>IF(AU227="S",IF(Q227="1. Aceitou o programa",R227-B227,0),0)</f>
        <v>57</v>
      </c>
      <c r="AR227" s="45">
        <f>IF(AU227="S",IF(AND(S227&lt;&gt;"",R227&lt;&gt;""),S227-R227,0),0)</f>
        <v>0</v>
      </c>
      <c r="AS227" s="45">
        <f>IF(AU227="S",IF(Q227="1. Aceitou o programa",IF(OR(X227="Não se Aplica",X227=""),IF(OR(W227="Não se Aplica",W227=""),0,W227-V227),AVERAGE(X227-W227,W227-V227)),0),0)</f>
        <v>4</v>
      </c>
      <c r="AT227" s="45">
        <f>IF(AU227="S",IF(AND(Q227="1. Aceitou o programa",AB227="Realizada"),IFERROR(IF(AA227="",0,AA227-R227),0),0),0)</f>
        <v>0</v>
      </c>
      <c r="AU227" s="45" t="str">
        <f>_xlfn.XLOOKUP(U227,'Lista Suspensa'!$AA$20:$AA$23,'Lista Suspensa'!$AB$20:$AB$23,"N/A")</f>
        <v>S</v>
      </c>
    </row>
    <row r="228" spans="1:47" ht="12" customHeight="1" x14ac:dyDescent="0.3">
      <c r="A228" s="87" t="s">
        <v>47</v>
      </c>
      <c r="B228" s="88">
        <v>46104</v>
      </c>
      <c r="C228" s="89" t="s">
        <v>48</v>
      </c>
      <c r="D228" s="89" t="s">
        <v>49</v>
      </c>
      <c r="E228" s="189">
        <v>89913885</v>
      </c>
      <c r="F228" s="182" t="s">
        <v>854</v>
      </c>
      <c r="G228" s="90">
        <v>29856806895</v>
      </c>
      <c r="H228" s="91">
        <v>30083</v>
      </c>
      <c r="I228" s="89"/>
      <c r="J228" s="89" t="s">
        <v>51</v>
      </c>
      <c r="K228" s="89" t="s">
        <v>52</v>
      </c>
      <c r="L228" s="89" t="s">
        <v>53</v>
      </c>
      <c r="M228" s="89" t="s">
        <v>855</v>
      </c>
      <c r="N228" s="89" t="s">
        <v>197</v>
      </c>
      <c r="O228" s="92" t="s">
        <v>856</v>
      </c>
      <c r="P228" s="93" t="s">
        <v>57</v>
      </c>
      <c r="Q228" s="110" t="s">
        <v>58</v>
      </c>
      <c r="R228" s="94">
        <v>46161</v>
      </c>
      <c r="S228" s="95"/>
      <c r="T228" s="95" t="s">
        <v>59</v>
      </c>
      <c r="U228" s="95" t="s">
        <v>60</v>
      </c>
      <c r="V228" s="91">
        <v>46157</v>
      </c>
      <c r="W228" s="91">
        <v>46161</v>
      </c>
      <c r="X228" s="91" t="s">
        <v>432</v>
      </c>
      <c r="Y228" s="96" t="s">
        <v>61</v>
      </c>
      <c r="Z228" s="89" t="s">
        <v>2798</v>
      </c>
      <c r="AA228" s="95" t="s">
        <v>11114</v>
      </c>
      <c r="AB228" s="95" t="s">
        <v>11186</v>
      </c>
      <c r="AC228" s="95" t="s">
        <v>63</v>
      </c>
      <c r="AD228" s="95" t="s">
        <v>63</v>
      </c>
      <c r="AE228" s="95" t="s">
        <v>63</v>
      </c>
      <c r="AF228" s="95" t="s">
        <v>63</v>
      </c>
      <c r="AG228" s="194"/>
      <c r="AH228" s="95" t="s">
        <v>63</v>
      </c>
      <c r="AI228" s="97"/>
      <c r="AJ228" s="97" t="s">
        <v>65</v>
      </c>
      <c r="AK228" s="97" t="s">
        <v>66</v>
      </c>
      <c r="AL228" s="45" t="s">
        <v>67</v>
      </c>
      <c r="AM228" s="160" t="str">
        <f>MONTH(B228)&amp;"/"&amp;YEAR(B228)</f>
        <v>3/2026</v>
      </c>
      <c r="AN228" s="45">
        <f>WEEKNUM(B228)-WEEKNUM(EOMONTH(B228,-1)+1)+1</f>
        <v>4</v>
      </c>
      <c r="AO228" s="45" t="str">
        <f>MONTH(R228)&amp;"/"&amp;YEAR(R228)</f>
        <v>5/2026</v>
      </c>
      <c r="AP228" s="45">
        <f>WEEKNUM(R228)-WEEKNUM(EOMONTH(R228,-1)+1)+1</f>
        <v>4</v>
      </c>
      <c r="AQ228" s="45">
        <f>IF(AU228="S",IF(Q228="1. Aceitou o programa",R228-B228,0),0)</f>
        <v>57</v>
      </c>
      <c r="AR228" s="45">
        <f>IF(AU228="S",IF(AND(S228&lt;&gt;"",R228&lt;&gt;""),S228-R228,0),0)</f>
        <v>0</v>
      </c>
      <c r="AS228" s="45">
        <f>IF(AU228="S",IF(Q228="1. Aceitou o programa",IF(OR(X228="Não se Aplica",X228=""),IF(OR(W228="Não se Aplica",W228=""),0,W228-V228),AVERAGE(X228-W228,W228-V228)),0),0)</f>
        <v>4</v>
      </c>
      <c r="AT228" s="45">
        <f>IF(AU228="S",IF(AND(Q228="1. Aceitou o programa",AB228="Realizada"),IFERROR(IF(AA228="",0,AA228-R228),0),0),0)</f>
        <v>0</v>
      </c>
      <c r="AU228" s="45" t="str">
        <f>_xlfn.XLOOKUP(U228,'Lista Suspensa'!$AA$20:$AA$23,'Lista Suspensa'!$AB$20:$AB$23,"N/A")</f>
        <v>S</v>
      </c>
    </row>
    <row r="229" spans="1:47" ht="12" customHeight="1" x14ac:dyDescent="0.3">
      <c r="A229" s="87" t="s">
        <v>66</v>
      </c>
      <c r="B229" s="88">
        <v>46104</v>
      </c>
      <c r="C229" s="89" t="s">
        <v>857</v>
      </c>
      <c r="D229" s="89" t="s">
        <v>49</v>
      </c>
      <c r="E229" s="189">
        <v>88389342</v>
      </c>
      <c r="F229" s="182" t="s">
        <v>858</v>
      </c>
      <c r="G229" s="90"/>
      <c r="H229" s="91"/>
      <c r="I229" s="89"/>
      <c r="J229" s="89" t="s">
        <v>51</v>
      </c>
      <c r="K229" s="89"/>
      <c r="L229" s="89" t="s">
        <v>85</v>
      </c>
      <c r="M229" s="89"/>
      <c r="N229" s="89" t="s">
        <v>449</v>
      </c>
      <c r="O229" s="92">
        <v>11984923935</v>
      </c>
      <c r="P229" s="93" t="s">
        <v>57</v>
      </c>
      <c r="Q229" s="110" t="s">
        <v>58</v>
      </c>
      <c r="R229" s="94">
        <v>46160</v>
      </c>
      <c r="S229" s="95"/>
      <c r="T229" s="95" t="s">
        <v>59</v>
      </c>
      <c r="U229" s="95" t="s">
        <v>60</v>
      </c>
      <c r="V229" s="91">
        <v>46108</v>
      </c>
      <c r="W229" s="91">
        <v>46142</v>
      </c>
      <c r="X229" s="91">
        <v>46160</v>
      </c>
      <c r="Y229" s="96" t="s">
        <v>859</v>
      </c>
      <c r="Z229" s="89" t="s">
        <v>2798</v>
      </c>
      <c r="AA229" s="95" t="s">
        <v>11115</v>
      </c>
      <c r="AB229" s="95" t="s">
        <v>11186</v>
      </c>
      <c r="AC229" s="95" t="s">
        <v>63</v>
      </c>
      <c r="AD229" s="95" t="s">
        <v>63</v>
      </c>
      <c r="AE229" s="95" t="s">
        <v>63</v>
      </c>
      <c r="AF229" s="95" t="s">
        <v>63</v>
      </c>
      <c r="AG229" s="194"/>
      <c r="AH229" s="95" t="s">
        <v>63</v>
      </c>
      <c r="AI229" s="97"/>
      <c r="AJ229" s="97" t="s">
        <v>65</v>
      </c>
      <c r="AK229" s="97" t="s">
        <v>66</v>
      </c>
      <c r="AL229" s="45" t="s">
        <v>67</v>
      </c>
      <c r="AM229" s="160" t="str">
        <f>MONTH(B229)&amp;"/"&amp;YEAR(B229)</f>
        <v>3/2026</v>
      </c>
      <c r="AN229" s="45">
        <f>WEEKNUM(B229)-WEEKNUM(EOMONTH(B229,-1)+1)+1</f>
        <v>4</v>
      </c>
      <c r="AO229" s="45" t="str">
        <f>MONTH(R229)&amp;"/"&amp;YEAR(R229)</f>
        <v>5/2026</v>
      </c>
      <c r="AP229" s="45">
        <f>WEEKNUM(R229)-WEEKNUM(EOMONTH(R229,-1)+1)+1</f>
        <v>4</v>
      </c>
      <c r="AQ229" s="45">
        <f>IF(AU229="S",IF(Q229="1. Aceitou o programa",R229-B229,0),0)</f>
        <v>56</v>
      </c>
      <c r="AR229" s="45">
        <f>IF(AU229="S",IF(AND(S229&lt;&gt;"",R229&lt;&gt;""),S229-R229,0),0)</f>
        <v>0</v>
      </c>
      <c r="AS229" s="45">
        <f>IF(AU229="S",IF(Q229="1. Aceitou o programa",IF(OR(X229="Não se Aplica",X229=""),IF(OR(W229="Não se Aplica",W229=""),0,W229-V229),AVERAGE(X229-W229,W229-V229)),0),0)</f>
        <v>26</v>
      </c>
      <c r="AT229" s="45">
        <f>IF(AU229="S",IF(AND(Q229="1. Aceitou o programa",AB229="Realizada"),IFERROR(IF(AA229="",0,AA229-R229),0),0),0)</f>
        <v>0</v>
      </c>
      <c r="AU229" s="45" t="str">
        <f>_xlfn.XLOOKUP(U229,'Lista Suspensa'!$AA$20:$AA$23,'Lista Suspensa'!$AB$20:$AB$23,"N/A")</f>
        <v>S</v>
      </c>
    </row>
    <row r="230" spans="1:47" ht="12" customHeight="1" x14ac:dyDescent="0.3">
      <c r="A230" s="87" t="s">
        <v>66</v>
      </c>
      <c r="B230" s="88">
        <v>46104</v>
      </c>
      <c r="C230" s="89" t="s">
        <v>857</v>
      </c>
      <c r="D230" s="89" t="s">
        <v>49</v>
      </c>
      <c r="E230" s="189">
        <v>96302701</v>
      </c>
      <c r="F230" s="182" t="s">
        <v>860</v>
      </c>
      <c r="G230" s="90"/>
      <c r="H230" s="91"/>
      <c r="I230" s="89"/>
      <c r="J230" s="89" t="s">
        <v>84</v>
      </c>
      <c r="K230" s="89"/>
      <c r="L230" s="89" t="s">
        <v>85</v>
      </c>
      <c r="M230" s="89"/>
      <c r="N230" s="89" t="s">
        <v>197</v>
      </c>
      <c r="O230" s="92" t="s">
        <v>861</v>
      </c>
      <c r="P230" s="93" t="s">
        <v>57</v>
      </c>
      <c r="Q230" s="110" t="s">
        <v>58</v>
      </c>
      <c r="R230" s="94">
        <v>46142</v>
      </c>
      <c r="S230" s="95"/>
      <c r="T230" s="95" t="s">
        <v>59</v>
      </c>
      <c r="U230" s="95" t="s">
        <v>60</v>
      </c>
      <c r="V230" s="91">
        <v>46108</v>
      </c>
      <c r="W230" s="91">
        <v>46142</v>
      </c>
      <c r="X230" s="91" t="s">
        <v>432</v>
      </c>
      <c r="Y230" s="96"/>
      <c r="Z230" s="89" t="s">
        <v>2798</v>
      </c>
      <c r="AA230" s="95" t="s">
        <v>11217</v>
      </c>
      <c r="AB230" s="95" t="s">
        <v>11186</v>
      </c>
      <c r="AC230" s="95" t="s">
        <v>63</v>
      </c>
      <c r="AD230" s="95" t="s">
        <v>63</v>
      </c>
      <c r="AE230" s="95" t="s">
        <v>63</v>
      </c>
      <c r="AF230" s="95" t="s">
        <v>63</v>
      </c>
      <c r="AG230" s="194"/>
      <c r="AH230" s="95" t="s">
        <v>63</v>
      </c>
      <c r="AI230" s="97"/>
      <c r="AJ230" s="97" t="s">
        <v>65</v>
      </c>
      <c r="AK230" s="97" t="s">
        <v>66</v>
      </c>
      <c r="AL230" s="45" t="s">
        <v>67</v>
      </c>
      <c r="AM230" s="160" t="str">
        <f>MONTH(B230)&amp;"/"&amp;YEAR(B230)</f>
        <v>3/2026</v>
      </c>
      <c r="AN230" s="45">
        <f>WEEKNUM(B230)-WEEKNUM(EOMONTH(B230,-1)+1)+1</f>
        <v>4</v>
      </c>
      <c r="AO230" s="45" t="str">
        <f>MONTH(R230)&amp;"/"&amp;YEAR(R230)</f>
        <v>4/2026</v>
      </c>
      <c r="AP230" s="45">
        <f>WEEKNUM(R230)-WEEKNUM(EOMONTH(R230,-1)+1)+1</f>
        <v>5</v>
      </c>
      <c r="AQ230" s="45">
        <f>IF(AU230="S",IF(Q230="1. Aceitou o programa",R230-B230,0),0)</f>
        <v>38</v>
      </c>
      <c r="AR230" s="45">
        <f>IF(AU230="S",IF(AND(S230&lt;&gt;"",R230&lt;&gt;""),S230-R230,0),0)</f>
        <v>0</v>
      </c>
      <c r="AS230" s="45">
        <f>IF(AU230="S",IF(Q230="1. Aceitou o programa",IF(OR(X230="Não se Aplica",X230=""),IF(OR(W230="Não se Aplica",W230=""),0,W230-V230),AVERAGE(X230-W230,W230-V230)),0),0)</f>
        <v>34</v>
      </c>
      <c r="AT230" s="45">
        <f>IF(AU230="S",IF(AND(Q230="1. Aceitou o programa",AB230="Realizada"),IFERROR(IF(AA230="",0,AA230-R230),0),0),0)</f>
        <v>0</v>
      </c>
      <c r="AU230" s="45" t="str">
        <f>_xlfn.XLOOKUP(U230,'Lista Suspensa'!$AA$20:$AA$23,'Lista Suspensa'!$AB$20:$AB$23,"N/A")</f>
        <v>S</v>
      </c>
    </row>
    <row r="231" spans="1:47" ht="12" customHeight="1" x14ac:dyDescent="0.3">
      <c r="A231" s="87" t="s">
        <v>66</v>
      </c>
      <c r="B231" s="88">
        <v>46104</v>
      </c>
      <c r="C231" s="89" t="s">
        <v>857</v>
      </c>
      <c r="D231" s="89" t="s">
        <v>49</v>
      </c>
      <c r="E231" s="189">
        <v>96082893</v>
      </c>
      <c r="F231" s="182" t="s">
        <v>862</v>
      </c>
      <c r="G231" s="90"/>
      <c r="H231" s="91"/>
      <c r="I231" s="89"/>
      <c r="J231" s="89" t="s">
        <v>84</v>
      </c>
      <c r="K231" s="89"/>
      <c r="L231" s="89" t="s">
        <v>95</v>
      </c>
      <c r="M231" s="89"/>
      <c r="N231" s="89" t="s">
        <v>331</v>
      </c>
      <c r="O231" s="92">
        <v>21982597856</v>
      </c>
      <c r="P231" s="93" t="s">
        <v>57</v>
      </c>
      <c r="Q231" s="110" t="s">
        <v>58</v>
      </c>
      <c r="R231" s="94">
        <v>46108</v>
      </c>
      <c r="S231" s="95"/>
      <c r="T231" s="95" t="s">
        <v>59</v>
      </c>
      <c r="U231" s="95" t="s">
        <v>60</v>
      </c>
      <c r="V231" s="91">
        <v>46108</v>
      </c>
      <c r="W231" s="91">
        <v>46142</v>
      </c>
      <c r="X231" s="91"/>
      <c r="Y231" s="96"/>
      <c r="Z231" s="89" t="s">
        <v>2798</v>
      </c>
      <c r="AA231" s="95" t="s">
        <v>11218</v>
      </c>
      <c r="AB231" s="95" t="s">
        <v>11186</v>
      </c>
      <c r="AC231" s="95" t="s">
        <v>63</v>
      </c>
      <c r="AD231" s="95" t="s">
        <v>63</v>
      </c>
      <c r="AE231" s="95" t="s">
        <v>63</v>
      </c>
      <c r="AF231" s="95" t="s">
        <v>63</v>
      </c>
      <c r="AG231" s="194"/>
      <c r="AH231" s="95" t="s">
        <v>63</v>
      </c>
      <c r="AI231" s="97"/>
      <c r="AJ231" s="97" t="s">
        <v>65</v>
      </c>
      <c r="AK231" s="97" t="s">
        <v>66</v>
      </c>
      <c r="AL231" s="45" t="s">
        <v>67</v>
      </c>
      <c r="AM231" s="160" t="str">
        <f>MONTH(B231)&amp;"/"&amp;YEAR(B231)</f>
        <v>3/2026</v>
      </c>
      <c r="AN231" s="45">
        <f>WEEKNUM(B231)-WEEKNUM(EOMONTH(B231,-1)+1)+1</f>
        <v>4</v>
      </c>
      <c r="AO231" s="45" t="str">
        <f>MONTH(R231)&amp;"/"&amp;YEAR(R231)</f>
        <v>3/2026</v>
      </c>
      <c r="AP231" s="45">
        <f>WEEKNUM(R231)-WEEKNUM(EOMONTH(R231,-1)+1)+1</f>
        <v>4</v>
      </c>
      <c r="AQ231" s="45">
        <f>IF(AU231="S",IF(Q231="1. Aceitou o programa",R231-B231,0),0)</f>
        <v>4</v>
      </c>
      <c r="AR231" s="45">
        <f>IF(AU231="S",IF(AND(S231&lt;&gt;"",R231&lt;&gt;""),S231-R231,0),0)</f>
        <v>0</v>
      </c>
      <c r="AS231" s="45">
        <f>IF(AU231="S",IF(Q231="1. Aceitou o programa",IF(OR(X231="Não se Aplica",X231=""),IF(OR(W231="Não se Aplica",W231=""),0,W231-V231),AVERAGE(X231-W231,W231-V231)),0),0)</f>
        <v>34</v>
      </c>
      <c r="AT231" s="45">
        <f>IF(AU231="S",IF(AND(Q231="1. Aceitou o programa",AB231="Realizada"),IFERROR(IF(AA231="",0,AA231-R231),0),0),0)</f>
        <v>0</v>
      </c>
      <c r="AU231" s="45" t="str">
        <f>_xlfn.XLOOKUP(U231,'Lista Suspensa'!$AA$20:$AA$23,'Lista Suspensa'!$AB$20:$AB$23,"N/A")</f>
        <v>S</v>
      </c>
    </row>
    <row r="232" spans="1:47" ht="12" customHeight="1" x14ac:dyDescent="0.3">
      <c r="A232" s="87" t="s">
        <v>66</v>
      </c>
      <c r="B232" s="88">
        <v>46104</v>
      </c>
      <c r="C232" s="89" t="s">
        <v>857</v>
      </c>
      <c r="D232" s="89" t="s">
        <v>49</v>
      </c>
      <c r="E232" s="189">
        <v>81724393</v>
      </c>
      <c r="F232" s="182" t="s">
        <v>863</v>
      </c>
      <c r="G232" s="90"/>
      <c r="H232" s="91">
        <v>28120</v>
      </c>
      <c r="I232" s="89"/>
      <c r="J232" s="89" t="s">
        <v>51</v>
      </c>
      <c r="K232" s="89"/>
      <c r="L232" s="89" t="s">
        <v>53</v>
      </c>
      <c r="M232" s="89"/>
      <c r="N232" s="89" t="s">
        <v>137</v>
      </c>
      <c r="O232" s="92">
        <v>11995946599</v>
      </c>
      <c r="P232" s="93" t="s">
        <v>57</v>
      </c>
      <c r="Q232" s="110" t="s">
        <v>58</v>
      </c>
      <c r="R232" s="94">
        <v>46111</v>
      </c>
      <c r="S232" s="95"/>
      <c r="T232" s="95" t="s">
        <v>59</v>
      </c>
      <c r="U232" s="95" t="s">
        <v>60</v>
      </c>
      <c r="V232" s="91">
        <v>46108</v>
      </c>
      <c r="W232" s="91">
        <v>46111</v>
      </c>
      <c r="X232" s="91"/>
      <c r="Y232" s="96"/>
      <c r="Z232" s="89" t="s">
        <v>2798</v>
      </c>
      <c r="AA232" s="95" t="s">
        <v>11219</v>
      </c>
      <c r="AB232" s="95" t="s">
        <v>11186</v>
      </c>
      <c r="AC232" s="95" t="s">
        <v>63</v>
      </c>
      <c r="AD232" s="95" t="s">
        <v>63</v>
      </c>
      <c r="AE232" s="95" t="s">
        <v>63</v>
      </c>
      <c r="AF232" s="95" t="s">
        <v>63</v>
      </c>
      <c r="AG232" s="194"/>
      <c r="AH232" s="95" t="s">
        <v>63</v>
      </c>
      <c r="AI232" s="97"/>
      <c r="AJ232" s="97" t="s">
        <v>65</v>
      </c>
      <c r="AK232" s="97" t="s">
        <v>66</v>
      </c>
      <c r="AL232" s="45" t="s">
        <v>67</v>
      </c>
      <c r="AM232" s="160" t="str">
        <f>MONTH(B232)&amp;"/"&amp;YEAR(B232)</f>
        <v>3/2026</v>
      </c>
      <c r="AN232" s="45">
        <f>WEEKNUM(B232)-WEEKNUM(EOMONTH(B232,-1)+1)+1</f>
        <v>4</v>
      </c>
      <c r="AO232" s="45" t="str">
        <f>MONTH(R232)&amp;"/"&amp;YEAR(R232)</f>
        <v>3/2026</v>
      </c>
      <c r="AP232" s="45">
        <f>WEEKNUM(R232)-WEEKNUM(EOMONTH(R232,-1)+1)+1</f>
        <v>5</v>
      </c>
      <c r="AQ232" s="45">
        <f>IF(AU232="S",IF(Q232="1. Aceitou o programa",R232-B232,0),0)</f>
        <v>7</v>
      </c>
      <c r="AR232" s="45">
        <f>IF(AU232="S",IF(AND(S232&lt;&gt;"",R232&lt;&gt;""),S232-R232,0),0)</f>
        <v>0</v>
      </c>
      <c r="AS232" s="45">
        <f>IF(AU232="S",IF(Q232="1. Aceitou o programa",IF(OR(X232="Não se Aplica",X232=""),IF(OR(W232="Não se Aplica",W232=""),0,W232-V232),AVERAGE(X232-W232,W232-V232)),0),0)</f>
        <v>3</v>
      </c>
      <c r="AT232" s="45">
        <f>IF(AU232="S",IF(AND(Q232="1. Aceitou o programa",AB232="Realizada"),IFERROR(IF(AA232="",0,AA232-R232),0),0),0)</f>
        <v>0</v>
      </c>
      <c r="AU232" s="45" t="str">
        <f>_xlfn.XLOOKUP(U232,'Lista Suspensa'!$AA$20:$AA$23,'Lista Suspensa'!$AB$20:$AB$23,"N/A")</f>
        <v>S</v>
      </c>
    </row>
    <row r="233" spans="1:47" ht="12" customHeight="1" x14ac:dyDescent="0.3">
      <c r="A233" s="87" t="s">
        <v>66</v>
      </c>
      <c r="B233" s="88">
        <v>46104</v>
      </c>
      <c r="C233" s="89" t="s">
        <v>857</v>
      </c>
      <c r="D233" s="89" t="s">
        <v>49</v>
      </c>
      <c r="E233" s="189">
        <v>76962309</v>
      </c>
      <c r="F233" s="182" t="s">
        <v>864</v>
      </c>
      <c r="G233" s="90"/>
      <c r="H233" s="91">
        <v>26340</v>
      </c>
      <c r="I233" s="89"/>
      <c r="J233" s="89" t="s">
        <v>84</v>
      </c>
      <c r="K233" s="89"/>
      <c r="L233" s="89" t="s">
        <v>85</v>
      </c>
      <c r="M233" s="89"/>
      <c r="N233" s="89" t="s">
        <v>55</v>
      </c>
      <c r="O233" s="92">
        <v>11974671556</v>
      </c>
      <c r="P233" s="93" t="s">
        <v>57</v>
      </c>
      <c r="Q233" s="110" t="s">
        <v>58</v>
      </c>
      <c r="R233" s="94">
        <v>46142</v>
      </c>
      <c r="S233" s="95"/>
      <c r="T233" s="95" t="s">
        <v>59</v>
      </c>
      <c r="U233" s="95" t="s">
        <v>60</v>
      </c>
      <c r="V233" s="91">
        <v>46108</v>
      </c>
      <c r="W233" s="91">
        <v>46111</v>
      </c>
      <c r="X233" s="91" t="s">
        <v>432</v>
      </c>
      <c r="Y233" s="96"/>
      <c r="Z233" s="89" t="s">
        <v>2798</v>
      </c>
      <c r="AA233" s="95" t="s">
        <v>11220</v>
      </c>
      <c r="AB233" s="95" t="s">
        <v>11186</v>
      </c>
      <c r="AC233" s="95" t="s">
        <v>63</v>
      </c>
      <c r="AD233" s="95" t="s">
        <v>63</v>
      </c>
      <c r="AE233" s="95" t="s">
        <v>63</v>
      </c>
      <c r="AF233" s="95" t="s">
        <v>63</v>
      </c>
      <c r="AG233" s="194"/>
      <c r="AH233" s="95" t="s">
        <v>63</v>
      </c>
      <c r="AI233" s="97"/>
      <c r="AJ233" s="97" t="s">
        <v>65</v>
      </c>
      <c r="AK233" s="97" t="s">
        <v>66</v>
      </c>
      <c r="AL233" s="45" t="s">
        <v>67</v>
      </c>
      <c r="AM233" s="160" t="str">
        <f>MONTH(B233)&amp;"/"&amp;YEAR(B233)</f>
        <v>3/2026</v>
      </c>
      <c r="AN233" s="45">
        <f>WEEKNUM(B233)-WEEKNUM(EOMONTH(B233,-1)+1)+1</f>
        <v>4</v>
      </c>
      <c r="AO233" s="45" t="str">
        <f>MONTH(R233)&amp;"/"&amp;YEAR(R233)</f>
        <v>4/2026</v>
      </c>
      <c r="AP233" s="45">
        <f>WEEKNUM(R233)-WEEKNUM(EOMONTH(R233,-1)+1)+1</f>
        <v>5</v>
      </c>
      <c r="AQ233" s="45">
        <f>IF(AU233="S",IF(Q233="1. Aceitou o programa",R233-B233,0),0)</f>
        <v>38</v>
      </c>
      <c r="AR233" s="45">
        <f>IF(AU233="S",IF(AND(S233&lt;&gt;"",R233&lt;&gt;""),S233-R233,0),0)</f>
        <v>0</v>
      </c>
      <c r="AS233" s="45">
        <f>IF(AU233="S",IF(Q233="1. Aceitou o programa",IF(OR(X233="Não se Aplica",X233=""),IF(OR(W233="Não se Aplica",W233=""),0,W233-V233),AVERAGE(X233-W233,W233-V233)),0),0)</f>
        <v>3</v>
      </c>
      <c r="AT233" s="45">
        <f>IF(AU233="S",IF(AND(Q233="1. Aceitou o programa",AB233="Realizada"),IFERROR(IF(AA233="",0,AA233-R233),0),0),0)</f>
        <v>0</v>
      </c>
      <c r="AU233" s="45" t="str">
        <f>_xlfn.XLOOKUP(U233,'Lista Suspensa'!$AA$20:$AA$23,'Lista Suspensa'!$AB$20:$AB$23,"N/A")</f>
        <v>S</v>
      </c>
    </row>
    <row r="234" spans="1:47" ht="12" customHeight="1" x14ac:dyDescent="0.3">
      <c r="A234" s="87" t="s">
        <v>66</v>
      </c>
      <c r="B234" s="88">
        <v>46104</v>
      </c>
      <c r="C234" s="89" t="s">
        <v>857</v>
      </c>
      <c r="D234" s="89" t="s">
        <v>49</v>
      </c>
      <c r="E234" s="189">
        <v>777232820</v>
      </c>
      <c r="F234" s="182" t="s">
        <v>865</v>
      </c>
      <c r="G234" s="90"/>
      <c r="H234" s="91">
        <v>24738</v>
      </c>
      <c r="I234" s="89"/>
      <c r="J234" s="89" t="s">
        <v>51</v>
      </c>
      <c r="K234" s="89"/>
      <c r="L234" s="89" t="s">
        <v>85</v>
      </c>
      <c r="M234" s="89"/>
      <c r="N234" s="89" t="s">
        <v>55</v>
      </c>
      <c r="O234" s="92" t="s">
        <v>866</v>
      </c>
      <c r="P234" s="93" t="s">
        <v>57</v>
      </c>
      <c r="Q234" s="110" t="s">
        <v>58</v>
      </c>
      <c r="R234" s="94">
        <v>46111</v>
      </c>
      <c r="S234" s="95"/>
      <c r="T234" s="95" t="s">
        <v>59</v>
      </c>
      <c r="U234" s="95" t="s">
        <v>60</v>
      </c>
      <c r="V234" s="91">
        <v>46108</v>
      </c>
      <c r="W234" s="91">
        <v>46111</v>
      </c>
      <c r="X234" s="91"/>
      <c r="Y234" s="96"/>
      <c r="Z234" s="89" t="s">
        <v>2798</v>
      </c>
      <c r="AA234" s="95" t="s">
        <v>11221</v>
      </c>
      <c r="AB234" s="95" t="s">
        <v>11186</v>
      </c>
      <c r="AC234" s="95" t="s">
        <v>63</v>
      </c>
      <c r="AD234" s="95" t="s">
        <v>63</v>
      </c>
      <c r="AE234" s="95" t="s">
        <v>63</v>
      </c>
      <c r="AF234" s="95" t="s">
        <v>63</v>
      </c>
      <c r="AG234" s="194"/>
      <c r="AH234" s="95" t="s">
        <v>63</v>
      </c>
      <c r="AI234" s="97"/>
      <c r="AJ234" s="97" t="s">
        <v>65</v>
      </c>
      <c r="AK234" s="97" t="s">
        <v>66</v>
      </c>
      <c r="AL234" s="45" t="s">
        <v>67</v>
      </c>
      <c r="AM234" s="160" t="str">
        <f>MONTH(B234)&amp;"/"&amp;YEAR(B234)</f>
        <v>3/2026</v>
      </c>
      <c r="AN234" s="45">
        <f>WEEKNUM(B234)-WEEKNUM(EOMONTH(B234,-1)+1)+1</f>
        <v>4</v>
      </c>
      <c r="AO234" s="45" t="str">
        <f>MONTH(R234)&amp;"/"&amp;YEAR(R234)</f>
        <v>3/2026</v>
      </c>
      <c r="AP234" s="45">
        <f>WEEKNUM(R234)-WEEKNUM(EOMONTH(R234,-1)+1)+1</f>
        <v>5</v>
      </c>
      <c r="AQ234" s="45">
        <f>IF(AU234="S",IF(Q234="1. Aceitou o programa",R234-B234,0),0)</f>
        <v>7</v>
      </c>
      <c r="AR234" s="45">
        <f>IF(AU234="S",IF(AND(S234&lt;&gt;"",R234&lt;&gt;""),S234-R234,0),0)</f>
        <v>0</v>
      </c>
      <c r="AS234" s="45">
        <f>IF(AU234="S",IF(Q234="1. Aceitou o programa",IF(OR(X234="Não se Aplica",X234=""),IF(OR(W234="Não se Aplica",W234=""),0,W234-V234),AVERAGE(X234-W234,W234-V234)),0),0)</f>
        <v>3</v>
      </c>
      <c r="AT234" s="45">
        <f>IF(AU234="S",IF(AND(Q234="1. Aceitou o programa",AB234="Realizada"),IFERROR(IF(AA234="",0,AA234-R234),0),0),0)</f>
        <v>0</v>
      </c>
      <c r="AU234" s="45" t="str">
        <f>_xlfn.XLOOKUP(U234,'Lista Suspensa'!$AA$20:$AA$23,'Lista Suspensa'!$AB$20:$AB$23,"N/A")</f>
        <v>S</v>
      </c>
    </row>
    <row r="235" spans="1:47" ht="12" customHeight="1" x14ac:dyDescent="0.3">
      <c r="A235" s="87" t="s">
        <v>66</v>
      </c>
      <c r="B235" s="88">
        <v>46104</v>
      </c>
      <c r="C235" s="89" t="s">
        <v>857</v>
      </c>
      <c r="D235" s="89" t="s">
        <v>49</v>
      </c>
      <c r="E235" s="189">
        <v>82495554</v>
      </c>
      <c r="F235" s="182" t="s">
        <v>867</v>
      </c>
      <c r="G235" s="90"/>
      <c r="H235" s="91">
        <v>27275</v>
      </c>
      <c r="I235" s="89"/>
      <c r="J235" s="89" t="s">
        <v>84</v>
      </c>
      <c r="K235" s="89"/>
      <c r="L235" s="89" t="s">
        <v>85</v>
      </c>
      <c r="M235" s="89"/>
      <c r="N235" s="89" t="s">
        <v>137</v>
      </c>
      <c r="O235" s="92" t="s">
        <v>868</v>
      </c>
      <c r="P235" s="93" t="s">
        <v>57</v>
      </c>
      <c r="Q235" s="110" t="s">
        <v>58</v>
      </c>
      <c r="R235" s="94">
        <v>46111</v>
      </c>
      <c r="S235" s="95"/>
      <c r="T235" s="95" t="s">
        <v>59</v>
      </c>
      <c r="U235" s="95" t="s">
        <v>60</v>
      </c>
      <c r="V235" s="91">
        <v>46108</v>
      </c>
      <c r="W235" s="91">
        <v>46111</v>
      </c>
      <c r="X235" s="91"/>
      <c r="Y235" s="96"/>
      <c r="Z235" s="89" t="s">
        <v>2798</v>
      </c>
      <c r="AA235" s="95" t="s">
        <v>11222</v>
      </c>
      <c r="AB235" s="95" t="s">
        <v>11186</v>
      </c>
      <c r="AC235" s="95" t="s">
        <v>63</v>
      </c>
      <c r="AD235" s="95" t="s">
        <v>63</v>
      </c>
      <c r="AE235" s="95" t="s">
        <v>63</v>
      </c>
      <c r="AF235" s="95" t="s">
        <v>63</v>
      </c>
      <c r="AG235" s="194"/>
      <c r="AH235" s="95" t="s">
        <v>63</v>
      </c>
      <c r="AI235" s="97"/>
      <c r="AJ235" s="97" t="s">
        <v>65</v>
      </c>
      <c r="AK235" s="97" t="s">
        <v>66</v>
      </c>
      <c r="AL235" s="45" t="s">
        <v>67</v>
      </c>
      <c r="AM235" s="160" t="str">
        <f>MONTH(B235)&amp;"/"&amp;YEAR(B235)</f>
        <v>3/2026</v>
      </c>
      <c r="AN235" s="45">
        <f>WEEKNUM(B235)-WEEKNUM(EOMONTH(B235,-1)+1)+1</f>
        <v>4</v>
      </c>
      <c r="AO235" s="45" t="str">
        <f>MONTH(R235)&amp;"/"&amp;YEAR(R235)</f>
        <v>3/2026</v>
      </c>
      <c r="AP235" s="45">
        <f>WEEKNUM(R235)-WEEKNUM(EOMONTH(R235,-1)+1)+1</f>
        <v>5</v>
      </c>
      <c r="AQ235" s="45">
        <f>IF(AU235="S",IF(Q235="1. Aceitou o programa",R235-B235,0),0)</f>
        <v>7</v>
      </c>
      <c r="AR235" s="45">
        <f>IF(AU235="S",IF(AND(S235&lt;&gt;"",R235&lt;&gt;""),S235-R235,0),0)</f>
        <v>0</v>
      </c>
      <c r="AS235" s="45">
        <f>IF(AU235="S",IF(Q235="1. Aceitou o programa",IF(OR(X235="Não se Aplica",X235=""),IF(OR(W235="Não se Aplica",W235=""),0,W235-V235),AVERAGE(X235-W235,W235-V235)),0),0)</f>
        <v>3</v>
      </c>
      <c r="AT235" s="45">
        <f>IF(AU235="S",IF(AND(Q235="1. Aceitou o programa",AB235="Realizada"),IFERROR(IF(AA235="",0,AA235-R235),0),0),0)</f>
        <v>0</v>
      </c>
      <c r="AU235" s="45" t="str">
        <f>_xlfn.XLOOKUP(U235,'Lista Suspensa'!$AA$20:$AA$23,'Lista Suspensa'!$AB$20:$AB$23,"N/A")</f>
        <v>S</v>
      </c>
    </row>
    <row r="236" spans="1:47" ht="12" customHeight="1" x14ac:dyDescent="0.3">
      <c r="A236" s="87" t="s">
        <v>66</v>
      </c>
      <c r="B236" s="88">
        <v>46104</v>
      </c>
      <c r="C236" s="89" t="s">
        <v>857</v>
      </c>
      <c r="D236" s="89" t="s">
        <v>49</v>
      </c>
      <c r="E236" s="189">
        <v>94077708</v>
      </c>
      <c r="F236" s="182" t="s">
        <v>869</v>
      </c>
      <c r="G236" s="90"/>
      <c r="H236" s="91">
        <v>25023</v>
      </c>
      <c r="I236" s="89"/>
      <c r="J236" s="89" t="s">
        <v>51</v>
      </c>
      <c r="K236" s="89"/>
      <c r="L236" s="89" t="s">
        <v>85</v>
      </c>
      <c r="M236" s="89"/>
      <c r="N236" s="89" t="s">
        <v>137</v>
      </c>
      <c r="O236" s="92">
        <v>11983229076</v>
      </c>
      <c r="P236" s="93" t="s">
        <v>57</v>
      </c>
      <c r="Q236" s="110" t="s">
        <v>58</v>
      </c>
      <c r="R236" s="94">
        <v>46111</v>
      </c>
      <c r="S236" s="95"/>
      <c r="T236" s="95" t="s">
        <v>59</v>
      </c>
      <c r="U236" s="95" t="s">
        <v>60</v>
      </c>
      <c r="V236" s="91">
        <v>46108</v>
      </c>
      <c r="W236" s="91">
        <v>46111</v>
      </c>
      <c r="X236" s="91"/>
      <c r="Y236" s="96"/>
      <c r="Z236" s="89" t="s">
        <v>2798</v>
      </c>
      <c r="AA236" s="95" t="s">
        <v>11223</v>
      </c>
      <c r="AB236" s="95" t="s">
        <v>11186</v>
      </c>
      <c r="AC236" s="95" t="s">
        <v>63</v>
      </c>
      <c r="AD236" s="95" t="s">
        <v>63</v>
      </c>
      <c r="AE236" s="95" t="s">
        <v>63</v>
      </c>
      <c r="AF236" s="95" t="s">
        <v>63</v>
      </c>
      <c r="AG236" s="194"/>
      <c r="AH236" s="95" t="s">
        <v>63</v>
      </c>
      <c r="AI236" s="97"/>
      <c r="AJ236" s="97" t="s">
        <v>65</v>
      </c>
      <c r="AK236" s="97" t="s">
        <v>66</v>
      </c>
      <c r="AL236" s="45" t="s">
        <v>67</v>
      </c>
      <c r="AM236" s="160" t="str">
        <f>MONTH(B236)&amp;"/"&amp;YEAR(B236)</f>
        <v>3/2026</v>
      </c>
      <c r="AN236" s="45">
        <f>WEEKNUM(B236)-WEEKNUM(EOMONTH(B236,-1)+1)+1</f>
        <v>4</v>
      </c>
      <c r="AO236" s="45" t="str">
        <f>MONTH(R236)&amp;"/"&amp;YEAR(R236)</f>
        <v>3/2026</v>
      </c>
      <c r="AP236" s="45">
        <f>WEEKNUM(R236)-WEEKNUM(EOMONTH(R236,-1)+1)+1</f>
        <v>5</v>
      </c>
      <c r="AQ236" s="45">
        <f>IF(AU236="S",IF(Q236="1. Aceitou o programa",R236-B236,0),0)</f>
        <v>7</v>
      </c>
      <c r="AR236" s="45">
        <f>IF(AU236="S",IF(AND(S236&lt;&gt;"",R236&lt;&gt;""),S236-R236,0),0)</f>
        <v>0</v>
      </c>
      <c r="AS236" s="45">
        <f>IF(AU236="S",IF(Q236="1. Aceitou o programa",IF(OR(X236="Não se Aplica",X236=""),IF(OR(W236="Não se Aplica",W236=""),0,W236-V236),AVERAGE(X236-W236,W236-V236)),0),0)</f>
        <v>3</v>
      </c>
      <c r="AT236" s="45">
        <f>IF(AU236="S",IF(AND(Q236="1. Aceitou o programa",AB236="Realizada"),IFERROR(IF(AA236="",0,AA236-R236),0),0),0)</f>
        <v>0</v>
      </c>
      <c r="AU236" s="45" t="str">
        <f>_xlfn.XLOOKUP(U236,'Lista Suspensa'!$AA$20:$AA$23,'Lista Suspensa'!$AB$20:$AB$23,"N/A")</f>
        <v>S</v>
      </c>
    </row>
    <row r="237" spans="1:47" ht="12" customHeight="1" x14ac:dyDescent="0.3">
      <c r="A237" s="87" t="s">
        <v>66</v>
      </c>
      <c r="B237" s="88">
        <v>46104</v>
      </c>
      <c r="C237" s="89" t="s">
        <v>857</v>
      </c>
      <c r="D237" s="89" t="s">
        <v>49</v>
      </c>
      <c r="E237" s="189">
        <v>93867509</v>
      </c>
      <c r="F237" s="182" t="s">
        <v>870</v>
      </c>
      <c r="G237" s="90"/>
      <c r="H237" s="91">
        <v>28941</v>
      </c>
      <c r="I237" s="89"/>
      <c r="J237" s="89" t="s">
        <v>84</v>
      </c>
      <c r="K237" s="89"/>
      <c r="L237" s="89" t="s">
        <v>191</v>
      </c>
      <c r="M237" s="89"/>
      <c r="N237" s="89" t="s">
        <v>344</v>
      </c>
      <c r="O237" s="92">
        <v>21971626599</v>
      </c>
      <c r="P237" s="93" t="s">
        <v>57</v>
      </c>
      <c r="Q237" s="110" t="s">
        <v>58</v>
      </c>
      <c r="R237" s="94">
        <v>46111</v>
      </c>
      <c r="S237" s="95"/>
      <c r="T237" s="95" t="s">
        <v>59</v>
      </c>
      <c r="U237" s="95" t="s">
        <v>60</v>
      </c>
      <c r="V237" s="91">
        <v>46108</v>
      </c>
      <c r="W237" s="91">
        <v>46111</v>
      </c>
      <c r="X237" s="91"/>
      <c r="Y237" s="96"/>
      <c r="Z237" s="89" t="s">
        <v>2798</v>
      </c>
      <c r="AA237" s="95" t="s">
        <v>11224</v>
      </c>
      <c r="AB237" s="95" t="s">
        <v>11186</v>
      </c>
      <c r="AC237" s="95" t="s">
        <v>63</v>
      </c>
      <c r="AD237" s="95" t="s">
        <v>63</v>
      </c>
      <c r="AE237" s="95" t="s">
        <v>63</v>
      </c>
      <c r="AF237" s="95" t="s">
        <v>63</v>
      </c>
      <c r="AG237" s="194"/>
      <c r="AH237" s="95" t="s">
        <v>63</v>
      </c>
      <c r="AI237" s="97"/>
      <c r="AJ237" s="97" t="s">
        <v>65</v>
      </c>
      <c r="AK237" s="97" t="s">
        <v>66</v>
      </c>
      <c r="AL237" s="45" t="s">
        <v>67</v>
      </c>
      <c r="AM237" s="160" t="str">
        <f>MONTH(B237)&amp;"/"&amp;YEAR(B237)</f>
        <v>3/2026</v>
      </c>
      <c r="AN237" s="45">
        <f>WEEKNUM(B237)-WEEKNUM(EOMONTH(B237,-1)+1)+1</f>
        <v>4</v>
      </c>
      <c r="AO237" s="45" t="str">
        <f>MONTH(R237)&amp;"/"&amp;YEAR(R237)</f>
        <v>3/2026</v>
      </c>
      <c r="AP237" s="45">
        <f>WEEKNUM(R237)-WEEKNUM(EOMONTH(R237,-1)+1)+1</f>
        <v>5</v>
      </c>
      <c r="AQ237" s="45">
        <f>IF(AU237="S",IF(Q237="1. Aceitou o programa",R237-B237,0),0)</f>
        <v>7</v>
      </c>
      <c r="AR237" s="45">
        <f>IF(AU237="S",IF(AND(S237&lt;&gt;"",R237&lt;&gt;""),S237-R237,0),0)</f>
        <v>0</v>
      </c>
      <c r="AS237" s="45">
        <f>IF(AU237="S",IF(Q237="1. Aceitou o programa",IF(OR(X237="Não se Aplica",X237=""),IF(OR(W237="Não se Aplica",W237=""),0,W237-V237),AVERAGE(X237-W237,W237-V237)),0),0)</f>
        <v>3</v>
      </c>
      <c r="AT237" s="45">
        <f>IF(AU237="S",IF(AND(Q237="1. Aceitou o programa",AB237="Realizada"),IFERROR(IF(AA237="",0,AA237-R237),0),0),0)</f>
        <v>0</v>
      </c>
      <c r="AU237" s="45" t="str">
        <f>_xlfn.XLOOKUP(U237,'Lista Suspensa'!$AA$20:$AA$23,'Lista Suspensa'!$AB$20:$AB$23,"N/A")</f>
        <v>S</v>
      </c>
    </row>
    <row r="238" spans="1:47" ht="12" customHeight="1" x14ac:dyDescent="0.3">
      <c r="A238" s="87" t="s">
        <v>66</v>
      </c>
      <c r="B238" s="88">
        <v>46104</v>
      </c>
      <c r="C238" s="89" t="s">
        <v>857</v>
      </c>
      <c r="D238" s="89" t="s">
        <v>49</v>
      </c>
      <c r="E238" s="189">
        <v>84797040</v>
      </c>
      <c r="F238" s="182" t="s">
        <v>871</v>
      </c>
      <c r="G238" s="90"/>
      <c r="H238" s="91">
        <v>23806</v>
      </c>
      <c r="I238" s="89"/>
      <c r="J238" s="89" t="s">
        <v>84</v>
      </c>
      <c r="K238" s="89"/>
      <c r="L238" s="89" t="s">
        <v>95</v>
      </c>
      <c r="M238" s="89"/>
      <c r="N238" s="89" t="s">
        <v>291</v>
      </c>
      <c r="O238" s="92">
        <v>21980113965</v>
      </c>
      <c r="P238" s="93" t="s">
        <v>57</v>
      </c>
      <c r="Q238" s="110" t="s">
        <v>58</v>
      </c>
      <c r="R238" s="94">
        <v>46111</v>
      </c>
      <c r="S238" s="95"/>
      <c r="T238" s="95" t="s">
        <v>59</v>
      </c>
      <c r="U238" s="95" t="s">
        <v>60</v>
      </c>
      <c r="V238" s="91">
        <v>46111</v>
      </c>
      <c r="W238" s="91">
        <v>46142</v>
      </c>
      <c r="X238" s="91"/>
      <c r="Y238" s="96"/>
      <c r="Z238" s="89" t="s">
        <v>2798</v>
      </c>
      <c r="AA238" s="95" t="s">
        <v>11225</v>
      </c>
      <c r="AB238" s="95" t="s">
        <v>11186</v>
      </c>
      <c r="AC238" s="95" t="s">
        <v>63</v>
      </c>
      <c r="AD238" s="95" t="s">
        <v>63</v>
      </c>
      <c r="AE238" s="95" t="s">
        <v>63</v>
      </c>
      <c r="AF238" s="95" t="s">
        <v>63</v>
      </c>
      <c r="AG238" s="194"/>
      <c r="AH238" s="95" t="s">
        <v>63</v>
      </c>
      <c r="AI238" s="97"/>
      <c r="AJ238" s="97" t="s">
        <v>65</v>
      </c>
      <c r="AK238" s="97" t="s">
        <v>66</v>
      </c>
      <c r="AL238" s="45" t="s">
        <v>67</v>
      </c>
      <c r="AM238" s="160" t="str">
        <f>MONTH(B238)&amp;"/"&amp;YEAR(B238)</f>
        <v>3/2026</v>
      </c>
      <c r="AN238" s="45">
        <f>WEEKNUM(B238)-WEEKNUM(EOMONTH(B238,-1)+1)+1</f>
        <v>4</v>
      </c>
      <c r="AO238" s="45" t="str">
        <f>MONTH(R238)&amp;"/"&amp;YEAR(R238)</f>
        <v>3/2026</v>
      </c>
      <c r="AP238" s="45">
        <f>WEEKNUM(R238)-WEEKNUM(EOMONTH(R238,-1)+1)+1</f>
        <v>5</v>
      </c>
      <c r="AQ238" s="45">
        <f>IF(AU238="S",IF(Q238="1. Aceitou o programa",R238-B238,0),0)</f>
        <v>7</v>
      </c>
      <c r="AR238" s="45">
        <f>IF(AU238="S",IF(AND(S238&lt;&gt;"",R238&lt;&gt;""),S238-R238,0),0)</f>
        <v>0</v>
      </c>
      <c r="AS238" s="45">
        <f>IF(AU238="S",IF(Q238="1. Aceitou o programa",IF(OR(X238="Não se Aplica",X238=""),IF(OR(W238="Não se Aplica",W238=""),0,W238-V238),AVERAGE(X238-W238,W238-V238)),0),0)</f>
        <v>31</v>
      </c>
      <c r="AT238" s="45">
        <f>IF(AU238="S",IF(AND(Q238="1. Aceitou o programa",AB238="Realizada"),IFERROR(IF(AA238="",0,AA238-R238),0),0),0)</f>
        <v>0</v>
      </c>
      <c r="AU238" s="45" t="str">
        <f>_xlfn.XLOOKUP(U238,'Lista Suspensa'!$AA$20:$AA$23,'Lista Suspensa'!$AB$20:$AB$23,"N/A")</f>
        <v>S</v>
      </c>
    </row>
    <row r="239" spans="1:47" ht="12" customHeight="1" x14ac:dyDescent="0.3">
      <c r="A239" s="87" t="s">
        <v>66</v>
      </c>
      <c r="B239" s="88">
        <v>46104</v>
      </c>
      <c r="C239" s="89" t="s">
        <v>857</v>
      </c>
      <c r="D239" s="89" t="s">
        <v>49</v>
      </c>
      <c r="E239" s="189">
        <v>85273325</v>
      </c>
      <c r="F239" s="182" t="s">
        <v>872</v>
      </c>
      <c r="G239" s="90"/>
      <c r="H239" s="91">
        <v>27970</v>
      </c>
      <c r="I239" s="89"/>
      <c r="J239" s="89" t="s">
        <v>84</v>
      </c>
      <c r="K239" s="89"/>
      <c r="L239" s="89" t="s">
        <v>873</v>
      </c>
      <c r="M239" s="89"/>
      <c r="N239" s="89" t="s">
        <v>87</v>
      </c>
      <c r="O239" s="92">
        <v>11971069381</v>
      </c>
      <c r="P239" s="93" t="s">
        <v>57</v>
      </c>
      <c r="Q239" s="110" t="s">
        <v>58</v>
      </c>
      <c r="R239" s="94">
        <v>46142</v>
      </c>
      <c r="S239" s="95"/>
      <c r="T239" s="95" t="s">
        <v>59</v>
      </c>
      <c r="U239" s="95" t="s">
        <v>60</v>
      </c>
      <c r="V239" s="91">
        <v>46108</v>
      </c>
      <c r="W239" s="91">
        <v>46142</v>
      </c>
      <c r="X239" s="91" t="s">
        <v>432</v>
      </c>
      <c r="Y239" s="96"/>
      <c r="Z239" s="89" t="s">
        <v>2798</v>
      </c>
      <c r="AA239" s="95" t="s">
        <v>11226</v>
      </c>
      <c r="AB239" s="95" t="s">
        <v>11186</v>
      </c>
      <c r="AC239" s="95" t="s">
        <v>63</v>
      </c>
      <c r="AD239" s="95" t="s">
        <v>63</v>
      </c>
      <c r="AE239" s="95" t="s">
        <v>63</v>
      </c>
      <c r="AF239" s="95" t="s">
        <v>63</v>
      </c>
      <c r="AG239" s="194"/>
      <c r="AH239" s="95" t="s">
        <v>63</v>
      </c>
      <c r="AI239" s="97"/>
      <c r="AJ239" s="97" t="s">
        <v>65</v>
      </c>
      <c r="AK239" s="97" t="s">
        <v>66</v>
      </c>
      <c r="AL239" s="45" t="s">
        <v>67</v>
      </c>
      <c r="AM239" s="160" t="str">
        <f>MONTH(B239)&amp;"/"&amp;YEAR(B239)</f>
        <v>3/2026</v>
      </c>
      <c r="AN239" s="45">
        <f>WEEKNUM(B239)-WEEKNUM(EOMONTH(B239,-1)+1)+1</f>
        <v>4</v>
      </c>
      <c r="AO239" s="45" t="str">
        <f>MONTH(R239)&amp;"/"&amp;YEAR(R239)</f>
        <v>4/2026</v>
      </c>
      <c r="AP239" s="45">
        <f>WEEKNUM(R239)-WEEKNUM(EOMONTH(R239,-1)+1)+1</f>
        <v>5</v>
      </c>
      <c r="AQ239" s="45">
        <f>IF(AU239="S",IF(Q239="1. Aceitou o programa",R239-B239,0),0)</f>
        <v>38</v>
      </c>
      <c r="AR239" s="45">
        <f>IF(AU239="S",IF(AND(S239&lt;&gt;"",R239&lt;&gt;""),S239-R239,0),0)</f>
        <v>0</v>
      </c>
      <c r="AS239" s="45">
        <f>IF(AU239="S",IF(Q239="1. Aceitou o programa",IF(OR(X239="Não se Aplica",X239=""),IF(OR(W239="Não se Aplica",W239=""),0,W239-V239),AVERAGE(X239-W239,W239-V239)),0),0)</f>
        <v>34</v>
      </c>
      <c r="AT239" s="45">
        <f>IF(AU239="S",IF(AND(Q239="1. Aceitou o programa",AB239="Realizada"),IFERROR(IF(AA239="",0,AA239-R239),0),0),0)</f>
        <v>0</v>
      </c>
      <c r="AU239" s="45" t="str">
        <f>_xlfn.XLOOKUP(U239,'Lista Suspensa'!$AA$20:$AA$23,'Lista Suspensa'!$AB$20:$AB$23,"N/A")</f>
        <v>S</v>
      </c>
    </row>
    <row r="240" spans="1:47" ht="12" customHeight="1" x14ac:dyDescent="0.3">
      <c r="A240" s="87" t="s">
        <v>66</v>
      </c>
      <c r="B240" s="88">
        <v>46104</v>
      </c>
      <c r="C240" s="89" t="s">
        <v>857</v>
      </c>
      <c r="D240" s="89" t="s">
        <v>49</v>
      </c>
      <c r="E240" s="189">
        <v>94154070</v>
      </c>
      <c r="F240" s="182" t="s">
        <v>874</v>
      </c>
      <c r="G240" s="90"/>
      <c r="H240" s="91">
        <v>25822</v>
      </c>
      <c r="I240" s="89"/>
      <c r="J240" s="89" t="s">
        <v>51</v>
      </c>
      <c r="K240" s="89"/>
      <c r="L240" s="89" t="s">
        <v>85</v>
      </c>
      <c r="M240" s="89"/>
      <c r="N240" s="89" t="s">
        <v>291</v>
      </c>
      <c r="O240" s="92">
        <v>11997813763</v>
      </c>
      <c r="P240" s="93" t="s">
        <v>57</v>
      </c>
      <c r="Q240" s="110" t="s">
        <v>58</v>
      </c>
      <c r="R240" s="94">
        <v>46111</v>
      </c>
      <c r="S240" s="95"/>
      <c r="T240" s="95" t="s">
        <v>59</v>
      </c>
      <c r="U240" s="95" t="s">
        <v>60</v>
      </c>
      <c r="V240" s="91">
        <v>46108</v>
      </c>
      <c r="W240" s="91">
        <v>46142</v>
      </c>
      <c r="X240" s="91" t="s">
        <v>432</v>
      </c>
      <c r="Y240" s="96"/>
      <c r="Z240" s="89" t="s">
        <v>2798</v>
      </c>
      <c r="AA240" s="95" t="s">
        <v>11116</v>
      </c>
      <c r="AB240" s="95" t="s">
        <v>11186</v>
      </c>
      <c r="AC240" s="95" t="s">
        <v>63</v>
      </c>
      <c r="AD240" s="95" t="s">
        <v>63</v>
      </c>
      <c r="AE240" s="95" t="s">
        <v>63</v>
      </c>
      <c r="AF240" s="95" t="s">
        <v>63</v>
      </c>
      <c r="AG240" s="194"/>
      <c r="AH240" s="95" t="s">
        <v>63</v>
      </c>
      <c r="AI240" s="97"/>
      <c r="AJ240" s="97" t="s">
        <v>65</v>
      </c>
      <c r="AK240" s="97" t="s">
        <v>66</v>
      </c>
      <c r="AL240" s="45" t="s">
        <v>67</v>
      </c>
      <c r="AM240" s="160" t="str">
        <f>MONTH(B240)&amp;"/"&amp;YEAR(B240)</f>
        <v>3/2026</v>
      </c>
      <c r="AN240" s="45">
        <f>WEEKNUM(B240)-WEEKNUM(EOMONTH(B240,-1)+1)+1</f>
        <v>4</v>
      </c>
      <c r="AO240" s="45" t="str">
        <f>MONTH(R240)&amp;"/"&amp;YEAR(R240)</f>
        <v>3/2026</v>
      </c>
      <c r="AP240" s="45">
        <f>WEEKNUM(R240)-WEEKNUM(EOMONTH(R240,-1)+1)+1</f>
        <v>5</v>
      </c>
      <c r="AQ240" s="45">
        <f>IF(AU240="S",IF(Q240="1. Aceitou o programa",R240-B240,0),0)</f>
        <v>7</v>
      </c>
      <c r="AR240" s="45">
        <f>IF(AU240="S",IF(AND(S240&lt;&gt;"",R240&lt;&gt;""),S240-R240,0),0)</f>
        <v>0</v>
      </c>
      <c r="AS240" s="45">
        <f>IF(AU240="S",IF(Q240="1. Aceitou o programa",IF(OR(X240="Não se Aplica",X240=""),IF(OR(W240="Não se Aplica",W240=""),0,W240-V240),AVERAGE(X240-W240,W240-V240)),0),0)</f>
        <v>34</v>
      </c>
      <c r="AT240" s="45">
        <f>IF(AU240="S",IF(AND(Q240="1. Aceitou o programa",AB240="Realizada"),IFERROR(IF(AA240="",0,AA240-R240),0),0),0)</f>
        <v>0</v>
      </c>
      <c r="AU240" s="45" t="str">
        <f>_xlfn.XLOOKUP(U240,'Lista Suspensa'!$AA$20:$AA$23,'Lista Suspensa'!$AB$20:$AB$23,"N/A")</f>
        <v>S</v>
      </c>
    </row>
    <row r="241" spans="1:47" ht="12" customHeight="1" x14ac:dyDescent="0.3">
      <c r="A241" s="87" t="s">
        <v>66</v>
      </c>
      <c r="B241" s="88">
        <v>46104</v>
      </c>
      <c r="C241" s="89" t="s">
        <v>857</v>
      </c>
      <c r="D241" s="89" t="s">
        <v>49</v>
      </c>
      <c r="E241" s="189">
        <v>83682070</v>
      </c>
      <c r="F241" s="182" t="s">
        <v>875</v>
      </c>
      <c r="G241" s="90">
        <v>10951994719</v>
      </c>
      <c r="H241" s="91">
        <v>31078</v>
      </c>
      <c r="I241" s="89">
        <v>41</v>
      </c>
      <c r="J241" s="89" t="s">
        <v>84</v>
      </c>
      <c r="K241" s="89"/>
      <c r="L241" s="89" t="s">
        <v>101</v>
      </c>
      <c r="M241" s="89"/>
      <c r="N241" s="89" t="s">
        <v>79</v>
      </c>
      <c r="O241" s="92">
        <v>21972201050</v>
      </c>
      <c r="P241" s="93" t="s">
        <v>57</v>
      </c>
      <c r="Q241" s="110" t="s">
        <v>58</v>
      </c>
      <c r="R241" s="94">
        <v>46111</v>
      </c>
      <c r="S241" s="95"/>
      <c r="T241" s="95" t="s">
        <v>59</v>
      </c>
      <c r="U241" s="95" t="s">
        <v>60</v>
      </c>
      <c r="V241" s="91">
        <v>46111</v>
      </c>
      <c r="W241" s="91">
        <v>46142</v>
      </c>
      <c r="X241" s="91"/>
      <c r="Y241" s="96"/>
      <c r="Z241" s="89" t="s">
        <v>2798</v>
      </c>
      <c r="AA241" s="95" t="s">
        <v>11117</v>
      </c>
      <c r="AB241" s="95" t="s">
        <v>11186</v>
      </c>
      <c r="AC241" s="95" t="s">
        <v>63</v>
      </c>
      <c r="AD241" s="95" t="s">
        <v>63</v>
      </c>
      <c r="AE241" s="95" t="s">
        <v>63</v>
      </c>
      <c r="AF241" s="95" t="s">
        <v>63</v>
      </c>
      <c r="AG241" s="194"/>
      <c r="AH241" s="95" t="s">
        <v>63</v>
      </c>
      <c r="AI241" s="97"/>
      <c r="AJ241" s="97" t="s">
        <v>65</v>
      </c>
      <c r="AK241" s="97" t="s">
        <v>66</v>
      </c>
      <c r="AL241" s="45" t="s">
        <v>67</v>
      </c>
      <c r="AM241" s="160" t="str">
        <f>MONTH(B241)&amp;"/"&amp;YEAR(B241)</f>
        <v>3/2026</v>
      </c>
      <c r="AN241" s="45">
        <f>WEEKNUM(B241)-WEEKNUM(EOMONTH(B241,-1)+1)+1</f>
        <v>4</v>
      </c>
      <c r="AO241" s="45" t="str">
        <f>MONTH(R241)&amp;"/"&amp;YEAR(R241)</f>
        <v>3/2026</v>
      </c>
      <c r="AP241" s="45">
        <f>WEEKNUM(R241)-WEEKNUM(EOMONTH(R241,-1)+1)+1</f>
        <v>5</v>
      </c>
      <c r="AQ241" s="45">
        <f>IF(AU241="S",IF(Q241="1. Aceitou o programa",R241-B241,0),0)</f>
        <v>7</v>
      </c>
      <c r="AR241" s="45">
        <f>IF(AU241="S",IF(AND(S241&lt;&gt;"",R241&lt;&gt;""),S241-R241,0),0)</f>
        <v>0</v>
      </c>
      <c r="AS241" s="45">
        <f>IF(AU241="S",IF(Q241="1. Aceitou o programa",IF(OR(X241="Não se Aplica",X241=""),IF(OR(W241="Não se Aplica",W241=""),0,W241-V241),AVERAGE(X241-W241,W241-V241)),0),0)</f>
        <v>31</v>
      </c>
      <c r="AT241" s="45">
        <f>IF(AU241="S",IF(AND(Q241="1. Aceitou o programa",AB241="Realizada"),IFERROR(IF(AA241="",0,AA241-R241),0),0),0)</f>
        <v>0</v>
      </c>
      <c r="AU241" s="45" t="str">
        <f>_xlfn.XLOOKUP(U241,'Lista Suspensa'!$AA$20:$AA$23,'Lista Suspensa'!$AB$20:$AB$23,"N/A")</f>
        <v>S</v>
      </c>
    </row>
    <row r="242" spans="1:47" ht="12" customHeight="1" x14ac:dyDescent="0.3">
      <c r="A242" s="87" t="s">
        <v>66</v>
      </c>
      <c r="B242" s="88">
        <v>46104</v>
      </c>
      <c r="C242" s="89" t="s">
        <v>857</v>
      </c>
      <c r="D242" s="89" t="s">
        <v>49</v>
      </c>
      <c r="E242" s="189">
        <v>885175972</v>
      </c>
      <c r="F242" s="182" t="s">
        <v>876</v>
      </c>
      <c r="G242" s="90">
        <v>88866998753</v>
      </c>
      <c r="H242" s="91">
        <v>24708</v>
      </c>
      <c r="I242" s="89">
        <v>59</v>
      </c>
      <c r="J242" s="89" t="s">
        <v>51</v>
      </c>
      <c r="K242" s="89"/>
      <c r="L242" s="89" t="s">
        <v>95</v>
      </c>
      <c r="M242" s="89"/>
      <c r="N242" s="89" t="s">
        <v>877</v>
      </c>
      <c r="O242" s="92">
        <v>21997787377</v>
      </c>
      <c r="P242" s="93" t="s">
        <v>57</v>
      </c>
      <c r="Q242" s="110" t="s">
        <v>58</v>
      </c>
      <c r="R242" s="94">
        <v>46108</v>
      </c>
      <c r="S242" s="95"/>
      <c r="T242" s="95" t="s">
        <v>59</v>
      </c>
      <c r="U242" s="95" t="s">
        <v>60</v>
      </c>
      <c r="V242" s="91">
        <v>46111</v>
      </c>
      <c r="W242" s="91">
        <v>46142</v>
      </c>
      <c r="X242" s="91"/>
      <c r="Y242" s="96"/>
      <c r="Z242" s="89" t="s">
        <v>2798</v>
      </c>
      <c r="AA242" s="95" t="s">
        <v>11118</v>
      </c>
      <c r="AB242" s="95" t="s">
        <v>11186</v>
      </c>
      <c r="AC242" s="95" t="s">
        <v>63</v>
      </c>
      <c r="AD242" s="95" t="s">
        <v>63</v>
      </c>
      <c r="AE242" s="95" t="s">
        <v>63</v>
      </c>
      <c r="AF242" s="95" t="s">
        <v>63</v>
      </c>
      <c r="AG242" s="194"/>
      <c r="AH242" s="95" t="s">
        <v>63</v>
      </c>
      <c r="AI242" s="97"/>
      <c r="AJ242" s="97" t="s">
        <v>65</v>
      </c>
      <c r="AK242" s="97" t="s">
        <v>66</v>
      </c>
      <c r="AL242" s="45" t="s">
        <v>67</v>
      </c>
      <c r="AM242" s="160" t="str">
        <f>MONTH(B242)&amp;"/"&amp;YEAR(B242)</f>
        <v>3/2026</v>
      </c>
      <c r="AN242" s="45">
        <f>WEEKNUM(B242)-WEEKNUM(EOMONTH(B242,-1)+1)+1</f>
        <v>4</v>
      </c>
      <c r="AO242" s="45" t="str">
        <f>MONTH(R242)&amp;"/"&amp;YEAR(R242)</f>
        <v>3/2026</v>
      </c>
      <c r="AP242" s="45">
        <f>WEEKNUM(R242)-WEEKNUM(EOMONTH(R242,-1)+1)+1</f>
        <v>4</v>
      </c>
      <c r="AQ242" s="45">
        <f>IF(AU242="S",IF(Q242="1. Aceitou o programa",R242-B242,0),0)</f>
        <v>4</v>
      </c>
      <c r="AR242" s="45">
        <f>IF(AU242="S",IF(AND(S242&lt;&gt;"",R242&lt;&gt;""),S242-R242,0),0)</f>
        <v>0</v>
      </c>
      <c r="AS242" s="45">
        <f>IF(AU242="S",IF(Q242="1. Aceitou o programa",IF(OR(X242="Não se Aplica",X242=""),IF(OR(W242="Não se Aplica",W242=""),0,W242-V242),AVERAGE(X242-W242,W242-V242)),0),0)</f>
        <v>31</v>
      </c>
      <c r="AT242" s="45">
        <f>IF(AU242="S",IF(AND(Q242="1. Aceitou o programa",AB242="Realizada"),IFERROR(IF(AA242="",0,AA242-R242),0),0),0)</f>
        <v>0</v>
      </c>
      <c r="AU242" s="45" t="str">
        <f>_xlfn.XLOOKUP(U242,'Lista Suspensa'!$AA$20:$AA$23,'Lista Suspensa'!$AB$20:$AB$23,"N/A")</f>
        <v>S</v>
      </c>
    </row>
    <row r="243" spans="1:47" ht="12" customHeight="1" x14ac:dyDescent="0.3">
      <c r="A243" s="87" t="s">
        <v>66</v>
      </c>
      <c r="B243" s="88">
        <v>46104</v>
      </c>
      <c r="C243" s="89" t="s">
        <v>857</v>
      </c>
      <c r="D243" s="89" t="s">
        <v>49</v>
      </c>
      <c r="E243" s="189">
        <v>82298424</v>
      </c>
      <c r="F243" s="182" t="s">
        <v>878</v>
      </c>
      <c r="G243" s="90">
        <v>8539592851</v>
      </c>
      <c r="H243" s="91">
        <v>25240</v>
      </c>
      <c r="I243" s="89">
        <v>57</v>
      </c>
      <c r="J243" s="89" t="s">
        <v>51</v>
      </c>
      <c r="K243" s="89"/>
      <c r="L243" s="89" t="s">
        <v>85</v>
      </c>
      <c r="M243" s="89"/>
      <c r="N243" s="89" t="s">
        <v>229</v>
      </c>
      <c r="O243" s="92" t="s">
        <v>879</v>
      </c>
      <c r="P243" s="93" t="s">
        <v>57</v>
      </c>
      <c r="Q243" s="110" t="s">
        <v>58</v>
      </c>
      <c r="R243" s="94">
        <v>46111</v>
      </c>
      <c r="S243" s="95"/>
      <c r="T243" s="95" t="s">
        <v>59</v>
      </c>
      <c r="U243" s="95" t="s">
        <v>60</v>
      </c>
      <c r="V243" s="91">
        <v>46111</v>
      </c>
      <c r="W243" s="91">
        <v>46142</v>
      </c>
      <c r="X243" s="91" t="s">
        <v>432</v>
      </c>
      <c r="Y243" s="96"/>
      <c r="Z243" s="89" t="s">
        <v>2798</v>
      </c>
      <c r="AA243" s="95" t="s">
        <v>11119</v>
      </c>
      <c r="AB243" s="95" t="s">
        <v>11186</v>
      </c>
      <c r="AC243" s="95" t="s">
        <v>63</v>
      </c>
      <c r="AD243" s="95" t="s">
        <v>63</v>
      </c>
      <c r="AE243" s="95" t="s">
        <v>63</v>
      </c>
      <c r="AF243" s="95" t="s">
        <v>63</v>
      </c>
      <c r="AG243" s="194"/>
      <c r="AH243" s="95" t="s">
        <v>63</v>
      </c>
      <c r="AI243" s="97"/>
      <c r="AJ243" s="97" t="s">
        <v>65</v>
      </c>
      <c r="AK243" s="97" t="s">
        <v>66</v>
      </c>
      <c r="AL243" s="45" t="s">
        <v>67</v>
      </c>
      <c r="AM243" s="160" t="str">
        <f>MONTH(B243)&amp;"/"&amp;YEAR(B243)</f>
        <v>3/2026</v>
      </c>
      <c r="AN243" s="45">
        <f>WEEKNUM(B243)-WEEKNUM(EOMONTH(B243,-1)+1)+1</f>
        <v>4</v>
      </c>
      <c r="AO243" s="45" t="str">
        <f>MONTH(R243)&amp;"/"&amp;YEAR(R243)</f>
        <v>3/2026</v>
      </c>
      <c r="AP243" s="45">
        <f>WEEKNUM(R243)-WEEKNUM(EOMONTH(R243,-1)+1)+1</f>
        <v>5</v>
      </c>
      <c r="AQ243" s="45">
        <f>IF(AU243="S",IF(Q243="1. Aceitou o programa",R243-B243,0),0)</f>
        <v>7</v>
      </c>
      <c r="AR243" s="45">
        <f>IF(AU243="S",IF(AND(S243&lt;&gt;"",R243&lt;&gt;""),S243-R243,0),0)</f>
        <v>0</v>
      </c>
      <c r="AS243" s="45">
        <f>IF(AU243="S",IF(Q243="1. Aceitou o programa",IF(OR(X243="Não se Aplica",X243=""),IF(OR(W243="Não se Aplica",W243=""),0,W243-V243),AVERAGE(X243-W243,W243-V243)),0),0)</f>
        <v>31</v>
      </c>
      <c r="AT243" s="45">
        <f>IF(AU243="S",IF(AND(Q243="1. Aceitou o programa",AB243="Realizada"),IFERROR(IF(AA243="",0,AA243-R243),0),0),0)</f>
        <v>0</v>
      </c>
      <c r="AU243" s="45" t="str">
        <f>_xlfn.XLOOKUP(U243,'Lista Suspensa'!$AA$20:$AA$23,'Lista Suspensa'!$AB$20:$AB$23,"N/A")</f>
        <v>S</v>
      </c>
    </row>
    <row r="244" spans="1:47" ht="12" customHeight="1" x14ac:dyDescent="0.3">
      <c r="A244" s="87" t="s">
        <v>66</v>
      </c>
      <c r="B244" s="88">
        <v>46104</v>
      </c>
      <c r="C244" s="89" t="s">
        <v>857</v>
      </c>
      <c r="D244" s="89" t="s">
        <v>49</v>
      </c>
      <c r="E244" s="189">
        <v>95493424</v>
      </c>
      <c r="F244" s="182" t="s">
        <v>880</v>
      </c>
      <c r="G244" s="90"/>
      <c r="H244" s="91">
        <v>20864</v>
      </c>
      <c r="I244" s="89">
        <v>69</v>
      </c>
      <c r="J244" s="89" t="s">
        <v>51</v>
      </c>
      <c r="K244" s="89"/>
      <c r="L244" s="89" t="s">
        <v>95</v>
      </c>
      <c r="M244" s="89"/>
      <c r="N244" s="89" t="s">
        <v>197</v>
      </c>
      <c r="O244" s="92">
        <v>21999266373</v>
      </c>
      <c r="P244" s="93" t="s">
        <v>57</v>
      </c>
      <c r="Q244" s="110" t="s">
        <v>58</v>
      </c>
      <c r="R244" s="94">
        <v>46111</v>
      </c>
      <c r="S244" s="95"/>
      <c r="T244" s="95" t="s">
        <v>59</v>
      </c>
      <c r="U244" s="95" t="s">
        <v>60</v>
      </c>
      <c r="V244" s="91">
        <v>46111</v>
      </c>
      <c r="W244" s="91">
        <v>46142</v>
      </c>
      <c r="X244" s="91"/>
      <c r="Y244" s="96"/>
      <c r="Z244" s="89" t="s">
        <v>2798</v>
      </c>
      <c r="AA244" s="95" t="s">
        <v>11120</v>
      </c>
      <c r="AB244" s="95" t="s">
        <v>11186</v>
      </c>
      <c r="AC244" s="95" t="s">
        <v>63</v>
      </c>
      <c r="AD244" s="95" t="s">
        <v>63</v>
      </c>
      <c r="AE244" s="95" t="s">
        <v>63</v>
      </c>
      <c r="AF244" s="95" t="s">
        <v>63</v>
      </c>
      <c r="AG244" s="194"/>
      <c r="AH244" s="95" t="s">
        <v>63</v>
      </c>
      <c r="AI244" s="97"/>
      <c r="AJ244" s="97" t="s">
        <v>65</v>
      </c>
      <c r="AK244" s="97" t="s">
        <v>66</v>
      </c>
      <c r="AL244" s="45" t="s">
        <v>67</v>
      </c>
      <c r="AM244" s="160" t="str">
        <f>MONTH(B244)&amp;"/"&amp;YEAR(B244)</f>
        <v>3/2026</v>
      </c>
      <c r="AN244" s="45">
        <f>WEEKNUM(B244)-WEEKNUM(EOMONTH(B244,-1)+1)+1</f>
        <v>4</v>
      </c>
      <c r="AO244" s="45" t="str">
        <f>MONTH(R244)&amp;"/"&amp;YEAR(R244)</f>
        <v>3/2026</v>
      </c>
      <c r="AP244" s="45">
        <f>WEEKNUM(R244)-WEEKNUM(EOMONTH(R244,-1)+1)+1</f>
        <v>5</v>
      </c>
      <c r="AQ244" s="45">
        <f>IF(AU244="S",IF(Q244="1. Aceitou o programa",R244-B244,0),0)</f>
        <v>7</v>
      </c>
      <c r="AR244" s="45">
        <f>IF(AU244="S",IF(AND(S244&lt;&gt;"",R244&lt;&gt;""),S244-R244,0),0)</f>
        <v>0</v>
      </c>
      <c r="AS244" s="45">
        <f>IF(AU244="S",IF(Q244="1. Aceitou o programa",IF(OR(X244="Não se Aplica",X244=""),IF(OR(W244="Não se Aplica",W244=""),0,W244-V244),AVERAGE(X244-W244,W244-V244)),0),0)</f>
        <v>31</v>
      </c>
      <c r="AT244" s="45">
        <f>IF(AU244="S",IF(AND(Q244="1. Aceitou o programa",AB244="Realizada"),IFERROR(IF(AA244="",0,AA244-R244),0),0),0)</f>
        <v>0</v>
      </c>
      <c r="AU244" s="45" t="str">
        <f>_xlfn.XLOOKUP(U244,'Lista Suspensa'!$AA$20:$AA$23,'Lista Suspensa'!$AB$20:$AB$23,"N/A")</f>
        <v>S</v>
      </c>
    </row>
    <row r="245" spans="1:47" ht="12" customHeight="1" x14ac:dyDescent="0.3">
      <c r="A245" s="87" t="s">
        <v>66</v>
      </c>
      <c r="B245" s="88">
        <v>46104</v>
      </c>
      <c r="C245" s="89" t="s">
        <v>857</v>
      </c>
      <c r="D245" s="89" t="s">
        <v>49</v>
      </c>
      <c r="E245" s="189">
        <v>83055557</v>
      </c>
      <c r="F245" s="182" t="s">
        <v>881</v>
      </c>
      <c r="G245" s="90" t="s">
        <v>882</v>
      </c>
      <c r="H245" s="91">
        <v>27710</v>
      </c>
      <c r="I245" s="89">
        <v>50</v>
      </c>
      <c r="J245" s="89" t="s">
        <v>51</v>
      </c>
      <c r="K245" s="89" t="s">
        <v>76</v>
      </c>
      <c r="L245" s="89" t="s">
        <v>95</v>
      </c>
      <c r="M245" s="89" t="s">
        <v>883</v>
      </c>
      <c r="N245" s="89" t="s">
        <v>87</v>
      </c>
      <c r="O245" s="92">
        <v>21981925846</v>
      </c>
      <c r="P245" s="93" t="s">
        <v>57</v>
      </c>
      <c r="Q245" s="110" t="s">
        <v>58</v>
      </c>
      <c r="R245" s="94">
        <v>46108</v>
      </c>
      <c r="S245" s="95"/>
      <c r="T245" s="95" t="s">
        <v>59</v>
      </c>
      <c r="U245" s="95" t="s">
        <v>60</v>
      </c>
      <c r="V245" s="91">
        <v>46111</v>
      </c>
      <c r="W245" s="91">
        <v>46142</v>
      </c>
      <c r="X245" s="91"/>
      <c r="Y245" s="96"/>
      <c r="Z245" s="89" t="s">
        <v>2798</v>
      </c>
      <c r="AA245" s="95" t="s">
        <v>11121</v>
      </c>
      <c r="AB245" s="95" t="s">
        <v>11186</v>
      </c>
      <c r="AC245" s="95" t="s">
        <v>63</v>
      </c>
      <c r="AD245" s="95" t="s">
        <v>63</v>
      </c>
      <c r="AE245" s="95" t="s">
        <v>63</v>
      </c>
      <c r="AF245" s="95" t="s">
        <v>63</v>
      </c>
      <c r="AG245" s="194"/>
      <c r="AH245" s="95" t="s">
        <v>63</v>
      </c>
      <c r="AI245" s="97"/>
      <c r="AJ245" s="97" t="s">
        <v>65</v>
      </c>
      <c r="AK245" s="97" t="s">
        <v>66</v>
      </c>
      <c r="AL245" s="45" t="s">
        <v>67</v>
      </c>
      <c r="AM245" s="160" t="str">
        <f>MONTH(B245)&amp;"/"&amp;YEAR(B245)</f>
        <v>3/2026</v>
      </c>
      <c r="AN245" s="45">
        <f>WEEKNUM(B245)-WEEKNUM(EOMONTH(B245,-1)+1)+1</f>
        <v>4</v>
      </c>
      <c r="AO245" s="45" t="str">
        <f>MONTH(R245)&amp;"/"&amp;YEAR(R245)</f>
        <v>3/2026</v>
      </c>
      <c r="AP245" s="45">
        <f>WEEKNUM(R245)-WEEKNUM(EOMONTH(R245,-1)+1)+1</f>
        <v>4</v>
      </c>
      <c r="AQ245" s="45">
        <f>IF(AU245="S",IF(Q245="1. Aceitou o programa",R245-B245,0),0)</f>
        <v>4</v>
      </c>
      <c r="AR245" s="45">
        <f>IF(AU245="S",IF(AND(S245&lt;&gt;"",R245&lt;&gt;""),S245-R245,0),0)</f>
        <v>0</v>
      </c>
      <c r="AS245" s="45">
        <f>IF(AU245="S",IF(Q245="1. Aceitou o programa",IF(OR(X245="Não se Aplica",X245=""),IF(OR(W245="Não se Aplica",W245=""),0,W245-V245),AVERAGE(X245-W245,W245-V245)),0),0)</f>
        <v>31</v>
      </c>
      <c r="AT245" s="45">
        <f>IF(AU245="S",IF(AND(Q245="1. Aceitou o programa",AB245="Realizada"),IFERROR(IF(AA245="",0,AA245-R245),0),0),0)</f>
        <v>0</v>
      </c>
      <c r="AU245" s="45" t="str">
        <f>_xlfn.XLOOKUP(U245,'Lista Suspensa'!$AA$20:$AA$23,'Lista Suspensa'!$AB$20:$AB$23,"N/A")</f>
        <v>S</v>
      </c>
    </row>
    <row r="246" spans="1:47" ht="12" customHeight="1" x14ac:dyDescent="0.3">
      <c r="A246" s="87" t="s">
        <v>66</v>
      </c>
      <c r="B246" s="88">
        <v>46104</v>
      </c>
      <c r="C246" s="89" t="s">
        <v>857</v>
      </c>
      <c r="D246" s="89" t="s">
        <v>49</v>
      </c>
      <c r="E246" s="189">
        <v>89015455</v>
      </c>
      <c r="F246" s="182" t="s">
        <v>884</v>
      </c>
      <c r="G246" s="90">
        <v>16569082809</v>
      </c>
      <c r="H246" s="91">
        <v>25752</v>
      </c>
      <c r="I246" s="89">
        <v>55</v>
      </c>
      <c r="J246" s="89" t="s">
        <v>51</v>
      </c>
      <c r="K246" s="89" t="s">
        <v>52</v>
      </c>
      <c r="L246" s="89" t="s">
        <v>85</v>
      </c>
      <c r="M246" s="89" t="s">
        <v>517</v>
      </c>
      <c r="N246" s="89" t="s">
        <v>197</v>
      </c>
      <c r="O246" s="92">
        <v>11949240198</v>
      </c>
      <c r="P246" s="93" t="s">
        <v>57</v>
      </c>
      <c r="Q246" s="110" t="s">
        <v>58</v>
      </c>
      <c r="R246" s="94">
        <v>46108</v>
      </c>
      <c r="S246" s="95"/>
      <c r="T246" s="95" t="s">
        <v>59</v>
      </c>
      <c r="U246" s="95" t="s">
        <v>60</v>
      </c>
      <c r="V246" s="91">
        <v>46111</v>
      </c>
      <c r="W246" s="91">
        <v>46142</v>
      </c>
      <c r="X246" s="91"/>
      <c r="Y246" s="96"/>
      <c r="Z246" s="89" t="s">
        <v>2798</v>
      </c>
      <c r="AA246" s="95" t="s">
        <v>11122</v>
      </c>
      <c r="AB246" s="95" t="s">
        <v>11186</v>
      </c>
      <c r="AC246" s="95" t="s">
        <v>63</v>
      </c>
      <c r="AD246" s="95" t="s">
        <v>63</v>
      </c>
      <c r="AE246" s="95" t="s">
        <v>63</v>
      </c>
      <c r="AF246" s="95" t="s">
        <v>63</v>
      </c>
      <c r="AG246" s="194"/>
      <c r="AH246" s="95" t="s">
        <v>63</v>
      </c>
      <c r="AI246" s="97"/>
      <c r="AJ246" s="97" t="s">
        <v>65</v>
      </c>
      <c r="AK246" s="97" t="s">
        <v>66</v>
      </c>
      <c r="AL246" s="45" t="s">
        <v>67</v>
      </c>
      <c r="AM246" s="160" t="str">
        <f>MONTH(B246)&amp;"/"&amp;YEAR(B246)</f>
        <v>3/2026</v>
      </c>
      <c r="AN246" s="45">
        <f>WEEKNUM(B246)-WEEKNUM(EOMONTH(B246,-1)+1)+1</f>
        <v>4</v>
      </c>
      <c r="AO246" s="45" t="str">
        <f>MONTH(R246)&amp;"/"&amp;YEAR(R246)</f>
        <v>3/2026</v>
      </c>
      <c r="AP246" s="45">
        <f>WEEKNUM(R246)-WEEKNUM(EOMONTH(R246,-1)+1)+1</f>
        <v>4</v>
      </c>
      <c r="AQ246" s="45">
        <f>IF(AU246="S",IF(Q246="1. Aceitou o programa",R246-B246,0),0)</f>
        <v>4</v>
      </c>
      <c r="AR246" s="45">
        <f>IF(AU246="S",IF(AND(S246&lt;&gt;"",R246&lt;&gt;""),S246-R246,0),0)</f>
        <v>0</v>
      </c>
      <c r="AS246" s="45">
        <f>IF(AU246="S",IF(Q246="1. Aceitou o programa",IF(OR(X246="Não se Aplica",X246=""),IF(OR(W246="Não se Aplica",W246=""),0,W246-V246),AVERAGE(X246-W246,W246-V246)),0),0)</f>
        <v>31</v>
      </c>
      <c r="AT246" s="45">
        <f>IF(AU246="S",IF(AND(Q246="1. Aceitou o programa",AB246="Realizada"),IFERROR(IF(AA246="",0,AA246-R246),0),0),0)</f>
        <v>0</v>
      </c>
      <c r="AU246" s="45" t="str">
        <f>_xlfn.XLOOKUP(U246,'Lista Suspensa'!$AA$20:$AA$23,'Lista Suspensa'!$AB$20:$AB$23,"N/A")</f>
        <v>S</v>
      </c>
    </row>
    <row r="247" spans="1:47" ht="12" customHeight="1" x14ac:dyDescent="0.3">
      <c r="A247" s="87" t="s">
        <v>66</v>
      </c>
      <c r="B247" s="88">
        <v>46104</v>
      </c>
      <c r="C247" s="89" t="s">
        <v>857</v>
      </c>
      <c r="D247" s="89" t="s">
        <v>49</v>
      </c>
      <c r="E247" s="189">
        <v>300980361</v>
      </c>
      <c r="F247" s="182" t="s">
        <v>885</v>
      </c>
      <c r="G247" s="90">
        <v>15418280899</v>
      </c>
      <c r="H247" s="91">
        <v>25328</v>
      </c>
      <c r="I247" s="89">
        <v>56</v>
      </c>
      <c r="J247" s="89" t="s">
        <v>51</v>
      </c>
      <c r="K247" s="89" t="s">
        <v>52</v>
      </c>
      <c r="L247" s="89" t="s">
        <v>85</v>
      </c>
      <c r="M247" s="89" t="s">
        <v>886</v>
      </c>
      <c r="N247" s="89" t="s">
        <v>87</v>
      </c>
      <c r="O247" s="92">
        <v>11974513882</v>
      </c>
      <c r="P247" s="93" t="s">
        <v>57</v>
      </c>
      <c r="Q247" s="110" t="s">
        <v>58</v>
      </c>
      <c r="R247" s="94">
        <v>46111</v>
      </c>
      <c r="S247" s="95"/>
      <c r="T247" s="95" t="s">
        <v>59</v>
      </c>
      <c r="U247" s="95" t="s">
        <v>60</v>
      </c>
      <c r="V247" s="91">
        <v>46111</v>
      </c>
      <c r="W247" s="91">
        <v>46142</v>
      </c>
      <c r="X247" s="91"/>
      <c r="Y247" s="96"/>
      <c r="Z247" s="89" t="s">
        <v>2798</v>
      </c>
      <c r="AA247" s="95" t="s">
        <v>11123</v>
      </c>
      <c r="AB247" s="95" t="s">
        <v>11186</v>
      </c>
      <c r="AC247" s="95" t="s">
        <v>63</v>
      </c>
      <c r="AD247" s="95" t="s">
        <v>63</v>
      </c>
      <c r="AE247" s="95" t="s">
        <v>63</v>
      </c>
      <c r="AF247" s="95" t="s">
        <v>63</v>
      </c>
      <c r="AG247" s="194"/>
      <c r="AH247" s="95" t="s">
        <v>63</v>
      </c>
      <c r="AI247" s="97"/>
      <c r="AJ247" s="97" t="s">
        <v>65</v>
      </c>
      <c r="AK247" s="97" t="s">
        <v>66</v>
      </c>
      <c r="AL247" s="45" t="s">
        <v>67</v>
      </c>
      <c r="AM247" s="160" t="str">
        <f>MONTH(B247)&amp;"/"&amp;YEAR(B247)</f>
        <v>3/2026</v>
      </c>
      <c r="AN247" s="45">
        <f>WEEKNUM(B247)-WEEKNUM(EOMONTH(B247,-1)+1)+1</f>
        <v>4</v>
      </c>
      <c r="AO247" s="45" t="str">
        <f>MONTH(R247)&amp;"/"&amp;YEAR(R247)</f>
        <v>3/2026</v>
      </c>
      <c r="AP247" s="45">
        <f>WEEKNUM(R247)-WEEKNUM(EOMONTH(R247,-1)+1)+1</f>
        <v>5</v>
      </c>
      <c r="AQ247" s="45">
        <f>IF(AU247="S",IF(Q247="1. Aceitou o programa",R247-B247,0),0)</f>
        <v>7</v>
      </c>
      <c r="AR247" s="45">
        <f>IF(AU247="S",IF(AND(S247&lt;&gt;"",R247&lt;&gt;""),S247-R247,0),0)</f>
        <v>0</v>
      </c>
      <c r="AS247" s="45">
        <f>IF(AU247="S",IF(Q247="1. Aceitou o programa",IF(OR(X247="Não se Aplica",X247=""),IF(OR(W247="Não se Aplica",W247=""),0,W247-V247),AVERAGE(X247-W247,W247-V247)),0),0)</f>
        <v>31</v>
      </c>
      <c r="AT247" s="45">
        <f>IF(AU247="S",IF(AND(Q247="1. Aceitou o programa",AB247="Realizada"),IFERROR(IF(AA247="",0,AA247-R247),0),0),0)</f>
        <v>0</v>
      </c>
      <c r="AU247" s="45" t="str">
        <f>_xlfn.XLOOKUP(U247,'Lista Suspensa'!$AA$20:$AA$23,'Lista Suspensa'!$AB$20:$AB$23,"N/A")</f>
        <v>S</v>
      </c>
    </row>
    <row r="248" spans="1:47" ht="12" customHeight="1" x14ac:dyDescent="0.3">
      <c r="A248" s="87" t="s">
        <v>66</v>
      </c>
      <c r="B248" s="88">
        <v>46104</v>
      </c>
      <c r="C248" s="89" t="s">
        <v>857</v>
      </c>
      <c r="D248" s="89" t="s">
        <v>49</v>
      </c>
      <c r="E248" s="189">
        <v>89766345</v>
      </c>
      <c r="F248" s="182" t="s">
        <v>887</v>
      </c>
      <c r="G248" s="90">
        <v>4832284860</v>
      </c>
      <c r="H248" s="91">
        <v>22067</v>
      </c>
      <c r="I248" s="89">
        <v>65</v>
      </c>
      <c r="J248" s="89" t="s">
        <v>51</v>
      </c>
      <c r="K248" s="89" t="s">
        <v>52</v>
      </c>
      <c r="L248" s="89" t="s">
        <v>85</v>
      </c>
      <c r="M248" s="89" t="s">
        <v>888</v>
      </c>
      <c r="N248" s="89" t="s">
        <v>150</v>
      </c>
      <c r="O248" s="92">
        <v>11998910778</v>
      </c>
      <c r="P248" s="93" t="s">
        <v>57</v>
      </c>
      <c r="Q248" s="110" t="s">
        <v>58</v>
      </c>
      <c r="R248" s="94">
        <v>46111</v>
      </c>
      <c r="S248" s="95"/>
      <c r="T248" s="95" t="s">
        <v>59</v>
      </c>
      <c r="U248" s="95" t="s">
        <v>60</v>
      </c>
      <c r="V248" s="91">
        <v>46111</v>
      </c>
      <c r="W248" s="91">
        <v>46142</v>
      </c>
      <c r="X248" s="91"/>
      <c r="Y248" s="96"/>
      <c r="Z248" s="89" t="s">
        <v>2798</v>
      </c>
      <c r="AA248" s="95" t="s">
        <v>11124</v>
      </c>
      <c r="AB248" s="95" t="s">
        <v>11186</v>
      </c>
      <c r="AC248" s="95" t="s">
        <v>63</v>
      </c>
      <c r="AD248" s="95" t="s">
        <v>63</v>
      </c>
      <c r="AE248" s="95" t="s">
        <v>63</v>
      </c>
      <c r="AF248" s="95" t="s">
        <v>63</v>
      </c>
      <c r="AG248" s="194"/>
      <c r="AH248" s="95" t="s">
        <v>63</v>
      </c>
      <c r="AI248" s="97"/>
      <c r="AJ248" s="97" t="s">
        <v>65</v>
      </c>
      <c r="AK248" s="97" t="s">
        <v>66</v>
      </c>
      <c r="AL248" s="45" t="s">
        <v>67</v>
      </c>
      <c r="AM248" s="160" t="str">
        <f>MONTH(B248)&amp;"/"&amp;YEAR(B248)</f>
        <v>3/2026</v>
      </c>
      <c r="AN248" s="45">
        <f>WEEKNUM(B248)-WEEKNUM(EOMONTH(B248,-1)+1)+1</f>
        <v>4</v>
      </c>
      <c r="AO248" s="45" t="str">
        <f>MONTH(R248)&amp;"/"&amp;YEAR(R248)</f>
        <v>3/2026</v>
      </c>
      <c r="AP248" s="45">
        <f>WEEKNUM(R248)-WEEKNUM(EOMONTH(R248,-1)+1)+1</f>
        <v>5</v>
      </c>
      <c r="AQ248" s="45">
        <f>IF(AU248="S",IF(Q248="1. Aceitou o programa",R248-B248,0),0)</f>
        <v>7</v>
      </c>
      <c r="AR248" s="45">
        <f>IF(AU248="S",IF(AND(S248&lt;&gt;"",R248&lt;&gt;""),S248-R248,0),0)</f>
        <v>0</v>
      </c>
      <c r="AS248" s="45">
        <f>IF(AU248="S",IF(Q248="1. Aceitou o programa",IF(OR(X248="Não se Aplica",X248=""),IF(OR(W248="Não se Aplica",W248=""),0,W248-V248),AVERAGE(X248-W248,W248-V248)),0),0)</f>
        <v>31</v>
      </c>
      <c r="AT248" s="45">
        <f>IF(AU248="S",IF(AND(Q248="1. Aceitou o programa",AB248="Realizada"),IFERROR(IF(AA248="",0,AA248-R248),0),0),0)</f>
        <v>0</v>
      </c>
      <c r="AU248" s="45" t="str">
        <f>_xlfn.XLOOKUP(U248,'Lista Suspensa'!$AA$20:$AA$23,'Lista Suspensa'!$AB$20:$AB$23,"N/A")</f>
        <v>S</v>
      </c>
    </row>
    <row r="249" spans="1:47" ht="12" customHeight="1" x14ac:dyDescent="0.3">
      <c r="A249" s="87" t="s">
        <v>66</v>
      </c>
      <c r="B249" s="88">
        <v>46104</v>
      </c>
      <c r="C249" s="89" t="s">
        <v>857</v>
      </c>
      <c r="D249" s="89" t="s">
        <v>49</v>
      </c>
      <c r="E249" s="189">
        <v>96311076</v>
      </c>
      <c r="F249" s="182" t="s">
        <v>889</v>
      </c>
      <c r="G249" s="90" t="s">
        <v>890</v>
      </c>
      <c r="H249" s="91">
        <v>28182</v>
      </c>
      <c r="I249" s="89">
        <v>49</v>
      </c>
      <c r="J249" s="89" t="s">
        <v>84</v>
      </c>
      <c r="K249" s="89" t="s">
        <v>76</v>
      </c>
      <c r="L249" s="89" t="s">
        <v>95</v>
      </c>
      <c r="M249" s="89" t="s">
        <v>214</v>
      </c>
      <c r="N249" s="89" t="s">
        <v>87</v>
      </c>
      <c r="O249" s="92" t="s">
        <v>891</v>
      </c>
      <c r="P249" s="93" t="s">
        <v>57</v>
      </c>
      <c r="Q249" s="110" t="s">
        <v>58</v>
      </c>
      <c r="R249" s="94">
        <v>46142</v>
      </c>
      <c r="S249" s="95"/>
      <c r="T249" s="95" t="s">
        <v>59</v>
      </c>
      <c r="U249" s="95" t="s">
        <v>60</v>
      </c>
      <c r="V249" s="91">
        <v>46111</v>
      </c>
      <c r="W249" s="91">
        <v>46142</v>
      </c>
      <c r="X249" s="91" t="s">
        <v>432</v>
      </c>
      <c r="Y249" s="96"/>
      <c r="Z249" s="89" t="s">
        <v>2798</v>
      </c>
      <c r="AA249" s="95" t="s">
        <v>11125</v>
      </c>
      <c r="AB249" s="95" t="s">
        <v>11186</v>
      </c>
      <c r="AC249" s="95" t="s">
        <v>63</v>
      </c>
      <c r="AD249" s="95" t="s">
        <v>63</v>
      </c>
      <c r="AE249" s="95" t="s">
        <v>63</v>
      </c>
      <c r="AF249" s="95" t="s">
        <v>63</v>
      </c>
      <c r="AG249" s="194"/>
      <c r="AH249" s="95" t="s">
        <v>63</v>
      </c>
      <c r="AI249" s="97"/>
      <c r="AJ249" s="97" t="s">
        <v>65</v>
      </c>
      <c r="AK249" s="97" t="s">
        <v>66</v>
      </c>
      <c r="AL249" s="45" t="s">
        <v>67</v>
      </c>
      <c r="AM249" s="160" t="str">
        <f>MONTH(B249)&amp;"/"&amp;YEAR(B249)</f>
        <v>3/2026</v>
      </c>
      <c r="AN249" s="45">
        <f>WEEKNUM(B249)-WEEKNUM(EOMONTH(B249,-1)+1)+1</f>
        <v>4</v>
      </c>
      <c r="AO249" s="45" t="str">
        <f>MONTH(R249)&amp;"/"&amp;YEAR(R249)</f>
        <v>4/2026</v>
      </c>
      <c r="AP249" s="45">
        <f>WEEKNUM(R249)-WEEKNUM(EOMONTH(R249,-1)+1)+1</f>
        <v>5</v>
      </c>
      <c r="AQ249" s="45">
        <f>IF(AU249="S",IF(Q249="1. Aceitou o programa",R249-B249,0),0)</f>
        <v>38</v>
      </c>
      <c r="AR249" s="45">
        <f>IF(AU249="S",IF(AND(S249&lt;&gt;"",R249&lt;&gt;""),S249-R249,0),0)</f>
        <v>0</v>
      </c>
      <c r="AS249" s="45">
        <f>IF(AU249="S",IF(Q249="1. Aceitou o programa",IF(OR(X249="Não se Aplica",X249=""),IF(OR(W249="Não se Aplica",W249=""),0,W249-V249),AVERAGE(X249-W249,W249-V249)),0),0)</f>
        <v>31</v>
      </c>
      <c r="AT249" s="45">
        <f>IF(AU249="S",IF(AND(Q249="1. Aceitou o programa",AB249="Realizada"),IFERROR(IF(AA249="",0,AA249-R249),0),0),0)</f>
        <v>0</v>
      </c>
      <c r="AU249" s="45" t="str">
        <f>_xlfn.XLOOKUP(U249,'Lista Suspensa'!$AA$20:$AA$23,'Lista Suspensa'!$AB$20:$AB$23,"N/A")</f>
        <v>S</v>
      </c>
    </row>
    <row r="250" spans="1:47" ht="12" customHeight="1" x14ac:dyDescent="0.3">
      <c r="A250" s="87" t="s">
        <v>47</v>
      </c>
      <c r="B250" s="88">
        <v>46104</v>
      </c>
      <c r="C250" s="89" t="s">
        <v>48</v>
      </c>
      <c r="D250" s="89" t="s">
        <v>49</v>
      </c>
      <c r="E250" s="189">
        <v>483578843</v>
      </c>
      <c r="F250" s="182" t="s">
        <v>892</v>
      </c>
      <c r="G250" s="90">
        <v>44640501749</v>
      </c>
      <c r="H250" s="91">
        <v>17579</v>
      </c>
      <c r="I250" s="89">
        <v>78</v>
      </c>
      <c r="J250" s="89" t="s">
        <v>893</v>
      </c>
      <c r="K250" s="89" t="s">
        <v>76</v>
      </c>
      <c r="L250" s="89" t="s">
        <v>303</v>
      </c>
      <c r="M250" s="89" t="s">
        <v>894</v>
      </c>
      <c r="N250" s="89" t="s">
        <v>55</v>
      </c>
      <c r="O250" s="92" t="s">
        <v>895</v>
      </c>
      <c r="P250" s="93" t="s">
        <v>57</v>
      </c>
      <c r="Q250" s="110" t="s">
        <v>58</v>
      </c>
      <c r="R250" s="94">
        <v>46111</v>
      </c>
      <c r="S250" s="95"/>
      <c r="T250" s="95" t="s">
        <v>59</v>
      </c>
      <c r="U250" s="95" t="s">
        <v>60</v>
      </c>
      <c r="V250" s="91">
        <v>46111</v>
      </c>
      <c r="W250" s="91" t="s">
        <v>432</v>
      </c>
      <c r="X250" s="91" t="s">
        <v>432</v>
      </c>
      <c r="Y250" s="96"/>
      <c r="Z250" s="89" t="s">
        <v>2798</v>
      </c>
      <c r="AA250" s="95" t="s">
        <v>11227</v>
      </c>
      <c r="AB250" s="95" t="s">
        <v>11186</v>
      </c>
      <c r="AC250" s="95" t="s">
        <v>63</v>
      </c>
      <c r="AD250" s="95" t="s">
        <v>63</v>
      </c>
      <c r="AE250" s="95" t="s">
        <v>63</v>
      </c>
      <c r="AF250" s="95" t="s">
        <v>63</v>
      </c>
      <c r="AG250" s="194"/>
      <c r="AH250" s="95" t="s">
        <v>63</v>
      </c>
      <c r="AI250" s="97"/>
      <c r="AJ250" s="97" t="s">
        <v>65</v>
      </c>
      <c r="AK250" s="97" t="s">
        <v>66</v>
      </c>
      <c r="AL250" s="45" t="s">
        <v>67</v>
      </c>
      <c r="AM250" s="160" t="str">
        <f>MONTH(B250)&amp;"/"&amp;YEAR(B250)</f>
        <v>3/2026</v>
      </c>
      <c r="AN250" s="45">
        <f>WEEKNUM(B250)-WEEKNUM(EOMONTH(B250,-1)+1)+1</f>
        <v>4</v>
      </c>
      <c r="AO250" s="45" t="str">
        <f>MONTH(R250)&amp;"/"&amp;YEAR(R250)</f>
        <v>3/2026</v>
      </c>
      <c r="AP250" s="45">
        <f>WEEKNUM(R250)-WEEKNUM(EOMONTH(R250,-1)+1)+1</f>
        <v>5</v>
      </c>
      <c r="AQ250" s="45">
        <f>IF(AU250="S",IF(Q250="1. Aceitou o programa",R250-B250,0),0)</f>
        <v>7</v>
      </c>
      <c r="AR250" s="45">
        <f>IF(AU250="S",IF(AND(S250&lt;&gt;"",R250&lt;&gt;""),S250-R250,0),0)</f>
        <v>0</v>
      </c>
      <c r="AS250" s="45">
        <f>IF(AU250="S",IF(Q250="1. Aceitou o programa",IF(OR(X250="Não se Aplica",X250=""),IF(OR(W250="Não se Aplica",W250=""),0,W250-V250),AVERAGE(X250-W250,W250-V250)),0),0)</f>
        <v>0</v>
      </c>
      <c r="AT250" s="45">
        <f>IF(AU250="S",IF(AND(Q250="1. Aceitou o programa",AB250="Realizada"),IFERROR(IF(AA250="",0,AA250-R250),0),0),0)</f>
        <v>0</v>
      </c>
      <c r="AU250" s="45" t="str">
        <f>_xlfn.XLOOKUP(U250,'Lista Suspensa'!$AA$20:$AA$23,'Lista Suspensa'!$AB$20:$AB$23,"N/A")</f>
        <v>S</v>
      </c>
    </row>
    <row r="251" spans="1:47" ht="12" customHeight="1" x14ac:dyDescent="0.3">
      <c r="A251" s="87" t="s">
        <v>47</v>
      </c>
      <c r="B251" s="88">
        <v>46104</v>
      </c>
      <c r="C251" s="89" t="s">
        <v>48</v>
      </c>
      <c r="D251" s="89" t="s">
        <v>49</v>
      </c>
      <c r="E251" s="189">
        <v>450498654</v>
      </c>
      <c r="F251" s="182" t="s">
        <v>896</v>
      </c>
      <c r="G251" s="90">
        <v>53176731868</v>
      </c>
      <c r="H251" s="91">
        <v>17544</v>
      </c>
      <c r="I251" s="89">
        <v>78</v>
      </c>
      <c r="J251" s="89" t="s">
        <v>84</v>
      </c>
      <c r="K251" s="89" t="s">
        <v>52</v>
      </c>
      <c r="L251" s="89" t="s">
        <v>85</v>
      </c>
      <c r="M251" s="89" t="s">
        <v>897</v>
      </c>
      <c r="N251" s="89" t="s">
        <v>97</v>
      </c>
      <c r="O251" s="92" t="s">
        <v>898</v>
      </c>
      <c r="P251" s="93" t="s">
        <v>57</v>
      </c>
      <c r="Q251" s="110" t="s">
        <v>58</v>
      </c>
      <c r="R251" s="94">
        <v>46111</v>
      </c>
      <c r="S251" s="95"/>
      <c r="T251" s="95" t="s">
        <v>59</v>
      </c>
      <c r="U251" s="95" t="s">
        <v>60</v>
      </c>
      <c r="V251" s="91">
        <v>46111</v>
      </c>
      <c r="W251" s="91" t="s">
        <v>432</v>
      </c>
      <c r="X251" s="91" t="s">
        <v>432</v>
      </c>
      <c r="Y251" s="96"/>
      <c r="Z251" s="89" t="s">
        <v>2798</v>
      </c>
      <c r="AA251" s="95" t="s">
        <v>11228</v>
      </c>
      <c r="AB251" s="95" t="s">
        <v>11186</v>
      </c>
      <c r="AC251" s="95" t="s">
        <v>63</v>
      </c>
      <c r="AD251" s="95" t="s">
        <v>63</v>
      </c>
      <c r="AE251" s="95" t="s">
        <v>63</v>
      </c>
      <c r="AF251" s="95" t="s">
        <v>63</v>
      </c>
      <c r="AG251" s="194"/>
      <c r="AH251" s="95" t="s">
        <v>63</v>
      </c>
      <c r="AI251" s="97"/>
      <c r="AJ251" s="97" t="s">
        <v>65</v>
      </c>
      <c r="AK251" s="97" t="s">
        <v>66</v>
      </c>
      <c r="AL251" s="45" t="s">
        <v>67</v>
      </c>
      <c r="AM251" s="160" t="str">
        <f>MONTH(B251)&amp;"/"&amp;YEAR(B251)</f>
        <v>3/2026</v>
      </c>
      <c r="AN251" s="45">
        <f>WEEKNUM(B251)-WEEKNUM(EOMONTH(B251,-1)+1)+1</f>
        <v>4</v>
      </c>
      <c r="AO251" s="45" t="str">
        <f>MONTH(R251)&amp;"/"&amp;YEAR(R251)</f>
        <v>3/2026</v>
      </c>
      <c r="AP251" s="45">
        <f>WEEKNUM(R251)-WEEKNUM(EOMONTH(R251,-1)+1)+1</f>
        <v>5</v>
      </c>
      <c r="AQ251" s="45">
        <f>IF(AU251="S",IF(Q251="1. Aceitou o programa",R251-B251,0),0)</f>
        <v>7</v>
      </c>
      <c r="AR251" s="45">
        <f>IF(AU251="S",IF(AND(S251&lt;&gt;"",R251&lt;&gt;""),S251-R251,0),0)</f>
        <v>0</v>
      </c>
      <c r="AS251" s="45">
        <f>IF(AU251="S",IF(Q251="1. Aceitou o programa",IF(OR(X251="Não se Aplica",X251=""),IF(OR(W251="Não se Aplica",W251=""),0,W251-V251),AVERAGE(X251-W251,W251-V251)),0),0)</f>
        <v>0</v>
      </c>
      <c r="AT251" s="45">
        <f>IF(AU251="S",IF(AND(Q251="1. Aceitou o programa",AB251="Realizada"),IFERROR(IF(AA251="",0,AA251-R251),0),0),0)</f>
        <v>0</v>
      </c>
      <c r="AU251" s="45" t="str">
        <f>_xlfn.XLOOKUP(U251,'Lista Suspensa'!$AA$20:$AA$23,'Lista Suspensa'!$AB$20:$AB$23,"N/A")</f>
        <v>S</v>
      </c>
    </row>
    <row r="252" spans="1:47" ht="12" customHeight="1" x14ac:dyDescent="0.3">
      <c r="A252" s="87" t="s">
        <v>47</v>
      </c>
      <c r="B252" s="88">
        <v>46104</v>
      </c>
      <c r="C252" s="89" t="s">
        <v>48</v>
      </c>
      <c r="D252" s="89" t="s">
        <v>49</v>
      </c>
      <c r="E252" s="189">
        <v>753842181</v>
      </c>
      <c r="F252" s="182" t="s">
        <v>899</v>
      </c>
      <c r="G252" s="90">
        <v>10773341765</v>
      </c>
      <c r="H252" s="91">
        <v>31915</v>
      </c>
      <c r="I252" s="89">
        <v>39</v>
      </c>
      <c r="J252" s="89" t="s">
        <v>51</v>
      </c>
      <c r="K252" s="89" t="s">
        <v>76</v>
      </c>
      <c r="L252" s="89" t="s">
        <v>95</v>
      </c>
      <c r="M252" s="89" t="s">
        <v>110</v>
      </c>
      <c r="N252" s="89" t="s">
        <v>97</v>
      </c>
      <c r="O252" s="92" t="s">
        <v>111</v>
      </c>
      <c r="P252" s="93" t="s">
        <v>57</v>
      </c>
      <c r="Q252" s="110" t="s">
        <v>58</v>
      </c>
      <c r="R252" s="94">
        <v>46111</v>
      </c>
      <c r="S252" s="95"/>
      <c r="T252" s="95" t="s">
        <v>59</v>
      </c>
      <c r="U252" s="95" t="s">
        <v>60</v>
      </c>
      <c r="V252" s="91">
        <v>46111</v>
      </c>
      <c r="W252" s="91" t="s">
        <v>432</v>
      </c>
      <c r="X252" s="91" t="s">
        <v>432</v>
      </c>
      <c r="Y252" s="96"/>
      <c r="Z252" s="89" t="s">
        <v>2798</v>
      </c>
      <c r="AA252" s="95" t="s">
        <v>11229</v>
      </c>
      <c r="AB252" s="95" t="s">
        <v>11186</v>
      </c>
      <c r="AC252" s="95" t="s">
        <v>63</v>
      </c>
      <c r="AD252" s="95" t="s">
        <v>63</v>
      </c>
      <c r="AE252" s="95" t="s">
        <v>63</v>
      </c>
      <c r="AF252" s="95" t="s">
        <v>63</v>
      </c>
      <c r="AG252" s="194"/>
      <c r="AH252" s="95" t="s">
        <v>63</v>
      </c>
      <c r="AI252" s="97"/>
      <c r="AJ252" s="97" t="s">
        <v>65</v>
      </c>
      <c r="AK252" s="97" t="s">
        <v>66</v>
      </c>
      <c r="AL252" s="45" t="s">
        <v>67</v>
      </c>
      <c r="AM252" s="160" t="str">
        <f>MONTH(B252)&amp;"/"&amp;YEAR(B252)</f>
        <v>3/2026</v>
      </c>
      <c r="AN252" s="45">
        <f>WEEKNUM(B252)-WEEKNUM(EOMONTH(B252,-1)+1)+1</f>
        <v>4</v>
      </c>
      <c r="AO252" s="45" t="str">
        <f>MONTH(R252)&amp;"/"&amp;YEAR(R252)</f>
        <v>3/2026</v>
      </c>
      <c r="AP252" s="45">
        <f>WEEKNUM(R252)-WEEKNUM(EOMONTH(R252,-1)+1)+1</f>
        <v>5</v>
      </c>
      <c r="AQ252" s="45">
        <f>IF(AU252="S",IF(Q252="1. Aceitou o programa",R252-B252,0),0)</f>
        <v>7</v>
      </c>
      <c r="AR252" s="45">
        <f>IF(AU252="S",IF(AND(S252&lt;&gt;"",R252&lt;&gt;""),S252-R252,0),0)</f>
        <v>0</v>
      </c>
      <c r="AS252" s="45">
        <f>IF(AU252="S",IF(Q252="1. Aceitou o programa",IF(OR(X252="Não se Aplica",X252=""),IF(OR(W252="Não se Aplica",W252=""),0,W252-V252),AVERAGE(X252-W252,W252-V252)),0),0)</f>
        <v>0</v>
      </c>
      <c r="AT252" s="45">
        <f>IF(AU252="S",IF(AND(Q252="1. Aceitou o programa",AB252="Realizada"),IFERROR(IF(AA252="",0,AA252-R252),0),0),0)</f>
        <v>0</v>
      </c>
      <c r="AU252" s="45" t="str">
        <f>_xlfn.XLOOKUP(U252,'Lista Suspensa'!$AA$20:$AA$23,'Lista Suspensa'!$AB$20:$AB$23,"N/A")</f>
        <v>S</v>
      </c>
    </row>
    <row r="253" spans="1:47" ht="12" customHeight="1" x14ac:dyDescent="0.3">
      <c r="A253" s="87" t="s">
        <v>47</v>
      </c>
      <c r="B253" s="88">
        <v>46104</v>
      </c>
      <c r="C253" s="89" t="s">
        <v>48</v>
      </c>
      <c r="D253" s="89" t="s">
        <v>49</v>
      </c>
      <c r="E253" s="189">
        <v>800098463</v>
      </c>
      <c r="F253" s="182" t="s">
        <v>900</v>
      </c>
      <c r="G253" s="90">
        <v>2918695807</v>
      </c>
      <c r="H253" s="91">
        <v>16982</v>
      </c>
      <c r="I253" s="89">
        <v>80</v>
      </c>
      <c r="J253" s="89" t="s">
        <v>84</v>
      </c>
      <c r="K253" s="89" t="s">
        <v>52</v>
      </c>
      <c r="L253" s="89" t="s">
        <v>85</v>
      </c>
      <c r="M253" s="89" t="s">
        <v>901</v>
      </c>
      <c r="N253" s="89" t="s">
        <v>55</v>
      </c>
      <c r="O253" s="92" t="s">
        <v>902</v>
      </c>
      <c r="P253" s="93" t="s">
        <v>57</v>
      </c>
      <c r="Q253" s="110" t="s">
        <v>58</v>
      </c>
      <c r="R253" s="94">
        <v>46111</v>
      </c>
      <c r="S253" s="95"/>
      <c r="T253" s="95" t="s">
        <v>59</v>
      </c>
      <c r="U253" s="95" t="s">
        <v>60</v>
      </c>
      <c r="V253" s="91">
        <v>46111</v>
      </c>
      <c r="W253" s="91" t="s">
        <v>432</v>
      </c>
      <c r="X253" s="91" t="s">
        <v>432</v>
      </c>
      <c r="Y253" s="96"/>
      <c r="Z253" s="89" t="s">
        <v>2798</v>
      </c>
      <c r="AA253" s="95" t="s">
        <v>11230</v>
      </c>
      <c r="AB253" s="95" t="s">
        <v>11186</v>
      </c>
      <c r="AC253" s="95" t="s">
        <v>63</v>
      </c>
      <c r="AD253" s="95" t="s">
        <v>63</v>
      </c>
      <c r="AE253" s="95" t="s">
        <v>63</v>
      </c>
      <c r="AF253" s="95" t="s">
        <v>63</v>
      </c>
      <c r="AG253" s="194"/>
      <c r="AH253" s="95" t="s">
        <v>63</v>
      </c>
      <c r="AI253" s="97"/>
      <c r="AJ253" s="97" t="s">
        <v>65</v>
      </c>
      <c r="AK253" s="97" t="s">
        <v>66</v>
      </c>
      <c r="AL253" s="45" t="s">
        <v>67</v>
      </c>
      <c r="AM253" s="160" t="str">
        <f>MONTH(B253)&amp;"/"&amp;YEAR(B253)</f>
        <v>3/2026</v>
      </c>
      <c r="AN253" s="45">
        <f>WEEKNUM(B253)-WEEKNUM(EOMONTH(B253,-1)+1)+1</f>
        <v>4</v>
      </c>
      <c r="AO253" s="45" t="str">
        <f>MONTH(R253)&amp;"/"&amp;YEAR(R253)</f>
        <v>3/2026</v>
      </c>
      <c r="AP253" s="45">
        <f>WEEKNUM(R253)-WEEKNUM(EOMONTH(R253,-1)+1)+1</f>
        <v>5</v>
      </c>
      <c r="AQ253" s="45">
        <f>IF(AU253="S",IF(Q253="1. Aceitou o programa",R253-B253,0),0)</f>
        <v>7</v>
      </c>
      <c r="AR253" s="45">
        <f>IF(AU253="S",IF(AND(S253&lt;&gt;"",R253&lt;&gt;""),S253-R253,0),0)</f>
        <v>0</v>
      </c>
      <c r="AS253" s="45">
        <f>IF(AU253="S",IF(Q253="1. Aceitou o programa",IF(OR(X253="Não se Aplica",X253=""),IF(OR(W253="Não se Aplica",W253=""),0,W253-V253),AVERAGE(X253-W253,W253-V253)),0),0)</f>
        <v>0</v>
      </c>
      <c r="AT253" s="45">
        <f>IF(AU253="S",IF(AND(Q253="1. Aceitou o programa",AB253="Realizada"),IFERROR(IF(AA253="",0,AA253-R253),0),0),0)</f>
        <v>0</v>
      </c>
      <c r="AU253" s="45" t="str">
        <f>_xlfn.XLOOKUP(U253,'Lista Suspensa'!$AA$20:$AA$23,'Lista Suspensa'!$AB$20:$AB$23,"N/A")</f>
        <v>S</v>
      </c>
    </row>
    <row r="254" spans="1:47" ht="12" customHeight="1" x14ac:dyDescent="0.3">
      <c r="A254" s="87" t="s">
        <v>47</v>
      </c>
      <c r="B254" s="88">
        <v>46104</v>
      </c>
      <c r="C254" s="89" t="s">
        <v>48</v>
      </c>
      <c r="D254" s="89" t="s">
        <v>49</v>
      </c>
      <c r="E254" s="189">
        <v>123866774</v>
      </c>
      <c r="F254" s="182" t="s">
        <v>903</v>
      </c>
      <c r="G254" s="90">
        <v>13507246880</v>
      </c>
      <c r="H254" s="91">
        <v>20014</v>
      </c>
      <c r="I254" s="89"/>
      <c r="J254" s="89" t="s">
        <v>51</v>
      </c>
      <c r="K254" s="89" t="s">
        <v>52</v>
      </c>
      <c r="L254" s="89" t="s">
        <v>85</v>
      </c>
      <c r="M254" s="89" t="s">
        <v>904</v>
      </c>
      <c r="N254" s="89" t="s">
        <v>79</v>
      </c>
      <c r="O254" s="92" t="s">
        <v>905</v>
      </c>
      <c r="P254" s="93" t="s">
        <v>57</v>
      </c>
      <c r="Q254" s="110" t="s">
        <v>58</v>
      </c>
      <c r="R254" s="94">
        <v>46111</v>
      </c>
      <c r="S254" s="95"/>
      <c r="T254" s="95" t="s">
        <v>59</v>
      </c>
      <c r="U254" s="95" t="s">
        <v>60</v>
      </c>
      <c r="V254" s="91">
        <v>46111</v>
      </c>
      <c r="W254" s="91" t="s">
        <v>432</v>
      </c>
      <c r="X254" s="91" t="s">
        <v>432</v>
      </c>
      <c r="Y254" s="96"/>
      <c r="Z254" s="89" t="s">
        <v>2798</v>
      </c>
      <c r="AA254" s="95" t="s">
        <v>11231</v>
      </c>
      <c r="AB254" s="95" t="s">
        <v>11186</v>
      </c>
      <c r="AC254" s="95" t="s">
        <v>63</v>
      </c>
      <c r="AD254" s="95" t="s">
        <v>63</v>
      </c>
      <c r="AE254" s="95" t="s">
        <v>63</v>
      </c>
      <c r="AF254" s="95" t="s">
        <v>63</v>
      </c>
      <c r="AG254" s="194"/>
      <c r="AH254" s="95" t="s">
        <v>63</v>
      </c>
      <c r="AI254" s="97"/>
      <c r="AJ254" s="97" t="s">
        <v>65</v>
      </c>
      <c r="AK254" s="97" t="s">
        <v>66</v>
      </c>
      <c r="AL254" s="45" t="s">
        <v>67</v>
      </c>
      <c r="AM254" s="160" t="str">
        <f>MONTH(B254)&amp;"/"&amp;YEAR(B254)</f>
        <v>3/2026</v>
      </c>
      <c r="AN254" s="45">
        <f>WEEKNUM(B254)-WEEKNUM(EOMONTH(B254,-1)+1)+1</f>
        <v>4</v>
      </c>
      <c r="AO254" s="45" t="str">
        <f>MONTH(R254)&amp;"/"&amp;YEAR(R254)</f>
        <v>3/2026</v>
      </c>
      <c r="AP254" s="45">
        <f>WEEKNUM(R254)-WEEKNUM(EOMONTH(R254,-1)+1)+1</f>
        <v>5</v>
      </c>
      <c r="AQ254" s="45">
        <f>IF(AU254="S",IF(Q254="1. Aceitou o programa",R254-B254,0),0)</f>
        <v>7</v>
      </c>
      <c r="AR254" s="45">
        <f>IF(AU254="S",IF(AND(S254&lt;&gt;"",R254&lt;&gt;""),S254-R254,0),0)</f>
        <v>0</v>
      </c>
      <c r="AS254" s="45">
        <f>IF(AU254="S",IF(Q254="1. Aceitou o programa",IF(OR(X254="Não se Aplica",X254=""),IF(OR(W254="Não se Aplica",W254=""),0,W254-V254),AVERAGE(X254-W254,W254-V254)),0),0)</f>
        <v>0</v>
      </c>
      <c r="AT254" s="45">
        <f>IF(AU254="S",IF(AND(Q254="1. Aceitou o programa",AB254="Realizada"),IFERROR(IF(AA254="",0,AA254-R254),0),0),0)</f>
        <v>0</v>
      </c>
      <c r="AU254" s="45" t="str">
        <f>_xlfn.XLOOKUP(U254,'Lista Suspensa'!$AA$20:$AA$23,'Lista Suspensa'!$AB$20:$AB$23,"N/A")</f>
        <v>S</v>
      </c>
    </row>
    <row r="255" spans="1:47" ht="12" customHeight="1" x14ac:dyDescent="0.3">
      <c r="A255" s="87" t="s">
        <v>47</v>
      </c>
      <c r="B255" s="88">
        <v>46104</v>
      </c>
      <c r="C255" s="89" t="s">
        <v>48</v>
      </c>
      <c r="D255" s="89" t="s">
        <v>49</v>
      </c>
      <c r="E255" s="189">
        <v>745111645</v>
      </c>
      <c r="F255" s="182" t="s">
        <v>906</v>
      </c>
      <c r="G255" s="90">
        <v>48665274715</v>
      </c>
      <c r="H255" s="91">
        <v>16042</v>
      </c>
      <c r="I255" s="89"/>
      <c r="J255" s="89" t="s">
        <v>51</v>
      </c>
      <c r="K255" s="89" t="s">
        <v>76</v>
      </c>
      <c r="L255" s="89" t="s">
        <v>95</v>
      </c>
      <c r="M255" s="89" t="s">
        <v>222</v>
      </c>
      <c r="N255" s="89" t="s">
        <v>71</v>
      </c>
      <c r="O255" s="92" t="s">
        <v>907</v>
      </c>
      <c r="P255" s="93" t="s">
        <v>57</v>
      </c>
      <c r="Q255" s="110" t="s">
        <v>58</v>
      </c>
      <c r="R255" s="94">
        <v>46111</v>
      </c>
      <c r="S255" s="95"/>
      <c r="T255" s="95" t="s">
        <v>59</v>
      </c>
      <c r="U255" s="95" t="s">
        <v>60</v>
      </c>
      <c r="V255" s="91">
        <v>46111</v>
      </c>
      <c r="W255" s="91" t="s">
        <v>432</v>
      </c>
      <c r="X255" s="91" t="s">
        <v>432</v>
      </c>
      <c r="Y255" s="96"/>
      <c r="Z255" s="89" t="s">
        <v>2798</v>
      </c>
      <c r="AA255" s="95" t="s">
        <v>11232</v>
      </c>
      <c r="AB255" s="95" t="s">
        <v>11186</v>
      </c>
      <c r="AC255" s="95" t="s">
        <v>63</v>
      </c>
      <c r="AD255" s="95" t="s">
        <v>63</v>
      </c>
      <c r="AE255" s="95" t="s">
        <v>63</v>
      </c>
      <c r="AF255" s="95" t="s">
        <v>63</v>
      </c>
      <c r="AG255" s="194"/>
      <c r="AH255" s="95" t="s">
        <v>63</v>
      </c>
      <c r="AI255" s="97"/>
      <c r="AJ255" s="97" t="s">
        <v>65</v>
      </c>
      <c r="AK255" s="97" t="s">
        <v>66</v>
      </c>
      <c r="AL255" s="45" t="s">
        <v>67</v>
      </c>
      <c r="AM255" s="160" t="str">
        <f>MONTH(B255)&amp;"/"&amp;YEAR(B255)</f>
        <v>3/2026</v>
      </c>
      <c r="AN255" s="45">
        <f>WEEKNUM(B255)-WEEKNUM(EOMONTH(B255,-1)+1)+1</f>
        <v>4</v>
      </c>
      <c r="AO255" s="45" t="str">
        <f>MONTH(R255)&amp;"/"&amp;YEAR(R255)</f>
        <v>3/2026</v>
      </c>
      <c r="AP255" s="45">
        <f>WEEKNUM(R255)-WEEKNUM(EOMONTH(R255,-1)+1)+1</f>
        <v>5</v>
      </c>
      <c r="AQ255" s="45">
        <f>IF(AU255="S",IF(Q255="1. Aceitou o programa",R255-B255,0),0)</f>
        <v>7</v>
      </c>
      <c r="AR255" s="45">
        <f>IF(AU255="S",IF(AND(S255&lt;&gt;"",R255&lt;&gt;""),S255-R255,0),0)</f>
        <v>0</v>
      </c>
      <c r="AS255" s="45">
        <f>IF(AU255="S",IF(Q255="1. Aceitou o programa",IF(OR(X255="Não se Aplica",X255=""),IF(OR(W255="Não se Aplica",W255=""),0,W255-V255),AVERAGE(X255-W255,W255-V255)),0),0)</f>
        <v>0</v>
      </c>
      <c r="AT255" s="45">
        <f>IF(AU255="S",IF(AND(Q255="1. Aceitou o programa",AB255="Realizada"),IFERROR(IF(AA255="",0,AA255-R255),0),0),0)</f>
        <v>0</v>
      </c>
      <c r="AU255" s="45" t="str">
        <f>_xlfn.XLOOKUP(U255,'Lista Suspensa'!$AA$20:$AA$23,'Lista Suspensa'!$AB$20:$AB$23,"N/A")</f>
        <v>S</v>
      </c>
    </row>
    <row r="256" spans="1:47" ht="12" customHeight="1" x14ac:dyDescent="0.3">
      <c r="A256" s="87" t="s">
        <v>47</v>
      </c>
      <c r="B256" s="88">
        <v>46104</v>
      </c>
      <c r="C256" s="89" t="s">
        <v>48</v>
      </c>
      <c r="D256" s="89" t="s">
        <v>49</v>
      </c>
      <c r="E256" s="189">
        <v>227772830</v>
      </c>
      <c r="F256" s="182" t="s">
        <v>908</v>
      </c>
      <c r="G256" s="90">
        <v>14295645800</v>
      </c>
      <c r="H256" s="91">
        <v>26983</v>
      </c>
      <c r="I256" s="89"/>
      <c r="J256" s="89" t="s">
        <v>51</v>
      </c>
      <c r="K256" s="89" t="s">
        <v>52</v>
      </c>
      <c r="L256" s="89" t="s">
        <v>85</v>
      </c>
      <c r="M256" s="89" t="s">
        <v>909</v>
      </c>
      <c r="N256" s="89" t="s">
        <v>87</v>
      </c>
      <c r="O256" s="92" t="s">
        <v>910</v>
      </c>
      <c r="P256" s="93" t="s">
        <v>57</v>
      </c>
      <c r="Q256" s="110" t="s">
        <v>58</v>
      </c>
      <c r="R256" s="94">
        <v>46111</v>
      </c>
      <c r="S256" s="95"/>
      <c r="T256" s="95" t="s">
        <v>59</v>
      </c>
      <c r="U256" s="95" t="s">
        <v>60</v>
      </c>
      <c r="V256" s="91">
        <v>46111</v>
      </c>
      <c r="W256" s="91" t="s">
        <v>432</v>
      </c>
      <c r="X256" s="91" t="s">
        <v>432</v>
      </c>
      <c r="Y256" s="96"/>
      <c r="Z256" s="89" t="s">
        <v>2798</v>
      </c>
      <c r="AA256" s="95" t="s">
        <v>11233</v>
      </c>
      <c r="AB256" s="95" t="s">
        <v>11186</v>
      </c>
      <c r="AC256" s="95" t="s">
        <v>63</v>
      </c>
      <c r="AD256" s="95" t="s">
        <v>63</v>
      </c>
      <c r="AE256" s="95" t="s">
        <v>63</v>
      </c>
      <c r="AF256" s="95" t="s">
        <v>63</v>
      </c>
      <c r="AG256" s="194"/>
      <c r="AH256" s="95" t="s">
        <v>63</v>
      </c>
      <c r="AI256" s="97"/>
      <c r="AJ256" s="97" t="s">
        <v>65</v>
      </c>
      <c r="AK256" s="97" t="s">
        <v>66</v>
      </c>
      <c r="AL256" s="45" t="s">
        <v>67</v>
      </c>
      <c r="AM256" s="160" t="str">
        <f>MONTH(B256)&amp;"/"&amp;YEAR(B256)</f>
        <v>3/2026</v>
      </c>
      <c r="AN256" s="45">
        <f>WEEKNUM(B256)-WEEKNUM(EOMONTH(B256,-1)+1)+1</f>
        <v>4</v>
      </c>
      <c r="AO256" s="45" t="str">
        <f>MONTH(R256)&amp;"/"&amp;YEAR(R256)</f>
        <v>3/2026</v>
      </c>
      <c r="AP256" s="45">
        <f>WEEKNUM(R256)-WEEKNUM(EOMONTH(R256,-1)+1)+1</f>
        <v>5</v>
      </c>
      <c r="AQ256" s="45">
        <f>IF(AU256="S",IF(Q256="1. Aceitou o programa",R256-B256,0),0)</f>
        <v>7</v>
      </c>
      <c r="AR256" s="45">
        <f>IF(AU256="S",IF(AND(S256&lt;&gt;"",R256&lt;&gt;""),S256-R256,0),0)</f>
        <v>0</v>
      </c>
      <c r="AS256" s="45">
        <f>IF(AU256="S",IF(Q256="1. Aceitou o programa",IF(OR(X256="Não se Aplica",X256=""),IF(OR(W256="Não se Aplica",W256=""),0,W256-V256),AVERAGE(X256-W256,W256-V256)),0),0)</f>
        <v>0</v>
      </c>
      <c r="AT256" s="45">
        <f>IF(AU256="S",IF(AND(Q256="1. Aceitou o programa",AB256="Realizada"),IFERROR(IF(AA256="",0,AA256-R256),0),0),0)</f>
        <v>0</v>
      </c>
      <c r="AU256" s="45" t="str">
        <f>_xlfn.XLOOKUP(U256,'Lista Suspensa'!$AA$20:$AA$23,'Lista Suspensa'!$AB$20:$AB$23,"N/A")</f>
        <v>S</v>
      </c>
    </row>
    <row r="257" spans="1:47" ht="12" customHeight="1" x14ac:dyDescent="0.3">
      <c r="A257" s="87" t="s">
        <v>47</v>
      </c>
      <c r="B257" s="88">
        <v>46104</v>
      </c>
      <c r="C257" s="89" t="s">
        <v>48</v>
      </c>
      <c r="D257" s="89" t="s">
        <v>49</v>
      </c>
      <c r="E257" s="189">
        <v>937499730</v>
      </c>
      <c r="F257" s="182" t="s">
        <v>911</v>
      </c>
      <c r="G257" s="90">
        <v>12510132873</v>
      </c>
      <c r="H257" s="91">
        <v>26650</v>
      </c>
      <c r="I257" s="89"/>
      <c r="J257" s="89" t="s">
        <v>84</v>
      </c>
      <c r="K257" s="89" t="s">
        <v>52</v>
      </c>
      <c r="L257" s="89" t="s">
        <v>85</v>
      </c>
      <c r="M257" s="89" t="s">
        <v>912</v>
      </c>
      <c r="N257" s="89" t="s">
        <v>55</v>
      </c>
      <c r="O257" s="92" t="s">
        <v>913</v>
      </c>
      <c r="P257" s="93" t="s">
        <v>57</v>
      </c>
      <c r="Q257" s="110" t="s">
        <v>58</v>
      </c>
      <c r="R257" s="94">
        <v>46111</v>
      </c>
      <c r="S257" s="95"/>
      <c r="T257" s="95" t="s">
        <v>59</v>
      </c>
      <c r="U257" s="95" t="s">
        <v>60</v>
      </c>
      <c r="V257" s="91">
        <v>46111</v>
      </c>
      <c r="W257" s="91" t="s">
        <v>432</v>
      </c>
      <c r="X257" s="91" t="s">
        <v>432</v>
      </c>
      <c r="Y257" s="96"/>
      <c r="Z257" s="89" t="s">
        <v>2798</v>
      </c>
      <c r="AA257" s="95" t="s">
        <v>11234</v>
      </c>
      <c r="AB257" s="95" t="s">
        <v>11186</v>
      </c>
      <c r="AC257" s="95" t="s">
        <v>63</v>
      </c>
      <c r="AD257" s="95" t="s">
        <v>63</v>
      </c>
      <c r="AE257" s="95" t="s">
        <v>63</v>
      </c>
      <c r="AF257" s="95" t="s">
        <v>63</v>
      </c>
      <c r="AG257" s="194"/>
      <c r="AH257" s="95" t="s">
        <v>63</v>
      </c>
      <c r="AI257" s="97"/>
      <c r="AJ257" s="97" t="s">
        <v>65</v>
      </c>
      <c r="AK257" s="97" t="s">
        <v>66</v>
      </c>
      <c r="AL257" s="45" t="s">
        <v>67</v>
      </c>
      <c r="AM257" s="160" t="str">
        <f>MONTH(B257)&amp;"/"&amp;YEAR(B257)</f>
        <v>3/2026</v>
      </c>
      <c r="AN257" s="45">
        <f>WEEKNUM(B257)-WEEKNUM(EOMONTH(B257,-1)+1)+1</f>
        <v>4</v>
      </c>
      <c r="AO257" s="45" t="str">
        <f>MONTH(R257)&amp;"/"&amp;YEAR(R257)</f>
        <v>3/2026</v>
      </c>
      <c r="AP257" s="45">
        <f>WEEKNUM(R257)-WEEKNUM(EOMONTH(R257,-1)+1)+1</f>
        <v>5</v>
      </c>
      <c r="AQ257" s="45">
        <f>IF(AU257="S",IF(Q257="1. Aceitou o programa",R257-B257,0),0)</f>
        <v>7</v>
      </c>
      <c r="AR257" s="45">
        <f>IF(AU257="S",IF(AND(S257&lt;&gt;"",R257&lt;&gt;""),S257-R257,0),0)</f>
        <v>0</v>
      </c>
      <c r="AS257" s="45">
        <f>IF(AU257="S",IF(Q257="1. Aceitou o programa",IF(OR(X257="Não se Aplica",X257=""),IF(OR(W257="Não se Aplica",W257=""),0,W257-V257),AVERAGE(X257-W257,W257-V257)),0),0)</f>
        <v>0</v>
      </c>
      <c r="AT257" s="45">
        <f>IF(AU257="S",IF(AND(Q257="1. Aceitou o programa",AB257="Realizada"),IFERROR(IF(AA257="",0,AA257-R257),0),0),0)</f>
        <v>0</v>
      </c>
      <c r="AU257" s="45" t="str">
        <f>_xlfn.XLOOKUP(U257,'Lista Suspensa'!$AA$20:$AA$23,'Lista Suspensa'!$AB$20:$AB$23,"N/A")</f>
        <v>S</v>
      </c>
    </row>
    <row r="258" spans="1:47" ht="12" customHeight="1" x14ac:dyDescent="0.3">
      <c r="A258" s="87" t="s">
        <v>47</v>
      </c>
      <c r="B258" s="88">
        <v>46104</v>
      </c>
      <c r="C258" s="89" t="s">
        <v>48</v>
      </c>
      <c r="D258" s="89" t="s">
        <v>49</v>
      </c>
      <c r="E258" s="189">
        <v>301312940</v>
      </c>
      <c r="F258" s="182" t="s">
        <v>914</v>
      </c>
      <c r="G258" s="90">
        <v>19340472870</v>
      </c>
      <c r="H258" s="91">
        <v>27335</v>
      </c>
      <c r="I258" s="89"/>
      <c r="J258" s="89" t="s">
        <v>84</v>
      </c>
      <c r="K258" s="89" t="s">
        <v>52</v>
      </c>
      <c r="L258" s="89" t="s">
        <v>85</v>
      </c>
      <c r="M258" s="89" t="s">
        <v>915</v>
      </c>
      <c r="N258" s="89" t="s">
        <v>97</v>
      </c>
      <c r="O258" s="92" t="s">
        <v>916</v>
      </c>
      <c r="P258" s="93" t="s">
        <v>57</v>
      </c>
      <c r="Q258" s="110" t="s">
        <v>58</v>
      </c>
      <c r="R258" s="94">
        <v>46111</v>
      </c>
      <c r="S258" s="95"/>
      <c r="T258" s="95" t="s">
        <v>59</v>
      </c>
      <c r="U258" s="95" t="s">
        <v>60</v>
      </c>
      <c r="V258" s="91">
        <v>46111</v>
      </c>
      <c r="W258" s="91" t="s">
        <v>432</v>
      </c>
      <c r="X258" s="91" t="s">
        <v>432</v>
      </c>
      <c r="Y258" s="96"/>
      <c r="Z258" s="89" t="s">
        <v>2798</v>
      </c>
      <c r="AA258" s="95" t="s">
        <v>11235</v>
      </c>
      <c r="AB258" s="95" t="s">
        <v>11186</v>
      </c>
      <c r="AC258" s="95" t="s">
        <v>63</v>
      </c>
      <c r="AD258" s="95" t="s">
        <v>63</v>
      </c>
      <c r="AE258" s="95" t="s">
        <v>63</v>
      </c>
      <c r="AF258" s="95" t="s">
        <v>63</v>
      </c>
      <c r="AG258" s="194"/>
      <c r="AH258" s="95" t="s">
        <v>63</v>
      </c>
      <c r="AI258" s="97"/>
      <c r="AJ258" s="97" t="s">
        <v>65</v>
      </c>
      <c r="AK258" s="97" t="s">
        <v>66</v>
      </c>
      <c r="AL258" s="45" t="s">
        <v>67</v>
      </c>
      <c r="AM258" s="160" t="str">
        <f>MONTH(B258)&amp;"/"&amp;YEAR(B258)</f>
        <v>3/2026</v>
      </c>
      <c r="AN258" s="45">
        <f>WEEKNUM(B258)-WEEKNUM(EOMONTH(B258,-1)+1)+1</f>
        <v>4</v>
      </c>
      <c r="AO258" s="45" t="str">
        <f>MONTH(R258)&amp;"/"&amp;YEAR(R258)</f>
        <v>3/2026</v>
      </c>
      <c r="AP258" s="45">
        <f>WEEKNUM(R258)-WEEKNUM(EOMONTH(R258,-1)+1)+1</f>
        <v>5</v>
      </c>
      <c r="AQ258" s="45">
        <f>IF(AU258="S",IF(Q258="1. Aceitou o programa",R258-B258,0),0)</f>
        <v>7</v>
      </c>
      <c r="AR258" s="45">
        <f>IF(AU258="S",IF(AND(S258&lt;&gt;"",R258&lt;&gt;""),S258-R258,0),0)</f>
        <v>0</v>
      </c>
      <c r="AS258" s="45">
        <f>IF(AU258="S",IF(Q258="1. Aceitou o programa",IF(OR(X258="Não se Aplica",X258=""),IF(OR(W258="Não se Aplica",W258=""),0,W258-V258),AVERAGE(X258-W258,W258-V258)),0),0)</f>
        <v>0</v>
      </c>
      <c r="AT258" s="45">
        <f>IF(AU258="S",IF(AND(Q258="1. Aceitou o programa",AB258="Realizada"),IFERROR(IF(AA258="",0,AA258-R258),0),0),0)</f>
        <v>0</v>
      </c>
      <c r="AU258" s="45" t="str">
        <f>_xlfn.XLOOKUP(U258,'Lista Suspensa'!$AA$20:$AA$23,'Lista Suspensa'!$AB$20:$AB$23,"N/A")</f>
        <v>S</v>
      </c>
    </row>
    <row r="259" spans="1:47" ht="12" customHeight="1" x14ac:dyDescent="0.3">
      <c r="A259" s="87" t="s">
        <v>47</v>
      </c>
      <c r="B259" s="88">
        <v>46104</v>
      </c>
      <c r="C259" s="89" t="s">
        <v>48</v>
      </c>
      <c r="D259" s="89" t="s">
        <v>49</v>
      </c>
      <c r="E259" s="189">
        <v>770750001</v>
      </c>
      <c r="F259" s="182" t="s">
        <v>917</v>
      </c>
      <c r="G259" s="90">
        <v>14721250886</v>
      </c>
      <c r="H259" s="91">
        <v>16797</v>
      </c>
      <c r="I259" s="89"/>
      <c r="J259" s="89" t="s">
        <v>51</v>
      </c>
      <c r="K259" s="89" t="s">
        <v>52</v>
      </c>
      <c r="L259" s="89" t="s">
        <v>85</v>
      </c>
      <c r="M259" s="89" t="s">
        <v>918</v>
      </c>
      <c r="N259" s="89" t="s">
        <v>55</v>
      </c>
      <c r="O259" s="92" t="s">
        <v>919</v>
      </c>
      <c r="P259" s="93" t="s">
        <v>57</v>
      </c>
      <c r="Q259" s="110" t="s">
        <v>58</v>
      </c>
      <c r="R259" s="94">
        <v>46111</v>
      </c>
      <c r="S259" s="95"/>
      <c r="T259" s="95" t="s">
        <v>59</v>
      </c>
      <c r="U259" s="95" t="s">
        <v>60</v>
      </c>
      <c r="V259" s="91">
        <v>46111</v>
      </c>
      <c r="W259" s="91" t="s">
        <v>432</v>
      </c>
      <c r="X259" s="91" t="s">
        <v>432</v>
      </c>
      <c r="Y259" s="96"/>
      <c r="Z259" s="89" t="s">
        <v>2798</v>
      </c>
      <c r="AA259" s="95" t="s">
        <v>11236</v>
      </c>
      <c r="AB259" s="95" t="s">
        <v>11186</v>
      </c>
      <c r="AC259" s="95" t="s">
        <v>63</v>
      </c>
      <c r="AD259" s="95" t="s">
        <v>63</v>
      </c>
      <c r="AE259" s="95" t="s">
        <v>63</v>
      </c>
      <c r="AF259" s="95" t="s">
        <v>63</v>
      </c>
      <c r="AG259" s="194"/>
      <c r="AH259" s="95" t="s">
        <v>63</v>
      </c>
      <c r="AI259" s="97"/>
      <c r="AJ259" s="97" t="s">
        <v>65</v>
      </c>
      <c r="AK259" s="97" t="s">
        <v>66</v>
      </c>
      <c r="AL259" s="45" t="s">
        <v>67</v>
      </c>
      <c r="AM259" s="160" t="str">
        <f>MONTH(B259)&amp;"/"&amp;YEAR(B259)</f>
        <v>3/2026</v>
      </c>
      <c r="AN259" s="45">
        <f>WEEKNUM(B259)-WEEKNUM(EOMONTH(B259,-1)+1)+1</f>
        <v>4</v>
      </c>
      <c r="AO259" s="45" t="str">
        <f>MONTH(R259)&amp;"/"&amp;YEAR(R259)</f>
        <v>3/2026</v>
      </c>
      <c r="AP259" s="45">
        <f>WEEKNUM(R259)-WEEKNUM(EOMONTH(R259,-1)+1)+1</f>
        <v>5</v>
      </c>
      <c r="AQ259" s="45">
        <f>IF(AU259="S",IF(Q259="1. Aceitou o programa",R259-B259,0),0)</f>
        <v>7</v>
      </c>
      <c r="AR259" s="45">
        <f>IF(AU259="S",IF(AND(S259&lt;&gt;"",R259&lt;&gt;""),S259-R259,0),0)</f>
        <v>0</v>
      </c>
      <c r="AS259" s="45">
        <f>IF(AU259="S",IF(Q259="1. Aceitou o programa",IF(OR(X259="Não se Aplica",X259=""),IF(OR(W259="Não se Aplica",W259=""),0,W259-V259),AVERAGE(X259-W259,W259-V259)),0),0)</f>
        <v>0</v>
      </c>
      <c r="AT259" s="45">
        <f>IF(AU259="S",IF(AND(Q259="1. Aceitou o programa",AB259="Realizada"),IFERROR(IF(AA259="",0,AA259-R259),0),0),0)</f>
        <v>0</v>
      </c>
      <c r="AU259" s="45" t="str">
        <f>_xlfn.XLOOKUP(U259,'Lista Suspensa'!$AA$20:$AA$23,'Lista Suspensa'!$AB$20:$AB$23,"N/A")</f>
        <v>S</v>
      </c>
    </row>
    <row r="260" spans="1:47" ht="12" customHeight="1" x14ac:dyDescent="0.3">
      <c r="A260" s="87" t="s">
        <v>47</v>
      </c>
      <c r="B260" s="88">
        <v>46104</v>
      </c>
      <c r="C260" s="89" t="s">
        <v>48</v>
      </c>
      <c r="D260" s="89" t="s">
        <v>49</v>
      </c>
      <c r="E260" s="189">
        <v>807635898</v>
      </c>
      <c r="F260" s="182" t="s">
        <v>920</v>
      </c>
      <c r="G260" s="90">
        <v>76553264872</v>
      </c>
      <c r="H260" s="91">
        <v>20027</v>
      </c>
      <c r="I260" s="89"/>
      <c r="J260" s="89" t="s">
        <v>51</v>
      </c>
      <c r="K260" s="89" t="s">
        <v>52</v>
      </c>
      <c r="L260" s="89" t="s">
        <v>85</v>
      </c>
      <c r="M260" s="89" t="s">
        <v>921</v>
      </c>
      <c r="N260" s="89" t="s">
        <v>97</v>
      </c>
      <c r="O260" s="92" t="s">
        <v>922</v>
      </c>
      <c r="P260" s="93" t="s">
        <v>57</v>
      </c>
      <c r="Q260" s="110" t="s">
        <v>58</v>
      </c>
      <c r="R260" s="94">
        <v>46111</v>
      </c>
      <c r="S260" s="95"/>
      <c r="T260" s="95" t="s">
        <v>59</v>
      </c>
      <c r="U260" s="95" t="s">
        <v>60</v>
      </c>
      <c r="V260" s="91">
        <v>46111</v>
      </c>
      <c r="W260" s="91" t="s">
        <v>432</v>
      </c>
      <c r="X260" s="91" t="s">
        <v>432</v>
      </c>
      <c r="Y260" s="96"/>
      <c r="Z260" s="89" t="s">
        <v>2798</v>
      </c>
      <c r="AA260" s="95" t="s">
        <v>11126</v>
      </c>
      <c r="AB260" s="95" t="s">
        <v>11186</v>
      </c>
      <c r="AC260" s="95" t="s">
        <v>63</v>
      </c>
      <c r="AD260" s="95" t="s">
        <v>63</v>
      </c>
      <c r="AE260" s="95" t="s">
        <v>63</v>
      </c>
      <c r="AF260" s="95" t="s">
        <v>63</v>
      </c>
      <c r="AG260" s="194"/>
      <c r="AH260" s="95" t="s">
        <v>63</v>
      </c>
      <c r="AI260" s="97"/>
      <c r="AJ260" s="97" t="s">
        <v>65</v>
      </c>
      <c r="AK260" s="97" t="s">
        <v>66</v>
      </c>
      <c r="AL260" s="45" t="s">
        <v>67</v>
      </c>
      <c r="AM260" s="160" t="str">
        <f>MONTH(B260)&amp;"/"&amp;YEAR(B260)</f>
        <v>3/2026</v>
      </c>
      <c r="AN260" s="45">
        <f>WEEKNUM(B260)-WEEKNUM(EOMONTH(B260,-1)+1)+1</f>
        <v>4</v>
      </c>
      <c r="AO260" s="45" t="str">
        <f>MONTH(R260)&amp;"/"&amp;YEAR(R260)</f>
        <v>3/2026</v>
      </c>
      <c r="AP260" s="45">
        <f>WEEKNUM(R260)-WEEKNUM(EOMONTH(R260,-1)+1)+1</f>
        <v>5</v>
      </c>
      <c r="AQ260" s="45">
        <f>IF(AU260="S",IF(Q260="1. Aceitou o programa",R260-B260,0),0)</f>
        <v>7</v>
      </c>
      <c r="AR260" s="45">
        <f>IF(AU260="S",IF(AND(S260&lt;&gt;"",R260&lt;&gt;""),S260-R260,0),0)</f>
        <v>0</v>
      </c>
      <c r="AS260" s="45">
        <f>IF(AU260="S",IF(Q260="1. Aceitou o programa",IF(OR(X260="Não se Aplica",X260=""),IF(OR(W260="Não se Aplica",W260=""),0,W260-V260),AVERAGE(X260-W260,W260-V260)),0),0)</f>
        <v>0</v>
      </c>
      <c r="AT260" s="45">
        <f>IF(AU260="S",IF(AND(Q260="1. Aceitou o programa",AB260="Realizada"),IFERROR(IF(AA260="",0,AA260-R260),0),0),0)</f>
        <v>0</v>
      </c>
      <c r="AU260" s="45" t="str">
        <f>_xlfn.XLOOKUP(U260,'Lista Suspensa'!$AA$20:$AA$23,'Lista Suspensa'!$AB$20:$AB$23,"N/A")</f>
        <v>S</v>
      </c>
    </row>
    <row r="261" spans="1:47" ht="12" customHeight="1" x14ac:dyDescent="0.3">
      <c r="A261" s="87" t="s">
        <v>47</v>
      </c>
      <c r="B261" s="88">
        <v>46104</v>
      </c>
      <c r="C261" s="89" t="s">
        <v>48</v>
      </c>
      <c r="D261" s="89" t="s">
        <v>49</v>
      </c>
      <c r="E261" s="189">
        <v>451008405</v>
      </c>
      <c r="F261" s="182" t="s">
        <v>923</v>
      </c>
      <c r="G261" s="90">
        <v>41369955553</v>
      </c>
      <c r="H261" s="91">
        <v>22257</v>
      </c>
      <c r="I261" s="89"/>
      <c r="J261" s="89" t="s">
        <v>84</v>
      </c>
      <c r="K261" s="89" t="s">
        <v>52</v>
      </c>
      <c r="L261" s="89" t="s">
        <v>85</v>
      </c>
      <c r="M261" s="89" t="s">
        <v>924</v>
      </c>
      <c r="N261" s="89" t="s">
        <v>55</v>
      </c>
      <c r="O261" s="92" t="s">
        <v>925</v>
      </c>
      <c r="P261" s="93" t="s">
        <v>57</v>
      </c>
      <c r="Q261" s="110" t="s">
        <v>58</v>
      </c>
      <c r="R261" s="94">
        <v>46111</v>
      </c>
      <c r="S261" s="95"/>
      <c r="T261" s="95" t="s">
        <v>59</v>
      </c>
      <c r="U261" s="95" t="s">
        <v>60</v>
      </c>
      <c r="V261" s="91">
        <v>46111</v>
      </c>
      <c r="W261" s="91" t="s">
        <v>432</v>
      </c>
      <c r="X261" s="91" t="s">
        <v>432</v>
      </c>
      <c r="Y261" s="96"/>
      <c r="Z261" s="89" t="s">
        <v>2798</v>
      </c>
      <c r="AA261" s="95" t="s">
        <v>11127</v>
      </c>
      <c r="AB261" s="95" t="s">
        <v>11186</v>
      </c>
      <c r="AC261" s="95" t="s">
        <v>63</v>
      </c>
      <c r="AD261" s="95" t="s">
        <v>63</v>
      </c>
      <c r="AE261" s="95" t="s">
        <v>63</v>
      </c>
      <c r="AF261" s="95" t="s">
        <v>63</v>
      </c>
      <c r="AG261" s="194"/>
      <c r="AH261" s="95" t="s">
        <v>63</v>
      </c>
      <c r="AI261" s="97"/>
      <c r="AJ261" s="97" t="s">
        <v>65</v>
      </c>
      <c r="AK261" s="97" t="s">
        <v>66</v>
      </c>
      <c r="AL261" s="45" t="s">
        <v>67</v>
      </c>
      <c r="AM261" s="160" t="str">
        <f>MONTH(B261)&amp;"/"&amp;YEAR(B261)</f>
        <v>3/2026</v>
      </c>
      <c r="AN261" s="45">
        <f>WEEKNUM(B261)-WEEKNUM(EOMONTH(B261,-1)+1)+1</f>
        <v>4</v>
      </c>
      <c r="AO261" s="45" t="str">
        <f>MONTH(R261)&amp;"/"&amp;YEAR(R261)</f>
        <v>3/2026</v>
      </c>
      <c r="AP261" s="45">
        <f>WEEKNUM(R261)-WEEKNUM(EOMONTH(R261,-1)+1)+1</f>
        <v>5</v>
      </c>
      <c r="AQ261" s="45">
        <f>IF(AU261="S",IF(Q261="1. Aceitou o programa",R261-B261,0),0)</f>
        <v>7</v>
      </c>
      <c r="AR261" s="45">
        <f>IF(AU261="S",IF(AND(S261&lt;&gt;"",R261&lt;&gt;""),S261-R261,0),0)</f>
        <v>0</v>
      </c>
      <c r="AS261" s="45">
        <f>IF(AU261="S",IF(Q261="1. Aceitou o programa",IF(OR(X261="Não se Aplica",X261=""),IF(OR(W261="Não se Aplica",W261=""),0,W261-V261),AVERAGE(X261-W261,W261-V261)),0),0)</f>
        <v>0</v>
      </c>
      <c r="AT261" s="45">
        <f>IF(AU261="S",IF(AND(Q261="1. Aceitou o programa",AB261="Realizada"),IFERROR(IF(AA261="",0,AA261-R261),0),0),0)</f>
        <v>0</v>
      </c>
      <c r="AU261" s="45" t="str">
        <f>_xlfn.XLOOKUP(U261,'Lista Suspensa'!$AA$20:$AA$23,'Lista Suspensa'!$AB$20:$AB$23,"N/A")</f>
        <v>S</v>
      </c>
    </row>
    <row r="262" spans="1:47" ht="12" customHeight="1" x14ac:dyDescent="0.3">
      <c r="A262" s="87" t="s">
        <v>47</v>
      </c>
      <c r="B262" s="88">
        <v>46104</v>
      </c>
      <c r="C262" s="89" t="s">
        <v>48</v>
      </c>
      <c r="D262" s="89" t="s">
        <v>49</v>
      </c>
      <c r="E262" s="189">
        <v>745916872</v>
      </c>
      <c r="F262" s="182" t="s">
        <v>926</v>
      </c>
      <c r="G262" s="90">
        <v>41491513772</v>
      </c>
      <c r="H262" s="91">
        <v>14636</v>
      </c>
      <c r="I262" s="89"/>
      <c r="J262" s="89" t="s">
        <v>51</v>
      </c>
      <c r="K262" s="89" t="s">
        <v>76</v>
      </c>
      <c r="L262" s="89" t="s">
        <v>283</v>
      </c>
      <c r="M262" s="89" t="s">
        <v>693</v>
      </c>
      <c r="N262" s="89" t="s">
        <v>97</v>
      </c>
      <c r="O262" s="92" t="s">
        <v>927</v>
      </c>
      <c r="P262" s="93" t="s">
        <v>57</v>
      </c>
      <c r="Q262" s="110" t="s">
        <v>58</v>
      </c>
      <c r="R262" s="94">
        <v>46112</v>
      </c>
      <c r="S262" s="95"/>
      <c r="T262" s="95" t="s">
        <v>59</v>
      </c>
      <c r="U262" s="95" t="s">
        <v>60</v>
      </c>
      <c r="V262" s="91">
        <v>46112</v>
      </c>
      <c r="W262" s="91" t="s">
        <v>432</v>
      </c>
      <c r="X262" s="91" t="s">
        <v>432</v>
      </c>
      <c r="Y262" s="96"/>
      <c r="Z262" s="89" t="s">
        <v>2798</v>
      </c>
      <c r="AA262" s="95" t="s">
        <v>11128</v>
      </c>
      <c r="AB262" s="95" t="s">
        <v>11186</v>
      </c>
      <c r="AC262" s="95" t="s">
        <v>63</v>
      </c>
      <c r="AD262" s="95" t="s">
        <v>63</v>
      </c>
      <c r="AE262" s="95" t="s">
        <v>63</v>
      </c>
      <c r="AF262" s="95" t="s">
        <v>63</v>
      </c>
      <c r="AG262" s="194"/>
      <c r="AH262" s="95" t="s">
        <v>63</v>
      </c>
      <c r="AI262" s="97"/>
      <c r="AJ262" s="97" t="s">
        <v>65</v>
      </c>
      <c r="AK262" s="97" t="s">
        <v>66</v>
      </c>
      <c r="AL262" s="45" t="s">
        <v>67</v>
      </c>
      <c r="AM262" s="160" t="str">
        <f>MONTH(B262)&amp;"/"&amp;YEAR(B262)</f>
        <v>3/2026</v>
      </c>
      <c r="AN262" s="45">
        <f>WEEKNUM(B262)-WEEKNUM(EOMONTH(B262,-1)+1)+1</f>
        <v>4</v>
      </c>
      <c r="AO262" s="45" t="str">
        <f>MONTH(R262)&amp;"/"&amp;YEAR(R262)</f>
        <v>3/2026</v>
      </c>
      <c r="AP262" s="45">
        <f>WEEKNUM(R262)-WEEKNUM(EOMONTH(R262,-1)+1)+1</f>
        <v>5</v>
      </c>
      <c r="AQ262" s="45">
        <f>IF(AU262="S",IF(Q262="1. Aceitou o programa",R262-B262,0),0)</f>
        <v>8</v>
      </c>
      <c r="AR262" s="45">
        <f>IF(AU262="S",IF(AND(S262&lt;&gt;"",R262&lt;&gt;""),S262-R262,0),0)</f>
        <v>0</v>
      </c>
      <c r="AS262" s="45">
        <f>IF(AU262="S",IF(Q262="1. Aceitou o programa",IF(OR(X262="Não se Aplica",X262=""),IF(OR(W262="Não se Aplica",W262=""),0,W262-V262),AVERAGE(X262-W262,W262-V262)),0),0)</f>
        <v>0</v>
      </c>
      <c r="AT262" s="45">
        <f>IF(AU262="S",IF(AND(Q262="1. Aceitou o programa",AB262="Realizada"),IFERROR(IF(AA262="",0,AA262-R262),0),0),0)</f>
        <v>0</v>
      </c>
      <c r="AU262" s="45" t="str">
        <f>_xlfn.XLOOKUP(U262,'Lista Suspensa'!$AA$20:$AA$23,'Lista Suspensa'!$AB$20:$AB$23,"N/A")</f>
        <v>S</v>
      </c>
    </row>
    <row r="263" spans="1:47" ht="12" customHeight="1" x14ac:dyDescent="0.3">
      <c r="A263" s="87" t="s">
        <v>47</v>
      </c>
      <c r="B263" s="88">
        <v>46104</v>
      </c>
      <c r="C263" s="89" t="s">
        <v>48</v>
      </c>
      <c r="D263" s="89" t="s">
        <v>49</v>
      </c>
      <c r="E263" s="189">
        <v>755036344</v>
      </c>
      <c r="F263" s="182" t="s">
        <v>928</v>
      </c>
      <c r="G263" s="90">
        <v>956592775</v>
      </c>
      <c r="H263" s="91">
        <v>25946</v>
      </c>
      <c r="I263" s="89"/>
      <c r="J263" s="89" t="s">
        <v>51</v>
      </c>
      <c r="K263" s="89" t="s">
        <v>76</v>
      </c>
      <c r="L263" s="89" t="s">
        <v>283</v>
      </c>
      <c r="M263" s="89" t="s">
        <v>334</v>
      </c>
      <c r="N263" s="89" t="s">
        <v>97</v>
      </c>
      <c r="O263" s="92" t="s">
        <v>929</v>
      </c>
      <c r="P263" s="93" t="s">
        <v>57</v>
      </c>
      <c r="Q263" s="110" t="s">
        <v>58</v>
      </c>
      <c r="R263" s="94">
        <v>46112</v>
      </c>
      <c r="S263" s="95"/>
      <c r="T263" s="95" t="s">
        <v>59</v>
      </c>
      <c r="U263" s="95" t="s">
        <v>60</v>
      </c>
      <c r="V263" s="91">
        <v>46112</v>
      </c>
      <c r="W263" s="91" t="s">
        <v>432</v>
      </c>
      <c r="X263" s="91" t="s">
        <v>432</v>
      </c>
      <c r="Y263" s="96"/>
      <c r="Z263" s="89" t="s">
        <v>2798</v>
      </c>
      <c r="AA263" s="95" t="s">
        <v>11129</v>
      </c>
      <c r="AB263" s="95" t="s">
        <v>11186</v>
      </c>
      <c r="AC263" s="95" t="s">
        <v>63</v>
      </c>
      <c r="AD263" s="95" t="s">
        <v>63</v>
      </c>
      <c r="AE263" s="95" t="s">
        <v>63</v>
      </c>
      <c r="AF263" s="95" t="s">
        <v>63</v>
      </c>
      <c r="AG263" s="194"/>
      <c r="AH263" s="95" t="s">
        <v>63</v>
      </c>
      <c r="AI263" s="97"/>
      <c r="AJ263" s="97" t="s">
        <v>65</v>
      </c>
      <c r="AK263" s="97" t="s">
        <v>66</v>
      </c>
      <c r="AL263" s="45" t="s">
        <v>67</v>
      </c>
      <c r="AM263" s="160" t="str">
        <f>MONTH(B263)&amp;"/"&amp;YEAR(B263)</f>
        <v>3/2026</v>
      </c>
      <c r="AN263" s="45">
        <f>WEEKNUM(B263)-WEEKNUM(EOMONTH(B263,-1)+1)+1</f>
        <v>4</v>
      </c>
      <c r="AO263" s="45" t="str">
        <f>MONTH(R263)&amp;"/"&amp;YEAR(R263)</f>
        <v>3/2026</v>
      </c>
      <c r="AP263" s="45">
        <f>WEEKNUM(R263)-WEEKNUM(EOMONTH(R263,-1)+1)+1</f>
        <v>5</v>
      </c>
      <c r="AQ263" s="45">
        <f>IF(AU263="S",IF(Q263="1. Aceitou o programa",R263-B263,0),0)</f>
        <v>8</v>
      </c>
      <c r="AR263" s="45">
        <f>IF(AU263="S",IF(AND(S263&lt;&gt;"",R263&lt;&gt;""),S263-R263,0),0)</f>
        <v>0</v>
      </c>
      <c r="AS263" s="45">
        <f>IF(AU263="S",IF(Q263="1. Aceitou o programa",IF(OR(X263="Não se Aplica",X263=""),IF(OR(W263="Não se Aplica",W263=""),0,W263-V263),AVERAGE(X263-W263,W263-V263)),0),0)</f>
        <v>0</v>
      </c>
      <c r="AT263" s="45">
        <f>IF(AU263="S",IF(AND(Q263="1. Aceitou o programa",AB263="Realizada"),IFERROR(IF(AA263="",0,AA263-R263),0),0),0)</f>
        <v>0</v>
      </c>
      <c r="AU263" s="45" t="str">
        <f>_xlfn.XLOOKUP(U263,'Lista Suspensa'!$AA$20:$AA$23,'Lista Suspensa'!$AB$20:$AB$23,"N/A")</f>
        <v>S</v>
      </c>
    </row>
    <row r="264" spans="1:47" ht="12" customHeight="1" x14ac:dyDescent="0.3">
      <c r="A264" s="87" t="s">
        <v>47</v>
      </c>
      <c r="B264" s="88">
        <v>46104</v>
      </c>
      <c r="C264" s="89" t="s">
        <v>48</v>
      </c>
      <c r="D264" s="89" t="s">
        <v>49</v>
      </c>
      <c r="E264" s="189">
        <v>450235351</v>
      </c>
      <c r="F264" s="182" t="s">
        <v>930</v>
      </c>
      <c r="G264" s="90">
        <v>26565172811</v>
      </c>
      <c r="H264" s="91">
        <v>28512</v>
      </c>
      <c r="I264" s="89"/>
      <c r="J264" s="89" t="s">
        <v>51</v>
      </c>
      <c r="K264" s="89" t="s">
        <v>52</v>
      </c>
      <c r="L264" s="89" t="s">
        <v>85</v>
      </c>
      <c r="M264" s="89" t="s">
        <v>931</v>
      </c>
      <c r="N264" s="89" t="s">
        <v>97</v>
      </c>
      <c r="O264" s="92" t="s">
        <v>932</v>
      </c>
      <c r="P264" s="93" t="s">
        <v>57</v>
      </c>
      <c r="Q264" s="110" t="s">
        <v>58</v>
      </c>
      <c r="R264" s="94">
        <v>46112</v>
      </c>
      <c r="S264" s="95"/>
      <c r="T264" s="95" t="s">
        <v>59</v>
      </c>
      <c r="U264" s="95" t="s">
        <v>60</v>
      </c>
      <c r="V264" s="91">
        <v>46112</v>
      </c>
      <c r="W264" s="91" t="s">
        <v>432</v>
      </c>
      <c r="X264" s="91" t="s">
        <v>432</v>
      </c>
      <c r="Y264" s="96"/>
      <c r="Z264" s="89" t="s">
        <v>2798</v>
      </c>
      <c r="AA264" s="95" t="s">
        <v>11130</v>
      </c>
      <c r="AB264" s="95" t="s">
        <v>11186</v>
      </c>
      <c r="AC264" s="95" t="s">
        <v>63</v>
      </c>
      <c r="AD264" s="95" t="s">
        <v>63</v>
      </c>
      <c r="AE264" s="95" t="s">
        <v>63</v>
      </c>
      <c r="AF264" s="95" t="s">
        <v>63</v>
      </c>
      <c r="AG264" s="194"/>
      <c r="AH264" s="95" t="s">
        <v>63</v>
      </c>
      <c r="AI264" s="97"/>
      <c r="AJ264" s="97" t="s">
        <v>65</v>
      </c>
      <c r="AK264" s="97" t="s">
        <v>66</v>
      </c>
      <c r="AL264" s="45" t="s">
        <v>67</v>
      </c>
      <c r="AM264" s="160" t="str">
        <f>MONTH(B264)&amp;"/"&amp;YEAR(B264)</f>
        <v>3/2026</v>
      </c>
      <c r="AN264" s="45">
        <f>WEEKNUM(B264)-WEEKNUM(EOMONTH(B264,-1)+1)+1</f>
        <v>4</v>
      </c>
      <c r="AO264" s="45" t="str">
        <f>MONTH(R264)&amp;"/"&amp;YEAR(R264)</f>
        <v>3/2026</v>
      </c>
      <c r="AP264" s="45">
        <f>WEEKNUM(R264)-WEEKNUM(EOMONTH(R264,-1)+1)+1</f>
        <v>5</v>
      </c>
      <c r="AQ264" s="45">
        <f>IF(AU264="S",IF(Q264="1. Aceitou o programa",R264-B264,0),0)</f>
        <v>8</v>
      </c>
      <c r="AR264" s="45">
        <f>IF(AU264="S",IF(AND(S264&lt;&gt;"",R264&lt;&gt;""),S264-R264,0),0)</f>
        <v>0</v>
      </c>
      <c r="AS264" s="45">
        <f>IF(AU264="S",IF(Q264="1. Aceitou o programa",IF(OR(X264="Não se Aplica",X264=""),IF(OR(W264="Não se Aplica",W264=""),0,W264-V264),AVERAGE(X264-W264,W264-V264)),0),0)</f>
        <v>0</v>
      </c>
      <c r="AT264" s="45">
        <f>IF(AU264="S",IF(AND(Q264="1. Aceitou o programa",AB264="Realizada"),IFERROR(IF(AA264="",0,AA264-R264),0),0),0)</f>
        <v>0</v>
      </c>
      <c r="AU264" s="45" t="str">
        <f>_xlfn.XLOOKUP(U264,'Lista Suspensa'!$AA$20:$AA$23,'Lista Suspensa'!$AB$20:$AB$23,"N/A")</f>
        <v>S</v>
      </c>
    </row>
    <row r="265" spans="1:47" ht="12" customHeight="1" x14ac:dyDescent="0.3">
      <c r="A265" s="87" t="s">
        <v>47</v>
      </c>
      <c r="B265" s="88">
        <v>46104</v>
      </c>
      <c r="C265" s="89" t="s">
        <v>48</v>
      </c>
      <c r="D265" s="89" t="s">
        <v>49</v>
      </c>
      <c r="E265" s="189">
        <v>756117097</v>
      </c>
      <c r="F265" s="182" t="s">
        <v>933</v>
      </c>
      <c r="G265" s="90">
        <v>9175260743</v>
      </c>
      <c r="H265" s="91">
        <v>29206</v>
      </c>
      <c r="I265" s="89"/>
      <c r="J265" s="89" t="s">
        <v>51</v>
      </c>
      <c r="K265" s="89" t="s">
        <v>76</v>
      </c>
      <c r="L265" s="89" t="s">
        <v>303</v>
      </c>
      <c r="M265" s="89" t="s">
        <v>934</v>
      </c>
      <c r="N265" s="89" t="s">
        <v>97</v>
      </c>
      <c r="O265" s="92" t="s">
        <v>935</v>
      </c>
      <c r="P265" s="93" t="s">
        <v>57</v>
      </c>
      <c r="Q265" s="110" t="s">
        <v>58</v>
      </c>
      <c r="R265" s="94">
        <v>46112</v>
      </c>
      <c r="S265" s="95"/>
      <c r="T265" s="95" t="s">
        <v>59</v>
      </c>
      <c r="U265" s="95" t="s">
        <v>60</v>
      </c>
      <c r="V265" s="91">
        <v>46112</v>
      </c>
      <c r="W265" s="91" t="s">
        <v>432</v>
      </c>
      <c r="X265" s="91" t="s">
        <v>432</v>
      </c>
      <c r="Y265" s="96"/>
      <c r="Z265" s="89" t="s">
        <v>2798</v>
      </c>
      <c r="AA265" s="95" t="s">
        <v>11131</v>
      </c>
      <c r="AB265" s="95" t="s">
        <v>11186</v>
      </c>
      <c r="AC265" s="95" t="s">
        <v>63</v>
      </c>
      <c r="AD265" s="95" t="s">
        <v>63</v>
      </c>
      <c r="AE265" s="95" t="s">
        <v>63</v>
      </c>
      <c r="AF265" s="95" t="s">
        <v>63</v>
      </c>
      <c r="AG265" s="194"/>
      <c r="AH265" s="95" t="s">
        <v>63</v>
      </c>
      <c r="AI265" s="97"/>
      <c r="AJ265" s="97" t="s">
        <v>65</v>
      </c>
      <c r="AK265" s="97" t="s">
        <v>66</v>
      </c>
      <c r="AL265" s="45" t="s">
        <v>67</v>
      </c>
      <c r="AM265" s="160" t="str">
        <f>MONTH(B265)&amp;"/"&amp;YEAR(B265)</f>
        <v>3/2026</v>
      </c>
      <c r="AN265" s="45">
        <f>WEEKNUM(B265)-WEEKNUM(EOMONTH(B265,-1)+1)+1</f>
        <v>4</v>
      </c>
      <c r="AO265" s="45" t="str">
        <f>MONTH(R265)&amp;"/"&amp;YEAR(R265)</f>
        <v>3/2026</v>
      </c>
      <c r="AP265" s="45">
        <f>WEEKNUM(R265)-WEEKNUM(EOMONTH(R265,-1)+1)+1</f>
        <v>5</v>
      </c>
      <c r="AQ265" s="45">
        <f>IF(AU265="S",IF(Q265="1. Aceitou o programa",R265-B265,0),0)</f>
        <v>8</v>
      </c>
      <c r="AR265" s="45">
        <f>IF(AU265="S",IF(AND(S265&lt;&gt;"",R265&lt;&gt;""),S265-R265,0),0)</f>
        <v>0</v>
      </c>
      <c r="AS265" s="45">
        <f>IF(AU265="S",IF(Q265="1. Aceitou o programa",IF(OR(X265="Não se Aplica",X265=""),IF(OR(W265="Não se Aplica",W265=""),0,W265-V265),AVERAGE(X265-W265,W265-V265)),0),0)</f>
        <v>0</v>
      </c>
      <c r="AT265" s="45">
        <f>IF(AU265="S",IF(AND(Q265="1. Aceitou o programa",AB265="Realizada"),IFERROR(IF(AA265="",0,AA265-R265),0),0),0)</f>
        <v>0</v>
      </c>
      <c r="AU265" s="45" t="str">
        <f>_xlfn.XLOOKUP(U265,'Lista Suspensa'!$AA$20:$AA$23,'Lista Suspensa'!$AB$20:$AB$23,"N/A")</f>
        <v>S</v>
      </c>
    </row>
    <row r="266" spans="1:47" ht="12" customHeight="1" x14ac:dyDescent="0.3">
      <c r="A266" s="87" t="s">
        <v>47</v>
      </c>
      <c r="B266" s="88">
        <v>46104</v>
      </c>
      <c r="C266" s="89" t="s">
        <v>48</v>
      </c>
      <c r="D266" s="89" t="s">
        <v>49</v>
      </c>
      <c r="E266" s="189">
        <v>491914725</v>
      </c>
      <c r="F266" s="182" t="s">
        <v>936</v>
      </c>
      <c r="G266" s="90">
        <v>11983407704</v>
      </c>
      <c r="H266" s="91">
        <v>34077</v>
      </c>
      <c r="I266" s="89"/>
      <c r="J266" s="89" t="s">
        <v>84</v>
      </c>
      <c r="K266" s="89" t="s">
        <v>76</v>
      </c>
      <c r="L266" s="89" t="s">
        <v>95</v>
      </c>
      <c r="M266" s="89" t="s">
        <v>937</v>
      </c>
      <c r="N266" s="89" t="s">
        <v>55</v>
      </c>
      <c r="O266" s="92" t="s">
        <v>938</v>
      </c>
      <c r="P266" s="93" t="s">
        <v>57</v>
      </c>
      <c r="Q266" s="110" t="s">
        <v>58</v>
      </c>
      <c r="R266" s="94">
        <v>46112</v>
      </c>
      <c r="S266" s="95"/>
      <c r="T266" s="95" t="s">
        <v>59</v>
      </c>
      <c r="U266" s="95" t="s">
        <v>60</v>
      </c>
      <c r="V266" s="91">
        <v>46112</v>
      </c>
      <c r="W266" s="91" t="s">
        <v>432</v>
      </c>
      <c r="X266" s="91" t="s">
        <v>432</v>
      </c>
      <c r="Y266" s="96"/>
      <c r="Z266" s="89" t="s">
        <v>2798</v>
      </c>
      <c r="AA266" s="95" t="s">
        <v>11132</v>
      </c>
      <c r="AB266" s="95" t="s">
        <v>11186</v>
      </c>
      <c r="AC266" s="95" t="s">
        <v>63</v>
      </c>
      <c r="AD266" s="95" t="s">
        <v>63</v>
      </c>
      <c r="AE266" s="95" t="s">
        <v>63</v>
      </c>
      <c r="AF266" s="95" t="s">
        <v>63</v>
      </c>
      <c r="AG266" s="194"/>
      <c r="AH266" s="95" t="s">
        <v>63</v>
      </c>
      <c r="AI266" s="97"/>
      <c r="AJ266" s="97" t="s">
        <v>65</v>
      </c>
      <c r="AK266" s="97" t="s">
        <v>66</v>
      </c>
      <c r="AL266" s="45" t="s">
        <v>67</v>
      </c>
      <c r="AM266" s="160" t="str">
        <f>MONTH(B266)&amp;"/"&amp;YEAR(B266)</f>
        <v>3/2026</v>
      </c>
      <c r="AN266" s="45">
        <f>WEEKNUM(B266)-WEEKNUM(EOMONTH(B266,-1)+1)+1</f>
        <v>4</v>
      </c>
      <c r="AO266" s="45" t="str">
        <f>MONTH(R266)&amp;"/"&amp;YEAR(R266)</f>
        <v>3/2026</v>
      </c>
      <c r="AP266" s="45">
        <f>WEEKNUM(R266)-WEEKNUM(EOMONTH(R266,-1)+1)+1</f>
        <v>5</v>
      </c>
      <c r="AQ266" s="45">
        <f>IF(AU266="S",IF(Q266="1. Aceitou o programa",R266-B266,0),0)</f>
        <v>8</v>
      </c>
      <c r="AR266" s="45">
        <f>IF(AU266="S",IF(AND(S266&lt;&gt;"",R266&lt;&gt;""),S266-R266,0),0)</f>
        <v>0</v>
      </c>
      <c r="AS266" s="45">
        <f>IF(AU266="S",IF(Q266="1. Aceitou o programa",IF(OR(X266="Não se Aplica",X266=""),IF(OR(W266="Não se Aplica",W266=""),0,W266-V266),AVERAGE(X266-W266,W266-V266)),0),0)</f>
        <v>0</v>
      </c>
      <c r="AT266" s="45">
        <f>IF(AU266="S",IF(AND(Q266="1. Aceitou o programa",AB266="Realizada"),IFERROR(IF(AA266="",0,AA266-R266),0),0),0)</f>
        <v>0</v>
      </c>
      <c r="AU266" s="45" t="str">
        <f>_xlfn.XLOOKUP(U266,'Lista Suspensa'!$AA$20:$AA$23,'Lista Suspensa'!$AB$20:$AB$23,"N/A")</f>
        <v>S</v>
      </c>
    </row>
    <row r="267" spans="1:47" ht="12" customHeight="1" x14ac:dyDescent="0.3">
      <c r="A267" s="87" t="s">
        <v>47</v>
      </c>
      <c r="B267" s="88">
        <v>46104</v>
      </c>
      <c r="C267" s="89" t="s">
        <v>48</v>
      </c>
      <c r="D267" s="89" t="s">
        <v>49</v>
      </c>
      <c r="E267" s="189">
        <v>800278020</v>
      </c>
      <c r="F267" s="182" t="s">
        <v>939</v>
      </c>
      <c r="G267" s="90">
        <v>11294986899</v>
      </c>
      <c r="H267" s="91">
        <v>25955</v>
      </c>
      <c r="I267" s="89"/>
      <c r="J267" s="89" t="s">
        <v>51</v>
      </c>
      <c r="K267" s="89" t="s">
        <v>52</v>
      </c>
      <c r="L267" s="89" t="s">
        <v>85</v>
      </c>
      <c r="M267" s="89" t="s">
        <v>940</v>
      </c>
      <c r="N267" s="89" t="s">
        <v>97</v>
      </c>
      <c r="O267" s="92" t="s">
        <v>941</v>
      </c>
      <c r="P267" s="93" t="s">
        <v>57</v>
      </c>
      <c r="Q267" s="110" t="s">
        <v>58</v>
      </c>
      <c r="R267" s="94">
        <v>46112</v>
      </c>
      <c r="S267" s="95"/>
      <c r="T267" s="95" t="s">
        <v>59</v>
      </c>
      <c r="U267" s="95" t="s">
        <v>60</v>
      </c>
      <c r="V267" s="91">
        <v>46112</v>
      </c>
      <c r="W267" s="91" t="s">
        <v>432</v>
      </c>
      <c r="X267" s="91" t="s">
        <v>432</v>
      </c>
      <c r="Y267" s="96"/>
      <c r="Z267" s="89" t="s">
        <v>2798</v>
      </c>
      <c r="AA267" s="95" t="s">
        <v>11133</v>
      </c>
      <c r="AB267" s="95" t="s">
        <v>11186</v>
      </c>
      <c r="AC267" s="95" t="s">
        <v>63</v>
      </c>
      <c r="AD267" s="95" t="s">
        <v>63</v>
      </c>
      <c r="AE267" s="95" t="s">
        <v>63</v>
      </c>
      <c r="AF267" s="95" t="s">
        <v>63</v>
      </c>
      <c r="AG267" s="194"/>
      <c r="AH267" s="95" t="s">
        <v>63</v>
      </c>
      <c r="AI267" s="97"/>
      <c r="AJ267" s="97" t="s">
        <v>65</v>
      </c>
      <c r="AK267" s="97" t="s">
        <v>66</v>
      </c>
      <c r="AL267" s="45" t="s">
        <v>67</v>
      </c>
      <c r="AM267" s="160" t="str">
        <f>MONTH(B267)&amp;"/"&amp;YEAR(B267)</f>
        <v>3/2026</v>
      </c>
      <c r="AN267" s="45">
        <f>WEEKNUM(B267)-WEEKNUM(EOMONTH(B267,-1)+1)+1</f>
        <v>4</v>
      </c>
      <c r="AO267" s="45" t="str">
        <f>MONTH(R267)&amp;"/"&amp;YEAR(R267)</f>
        <v>3/2026</v>
      </c>
      <c r="AP267" s="45">
        <f>WEEKNUM(R267)-WEEKNUM(EOMONTH(R267,-1)+1)+1</f>
        <v>5</v>
      </c>
      <c r="AQ267" s="45">
        <f>IF(AU267="S",IF(Q267="1. Aceitou o programa",R267-B267,0),0)</f>
        <v>8</v>
      </c>
      <c r="AR267" s="45">
        <f>IF(AU267="S",IF(AND(S267&lt;&gt;"",R267&lt;&gt;""),S267-R267,0),0)</f>
        <v>0</v>
      </c>
      <c r="AS267" s="45">
        <f>IF(AU267="S",IF(Q267="1. Aceitou o programa",IF(OR(X267="Não se Aplica",X267=""),IF(OR(W267="Não se Aplica",W267=""),0,W267-V267),AVERAGE(X267-W267,W267-V267)),0),0)</f>
        <v>0</v>
      </c>
      <c r="AT267" s="45">
        <f>IF(AU267="S",IF(AND(Q267="1. Aceitou o programa",AB267="Realizada"),IFERROR(IF(AA267="",0,AA267-R267),0),0),0)</f>
        <v>0</v>
      </c>
      <c r="AU267" s="45" t="str">
        <f>_xlfn.XLOOKUP(U267,'Lista Suspensa'!$AA$20:$AA$23,'Lista Suspensa'!$AB$20:$AB$23,"N/A")</f>
        <v>S</v>
      </c>
    </row>
    <row r="268" spans="1:47" ht="12" customHeight="1" x14ac:dyDescent="0.3">
      <c r="A268" s="87" t="s">
        <v>47</v>
      </c>
      <c r="B268" s="88">
        <v>46104</v>
      </c>
      <c r="C268" s="89" t="s">
        <v>48</v>
      </c>
      <c r="D268" s="89" t="s">
        <v>49</v>
      </c>
      <c r="E268" s="189">
        <v>450463010</v>
      </c>
      <c r="F268" s="182" t="s">
        <v>942</v>
      </c>
      <c r="G268" s="90">
        <v>27962499800</v>
      </c>
      <c r="H268" s="91">
        <v>28592</v>
      </c>
      <c r="I268" s="89"/>
      <c r="J268" s="89" t="s">
        <v>51</v>
      </c>
      <c r="K268" s="89" t="s">
        <v>52</v>
      </c>
      <c r="L268" s="89" t="s">
        <v>85</v>
      </c>
      <c r="M268" s="89" t="s">
        <v>943</v>
      </c>
      <c r="N268" s="89" t="s">
        <v>55</v>
      </c>
      <c r="O268" s="92" t="s">
        <v>944</v>
      </c>
      <c r="P268" s="93" t="s">
        <v>57</v>
      </c>
      <c r="Q268" s="110" t="s">
        <v>58</v>
      </c>
      <c r="R268" s="94">
        <v>46112</v>
      </c>
      <c r="S268" s="95"/>
      <c r="T268" s="95" t="s">
        <v>59</v>
      </c>
      <c r="U268" s="95" t="s">
        <v>60</v>
      </c>
      <c r="V268" s="91">
        <v>46112</v>
      </c>
      <c r="W268" s="91" t="s">
        <v>432</v>
      </c>
      <c r="X268" s="91" t="s">
        <v>432</v>
      </c>
      <c r="Y268" s="96"/>
      <c r="Z268" s="89" t="s">
        <v>2798</v>
      </c>
      <c r="AA268" s="95" t="s">
        <v>11134</v>
      </c>
      <c r="AB268" s="95" t="s">
        <v>11186</v>
      </c>
      <c r="AC268" s="95" t="s">
        <v>63</v>
      </c>
      <c r="AD268" s="95" t="s">
        <v>63</v>
      </c>
      <c r="AE268" s="95" t="s">
        <v>63</v>
      </c>
      <c r="AF268" s="95" t="s">
        <v>63</v>
      </c>
      <c r="AG268" s="194"/>
      <c r="AH268" s="95" t="s">
        <v>63</v>
      </c>
      <c r="AI268" s="97"/>
      <c r="AJ268" s="97" t="s">
        <v>65</v>
      </c>
      <c r="AK268" s="97" t="s">
        <v>66</v>
      </c>
      <c r="AL268" s="45" t="s">
        <v>67</v>
      </c>
      <c r="AM268" s="160" t="str">
        <f>MONTH(B268)&amp;"/"&amp;YEAR(B268)</f>
        <v>3/2026</v>
      </c>
      <c r="AN268" s="45">
        <f>WEEKNUM(B268)-WEEKNUM(EOMONTH(B268,-1)+1)+1</f>
        <v>4</v>
      </c>
      <c r="AO268" s="45" t="str">
        <f>MONTH(R268)&amp;"/"&amp;YEAR(R268)</f>
        <v>3/2026</v>
      </c>
      <c r="AP268" s="45">
        <f>WEEKNUM(R268)-WEEKNUM(EOMONTH(R268,-1)+1)+1</f>
        <v>5</v>
      </c>
      <c r="AQ268" s="45">
        <f>IF(AU268="S",IF(Q268="1. Aceitou o programa",R268-B268,0),0)</f>
        <v>8</v>
      </c>
      <c r="AR268" s="45">
        <f>IF(AU268="S",IF(AND(S268&lt;&gt;"",R268&lt;&gt;""),S268-R268,0),0)</f>
        <v>0</v>
      </c>
      <c r="AS268" s="45">
        <f>IF(AU268="S",IF(Q268="1. Aceitou o programa",IF(OR(X268="Não se Aplica",X268=""),IF(OR(W268="Não se Aplica",W268=""),0,W268-V268),AVERAGE(X268-W268,W268-V268)),0),0)</f>
        <v>0</v>
      </c>
      <c r="AT268" s="45">
        <f>IF(AU268="S",IF(AND(Q268="1. Aceitou o programa",AB268="Realizada"),IFERROR(IF(AA268="",0,AA268-R268),0),0),0)</f>
        <v>0</v>
      </c>
      <c r="AU268" s="45" t="str">
        <f>_xlfn.XLOOKUP(U268,'Lista Suspensa'!$AA$20:$AA$23,'Lista Suspensa'!$AB$20:$AB$23,"N/A")</f>
        <v>S</v>
      </c>
    </row>
    <row r="269" spans="1:47" ht="12" customHeight="1" x14ac:dyDescent="0.3">
      <c r="A269" s="87" t="s">
        <v>47</v>
      </c>
      <c r="B269" s="88">
        <v>46104</v>
      </c>
      <c r="C269" s="89" t="s">
        <v>48</v>
      </c>
      <c r="D269" s="89" t="s">
        <v>49</v>
      </c>
      <c r="E269" s="189">
        <v>778853900</v>
      </c>
      <c r="F269" s="182" t="s">
        <v>945</v>
      </c>
      <c r="G269" s="90">
        <v>26053745804</v>
      </c>
      <c r="H269" s="91">
        <v>20559</v>
      </c>
      <c r="I269" s="89"/>
      <c r="J269" s="89" t="s">
        <v>51</v>
      </c>
      <c r="K269" s="89" t="s">
        <v>52</v>
      </c>
      <c r="L269" s="89" t="s">
        <v>53</v>
      </c>
      <c r="M269" s="89" t="s">
        <v>946</v>
      </c>
      <c r="N269" s="89" t="s">
        <v>79</v>
      </c>
      <c r="O269" s="92" t="s">
        <v>947</v>
      </c>
      <c r="P269" s="93" t="s">
        <v>57</v>
      </c>
      <c r="Q269" s="110" t="s">
        <v>58</v>
      </c>
      <c r="R269" s="94">
        <v>46112</v>
      </c>
      <c r="S269" s="95"/>
      <c r="T269" s="95" t="s">
        <v>59</v>
      </c>
      <c r="U269" s="95" t="s">
        <v>60</v>
      </c>
      <c r="V269" s="91">
        <v>46112</v>
      </c>
      <c r="W269" s="91" t="s">
        <v>432</v>
      </c>
      <c r="X269" s="91" t="s">
        <v>432</v>
      </c>
      <c r="Y269" s="96"/>
      <c r="Z269" s="89" t="s">
        <v>2798</v>
      </c>
      <c r="AA269" s="95" t="s">
        <v>11135</v>
      </c>
      <c r="AB269" s="95" t="s">
        <v>11186</v>
      </c>
      <c r="AC269" s="95" t="s">
        <v>63</v>
      </c>
      <c r="AD269" s="95" t="s">
        <v>63</v>
      </c>
      <c r="AE269" s="95" t="s">
        <v>63</v>
      </c>
      <c r="AF269" s="95" t="s">
        <v>63</v>
      </c>
      <c r="AG269" s="194"/>
      <c r="AH269" s="95" t="s">
        <v>63</v>
      </c>
      <c r="AI269" s="97"/>
      <c r="AJ269" s="97" t="s">
        <v>65</v>
      </c>
      <c r="AK269" s="97" t="s">
        <v>66</v>
      </c>
      <c r="AL269" s="45" t="s">
        <v>67</v>
      </c>
      <c r="AM269" s="160" t="str">
        <f>MONTH(B269)&amp;"/"&amp;YEAR(B269)</f>
        <v>3/2026</v>
      </c>
      <c r="AN269" s="45">
        <f>WEEKNUM(B269)-WEEKNUM(EOMONTH(B269,-1)+1)+1</f>
        <v>4</v>
      </c>
      <c r="AO269" s="45" t="str">
        <f>MONTH(R269)&amp;"/"&amp;YEAR(R269)</f>
        <v>3/2026</v>
      </c>
      <c r="AP269" s="45">
        <f>WEEKNUM(R269)-WEEKNUM(EOMONTH(R269,-1)+1)+1</f>
        <v>5</v>
      </c>
      <c r="AQ269" s="45">
        <f>IF(AU269="S",IF(Q269="1. Aceitou o programa",R269-B269,0),0)</f>
        <v>8</v>
      </c>
      <c r="AR269" s="45">
        <f>IF(AU269="S",IF(AND(S269&lt;&gt;"",R269&lt;&gt;""),S269-R269,0),0)</f>
        <v>0</v>
      </c>
      <c r="AS269" s="45">
        <f>IF(AU269="S",IF(Q269="1. Aceitou o programa",IF(OR(X269="Não se Aplica",X269=""),IF(OR(W269="Não se Aplica",W269=""),0,W269-V269),AVERAGE(X269-W269,W269-V269)),0),0)</f>
        <v>0</v>
      </c>
      <c r="AT269" s="45">
        <f>IF(AU269="S",IF(AND(Q269="1. Aceitou o programa",AB269="Realizada"),IFERROR(IF(AA269="",0,AA269-R269),0),0),0)</f>
        <v>0</v>
      </c>
      <c r="AU269" s="45" t="str">
        <f>_xlfn.XLOOKUP(U269,'Lista Suspensa'!$AA$20:$AA$23,'Lista Suspensa'!$AB$20:$AB$23,"N/A")</f>
        <v>S</v>
      </c>
    </row>
    <row r="270" spans="1:47" ht="12" customHeight="1" x14ac:dyDescent="0.3">
      <c r="A270" s="87" t="s">
        <v>47</v>
      </c>
      <c r="B270" s="88">
        <v>46104</v>
      </c>
      <c r="C270" s="89" t="s">
        <v>48</v>
      </c>
      <c r="D270" s="89" t="s">
        <v>49</v>
      </c>
      <c r="E270" s="189">
        <v>210805722</v>
      </c>
      <c r="F270" s="182" t="s">
        <v>948</v>
      </c>
      <c r="G270" s="90">
        <v>9669305764</v>
      </c>
      <c r="H270" s="91">
        <v>30342</v>
      </c>
      <c r="I270" s="89"/>
      <c r="J270" s="89" t="s">
        <v>51</v>
      </c>
      <c r="K270" s="89" t="s">
        <v>76</v>
      </c>
      <c r="L270" s="89" t="s">
        <v>95</v>
      </c>
      <c r="M270" s="89" t="s">
        <v>214</v>
      </c>
      <c r="N270" s="89" t="s">
        <v>87</v>
      </c>
      <c r="O270" s="92" t="s">
        <v>949</v>
      </c>
      <c r="P270" s="93" t="s">
        <v>57</v>
      </c>
      <c r="Q270" s="110" t="s">
        <v>58</v>
      </c>
      <c r="R270" s="94">
        <v>46112</v>
      </c>
      <c r="S270" s="95"/>
      <c r="T270" s="95" t="s">
        <v>59</v>
      </c>
      <c r="U270" s="95" t="s">
        <v>60</v>
      </c>
      <c r="V270" s="91">
        <v>46112</v>
      </c>
      <c r="W270" s="91" t="s">
        <v>432</v>
      </c>
      <c r="X270" s="91" t="s">
        <v>432</v>
      </c>
      <c r="Y270" s="96"/>
      <c r="Z270" s="89" t="s">
        <v>2798</v>
      </c>
      <c r="AA270" s="95" t="s">
        <v>11237</v>
      </c>
      <c r="AB270" s="95" t="s">
        <v>11186</v>
      </c>
      <c r="AC270" s="95" t="s">
        <v>63</v>
      </c>
      <c r="AD270" s="95" t="s">
        <v>63</v>
      </c>
      <c r="AE270" s="95" t="s">
        <v>63</v>
      </c>
      <c r="AF270" s="95" t="s">
        <v>63</v>
      </c>
      <c r="AG270" s="194"/>
      <c r="AH270" s="95" t="s">
        <v>63</v>
      </c>
      <c r="AI270" s="97"/>
      <c r="AJ270" s="97" t="s">
        <v>65</v>
      </c>
      <c r="AK270" s="97" t="s">
        <v>66</v>
      </c>
      <c r="AL270" s="45" t="s">
        <v>67</v>
      </c>
      <c r="AM270" s="160" t="str">
        <f>MONTH(B270)&amp;"/"&amp;YEAR(B270)</f>
        <v>3/2026</v>
      </c>
      <c r="AN270" s="45">
        <f>WEEKNUM(B270)-WEEKNUM(EOMONTH(B270,-1)+1)+1</f>
        <v>4</v>
      </c>
      <c r="AO270" s="45" t="str">
        <f>MONTH(R270)&amp;"/"&amp;YEAR(R270)</f>
        <v>3/2026</v>
      </c>
      <c r="AP270" s="45">
        <f>WEEKNUM(R270)-WEEKNUM(EOMONTH(R270,-1)+1)+1</f>
        <v>5</v>
      </c>
      <c r="AQ270" s="45">
        <f>IF(AU270="S",IF(Q270="1. Aceitou o programa",R270-B270,0),0)</f>
        <v>8</v>
      </c>
      <c r="AR270" s="45">
        <f>IF(AU270="S",IF(AND(S270&lt;&gt;"",R270&lt;&gt;""),S270-R270,0),0)</f>
        <v>0</v>
      </c>
      <c r="AS270" s="45">
        <f>IF(AU270="S",IF(Q270="1. Aceitou o programa",IF(OR(X270="Não se Aplica",X270=""),IF(OR(W270="Não se Aplica",W270=""),0,W270-V270),AVERAGE(X270-W270,W270-V270)),0),0)</f>
        <v>0</v>
      </c>
      <c r="AT270" s="45">
        <f>IF(AU270="S",IF(AND(Q270="1. Aceitou o programa",AB270="Realizada"),IFERROR(IF(AA270="",0,AA270-R270),0),0),0)</f>
        <v>0</v>
      </c>
      <c r="AU270" s="45" t="str">
        <f>_xlfn.XLOOKUP(U270,'Lista Suspensa'!$AA$20:$AA$23,'Lista Suspensa'!$AB$20:$AB$23,"N/A")</f>
        <v>S</v>
      </c>
    </row>
    <row r="271" spans="1:47" ht="12" customHeight="1" x14ac:dyDescent="0.3">
      <c r="A271" s="87" t="s">
        <v>47</v>
      </c>
      <c r="B271" s="88">
        <v>46104</v>
      </c>
      <c r="C271" s="89" t="s">
        <v>48</v>
      </c>
      <c r="D271" s="89" t="s">
        <v>49</v>
      </c>
      <c r="E271" s="189">
        <v>800130634</v>
      </c>
      <c r="F271" s="182" t="s">
        <v>950</v>
      </c>
      <c r="G271" s="90">
        <v>6408700829</v>
      </c>
      <c r="H271" s="91">
        <v>23936</v>
      </c>
      <c r="I271" s="89"/>
      <c r="J271" s="89" t="s">
        <v>84</v>
      </c>
      <c r="K271" s="89" t="s">
        <v>52</v>
      </c>
      <c r="L271" s="89" t="s">
        <v>85</v>
      </c>
      <c r="M271" s="89" t="s">
        <v>951</v>
      </c>
      <c r="N271" s="89" t="s">
        <v>55</v>
      </c>
      <c r="O271" s="92" t="s">
        <v>952</v>
      </c>
      <c r="P271" s="93" t="s">
        <v>57</v>
      </c>
      <c r="Q271" s="110" t="s">
        <v>58</v>
      </c>
      <c r="R271" s="94">
        <v>46112</v>
      </c>
      <c r="S271" s="95"/>
      <c r="T271" s="95" t="s">
        <v>59</v>
      </c>
      <c r="U271" s="95" t="s">
        <v>60</v>
      </c>
      <c r="V271" s="91">
        <v>46112</v>
      </c>
      <c r="W271" s="91" t="s">
        <v>432</v>
      </c>
      <c r="X271" s="91" t="s">
        <v>432</v>
      </c>
      <c r="Y271" s="96"/>
      <c r="Z271" s="89" t="s">
        <v>2798</v>
      </c>
      <c r="AA271" s="95" t="s">
        <v>11238</v>
      </c>
      <c r="AB271" s="95" t="s">
        <v>11186</v>
      </c>
      <c r="AC271" s="95" t="s">
        <v>63</v>
      </c>
      <c r="AD271" s="95" t="s">
        <v>63</v>
      </c>
      <c r="AE271" s="95" t="s">
        <v>63</v>
      </c>
      <c r="AF271" s="95" t="s">
        <v>63</v>
      </c>
      <c r="AG271" s="194"/>
      <c r="AH271" s="95" t="s">
        <v>63</v>
      </c>
      <c r="AI271" s="97"/>
      <c r="AJ271" s="97" t="s">
        <v>65</v>
      </c>
      <c r="AK271" s="97" t="s">
        <v>66</v>
      </c>
      <c r="AL271" s="45" t="s">
        <v>67</v>
      </c>
      <c r="AM271" s="160" t="str">
        <f>MONTH(B271)&amp;"/"&amp;YEAR(B271)</f>
        <v>3/2026</v>
      </c>
      <c r="AN271" s="45">
        <f>WEEKNUM(B271)-WEEKNUM(EOMONTH(B271,-1)+1)+1</f>
        <v>4</v>
      </c>
      <c r="AO271" s="45" t="str">
        <f>MONTH(R271)&amp;"/"&amp;YEAR(R271)</f>
        <v>3/2026</v>
      </c>
      <c r="AP271" s="45">
        <f>WEEKNUM(R271)-WEEKNUM(EOMONTH(R271,-1)+1)+1</f>
        <v>5</v>
      </c>
      <c r="AQ271" s="45">
        <f>IF(AU271="S",IF(Q271="1. Aceitou o programa",R271-B271,0),0)</f>
        <v>8</v>
      </c>
      <c r="AR271" s="45">
        <f>IF(AU271="S",IF(AND(S271&lt;&gt;"",R271&lt;&gt;""),S271-R271,0),0)</f>
        <v>0</v>
      </c>
      <c r="AS271" s="45">
        <f>IF(AU271="S",IF(Q271="1. Aceitou o programa",IF(OR(X271="Não se Aplica",X271=""),IF(OR(W271="Não se Aplica",W271=""),0,W271-V271),AVERAGE(X271-W271,W271-V271)),0),0)</f>
        <v>0</v>
      </c>
      <c r="AT271" s="45">
        <f>IF(AU271="S",IF(AND(Q271="1. Aceitou o programa",AB271="Realizada"),IFERROR(IF(AA271="",0,AA271-R271),0),0),0)</f>
        <v>0</v>
      </c>
      <c r="AU271" s="45" t="str">
        <f>_xlfn.XLOOKUP(U271,'Lista Suspensa'!$AA$20:$AA$23,'Lista Suspensa'!$AB$20:$AB$23,"N/A")</f>
        <v>S</v>
      </c>
    </row>
    <row r="272" spans="1:47" ht="12" customHeight="1" x14ac:dyDescent="0.3">
      <c r="A272" s="87" t="s">
        <v>47</v>
      </c>
      <c r="B272" s="88">
        <v>46104</v>
      </c>
      <c r="C272" s="89" t="s">
        <v>48</v>
      </c>
      <c r="D272" s="89" t="s">
        <v>49</v>
      </c>
      <c r="E272" s="189">
        <v>450182533</v>
      </c>
      <c r="F272" s="182" t="s">
        <v>953</v>
      </c>
      <c r="G272" s="90">
        <v>29410665868</v>
      </c>
      <c r="H272" s="91">
        <v>14828</v>
      </c>
      <c r="I272" s="89"/>
      <c r="J272" s="89" t="s">
        <v>84</v>
      </c>
      <c r="K272" s="89" t="s">
        <v>52</v>
      </c>
      <c r="L272" s="89" t="s">
        <v>85</v>
      </c>
      <c r="M272" s="89" t="s">
        <v>954</v>
      </c>
      <c r="N272" s="89" t="s">
        <v>97</v>
      </c>
      <c r="O272" s="92" t="s">
        <v>955</v>
      </c>
      <c r="P272" s="93" t="s">
        <v>57</v>
      </c>
      <c r="Q272" s="110" t="s">
        <v>58</v>
      </c>
      <c r="R272" s="94">
        <v>46112</v>
      </c>
      <c r="S272" s="95"/>
      <c r="T272" s="95" t="s">
        <v>59</v>
      </c>
      <c r="U272" s="95" t="s">
        <v>60</v>
      </c>
      <c r="V272" s="91">
        <v>46112</v>
      </c>
      <c r="W272" s="91" t="s">
        <v>432</v>
      </c>
      <c r="X272" s="91" t="s">
        <v>432</v>
      </c>
      <c r="Y272" s="96"/>
      <c r="Z272" s="89" t="s">
        <v>2798</v>
      </c>
      <c r="AA272" s="95" t="s">
        <v>11239</v>
      </c>
      <c r="AB272" s="95" t="s">
        <v>11186</v>
      </c>
      <c r="AC272" s="95" t="s">
        <v>63</v>
      </c>
      <c r="AD272" s="95" t="s">
        <v>63</v>
      </c>
      <c r="AE272" s="95" t="s">
        <v>63</v>
      </c>
      <c r="AF272" s="95" t="s">
        <v>63</v>
      </c>
      <c r="AG272" s="194"/>
      <c r="AH272" s="95" t="s">
        <v>63</v>
      </c>
      <c r="AI272" s="97"/>
      <c r="AJ272" s="97" t="s">
        <v>65</v>
      </c>
      <c r="AK272" s="97" t="s">
        <v>66</v>
      </c>
      <c r="AL272" s="45" t="s">
        <v>67</v>
      </c>
      <c r="AM272" s="160" t="str">
        <f>MONTH(B272)&amp;"/"&amp;YEAR(B272)</f>
        <v>3/2026</v>
      </c>
      <c r="AN272" s="45">
        <f>WEEKNUM(B272)-WEEKNUM(EOMONTH(B272,-1)+1)+1</f>
        <v>4</v>
      </c>
      <c r="AO272" s="45" t="str">
        <f>MONTH(R272)&amp;"/"&amp;YEAR(R272)</f>
        <v>3/2026</v>
      </c>
      <c r="AP272" s="45">
        <f>WEEKNUM(R272)-WEEKNUM(EOMONTH(R272,-1)+1)+1</f>
        <v>5</v>
      </c>
      <c r="AQ272" s="45">
        <f>IF(AU272="S",IF(Q272="1. Aceitou o programa",R272-B272,0),0)</f>
        <v>8</v>
      </c>
      <c r="AR272" s="45">
        <f>IF(AU272="S",IF(AND(S272&lt;&gt;"",R272&lt;&gt;""),S272-R272,0),0)</f>
        <v>0</v>
      </c>
      <c r="AS272" s="45">
        <f>IF(AU272="S",IF(Q272="1. Aceitou o programa",IF(OR(X272="Não se Aplica",X272=""),IF(OR(W272="Não se Aplica",W272=""),0,W272-V272),AVERAGE(X272-W272,W272-V272)),0),0)</f>
        <v>0</v>
      </c>
      <c r="AT272" s="45">
        <f>IF(AU272="S",IF(AND(Q272="1. Aceitou o programa",AB272="Realizada"),IFERROR(IF(AA272="",0,AA272-R272),0),0),0)</f>
        <v>0</v>
      </c>
      <c r="AU272" s="45" t="str">
        <f>_xlfn.XLOOKUP(U272,'Lista Suspensa'!$AA$20:$AA$23,'Lista Suspensa'!$AB$20:$AB$23,"N/A")</f>
        <v>S</v>
      </c>
    </row>
    <row r="273" spans="1:47" ht="12" customHeight="1" x14ac:dyDescent="0.3">
      <c r="A273" s="87" t="s">
        <v>47</v>
      </c>
      <c r="B273" s="88">
        <v>46104</v>
      </c>
      <c r="C273" s="89" t="s">
        <v>48</v>
      </c>
      <c r="D273" s="89" t="s">
        <v>49</v>
      </c>
      <c r="E273" s="189">
        <v>594142601</v>
      </c>
      <c r="F273" s="182" t="s">
        <v>956</v>
      </c>
      <c r="G273" s="90">
        <v>6925503806</v>
      </c>
      <c r="H273" s="91">
        <v>22022</v>
      </c>
      <c r="I273" s="89"/>
      <c r="J273" s="89" t="s">
        <v>84</v>
      </c>
      <c r="K273" s="89" t="s">
        <v>52</v>
      </c>
      <c r="L273" s="89" t="s">
        <v>53</v>
      </c>
      <c r="M273" s="89" t="s">
        <v>957</v>
      </c>
      <c r="N273" s="89" t="s">
        <v>159</v>
      </c>
      <c r="O273" s="92" t="s">
        <v>958</v>
      </c>
      <c r="P273" s="93" t="s">
        <v>57</v>
      </c>
      <c r="Q273" s="110" t="s">
        <v>58</v>
      </c>
      <c r="R273" s="94">
        <v>46112</v>
      </c>
      <c r="S273" s="95"/>
      <c r="T273" s="95" t="s">
        <v>59</v>
      </c>
      <c r="U273" s="95" t="s">
        <v>60</v>
      </c>
      <c r="V273" s="91">
        <v>46112</v>
      </c>
      <c r="W273" s="91" t="s">
        <v>432</v>
      </c>
      <c r="X273" s="91" t="s">
        <v>432</v>
      </c>
      <c r="Y273" s="96"/>
      <c r="Z273" s="89" t="s">
        <v>2798</v>
      </c>
      <c r="AA273" s="95" t="s">
        <v>11240</v>
      </c>
      <c r="AB273" s="95" t="s">
        <v>11186</v>
      </c>
      <c r="AC273" s="95" t="s">
        <v>63</v>
      </c>
      <c r="AD273" s="95" t="s">
        <v>63</v>
      </c>
      <c r="AE273" s="95" t="s">
        <v>63</v>
      </c>
      <c r="AF273" s="95" t="s">
        <v>63</v>
      </c>
      <c r="AG273" s="194"/>
      <c r="AH273" s="95" t="s">
        <v>63</v>
      </c>
      <c r="AI273" s="97"/>
      <c r="AJ273" s="97" t="s">
        <v>65</v>
      </c>
      <c r="AK273" s="97" t="s">
        <v>66</v>
      </c>
      <c r="AL273" s="45" t="s">
        <v>67</v>
      </c>
      <c r="AM273" s="160" t="str">
        <f>MONTH(B273)&amp;"/"&amp;YEAR(B273)</f>
        <v>3/2026</v>
      </c>
      <c r="AN273" s="45">
        <f>WEEKNUM(B273)-WEEKNUM(EOMONTH(B273,-1)+1)+1</f>
        <v>4</v>
      </c>
      <c r="AO273" s="45" t="str">
        <f>MONTH(R273)&amp;"/"&amp;YEAR(R273)</f>
        <v>3/2026</v>
      </c>
      <c r="AP273" s="45">
        <f>WEEKNUM(R273)-WEEKNUM(EOMONTH(R273,-1)+1)+1</f>
        <v>5</v>
      </c>
      <c r="AQ273" s="45">
        <f>IF(AU273="S",IF(Q273="1. Aceitou o programa",R273-B273,0),0)</f>
        <v>8</v>
      </c>
      <c r="AR273" s="45">
        <f>IF(AU273="S",IF(AND(S273&lt;&gt;"",R273&lt;&gt;""),S273-R273,0),0)</f>
        <v>0</v>
      </c>
      <c r="AS273" s="45">
        <f>IF(AU273="S",IF(Q273="1. Aceitou o programa",IF(OR(X273="Não se Aplica",X273=""),IF(OR(W273="Não se Aplica",W273=""),0,W273-V273),AVERAGE(X273-W273,W273-V273)),0),0)</f>
        <v>0</v>
      </c>
      <c r="AT273" s="45">
        <f>IF(AU273="S",IF(AND(Q273="1. Aceitou o programa",AB273="Realizada"),IFERROR(IF(AA273="",0,AA273-R273),0),0),0)</f>
        <v>0</v>
      </c>
      <c r="AU273" s="45" t="str">
        <f>_xlfn.XLOOKUP(U273,'Lista Suspensa'!$AA$20:$AA$23,'Lista Suspensa'!$AB$20:$AB$23,"N/A")</f>
        <v>S</v>
      </c>
    </row>
    <row r="274" spans="1:47" ht="12" customHeight="1" x14ac:dyDescent="0.3">
      <c r="A274" s="87" t="s">
        <v>47</v>
      </c>
      <c r="B274" s="88">
        <v>46104</v>
      </c>
      <c r="C274" s="89" t="s">
        <v>48</v>
      </c>
      <c r="D274" s="89" t="s">
        <v>49</v>
      </c>
      <c r="E274" s="189">
        <v>755962354</v>
      </c>
      <c r="F274" s="182" t="s">
        <v>959</v>
      </c>
      <c r="G274" s="90">
        <v>83756965791</v>
      </c>
      <c r="H274" s="91">
        <v>21463</v>
      </c>
      <c r="I274" s="89"/>
      <c r="J274" s="89" t="s">
        <v>84</v>
      </c>
      <c r="K274" s="89" t="s">
        <v>76</v>
      </c>
      <c r="L274" s="89" t="s">
        <v>101</v>
      </c>
      <c r="M274" s="89" t="s">
        <v>960</v>
      </c>
      <c r="N274" s="89" t="s">
        <v>55</v>
      </c>
      <c r="O274" s="92" t="s">
        <v>961</v>
      </c>
      <c r="P274" s="93" t="s">
        <v>57</v>
      </c>
      <c r="Q274" s="110" t="s">
        <v>58</v>
      </c>
      <c r="R274" s="94">
        <v>46112</v>
      </c>
      <c r="S274" s="95"/>
      <c r="T274" s="95" t="s">
        <v>59</v>
      </c>
      <c r="U274" s="95" t="s">
        <v>60</v>
      </c>
      <c r="V274" s="91">
        <v>46112</v>
      </c>
      <c r="W274" s="91" t="s">
        <v>432</v>
      </c>
      <c r="X274" s="91" t="s">
        <v>432</v>
      </c>
      <c r="Y274" s="96"/>
      <c r="Z274" s="89" t="s">
        <v>2798</v>
      </c>
      <c r="AA274" s="95" t="s">
        <v>11241</v>
      </c>
      <c r="AB274" s="95" t="s">
        <v>11186</v>
      </c>
      <c r="AC274" s="95" t="s">
        <v>63</v>
      </c>
      <c r="AD274" s="95" t="s">
        <v>63</v>
      </c>
      <c r="AE274" s="95" t="s">
        <v>63</v>
      </c>
      <c r="AF274" s="95" t="s">
        <v>63</v>
      </c>
      <c r="AG274" s="194"/>
      <c r="AH274" s="95" t="s">
        <v>63</v>
      </c>
      <c r="AI274" s="97"/>
      <c r="AJ274" s="97" t="s">
        <v>65</v>
      </c>
      <c r="AK274" s="97" t="s">
        <v>66</v>
      </c>
      <c r="AL274" s="45" t="s">
        <v>67</v>
      </c>
      <c r="AM274" s="160" t="str">
        <f>MONTH(B274)&amp;"/"&amp;YEAR(B274)</f>
        <v>3/2026</v>
      </c>
      <c r="AN274" s="45">
        <f>WEEKNUM(B274)-WEEKNUM(EOMONTH(B274,-1)+1)+1</f>
        <v>4</v>
      </c>
      <c r="AO274" s="45" t="str">
        <f>MONTH(R274)&amp;"/"&amp;YEAR(R274)</f>
        <v>3/2026</v>
      </c>
      <c r="AP274" s="45">
        <f>WEEKNUM(R274)-WEEKNUM(EOMONTH(R274,-1)+1)+1</f>
        <v>5</v>
      </c>
      <c r="AQ274" s="45">
        <f>IF(AU274="S",IF(Q274="1. Aceitou o programa",R274-B274,0),0)</f>
        <v>8</v>
      </c>
      <c r="AR274" s="45">
        <f>IF(AU274="S",IF(AND(S274&lt;&gt;"",R274&lt;&gt;""),S274-R274,0),0)</f>
        <v>0</v>
      </c>
      <c r="AS274" s="45">
        <f>IF(AU274="S",IF(Q274="1. Aceitou o programa",IF(OR(X274="Não se Aplica",X274=""),IF(OR(W274="Não se Aplica",W274=""),0,W274-V274),AVERAGE(X274-W274,W274-V274)),0),0)</f>
        <v>0</v>
      </c>
      <c r="AT274" s="45">
        <f>IF(AU274="S",IF(AND(Q274="1. Aceitou o programa",AB274="Realizada"),IFERROR(IF(AA274="",0,AA274-R274),0),0),0)</f>
        <v>0</v>
      </c>
      <c r="AU274" s="45" t="str">
        <f>_xlfn.XLOOKUP(U274,'Lista Suspensa'!$AA$20:$AA$23,'Lista Suspensa'!$AB$20:$AB$23,"N/A")</f>
        <v>S</v>
      </c>
    </row>
    <row r="275" spans="1:47" ht="12" customHeight="1" x14ac:dyDescent="0.3">
      <c r="A275" s="87" t="s">
        <v>47</v>
      </c>
      <c r="B275" s="88">
        <v>46104</v>
      </c>
      <c r="C275" s="89" t="s">
        <v>48</v>
      </c>
      <c r="D275" s="89" t="s">
        <v>49</v>
      </c>
      <c r="E275" s="189">
        <v>753644312</v>
      </c>
      <c r="F275" s="182" t="s">
        <v>962</v>
      </c>
      <c r="G275" s="90">
        <v>13129573798</v>
      </c>
      <c r="H275" s="91">
        <v>32290</v>
      </c>
      <c r="I275" s="89"/>
      <c r="J275" s="89" t="s">
        <v>51</v>
      </c>
      <c r="K275" s="89" t="s">
        <v>76</v>
      </c>
      <c r="L275" s="89" t="s">
        <v>101</v>
      </c>
      <c r="M275" s="89" t="s">
        <v>960</v>
      </c>
      <c r="N275" s="89" t="s">
        <v>97</v>
      </c>
      <c r="O275" s="92" t="s">
        <v>963</v>
      </c>
      <c r="P275" s="93" t="s">
        <v>57</v>
      </c>
      <c r="Q275" s="110" t="s">
        <v>58</v>
      </c>
      <c r="R275" s="94">
        <v>46112</v>
      </c>
      <c r="S275" s="95"/>
      <c r="T275" s="95" t="s">
        <v>59</v>
      </c>
      <c r="U275" s="95" t="s">
        <v>60</v>
      </c>
      <c r="V275" s="91">
        <v>46112</v>
      </c>
      <c r="W275" s="91" t="s">
        <v>432</v>
      </c>
      <c r="X275" s="91" t="s">
        <v>432</v>
      </c>
      <c r="Y275" s="96"/>
      <c r="Z275" s="89" t="s">
        <v>2798</v>
      </c>
      <c r="AA275" s="95" t="s">
        <v>11242</v>
      </c>
      <c r="AB275" s="95" t="s">
        <v>11186</v>
      </c>
      <c r="AC275" s="95" t="s">
        <v>63</v>
      </c>
      <c r="AD275" s="95" t="s">
        <v>63</v>
      </c>
      <c r="AE275" s="95" t="s">
        <v>63</v>
      </c>
      <c r="AF275" s="95" t="s">
        <v>63</v>
      </c>
      <c r="AG275" s="194"/>
      <c r="AH275" s="95" t="s">
        <v>63</v>
      </c>
      <c r="AI275" s="97"/>
      <c r="AJ275" s="97" t="s">
        <v>65</v>
      </c>
      <c r="AK275" s="97" t="s">
        <v>66</v>
      </c>
      <c r="AL275" s="45" t="s">
        <v>67</v>
      </c>
      <c r="AM275" s="160" t="str">
        <f>MONTH(B275)&amp;"/"&amp;YEAR(B275)</f>
        <v>3/2026</v>
      </c>
      <c r="AN275" s="45">
        <f>WEEKNUM(B275)-WEEKNUM(EOMONTH(B275,-1)+1)+1</f>
        <v>4</v>
      </c>
      <c r="AO275" s="45" t="str">
        <f>MONTH(R275)&amp;"/"&amp;YEAR(R275)</f>
        <v>3/2026</v>
      </c>
      <c r="AP275" s="45">
        <f>WEEKNUM(R275)-WEEKNUM(EOMONTH(R275,-1)+1)+1</f>
        <v>5</v>
      </c>
      <c r="AQ275" s="45">
        <f>IF(AU275="S",IF(Q275="1. Aceitou o programa",R275-B275,0),0)</f>
        <v>8</v>
      </c>
      <c r="AR275" s="45">
        <f>IF(AU275="S",IF(AND(S275&lt;&gt;"",R275&lt;&gt;""),S275-R275,0),0)</f>
        <v>0</v>
      </c>
      <c r="AS275" s="45">
        <f>IF(AU275="S",IF(Q275="1. Aceitou o programa",IF(OR(X275="Não se Aplica",X275=""),IF(OR(W275="Não se Aplica",W275=""),0,W275-V275),AVERAGE(X275-W275,W275-V275)),0),0)</f>
        <v>0</v>
      </c>
      <c r="AT275" s="45">
        <f>IF(AU275="S",IF(AND(Q275="1. Aceitou o programa",AB275="Realizada"),IFERROR(IF(AA275="",0,AA275-R275),0),0),0)</f>
        <v>0</v>
      </c>
      <c r="AU275" s="45" t="str">
        <f>_xlfn.XLOOKUP(U275,'Lista Suspensa'!$AA$20:$AA$23,'Lista Suspensa'!$AB$20:$AB$23,"N/A")</f>
        <v>S</v>
      </c>
    </row>
    <row r="276" spans="1:47" ht="12" customHeight="1" x14ac:dyDescent="0.3">
      <c r="A276" s="87" t="s">
        <v>47</v>
      </c>
      <c r="B276" s="88">
        <v>46104</v>
      </c>
      <c r="C276" s="89" t="s">
        <v>48</v>
      </c>
      <c r="D276" s="89" t="s">
        <v>49</v>
      </c>
      <c r="E276" s="189">
        <v>794036287</v>
      </c>
      <c r="F276" s="182" t="s">
        <v>964</v>
      </c>
      <c r="G276" s="90">
        <v>23853348874</v>
      </c>
      <c r="H276" s="91">
        <v>38682</v>
      </c>
      <c r="I276" s="89"/>
      <c r="J276" s="89" t="s">
        <v>51</v>
      </c>
      <c r="K276" s="89" t="s">
        <v>52</v>
      </c>
      <c r="L276" s="89" t="s">
        <v>85</v>
      </c>
      <c r="M276" s="89" t="s">
        <v>965</v>
      </c>
      <c r="N276" s="89" t="s">
        <v>97</v>
      </c>
      <c r="O276" s="92" t="s">
        <v>966</v>
      </c>
      <c r="P276" s="93" t="s">
        <v>57</v>
      </c>
      <c r="Q276" s="110" t="s">
        <v>58</v>
      </c>
      <c r="R276" s="94">
        <v>46112</v>
      </c>
      <c r="S276" s="95"/>
      <c r="T276" s="95" t="s">
        <v>59</v>
      </c>
      <c r="U276" s="95" t="s">
        <v>60</v>
      </c>
      <c r="V276" s="91">
        <v>46112</v>
      </c>
      <c r="W276" s="91" t="s">
        <v>432</v>
      </c>
      <c r="X276" s="91" t="s">
        <v>432</v>
      </c>
      <c r="Y276" s="96"/>
      <c r="Z276" s="89" t="s">
        <v>2798</v>
      </c>
      <c r="AA276" s="95" t="s">
        <v>11243</v>
      </c>
      <c r="AB276" s="95" t="s">
        <v>11186</v>
      </c>
      <c r="AC276" s="95" t="s">
        <v>63</v>
      </c>
      <c r="AD276" s="95" t="s">
        <v>63</v>
      </c>
      <c r="AE276" s="95" t="s">
        <v>63</v>
      </c>
      <c r="AF276" s="95" t="s">
        <v>63</v>
      </c>
      <c r="AG276" s="194"/>
      <c r="AH276" s="95" t="s">
        <v>63</v>
      </c>
      <c r="AI276" s="97"/>
      <c r="AJ276" s="97" t="s">
        <v>65</v>
      </c>
      <c r="AK276" s="97" t="s">
        <v>66</v>
      </c>
      <c r="AL276" s="45" t="s">
        <v>67</v>
      </c>
      <c r="AM276" s="160" t="str">
        <f>MONTH(B276)&amp;"/"&amp;YEAR(B276)</f>
        <v>3/2026</v>
      </c>
      <c r="AN276" s="45">
        <f>WEEKNUM(B276)-WEEKNUM(EOMONTH(B276,-1)+1)+1</f>
        <v>4</v>
      </c>
      <c r="AO276" s="45" t="str">
        <f>MONTH(R276)&amp;"/"&amp;YEAR(R276)</f>
        <v>3/2026</v>
      </c>
      <c r="AP276" s="45">
        <f>WEEKNUM(R276)-WEEKNUM(EOMONTH(R276,-1)+1)+1</f>
        <v>5</v>
      </c>
      <c r="AQ276" s="45">
        <f>IF(AU276="S",IF(Q276="1. Aceitou o programa",R276-B276,0),0)</f>
        <v>8</v>
      </c>
      <c r="AR276" s="45">
        <f>IF(AU276="S",IF(AND(S276&lt;&gt;"",R276&lt;&gt;""),S276-R276,0),0)</f>
        <v>0</v>
      </c>
      <c r="AS276" s="45">
        <f>IF(AU276="S",IF(Q276="1. Aceitou o programa",IF(OR(X276="Não se Aplica",X276=""),IF(OR(W276="Não se Aplica",W276=""),0,W276-V276),AVERAGE(X276-W276,W276-V276)),0),0)</f>
        <v>0</v>
      </c>
      <c r="AT276" s="45">
        <f>IF(AU276="S",IF(AND(Q276="1. Aceitou o programa",AB276="Realizada"),IFERROR(IF(AA276="",0,AA276-R276),0),0),0)</f>
        <v>0</v>
      </c>
      <c r="AU276" s="45" t="str">
        <f>_xlfn.XLOOKUP(U276,'Lista Suspensa'!$AA$20:$AA$23,'Lista Suspensa'!$AB$20:$AB$23,"N/A")</f>
        <v>S</v>
      </c>
    </row>
    <row r="277" spans="1:47" ht="12" customHeight="1" x14ac:dyDescent="0.3">
      <c r="A277" s="87" t="s">
        <v>47</v>
      </c>
      <c r="B277" s="88">
        <v>46104</v>
      </c>
      <c r="C277" s="89" t="s">
        <v>48</v>
      </c>
      <c r="D277" s="89" t="s">
        <v>49</v>
      </c>
      <c r="E277" s="189">
        <v>93981658</v>
      </c>
      <c r="F277" s="182" t="s">
        <v>967</v>
      </c>
      <c r="G277" s="90">
        <v>9402823727</v>
      </c>
      <c r="H277" s="91">
        <v>29866</v>
      </c>
      <c r="I277" s="89"/>
      <c r="J277" s="89" t="s">
        <v>51</v>
      </c>
      <c r="K277" s="89" t="s">
        <v>76</v>
      </c>
      <c r="L277" s="89" t="s">
        <v>338</v>
      </c>
      <c r="M277" s="89" t="s">
        <v>968</v>
      </c>
      <c r="N277" s="89" t="s">
        <v>331</v>
      </c>
      <c r="O277" s="92" t="s">
        <v>969</v>
      </c>
      <c r="P277" s="93" t="s">
        <v>57</v>
      </c>
      <c r="Q277" s="110" t="s">
        <v>58</v>
      </c>
      <c r="R277" s="94">
        <v>46112</v>
      </c>
      <c r="S277" s="95"/>
      <c r="T277" s="95" t="s">
        <v>59</v>
      </c>
      <c r="U277" s="95" t="s">
        <v>60</v>
      </c>
      <c r="V277" s="91">
        <v>46112</v>
      </c>
      <c r="W277" s="91" t="s">
        <v>432</v>
      </c>
      <c r="X277" s="91" t="s">
        <v>432</v>
      </c>
      <c r="Y277" s="96"/>
      <c r="Z277" s="89" t="s">
        <v>2798</v>
      </c>
      <c r="AA277" s="95" t="s">
        <v>11244</v>
      </c>
      <c r="AB277" s="95" t="s">
        <v>11186</v>
      </c>
      <c r="AC277" s="95" t="s">
        <v>63</v>
      </c>
      <c r="AD277" s="95" t="s">
        <v>63</v>
      </c>
      <c r="AE277" s="95" t="s">
        <v>63</v>
      </c>
      <c r="AF277" s="95" t="s">
        <v>63</v>
      </c>
      <c r="AG277" s="194"/>
      <c r="AH277" s="95" t="s">
        <v>63</v>
      </c>
      <c r="AI277" s="97"/>
      <c r="AJ277" s="97" t="s">
        <v>65</v>
      </c>
      <c r="AK277" s="97" t="s">
        <v>66</v>
      </c>
      <c r="AL277" s="45" t="s">
        <v>67</v>
      </c>
      <c r="AM277" s="160" t="str">
        <f>MONTH(B277)&amp;"/"&amp;YEAR(B277)</f>
        <v>3/2026</v>
      </c>
      <c r="AN277" s="45">
        <f>WEEKNUM(B277)-WEEKNUM(EOMONTH(B277,-1)+1)+1</f>
        <v>4</v>
      </c>
      <c r="AO277" s="45" t="str">
        <f>MONTH(R277)&amp;"/"&amp;YEAR(R277)</f>
        <v>3/2026</v>
      </c>
      <c r="AP277" s="45">
        <f>WEEKNUM(R277)-WEEKNUM(EOMONTH(R277,-1)+1)+1</f>
        <v>5</v>
      </c>
      <c r="AQ277" s="45">
        <f>IF(AU277="S",IF(Q277="1. Aceitou o programa",R277-B277,0),0)</f>
        <v>8</v>
      </c>
      <c r="AR277" s="45">
        <f>IF(AU277="S",IF(AND(S277&lt;&gt;"",R277&lt;&gt;""),S277-R277,0),0)</f>
        <v>0</v>
      </c>
      <c r="AS277" s="45">
        <f>IF(AU277="S",IF(Q277="1. Aceitou o programa",IF(OR(X277="Não se Aplica",X277=""),IF(OR(W277="Não se Aplica",W277=""),0,W277-V277),AVERAGE(X277-W277,W277-V277)),0),0)</f>
        <v>0</v>
      </c>
      <c r="AT277" s="45">
        <f>IF(AU277="S",IF(AND(Q277="1. Aceitou o programa",AB277="Realizada"),IFERROR(IF(AA277="",0,AA277-R277),0),0),0)</f>
        <v>0</v>
      </c>
      <c r="AU277" s="45" t="str">
        <f>_xlfn.XLOOKUP(U277,'Lista Suspensa'!$AA$20:$AA$23,'Lista Suspensa'!$AB$20:$AB$23,"N/A")</f>
        <v>S</v>
      </c>
    </row>
    <row r="278" spans="1:47" ht="12" customHeight="1" x14ac:dyDescent="0.3">
      <c r="A278" s="87" t="s">
        <v>47</v>
      </c>
      <c r="B278" s="88">
        <v>46104</v>
      </c>
      <c r="C278" s="89" t="s">
        <v>48</v>
      </c>
      <c r="D278" s="89" t="s">
        <v>49</v>
      </c>
      <c r="E278" s="189">
        <v>745802087</v>
      </c>
      <c r="F278" s="182" t="s">
        <v>970</v>
      </c>
      <c r="G278" s="90">
        <v>84689374791</v>
      </c>
      <c r="H278" s="91">
        <v>24035</v>
      </c>
      <c r="I278" s="89"/>
      <c r="J278" s="89" t="s">
        <v>51</v>
      </c>
      <c r="K278" s="89" t="s">
        <v>76</v>
      </c>
      <c r="L278" s="89" t="s">
        <v>95</v>
      </c>
      <c r="M278" s="89" t="s">
        <v>971</v>
      </c>
      <c r="N278" s="89" t="s">
        <v>97</v>
      </c>
      <c r="O278" s="92" t="s">
        <v>972</v>
      </c>
      <c r="P278" s="93" t="s">
        <v>57</v>
      </c>
      <c r="Q278" s="110" t="s">
        <v>58</v>
      </c>
      <c r="R278" s="94">
        <v>46112</v>
      </c>
      <c r="S278" s="95"/>
      <c r="T278" s="95" t="s">
        <v>59</v>
      </c>
      <c r="U278" s="95" t="s">
        <v>60</v>
      </c>
      <c r="V278" s="91">
        <v>46112</v>
      </c>
      <c r="W278" s="91" t="s">
        <v>432</v>
      </c>
      <c r="X278" s="91" t="s">
        <v>432</v>
      </c>
      <c r="Y278" s="96"/>
      <c r="Z278" s="89" t="s">
        <v>2798</v>
      </c>
      <c r="AA278" s="95" t="s">
        <v>11245</v>
      </c>
      <c r="AB278" s="95" t="s">
        <v>11186</v>
      </c>
      <c r="AC278" s="95" t="s">
        <v>63</v>
      </c>
      <c r="AD278" s="95" t="s">
        <v>63</v>
      </c>
      <c r="AE278" s="95" t="s">
        <v>63</v>
      </c>
      <c r="AF278" s="95" t="s">
        <v>63</v>
      </c>
      <c r="AG278" s="194"/>
      <c r="AH278" s="95" t="s">
        <v>63</v>
      </c>
      <c r="AI278" s="97"/>
      <c r="AJ278" s="97" t="s">
        <v>65</v>
      </c>
      <c r="AK278" s="97" t="s">
        <v>66</v>
      </c>
      <c r="AL278" s="45" t="s">
        <v>67</v>
      </c>
      <c r="AM278" s="160" t="str">
        <f>MONTH(B278)&amp;"/"&amp;YEAR(B278)</f>
        <v>3/2026</v>
      </c>
      <c r="AN278" s="45">
        <f>WEEKNUM(B278)-WEEKNUM(EOMONTH(B278,-1)+1)+1</f>
        <v>4</v>
      </c>
      <c r="AO278" s="45" t="str">
        <f>MONTH(R278)&amp;"/"&amp;YEAR(R278)</f>
        <v>3/2026</v>
      </c>
      <c r="AP278" s="45">
        <f>WEEKNUM(R278)-WEEKNUM(EOMONTH(R278,-1)+1)+1</f>
        <v>5</v>
      </c>
      <c r="AQ278" s="45">
        <f>IF(AU278="S",IF(Q278="1. Aceitou o programa",R278-B278,0),0)</f>
        <v>8</v>
      </c>
      <c r="AR278" s="45">
        <f>IF(AU278="S",IF(AND(S278&lt;&gt;"",R278&lt;&gt;""),S278-R278,0),0)</f>
        <v>0</v>
      </c>
      <c r="AS278" s="45">
        <f>IF(AU278="S",IF(Q278="1. Aceitou o programa",IF(OR(X278="Não se Aplica",X278=""),IF(OR(W278="Não se Aplica",W278=""),0,W278-V278),AVERAGE(X278-W278,W278-V278)),0),0)</f>
        <v>0</v>
      </c>
      <c r="AT278" s="45">
        <f>IF(AU278="S",IF(AND(Q278="1. Aceitou o programa",AB278="Realizada"),IFERROR(IF(AA278="",0,AA278-R278),0),0),0)</f>
        <v>0</v>
      </c>
      <c r="AU278" s="45" t="str">
        <f>_xlfn.XLOOKUP(U278,'Lista Suspensa'!$AA$20:$AA$23,'Lista Suspensa'!$AB$20:$AB$23,"N/A")</f>
        <v>S</v>
      </c>
    </row>
    <row r="279" spans="1:47" ht="12" customHeight="1" x14ac:dyDescent="0.3">
      <c r="A279" s="87" t="s">
        <v>47</v>
      </c>
      <c r="B279" s="88">
        <v>46104</v>
      </c>
      <c r="C279" s="89" t="s">
        <v>48</v>
      </c>
      <c r="D279" s="89" t="s">
        <v>49</v>
      </c>
      <c r="E279" s="189">
        <v>745810543</v>
      </c>
      <c r="F279" s="182" t="s">
        <v>973</v>
      </c>
      <c r="G279" s="90">
        <v>5389552792</v>
      </c>
      <c r="H279" s="91">
        <v>28702</v>
      </c>
      <c r="I279" s="89"/>
      <c r="J279" s="89" t="s">
        <v>51</v>
      </c>
      <c r="K279" s="89" t="s">
        <v>76</v>
      </c>
      <c r="L279" s="89" t="s">
        <v>95</v>
      </c>
      <c r="M279" s="89" t="s">
        <v>974</v>
      </c>
      <c r="N279" s="89" t="s">
        <v>97</v>
      </c>
      <c r="O279" s="92" t="s">
        <v>975</v>
      </c>
      <c r="P279" s="93" t="s">
        <v>57</v>
      </c>
      <c r="Q279" s="110" t="s">
        <v>58</v>
      </c>
      <c r="R279" s="94">
        <v>46112</v>
      </c>
      <c r="S279" s="95"/>
      <c r="T279" s="95" t="s">
        <v>59</v>
      </c>
      <c r="U279" s="95" t="s">
        <v>60</v>
      </c>
      <c r="V279" s="91">
        <v>46112</v>
      </c>
      <c r="W279" s="91" t="s">
        <v>432</v>
      </c>
      <c r="X279" s="91" t="s">
        <v>432</v>
      </c>
      <c r="Y279" s="96"/>
      <c r="Z279" s="89" t="s">
        <v>2798</v>
      </c>
      <c r="AA279" s="95" t="s">
        <v>11246</v>
      </c>
      <c r="AB279" s="95" t="s">
        <v>11186</v>
      </c>
      <c r="AC279" s="95" t="s">
        <v>63</v>
      </c>
      <c r="AD279" s="95" t="s">
        <v>63</v>
      </c>
      <c r="AE279" s="95" t="s">
        <v>63</v>
      </c>
      <c r="AF279" s="95" t="s">
        <v>63</v>
      </c>
      <c r="AG279" s="194"/>
      <c r="AH279" s="95" t="s">
        <v>63</v>
      </c>
      <c r="AI279" s="97"/>
      <c r="AJ279" s="97" t="s">
        <v>65</v>
      </c>
      <c r="AK279" s="97" t="s">
        <v>66</v>
      </c>
      <c r="AL279" s="45" t="s">
        <v>67</v>
      </c>
      <c r="AM279" s="160" t="str">
        <f>MONTH(B279)&amp;"/"&amp;YEAR(B279)</f>
        <v>3/2026</v>
      </c>
      <c r="AN279" s="45">
        <f>WEEKNUM(B279)-WEEKNUM(EOMONTH(B279,-1)+1)+1</f>
        <v>4</v>
      </c>
      <c r="AO279" s="45" t="str">
        <f>MONTH(R279)&amp;"/"&amp;YEAR(R279)</f>
        <v>3/2026</v>
      </c>
      <c r="AP279" s="45">
        <f>WEEKNUM(R279)-WEEKNUM(EOMONTH(R279,-1)+1)+1</f>
        <v>5</v>
      </c>
      <c r="AQ279" s="45">
        <f>IF(AU279="S",IF(Q279="1. Aceitou o programa",R279-B279,0),0)</f>
        <v>8</v>
      </c>
      <c r="AR279" s="45">
        <f>IF(AU279="S",IF(AND(S279&lt;&gt;"",R279&lt;&gt;""),S279-R279,0),0)</f>
        <v>0</v>
      </c>
      <c r="AS279" s="45">
        <f>IF(AU279="S",IF(Q279="1. Aceitou o programa",IF(OR(X279="Não se Aplica",X279=""),IF(OR(W279="Não se Aplica",W279=""),0,W279-V279),AVERAGE(X279-W279,W279-V279)),0),0)</f>
        <v>0</v>
      </c>
      <c r="AT279" s="45">
        <f>IF(AU279="S",IF(AND(Q279="1. Aceitou o programa",AB279="Realizada"),IFERROR(IF(AA279="",0,AA279-R279),0),0),0)</f>
        <v>0</v>
      </c>
      <c r="AU279" s="45" t="str">
        <f>_xlfn.XLOOKUP(U279,'Lista Suspensa'!$AA$20:$AA$23,'Lista Suspensa'!$AB$20:$AB$23,"N/A")</f>
        <v>S</v>
      </c>
    </row>
    <row r="280" spans="1:47" ht="12" customHeight="1" x14ac:dyDescent="0.3">
      <c r="A280" s="87" t="s">
        <v>47</v>
      </c>
      <c r="B280" s="88">
        <v>46104</v>
      </c>
      <c r="C280" s="89" t="s">
        <v>48</v>
      </c>
      <c r="D280" s="89" t="s">
        <v>49</v>
      </c>
      <c r="E280" s="189">
        <v>82935744</v>
      </c>
      <c r="F280" s="182" t="s">
        <v>976</v>
      </c>
      <c r="G280" s="90">
        <v>76755118591</v>
      </c>
      <c r="H280" s="91">
        <v>27413</v>
      </c>
      <c r="I280" s="89"/>
      <c r="J280" s="89" t="s">
        <v>84</v>
      </c>
      <c r="K280" s="89" t="s">
        <v>52</v>
      </c>
      <c r="L280" s="89" t="s">
        <v>53</v>
      </c>
      <c r="M280" s="89" t="s">
        <v>977</v>
      </c>
      <c r="N280" s="89" t="s">
        <v>159</v>
      </c>
      <c r="O280" s="92" t="s">
        <v>978</v>
      </c>
      <c r="P280" s="93" t="s">
        <v>57</v>
      </c>
      <c r="Q280" s="110" t="s">
        <v>58</v>
      </c>
      <c r="R280" s="94">
        <v>46112</v>
      </c>
      <c r="S280" s="95"/>
      <c r="T280" s="95" t="s">
        <v>59</v>
      </c>
      <c r="U280" s="95" t="s">
        <v>60</v>
      </c>
      <c r="V280" s="91">
        <v>46112</v>
      </c>
      <c r="W280" s="91" t="s">
        <v>432</v>
      </c>
      <c r="X280" s="91" t="s">
        <v>432</v>
      </c>
      <c r="Y280" s="96"/>
      <c r="Z280" s="89" t="s">
        <v>2798</v>
      </c>
      <c r="AA280" s="95" t="s">
        <v>11136</v>
      </c>
      <c r="AB280" s="95" t="s">
        <v>11186</v>
      </c>
      <c r="AC280" s="95" t="s">
        <v>63</v>
      </c>
      <c r="AD280" s="95" t="s">
        <v>63</v>
      </c>
      <c r="AE280" s="95" t="s">
        <v>63</v>
      </c>
      <c r="AF280" s="95" t="s">
        <v>63</v>
      </c>
      <c r="AG280" s="194"/>
      <c r="AH280" s="95" t="s">
        <v>63</v>
      </c>
      <c r="AI280" s="97"/>
      <c r="AJ280" s="97" t="s">
        <v>65</v>
      </c>
      <c r="AK280" s="97" t="s">
        <v>66</v>
      </c>
      <c r="AL280" s="45" t="s">
        <v>67</v>
      </c>
      <c r="AM280" s="160" t="str">
        <f>MONTH(B280)&amp;"/"&amp;YEAR(B280)</f>
        <v>3/2026</v>
      </c>
      <c r="AN280" s="45">
        <f>WEEKNUM(B280)-WEEKNUM(EOMONTH(B280,-1)+1)+1</f>
        <v>4</v>
      </c>
      <c r="AO280" s="45" t="str">
        <f>MONTH(R280)&amp;"/"&amp;YEAR(R280)</f>
        <v>3/2026</v>
      </c>
      <c r="AP280" s="45">
        <f>WEEKNUM(R280)-WEEKNUM(EOMONTH(R280,-1)+1)+1</f>
        <v>5</v>
      </c>
      <c r="AQ280" s="45">
        <f>IF(AU280="S",IF(Q280="1. Aceitou o programa",R280-B280,0),0)</f>
        <v>8</v>
      </c>
      <c r="AR280" s="45">
        <f>IF(AU280="S",IF(AND(S280&lt;&gt;"",R280&lt;&gt;""),S280-R280,0),0)</f>
        <v>0</v>
      </c>
      <c r="AS280" s="45">
        <f>IF(AU280="S",IF(Q280="1. Aceitou o programa",IF(OR(X280="Não se Aplica",X280=""),IF(OR(W280="Não se Aplica",W280=""),0,W280-V280),AVERAGE(X280-W280,W280-V280)),0),0)</f>
        <v>0</v>
      </c>
      <c r="AT280" s="45">
        <f>IF(AU280="S",IF(AND(Q280="1. Aceitou o programa",AB280="Realizada"),IFERROR(IF(AA280="",0,AA280-R280),0),0),0)</f>
        <v>0</v>
      </c>
      <c r="AU280" s="45" t="str">
        <f>_xlfn.XLOOKUP(U280,'Lista Suspensa'!$AA$20:$AA$23,'Lista Suspensa'!$AB$20:$AB$23,"N/A")</f>
        <v>S</v>
      </c>
    </row>
    <row r="281" spans="1:47" ht="12" customHeight="1" x14ac:dyDescent="0.3">
      <c r="A281" s="87" t="s">
        <v>47</v>
      </c>
      <c r="B281" s="88">
        <v>46104</v>
      </c>
      <c r="C281" s="89" t="s">
        <v>48</v>
      </c>
      <c r="D281" s="89" t="s">
        <v>49</v>
      </c>
      <c r="E281" s="189">
        <v>319363139</v>
      </c>
      <c r="F281" s="182" t="s">
        <v>979</v>
      </c>
      <c r="G281" s="90">
        <v>3791718720</v>
      </c>
      <c r="H281" s="91">
        <v>17631</v>
      </c>
      <c r="I281" s="89"/>
      <c r="J281" s="89" t="s">
        <v>84</v>
      </c>
      <c r="K281" s="89" t="s">
        <v>76</v>
      </c>
      <c r="L281" s="89" t="s">
        <v>95</v>
      </c>
      <c r="M281" s="89" t="s">
        <v>980</v>
      </c>
      <c r="N281" s="89" t="s">
        <v>71</v>
      </c>
      <c r="O281" s="92" t="s">
        <v>981</v>
      </c>
      <c r="P281" s="93" t="s">
        <v>57</v>
      </c>
      <c r="Q281" s="110" t="s">
        <v>58</v>
      </c>
      <c r="R281" s="94">
        <v>46112</v>
      </c>
      <c r="S281" s="95"/>
      <c r="T281" s="95" t="s">
        <v>59</v>
      </c>
      <c r="U281" s="95" t="s">
        <v>60</v>
      </c>
      <c r="V281" s="91">
        <v>46112</v>
      </c>
      <c r="W281" s="91" t="s">
        <v>432</v>
      </c>
      <c r="X281" s="91" t="s">
        <v>432</v>
      </c>
      <c r="Y281" s="96"/>
      <c r="Z281" s="89" t="s">
        <v>2798</v>
      </c>
      <c r="AA281" s="95" t="s">
        <v>11137</v>
      </c>
      <c r="AB281" s="95" t="s">
        <v>11186</v>
      </c>
      <c r="AC281" s="95" t="s">
        <v>63</v>
      </c>
      <c r="AD281" s="95" t="s">
        <v>63</v>
      </c>
      <c r="AE281" s="95" t="s">
        <v>63</v>
      </c>
      <c r="AF281" s="95" t="s">
        <v>63</v>
      </c>
      <c r="AG281" s="194"/>
      <c r="AH281" s="95" t="s">
        <v>63</v>
      </c>
      <c r="AI281" s="97"/>
      <c r="AJ281" s="97" t="s">
        <v>65</v>
      </c>
      <c r="AK281" s="97" t="s">
        <v>66</v>
      </c>
      <c r="AL281" s="45" t="s">
        <v>67</v>
      </c>
      <c r="AM281" s="160" t="str">
        <f>MONTH(B281)&amp;"/"&amp;YEAR(B281)</f>
        <v>3/2026</v>
      </c>
      <c r="AN281" s="45">
        <f>WEEKNUM(B281)-WEEKNUM(EOMONTH(B281,-1)+1)+1</f>
        <v>4</v>
      </c>
      <c r="AO281" s="45" t="str">
        <f>MONTH(R281)&amp;"/"&amp;YEAR(R281)</f>
        <v>3/2026</v>
      </c>
      <c r="AP281" s="45">
        <f>WEEKNUM(R281)-WEEKNUM(EOMONTH(R281,-1)+1)+1</f>
        <v>5</v>
      </c>
      <c r="AQ281" s="45">
        <f>IF(AU281="S",IF(Q281="1. Aceitou o programa",R281-B281,0),0)</f>
        <v>8</v>
      </c>
      <c r="AR281" s="45">
        <f>IF(AU281="S",IF(AND(S281&lt;&gt;"",R281&lt;&gt;""),S281-R281,0),0)</f>
        <v>0</v>
      </c>
      <c r="AS281" s="45">
        <f>IF(AU281="S",IF(Q281="1. Aceitou o programa",IF(OR(X281="Não se Aplica",X281=""),IF(OR(W281="Não se Aplica",W281=""),0,W281-V281),AVERAGE(X281-W281,W281-V281)),0),0)</f>
        <v>0</v>
      </c>
      <c r="AT281" s="45">
        <f>IF(AU281="S",IF(AND(Q281="1. Aceitou o programa",AB281="Realizada"),IFERROR(IF(AA281="",0,AA281-R281),0),0),0)</f>
        <v>0</v>
      </c>
      <c r="AU281" s="45" t="str">
        <f>_xlfn.XLOOKUP(U281,'Lista Suspensa'!$AA$20:$AA$23,'Lista Suspensa'!$AB$20:$AB$23,"N/A")</f>
        <v>S</v>
      </c>
    </row>
    <row r="282" spans="1:47" ht="12" customHeight="1" x14ac:dyDescent="0.3">
      <c r="A282" s="87" t="s">
        <v>47</v>
      </c>
      <c r="B282" s="88">
        <v>46104</v>
      </c>
      <c r="C282" s="89" t="s">
        <v>48</v>
      </c>
      <c r="D282" s="89" t="s">
        <v>49</v>
      </c>
      <c r="E282" s="189">
        <v>594074339</v>
      </c>
      <c r="F282" s="182" t="s">
        <v>982</v>
      </c>
      <c r="G282" s="90">
        <v>50737433850</v>
      </c>
      <c r="H282" s="91">
        <v>36595</v>
      </c>
      <c r="I282" s="89"/>
      <c r="J282" s="89" t="s">
        <v>51</v>
      </c>
      <c r="K282" s="89" t="s">
        <v>52</v>
      </c>
      <c r="L282" s="89" t="s">
        <v>53</v>
      </c>
      <c r="M282" s="89" t="s">
        <v>983</v>
      </c>
      <c r="N282" s="89" t="s">
        <v>159</v>
      </c>
      <c r="O282" s="92" t="s">
        <v>984</v>
      </c>
      <c r="P282" s="93" t="s">
        <v>57</v>
      </c>
      <c r="Q282" s="110" t="s">
        <v>58</v>
      </c>
      <c r="R282" s="94">
        <v>46112</v>
      </c>
      <c r="S282" s="95"/>
      <c r="T282" s="95" t="s">
        <v>59</v>
      </c>
      <c r="U282" s="95" t="s">
        <v>60</v>
      </c>
      <c r="V282" s="91">
        <v>46112</v>
      </c>
      <c r="W282" s="91" t="s">
        <v>432</v>
      </c>
      <c r="X282" s="91" t="s">
        <v>432</v>
      </c>
      <c r="Y282" s="96"/>
      <c r="Z282" s="89" t="s">
        <v>2798</v>
      </c>
      <c r="AA282" s="95" t="s">
        <v>11138</v>
      </c>
      <c r="AB282" s="95" t="s">
        <v>11186</v>
      </c>
      <c r="AC282" s="95" t="s">
        <v>63</v>
      </c>
      <c r="AD282" s="95" t="s">
        <v>63</v>
      </c>
      <c r="AE282" s="95" t="s">
        <v>63</v>
      </c>
      <c r="AF282" s="95" t="s">
        <v>63</v>
      </c>
      <c r="AG282" s="194"/>
      <c r="AH282" s="95" t="s">
        <v>63</v>
      </c>
      <c r="AI282" s="97"/>
      <c r="AJ282" s="97" t="s">
        <v>65</v>
      </c>
      <c r="AK282" s="97" t="s">
        <v>66</v>
      </c>
      <c r="AL282" s="45" t="s">
        <v>67</v>
      </c>
      <c r="AM282" s="160" t="str">
        <f>MONTH(B282)&amp;"/"&amp;YEAR(B282)</f>
        <v>3/2026</v>
      </c>
      <c r="AN282" s="45">
        <f>WEEKNUM(B282)-WEEKNUM(EOMONTH(B282,-1)+1)+1</f>
        <v>4</v>
      </c>
      <c r="AO282" s="45" t="str">
        <f>MONTH(R282)&amp;"/"&amp;YEAR(R282)</f>
        <v>3/2026</v>
      </c>
      <c r="AP282" s="45">
        <f>WEEKNUM(R282)-WEEKNUM(EOMONTH(R282,-1)+1)+1</f>
        <v>5</v>
      </c>
      <c r="AQ282" s="45">
        <f>IF(AU282="S",IF(Q282="1. Aceitou o programa",R282-B282,0),0)</f>
        <v>8</v>
      </c>
      <c r="AR282" s="45">
        <f>IF(AU282="S",IF(AND(S282&lt;&gt;"",R282&lt;&gt;""),S282-R282,0),0)</f>
        <v>0</v>
      </c>
      <c r="AS282" s="45">
        <f>IF(AU282="S",IF(Q282="1. Aceitou o programa",IF(OR(X282="Não se Aplica",X282=""),IF(OR(W282="Não se Aplica",W282=""),0,W282-V282),AVERAGE(X282-W282,W282-V282)),0),0)</f>
        <v>0</v>
      </c>
      <c r="AT282" s="45">
        <f>IF(AU282="S",IF(AND(Q282="1. Aceitou o programa",AB282="Realizada"),IFERROR(IF(AA282="",0,AA282-R282),0),0),0)</f>
        <v>0</v>
      </c>
      <c r="AU282" s="45" t="str">
        <f>_xlfn.XLOOKUP(U282,'Lista Suspensa'!$AA$20:$AA$23,'Lista Suspensa'!$AB$20:$AB$23,"N/A")</f>
        <v>S</v>
      </c>
    </row>
    <row r="283" spans="1:47" ht="12" customHeight="1" x14ac:dyDescent="0.3">
      <c r="A283" s="87" t="s">
        <v>47</v>
      </c>
      <c r="B283" s="88">
        <v>46104</v>
      </c>
      <c r="C283" s="89" t="s">
        <v>48</v>
      </c>
      <c r="D283" s="89" t="s">
        <v>49</v>
      </c>
      <c r="E283" s="189">
        <v>215737334</v>
      </c>
      <c r="F283" s="182" t="s">
        <v>985</v>
      </c>
      <c r="G283" s="90">
        <v>35127791749</v>
      </c>
      <c r="H283" s="91">
        <v>17278</v>
      </c>
      <c r="I283" s="89"/>
      <c r="J283" s="89" t="s">
        <v>51</v>
      </c>
      <c r="K283" s="89" t="s">
        <v>76</v>
      </c>
      <c r="L283" s="89" t="s">
        <v>95</v>
      </c>
      <c r="M283" s="89" t="s">
        <v>203</v>
      </c>
      <c r="N283" s="89" t="s">
        <v>87</v>
      </c>
      <c r="O283" s="92" t="s">
        <v>986</v>
      </c>
      <c r="P283" s="93" t="s">
        <v>57</v>
      </c>
      <c r="Q283" s="110" t="s">
        <v>58</v>
      </c>
      <c r="R283" s="94">
        <v>46112</v>
      </c>
      <c r="S283" s="95"/>
      <c r="T283" s="95" t="s">
        <v>59</v>
      </c>
      <c r="U283" s="95" t="s">
        <v>60</v>
      </c>
      <c r="V283" s="91">
        <v>46112</v>
      </c>
      <c r="W283" s="91" t="s">
        <v>432</v>
      </c>
      <c r="X283" s="91" t="s">
        <v>432</v>
      </c>
      <c r="Y283" s="96"/>
      <c r="Z283" s="89" t="s">
        <v>2798</v>
      </c>
      <c r="AA283" s="95" t="s">
        <v>11139</v>
      </c>
      <c r="AB283" s="95" t="s">
        <v>11186</v>
      </c>
      <c r="AC283" s="95" t="s">
        <v>63</v>
      </c>
      <c r="AD283" s="95" t="s">
        <v>63</v>
      </c>
      <c r="AE283" s="95" t="s">
        <v>63</v>
      </c>
      <c r="AF283" s="95" t="s">
        <v>63</v>
      </c>
      <c r="AG283" s="194"/>
      <c r="AH283" s="95" t="s">
        <v>63</v>
      </c>
      <c r="AI283" s="97"/>
      <c r="AJ283" s="97" t="s">
        <v>65</v>
      </c>
      <c r="AK283" s="97" t="s">
        <v>66</v>
      </c>
      <c r="AL283" s="45" t="s">
        <v>67</v>
      </c>
      <c r="AM283" s="160" t="str">
        <f>MONTH(B283)&amp;"/"&amp;YEAR(B283)</f>
        <v>3/2026</v>
      </c>
      <c r="AN283" s="45">
        <f>WEEKNUM(B283)-WEEKNUM(EOMONTH(B283,-1)+1)+1</f>
        <v>4</v>
      </c>
      <c r="AO283" s="45" t="str">
        <f>MONTH(R283)&amp;"/"&amp;YEAR(R283)</f>
        <v>3/2026</v>
      </c>
      <c r="AP283" s="45">
        <f>WEEKNUM(R283)-WEEKNUM(EOMONTH(R283,-1)+1)+1</f>
        <v>5</v>
      </c>
      <c r="AQ283" s="45">
        <f>IF(AU283="S",IF(Q283="1. Aceitou o programa",R283-B283,0),0)</f>
        <v>8</v>
      </c>
      <c r="AR283" s="45">
        <f>IF(AU283="S",IF(AND(S283&lt;&gt;"",R283&lt;&gt;""),S283-R283,0),0)</f>
        <v>0</v>
      </c>
      <c r="AS283" s="45">
        <f>IF(AU283="S",IF(Q283="1. Aceitou o programa",IF(OR(X283="Não se Aplica",X283=""),IF(OR(W283="Não se Aplica",W283=""),0,W283-V283),AVERAGE(X283-W283,W283-V283)),0),0)</f>
        <v>0</v>
      </c>
      <c r="AT283" s="45">
        <f>IF(AU283="S",IF(AND(Q283="1. Aceitou o programa",AB283="Realizada"),IFERROR(IF(AA283="",0,AA283-R283),0),0),0)</f>
        <v>0</v>
      </c>
      <c r="AU283" s="45" t="str">
        <f>_xlfn.XLOOKUP(U283,'Lista Suspensa'!$AA$20:$AA$23,'Lista Suspensa'!$AB$20:$AB$23,"N/A")</f>
        <v>S</v>
      </c>
    </row>
    <row r="284" spans="1:47" ht="12" customHeight="1" x14ac:dyDescent="0.3">
      <c r="A284" s="87" t="s">
        <v>47</v>
      </c>
      <c r="B284" s="88">
        <v>46104</v>
      </c>
      <c r="C284" s="89" t="s">
        <v>48</v>
      </c>
      <c r="D284" s="89" t="s">
        <v>49</v>
      </c>
      <c r="E284" s="189">
        <v>594023211</v>
      </c>
      <c r="F284" s="182" t="s">
        <v>987</v>
      </c>
      <c r="G284" s="90">
        <v>93419821891</v>
      </c>
      <c r="H284" s="91">
        <v>20928</v>
      </c>
      <c r="I284" s="89"/>
      <c r="J284" s="89" t="s">
        <v>51</v>
      </c>
      <c r="K284" s="89" t="s">
        <v>52</v>
      </c>
      <c r="L284" s="89" t="s">
        <v>53</v>
      </c>
      <c r="M284" s="89" t="s">
        <v>988</v>
      </c>
      <c r="N284" s="89" t="s">
        <v>159</v>
      </c>
      <c r="O284" s="92" t="s">
        <v>989</v>
      </c>
      <c r="P284" s="93" t="s">
        <v>57</v>
      </c>
      <c r="Q284" s="110" t="s">
        <v>58</v>
      </c>
      <c r="R284" s="94">
        <v>46112</v>
      </c>
      <c r="S284" s="95"/>
      <c r="T284" s="95" t="s">
        <v>59</v>
      </c>
      <c r="U284" s="95" t="s">
        <v>60</v>
      </c>
      <c r="V284" s="91">
        <v>46112</v>
      </c>
      <c r="W284" s="91" t="s">
        <v>432</v>
      </c>
      <c r="X284" s="91" t="s">
        <v>432</v>
      </c>
      <c r="Y284" s="96"/>
      <c r="Z284" s="89" t="s">
        <v>2798</v>
      </c>
      <c r="AA284" s="95" t="s">
        <v>11140</v>
      </c>
      <c r="AB284" s="95" t="s">
        <v>11186</v>
      </c>
      <c r="AC284" s="95" t="s">
        <v>63</v>
      </c>
      <c r="AD284" s="95" t="s">
        <v>63</v>
      </c>
      <c r="AE284" s="95" t="s">
        <v>63</v>
      </c>
      <c r="AF284" s="95" t="s">
        <v>63</v>
      </c>
      <c r="AG284" s="194"/>
      <c r="AH284" s="95" t="s">
        <v>63</v>
      </c>
      <c r="AI284" s="97"/>
      <c r="AJ284" s="97" t="s">
        <v>65</v>
      </c>
      <c r="AK284" s="97" t="s">
        <v>66</v>
      </c>
      <c r="AL284" s="45" t="s">
        <v>67</v>
      </c>
      <c r="AM284" s="160" t="str">
        <f>MONTH(B284)&amp;"/"&amp;YEAR(B284)</f>
        <v>3/2026</v>
      </c>
      <c r="AN284" s="45">
        <f>WEEKNUM(B284)-WEEKNUM(EOMONTH(B284,-1)+1)+1</f>
        <v>4</v>
      </c>
      <c r="AO284" s="45" t="str">
        <f>MONTH(R284)&amp;"/"&amp;YEAR(R284)</f>
        <v>3/2026</v>
      </c>
      <c r="AP284" s="45">
        <f>WEEKNUM(R284)-WEEKNUM(EOMONTH(R284,-1)+1)+1</f>
        <v>5</v>
      </c>
      <c r="AQ284" s="45">
        <f>IF(AU284="S",IF(Q284="1. Aceitou o programa",R284-B284,0),0)</f>
        <v>8</v>
      </c>
      <c r="AR284" s="45">
        <f>IF(AU284="S",IF(AND(S284&lt;&gt;"",R284&lt;&gt;""),S284-R284,0),0)</f>
        <v>0</v>
      </c>
      <c r="AS284" s="45">
        <f>IF(AU284="S",IF(Q284="1. Aceitou o programa",IF(OR(X284="Não se Aplica",X284=""),IF(OR(W284="Não se Aplica",W284=""),0,W284-V284),AVERAGE(X284-W284,W284-V284)),0),0)</f>
        <v>0</v>
      </c>
      <c r="AT284" s="45">
        <f>IF(AU284="S",IF(AND(Q284="1. Aceitou o programa",AB284="Realizada"),IFERROR(IF(AA284="",0,AA284-R284),0),0),0)</f>
        <v>0</v>
      </c>
      <c r="AU284" s="45" t="str">
        <f>_xlfn.XLOOKUP(U284,'Lista Suspensa'!$AA$20:$AA$23,'Lista Suspensa'!$AB$20:$AB$23,"N/A")</f>
        <v>S</v>
      </c>
    </row>
    <row r="285" spans="1:47" ht="12" customHeight="1" x14ac:dyDescent="0.3">
      <c r="A285" s="87" t="s">
        <v>47</v>
      </c>
      <c r="B285" s="88">
        <v>46104</v>
      </c>
      <c r="C285" s="89" t="s">
        <v>48</v>
      </c>
      <c r="D285" s="89" t="s">
        <v>49</v>
      </c>
      <c r="E285" s="189">
        <v>741676486</v>
      </c>
      <c r="F285" s="182" t="s">
        <v>990</v>
      </c>
      <c r="G285" s="90">
        <v>86195506753</v>
      </c>
      <c r="H285" s="91">
        <v>14895</v>
      </c>
      <c r="I285" s="89"/>
      <c r="J285" s="89" t="s">
        <v>51</v>
      </c>
      <c r="K285" s="89" t="s">
        <v>76</v>
      </c>
      <c r="L285" s="89" t="s">
        <v>95</v>
      </c>
      <c r="M285" s="89" t="s">
        <v>96</v>
      </c>
      <c r="N285" s="89" t="s">
        <v>71</v>
      </c>
      <c r="O285" s="92" t="s">
        <v>991</v>
      </c>
      <c r="P285" s="93" t="s">
        <v>57</v>
      </c>
      <c r="Q285" s="110" t="s">
        <v>58</v>
      </c>
      <c r="R285" s="94">
        <v>46112</v>
      </c>
      <c r="S285" s="95"/>
      <c r="T285" s="95" t="s">
        <v>59</v>
      </c>
      <c r="U285" s="95" t="s">
        <v>60</v>
      </c>
      <c r="V285" s="91">
        <v>46112</v>
      </c>
      <c r="W285" s="91" t="s">
        <v>432</v>
      </c>
      <c r="X285" s="91" t="s">
        <v>432</v>
      </c>
      <c r="Y285" s="96"/>
      <c r="Z285" s="89" t="s">
        <v>2798</v>
      </c>
      <c r="AA285" s="95" t="s">
        <v>11141</v>
      </c>
      <c r="AB285" s="95" t="s">
        <v>11186</v>
      </c>
      <c r="AC285" s="95" t="s">
        <v>63</v>
      </c>
      <c r="AD285" s="95" t="s">
        <v>63</v>
      </c>
      <c r="AE285" s="95" t="s">
        <v>63</v>
      </c>
      <c r="AF285" s="95" t="s">
        <v>63</v>
      </c>
      <c r="AG285" s="194"/>
      <c r="AH285" s="95" t="s">
        <v>63</v>
      </c>
      <c r="AI285" s="97"/>
      <c r="AJ285" s="97" t="s">
        <v>65</v>
      </c>
      <c r="AK285" s="97" t="s">
        <v>66</v>
      </c>
      <c r="AL285" s="45" t="s">
        <v>67</v>
      </c>
      <c r="AM285" s="160" t="str">
        <f>MONTH(B285)&amp;"/"&amp;YEAR(B285)</f>
        <v>3/2026</v>
      </c>
      <c r="AN285" s="45">
        <f>WEEKNUM(B285)-WEEKNUM(EOMONTH(B285,-1)+1)+1</f>
        <v>4</v>
      </c>
      <c r="AO285" s="45" t="str">
        <f>MONTH(R285)&amp;"/"&amp;YEAR(R285)</f>
        <v>3/2026</v>
      </c>
      <c r="AP285" s="45">
        <f>WEEKNUM(R285)-WEEKNUM(EOMONTH(R285,-1)+1)+1</f>
        <v>5</v>
      </c>
      <c r="AQ285" s="45">
        <f>IF(AU285="S",IF(Q285="1. Aceitou o programa",R285-B285,0),0)</f>
        <v>8</v>
      </c>
      <c r="AR285" s="45">
        <f>IF(AU285="S",IF(AND(S285&lt;&gt;"",R285&lt;&gt;""),S285-R285,0),0)</f>
        <v>0</v>
      </c>
      <c r="AS285" s="45">
        <f>IF(AU285="S",IF(Q285="1. Aceitou o programa",IF(OR(X285="Não se Aplica",X285=""),IF(OR(W285="Não se Aplica",W285=""),0,W285-V285),AVERAGE(X285-W285,W285-V285)),0),0)</f>
        <v>0</v>
      </c>
      <c r="AT285" s="45">
        <f>IF(AU285="S",IF(AND(Q285="1. Aceitou o programa",AB285="Realizada"),IFERROR(IF(AA285="",0,AA285-R285),0),0),0)</f>
        <v>0</v>
      </c>
      <c r="AU285" s="45" t="str">
        <f>_xlfn.XLOOKUP(U285,'Lista Suspensa'!$AA$20:$AA$23,'Lista Suspensa'!$AB$20:$AB$23,"N/A")</f>
        <v>S</v>
      </c>
    </row>
    <row r="286" spans="1:47" ht="12" customHeight="1" x14ac:dyDescent="0.3">
      <c r="A286" s="87" t="s">
        <v>47</v>
      </c>
      <c r="B286" s="88">
        <v>46104</v>
      </c>
      <c r="C286" s="89" t="s">
        <v>48</v>
      </c>
      <c r="D286" s="89" t="s">
        <v>49</v>
      </c>
      <c r="E286" s="189">
        <v>190848910</v>
      </c>
      <c r="F286" s="182" t="s">
        <v>992</v>
      </c>
      <c r="G286" s="90">
        <v>74202316720</v>
      </c>
      <c r="H286" s="91">
        <v>11239</v>
      </c>
      <c r="I286" s="89"/>
      <c r="J286" s="89" t="s">
        <v>51</v>
      </c>
      <c r="K286" s="89" t="s">
        <v>76</v>
      </c>
      <c r="L286" s="89" t="s">
        <v>95</v>
      </c>
      <c r="M286" s="89" t="s">
        <v>203</v>
      </c>
      <c r="N286" s="89" t="s">
        <v>71</v>
      </c>
      <c r="O286" s="92" t="s">
        <v>993</v>
      </c>
      <c r="P286" s="93" t="s">
        <v>57</v>
      </c>
      <c r="Q286" s="110" t="s">
        <v>58</v>
      </c>
      <c r="R286" s="94">
        <v>46112</v>
      </c>
      <c r="S286" s="95"/>
      <c r="T286" s="95" t="s">
        <v>59</v>
      </c>
      <c r="U286" s="95" t="s">
        <v>60</v>
      </c>
      <c r="V286" s="91">
        <v>46112</v>
      </c>
      <c r="W286" s="91" t="s">
        <v>432</v>
      </c>
      <c r="X286" s="91" t="s">
        <v>432</v>
      </c>
      <c r="Y286" s="96"/>
      <c r="Z286" s="89" t="s">
        <v>2798</v>
      </c>
      <c r="AA286" s="95" t="s">
        <v>11142</v>
      </c>
      <c r="AB286" s="95" t="s">
        <v>11186</v>
      </c>
      <c r="AC286" s="95" t="s">
        <v>63</v>
      </c>
      <c r="AD286" s="95" t="s">
        <v>63</v>
      </c>
      <c r="AE286" s="95" t="s">
        <v>63</v>
      </c>
      <c r="AF286" s="95" t="s">
        <v>63</v>
      </c>
      <c r="AG286" s="194"/>
      <c r="AH286" s="95" t="s">
        <v>63</v>
      </c>
      <c r="AI286" s="97"/>
      <c r="AJ286" s="97" t="s">
        <v>65</v>
      </c>
      <c r="AK286" s="97" t="s">
        <v>66</v>
      </c>
      <c r="AL286" s="45" t="s">
        <v>67</v>
      </c>
      <c r="AM286" s="160" t="str">
        <f>MONTH(B286)&amp;"/"&amp;YEAR(B286)</f>
        <v>3/2026</v>
      </c>
      <c r="AN286" s="45">
        <f>WEEKNUM(B286)-WEEKNUM(EOMONTH(B286,-1)+1)+1</f>
        <v>4</v>
      </c>
      <c r="AO286" s="45" t="str">
        <f>MONTH(R286)&amp;"/"&amp;YEAR(R286)</f>
        <v>3/2026</v>
      </c>
      <c r="AP286" s="45">
        <f>WEEKNUM(R286)-WEEKNUM(EOMONTH(R286,-1)+1)+1</f>
        <v>5</v>
      </c>
      <c r="AQ286" s="45">
        <f>IF(AU286="S",IF(Q286="1. Aceitou o programa",R286-B286,0),0)</f>
        <v>8</v>
      </c>
      <c r="AR286" s="45">
        <f>IF(AU286="S",IF(AND(S286&lt;&gt;"",R286&lt;&gt;""),S286-R286,0),0)</f>
        <v>0</v>
      </c>
      <c r="AS286" s="45">
        <f>IF(AU286="S",IF(Q286="1. Aceitou o programa",IF(OR(X286="Não se Aplica",X286=""),IF(OR(W286="Não se Aplica",W286=""),0,W286-V286),AVERAGE(X286-W286,W286-V286)),0),0)</f>
        <v>0</v>
      </c>
      <c r="AT286" s="45">
        <f>IF(AU286="S",IF(AND(Q286="1. Aceitou o programa",AB286="Realizada"),IFERROR(IF(AA286="",0,AA286-R286),0),0),0)</f>
        <v>0</v>
      </c>
      <c r="AU286" s="45" t="str">
        <f>_xlfn.XLOOKUP(U286,'Lista Suspensa'!$AA$20:$AA$23,'Lista Suspensa'!$AB$20:$AB$23,"N/A")</f>
        <v>S</v>
      </c>
    </row>
    <row r="287" spans="1:47" ht="12" customHeight="1" x14ac:dyDescent="0.3">
      <c r="A287" s="87" t="s">
        <v>47</v>
      </c>
      <c r="B287" s="88">
        <v>46104</v>
      </c>
      <c r="C287" s="89" t="s">
        <v>48</v>
      </c>
      <c r="D287" s="89" t="s">
        <v>49</v>
      </c>
      <c r="E287" s="189">
        <v>844823350</v>
      </c>
      <c r="F287" s="182" t="s">
        <v>994</v>
      </c>
      <c r="G287" s="90">
        <v>2698529482</v>
      </c>
      <c r="H287" s="91">
        <v>28210</v>
      </c>
      <c r="I287" s="89"/>
      <c r="J287" s="89" t="s">
        <v>51</v>
      </c>
      <c r="K287" s="89" t="s">
        <v>771</v>
      </c>
      <c r="L287" s="89" t="s">
        <v>772</v>
      </c>
      <c r="M287" s="89" t="s">
        <v>995</v>
      </c>
      <c r="N287" s="89" t="s">
        <v>55</v>
      </c>
      <c r="O287" s="92" t="s">
        <v>996</v>
      </c>
      <c r="P287" s="93" t="s">
        <v>57</v>
      </c>
      <c r="Q287" s="110" t="s">
        <v>58</v>
      </c>
      <c r="R287" s="94">
        <v>46112</v>
      </c>
      <c r="S287" s="95"/>
      <c r="T287" s="95" t="s">
        <v>59</v>
      </c>
      <c r="U287" s="95" t="s">
        <v>60</v>
      </c>
      <c r="V287" s="91">
        <v>46112</v>
      </c>
      <c r="W287" s="91" t="s">
        <v>432</v>
      </c>
      <c r="X287" s="91" t="s">
        <v>432</v>
      </c>
      <c r="Y287" s="96"/>
      <c r="Z287" s="89" t="s">
        <v>2798</v>
      </c>
      <c r="AA287" s="95" t="s">
        <v>11143</v>
      </c>
      <c r="AB287" s="95" t="s">
        <v>11186</v>
      </c>
      <c r="AC287" s="95" t="s">
        <v>63</v>
      </c>
      <c r="AD287" s="95" t="s">
        <v>63</v>
      </c>
      <c r="AE287" s="95" t="s">
        <v>63</v>
      </c>
      <c r="AF287" s="95" t="s">
        <v>63</v>
      </c>
      <c r="AG287" s="194"/>
      <c r="AH287" s="95" t="s">
        <v>63</v>
      </c>
      <c r="AI287" s="97"/>
      <c r="AJ287" s="97" t="s">
        <v>65</v>
      </c>
      <c r="AK287" s="97" t="s">
        <v>66</v>
      </c>
      <c r="AL287" s="45" t="s">
        <v>67</v>
      </c>
      <c r="AM287" s="160" t="str">
        <f>MONTH(B287)&amp;"/"&amp;YEAR(B287)</f>
        <v>3/2026</v>
      </c>
      <c r="AN287" s="45">
        <f>WEEKNUM(B287)-WEEKNUM(EOMONTH(B287,-1)+1)+1</f>
        <v>4</v>
      </c>
      <c r="AO287" s="45" t="str">
        <f>MONTH(R287)&amp;"/"&amp;YEAR(R287)</f>
        <v>3/2026</v>
      </c>
      <c r="AP287" s="45">
        <f>WEEKNUM(R287)-WEEKNUM(EOMONTH(R287,-1)+1)+1</f>
        <v>5</v>
      </c>
      <c r="AQ287" s="45">
        <f>IF(AU287="S",IF(Q287="1. Aceitou o programa",R287-B287,0),0)</f>
        <v>8</v>
      </c>
      <c r="AR287" s="45">
        <f>IF(AU287="S",IF(AND(S287&lt;&gt;"",R287&lt;&gt;""),S287-R287,0),0)</f>
        <v>0</v>
      </c>
      <c r="AS287" s="45">
        <f>IF(AU287="S",IF(Q287="1. Aceitou o programa",IF(OR(X287="Não se Aplica",X287=""),IF(OR(W287="Não se Aplica",W287=""),0,W287-V287),AVERAGE(X287-W287,W287-V287)),0),0)</f>
        <v>0</v>
      </c>
      <c r="AT287" s="45">
        <f>IF(AU287="S",IF(AND(Q287="1. Aceitou o programa",AB287="Realizada"),IFERROR(IF(AA287="",0,AA287-R287),0),0),0)</f>
        <v>0</v>
      </c>
      <c r="AU287" s="45" t="str">
        <f>_xlfn.XLOOKUP(U287,'Lista Suspensa'!$AA$20:$AA$23,'Lista Suspensa'!$AB$20:$AB$23,"N/A")</f>
        <v>S</v>
      </c>
    </row>
    <row r="288" spans="1:47" ht="12" customHeight="1" x14ac:dyDescent="0.3">
      <c r="A288" s="87" t="s">
        <v>47</v>
      </c>
      <c r="B288" s="88">
        <v>46104</v>
      </c>
      <c r="C288" s="89" t="s">
        <v>48</v>
      </c>
      <c r="D288" s="89" t="s">
        <v>49</v>
      </c>
      <c r="E288" s="189">
        <v>791201171</v>
      </c>
      <c r="F288" s="182" t="s">
        <v>997</v>
      </c>
      <c r="G288" s="90">
        <v>8385625828</v>
      </c>
      <c r="H288" s="91">
        <v>24156</v>
      </c>
      <c r="I288" s="89"/>
      <c r="J288" s="89" t="s">
        <v>51</v>
      </c>
      <c r="K288" s="89" t="s">
        <v>52</v>
      </c>
      <c r="L288" s="89" t="s">
        <v>85</v>
      </c>
      <c r="M288" s="89" t="s">
        <v>998</v>
      </c>
      <c r="N288" s="89" t="s">
        <v>97</v>
      </c>
      <c r="O288" s="92" t="s">
        <v>999</v>
      </c>
      <c r="P288" s="93" t="s">
        <v>57</v>
      </c>
      <c r="Q288" s="110" t="s">
        <v>58</v>
      </c>
      <c r="R288" s="94">
        <v>46112</v>
      </c>
      <c r="S288" s="95"/>
      <c r="T288" s="95" t="s">
        <v>59</v>
      </c>
      <c r="U288" s="95" t="s">
        <v>60</v>
      </c>
      <c r="V288" s="91">
        <v>46112</v>
      </c>
      <c r="W288" s="91" t="s">
        <v>432</v>
      </c>
      <c r="X288" s="91" t="s">
        <v>432</v>
      </c>
      <c r="Y288" s="96"/>
      <c r="Z288" s="89" t="s">
        <v>2798</v>
      </c>
      <c r="AA288" s="95" t="s">
        <v>11144</v>
      </c>
      <c r="AB288" s="95" t="s">
        <v>11186</v>
      </c>
      <c r="AC288" s="95" t="s">
        <v>63</v>
      </c>
      <c r="AD288" s="95" t="s">
        <v>63</v>
      </c>
      <c r="AE288" s="95" t="s">
        <v>63</v>
      </c>
      <c r="AF288" s="95" t="s">
        <v>63</v>
      </c>
      <c r="AG288" s="194"/>
      <c r="AH288" s="95" t="s">
        <v>63</v>
      </c>
      <c r="AI288" s="97"/>
      <c r="AJ288" s="97" t="s">
        <v>65</v>
      </c>
      <c r="AK288" s="97" t="s">
        <v>66</v>
      </c>
      <c r="AL288" s="45" t="s">
        <v>67</v>
      </c>
      <c r="AM288" s="160" t="str">
        <f>MONTH(B288)&amp;"/"&amp;YEAR(B288)</f>
        <v>3/2026</v>
      </c>
      <c r="AN288" s="45">
        <f>WEEKNUM(B288)-WEEKNUM(EOMONTH(B288,-1)+1)+1</f>
        <v>4</v>
      </c>
      <c r="AO288" s="45" t="str">
        <f>MONTH(R288)&amp;"/"&amp;YEAR(R288)</f>
        <v>3/2026</v>
      </c>
      <c r="AP288" s="45">
        <f>WEEKNUM(R288)-WEEKNUM(EOMONTH(R288,-1)+1)+1</f>
        <v>5</v>
      </c>
      <c r="AQ288" s="45">
        <f>IF(AU288="S",IF(Q288="1. Aceitou o programa",R288-B288,0),0)</f>
        <v>8</v>
      </c>
      <c r="AR288" s="45">
        <f>IF(AU288="S",IF(AND(S288&lt;&gt;"",R288&lt;&gt;""),S288-R288,0),0)</f>
        <v>0</v>
      </c>
      <c r="AS288" s="45">
        <f>IF(AU288="S",IF(Q288="1. Aceitou o programa",IF(OR(X288="Não se Aplica",X288=""),IF(OR(W288="Não se Aplica",W288=""),0,W288-V288),AVERAGE(X288-W288,W288-V288)),0),0)</f>
        <v>0</v>
      </c>
      <c r="AT288" s="45">
        <f>IF(AU288="S",IF(AND(Q288="1. Aceitou o programa",AB288="Realizada"),IFERROR(IF(AA288="",0,AA288-R288),0),0),0)</f>
        <v>0</v>
      </c>
      <c r="AU288" s="45" t="str">
        <f>_xlfn.XLOOKUP(U288,'Lista Suspensa'!$AA$20:$AA$23,'Lista Suspensa'!$AB$20:$AB$23,"N/A")</f>
        <v>S</v>
      </c>
    </row>
    <row r="289" spans="1:47" ht="12" customHeight="1" x14ac:dyDescent="0.3">
      <c r="A289" s="87" t="s">
        <v>47</v>
      </c>
      <c r="B289" s="88">
        <v>46104</v>
      </c>
      <c r="C289" s="89" t="s">
        <v>48</v>
      </c>
      <c r="D289" s="89" t="s">
        <v>49</v>
      </c>
      <c r="E289" s="189">
        <v>791442632</v>
      </c>
      <c r="F289" s="182" t="s">
        <v>1000</v>
      </c>
      <c r="G289" s="90">
        <v>63919354834</v>
      </c>
      <c r="H289" s="91">
        <v>18142</v>
      </c>
      <c r="I289" s="89"/>
      <c r="J289" s="89" t="s">
        <v>51</v>
      </c>
      <c r="K289" s="89" t="s">
        <v>52</v>
      </c>
      <c r="L289" s="89" t="s">
        <v>85</v>
      </c>
      <c r="M289" s="89" t="s">
        <v>1001</v>
      </c>
      <c r="N289" s="89" t="s">
        <v>97</v>
      </c>
      <c r="O289" s="92" t="s">
        <v>1002</v>
      </c>
      <c r="P289" s="93" t="s">
        <v>57</v>
      </c>
      <c r="Q289" s="110" t="s">
        <v>58</v>
      </c>
      <c r="R289" s="94">
        <v>46112</v>
      </c>
      <c r="S289" s="95"/>
      <c r="T289" s="95" t="s">
        <v>59</v>
      </c>
      <c r="U289" s="95" t="s">
        <v>60</v>
      </c>
      <c r="V289" s="91">
        <v>46112</v>
      </c>
      <c r="W289" s="91" t="s">
        <v>432</v>
      </c>
      <c r="X289" s="91" t="s">
        <v>432</v>
      </c>
      <c r="Y289" s="96"/>
      <c r="Z289" s="89" t="s">
        <v>2798</v>
      </c>
      <c r="AA289" s="95" t="s">
        <v>11145</v>
      </c>
      <c r="AB289" s="95" t="s">
        <v>11186</v>
      </c>
      <c r="AC289" s="95" t="s">
        <v>63</v>
      </c>
      <c r="AD289" s="95" t="s">
        <v>63</v>
      </c>
      <c r="AE289" s="95" t="s">
        <v>63</v>
      </c>
      <c r="AF289" s="95" t="s">
        <v>63</v>
      </c>
      <c r="AG289" s="194"/>
      <c r="AH289" s="95" t="s">
        <v>63</v>
      </c>
      <c r="AI289" s="97"/>
      <c r="AJ289" s="97" t="s">
        <v>65</v>
      </c>
      <c r="AK289" s="97" t="s">
        <v>66</v>
      </c>
      <c r="AL289" s="45" t="s">
        <v>67</v>
      </c>
      <c r="AM289" s="160" t="str">
        <f>MONTH(B289)&amp;"/"&amp;YEAR(B289)</f>
        <v>3/2026</v>
      </c>
      <c r="AN289" s="45">
        <f>WEEKNUM(B289)-WEEKNUM(EOMONTH(B289,-1)+1)+1</f>
        <v>4</v>
      </c>
      <c r="AO289" s="45" t="str">
        <f>MONTH(R289)&amp;"/"&amp;YEAR(R289)</f>
        <v>3/2026</v>
      </c>
      <c r="AP289" s="45">
        <f>WEEKNUM(R289)-WEEKNUM(EOMONTH(R289,-1)+1)+1</f>
        <v>5</v>
      </c>
      <c r="AQ289" s="45">
        <f>IF(AU289="S",IF(Q289="1. Aceitou o programa",R289-B289,0),0)</f>
        <v>8</v>
      </c>
      <c r="AR289" s="45">
        <f>IF(AU289="S",IF(AND(S289&lt;&gt;"",R289&lt;&gt;""),S289-R289,0),0)</f>
        <v>0</v>
      </c>
      <c r="AS289" s="45">
        <f>IF(AU289="S",IF(Q289="1. Aceitou o programa",IF(OR(X289="Não se Aplica",X289=""),IF(OR(W289="Não se Aplica",W289=""),0,W289-V289),AVERAGE(X289-W289,W289-V289)),0),0)</f>
        <v>0</v>
      </c>
      <c r="AT289" s="45">
        <f>IF(AU289="S",IF(AND(Q289="1. Aceitou o programa",AB289="Realizada"),IFERROR(IF(AA289="",0,AA289-R289),0),0),0)</f>
        <v>0</v>
      </c>
      <c r="AU289" s="45" t="str">
        <f>_xlfn.XLOOKUP(U289,'Lista Suspensa'!$AA$20:$AA$23,'Lista Suspensa'!$AB$20:$AB$23,"N/A")</f>
        <v>S</v>
      </c>
    </row>
    <row r="290" spans="1:47" ht="12" customHeight="1" x14ac:dyDescent="0.3">
      <c r="A290" s="87" t="s">
        <v>47</v>
      </c>
      <c r="B290" s="88">
        <v>46104</v>
      </c>
      <c r="C290" s="89" t="s">
        <v>48</v>
      </c>
      <c r="D290" s="89" t="s">
        <v>49</v>
      </c>
      <c r="E290" s="189">
        <v>631421475</v>
      </c>
      <c r="F290" s="182" t="s">
        <v>1003</v>
      </c>
      <c r="G290" s="90">
        <v>1480702307</v>
      </c>
      <c r="H290" s="91">
        <v>31157</v>
      </c>
      <c r="I290" s="89"/>
      <c r="J290" s="89" t="s">
        <v>51</v>
      </c>
      <c r="K290" s="89" t="s">
        <v>52</v>
      </c>
      <c r="L290" s="89" t="s">
        <v>85</v>
      </c>
      <c r="M290" s="89" t="s">
        <v>1004</v>
      </c>
      <c r="N290" s="89" t="s">
        <v>55</v>
      </c>
      <c r="O290" s="92" t="s">
        <v>1005</v>
      </c>
      <c r="P290" s="93" t="s">
        <v>57</v>
      </c>
      <c r="Q290" s="110" t="s">
        <v>58</v>
      </c>
      <c r="R290" s="94">
        <v>46112</v>
      </c>
      <c r="S290" s="95"/>
      <c r="T290" s="95" t="s">
        <v>59</v>
      </c>
      <c r="U290" s="95" t="s">
        <v>60</v>
      </c>
      <c r="V290" s="91">
        <v>46112</v>
      </c>
      <c r="W290" s="91" t="s">
        <v>432</v>
      </c>
      <c r="X290" s="91" t="s">
        <v>432</v>
      </c>
      <c r="Y290" s="96"/>
      <c r="Z290" s="89" t="s">
        <v>2798</v>
      </c>
      <c r="AA290" s="95" t="s">
        <v>11247</v>
      </c>
      <c r="AB290" s="95" t="s">
        <v>11186</v>
      </c>
      <c r="AC290" s="95" t="s">
        <v>63</v>
      </c>
      <c r="AD290" s="95" t="s">
        <v>63</v>
      </c>
      <c r="AE290" s="95" t="s">
        <v>63</v>
      </c>
      <c r="AF290" s="95" t="s">
        <v>63</v>
      </c>
      <c r="AG290" s="194"/>
      <c r="AH290" s="95" t="s">
        <v>63</v>
      </c>
      <c r="AI290" s="97"/>
      <c r="AJ290" s="97" t="s">
        <v>65</v>
      </c>
      <c r="AK290" s="97" t="s">
        <v>66</v>
      </c>
      <c r="AL290" s="45" t="s">
        <v>67</v>
      </c>
      <c r="AM290" s="160" t="str">
        <f>MONTH(B290)&amp;"/"&amp;YEAR(B290)</f>
        <v>3/2026</v>
      </c>
      <c r="AN290" s="45">
        <f>WEEKNUM(B290)-WEEKNUM(EOMONTH(B290,-1)+1)+1</f>
        <v>4</v>
      </c>
      <c r="AO290" s="45" t="str">
        <f>MONTH(R290)&amp;"/"&amp;YEAR(R290)</f>
        <v>3/2026</v>
      </c>
      <c r="AP290" s="45">
        <f>WEEKNUM(R290)-WEEKNUM(EOMONTH(R290,-1)+1)+1</f>
        <v>5</v>
      </c>
      <c r="AQ290" s="45">
        <f>IF(AU290="S",IF(Q290="1. Aceitou o programa",R290-B290,0),0)</f>
        <v>8</v>
      </c>
      <c r="AR290" s="45">
        <f>IF(AU290="S",IF(AND(S290&lt;&gt;"",R290&lt;&gt;""),S290-R290,0),0)</f>
        <v>0</v>
      </c>
      <c r="AS290" s="45">
        <f>IF(AU290="S",IF(Q290="1. Aceitou o programa",IF(OR(X290="Não se Aplica",X290=""),IF(OR(W290="Não se Aplica",W290=""),0,W290-V290),AVERAGE(X290-W290,W290-V290)),0),0)</f>
        <v>0</v>
      </c>
      <c r="AT290" s="45">
        <f>IF(AU290="S",IF(AND(Q290="1. Aceitou o programa",AB290="Realizada"),IFERROR(IF(AA290="",0,AA290-R290),0),0),0)</f>
        <v>0</v>
      </c>
      <c r="AU290" s="45" t="str">
        <f>_xlfn.XLOOKUP(U290,'Lista Suspensa'!$AA$20:$AA$23,'Lista Suspensa'!$AB$20:$AB$23,"N/A")</f>
        <v>S</v>
      </c>
    </row>
    <row r="291" spans="1:47" ht="12" customHeight="1" x14ac:dyDescent="0.3">
      <c r="A291" s="87" t="s">
        <v>47</v>
      </c>
      <c r="B291" s="88">
        <v>46104</v>
      </c>
      <c r="C291" s="89" t="s">
        <v>48</v>
      </c>
      <c r="D291" s="89" t="s">
        <v>49</v>
      </c>
      <c r="E291" s="189">
        <v>593889959</v>
      </c>
      <c r="F291" s="182" t="s">
        <v>1006</v>
      </c>
      <c r="G291" s="90">
        <v>25948391833</v>
      </c>
      <c r="H291" s="91">
        <v>27947</v>
      </c>
      <c r="I291" s="89"/>
      <c r="J291" s="89" t="s">
        <v>51</v>
      </c>
      <c r="K291" s="89" t="s">
        <v>52</v>
      </c>
      <c r="L291" s="89" t="s">
        <v>53</v>
      </c>
      <c r="M291" s="89" t="s">
        <v>1007</v>
      </c>
      <c r="N291" s="89" t="s">
        <v>159</v>
      </c>
      <c r="O291" s="92" t="s">
        <v>1008</v>
      </c>
      <c r="P291" s="93" t="s">
        <v>57</v>
      </c>
      <c r="Q291" s="110" t="s">
        <v>58</v>
      </c>
      <c r="R291" s="94">
        <v>46112</v>
      </c>
      <c r="S291" s="95"/>
      <c r="T291" s="95" t="s">
        <v>59</v>
      </c>
      <c r="U291" s="95" t="s">
        <v>60</v>
      </c>
      <c r="V291" s="91">
        <v>46112</v>
      </c>
      <c r="W291" s="91" t="s">
        <v>432</v>
      </c>
      <c r="X291" s="91" t="s">
        <v>432</v>
      </c>
      <c r="Y291" s="96"/>
      <c r="Z291" s="89" t="s">
        <v>2798</v>
      </c>
      <c r="AA291" s="95" t="s">
        <v>11248</v>
      </c>
      <c r="AB291" s="95" t="s">
        <v>11186</v>
      </c>
      <c r="AC291" s="95" t="s">
        <v>63</v>
      </c>
      <c r="AD291" s="95" t="s">
        <v>63</v>
      </c>
      <c r="AE291" s="95" t="s">
        <v>63</v>
      </c>
      <c r="AF291" s="95" t="s">
        <v>63</v>
      </c>
      <c r="AG291" s="194"/>
      <c r="AH291" s="95" t="s">
        <v>63</v>
      </c>
      <c r="AI291" s="97"/>
      <c r="AJ291" s="97" t="s">
        <v>65</v>
      </c>
      <c r="AK291" s="97" t="s">
        <v>66</v>
      </c>
      <c r="AL291" s="45" t="s">
        <v>67</v>
      </c>
      <c r="AM291" s="160" t="str">
        <f>MONTH(B291)&amp;"/"&amp;YEAR(B291)</f>
        <v>3/2026</v>
      </c>
      <c r="AN291" s="45">
        <f>WEEKNUM(B291)-WEEKNUM(EOMONTH(B291,-1)+1)+1</f>
        <v>4</v>
      </c>
      <c r="AO291" s="45" t="str">
        <f>MONTH(R291)&amp;"/"&amp;YEAR(R291)</f>
        <v>3/2026</v>
      </c>
      <c r="AP291" s="45">
        <f>WEEKNUM(R291)-WEEKNUM(EOMONTH(R291,-1)+1)+1</f>
        <v>5</v>
      </c>
      <c r="AQ291" s="45">
        <f>IF(AU291="S",IF(Q291="1. Aceitou o programa",R291-B291,0),0)</f>
        <v>8</v>
      </c>
      <c r="AR291" s="45">
        <f>IF(AU291="S",IF(AND(S291&lt;&gt;"",R291&lt;&gt;""),S291-R291,0),0)</f>
        <v>0</v>
      </c>
      <c r="AS291" s="45">
        <f>IF(AU291="S",IF(Q291="1. Aceitou o programa",IF(OR(X291="Não se Aplica",X291=""),IF(OR(W291="Não se Aplica",W291=""),0,W291-V291),AVERAGE(X291-W291,W291-V291)),0),0)</f>
        <v>0</v>
      </c>
      <c r="AT291" s="45">
        <f>IF(AU291="S",IF(AND(Q291="1. Aceitou o programa",AB291="Realizada"),IFERROR(IF(AA291="",0,AA291-R291),0),0),0)</f>
        <v>0</v>
      </c>
      <c r="AU291" s="45" t="str">
        <f>_xlfn.XLOOKUP(U291,'Lista Suspensa'!$AA$20:$AA$23,'Lista Suspensa'!$AB$20:$AB$23,"N/A")</f>
        <v>S</v>
      </c>
    </row>
    <row r="292" spans="1:47" ht="12" customHeight="1" x14ac:dyDescent="0.3">
      <c r="A292" s="87" t="s">
        <v>47</v>
      </c>
      <c r="B292" s="88">
        <v>46104</v>
      </c>
      <c r="C292" s="89" t="s">
        <v>48</v>
      </c>
      <c r="D292" s="89" t="s">
        <v>49</v>
      </c>
      <c r="E292" s="189">
        <v>753318075</v>
      </c>
      <c r="F292" s="182" t="s">
        <v>1009</v>
      </c>
      <c r="G292" s="90">
        <v>78361893768</v>
      </c>
      <c r="H292" s="91">
        <v>19365</v>
      </c>
      <c r="I292" s="89"/>
      <c r="J292" s="89" t="s">
        <v>51</v>
      </c>
      <c r="K292" s="89" t="s">
        <v>76</v>
      </c>
      <c r="L292" s="89" t="s">
        <v>740</v>
      </c>
      <c r="M292" s="89" t="s">
        <v>591</v>
      </c>
      <c r="N292" s="89" t="s">
        <v>97</v>
      </c>
      <c r="O292" s="92" t="s">
        <v>1010</v>
      </c>
      <c r="P292" s="93" t="s">
        <v>57</v>
      </c>
      <c r="Q292" s="110" t="s">
        <v>58</v>
      </c>
      <c r="R292" s="94">
        <v>46112</v>
      </c>
      <c r="S292" s="95"/>
      <c r="T292" s="95" t="s">
        <v>59</v>
      </c>
      <c r="U292" s="95" t="s">
        <v>60</v>
      </c>
      <c r="V292" s="91">
        <v>46112</v>
      </c>
      <c r="W292" s="91" t="s">
        <v>432</v>
      </c>
      <c r="X292" s="91" t="s">
        <v>432</v>
      </c>
      <c r="Y292" s="96"/>
      <c r="Z292" s="89" t="s">
        <v>2798</v>
      </c>
      <c r="AA292" s="95" t="s">
        <v>11249</v>
      </c>
      <c r="AB292" s="95" t="s">
        <v>11186</v>
      </c>
      <c r="AC292" s="95" t="s">
        <v>63</v>
      </c>
      <c r="AD292" s="95" t="s">
        <v>63</v>
      </c>
      <c r="AE292" s="95" t="s">
        <v>63</v>
      </c>
      <c r="AF292" s="95" t="s">
        <v>63</v>
      </c>
      <c r="AG292" s="194"/>
      <c r="AH292" s="95" t="s">
        <v>63</v>
      </c>
      <c r="AI292" s="97"/>
      <c r="AJ292" s="97" t="s">
        <v>65</v>
      </c>
      <c r="AK292" s="97" t="s">
        <v>66</v>
      </c>
      <c r="AL292" s="45" t="s">
        <v>67</v>
      </c>
      <c r="AM292" s="160" t="str">
        <f>MONTH(B292)&amp;"/"&amp;YEAR(B292)</f>
        <v>3/2026</v>
      </c>
      <c r="AN292" s="45">
        <f>WEEKNUM(B292)-WEEKNUM(EOMONTH(B292,-1)+1)+1</f>
        <v>4</v>
      </c>
      <c r="AO292" s="45" t="str">
        <f>MONTH(R292)&amp;"/"&amp;YEAR(R292)</f>
        <v>3/2026</v>
      </c>
      <c r="AP292" s="45">
        <f>WEEKNUM(R292)-WEEKNUM(EOMONTH(R292,-1)+1)+1</f>
        <v>5</v>
      </c>
      <c r="AQ292" s="45">
        <f>IF(AU292="S",IF(Q292="1. Aceitou o programa",R292-B292,0),0)</f>
        <v>8</v>
      </c>
      <c r="AR292" s="45">
        <f>IF(AU292="S",IF(AND(S292&lt;&gt;"",R292&lt;&gt;""),S292-R292,0),0)</f>
        <v>0</v>
      </c>
      <c r="AS292" s="45">
        <f>IF(AU292="S",IF(Q292="1. Aceitou o programa",IF(OR(X292="Não se Aplica",X292=""),IF(OR(W292="Não se Aplica",W292=""),0,W292-V292),AVERAGE(X292-W292,W292-V292)),0),0)</f>
        <v>0</v>
      </c>
      <c r="AT292" s="45">
        <f>IF(AU292="S",IF(AND(Q292="1. Aceitou o programa",AB292="Realizada"),IFERROR(IF(AA292="",0,AA292-R292),0),0),0)</f>
        <v>0</v>
      </c>
      <c r="AU292" s="45" t="str">
        <f>_xlfn.XLOOKUP(U292,'Lista Suspensa'!$AA$20:$AA$23,'Lista Suspensa'!$AB$20:$AB$23,"N/A")</f>
        <v>S</v>
      </c>
    </row>
    <row r="293" spans="1:47" ht="12" customHeight="1" x14ac:dyDescent="0.3">
      <c r="A293" s="87" t="s">
        <v>47</v>
      </c>
      <c r="B293" s="88">
        <v>46104</v>
      </c>
      <c r="C293" s="89" t="s">
        <v>48</v>
      </c>
      <c r="D293" s="89" t="s">
        <v>49</v>
      </c>
      <c r="E293" s="189">
        <v>796494495</v>
      </c>
      <c r="F293" s="182" t="s">
        <v>1011</v>
      </c>
      <c r="G293" s="90">
        <v>11702425886</v>
      </c>
      <c r="H293" s="91">
        <v>21693</v>
      </c>
      <c r="I293" s="89"/>
      <c r="J293" s="89" t="s">
        <v>51</v>
      </c>
      <c r="K293" s="89" t="s">
        <v>52</v>
      </c>
      <c r="L293" s="89" t="s">
        <v>85</v>
      </c>
      <c r="M293" s="89" t="s">
        <v>1012</v>
      </c>
      <c r="N293" s="89" t="s">
        <v>55</v>
      </c>
      <c r="O293" s="92" t="s">
        <v>1013</v>
      </c>
      <c r="P293" s="93" t="s">
        <v>57</v>
      </c>
      <c r="Q293" s="110" t="s">
        <v>58</v>
      </c>
      <c r="R293" s="94">
        <v>46112</v>
      </c>
      <c r="S293" s="95"/>
      <c r="T293" s="95" t="s">
        <v>59</v>
      </c>
      <c r="U293" s="95" t="s">
        <v>60</v>
      </c>
      <c r="V293" s="91">
        <v>46112</v>
      </c>
      <c r="W293" s="91" t="s">
        <v>432</v>
      </c>
      <c r="X293" s="91" t="s">
        <v>432</v>
      </c>
      <c r="Y293" s="96"/>
      <c r="Z293" s="89" t="s">
        <v>2798</v>
      </c>
      <c r="AA293" s="95" t="s">
        <v>11250</v>
      </c>
      <c r="AB293" s="95" t="s">
        <v>11186</v>
      </c>
      <c r="AC293" s="95" t="s">
        <v>63</v>
      </c>
      <c r="AD293" s="95" t="s">
        <v>63</v>
      </c>
      <c r="AE293" s="95" t="s">
        <v>63</v>
      </c>
      <c r="AF293" s="95" t="s">
        <v>63</v>
      </c>
      <c r="AG293" s="194"/>
      <c r="AH293" s="95" t="s">
        <v>63</v>
      </c>
      <c r="AI293" s="97"/>
      <c r="AJ293" s="97" t="s">
        <v>65</v>
      </c>
      <c r="AK293" s="97" t="s">
        <v>66</v>
      </c>
      <c r="AL293" s="45" t="s">
        <v>67</v>
      </c>
      <c r="AM293" s="160" t="str">
        <f>MONTH(B293)&amp;"/"&amp;YEAR(B293)</f>
        <v>3/2026</v>
      </c>
      <c r="AN293" s="45">
        <f>WEEKNUM(B293)-WEEKNUM(EOMONTH(B293,-1)+1)+1</f>
        <v>4</v>
      </c>
      <c r="AO293" s="45" t="str">
        <f>MONTH(R293)&amp;"/"&amp;YEAR(R293)</f>
        <v>3/2026</v>
      </c>
      <c r="AP293" s="45">
        <f>WEEKNUM(R293)-WEEKNUM(EOMONTH(R293,-1)+1)+1</f>
        <v>5</v>
      </c>
      <c r="AQ293" s="45">
        <f>IF(AU293="S",IF(Q293="1. Aceitou o programa",R293-B293,0),0)</f>
        <v>8</v>
      </c>
      <c r="AR293" s="45">
        <f>IF(AU293="S",IF(AND(S293&lt;&gt;"",R293&lt;&gt;""),S293-R293,0),0)</f>
        <v>0</v>
      </c>
      <c r="AS293" s="45">
        <f>IF(AU293="S",IF(Q293="1. Aceitou o programa",IF(OR(X293="Não se Aplica",X293=""),IF(OR(W293="Não se Aplica",W293=""),0,W293-V293),AVERAGE(X293-W293,W293-V293)),0),0)</f>
        <v>0</v>
      </c>
      <c r="AT293" s="45">
        <f>IF(AU293="S",IF(AND(Q293="1. Aceitou o programa",AB293="Realizada"),IFERROR(IF(AA293="",0,AA293-R293),0),0),0)</f>
        <v>0</v>
      </c>
      <c r="AU293" s="45" t="str">
        <f>_xlfn.XLOOKUP(U293,'Lista Suspensa'!$AA$20:$AA$23,'Lista Suspensa'!$AB$20:$AB$23,"N/A")</f>
        <v>S</v>
      </c>
    </row>
    <row r="294" spans="1:47" ht="12" customHeight="1" x14ac:dyDescent="0.3">
      <c r="A294" s="87" t="s">
        <v>47</v>
      </c>
      <c r="B294" s="88">
        <v>46104</v>
      </c>
      <c r="C294" s="89" t="s">
        <v>48</v>
      </c>
      <c r="D294" s="89" t="s">
        <v>49</v>
      </c>
      <c r="E294" s="189">
        <v>807399477</v>
      </c>
      <c r="F294" s="182" t="s">
        <v>1014</v>
      </c>
      <c r="G294" s="90">
        <v>35998521897</v>
      </c>
      <c r="H294" s="91">
        <v>34387</v>
      </c>
      <c r="I294" s="89"/>
      <c r="J294" s="89" t="s">
        <v>51</v>
      </c>
      <c r="K294" s="89" t="s">
        <v>52</v>
      </c>
      <c r="L294" s="89" t="s">
        <v>85</v>
      </c>
      <c r="M294" s="89" t="s">
        <v>1015</v>
      </c>
      <c r="N294" s="89" t="s">
        <v>97</v>
      </c>
      <c r="O294" s="92" t="s">
        <v>1016</v>
      </c>
      <c r="P294" s="93" t="s">
        <v>57</v>
      </c>
      <c r="Q294" s="110" t="s">
        <v>58</v>
      </c>
      <c r="R294" s="94">
        <v>46112</v>
      </c>
      <c r="S294" s="95"/>
      <c r="T294" s="95" t="s">
        <v>59</v>
      </c>
      <c r="U294" s="95" t="s">
        <v>60</v>
      </c>
      <c r="V294" s="91">
        <v>46112</v>
      </c>
      <c r="W294" s="91" t="s">
        <v>432</v>
      </c>
      <c r="X294" s="91" t="s">
        <v>432</v>
      </c>
      <c r="Y294" s="96"/>
      <c r="Z294" s="89" t="s">
        <v>2798</v>
      </c>
      <c r="AA294" s="95" t="s">
        <v>11251</v>
      </c>
      <c r="AB294" s="95" t="s">
        <v>11186</v>
      </c>
      <c r="AC294" s="95" t="s">
        <v>63</v>
      </c>
      <c r="AD294" s="95" t="s">
        <v>63</v>
      </c>
      <c r="AE294" s="95" t="s">
        <v>63</v>
      </c>
      <c r="AF294" s="95" t="s">
        <v>63</v>
      </c>
      <c r="AG294" s="194"/>
      <c r="AH294" s="95" t="s">
        <v>63</v>
      </c>
      <c r="AI294" s="97"/>
      <c r="AJ294" s="97" t="s">
        <v>65</v>
      </c>
      <c r="AK294" s="97" t="s">
        <v>66</v>
      </c>
      <c r="AL294" s="45" t="s">
        <v>67</v>
      </c>
      <c r="AM294" s="160" t="str">
        <f>MONTH(B294)&amp;"/"&amp;YEAR(B294)</f>
        <v>3/2026</v>
      </c>
      <c r="AN294" s="45">
        <f>WEEKNUM(B294)-WEEKNUM(EOMONTH(B294,-1)+1)+1</f>
        <v>4</v>
      </c>
      <c r="AO294" s="45" t="str">
        <f>MONTH(R294)&amp;"/"&amp;YEAR(R294)</f>
        <v>3/2026</v>
      </c>
      <c r="AP294" s="45">
        <f>WEEKNUM(R294)-WEEKNUM(EOMONTH(R294,-1)+1)+1</f>
        <v>5</v>
      </c>
      <c r="AQ294" s="45">
        <f>IF(AU294="S",IF(Q294="1. Aceitou o programa",R294-B294,0),0)</f>
        <v>8</v>
      </c>
      <c r="AR294" s="45">
        <f>IF(AU294="S",IF(AND(S294&lt;&gt;"",R294&lt;&gt;""),S294-R294,0),0)</f>
        <v>0</v>
      </c>
      <c r="AS294" s="45">
        <f>IF(AU294="S",IF(Q294="1. Aceitou o programa",IF(OR(X294="Não se Aplica",X294=""),IF(OR(W294="Não se Aplica",W294=""),0,W294-V294),AVERAGE(X294-W294,W294-V294)),0),0)</f>
        <v>0</v>
      </c>
      <c r="AT294" s="45">
        <f>IF(AU294="S",IF(AND(Q294="1. Aceitou o programa",AB294="Realizada"),IFERROR(IF(AA294="",0,AA294-R294),0),0),0)</f>
        <v>0</v>
      </c>
      <c r="AU294" s="45" t="str">
        <f>_xlfn.XLOOKUP(U294,'Lista Suspensa'!$AA$20:$AA$23,'Lista Suspensa'!$AB$20:$AB$23,"N/A")</f>
        <v>S</v>
      </c>
    </row>
    <row r="295" spans="1:47" ht="12" customHeight="1" x14ac:dyDescent="0.3">
      <c r="A295" s="87" t="s">
        <v>47</v>
      </c>
      <c r="B295" s="88">
        <v>46104</v>
      </c>
      <c r="C295" s="89" t="s">
        <v>48</v>
      </c>
      <c r="D295" s="89" t="s">
        <v>49</v>
      </c>
      <c r="E295" s="189">
        <v>753184087</v>
      </c>
      <c r="F295" s="182" t="s">
        <v>1017</v>
      </c>
      <c r="G295" s="90">
        <v>73823392700</v>
      </c>
      <c r="H295" s="91">
        <v>20640</v>
      </c>
      <c r="I295" s="89"/>
      <c r="J295" s="89" t="s">
        <v>51</v>
      </c>
      <c r="K295" s="89" t="s">
        <v>76</v>
      </c>
      <c r="L295" s="89" t="s">
        <v>95</v>
      </c>
      <c r="M295" s="89" t="s">
        <v>487</v>
      </c>
      <c r="N295" s="89" t="s">
        <v>97</v>
      </c>
      <c r="O295" s="92" t="s">
        <v>1018</v>
      </c>
      <c r="P295" s="93" t="s">
        <v>57</v>
      </c>
      <c r="Q295" s="110" t="s">
        <v>58</v>
      </c>
      <c r="R295" s="94">
        <v>46112</v>
      </c>
      <c r="S295" s="95"/>
      <c r="T295" s="95" t="s">
        <v>59</v>
      </c>
      <c r="U295" s="95" t="s">
        <v>60</v>
      </c>
      <c r="V295" s="91">
        <v>46112</v>
      </c>
      <c r="W295" s="91" t="s">
        <v>432</v>
      </c>
      <c r="X295" s="91" t="s">
        <v>432</v>
      </c>
      <c r="Y295" s="96"/>
      <c r="Z295" s="89" t="s">
        <v>2798</v>
      </c>
      <c r="AA295" s="95" t="s">
        <v>11252</v>
      </c>
      <c r="AB295" s="95" t="s">
        <v>11186</v>
      </c>
      <c r="AC295" s="95" t="s">
        <v>63</v>
      </c>
      <c r="AD295" s="95" t="s">
        <v>63</v>
      </c>
      <c r="AE295" s="95" t="s">
        <v>63</v>
      </c>
      <c r="AF295" s="95" t="s">
        <v>63</v>
      </c>
      <c r="AG295" s="194"/>
      <c r="AH295" s="95" t="s">
        <v>63</v>
      </c>
      <c r="AI295" s="97"/>
      <c r="AJ295" s="97" t="s">
        <v>65</v>
      </c>
      <c r="AK295" s="97" t="s">
        <v>66</v>
      </c>
      <c r="AL295" s="45" t="s">
        <v>67</v>
      </c>
      <c r="AM295" s="160" t="str">
        <f>MONTH(B295)&amp;"/"&amp;YEAR(B295)</f>
        <v>3/2026</v>
      </c>
      <c r="AN295" s="45">
        <f>WEEKNUM(B295)-WEEKNUM(EOMONTH(B295,-1)+1)+1</f>
        <v>4</v>
      </c>
      <c r="AO295" s="45" t="str">
        <f>MONTH(R295)&amp;"/"&amp;YEAR(R295)</f>
        <v>3/2026</v>
      </c>
      <c r="AP295" s="45">
        <f>WEEKNUM(R295)-WEEKNUM(EOMONTH(R295,-1)+1)+1</f>
        <v>5</v>
      </c>
      <c r="AQ295" s="45">
        <f>IF(AU295="S",IF(Q295="1. Aceitou o programa",R295-B295,0),0)</f>
        <v>8</v>
      </c>
      <c r="AR295" s="45">
        <f>IF(AU295="S",IF(AND(S295&lt;&gt;"",R295&lt;&gt;""),S295-R295,0),0)</f>
        <v>0</v>
      </c>
      <c r="AS295" s="45">
        <f>IF(AU295="S",IF(Q295="1. Aceitou o programa",IF(OR(X295="Não se Aplica",X295=""),IF(OR(W295="Não se Aplica",W295=""),0,W295-V295),AVERAGE(X295-W295,W295-V295)),0),0)</f>
        <v>0</v>
      </c>
      <c r="AT295" s="45">
        <f>IF(AU295="S",IF(AND(Q295="1. Aceitou o programa",AB295="Realizada"),IFERROR(IF(AA295="",0,AA295-R295),0),0),0)</f>
        <v>0</v>
      </c>
      <c r="AU295" s="45" t="str">
        <f>_xlfn.XLOOKUP(U295,'Lista Suspensa'!$AA$20:$AA$23,'Lista Suspensa'!$AB$20:$AB$23,"N/A")</f>
        <v>S</v>
      </c>
    </row>
    <row r="296" spans="1:47" ht="12" customHeight="1" x14ac:dyDescent="0.3">
      <c r="A296" s="87" t="s">
        <v>47</v>
      </c>
      <c r="B296" s="88">
        <v>46104</v>
      </c>
      <c r="C296" s="89" t="s">
        <v>48</v>
      </c>
      <c r="D296" s="89" t="s">
        <v>49</v>
      </c>
      <c r="E296" s="189">
        <v>301104131</v>
      </c>
      <c r="F296" s="182" t="s">
        <v>1019</v>
      </c>
      <c r="G296" s="90">
        <v>63300907853</v>
      </c>
      <c r="H296" s="91">
        <v>15071</v>
      </c>
      <c r="I296" s="89"/>
      <c r="J296" s="89" t="s">
        <v>51</v>
      </c>
      <c r="K296" s="89" t="s">
        <v>52</v>
      </c>
      <c r="L296" s="89" t="s">
        <v>85</v>
      </c>
      <c r="M296" s="89" t="s">
        <v>1020</v>
      </c>
      <c r="N296" s="89" t="s">
        <v>87</v>
      </c>
      <c r="O296" s="92" t="s">
        <v>1021</v>
      </c>
      <c r="P296" s="93" t="s">
        <v>57</v>
      </c>
      <c r="Q296" s="110" t="s">
        <v>58</v>
      </c>
      <c r="R296" s="94">
        <v>46112</v>
      </c>
      <c r="S296" s="95"/>
      <c r="T296" s="95" t="s">
        <v>59</v>
      </c>
      <c r="U296" s="95" t="s">
        <v>60</v>
      </c>
      <c r="V296" s="91">
        <v>46112</v>
      </c>
      <c r="W296" s="91" t="s">
        <v>432</v>
      </c>
      <c r="X296" s="91" t="s">
        <v>432</v>
      </c>
      <c r="Y296" s="96"/>
      <c r="Z296" s="89" t="s">
        <v>2798</v>
      </c>
      <c r="AA296" s="95" t="s">
        <v>11253</v>
      </c>
      <c r="AB296" s="95" t="s">
        <v>11186</v>
      </c>
      <c r="AC296" s="95" t="s">
        <v>63</v>
      </c>
      <c r="AD296" s="95" t="s">
        <v>63</v>
      </c>
      <c r="AE296" s="95" t="s">
        <v>63</v>
      </c>
      <c r="AF296" s="95" t="s">
        <v>63</v>
      </c>
      <c r="AG296" s="194"/>
      <c r="AH296" s="95" t="s">
        <v>63</v>
      </c>
      <c r="AI296" s="97"/>
      <c r="AJ296" s="97" t="s">
        <v>65</v>
      </c>
      <c r="AK296" s="97" t="s">
        <v>66</v>
      </c>
      <c r="AL296" s="45" t="s">
        <v>67</v>
      </c>
      <c r="AM296" s="160" t="str">
        <f>MONTH(B296)&amp;"/"&amp;YEAR(B296)</f>
        <v>3/2026</v>
      </c>
      <c r="AN296" s="45">
        <f>WEEKNUM(B296)-WEEKNUM(EOMONTH(B296,-1)+1)+1</f>
        <v>4</v>
      </c>
      <c r="AO296" s="45" t="str">
        <f>MONTH(R296)&amp;"/"&amp;YEAR(R296)</f>
        <v>3/2026</v>
      </c>
      <c r="AP296" s="45">
        <f>WEEKNUM(R296)-WEEKNUM(EOMONTH(R296,-1)+1)+1</f>
        <v>5</v>
      </c>
      <c r="AQ296" s="45">
        <f>IF(AU296="S",IF(Q296="1. Aceitou o programa",R296-B296,0),0)</f>
        <v>8</v>
      </c>
      <c r="AR296" s="45">
        <f>IF(AU296="S",IF(AND(S296&lt;&gt;"",R296&lt;&gt;""),S296-R296,0),0)</f>
        <v>0</v>
      </c>
      <c r="AS296" s="45">
        <f>IF(AU296="S",IF(Q296="1. Aceitou o programa",IF(OR(X296="Não se Aplica",X296=""),IF(OR(W296="Não se Aplica",W296=""),0,W296-V296),AVERAGE(X296-W296,W296-V296)),0),0)</f>
        <v>0</v>
      </c>
      <c r="AT296" s="45">
        <f>IF(AU296="S",IF(AND(Q296="1. Aceitou o programa",AB296="Realizada"),IFERROR(IF(AA296="",0,AA296-R296),0),0),0)</f>
        <v>0</v>
      </c>
      <c r="AU296" s="45" t="str">
        <f>_xlfn.XLOOKUP(U296,'Lista Suspensa'!$AA$20:$AA$23,'Lista Suspensa'!$AB$20:$AB$23,"N/A")</f>
        <v>S</v>
      </c>
    </row>
    <row r="297" spans="1:47" ht="12" customHeight="1" x14ac:dyDescent="0.3">
      <c r="A297" s="87" t="s">
        <v>47</v>
      </c>
      <c r="B297" s="88">
        <v>46104</v>
      </c>
      <c r="C297" s="89" t="s">
        <v>48</v>
      </c>
      <c r="D297" s="89" t="s">
        <v>49</v>
      </c>
      <c r="E297" s="189">
        <v>594075645</v>
      </c>
      <c r="F297" s="182" t="s">
        <v>1022</v>
      </c>
      <c r="G297" s="90">
        <v>34232901884</v>
      </c>
      <c r="H297" s="91">
        <v>34661</v>
      </c>
      <c r="I297" s="89"/>
      <c r="J297" s="89" t="s">
        <v>51</v>
      </c>
      <c r="K297" s="89" t="s">
        <v>52</v>
      </c>
      <c r="L297" s="89" t="s">
        <v>53</v>
      </c>
      <c r="M297" s="89" t="s">
        <v>313</v>
      </c>
      <c r="N297" s="89" t="s">
        <v>159</v>
      </c>
      <c r="O297" s="92" t="s">
        <v>1023</v>
      </c>
      <c r="P297" s="93" t="s">
        <v>57</v>
      </c>
      <c r="Q297" s="110" t="s">
        <v>58</v>
      </c>
      <c r="R297" s="94">
        <v>46112</v>
      </c>
      <c r="S297" s="95"/>
      <c r="T297" s="95" t="s">
        <v>59</v>
      </c>
      <c r="U297" s="95" t="s">
        <v>60</v>
      </c>
      <c r="V297" s="91">
        <v>46112</v>
      </c>
      <c r="W297" s="91" t="s">
        <v>432</v>
      </c>
      <c r="X297" s="91" t="s">
        <v>432</v>
      </c>
      <c r="Y297" s="96"/>
      <c r="Z297" s="89" t="s">
        <v>2798</v>
      </c>
      <c r="AA297" s="95" t="s">
        <v>11254</v>
      </c>
      <c r="AB297" s="95" t="s">
        <v>11186</v>
      </c>
      <c r="AC297" s="95" t="s">
        <v>63</v>
      </c>
      <c r="AD297" s="95" t="s">
        <v>63</v>
      </c>
      <c r="AE297" s="95" t="s">
        <v>63</v>
      </c>
      <c r="AF297" s="95" t="s">
        <v>63</v>
      </c>
      <c r="AG297" s="194"/>
      <c r="AH297" s="95" t="s">
        <v>63</v>
      </c>
      <c r="AI297" s="97"/>
      <c r="AJ297" s="97" t="s">
        <v>65</v>
      </c>
      <c r="AK297" s="97" t="s">
        <v>66</v>
      </c>
      <c r="AL297" s="45" t="s">
        <v>67</v>
      </c>
      <c r="AM297" s="160" t="str">
        <f>MONTH(B297)&amp;"/"&amp;YEAR(B297)</f>
        <v>3/2026</v>
      </c>
      <c r="AN297" s="45">
        <f>WEEKNUM(B297)-WEEKNUM(EOMONTH(B297,-1)+1)+1</f>
        <v>4</v>
      </c>
      <c r="AO297" s="45" t="str">
        <f>MONTH(R297)&amp;"/"&amp;YEAR(R297)</f>
        <v>3/2026</v>
      </c>
      <c r="AP297" s="45">
        <f>WEEKNUM(R297)-WEEKNUM(EOMONTH(R297,-1)+1)+1</f>
        <v>5</v>
      </c>
      <c r="AQ297" s="45">
        <f>IF(AU297="S",IF(Q297="1. Aceitou o programa",R297-B297,0),0)</f>
        <v>8</v>
      </c>
      <c r="AR297" s="45">
        <f>IF(AU297="S",IF(AND(S297&lt;&gt;"",R297&lt;&gt;""),S297-R297,0),0)</f>
        <v>0</v>
      </c>
      <c r="AS297" s="45">
        <f>IF(AU297="S",IF(Q297="1. Aceitou o programa",IF(OR(X297="Não se Aplica",X297=""),IF(OR(W297="Não se Aplica",W297=""),0,W297-V297),AVERAGE(X297-W297,W297-V297)),0),0)</f>
        <v>0</v>
      </c>
      <c r="AT297" s="45">
        <f>IF(AU297="S",IF(AND(Q297="1. Aceitou o programa",AB297="Realizada"),IFERROR(IF(AA297="",0,AA297-R297),0),0),0)</f>
        <v>0</v>
      </c>
      <c r="AU297" s="45" t="str">
        <f>_xlfn.XLOOKUP(U297,'Lista Suspensa'!$AA$20:$AA$23,'Lista Suspensa'!$AB$20:$AB$23,"N/A")</f>
        <v>S</v>
      </c>
    </row>
    <row r="298" spans="1:47" ht="12" customHeight="1" x14ac:dyDescent="0.3">
      <c r="A298" s="87" t="s">
        <v>47</v>
      </c>
      <c r="B298" s="88">
        <v>46104</v>
      </c>
      <c r="C298" s="89" t="s">
        <v>48</v>
      </c>
      <c r="D298" s="89" t="s">
        <v>49</v>
      </c>
      <c r="E298" s="189">
        <v>808625047</v>
      </c>
      <c r="F298" s="182" t="s">
        <v>1024</v>
      </c>
      <c r="G298" s="90">
        <v>42742110887</v>
      </c>
      <c r="H298" s="91">
        <v>16340</v>
      </c>
      <c r="I298" s="89"/>
      <c r="J298" s="89" t="s">
        <v>51</v>
      </c>
      <c r="K298" s="89" t="s">
        <v>52</v>
      </c>
      <c r="L298" s="89" t="s">
        <v>53</v>
      </c>
      <c r="M298" s="89" t="s">
        <v>1025</v>
      </c>
      <c r="N298" s="89" t="s">
        <v>97</v>
      </c>
      <c r="O298" s="92" t="s">
        <v>1026</v>
      </c>
      <c r="P298" s="93" t="s">
        <v>57</v>
      </c>
      <c r="Q298" s="110" t="s">
        <v>58</v>
      </c>
      <c r="R298" s="94">
        <v>46112</v>
      </c>
      <c r="S298" s="95"/>
      <c r="T298" s="95" t="s">
        <v>59</v>
      </c>
      <c r="U298" s="95" t="s">
        <v>60</v>
      </c>
      <c r="V298" s="91">
        <v>46112</v>
      </c>
      <c r="W298" s="91" t="s">
        <v>432</v>
      </c>
      <c r="X298" s="91" t="s">
        <v>432</v>
      </c>
      <c r="Y298" s="96"/>
      <c r="Z298" s="89" t="s">
        <v>2798</v>
      </c>
      <c r="AA298" s="95" t="s">
        <v>11255</v>
      </c>
      <c r="AB298" s="95" t="s">
        <v>11186</v>
      </c>
      <c r="AC298" s="95" t="s">
        <v>63</v>
      </c>
      <c r="AD298" s="95" t="s">
        <v>63</v>
      </c>
      <c r="AE298" s="95" t="s">
        <v>63</v>
      </c>
      <c r="AF298" s="95" t="s">
        <v>63</v>
      </c>
      <c r="AG298" s="194"/>
      <c r="AH298" s="95" t="s">
        <v>63</v>
      </c>
      <c r="AI298" s="97"/>
      <c r="AJ298" s="97" t="s">
        <v>65</v>
      </c>
      <c r="AK298" s="97" t="s">
        <v>66</v>
      </c>
      <c r="AL298" s="45" t="s">
        <v>67</v>
      </c>
      <c r="AM298" s="160" t="str">
        <f>MONTH(B298)&amp;"/"&amp;YEAR(B298)</f>
        <v>3/2026</v>
      </c>
      <c r="AN298" s="45">
        <f>WEEKNUM(B298)-WEEKNUM(EOMONTH(B298,-1)+1)+1</f>
        <v>4</v>
      </c>
      <c r="AO298" s="45" t="str">
        <f>MONTH(R298)&amp;"/"&amp;YEAR(R298)</f>
        <v>3/2026</v>
      </c>
      <c r="AP298" s="45">
        <f>WEEKNUM(R298)-WEEKNUM(EOMONTH(R298,-1)+1)+1</f>
        <v>5</v>
      </c>
      <c r="AQ298" s="45">
        <f>IF(AU298="S",IF(Q298="1. Aceitou o programa",R298-B298,0),0)</f>
        <v>8</v>
      </c>
      <c r="AR298" s="45">
        <f>IF(AU298="S",IF(AND(S298&lt;&gt;"",R298&lt;&gt;""),S298-R298,0),0)</f>
        <v>0</v>
      </c>
      <c r="AS298" s="45">
        <f>IF(AU298="S",IF(Q298="1. Aceitou o programa",IF(OR(X298="Não se Aplica",X298=""),IF(OR(W298="Não se Aplica",W298=""),0,W298-V298),AVERAGE(X298-W298,W298-V298)),0),0)</f>
        <v>0</v>
      </c>
      <c r="AT298" s="45">
        <f>IF(AU298="S",IF(AND(Q298="1. Aceitou o programa",AB298="Realizada"),IFERROR(IF(AA298="",0,AA298-R298),0),0),0)</f>
        <v>0</v>
      </c>
      <c r="AU298" s="45" t="str">
        <f>_xlfn.XLOOKUP(U298,'Lista Suspensa'!$AA$20:$AA$23,'Lista Suspensa'!$AB$20:$AB$23,"N/A")</f>
        <v>S</v>
      </c>
    </row>
    <row r="299" spans="1:47" ht="12" customHeight="1" x14ac:dyDescent="0.3">
      <c r="A299" s="87" t="s">
        <v>47</v>
      </c>
      <c r="B299" s="88">
        <v>46104</v>
      </c>
      <c r="C299" s="89" t="s">
        <v>48</v>
      </c>
      <c r="D299" s="89" t="s">
        <v>49</v>
      </c>
      <c r="E299" s="189">
        <v>772357714</v>
      </c>
      <c r="F299" s="182" t="s">
        <v>1027</v>
      </c>
      <c r="G299" s="90">
        <v>14238196830</v>
      </c>
      <c r="H299" s="91">
        <v>16076</v>
      </c>
      <c r="I299" s="89"/>
      <c r="J299" s="89" t="s">
        <v>51</v>
      </c>
      <c r="K299" s="89" t="s">
        <v>52</v>
      </c>
      <c r="L299" s="89" t="s">
        <v>85</v>
      </c>
      <c r="M299" s="89" t="s">
        <v>1028</v>
      </c>
      <c r="N299" s="89" t="s">
        <v>55</v>
      </c>
      <c r="O299" s="92" t="s">
        <v>1029</v>
      </c>
      <c r="P299" s="93" t="s">
        <v>57</v>
      </c>
      <c r="Q299" s="110" t="s">
        <v>58</v>
      </c>
      <c r="R299" s="94">
        <v>46112</v>
      </c>
      <c r="S299" s="95"/>
      <c r="T299" s="95" t="s">
        <v>59</v>
      </c>
      <c r="U299" s="95" t="s">
        <v>60</v>
      </c>
      <c r="V299" s="91">
        <v>46112</v>
      </c>
      <c r="W299" s="91" t="s">
        <v>432</v>
      </c>
      <c r="X299" s="91" t="s">
        <v>432</v>
      </c>
      <c r="Y299" s="96"/>
      <c r="Z299" s="89" t="s">
        <v>2798</v>
      </c>
      <c r="AA299" s="95" t="s">
        <v>11256</v>
      </c>
      <c r="AB299" s="95" t="s">
        <v>11186</v>
      </c>
      <c r="AC299" s="95" t="s">
        <v>63</v>
      </c>
      <c r="AD299" s="95" t="s">
        <v>63</v>
      </c>
      <c r="AE299" s="95" t="s">
        <v>63</v>
      </c>
      <c r="AF299" s="95" t="s">
        <v>63</v>
      </c>
      <c r="AG299" s="194"/>
      <c r="AH299" s="95" t="s">
        <v>63</v>
      </c>
      <c r="AI299" s="97"/>
      <c r="AJ299" s="97" t="s">
        <v>65</v>
      </c>
      <c r="AK299" s="97" t="s">
        <v>66</v>
      </c>
      <c r="AL299" s="45" t="s">
        <v>67</v>
      </c>
      <c r="AM299" s="160" t="str">
        <f>MONTH(B299)&amp;"/"&amp;YEAR(B299)</f>
        <v>3/2026</v>
      </c>
      <c r="AN299" s="45">
        <f>WEEKNUM(B299)-WEEKNUM(EOMONTH(B299,-1)+1)+1</f>
        <v>4</v>
      </c>
      <c r="AO299" s="45" t="str">
        <f>MONTH(R299)&amp;"/"&amp;YEAR(R299)</f>
        <v>3/2026</v>
      </c>
      <c r="AP299" s="45">
        <f>WEEKNUM(R299)-WEEKNUM(EOMONTH(R299,-1)+1)+1</f>
        <v>5</v>
      </c>
      <c r="AQ299" s="45">
        <f>IF(AU299="S",IF(Q299="1. Aceitou o programa",R299-B299,0),0)</f>
        <v>8</v>
      </c>
      <c r="AR299" s="45">
        <f>IF(AU299="S",IF(AND(S299&lt;&gt;"",R299&lt;&gt;""),S299-R299,0),0)</f>
        <v>0</v>
      </c>
      <c r="AS299" s="45">
        <f>IF(AU299="S",IF(Q299="1. Aceitou o programa",IF(OR(X299="Não se Aplica",X299=""),IF(OR(W299="Não se Aplica",W299=""),0,W299-V299),AVERAGE(X299-W299,W299-V299)),0),0)</f>
        <v>0</v>
      </c>
      <c r="AT299" s="45">
        <f>IF(AU299="S",IF(AND(Q299="1. Aceitou o programa",AB299="Realizada"),IFERROR(IF(AA299="",0,AA299-R299),0),0),0)</f>
        <v>0</v>
      </c>
      <c r="AU299" s="45" t="str">
        <f>_xlfn.XLOOKUP(U299,'Lista Suspensa'!$AA$20:$AA$23,'Lista Suspensa'!$AB$20:$AB$23,"N/A")</f>
        <v>S</v>
      </c>
    </row>
    <row r="300" spans="1:47" ht="12" customHeight="1" x14ac:dyDescent="0.3">
      <c r="A300" s="87" t="s">
        <v>47</v>
      </c>
      <c r="B300" s="88">
        <v>46104</v>
      </c>
      <c r="C300" s="89" t="s">
        <v>48</v>
      </c>
      <c r="D300" s="89" t="s">
        <v>49</v>
      </c>
      <c r="E300" s="189">
        <v>448120224</v>
      </c>
      <c r="F300" s="182" t="s">
        <v>1030</v>
      </c>
      <c r="G300" s="90">
        <v>27643621888</v>
      </c>
      <c r="H300" s="91">
        <v>29425</v>
      </c>
      <c r="I300" s="89"/>
      <c r="J300" s="89" t="s">
        <v>51</v>
      </c>
      <c r="K300" s="89" t="s">
        <v>52</v>
      </c>
      <c r="L300" s="89" t="s">
        <v>1031</v>
      </c>
      <c r="M300" s="89" t="s">
        <v>1032</v>
      </c>
      <c r="N300" s="89" t="s">
        <v>79</v>
      </c>
      <c r="O300" s="92" t="s">
        <v>1033</v>
      </c>
      <c r="P300" s="93" t="s">
        <v>57</v>
      </c>
      <c r="Q300" s="110" t="s">
        <v>58</v>
      </c>
      <c r="R300" s="94">
        <v>46112</v>
      </c>
      <c r="S300" s="95"/>
      <c r="T300" s="95" t="s">
        <v>59</v>
      </c>
      <c r="U300" s="95" t="s">
        <v>60</v>
      </c>
      <c r="V300" s="91">
        <v>46112</v>
      </c>
      <c r="W300" s="91" t="s">
        <v>432</v>
      </c>
      <c r="X300" s="91" t="s">
        <v>432</v>
      </c>
      <c r="Y300" s="96"/>
      <c r="Z300" s="89" t="s">
        <v>2798</v>
      </c>
      <c r="AA300" s="95" t="s">
        <v>11146</v>
      </c>
      <c r="AB300" s="95" t="s">
        <v>11186</v>
      </c>
      <c r="AC300" s="95" t="s">
        <v>63</v>
      </c>
      <c r="AD300" s="95" t="s">
        <v>63</v>
      </c>
      <c r="AE300" s="95" t="s">
        <v>63</v>
      </c>
      <c r="AF300" s="95" t="s">
        <v>63</v>
      </c>
      <c r="AG300" s="194"/>
      <c r="AH300" s="95" t="s">
        <v>63</v>
      </c>
      <c r="AI300" s="97"/>
      <c r="AJ300" s="97" t="s">
        <v>65</v>
      </c>
      <c r="AK300" s="97" t="s">
        <v>66</v>
      </c>
      <c r="AL300" s="45" t="s">
        <v>67</v>
      </c>
      <c r="AM300" s="160" t="str">
        <f>MONTH(B300)&amp;"/"&amp;YEAR(B300)</f>
        <v>3/2026</v>
      </c>
      <c r="AN300" s="45">
        <f>WEEKNUM(B300)-WEEKNUM(EOMONTH(B300,-1)+1)+1</f>
        <v>4</v>
      </c>
      <c r="AO300" s="45" t="str">
        <f>MONTH(R300)&amp;"/"&amp;YEAR(R300)</f>
        <v>3/2026</v>
      </c>
      <c r="AP300" s="45">
        <f>WEEKNUM(R300)-WEEKNUM(EOMONTH(R300,-1)+1)+1</f>
        <v>5</v>
      </c>
      <c r="AQ300" s="45">
        <f>IF(AU300="S",IF(Q300="1. Aceitou o programa",R300-B300,0),0)</f>
        <v>8</v>
      </c>
      <c r="AR300" s="45">
        <f>IF(AU300="S",IF(AND(S300&lt;&gt;"",R300&lt;&gt;""),S300-R300,0),0)</f>
        <v>0</v>
      </c>
      <c r="AS300" s="45">
        <f>IF(AU300="S",IF(Q300="1. Aceitou o programa",IF(OR(X300="Não se Aplica",X300=""),IF(OR(W300="Não se Aplica",W300=""),0,W300-V300),AVERAGE(X300-W300,W300-V300)),0),0)</f>
        <v>0</v>
      </c>
      <c r="AT300" s="45">
        <f>IF(AU300="S",IF(AND(Q300="1. Aceitou o programa",AB300="Realizada"),IFERROR(IF(AA300="",0,AA300-R300),0),0),0)</f>
        <v>0</v>
      </c>
      <c r="AU300" s="45" t="str">
        <f>_xlfn.XLOOKUP(U300,'Lista Suspensa'!$AA$20:$AA$23,'Lista Suspensa'!$AB$20:$AB$23,"N/A")</f>
        <v>S</v>
      </c>
    </row>
    <row r="301" spans="1:47" ht="12" customHeight="1" x14ac:dyDescent="0.3">
      <c r="A301" s="87" t="s">
        <v>47</v>
      </c>
      <c r="B301" s="88">
        <v>46104</v>
      </c>
      <c r="C301" s="89" t="s">
        <v>48</v>
      </c>
      <c r="D301" s="89" t="s">
        <v>49</v>
      </c>
      <c r="E301" s="189">
        <v>450346625</v>
      </c>
      <c r="F301" s="182" t="s">
        <v>1034</v>
      </c>
      <c r="G301" s="90">
        <v>25906065830</v>
      </c>
      <c r="H301" s="91">
        <v>18863</v>
      </c>
      <c r="I301" s="89"/>
      <c r="J301" s="89" t="s">
        <v>51</v>
      </c>
      <c r="K301" s="89" t="s">
        <v>52</v>
      </c>
      <c r="L301" s="89" t="s">
        <v>85</v>
      </c>
      <c r="M301" s="89" t="s">
        <v>1035</v>
      </c>
      <c r="N301" s="89" t="s">
        <v>97</v>
      </c>
      <c r="O301" s="92" t="s">
        <v>1036</v>
      </c>
      <c r="P301" s="93" t="s">
        <v>57</v>
      </c>
      <c r="Q301" s="110" t="s">
        <v>58</v>
      </c>
      <c r="R301" s="94">
        <v>46112</v>
      </c>
      <c r="S301" s="95"/>
      <c r="T301" s="95" t="s">
        <v>59</v>
      </c>
      <c r="U301" s="95" t="s">
        <v>60</v>
      </c>
      <c r="V301" s="91">
        <v>46112</v>
      </c>
      <c r="W301" s="91" t="s">
        <v>432</v>
      </c>
      <c r="X301" s="91" t="s">
        <v>432</v>
      </c>
      <c r="Y301" s="96"/>
      <c r="Z301" s="89" t="s">
        <v>2798</v>
      </c>
      <c r="AA301" s="95" t="s">
        <v>11147</v>
      </c>
      <c r="AB301" s="95" t="s">
        <v>11186</v>
      </c>
      <c r="AC301" s="95" t="s">
        <v>63</v>
      </c>
      <c r="AD301" s="95" t="s">
        <v>63</v>
      </c>
      <c r="AE301" s="95" t="s">
        <v>63</v>
      </c>
      <c r="AF301" s="95" t="s">
        <v>63</v>
      </c>
      <c r="AG301" s="194"/>
      <c r="AH301" s="95" t="s">
        <v>63</v>
      </c>
      <c r="AI301" s="97"/>
      <c r="AJ301" s="97" t="s">
        <v>65</v>
      </c>
      <c r="AK301" s="97" t="s">
        <v>66</v>
      </c>
      <c r="AL301" s="45" t="s">
        <v>67</v>
      </c>
      <c r="AM301" s="160" t="str">
        <f>MONTH(B301)&amp;"/"&amp;YEAR(B301)</f>
        <v>3/2026</v>
      </c>
      <c r="AN301" s="45">
        <f>WEEKNUM(B301)-WEEKNUM(EOMONTH(B301,-1)+1)+1</f>
        <v>4</v>
      </c>
      <c r="AO301" s="45" t="str">
        <f>MONTH(R301)&amp;"/"&amp;YEAR(R301)</f>
        <v>3/2026</v>
      </c>
      <c r="AP301" s="45">
        <f>WEEKNUM(R301)-WEEKNUM(EOMONTH(R301,-1)+1)+1</f>
        <v>5</v>
      </c>
      <c r="AQ301" s="45">
        <f>IF(AU301="S",IF(Q301="1. Aceitou o programa",R301-B301,0),0)</f>
        <v>8</v>
      </c>
      <c r="AR301" s="45">
        <f>IF(AU301="S",IF(AND(S301&lt;&gt;"",R301&lt;&gt;""),S301-R301,0),0)</f>
        <v>0</v>
      </c>
      <c r="AS301" s="45">
        <f>IF(AU301="S",IF(Q301="1. Aceitou o programa",IF(OR(X301="Não se Aplica",X301=""),IF(OR(W301="Não se Aplica",W301=""),0,W301-V301),AVERAGE(X301-W301,W301-V301)),0),0)</f>
        <v>0</v>
      </c>
      <c r="AT301" s="45">
        <f>IF(AU301="S",IF(AND(Q301="1. Aceitou o programa",AB301="Realizada"),IFERROR(IF(AA301="",0,AA301-R301),0),0),0)</f>
        <v>0</v>
      </c>
      <c r="AU301" s="45" t="str">
        <f>_xlfn.XLOOKUP(U301,'Lista Suspensa'!$AA$20:$AA$23,'Lista Suspensa'!$AB$20:$AB$23,"N/A")</f>
        <v>S</v>
      </c>
    </row>
    <row r="302" spans="1:47" ht="12" customHeight="1" x14ac:dyDescent="0.3">
      <c r="A302" s="87" t="s">
        <v>47</v>
      </c>
      <c r="B302" s="88">
        <v>46104</v>
      </c>
      <c r="C302" s="89" t="s">
        <v>48</v>
      </c>
      <c r="D302" s="89" t="s">
        <v>49</v>
      </c>
      <c r="E302" s="189">
        <v>843993944</v>
      </c>
      <c r="F302" s="182" t="s">
        <v>1037</v>
      </c>
      <c r="G302" s="90">
        <v>3605423442</v>
      </c>
      <c r="H302" s="91">
        <v>29467</v>
      </c>
      <c r="I302" s="89"/>
      <c r="J302" s="89" t="s">
        <v>51</v>
      </c>
      <c r="K302" s="89" t="s">
        <v>771</v>
      </c>
      <c r="L302" s="89" t="s">
        <v>772</v>
      </c>
      <c r="M302" s="89" t="s">
        <v>1038</v>
      </c>
      <c r="N302" s="89" t="s">
        <v>55</v>
      </c>
      <c r="O302" s="92" t="s">
        <v>1039</v>
      </c>
      <c r="P302" s="93" t="s">
        <v>57</v>
      </c>
      <c r="Q302" s="110" t="s">
        <v>58</v>
      </c>
      <c r="R302" s="94">
        <v>46112</v>
      </c>
      <c r="S302" s="95"/>
      <c r="T302" s="95" t="s">
        <v>59</v>
      </c>
      <c r="U302" s="95" t="s">
        <v>60</v>
      </c>
      <c r="V302" s="91">
        <v>46112</v>
      </c>
      <c r="W302" s="91" t="s">
        <v>432</v>
      </c>
      <c r="X302" s="91" t="s">
        <v>432</v>
      </c>
      <c r="Y302" s="96"/>
      <c r="Z302" s="89" t="s">
        <v>2798</v>
      </c>
      <c r="AA302" s="95" t="s">
        <v>11148</v>
      </c>
      <c r="AB302" s="95" t="s">
        <v>11186</v>
      </c>
      <c r="AC302" s="95" t="s">
        <v>63</v>
      </c>
      <c r="AD302" s="95" t="s">
        <v>63</v>
      </c>
      <c r="AE302" s="95" t="s">
        <v>63</v>
      </c>
      <c r="AF302" s="95" t="s">
        <v>63</v>
      </c>
      <c r="AG302" s="194"/>
      <c r="AH302" s="95" t="s">
        <v>63</v>
      </c>
      <c r="AI302" s="97"/>
      <c r="AJ302" s="97" t="s">
        <v>65</v>
      </c>
      <c r="AK302" s="97" t="s">
        <v>66</v>
      </c>
      <c r="AL302" s="45" t="s">
        <v>67</v>
      </c>
      <c r="AM302" s="160" t="str">
        <f>MONTH(B302)&amp;"/"&amp;YEAR(B302)</f>
        <v>3/2026</v>
      </c>
      <c r="AN302" s="45">
        <f>WEEKNUM(B302)-WEEKNUM(EOMONTH(B302,-1)+1)+1</f>
        <v>4</v>
      </c>
      <c r="AO302" s="45" t="str">
        <f>MONTH(R302)&amp;"/"&amp;YEAR(R302)</f>
        <v>3/2026</v>
      </c>
      <c r="AP302" s="45">
        <f>WEEKNUM(R302)-WEEKNUM(EOMONTH(R302,-1)+1)+1</f>
        <v>5</v>
      </c>
      <c r="AQ302" s="45">
        <f>IF(AU302="S",IF(Q302="1. Aceitou o programa",R302-B302,0),0)</f>
        <v>8</v>
      </c>
      <c r="AR302" s="45">
        <f>IF(AU302="S",IF(AND(S302&lt;&gt;"",R302&lt;&gt;""),S302-R302,0),0)</f>
        <v>0</v>
      </c>
      <c r="AS302" s="45">
        <f>IF(AU302="S",IF(Q302="1. Aceitou o programa",IF(OR(X302="Não se Aplica",X302=""),IF(OR(W302="Não se Aplica",W302=""),0,W302-V302),AVERAGE(X302-W302,W302-V302)),0),0)</f>
        <v>0</v>
      </c>
      <c r="AT302" s="45">
        <f>IF(AU302="S",IF(AND(Q302="1. Aceitou o programa",AB302="Realizada"),IFERROR(IF(AA302="",0,AA302-R302),0),0),0)</f>
        <v>0</v>
      </c>
      <c r="AU302" s="45" t="str">
        <f>_xlfn.XLOOKUP(U302,'Lista Suspensa'!$AA$20:$AA$23,'Lista Suspensa'!$AB$20:$AB$23,"N/A")</f>
        <v>S</v>
      </c>
    </row>
    <row r="303" spans="1:47" ht="12" customHeight="1" x14ac:dyDescent="0.3">
      <c r="A303" s="87" t="s">
        <v>47</v>
      </c>
      <c r="B303" s="88">
        <v>46104</v>
      </c>
      <c r="C303" s="89" t="s">
        <v>48</v>
      </c>
      <c r="D303" s="89" t="s">
        <v>49</v>
      </c>
      <c r="E303" s="189">
        <v>20103077</v>
      </c>
      <c r="F303" s="182" t="s">
        <v>1040</v>
      </c>
      <c r="G303" s="90">
        <v>69812330887</v>
      </c>
      <c r="H303" s="91">
        <v>17434</v>
      </c>
      <c r="I303" s="89"/>
      <c r="J303" s="89" t="s">
        <v>51</v>
      </c>
      <c r="K303" s="89" t="s">
        <v>52</v>
      </c>
      <c r="L303" s="89" t="s">
        <v>85</v>
      </c>
      <c r="M303" s="89" t="s">
        <v>1041</v>
      </c>
      <c r="N303" s="89" t="s">
        <v>87</v>
      </c>
      <c r="O303" s="92" t="s">
        <v>1042</v>
      </c>
      <c r="P303" s="93" t="s">
        <v>57</v>
      </c>
      <c r="Q303" s="110" t="s">
        <v>58</v>
      </c>
      <c r="R303" s="94">
        <v>46112</v>
      </c>
      <c r="S303" s="95"/>
      <c r="T303" s="95" t="s">
        <v>59</v>
      </c>
      <c r="U303" s="95" t="s">
        <v>60</v>
      </c>
      <c r="V303" s="91">
        <v>46112</v>
      </c>
      <c r="W303" s="91" t="s">
        <v>432</v>
      </c>
      <c r="X303" s="91" t="s">
        <v>432</v>
      </c>
      <c r="Y303" s="96"/>
      <c r="Z303" s="89" t="s">
        <v>2798</v>
      </c>
      <c r="AA303" s="95" t="s">
        <v>11149</v>
      </c>
      <c r="AB303" s="95" t="s">
        <v>11186</v>
      </c>
      <c r="AC303" s="95" t="s">
        <v>63</v>
      </c>
      <c r="AD303" s="95" t="s">
        <v>63</v>
      </c>
      <c r="AE303" s="95" t="s">
        <v>63</v>
      </c>
      <c r="AF303" s="95" t="s">
        <v>63</v>
      </c>
      <c r="AG303" s="194"/>
      <c r="AH303" s="95" t="s">
        <v>63</v>
      </c>
      <c r="AI303" s="97"/>
      <c r="AJ303" s="97" t="s">
        <v>65</v>
      </c>
      <c r="AK303" s="97" t="s">
        <v>66</v>
      </c>
      <c r="AL303" s="45" t="s">
        <v>67</v>
      </c>
      <c r="AM303" s="160" t="str">
        <f>MONTH(B303)&amp;"/"&amp;YEAR(B303)</f>
        <v>3/2026</v>
      </c>
      <c r="AN303" s="45">
        <f>WEEKNUM(B303)-WEEKNUM(EOMONTH(B303,-1)+1)+1</f>
        <v>4</v>
      </c>
      <c r="AO303" s="45" t="str">
        <f>MONTH(R303)&amp;"/"&amp;YEAR(R303)</f>
        <v>3/2026</v>
      </c>
      <c r="AP303" s="45">
        <f>WEEKNUM(R303)-WEEKNUM(EOMONTH(R303,-1)+1)+1</f>
        <v>5</v>
      </c>
      <c r="AQ303" s="45">
        <f>IF(AU303="S",IF(Q303="1. Aceitou o programa",R303-B303,0),0)</f>
        <v>8</v>
      </c>
      <c r="AR303" s="45">
        <f>IF(AU303="S",IF(AND(S303&lt;&gt;"",R303&lt;&gt;""),S303-R303,0),0)</f>
        <v>0</v>
      </c>
      <c r="AS303" s="45">
        <f>IF(AU303="S",IF(Q303="1. Aceitou o programa",IF(OR(X303="Não se Aplica",X303=""),IF(OR(W303="Não se Aplica",W303=""),0,W303-V303),AVERAGE(X303-W303,W303-V303)),0),0)</f>
        <v>0</v>
      </c>
      <c r="AT303" s="45">
        <f>IF(AU303="S",IF(AND(Q303="1. Aceitou o programa",AB303="Realizada"),IFERROR(IF(AA303="",0,AA303-R303),0),0),0)</f>
        <v>0</v>
      </c>
      <c r="AU303" s="45" t="str">
        <f>_xlfn.XLOOKUP(U303,'Lista Suspensa'!$AA$20:$AA$23,'Lista Suspensa'!$AB$20:$AB$23,"N/A")</f>
        <v>S</v>
      </c>
    </row>
    <row r="304" spans="1:47" ht="12" customHeight="1" x14ac:dyDescent="0.3">
      <c r="A304" s="87" t="s">
        <v>47</v>
      </c>
      <c r="B304" s="88">
        <v>46104</v>
      </c>
      <c r="C304" s="89" t="s">
        <v>48</v>
      </c>
      <c r="D304" s="89" t="s">
        <v>49</v>
      </c>
      <c r="E304" s="189">
        <v>868606790</v>
      </c>
      <c r="F304" s="182" t="s">
        <v>1043</v>
      </c>
      <c r="G304" s="90">
        <v>1467493830</v>
      </c>
      <c r="H304" s="91">
        <v>22526</v>
      </c>
      <c r="I304" s="89"/>
      <c r="J304" s="89" t="s">
        <v>51</v>
      </c>
      <c r="K304" s="89" t="s">
        <v>52</v>
      </c>
      <c r="L304" s="89" t="s">
        <v>85</v>
      </c>
      <c r="M304" s="89" t="s">
        <v>1044</v>
      </c>
      <c r="N304" s="89" t="s">
        <v>877</v>
      </c>
      <c r="O304" s="92" t="s">
        <v>1045</v>
      </c>
      <c r="P304" s="93" t="s">
        <v>57</v>
      </c>
      <c r="Q304" s="110" t="s">
        <v>58</v>
      </c>
      <c r="R304" s="94">
        <v>46112</v>
      </c>
      <c r="S304" s="95"/>
      <c r="T304" s="95" t="s">
        <v>59</v>
      </c>
      <c r="U304" s="95" t="s">
        <v>60</v>
      </c>
      <c r="V304" s="91">
        <v>46112</v>
      </c>
      <c r="W304" s="91" t="s">
        <v>432</v>
      </c>
      <c r="X304" s="91" t="s">
        <v>432</v>
      </c>
      <c r="Y304" s="96"/>
      <c r="Z304" s="89" t="s">
        <v>2798</v>
      </c>
      <c r="AA304" s="95" t="s">
        <v>11150</v>
      </c>
      <c r="AB304" s="95" t="s">
        <v>11186</v>
      </c>
      <c r="AC304" s="95" t="s">
        <v>63</v>
      </c>
      <c r="AD304" s="95" t="s">
        <v>63</v>
      </c>
      <c r="AE304" s="95" t="s">
        <v>63</v>
      </c>
      <c r="AF304" s="95" t="s">
        <v>63</v>
      </c>
      <c r="AG304" s="194"/>
      <c r="AH304" s="95" t="s">
        <v>63</v>
      </c>
      <c r="AI304" s="97"/>
      <c r="AJ304" s="97" t="s">
        <v>65</v>
      </c>
      <c r="AK304" s="97" t="s">
        <v>66</v>
      </c>
      <c r="AL304" s="45" t="s">
        <v>67</v>
      </c>
      <c r="AM304" s="160" t="str">
        <f>MONTH(B304)&amp;"/"&amp;YEAR(B304)</f>
        <v>3/2026</v>
      </c>
      <c r="AN304" s="45">
        <f>WEEKNUM(B304)-WEEKNUM(EOMONTH(B304,-1)+1)+1</f>
        <v>4</v>
      </c>
      <c r="AO304" s="45" t="str">
        <f>MONTH(R304)&amp;"/"&amp;YEAR(R304)</f>
        <v>3/2026</v>
      </c>
      <c r="AP304" s="45">
        <f>WEEKNUM(R304)-WEEKNUM(EOMONTH(R304,-1)+1)+1</f>
        <v>5</v>
      </c>
      <c r="AQ304" s="45">
        <f>IF(AU304="S",IF(Q304="1. Aceitou o programa",R304-B304,0),0)</f>
        <v>8</v>
      </c>
      <c r="AR304" s="45">
        <f>IF(AU304="S",IF(AND(S304&lt;&gt;"",R304&lt;&gt;""),S304-R304,0),0)</f>
        <v>0</v>
      </c>
      <c r="AS304" s="45">
        <f>IF(AU304="S",IF(Q304="1. Aceitou o programa",IF(OR(X304="Não se Aplica",X304=""),IF(OR(W304="Não se Aplica",W304=""),0,W304-V304),AVERAGE(X304-W304,W304-V304)),0),0)</f>
        <v>0</v>
      </c>
      <c r="AT304" s="45">
        <f>IF(AU304="S",IF(AND(Q304="1. Aceitou o programa",AB304="Realizada"),IFERROR(IF(AA304="",0,AA304-R304),0),0),0)</f>
        <v>0</v>
      </c>
      <c r="AU304" s="45" t="str">
        <f>_xlfn.XLOOKUP(U304,'Lista Suspensa'!$AA$20:$AA$23,'Lista Suspensa'!$AB$20:$AB$23,"N/A")</f>
        <v>S</v>
      </c>
    </row>
    <row r="305" spans="1:47" ht="12" customHeight="1" x14ac:dyDescent="0.3">
      <c r="A305" s="87" t="s">
        <v>47</v>
      </c>
      <c r="B305" s="88">
        <v>46104</v>
      </c>
      <c r="C305" s="89" t="s">
        <v>48</v>
      </c>
      <c r="D305" s="89" t="s">
        <v>49</v>
      </c>
      <c r="E305" s="189">
        <v>813352770</v>
      </c>
      <c r="F305" s="182" t="s">
        <v>1046</v>
      </c>
      <c r="G305" s="90">
        <v>45808459869</v>
      </c>
      <c r="H305" s="91">
        <v>39391</v>
      </c>
      <c r="I305" s="89"/>
      <c r="J305" s="89" t="s">
        <v>51</v>
      </c>
      <c r="K305" s="89" t="s">
        <v>52</v>
      </c>
      <c r="L305" s="89" t="s">
        <v>85</v>
      </c>
      <c r="M305" s="89" t="s">
        <v>1047</v>
      </c>
      <c r="N305" s="89" t="s">
        <v>97</v>
      </c>
      <c r="O305" s="92" t="s">
        <v>1048</v>
      </c>
      <c r="P305" s="93" t="s">
        <v>57</v>
      </c>
      <c r="Q305" s="110" t="s">
        <v>58</v>
      </c>
      <c r="R305" s="94">
        <v>46112</v>
      </c>
      <c r="S305" s="95"/>
      <c r="T305" s="95" t="s">
        <v>59</v>
      </c>
      <c r="U305" s="95" t="s">
        <v>60</v>
      </c>
      <c r="V305" s="91">
        <v>46112</v>
      </c>
      <c r="W305" s="91" t="s">
        <v>432</v>
      </c>
      <c r="X305" s="91" t="s">
        <v>432</v>
      </c>
      <c r="Y305" s="96"/>
      <c r="Z305" s="89" t="s">
        <v>2798</v>
      </c>
      <c r="AA305" s="95" t="s">
        <v>11151</v>
      </c>
      <c r="AB305" s="95" t="s">
        <v>11186</v>
      </c>
      <c r="AC305" s="95" t="s">
        <v>63</v>
      </c>
      <c r="AD305" s="95" t="s">
        <v>63</v>
      </c>
      <c r="AE305" s="95" t="s">
        <v>63</v>
      </c>
      <c r="AF305" s="95" t="s">
        <v>63</v>
      </c>
      <c r="AG305" s="194"/>
      <c r="AH305" s="95" t="s">
        <v>63</v>
      </c>
      <c r="AI305" s="97"/>
      <c r="AJ305" s="97" t="s">
        <v>65</v>
      </c>
      <c r="AK305" s="97" t="s">
        <v>66</v>
      </c>
      <c r="AL305" s="45" t="s">
        <v>67</v>
      </c>
      <c r="AM305" s="160" t="str">
        <f>MONTH(B305)&amp;"/"&amp;YEAR(B305)</f>
        <v>3/2026</v>
      </c>
      <c r="AN305" s="45">
        <f>WEEKNUM(B305)-WEEKNUM(EOMONTH(B305,-1)+1)+1</f>
        <v>4</v>
      </c>
      <c r="AO305" s="45" t="str">
        <f>MONTH(R305)&amp;"/"&amp;YEAR(R305)</f>
        <v>3/2026</v>
      </c>
      <c r="AP305" s="45">
        <f>WEEKNUM(R305)-WEEKNUM(EOMONTH(R305,-1)+1)+1</f>
        <v>5</v>
      </c>
      <c r="AQ305" s="45">
        <f>IF(AU305="S",IF(Q305="1. Aceitou o programa",R305-B305,0),0)</f>
        <v>8</v>
      </c>
      <c r="AR305" s="45">
        <f>IF(AU305="S",IF(AND(S305&lt;&gt;"",R305&lt;&gt;""),S305-R305,0),0)</f>
        <v>0</v>
      </c>
      <c r="AS305" s="45">
        <f>IF(AU305="S",IF(Q305="1. Aceitou o programa",IF(OR(X305="Não se Aplica",X305=""),IF(OR(W305="Não se Aplica",W305=""),0,W305-V305),AVERAGE(X305-W305,W305-V305)),0),0)</f>
        <v>0</v>
      </c>
      <c r="AT305" s="45">
        <f>IF(AU305="S",IF(AND(Q305="1. Aceitou o programa",AB305="Realizada"),IFERROR(IF(AA305="",0,AA305-R305),0),0),0)</f>
        <v>0</v>
      </c>
      <c r="AU305" s="45" t="str">
        <f>_xlfn.XLOOKUP(U305,'Lista Suspensa'!$AA$20:$AA$23,'Lista Suspensa'!$AB$20:$AB$23,"N/A")</f>
        <v>S</v>
      </c>
    </row>
    <row r="306" spans="1:47" ht="12" customHeight="1" x14ac:dyDescent="0.3">
      <c r="A306" s="87" t="s">
        <v>47</v>
      </c>
      <c r="B306" s="88">
        <v>46104</v>
      </c>
      <c r="C306" s="89" t="s">
        <v>48</v>
      </c>
      <c r="D306" s="89" t="s">
        <v>49</v>
      </c>
      <c r="E306" s="189">
        <v>450098958</v>
      </c>
      <c r="F306" s="182" t="s">
        <v>1049</v>
      </c>
      <c r="G306" s="90">
        <v>13327854840</v>
      </c>
      <c r="H306" s="91">
        <v>26154</v>
      </c>
      <c r="I306" s="89"/>
      <c r="J306" s="89" t="s">
        <v>51</v>
      </c>
      <c r="K306" s="89" t="s">
        <v>52</v>
      </c>
      <c r="L306" s="89" t="s">
        <v>85</v>
      </c>
      <c r="M306" s="89" t="s">
        <v>1050</v>
      </c>
      <c r="N306" s="89" t="s">
        <v>97</v>
      </c>
      <c r="O306" s="92" t="s">
        <v>1051</v>
      </c>
      <c r="P306" s="93" t="s">
        <v>57</v>
      </c>
      <c r="Q306" s="110" t="s">
        <v>58</v>
      </c>
      <c r="R306" s="94">
        <v>46112</v>
      </c>
      <c r="S306" s="95"/>
      <c r="T306" s="95" t="s">
        <v>59</v>
      </c>
      <c r="U306" s="95" t="s">
        <v>60</v>
      </c>
      <c r="V306" s="91">
        <v>46112</v>
      </c>
      <c r="W306" s="91" t="s">
        <v>432</v>
      </c>
      <c r="X306" s="91" t="s">
        <v>432</v>
      </c>
      <c r="Y306" s="96"/>
      <c r="Z306" s="89" t="s">
        <v>2798</v>
      </c>
      <c r="AA306" s="95" t="s">
        <v>11152</v>
      </c>
      <c r="AB306" s="95" t="s">
        <v>11186</v>
      </c>
      <c r="AC306" s="95" t="s">
        <v>63</v>
      </c>
      <c r="AD306" s="95" t="s">
        <v>63</v>
      </c>
      <c r="AE306" s="95" t="s">
        <v>63</v>
      </c>
      <c r="AF306" s="95" t="s">
        <v>63</v>
      </c>
      <c r="AG306" s="194"/>
      <c r="AH306" s="95" t="s">
        <v>63</v>
      </c>
      <c r="AI306" s="97"/>
      <c r="AJ306" s="97" t="s">
        <v>65</v>
      </c>
      <c r="AK306" s="97" t="s">
        <v>66</v>
      </c>
      <c r="AL306" s="45" t="s">
        <v>67</v>
      </c>
      <c r="AM306" s="160" t="str">
        <f>MONTH(B306)&amp;"/"&amp;YEAR(B306)</f>
        <v>3/2026</v>
      </c>
      <c r="AN306" s="45">
        <f>WEEKNUM(B306)-WEEKNUM(EOMONTH(B306,-1)+1)+1</f>
        <v>4</v>
      </c>
      <c r="AO306" s="45" t="str">
        <f>MONTH(R306)&amp;"/"&amp;YEAR(R306)</f>
        <v>3/2026</v>
      </c>
      <c r="AP306" s="45">
        <f>WEEKNUM(R306)-WEEKNUM(EOMONTH(R306,-1)+1)+1</f>
        <v>5</v>
      </c>
      <c r="AQ306" s="45">
        <f>IF(AU306="S",IF(Q306="1. Aceitou o programa",R306-B306,0),0)</f>
        <v>8</v>
      </c>
      <c r="AR306" s="45">
        <f>IF(AU306="S",IF(AND(S306&lt;&gt;"",R306&lt;&gt;""),S306-R306,0),0)</f>
        <v>0</v>
      </c>
      <c r="AS306" s="45">
        <f>IF(AU306="S",IF(Q306="1. Aceitou o programa",IF(OR(X306="Não se Aplica",X306=""),IF(OR(W306="Não se Aplica",W306=""),0,W306-V306),AVERAGE(X306-W306,W306-V306)),0),0)</f>
        <v>0</v>
      </c>
      <c r="AT306" s="45">
        <f>IF(AU306="S",IF(AND(Q306="1. Aceitou o programa",AB306="Realizada"),IFERROR(IF(AA306="",0,AA306-R306),0),0),0)</f>
        <v>0</v>
      </c>
      <c r="AU306" s="45" t="str">
        <f>_xlfn.XLOOKUP(U306,'Lista Suspensa'!$AA$20:$AA$23,'Lista Suspensa'!$AB$20:$AB$23,"N/A")</f>
        <v>S</v>
      </c>
    </row>
    <row r="307" spans="1:47" ht="12" customHeight="1" x14ac:dyDescent="0.3">
      <c r="A307" s="87" t="s">
        <v>47</v>
      </c>
      <c r="B307" s="88">
        <v>46104</v>
      </c>
      <c r="C307" s="89" t="s">
        <v>48</v>
      </c>
      <c r="D307" s="89" t="s">
        <v>49</v>
      </c>
      <c r="E307" s="189">
        <v>860721426</v>
      </c>
      <c r="F307" s="182" t="s">
        <v>1052</v>
      </c>
      <c r="G307" s="90">
        <v>6630409493</v>
      </c>
      <c r="H307" s="91">
        <v>31142</v>
      </c>
      <c r="I307" s="89"/>
      <c r="J307" s="89" t="s">
        <v>84</v>
      </c>
      <c r="K307" s="89" t="s">
        <v>52</v>
      </c>
      <c r="L307" s="89" t="s">
        <v>85</v>
      </c>
      <c r="M307" s="89" t="s">
        <v>1053</v>
      </c>
      <c r="N307" s="89" t="s">
        <v>97</v>
      </c>
      <c r="O307" s="92" t="s">
        <v>1054</v>
      </c>
      <c r="P307" s="93" t="s">
        <v>57</v>
      </c>
      <c r="Q307" s="110" t="s">
        <v>58</v>
      </c>
      <c r="R307" s="94">
        <v>46112</v>
      </c>
      <c r="S307" s="95"/>
      <c r="T307" s="95" t="s">
        <v>59</v>
      </c>
      <c r="U307" s="95" t="s">
        <v>60</v>
      </c>
      <c r="V307" s="91">
        <v>46112</v>
      </c>
      <c r="W307" s="91" t="s">
        <v>432</v>
      </c>
      <c r="X307" s="91" t="s">
        <v>432</v>
      </c>
      <c r="Y307" s="96"/>
      <c r="Z307" s="89" t="s">
        <v>2798</v>
      </c>
      <c r="AA307" s="95" t="s">
        <v>11153</v>
      </c>
      <c r="AB307" s="95" t="s">
        <v>11186</v>
      </c>
      <c r="AC307" s="95" t="s">
        <v>63</v>
      </c>
      <c r="AD307" s="95" t="s">
        <v>63</v>
      </c>
      <c r="AE307" s="95" t="s">
        <v>63</v>
      </c>
      <c r="AF307" s="95" t="s">
        <v>63</v>
      </c>
      <c r="AG307" s="194"/>
      <c r="AH307" s="95" t="s">
        <v>63</v>
      </c>
      <c r="AI307" s="97"/>
      <c r="AJ307" s="97" t="s">
        <v>65</v>
      </c>
      <c r="AK307" s="97" t="s">
        <v>66</v>
      </c>
      <c r="AL307" s="45" t="s">
        <v>67</v>
      </c>
      <c r="AM307" s="160" t="str">
        <f>MONTH(B307)&amp;"/"&amp;YEAR(B307)</f>
        <v>3/2026</v>
      </c>
      <c r="AN307" s="45">
        <f>WEEKNUM(B307)-WEEKNUM(EOMONTH(B307,-1)+1)+1</f>
        <v>4</v>
      </c>
      <c r="AO307" s="45" t="str">
        <f>MONTH(R307)&amp;"/"&amp;YEAR(R307)</f>
        <v>3/2026</v>
      </c>
      <c r="AP307" s="45">
        <f>WEEKNUM(R307)-WEEKNUM(EOMONTH(R307,-1)+1)+1</f>
        <v>5</v>
      </c>
      <c r="AQ307" s="45">
        <f>IF(AU307="S",IF(Q307="1. Aceitou o programa",R307-B307,0),0)</f>
        <v>8</v>
      </c>
      <c r="AR307" s="45">
        <f>IF(AU307="S",IF(AND(S307&lt;&gt;"",R307&lt;&gt;""),S307-R307,0),0)</f>
        <v>0</v>
      </c>
      <c r="AS307" s="45">
        <f>IF(AU307="S",IF(Q307="1. Aceitou o programa",IF(OR(X307="Não se Aplica",X307=""),IF(OR(W307="Não se Aplica",W307=""),0,W307-V307),AVERAGE(X307-W307,W307-V307)),0),0)</f>
        <v>0</v>
      </c>
      <c r="AT307" s="45">
        <f>IF(AU307="S",IF(AND(Q307="1. Aceitou o programa",AB307="Realizada"),IFERROR(IF(AA307="",0,AA307-R307),0),0),0)</f>
        <v>0</v>
      </c>
      <c r="AU307" s="45" t="str">
        <f>_xlfn.XLOOKUP(U307,'Lista Suspensa'!$AA$20:$AA$23,'Lista Suspensa'!$AB$20:$AB$23,"N/A")</f>
        <v>S</v>
      </c>
    </row>
    <row r="308" spans="1:47" ht="12" customHeight="1" x14ac:dyDescent="0.3">
      <c r="A308" s="87" t="s">
        <v>47</v>
      </c>
      <c r="B308" s="88">
        <v>46104</v>
      </c>
      <c r="C308" s="89" t="s">
        <v>48</v>
      </c>
      <c r="D308" s="89" t="s">
        <v>49</v>
      </c>
      <c r="E308" s="189">
        <v>805442103</v>
      </c>
      <c r="F308" s="182" t="s">
        <v>1055</v>
      </c>
      <c r="G308" s="90">
        <v>35110955816</v>
      </c>
      <c r="H308" s="91">
        <v>32287</v>
      </c>
      <c r="I308" s="89"/>
      <c r="J308" s="89" t="s">
        <v>84</v>
      </c>
      <c r="K308" s="89" t="s">
        <v>52</v>
      </c>
      <c r="L308" s="89" t="s">
        <v>85</v>
      </c>
      <c r="M308" s="89" t="s">
        <v>334</v>
      </c>
      <c r="N308" s="89" t="s">
        <v>97</v>
      </c>
      <c r="O308" s="92" t="s">
        <v>1056</v>
      </c>
      <c r="P308" s="93" t="s">
        <v>57</v>
      </c>
      <c r="Q308" s="110" t="s">
        <v>58</v>
      </c>
      <c r="R308" s="94">
        <v>46112</v>
      </c>
      <c r="S308" s="95"/>
      <c r="T308" s="95" t="s">
        <v>59</v>
      </c>
      <c r="U308" s="95" t="s">
        <v>60</v>
      </c>
      <c r="V308" s="91">
        <v>46112</v>
      </c>
      <c r="W308" s="91" t="s">
        <v>432</v>
      </c>
      <c r="X308" s="91" t="s">
        <v>432</v>
      </c>
      <c r="Y308" s="96"/>
      <c r="Z308" s="89" t="s">
        <v>2798</v>
      </c>
      <c r="AA308" s="95" t="s">
        <v>11154</v>
      </c>
      <c r="AB308" s="95" t="s">
        <v>11186</v>
      </c>
      <c r="AC308" s="95" t="s">
        <v>63</v>
      </c>
      <c r="AD308" s="95" t="s">
        <v>63</v>
      </c>
      <c r="AE308" s="95" t="s">
        <v>63</v>
      </c>
      <c r="AF308" s="95" t="s">
        <v>63</v>
      </c>
      <c r="AG308" s="194"/>
      <c r="AH308" s="95" t="s">
        <v>63</v>
      </c>
      <c r="AI308" s="97"/>
      <c r="AJ308" s="97" t="s">
        <v>65</v>
      </c>
      <c r="AK308" s="97" t="s">
        <v>66</v>
      </c>
      <c r="AL308" s="45" t="s">
        <v>67</v>
      </c>
      <c r="AM308" s="160" t="str">
        <f>MONTH(B308)&amp;"/"&amp;YEAR(B308)</f>
        <v>3/2026</v>
      </c>
      <c r="AN308" s="45">
        <f>WEEKNUM(B308)-WEEKNUM(EOMONTH(B308,-1)+1)+1</f>
        <v>4</v>
      </c>
      <c r="AO308" s="45" t="str">
        <f>MONTH(R308)&amp;"/"&amp;YEAR(R308)</f>
        <v>3/2026</v>
      </c>
      <c r="AP308" s="45">
        <f>WEEKNUM(R308)-WEEKNUM(EOMONTH(R308,-1)+1)+1</f>
        <v>5</v>
      </c>
      <c r="AQ308" s="45">
        <f>IF(AU308="S",IF(Q308="1. Aceitou o programa",R308-B308,0),0)</f>
        <v>8</v>
      </c>
      <c r="AR308" s="45">
        <f>IF(AU308="S",IF(AND(S308&lt;&gt;"",R308&lt;&gt;""),S308-R308,0),0)</f>
        <v>0</v>
      </c>
      <c r="AS308" s="45">
        <f>IF(AU308="S",IF(Q308="1. Aceitou o programa",IF(OR(X308="Não se Aplica",X308=""),IF(OR(W308="Não se Aplica",W308=""),0,W308-V308),AVERAGE(X308-W308,W308-V308)),0),0)</f>
        <v>0</v>
      </c>
      <c r="AT308" s="45">
        <f>IF(AU308="S",IF(AND(Q308="1. Aceitou o programa",AB308="Realizada"),IFERROR(IF(AA308="",0,AA308-R308),0),0),0)</f>
        <v>0</v>
      </c>
      <c r="AU308" s="45" t="str">
        <f>_xlfn.XLOOKUP(U308,'Lista Suspensa'!$AA$20:$AA$23,'Lista Suspensa'!$AB$20:$AB$23,"N/A")</f>
        <v>S</v>
      </c>
    </row>
    <row r="309" spans="1:47" ht="12" customHeight="1" x14ac:dyDescent="0.3">
      <c r="A309" s="87" t="s">
        <v>47</v>
      </c>
      <c r="B309" s="88">
        <v>46104</v>
      </c>
      <c r="C309" s="89" t="s">
        <v>48</v>
      </c>
      <c r="D309" s="89" t="s">
        <v>49</v>
      </c>
      <c r="E309" s="189">
        <v>450600580</v>
      </c>
      <c r="F309" s="182" t="s">
        <v>1057</v>
      </c>
      <c r="G309" s="90">
        <v>17010558809</v>
      </c>
      <c r="H309" s="91">
        <v>27283</v>
      </c>
      <c r="I309" s="89"/>
      <c r="J309" s="89" t="s">
        <v>51</v>
      </c>
      <c r="K309" s="89" t="s">
        <v>52</v>
      </c>
      <c r="L309" s="89" t="s">
        <v>85</v>
      </c>
      <c r="M309" s="89" t="s">
        <v>1058</v>
      </c>
      <c r="N309" s="89" t="s">
        <v>87</v>
      </c>
      <c r="O309" s="92" t="s">
        <v>1059</v>
      </c>
      <c r="P309" s="93" t="s">
        <v>57</v>
      </c>
      <c r="Q309" s="110" t="s">
        <v>58</v>
      </c>
      <c r="R309" s="94">
        <v>46112</v>
      </c>
      <c r="S309" s="95"/>
      <c r="T309" s="95" t="s">
        <v>59</v>
      </c>
      <c r="U309" s="95" t="s">
        <v>60</v>
      </c>
      <c r="V309" s="91">
        <v>46112</v>
      </c>
      <c r="W309" s="91" t="s">
        <v>432</v>
      </c>
      <c r="X309" s="91" t="s">
        <v>432</v>
      </c>
      <c r="Y309" s="96"/>
      <c r="Z309" s="89" t="s">
        <v>2798</v>
      </c>
      <c r="AA309" s="95" t="s">
        <v>11155</v>
      </c>
      <c r="AB309" s="95" t="s">
        <v>11186</v>
      </c>
      <c r="AC309" s="95" t="s">
        <v>63</v>
      </c>
      <c r="AD309" s="95" t="s">
        <v>63</v>
      </c>
      <c r="AE309" s="95" t="s">
        <v>63</v>
      </c>
      <c r="AF309" s="95" t="s">
        <v>63</v>
      </c>
      <c r="AG309" s="194"/>
      <c r="AH309" s="95" t="s">
        <v>63</v>
      </c>
      <c r="AI309" s="97"/>
      <c r="AJ309" s="97" t="s">
        <v>65</v>
      </c>
      <c r="AK309" s="97" t="s">
        <v>66</v>
      </c>
      <c r="AL309" s="45" t="s">
        <v>67</v>
      </c>
      <c r="AM309" s="160" t="str">
        <f>MONTH(B309)&amp;"/"&amp;YEAR(B309)</f>
        <v>3/2026</v>
      </c>
      <c r="AN309" s="45">
        <f>WEEKNUM(B309)-WEEKNUM(EOMONTH(B309,-1)+1)+1</f>
        <v>4</v>
      </c>
      <c r="AO309" s="45" t="str">
        <f>MONTH(R309)&amp;"/"&amp;YEAR(R309)</f>
        <v>3/2026</v>
      </c>
      <c r="AP309" s="45">
        <f>WEEKNUM(R309)-WEEKNUM(EOMONTH(R309,-1)+1)+1</f>
        <v>5</v>
      </c>
      <c r="AQ309" s="45">
        <f>IF(AU309="S",IF(Q309="1. Aceitou o programa",R309-B309,0),0)</f>
        <v>8</v>
      </c>
      <c r="AR309" s="45">
        <f>IF(AU309="S",IF(AND(S309&lt;&gt;"",R309&lt;&gt;""),S309-R309,0),0)</f>
        <v>0</v>
      </c>
      <c r="AS309" s="45">
        <f>IF(AU309="S",IF(Q309="1. Aceitou o programa",IF(OR(X309="Não se Aplica",X309=""),IF(OR(W309="Não se Aplica",W309=""),0,W309-V309),AVERAGE(X309-W309,W309-V309)),0),0)</f>
        <v>0</v>
      </c>
      <c r="AT309" s="45">
        <f>IF(AU309="S",IF(AND(Q309="1. Aceitou o programa",AB309="Realizada"),IFERROR(IF(AA309="",0,AA309-R309),0),0),0)</f>
        <v>0</v>
      </c>
      <c r="AU309" s="45" t="str">
        <f>_xlfn.XLOOKUP(U309,'Lista Suspensa'!$AA$20:$AA$23,'Lista Suspensa'!$AB$20:$AB$23,"N/A")</f>
        <v>S</v>
      </c>
    </row>
    <row r="310" spans="1:47" ht="12" customHeight="1" x14ac:dyDescent="0.3">
      <c r="A310" s="87" t="s">
        <v>47</v>
      </c>
      <c r="B310" s="88">
        <v>46104</v>
      </c>
      <c r="C310" s="89" t="s">
        <v>48</v>
      </c>
      <c r="D310" s="89" t="s">
        <v>49</v>
      </c>
      <c r="E310" s="189">
        <v>807698350</v>
      </c>
      <c r="F310" s="182" t="s">
        <v>1060</v>
      </c>
      <c r="G310" s="90">
        <v>28251979803</v>
      </c>
      <c r="H310" s="91">
        <v>29013</v>
      </c>
      <c r="I310" s="89"/>
      <c r="J310" s="89" t="s">
        <v>51</v>
      </c>
      <c r="K310" s="89" t="s">
        <v>52</v>
      </c>
      <c r="L310" s="89" t="s">
        <v>69</v>
      </c>
      <c r="M310" s="89" t="s">
        <v>1061</v>
      </c>
      <c r="N310" s="89" t="s">
        <v>97</v>
      </c>
      <c r="O310" s="92" t="s">
        <v>1062</v>
      </c>
      <c r="P310" s="93" t="s">
        <v>57</v>
      </c>
      <c r="Q310" s="110" t="s">
        <v>58</v>
      </c>
      <c r="R310" s="94">
        <v>46112</v>
      </c>
      <c r="S310" s="95"/>
      <c r="T310" s="95" t="s">
        <v>59</v>
      </c>
      <c r="U310" s="95" t="s">
        <v>60</v>
      </c>
      <c r="V310" s="91">
        <v>46112</v>
      </c>
      <c r="W310" s="91" t="s">
        <v>432</v>
      </c>
      <c r="X310" s="91" t="s">
        <v>432</v>
      </c>
      <c r="Y310" s="96"/>
      <c r="Z310" s="89" t="s">
        <v>2798</v>
      </c>
      <c r="AA310" s="95" t="s">
        <v>11257</v>
      </c>
      <c r="AB310" s="95" t="s">
        <v>11186</v>
      </c>
      <c r="AC310" s="95" t="s">
        <v>63</v>
      </c>
      <c r="AD310" s="95" t="s">
        <v>63</v>
      </c>
      <c r="AE310" s="95" t="s">
        <v>63</v>
      </c>
      <c r="AF310" s="95" t="s">
        <v>63</v>
      </c>
      <c r="AG310" s="194"/>
      <c r="AH310" s="95" t="s">
        <v>63</v>
      </c>
      <c r="AI310" s="97"/>
      <c r="AJ310" s="97" t="s">
        <v>65</v>
      </c>
      <c r="AK310" s="97" t="s">
        <v>66</v>
      </c>
      <c r="AL310" s="45" t="s">
        <v>67</v>
      </c>
      <c r="AM310" s="160" t="str">
        <f>MONTH(B310)&amp;"/"&amp;YEAR(B310)</f>
        <v>3/2026</v>
      </c>
      <c r="AN310" s="45">
        <f>WEEKNUM(B310)-WEEKNUM(EOMONTH(B310,-1)+1)+1</f>
        <v>4</v>
      </c>
      <c r="AO310" s="45" t="str">
        <f>MONTH(R310)&amp;"/"&amp;YEAR(R310)</f>
        <v>3/2026</v>
      </c>
      <c r="AP310" s="45">
        <f>WEEKNUM(R310)-WEEKNUM(EOMONTH(R310,-1)+1)+1</f>
        <v>5</v>
      </c>
      <c r="AQ310" s="45">
        <f>IF(AU310="S",IF(Q310="1. Aceitou o programa",R310-B310,0),0)</f>
        <v>8</v>
      </c>
      <c r="AR310" s="45">
        <f>IF(AU310="S",IF(AND(S310&lt;&gt;"",R310&lt;&gt;""),S310-R310,0),0)</f>
        <v>0</v>
      </c>
      <c r="AS310" s="45">
        <f>IF(AU310="S",IF(Q310="1. Aceitou o programa",IF(OR(X310="Não se Aplica",X310=""),IF(OR(W310="Não se Aplica",W310=""),0,W310-V310),AVERAGE(X310-W310,W310-V310)),0),0)</f>
        <v>0</v>
      </c>
      <c r="AT310" s="45">
        <f>IF(AU310="S",IF(AND(Q310="1. Aceitou o programa",AB310="Realizada"),IFERROR(IF(AA310="",0,AA310-R310),0),0),0)</f>
        <v>0</v>
      </c>
      <c r="AU310" s="45" t="str">
        <f>_xlfn.XLOOKUP(U310,'Lista Suspensa'!$AA$20:$AA$23,'Lista Suspensa'!$AB$20:$AB$23,"N/A")</f>
        <v>S</v>
      </c>
    </row>
    <row r="311" spans="1:47" ht="12" customHeight="1" x14ac:dyDescent="0.3">
      <c r="A311" s="87" t="s">
        <v>47</v>
      </c>
      <c r="B311" s="88">
        <v>46104</v>
      </c>
      <c r="C311" s="89" t="s">
        <v>48</v>
      </c>
      <c r="D311" s="89" t="s">
        <v>49</v>
      </c>
      <c r="E311" s="189">
        <v>867310138</v>
      </c>
      <c r="F311" s="182" t="s">
        <v>1063</v>
      </c>
      <c r="G311" s="90">
        <v>1165124823</v>
      </c>
      <c r="H311" s="91">
        <v>19670</v>
      </c>
      <c r="I311" s="89"/>
      <c r="J311" s="89" t="s">
        <v>51</v>
      </c>
      <c r="K311" s="89" t="s">
        <v>52</v>
      </c>
      <c r="L311" s="89" t="s">
        <v>85</v>
      </c>
      <c r="M311" s="89" t="s">
        <v>1064</v>
      </c>
      <c r="N311" s="89" t="s">
        <v>97</v>
      </c>
      <c r="O311" s="92" t="s">
        <v>1065</v>
      </c>
      <c r="P311" s="93" t="s">
        <v>57</v>
      </c>
      <c r="Q311" s="110" t="s">
        <v>58</v>
      </c>
      <c r="R311" s="94">
        <v>46112</v>
      </c>
      <c r="S311" s="95"/>
      <c r="T311" s="95" t="s">
        <v>59</v>
      </c>
      <c r="U311" s="95" t="s">
        <v>60</v>
      </c>
      <c r="V311" s="91">
        <v>46112</v>
      </c>
      <c r="W311" s="91" t="s">
        <v>432</v>
      </c>
      <c r="X311" s="91" t="s">
        <v>432</v>
      </c>
      <c r="Y311" s="96"/>
      <c r="Z311" s="89" t="s">
        <v>2798</v>
      </c>
      <c r="AA311" s="95" t="s">
        <v>11258</v>
      </c>
      <c r="AB311" s="95" t="s">
        <v>11186</v>
      </c>
      <c r="AC311" s="95" t="s">
        <v>63</v>
      </c>
      <c r="AD311" s="95" t="s">
        <v>63</v>
      </c>
      <c r="AE311" s="95" t="s">
        <v>63</v>
      </c>
      <c r="AF311" s="95" t="s">
        <v>63</v>
      </c>
      <c r="AG311" s="194"/>
      <c r="AH311" s="95" t="s">
        <v>63</v>
      </c>
      <c r="AI311" s="97"/>
      <c r="AJ311" s="97" t="s">
        <v>65</v>
      </c>
      <c r="AK311" s="97" t="s">
        <v>66</v>
      </c>
      <c r="AL311" s="45" t="s">
        <v>67</v>
      </c>
      <c r="AM311" s="160" t="str">
        <f>MONTH(B311)&amp;"/"&amp;YEAR(B311)</f>
        <v>3/2026</v>
      </c>
      <c r="AN311" s="45">
        <f>WEEKNUM(B311)-WEEKNUM(EOMONTH(B311,-1)+1)+1</f>
        <v>4</v>
      </c>
      <c r="AO311" s="45" t="str">
        <f>MONTH(R311)&amp;"/"&amp;YEAR(R311)</f>
        <v>3/2026</v>
      </c>
      <c r="AP311" s="45">
        <f>WEEKNUM(R311)-WEEKNUM(EOMONTH(R311,-1)+1)+1</f>
        <v>5</v>
      </c>
      <c r="AQ311" s="45">
        <f>IF(AU311="S",IF(Q311="1. Aceitou o programa",R311-B311,0),0)</f>
        <v>8</v>
      </c>
      <c r="AR311" s="45">
        <f>IF(AU311="S",IF(AND(S311&lt;&gt;"",R311&lt;&gt;""),S311-R311,0),0)</f>
        <v>0</v>
      </c>
      <c r="AS311" s="45">
        <f>IF(AU311="S",IF(Q311="1. Aceitou o programa",IF(OR(X311="Não se Aplica",X311=""),IF(OR(W311="Não se Aplica",W311=""),0,W311-V311),AVERAGE(X311-W311,W311-V311)),0),0)</f>
        <v>0</v>
      </c>
      <c r="AT311" s="45">
        <f>IF(AU311="S",IF(AND(Q311="1. Aceitou o programa",AB311="Realizada"),IFERROR(IF(AA311="",0,AA311-R311),0),0),0)</f>
        <v>0</v>
      </c>
      <c r="AU311" s="45" t="str">
        <f>_xlfn.XLOOKUP(U311,'Lista Suspensa'!$AA$20:$AA$23,'Lista Suspensa'!$AB$20:$AB$23,"N/A")</f>
        <v>S</v>
      </c>
    </row>
    <row r="312" spans="1:47" ht="12" customHeight="1" x14ac:dyDescent="0.3">
      <c r="A312" s="87" t="s">
        <v>47</v>
      </c>
      <c r="B312" s="88">
        <v>46104</v>
      </c>
      <c r="C312" s="89" t="s">
        <v>48</v>
      </c>
      <c r="D312" s="89" t="s">
        <v>49</v>
      </c>
      <c r="E312" s="189">
        <v>741326884</v>
      </c>
      <c r="F312" s="182" t="s">
        <v>1066</v>
      </c>
      <c r="G312" s="90">
        <v>46543031700</v>
      </c>
      <c r="H312" s="91">
        <v>20214</v>
      </c>
      <c r="I312" s="89"/>
      <c r="J312" s="89" t="s">
        <v>51</v>
      </c>
      <c r="K312" s="89" t="s">
        <v>76</v>
      </c>
      <c r="L312" s="89" t="s">
        <v>95</v>
      </c>
      <c r="M312" s="89" t="s">
        <v>1067</v>
      </c>
      <c r="N312" s="89" t="s">
        <v>71</v>
      </c>
      <c r="O312" s="92" t="s">
        <v>1068</v>
      </c>
      <c r="P312" s="93" t="s">
        <v>57</v>
      </c>
      <c r="Q312" s="110" t="s">
        <v>58</v>
      </c>
      <c r="R312" s="94">
        <v>46112</v>
      </c>
      <c r="S312" s="95"/>
      <c r="T312" s="95" t="s">
        <v>59</v>
      </c>
      <c r="U312" s="95" t="s">
        <v>60</v>
      </c>
      <c r="V312" s="91">
        <v>46112</v>
      </c>
      <c r="W312" s="91" t="s">
        <v>432</v>
      </c>
      <c r="X312" s="91" t="s">
        <v>432</v>
      </c>
      <c r="Y312" s="96"/>
      <c r="Z312" s="89" t="s">
        <v>2798</v>
      </c>
      <c r="AA312" s="95" t="s">
        <v>11259</v>
      </c>
      <c r="AB312" s="95" t="s">
        <v>11186</v>
      </c>
      <c r="AC312" s="95" t="s">
        <v>63</v>
      </c>
      <c r="AD312" s="95" t="s">
        <v>63</v>
      </c>
      <c r="AE312" s="95" t="s">
        <v>63</v>
      </c>
      <c r="AF312" s="95" t="s">
        <v>63</v>
      </c>
      <c r="AG312" s="194"/>
      <c r="AH312" s="95" t="s">
        <v>63</v>
      </c>
      <c r="AI312" s="97"/>
      <c r="AJ312" s="97" t="s">
        <v>65</v>
      </c>
      <c r="AK312" s="97" t="s">
        <v>66</v>
      </c>
      <c r="AL312" s="45" t="s">
        <v>67</v>
      </c>
      <c r="AM312" s="160" t="str">
        <f>MONTH(B312)&amp;"/"&amp;YEAR(B312)</f>
        <v>3/2026</v>
      </c>
      <c r="AN312" s="45">
        <f>WEEKNUM(B312)-WEEKNUM(EOMONTH(B312,-1)+1)+1</f>
        <v>4</v>
      </c>
      <c r="AO312" s="45" t="str">
        <f>MONTH(R312)&amp;"/"&amp;YEAR(R312)</f>
        <v>3/2026</v>
      </c>
      <c r="AP312" s="45">
        <f>WEEKNUM(R312)-WEEKNUM(EOMONTH(R312,-1)+1)+1</f>
        <v>5</v>
      </c>
      <c r="AQ312" s="45">
        <f>IF(AU312="S",IF(Q312="1. Aceitou o programa",R312-B312,0),0)</f>
        <v>8</v>
      </c>
      <c r="AR312" s="45">
        <f>IF(AU312="S",IF(AND(S312&lt;&gt;"",R312&lt;&gt;""),S312-R312,0),0)</f>
        <v>0</v>
      </c>
      <c r="AS312" s="45">
        <f>IF(AU312="S",IF(Q312="1. Aceitou o programa",IF(OR(X312="Não se Aplica",X312=""),IF(OR(W312="Não se Aplica",W312=""),0,W312-V312),AVERAGE(X312-W312,W312-V312)),0),0)</f>
        <v>0</v>
      </c>
      <c r="AT312" s="45">
        <f>IF(AU312="S",IF(AND(Q312="1. Aceitou o programa",AB312="Realizada"),IFERROR(IF(AA312="",0,AA312-R312),0),0),0)</f>
        <v>0</v>
      </c>
      <c r="AU312" s="45" t="str">
        <f>_xlfn.XLOOKUP(U312,'Lista Suspensa'!$AA$20:$AA$23,'Lista Suspensa'!$AB$20:$AB$23,"N/A")</f>
        <v>S</v>
      </c>
    </row>
    <row r="313" spans="1:47" ht="12" customHeight="1" x14ac:dyDescent="0.3">
      <c r="A313" s="87" t="s">
        <v>47</v>
      </c>
      <c r="B313" s="88">
        <v>46104</v>
      </c>
      <c r="C313" s="89" t="s">
        <v>48</v>
      </c>
      <c r="D313" s="89" t="s">
        <v>49</v>
      </c>
      <c r="E313" s="189">
        <v>758747187</v>
      </c>
      <c r="F313" s="182" t="s">
        <v>1069</v>
      </c>
      <c r="G313" s="90">
        <v>11388359782</v>
      </c>
      <c r="H313" s="91">
        <v>31230</v>
      </c>
      <c r="I313" s="89"/>
      <c r="J313" s="89" t="s">
        <v>84</v>
      </c>
      <c r="K313" s="89" t="s">
        <v>76</v>
      </c>
      <c r="L313" s="89" t="s">
        <v>95</v>
      </c>
      <c r="M313" s="89" t="s">
        <v>490</v>
      </c>
      <c r="N313" s="89" t="s">
        <v>97</v>
      </c>
      <c r="O313" s="92" t="s">
        <v>1070</v>
      </c>
      <c r="P313" s="93" t="s">
        <v>57</v>
      </c>
      <c r="Q313" s="110" t="s">
        <v>58</v>
      </c>
      <c r="R313" s="94">
        <v>46112</v>
      </c>
      <c r="S313" s="95"/>
      <c r="T313" s="95" t="s">
        <v>59</v>
      </c>
      <c r="U313" s="95" t="s">
        <v>60</v>
      </c>
      <c r="V313" s="91">
        <v>46112</v>
      </c>
      <c r="W313" s="91" t="s">
        <v>432</v>
      </c>
      <c r="X313" s="91" t="s">
        <v>432</v>
      </c>
      <c r="Y313" s="96"/>
      <c r="Z313" s="89" t="s">
        <v>2798</v>
      </c>
      <c r="AA313" s="95" t="s">
        <v>11260</v>
      </c>
      <c r="AB313" s="95" t="s">
        <v>11186</v>
      </c>
      <c r="AC313" s="95" t="s">
        <v>63</v>
      </c>
      <c r="AD313" s="95" t="s">
        <v>63</v>
      </c>
      <c r="AE313" s="95" t="s">
        <v>63</v>
      </c>
      <c r="AF313" s="95" t="s">
        <v>63</v>
      </c>
      <c r="AG313" s="194"/>
      <c r="AH313" s="95" t="s">
        <v>63</v>
      </c>
      <c r="AI313" s="97"/>
      <c r="AJ313" s="97" t="s">
        <v>65</v>
      </c>
      <c r="AK313" s="97" t="s">
        <v>66</v>
      </c>
      <c r="AL313" s="45" t="s">
        <v>67</v>
      </c>
      <c r="AM313" s="160" t="str">
        <f>MONTH(B313)&amp;"/"&amp;YEAR(B313)</f>
        <v>3/2026</v>
      </c>
      <c r="AN313" s="45">
        <f>WEEKNUM(B313)-WEEKNUM(EOMONTH(B313,-1)+1)+1</f>
        <v>4</v>
      </c>
      <c r="AO313" s="45" t="str">
        <f>MONTH(R313)&amp;"/"&amp;YEAR(R313)</f>
        <v>3/2026</v>
      </c>
      <c r="AP313" s="45">
        <f>WEEKNUM(R313)-WEEKNUM(EOMONTH(R313,-1)+1)+1</f>
        <v>5</v>
      </c>
      <c r="AQ313" s="45">
        <f>IF(AU313="S",IF(Q313="1. Aceitou o programa",R313-B313,0),0)</f>
        <v>8</v>
      </c>
      <c r="AR313" s="45">
        <f>IF(AU313="S",IF(AND(S313&lt;&gt;"",R313&lt;&gt;""),S313-R313,0),0)</f>
        <v>0</v>
      </c>
      <c r="AS313" s="45">
        <f>IF(AU313="S",IF(Q313="1. Aceitou o programa",IF(OR(X313="Não se Aplica",X313=""),IF(OR(W313="Não se Aplica",W313=""),0,W313-V313),AVERAGE(X313-W313,W313-V313)),0),0)</f>
        <v>0</v>
      </c>
      <c r="AT313" s="45">
        <f>IF(AU313="S",IF(AND(Q313="1. Aceitou o programa",AB313="Realizada"),IFERROR(IF(AA313="",0,AA313-R313),0),0),0)</f>
        <v>0</v>
      </c>
      <c r="AU313" s="45" t="str">
        <f>_xlfn.XLOOKUP(U313,'Lista Suspensa'!$AA$20:$AA$23,'Lista Suspensa'!$AB$20:$AB$23,"N/A")</f>
        <v>S</v>
      </c>
    </row>
    <row r="314" spans="1:47" ht="12" customHeight="1" x14ac:dyDescent="0.3">
      <c r="A314" s="87" t="s">
        <v>47</v>
      </c>
      <c r="B314" s="88">
        <v>46104</v>
      </c>
      <c r="C314" s="89" t="s">
        <v>48</v>
      </c>
      <c r="D314" s="89" t="s">
        <v>49</v>
      </c>
      <c r="E314" s="189">
        <v>937222496</v>
      </c>
      <c r="F314" s="182" t="s">
        <v>1071</v>
      </c>
      <c r="G314" s="90">
        <v>20032449801</v>
      </c>
      <c r="H314" s="91">
        <v>18380</v>
      </c>
      <c r="I314" s="89"/>
      <c r="J314" s="89" t="s">
        <v>51</v>
      </c>
      <c r="K314" s="89" t="s">
        <v>52</v>
      </c>
      <c r="L314" s="89" t="s">
        <v>85</v>
      </c>
      <c r="M314" s="89" t="s">
        <v>1072</v>
      </c>
      <c r="N314" s="89" t="s">
        <v>97</v>
      </c>
      <c r="O314" s="92" t="s">
        <v>1073</v>
      </c>
      <c r="P314" s="93" t="s">
        <v>57</v>
      </c>
      <c r="Q314" s="110" t="s">
        <v>58</v>
      </c>
      <c r="R314" s="94">
        <v>46112</v>
      </c>
      <c r="S314" s="95"/>
      <c r="T314" s="95" t="s">
        <v>59</v>
      </c>
      <c r="U314" s="95" t="s">
        <v>60</v>
      </c>
      <c r="V314" s="91">
        <v>46112</v>
      </c>
      <c r="W314" s="91" t="s">
        <v>432</v>
      </c>
      <c r="X314" s="91" t="s">
        <v>432</v>
      </c>
      <c r="Y314" s="96"/>
      <c r="Z314" s="89" t="s">
        <v>2798</v>
      </c>
      <c r="AA314" s="95" t="s">
        <v>11261</v>
      </c>
      <c r="AB314" s="95" t="s">
        <v>11186</v>
      </c>
      <c r="AC314" s="95" t="s">
        <v>63</v>
      </c>
      <c r="AD314" s="95" t="s">
        <v>63</v>
      </c>
      <c r="AE314" s="95" t="s">
        <v>63</v>
      </c>
      <c r="AF314" s="95" t="s">
        <v>63</v>
      </c>
      <c r="AG314" s="194"/>
      <c r="AH314" s="95" t="s">
        <v>63</v>
      </c>
      <c r="AI314" s="97"/>
      <c r="AJ314" s="97" t="s">
        <v>65</v>
      </c>
      <c r="AK314" s="97" t="s">
        <v>66</v>
      </c>
      <c r="AL314" s="45" t="s">
        <v>67</v>
      </c>
      <c r="AM314" s="160" t="str">
        <f>MONTH(B314)&amp;"/"&amp;YEAR(B314)</f>
        <v>3/2026</v>
      </c>
      <c r="AN314" s="45">
        <f>WEEKNUM(B314)-WEEKNUM(EOMONTH(B314,-1)+1)+1</f>
        <v>4</v>
      </c>
      <c r="AO314" s="45" t="str">
        <f>MONTH(R314)&amp;"/"&amp;YEAR(R314)</f>
        <v>3/2026</v>
      </c>
      <c r="AP314" s="45">
        <f>WEEKNUM(R314)-WEEKNUM(EOMONTH(R314,-1)+1)+1</f>
        <v>5</v>
      </c>
      <c r="AQ314" s="45">
        <f>IF(AU314="S",IF(Q314="1. Aceitou o programa",R314-B314,0),0)</f>
        <v>8</v>
      </c>
      <c r="AR314" s="45">
        <f>IF(AU314="S",IF(AND(S314&lt;&gt;"",R314&lt;&gt;""),S314-R314,0),0)</f>
        <v>0</v>
      </c>
      <c r="AS314" s="45">
        <f>IF(AU314="S",IF(Q314="1. Aceitou o programa",IF(OR(X314="Não se Aplica",X314=""),IF(OR(W314="Não se Aplica",W314=""),0,W314-V314),AVERAGE(X314-W314,W314-V314)),0),0)</f>
        <v>0</v>
      </c>
      <c r="AT314" s="45">
        <f>IF(AU314="S",IF(AND(Q314="1. Aceitou o programa",AB314="Realizada"),IFERROR(IF(AA314="",0,AA314-R314),0),0),0)</f>
        <v>0</v>
      </c>
      <c r="AU314" s="45" t="str">
        <f>_xlfn.XLOOKUP(U314,'Lista Suspensa'!$AA$20:$AA$23,'Lista Suspensa'!$AB$20:$AB$23,"N/A")</f>
        <v>S</v>
      </c>
    </row>
    <row r="315" spans="1:47" ht="12" customHeight="1" x14ac:dyDescent="0.3">
      <c r="A315" s="87" t="s">
        <v>47</v>
      </c>
      <c r="B315" s="88">
        <v>46104</v>
      </c>
      <c r="C315" s="89" t="s">
        <v>48</v>
      </c>
      <c r="D315" s="89" t="s">
        <v>49</v>
      </c>
      <c r="E315" s="189">
        <v>805291555</v>
      </c>
      <c r="F315" s="182" t="s">
        <v>1074</v>
      </c>
      <c r="G315" s="90">
        <v>36362885805</v>
      </c>
      <c r="H315" s="91">
        <v>31682</v>
      </c>
      <c r="I315" s="89"/>
      <c r="J315" s="89" t="s">
        <v>51</v>
      </c>
      <c r="K315" s="89" t="s">
        <v>52</v>
      </c>
      <c r="L315" s="89" t="s">
        <v>85</v>
      </c>
      <c r="M315" s="89" t="s">
        <v>1075</v>
      </c>
      <c r="N315" s="89" t="s">
        <v>97</v>
      </c>
      <c r="O315" s="92" t="s">
        <v>1076</v>
      </c>
      <c r="P315" s="93" t="s">
        <v>57</v>
      </c>
      <c r="Q315" s="110" t="s">
        <v>58</v>
      </c>
      <c r="R315" s="94">
        <v>46112</v>
      </c>
      <c r="S315" s="95"/>
      <c r="T315" s="95" t="s">
        <v>59</v>
      </c>
      <c r="U315" s="95" t="s">
        <v>60</v>
      </c>
      <c r="V315" s="91">
        <v>46112</v>
      </c>
      <c r="W315" s="91" t="s">
        <v>432</v>
      </c>
      <c r="X315" s="91" t="s">
        <v>432</v>
      </c>
      <c r="Y315" s="96"/>
      <c r="Z315" s="89" t="s">
        <v>2798</v>
      </c>
      <c r="AA315" s="95" t="s">
        <v>11262</v>
      </c>
      <c r="AB315" s="95" t="s">
        <v>11186</v>
      </c>
      <c r="AC315" s="95" t="s">
        <v>63</v>
      </c>
      <c r="AD315" s="95" t="s">
        <v>63</v>
      </c>
      <c r="AE315" s="95" t="s">
        <v>63</v>
      </c>
      <c r="AF315" s="95" t="s">
        <v>63</v>
      </c>
      <c r="AG315" s="194"/>
      <c r="AH315" s="95" t="s">
        <v>63</v>
      </c>
      <c r="AI315" s="97"/>
      <c r="AJ315" s="97" t="s">
        <v>65</v>
      </c>
      <c r="AK315" s="97" t="s">
        <v>66</v>
      </c>
      <c r="AL315" s="45" t="s">
        <v>67</v>
      </c>
      <c r="AM315" s="160" t="str">
        <f>MONTH(B315)&amp;"/"&amp;YEAR(B315)</f>
        <v>3/2026</v>
      </c>
      <c r="AN315" s="45">
        <f>WEEKNUM(B315)-WEEKNUM(EOMONTH(B315,-1)+1)+1</f>
        <v>4</v>
      </c>
      <c r="AO315" s="45" t="str">
        <f>MONTH(R315)&amp;"/"&amp;YEAR(R315)</f>
        <v>3/2026</v>
      </c>
      <c r="AP315" s="45">
        <f>WEEKNUM(R315)-WEEKNUM(EOMONTH(R315,-1)+1)+1</f>
        <v>5</v>
      </c>
      <c r="AQ315" s="45">
        <f>IF(AU315="S",IF(Q315="1. Aceitou o programa",R315-B315,0),0)</f>
        <v>8</v>
      </c>
      <c r="AR315" s="45">
        <f>IF(AU315="S",IF(AND(S315&lt;&gt;"",R315&lt;&gt;""),S315-R315,0),0)</f>
        <v>0</v>
      </c>
      <c r="AS315" s="45">
        <f>IF(AU315="S",IF(Q315="1. Aceitou o programa",IF(OR(X315="Não se Aplica",X315=""),IF(OR(W315="Não se Aplica",W315=""),0,W315-V315),AVERAGE(X315-W315,W315-V315)),0),0)</f>
        <v>0</v>
      </c>
      <c r="AT315" s="45">
        <f>IF(AU315="S",IF(AND(Q315="1. Aceitou o programa",AB315="Realizada"),IFERROR(IF(AA315="",0,AA315-R315),0),0),0)</f>
        <v>0</v>
      </c>
      <c r="AU315" s="45" t="str">
        <f>_xlfn.XLOOKUP(U315,'Lista Suspensa'!$AA$20:$AA$23,'Lista Suspensa'!$AB$20:$AB$23,"N/A")</f>
        <v>S</v>
      </c>
    </row>
    <row r="316" spans="1:47" ht="12" customHeight="1" x14ac:dyDescent="0.3">
      <c r="A316" s="87" t="s">
        <v>47</v>
      </c>
      <c r="B316" s="88">
        <v>46104</v>
      </c>
      <c r="C316" s="89" t="s">
        <v>48</v>
      </c>
      <c r="D316" s="89" t="s">
        <v>49</v>
      </c>
      <c r="E316" s="189">
        <v>594043484</v>
      </c>
      <c r="F316" s="182" t="s">
        <v>1077</v>
      </c>
      <c r="G316" s="90">
        <v>13915004820</v>
      </c>
      <c r="H316" s="91">
        <v>26562</v>
      </c>
      <c r="I316" s="89"/>
      <c r="J316" s="89" t="s">
        <v>51</v>
      </c>
      <c r="K316" s="89" t="s">
        <v>52</v>
      </c>
      <c r="L316" s="89" t="s">
        <v>53</v>
      </c>
      <c r="M316" s="89" t="s">
        <v>317</v>
      </c>
      <c r="N316" s="89" t="s">
        <v>159</v>
      </c>
      <c r="O316" s="92" t="s">
        <v>1078</v>
      </c>
      <c r="P316" s="93" t="s">
        <v>57</v>
      </c>
      <c r="Q316" s="110" t="s">
        <v>58</v>
      </c>
      <c r="R316" s="94">
        <v>46112</v>
      </c>
      <c r="S316" s="95"/>
      <c r="T316" s="95" t="s">
        <v>59</v>
      </c>
      <c r="U316" s="95" t="s">
        <v>60</v>
      </c>
      <c r="V316" s="91">
        <v>46112</v>
      </c>
      <c r="W316" s="91" t="s">
        <v>432</v>
      </c>
      <c r="X316" s="91" t="s">
        <v>432</v>
      </c>
      <c r="Y316" s="96"/>
      <c r="Z316" s="89" t="s">
        <v>2798</v>
      </c>
      <c r="AA316" s="95" t="s">
        <v>11263</v>
      </c>
      <c r="AB316" s="95" t="s">
        <v>11186</v>
      </c>
      <c r="AC316" s="95" t="s">
        <v>63</v>
      </c>
      <c r="AD316" s="95" t="s">
        <v>63</v>
      </c>
      <c r="AE316" s="95" t="s">
        <v>63</v>
      </c>
      <c r="AF316" s="95" t="s">
        <v>63</v>
      </c>
      <c r="AG316" s="194"/>
      <c r="AH316" s="95" t="s">
        <v>63</v>
      </c>
      <c r="AI316" s="97"/>
      <c r="AJ316" s="97" t="s">
        <v>65</v>
      </c>
      <c r="AK316" s="97" t="s">
        <v>66</v>
      </c>
      <c r="AL316" s="45" t="s">
        <v>67</v>
      </c>
      <c r="AM316" s="160" t="str">
        <f>MONTH(B316)&amp;"/"&amp;YEAR(B316)</f>
        <v>3/2026</v>
      </c>
      <c r="AN316" s="45">
        <f>WEEKNUM(B316)-WEEKNUM(EOMONTH(B316,-1)+1)+1</f>
        <v>4</v>
      </c>
      <c r="AO316" s="45" t="str">
        <f>MONTH(R316)&amp;"/"&amp;YEAR(R316)</f>
        <v>3/2026</v>
      </c>
      <c r="AP316" s="45">
        <f>WEEKNUM(R316)-WEEKNUM(EOMONTH(R316,-1)+1)+1</f>
        <v>5</v>
      </c>
      <c r="AQ316" s="45">
        <f>IF(AU316="S",IF(Q316="1. Aceitou o programa",R316-B316,0),0)</f>
        <v>8</v>
      </c>
      <c r="AR316" s="45">
        <f>IF(AU316="S",IF(AND(S316&lt;&gt;"",R316&lt;&gt;""),S316-R316,0),0)</f>
        <v>0</v>
      </c>
      <c r="AS316" s="45">
        <f>IF(AU316="S",IF(Q316="1. Aceitou o programa",IF(OR(X316="Não se Aplica",X316=""),IF(OR(W316="Não se Aplica",W316=""),0,W316-V316),AVERAGE(X316-W316,W316-V316)),0),0)</f>
        <v>0</v>
      </c>
      <c r="AT316" s="45">
        <f>IF(AU316="S",IF(AND(Q316="1. Aceitou o programa",AB316="Realizada"),IFERROR(IF(AA316="",0,AA316-R316),0),0),0)</f>
        <v>0</v>
      </c>
      <c r="AU316" s="45" t="str">
        <f>_xlfn.XLOOKUP(U316,'Lista Suspensa'!$AA$20:$AA$23,'Lista Suspensa'!$AB$20:$AB$23,"N/A")</f>
        <v>S</v>
      </c>
    </row>
    <row r="317" spans="1:47" ht="12" customHeight="1" x14ac:dyDescent="0.3">
      <c r="A317" s="87" t="s">
        <v>47</v>
      </c>
      <c r="B317" s="88">
        <v>46104</v>
      </c>
      <c r="C317" s="89" t="s">
        <v>48</v>
      </c>
      <c r="D317" s="89" t="s">
        <v>49</v>
      </c>
      <c r="E317" s="189">
        <v>794431429</v>
      </c>
      <c r="F317" s="182" t="s">
        <v>1079</v>
      </c>
      <c r="G317" s="90">
        <v>36140537843</v>
      </c>
      <c r="H317" s="91">
        <v>31896</v>
      </c>
      <c r="I317" s="89"/>
      <c r="J317" s="89" t="s">
        <v>51</v>
      </c>
      <c r="K317" s="89" t="s">
        <v>52</v>
      </c>
      <c r="L317" s="89" t="s">
        <v>85</v>
      </c>
      <c r="M317" s="89" t="s">
        <v>1080</v>
      </c>
      <c r="N317" s="89" t="s">
        <v>97</v>
      </c>
      <c r="O317" s="92" t="s">
        <v>1081</v>
      </c>
      <c r="P317" s="93" t="s">
        <v>57</v>
      </c>
      <c r="Q317" s="110" t="s">
        <v>58</v>
      </c>
      <c r="R317" s="94">
        <v>46112</v>
      </c>
      <c r="S317" s="95"/>
      <c r="T317" s="95" t="s">
        <v>59</v>
      </c>
      <c r="U317" s="95" t="s">
        <v>60</v>
      </c>
      <c r="V317" s="91">
        <v>46112</v>
      </c>
      <c r="W317" s="91" t="s">
        <v>432</v>
      </c>
      <c r="X317" s="91" t="s">
        <v>432</v>
      </c>
      <c r="Y317" s="96"/>
      <c r="Z317" s="89" t="s">
        <v>2798</v>
      </c>
      <c r="AA317" s="95" t="s">
        <v>11264</v>
      </c>
      <c r="AB317" s="95" t="s">
        <v>11186</v>
      </c>
      <c r="AC317" s="95" t="s">
        <v>63</v>
      </c>
      <c r="AD317" s="95" t="s">
        <v>63</v>
      </c>
      <c r="AE317" s="95" t="s">
        <v>63</v>
      </c>
      <c r="AF317" s="95" t="s">
        <v>63</v>
      </c>
      <c r="AG317" s="194"/>
      <c r="AH317" s="95" t="s">
        <v>63</v>
      </c>
      <c r="AI317" s="97"/>
      <c r="AJ317" s="97" t="s">
        <v>65</v>
      </c>
      <c r="AK317" s="97" t="s">
        <v>66</v>
      </c>
      <c r="AL317" s="45" t="s">
        <v>67</v>
      </c>
      <c r="AM317" s="160" t="str">
        <f>MONTH(B317)&amp;"/"&amp;YEAR(B317)</f>
        <v>3/2026</v>
      </c>
      <c r="AN317" s="45">
        <f>WEEKNUM(B317)-WEEKNUM(EOMONTH(B317,-1)+1)+1</f>
        <v>4</v>
      </c>
      <c r="AO317" s="45" t="str">
        <f>MONTH(R317)&amp;"/"&amp;YEAR(R317)</f>
        <v>3/2026</v>
      </c>
      <c r="AP317" s="45">
        <f>WEEKNUM(R317)-WEEKNUM(EOMONTH(R317,-1)+1)+1</f>
        <v>5</v>
      </c>
      <c r="AQ317" s="45">
        <f>IF(AU317="S",IF(Q317="1. Aceitou o programa",R317-B317,0),0)</f>
        <v>8</v>
      </c>
      <c r="AR317" s="45">
        <f>IF(AU317="S",IF(AND(S317&lt;&gt;"",R317&lt;&gt;""),S317-R317,0),0)</f>
        <v>0</v>
      </c>
      <c r="AS317" s="45">
        <f>IF(AU317="S",IF(Q317="1. Aceitou o programa",IF(OR(X317="Não se Aplica",X317=""),IF(OR(W317="Não se Aplica",W317=""),0,W317-V317),AVERAGE(X317-W317,W317-V317)),0),0)</f>
        <v>0</v>
      </c>
      <c r="AT317" s="45">
        <f>IF(AU317="S",IF(AND(Q317="1. Aceitou o programa",AB317="Realizada"),IFERROR(IF(AA317="",0,AA317-R317),0),0),0)</f>
        <v>0</v>
      </c>
      <c r="AU317" s="45" t="str">
        <f>_xlfn.XLOOKUP(U317,'Lista Suspensa'!$AA$20:$AA$23,'Lista Suspensa'!$AB$20:$AB$23,"N/A")</f>
        <v>S</v>
      </c>
    </row>
    <row r="318" spans="1:47" ht="12" customHeight="1" x14ac:dyDescent="0.3">
      <c r="A318" s="87" t="s">
        <v>47</v>
      </c>
      <c r="B318" s="88">
        <v>46104</v>
      </c>
      <c r="C318" s="89" t="s">
        <v>48</v>
      </c>
      <c r="D318" s="89" t="s">
        <v>49</v>
      </c>
      <c r="E318" s="189">
        <v>594100992</v>
      </c>
      <c r="F318" s="182" t="s">
        <v>1082</v>
      </c>
      <c r="G318" s="90">
        <v>25956979860</v>
      </c>
      <c r="H318" s="91">
        <v>28375</v>
      </c>
      <c r="I318" s="89"/>
      <c r="J318" s="89" t="s">
        <v>51</v>
      </c>
      <c r="K318" s="89" t="s">
        <v>52</v>
      </c>
      <c r="L318" s="89" t="s">
        <v>85</v>
      </c>
      <c r="M318" s="89" t="s">
        <v>1083</v>
      </c>
      <c r="N318" s="89" t="s">
        <v>159</v>
      </c>
      <c r="O318" s="92" t="s">
        <v>1084</v>
      </c>
      <c r="P318" s="93" t="s">
        <v>57</v>
      </c>
      <c r="Q318" s="110" t="s">
        <v>58</v>
      </c>
      <c r="R318" s="94">
        <v>46112</v>
      </c>
      <c r="S318" s="95"/>
      <c r="T318" s="95" t="s">
        <v>59</v>
      </c>
      <c r="U318" s="95" t="s">
        <v>60</v>
      </c>
      <c r="V318" s="91">
        <v>46112</v>
      </c>
      <c r="W318" s="91" t="s">
        <v>432</v>
      </c>
      <c r="X318" s="91" t="s">
        <v>432</v>
      </c>
      <c r="Y318" s="96"/>
      <c r="Z318" s="89" t="s">
        <v>2798</v>
      </c>
      <c r="AA318" s="95" t="s">
        <v>11265</v>
      </c>
      <c r="AB318" s="95" t="s">
        <v>11186</v>
      </c>
      <c r="AC318" s="95" t="s">
        <v>63</v>
      </c>
      <c r="AD318" s="95" t="s">
        <v>63</v>
      </c>
      <c r="AE318" s="95" t="s">
        <v>63</v>
      </c>
      <c r="AF318" s="95" t="s">
        <v>63</v>
      </c>
      <c r="AG318" s="194"/>
      <c r="AH318" s="95" t="s">
        <v>63</v>
      </c>
      <c r="AI318" s="97"/>
      <c r="AJ318" s="97" t="s">
        <v>65</v>
      </c>
      <c r="AK318" s="97" t="s">
        <v>66</v>
      </c>
      <c r="AL318" s="45" t="s">
        <v>67</v>
      </c>
      <c r="AM318" s="160" t="str">
        <f>MONTH(B318)&amp;"/"&amp;YEAR(B318)</f>
        <v>3/2026</v>
      </c>
      <c r="AN318" s="45">
        <f>WEEKNUM(B318)-WEEKNUM(EOMONTH(B318,-1)+1)+1</f>
        <v>4</v>
      </c>
      <c r="AO318" s="45" t="str">
        <f>MONTH(R318)&amp;"/"&amp;YEAR(R318)</f>
        <v>3/2026</v>
      </c>
      <c r="AP318" s="45">
        <f>WEEKNUM(R318)-WEEKNUM(EOMONTH(R318,-1)+1)+1</f>
        <v>5</v>
      </c>
      <c r="AQ318" s="45">
        <f>IF(AU318="S",IF(Q318="1. Aceitou o programa",R318-B318,0),0)</f>
        <v>8</v>
      </c>
      <c r="AR318" s="45">
        <f>IF(AU318="S",IF(AND(S318&lt;&gt;"",R318&lt;&gt;""),S318-R318,0),0)</f>
        <v>0</v>
      </c>
      <c r="AS318" s="45">
        <f>IF(AU318="S",IF(Q318="1. Aceitou o programa",IF(OR(X318="Não se Aplica",X318=""),IF(OR(W318="Não se Aplica",W318=""),0,W318-V318),AVERAGE(X318-W318,W318-V318)),0),0)</f>
        <v>0</v>
      </c>
      <c r="AT318" s="45">
        <f>IF(AU318="S",IF(AND(Q318="1. Aceitou o programa",AB318="Realizada"),IFERROR(IF(AA318="",0,AA318-R318),0),0),0)</f>
        <v>0</v>
      </c>
      <c r="AU318" s="45" t="str">
        <f>_xlfn.XLOOKUP(U318,'Lista Suspensa'!$AA$20:$AA$23,'Lista Suspensa'!$AB$20:$AB$23,"N/A")</f>
        <v>S</v>
      </c>
    </row>
    <row r="319" spans="1:47" ht="12" customHeight="1" x14ac:dyDescent="0.3">
      <c r="A319" s="87" t="s">
        <v>47</v>
      </c>
      <c r="B319" s="88">
        <v>46104</v>
      </c>
      <c r="C319" s="89" t="s">
        <v>48</v>
      </c>
      <c r="D319" s="89" t="s">
        <v>49</v>
      </c>
      <c r="E319" s="189">
        <v>83002136</v>
      </c>
      <c r="F319" s="182" t="s">
        <v>1085</v>
      </c>
      <c r="G319" s="90">
        <v>33524149715</v>
      </c>
      <c r="H319" s="91">
        <v>19810</v>
      </c>
      <c r="I319" s="89"/>
      <c r="J319" s="89" t="s">
        <v>51</v>
      </c>
      <c r="K319" s="89" t="s">
        <v>76</v>
      </c>
      <c r="L319" s="89" t="s">
        <v>572</v>
      </c>
      <c r="M319" s="89" t="s">
        <v>334</v>
      </c>
      <c r="N319" s="89" t="s">
        <v>55</v>
      </c>
      <c r="O319" s="92" t="s">
        <v>1086</v>
      </c>
      <c r="P319" s="93" t="s">
        <v>57</v>
      </c>
      <c r="Q319" s="110" t="s">
        <v>58</v>
      </c>
      <c r="R319" s="94">
        <v>46112</v>
      </c>
      <c r="S319" s="95"/>
      <c r="T319" s="95" t="s">
        <v>59</v>
      </c>
      <c r="U319" s="95" t="s">
        <v>60</v>
      </c>
      <c r="V319" s="91">
        <v>46112</v>
      </c>
      <c r="W319" s="91" t="s">
        <v>432</v>
      </c>
      <c r="X319" s="91" t="s">
        <v>432</v>
      </c>
      <c r="Y319" s="96"/>
      <c r="Z319" s="89" t="s">
        <v>2798</v>
      </c>
      <c r="AA319" s="95" t="s">
        <v>11266</v>
      </c>
      <c r="AB319" s="95" t="s">
        <v>11186</v>
      </c>
      <c r="AC319" s="95" t="s">
        <v>63</v>
      </c>
      <c r="AD319" s="95" t="s">
        <v>63</v>
      </c>
      <c r="AE319" s="95" t="s">
        <v>63</v>
      </c>
      <c r="AF319" s="95" t="s">
        <v>63</v>
      </c>
      <c r="AG319" s="194"/>
      <c r="AH319" s="95" t="s">
        <v>63</v>
      </c>
      <c r="AI319" s="97"/>
      <c r="AJ319" s="97" t="s">
        <v>65</v>
      </c>
      <c r="AK319" s="97" t="s">
        <v>66</v>
      </c>
      <c r="AL319" s="45" t="s">
        <v>67</v>
      </c>
      <c r="AM319" s="160" t="str">
        <f>MONTH(B319)&amp;"/"&amp;YEAR(B319)</f>
        <v>3/2026</v>
      </c>
      <c r="AN319" s="45">
        <f>WEEKNUM(B319)-WEEKNUM(EOMONTH(B319,-1)+1)+1</f>
        <v>4</v>
      </c>
      <c r="AO319" s="45" t="str">
        <f>MONTH(R319)&amp;"/"&amp;YEAR(R319)</f>
        <v>3/2026</v>
      </c>
      <c r="AP319" s="45">
        <f>WEEKNUM(R319)-WEEKNUM(EOMONTH(R319,-1)+1)+1</f>
        <v>5</v>
      </c>
      <c r="AQ319" s="45">
        <f>IF(AU319="S",IF(Q319="1. Aceitou o programa",R319-B319,0),0)</f>
        <v>8</v>
      </c>
      <c r="AR319" s="45">
        <f>IF(AU319="S",IF(AND(S319&lt;&gt;"",R319&lt;&gt;""),S319-R319,0),0)</f>
        <v>0</v>
      </c>
      <c r="AS319" s="45">
        <f>IF(AU319="S",IF(Q319="1. Aceitou o programa",IF(OR(X319="Não se Aplica",X319=""),IF(OR(W319="Não se Aplica",W319=""),0,W319-V319),AVERAGE(X319-W319,W319-V319)),0),0)</f>
        <v>0</v>
      </c>
      <c r="AT319" s="45">
        <f>IF(AU319="S",IF(AND(Q319="1. Aceitou o programa",AB319="Realizada"),IFERROR(IF(AA319="",0,AA319-R319),0),0),0)</f>
        <v>0</v>
      </c>
      <c r="AU319" s="45" t="str">
        <f>_xlfn.XLOOKUP(U319,'Lista Suspensa'!$AA$20:$AA$23,'Lista Suspensa'!$AB$20:$AB$23,"N/A")</f>
        <v>S</v>
      </c>
    </row>
    <row r="320" spans="1:47" ht="12" customHeight="1" x14ac:dyDescent="0.3">
      <c r="A320" s="87" t="s">
        <v>47</v>
      </c>
      <c r="B320" s="88">
        <v>46104</v>
      </c>
      <c r="C320" s="89" t="s">
        <v>48</v>
      </c>
      <c r="D320" s="89" t="s">
        <v>49</v>
      </c>
      <c r="E320" s="189">
        <v>760667748</v>
      </c>
      <c r="F320" s="182" t="s">
        <v>1087</v>
      </c>
      <c r="G320" s="90">
        <v>7896156733</v>
      </c>
      <c r="H320" s="91">
        <v>28419</v>
      </c>
      <c r="I320" s="89"/>
      <c r="J320" s="89" t="s">
        <v>51</v>
      </c>
      <c r="K320" s="89" t="s">
        <v>76</v>
      </c>
      <c r="L320" s="89" t="s">
        <v>95</v>
      </c>
      <c r="M320" s="89" t="s">
        <v>360</v>
      </c>
      <c r="N320" s="89" t="s">
        <v>97</v>
      </c>
      <c r="O320" s="92" t="s">
        <v>1088</v>
      </c>
      <c r="P320" s="93" t="s">
        <v>57</v>
      </c>
      <c r="Q320" s="110" t="s">
        <v>58</v>
      </c>
      <c r="R320" s="94">
        <v>46112</v>
      </c>
      <c r="S320" s="95"/>
      <c r="T320" s="95" t="s">
        <v>59</v>
      </c>
      <c r="U320" s="95" t="s">
        <v>60</v>
      </c>
      <c r="V320" s="91">
        <v>46112</v>
      </c>
      <c r="W320" s="91" t="s">
        <v>432</v>
      </c>
      <c r="X320" s="91" t="s">
        <v>432</v>
      </c>
      <c r="Y320" s="96"/>
      <c r="Z320" s="89" t="s">
        <v>2798</v>
      </c>
      <c r="AA320" s="95" t="s">
        <v>11156</v>
      </c>
      <c r="AB320" s="95" t="s">
        <v>11186</v>
      </c>
      <c r="AC320" s="95" t="s">
        <v>63</v>
      </c>
      <c r="AD320" s="95" t="s">
        <v>63</v>
      </c>
      <c r="AE320" s="95" t="s">
        <v>63</v>
      </c>
      <c r="AF320" s="95" t="s">
        <v>63</v>
      </c>
      <c r="AG320" s="194"/>
      <c r="AH320" s="95" t="s">
        <v>63</v>
      </c>
      <c r="AI320" s="97"/>
      <c r="AJ320" s="97" t="s">
        <v>65</v>
      </c>
      <c r="AK320" s="97" t="s">
        <v>66</v>
      </c>
      <c r="AL320" s="45" t="s">
        <v>67</v>
      </c>
      <c r="AM320" s="160" t="str">
        <f>MONTH(B320)&amp;"/"&amp;YEAR(B320)</f>
        <v>3/2026</v>
      </c>
      <c r="AN320" s="45">
        <f>WEEKNUM(B320)-WEEKNUM(EOMONTH(B320,-1)+1)+1</f>
        <v>4</v>
      </c>
      <c r="AO320" s="45" t="str">
        <f>MONTH(R320)&amp;"/"&amp;YEAR(R320)</f>
        <v>3/2026</v>
      </c>
      <c r="AP320" s="45">
        <f>WEEKNUM(R320)-WEEKNUM(EOMONTH(R320,-1)+1)+1</f>
        <v>5</v>
      </c>
      <c r="AQ320" s="45">
        <f>IF(AU320="S",IF(Q320="1. Aceitou o programa",R320-B320,0),0)</f>
        <v>8</v>
      </c>
      <c r="AR320" s="45">
        <f>IF(AU320="S",IF(AND(S320&lt;&gt;"",R320&lt;&gt;""),S320-R320,0),0)</f>
        <v>0</v>
      </c>
      <c r="AS320" s="45">
        <f>IF(AU320="S",IF(Q320="1. Aceitou o programa",IF(OR(X320="Não se Aplica",X320=""),IF(OR(W320="Não se Aplica",W320=""),0,W320-V320),AVERAGE(X320-W320,W320-V320)),0),0)</f>
        <v>0</v>
      </c>
      <c r="AT320" s="45">
        <f>IF(AU320="S",IF(AND(Q320="1. Aceitou o programa",AB320="Realizada"),IFERROR(IF(AA320="",0,AA320-R320),0),0),0)</f>
        <v>0</v>
      </c>
      <c r="AU320" s="45" t="str">
        <f>_xlfn.XLOOKUP(U320,'Lista Suspensa'!$AA$20:$AA$23,'Lista Suspensa'!$AB$20:$AB$23,"N/A")</f>
        <v>S</v>
      </c>
    </row>
    <row r="321" spans="1:47" ht="12" customHeight="1" x14ac:dyDescent="0.3">
      <c r="A321" s="87" t="s">
        <v>47</v>
      </c>
      <c r="B321" s="88">
        <v>46104</v>
      </c>
      <c r="C321" s="89" t="s">
        <v>48</v>
      </c>
      <c r="D321" s="89" t="s">
        <v>49</v>
      </c>
      <c r="E321" s="189">
        <v>758608969</v>
      </c>
      <c r="F321" s="182" t="s">
        <v>1089</v>
      </c>
      <c r="G321" s="90">
        <v>76044890791</v>
      </c>
      <c r="H321" s="91">
        <v>20342</v>
      </c>
      <c r="I321" s="89"/>
      <c r="J321" s="89" t="s">
        <v>51</v>
      </c>
      <c r="K321" s="89" t="s">
        <v>76</v>
      </c>
      <c r="L321" s="89" t="s">
        <v>233</v>
      </c>
      <c r="M321" s="89" t="s">
        <v>1090</v>
      </c>
      <c r="N321" s="89" t="s">
        <v>97</v>
      </c>
      <c r="O321" s="92" t="s">
        <v>1091</v>
      </c>
      <c r="P321" s="93" t="s">
        <v>57</v>
      </c>
      <c r="Q321" s="110" t="s">
        <v>58</v>
      </c>
      <c r="R321" s="94">
        <v>46112</v>
      </c>
      <c r="S321" s="95"/>
      <c r="T321" s="95" t="s">
        <v>59</v>
      </c>
      <c r="U321" s="95" t="s">
        <v>60</v>
      </c>
      <c r="V321" s="91">
        <v>46112</v>
      </c>
      <c r="W321" s="91" t="s">
        <v>432</v>
      </c>
      <c r="X321" s="91" t="s">
        <v>432</v>
      </c>
      <c r="Y321" s="96"/>
      <c r="Z321" s="89" t="s">
        <v>2798</v>
      </c>
      <c r="AA321" s="95" t="s">
        <v>11157</v>
      </c>
      <c r="AB321" s="95" t="s">
        <v>11186</v>
      </c>
      <c r="AC321" s="95" t="s">
        <v>63</v>
      </c>
      <c r="AD321" s="95" t="s">
        <v>63</v>
      </c>
      <c r="AE321" s="95" t="s">
        <v>63</v>
      </c>
      <c r="AF321" s="95" t="s">
        <v>63</v>
      </c>
      <c r="AG321" s="194"/>
      <c r="AH321" s="95" t="s">
        <v>63</v>
      </c>
      <c r="AI321" s="97"/>
      <c r="AJ321" s="97" t="s">
        <v>65</v>
      </c>
      <c r="AK321" s="97" t="s">
        <v>66</v>
      </c>
      <c r="AL321" s="45" t="s">
        <v>67</v>
      </c>
      <c r="AM321" s="160" t="str">
        <f>MONTH(B321)&amp;"/"&amp;YEAR(B321)</f>
        <v>3/2026</v>
      </c>
      <c r="AN321" s="45">
        <f>WEEKNUM(B321)-WEEKNUM(EOMONTH(B321,-1)+1)+1</f>
        <v>4</v>
      </c>
      <c r="AO321" s="45" t="str">
        <f>MONTH(R321)&amp;"/"&amp;YEAR(R321)</f>
        <v>3/2026</v>
      </c>
      <c r="AP321" s="45">
        <f>WEEKNUM(R321)-WEEKNUM(EOMONTH(R321,-1)+1)+1</f>
        <v>5</v>
      </c>
      <c r="AQ321" s="45">
        <f>IF(AU321="S",IF(Q321="1. Aceitou o programa",R321-B321,0),0)</f>
        <v>8</v>
      </c>
      <c r="AR321" s="45">
        <f>IF(AU321="S",IF(AND(S321&lt;&gt;"",R321&lt;&gt;""),S321-R321,0),0)</f>
        <v>0</v>
      </c>
      <c r="AS321" s="45">
        <f>IF(AU321="S",IF(Q321="1. Aceitou o programa",IF(OR(X321="Não se Aplica",X321=""),IF(OR(W321="Não se Aplica",W321=""),0,W321-V321),AVERAGE(X321-W321,W321-V321)),0),0)</f>
        <v>0</v>
      </c>
      <c r="AT321" s="45">
        <f>IF(AU321="S",IF(AND(Q321="1. Aceitou o programa",AB321="Realizada"),IFERROR(IF(AA321="",0,AA321-R321),0),0),0)</f>
        <v>0</v>
      </c>
      <c r="AU321" s="45" t="str">
        <f>_xlfn.XLOOKUP(U321,'Lista Suspensa'!$AA$20:$AA$23,'Lista Suspensa'!$AB$20:$AB$23,"N/A")</f>
        <v>S</v>
      </c>
    </row>
    <row r="322" spans="1:47" ht="12" customHeight="1" x14ac:dyDescent="0.3">
      <c r="A322" s="87" t="s">
        <v>47</v>
      </c>
      <c r="B322" s="88">
        <v>46104</v>
      </c>
      <c r="C322" s="89" t="s">
        <v>48</v>
      </c>
      <c r="D322" s="89" t="s">
        <v>49</v>
      </c>
      <c r="E322" s="189">
        <v>754334287</v>
      </c>
      <c r="F322" s="182" t="s">
        <v>1092</v>
      </c>
      <c r="G322" s="90">
        <v>17247856726</v>
      </c>
      <c r="H322" s="91">
        <v>40028</v>
      </c>
      <c r="I322" s="89"/>
      <c r="J322" s="89" t="s">
        <v>84</v>
      </c>
      <c r="K322" s="89" t="s">
        <v>76</v>
      </c>
      <c r="L322" s="89" t="s">
        <v>338</v>
      </c>
      <c r="M322" s="89" t="s">
        <v>334</v>
      </c>
      <c r="N322" s="89" t="s">
        <v>97</v>
      </c>
      <c r="O322" s="92" t="s">
        <v>1093</v>
      </c>
      <c r="P322" s="93" t="s">
        <v>57</v>
      </c>
      <c r="Q322" s="110" t="s">
        <v>58</v>
      </c>
      <c r="R322" s="94">
        <v>46112</v>
      </c>
      <c r="S322" s="95"/>
      <c r="T322" s="95" t="s">
        <v>59</v>
      </c>
      <c r="U322" s="95" t="s">
        <v>60</v>
      </c>
      <c r="V322" s="91">
        <v>46112</v>
      </c>
      <c r="W322" s="91" t="s">
        <v>432</v>
      </c>
      <c r="X322" s="91" t="s">
        <v>432</v>
      </c>
      <c r="Y322" s="96"/>
      <c r="Z322" s="89" t="s">
        <v>2798</v>
      </c>
      <c r="AA322" s="95" t="s">
        <v>11158</v>
      </c>
      <c r="AB322" s="95" t="s">
        <v>11186</v>
      </c>
      <c r="AC322" s="95" t="s">
        <v>63</v>
      </c>
      <c r="AD322" s="95" t="s">
        <v>63</v>
      </c>
      <c r="AE322" s="95" t="s">
        <v>63</v>
      </c>
      <c r="AF322" s="95" t="s">
        <v>63</v>
      </c>
      <c r="AG322" s="194"/>
      <c r="AH322" s="95" t="s">
        <v>63</v>
      </c>
      <c r="AI322" s="97"/>
      <c r="AJ322" s="97" t="s">
        <v>65</v>
      </c>
      <c r="AK322" s="97" t="s">
        <v>66</v>
      </c>
      <c r="AL322" s="45" t="s">
        <v>67</v>
      </c>
      <c r="AM322" s="160" t="str">
        <f>MONTH(B322)&amp;"/"&amp;YEAR(B322)</f>
        <v>3/2026</v>
      </c>
      <c r="AN322" s="45">
        <f>WEEKNUM(B322)-WEEKNUM(EOMONTH(B322,-1)+1)+1</f>
        <v>4</v>
      </c>
      <c r="AO322" s="45" t="str">
        <f>MONTH(R322)&amp;"/"&amp;YEAR(R322)</f>
        <v>3/2026</v>
      </c>
      <c r="AP322" s="45">
        <f>WEEKNUM(R322)-WEEKNUM(EOMONTH(R322,-1)+1)+1</f>
        <v>5</v>
      </c>
      <c r="AQ322" s="45">
        <f>IF(AU322="S",IF(Q322="1. Aceitou o programa",R322-B322,0),0)</f>
        <v>8</v>
      </c>
      <c r="AR322" s="45">
        <f>IF(AU322="S",IF(AND(S322&lt;&gt;"",R322&lt;&gt;""),S322-R322,0),0)</f>
        <v>0</v>
      </c>
      <c r="AS322" s="45">
        <f>IF(AU322="S",IF(Q322="1. Aceitou o programa",IF(OR(X322="Não se Aplica",X322=""),IF(OR(W322="Não se Aplica",W322=""),0,W322-V322),AVERAGE(X322-W322,W322-V322)),0),0)</f>
        <v>0</v>
      </c>
      <c r="AT322" s="45">
        <f>IF(AU322="S",IF(AND(Q322="1. Aceitou o programa",AB322="Realizada"),IFERROR(IF(AA322="",0,AA322-R322),0),0),0)</f>
        <v>0</v>
      </c>
      <c r="AU322" s="45" t="str">
        <f>_xlfn.XLOOKUP(U322,'Lista Suspensa'!$AA$20:$AA$23,'Lista Suspensa'!$AB$20:$AB$23,"N/A")</f>
        <v>S</v>
      </c>
    </row>
    <row r="323" spans="1:47" ht="12" customHeight="1" x14ac:dyDescent="0.3">
      <c r="A323" s="87" t="s">
        <v>47</v>
      </c>
      <c r="B323" s="88">
        <v>46104</v>
      </c>
      <c r="C323" s="89" t="s">
        <v>48</v>
      </c>
      <c r="D323" s="89" t="s">
        <v>49</v>
      </c>
      <c r="E323" s="189">
        <v>807719366</v>
      </c>
      <c r="F323" s="182" t="s">
        <v>1094</v>
      </c>
      <c r="G323" s="90">
        <v>23358005828</v>
      </c>
      <c r="H323" s="91">
        <v>29646</v>
      </c>
      <c r="I323" s="89"/>
      <c r="J323" s="89" t="s">
        <v>51</v>
      </c>
      <c r="K323" s="89" t="s">
        <v>52</v>
      </c>
      <c r="L323" s="89" t="s">
        <v>69</v>
      </c>
      <c r="M323" s="89" t="s">
        <v>1095</v>
      </c>
      <c r="N323" s="89" t="s">
        <v>97</v>
      </c>
      <c r="O323" s="92" t="s">
        <v>1096</v>
      </c>
      <c r="P323" s="93" t="s">
        <v>57</v>
      </c>
      <c r="Q323" s="110" t="s">
        <v>58</v>
      </c>
      <c r="R323" s="94">
        <v>46112</v>
      </c>
      <c r="S323" s="95"/>
      <c r="T323" s="95" t="s">
        <v>59</v>
      </c>
      <c r="U323" s="95" t="s">
        <v>60</v>
      </c>
      <c r="V323" s="91">
        <v>46112</v>
      </c>
      <c r="W323" s="91" t="s">
        <v>432</v>
      </c>
      <c r="X323" s="91" t="s">
        <v>432</v>
      </c>
      <c r="Y323" s="96"/>
      <c r="Z323" s="89" t="s">
        <v>2798</v>
      </c>
      <c r="AA323" s="95" t="s">
        <v>11159</v>
      </c>
      <c r="AB323" s="95" t="s">
        <v>11186</v>
      </c>
      <c r="AC323" s="95" t="s">
        <v>63</v>
      </c>
      <c r="AD323" s="95" t="s">
        <v>63</v>
      </c>
      <c r="AE323" s="95" t="s">
        <v>63</v>
      </c>
      <c r="AF323" s="95" t="s">
        <v>63</v>
      </c>
      <c r="AG323" s="194"/>
      <c r="AH323" s="95" t="s">
        <v>63</v>
      </c>
      <c r="AI323" s="97"/>
      <c r="AJ323" s="97" t="s">
        <v>65</v>
      </c>
      <c r="AK323" s="97" t="s">
        <v>66</v>
      </c>
      <c r="AL323" s="45" t="s">
        <v>67</v>
      </c>
      <c r="AM323" s="160" t="str">
        <f>MONTH(B323)&amp;"/"&amp;YEAR(B323)</f>
        <v>3/2026</v>
      </c>
      <c r="AN323" s="45">
        <f>WEEKNUM(B323)-WEEKNUM(EOMONTH(B323,-1)+1)+1</f>
        <v>4</v>
      </c>
      <c r="AO323" s="45" t="str">
        <f>MONTH(R323)&amp;"/"&amp;YEAR(R323)</f>
        <v>3/2026</v>
      </c>
      <c r="AP323" s="45">
        <f>WEEKNUM(R323)-WEEKNUM(EOMONTH(R323,-1)+1)+1</f>
        <v>5</v>
      </c>
      <c r="AQ323" s="45">
        <f>IF(AU323="S",IF(Q323="1. Aceitou o programa",R323-B323,0),0)</f>
        <v>8</v>
      </c>
      <c r="AR323" s="45">
        <f>IF(AU323="S",IF(AND(S323&lt;&gt;"",R323&lt;&gt;""),S323-R323,0),0)</f>
        <v>0</v>
      </c>
      <c r="AS323" s="45">
        <f>IF(AU323="S",IF(Q323="1. Aceitou o programa",IF(OR(X323="Não se Aplica",X323=""),IF(OR(W323="Não se Aplica",W323=""),0,W323-V323),AVERAGE(X323-W323,W323-V323)),0),0)</f>
        <v>0</v>
      </c>
      <c r="AT323" s="45">
        <f>IF(AU323="S",IF(AND(Q323="1. Aceitou o programa",AB323="Realizada"),IFERROR(IF(AA323="",0,AA323-R323),0),0),0)</f>
        <v>0</v>
      </c>
      <c r="AU323" s="45" t="str">
        <f>_xlfn.XLOOKUP(U323,'Lista Suspensa'!$AA$20:$AA$23,'Lista Suspensa'!$AB$20:$AB$23,"N/A")</f>
        <v>S</v>
      </c>
    </row>
    <row r="324" spans="1:47" ht="12" customHeight="1" x14ac:dyDescent="0.3">
      <c r="A324" s="87" t="s">
        <v>47</v>
      </c>
      <c r="B324" s="88">
        <v>46104</v>
      </c>
      <c r="C324" s="89" t="s">
        <v>48</v>
      </c>
      <c r="D324" s="89" t="s">
        <v>49</v>
      </c>
      <c r="E324" s="189">
        <v>439993865</v>
      </c>
      <c r="F324" s="182" t="s">
        <v>1097</v>
      </c>
      <c r="G324" s="90">
        <v>7300385729</v>
      </c>
      <c r="H324" s="91">
        <v>26623</v>
      </c>
      <c r="I324" s="89"/>
      <c r="J324" s="89" t="s">
        <v>51</v>
      </c>
      <c r="K324" s="89" t="s">
        <v>76</v>
      </c>
      <c r="L324" s="89" t="s">
        <v>101</v>
      </c>
      <c r="M324" s="89" t="s">
        <v>1098</v>
      </c>
      <c r="N324" s="89" t="s">
        <v>79</v>
      </c>
      <c r="O324" s="92" t="s">
        <v>1099</v>
      </c>
      <c r="P324" s="93" t="s">
        <v>57</v>
      </c>
      <c r="Q324" s="110" t="s">
        <v>58</v>
      </c>
      <c r="R324" s="94">
        <v>46112</v>
      </c>
      <c r="S324" s="95"/>
      <c r="T324" s="95" t="s">
        <v>59</v>
      </c>
      <c r="U324" s="95" t="s">
        <v>60</v>
      </c>
      <c r="V324" s="91">
        <v>46112</v>
      </c>
      <c r="W324" s="91" t="s">
        <v>432</v>
      </c>
      <c r="X324" s="91" t="s">
        <v>432</v>
      </c>
      <c r="Y324" s="96"/>
      <c r="Z324" s="89" t="s">
        <v>2798</v>
      </c>
      <c r="AA324" s="95" t="s">
        <v>11160</v>
      </c>
      <c r="AB324" s="95" t="s">
        <v>11186</v>
      </c>
      <c r="AC324" s="95" t="s">
        <v>63</v>
      </c>
      <c r="AD324" s="95" t="s">
        <v>63</v>
      </c>
      <c r="AE324" s="95" t="s">
        <v>63</v>
      </c>
      <c r="AF324" s="95" t="s">
        <v>63</v>
      </c>
      <c r="AG324" s="194"/>
      <c r="AH324" s="95" t="s">
        <v>63</v>
      </c>
      <c r="AI324" s="97"/>
      <c r="AJ324" s="97" t="s">
        <v>65</v>
      </c>
      <c r="AK324" s="97" t="s">
        <v>66</v>
      </c>
      <c r="AL324" s="45" t="s">
        <v>67</v>
      </c>
      <c r="AM324" s="160" t="str">
        <f>MONTH(B324)&amp;"/"&amp;YEAR(B324)</f>
        <v>3/2026</v>
      </c>
      <c r="AN324" s="45">
        <f>WEEKNUM(B324)-WEEKNUM(EOMONTH(B324,-1)+1)+1</f>
        <v>4</v>
      </c>
      <c r="AO324" s="45" t="str">
        <f>MONTH(R324)&amp;"/"&amp;YEAR(R324)</f>
        <v>3/2026</v>
      </c>
      <c r="AP324" s="45">
        <f>WEEKNUM(R324)-WEEKNUM(EOMONTH(R324,-1)+1)+1</f>
        <v>5</v>
      </c>
      <c r="AQ324" s="45">
        <f>IF(AU324="S",IF(Q324="1. Aceitou o programa",R324-B324,0),0)</f>
        <v>8</v>
      </c>
      <c r="AR324" s="45">
        <f>IF(AU324="S",IF(AND(S324&lt;&gt;"",R324&lt;&gt;""),S324-R324,0),0)</f>
        <v>0</v>
      </c>
      <c r="AS324" s="45">
        <f>IF(AU324="S",IF(Q324="1. Aceitou o programa",IF(OR(X324="Não se Aplica",X324=""),IF(OR(W324="Não se Aplica",W324=""),0,W324-V324),AVERAGE(X324-W324,W324-V324)),0),0)</f>
        <v>0</v>
      </c>
      <c r="AT324" s="45">
        <f>IF(AU324="S",IF(AND(Q324="1. Aceitou o programa",AB324="Realizada"),IFERROR(IF(AA324="",0,AA324-R324),0),0),0)</f>
        <v>0</v>
      </c>
      <c r="AU324" s="45" t="str">
        <f>_xlfn.XLOOKUP(U324,'Lista Suspensa'!$AA$20:$AA$23,'Lista Suspensa'!$AB$20:$AB$23,"N/A")</f>
        <v>S</v>
      </c>
    </row>
    <row r="325" spans="1:47" ht="12" customHeight="1" x14ac:dyDescent="0.3">
      <c r="A325" s="87" t="s">
        <v>47</v>
      </c>
      <c r="B325" s="88">
        <v>46104</v>
      </c>
      <c r="C325" s="89" t="s">
        <v>48</v>
      </c>
      <c r="D325" s="89" t="s">
        <v>49</v>
      </c>
      <c r="E325" s="189">
        <v>807422754</v>
      </c>
      <c r="F325" s="182" t="s">
        <v>1100</v>
      </c>
      <c r="G325" s="90">
        <v>29255551876</v>
      </c>
      <c r="H325" s="91">
        <v>29875</v>
      </c>
      <c r="I325" s="89"/>
      <c r="J325" s="89" t="s">
        <v>84</v>
      </c>
      <c r="K325" s="89" t="s">
        <v>52</v>
      </c>
      <c r="L325" s="89" t="s">
        <v>53</v>
      </c>
      <c r="M325" s="89" t="s">
        <v>1101</v>
      </c>
      <c r="N325" s="89" t="s">
        <v>55</v>
      </c>
      <c r="O325" s="92" t="s">
        <v>1102</v>
      </c>
      <c r="P325" s="93" t="s">
        <v>57</v>
      </c>
      <c r="Q325" s="110" t="s">
        <v>58</v>
      </c>
      <c r="R325" s="94">
        <v>46112</v>
      </c>
      <c r="S325" s="95"/>
      <c r="T325" s="95" t="s">
        <v>59</v>
      </c>
      <c r="U325" s="95" t="s">
        <v>60</v>
      </c>
      <c r="V325" s="91">
        <v>46112</v>
      </c>
      <c r="W325" s="91" t="s">
        <v>432</v>
      </c>
      <c r="X325" s="91" t="s">
        <v>432</v>
      </c>
      <c r="Y325" s="96"/>
      <c r="Z325" s="89" t="s">
        <v>2798</v>
      </c>
      <c r="AA325" s="95" t="s">
        <v>11161</v>
      </c>
      <c r="AB325" s="95" t="s">
        <v>11186</v>
      </c>
      <c r="AC325" s="95" t="s">
        <v>63</v>
      </c>
      <c r="AD325" s="95" t="s">
        <v>63</v>
      </c>
      <c r="AE325" s="95" t="s">
        <v>63</v>
      </c>
      <c r="AF325" s="95" t="s">
        <v>63</v>
      </c>
      <c r="AG325" s="194"/>
      <c r="AH325" s="95" t="s">
        <v>63</v>
      </c>
      <c r="AI325" s="97"/>
      <c r="AJ325" s="97" t="s">
        <v>65</v>
      </c>
      <c r="AK325" s="97" t="s">
        <v>66</v>
      </c>
      <c r="AL325" s="45" t="s">
        <v>67</v>
      </c>
      <c r="AM325" s="160" t="str">
        <f>MONTH(B325)&amp;"/"&amp;YEAR(B325)</f>
        <v>3/2026</v>
      </c>
      <c r="AN325" s="45">
        <f>WEEKNUM(B325)-WEEKNUM(EOMONTH(B325,-1)+1)+1</f>
        <v>4</v>
      </c>
      <c r="AO325" s="45" t="str">
        <f>MONTH(R325)&amp;"/"&amp;YEAR(R325)</f>
        <v>3/2026</v>
      </c>
      <c r="AP325" s="45">
        <f>WEEKNUM(R325)-WEEKNUM(EOMONTH(R325,-1)+1)+1</f>
        <v>5</v>
      </c>
      <c r="AQ325" s="45">
        <f>IF(AU325="S",IF(Q325="1. Aceitou o programa",R325-B325,0),0)</f>
        <v>8</v>
      </c>
      <c r="AR325" s="45">
        <f>IF(AU325="S",IF(AND(S325&lt;&gt;"",R325&lt;&gt;""),S325-R325,0),0)</f>
        <v>0</v>
      </c>
      <c r="AS325" s="45">
        <f>IF(AU325="S",IF(Q325="1. Aceitou o programa",IF(OR(X325="Não se Aplica",X325=""),IF(OR(W325="Não se Aplica",W325=""),0,W325-V325),AVERAGE(X325-W325,W325-V325)),0),0)</f>
        <v>0</v>
      </c>
      <c r="AT325" s="45">
        <f>IF(AU325="S",IF(AND(Q325="1. Aceitou o programa",AB325="Realizada"),IFERROR(IF(AA325="",0,AA325-R325),0),0),0)</f>
        <v>0</v>
      </c>
      <c r="AU325" s="45" t="str">
        <f>_xlfn.XLOOKUP(U325,'Lista Suspensa'!$AA$20:$AA$23,'Lista Suspensa'!$AB$20:$AB$23,"N/A")</f>
        <v>S</v>
      </c>
    </row>
    <row r="326" spans="1:47" ht="12" customHeight="1" x14ac:dyDescent="0.3">
      <c r="A326" s="87" t="s">
        <v>47</v>
      </c>
      <c r="B326" s="88">
        <v>46104</v>
      </c>
      <c r="C326" s="89" t="s">
        <v>48</v>
      </c>
      <c r="D326" s="89" t="s">
        <v>49</v>
      </c>
      <c r="E326" s="189">
        <v>751471100</v>
      </c>
      <c r="F326" s="182" t="s">
        <v>1103</v>
      </c>
      <c r="G326" s="90">
        <v>2226026789</v>
      </c>
      <c r="H326" s="91">
        <v>18941</v>
      </c>
      <c r="I326" s="89"/>
      <c r="J326" s="89" t="s">
        <v>51</v>
      </c>
      <c r="K326" s="89" t="s">
        <v>76</v>
      </c>
      <c r="L326" s="89" t="s">
        <v>1104</v>
      </c>
      <c r="M326" s="89" t="s">
        <v>1105</v>
      </c>
      <c r="N326" s="89" t="s">
        <v>55</v>
      </c>
      <c r="O326" s="92" t="s">
        <v>1106</v>
      </c>
      <c r="P326" s="93" t="s">
        <v>57</v>
      </c>
      <c r="Q326" s="110" t="s">
        <v>58</v>
      </c>
      <c r="R326" s="94">
        <v>46112</v>
      </c>
      <c r="S326" s="95"/>
      <c r="T326" s="95" t="s">
        <v>59</v>
      </c>
      <c r="U326" s="95" t="s">
        <v>60</v>
      </c>
      <c r="V326" s="91">
        <v>46112</v>
      </c>
      <c r="W326" s="91" t="s">
        <v>432</v>
      </c>
      <c r="X326" s="91" t="s">
        <v>432</v>
      </c>
      <c r="Y326" s="96"/>
      <c r="Z326" s="89" t="s">
        <v>2798</v>
      </c>
      <c r="AA326" s="95" t="s">
        <v>11162</v>
      </c>
      <c r="AB326" s="95" t="s">
        <v>11186</v>
      </c>
      <c r="AC326" s="95" t="s">
        <v>63</v>
      </c>
      <c r="AD326" s="95" t="s">
        <v>63</v>
      </c>
      <c r="AE326" s="95" t="s">
        <v>63</v>
      </c>
      <c r="AF326" s="95" t="s">
        <v>63</v>
      </c>
      <c r="AG326" s="194"/>
      <c r="AH326" s="95" t="s">
        <v>63</v>
      </c>
      <c r="AI326" s="97"/>
      <c r="AJ326" s="97" t="s">
        <v>65</v>
      </c>
      <c r="AK326" s="97" t="s">
        <v>66</v>
      </c>
      <c r="AL326" s="45" t="s">
        <v>67</v>
      </c>
      <c r="AM326" s="160" t="str">
        <f>MONTH(B326)&amp;"/"&amp;YEAR(B326)</f>
        <v>3/2026</v>
      </c>
      <c r="AN326" s="45">
        <f>WEEKNUM(B326)-WEEKNUM(EOMONTH(B326,-1)+1)+1</f>
        <v>4</v>
      </c>
      <c r="AO326" s="45" t="str">
        <f>MONTH(R326)&amp;"/"&amp;YEAR(R326)</f>
        <v>3/2026</v>
      </c>
      <c r="AP326" s="45">
        <f>WEEKNUM(R326)-WEEKNUM(EOMONTH(R326,-1)+1)+1</f>
        <v>5</v>
      </c>
      <c r="AQ326" s="45">
        <f>IF(AU326="S",IF(Q326="1. Aceitou o programa",R326-B326,0),0)</f>
        <v>8</v>
      </c>
      <c r="AR326" s="45">
        <f>IF(AU326="S",IF(AND(S326&lt;&gt;"",R326&lt;&gt;""),S326-R326,0),0)</f>
        <v>0</v>
      </c>
      <c r="AS326" s="45">
        <f>IF(AU326="S",IF(Q326="1. Aceitou o programa",IF(OR(X326="Não se Aplica",X326=""),IF(OR(W326="Não se Aplica",W326=""),0,W326-V326),AVERAGE(X326-W326,W326-V326)),0),0)</f>
        <v>0</v>
      </c>
      <c r="AT326" s="45">
        <f>IF(AU326="S",IF(AND(Q326="1. Aceitou o programa",AB326="Realizada"),IFERROR(IF(AA326="",0,AA326-R326),0),0),0)</f>
        <v>0</v>
      </c>
      <c r="AU326" s="45" t="str">
        <f>_xlfn.XLOOKUP(U326,'Lista Suspensa'!$AA$20:$AA$23,'Lista Suspensa'!$AB$20:$AB$23,"N/A")</f>
        <v>S</v>
      </c>
    </row>
    <row r="327" spans="1:47" ht="12" customHeight="1" x14ac:dyDescent="0.3">
      <c r="A327" s="87" t="s">
        <v>47</v>
      </c>
      <c r="B327" s="88">
        <v>46104</v>
      </c>
      <c r="C327" s="89" t="s">
        <v>48</v>
      </c>
      <c r="D327" s="89" t="s">
        <v>49</v>
      </c>
      <c r="E327" s="189">
        <v>755000471</v>
      </c>
      <c r="F327" s="182" t="s">
        <v>1107</v>
      </c>
      <c r="G327" s="90">
        <v>87975939315</v>
      </c>
      <c r="H327" s="91">
        <v>28947</v>
      </c>
      <c r="I327" s="89"/>
      <c r="J327" s="89" t="s">
        <v>51</v>
      </c>
      <c r="K327" s="89" t="s">
        <v>76</v>
      </c>
      <c r="L327" s="89" t="s">
        <v>95</v>
      </c>
      <c r="M327" s="89" t="s">
        <v>1108</v>
      </c>
      <c r="N327" s="89" t="s">
        <v>97</v>
      </c>
      <c r="O327" s="92" t="s">
        <v>1109</v>
      </c>
      <c r="P327" s="93" t="s">
        <v>57</v>
      </c>
      <c r="Q327" s="110" t="s">
        <v>58</v>
      </c>
      <c r="R327" s="94">
        <v>46112</v>
      </c>
      <c r="S327" s="95"/>
      <c r="T327" s="95" t="s">
        <v>59</v>
      </c>
      <c r="U327" s="95" t="s">
        <v>60</v>
      </c>
      <c r="V327" s="91">
        <v>46112</v>
      </c>
      <c r="W327" s="91" t="s">
        <v>432</v>
      </c>
      <c r="X327" s="91" t="s">
        <v>432</v>
      </c>
      <c r="Y327" s="96"/>
      <c r="Z327" s="89" t="s">
        <v>2798</v>
      </c>
      <c r="AA327" s="95" t="s">
        <v>11163</v>
      </c>
      <c r="AB327" s="95" t="s">
        <v>11186</v>
      </c>
      <c r="AC327" s="95" t="s">
        <v>63</v>
      </c>
      <c r="AD327" s="95" t="s">
        <v>63</v>
      </c>
      <c r="AE327" s="95" t="s">
        <v>63</v>
      </c>
      <c r="AF327" s="95" t="s">
        <v>63</v>
      </c>
      <c r="AG327" s="194"/>
      <c r="AH327" s="95" t="s">
        <v>63</v>
      </c>
      <c r="AI327" s="97"/>
      <c r="AJ327" s="97" t="s">
        <v>65</v>
      </c>
      <c r="AK327" s="97" t="s">
        <v>66</v>
      </c>
      <c r="AL327" s="45" t="s">
        <v>67</v>
      </c>
      <c r="AM327" s="160" t="str">
        <f>MONTH(B327)&amp;"/"&amp;YEAR(B327)</f>
        <v>3/2026</v>
      </c>
      <c r="AN327" s="45">
        <f>WEEKNUM(B327)-WEEKNUM(EOMONTH(B327,-1)+1)+1</f>
        <v>4</v>
      </c>
      <c r="AO327" s="45" t="str">
        <f>MONTH(R327)&amp;"/"&amp;YEAR(R327)</f>
        <v>3/2026</v>
      </c>
      <c r="AP327" s="45">
        <f>WEEKNUM(R327)-WEEKNUM(EOMONTH(R327,-1)+1)+1</f>
        <v>5</v>
      </c>
      <c r="AQ327" s="45">
        <f>IF(AU327="S",IF(Q327="1. Aceitou o programa",R327-B327,0),0)</f>
        <v>8</v>
      </c>
      <c r="AR327" s="45">
        <f>IF(AU327="S",IF(AND(S327&lt;&gt;"",R327&lt;&gt;""),S327-R327,0),0)</f>
        <v>0</v>
      </c>
      <c r="AS327" s="45">
        <f>IF(AU327="S",IF(Q327="1. Aceitou o programa",IF(OR(X327="Não se Aplica",X327=""),IF(OR(W327="Não se Aplica",W327=""),0,W327-V327),AVERAGE(X327-W327,W327-V327)),0),0)</f>
        <v>0</v>
      </c>
      <c r="AT327" s="45">
        <f>IF(AU327="S",IF(AND(Q327="1. Aceitou o programa",AB327="Realizada"),IFERROR(IF(AA327="",0,AA327-R327),0),0),0)</f>
        <v>0</v>
      </c>
      <c r="AU327" s="45" t="str">
        <f>_xlfn.XLOOKUP(U327,'Lista Suspensa'!$AA$20:$AA$23,'Lista Suspensa'!$AB$20:$AB$23,"N/A")</f>
        <v>S</v>
      </c>
    </row>
    <row r="328" spans="1:47" ht="12" customHeight="1" x14ac:dyDescent="0.3">
      <c r="A328" s="87" t="s">
        <v>47</v>
      </c>
      <c r="B328" s="88">
        <v>46104</v>
      </c>
      <c r="C328" s="89" t="s">
        <v>48</v>
      </c>
      <c r="D328" s="89" t="s">
        <v>49</v>
      </c>
      <c r="E328" s="189">
        <v>803087950</v>
      </c>
      <c r="F328" s="182" t="s">
        <v>1110</v>
      </c>
      <c r="G328" s="90">
        <v>3982320836</v>
      </c>
      <c r="H328" s="91">
        <v>25051</v>
      </c>
      <c r="I328" s="89"/>
      <c r="J328" s="89" t="s">
        <v>51</v>
      </c>
      <c r="K328" s="89" t="s">
        <v>52</v>
      </c>
      <c r="L328" s="89" t="s">
        <v>85</v>
      </c>
      <c r="M328" s="89" t="s">
        <v>1111</v>
      </c>
      <c r="N328" s="89" t="s">
        <v>97</v>
      </c>
      <c r="O328" s="92" t="s">
        <v>1112</v>
      </c>
      <c r="P328" s="93" t="s">
        <v>57</v>
      </c>
      <c r="Q328" s="110" t="s">
        <v>58</v>
      </c>
      <c r="R328" s="94">
        <v>46112</v>
      </c>
      <c r="S328" s="95"/>
      <c r="T328" s="95" t="s">
        <v>59</v>
      </c>
      <c r="U328" s="95" t="s">
        <v>60</v>
      </c>
      <c r="V328" s="91">
        <v>46112</v>
      </c>
      <c r="W328" s="91" t="s">
        <v>432</v>
      </c>
      <c r="X328" s="91" t="s">
        <v>432</v>
      </c>
      <c r="Y328" s="96"/>
      <c r="Z328" s="89" t="s">
        <v>2798</v>
      </c>
      <c r="AA328" s="95" t="s">
        <v>11164</v>
      </c>
      <c r="AB328" s="95" t="s">
        <v>11186</v>
      </c>
      <c r="AC328" s="95" t="s">
        <v>63</v>
      </c>
      <c r="AD328" s="95" t="s">
        <v>63</v>
      </c>
      <c r="AE328" s="95" t="s">
        <v>63</v>
      </c>
      <c r="AF328" s="95" t="s">
        <v>63</v>
      </c>
      <c r="AG328" s="194"/>
      <c r="AH328" s="95" t="s">
        <v>63</v>
      </c>
      <c r="AI328" s="97"/>
      <c r="AJ328" s="97" t="s">
        <v>65</v>
      </c>
      <c r="AK328" s="97" t="s">
        <v>66</v>
      </c>
      <c r="AL328" s="45" t="s">
        <v>67</v>
      </c>
      <c r="AM328" s="160" t="str">
        <f>MONTH(B328)&amp;"/"&amp;YEAR(B328)</f>
        <v>3/2026</v>
      </c>
      <c r="AN328" s="45">
        <f>WEEKNUM(B328)-WEEKNUM(EOMONTH(B328,-1)+1)+1</f>
        <v>4</v>
      </c>
      <c r="AO328" s="45" t="str">
        <f>MONTH(R328)&amp;"/"&amp;YEAR(R328)</f>
        <v>3/2026</v>
      </c>
      <c r="AP328" s="45">
        <f>WEEKNUM(R328)-WEEKNUM(EOMONTH(R328,-1)+1)+1</f>
        <v>5</v>
      </c>
      <c r="AQ328" s="45">
        <f>IF(AU328="S",IF(Q328="1. Aceitou o programa",R328-B328,0),0)</f>
        <v>8</v>
      </c>
      <c r="AR328" s="45">
        <f>IF(AU328="S",IF(AND(S328&lt;&gt;"",R328&lt;&gt;""),S328-R328,0),0)</f>
        <v>0</v>
      </c>
      <c r="AS328" s="45">
        <f>IF(AU328="S",IF(Q328="1. Aceitou o programa",IF(OR(X328="Não se Aplica",X328=""),IF(OR(W328="Não se Aplica",W328=""),0,W328-V328),AVERAGE(X328-W328,W328-V328)),0),0)</f>
        <v>0</v>
      </c>
      <c r="AT328" s="45">
        <f>IF(AU328="S",IF(AND(Q328="1. Aceitou o programa",AB328="Realizada"),IFERROR(IF(AA328="",0,AA328-R328),0),0),0)</f>
        <v>0</v>
      </c>
      <c r="AU328" s="45" t="str">
        <f>_xlfn.XLOOKUP(U328,'Lista Suspensa'!$AA$20:$AA$23,'Lista Suspensa'!$AB$20:$AB$23,"N/A")</f>
        <v>S</v>
      </c>
    </row>
    <row r="329" spans="1:47" ht="12" customHeight="1" x14ac:dyDescent="0.3">
      <c r="A329" s="87" t="s">
        <v>66</v>
      </c>
      <c r="B329" s="88">
        <v>46104</v>
      </c>
      <c r="C329" s="89" t="s">
        <v>857</v>
      </c>
      <c r="D329" s="89" t="s">
        <v>49</v>
      </c>
      <c r="E329" s="189">
        <v>96480778</v>
      </c>
      <c r="F329" s="182" t="s">
        <v>1113</v>
      </c>
      <c r="G329" s="90">
        <v>5262116795</v>
      </c>
      <c r="H329" s="91">
        <v>29394</v>
      </c>
      <c r="I329" s="89">
        <v>45</v>
      </c>
      <c r="J329" s="89" t="s">
        <v>51</v>
      </c>
      <c r="K329" s="89" t="s">
        <v>76</v>
      </c>
      <c r="L329" s="89" t="s">
        <v>95</v>
      </c>
      <c r="M329" s="89" t="s">
        <v>96</v>
      </c>
      <c r="N329" s="89" t="s">
        <v>55</v>
      </c>
      <c r="O329" s="92" t="s">
        <v>1114</v>
      </c>
      <c r="P329" s="93" t="s">
        <v>57</v>
      </c>
      <c r="Q329" s="110" t="s">
        <v>58</v>
      </c>
      <c r="R329" s="94">
        <v>46142</v>
      </c>
      <c r="S329" s="95"/>
      <c r="T329" s="95" t="s">
        <v>59</v>
      </c>
      <c r="U329" s="95" t="s">
        <v>60</v>
      </c>
      <c r="V329" s="91">
        <v>46142</v>
      </c>
      <c r="W329" s="91" t="s">
        <v>432</v>
      </c>
      <c r="X329" s="91" t="s">
        <v>432</v>
      </c>
      <c r="Y329" s="96"/>
      <c r="Z329" s="89" t="s">
        <v>2798</v>
      </c>
      <c r="AA329" s="95" t="s">
        <v>11165</v>
      </c>
      <c r="AB329" s="95" t="s">
        <v>11186</v>
      </c>
      <c r="AC329" s="95" t="s">
        <v>63</v>
      </c>
      <c r="AD329" s="95" t="s">
        <v>63</v>
      </c>
      <c r="AE329" s="95" t="s">
        <v>63</v>
      </c>
      <c r="AF329" s="95" t="s">
        <v>63</v>
      </c>
      <c r="AG329" s="194"/>
      <c r="AH329" s="95" t="s">
        <v>63</v>
      </c>
      <c r="AI329" s="97"/>
      <c r="AJ329" s="97" t="s">
        <v>65</v>
      </c>
      <c r="AK329" s="97" t="s">
        <v>66</v>
      </c>
      <c r="AL329" s="45" t="s">
        <v>67</v>
      </c>
      <c r="AM329" s="160" t="str">
        <f>MONTH(B329)&amp;"/"&amp;YEAR(B329)</f>
        <v>3/2026</v>
      </c>
      <c r="AN329" s="45">
        <f>WEEKNUM(B329)-WEEKNUM(EOMONTH(B329,-1)+1)+1</f>
        <v>4</v>
      </c>
      <c r="AO329" s="45" t="str">
        <f>MONTH(R329)&amp;"/"&amp;YEAR(R329)</f>
        <v>4/2026</v>
      </c>
      <c r="AP329" s="45">
        <f>WEEKNUM(R329)-WEEKNUM(EOMONTH(R329,-1)+1)+1</f>
        <v>5</v>
      </c>
      <c r="AQ329" s="45">
        <f>IF(AU329="S",IF(Q329="1. Aceitou o programa",R329-B329,0),0)</f>
        <v>38</v>
      </c>
      <c r="AR329" s="45">
        <f>IF(AU329="S",IF(AND(S329&lt;&gt;"",R329&lt;&gt;""),S329-R329,0),0)</f>
        <v>0</v>
      </c>
      <c r="AS329" s="45">
        <f>IF(AU329="S",IF(Q329="1. Aceitou o programa",IF(OR(X329="Não se Aplica",X329=""),IF(OR(W329="Não se Aplica",W329=""),0,W329-V329),AVERAGE(X329-W329,W329-V329)),0),0)</f>
        <v>0</v>
      </c>
      <c r="AT329" s="45">
        <f>IF(AU329="S",IF(AND(Q329="1. Aceitou o programa",AB329="Realizada"),IFERROR(IF(AA329="",0,AA329-R329),0),0),0)</f>
        <v>0</v>
      </c>
      <c r="AU329" s="45" t="str">
        <f>_xlfn.XLOOKUP(U329,'Lista Suspensa'!$AA$20:$AA$23,'Lista Suspensa'!$AB$20:$AB$23,"N/A")</f>
        <v>S</v>
      </c>
    </row>
    <row r="330" spans="1:47" ht="12" customHeight="1" x14ac:dyDescent="0.3">
      <c r="A330" s="87" t="s">
        <v>66</v>
      </c>
      <c r="B330" s="88">
        <v>46104</v>
      </c>
      <c r="C330" s="89" t="s">
        <v>48</v>
      </c>
      <c r="D330" s="89" t="s">
        <v>49</v>
      </c>
      <c r="E330" s="189">
        <v>96114559</v>
      </c>
      <c r="F330" s="182" t="s">
        <v>1115</v>
      </c>
      <c r="G330" s="90">
        <v>28837864884</v>
      </c>
      <c r="H330" s="91">
        <v>29484</v>
      </c>
      <c r="I330" s="89"/>
      <c r="J330" s="89" t="s">
        <v>893</v>
      </c>
      <c r="K330" s="89"/>
      <c r="L330" s="89" t="s">
        <v>85</v>
      </c>
      <c r="M330" s="89"/>
      <c r="N330" s="89" t="s">
        <v>137</v>
      </c>
      <c r="O330" s="92">
        <v>11998089142</v>
      </c>
      <c r="P330" s="93" t="s">
        <v>57</v>
      </c>
      <c r="Q330" s="110" t="s">
        <v>58</v>
      </c>
      <c r="R330" s="94">
        <v>46142</v>
      </c>
      <c r="S330" s="95"/>
      <c r="T330" s="95" t="s">
        <v>59</v>
      </c>
      <c r="U330" s="95" t="s">
        <v>60</v>
      </c>
      <c r="V330" s="91">
        <v>46111</v>
      </c>
      <c r="W330" s="91">
        <v>46142</v>
      </c>
      <c r="X330" s="91" t="s">
        <v>432</v>
      </c>
      <c r="Y330" s="96"/>
      <c r="Z330" s="89" t="s">
        <v>2798</v>
      </c>
      <c r="AA330" s="95" t="s">
        <v>11267</v>
      </c>
      <c r="AB330" s="95" t="s">
        <v>11186</v>
      </c>
      <c r="AC330" s="95" t="s">
        <v>63</v>
      </c>
      <c r="AD330" s="95" t="s">
        <v>63</v>
      </c>
      <c r="AE330" s="95" t="s">
        <v>63</v>
      </c>
      <c r="AF330" s="95" t="s">
        <v>63</v>
      </c>
      <c r="AG330" s="194"/>
      <c r="AH330" s="95" t="s">
        <v>63</v>
      </c>
      <c r="AI330" s="97"/>
      <c r="AJ330" s="97" t="s">
        <v>65</v>
      </c>
      <c r="AK330" s="97" t="s">
        <v>66</v>
      </c>
      <c r="AL330" s="45" t="s">
        <v>67</v>
      </c>
      <c r="AM330" s="160" t="str">
        <f>MONTH(B330)&amp;"/"&amp;YEAR(B330)</f>
        <v>3/2026</v>
      </c>
      <c r="AN330" s="45">
        <f>WEEKNUM(B330)-WEEKNUM(EOMONTH(B330,-1)+1)+1</f>
        <v>4</v>
      </c>
      <c r="AO330" s="45" t="str">
        <f>MONTH(R330)&amp;"/"&amp;YEAR(R330)</f>
        <v>4/2026</v>
      </c>
      <c r="AP330" s="45">
        <f>WEEKNUM(R330)-WEEKNUM(EOMONTH(R330,-1)+1)+1</f>
        <v>5</v>
      </c>
      <c r="AQ330" s="45">
        <f>IF(AU330="S",IF(Q330="1. Aceitou o programa",R330-B330,0),0)</f>
        <v>38</v>
      </c>
      <c r="AR330" s="45">
        <f>IF(AU330="S",IF(AND(S330&lt;&gt;"",R330&lt;&gt;""),S330-R330,0),0)</f>
        <v>0</v>
      </c>
      <c r="AS330" s="45">
        <f>IF(AU330="S",IF(Q330="1. Aceitou o programa",IF(OR(X330="Não se Aplica",X330=""),IF(OR(W330="Não se Aplica",W330=""),0,W330-V330),AVERAGE(X330-W330,W330-V330)),0),0)</f>
        <v>31</v>
      </c>
      <c r="AT330" s="45">
        <f>IF(AU330="S",IF(AND(Q330="1. Aceitou o programa",AB330="Realizada"),IFERROR(IF(AA330="",0,AA330-R330),0),0),0)</f>
        <v>0</v>
      </c>
      <c r="AU330" s="45" t="str">
        <f>_xlfn.XLOOKUP(U330,'Lista Suspensa'!$AA$20:$AA$23,'Lista Suspensa'!$AB$20:$AB$23,"N/A")</f>
        <v>S</v>
      </c>
    </row>
    <row r="331" spans="1:47" ht="12" customHeight="1" x14ac:dyDescent="0.3">
      <c r="A331" s="87" t="s">
        <v>47</v>
      </c>
      <c r="B331" s="88">
        <v>46104</v>
      </c>
      <c r="C331" s="89" t="s">
        <v>48</v>
      </c>
      <c r="D331" s="89" t="s">
        <v>49</v>
      </c>
      <c r="E331" s="189">
        <v>779439546</v>
      </c>
      <c r="F331" s="182" t="s">
        <v>1116</v>
      </c>
      <c r="G331" s="90">
        <v>52984977807</v>
      </c>
      <c r="H331" s="91">
        <v>37141</v>
      </c>
      <c r="I331" s="89"/>
      <c r="J331" s="89" t="s">
        <v>51</v>
      </c>
      <c r="K331" s="89" t="s">
        <v>52</v>
      </c>
      <c r="L331" s="89" t="s">
        <v>85</v>
      </c>
      <c r="M331" s="89" t="s">
        <v>517</v>
      </c>
      <c r="N331" s="89" t="s">
        <v>79</v>
      </c>
      <c r="O331" s="92" t="s">
        <v>1117</v>
      </c>
      <c r="P331" s="93" t="s">
        <v>57</v>
      </c>
      <c r="Q331" s="110" t="s">
        <v>58</v>
      </c>
      <c r="R331" s="94">
        <v>46113</v>
      </c>
      <c r="S331" s="95"/>
      <c r="T331" s="95" t="s">
        <v>59</v>
      </c>
      <c r="U331" s="95" t="s">
        <v>60</v>
      </c>
      <c r="V331" s="91">
        <v>46112</v>
      </c>
      <c r="W331" s="91" t="s">
        <v>432</v>
      </c>
      <c r="X331" s="91" t="s">
        <v>432</v>
      </c>
      <c r="Y331" s="96"/>
      <c r="Z331" s="89" t="s">
        <v>2798</v>
      </c>
      <c r="AA331" s="95" t="s">
        <v>11268</v>
      </c>
      <c r="AB331" s="95" t="s">
        <v>11186</v>
      </c>
      <c r="AC331" s="95" t="s">
        <v>63</v>
      </c>
      <c r="AD331" s="95" t="s">
        <v>63</v>
      </c>
      <c r="AE331" s="95" t="s">
        <v>63</v>
      </c>
      <c r="AF331" s="95" t="s">
        <v>63</v>
      </c>
      <c r="AG331" s="194"/>
      <c r="AH331" s="95" t="s">
        <v>63</v>
      </c>
      <c r="AI331" s="97"/>
      <c r="AJ331" s="97" t="s">
        <v>65</v>
      </c>
      <c r="AK331" s="97" t="s">
        <v>66</v>
      </c>
      <c r="AL331" s="45" t="s">
        <v>67</v>
      </c>
      <c r="AM331" s="160" t="str">
        <f>MONTH(B331)&amp;"/"&amp;YEAR(B331)</f>
        <v>3/2026</v>
      </c>
      <c r="AN331" s="45">
        <f>WEEKNUM(B331)-WEEKNUM(EOMONTH(B331,-1)+1)+1</f>
        <v>4</v>
      </c>
      <c r="AO331" s="45" t="str">
        <f>MONTH(R331)&amp;"/"&amp;YEAR(R331)</f>
        <v>4/2026</v>
      </c>
      <c r="AP331" s="45">
        <f>WEEKNUM(R331)-WEEKNUM(EOMONTH(R331,-1)+1)+1</f>
        <v>1</v>
      </c>
      <c r="AQ331" s="45">
        <f>IF(AU331="S",IF(Q331="1. Aceitou o programa",R331-B331,0),0)</f>
        <v>9</v>
      </c>
      <c r="AR331" s="45">
        <f>IF(AU331="S",IF(AND(S331&lt;&gt;"",R331&lt;&gt;""),S331-R331,0),0)</f>
        <v>0</v>
      </c>
      <c r="AS331" s="45">
        <f>IF(AU331="S",IF(Q331="1. Aceitou o programa",IF(OR(X331="Não se Aplica",X331=""),IF(OR(W331="Não se Aplica",W331=""),0,W331-V331),AVERAGE(X331-W331,W331-V331)),0),0)</f>
        <v>0</v>
      </c>
      <c r="AT331" s="45">
        <f>IF(AU331="S",IF(AND(Q331="1. Aceitou o programa",AB331="Realizada"),IFERROR(IF(AA331="",0,AA331-R331),0),0),0)</f>
        <v>0</v>
      </c>
      <c r="AU331" s="45" t="str">
        <f>_xlfn.XLOOKUP(U331,'Lista Suspensa'!$AA$20:$AA$23,'Lista Suspensa'!$AB$20:$AB$23,"N/A")</f>
        <v>S</v>
      </c>
    </row>
    <row r="332" spans="1:47" ht="12" customHeight="1" x14ac:dyDescent="0.3">
      <c r="A332" s="87" t="s">
        <v>47</v>
      </c>
      <c r="B332" s="88">
        <v>46104</v>
      </c>
      <c r="C332" s="89" t="s">
        <v>48</v>
      </c>
      <c r="D332" s="89" t="s">
        <v>49</v>
      </c>
      <c r="E332" s="189">
        <v>93353228</v>
      </c>
      <c r="F332" s="182" t="s">
        <v>1118</v>
      </c>
      <c r="G332" s="90">
        <v>34625519810</v>
      </c>
      <c r="H332" s="91">
        <v>30889</v>
      </c>
      <c r="I332" s="89"/>
      <c r="J332" s="89" t="s">
        <v>51</v>
      </c>
      <c r="K332" s="89" t="s">
        <v>52</v>
      </c>
      <c r="L332" s="89" t="s">
        <v>85</v>
      </c>
      <c r="M332" s="89" t="s">
        <v>1119</v>
      </c>
      <c r="N332" s="89" t="s">
        <v>291</v>
      </c>
      <c r="O332" s="92" t="s">
        <v>1120</v>
      </c>
      <c r="P332" s="93" t="s">
        <v>57</v>
      </c>
      <c r="Q332" s="110" t="s">
        <v>58</v>
      </c>
      <c r="R332" s="94">
        <v>46113</v>
      </c>
      <c r="S332" s="95"/>
      <c r="T332" s="95" t="s">
        <v>59</v>
      </c>
      <c r="U332" s="95" t="s">
        <v>60</v>
      </c>
      <c r="V332" s="91">
        <v>46112</v>
      </c>
      <c r="W332" s="91" t="s">
        <v>432</v>
      </c>
      <c r="X332" s="91" t="s">
        <v>432</v>
      </c>
      <c r="Y332" s="96"/>
      <c r="Z332" s="89" t="s">
        <v>2798</v>
      </c>
      <c r="AA332" s="95" t="s">
        <v>11269</v>
      </c>
      <c r="AB332" s="95" t="s">
        <v>11186</v>
      </c>
      <c r="AC332" s="95" t="s">
        <v>63</v>
      </c>
      <c r="AD332" s="95" t="s">
        <v>63</v>
      </c>
      <c r="AE332" s="95" t="s">
        <v>63</v>
      </c>
      <c r="AF332" s="95" t="s">
        <v>63</v>
      </c>
      <c r="AG332" s="194"/>
      <c r="AH332" s="95" t="s">
        <v>63</v>
      </c>
      <c r="AI332" s="97"/>
      <c r="AJ332" s="97" t="s">
        <v>65</v>
      </c>
      <c r="AK332" s="97" t="s">
        <v>66</v>
      </c>
      <c r="AL332" s="45" t="s">
        <v>67</v>
      </c>
      <c r="AM332" s="160" t="str">
        <f>MONTH(B332)&amp;"/"&amp;YEAR(B332)</f>
        <v>3/2026</v>
      </c>
      <c r="AN332" s="45">
        <f>WEEKNUM(B332)-WEEKNUM(EOMONTH(B332,-1)+1)+1</f>
        <v>4</v>
      </c>
      <c r="AO332" s="45" t="str">
        <f>MONTH(R332)&amp;"/"&amp;YEAR(R332)</f>
        <v>4/2026</v>
      </c>
      <c r="AP332" s="45">
        <f>WEEKNUM(R332)-WEEKNUM(EOMONTH(R332,-1)+1)+1</f>
        <v>1</v>
      </c>
      <c r="AQ332" s="45">
        <f>IF(AU332="S",IF(Q332="1. Aceitou o programa",R332-B332,0),0)</f>
        <v>9</v>
      </c>
      <c r="AR332" s="45">
        <f>IF(AU332="S",IF(AND(S332&lt;&gt;"",R332&lt;&gt;""),S332-R332,0),0)</f>
        <v>0</v>
      </c>
      <c r="AS332" s="45">
        <f>IF(AU332="S",IF(Q332="1. Aceitou o programa",IF(OR(X332="Não se Aplica",X332=""),IF(OR(W332="Não se Aplica",W332=""),0,W332-V332),AVERAGE(X332-W332,W332-V332)),0),0)</f>
        <v>0</v>
      </c>
      <c r="AT332" s="45">
        <f>IF(AU332="S",IF(AND(Q332="1. Aceitou o programa",AB332="Realizada"),IFERROR(IF(AA332="",0,AA332-R332),0),0),0)</f>
        <v>0</v>
      </c>
      <c r="AU332" s="45" t="str">
        <f>_xlfn.XLOOKUP(U332,'Lista Suspensa'!$AA$20:$AA$23,'Lista Suspensa'!$AB$20:$AB$23,"N/A")</f>
        <v>S</v>
      </c>
    </row>
    <row r="333" spans="1:47" ht="12" customHeight="1" x14ac:dyDescent="0.3">
      <c r="A333" s="87" t="s">
        <v>47</v>
      </c>
      <c r="B333" s="88">
        <v>46104</v>
      </c>
      <c r="C333" s="89" t="s">
        <v>48</v>
      </c>
      <c r="D333" s="89" t="s">
        <v>49</v>
      </c>
      <c r="E333" s="189">
        <v>759339392</v>
      </c>
      <c r="F333" s="182" t="s">
        <v>1121</v>
      </c>
      <c r="G333" s="90">
        <v>5539314743</v>
      </c>
      <c r="H333" s="91">
        <v>29643</v>
      </c>
      <c r="I333" s="89"/>
      <c r="J333" s="89" t="s">
        <v>84</v>
      </c>
      <c r="K333" s="89" t="s">
        <v>76</v>
      </c>
      <c r="L333" s="89" t="s">
        <v>233</v>
      </c>
      <c r="M333" s="89" t="s">
        <v>1122</v>
      </c>
      <c r="N333" s="89" t="s">
        <v>55</v>
      </c>
      <c r="O333" s="92" t="s">
        <v>1123</v>
      </c>
      <c r="P333" s="93" t="s">
        <v>57</v>
      </c>
      <c r="Q333" s="110" t="s">
        <v>1124</v>
      </c>
      <c r="R333" s="94"/>
      <c r="S333" s="95">
        <v>46113</v>
      </c>
      <c r="T333" s="95" t="s">
        <v>59</v>
      </c>
      <c r="U333" s="95" t="s">
        <v>1125</v>
      </c>
      <c r="V333" s="91">
        <v>46112</v>
      </c>
      <c r="W333" s="91" t="s">
        <v>432</v>
      </c>
      <c r="X333" s="91" t="s">
        <v>432</v>
      </c>
      <c r="Y333" s="96" t="s">
        <v>1126</v>
      </c>
      <c r="Z333" s="89" t="s">
        <v>2798</v>
      </c>
      <c r="AA333" s="95" t="s">
        <v>11270</v>
      </c>
      <c r="AB333" s="95" t="s">
        <v>11186</v>
      </c>
      <c r="AC333" s="95" t="s">
        <v>63</v>
      </c>
      <c r="AD333" s="95" t="s">
        <v>63</v>
      </c>
      <c r="AE333" s="95" t="s">
        <v>63</v>
      </c>
      <c r="AF333" s="95" t="s">
        <v>63</v>
      </c>
      <c r="AG333" s="194"/>
      <c r="AH333" s="95" t="s">
        <v>63</v>
      </c>
      <c r="AI333" s="97"/>
      <c r="AJ333" s="97" t="s">
        <v>1127</v>
      </c>
      <c r="AK333" s="97" t="s">
        <v>66</v>
      </c>
      <c r="AL333" s="45" t="s">
        <v>67</v>
      </c>
      <c r="AM333" s="160" t="str">
        <f>MONTH(B333)&amp;"/"&amp;YEAR(B333)</f>
        <v>3/2026</v>
      </c>
      <c r="AN333" s="45">
        <f>WEEKNUM(B333)-WEEKNUM(EOMONTH(B333,-1)+1)+1</f>
        <v>4</v>
      </c>
      <c r="AO333" s="45" t="str">
        <f>MONTH(R333)&amp;"/"&amp;YEAR(R333)</f>
        <v>1/1900</v>
      </c>
      <c r="AP333" s="45" t="e">
        <f>WEEKNUM(R333)-WEEKNUM(EOMONTH(R333,-1)+1)+1</f>
        <v>#NUM!</v>
      </c>
      <c r="AQ333" s="45">
        <f>IF(AU333="S",IF(Q333="1. Aceitou o programa",R333-B333,0),0)</f>
        <v>0</v>
      </c>
      <c r="AR333" s="45">
        <f>IF(AU333="S",IF(AND(S333&lt;&gt;"",R333&lt;&gt;""),S333-R333,0),0)</f>
        <v>0</v>
      </c>
      <c r="AS333" s="45">
        <f>IF(AU333="S",IF(Q333="1. Aceitou o programa",IF(OR(X333="Não se Aplica",X333=""),IF(OR(W333="Não se Aplica",W333=""),0,W333-V333),AVERAGE(X333-W333,W333-V333)),0),0)</f>
        <v>0</v>
      </c>
      <c r="AT333" s="45">
        <f>IF(AU333="S",IF(AND(Q333="1. Aceitou o programa",AB333="Realizada"),IFERROR(IF(AA333="",0,AA333-R333),0),0),0)</f>
        <v>0</v>
      </c>
      <c r="AU333" s="45" t="str">
        <f>_xlfn.XLOOKUP(U333,'Lista Suspensa'!$AA$20:$AA$23,'Lista Suspensa'!$AB$20:$AB$23,"N/A")</f>
        <v>S</v>
      </c>
    </row>
    <row r="334" spans="1:47" ht="12" customHeight="1" x14ac:dyDescent="0.3">
      <c r="A334" s="87" t="s">
        <v>47</v>
      </c>
      <c r="B334" s="88">
        <v>46104</v>
      </c>
      <c r="C334" s="89" t="s">
        <v>48</v>
      </c>
      <c r="D334" s="89" t="s">
        <v>49</v>
      </c>
      <c r="E334" s="189">
        <v>594088798</v>
      </c>
      <c r="F334" s="182" t="s">
        <v>1128</v>
      </c>
      <c r="G334" s="90">
        <v>29593058842</v>
      </c>
      <c r="H334" s="91">
        <v>29525</v>
      </c>
      <c r="I334" s="89"/>
      <c r="J334" s="89" t="s">
        <v>51</v>
      </c>
      <c r="K334" s="89" t="s">
        <v>52</v>
      </c>
      <c r="L334" s="89" t="s">
        <v>53</v>
      </c>
      <c r="M334" s="89" t="s">
        <v>1129</v>
      </c>
      <c r="N334" s="89" t="s">
        <v>159</v>
      </c>
      <c r="O334" s="92" t="s">
        <v>1130</v>
      </c>
      <c r="P334" s="93" t="s">
        <v>57</v>
      </c>
      <c r="Q334" s="110" t="s">
        <v>58</v>
      </c>
      <c r="R334" s="94">
        <v>46112</v>
      </c>
      <c r="S334" s="95"/>
      <c r="T334" s="95" t="s">
        <v>59</v>
      </c>
      <c r="U334" s="95" t="s">
        <v>60</v>
      </c>
      <c r="V334" s="91">
        <v>46112</v>
      </c>
      <c r="W334" s="91" t="s">
        <v>432</v>
      </c>
      <c r="X334" s="91" t="s">
        <v>432</v>
      </c>
      <c r="Y334" s="96"/>
      <c r="Z334" s="89" t="s">
        <v>2798</v>
      </c>
      <c r="AA334" s="95" t="s">
        <v>11271</v>
      </c>
      <c r="AB334" s="95" t="s">
        <v>11186</v>
      </c>
      <c r="AC334" s="95" t="s">
        <v>63</v>
      </c>
      <c r="AD334" s="95" t="s">
        <v>63</v>
      </c>
      <c r="AE334" s="95" t="s">
        <v>63</v>
      </c>
      <c r="AF334" s="95" t="s">
        <v>63</v>
      </c>
      <c r="AG334" s="194"/>
      <c r="AH334" s="95" t="s">
        <v>63</v>
      </c>
      <c r="AI334" s="97"/>
      <c r="AJ334" s="97" t="s">
        <v>65</v>
      </c>
      <c r="AK334" s="97" t="s">
        <v>66</v>
      </c>
      <c r="AL334" s="45" t="s">
        <v>67</v>
      </c>
      <c r="AM334" s="160" t="str">
        <f>MONTH(B334)&amp;"/"&amp;YEAR(B334)</f>
        <v>3/2026</v>
      </c>
      <c r="AN334" s="45">
        <f>WEEKNUM(B334)-WEEKNUM(EOMONTH(B334,-1)+1)+1</f>
        <v>4</v>
      </c>
      <c r="AO334" s="45" t="str">
        <f>MONTH(R334)&amp;"/"&amp;YEAR(R334)</f>
        <v>3/2026</v>
      </c>
      <c r="AP334" s="45">
        <f>WEEKNUM(R334)-WEEKNUM(EOMONTH(R334,-1)+1)+1</f>
        <v>5</v>
      </c>
      <c r="AQ334" s="45">
        <f>IF(AU334="S",IF(Q334="1. Aceitou o programa",R334-B334,0),0)</f>
        <v>8</v>
      </c>
      <c r="AR334" s="45">
        <f>IF(AU334="S",IF(AND(S334&lt;&gt;"",R334&lt;&gt;""),S334-R334,0),0)</f>
        <v>0</v>
      </c>
      <c r="AS334" s="45">
        <f>IF(AU334="S",IF(Q334="1. Aceitou o programa",IF(OR(X334="Não se Aplica",X334=""),IF(OR(W334="Não se Aplica",W334=""),0,W334-V334),AVERAGE(X334-W334,W334-V334)),0),0)</f>
        <v>0</v>
      </c>
      <c r="AT334" s="45">
        <f>IF(AU334="S",IF(AND(Q334="1. Aceitou o programa",AB334="Realizada"),IFERROR(IF(AA334="",0,AA334-R334),0),0),0)</f>
        <v>0</v>
      </c>
      <c r="AU334" s="45" t="str">
        <f>_xlfn.XLOOKUP(U334,'Lista Suspensa'!$AA$20:$AA$23,'Lista Suspensa'!$AB$20:$AB$23,"N/A")</f>
        <v>S</v>
      </c>
    </row>
    <row r="335" spans="1:47" ht="12" customHeight="1" x14ac:dyDescent="0.3">
      <c r="A335" s="87" t="s">
        <v>47</v>
      </c>
      <c r="B335" s="88">
        <v>46104</v>
      </c>
      <c r="C335" s="89" t="s">
        <v>48</v>
      </c>
      <c r="D335" s="89" t="s">
        <v>49</v>
      </c>
      <c r="E335" s="189">
        <v>594020700</v>
      </c>
      <c r="F335" s="182" t="s">
        <v>1131</v>
      </c>
      <c r="G335" s="90">
        <v>3563450846</v>
      </c>
      <c r="H335" s="91">
        <v>19644</v>
      </c>
      <c r="I335" s="89"/>
      <c r="J335" s="89" t="s">
        <v>51</v>
      </c>
      <c r="K335" s="89" t="s">
        <v>52</v>
      </c>
      <c r="L335" s="89" t="s">
        <v>85</v>
      </c>
      <c r="M335" s="89" t="s">
        <v>1132</v>
      </c>
      <c r="N335" s="89" t="s">
        <v>159</v>
      </c>
      <c r="O335" s="92" t="s">
        <v>1133</v>
      </c>
      <c r="P335" s="93" t="s">
        <v>57</v>
      </c>
      <c r="Q335" s="110" t="s">
        <v>58</v>
      </c>
      <c r="R335" s="94">
        <v>46113</v>
      </c>
      <c r="S335" s="95"/>
      <c r="T335" s="95" t="s">
        <v>59</v>
      </c>
      <c r="U335" s="95" t="s">
        <v>60</v>
      </c>
      <c r="V335" s="91">
        <v>46113</v>
      </c>
      <c r="W335" s="91" t="s">
        <v>432</v>
      </c>
      <c r="X335" s="91" t="s">
        <v>432</v>
      </c>
      <c r="Y335" s="96"/>
      <c r="Z335" s="89" t="s">
        <v>2798</v>
      </c>
      <c r="AA335" s="95" t="s">
        <v>11272</v>
      </c>
      <c r="AB335" s="95" t="s">
        <v>11186</v>
      </c>
      <c r="AC335" s="95" t="s">
        <v>63</v>
      </c>
      <c r="AD335" s="95" t="s">
        <v>63</v>
      </c>
      <c r="AE335" s="95" t="s">
        <v>63</v>
      </c>
      <c r="AF335" s="95" t="s">
        <v>63</v>
      </c>
      <c r="AG335" s="194"/>
      <c r="AH335" s="95" t="s">
        <v>63</v>
      </c>
      <c r="AI335" s="97"/>
      <c r="AJ335" s="97" t="s">
        <v>65</v>
      </c>
      <c r="AK335" s="97" t="s">
        <v>66</v>
      </c>
      <c r="AL335" s="45" t="s">
        <v>67</v>
      </c>
      <c r="AM335" s="160" t="str">
        <f>MONTH(B335)&amp;"/"&amp;YEAR(B335)</f>
        <v>3/2026</v>
      </c>
      <c r="AN335" s="45">
        <f>WEEKNUM(B335)-WEEKNUM(EOMONTH(B335,-1)+1)+1</f>
        <v>4</v>
      </c>
      <c r="AO335" s="45" t="str">
        <f>MONTH(R335)&amp;"/"&amp;YEAR(R335)</f>
        <v>4/2026</v>
      </c>
      <c r="AP335" s="45">
        <f>WEEKNUM(R335)-WEEKNUM(EOMONTH(R335,-1)+1)+1</f>
        <v>1</v>
      </c>
      <c r="AQ335" s="45">
        <f>IF(AU335="S",IF(Q335="1. Aceitou o programa",R335-B335,0),0)</f>
        <v>9</v>
      </c>
      <c r="AR335" s="45">
        <f>IF(AU335="S",IF(AND(S335&lt;&gt;"",R335&lt;&gt;""),S335-R335,0),0)</f>
        <v>0</v>
      </c>
      <c r="AS335" s="45">
        <f>IF(AU335="S",IF(Q335="1. Aceitou o programa",IF(OR(X335="Não se Aplica",X335=""),IF(OR(W335="Não se Aplica",W335=""),0,W335-V335),AVERAGE(X335-W335,W335-V335)),0),0)</f>
        <v>0</v>
      </c>
      <c r="AT335" s="45">
        <f>IF(AU335="S",IF(AND(Q335="1. Aceitou o programa",AB335="Realizada"),IFERROR(IF(AA335="",0,AA335-R335),0),0),0)</f>
        <v>0</v>
      </c>
      <c r="AU335" s="45" t="str">
        <f>_xlfn.XLOOKUP(U335,'Lista Suspensa'!$AA$20:$AA$23,'Lista Suspensa'!$AB$20:$AB$23,"N/A")</f>
        <v>S</v>
      </c>
    </row>
    <row r="336" spans="1:47" ht="12" customHeight="1" x14ac:dyDescent="0.3">
      <c r="A336" s="87" t="s">
        <v>47</v>
      </c>
      <c r="B336" s="88">
        <v>46104</v>
      </c>
      <c r="C336" s="89" t="s">
        <v>48</v>
      </c>
      <c r="D336" s="89" t="s">
        <v>49</v>
      </c>
      <c r="E336" s="189">
        <v>594012546</v>
      </c>
      <c r="F336" s="182" t="s">
        <v>1134</v>
      </c>
      <c r="G336" s="90">
        <v>35500115553</v>
      </c>
      <c r="H336" s="91">
        <v>23963</v>
      </c>
      <c r="I336" s="89"/>
      <c r="J336" s="89" t="s">
        <v>51</v>
      </c>
      <c r="K336" s="89" t="s">
        <v>52</v>
      </c>
      <c r="L336" s="89" t="s">
        <v>53</v>
      </c>
      <c r="M336" s="89" t="s">
        <v>1135</v>
      </c>
      <c r="N336" s="89" t="s">
        <v>159</v>
      </c>
      <c r="O336" s="92" t="s">
        <v>1136</v>
      </c>
      <c r="P336" s="93" t="s">
        <v>57</v>
      </c>
      <c r="Q336" s="110" t="s">
        <v>58</v>
      </c>
      <c r="R336" s="94">
        <v>46113</v>
      </c>
      <c r="S336" s="95"/>
      <c r="T336" s="95" t="s">
        <v>59</v>
      </c>
      <c r="U336" s="95" t="s">
        <v>60</v>
      </c>
      <c r="V336" s="91">
        <v>46113</v>
      </c>
      <c r="W336" s="91" t="s">
        <v>432</v>
      </c>
      <c r="X336" s="91" t="s">
        <v>432</v>
      </c>
      <c r="Y336" s="96"/>
      <c r="Z336" s="89" t="s">
        <v>2798</v>
      </c>
      <c r="AA336" s="95" t="s">
        <v>11273</v>
      </c>
      <c r="AB336" s="95" t="s">
        <v>11186</v>
      </c>
      <c r="AC336" s="95" t="s">
        <v>63</v>
      </c>
      <c r="AD336" s="95" t="s">
        <v>63</v>
      </c>
      <c r="AE336" s="95" t="s">
        <v>63</v>
      </c>
      <c r="AF336" s="95" t="s">
        <v>63</v>
      </c>
      <c r="AG336" s="194"/>
      <c r="AH336" s="95" t="s">
        <v>63</v>
      </c>
      <c r="AI336" s="97"/>
      <c r="AJ336" s="97" t="s">
        <v>65</v>
      </c>
      <c r="AK336" s="97" t="s">
        <v>66</v>
      </c>
      <c r="AL336" s="45" t="s">
        <v>67</v>
      </c>
      <c r="AM336" s="160" t="str">
        <f>MONTH(B336)&amp;"/"&amp;YEAR(B336)</f>
        <v>3/2026</v>
      </c>
      <c r="AN336" s="45">
        <f>WEEKNUM(B336)-WEEKNUM(EOMONTH(B336,-1)+1)+1</f>
        <v>4</v>
      </c>
      <c r="AO336" s="45" t="str">
        <f>MONTH(R336)&amp;"/"&amp;YEAR(R336)</f>
        <v>4/2026</v>
      </c>
      <c r="AP336" s="45">
        <f>WEEKNUM(R336)-WEEKNUM(EOMONTH(R336,-1)+1)+1</f>
        <v>1</v>
      </c>
      <c r="AQ336" s="45">
        <f>IF(AU336="S",IF(Q336="1. Aceitou o programa",R336-B336,0),0)</f>
        <v>9</v>
      </c>
      <c r="AR336" s="45">
        <f>IF(AU336="S",IF(AND(S336&lt;&gt;"",R336&lt;&gt;""),S336-R336,0),0)</f>
        <v>0</v>
      </c>
      <c r="AS336" s="45">
        <f>IF(AU336="S",IF(Q336="1. Aceitou o programa",IF(OR(X336="Não se Aplica",X336=""),IF(OR(W336="Não se Aplica",W336=""),0,W336-V336),AVERAGE(X336-W336,W336-V336)),0),0)</f>
        <v>0</v>
      </c>
      <c r="AT336" s="45">
        <f>IF(AU336="S",IF(AND(Q336="1. Aceitou o programa",AB336="Realizada"),IFERROR(IF(AA336="",0,AA336-R336),0),0),0)</f>
        <v>0</v>
      </c>
      <c r="AU336" s="45" t="str">
        <f>_xlfn.XLOOKUP(U336,'Lista Suspensa'!$AA$20:$AA$23,'Lista Suspensa'!$AB$20:$AB$23,"N/A")</f>
        <v>S</v>
      </c>
    </row>
    <row r="337" spans="1:47" ht="12" customHeight="1" x14ac:dyDescent="0.3">
      <c r="A337" s="87" t="s">
        <v>47</v>
      </c>
      <c r="B337" s="88">
        <v>46104</v>
      </c>
      <c r="C337" s="89" t="s">
        <v>48</v>
      </c>
      <c r="D337" s="89" t="s">
        <v>49</v>
      </c>
      <c r="E337" s="189">
        <v>743284828</v>
      </c>
      <c r="F337" s="182" t="s">
        <v>1137</v>
      </c>
      <c r="G337" s="90">
        <v>1265021708</v>
      </c>
      <c r="H337" s="91">
        <v>22470</v>
      </c>
      <c r="I337" s="89"/>
      <c r="J337" s="89" t="s">
        <v>84</v>
      </c>
      <c r="K337" s="89" t="s">
        <v>76</v>
      </c>
      <c r="L337" s="89" t="s">
        <v>283</v>
      </c>
      <c r="M337" s="89" t="s">
        <v>1138</v>
      </c>
      <c r="N337" s="89" t="s">
        <v>71</v>
      </c>
      <c r="O337" s="92" t="s">
        <v>1139</v>
      </c>
      <c r="P337" s="93" t="s">
        <v>57</v>
      </c>
      <c r="Q337" s="110" t="s">
        <v>58</v>
      </c>
      <c r="R337" s="94">
        <v>46113</v>
      </c>
      <c r="S337" s="95"/>
      <c r="T337" s="95" t="s">
        <v>59</v>
      </c>
      <c r="U337" s="95" t="s">
        <v>60</v>
      </c>
      <c r="V337" s="91">
        <v>46113</v>
      </c>
      <c r="W337" s="91" t="s">
        <v>432</v>
      </c>
      <c r="X337" s="91" t="s">
        <v>432</v>
      </c>
      <c r="Y337" s="96"/>
      <c r="Z337" s="89" t="s">
        <v>2798</v>
      </c>
      <c r="AA337" s="95" t="s">
        <v>11274</v>
      </c>
      <c r="AB337" s="95" t="s">
        <v>11186</v>
      </c>
      <c r="AC337" s="95" t="s">
        <v>63</v>
      </c>
      <c r="AD337" s="95" t="s">
        <v>63</v>
      </c>
      <c r="AE337" s="95" t="s">
        <v>63</v>
      </c>
      <c r="AF337" s="95" t="s">
        <v>63</v>
      </c>
      <c r="AG337" s="194"/>
      <c r="AH337" s="95" t="s">
        <v>63</v>
      </c>
      <c r="AI337" s="97"/>
      <c r="AJ337" s="97" t="s">
        <v>65</v>
      </c>
      <c r="AK337" s="97" t="s">
        <v>66</v>
      </c>
      <c r="AL337" s="45" t="s">
        <v>67</v>
      </c>
      <c r="AM337" s="160" t="str">
        <f>MONTH(B337)&amp;"/"&amp;YEAR(B337)</f>
        <v>3/2026</v>
      </c>
      <c r="AN337" s="45">
        <f>WEEKNUM(B337)-WEEKNUM(EOMONTH(B337,-1)+1)+1</f>
        <v>4</v>
      </c>
      <c r="AO337" s="45" t="str">
        <f>MONTH(R337)&amp;"/"&amp;YEAR(R337)</f>
        <v>4/2026</v>
      </c>
      <c r="AP337" s="45">
        <f>WEEKNUM(R337)-WEEKNUM(EOMONTH(R337,-1)+1)+1</f>
        <v>1</v>
      </c>
      <c r="AQ337" s="45">
        <f>IF(AU337="S",IF(Q337="1. Aceitou o programa",R337-B337,0),0)</f>
        <v>9</v>
      </c>
      <c r="AR337" s="45">
        <f>IF(AU337="S",IF(AND(S337&lt;&gt;"",R337&lt;&gt;""),S337-R337,0),0)</f>
        <v>0</v>
      </c>
      <c r="AS337" s="45">
        <f>IF(AU337="S",IF(Q337="1. Aceitou o programa",IF(OR(X337="Não se Aplica",X337=""),IF(OR(W337="Não se Aplica",W337=""),0,W337-V337),AVERAGE(X337-W337,W337-V337)),0),0)</f>
        <v>0</v>
      </c>
      <c r="AT337" s="45">
        <f>IF(AU337="S",IF(AND(Q337="1. Aceitou o programa",AB337="Realizada"),IFERROR(IF(AA337="",0,AA337-R337),0),0),0)</f>
        <v>0</v>
      </c>
      <c r="AU337" s="45" t="str">
        <f>_xlfn.XLOOKUP(U337,'Lista Suspensa'!$AA$20:$AA$23,'Lista Suspensa'!$AB$20:$AB$23,"N/A")</f>
        <v>S</v>
      </c>
    </row>
    <row r="338" spans="1:47" ht="12" customHeight="1" x14ac:dyDescent="0.3">
      <c r="A338" s="87" t="s">
        <v>47</v>
      </c>
      <c r="B338" s="88">
        <v>46104</v>
      </c>
      <c r="C338" s="89" t="s">
        <v>48</v>
      </c>
      <c r="D338" s="89" t="s">
        <v>49</v>
      </c>
      <c r="E338" s="189">
        <v>746201672</v>
      </c>
      <c r="F338" s="182" t="s">
        <v>1140</v>
      </c>
      <c r="G338" s="90">
        <v>26442396720</v>
      </c>
      <c r="H338" s="91">
        <v>17792</v>
      </c>
      <c r="I338" s="89"/>
      <c r="J338" s="89" t="s">
        <v>84</v>
      </c>
      <c r="K338" s="89" t="s">
        <v>76</v>
      </c>
      <c r="L338" s="89" t="s">
        <v>95</v>
      </c>
      <c r="M338" s="89" t="s">
        <v>971</v>
      </c>
      <c r="N338" s="89" t="s">
        <v>97</v>
      </c>
      <c r="O338" s="92" t="s">
        <v>1141</v>
      </c>
      <c r="P338" s="93" t="s">
        <v>57</v>
      </c>
      <c r="Q338" s="110" t="s">
        <v>58</v>
      </c>
      <c r="R338" s="94">
        <v>46113</v>
      </c>
      <c r="S338" s="95"/>
      <c r="T338" s="95" t="s">
        <v>59</v>
      </c>
      <c r="U338" s="95" t="s">
        <v>60</v>
      </c>
      <c r="V338" s="91">
        <v>46113</v>
      </c>
      <c r="W338" s="91" t="s">
        <v>432</v>
      </c>
      <c r="X338" s="91" t="s">
        <v>432</v>
      </c>
      <c r="Y338" s="96"/>
      <c r="Z338" s="89" t="s">
        <v>2798</v>
      </c>
      <c r="AA338" s="95" t="s">
        <v>11275</v>
      </c>
      <c r="AB338" s="95" t="s">
        <v>11186</v>
      </c>
      <c r="AC338" s="95" t="s">
        <v>63</v>
      </c>
      <c r="AD338" s="95" t="s">
        <v>63</v>
      </c>
      <c r="AE338" s="95" t="s">
        <v>63</v>
      </c>
      <c r="AF338" s="95" t="s">
        <v>63</v>
      </c>
      <c r="AG338" s="194"/>
      <c r="AH338" s="95" t="s">
        <v>63</v>
      </c>
      <c r="AI338" s="97"/>
      <c r="AJ338" s="97" t="s">
        <v>65</v>
      </c>
      <c r="AK338" s="97" t="s">
        <v>66</v>
      </c>
      <c r="AL338" s="45" t="s">
        <v>67</v>
      </c>
      <c r="AM338" s="160" t="str">
        <f>MONTH(B338)&amp;"/"&amp;YEAR(B338)</f>
        <v>3/2026</v>
      </c>
      <c r="AN338" s="45">
        <f>WEEKNUM(B338)-WEEKNUM(EOMONTH(B338,-1)+1)+1</f>
        <v>4</v>
      </c>
      <c r="AO338" s="45" t="str">
        <f>MONTH(R338)&amp;"/"&amp;YEAR(R338)</f>
        <v>4/2026</v>
      </c>
      <c r="AP338" s="45">
        <f>WEEKNUM(R338)-WEEKNUM(EOMONTH(R338,-1)+1)+1</f>
        <v>1</v>
      </c>
      <c r="AQ338" s="45">
        <f>IF(AU338="S",IF(Q338="1. Aceitou o programa",R338-B338,0),0)</f>
        <v>9</v>
      </c>
      <c r="AR338" s="45">
        <f>IF(AU338="S",IF(AND(S338&lt;&gt;"",R338&lt;&gt;""),S338-R338,0),0)</f>
        <v>0</v>
      </c>
      <c r="AS338" s="45">
        <f>IF(AU338="S",IF(Q338="1. Aceitou o programa",IF(OR(X338="Não se Aplica",X338=""),IF(OR(W338="Não se Aplica",W338=""),0,W338-V338),AVERAGE(X338-W338,W338-V338)),0),0)</f>
        <v>0</v>
      </c>
      <c r="AT338" s="45">
        <f>IF(AU338="S",IF(AND(Q338="1. Aceitou o programa",AB338="Realizada"),IFERROR(IF(AA338="",0,AA338-R338),0),0),0)</f>
        <v>0</v>
      </c>
      <c r="AU338" s="45" t="str">
        <f>_xlfn.XLOOKUP(U338,'Lista Suspensa'!$AA$20:$AA$23,'Lista Suspensa'!$AB$20:$AB$23,"N/A")</f>
        <v>S</v>
      </c>
    </row>
    <row r="339" spans="1:47" ht="12" customHeight="1" x14ac:dyDescent="0.3">
      <c r="A339" s="87" t="s">
        <v>47</v>
      </c>
      <c r="B339" s="88">
        <v>46104</v>
      </c>
      <c r="C339" s="89" t="s">
        <v>48</v>
      </c>
      <c r="D339" s="89" t="s">
        <v>49</v>
      </c>
      <c r="E339" s="189">
        <v>794325777</v>
      </c>
      <c r="F339" s="182" t="s">
        <v>1142</v>
      </c>
      <c r="G339" s="90">
        <v>69414394834</v>
      </c>
      <c r="H339" s="91">
        <v>19910</v>
      </c>
      <c r="I339" s="89"/>
      <c r="J339" s="89" t="s">
        <v>84</v>
      </c>
      <c r="K339" s="89" t="s">
        <v>52</v>
      </c>
      <c r="L339" s="89" t="s">
        <v>85</v>
      </c>
      <c r="M339" s="89" t="s">
        <v>1143</v>
      </c>
      <c r="N339" s="89" t="s">
        <v>97</v>
      </c>
      <c r="O339" s="92" t="s">
        <v>1144</v>
      </c>
      <c r="P339" s="93" t="s">
        <v>57</v>
      </c>
      <c r="Q339" s="110" t="s">
        <v>58</v>
      </c>
      <c r="R339" s="94">
        <v>46113</v>
      </c>
      <c r="S339" s="95"/>
      <c r="T339" s="95" t="s">
        <v>59</v>
      </c>
      <c r="U339" s="95" t="s">
        <v>60</v>
      </c>
      <c r="V339" s="91">
        <v>46113</v>
      </c>
      <c r="W339" s="91" t="s">
        <v>432</v>
      </c>
      <c r="X339" s="91" t="s">
        <v>432</v>
      </c>
      <c r="Y339" s="96"/>
      <c r="Z339" s="89" t="s">
        <v>2798</v>
      </c>
      <c r="AA339" s="95" t="s">
        <v>11276</v>
      </c>
      <c r="AB339" s="95" t="s">
        <v>11186</v>
      </c>
      <c r="AC339" s="95" t="s">
        <v>63</v>
      </c>
      <c r="AD339" s="95" t="s">
        <v>63</v>
      </c>
      <c r="AE339" s="95" t="s">
        <v>63</v>
      </c>
      <c r="AF339" s="95" t="s">
        <v>63</v>
      </c>
      <c r="AG339" s="194"/>
      <c r="AH339" s="95" t="s">
        <v>63</v>
      </c>
      <c r="AI339" s="97"/>
      <c r="AJ339" s="97" t="s">
        <v>65</v>
      </c>
      <c r="AK339" s="97" t="s">
        <v>66</v>
      </c>
      <c r="AL339" s="45" t="s">
        <v>67</v>
      </c>
      <c r="AM339" s="160" t="str">
        <f>MONTH(B339)&amp;"/"&amp;YEAR(B339)</f>
        <v>3/2026</v>
      </c>
      <c r="AN339" s="45">
        <f>WEEKNUM(B339)-WEEKNUM(EOMONTH(B339,-1)+1)+1</f>
        <v>4</v>
      </c>
      <c r="AO339" s="45" t="str">
        <f>MONTH(R339)&amp;"/"&amp;YEAR(R339)</f>
        <v>4/2026</v>
      </c>
      <c r="AP339" s="45">
        <f>WEEKNUM(R339)-WEEKNUM(EOMONTH(R339,-1)+1)+1</f>
        <v>1</v>
      </c>
      <c r="AQ339" s="45">
        <f>IF(AU339="S",IF(Q339="1. Aceitou o programa",R339-B339,0),0)</f>
        <v>9</v>
      </c>
      <c r="AR339" s="45">
        <f>IF(AU339="S",IF(AND(S339&lt;&gt;"",R339&lt;&gt;""),S339-R339,0),0)</f>
        <v>0</v>
      </c>
      <c r="AS339" s="45">
        <f>IF(AU339="S",IF(Q339="1. Aceitou o programa",IF(OR(X339="Não se Aplica",X339=""),IF(OR(W339="Não se Aplica",W339=""),0,W339-V339),AVERAGE(X339-W339,W339-V339)),0),0)</f>
        <v>0</v>
      </c>
      <c r="AT339" s="45">
        <f>IF(AU339="S",IF(AND(Q339="1. Aceitou o programa",AB339="Realizada"),IFERROR(IF(AA339="",0,AA339-R339),0),0),0)</f>
        <v>0</v>
      </c>
      <c r="AU339" s="45" t="str">
        <f>_xlfn.XLOOKUP(U339,'Lista Suspensa'!$AA$20:$AA$23,'Lista Suspensa'!$AB$20:$AB$23,"N/A")</f>
        <v>S</v>
      </c>
    </row>
    <row r="340" spans="1:47" ht="12" customHeight="1" x14ac:dyDescent="0.3">
      <c r="A340" s="87" t="s">
        <v>47</v>
      </c>
      <c r="B340" s="88">
        <v>46104</v>
      </c>
      <c r="C340" s="89" t="s">
        <v>48</v>
      </c>
      <c r="D340" s="89" t="s">
        <v>49</v>
      </c>
      <c r="E340" s="189">
        <v>190857498</v>
      </c>
      <c r="F340" s="182" t="s">
        <v>1145</v>
      </c>
      <c r="G340" s="90">
        <v>74922076700</v>
      </c>
      <c r="H340" s="91">
        <v>23196</v>
      </c>
      <c r="I340" s="89"/>
      <c r="J340" s="89" t="s">
        <v>84</v>
      </c>
      <c r="K340" s="89" t="s">
        <v>76</v>
      </c>
      <c r="L340" s="89" t="s">
        <v>95</v>
      </c>
      <c r="M340" s="89" t="s">
        <v>214</v>
      </c>
      <c r="N340" s="89" t="s">
        <v>877</v>
      </c>
      <c r="O340" s="92" t="s">
        <v>1146</v>
      </c>
      <c r="P340" s="93" t="s">
        <v>57</v>
      </c>
      <c r="Q340" s="110" t="s">
        <v>58</v>
      </c>
      <c r="R340" s="94">
        <v>46113</v>
      </c>
      <c r="S340" s="95"/>
      <c r="T340" s="95" t="s">
        <v>59</v>
      </c>
      <c r="U340" s="95" t="s">
        <v>60</v>
      </c>
      <c r="V340" s="91">
        <v>46113</v>
      </c>
      <c r="W340" s="91" t="s">
        <v>432</v>
      </c>
      <c r="X340" s="91" t="s">
        <v>432</v>
      </c>
      <c r="Y340" s="96"/>
      <c r="Z340" s="89" t="s">
        <v>2798</v>
      </c>
      <c r="AA340" s="95" t="s">
        <v>11166</v>
      </c>
      <c r="AB340" s="95" t="s">
        <v>11186</v>
      </c>
      <c r="AC340" s="95" t="s">
        <v>63</v>
      </c>
      <c r="AD340" s="95" t="s">
        <v>63</v>
      </c>
      <c r="AE340" s="95" t="s">
        <v>63</v>
      </c>
      <c r="AF340" s="95" t="s">
        <v>63</v>
      </c>
      <c r="AG340" s="194"/>
      <c r="AH340" s="95" t="s">
        <v>63</v>
      </c>
      <c r="AI340" s="97"/>
      <c r="AJ340" s="97" t="s">
        <v>65</v>
      </c>
      <c r="AK340" s="97" t="s">
        <v>66</v>
      </c>
      <c r="AL340" s="45" t="s">
        <v>67</v>
      </c>
      <c r="AM340" s="160" t="str">
        <f>MONTH(B340)&amp;"/"&amp;YEAR(B340)</f>
        <v>3/2026</v>
      </c>
      <c r="AN340" s="45">
        <f>WEEKNUM(B340)-WEEKNUM(EOMONTH(B340,-1)+1)+1</f>
        <v>4</v>
      </c>
      <c r="AO340" s="45" t="str">
        <f>MONTH(R340)&amp;"/"&amp;YEAR(R340)</f>
        <v>4/2026</v>
      </c>
      <c r="AP340" s="45">
        <f>WEEKNUM(R340)-WEEKNUM(EOMONTH(R340,-1)+1)+1</f>
        <v>1</v>
      </c>
      <c r="AQ340" s="45">
        <f>IF(AU340="S",IF(Q340="1. Aceitou o programa",R340-B340,0),0)</f>
        <v>9</v>
      </c>
      <c r="AR340" s="45">
        <f>IF(AU340="S",IF(AND(S340&lt;&gt;"",R340&lt;&gt;""),S340-R340,0),0)</f>
        <v>0</v>
      </c>
      <c r="AS340" s="45">
        <f>IF(AU340="S",IF(Q340="1. Aceitou o programa",IF(OR(X340="Não se Aplica",X340=""),IF(OR(W340="Não se Aplica",W340=""),0,W340-V340),AVERAGE(X340-W340,W340-V340)),0),0)</f>
        <v>0</v>
      </c>
      <c r="AT340" s="45">
        <f>IF(AU340="S",IF(AND(Q340="1. Aceitou o programa",AB340="Realizada"),IFERROR(IF(AA340="",0,AA340-R340),0),0),0)</f>
        <v>0</v>
      </c>
      <c r="AU340" s="45" t="str">
        <f>_xlfn.XLOOKUP(U340,'Lista Suspensa'!$AA$20:$AA$23,'Lista Suspensa'!$AB$20:$AB$23,"N/A")</f>
        <v>S</v>
      </c>
    </row>
    <row r="341" spans="1:47" ht="12" customHeight="1" x14ac:dyDescent="0.3">
      <c r="A341" s="87" t="s">
        <v>47</v>
      </c>
      <c r="B341" s="88">
        <v>46104</v>
      </c>
      <c r="C341" s="89" t="s">
        <v>48</v>
      </c>
      <c r="D341" s="89" t="s">
        <v>49</v>
      </c>
      <c r="E341" s="189">
        <v>211539694</v>
      </c>
      <c r="F341" s="182" t="s">
        <v>1147</v>
      </c>
      <c r="G341" s="90">
        <v>34575022772</v>
      </c>
      <c r="H341" s="91">
        <v>17218</v>
      </c>
      <c r="I341" s="89"/>
      <c r="J341" s="89" t="s">
        <v>84</v>
      </c>
      <c r="K341" s="89" t="s">
        <v>76</v>
      </c>
      <c r="L341" s="89" t="s">
        <v>95</v>
      </c>
      <c r="M341" s="89" t="s">
        <v>1148</v>
      </c>
      <c r="N341" s="89" t="s">
        <v>87</v>
      </c>
      <c r="O341" s="92" t="s">
        <v>1149</v>
      </c>
      <c r="P341" s="93" t="s">
        <v>57</v>
      </c>
      <c r="Q341" s="110" t="s">
        <v>58</v>
      </c>
      <c r="R341" s="94">
        <v>46113</v>
      </c>
      <c r="S341" s="95"/>
      <c r="T341" s="95" t="s">
        <v>59</v>
      </c>
      <c r="U341" s="95" t="s">
        <v>60</v>
      </c>
      <c r="V341" s="91">
        <v>46113</v>
      </c>
      <c r="W341" s="91" t="s">
        <v>432</v>
      </c>
      <c r="X341" s="91" t="s">
        <v>432</v>
      </c>
      <c r="Y341" s="96"/>
      <c r="Z341" s="89" t="s">
        <v>2798</v>
      </c>
      <c r="AA341" s="95" t="s">
        <v>11167</v>
      </c>
      <c r="AB341" s="95" t="s">
        <v>11186</v>
      </c>
      <c r="AC341" s="95" t="s">
        <v>63</v>
      </c>
      <c r="AD341" s="95" t="s">
        <v>63</v>
      </c>
      <c r="AE341" s="95" t="s">
        <v>63</v>
      </c>
      <c r="AF341" s="95" t="s">
        <v>63</v>
      </c>
      <c r="AG341" s="194"/>
      <c r="AH341" s="95" t="s">
        <v>63</v>
      </c>
      <c r="AI341" s="97"/>
      <c r="AJ341" s="97" t="s">
        <v>65</v>
      </c>
      <c r="AK341" s="97" t="s">
        <v>66</v>
      </c>
      <c r="AL341" s="45" t="s">
        <v>67</v>
      </c>
      <c r="AM341" s="160" t="str">
        <f>MONTH(B341)&amp;"/"&amp;YEAR(B341)</f>
        <v>3/2026</v>
      </c>
      <c r="AN341" s="45">
        <f>WEEKNUM(B341)-WEEKNUM(EOMONTH(B341,-1)+1)+1</f>
        <v>4</v>
      </c>
      <c r="AO341" s="45" t="str">
        <f>MONTH(R341)&amp;"/"&amp;YEAR(R341)</f>
        <v>4/2026</v>
      </c>
      <c r="AP341" s="45">
        <f>WEEKNUM(R341)-WEEKNUM(EOMONTH(R341,-1)+1)+1</f>
        <v>1</v>
      </c>
      <c r="AQ341" s="45">
        <f>IF(AU341="S",IF(Q341="1. Aceitou o programa",R341-B341,0),0)</f>
        <v>9</v>
      </c>
      <c r="AR341" s="45">
        <f>IF(AU341="S",IF(AND(S341&lt;&gt;"",R341&lt;&gt;""),S341-R341,0),0)</f>
        <v>0</v>
      </c>
      <c r="AS341" s="45">
        <f>IF(AU341="S",IF(Q341="1. Aceitou o programa",IF(OR(X341="Não se Aplica",X341=""),IF(OR(W341="Não se Aplica",W341=""),0,W341-V341),AVERAGE(X341-W341,W341-V341)),0),0)</f>
        <v>0</v>
      </c>
      <c r="AT341" s="45">
        <f>IF(AU341="S",IF(AND(Q341="1. Aceitou o programa",AB341="Realizada"),IFERROR(IF(AA341="",0,AA341-R341),0),0),0)</f>
        <v>0</v>
      </c>
      <c r="AU341" s="45" t="str">
        <f>_xlfn.XLOOKUP(U341,'Lista Suspensa'!$AA$20:$AA$23,'Lista Suspensa'!$AB$20:$AB$23,"N/A")</f>
        <v>S</v>
      </c>
    </row>
    <row r="342" spans="1:47" ht="12" customHeight="1" x14ac:dyDescent="0.3">
      <c r="A342" s="87" t="s">
        <v>47</v>
      </c>
      <c r="B342" s="88">
        <v>46104</v>
      </c>
      <c r="C342" s="89" t="s">
        <v>48</v>
      </c>
      <c r="D342" s="89" t="s">
        <v>49</v>
      </c>
      <c r="E342" s="189">
        <v>115691626</v>
      </c>
      <c r="F342" s="182" t="s">
        <v>1150</v>
      </c>
      <c r="G342" s="90">
        <v>10747451753</v>
      </c>
      <c r="H342" s="91">
        <v>16699</v>
      </c>
      <c r="I342" s="89"/>
      <c r="J342" s="89" t="s">
        <v>84</v>
      </c>
      <c r="K342" s="89" t="s">
        <v>76</v>
      </c>
      <c r="L342" s="89" t="s">
        <v>101</v>
      </c>
      <c r="M342" s="89" t="s">
        <v>1151</v>
      </c>
      <c r="N342" s="89" t="s">
        <v>79</v>
      </c>
      <c r="O342" s="92" t="s">
        <v>1152</v>
      </c>
      <c r="P342" s="93" t="s">
        <v>57</v>
      </c>
      <c r="Q342" s="110" t="s">
        <v>58</v>
      </c>
      <c r="R342" s="94">
        <v>46113</v>
      </c>
      <c r="S342" s="95"/>
      <c r="T342" s="95" t="s">
        <v>59</v>
      </c>
      <c r="U342" s="95" t="s">
        <v>60</v>
      </c>
      <c r="V342" s="91">
        <v>46113</v>
      </c>
      <c r="W342" s="91" t="s">
        <v>432</v>
      </c>
      <c r="X342" s="91" t="s">
        <v>432</v>
      </c>
      <c r="Y342" s="96"/>
      <c r="Z342" s="89" t="s">
        <v>2798</v>
      </c>
      <c r="AA342" s="95" t="s">
        <v>11168</v>
      </c>
      <c r="AB342" s="95" t="s">
        <v>11186</v>
      </c>
      <c r="AC342" s="95" t="s">
        <v>63</v>
      </c>
      <c r="AD342" s="95" t="s">
        <v>63</v>
      </c>
      <c r="AE342" s="95" t="s">
        <v>63</v>
      </c>
      <c r="AF342" s="95" t="s">
        <v>63</v>
      </c>
      <c r="AG342" s="194"/>
      <c r="AH342" s="95" t="s">
        <v>63</v>
      </c>
      <c r="AI342" s="97"/>
      <c r="AJ342" s="97" t="s">
        <v>65</v>
      </c>
      <c r="AK342" s="97" t="s">
        <v>66</v>
      </c>
      <c r="AL342" s="45" t="s">
        <v>67</v>
      </c>
      <c r="AM342" s="160" t="str">
        <f>MONTH(B342)&amp;"/"&amp;YEAR(B342)</f>
        <v>3/2026</v>
      </c>
      <c r="AN342" s="45">
        <f>WEEKNUM(B342)-WEEKNUM(EOMONTH(B342,-1)+1)+1</f>
        <v>4</v>
      </c>
      <c r="AO342" s="45" t="str">
        <f>MONTH(R342)&amp;"/"&amp;YEAR(R342)</f>
        <v>4/2026</v>
      </c>
      <c r="AP342" s="45">
        <f>WEEKNUM(R342)-WEEKNUM(EOMONTH(R342,-1)+1)+1</f>
        <v>1</v>
      </c>
      <c r="AQ342" s="45">
        <f>IF(AU342="S",IF(Q342="1. Aceitou o programa",R342-B342,0),0)</f>
        <v>9</v>
      </c>
      <c r="AR342" s="45">
        <f>IF(AU342="S",IF(AND(S342&lt;&gt;"",R342&lt;&gt;""),S342-R342,0),0)</f>
        <v>0</v>
      </c>
      <c r="AS342" s="45">
        <f>IF(AU342="S",IF(Q342="1. Aceitou o programa",IF(OR(X342="Não se Aplica",X342=""),IF(OR(W342="Não se Aplica",W342=""),0,W342-V342),AVERAGE(X342-W342,W342-V342)),0),0)</f>
        <v>0</v>
      </c>
      <c r="AT342" s="45">
        <f>IF(AU342="S",IF(AND(Q342="1. Aceitou o programa",AB342="Realizada"),IFERROR(IF(AA342="",0,AA342-R342),0),0),0)</f>
        <v>0</v>
      </c>
      <c r="AU342" s="45" t="str">
        <f>_xlfn.XLOOKUP(U342,'Lista Suspensa'!$AA$20:$AA$23,'Lista Suspensa'!$AB$20:$AB$23,"N/A")</f>
        <v>S</v>
      </c>
    </row>
    <row r="343" spans="1:47" ht="12" customHeight="1" x14ac:dyDescent="0.3">
      <c r="A343" s="87" t="s">
        <v>47</v>
      </c>
      <c r="B343" s="88">
        <v>46104</v>
      </c>
      <c r="C343" s="89" t="s">
        <v>48</v>
      </c>
      <c r="D343" s="89" t="s">
        <v>49</v>
      </c>
      <c r="E343" s="189">
        <v>450107450</v>
      </c>
      <c r="F343" s="182" t="s">
        <v>1153</v>
      </c>
      <c r="G343" s="90">
        <v>23155336862</v>
      </c>
      <c r="H343" s="91">
        <v>23854</v>
      </c>
      <c r="I343" s="89"/>
      <c r="J343" s="89" t="s">
        <v>84</v>
      </c>
      <c r="K343" s="89" t="s">
        <v>52</v>
      </c>
      <c r="L343" s="89" t="s">
        <v>242</v>
      </c>
      <c r="M343" s="89" t="s">
        <v>1154</v>
      </c>
      <c r="N343" s="89" t="s">
        <v>97</v>
      </c>
      <c r="O343" s="92" t="s">
        <v>1155</v>
      </c>
      <c r="P343" s="93" t="s">
        <v>57</v>
      </c>
      <c r="Q343" s="110" t="s">
        <v>58</v>
      </c>
      <c r="R343" s="94">
        <v>46113</v>
      </c>
      <c r="S343" s="95"/>
      <c r="T343" s="95" t="s">
        <v>59</v>
      </c>
      <c r="U343" s="95" t="s">
        <v>60</v>
      </c>
      <c r="V343" s="91">
        <v>46113</v>
      </c>
      <c r="W343" s="91" t="s">
        <v>432</v>
      </c>
      <c r="X343" s="91" t="s">
        <v>432</v>
      </c>
      <c r="Y343" s="96"/>
      <c r="Z343" s="89" t="s">
        <v>2798</v>
      </c>
      <c r="AA343" s="95" t="s">
        <v>11169</v>
      </c>
      <c r="AB343" s="95" t="s">
        <v>11186</v>
      </c>
      <c r="AC343" s="95" t="s">
        <v>63</v>
      </c>
      <c r="AD343" s="95" t="s">
        <v>63</v>
      </c>
      <c r="AE343" s="95" t="s">
        <v>63</v>
      </c>
      <c r="AF343" s="95" t="s">
        <v>63</v>
      </c>
      <c r="AG343" s="194"/>
      <c r="AH343" s="95" t="s">
        <v>63</v>
      </c>
      <c r="AI343" s="97"/>
      <c r="AJ343" s="97" t="s">
        <v>65</v>
      </c>
      <c r="AK343" s="97" t="s">
        <v>66</v>
      </c>
      <c r="AL343" s="45" t="s">
        <v>67</v>
      </c>
      <c r="AM343" s="160" t="str">
        <f>MONTH(B343)&amp;"/"&amp;YEAR(B343)</f>
        <v>3/2026</v>
      </c>
      <c r="AN343" s="45">
        <f>WEEKNUM(B343)-WEEKNUM(EOMONTH(B343,-1)+1)+1</f>
        <v>4</v>
      </c>
      <c r="AO343" s="45" t="str">
        <f>MONTH(R343)&amp;"/"&amp;YEAR(R343)</f>
        <v>4/2026</v>
      </c>
      <c r="AP343" s="45">
        <f>WEEKNUM(R343)-WEEKNUM(EOMONTH(R343,-1)+1)+1</f>
        <v>1</v>
      </c>
      <c r="AQ343" s="45">
        <f>IF(AU343="S",IF(Q343="1. Aceitou o programa",R343-B343,0),0)</f>
        <v>9</v>
      </c>
      <c r="AR343" s="45">
        <f>IF(AU343="S",IF(AND(S343&lt;&gt;"",R343&lt;&gt;""),S343-R343,0),0)</f>
        <v>0</v>
      </c>
      <c r="AS343" s="45">
        <f>IF(AU343="S",IF(Q343="1. Aceitou o programa",IF(OR(X343="Não se Aplica",X343=""),IF(OR(W343="Não se Aplica",W343=""),0,W343-V343),AVERAGE(X343-W343,W343-V343)),0),0)</f>
        <v>0</v>
      </c>
      <c r="AT343" s="45">
        <f>IF(AU343="S",IF(AND(Q343="1. Aceitou o programa",AB343="Realizada"),IFERROR(IF(AA343="",0,AA343-R343),0),0),0)</f>
        <v>0</v>
      </c>
      <c r="AU343" s="45" t="str">
        <f>_xlfn.XLOOKUP(U343,'Lista Suspensa'!$AA$20:$AA$23,'Lista Suspensa'!$AB$20:$AB$23,"N/A")</f>
        <v>S</v>
      </c>
    </row>
    <row r="344" spans="1:47" ht="12" customHeight="1" x14ac:dyDescent="0.3">
      <c r="A344" s="87" t="s">
        <v>47</v>
      </c>
      <c r="B344" s="88">
        <v>46104</v>
      </c>
      <c r="C344" s="89" t="s">
        <v>48</v>
      </c>
      <c r="D344" s="89" t="s">
        <v>49</v>
      </c>
      <c r="E344" s="189">
        <v>793234751</v>
      </c>
      <c r="F344" s="182" t="s">
        <v>1156</v>
      </c>
      <c r="G344" s="90">
        <v>47240867854</v>
      </c>
      <c r="H344" s="91">
        <v>37985</v>
      </c>
      <c r="I344" s="89"/>
      <c r="J344" s="89" t="s">
        <v>51</v>
      </c>
      <c r="K344" s="89" t="s">
        <v>52</v>
      </c>
      <c r="L344" s="89" t="s">
        <v>85</v>
      </c>
      <c r="M344" s="89" t="s">
        <v>506</v>
      </c>
      <c r="N344" s="89" t="s">
        <v>97</v>
      </c>
      <c r="O344" s="92" t="s">
        <v>1157</v>
      </c>
      <c r="P344" s="93" t="s">
        <v>57</v>
      </c>
      <c r="Q344" s="110" t="s">
        <v>58</v>
      </c>
      <c r="R344" s="94">
        <v>46113</v>
      </c>
      <c r="S344" s="95"/>
      <c r="T344" s="95" t="s">
        <v>59</v>
      </c>
      <c r="U344" s="95" t="s">
        <v>60</v>
      </c>
      <c r="V344" s="91">
        <v>46113</v>
      </c>
      <c r="W344" s="91" t="s">
        <v>432</v>
      </c>
      <c r="X344" s="91" t="s">
        <v>432</v>
      </c>
      <c r="Y344" s="96"/>
      <c r="Z344" s="89" t="s">
        <v>2798</v>
      </c>
      <c r="AA344" s="95" t="s">
        <v>11170</v>
      </c>
      <c r="AB344" s="95" t="s">
        <v>11186</v>
      </c>
      <c r="AC344" s="95" t="s">
        <v>63</v>
      </c>
      <c r="AD344" s="95" t="s">
        <v>63</v>
      </c>
      <c r="AE344" s="95" t="s">
        <v>63</v>
      </c>
      <c r="AF344" s="95" t="s">
        <v>63</v>
      </c>
      <c r="AG344" s="194"/>
      <c r="AH344" s="95" t="s">
        <v>63</v>
      </c>
      <c r="AI344" s="97"/>
      <c r="AJ344" s="97" t="s">
        <v>65</v>
      </c>
      <c r="AK344" s="97" t="s">
        <v>66</v>
      </c>
      <c r="AL344" s="45" t="s">
        <v>67</v>
      </c>
      <c r="AM344" s="160" t="str">
        <f>MONTH(B344)&amp;"/"&amp;YEAR(B344)</f>
        <v>3/2026</v>
      </c>
      <c r="AN344" s="45">
        <f>WEEKNUM(B344)-WEEKNUM(EOMONTH(B344,-1)+1)+1</f>
        <v>4</v>
      </c>
      <c r="AO344" s="45" t="str">
        <f>MONTH(R344)&amp;"/"&amp;YEAR(R344)</f>
        <v>4/2026</v>
      </c>
      <c r="AP344" s="45">
        <f>WEEKNUM(R344)-WEEKNUM(EOMONTH(R344,-1)+1)+1</f>
        <v>1</v>
      </c>
      <c r="AQ344" s="45">
        <f>IF(AU344="S",IF(Q344="1. Aceitou o programa",R344-B344,0),0)</f>
        <v>9</v>
      </c>
      <c r="AR344" s="45">
        <f>IF(AU344="S",IF(AND(S344&lt;&gt;"",R344&lt;&gt;""),S344-R344,0),0)</f>
        <v>0</v>
      </c>
      <c r="AS344" s="45">
        <f>IF(AU344="S",IF(Q344="1. Aceitou o programa",IF(OR(X344="Não se Aplica",X344=""),IF(OR(W344="Não se Aplica",W344=""),0,W344-V344),AVERAGE(X344-W344,W344-V344)),0),0)</f>
        <v>0</v>
      </c>
      <c r="AT344" s="45">
        <f>IF(AU344="S",IF(AND(Q344="1. Aceitou o programa",AB344="Realizada"),IFERROR(IF(AA344="",0,AA344-R344),0),0),0)</f>
        <v>0</v>
      </c>
      <c r="AU344" s="45" t="str">
        <f>_xlfn.XLOOKUP(U344,'Lista Suspensa'!$AA$20:$AA$23,'Lista Suspensa'!$AB$20:$AB$23,"N/A")</f>
        <v>S</v>
      </c>
    </row>
    <row r="345" spans="1:47" ht="12" customHeight="1" x14ac:dyDescent="0.3">
      <c r="A345" s="87" t="s">
        <v>47</v>
      </c>
      <c r="B345" s="88">
        <v>46104</v>
      </c>
      <c r="C345" s="89" t="s">
        <v>48</v>
      </c>
      <c r="D345" s="89" t="s">
        <v>49</v>
      </c>
      <c r="E345" s="189">
        <v>73339310</v>
      </c>
      <c r="F345" s="182" t="s">
        <v>1158</v>
      </c>
      <c r="G345" s="90">
        <v>43120011894</v>
      </c>
      <c r="H345" s="91">
        <v>39346</v>
      </c>
      <c r="I345" s="89"/>
      <c r="J345" s="89" t="s">
        <v>51</v>
      </c>
      <c r="K345" s="89" t="s">
        <v>52</v>
      </c>
      <c r="L345" s="89" t="s">
        <v>53</v>
      </c>
      <c r="M345" s="89" t="s">
        <v>238</v>
      </c>
      <c r="N345" s="89" t="s">
        <v>159</v>
      </c>
      <c r="O345" s="92" t="s">
        <v>1159</v>
      </c>
      <c r="P345" s="93" t="s">
        <v>57</v>
      </c>
      <c r="Q345" s="110" t="s">
        <v>58</v>
      </c>
      <c r="R345" s="94">
        <v>46113</v>
      </c>
      <c r="S345" s="95"/>
      <c r="T345" s="95" t="s">
        <v>59</v>
      </c>
      <c r="U345" s="95" t="s">
        <v>60</v>
      </c>
      <c r="V345" s="91">
        <v>46113</v>
      </c>
      <c r="W345" s="91" t="s">
        <v>432</v>
      </c>
      <c r="X345" s="91" t="s">
        <v>432</v>
      </c>
      <c r="Y345" s="96"/>
      <c r="Z345" s="89" t="s">
        <v>2798</v>
      </c>
      <c r="AA345" s="95" t="s">
        <v>11171</v>
      </c>
      <c r="AB345" s="95" t="s">
        <v>11186</v>
      </c>
      <c r="AC345" s="95" t="s">
        <v>63</v>
      </c>
      <c r="AD345" s="95" t="s">
        <v>63</v>
      </c>
      <c r="AE345" s="95" t="s">
        <v>63</v>
      </c>
      <c r="AF345" s="95" t="s">
        <v>63</v>
      </c>
      <c r="AG345" s="194"/>
      <c r="AH345" s="95" t="s">
        <v>63</v>
      </c>
      <c r="AI345" s="97"/>
      <c r="AJ345" s="97" t="s">
        <v>65</v>
      </c>
      <c r="AK345" s="97" t="s">
        <v>66</v>
      </c>
      <c r="AL345" s="45" t="s">
        <v>67</v>
      </c>
      <c r="AM345" s="160" t="str">
        <f>MONTH(B345)&amp;"/"&amp;YEAR(B345)</f>
        <v>3/2026</v>
      </c>
      <c r="AN345" s="45">
        <f>WEEKNUM(B345)-WEEKNUM(EOMONTH(B345,-1)+1)+1</f>
        <v>4</v>
      </c>
      <c r="AO345" s="45" t="str">
        <f>MONTH(R345)&amp;"/"&amp;YEAR(R345)</f>
        <v>4/2026</v>
      </c>
      <c r="AP345" s="45">
        <f>WEEKNUM(R345)-WEEKNUM(EOMONTH(R345,-1)+1)+1</f>
        <v>1</v>
      </c>
      <c r="AQ345" s="45">
        <f>IF(AU345="S",IF(Q345="1. Aceitou o programa",R345-B345,0),0)</f>
        <v>9</v>
      </c>
      <c r="AR345" s="45">
        <f>IF(AU345="S",IF(AND(S345&lt;&gt;"",R345&lt;&gt;""),S345-R345,0),0)</f>
        <v>0</v>
      </c>
      <c r="AS345" s="45">
        <f>IF(AU345="S",IF(Q345="1. Aceitou o programa",IF(OR(X345="Não se Aplica",X345=""),IF(OR(W345="Não se Aplica",W345=""),0,W345-V345),AVERAGE(X345-W345,W345-V345)),0),0)</f>
        <v>0</v>
      </c>
      <c r="AT345" s="45">
        <f>IF(AU345="S",IF(AND(Q345="1. Aceitou o programa",AB345="Realizada"),IFERROR(IF(AA345="",0,AA345-R345),0),0),0)</f>
        <v>0</v>
      </c>
      <c r="AU345" s="45" t="str">
        <f>_xlfn.XLOOKUP(U345,'Lista Suspensa'!$AA$20:$AA$23,'Lista Suspensa'!$AB$20:$AB$23,"N/A")</f>
        <v>S</v>
      </c>
    </row>
    <row r="346" spans="1:47" ht="12" customHeight="1" x14ac:dyDescent="0.3">
      <c r="A346" s="87" t="s">
        <v>47</v>
      </c>
      <c r="B346" s="88">
        <v>46104</v>
      </c>
      <c r="C346" s="89" t="s">
        <v>48</v>
      </c>
      <c r="D346" s="89" t="s">
        <v>49</v>
      </c>
      <c r="E346" s="189">
        <v>773474609</v>
      </c>
      <c r="F346" s="182" t="s">
        <v>1160</v>
      </c>
      <c r="G346" s="90">
        <v>25533818839</v>
      </c>
      <c r="H346" s="91">
        <v>27858</v>
      </c>
      <c r="I346" s="89"/>
      <c r="J346" s="89" t="s">
        <v>51</v>
      </c>
      <c r="K346" s="89" t="s">
        <v>52</v>
      </c>
      <c r="L346" s="89" t="s">
        <v>85</v>
      </c>
      <c r="M346" s="89" t="s">
        <v>279</v>
      </c>
      <c r="N346" s="89" t="s">
        <v>55</v>
      </c>
      <c r="O346" s="92" t="s">
        <v>1161</v>
      </c>
      <c r="P346" s="93" t="s">
        <v>57</v>
      </c>
      <c r="Q346" s="110" t="s">
        <v>58</v>
      </c>
      <c r="R346" s="94">
        <v>46113</v>
      </c>
      <c r="S346" s="95"/>
      <c r="T346" s="95" t="s">
        <v>59</v>
      </c>
      <c r="U346" s="95" t="s">
        <v>60</v>
      </c>
      <c r="V346" s="91">
        <v>46113</v>
      </c>
      <c r="W346" s="91" t="s">
        <v>432</v>
      </c>
      <c r="X346" s="91" t="s">
        <v>432</v>
      </c>
      <c r="Y346" s="96"/>
      <c r="Z346" s="89" t="s">
        <v>2798</v>
      </c>
      <c r="AA346" s="95" t="s">
        <v>11172</v>
      </c>
      <c r="AB346" s="95" t="s">
        <v>11186</v>
      </c>
      <c r="AC346" s="95" t="s">
        <v>63</v>
      </c>
      <c r="AD346" s="95" t="s">
        <v>63</v>
      </c>
      <c r="AE346" s="95" t="s">
        <v>63</v>
      </c>
      <c r="AF346" s="95" t="s">
        <v>63</v>
      </c>
      <c r="AG346" s="194" t="s">
        <v>1162</v>
      </c>
      <c r="AH346" s="95" t="s">
        <v>63</v>
      </c>
      <c r="AI346" s="97"/>
      <c r="AJ346" s="97" t="s">
        <v>65</v>
      </c>
      <c r="AK346" s="97" t="s">
        <v>66</v>
      </c>
      <c r="AL346" s="45" t="s">
        <v>67</v>
      </c>
      <c r="AM346" s="160" t="str">
        <f>MONTH(B346)&amp;"/"&amp;YEAR(B346)</f>
        <v>3/2026</v>
      </c>
      <c r="AN346" s="45">
        <f>WEEKNUM(B346)-WEEKNUM(EOMONTH(B346,-1)+1)+1</f>
        <v>4</v>
      </c>
      <c r="AO346" s="45" t="str">
        <f>MONTH(R346)&amp;"/"&amp;YEAR(R346)</f>
        <v>4/2026</v>
      </c>
      <c r="AP346" s="45">
        <f>WEEKNUM(R346)-WEEKNUM(EOMONTH(R346,-1)+1)+1</f>
        <v>1</v>
      </c>
      <c r="AQ346" s="45">
        <f>IF(AU346="S",IF(Q346="1. Aceitou o programa",R346-B346,0),0)</f>
        <v>9</v>
      </c>
      <c r="AR346" s="45">
        <f>IF(AU346="S",IF(AND(S346&lt;&gt;"",R346&lt;&gt;""),S346-R346,0),0)</f>
        <v>0</v>
      </c>
      <c r="AS346" s="45">
        <f>IF(AU346="S",IF(Q346="1. Aceitou o programa",IF(OR(X346="Não se Aplica",X346=""),IF(OR(W346="Não se Aplica",W346=""),0,W346-V346),AVERAGE(X346-W346,W346-V346)),0),0)</f>
        <v>0</v>
      </c>
      <c r="AT346" s="45">
        <f>IF(AU346="S",IF(AND(Q346="1. Aceitou o programa",AB346="Realizada"),IFERROR(IF(AA346="",0,AA346-R346),0),0),0)</f>
        <v>0</v>
      </c>
      <c r="AU346" s="45" t="str">
        <f>_xlfn.XLOOKUP(U346,'Lista Suspensa'!$AA$20:$AA$23,'Lista Suspensa'!$AB$20:$AB$23,"N/A")</f>
        <v>S</v>
      </c>
    </row>
    <row r="347" spans="1:47" ht="12" customHeight="1" x14ac:dyDescent="0.3">
      <c r="A347" s="87" t="s">
        <v>47</v>
      </c>
      <c r="B347" s="88">
        <v>46104</v>
      </c>
      <c r="C347" s="89" t="s">
        <v>48</v>
      </c>
      <c r="D347" s="89" t="s">
        <v>49</v>
      </c>
      <c r="E347" s="189">
        <v>840458878</v>
      </c>
      <c r="F347" s="182" t="s">
        <v>1163</v>
      </c>
      <c r="G347" s="90">
        <v>910206465</v>
      </c>
      <c r="H347" s="91">
        <v>29052</v>
      </c>
      <c r="I347" s="89"/>
      <c r="J347" s="89" t="s">
        <v>51</v>
      </c>
      <c r="K347" s="89" t="s">
        <v>771</v>
      </c>
      <c r="L347" s="89" t="s">
        <v>1164</v>
      </c>
      <c r="M347" s="89" t="s">
        <v>1165</v>
      </c>
      <c r="N347" s="89" t="s">
        <v>55</v>
      </c>
      <c r="O347" s="92" t="s">
        <v>1166</v>
      </c>
      <c r="P347" s="93" t="s">
        <v>57</v>
      </c>
      <c r="Q347" s="110" t="s">
        <v>58</v>
      </c>
      <c r="R347" s="94">
        <v>46161</v>
      </c>
      <c r="S347" s="95"/>
      <c r="T347" s="95" t="s">
        <v>59</v>
      </c>
      <c r="U347" s="95" t="s">
        <v>60</v>
      </c>
      <c r="V347" s="91">
        <v>46112</v>
      </c>
      <c r="W347" s="91">
        <v>46160</v>
      </c>
      <c r="X347" s="91" t="s">
        <v>432</v>
      </c>
      <c r="Y347" s="96" t="s">
        <v>61</v>
      </c>
      <c r="Z347" s="89" t="s">
        <v>2798</v>
      </c>
      <c r="AA347" s="95" t="s">
        <v>11173</v>
      </c>
      <c r="AB347" s="95" t="s">
        <v>11186</v>
      </c>
      <c r="AC347" s="95" t="s">
        <v>63</v>
      </c>
      <c r="AD347" s="95" t="s">
        <v>63</v>
      </c>
      <c r="AE347" s="95" t="s">
        <v>63</v>
      </c>
      <c r="AF347" s="95" t="s">
        <v>63</v>
      </c>
      <c r="AG347" s="194" t="s">
        <v>1167</v>
      </c>
      <c r="AH347" s="95" t="s">
        <v>63</v>
      </c>
      <c r="AI347" s="97"/>
      <c r="AJ347" s="97" t="s">
        <v>65</v>
      </c>
      <c r="AK347" s="97" t="s">
        <v>66</v>
      </c>
      <c r="AL347" s="45" t="s">
        <v>67</v>
      </c>
      <c r="AM347" s="160" t="str">
        <f>MONTH(B347)&amp;"/"&amp;YEAR(B347)</f>
        <v>3/2026</v>
      </c>
      <c r="AN347" s="45">
        <f>WEEKNUM(B347)-WEEKNUM(EOMONTH(B347,-1)+1)+1</f>
        <v>4</v>
      </c>
      <c r="AO347" s="45" t="str">
        <f>MONTH(R347)&amp;"/"&amp;YEAR(R347)</f>
        <v>5/2026</v>
      </c>
      <c r="AP347" s="45">
        <f>WEEKNUM(R347)-WEEKNUM(EOMONTH(R347,-1)+1)+1</f>
        <v>4</v>
      </c>
      <c r="AQ347" s="45">
        <f>IF(AU347="S",IF(Q347="1. Aceitou o programa",R347-B347,0),0)</f>
        <v>57</v>
      </c>
      <c r="AR347" s="45">
        <f>IF(AU347="S",IF(AND(S347&lt;&gt;"",R347&lt;&gt;""),S347-R347,0),0)</f>
        <v>0</v>
      </c>
      <c r="AS347" s="45">
        <f>IF(AU347="S",IF(Q347="1. Aceitou o programa",IF(OR(X347="Não se Aplica",X347=""),IF(OR(W347="Não se Aplica",W347=""),0,W347-V347),AVERAGE(X347-W347,W347-V347)),0),0)</f>
        <v>48</v>
      </c>
      <c r="AT347" s="45">
        <f>IF(AU347="S",IF(AND(Q347="1. Aceitou o programa",AB347="Realizada"),IFERROR(IF(AA347="",0,AA347-R347),0),0),0)</f>
        <v>0</v>
      </c>
      <c r="AU347" s="45" t="str">
        <f>_xlfn.XLOOKUP(U347,'Lista Suspensa'!$AA$20:$AA$23,'Lista Suspensa'!$AB$20:$AB$23,"N/A")</f>
        <v>S</v>
      </c>
    </row>
    <row r="348" spans="1:47" ht="12" customHeight="1" x14ac:dyDescent="0.3">
      <c r="A348" s="87" t="s">
        <v>47</v>
      </c>
      <c r="B348" s="88">
        <v>46104</v>
      </c>
      <c r="C348" s="89" t="s">
        <v>48</v>
      </c>
      <c r="D348" s="89" t="s">
        <v>49</v>
      </c>
      <c r="E348" s="189">
        <v>794579302</v>
      </c>
      <c r="F348" s="182" t="s">
        <v>1168</v>
      </c>
      <c r="G348" s="90">
        <v>13193310840</v>
      </c>
      <c r="H348" s="91">
        <v>24739</v>
      </c>
      <c r="I348" s="89"/>
      <c r="J348" s="89" t="s">
        <v>51</v>
      </c>
      <c r="K348" s="89" t="s">
        <v>52</v>
      </c>
      <c r="L348" s="89" t="s">
        <v>85</v>
      </c>
      <c r="M348" s="89" t="s">
        <v>716</v>
      </c>
      <c r="N348" s="89" t="s">
        <v>97</v>
      </c>
      <c r="O348" s="92" t="s">
        <v>1169</v>
      </c>
      <c r="P348" s="93" t="s">
        <v>57</v>
      </c>
      <c r="Q348" s="110" t="s">
        <v>58</v>
      </c>
      <c r="R348" s="94">
        <v>46113</v>
      </c>
      <c r="S348" s="95"/>
      <c r="T348" s="95" t="s">
        <v>59</v>
      </c>
      <c r="U348" s="95" t="s">
        <v>60</v>
      </c>
      <c r="V348" s="91">
        <v>46113</v>
      </c>
      <c r="W348" s="91" t="s">
        <v>432</v>
      </c>
      <c r="X348" s="91" t="s">
        <v>432</v>
      </c>
      <c r="Y348" s="96"/>
      <c r="Z348" s="89" t="s">
        <v>2798</v>
      </c>
      <c r="AA348" s="95" t="s">
        <v>11174</v>
      </c>
      <c r="AB348" s="95" t="s">
        <v>11186</v>
      </c>
      <c r="AC348" s="95" t="s">
        <v>63</v>
      </c>
      <c r="AD348" s="95" t="s">
        <v>63</v>
      </c>
      <c r="AE348" s="95" t="s">
        <v>63</v>
      </c>
      <c r="AF348" s="95" t="s">
        <v>63</v>
      </c>
      <c r="AG348" s="194"/>
      <c r="AH348" s="95" t="s">
        <v>63</v>
      </c>
      <c r="AI348" s="97"/>
      <c r="AJ348" s="97" t="s">
        <v>65</v>
      </c>
      <c r="AK348" s="97" t="s">
        <v>66</v>
      </c>
      <c r="AL348" s="45" t="s">
        <v>67</v>
      </c>
      <c r="AM348" s="160" t="str">
        <f>MONTH(B348)&amp;"/"&amp;YEAR(B348)</f>
        <v>3/2026</v>
      </c>
      <c r="AN348" s="45">
        <f>WEEKNUM(B348)-WEEKNUM(EOMONTH(B348,-1)+1)+1</f>
        <v>4</v>
      </c>
      <c r="AO348" s="45" t="str">
        <f>MONTH(R348)&amp;"/"&amp;YEAR(R348)</f>
        <v>4/2026</v>
      </c>
      <c r="AP348" s="45">
        <f>WEEKNUM(R348)-WEEKNUM(EOMONTH(R348,-1)+1)+1</f>
        <v>1</v>
      </c>
      <c r="AQ348" s="45">
        <f>IF(AU348="S",IF(Q348="1. Aceitou o programa",R348-B348,0),0)</f>
        <v>9</v>
      </c>
      <c r="AR348" s="45">
        <f>IF(AU348="S",IF(AND(S348&lt;&gt;"",R348&lt;&gt;""),S348-R348,0),0)</f>
        <v>0</v>
      </c>
      <c r="AS348" s="45">
        <f>IF(AU348="S",IF(Q348="1. Aceitou o programa",IF(OR(X348="Não se Aplica",X348=""),IF(OR(W348="Não se Aplica",W348=""),0,W348-V348),AVERAGE(X348-W348,W348-V348)),0),0)</f>
        <v>0</v>
      </c>
      <c r="AT348" s="45">
        <f>IF(AU348="S",IF(AND(Q348="1. Aceitou o programa",AB348="Realizada"),IFERROR(IF(AA348="",0,AA348-R348),0),0),0)</f>
        <v>0</v>
      </c>
      <c r="AU348" s="45" t="str">
        <f>_xlfn.XLOOKUP(U348,'Lista Suspensa'!$AA$20:$AA$23,'Lista Suspensa'!$AB$20:$AB$23,"N/A")</f>
        <v>S</v>
      </c>
    </row>
    <row r="349" spans="1:47" ht="12" customHeight="1" x14ac:dyDescent="0.3">
      <c r="A349" s="87" t="s">
        <v>47</v>
      </c>
      <c r="B349" s="88">
        <v>46104</v>
      </c>
      <c r="C349" s="89" t="s">
        <v>48</v>
      </c>
      <c r="D349" s="89" t="s">
        <v>49</v>
      </c>
      <c r="E349" s="189">
        <v>751527130</v>
      </c>
      <c r="F349" s="182" t="s">
        <v>1170</v>
      </c>
      <c r="G349" s="90">
        <v>17280947719</v>
      </c>
      <c r="H349" s="91">
        <v>39072</v>
      </c>
      <c r="I349" s="89"/>
      <c r="J349" s="89" t="s">
        <v>84</v>
      </c>
      <c r="K349" s="89" t="s">
        <v>76</v>
      </c>
      <c r="L349" s="89" t="s">
        <v>95</v>
      </c>
      <c r="M349" s="89" t="s">
        <v>114</v>
      </c>
      <c r="N349" s="89" t="s">
        <v>71</v>
      </c>
      <c r="O349" s="92" t="s">
        <v>1171</v>
      </c>
      <c r="P349" s="93" t="s">
        <v>57</v>
      </c>
      <c r="Q349" s="110" t="s">
        <v>58</v>
      </c>
      <c r="R349" s="94">
        <v>46113</v>
      </c>
      <c r="S349" s="95"/>
      <c r="T349" s="95" t="s">
        <v>59</v>
      </c>
      <c r="U349" s="95" t="s">
        <v>60</v>
      </c>
      <c r="V349" s="91">
        <v>46113</v>
      </c>
      <c r="W349" s="91" t="s">
        <v>432</v>
      </c>
      <c r="X349" s="91" t="s">
        <v>432</v>
      </c>
      <c r="Y349" s="96"/>
      <c r="Z349" s="89" t="s">
        <v>2798</v>
      </c>
      <c r="AA349" s="95" t="s">
        <v>11175</v>
      </c>
      <c r="AB349" s="95" t="s">
        <v>11186</v>
      </c>
      <c r="AC349" s="95" t="s">
        <v>63</v>
      </c>
      <c r="AD349" s="95" t="s">
        <v>63</v>
      </c>
      <c r="AE349" s="95" t="s">
        <v>63</v>
      </c>
      <c r="AF349" s="95" t="s">
        <v>63</v>
      </c>
      <c r="AG349" s="194"/>
      <c r="AH349" s="95" t="s">
        <v>63</v>
      </c>
      <c r="AI349" s="97"/>
      <c r="AJ349" s="97" t="s">
        <v>65</v>
      </c>
      <c r="AK349" s="97" t="s">
        <v>66</v>
      </c>
      <c r="AL349" s="45" t="s">
        <v>67</v>
      </c>
      <c r="AM349" s="160" t="str">
        <f>MONTH(B349)&amp;"/"&amp;YEAR(B349)</f>
        <v>3/2026</v>
      </c>
      <c r="AN349" s="45">
        <f>WEEKNUM(B349)-WEEKNUM(EOMONTH(B349,-1)+1)+1</f>
        <v>4</v>
      </c>
      <c r="AO349" s="45" t="str">
        <f>MONTH(R349)&amp;"/"&amp;YEAR(R349)</f>
        <v>4/2026</v>
      </c>
      <c r="AP349" s="45">
        <f>WEEKNUM(R349)-WEEKNUM(EOMONTH(R349,-1)+1)+1</f>
        <v>1</v>
      </c>
      <c r="AQ349" s="45">
        <f>IF(AU349="S",IF(Q349="1. Aceitou o programa",R349-B349,0),0)</f>
        <v>9</v>
      </c>
      <c r="AR349" s="45">
        <f>IF(AU349="S",IF(AND(S349&lt;&gt;"",R349&lt;&gt;""),S349-R349,0),0)</f>
        <v>0</v>
      </c>
      <c r="AS349" s="45">
        <f>IF(AU349="S",IF(Q349="1. Aceitou o programa",IF(OR(X349="Não se Aplica",X349=""),IF(OR(W349="Não se Aplica",W349=""),0,W349-V349),AVERAGE(X349-W349,W349-V349)),0),0)</f>
        <v>0</v>
      </c>
      <c r="AT349" s="45">
        <f>IF(AU349="S",IF(AND(Q349="1. Aceitou o programa",AB349="Realizada"),IFERROR(IF(AA349="",0,AA349-R349),0),0),0)</f>
        <v>0</v>
      </c>
      <c r="AU349" s="45" t="str">
        <f>_xlfn.XLOOKUP(U349,'Lista Suspensa'!$AA$20:$AA$23,'Lista Suspensa'!$AB$20:$AB$23,"N/A")</f>
        <v>S</v>
      </c>
    </row>
    <row r="350" spans="1:47" ht="12" customHeight="1" x14ac:dyDescent="0.3">
      <c r="A350" s="87" t="s">
        <v>47</v>
      </c>
      <c r="B350" s="88">
        <v>46104</v>
      </c>
      <c r="C350" s="89" t="s">
        <v>48</v>
      </c>
      <c r="D350" s="89" t="s">
        <v>49</v>
      </c>
      <c r="E350" s="189">
        <v>811870766</v>
      </c>
      <c r="F350" s="182" t="s">
        <v>1172</v>
      </c>
      <c r="G350" s="90">
        <v>48575959824</v>
      </c>
      <c r="H350" s="91">
        <v>41005</v>
      </c>
      <c r="I350" s="89"/>
      <c r="J350" s="89" t="s">
        <v>51</v>
      </c>
      <c r="K350" s="89" t="s">
        <v>52</v>
      </c>
      <c r="L350" s="89" t="s">
        <v>85</v>
      </c>
      <c r="M350" s="89" t="s">
        <v>886</v>
      </c>
      <c r="N350" s="89" t="s">
        <v>97</v>
      </c>
      <c r="O350" s="92" t="s">
        <v>1173</v>
      </c>
      <c r="P350" s="93" t="s">
        <v>57</v>
      </c>
      <c r="Q350" s="110" t="s">
        <v>58</v>
      </c>
      <c r="R350" s="94">
        <v>46113</v>
      </c>
      <c r="S350" s="95"/>
      <c r="T350" s="95" t="s">
        <v>59</v>
      </c>
      <c r="U350" s="95" t="s">
        <v>60</v>
      </c>
      <c r="V350" s="91">
        <v>46113</v>
      </c>
      <c r="W350" s="91" t="s">
        <v>432</v>
      </c>
      <c r="X350" s="91" t="s">
        <v>432</v>
      </c>
      <c r="Y350" s="96"/>
      <c r="Z350" s="89" t="s">
        <v>2798</v>
      </c>
      <c r="AA350" s="95" t="s">
        <v>11277</v>
      </c>
      <c r="AB350" s="95" t="s">
        <v>11186</v>
      </c>
      <c r="AC350" s="95" t="s">
        <v>63</v>
      </c>
      <c r="AD350" s="95" t="s">
        <v>63</v>
      </c>
      <c r="AE350" s="95" t="s">
        <v>63</v>
      </c>
      <c r="AF350" s="95" t="s">
        <v>63</v>
      </c>
      <c r="AG350" s="194"/>
      <c r="AH350" s="95" t="s">
        <v>63</v>
      </c>
      <c r="AI350" s="97"/>
      <c r="AJ350" s="97" t="s">
        <v>65</v>
      </c>
      <c r="AK350" s="97" t="s">
        <v>66</v>
      </c>
      <c r="AL350" s="45" t="s">
        <v>67</v>
      </c>
      <c r="AM350" s="160" t="str">
        <f>MONTH(B350)&amp;"/"&amp;YEAR(B350)</f>
        <v>3/2026</v>
      </c>
      <c r="AN350" s="45">
        <f>WEEKNUM(B350)-WEEKNUM(EOMONTH(B350,-1)+1)+1</f>
        <v>4</v>
      </c>
      <c r="AO350" s="45" t="str">
        <f>MONTH(R350)&amp;"/"&amp;YEAR(R350)</f>
        <v>4/2026</v>
      </c>
      <c r="AP350" s="45">
        <f>WEEKNUM(R350)-WEEKNUM(EOMONTH(R350,-1)+1)+1</f>
        <v>1</v>
      </c>
      <c r="AQ350" s="45">
        <f>IF(AU350="S",IF(Q350="1. Aceitou o programa",R350-B350,0),0)</f>
        <v>9</v>
      </c>
      <c r="AR350" s="45">
        <f>IF(AU350="S",IF(AND(S350&lt;&gt;"",R350&lt;&gt;""),S350-R350,0),0)</f>
        <v>0</v>
      </c>
      <c r="AS350" s="45">
        <f>IF(AU350="S",IF(Q350="1. Aceitou o programa",IF(OR(X350="Não se Aplica",X350=""),IF(OR(W350="Não se Aplica",W350=""),0,W350-V350),AVERAGE(X350-W350,W350-V350)),0),0)</f>
        <v>0</v>
      </c>
      <c r="AT350" s="45">
        <f>IF(AU350="S",IF(AND(Q350="1. Aceitou o programa",AB350="Realizada"),IFERROR(IF(AA350="",0,AA350-R350),0),0),0)</f>
        <v>0</v>
      </c>
      <c r="AU350" s="45" t="str">
        <f>_xlfn.XLOOKUP(U350,'Lista Suspensa'!$AA$20:$AA$23,'Lista Suspensa'!$AB$20:$AB$23,"N/A")</f>
        <v>S</v>
      </c>
    </row>
    <row r="351" spans="1:47" ht="12" customHeight="1" x14ac:dyDescent="0.3">
      <c r="A351" s="87" t="s">
        <v>47</v>
      </c>
      <c r="B351" s="88">
        <v>46104</v>
      </c>
      <c r="C351" s="89" t="s">
        <v>48</v>
      </c>
      <c r="D351" s="89" t="s">
        <v>49</v>
      </c>
      <c r="E351" s="189">
        <v>778220605</v>
      </c>
      <c r="F351" s="182" t="s">
        <v>1174</v>
      </c>
      <c r="G351" s="90">
        <v>93959273800</v>
      </c>
      <c r="H351" s="91">
        <v>20732</v>
      </c>
      <c r="I351" s="89"/>
      <c r="J351" s="89" t="s">
        <v>84</v>
      </c>
      <c r="K351" s="89" t="s">
        <v>52</v>
      </c>
      <c r="L351" s="89" t="s">
        <v>85</v>
      </c>
      <c r="M351" s="89" t="s">
        <v>954</v>
      </c>
      <c r="N351" s="89" t="s">
        <v>55</v>
      </c>
      <c r="O351" s="92" t="s">
        <v>1175</v>
      </c>
      <c r="P351" s="93" t="s">
        <v>57</v>
      </c>
      <c r="Q351" s="110" t="s">
        <v>58</v>
      </c>
      <c r="R351" s="94">
        <v>46113</v>
      </c>
      <c r="S351" s="95"/>
      <c r="T351" s="95" t="s">
        <v>59</v>
      </c>
      <c r="U351" s="95" t="s">
        <v>60</v>
      </c>
      <c r="V351" s="91">
        <v>46113</v>
      </c>
      <c r="W351" s="91" t="s">
        <v>432</v>
      </c>
      <c r="X351" s="91" t="s">
        <v>432</v>
      </c>
      <c r="Y351" s="96"/>
      <c r="Z351" s="89" t="s">
        <v>2798</v>
      </c>
      <c r="AA351" s="95" t="s">
        <v>11278</v>
      </c>
      <c r="AB351" s="95" t="s">
        <v>11186</v>
      </c>
      <c r="AC351" s="95" t="s">
        <v>63</v>
      </c>
      <c r="AD351" s="95" t="s">
        <v>63</v>
      </c>
      <c r="AE351" s="95" t="s">
        <v>63</v>
      </c>
      <c r="AF351" s="95" t="s">
        <v>63</v>
      </c>
      <c r="AG351" s="194"/>
      <c r="AH351" s="95" t="s">
        <v>63</v>
      </c>
      <c r="AI351" s="97"/>
      <c r="AJ351" s="97" t="s">
        <v>65</v>
      </c>
      <c r="AK351" s="97" t="s">
        <v>66</v>
      </c>
      <c r="AL351" s="45" t="s">
        <v>67</v>
      </c>
      <c r="AM351" s="160" t="str">
        <f>MONTH(B351)&amp;"/"&amp;YEAR(B351)</f>
        <v>3/2026</v>
      </c>
      <c r="AN351" s="45">
        <f>WEEKNUM(B351)-WEEKNUM(EOMONTH(B351,-1)+1)+1</f>
        <v>4</v>
      </c>
      <c r="AO351" s="45" t="str">
        <f>MONTH(R351)&amp;"/"&amp;YEAR(R351)</f>
        <v>4/2026</v>
      </c>
      <c r="AP351" s="45">
        <f>WEEKNUM(R351)-WEEKNUM(EOMONTH(R351,-1)+1)+1</f>
        <v>1</v>
      </c>
      <c r="AQ351" s="45">
        <f>IF(AU351="S",IF(Q351="1. Aceitou o programa",R351-B351,0),0)</f>
        <v>9</v>
      </c>
      <c r="AR351" s="45">
        <f>IF(AU351="S",IF(AND(S351&lt;&gt;"",R351&lt;&gt;""),S351-R351,0),0)</f>
        <v>0</v>
      </c>
      <c r="AS351" s="45">
        <f>IF(AU351="S",IF(Q351="1. Aceitou o programa",IF(OR(X351="Não se Aplica",X351=""),IF(OR(W351="Não se Aplica",W351=""),0,W351-V351),AVERAGE(X351-W351,W351-V351)),0),0)</f>
        <v>0</v>
      </c>
      <c r="AT351" s="45">
        <f>IF(AU351="S",IF(AND(Q351="1. Aceitou o programa",AB351="Realizada"),IFERROR(IF(AA351="",0,AA351-R351),0),0),0)</f>
        <v>0</v>
      </c>
      <c r="AU351" s="45" t="str">
        <f>_xlfn.XLOOKUP(U351,'Lista Suspensa'!$AA$20:$AA$23,'Lista Suspensa'!$AB$20:$AB$23,"N/A")</f>
        <v>S</v>
      </c>
    </row>
    <row r="352" spans="1:47" ht="12" customHeight="1" x14ac:dyDescent="0.3">
      <c r="A352" s="87" t="s">
        <v>47</v>
      </c>
      <c r="B352" s="88">
        <v>46104</v>
      </c>
      <c r="C352" s="89" t="s">
        <v>48</v>
      </c>
      <c r="D352" s="89" t="s">
        <v>49</v>
      </c>
      <c r="E352" s="189">
        <v>450816222</v>
      </c>
      <c r="F352" s="182" t="s">
        <v>1176</v>
      </c>
      <c r="G352" s="90">
        <v>34749847801</v>
      </c>
      <c r="H352" s="91">
        <v>31076</v>
      </c>
      <c r="I352" s="89"/>
      <c r="J352" s="89" t="s">
        <v>51</v>
      </c>
      <c r="K352" s="89" t="s">
        <v>52</v>
      </c>
      <c r="L352" s="89" t="s">
        <v>85</v>
      </c>
      <c r="M352" s="89" t="s">
        <v>1177</v>
      </c>
      <c r="N352" s="89" t="s">
        <v>55</v>
      </c>
      <c r="O352" s="92" t="s">
        <v>1178</v>
      </c>
      <c r="P352" s="93" t="s">
        <v>57</v>
      </c>
      <c r="Q352" s="110" t="s">
        <v>58</v>
      </c>
      <c r="R352" s="94">
        <v>46118</v>
      </c>
      <c r="S352" s="95"/>
      <c r="T352" s="95" t="s">
        <v>59</v>
      </c>
      <c r="U352" s="95" t="s">
        <v>60</v>
      </c>
      <c r="V352" s="91">
        <v>46113</v>
      </c>
      <c r="W352" s="91" t="s">
        <v>432</v>
      </c>
      <c r="X352" s="91" t="s">
        <v>432</v>
      </c>
      <c r="Y352" s="96"/>
      <c r="Z352" s="89" t="s">
        <v>2798</v>
      </c>
      <c r="AA352" s="95" t="s">
        <v>11279</v>
      </c>
      <c r="AB352" s="95" t="s">
        <v>11186</v>
      </c>
      <c r="AC352" s="95" t="s">
        <v>63</v>
      </c>
      <c r="AD352" s="95" t="s">
        <v>63</v>
      </c>
      <c r="AE352" s="95" t="s">
        <v>63</v>
      </c>
      <c r="AF352" s="95" t="s">
        <v>63</v>
      </c>
      <c r="AG352" s="194"/>
      <c r="AH352" s="95" t="s">
        <v>63</v>
      </c>
      <c r="AI352" s="97"/>
      <c r="AJ352" s="97" t="s">
        <v>65</v>
      </c>
      <c r="AK352" s="97" t="s">
        <v>66</v>
      </c>
      <c r="AL352" s="45" t="s">
        <v>67</v>
      </c>
      <c r="AM352" s="160" t="str">
        <f>MONTH(B352)&amp;"/"&amp;YEAR(B352)</f>
        <v>3/2026</v>
      </c>
      <c r="AN352" s="45">
        <f>WEEKNUM(B352)-WEEKNUM(EOMONTH(B352,-1)+1)+1</f>
        <v>4</v>
      </c>
      <c r="AO352" s="45" t="str">
        <f>MONTH(R352)&amp;"/"&amp;YEAR(R352)</f>
        <v>4/2026</v>
      </c>
      <c r="AP352" s="45">
        <f>WEEKNUM(R352)-WEEKNUM(EOMONTH(R352,-1)+1)+1</f>
        <v>2</v>
      </c>
      <c r="AQ352" s="45">
        <f>IF(AU352="S",IF(Q352="1. Aceitou o programa",R352-B352,0),0)</f>
        <v>14</v>
      </c>
      <c r="AR352" s="45">
        <f>IF(AU352="S",IF(AND(S352&lt;&gt;"",R352&lt;&gt;""),S352-R352,0),0)</f>
        <v>0</v>
      </c>
      <c r="AS352" s="45">
        <f>IF(AU352="S",IF(Q352="1. Aceitou o programa",IF(OR(X352="Não se Aplica",X352=""),IF(OR(W352="Não se Aplica",W352=""),0,W352-V352),AVERAGE(X352-W352,W352-V352)),0),0)</f>
        <v>0</v>
      </c>
      <c r="AT352" s="45">
        <f>IF(AU352="S",IF(AND(Q352="1. Aceitou o programa",AB352="Realizada"),IFERROR(IF(AA352="",0,AA352-R352),0),0),0)</f>
        <v>0</v>
      </c>
      <c r="AU352" s="45" t="str">
        <f>_xlfn.XLOOKUP(U352,'Lista Suspensa'!$AA$20:$AA$23,'Lista Suspensa'!$AB$20:$AB$23,"N/A")</f>
        <v>S</v>
      </c>
    </row>
    <row r="353" spans="1:47" ht="12" customHeight="1" x14ac:dyDescent="0.3">
      <c r="A353" s="87" t="s">
        <v>47</v>
      </c>
      <c r="B353" s="88">
        <v>46104</v>
      </c>
      <c r="C353" s="89" t="s">
        <v>48</v>
      </c>
      <c r="D353" s="89" t="s">
        <v>49</v>
      </c>
      <c r="E353" s="189">
        <v>450795063</v>
      </c>
      <c r="F353" s="182" t="s">
        <v>1179</v>
      </c>
      <c r="G353" s="90">
        <v>37028212874</v>
      </c>
      <c r="H353" s="91">
        <v>31654</v>
      </c>
      <c r="I353" s="89"/>
      <c r="J353" s="89" t="s">
        <v>51</v>
      </c>
      <c r="K353" s="89" t="s">
        <v>52</v>
      </c>
      <c r="L353" s="89" t="s">
        <v>85</v>
      </c>
      <c r="M353" s="89" t="s">
        <v>1180</v>
      </c>
      <c r="N353" s="89" t="s">
        <v>55</v>
      </c>
      <c r="O353" s="92" t="s">
        <v>1181</v>
      </c>
      <c r="P353" s="93" t="s">
        <v>57</v>
      </c>
      <c r="Q353" s="110" t="s">
        <v>58</v>
      </c>
      <c r="R353" s="94">
        <v>46113</v>
      </c>
      <c r="S353" s="95"/>
      <c r="T353" s="95" t="s">
        <v>59</v>
      </c>
      <c r="U353" s="95" t="s">
        <v>60</v>
      </c>
      <c r="V353" s="91">
        <v>46113</v>
      </c>
      <c r="W353" s="91" t="s">
        <v>432</v>
      </c>
      <c r="X353" s="91" t="s">
        <v>432</v>
      </c>
      <c r="Y353" s="96"/>
      <c r="Z353" s="89" t="s">
        <v>2798</v>
      </c>
      <c r="AA353" s="95" t="s">
        <v>11280</v>
      </c>
      <c r="AB353" s="95" t="s">
        <v>11186</v>
      </c>
      <c r="AC353" s="95" t="s">
        <v>63</v>
      </c>
      <c r="AD353" s="95" t="s">
        <v>63</v>
      </c>
      <c r="AE353" s="95" t="s">
        <v>63</v>
      </c>
      <c r="AF353" s="95" t="s">
        <v>63</v>
      </c>
      <c r="AG353" s="194"/>
      <c r="AH353" s="95" t="s">
        <v>63</v>
      </c>
      <c r="AI353" s="97"/>
      <c r="AJ353" s="97" t="s">
        <v>65</v>
      </c>
      <c r="AK353" s="97" t="s">
        <v>66</v>
      </c>
      <c r="AL353" s="45" t="s">
        <v>67</v>
      </c>
      <c r="AM353" s="160" t="str">
        <f>MONTH(B353)&amp;"/"&amp;YEAR(B353)</f>
        <v>3/2026</v>
      </c>
      <c r="AN353" s="45">
        <f>WEEKNUM(B353)-WEEKNUM(EOMONTH(B353,-1)+1)+1</f>
        <v>4</v>
      </c>
      <c r="AO353" s="45" t="str">
        <f>MONTH(R353)&amp;"/"&amp;YEAR(R353)</f>
        <v>4/2026</v>
      </c>
      <c r="AP353" s="45">
        <f>WEEKNUM(R353)-WEEKNUM(EOMONTH(R353,-1)+1)+1</f>
        <v>1</v>
      </c>
      <c r="AQ353" s="45">
        <f>IF(AU353="S",IF(Q353="1. Aceitou o programa",R353-B353,0),0)</f>
        <v>9</v>
      </c>
      <c r="AR353" s="45">
        <f>IF(AU353="S",IF(AND(S353&lt;&gt;"",R353&lt;&gt;""),S353-R353,0),0)</f>
        <v>0</v>
      </c>
      <c r="AS353" s="45">
        <f>IF(AU353="S",IF(Q353="1. Aceitou o programa",IF(OR(X353="Não se Aplica",X353=""),IF(OR(W353="Não se Aplica",W353=""),0,W353-V353),AVERAGE(X353-W353,W353-V353)),0),0)</f>
        <v>0</v>
      </c>
      <c r="AT353" s="45">
        <f>IF(AU353="S",IF(AND(Q353="1. Aceitou o programa",AB353="Realizada"),IFERROR(IF(AA353="",0,AA353-R353),0),0),0)</f>
        <v>0</v>
      </c>
      <c r="AU353" s="45" t="str">
        <f>_xlfn.XLOOKUP(U353,'Lista Suspensa'!$AA$20:$AA$23,'Lista Suspensa'!$AB$20:$AB$23,"N/A")</f>
        <v>S</v>
      </c>
    </row>
    <row r="354" spans="1:47" ht="12" customHeight="1" x14ac:dyDescent="0.3">
      <c r="A354" s="87" t="s">
        <v>47</v>
      </c>
      <c r="B354" s="88">
        <v>46104</v>
      </c>
      <c r="C354" s="89" t="s">
        <v>48</v>
      </c>
      <c r="D354" s="89" t="s">
        <v>49</v>
      </c>
      <c r="E354" s="189">
        <v>807610305</v>
      </c>
      <c r="F354" s="182" t="s">
        <v>1182</v>
      </c>
      <c r="G354" s="90">
        <v>36487293814</v>
      </c>
      <c r="H354" s="91">
        <v>15266</v>
      </c>
      <c r="I354" s="89"/>
      <c r="J354" s="89" t="s">
        <v>51</v>
      </c>
      <c r="K354" s="89" t="s">
        <v>52</v>
      </c>
      <c r="L354" s="89" t="s">
        <v>69</v>
      </c>
      <c r="M354" s="89" t="s">
        <v>1183</v>
      </c>
      <c r="N354" s="89" t="s">
        <v>97</v>
      </c>
      <c r="O354" s="92" t="s">
        <v>1184</v>
      </c>
      <c r="P354" s="93" t="s">
        <v>57</v>
      </c>
      <c r="Q354" s="110" t="s">
        <v>58</v>
      </c>
      <c r="R354" s="94">
        <v>46113</v>
      </c>
      <c r="S354" s="95"/>
      <c r="T354" s="95" t="s">
        <v>59</v>
      </c>
      <c r="U354" s="95" t="s">
        <v>60</v>
      </c>
      <c r="V354" s="91">
        <v>46113</v>
      </c>
      <c r="W354" s="91" t="s">
        <v>432</v>
      </c>
      <c r="X354" s="91" t="s">
        <v>432</v>
      </c>
      <c r="Y354" s="96"/>
      <c r="Z354" s="89" t="s">
        <v>2798</v>
      </c>
      <c r="AA354" s="95" t="s">
        <v>11281</v>
      </c>
      <c r="AB354" s="95" t="s">
        <v>11186</v>
      </c>
      <c r="AC354" s="95" t="s">
        <v>63</v>
      </c>
      <c r="AD354" s="95" t="s">
        <v>63</v>
      </c>
      <c r="AE354" s="95" t="s">
        <v>63</v>
      </c>
      <c r="AF354" s="95" t="s">
        <v>63</v>
      </c>
      <c r="AG354" s="194"/>
      <c r="AH354" s="95" t="s">
        <v>63</v>
      </c>
      <c r="AI354" s="97"/>
      <c r="AJ354" s="97" t="s">
        <v>65</v>
      </c>
      <c r="AK354" s="97" t="s">
        <v>66</v>
      </c>
      <c r="AL354" s="45" t="s">
        <v>67</v>
      </c>
      <c r="AM354" s="160" t="str">
        <f>MONTH(B354)&amp;"/"&amp;YEAR(B354)</f>
        <v>3/2026</v>
      </c>
      <c r="AN354" s="45">
        <f>WEEKNUM(B354)-WEEKNUM(EOMONTH(B354,-1)+1)+1</f>
        <v>4</v>
      </c>
      <c r="AO354" s="45" t="str">
        <f>MONTH(R354)&amp;"/"&amp;YEAR(R354)</f>
        <v>4/2026</v>
      </c>
      <c r="AP354" s="45">
        <f>WEEKNUM(R354)-WEEKNUM(EOMONTH(R354,-1)+1)+1</f>
        <v>1</v>
      </c>
      <c r="AQ354" s="45">
        <f>IF(AU354="S",IF(Q354="1. Aceitou o programa",R354-B354,0),0)</f>
        <v>9</v>
      </c>
      <c r="AR354" s="45">
        <f>IF(AU354="S",IF(AND(S354&lt;&gt;"",R354&lt;&gt;""),S354-R354,0),0)</f>
        <v>0</v>
      </c>
      <c r="AS354" s="45">
        <f>IF(AU354="S",IF(Q354="1. Aceitou o programa",IF(OR(X354="Não se Aplica",X354=""),IF(OR(W354="Não se Aplica",W354=""),0,W354-V354),AVERAGE(X354-W354,W354-V354)),0),0)</f>
        <v>0</v>
      </c>
      <c r="AT354" s="45">
        <f>IF(AU354="S",IF(AND(Q354="1. Aceitou o programa",AB354="Realizada"),IFERROR(IF(AA354="",0,AA354-R354),0),0),0)</f>
        <v>0</v>
      </c>
      <c r="AU354" s="45" t="str">
        <f>_xlfn.XLOOKUP(U354,'Lista Suspensa'!$AA$20:$AA$23,'Lista Suspensa'!$AB$20:$AB$23,"N/A")</f>
        <v>S</v>
      </c>
    </row>
    <row r="355" spans="1:47" ht="12" customHeight="1" x14ac:dyDescent="0.3">
      <c r="A355" s="87" t="s">
        <v>47</v>
      </c>
      <c r="B355" s="88">
        <v>46104</v>
      </c>
      <c r="C355" s="89" t="s">
        <v>48</v>
      </c>
      <c r="D355" s="89" t="s">
        <v>49</v>
      </c>
      <c r="E355" s="189">
        <v>782831273</v>
      </c>
      <c r="F355" s="182" t="s">
        <v>1185</v>
      </c>
      <c r="G355" s="90">
        <v>68799578468</v>
      </c>
      <c r="H355" s="91">
        <v>25015</v>
      </c>
      <c r="I355" s="89"/>
      <c r="J355" s="89" t="s">
        <v>51</v>
      </c>
      <c r="K355" s="89" t="s">
        <v>52</v>
      </c>
      <c r="L355" s="89" t="s">
        <v>85</v>
      </c>
      <c r="M355" s="89" t="s">
        <v>1186</v>
      </c>
      <c r="N355" s="89" t="s">
        <v>79</v>
      </c>
      <c r="O355" s="92" t="s">
        <v>1187</v>
      </c>
      <c r="P355" s="93" t="s">
        <v>57</v>
      </c>
      <c r="Q355" s="110" t="s">
        <v>58</v>
      </c>
      <c r="R355" s="94">
        <v>46113</v>
      </c>
      <c r="S355" s="95"/>
      <c r="T355" s="95" t="s">
        <v>59</v>
      </c>
      <c r="U355" s="95" t="s">
        <v>60</v>
      </c>
      <c r="V355" s="91">
        <v>46113</v>
      </c>
      <c r="W355" s="91" t="s">
        <v>432</v>
      </c>
      <c r="X355" s="91" t="s">
        <v>432</v>
      </c>
      <c r="Y355" s="96"/>
      <c r="Z355" s="89" t="s">
        <v>2798</v>
      </c>
      <c r="AA355" s="95" t="s">
        <v>11282</v>
      </c>
      <c r="AB355" s="95" t="s">
        <v>11186</v>
      </c>
      <c r="AC355" s="95" t="s">
        <v>63</v>
      </c>
      <c r="AD355" s="95" t="s">
        <v>63</v>
      </c>
      <c r="AE355" s="95" t="s">
        <v>63</v>
      </c>
      <c r="AF355" s="95" t="s">
        <v>63</v>
      </c>
      <c r="AG355" s="194"/>
      <c r="AH355" s="95" t="s">
        <v>63</v>
      </c>
      <c r="AI355" s="97"/>
      <c r="AJ355" s="97" t="s">
        <v>65</v>
      </c>
      <c r="AK355" s="97" t="s">
        <v>66</v>
      </c>
      <c r="AL355" s="45" t="s">
        <v>67</v>
      </c>
      <c r="AM355" s="160" t="str">
        <f>MONTH(B355)&amp;"/"&amp;YEAR(B355)</f>
        <v>3/2026</v>
      </c>
      <c r="AN355" s="45">
        <f>WEEKNUM(B355)-WEEKNUM(EOMONTH(B355,-1)+1)+1</f>
        <v>4</v>
      </c>
      <c r="AO355" s="45" t="str">
        <f>MONTH(R355)&amp;"/"&amp;YEAR(R355)</f>
        <v>4/2026</v>
      </c>
      <c r="AP355" s="45">
        <f>WEEKNUM(R355)-WEEKNUM(EOMONTH(R355,-1)+1)+1</f>
        <v>1</v>
      </c>
      <c r="AQ355" s="45">
        <f>IF(AU355="S",IF(Q355="1. Aceitou o programa",R355-B355,0),0)</f>
        <v>9</v>
      </c>
      <c r="AR355" s="45">
        <f>IF(AU355="S",IF(AND(S355&lt;&gt;"",R355&lt;&gt;""),S355-R355,0),0)</f>
        <v>0</v>
      </c>
      <c r="AS355" s="45">
        <f>IF(AU355="S",IF(Q355="1. Aceitou o programa",IF(OR(X355="Não se Aplica",X355=""),IF(OR(W355="Não se Aplica",W355=""),0,W355-V355),AVERAGE(X355-W355,W355-V355)),0),0)</f>
        <v>0</v>
      </c>
      <c r="AT355" s="45">
        <f>IF(AU355="S",IF(AND(Q355="1. Aceitou o programa",AB355="Realizada"),IFERROR(IF(AA355="",0,AA355-R355),0),0),0)</f>
        <v>0</v>
      </c>
      <c r="AU355" s="45" t="str">
        <f>_xlfn.XLOOKUP(U355,'Lista Suspensa'!$AA$20:$AA$23,'Lista Suspensa'!$AB$20:$AB$23,"N/A")</f>
        <v>S</v>
      </c>
    </row>
    <row r="356" spans="1:47" ht="12" customHeight="1" x14ac:dyDescent="0.3">
      <c r="A356" s="87" t="s">
        <v>47</v>
      </c>
      <c r="B356" s="88">
        <v>46104</v>
      </c>
      <c r="C356" s="89" t="s">
        <v>48</v>
      </c>
      <c r="D356" s="89" t="s">
        <v>49</v>
      </c>
      <c r="E356" s="189">
        <v>319796930</v>
      </c>
      <c r="F356" s="182" t="s">
        <v>1188</v>
      </c>
      <c r="G356" s="90">
        <v>87579553791</v>
      </c>
      <c r="H356" s="91">
        <v>24641</v>
      </c>
      <c r="I356" s="89"/>
      <c r="J356" s="89" t="s">
        <v>51</v>
      </c>
      <c r="K356" s="89" t="s">
        <v>76</v>
      </c>
      <c r="L356" s="89" t="s">
        <v>283</v>
      </c>
      <c r="M356" s="89" t="s">
        <v>1189</v>
      </c>
      <c r="N356" s="89" t="s">
        <v>71</v>
      </c>
      <c r="O356" s="92" t="s">
        <v>1190</v>
      </c>
      <c r="P356" s="93" t="s">
        <v>57</v>
      </c>
      <c r="Q356" s="110" t="s">
        <v>58</v>
      </c>
      <c r="R356" s="94">
        <v>46113</v>
      </c>
      <c r="S356" s="95"/>
      <c r="T356" s="95" t="s">
        <v>59</v>
      </c>
      <c r="U356" s="95" t="s">
        <v>60</v>
      </c>
      <c r="V356" s="91">
        <v>46113</v>
      </c>
      <c r="W356" s="91" t="s">
        <v>432</v>
      </c>
      <c r="X356" s="91" t="s">
        <v>432</v>
      </c>
      <c r="Y356" s="96"/>
      <c r="Z356" s="89" t="s">
        <v>2798</v>
      </c>
      <c r="AA356" s="95" t="s">
        <v>11283</v>
      </c>
      <c r="AB356" s="95" t="s">
        <v>11186</v>
      </c>
      <c r="AC356" s="95" t="s">
        <v>63</v>
      </c>
      <c r="AD356" s="95" t="s">
        <v>63</v>
      </c>
      <c r="AE356" s="95" t="s">
        <v>63</v>
      </c>
      <c r="AF356" s="95" t="s">
        <v>63</v>
      </c>
      <c r="AG356" s="194"/>
      <c r="AH356" s="95" t="s">
        <v>63</v>
      </c>
      <c r="AI356" s="97"/>
      <c r="AJ356" s="97" t="s">
        <v>65</v>
      </c>
      <c r="AK356" s="97" t="s">
        <v>66</v>
      </c>
      <c r="AL356" s="45" t="s">
        <v>67</v>
      </c>
      <c r="AM356" s="160" t="str">
        <f>MONTH(B356)&amp;"/"&amp;YEAR(B356)</f>
        <v>3/2026</v>
      </c>
      <c r="AN356" s="45">
        <f>WEEKNUM(B356)-WEEKNUM(EOMONTH(B356,-1)+1)+1</f>
        <v>4</v>
      </c>
      <c r="AO356" s="45" t="str">
        <f>MONTH(R356)&amp;"/"&amp;YEAR(R356)</f>
        <v>4/2026</v>
      </c>
      <c r="AP356" s="45">
        <f>WEEKNUM(R356)-WEEKNUM(EOMONTH(R356,-1)+1)+1</f>
        <v>1</v>
      </c>
      <c r="AQ356" s="45">
        <f>IF(AU356="S",IF(Q356="1. Aceitou o programa",R356-B356,0),0)</f>
        <v>9</v>
      </c>
      <c r="AR356" s="45">
        <f>IF(AU356="S",IF(AND(S356&lt;&gt;"",R356&lt;&gt;""),S356-R356,0),0)</f>
        <v>0</v>
      </c>
      <c r="AS356" s="45">
        <f>IF(AU356="S",IF(Q356="1. Aceitou o programa",IF(OR(X356="Não se Aplica",X356=""),IF(OR(W356="Não se Aplica",W356=""),0,W356-V356),AVERAGE(X356-W356,W356-V356)),0),0)</f>
        <v>0</v>
      </c>
      <c r="AT356" s="45">
        <f>IF(AU356="S",IF(AND(Q356="1. Aceitou o programa",AB356="Realizada"),IFERROR(IF(AA356="",0,AA356-R356),0),0),0)</f>
        <v>0</v>
      </c>
      <c r="AU356" s="45" t="str">
        <f>_xlfn.XLOOKUP(U356,'Lista Suspensa'!$AA$20:$AA$23,'Lista Suspensa'!$AB$20:$AB$23,"N/A")</f>
        <v>S</v>
      </c>
    </row>
    <row r="357" spans="1:47" ht="12" customHeight="1" x14ac:dyDescent="0.3">
      <c r="A357" s="87" t="s">
        <v>47</v>
      </c>
      <c r="B357" s="88">
        <v>46104</v>
      </c>
      <c r="C357" s="89" t="s">
        <v>48</v>
      </c>
      <c r="D357" s="89" t="s">
        <v>49</v>
      </c>
      <c r="E357" s="189">
        <v>593919300</v>
      </c>
      <c r="F357" s="182" t="s">
        <v>1191</v>
      </c>
      <c r="G357" s="90">
        <v>30460173839</v>
      </c>
      <c r="H357" s="91">
        <v>30328</v>
      </c>
      <c r="I357" s="89"/>
      <c r="J357" s="89" t="s">
        <v>84</v>
      </c>
      <c r="K357" s="89" t="s">
        <v>52</v>
      </c>
      <c r="L357" s="89" t="s">
        <v>53</v>
      </c>
      <c r="M357" s="89" t="s">
        <v>1192</v>
      </c>
      <c r="N357" s="89" t="s">
        <v>159</v>
      </c>
      <c r="O357" s="92" t="s">
        <v>1193</v>
      </c>
      <c r="P357" s="93" t="s">
        <v>57</v>
      </c>
      <c r="Q357" s="110" t="s">
        <v>58</v>
      </c>
      <c r="R357" s="94">
        <v>46113</v>
      </c>
      <c r="S357" s="95"/>
      <c r="T357" s="95" t="s">
        <v>59</v>
      </c>
      <c r="U357" s="95" t="s">
        <v>60</v>
      </c>
      <c r="V357" s="91">
        <v>46113</v>
      </c>
      <c r="W357" s="91" t="s">
        <v>432</v>
      </c>
      <c r="X357" s="91" t="s">
        <v>432</v>
      </c>
      <c r="Y357" s="96"/>
      <c r="Z357" s="89" t="s">
        <v>2798</v>
      </c>
      <c r="AA357" s="95" t="s">
        <v>11284</v>
      </c>
      <c r="AB357" s="95" t="s">
        <v>11186</v>
      </c>
      <c r="AC357" s="95" t="s">
        <v>63</v>
      </c>
      <c r="AD357" s="95" t="s">
        <v>63</v>
      </c>
      <c r="AE357" s="95" t="s">
        <v>63</v>
      </c>
      <c r="AF357" s="95" t="s">
        <v>63</v>
      </c>
      <c r="AG357" s="194"/>
      <c r="AH357" s="95" t="s">
        <v>63</v>
      </c>
      <c r="AI357" s="97"/>
      <c r="AJ357" s="97" t="s">
        <v>65</v>
      </c>
      <c r="AK357" s="97" t="s">
        <v>66</v>
      </c>
      <c r="AL357" s="45" t="s">
        <v>67</v>
      </c>
      <c r="AM357" s="160" t="str">
        <f>MONTH(B357)&amp;"/"&amp;YEAR(B357)</f>
        <v>3/2026</v>
      </c>
      <c r="AN357" s="45">
        <f>WEEKNUM(B357)-WEEKNUM(EOMONTH(B357,-1)+1)+1</f>
        <v>4</v>
      </c>
      <c r="AO357" s="45" t="str">
        <f>MONTH(R357)&amp;"/"&amp;YEAR(R357)</f>
        <v>4/2026</v>
      </c>
      <c r="AP357" s="45">
        <f>WEEKNUM(R357)-WEEKNUM(EOMONTH(R357,-1)+1)+1</f>
        <v>1</v>
      </c>
      <c r="AQ357" s="45">
        <f>IF(AU357="S",IF(Q357="1. Aceitou o programa",R357-B357,0),0)</f>
        <v>9</v>
      </c>
      <c r="AR357" s="45">
        <f>IF(AU357="S",IF(AND(S357&lt;&gt;"",R357&lt;&gt;""),S357-R357,0),0)</f>
        <v>0</v>
      </c>
      <c r="AS357" s="45">
        <f>IF(AU357="S",IF(Q357="1. Aceitou o programa",IF(OR(X357="Não se Aplica",X357=""),IF(OR(W357="Não se Aplica",W357=""),0,W357-V357),AVERAGE(X357-W357,W357-V357)),0),0)</f>
        <v>0</v>
      </c>
      <c r="AT357" s="45">
        <f>IF(AU357="S",IF(AND(Q357="1. Aceitou o programa",AB357="Realizada"),IFERROR(IF(AA357="",0,AA357-R357),0),0),0)</f>
        <v>0</v>
      </c>
      <c r="AU357" s="45" t="str">
        <f>_xlfn.XLOOKUP(U357,'Lista Suspensa'!$AA$20:$AA$23,'Lista Suspensa'!$AB$20:$AB$23,"N/A")</f>
        <v>S</v>
      </c>
    </row>
    <row r="358" spans="1:47" ht="12" customHeight="1" x14ac:dyDescent="0.3">
      <c r="A358" s="87" t="s">
        <v>47</v>
      </c>
      <c r="B358" s="88">
        <v>46104</v>
      </c>
      <c r="C358" s="89" t="s">
        <v>48</v>
      </c>
      <c r="D358" s="89" t="s">
        <v>49</v>
      </c>
      <c r="E358" s="189">
        <v>486535746</v>
      </c>
      <c r="F358" s="182" t="s">
        <v>1194</v>
      </c>
      <c r="G358" s="90">
        <v>7886487729</v>
      </c>
      <c r="H358" s="91">
        <v>28270</v>
      </c>
      <c r="I358" s="89"/>
      <c r="J358" s="89" t="s">
        <v>51</v>
      </c>
      <c r="K358" s="89" t="s">
        <v>76</v>
      </c>
      <c r="L358" s="89" t="s">
        <v>95</v>
      </c>
      <c r="M358" s="89" t="s">
        <v>1195</v>
      </c>
      <c r="N358" s="89" t="s">
        <v>71</v>
      </c>
      <c r="O358" s="92" t="s">
        <v>1196</v>
      </c>
      <c r="P358" s="93" t="s">
        <v>57</v>
      </c>
      <c r="Q358" s="110" t="s">
        <v>58</v>
      </c>
      <c r="R358" s="94">
        <v>46113</v>
      </c>
      <c r="S358" s="95"/>
      <c r="T358" s="95" t="s">
        <v>59</v>
      </c>
      <c r="U358" s="95" t="s">
        <v>60</v>
      </c>
      <c r="V358" s="91">
        <v>46113</v>
      </c>
      <c r="W358" s="91" t="s">
        <v>432</v>
      </c>
      <c r="X358" s="91" t="s">
        <v>432</v>
      </c>
      <c r="Y358" s="96"/>
      <c r="Z358" s="89" t="s">
        <v>2798</v>
      </c>
      <c r="AA358" s="95" t="s">
        <v>11285</v>
      </c>
      <c r="AB358" s="95" t="s">
        <v>11186</v>
      </c>
      <c r="AC358" s="95" t="s">
        <v>63</v>
      </c>
      <c r="AD358" s="95" t="s">
        <v>63</v>
      </c>
      <c r="AE358" s="95" t="s">
        <v>63</v>
      </c>
      <c r="AF358" s="95" t="s">
        <v>63</v>
      </c>
      <c r="AG358" s="194"/>
      <c r="AH358" s="95" t="s">
        <v>63</v>
      </c>
      <c r="AI358" s="97"/>
      <c r="AJ358" s="97" t="s">
        <v>65</v>
      </c>
      <c r="AK358" s="97" t="s">
        <v>66</v>
      </c>
      <c r="AL358" s="45" t="s">
        <v>67</v>
      </c>
      <c r="AM358" s="160" t="str">
        <f>MONTH(B358)&amp;"/"&amp;YEAR(B358)</f>
        <v>3/2026</v>
      </c>
      <c r="AN358" s="45">
        <f>WEEKNUM(B358)-WEEKNUM(EOMONTH(B358,-1)+1)+1</f>
        <v>4</v>
      </c>
      <c r="AO358" s="45" t="str">
        <f>MONTH(R358)&amp;"/"&amp;YEAR(R358)</f>
        <v>4/2026</v>
      </c>
      <c r="AP358" s="45">
        <f>WEEKNUM(R358)-WEEKNUM(EOMONTH(R358,-1)+1)+1</f>
        <v>1</v>
      </c>
      <c r="AQ358" s="45">
        <f>IF(AU358="S",IF(Q358="1. Aceitou o programa",R358-B358,0),0)</f>
        <v>9</v>
      </c>
      <c r="AR358" s="45">
        <f>IF(AU358="S",IF(AND(S358&lt;&gt;"",R358&lt;&gt;""),S358-R358,0),0)</f>
        <v>0</v>
      </c>
      <c r="AS358" s="45">
        <f>IF(AU358="S",IF(Q358="1. Aceitou o programa",IF(OR(X358="Não se Aplica",X358=""),IF(OR(W358="Não se Aplica",W358=""),0,W358-V358),AVERAGE(X358-W358,W358-V358)),0),0)</f>
        <v>0</v>
      </c>
      <c r="AT358" s="45">
        <f>IF(AU358="S",IF(AND(Q358="1. Aceitou o programa",AB358="Realizada"),IFERROR(IF(AA358="",0,AA358-R358),0),0),0)</f>
        <v>0</v>
      </c>
      <c r="AU358" s="45" t="str">
        <f>_xlfn.XLOOKUP(U358,'Lista Suspensa'!$AA$20:$AA$23,'Lista Suspensa'!$AB$20:$AB$23,"N/A")</f>
        <v>S</v>
      </c>
    </row>
    <row r="359" spans="1:47" ht="12" customHeight="1" x14ac:dyDescent="0.3">
      <c r="A359" s="87" t="s">
        <v>47</v>
      </c>
      <c r="B359" s="88">
        <v>46104</v>
      </c>
      <c r="C359" s="89" t="s">
        <v>48</v>
      </c>
      <c r="D359" s="89" t="s">
        <v>49</v>
      </c>
      <c r="E359" s="189">
        <v>758462506</v>
      </c>
      <c r="F359" s="182" t="s">
        <v>1197</v>
      </c>
      <c r="G359" s="90">
        <v>112688756</v>
      </c>
      <c r="H359" s="91">
        <v>23104</v>
      </c>
      <c r="I359" s="89"/>
      <c r="J359" s="89" t="s">
        <v>51</v>
      </c>
      <c r="K359" s="89" t="s">
        <v>76</v>
      </c>
      <c r="L359" s="89" t="s">
        <v>95</v>
      </c>
      <c r="M359" s="89" t="s">
        <v>1198</v>
      </c>
      <c r="N359" s="89" t="s">
        <v>97</v>
      </c>
      <c r="O359" s="92" t="s">
        <v>1199</v>
      </c>
      <c r="P359" s="93" t="s">
        <v>57</v>
      </c>
      <c r="Q359" s="110" t="s">
        <v>58</v>
      </c>
      <c r="R359" s="94">
        <v>46113</v>
      </c>
      <c r="S359" s="95"/>
      <c r="T359" s="95" t="s">
        <v>59</v>
      </c>
      <c r="U359" s="95" t="s">
        <v>60</v>
      </c>
      <c r="V359" s="91">
        <v>46113</v>
      </c>
      <c r="W359" s="91" t="s">
        <v>432</v>
      </c>
      <c r="X359" s="91" t="s">
        <v>432</v>
      </c>
      <c r="Y359" s="96"/>
      <c r="Z359" s="89" t="s">
        <v>2798</v>
      </c>
      <c r="AA359" s="95" t="s">
        <v>11286</v>
      </c>
      <c r="AB359" s="95" t="s">
        <v>11186</v>
      </c>
      <c r="AC359" s="95" t="s">
        <v>63</v>
      </c>
      <c r="AD359" s="95" t="s">
        <v>63</v>
      </c>
      <c r="AE359" s="95" t="s">
        <v>63</v>
      </c>
      <c r="AF359" s="95" t="s">
        <v>63</v>
      </c>
      <c r="AG359" s="194"/>
      <c r="AH359" s="95" t="s">
        <v>63</v>
      </c>
      <c r="AI359" s="97"/>
      <c r="AJ359" s="97" t="s">
        <v>65</v>
      </c>
      <c r="AK359" s="97" t="s">
        <v>66</v>
      </c>
      <c r="AL359" s="45" t="s">
        <v>67</v>
      </c>
      <c r="AM359" s="160" t="str">
        <f>MONTH(B359)&amp;"/"&amp;YEAR(B359)</f>
        <v>3/2026</v>
      </c>
      <c r="AN359" s="45">
        <f>WEEKNUM(B359)-WEEKNUM(EOMONTH(B359,-1)+1)+1</f>
        <v>4</v>
      </c>
      <c r="AO359" s="45" t="str">
        <f>MONTH(R359)&amp;"/"&amp;YEAR(R359)</f>
        <v>4/2026</v>
      </c>
      <c r="AP359" s="45">
        <f>WEEKNUM(R359)-WEEKNUM(EOMONTH(R359,-1)+1)+1</f>
        <v>1</v>
      </c>
      <c r="AQ359" s="45">
        <f>IF(AU359="S",IF(Q359="1. Aceitou o programa",R359-B359,0),0)</f>
        <v>9</v>
      </c>
      <c r="AR359" s="45">
        <f>IF(AU359="S",IF(AND(S359&lt;&gt;"",R359&lt;&gt;""),S359-R359,0),0)</f>
        <v>0</v>
      </c>
      <c r="AS359" s="45">
        <f>IF(AU359="S",IF(Q359="1. Aceitou o programa",IF(OR(X359="Não se Aplica",X359=""),IF(OR(W359="Não se Aplica",W359=""),0,W359-V359),AVERAGE(X359-W359,W359-V359)),0),0)</f>
        <v>0</v>
      </c>
      <c r="AT359" s="45">
        <f>IF(AU359="S",IF(AND(Q359="1. Aceitou o programa",AB359="Realizada"),IFERROR(IF(AA359="",0,AA359-R359),0),0),0)</f>
        <v>0</v>
      </c>
      <c r="AU359" s="45" t="str">
        <f>_xlfn.XLOOKUP(U359,'Lista Suspensa'!$AA$20:$AA$23,'Lista Suspensa'!$AB$20:$AB$23,"N/A")</f>
        <v>S</v>
      </c>
    </row>
    <row r="360" spans="1:47" ht="12" customHeight="1" x14ac:dyDescent="0.3">
      <c r="A360" s="87" t="s">
        <v>47</v>
      </c>
      <c r="B360" s="88">
        <v>46104</v>
      </c>
      <c r="C360" s="89" t="s">
        <v>48</v>
      </c>
      <c r="D360" s="89" t="s">
        <v>49</v>
      </c>
      <c r="E360" s="189">
        <v>223867535</v>
      </c>
      <c r="F360" s="182" t="s">
        <v>1200</v>
      </c>
      <c r="G360" s="90">
        <v>11299802869</v>
      </c>
      <c r="H360" s="91">
        <v>18996</v>
      </c>
      <c r="I360" s="89"/>
      <c r="J360" s="89" t="s">
        <v>51</v>
      </c>
      <c r="K360" s="89" t="s">
        <v>52</v>
      </c>
      <c r="L360" s="89" t="s">
        <v>85</v>
      </c>
      <c r="M360" s="89" t="s">
        <v>965</v>
      </c>
      <c r="N360" s="89" t="s">
        <v>79</v>
      </c>
      <c r="O360" s="92" t="s">
        <v>1201</v>
      </c>
      <c r="P360" s="93" t="s">
        <v>57</v>
      </c>
      <c r="Q360" s="110" t="s">
        <v>58</v>
      </c>
      <c r="R360" s="94">
        <v>46113</v>
      </c>
      <c r="S360" s="95"/>
      <c r="T360" s="95" t="s">
        <v>59</v>
      </c>
      <c r="U360" s="95" t="s">
        <v>60</v>
      </c>
      <c r="V360" s="91">
        <v>46113</v>
      </c>
      <c r="W360" s="91" t="s">
        <v>432</v>
      </c>
      <c r="X360" s="91" t="s">
        <v>432</v>
      </c>
      <c r="Y360" s="96"/>
      <c r="Z360" s="89" t="s">
        <v>2798</v>
      </c>
      <c r="AA360" s="95" t="s">
        <v>11176</v>
      </c>
      <c r="AB360" s="95" t="s">
        <v>11186</v>
      </c>
      <c r="AC360" s="95" t="s">
        <v>63</v>
      </c>
      <c r="AD360" s="95" t="s">
        <v>63</v>
      </c>
      <c r="AE360" s="95" t="s">
        <v>63</v>
      </c>
      <c r="AF360" s="95" t="s">
        <v>63</v>
      </c>
      <c r="AG360" s="194"/>
      <c r="AH360" s="95" t="s">
        <v>63</v>
      </c>
      <c r="AI360" s="97"/>
      <c r="AJ360" s="97" t="s">
        <v>65</v>
      </c>
      <c r="AK360" s="97" t="s">
        <v>66</v>
      </c>
      <c r="AL360" s="45" t="s">
        <v>67</v>
      </c>
      <c r="AM360" s="160" t="str">
        <f>MONTH(B360)&amp;"/"&amp;YEAR(B360)</f>
        <v>3/2026</v>
      </c>
      <c r="AN360" s="45">
        <f>WEEKNUM(B360)-WEEKNUM(EOMONTH(B360,-1)+1)+1</f>
        <v>4</v>
      </c>
      <c r="AO360" s="45" t="str">
        <f>MONTH(R360)&amp;"/"&amp;YEAR(R360)</f>
        <v>4/2026</v>
      </c>
      <c r="AP360" s="45">
        <f>WEEKNUM(R360)-WEEKNUM(EOMONTH(R360,-1)+1)+1</f>
        <v>1</v>
      </c>
      <c r="AQ360" s="45">
        <f>IF(AU360="S",IF(Q360="1. Aceitou o programa",R360-B360,0),0)</f>
        <v>9</v>
      </c>
      <c r="AR360" s="45">
        <f>IF(AU360="S",IF(AND(S360&lt;&gt;"",R360&lt;&gt;""),S360-R360,0),0)</f>
        <v>0</v>
      </c>
      <c r="AS360" s="45">
        <f>IF(AU360="S",IF(Q360="1. Aceitou o programa",IF(OR(X360="Não se Aplica",X360=""),IF(OR(W360="Não se Aplica",W360=""),0,W360-V360),AVERAGE(X360-W360,W360-V360)),0),0)</f>
        <v>0</v>
      </c>
      <c r="AT360" s="45">
        <f>IF(AU360="S",IF(AND(Q360="1. Aceitou o programa",AB360="Realizada"),IFERROR(IF(AA360="",0,AA360-R360),0),0),0)</f>
        <v>0</v>
      </c>
      <c r="AU360" s="45" t="str">
        <f>_xlfn.XLOOKUP(U360,'Lista Suspensa'!$AA$20:$AA$23,'Lista Suspensa'!$AB$20:$AB$23,"N/A")</f>
        <v>S</v>
      </c>
    </row>
    <row r="361" spans="1:47" ht="12" customHeight="1" x14ac:dyDescent="0.3">
      <c r="A361" s="87" t="s">
        <v>47</v>
      </c>
      <c r="B361" s="88">
        <v>46104</v>
      </c>
      <c r="C361" s="89" t="s">
        <v>48</v>
      </c>
      <c r="D361" s="89" t="s">
        <v>49</v>
      </c>
      <c r="E361" s="189">
        <v>424363259</v>
      </c>
      <c r="F361" s="182" t="s">
        <v>1202</v>
      </c>
      <c r="G361" s="90">
        <v>22871132828</v>
      </c>
      <c r="H361" s="91">
        <v>31953</v>
      </c>
      <c r="I361" s="89"/>
      <c r="J361" s="89" t="s">
        <v>84</v>
      </c>
      <c r="K361" s="89" t="s">
        <v>52</v>
      </c>
      <c r="L361" s="89" t="s">
        <v>53</v>
      </c>
      <c r="M361" s="89" t="s">
        <v>988</v>
      </c>
      <c r="N361" s="89" t="s">
        <v>79</v>
      </c>
      <c r="O361" s="92" t="s">
        <v>1203</v>
      </c>
      <c r="P361" s="93" t="s">
        <v>57</v>
      </c>
      <c r="Q361" s="110" t="s">
        <v>58</v>
      </c>
      <c r="R361" s="94">
        <v>46160</v>
      </c>
      <c r="S361" s="95"/>
      <c r="T361" s="95" t="s">
        <v>59</v>
      </c>
      <c r="U361" s="95" t="s">
        <v>60</v>
      </c>
      <c r="V361" s="91">
        <v>46113</v>
      </c>
      <c r="W361" s="91">
        <v>46160</v>
      </c>
      <c r="X361" s="91" t="s">
        <v>432</v>
      </c>
      <c r="Y361" s="96"/>
      <c r="Z361" s="89" t="s">
        <v>2798</v>
      </c>
      <c r="AA361" s="95" t="s">
        <v>11177</v>
      </c>
      <c r="AB361" s="95" t="s">
        <v>11186</v>
      </c>
      <c r="AC361" s="95" t="s">
        <v>63</v>
      </c>
      <c r="AD361" s="95" t="s">
        <v>63</v>
      </c>
      <c r="AE361" s="95" t="s">
        <v>63</v>
      </c>
      <c r="AF361" s="95" t="s">
        <v>63</v>
      </c>
      <c r="AG361" s="194" t="s">
        <v>169</v>
      </c>
      <c r="AH361" s="95" t="s">
        <v>63</v>
      </c>
      <c r="AI361" s="97"/>
      <c r="AJ361" s="97" t="s">
        <v>65</v>
      </c>
      <c r="AK361" s="97" t="s">
        <v>66</v>
      </c>
      <c r="AL361" s="45" t="s">
        <v>67</v>
      </c>
      <c r="AM361" s="160" t="str">
        <f>MONTH(B361)&amp;"/"&amp;YEAR(B361)</f>
        <v>3/2026</v>
      </c>
      <c r="AN361" s="45">
        <f>WEEKNUM(B361)-WEEKNUM(EOMONTH(B361,-1)+1)+1</f>
        <v>4</v>
      </c>
      <c r="AO361" s="45" t="str">
        <f>MONTH(R361)&amp;"/"&amp;YEAR(R361)</f>
        <v>5/2026</v>
      </c>
      <c r="AP361" s="45">
        <f>WEEKNUM(R361)-WEEKNUM(EOMONTH(R361,-1)+1)+1</f>
        <v>4</v>
      </c>
      <c r="AQ361" s="45">
        <f>IF(AU361="S",IF(Q361="1. Aceitou o programa",R361-B361,0),0)</f>
        <v>56</v>
      </c>
      <c r="AR361" s="45">
        <f>IF(AU361="S",IF(AND(S361&lt;&gt;"",R361&lt;&gt;""),S361-R361,0),0)</f>
        <v>0</v>
      </c>
      <c r="AS361" s="45">
        <f>IF(AU361="S",IF(Q361="1. Aceitou o programa",IF(OR(X361="Não se Aplica",X361=""),IF(OR(W361="Não se Aplica",W361=""),0,W361-V361),AVERAGE(X361-W361,W361-V361)),0),0)</f>
        <v>47</v>
      </c>
      <c r="AT361" s="45">
        <f>IF(AU361="S",IF(AND(Q361="1. Aceitou o programa",AB361="Realizada"),IFERROR(IF(AA361="",0,AA361-R361),0),0),0)</f>
        <v>0</v>
      </c>
      <c r="AU361" s="45" t="str">
        <f>_xlfn.XLOOKUP(U361,'Lista Suspensa'!$AA$20:$AA$23,'Lista Suspensa'!$AB$20:$AB$23,"N/A")</f>
        <v>S</v>
      </c>
    </row>
    <row r="362" spans="1:47" ht="12" customHeight="1" x14ac:dyDescent="0.3">
      <c r="A362" s="87" t="s">
        <v>47</v>
      </c>
      <c r="B362" s="88">
        <v>46104</v>
      </c>
      <c r="C362" s="89" t="s">
        <v>48</v>
      </c>
      <c r="D362" s="89" t="s">
        <v>49</v>
      </c>
      <c r="E362" s="189">
        <v>808672835</v>
      </c>
      <c r="F362" s="182" t="s">
        <v>1204</v>
      </c>
      <c r="G362" s="90">
        <v>25969795860</v>
      </c>
      <c r="H362" s="91">
        <v>22850</v>
      </c>
      <c r="I362" s="89"/>
      <c r="J362" s="89" t="s">
        <v>51</v>
      </c>
      <c r="K362" s="89" t="s">
        <v>52</v>
      </c>
      <c r="L362" s="89" t="s">
        <v>242</v>
      </c>
      <c r="M362" s="89" t="s">
        <v>1205</v>
      </c>
      <c r="N362" s="89" t="s">
        <v>97</v>
      </c>
      <c r="O362" s="92" t="s">
        <v>1206</v>
      </c>
      <c r="P362" s="93" t="s">
        <v>57</v>
      </c>
      <c r="Q362" s="110" t="s">
        <v>58</v>
      </c>
      <c r="R362" s="94">
        <v>46113</v>
      </c>
      <c r="S362" s="95"/>
      <c r="T362" s="95" t="s">
        <v>59</v>
      </c>
      <c r="U362" s="95" t="s">
        <v>60</v>
      </c>
      <c r="V362" s="91">
        <v>46113</v>
      </c>
      <c r="W362" s="91" t="s">
        <v>432</v>
      </c>
      <c r="X362" s="91" t="s">
        <v>432</v>
      </c>
      <c r="Y362" s="96"/>
      <c r="Z362" s="89" t="s">
        <v>2798</v>
      </c>
      <c r="AA362" s="95" t="s">
        <v>11178</v>
      </c>
      <c r="AB362" s="95" t="s">
        <v>11186</v>
      </c>
      <c r="AC362" s="95" t="s">
        <v>63</v>
      </c>
      <c r="AD362" s="95" t="s">
        <v>63</v>
      </c>
      <c r="AE362" s="95" t="s">
        <v>63</v>
      </c>
      <c r="AF362" s="95" t="s">
        <v>63</v>
      </c>
      <c r="AG362" s="194"/>
      <c r="AH362" s="95" t="s">
        <v>63</v>
      </c>
      <c r="AI362" s="97"/>
      <c r="AJ362" s="97" t="s">
        <v>65</v>
      </c>
      <c r="AK362" s="97" t="s">
        <v>66</v>
      </c>
      <c r="AL362" s="45" t="s">
        <v>67</v>
      </c>
      <c r="AM362" s="160" t="str">
        <f>MONTH(B362)&amp;"/"&amp;YEAR(B362)</f>
        <v>3/2026</v>
      </c>
      <c r="AN362" s="45">
        <f>WEEKNUM(B362)-WEEKNUM(EOMONTH(B362,-1)+1)+1</f>
        <v>4</v>
      </c>
      <c r="AO362" s="45" t="str">
        <f>MONTH(R362)&amp;"/"&amp;YEAR(R362)</f>
        <v>4/2026</v>
      </c>
      <c r="AP362" s="45">
        <f>WEEKNUM(R362)-WEEKNUM(EOMONTH(R362,-1)+1)+1</f>
        <v>1</v>
      </c>
      <c r="AQ362" s="45">
        <f>IF(AU362="S",IF(Q362="1. Aceitou o programa",R362-B362,0),0)</f>
        <v>9</v>
      </c>
      <c r="AR362" s="45">
        <f>IF(AU362="S",IF(AND(S362&lt;&gt;"",R362&lt;&gt;""),S362-R362,0),0)</f>
        <v>0</v>
      </c>
      <c r="AS362" s="45">
        <f>IF(AU362="S",IF(Q362="1. Aceitou o programa",IF(OR(X362="Não se Aplica",X362=""),IF(OR(W362="Não se Aplica",W362=""),0,W362-V362),AVERAGE(X362-W362,W362-V362)),0),0)</f>
        <v>0</v>
      </c>
      <c r="AT362" s="45">
        <f>IF(AU362="S",IF(AND(Q362="1. Aceitou o programa",AB362="Realizada"),IFERROR(IF(AA362="",0,AA362-R362),0),0),0)</f>
        <v>0</v>
      </c>
      <c r="AU362" s="45" t="str">
        <f>_xlfn.XLOOKUP(U362,'Lista Suspensa'!$AA$20:$AA$23,'Lista Suspensa'!$AB$20:$AB$23,"N/A")</f>
        <v>S</v>
      </c>
    </row>
    <row r="363" spans="1:47" ht="12" customHeight="1" x14ac:dyDescent="0.3">
      <c r="A363" s="87" t="s">
        <v>47</v>
      </c>
      <c r="B363" s="88">
        <v>46104</v>
      </c>
      <c r="C363" s="89" t="s">
        <v>48</v>
      </c>
      <c r="D363" s="89" t="s">
        <v>49</v>
      </c>
      <c r="E363" s="189">
        <v>451867904</v>
      </c>
      <c r="F363" s="182" t="s">
        <v>1207</v>
      </c>
      <c r="G363" s="90">
        <v>6147057898</v>
      </c>
      <c r="H363" s="91">
        <v>23913</v>
      </c>
      <c r="I363" s="89"/>
      <c r="J363" s="89" t="s">
        <v>51</v>
      </c>
      <c r="K363" s="89" t="s">
        <v>52</v>
      </c>
      <c r="L363" s="89" t="s">
        <v>85</v>
      </c>
      <c r="M363" s="89" t="s">
        <v>1208</v>
      </c>
      <c r="N363" s="89" t="s">
        <v>55</v>
      </c>
      <c r="O363" s="92" t="s">
        <v>1209</v>
      </c>
      <c r="P363" s="93" t="s">
        <v>57</v>
      </c>
      <c r="Q363" s="110" t="s">
        <v>58</v>
      </c>
      <c r="R363" s="94">
        <v>46113</v>
      </c>
      <c r="S363" s="95"/>
      <c r="T363" s="95" t="s">
        <v>59</v>
      </c>
      <c r="U363" s="95" t="s">
        <v>60</v>
      </c>
      <c r="V363" s="91">
        <v>46113</v>
      </c>
      <c r="W363" s="91" t="s">
        <v>432</v>
      </c>
      <c r="X363" s="91" t="s">
        <v>432</v>
      </c>
      <c r="Y363" s="96"/>
      <c r="Z363" s="89" t="s">
        <v>2798</v>
      </c>
      <c r="AA363" s="95" t="s">
        <v>11179</v>
      </c>
      <c r="AB363" s="95" t="s">
        <v>11186</v>
      </c>
      <c r="AC363" s="95" t="s">
        <v>63</v>
      </c>
      <c r="AD363" s="95" t="s">
        <v>63</v>
      </c>
      <c r="AE363" s="95" t="s">
        <v>63</v>
      </c>
      <c r="AF363" s="95" t="s">
        <v>63</v>
      </c>
      <c r="AG363" s="194"/>
      <c r="AH363" s="95" t="s">
        <v>63</v>
      </c>
      <c r="AI363" s="97"/>
      <c r="AJ363" s="97" t="s">
        <v>65</v>
      </c>
      <c r="AK363" s="97" t="s">
        <v>66</v>
      </c>
      <c r="AL363" s="45" t="s">
        <v>67</v>
      </c>
      <c r="AM363" s="160" t="str">
        <f>MONTH(B363)&amp;"/"&amp;YEAR(B363)</f>
        <v>3/2026</v>
      </c>
      <c r="AN363" s="45">
        <f>WEEKNUM(B363)-WEEKNUM(EOMONTH(B363,-1)+1)+1</f>
        <v>4</v>
      </c>
      <c r="AO363" s="45" t="str">
        <f>MONTH(R363)&amp;"/"&amp;YEAR(R363)</f>
        <v>4/2026</v>
      </c>
      <c r="AP363" s="45">
        <f>WEEKNUM(R363)-WEEKNUM(EOMONTH(R363,-1)+1)+1</f>
        <v>1</v>
      </c>
      <c r="AQ363" s="45">
        <f>IF(AU363="S",IF(Q363="1. Aceitou o programa",R363-B363,0),0)</f>
        <v>9</v>
      </c>
      <c r="AR363" s="45">
        <f>IF(AU363="S",IF(AND(S363&lt;&gt;"",R363&lt;&gt;""),S363-R363,0),0)</f>
        <v>0</v>
      </c>
      <c r="AS363" s="45">
        <f>IF(AU363="S",IF(Q363="1. Aceitou o programa",IF(OR(X363="Não se Aplica",X363=""),IF(OR(W363="Não se Aplica",W363=""),0,W363-V363),AVERAGE(X363-W363,W363-V363)),0),0)</f>
        <v>0</v>
      </c>
      <c r="AT363" s="45">
        <f>IF(AU363="S",IF(AND(Q363="1. Aceitou o programa",AB363="Realizada"),IFERROR(IF(AA363="",0,AA363-R363),0),0),0)</f>
        <v>0</v>
      </c>
      <c r="AU363" s="45" t="str">
        <f>_xlfn.XLOOKUP(U363,'Lista Suspensa'!$AA$20:$AA$23,'Lista Suspensa'!$AB$20:$AB$23,"N/A")</f>
        <v>S</v>
      </c>
    </row>
    <row r="364" spans="1:47" ht="12" customHeight="1" x14ac:dyDescent="0.3">
      <c r="A364" s="87" t="s">
        <v>47</v>
      </c>
      <c r="B364" s="88">
        <v>46104</v>
      </c>
      <c r="C364" s="89" t="s">
        <v>48</v>
      </c>
      <c r="D364" s="89" t="s">
        <v>49</v>
      </c>
      <c r="E364" s="189">
        <v>746364520</v>
      </c>
      <c r="F364" s="182" t="s">
        <v>1210</v>
      </c>
      <c r="G364" s="90">
        <v>88223701715</v>
      </c>
      <c r="H364" s="91">
        <v>21679</v>
      </c>
      <c r="I364" s="89"/>
      <c r="J364" s="89" t="s">
        <v>51</v>
      </c>
      <c r="K364" s="89" t="s">
        <v>76</v>
      </c>
      <c r="L364" s="89" t="s">
        <v>95</v>
      </c>
      <c r="M364" s="89" t="s">
        <v>1211</v>
      </c>
      <c r="N364" s="89" t="s">
        <v>97</v>
      </c>
      <c r="O364" s="92" t="s">
        <v>1212</v>
      </c>
      <c r="P364" s="93" t="s">
        <v>57</v>
      </c>
      <c r="Q364" s="110" t="s">
        <v>58</v>
      </c>
      <c r="R364" s="94">
        <v>46113</v>
      </c>
      <c r="S364" s="95"/>
      <c r="T364" s="95" t="s">
        <v>59</v>
      </c>
      <c r="U364" s="95" t="s">
        <v>60</v>
      </c>
      <c r="V364" s="91">
        <v>46113</v>
      </c>
      <c r="W364" s="91" t="s">
        <v>432</v>
      </c>
      <c r="X364" s="91" t="s">
        <v>432</v>
      </c>
      <c r="Y364" s="96"/>
      <c r="Z364" s="89" t="s">
        <v>2798</v>
      </c>
      <c r="AA364" s="95" t="s">
        <v>11180</v>
      </c>
      <c r="AB364" s="95" t="s">
        <v>11186</v>
      </c>
      <c r="AC364" s="95" t="s">
        <v>63</v>
      </c>
      <c r="AD364" s="95" t="s">
        <v>63</v>
      </c>
      <c r="AE364" s="95" t="s">
        <v>63</v>
      </c>
      <c r="AF364" s="95" t="s">
        <v>63</v>
      </c>
      <c r="AG364" s="194"/>
      <c r="AH364" s="95" t="s">
        <v>63</v>
      </c>
      <c r="AI364" s="97"/>
      <c r="AJ364" s="97" t="s">
        <v>65</v>
      </c>
      <c r="AK364" s="97" t="s">
        <v>66</v>
      </c>
      <c r="AL364" s="45" t="s">
        <v>67</v>
      </c>
      <c r="AM364" s="160" t="str">
        <f>MONTH(B364)&amp;"/"&amp;YEAR(B364)</f>
        <v>3/2026</v>
      </c>
      <c r="AN364" s="45">
        <f>WEEKNUM(B364)-WEEKNUM(EOMONTH(B364,-1)+1)+1</f>
        <v>4</v>
      </c>
      <c r="AO364" s="45" t="str">
        <f>MONTH(R364)&amp;"/"&amp;YEAR(R364)</f>
        <v>4/2026</v>
      </c>
      <c r="AP364" s="45">
        <f>WEEKNUM(R364)-WEEKNUM(EOMONTH(R364,-1)+1)+1</f>
        <v>1</v>
      </c>
      <c r="AQ364" s="45">
        <f>IF(AU364="S",IF(Q364="1. Aceitou o programa",R364-B364,0),0)</f>
        <v>9</v>
      </c>
      <c r="AR364" s="45">
        <f>IF(AU364="S",IF(AND(S364&lt;&gt;"",R364&lt;&gt;""),S364-R364,0),0)</f>
        <v>0</v>
      </c>
      <c r="AS364" s="45">
        <f>IF(AU364="S",IF(Q364="1. Aceitou o programa",IF(OR(X364="Não se Aplica",X364=""),IF(OR(W364="Não se Aplica",W364=""),0,W364-V364),AVERAGE(X364-W364,W364-V364)),0),0)</f>
        <v>0</v>
      </c>
      <c r="AT364" s="45">
        <f>IF(AU364="S",IF(AND(Q364="1. Aceitou o programa",AB364="Realizada"),IFERROR(IF(AA364="",0,AA364-R364),0),0),0)</f>
        <v>0</v>
      </c>
      <c r="AU364" s="45" t="str">
        <f>_xlfn.XLOOKUP(U364,'Lista Suspensa'!$AA$20:$AA$23,'Lista Suspensa'!$AB$20:$AB$23,"N/A")</f>
        <v>S</v>
      </c>
    </row>
    <row r="365" spans="1:47" ht="12" customHeight="1" x14ac:dyDescent="0.3">
      <c r="A365" s="87" t="s">
        <v>47</v>
      </c>
      <c r="B365" s="88">
        <v>46104</v>
      </c>
      <c r="C365" s="89" t="s">
        <v>48</v>
      </c>
      <c r="D365" s="89" t="s">
        <v>49</v>
      </c>
      <c r="E365" s="189">
        <v>745525393</v>
      </c>
      <c r="F365" s="182" t="s">
        <v>1213</v>
      </c>
      <c r="G365" s="90">
        <v>13603753763</v>
      </c>
      <c r="H365" s="91">
        <v>14513</v>
      </c>
      <c r="I365" s="89"/>
      <c r="J365" s="89" t="s">
        <v>51</v>
      </c>
      <c r="K365" s="89" t="s">
        <v>76</v>
      </c>
      <c r="L365" s="89" t="s">
        <v>283</v>
      </c>
      <c r="M365" s="89" t="s">
        <v>688</v>
      </c>
      <c r="N365" s="89" t="s">
        <v>71</v>
      </c>
      <c r="O365" s="92" t="s">
        <v>1214</v>
      </c>
      <c r="P365" s="93" t="s">
        <v>57</v>
      </c>
      <c r="Q365" s="110" t="s">
        <v>58</v>
      </c>
      <c r="R365" s="94">
        <v>46113</v>
      </c>
      <c r="S365" s="95"/>
      <c r="T365" s="95" t="s">
        <v>59</v>
      </c>
      <c r="U365" s="95" t="s">
        <v>60</v>
      </c>
      <c r="V365" s="91">
        <v>46113</v>
      </c>
      <c r="W365" s="91" t="s">
        <v>432</v>
      </c>
      <c r="X365" s="91" t="s">
        <v>432</v>
      </c>
      <c r="Y365" s="96"/>
      <c r="Z365" s="89" t="s">
        <v>2798</v>
      </c>
      <c r="AA365" s="95" t="s">
        <v>11181</v>
      </c>
      <c r="AB365" s="95" t="s">
        <v>11186</v>
      </c>
      <c r="AC365" s="95" t="s">
        <v>63</v>
      </c>
      <c r="AD365" s="95" t="s">
        <v>63</v>
      </c>
      <c r="AE365" s="95" t="s">
        <v>63</v>
      </c>
      <c r="AF365" s="95" t="s">
        <v>63</v>
      </c>
      <c r="AG365" s="194"/>
      <c r="AH365" s="95" t="s">
        <v>63</v>
      </c>
      <c r="AI365" s="97"/>
      <c r="AJ365" s="97" t="s">
        <v>65</v>
      </c>
      <c r="AK365" s="97" t="s">
        <v>66</v>
      </c>
      <c r="AL365" s="45" t="s">
        <v>67</v>
      </c>
      <c r="AM365" s="160" t="str">
        <f>MONTH(B365)&amp;"/"&amp;YEAR(B365)</f>
        <v>3/2026</v>
      </c>
      <c r="AN365" s="45">
        <f>WEEKNUM(B365)-WEEKNUM(EOMONTH(B365,-1)+1)+1</f>
        <v>4</v>
      </c>
      <c r="AO365" s="45" t="str">
        <f>MONTH(R365)&amp;"/"&amp;YEAR(R365)</f>
        <v>4/2026</v>
      </c>
      <c r="AP365" s="45">
        <f>WEEKNUM(R365)-WEEKNUM(EOMONTH(R365,-1)+1)+1</f>
        <v>1</v>
      </c>
      <c r="AQ365" s="45">
        <f>IF(AU365="S",IF(Q365="1. Aceitou o programa",R365-B365,0),0)</f>
        <v>9</v>
      </c>
      <c r="AR365" s="45">
        <f>IF(AU365="S",IF(AND(S365&lt;&gt;"",R365&lt;&gt;""),S365-R365,0),0)</f>
        <v>0</v>
      </c>
      <c r="AS365" s="45">
        <f>IF(AU365="S",IF(Q365="1. Aceitou o programa",IF(OR(X365="Não se Aplica",X365=""),IF(OR(W365="Não se Aplica",W365=""),0,W365-V365),AVERAGE(X365-W365,W365-V365)),0),0)</f>
        <v>0</v>
      </c>
      <c r="AT365" s="45">
        <f>IF(AU365="S",IF(AND(Q365="1. Aceitou o programa",AB365="Realizada"),IFERROR(IF(AA365="",0,AA365-R365),0),0),0)</f>
        <v>0</v>
      </c>
      <c r="AU365" s="45" t="str">
        <f>_xlfn.XLOOKUP(U365,'Lista Suspensa'!$AA$20:$AA$23,'Lista Suspensa'!$AB$20:$AB$23,"N/A")</f>
        <v>S</v>
      </c>
    </row>
    <row r="366" spans="1:47" ht="12" customHeight="1" x14ac:dyDescent="0.3">
      <c r="A366" s="87" t="s">
        <v>47</v>
      </c>
      <c r="B366" s="88">
        <v>46104</v>
      </c>
      <c r="C366" s="89" t="s">
        <v>48</v>
      </c>
      <c r="D366" s="89" t="s">
        <v>49</v>
      </c>
      <c r="E366" s="189">
        <v>30000840</v>
      </c>
      <c r="F366" s="182" t="s">
        <v>1215</v>
      </c>
      <c r="G366" s="90">
        <v>887473873</v>
      </c>
      <c r="H366" s="91">
        <v>20460</v>
      </c>
      <c r="I366" s="89"/>
      <c r="J366" s="89" t="s">
        <v>51</v>
      </c>
      <c r="K366" s="89" t="s">
        <v>52</v>
      </c>
      <c r="L366" s="89" t="s">
        <v>85</v>
      </c>
      <c r="M366" s="89" t="s">
        <v>1216</v>
      </c>
      <c r="N366" s="89" t="s">
        <v>87</v>
      </c>
      <c r="O366" s="92" t="s">
        <v>1217</v>
      </c>
      <c r="P366" s="93" t="s">
        <v>57</v>
      </c>
      <c r="Q366" s="110" t="s">
        <v>58</v>
      </c>
      <c r="R366" s="94">
        <v>46113</v>
      </c>
      <c r="S366" s="95"/>
      <c r="T366" s="95" t="s">
        <v>59</v>
      </c>
      <c r="U366" s="95" t="s">
        <v>60</v>
      </c>
      <c r="V366" s="91">
        <v>46113</v>
      </c>
      <c r="W366" s="91" t="s">
        <v>432</v>
      </c>
      <c r="X366" s="91" t="s">
        <v>432</v>
      </c>
      <c r="Y366" s="96"/>
      <c r="Z366" s="89" t="s">
        <v>2798</v>
      </c>
      <c r="AA366" s="95" t="s">
        <v>11182</v>
      </c>
      <c r="AB366" s="95" t="s">
        <v>11186</v>
      </c>
      <c r="AC366" s="95" t="s">
        <v>63</v>
      </c>
      <c r="AD366" s="95" t="s">
        <v>63</v>
      </c>
      <c r="AE366" s="95" t="s">
        <v>63</v>
      </c>
      <c r="AF366" s="95" t="s">
        <v>63</v>
      </c>
      <c r="AG366" s="194"/>
      <c r="AH366" s="95" t="s">
        <v>63</v>
      </c>
      <c r="AI366" s="97"/>
      <c r="AJ366" s="97" t="s">
        <v>65</v>
      </c>
      <c r="AK366" s="97" t="s">
        <v>66</v>
      </c>
      <c r="AL366" s="45" t="s">
        <v>67</v>
      </c>
      <c r="AM366" s="160" t="str">
        <f>MONTH(B366)&amp;"/"&amp;YEAR(B366)</f>
        <v>3/2026</v>
      </c>
      <c r="AN366" s="45">
        <f>WEEKNUM(B366)-WEEKNUM(EOMONTH(B366,-1)+1)+1</f>
        <v>4</v>
      </c>
      <c r="AO366" s="45" t="str">
        <f>MONTH(R366)&amp;"/"&amp;YEAR(R366)</f>
        <v>4/2026</v>
      </c>
      <c r="AP366" s="45">
        <f>WEEKNUM(R366)-WEEKNUM(EOMONTH(R366,-1)+1)+1</f>
        <v>1</v>
      </c>
      <c r="AQ366" s="45">
        <f>IF(AU366="S",IF(Q366="1. Aceitou o programa",R366-B366,0),0)</f>
        <v>9</v>
      </c>
      <c r="AR366" s="45">
        <f>IF(AU366="S",IF(AND(S366&lt;&gt;"",R366&lt;&gt;""),S366-R366,0),0)</f>
        <v>0</v>
      </c>
      <c r="AS366" s="45">
        <f>IF(AU366="S",IF(Q366="1. Aceitou o programa",IF(OR(X366="Não se Aplica",X366=""),IF(OR(W366="Não se Aplica",W366=""),0,W366-V366),AVERAGE(X366-W366,W366-V366)),0),0)</f>
        <v>0</v>
      </c>
      <c r="AT366" s="45">
        <f>IF(AU366="S",IF(AND(Q366="1. Aceitou o programa",AB366="Realizada"),IFERROR(IF(AA366="",0,AA366-R366),0),0),0)</f>
        <v>0</v>
      </c>
      <c r="AU366" s="45" t="str">
        <f>_xlfn.XLOOKUP(U366,'Lista Suspensa'!$AA$20:$AA$23,'Lista Suspensa'!$AB$20:$AB$23,"N/A")</f>
        <v>S</v>
      </c>
    </row>
    <row r="367" spans="1:47" ht="12" customHeight="1" x14ac:dyDescent="0.3">
      <c r="A367" s="87" t="s">
        <v>47</v>
      </c>
      <c r="B367" s="88">
        <v>46104</v>
      </c>
      <c r="C367" s="89" t="s">
        <v>48</v>
      </c>
      <c r="D367" s="89" t="s">
        <v>49</v>
      </c>
      <c r="E367" s="189">
        <v>593889169</v>
      </c>
      <c r="F367" s="182" t="s">
        <v>1218</v>
      </c>
      <c r="G367" s="90">
        <v>14527885880</v>
      </c>
      <c r="H367" s="91">
        <v>26018</v>
      </c>
      <c r="I367" s="89"/>
      <c r="J367" s="89" t="s">
        <v>51</v>
      </c>
      <c r="K367" s="89" t="s">
        <v>52</v>
      </c>
      <c r="L367" s="89" t="s">
        <v>53</v>
      </c>
      <c r="M367" s="89" t="s">
        <v>1101</v>
      </c>
      <c r="N367" s="89" t="s">
        <v>159</v>
      </c>
      <c r="O367" s="92" t="s">
        <v>1219</v>
      </c>
      <c r="P367" s="93" t="s">
        <v>57</v>
      </c>
      <c r="Q367" s="110" t="s">
        <v>58</v>
      </c>
      <c r="R367" s="94">
        <v>46113</v>
      </c>
      <c r="S367" s="95"/>
      <c r="T367" s="95" t="s">
        <v>59</v>
      </c>
      <c r="U367" s="95" t="s">
        <v>60</v>
      </c>
      <c r="V367" s="91">
        <v>46113</v>
      </c>
      <c r="W367" s="91" t="s">
        <v>432</v>
      </c>
      <c r="X367" s="91" t="s">
        <v>432</v>
      </c>
      <c r="Y367" s="96"/>
      <c r="Z367" s="89" t="s">
        <v>2798</v>
      </c>
      <c r="AA367" s="95" t="s">
        <v>11183</v>
      </c>
      <c r="AB367" s="95" t="s">
        <v>11186</v>
      </c>
      <c r="AC367" s="95" t="s">
        <v>63</v>
      </c>
      <c r="AD367" s="95" t="s">
        <v>63</v>
      </c>
      <c r="AE367" s="95" t="s">
        <v>63</v>
      </c>
      <c r="AF367" s="95" t="s">
        <v>63</v>
      </c>
      <c r="AG367" s="194"/>
      <c r="AH367" s="95" t="s">
        <v>63</v>
      </c>
      <c r="AI367" s="97"/>
      <c r="AJ367" s="97" t="s">
        <v>65</v>
      </c>
      <c r="AK367" s="97" t="s">
        <v>66</v>
      </c>
      <c r="AL367" s="45" t="s">
        <v>67</v>
      </c>
      <c r="AM367" s="160" t="str">
        <f>MONTH(B367)&amp;"/"&amp;YEAR(B367)</f>
        <v>3/2026</v>
      </c>
      <c r="AN367" s="45">
        <f>WEEKNUM(B367)-WEEKNUM(EOMONTH(B367,-1)+1)+1</f>
        <v>4</v>
      </c>
      <c r="AO367" s="45" t="str">
        <f>MONTH(R367)&amp;"/"&amp;YEAR(R367)</f>
        <v>4/2026</v>
      </c>
      <c r="AP367" s="45">
        <f>WEEKNUM(R367)-WEEKNUM(EOMONTH(R367,-1)+1)+1</f>
        <v>1</v>
      </c>
      <c r="AQ367" s="45">
        <f>IF(AU367="S",IF(Q367="1. Aceitou o programa",R367-B367,0),0)</f>
        <v>9</v>
      </c>
      <c r="AR367" s="45">
        <f>IF(AU367="S",IF(AND(S367&lt;&gt;"",R367&lt;&gt;""),S367-R367,0),0)</f>
        <v>0</v>
      </c>
      <c r="AS367" s="45">
        <f>IF(AU367="S",IF(Q367="1. Aceitou o programa",IF(OR(X367="Não se Aplica",X367=""),IF(OR(W367="Não se Aplica",W367=""),0,W367-V367),AVERAGE(X367-W367,W367-V367)),0),0)</f>
        <v>0</v>
      </c>
      <c r="AT367" s="45">
        <f>IF(AU367="S",IF(AND(Q367="1. Aceitou o programa",AB367="Realizada"),IFERROR(IF(AA367="",0,AA367-R367),0),0),0)</f>
        <v>0</v>
      </c>
      <c r="AU367" s="45" t="str">
        <f>_xlfn.XLOOKUP(U367,'Lista Suspensa'!$AA$20:$AA$23,'Lista Suspensa'!$AB$20:$AB$23,"N/A")</f>
        <v>S</v>
      </c>
    </row>
    <row r="368" spans="1:47" ht="12" customHeight="1" x14ac:dyDescent="0.3">
      <c r="A368" s="87" t="s">
        <v>47</v>
      </c>
      <c r="B368" s="88">
        <v>46104</v>
      </c>
      <c r="C368" s="89" t="s">
        <v>48</v>
      </c>
      <c r="D368" s="89" t="s">
        <v>49</v>
      </c>
      <c r="E368" s="189">
        <v>756820529</v>
      </c>
      <c r="F368" s="182" t="s">
        <v>1220</v>
      </c>
      <c r="G368" s="90">
        <v>1905002718</v>
      </c>
      <c r="H368" s="91">
        <v>20620</v>
      </c>
      <c r="I368" s="89"/>
      <c r="J368" s="89" t="s">
        <v>51</v>
      </c>
      <c r="K368" s="89" t="s">
        <v>76</v>
      </c>
      <c r="L368" s="89" t="s">
        <v>101</v>
      </c>
      <c r="M368" s="89" t="s">
        <v>960</v>
      </c>
      <c r="N368" s="89" t="s">
        <v>97</v>
      </c>
      <c r="O368" s="92" t="s">
        <v>1221</v>
      </c>
      <c r="P368" s="93" t="s">
        <v>57</v>
      </c>
      <c r="Q368" s="110" t="s">
        <v>58</v>
      </c>
      <c r="R368" s="94">
        <v>46113</v>
      </c>
      <c r="S368" s="95"/>
      <c r="T368" s="95" t="s">
        <v>59</v>
      </c>
      <c r="U368" s="95" t="s">
        <v>60</v>
      </c>
      <c r="V368" s="91">
        <v>46113</v>
      </c>
      <c r="W368" s="91" t="s">
        <v>432</v>
      </c>
      <c r="X368" s="91" t="s">
        <v>432</v>
      </c>
      <c r="Y368" s="96"/>
      <c r="Z368" s="89" t="s">
        <v>2798</v>
      </c>
      <c r="AA368" s="95" t="s">
        <v>11184</v>
      </c>
      <c r="AB368" s="95" t="s">
        <v>11186</v>
      </c>
      <c r="AC368" s="95" t="s">
        <v>63</v>
      </c>
      <c r="AD368" s="95" t="s">
        <v>63</v>
      </c>
      <c r="AE368" s="95" t="s">
        <v>63</v>
      </c>
      <c r="AF368" s="95" t="s">
        <v>63</v>
      </c>
      <c r="AG368" s="194"/>
      <c r="AH368" s="95" t="s">
        <v>63</v>
      </c>
      <c r="AI368" s="97"/>
      <c r="AJ368" s="97" t="s">
        <v>65</v>
      </c>
      <c r="AK368" s="97" t="s">
        <v>66</v>
      </c>
      <c r="AL368" s="45" t="s">
        <v>67</v>
      </c>
      <c r="AM368" s="160" t="str">
        <f>MONTH(B368)&amp;"/"&amp;YEAR(B368)</f>
        <v>3/2026</v>
      </c>
      <c r="AN368" s="45">
        <f>WEEKNUM(B368)-WEEKNUM(EOMONTH(B368,-1)+1)+1</f>
        <v>4</v>
      </c>
      <c r="AO368" s="45" t="str">
        <f>MONTH(R368)&amp;"/"&amp;YEAR(R368)</f>
        <v>4/2026</v>
      </c>
      <c r="AP368" s="45">
        <f>WEEKNUM(R368)-WEEKNUM(EOMONTH(R368,-1)+1)+1</f>
        <v>1</v>
      </c>
      <c r="AQ368" s="45">
        <f>IF(AU368="S",IF(Q368="1. Aceitou o programa",R368-B368,0),0)</f>
        <v>9</v>
      </c>
      <c r="AR368" s="45">
        <f>IF(AU368="S",IF(AND(S368&lt;&gt;"",R368&lt;&gt;""),S368-R368,0),0)</f>
        <v>0</v>
      </c>
      <c r="AS368" s="45">
        <f>IF(AU368="S",IF(Q368="1. Aceitou o programa",IF(OR(X368="Não se Aplica",X368=""),IF(OR(W368="Não se Aplica",W368=""),0,W368-V368),AVERAGE(X368-W368,W368-V368)),0),0)</f>
        <v>0</v>
      </c>
      <c r="AT368" s="45">
        <f>IF(AU368="S",IF(AND(Q368="1. Aceitou o programa",AB368="Realizada"),IFERROR(IF(AA368="",0,AA368-R368),0),0),0)</f>
        <v>0</v>
      </c>
      <c r="AU368" s="45" t="str">
        <f>_xlfn.XLOOKUP(U368,'Lista Suspensa'!$AA$20:$AA$23,'Lista Suspensa'!$AB$20:$AB$23,"N/A")</f>
        <v>S</v>
      </c>
    </row>
    <row r="369" spans="1:47" ht="12" customHeight="1" x14ac:dyDescent="0.3">
      <c r="A369" s="87" t="s">
        <v>47</v>
      </c>
      <c r="B369" s="88">
        <v>46104</v>
      </c>
      <c r="C369" s="89" t="s">
        <v>48</v>
      </c>
      <c r="D369" s="89" t="s">
        <v>49</v>
      </c>
      <c r="E369" s="189">
        <v>115565868</v>
      </c>
      <c r="F369" s="182" t="s">
        <v>1222</v>
      </c>
      <c r="G369" s="90">
        <v>35134763704</v>
      </c>
      <c r="H369" s="91">
        <v>18225</v>
      </c>
      <c r="I369" s="89"/>
      <c r="J369" s="89" t="s">
        <v>51</v>
      </c>
      <c r="K369" s="89" t="s">
        <v>76</v>
      </c>
      <c r="L369" s="89" t="s">
        <v>95</v>
      </c>
      <c r="M369" s="89" t="s">
        <v>96</v>
      </c>
      <c r="N369" s="89" t="s">
        <v>87</v>
      </c>
      <c r="O369" s="92" t="s">
        <v>1223</v>
      </c>
      <c r="P369" s="93" t="s">
        <v>57</v>
      </c>
      <c r="Q369" s="110" t="s">
        <v>58</v>
      </c>
      <c r="R369" s="94">
        <v>46113</v>
      </c>
      <c r="S369" s="95"/>
      <c r="T369" s="95" t="s">
        <v>59</v>
      </c>
      <c r="U369" s="95" t="s">
        <v>60</v>
      </c>
      <c r="V369" s="91">
        <v>46113</v>
      </c>
      <c r="W369" s="91" t="s">
        <v>432</v>
      </c>
      <c r="X369" s="91" t="s">
        <v>432</v>
      </c>
      <c r="Y369" s="96"/>
      <c r="Z369" s="89" t="s">
        <v>2798</v>
      </c>
      <c r="AA369" s="95" t="s">
        <v>11185</v>
      </c>
      <c r="AB369" s="95" t="s">
        <v>11186</v>
      </c>
      <c r="AC369" s="95" t="s">
        <v>63</v>
      </c>
      <c r="AD369" s="95" t="s">
        <v>63</v>
      </c>
      <c r="AE369" s="95" t="s">
        <v>63</v>
      </c>
      <c r="AF369" s="95" t="s">
        <v>63</v>
      </c>
      <c r="AG369" s="194"/>
      <c r="AH369" s="95" t="s">
        <v>63</v>
      </c>
      <c r="AI369" s="97"/>
      <c r="AJ369" s="97" t="s">
        <v>65</v>
      </c>
      <c r="AK369" s="97" t="s">
        <v>66</v>
      </c>
      <c r="AL369" s="45" t="s">
        <v>67</v>
      </c>
      <c r="AM369" s="160" t="str">
        <f>MONTH(B369)&amp;"/"&amp;YEAR(B369)</f>
        <v>3/2026</v>
      </c>
      <c r="AN369" s="45">
        <f>WEEKNUM(B369)-WEEKNUM(EOMONTH(B369,-1)+1)+1</f>
        <v>4</v>
      </c>
      <c r="AO369" s="45" t="str">
        <f>MONTH(R369)&amp;"/"&amp;YEAR(R369)</f>
        <v>4/2026</v>
      </c>
      <c r="AP369" s="45">
        <f>WEEKNUM(R369)-WEEKNUM(EOMONTH(R369,-1)+1)+1</f>
        <v>1</v>
      </c>
      <c r="AQ369" s="45">
        <f>IF(AU369="S",IF(Q369="1. Aceitou o programa",R369-B369,0),0)</f>
        <v>9</v>
      </c>
      <c r="AR369" s="45">
        <f>IF(AU369="S",IF(AND(S369&lt;&gt;"",R369&lt;&gt;""),S369-R369,0),0)</f>
        <v>0</v>
      </c>
      <c r="AS369" s="45">
        <f>IF(AU369="S",IF(Q369="1. Aceitou o programa",IF(OR(X369="Não se Aplica",X369=""),IF(OR(W369="Não se Aplica",W369=""),0,W369-V369),AVERAGE(X369-W369,W369-V369)),0),0)</f>
        <v>0</v>
      </c>
      <c r="AT369" s="45">
        <f>IF(AU369="S",IF(AND(Q369="1. Aceitou o programa",AB369="Realizada"),IFERROR(IF(AA369="",0,AA369-R369),0),0),0)</f>
        <v>0</v>
      </c>
      <c r="AU369" s="45" t="str">
        <f>_xlfn.XLOOKUP(U369,'Lista Suspensa'!$AA$20:$AA$23,'Lista Suspensa'!$AB$20:$AB$23,"N/A")</f>
        <v>S</v>
      </c>
    </row>
    <row r="370" spans="1:47" ht="12" customHeight="1" x14ac:dyDescent="0.3">
      <c r="A370" s="87" t="s">
        <v>47</v>
      </c>
      <c r="B370" s="88">
        <v>46104</v>
      </c>
      <c r="C370" s="89" t="s">
        <v>48</v>
      </c>
      <c r="D370" s="89" t="s">
        <v>49</v>
      </c>
      <c r="E370" s="189">
        <v>741498502</v>
      </c>
      <c r="F370" s="182" t="s">
        <v>1224</v>
      </c>
      <c r="G370" s="90">
        <v>72927925704</v>
      </c>
      <c r="H370" s="91">
        <v>19538</v>
      </c>
      <c r="I370" s="89"/>
      <c r="J370" s="89" t="s">
        <v>51</v>
      </c>
      <c r="K370" s="89" t="s">
        <v>76</v>
      </c>
      <c r="L370" s="89" t="s">
        <v>283</v>
      </c>
      <c r="M370" s="89" t="s">
        <v>1225</v>
      </c>
      <c r="N370" s="89" t="s">
        <v>71</v>
      </c>
      <c r="O370" s="92" t="s">
        <v>1226</v>
      </c>
      <c r="P370" s="93" t="s">
        <v>57</v>
      </c>
      <c r="Q370" s="110" t="s">
        <v>58</v>
      </c>
      <c r="R370" s="94">
        <v>46113</v>
      </c>
      <c r="S370" s="95"/>
      <c r="T370" s="95" t="s">
        <v>59</v>
      </c>
      <c r="U370" s="95" t="s">
        <v>60</v>
      </c>
      <c r="V370" s="91">
        <v>46113</v>
      </c>
      <c r="W370" s="91" t="s">
        <v>432</v>
      </c>
      <c r="X370" s="91" t="s">
        <v>432</v>
      </c>
      <c r="Y370" s="96"/>
      <c r="Z370" s="89" t="s">
        <v>2798</v>
      </c>
      <c r="AA370" s="95" t="s">
        <v>11287</v>
      </c>
      <c r="AB370" s="95" t="s">
        <v>11186</v>
      </c>
      <c r="AC370" s="95" t="s">
        <v>63</v>
      </c>
      <c r="AD370" s="95" t="s">
        <v>63</v>
      </c>
      <c r="AE370" s="95" t="s">
        <v>63</v>
      </c>
      <c r="AF370" s="95" t="s">
        <v>63</v>
      </c>
      <c r="AG370" s="194"/>
      <c r="AH370" s="95" t="s">
        <v>63</v>
      </c>
      <c r="AI370" s="97"/>
      <c r="AJ370" s="97" t="s">
        <v>65</v>
      </c>
      <c r="AK370" s="97" t="s">
        <v>66</v>
      </c>
      <c r="AL370" s="45" t="s">
        <v>67</v>
      </c>
      <c r="AM370" s="160" t="str">
        <f>MONTH(B370)&amp;"/"&amp;YEAR(B370)</f>
        <v>3/2026</v>
      </c>
      <c r="AN370" s="45">
        <f>WEEKNUM(B370)-WEEKNUM(EOMONTH(B370,-1)+1)+1</f>
        <v>4</v>
      </c>
      <c r="AO370" s="45" t="str">
        <f>MONTH(R370)&amp;"/"&amp;YEAR(R370)</f>
        <v>4/2026</v>
      </c>
      <c r="AP370" s="45">
        <f>WEEKNUM(R370)-WEEKNUM(EOMONTH(R370,-1)+1)+1</f>
        <v>1</v>
      </c>
      <c r="AQ370" s="45">
        <f>IF(AU370="S",IF(Q370="1. Aceitou o programa",R370-B370,0),0)</f>
        <v>9</v>
      </c>
      <c r="AR370" s="45">
        <f>IF(AU370="S",IF(AND(S370&lt;&gt;"",R370&lt;&gt;""),S370-R370,0),0)</f>
        <v>0</v>
      </c>
      <c r="AS370" s="45">
        <f>IF(AU370="S",IF(Q370="1. Aceitou o programa",IF(OR(X370="Não se Aplica",X370=""),IF(OR(W370="Não se Aplica",W370=""),0,W370-V370),AVERAGE(X370-W370,W370-V370)),0),0)</f>
        <v>0</v>
      </c>
      <c r="AT370" s="45">
        <f>IF(AU370="S",IF(AND(Q370="1. Aceitou o programa",AB370="Realizada"),IFERROR(IF(AA370="",0,AA370-R370),0),0),0)</f>
        <v>0</v>
      </c>
      <c r="AU370" s="45" t="str">
        <f>_xlfn.XLOOKUP(U370,'Lista Suspensa'!$AA$20:$AA$23,'Lista Suspensa'!$AB$20:$AB$23,"N/A")</f>
        <v>S</v>
      </c>
    </row>
    <row r="371" spans="1:47" ht="12" customHeight="1" x14ac:dyDescent="0.3">
      <c r="A371" s="87" t="s">
        <v>47</v>
      </c>
      <c r="B371" s="88">
        <v>46104</v>
      </c>
      <c r="C371" s="89" t="s">
        <v>48</v>
      </c>
      <c r="D371" s="89" t="s">
        <v>49</v>
      </c>
      <c r="E371" s="189">
        <v>754362639</v>
      </c>
      <c r="F371" s="182" t="s">
        <v>1227</v>
      </c>
      <c r="G371" s="90">
        <v>39888592734</v>
      </c>
      <c r="H371" s="91">
        <v>20607</v>
      </c>
      <c r="I371" s="89"/>
      <c r="J371" s="89" t="s">
        <v>51</v>
      </c>
      <c r="K371" s="89" t="s">
        <v>76</v>
      </c>
      <c r="L371" s="89" t="s">
        <v>95</v>
      </c>
      <c r="M371" s="89" t="s">
        <v>435</v>
      </c>
      <c r="N371" s="89" t="s">
        <v>55</v>
      </c>
      <c r="O371" s="92" t="s">
        <v>1228</v>
      </c>
      <c r="P371" s="93" t="s">
        <v>57</v>
      </c>
      <c r="Q371" s="110" t="s">
        <v>58</v>
      </c>
      <c r="R371" s="94">
        <v>46113</v>
      </c>
      <c r="S371" s="95"/>
      <c r="T371" s="95" t="s">
        <v>59</v>
      </c>
      <c r="U371" s="95" t="s">
        <v>60</v>
      </c>
      <c r="V371" s="91">
        <v>46113</v>
      </c>
      <c r="W371" s="91" t="s">
        <v>432</v>
      </c>
      <c r="X371" s="91" t="s">
        <v>432</v>
      </c>
      <c r="Y371" s="96"/>
      <c r="Z371" s="89" t="s">
        <v>2798</v>
      </c>
      <c r="AA371" s="95" t="s">
        <v>11288</v>
      </c>
      <c r="AB371" s="95" t="s">
        <v>11186</v>
      </c>
      <c r="AC371" s="95" t="s">
        <v>63</v>
      </c>
      <c r="AD371" s="95" t="s">
        <v>63</v>
      </c>
      <c r="AE371" s="95" t="s">
        <v>63</v>
      </c>
      <c r="AF371" s="95" t="s">
        <v>63</v>
      </c>
      <c r="AG371" s="194"/>
      <c r="AH371" s="95" t="s">
        <v>63</v>
      </c>
      <c r="AI371" s="97"/>
      <c r="AJ371" s="97" t="s">
        <v>65</v>
      </c>
      <c r="AK371" s="97" t="s">
        <v>66</v>
      </c>
      <c r="AL371" s="45" t="s">
        <v>67</v>
      </c>
      <c r="AM371" s="160" t="str">
        <f>MONTH(B371)&amp;"/"&amp;YEAR(B371)</f>
        <v>3/2026</v>
      </c>
      <c r="AN371" s="45">
        <f>WEEKNUM(B371)-WEEKNUM(EOMONTH(B371,-1)+1)+1</f>
        <v>4</v>
      </c>
      <c r="AO371" s="45" t="str">
        <f>MONTH(R371)&amp;"/"&amp;YEAR(R371)</f>
        <v>4/2026</v>
      </c>
      <c r="AP371" s="45">
        <f>WEEKNUM(R371)-WEEKNUM(EOMONTH(R371,-1)+1)+1</f>
        <v>1</v>
      </c>
      <c r="AQ371" s="45">
        <f>IF(AU371="S",IF(Q371="1. Aceitou o programa",R371-B371,0),0)</f>
        <v>9</v>
      </c>
      <c r="AR371" s="45">
        <f>IF(AU371="S",IF(AND(S371&lt;&gt;"",R371&lt;&gt;""),S371-R371,0),0)</f>
        <v>0</v>
      </c>
      <c r="AS371" s="45">
        <f>IF(AU371="S",IF(Q371="1. Aceitou o programa",IF(OR(X371="Não se Aplica",X371=""),IF(OR(W371="Não se Aplica",W371=""),0,W371-V371),AVERAGE(X371-W371,W371-V371)),0),0)</f>
        <v>0</v>
      </c>
      <c r="AT371" s="45">
        <f>IF(AU371="S",IF(AND(Q371="1. Aceitou o programa",AB371="Realizada"),IFERROR(IF(AA371="",0,AA371-R371),0),0),0)</f>
        <v>0</v>
      </c>
      <c r="AU371" s="45" t="str">
        <f>_xlfn.XLOOKUP(U371,'Lista Suspensa'!$AA$20:$AA$23,'Lista Suspensa'!$AB$20:$AB$23,"N/A")</f>
        <v>S</v>
      </c>
    </row>
    <row r="372" spans="1:47" ht="12" customHeight="1" x14ac:dyDescent="0.3">
      <c r="A372" s="87" t="s">
        <v>47</v>
      </c>
      <c r="B372" s="88">
        <v>46104</v>
      </c>
      <c r="C372" s="89" t="s">
        <v>48</v>
      </c>
      <c r="D372" s="89" t="s">
        <v>49</v>
      </c>
      <c r="E372" s="189">
        <v>783334141</v>
      </c>
      <c r="F372" s="182" t="s">
        <v>1229</v>
      </c>
      <c r="G372" s="90">
        <v>23174483840</v>
      </c>
      <c r="H372" s="91">
        <v>18361</v>
      </c>
      <c r="I372" s="89"/>
      <c r="J372" s="89" t="s">
        <v>51</v>
      </c>
      <c r="K372" s="89" t="s">
        <v>52</v>
      </c>
      <c r="L372" s="89" t="s">
        <v>85</v>
      </c>
      <c r="M372" s="89" t="s">
        <v>1230</v>
      </c>
      <c r="N372" s="89" t="s">
        <v>97</v>
      </c>
      <c r="O372" s="92" t="s">
        <v>1231</v>
      </c>
      <c r="P372" s="93" t="s">
        <v>57</v>
      </c>
      <c r="Q372" s="110" t="s">
        <v>58</v>
      </c>
      <c r="R372" s="94">
        <v>46113</v>
      </c>
      <c r="S372" s="95"/>
      <c r="T372" s="95" t="s">
        <v>59</v>
      </c>
      <c r="U372" s="95" t="s">
        <v>60</v>
      </c>
      <c r="V372" s="91">
        <v>46113</v>
      </c>
      <c r="W372" s="91" t="s">
        <v>432</v>
      </c>
      <c r="X372" s="91" t="s">
        <v>432</v>
      </c>
      <c r="Y372" s="96"/>
      <c r="Z372" s="89" t="s">
        <v>2798</v>
      </c>
      <c r="AA372" s="95" t="s">
        <v>11289</v>
      </c>
      <c r="AB372" s="95" t="s">
        <v>11186</v>
      </c>
      <c r="AC372" s="95" t="s">
        <v>63</v>
      </c>
      <c r="AD372" s="95" t="s">
        <v>63</v>
      </c>
      <c r="AE372" s="95" t="s">
        <v>63</v>
      </c>
      <c r="AF372" s="95" t="s">
        <v>63</v>
      </c>
      <c r="AG372" s="194"/>
      <c r="AH372" s="95" t="s">
        <v>63</v>
      </c>
      <c r="AI372" s="97"/>
      <c r="AJ372" s="97" t="s">
        <v>65</v>
      </c>
      <c r="AK372" s="97" t="s">
        <v>66</v>
      </c>
      <c r="AL372" s="45" t="s">
        <v>67</v>
      </c>
      <c r="AM372" s="160" t="str">
        <f>MONTH(B372)&amp;"/"&amp;YEAR(B372)</f>
        <v>3/2026</v>
      </c>
      <c r="AN372" s="45">
        <f>WEEKNUM(B372)-WEEKNUM(EOMONTH(B372,-1)+1)+1</f>
        <v>4</v>
      </c>
      <c r="AO372" s="45" t="str">
        <f>MONTH(R372)&amp;"/"&amp;YEAR(R372)</f>
        <v>4/2026</v>
      </c>
      <c r="AP372" s="45">
        <f>WEEKNUM(R372)-WEEKNUM(EOMONTH(R372,-1)+1)+1</f>
        <v>1</v>
      </c>
      <c r="AQ372" s="45">
        <f>IF(AU372="S",IF(Q372="1. Aceitou o programa",R372-B372,0),0)</f>
        <v>9</v>
      </c>
      <c r="AR372" s="45">
        <f>IF(AU372="S",IF(AND(S372&lt;&gt;"",R372&lt;&gt;""),S372-R372,0),0)</f>
        <v>0</v>
      </c>
      <c r="AS372" s="45">
        <f>IF(AU372="S",IF(Q372="1. Aceitou o programa",IF(OR(X372="Não se Aplica",X372=""),IF(OR(W372="Não se Aplica",W372=""),0,W372-V372),AVERAGE(X372-W372,W372-V372)),0),0)</f>
        <v>0</v>
      </c>
      <c r="AT372" s="45">
        <f>IF(AU372="S",IF(AND(Q372="1. Aceitou o programa",AB372="Realizada"),IFERROR(IF(AA372="",0,AA372-R372),0),0),0)</f>
        <v>0</v>
      </c>
      <c r="AU372" s="45" t="str">
        <f>_xlfn.XLOOKUP(U372,'Lista Suspensa'!$AA$20:$AA$23,'Lista Suspensa'!$AB$20:$AB$23,"N/A")</f>
        <v>S</v>
      </c>
    </row>
    <row r="373" spans="1:47" ht="12" customHeight="1" x14ac:dyDescent="0.3">
      <c r="A373" s="87" t="s">
        <v>47</v>
      </c>
      <c r="B373" s="88">
        <v>46104</v>
      </c>
      <c r="C373" s="89" t="s">
        <v>48</v>
      </c>
      <c r="D373" s="89" t="s">
        <v>49</v>
      </c>
      <c r="E373" s="189">
        <v>594084652</v>
      </c>
      <c r="F373" s="182" t="s">
        <v>1232</v>
      </c>
      <c r="G373" s="90">
        <v>18599377809</v>
      </c>
      <c r="H373" s="91">
        <v>17338</v>
      </c>
      <c r="I373" s="89"/>
      <c r="J373" s="89" t="s">
        <v>51</v>
      </c>
      <c r="K373" s="89" t="s">
        <v>52</v>
      </c>
      <c r="L373" s="89" t="s">
        <v>53</v>
      </c>
      <c r="M373" s="89" t="s">
        <v>1233</v>
      </c>
      <c r="N373" s="89" t="s">
        <v>159</v>
      </c>
      <c r="O373" s="92" t="s">
        <v>1234</v>
      </c>
      <c r="P373" s="93" t="s">
        <v>57</v>
      </c>
      <c r="Q373" s="110" t="s">
        <v>58</v>
      </c>
      <c r="R373" s="94">
        <v>46113</v>
      </c>
      <c r="S373" s="95"/>
      <c r="T373" s="95" t="s">
        <v>59</v>
      </c>
      <c r="U373" s="95" t="s">
        <v>60</v>
      </c>
      <c r="V373" s="91">
        <v>46113</v>
      </c>
      <c r="W373" s="91" t="s">
        <v>432</v>
      </c>
      <c r="X373" s="91" t="s">
        <v>432</v>
      </c>
      <c r="Y373" s="96"/>
      <c r="Z373" s="89" t="s">
        <v>2798</v>
      </c>
      <c r="AA373" s="95" t="s">
        <v>11290</v>
      </c>
      <c r="AB373" s="95" t="s">
        <v>11186</v>
      </c>
      <c r="AC373" s="95" t="s">
        <v>63</v>
      </c>
      <c r="AD373" s="95" t="s">
        <v>63</v>
      </c>
      <c r="AE373" s="95" t="s">
        <v>63</v>
      </c>
      <c r="AF373" s="95" t="s">
        <v>63</v>
      </c>
      <c r="AG373" s="194"/>
      <c r="AH373" s="95" t="s">
        <v>63</v>
      </c>
      <c r="AI373" s="97"/>
      <c r="AJ373" s="97" t="s">
        <v>65</v>
      </c>
      <c r="AK373" s="97" t="s">
        <v>66</v>
      </c>
      <c r="AL373" s="45" t="s">
        <v>67</v>
      </c>
      <c r="AM373" s="160" t="str">
        <f>MONTH(B373)&amp;"/"&amp;YEAR(B373)</f>
        <v>3/2026</v>
      </c>
      <c r="AN373" s="45">
        <f>WEEKNUM(B373)-WEEKNUM(EOMONTH(B373,-1)+1)+1</f>
        <v>4</v>
      </c>
      <c r="AO373" s="45" t="str">
        <f>MONTH(R373)&amp;"/"&amp;YEAR(R373)</f>
        <v>4/2026</v>
      </c>
      <c r="AP373" s="45">
        <f>WEEKNUM(R373)-WEEKNUM(EOMONTH(R373,-1)+1)+1</f>
        <v>1</v>
      </c>
      <c r="AQ373" s="45">
        <f>IF(AU373="S",IF(Q373="1. Aceitou o programa",R373-B373,0),0)</f>
        <v>9</v>
      </c>
      <c r="AR373" s="45">
        <f>IF(AU373="S",IF(AND(S373&lt;&gt;"",R373&lt;&gt;""),S373-R373,0),0)</f>
        <v>0</v>
      </c>
      <c r="AS373" s="45">
        <f>IF(AU373="S",IF(Q373="1. Aceitou o programa",IF(OR(X373="Não se Aplica",X373=""),IF(OR(W373="Não se Aplica",W373=""),0,W373-V373),AVERAGE(X373-W373,W373-V373)),0),0)</f>
        <v>0</v>
      </c>
      <c r="AT373" s="45">
        <f>IF(AU373="S",IF(AND(Q373="1. Aceitou o programa",AB373="Realizada"),IFERROR(IF(AA373="",0,AA373-R373),0),0),0)</f>
        <v>0</v>
      </c>
      <c r="AU373" s="45" t="str">
        <f>_xlfn.XLOOKUP(U373,'Lista Suspensa'!$AA$20:$AA$23,'Lista Suspensa'!$AB$20:$AB$23,"N/A")</f>
        <v>S</v>
      </c>
    </row>
    <row r="374" spans="1:47" ht="12" customHeight="1" x14ac:dyDescent="0.3">
      <c r="A374" s="87" t="s">
        <v>47</v>
      </c>
      <c r="B374" s="88">
        <v>46104</v>
      </c>
      <c r="C374" s="89" t="s">
        <v>48</v>
      </c>
      <c r="D374" s="89" t="s">
        <v>49</v>
      </c>
      <c r="E374" s="189">
        <v>593879686</v>
      </c>
      <c r="F374" s="182" t="s">
        <v>1235</v>
      </c>
      <c r="G374" s="90">
        <v>7838154847</v>
      </c>
      <c r="H374" s="91">
        <v>24785</v>
      </c>
      <c r="I374" s="89"/>
      <c r="J374" s="89" t="s">
        <v>51</v>
      </c>
      <c r="K374" s="89" t="s">
        <v>52</v>
      </c>
      <c r="L374" s="89" t="s">
        <v>53</v>
      </c>
      <c r="M374" s="89" t="s">
        <v>1236</v>
      </c>
      <c r="N374" s="89" t="s">
        <v>159</v>
      </c>
      <c r="O374" s="92" t="s">
        <v>1237</v>
      </c>
      <c r="P374" s="93" t="s">
        <v>57</v>
      </c>
      <c r="Q374" s="110" t="s">
        <v>58</v>
      </c>
      <c r="R374" s="94">
        <v>46113</v>
      </c>
      <c r="S374" s="95"/>
      <c r="T374" s="95" t="s">
        <v>59</v>
      </c>
      <c r="U374" s="95" t="s">
        <v>60</v>
      </c>
      <c r="V374" s="91">
        <v>46113</v>
      </c>
      <c r="W374" s="91" t="s">
        <v>432</v>
      </c>
      <c r="X374" s="91" t="s">
        <v>432</v>
      </c>
      <c r="Y374" s="96"/>
      <c r="Z374" s="89" t="s">
        <v>2798</v>
      </c>
      <c r="AA374" s="95" t="s">
        <v>11291</v>
      </c>
      <c r="AB374" s="95" t="s">
        <v>11186</v>
      </c>
      <c r="AC374" s="95" t="s">
        <v>63</v>
      </c>
      <c r="AD374" s="95" t="s">
        <v>63</v>
      </c>
      <c r="AE374" s="95" t="s">
        <v>63</v>
      </c>
      <c r="AF374" s="95" t="s">
        <v>63</v>
      </c>
      <c r="AG374" s="194"/>
      <c r="AH374" s="95" t="s">
        <v>63</v>
      </c>
      <c r="AI374" s="97"/>
      <c r="AJ374" s="97" t="s">
        <v>65</v>
      </c>
      <c r="AK374" s="97" t="s">
        <v>66</v>
      </c>
      <c r="AL374" s="45" t="s">
        <v>67</v>
      </c>
      <c r="AM374" s="160" t="str">
        <f>MONTH(B374)&amp;"/"&amp;YEAR(B374)</f>
        <v>3/2026</v>
      </c>
      <c r="AN374" s="45">
        <f>WEEKNUM(B374)-WEEKNUM(EOMONTH(B374,-1)+1)+1</f>
        <v>4</v>
      </c>
      <c r="AO374" s="45" t="str">
        <f>MONTH(R374)&amp;"/"&amp;YEAR(R374)</f>
        <v>4/2026</v>
      </c>
      <c r="AP374" s="45">
        <f>WEEKNUM(R374)-WEEKNUM(EOMONTH(R374,-1)+1)+1</f>
        <v>1</v>
      </c>
      <c r="AQ374" s="45">
        <f>IF(AU374="S",IF(Q374="1. Aceitou o programa",R374-B374,0),0)</f>
        <v>9</v>
      </c>
      <c r="AR374" s="45">
        <f>IF(AU374="S",IF(AND(S374&lt;&gt;"",R374&lt;&gt;""),S374-R374,0),0)</f>
        <v>0</v>
      </c>
      <c r="AS374" s="45">
        <f>IF(AU374="S",IF(Q374="1. Aceitou o programa",IF(OR(X374="Não se Aplica",X374=""),IF(OR(W374="Não se Aplica",W374=""),0,W374-V374),AVERAGE(X374-W374,W374-V374)),0),0)</f>
        <v>0</v>
      </c>
      <c r="AT374" s="45">
        <f>IF(AU374="S",IF(AND(Q374="1. Aceitou o programa",AB374="Realizada"),IFERROR(IF(AA374="",0,AA374-R374),0),0),0)</f>
        <v>0</v>
      </c>
      <c r="AU374" s="45" t="str">
        <f>_xlfn.XLOOKUP(U374,'Lista Suspensa'!$AA$20:$AA$23,'Lista Suspensa'!$AB$20:$AB$23,"N/A")</f>
        <v>S</v>
      </c>
    </row>
    <row r="375" spans="1:47" ht="12" customHeight="1" x14ac:dyDescent="0.3">
      <c r="A375" s="87" t="s">
        <v>47</v>
      </c>
      <c r="B375" s="88">
        <v>46104</v>
      </c>
      <c r="C375" s="89" t="s">
        <v>48</v>
      </c>
      <c r="D375" s="89" t="s">
        <v>49</v>
      </c>
      <c r="E375" s="189">
        <v>73750433</v>
      </c>
      <c r="F375" s="182" t="s">
        <v>1238</v>
      </c>
      <c r="G375" s="90">
        <v>18349111844</v>
      </c>
      <c r="H375" s="91">
        <v>26884</v>
      </c>
      <c r="I375" s="89"/>
      <c r="J375" s="89" t="s">
        <v>51</v>
      </c>
      <c r="K375" s="89" t="s">
        <v>52</v>
      </c>
      <c r="L375" s="89" t="s">
        <v>85</v>
      </c>
      <c r="M375" s="89" t="s">
        <v>604</v>
      </c>
      <c r="N375" s="89" t="s">
        <v>159</v>
      </c>
      <c r="O375" s="92" t="s">
        <v>1239</v>
      </c>
      <c r="P375" s="93" t="s">
        <v>57</v>
      </c>
      <c r="Q375" s="110" t="s">
        <v>58</v>
      </c>
      <c r="R375" s="94">
        <v>46113</v>
      </c>
      <c r="S375" s="95"/>
      <c r="T375" s="95" t="s">
        <v>59</v>
      </c>
      <c r="U375" s="95" t="s">
        <v>60</v>
      </c>
      <c r="V375" s="91">
        <v>46113</v>
      </c>
      <c r="W375" s="91" t="s">
        <v>432</v>
      </c>
      <c r="X375" s="91" t="s">
        <v>432</v>
      </c>
      <c r="Y375" s="96"/>
      <c r="Z375" s="89" t="s">
        <v>2798</v>
      </c>
      <c r="AA375" s="95" t="s">
        <v>11292</v>
      </c>
      <c r="AB375" s="95" t="s">
        <v>11186</v>
      </c>
      <c r="AC375" s="95" t="s">
        <v>63</v>
      </c>
      <c r="AD375" s="95" t="s">
        <v>63</v>
      </c>
      <c r="AE375" s="95" t="s">
        <v>63</v>
      </c>
      <c r="AF375" s="95" t="s">
        <v>63</v>
      </c>
      <c r="AG375" s="194"/>
      <c r="AH375" s="95" t="s">
        <v>63</v>
      </c>
      <c r="AI375" s="97"/>
      <c r="AJ375" s="97" t="s">
        <v>65</v>
      </c>
      <c r="AK375" s="97" t="s">
        <v>66</v>
      </c>
      <c r="AL375" s="45" t="s">
        <v>67</v>
      </c>
      <c r="AM375" s="160" t="str">
        <f>MONTH(B375)&amp;"/"&amp;YEAR(B375)</f>
        <v>3/2026</v>
      </c>
      <c r="AN375" s="45">
        <f>WEEKNUM(B375)-WEEKNUM(EOMONTH(B375,-1)+1)+1</f>
        <v>4</v>
      </c>
      <c r="AO375" s="45" t="str">
        <f>MONTH(R375)&amp;"/"&amp;YEAR(R375)</f>
        <v>4/2026</v>
      </c>
      <c r="AP375" s="45">
        <f>WEEKNUM(R375)-WEEKNUM(EOMONTH(R375,-1)+1)+1</f>
        <v>1</v>
      </c>
      <c r="AQ375" s="45">
        <f>IF(AU375="S",IF(Q375="1. Aceitou o programa",R375-B375,0),0)</f>
        <v>9</v>
      </c>
      <c r="AR375" s="45">
        <f>IF(AU375="S",IF(AND(S375&lt;&gt;"",R375&lt;&gt;""),S375-R375,0),0)</f>
        <v>0</v>
      </c>
      <c r="AS375" s="45">
        <f>IF(AU375="S",IF(Q375="1. Aceitou o programa",IF(OR(X375="Não se Aplica",X375=""),IF(OR(W375="Não se Aplica",W375=""),0,W375-V375),AVERAGE(X375-W375,W375-V375)),0),0)</f>
        <v>0</v>
      </c>
      <c r="AT375" s="45">
        <f>IF(AU375="S",IF(AND(Q375="1. Aceitou o programa",AB375="Realizada"),IFERROR(IF(AA375="",0,AA375-R375),0),0),0)</f>
        <v>0</v>
      </c>
      <c r="AU375" s="45" t="str">
        <f>_xlfn.XLOOKUP(U375,'Lista Suspensa'!$AA$20:$AA$23,'Lista Suspensa'!$AB$20:$AB$23,"N/A")</f>
        <v>S</v>
      </c>
    </row>
    <row r="376" spans="1:47" ht="12" customHeight="1" x14ac:dyDescent="0.3">
      <c r="A376" s="87" t="s">
        <v>47</v>
      </c>
      <c r="B376" s="88">
        <v>46104</v>
      </c>
      <c r="C376" s="89" t="s">
        <v>48</v>
      </c>
      <c r="D376" s="89" t="s">
        <v>49</v>
      </c>
      <c r="E376" s="189">
        <v>452272777</v>
      </c>
      <c r="F376" s="182" t="s">
        <v>1240</v>
      </c>
      <c r="G376" s="90">
        <v>1317590864</v>
      </c>
      <c r="H376" s="91">
        <v>21748</v>
      </c>
      <c r="I376" s="89"/>
      <c r="J376" s="89" t="s">
        <v>51</v>
      </c>
      <c r="K376" s="89" t="s">
        <v>52</v>
      </c>
      <c r="L376" s="89" t="s">
        <v>85</v>
      </c>
      <c r="M376" s="89" t="s">
        <v>1241</v>
      </c>
      <c r="N376" s="89" t="s">
        <v>79</v>
      </c>
      <c r="O376" s="92" t="s">
        <v>1242</v>
      </c>
      <c r="P376" s="93" t="s">
        <v>57</v>
      </c>
      <c r="Q376" s="110" t="s">
        <v>58</v>
      </c>
      <c r="R376" s="94">
        <v>46113</v>
      </c>
      <c r="S376" s="95"/>
      <c r="T376" s="95" t="s">
        <v>59</v>
      </c>
      <c r="U376" s="95" t="s">
        <v>60</v>
      </c>
      <c r="V376" s="91">
        <v>46113</v>
      </c>
      <c r="W376" s="91" t="s">
        <v>432</v>
      </c>
      <c r="X376" s="91" t="s">
        <v>432</v>
      </c>
      <c r="Y376" s="96"/>
      <c r="Z376" s="89" t="s">
        <v>2798</v>
      </c>
      <c r="AA376" s="95" t="s">
        <v>11293</v>
      </c>
      <c r="AB376" s="95" t="s">
        <v>11186</v>
      </c>
      <c r="AC376" s="95" t="s">
        <v>63</v>
      </c>
      <c r="AD376" s="95" t="s">
        <v>63</v>
      </c>
      <c r="AE376" s="95" t="s">
        <v>63</v>
      </c>
      <c r="AF376" s="95" t="s">
        <v>63</v>
      </c>
      <c r="AG376" s="194"/>
      <c r="AH376" s="95" t="s">
        <v>63</v>
      </c>
      <c r="AI376" s="97"/>
      <c r="AJ376" s="97" t="s">
        <v>65</v>
      </c>
      <c r="AK376" s="97" t="s">
        <v>66</v>
      </c>
      <c r="AL376" s="45" t="s">
        <v>67</v>
      </c>
      <c r="AM376" s="160" t="str">
        <f>MONTH(B376)&amp;"/"&amp;YEAR(B376)</f>
        <v>3/2026</v>
      </c>
      <c r="AN376" s="45">
        <f>WEEKNUM(B376)-WEEKNUM(EOMONTH(B376,-1)+1)+1</f>
        <v>4</v>
      </c>
      <c r="AO376" s="45" t="str">
        <f>MONTH(R376)&amp;"/"&amp;YEAR(R376)</f>
        <v>4/2026</v>
      </c>
      <c r="AP376" s="45">
        <f>WEEKNUM(R376)-WEEKNUM(EOMONTH(R376,-1)+1)+1</f>
        <v>1</v>
      </c>
      <c r="AQ376" s="45">
        <f>IF(AU376="S",IF(Q376="1. Aceitou o programa",R376-B376,0),0)</f>
        <v>9</v>
      </c>
      <c r="AR376" s="45">
        <f>IF(AU376="S",IF(AND(S376&lt;&gt;"",R376&lt;&gt;""),S376-R376,0),0)</f>
        <v>0</v>
      </c>
      <c r="AS376" s="45">
        <f>IF(AU376="S",IF(Q376="1. Aceitou o programa",IF(OR(X376="Não se Aplica",X376=""),IF(OR(W376="Não se Aplica",W376=""),0,W376-V376),AVERAGE(X376-W376,W376-V376)),0),0)</f>
        <v>0</v>
      </c>
      <c r="AT376" s="45">
        <f>IF(AU376="S",IF(AND(Q376="1. Aceitou o programa",AB376="Realizada"),IFERROR(IF(AA376="",0,AA376-R376),0),0),0)</f>
        <v>0</v>
      </c>
      <c r="AU376" s="45" t="str">
        <f>_xlfn.XLOOKUP(U376,'Lista Suspensa'!$AA$20:$AA$23,'Lista Suspensa'!$AB$20:$AB$23,"N/A")</f>
        <v>S</v>
      </c>
    </row>
    <row r="377" spans="1:47" ht="12" customHeight="1" x14ac:dyDescent="0.3">
      <c r="A377" s="87" t="s">
        <v>47</v>
      </c>
      <c r="B377" s="88">
        <v>46104</v>
      </c>
      <c r="C377" s="89" t="s">
        <v>48</v>
      </c>
      <c r="D377" s="89" t="s">
        <v>49</v>
      </c>
      <c r="E377" s="189">
        <v>87740032</v>
      </c>
      <c r="F377" s="182" t="s">
        <v>1243</v>
      </c>
      <c r="G377" s="90">
        <v>27353036320</v>
      </c>
      <c r="H377" s="91">
        <v>24724</v>
      </c>
      <c r="I377" s="89"/>
      <c r="J377" s="89" t="s">
        <v>51</v>
      </c>
      <c r="K377" s="89" t="s">
        <v>52</v>
      </c>
      <c r="L377" s="89" t="s">
        <v>85</v>
      </c>
      <c r="M377" s="89" t="s">
        <v>218</v>
      </c>
      <c r="N377" s="89" t="s">
        <v>150</v>
      </c>
      <c r="O377" s="92" t="s">
        <v>1244</v>
      </c>
      <c r="P377" s="93" t="s">
        <v>57</v>
      </c>
      <c r="Q377" s="110" t="s">
        <v>58</v>
      </c>
      <c r="R377" s="94">
        <v>46113</v>
      </c>
      <c r="S377" s="95"/>
      <c r="T377" s="95" t="s">
        <v>59</v>
      </c>
      <c r="U377" s="95" t="s">
        <v>60</v>
      </c>
      <c r="V377" s="91">
        <v>46113</v>
      </c>
      <c r="W377" s="91" t="s">
        <v>432</v>
      </c>
      <c r="X377" s="91" t="s">
        <v>432</v>
      </c>
      <c r="Y377" s="96"/>
      <c r="Z377" s="89" t="s">
        <v>2798</v>
      </c>
      <c r="AA377" s="95" t="s">
        <v>11294</v>
      </c>
      <c r="AB377" s="95" t="s">
        <v>11186</v>
      </c>
      <c r="AC377" s="95" t="s">
        <v>63</v>
      </c>
      <c r="AD377" s="95" t="s">
        <v>63</v>
      </c>
      <c r="AE377" s="95" t="s">
        <v>63</v>
      </c>
      <c r="AF377" s="95" t="s">
        <v>63</v>
      </c>
      <c r="AG377" s="194"/>
      <c r="AH377" s="95" t="s">
        <v>63</v>
      </c>
      <c r="AI377" s="97"/>
      <c r="AJ377" s="97" t="s">
        <v>65</v>
      </c>
      <c r="AK377" s="97" t="s">
        <v>66</v>
      </c>
      <c r="AL377" s="45" t="s">
        <v>67</v>
      </c>
      <c r="AM377" s="160" t="str">
        <f>MONTH(B377)&amp;"/"&amp;YEAR(B377)</f>
        <v>3/2026</v>
      </c>
      <c r="AN377" s="45">
        <f>WEEKNUM(B377)-WEEKNUM(EOMONTH(B377,-1)+1)+1</f>
        <v>4</v>
      </c>
      <c r="AO377" s="45" t="str">
        <f>MONTH(R377)&amp;"/"&amp;YEAR(R377)</f>
        <v>4/2026</v>
      </c>
      <c r="AP377" s="45">
        <f>WEEKNUM(R377)-WEEKNUM(EOMONTH(R377,-1)+1)+1</f>
        <v>1</v>
      </c>
      <c r="AQ377" s="45">
        <f>IF(AU377="S",IF(Q377="1. Aceitou o programa",R377-B377,0),0)</f>
        <v>9</v>
      </c>
      <c r="AR377" s="45">
        <f>IF(AU377="S",IF(AND(S377&lt;&gt;"",R377&lt;&gt;""),S377-R377,0),0)</f>
        <v>0</v>
      </c>
      <c r="AS377" s="45">
        <f>IF(AU377="S",IF(Q377="1. Aceitou o programa",IF(OR(X377="Não se Aplica",X377=""),IF(OR(W377="Não se Aplica",W377=""),0,W377-V377),AVERAGE(X377-W377,W377-V377)),0),0)</f>
        <v>0</v>
      </c>
      <c r="AT377" s="45">
        <f>IF(AU377="S",IF(AND(Q377="1. Aceitou o programa",AB377="Realizada"),IFERROR(IF(AA377="",0,AA377-R377),0),0),0)</f>
        <v>0</v>
      </c>
      <c r="AU377" s="45" t="str">
        <f>_xlfn.XLOOKUP(U377,'Lista Suspensa'!$AA$20:$AA$23,'Lista Suspensa'!$AB$20:$AB$23,"N/A")</f>
        <v>S</v>
      </c>
    </row>
    <row r="378" spans="1:47" ht="12" customHeight="1" x14ac:dyDescent="0.3">
      <c r="A378" s="87" t="s">
        <v>47</v>
      </c>
      <c r="B378" s="88">
        <v>46104</v>
      </c>
      <c r="C378" s="89" t="s">
        <v>48</v>
      </c>
      <c r="D378" s="89" t="s">
        <v>49</v>
      </c>
      <c r="E378" s="189">
        <v>754270696</v>
      </c>
      <c r="F378" s="182" t="s">
        <v>1245</v>
      </c>
      <c r="G378" s="90">
        <v>16308810746</v>
      </c>
      <c r="H378" s="91">
        <v>37024</v>
      </c>
      <c r="I378" s="89"/>
      <c r="J378" s="89" t="s">
        <v>51</v>
      </c>
      <c r="K378" s="89" t="s">
        <v>76</v>
      </c>
      <c r="L378" s="89" t="s">
        <v>95</v>
      </c>
      <c r="M378" s="89" t="s">
        <v>360</v>
      </c>
      <c r="N378" s="89" t="s">
        <v>97</v>
      </c>
      <c r="O378" s="92" t="s">
        <v>1246</v>
      </c>
      <c r="P378" s="93" t="s">
        <v>57</v>
      </c>
      <c r="Q378" s="110" t="s">
        <v>58</v>
      </c>
      <c r="R378" s="94">
        <v>46113</v>
      </c>
      <c r="S378" s="95"/>
      <c r="T378" s="95" t="s">
        <v>59</v>
      </c>
      <c r="U378" s="95" t="s">
        <v>60</v>
      </c>
      <c r="V378" s="91">
        <v>46113</v>
      </c>
      <c r="W378" s="91" t="s">
        <v>432</v>
      </c>
      <c r="X378" s="91" t="s">
        <v>432</v>
      </c>
      <c r="Y378" s="96"/>
      <c r="Z378" s="89" t="s">
        <v>2798</v>
      </c>
      <c r="AA378" s="95" t="s">
        <v>11295</v>
      </c>
      <c r="AB378" s="95" t="s">
        <v>11186</v>
      </c>
      <c r="AC378" s="95" t="s">
        <v>63</v>
      </c>
      <c r="AD378" s="95" t="s">
        <v>63</v>
      </c>
      <c r="AE378" s="95" t="s">
        <v>63</v>
      </c>
      <c r="AF378" s="95" t="s">
        <v>63</v>
      </c>
      <c r="AG378" s="194"/>
      <c r="AH378" s="95" t="s">
        <v>63</v>
      </c>
      <c r="AI378" s="97"/>
      <c r="AJ378" s="97" t="s">
        <v>65</v>
      </c>
      <c r="AK378" s="97" t="s">
        <v>66</v>
      </c>
      <c r="AL378" s="45" t="s">
        <v>67</v>
      </c>
      <c r="AM378" s="160" t="str">
        <f>MONTH(B378)&amp;"/"&amp;YEAR(B378)</f>
        <v>3/2026</v>
      </c>
      <c r="AN378" s="45">
        <f>WEEKNUM(B378)-WEEKNUM(EOMONTH(B378,-1)+1)+1</f>
        <v>4</v>
      </c>
      <c r="AO378" s="45" t="str">
        <f>MONTH(R378)&amp;"/"&amp;YEAR(R378)</f>
        <v>4/2026</v>
      </c>
      <c r="AP378" s="45">
        <f>WEEKNUM(R378)-WEEKNUM(EOMONTH(R378,-1)+1)+1</f>
        <v>1</v>
      </c>
      <c r="AQ378" s="45">
        <f>IF(AU378="S",IF(Q378="1. Aceitou o programa",R378-B378,0),0)</f>
        <v>9</v>
      </c>
      <c r="AR378" s="45">
        <f>IF(AU378="S",IF(AND(S378&lt;&gt;"",R378&lt;&gt;""),S378-R378,0),0)</f>
        <v>0</v>
      </c>
      <c r="AS378" s="45">
        <f>IF(AU378="S",IF(Q378="1. Aceitou o programa",IF(OR(X378="Não se Aplica",X378=""),IF(OR(W378="Não se Aplica",W378=""),0,W378-V378),AVERAGE(X378-W378,W378-V378)),0),0)</f>
        <v>0</v>
      </c>
      <c r="AT378" s="45">
        <f>IF(AU378="S",IF(AND(Q378="1. Aceitou o programa",AB378="Realizada"),IFERROR(IF(AA378="",0,AA378-R378),0),0),0)</f>
        <v>0</v>
      </c>
      <c r="AU378" s="45" t="str">
        <f>_xlfn.XLOOKUP(U378,'Lista Suspensa'!$AA$20:$AA$23,'Lista Suspensa'!$AB$20:$AB$23,"N/A")</f>
        <v>S</v>
      </c>
    </row>
    <row r="379" spans="1:47" ht="12" customHeight="1" x14ac:dyDescent="0.3">
      <c r="A379" s="87" t="s">
        <v>47</v>
      </c>
      <c r="B379" s="88">
        <v>46104</v>
      </c>
      <c r="C379" s="89" t="s">
        <v>48</v>
      </c>
      <c r="D379" s="89" t="s">
        <v>49</v>
      </c>
      <c r="E379" s="189">
        <v>450523730</v>
      </c>
      <c r="F379" s="182" t="s">
        <v>1247</v>
      </c>
      <c r="G379" s="90">
        <v>10669770892</v>
      </c>
      <c r="H379" s="91">
        <v>13182</v>
      </c>
      <c r="I379" s="89"/>
      <c r="J379" s="89" t="s">
        <v>51</v>
      </c>
      <c r="K379" s="89" t="s">
        <v>52</v>
      </c>
      <c r="L379" s="89" t="s">
        <v>85</v>
      </c>
      <c r="M379" s="89" t="s">
        <v>1020</v>
      </c>
      <c r="N379" s="89" t="s">
        <v>55</v>
      </c>
      <c r="O379" s="92" t="s">
        <v>1248</v>
      </c>
      <c r="P379" s="93" t="s">
        <v>57</v>
      </c>
      <c r="Q379" s="110" t="s">
        <v>58</v>
      </c>
      <c r="R379" s="94">
        <v>46113</v>
      </c>
      <c r="S379" s="95"/>
      <c r="T379" s="95" t="s">
        <v>59</v>
      </c>
      <c r="U379" s="95" t="s">
        <v>60</v>
      </c>
      <c r="V379" s="91">
        <v>46113</v>
      </c>
      <c r="W379" s="91" t="s">
        <v>432</v>
      </c>
      <c r="X379" s="91" t="s">
        <v>432</v>
      </c>
      <c r="Y379" s="96"/>
      <c r="Z379" s="89" t="s">
        <v>2798</v>
      </c>
      <c r="AA379" s="95" t="s">
        <v>11296</v>
      </c>
      <c r="AB379" s="95" t="s">
        <v>11186</v>
      </c>
      <c r="AC379" s="95" t="s">
        <v>63</v>
      </c>
      <c r="AD379" s="95" t="s">
        <v>63</v>
      </c>
      <c r="AE379" s="95" t="s">
        <v>63</v>
      </c>
      <c r="AF379" s="95" t="s">
        <v>63</v>
      </c>
      <c r="AG379" s="194"/>
      <c r="AH379" s="95" t="s">
        <v>63</v>
      </c>
      <c r="AI379" s="97"/>
      <c r="AJ379" s="97" t="s">
        <v>65</v>
      </c>
      <c r="AK379" s="97" t="s">
        <v>66</v>
      </c>
      <c r="AL379" s="45" t="s">
        <v>67</v>
      </c>
      <c r="AM379" s="160" t="str">
        <f>MONTH(B379)&amp;"/"&amp;YEAR(B379)</f>
        <v>3/2026</v>
      </c>
      <c r="AN379" s="45">
        <f>WEEKNUM(B379)-WEEKNUM(EOMONTH(B379,-1)+1)+1</f>
        <v>4</v>
      </c>
      <c r="AO379" s="45" t="str">
        <f>MONTH(R379)&amp;"/"&amp;YEAR(R379)</f>
        <v>4/2026</v>
      </c>
      <c r="AP379" s="45">
        <f>WEEKNUM(R379)-WEEKNUM(EOMONTH(R379,-1)+1)+1</f>
        <v>1</v>
      </c>
      <c r="AQ379" s="45">
        <f>IF(AU379="S",IF(Q379="1. Aceitou o programa",R379-B379,0),0)</f>
        <v>9</v>
      </c>
      <c r="AR379" s="45">
        <f>IF(AU379="S",IF(AND(S379&lt;&gt;"",R379&lt;&gt;""),S379-R379,0),0)</f>
        <v>0</v>
      </c>
      <c r="AS379" s="45">
        <f>IF(AU379="S",IF(Q379="1. Aceitou o programa",IF(OR(X379="Não se Aplica",X379=""),IF(OR(W379="Não se Aplica",W379=""),0,W379-V379),AVERAGE(X379-W379,W379-V379)),0),0)</f>
        <v>0</v>
      </c>
      <c r="AT379" s="45">
        <f>IF(AU379="S",IF(AND(Q379="1. Aceitou o programa",AB379="Realizada"),IFERROR(IF(AA379="",0,AA379-R379),0),0),0)</f>
        <v>0</v>
      </c>
      <c r="AU379" s="45" t="str">
        <f>_xlfn.XLOOKUP(U379,'Lista Suspensa'!$AA$20:$AA$23,'Lista Suspensa'!$AB$20:$AB$23,"N/A")</f>
        <v>S</v>
      </c>
    </row>
    <row r="380" spans="1:47" ht="12" customHeight="1" x14ac:dyDescent="0.3">
      <c r="A380" s="87" t="s">
        <v>47</v>
      </c>
      <c r="B380" s="88">
        <v>46104</v>
      </c>
      <c r="C380" s="89" t="s">
        <v>48</v>
      </c>
      <c r="D380" s="89" t="s">
        <v>49</v>
      </c>
      <c r="E380" s="189">
        <v>594019036</v>
      </c>
      <c r="F380" s="182" t="s">
        <v>1249</v>
      </c>
      <c r="G380" s="90">
        <v>26066675818</v>
      </c>
      <c r="H380" s="91">
        <v>28072</v>
      </c>
      <c r="I380" s="89"/>
      <c r="J380" s="89" t="s">
        <v>51</v>
      </c>
      <c r="K380" s="89" t="s">
        <v>52</v>
      </c>
      <c r="L380" s="89" t="s">
        <v>53</v>
      </c>
      <c r="M380" s="89" t="s">
        <v>1250</v>
      </c>
      <c r="N380" s="89" t="s">
        <v>159</v>
      </c>
      <c r="O380" s="92" t="s">
        <v>1251</v>
      </c>
      <c r="P380" s="93" t="s">
        <v>57</v>
      </c>
      <c r="Q380" s="110" t="s">
        <v>58</v>
      </c>
      <c r="R380" s="94">
        <v>46113</v>
      </c>
      <c r="S380" s="95"/>
      <c r="T380" s="95" t="s">
        <v>59</v>
      </c>
      <c r="U380" s="95" t="s">
        <v>60</v>
      </c>
      <c r="V380" s="91">
        <v>46113</v>
      </c>
      <c r="W380" s="91" t="s">
        <v>432</v>
      </c>
      <c r="X380" s="91" t="s">
        <v>432</v>
      </c>
      <c r="Y380" s="96"/>
      <c r="Z380" s="89" t="s">
        <v>62</v>
      </c>
      <c r="AA380" s="95"/>
      <c r="AB380" s="95" t="s">
        <v>63</v>
      </c>
      <c r="AC380" s="95" t="s">
        <v>63</v>
      </c>
      <c r="AD380" s="95" t="s">
        <v>63</v>
      </c>
      <c r="AE380" s="95" t="s">
        <v>63</v>
      </c>
      <c r="AF380" s="95" t="s">
        <v>63</v>
      </c>
      <c r="AG380" s="194"/>
      <c r="AH380" s="95" t="s">
        <v>63</v>
      </c>
      <c r="AI380" s="97"/>
      <c r="AJ380" s="97" t="s">
        <v>65</v>
      </c>
      <c r="AK380" s="97" t="s">
        <v>66</v>
      </c>
      <c r="AL380" s="45" t="s">
        <v>67</v>
      </c>
      <c r="AM380" s="160" t="str">
        <f>MONTH(B380)&amp;"/"&amp;YEAR(B380)</f>
        <v>3/2026</v>
      </c>
      <c r="AN380" s="45">
        <f>WEEKNUM(B380)-WEEKNUM(EOMONTH(B380,-1)+1)+1</f>
        <v>4</v>
      </c>
      <c r="AO380" s="45" t="str">
        <f>MONTH(R380)&amp;"/"&amp;YEAR(R380)</f>
        <v>4/2026</v>
      </c>
      <c r="AP380" s="45">
        <f>WEEKNUM(R380)-WEEKNUM(EOMONTH(R380,-1)+1)+1</f>
        <v>1</v>
      </c>
      <c r="AQ380" s="45">
        <f>IF(AU380="S",IF(Q380="1. Aceitou o programa",R380-B380,0),0)</f>
        <v>9</v>
      </c>
      <c r="AR380" s="45">
        <f>IF(AU380="S",IF(AND(S380&lt;&gt;"",R380&lt;&gt;""),S380-R380,0),0)</f>
        <v>0</v>
      </c>
      <c r="AS380" s="45">
        <f>IF(AU380="S",IF(Q380="1. Aceitou o programa",IF(OR(X380="Não se Aplica",X380=""),IF(OR(W380="Não se Aplica",W380=""),0,W380-V380),AVERAGE(X380-W380,W380-V380)),0),0)</f>
        <v>0</v>
      </c>
      <c r="AT380" s="45">
        <f>IF(AU380="S",IF(AND(Q380="1. Aceitou o programa",AB380="Realizada"),IFERROR(IF(AA380="",0,AA380-R380),0),0),0)</f>
        <v>0</v>
      </c>
      <c r="AU380" s="45" t="str">
        <f>_xlfn.XLOOKUP(U380,'Lista Suspensa'!$AA$20:$AA$23,'Lista Suspensa'!$AB$20:$AB$23,"N/A")</f>
        <v>S</v>
      </c>
    </row>
    <row r="381" spans="1:47" ht="12" customHeight="1" x14ac:dyDescent="0.3">
      <c r="A381" s="87" t="s">
        <v>47</v>
      </c>
      <c r="B381" s="88">
        <v>46104</v>
      </c>
      <c r="C381" s="89" t="s">
        <v>48</v>
      </c>
      <c r="D381" s="89" t="s">
        <v>49</v>
      </c>
      <c r="E381" s="189">
        <v>301062404</v>
      </c>
      <c r="F381" s="182" t="s">
        <v>1252</v>
      </c>
      <c r="G381" s="90">
        <v>23712937334</v>
      </c>
      <c r="H381" s="91">
        <v>22012</v>
      </c>
      <c r="I381" s="89"/>
      <c r="J381" s="89" t="s">
        <v>51</v>
      </c>
      <c r="K381" s="89" t="s">
        <v>52</v>
      </c>
      <c r="L381" s="89" t="s">
        <v>85</v>
      </c>
      <c r="M381" s="89" t="s">
        <v>1253</v>
      </c>
      <c r="N381" s="89" t="s">
        <v>87</v>
      </c>
      <c r="O381" s="92" t="s">
        <v>1254</v>
      </c>
      <c r="P381" s="93" t="s">
        <v>57</v>
      </c>
      <c r="Q381" s="110" t="s">
        <v>58</v>
      </c>
      <c r="R381" s="94">
        <v>46113</v>
      </c>
      <c r="S381" s="95"/>
      <c r="T381" s="95" t="s">
        <v>59</v>
      </c>
      <c r="U381" s="95" t="s">
        <v>60</v>
      </c>
      <c r="V381" s="91">
        <v>46113</v>
      </c>
      <c r="W381" s="91" t="s">
        <v>432</v>
      </c>
      <c r="X381" s="91" t="s">
        <v>432</v>
      </c>
      <c r="Y381" s="96"/>
      <c r="Z381" s="89" t="s">
        <v>62</v>
      </c>
      <c r="AA381" s="95"/>
      <c r="AB381" s="95" t="s">
        <v>63</v>
      </c>
      <c r="AC381" s="95" t="s">
        <v>63</v>
      </c>
      <c r="AD381" s="95" t="s">
        <v>63</v>
      </c>
      <c r="AE381" s="95" t="s">
        <v>63</v>
      </c>
      <c r="AF381" s="95" t="s">
        <v>63</v>
      </c>
      <c r="AG381" s="194"/>
      <c r="AH381" s="95" t="s">
        <v>63</v>
      </c>
      <c r="AI381" s="97"/>
      <c r="AJ381" s="97" t="s">
        <v>65</v>
      </c>
      <c r="AK381" s="97" t="s">
        <v>66</v>
      </c>
      <c r="AL381" s="45" t="s">
        <v>67</v>
      </c>
      <c r="AM381" s="160" t="str">
        <f>MONTH(B381)&amp;"/"&amp;YEAR(B381)</f>
        <v>3/2026</v>
      </c>
      <c r="AN381" s="45">
        <f>WEEKNUM(B381)-WEEKNUM(EOMONTH(B381,-1)+1)+1</f>
        <v>4</v>
      </c>
      <c r="AO381" s="45" t="str">
        <f>MONTH(R381)&amp;"/"&amp;YEAR(R381)</f>
        <v>4/2026</v>
      </c>
      <c r="AP381" s="45">
        <f>WEEKNUM(R381)-WEEKNUM(EOMONTH(R381,-1)+1)+1</f>
        <v>1</v>
      </c>
      <c r="AQ381" s="45">
        <f>IF(AU381="S",IF(Q381="1. Aceitou o programa",R381-B381,0),0)</f>
        <v>9</v>
      </c>
      <c r="AR381" s="45">
        <f>IF(AU381="S",IF(AND(S381&lt;&gt;"",R381&lt;&gt;""),S381-R381,0),0)</f>
        <v>0</v>
      </c>
      <c r="AS381" s="45">
        <f>IF(AU381="S",IF(Q381="1. Aceitou o programa",IF(OR(X381="Não se Aplica",X381=""),IF(OR(W381="Não se Aplica",W381=""),0,W381-V381),AVERAGE(X381-W381,W381-V381)),0),0)</f>
        <v>0</v>
      </c>
      <c r="AT381" s="45">
        <f>IF(AU381="S",IF(AND(Q381="1. Aceitou o programa",AB381="Realizada"),IFERROR(IF(AA381="",0,AA381-R381),0),0),0)</f>
        <v>0</v>
      </c>
      <c r="AU381" s="45" t="str">
        <f>_xlfn.XLOOKUP(U381,'Lista Suspensa'!$AA$20:$AA$23,'Lista Suspensa'!$AB$20:$AB$23,"N/A")</f>
        <v>S</v>
      </c>
    </row>
    <row r="382" spans="1:47" ht="12" customHeight="1" x14ac:dyDescent="0.3">
      <c r="A382" s="87" t="s">
        <v>47</v>
      </c>
      <c r="B382" s="88">
        <v>46104</v>
      </c>
      <c r="C382" s="89" t="s">
        <v>48</v>
      </c>
      <c r="D382" s="89" t="s">
        <v>49</v>
      </c>
      <c r="E382" s="189">
        <v>794708501</v>
      </c>
      <c r="F382" s="182" t="s">
        <v>1255</v>
      </c>
      <c r="G382" s="90">
        <v>69979545372</v>
      </c>
      <c r="H382" s="91">
        <v>28424</v>
      </c>
      <c r="I382" s="89"/>
      <c r="J382" s="89" t="s">
        <v>51</v>
      </c>
      <c r="K382" s="89" t="s">
        <v>52</v>
      </c>
      <c r="L382" s="89" t="s">
        <v>85</v>
      </c>
      <c r="M382" s="89" t="s">
        <v>1256</v>
      </c>
      <c r="N382" s="89" t="s">
        <v>71</v>
      </c>
      <c r="O382" s="92" t="s">
        <v>1257</v>
      </c>
      <c r="P382" s="93" t="s">
        <v>57</v>
      </c>
      <c r="Q382" s="110" t="s">
        <v>58</v>
      </c>
      <c r="R382" s="94">
        <v>46113</v>
      </c>
      <c r="S382" s="95"/>
      <c r="T382" s="95" t="s">
        <v>59</v>
      </c>
      <c r="U382" s="95" t="s">
        <v>60</v>
      </c>
      <c r="V382" s="91">
        <v>46113</v>
      </c>
      <c r="W382" s="91" t="s">
        <v>432</v>
      </c>
      <c r="X382" s="91" t="s">
        <v>432</v>
      </c>
      <c r="Y382" s="96"/>
      <c r="Z382" s="89" t="s">
        <v>62</v>
      </c>
      <c r="AA382" s="95"/>
      <c r="AB382" s="95" t="s">
        <v>63</v>
      </c>
      <c r="AC382" s="95" t="s">
        <v>63</v>
      </c>
      <c r="AD382" s="95" t="s">
        <v>63</v>
      </c>
      <c r="AE382" s="95" t="s">
        <v>63</v>
      </c>
      <c r="AF382" s="95" t="s">
        <v>63</v>
      </c>
      <c r="AG382" s="194"/>
      <c r="AH382" s="95" t="s">
        <v>63</v>
      </c>
      <c r="AI382" s="97"/>
      <c r="AJ382" s="97" t="s">
        <v>65</v>
      </c>
      <c r="AK382" s="97" t="s">
        <v>66</v>
      </c>
      <c r="AL382" s="45" t="s">
        <v>67</v>
      </c>
      <c r="AM382" s="160" t="str">
        <f>MONTH(B382)&amp;"/"&amp;YEAR(B382)</f>
        <v>3/2026</v>
      </c>
      <c r="AN382" s="45">
        <f>WEEKNUM(B382)-WEEKNUM(EOMONTH(B382,-1)+1)+1</f>
        <v>4</v>
      </c>
      <c r="AO382" s="45" t="str">
        <f>MONTH(R382)&amp;"/"&amp;YEAR(R382)</f>
        <v>4/2026</v>
      </c>
      <c r="AP382" s="45">
        <f>WEEKNUM(R382)-WEEKNUM(EOMONTH(R382,-1)+1)+1</f>
        <v>1</v>
      </c>
      <c r="AQ382" s="45">
        <f>IF(AU382="S",IF(Q382="1. Aceitou o programa",R382-B382,0),0)</f>
        <v>9</v>
      </c>
      <c r="AR382" s="45">
        <f>IF(AU382="S",IF(AND(S382&lt;&gt;"",R382&lt;&gt;""),S382-R382,0),0)</f>
        <v>0</v>
      </c>
      <c r="AS382" s="45">
        <f>IF(AU382="S",IF(Q382="1. Aceitou o programa",IF(OR(X382="Não se Aplica",X382=""),IF(OR(W382="Não se Aplica",W382=""),0,W382-V382),AVERAGE(X382-W382,W382-V382)),0),0)</f>
        <v>0</v>
      </c>
      <c r="AT382" s="45">
        <f>IF(AU382="S",IF(AND(Q382="1. Aceitou o programa",AB382="Realizada"),IFERROR(IF(AA382="",0,AA382-R382),0),0),0)</f>
        <v>0</v>
      </c>
      <c r="AU382" s="45" t="str">
        <f>_xlfn.XLOOKUP(U382,'Lista Suspensa'!$AA$20:$AA$23,'Lista Suspensa'!$AB$20:$AB$23,"N/A")</f>
        <v>S</v>
      </c>
    </row>
    <row r="383" spans="1:47" ht="12" customHeight="1" x14ac:dyDescent="0.3">
      <c r="A383" s="87" t="s">
        <v>47</v>
      </c>
      <c r="B383" s="88">
        <v>46104</v>
      </c>
      <c r="C383" s="89" t="s">
        <v>48</v>
      </c>
      <c r="D383" s="89" t="s">
        <v>49</v>
      </c>
      <c r="E383" s="189">
        <v>804815941</v>
      </c>
      <c r="F383" s="182" t="s">
        <v>1258</v>
      </c>
      <c r="G383" s="90">
        <v>70279292368</v>
      </c>
      <c r="H383" s="91">
        <v>27966</v>
      </c>
      <c r="I383" s="89"/>
      <c r="J383" s="89" t="s">
        <v>51</v>
      </c>
      <c r="K383" s="89" t="s">
        <v>52</v>
      </c>
      <c r="L383" s="89" t="s">
        <v>85</v>
      </c>
      <c r="M383" s="89" t="s">
        <v>661</v>
      </c>
      <c r="N383" s="89" t="s">
        <v>97</v>
      </c>
      <c r="O383" s="92" t="s">
        <v>1259</v>
      </c>
      <c r="P383" s="93" t="s">
        <v>57</v>
      </c>
      <c r="Q383" s="110" t="s">
        <v>58</v>
      </c>
      <c r="R383" s="94">
        <v>46113</v>
      </c>
      <c r="S383" s="95"/>
      <c r="T383" s="95" t="s">
        <v>59</v>
      </c>
      <c r="U383" s="95" t="s">
        <v>60</v>
      </c>
      <c r="V383" s="91">
        <v>46113</v>
      </c>
      <c r="W383" s="91" t="s">
        <v>432</v>
      </c>
      <c r="X383" s="91" t="s">
        <v>432</v>
      </c>
      <c r="Y383" s="96"/>
      <c r="Z383" s="89" t="s">
        <v>62</v>
      </c>
      <c r="AA383" s="95"/>
      <c r="AB383" s="95" t="s">
        <v>63</v>
      </c>
      <c r="AC383" s="95" t="s">
        <v>63</v>
      </c>
      <c r="AD383" s="95" t="s">
        <v>63</v>
      </c>
      <c r="AE383" s="95" t="s">
        <v>63</v>
      </c>
      <c r="AF383" s="95" t="s">
        <v>63</v>
      </c>
      <c r="AG383" s="194"/>
      <c r="AH383" s="95" t="s">
        <v>63</v>
      </c>
      <c r="AI383" s="97"/>
      <c r="AJ383" s="97" t="s">
        <v>65</v>
      </c>
      <c r="AK383" s="97" t="s">
        <v>66</v>
      </c>
      <c r="AL383" s="45" t="s">
        <v>67</v>
      </c>
      <c r="AM383" s="160" t="str">
        <f>MONTH(B383)&amp;"/"&amp;YEAR(B383)</f>
        <v>3/2026</v>
      </c>
      <c r="AN383" s="45">
        <f>WEEKNUM(B383)-WEEKNUM(EOMONTH(B383,-1)+1)+1</f>
        <v>4</v>
      </c>
      <c r="AO383" s="45" t="str">
        <f>MONTH(R383)&amp;"/"&amp;YEAR(R383)</f>
        <v>4/2026</v>
      </c>
      <c r="AP383" s="45">
        <f>WEEKNUM(R383)-WEEKNUM(EOMONTH(R383,-1)+1)+1</f>
        <v>1</v>
      </c>
      <c r="AQ383" s="45">
        <f>IF(AU383="S",IF(Q383="1. Aceitou o programa",R383-B383,0),0)</f>
        <v>9</v>
      </c>
      <c r="AR383" s="45">
        <f>IF(AU383="S",IF(AND(S383&lt;&gt;"",R383&lt;&gt;""),S383-R383,0),0)</f>
        <v>0</v>
      </c>
      <c r="AS383" s="45">
        <f>IF(AU383="S",IF(Q383="1. Aceitou o programa",IF(OR(X383="Não se Aplica",X383=""),IF(OR(W383="Não se Aplica",W383=""),0,W383-V383),AVERAGE(X383-W383,W383-V383)),0),0)</f>
        <v>0</v>
      </c>
      <c r="AT383" s="45">
        <f>IF(AU383="S",IF(AND(Q383="1. Aceitou o programa",AB383="Realizada"),IFERROR(IF(AA383="",0,AA383-R383),0),0),0)</f>
        <v>0</v>
      </c>
      <c r="AU383" s="45" t="str">
        <f>_xlfn.XLOOKUP(U383,'Lista Suspensa'!$AA$20:$AA$23,'Lista Suspensa'!$AB$20:$AB$23,"N/A")</f>
        <v>S</v>
      </c>
    </row>
    <row r="384" spans="1:47" ht="12" customHeight="1" x14ac:dyDescent="0.3">
      <c r="A384" s="87" t="s">
        <v>47</v>
      </c>
      <c r="B384" s="88">
        <v>46104</v>
      </c>
      <c r="C384" s="89" t="s">
        <v>48</v>
      </c>
      <c r="D384" s="89" t="s">
        <v>49</v>
      </c>
      <c r="E384" s="189">
        <v>743411137</v>
      </c>
      <c r="F384" s="182" t="s">
        <v>1260</v>
      </c>
      <c r="G384" s="90">
        <v>5570784748</v>
      </c>
      <c r="H384" s="91">
        <v>12735</v>
      </c>
      <c r="I384" s="89"/>
      <c r="J384" s="89" t="s">
        <v>51</v>
      </c>
      <c r="K384" s="89" t="s">
        <v>76</v>
      </c>
      <c r="L384" s="89" t="s">
        <v>95</v>
      </c>
      <c r="M384" s="89" t="s">
        <v>395</v>
      </c>
      <c r="N384" s="89" t="s">
        <v>71</v>
      </c>
      <c r="O384" s="92" t="s">
        <v>1261</v>
      </c>
      <c r="P384" s="93" t="s">
        <v>57</v>
      </c>
      <c r="Q384" s="110" t="s">
        <v>58</v>
      </c>
      <c r="R384" s="94">
        <v>46113</v>
      </c>
      <c r="S384" s="95"/>
      <c r="T384" s="95" t="s">
        <v>59</v>
      </c>
      <c r="U384" s="95" t="s">
        <v>60</v>
      </c>
      <c r="V384" s="91">
        <v>46113</v>
      </c>
      <c r="W384" s="91" t="s">
        <v>432</v>
      </c>
      <c r="X384" s="91" t="s">
        <v>432</v>
      </c>
      <c r="Y384" s="96"/>
      <c r="Z384" s="89" t="s">
        <v>62</v>
      </c>
      <c r="AA384" s="95"/>
      <c r="AB384" s="95" t="s">
        <v>63</v>
      </c>
      <c r="AC384" s="95" t="s">
        <v>63</v>
      </c>
      <c r="AD384" s="95" t="s">
        <v>63</v>
      </c>
      <c r="AE384" s="95" t="s">
        <v>63</v>
      </c>
      <c r="AF384" s="95" t="s">
        <v>63</v>
      </c>
      <c r="AG384" s="194"/>
      <c r="AH384" s="95" t="s">
        <v>63</v>
      </c>
      <c r="AI384" s="97"/>
      <c r="AJ384" s="97" t="s">
        <v>65</v>
      </c>
      <c r="AK384" s="97" t="s">
        <v>66</v>
      </c>
      <c r="AL384" s="45" t="s">
        <v>67</v>
      </c>
      <c r="AM384" s="160" t="str">
        <f>MONTH(B384)&amp;"/"&amp;YEAR(B384)</f>
        <v>3/2026</v>
      </c>
      <c r="AN384" s="45">
        <f>WEEKNUM(B384)-WEEKNUM(EOMONTH(B384,-1)+1)+1</f>
        <v>4</v>
      </c>
      <c r="AO384" s="45" t="str">
        <f>MONTH(R384)&amp;"/"&amp;YEAR(R384)</f>
        <v>4/2026</v>
      </c>
      <c r="AP384" s="45">
        <f>WEEKNUM(R384)-WEEKNUM(EOMONTH(R384,-1)+1)+1</f>
        <v>1</v>
      </c>
      <c r="AQ384" s="45">
        <f>IF(AU384="S",IF(Q384="1. Aceitou o programa",R384-B384,0),0)</f>
        <v>9</v>
      </c>
      <c r="AR384" s="45">
        <f>IF(AU384="S",IF(AND(S384&lt;&gt;"",R384&lt;&gt;""),S384-R384,0),0)</f>
        <v>0</v>
      </c>
      <c r="AS384" s="45">
        <f>IF(AU384="S",IF(Q384="1. Aceitou o programa",IF(OR(X384="Não se Aplica",X384=""),IF(OR(W384="Não se Aplica",W384=""),0,W384-V384),AVERAGE(X384-W384,W384-V384)),0),0)</f>
        <v>0</v>
      </c>
      <c r="AT384" s="45">
        <f>IF(AU384="S",IF(AND(Q384="1. Aceitou o programa",AB384="Realizada"),IFERROR(IF(AA384="",0,AA384-R384),0),0),0)</f>
        <v>0</v>
      </c>
      <c r="AU384" s="45" t="str">
        <f>_xlfn.XLOOKUP(U384,'Lista Suspensa'!$AA$20:$AA$23,'Lista Suspensa'!$AB$20:$AB$23,"N/A")</f>
        <v>S</v>
      </c>
    </row>
    <row r="385" spans="1:47" ht="12" customHeight="1" x14ac:dyDescent="0.3">
      <c r="A385" s="87" t="s">
        <v>47</v>
      </c>
      <c r="B385" s="88">
        <v>46104</v>
      </c>
      <c r="C385" s="89" t="s">
        <v>48</v>
      </c>
      <c r="D385" s="89" t="s">
        <v>49</v>
      </c>
      <c r="E385" s="189">
        <v>809816784</v>
      </c>
      <c r="F385" s="182" t="s">
        <v>1262</v>
      </c>
      <c r="G385" s="90">
        <v>9138620880</v>
      </c>
      <c r="H385" s="91">
        <v>24129</v>
      </c>
      <c r="I385" s="89"/>
      <c r="J385" s="89" t="s">
        <v>51</v>
      </c>
      <c r="K385" s="89" t="s">
        <v>52</v>
      </c>
      <c r="L385" s="89" t="s">
        <v>85</v>
      </c>
      <c r="M385" s="89" t="s">
        <v>1263</v>
      </c>
      <c r="N385" s="89" t="s">
        <v>97</v>
      </c>
      <c r="O385" s="92" t="s">
        <v>1264</v>
      </c>
      <c r="P385" s="93" t="s">
        <v>57</v>
      </c>
      <c r="Q385" s="110" t="s">
        <v>58</v>
      </c>
      <c r="R385" s="94">
        <v>46113</v>
      </c>
      <c r="S385" s="95"/>
      <c r="T385" s="95" t="s">
        <v>59</v>
      </c>
      <c r="U385" s="95" t="s">
        <v>60</v>
      </c>
      <c r="V385" s="91">
        <v>46113</v>
      </c>
      <c r="W385" s="91" t="s">
        <v>432</v>
      </c>
      <c r="X385" s="91" t="s">
        <v>432</v>
      </c>
      <c r="Y385" s="96"/>
      <c r="Z385" s="89" t="s">
        <v>62</v>
      </c>
      <c r="AA385" s="95"/>
      <c r="AB385" s="95" t="s">
        <v>63</v>
      </c>
      <c r="AC385" s="95" t="s">
        <v>63</v>
      </c>
      <c r="AD385" s="95" t="s">
        <v>63</v>
      </c>
      <c r="AE385" s="95" t="s">
        <v>63</v>
      </c>
      <c r="AF385" s="95" t="s">
        <v>63</v>
      </c>
      <c r="AG385" s="194"/>
      <c r="AH385" s="95" t="s">
        <v>63</v>
      </c>
      <c r="AI385" s="97"/>
      <c r="AJ385" s="97" t="s">
        <v>65</v>
      </c>
      <c r="AK385" s="97" t="s">
        <v>66</v>
      </c>
      <c r="AL385" s="45" t="s">
        <v>67</v>
      </c>
      <c r="AM385" s="160" t="str">
        <f>MONTH(B385)&amp;"/"&amp;YEAR(B385)</f>
        <v>3/2026</v>
      </c>
      <c r="AN385" s="45">
        <f>WEEKNUM(B385)-WEEKNUM(EOMONTH(B385,-1)+1)+1</f>
        <v>4</v>
      </c>
      <c r="AO385" s="45" t="str">
        <f>MONTH(R385)&amp;"/"&amp;YEAR(R385)</f>
        <v>4/2026</v>
      </c>
      <c r="AP385" s="45">
        <f>WEEKNUM(R385)-WEEKNUM(EOMONTH(R385,-1)+1)+1</f>
        <v>1</v>
      </c>
      <c r="AQ385" s="45">
        <f>IF(AU385="S",IF(Q385="1. Aceitou o programa",R385-B385,0),0)</f>
        <v>9</v>
      </c>
      <c r="AR385" s="45">
        <f>IF(AU385="S",IF(AND(S385&lt;&gt;"",R385&lt;&gt;""),S385-R385,0),0)</f>
        <v>0</v>
      </c>
      <c r="AS385" s="45">
        <f>IF(AU385="S",IF(Q385="1. Aceitou o programa",IF(OR(X385="Não se Aplica",X385=""),IF(OR(W385="Não se Aplica",W385=""),0,W385-V385),AVERAGE(X385-W385,W385-V385)),0),0)</f>
        <v>0</v>
      </c>
      <c r="AT385" s="45">
        <f>IF(AU385="S",IF(AND(Q385="1. Aceitou o programa",AB385="Realizada"),IFERROR(IF(AA385="",0,AA385-R385),0),0),0)</f>
        <v>0</v>
      </c>
      <c r="AU385" s="45" t="str">
        <f>_xlfn.XLOOKUP(U385,'Lista Suspensa'!$AA$20:$AA$23,'Lista Suspensa'!$AB$20:$AB$23,"N/A")</f>
        <v>S</v>
      </c>
    </row>
    <row r="386" spans="1:47" ht="12" customHeight="1" x14ac:dyDescent="0.3">
      <c r="A386" s="87" t="s">
        <v>47</v>
      </c>
      <c r="B386" s="88">
        <v>46104</v>
      </c>
      <c r="C386" s="89" t="s">
        <v>48</v>
      </c>
      <c r="D386" s="89" t="s">
        <v>49</v>
      </c>
      <c r="E386" s="189">
        <v>74572078</v>
      </c>
      <c r="F386" s="182" t="s">
        <v>1265</v>
      </c>
      <c r="G386" s="90">
        <v>18863969817</v>
      </c>
      <c r="H386" s="91">
        <v>27401</v>
      </c>
      <c r="I386" s="89"/>
      <c r="J386" s="89" t="s">
        <v>51</v>
      </c>
      <c r="K386" s="89" t="s">
        <v>52</v>
      </c>
      <c r="L386" s="89" t="s">
        <v>85</v>
      </c>
      <c r="M386" s="89" t="s">
        <v>1050</v>
      </c>
      <c r="N386" s="89" t="s">
        <v>97</v>
      </c>
      <c r="O386" s="92" t="s">
        <v>1266</v>
      </c>
      <c r="P386" s="93" t="s">
        <v>57</v>
      </c>
      <c r="Q386" s="110" t="s">
        <v>58</v>
      </c>
      <c r="R386" s="94">
        <v>46113</v>
      </c>
      <c r="S386" s="95"/>
      <c r="T386" s="95" t="s">
        <v>59</v>
      </c>
      <c r="U386" s="95" t="s">
        <v>60</v>
      </c>
      <c r="V386" s="91">
        <v>46113</v>
      </c>
      <c r="W386" s="91" t="s">
        <v>432</v>
      </c>
      <c r="X386" s="91" t="s">
        <v>432</v>
      </c>
      <c r="Y386" s="96"/>
      <c r="Z386" s="89" t="s">
        <v>62</v>
      </c>
      <c r="AA386" s="95"/>
      <c r="AB386" s="95" t="s">
        <v>63</v>
      </c>
      <c r="AC386" s="95" t="s">
        <v>63</v>
      </c>
      <c r="AD386" s="95" t="s">
        <v>63</v>
      </c>
      <c r="AE386" s="95" t="s">
        <v>63</v>
      </c>
      <c r="AF386" s="95" t="s">
        <v>63</v>
      </c>
      <c r="AG386" s="194"/>
      <c r="AH386" s="95" t="s">
        <v>63</v>
      </c>
      <c r="AI386" s="97"/>
      <c r="AJ386" s="97" t="s">
        <v>65</v>
      </c>
      <c r="AK386" s="97" t="s">
        <v>66</v>
      </c>
      <c r="AL386" s="45" t="s">
        <v>67</v>
      </c>
      <c r="AM386" s="160" t="str">
        <f>MONTH(B386)&amp;"/"&amp;YEAR(B386)</f>
        <v>3/2026</v>
      </c>
      <c r="AN386" s="45">
        <f>WEEKNUM(B386)-WEEKNUM(EOMONTH(B386,-1)+1)+1</f>
        <v>4</v>
      </c>
      <c r="AO386" s="45" t="str">
        <f>MONTH(R386)&amp;"/"&amp;YEAR(R386)</f>
        <v>4/2026</v>
      </c>
      <c r="AP386" s="45">
        <f>WEEKNUM(R386)-WEEKNUM(EOMONTH(R386,-1)+1)+1</f>
        <v>1</v>
      </c>
      <c r="AQ386" s="45">
        <f>IF(AU386="S",IF(Q386="1. Aceitou o programa",R386-B386,0),0)</f>
        <v>9</v>
      </c>
      <c r="AR386" s="45">
        <f>IF(AU386="S",IF(AND(S386&lt;&gt;"",R386&lt;&gt;""),S386-R386,0),0)</f>
        <v>0</v>
      </c>
      <c r="AS386" s="45">
        <f>IF(AU386="S",IF(Q386="1. Aceitou o programa",IF(OR(X386="Não se Aplica",X386=""),IF(OR(W386="Não se Aplica",W386=""),0,W386-V386),AVERAGE(X386-W386,W386-V386)),0),0)</f>
        <v>0</v>
      </c>
      <c r="AT386" s="45">
        <f>IF(AU386="S",IF(AND(Q386="1. Aceitou o programa",AB386="Realizada"),IFERROR(IF(AA386="",0,AA386-R386),0),0),0)</f>
        <v>0</v>
      </c>
      <c r="AU386" s="45" t="str">
        <f>_xlfn.XLOOKUP(U386,'Lista Suspensa'!$AA$20:$AA$23,'Lista Suspensa'!$AB$20:$AB$23,"N/A")</f>
        <v>S</v>
      </c>
    </row>
    <row r="387" spans="1:47" ht="12" customHeight="1" x14ac:dyDescent="0.3">
      <c r="A387" s="87" t="s">
        <v>47</v>
      </c>
      <c r="B387" s="88">
        <v>46104</v>
      </c>
      <c r="C387" s="89" t="s">
        <v>48</v>
      </c>
      <c r="D387" s="89" t="s">
        <v>49</v>
      </c>
      <c r="E387" s="189">
        <v>301442398</v>
      </c>
      <c r="F387" s="182" t="s">
        <v>1267</v>
      </c>
      <c r="G387" s="90">
        <v>94563080810</v>
      </c>
      <c r="H387" s="91">
        <v>20856</v>
      </c>
      <c r="I387" s="89"/>
      <c r="J387" s="89" t="s">
        <v>51</v>
      </c>
      <c r="K387" s="89" t="s">
        <v>52</v>
      </c>
      <c r="L387" s="89" t="s">
        <v>53</v>
      </c>
      <c r="M387" s="89" t="s">
        <v>1268</v>
      </c>
      <c r="N387" s="89" t="s">
        <v>55</v>
      </c>
      <c r="O387" s="92" t="s">
        <v>1269</v>
      </c>
      <c r="P387" s="93" t="s">
        <v>57</v>
      </c>
      <c r="Q387" s="110" t="s">
        <v>58</v>
      </c>
      <c r="R387" s="94">
        <v>46113</v>
      </c>
      <c r="S387" s="95"/>
      <c r="T387" s="95" t="s">
        <v>59</v>
      </c>
      <c r="U387" s="95" t="s">
        <v>60</v>
      </c>
      <c r="V387" s="91">
        <v>46113</v>
      </c>
      <c r="W387" s="91" t="s">
        <v>432</v>
      </c>
      <c r="X387" s="91" t="s">
        <v>432</v>
      </c>
      <c r="Y387" s="96"/>
      <c r="Z387" s="89" t="s">
        <v>62</v>
      </c>
      <c r="AA387" s="95"/>
      <c r="AB387" s="95" t="s">
        <v>63</v>
      </c>
      <c r="AC387" s="95" t="s">
        <v>63</v>
      </c>
      <c r="AD387" s="95" t="s">
        <v>63</v>
      </c>
      <c r="AE387" s="95" t="s">
        <v>63</v>
      </c>
      <c r="AF387" s="95" t="s">
        <v>63</v>
      </c>
      <c r="AG387" s="194"/>
      <c r="AH387" s="95" t="s">
        <v>63</v>
      </c>
      <c r="AI387" s="97"/>
      <c r="AJ387" s="97" t="s">
        <v>65</v>
      </c>
      <c r="AK387" s="97" t="s">
        <v>66</v>
      </c>
      <c r="AL387" s="45" t="s">
        <v>67</v>
      </c>
      <c r="AM387" s="160" t="str">
        <f>MONTH(B387)&amp;"/"&amp;YEAR(B387)</f>
        <v>3/2026</v>
      </c>
      <c r="AN387" s="45">
        <f>WEEKNUM(B387)-WEEKNUM(EOMONTH(B387,-1)+1)+1</f>
        <v>4</v>
      </c>
      <c r="AO387" s="45" t="str">
        <f>MONTH(R387)&amp;"/"&amp;YEAR(R387)</f>
        <v>4/2026</v>
      </c>
      <c r="AP387" s="45">
        <f>WEEKNUM(R387)-WEEKNUM(EOMONTH(R387,-1)+1)+1</f>
        <v>1</v>
      </c>
      <c r="AQ387" s="45">
        <f>IF(AU387="S",IF(Q387="1. Aceitou o programa",R387-B387,0),0)</f>
        <v>9</v>
      </c>
      <c r="AR387" s="45">
        <f>IF(AU387="S",IF(AND(S387&lt;&gt;"",R387&lt;&gt;""),S387-R387,0),0)</f>
        <v>0</v>
      </c>
      <c r="AS387" s="45">
        <f>IF(AU387="S",IF(Q387="1. Aceitou o programa",IF(OR(X387="Não se Aplica",X387=""),IF(OR(W387="Não se Aplica",W387=""),0,W387-V387),AVERAGE(X387-W387,W387-V387)),0),0)</f>
        <v>0</v>
      </c>
      <c r="AT387" s="45">
        <f>IF(AU387="S",IF(AND(Q387="1. Aceitou o programa",AB387="Realizada"),IFERROR(IF(AA387="",0,AA387-R387),0),0),0)</f>
        <v>0</v>
      </c>
      <c r="AU387" s="45" t="str">
        <f>_xlfn.XLOOKUP(U387,'Lista Suspensa'!$AA$20:$AA$23,'Lista Suspensa'!$AB$20:$AB$23,"N/A")</f>
        <v>S</v>
      </c>
    </row>
    <row r="388" spans="1:47" ht="12" customHeight="1" x14ac:dyDescent="0.3">
      <c r="A388" s="87" t="s">
        <v>47</v>
      </c>
      <c r="B388" s="88">
        <v>46104</v>
      </c>
      <c r="C388" s="89" t="s">
        <v>48</v>
      </c>
      <c r="D388" s="89" t="s">
        <v>49</v>
      </c>
      <c r="E388" s="189">
        <v>450625150</v>
      </c>
      <c r="F388" s="182" t="s">
        <v>1270</v>
      </c>
      <c r="G388" s="90">
        <v>12804418871</v>
      </c>
      <c r="H388" s="91">
        <v>25172</v>
      </c>
      <c r="I388" s="89"/>
      <c r="J388" s="89" t="s">
        <v>51</v>
      </c>
      <c r="K388" s="89" t="s">
        <v>52</v>
      </c>
      <c r="L388" s="89" t="s">
        <v>85</v>
      </c>
      <c r="M388" s="89" t="s">
        <v>1271</v>
      </c>
      <c r="N388" s="89" t="s">
        <v>55</v>
      </c>
      <c r="O388" s="92" t="s">
        <v>1272</v>
      </c>
      <c r="P388" s="93" t="s">
        <v>57</v>
      </c>
      <c r="Q388" s="110" t="s">
        <v>58</v>
      </c>
      <c r="R388" s="94">
        <v>46113</v>
      </c>
      <c r="S388" s="95"/>
      <c r="T388" s="95" t="s">
        <v>59</v>
      </c>
      <c r="U388" s="95" t="s">
        <v>60</v>
      </c>
      <c r="V388" s="91">
        <v>46113</v>
      </c>
      <c r="W388" s="91" t="s">
        <v>432</v>
      </c>
      <c r="X388" s="91" t="s">
        <v>432</v>
      </c>
      <c r="Y388" s="96"/>
      <c r="Z388" s="89" t="s">
        <v>62</v>
      </c>
      <c r="AA388" s="95"/>
      <c r="AB388" s="95" t="s">
        <v>63</v>
      </c>
      <c r="AC388" s="95" t="s">
        <v>63</v>
      </c>
      <c r="AD388" s="95" t="s">
        <v>63</v>
      </c>
      <c r="AE388" s="95" t="s">
        <v>63</v>
      </c>
      <c r="AF388" s="95" t="s">
        <v>63</v>
      </c>
      <c r="AG388" s="194"/>
      <c r="AH388" s="95" t="s">
        <v>63</v>
      </c>
      <c r="AI388" s="97"/>
      <c r="AJ388" s="97" t="s">
        <v>65</v>
      </c>
      <c r="AK388" s="97" t="s">
        <v>66</v>
      </c>
      <c r="AL388" s="45" t="s">
        <v>67</v>
      </c>
      <c r="AM388" s="160" t="str">
        <f>MONTH(B388)&amp;"/"&amp;YEAR(B388)</f>
        <v>3/2026</v>
      </c>
      <c r="AN388" s="45">
        <f>WEEKNUM(B388)-WEEKNUM(EOMONTH(B388,-1)+1)+1</f>
        <v>4</v>
      </c>
      <c r="AO388" s="45" t="str">
        <f>MONTH(R388)&amp;"/"&amp;YEAR(R388)</f>
        <v>4/2026</v>
      </c>
      <c r="AP388" s="45">
        <f>WEEKNUM(R388)-WEEKNUM(EOMONTH(R388,-1)+1)+1</f>
        <v>1</v>
      </c>
      <c r="AQ388" s="45">
        <f>IF(AU388="S",IF(Q388="1. Aceitou o programa",R388-B388,0),0)</f>
        <v>9</v>
      </c>
      <c r="AR388" s="45">
        <f>IF(AU388="S",IF(AND(S388&lt;&gt;"",R388&lt;&gt;""),S388-R388,0),0)</f>
        <v>0</v>
      </c>
      <c r="AS388" s="45">
        <f>IF(AU388="S",IF(Q388="1. Aceitou o programa",IF(OR(X388="Não se Aplica",X388=""),IF(OR(W388="Não se Aplica",W388=""),0,W388-V388),AVERAGE(X388-W388,W388-V388)),0),0)</f>
        <v>0</v>
      </c>
      <c r="AT388" s="45">
        <f>IF(AU388="S",IF(AND(Q388="1. Aceitou o programa",AB388="Realizada"),IFERROR(IF(AA388="",0,AA388-R388),0),0),0)</f>
        <v>0</v>
      </c>
      <c r="AU388" s="45" t="str">
        <f>_xlfn.XLOOKUP(U388,'Lista Suspensa'!$AA$20:$AA$23,'Lista Suspensa'!$AB$20:$AB$23,"N/A")</f>
        <v>S</v>
      </c>
    </row>
    <row r="389" spans="1:47" ht="12" customHeight="1" x14ac:dyDescent="0.3">
      <c r="A389" s="87" t="s">
        <v>47</v>
      </c>
      <c r="B389" s="88">
        <v>46104</v>
      </c>
      <c r="C389" s="89" t="s">
        <v>48</v>
      </c>
      <c r="D389" s="89" t="s">
        <v>49</v>
      </c>
      <c r="E389" s="189">
        <v>747080780</v>
      </c>
      <c r="F389" s="182" t="s">
        <v>1273</v>
      </c>
      <c r="G389" s="90">
        <v>7441311705</v>
      </c>
      <c r="H389" s="91">
        <v>27975</v>
      </c>
      <c r="I389" s="89"/>
      <c r="J389" s="89" t="s">
        <v>51</v>
      </c>
      <c r="K389" s="89" t="s">
        <v>76</v>
      </c>
      <c r="L389" s="89" t="s">
        <v>283</v>
      </c>
      <c r="M389" s="89" t="s">
        <v>1189</v>
      </c>
      <c r="N389" s="89" t="s">
        <v>97</v>
      </c>
      <c r="O389" s="92" t="s">
        <v>1274</v>
      </c>
      <c r="P389" s="93" t="s">
        <v>57</v>
      </c>
      <c r="Q389" s="110" t="s">
        <v>58</v>
      </c>
      <c r="R389" s="94">
        <v>46113</v>
      </c>
      <c r="S389" s="95"/>
      <c r="T389" s="95" t="s">
        <v>59</v>
      </c>
      <c r="U389" s="95" t="s">
        <v>60</v>
      </c>
      <c r="V389" s="91">
        <v>46113</v>
      </c>
      <c r="W389" s="91" t="s">
        <v>432</v>
      </c>
      <c r="X389" s="91" t="s">
        <v>432</v>
      </c>
      <c r="Y389" s="96"/>
      <c r="Z389" s="89" t="s">
        <v>62</v>
      </c>
      <c r="AA389" s="95"/>
      <c r="AB389" s="95" t="s">
        <v>63</v>
      </c>
      <c r="AC389" s="95" t="s">
        <v>63</v>
      </c>
      <c r="AD389" s="95" t="s">
        <v>63</v>
      </c>
      <c r="AE389" s="95" t="s">
        <v>63</v>
      </c>
      <c r="AF389" s="95" t="s">
        <v>63</v>
      </c>
      <c r="AG389" s="194"/>
      <c r="AH389" s="95" t="s">
        <v>63</v>
      </c>
      <c r="AI389" s="97"/>
      <c r="AJ389" s="97" t="s">
        <v>65</v>
      </c>
      <c r="AK389" s="97" t="s">
        <v>66</v>
      </c>
      <c r="AL389" s="45" t="s">
        <v>67</v>
      </c>
      <c r="AM389" s="160" t="str">
        <f>MONTH(B389)&amp;"/"&amp;YEAR(B389)</f>
        <v>3/2026</v>
      </c>
      <c r="AN389" s="45">
        <f>WEEKNUM(B389)-WEEKNUM(EOMONTH(B389,-1)+1)+1</f>
        <v>4</v>
      </c>
      <c r="AO389" s="45" t="str">
        <f>MONTH(R389)&amp;"/"&amp;YEAR(R389)</f>
        <v>4/2026</v>
      </c>
      <c r="AP389" s="45">
        <f>WEEKNUM(R389)-WEEKNUM(EOMONTH(R389,-1)+1)+1</f>
        <v>1</v>
      </c>
      <c r="AQ389" s="45">
        <f>IF(AU389="S",IF(Q389="1. Aceitou o programa",R389-B389,0),0)</f>
        <v>9</v>
      </c>
      <c r="AR389" s="45">
        <f>IF(AU389="S",IF(AND(S389&lt;&gt;"",R389&lt;&gt;""),S389-R389,0),0)</f>
        <v>0</v>
      </c>
      <c r="AS389" s="45">
        <f>IF(AU389="S",IF(Q389="1. Aceitou o programa",IF(OR(X389="Não se Aplica",X389=""),IF(OR(W389="Não se Aplica",W389=""),0,W389-V389),AVERAGE(X389-W389,W389-V389)),0),0)</f>
        <v>0</v>
      </c>
      <c r="AT389" s="45">
        <f>IF(AU389="S",IF(AND(Q389="1. Aceitou o programa",AB389="Realizada"),IFERROR(IF(AA389="",0,AA389-R389),0),0),0)</f>
        <v>0</v>
      </c>
      <c r="AU389" s="45" t="str">
        <f>_xlfn.XLOOKUP(U389,'Lista Suspensa'!$AA$20:$AA$23,'Lista Suspensa'!$AB$20:$AB$23,"N/A")</f>
        <v>S</v>
      </c>
    </row>
    <row r="390" spans="1:47" ht="12" customHeight="1" x14ac:dyDescent="0.3">
      <c r="A390" s="87" t="s">
        <v>47</v>
      </c>
      <c r="B390" s="88">
        <v>46104</v>
      </c>
      <c r="C390" s="89" t="s">
        <v>48</v>
      </c>
      <c r="D390" s="89" t="s">
        <v>49</v>
      </c>
      <c r="E390" s="189">
        <v>128263580</v>
      </c>
      <c r="F390" s="182" t="s">
        <v>1275</v>
      </c>
      <c r="G390" s="90">
        <v>9161526851</v>
      </c>
      <c r="H390" s="91">
        <v>17593</v>
      </c>
      <c r="I390" s="89"/>
      <c r="J390" s="89" t="s">
        <v>51</v>
      </c>
      <c r="K390" s="89" t="s">
        <v>52</v>
      </c>
      <c r="L390" s="89" t="s">
        <v>85</v>
      </c>
      <c r="M390" s="89" t="s">
        <v>1276</v>
      </c>
      <c r="N390" s="89" t="s">
        <v>87</v>
      </c>
      <c r="O390" s="92" t="s">
        <v>1277</v>
      </c>
      <c r="P390" s="93" t="s">
        <v>57</v>
      </c>
      <c r="Q390" s="110" t="s">
        <v>58</v>
      </c>
      <c r="R390" s="94">
        <v>46113</v>
      </c>
      <c r="S390" s="95"/>
      <c r="T390" s="95" t="s">
        <v>59</v>
      </c>
      <c r="U390" s="95" t="s">
        <v>60</v>
      </c>
      <c r="V390" s="91">
        <v>46113</v>
      </c>
      <c r="W390" s="91" t="s">
        <v>432</v>
      </c>
      <c r="X390" s="91" t="s">
        <v>432</v>
      </c>
      <c r="Y390" s="96"/>
      <c r="Z390" s="89" t="s">
        <v>62</v>
      </c>
      <c r="AA390" s="95"/>
      <c r="AB390" s="95" t="s">
        <v>63</v>
      </c>
      <c r="AC390" s="95" t="s">
        <v>63</v>
      </c>
      <c r="AD390" s="95" t="s">
        <v>63</v>
      </c>
      <c r="AE390" s="95" t="s">
        <v>63</v>
      </c>
      <c r="AF390" s="95" t="s">
        <v>63</v>
      </c>
      <c r="AG390" s="194"/>
      <c r="AH390" s="95" t="s">
        <v>63</v>
      </c>
      <c r="AI390" s="97"/>
      <c r="AJ390" s="97" t="s">
        <v>65</v>
      </c>
      <c r="AK390" s="97" t="s">
        <v>66</v>
      </c>
      <c r="AL390" s="45" t="s">
        <v>67</v>
      </c>
      <c r="AM390" s="160" t="str">
        <f>MONTH(B390)&amp;"/"&amp;YEAR(B390)</f>
        <v>3/2026</v>
      </c>
      <c r="AN390" s="45">
        <f>WEEKNUM(B390)-WEEKNUM(EOMONTH(B390,-1)+1)+1</f>
        <v>4</v>
      </c>
      <c r="AO390" s="45" t="str">
        <f>MONTH(R390)&amp;"/"&amp;YEAR(R390)</f>
        <v>4/2026</v>
      </c>
      <c r="AP390" s="45">
        <f>WEEKNUM(R390)-WEEKNUM(EOMONTH(R390,-1)+1)+1</f>
        <v>1</v>
      </c>
      <c r="AQ390" s="45">
        <f>IF(AU390="S",IF(Q390="1. Aceitou o programa",R390-B390,0),0)</f>
        <v>9</v>
      </c>
      <c r="AR390" s="45">
        <f>IF(AU390="S",IF(AND(S390&lt;&gt;"",R390&lt;&gt;""),S390-R390,0),0)</f>
        <v>0</v>
      </c>
      <c r="AS390" s="45">
        <f>IF(AU390="S",IF(Q390="1. Aceitou o programa",IF(OR(X390="Não se Aplica",X390=""),IF(OR(W390="Não se Aplica",W390=""),0,W390-V390),AVERAGE(X390-W390,W390-V390)),0),0)</f>
        <v>0</v>
      </c>
      <c r="AT390" s="45">
        <f>IF(AU390="S",IF(AND(Q390="1. Aceitou o programa",AB390="Realizada"),IFERROR(IF(AA390="",0,AA390-R390),0),0),0)</f>
        <v>0</v>
      </c>
      <c r="AU390" s="45" t="str">
        <f>_xlfn.XLOOKUP(U390,'Lista Suspensa'!$AA$20:$AA$23,'Lista Suspensa'!$AB$20:$AB$23,"N/A")</f>
        <v>S</v>
      </c>
    </row>
    <row r="391" spans="1:47" ht="12" customHeight="1" x14ac:dyDescent="0.3">
      <c r="A391" s="87" t="s">
        <v>47</v>
      </c>
      <c r="B391" s="88">
        <v>46104</v>
      </c>
      <c r="C391" s="89" t="s">
        <v>48</v>
      </c>
      <c r="D391" s="89" t="s">
        <v>49</v>
      </c>
      <c r="E391" s="189">
        <v>95791001</v>
      </c>
      <c r="F391" s="182" t="s">
        <v>1278</v>
      </c>
      <c r="G391" s="90">
        <v>1793177767</v>
      </c>
      <c r="H391" s="91">
        <v>21722</v>
      </c>
      <c r="I391" s="89"/>
      <c r="J391" s="89" t="s">
        <v>51</v>
      </c>
      <c r="K391" s="89" t="s">
        <v>76</v>
      </c>
      <c r="L391" s="89" t="s">
        <v>95</v>
      </c>
      <c r="M391" s="89" t="s">
        <v>234</v>
      </c>
      <c r="N391" s="89" t="s">
        <v>331</v>
      </c>
      <c r="O391" s="92" t="s">
        <v>1279</v>
      </c>
      <c r="P391" s="93" t="s">
        <v>57</v>
      </c>
      <c r="Q391" s="110" t="s">
        <v>58</v>
      </c>
      <c r="R391" s="94">
        <v>46113</v>
      </c>
      <c r="S391" s="95"/>
      <c r="T391" s="95" t="s">
        <v>59</v>
      </c>
      <c r="U391" s="95" t="s">
        <v>60</v>
      </c>
      <c r="V391" s="91">
        <v>46113</v>
      </c>
      <c r="W391" s="91" t="s">
        <v>432</v>
      </c>
      <c r="X391" s="91" t="s">
        <v>432</v>
      </c>
      <c r="Y391" s="96"/>
      <c r="Z391" s="89" t="s">
        <v>62</v>
      </c>
      <c r="AA391" s="95"/>
      <c r="AB391" s="95" t="s">
        <v>63</v>
      </c>
      <c r="AC391" s="95" t="s">
        <v>63</v>
      </c>
      <c r="AD391" s="95" t="s">
        <v>63</v>
      </c>
      <c r="AE391" s="95" t="s">
        <v>63</v>
      </c>
      <c r="AF391" s="95" t="s">
        <v>63</v>
      </c>
      <c r="AG391" s="194"/>
      <c r="AH391" s="95" t="s">
        <v>63</v>
      </c>
      <c r="AI391" s="97"/>
      <c r="AJ391" s="97" t="s">
        <v>65</v>
      </c>
      <c r="AK391" s="97" t="s">
        <v>66</v>
      </c>
      <c r="AL391" s="45" t="s">
        <v>67</v>
      </c>
      <c r="AM391" s="160" t="str">
        <f>MONTH(B391)&amp;"/"&amp;YEAR(B391)</f>
        <v>3/2026</v>
      </c>
      <c r="AN391" s="45">
        <f>WEEKNUM(B391)-WEEKNUM(EOMONTH(B391,-1)+1)+1</f>
        <v>4</v>
      </c>
      <c r="AO391" s="45" t="str">
        <f>MONTH(R391)&amp;"/"&amp;YEAR(R391)</f>
        <v>4/2026</v>
      </c>
      <c r="AP391" s="45">
        <f>WEEKNUM(R391)-WEEKNUM(EOMONTH(R391,-1)+1)+1</f>
        <v>1</v>
      </c>
      <c r="AQ391" s="45">
        <f>IF(AU391="S",IF(Q391="1. Aceitou o programa",R391-B391,0),0)</f>
        <v>9</v>
      </c>
      <c r="AR391" s="45">
        <f>IF(AU391="S",IF(AND(S391&lt;&gt;"",R391&lt;&gt;""),S391-R391,0),0)</f>
        <v>0</v>
      </c>
      <c r="AS391" s="45">
        <f>IF(AU391="S",IF(Q391="1. Aceitou o programa",IF(OR(X391="Não se Aplica",X391=""),IF(OR(W391="Não se Aplica",W391=""),0,W391-V391),AVERAGE(X391-W391,W391-V391)),0),0)</f>
        <v>0</v>
      </c>
      <c r="AT391" s="45">
        <f>IF(AU391="S",IF(AND(Q391="1. Aceitou o programa",AB391="Realizada"),IFERROR(IF(AA391="",0,AA391-R391),0),0),0)</f>
        <v>0</v>
      </c>
      <c r="AU391" s="45" t="str">
        <f>_xlfn.XLOOKUP(U391,'Lista Suspensa'!$AA$20:$AA$23,'Lista Suspensa'!$AB$20:$AB$23,"N/A")</f>
        <v>S</v>
      </c>
    </row>
    <row r="392" spans="1:47" ht="12" customHeight="1" x14ac:dyDescent="0.3">
      <c r="A392" s="87" t="s">
        <v>47</v>
      </c>
      <c r="B392" s="88">
        <v>46104</v>
      </c>
      <c r="C392" s="89" t="s">
        <v>48</v>
      </c>
      <c r="D392" s="89" t="s">
        <v>49</v>
      </c>
      <c r="E392" s="189">
        <v>758778856</v>
      </c>
      <c r="F392" s="182" t="s">
        <v>1280</v>
      </c>
      <c r="G392" s="90">
        <v>10126637792</v>
      </c>
      <c r="H392" s="91">
        <v>16086</v>
      </c>
      <c r="I392" s="89"/>
      <c r="J392" s="89" t="s">
        <v>51</v>
      </c>
      <c r="K392" s="89" t="s">
        <v>76</v>
      </c>
      <c r="L392" s="89" t="s">
        <v>95</v>
      </c>
      <c r="M392" s="89" t="s">
        <v>96</v>
      </c>
      <c r="N392" s="89" t="s">
        <v>97</v>
      </c>
      <c r="O392" s="92" t="s">
        <v>1281</v>
      </c>
      <c r="P392" s="93" t="s">
        <v>57</v>
      </c>
      <c r="Q392" s="110" t="s">
        <v>58</v>
      </c>
      <c r="R392" s="94">
        <v>46113</v>
      </c>
      <c r="S392" s="95"/>
      <c r="T392" s="95" t="s">
        <v>59</v>
      </c>
      <c r="U392" s="95" t="s">
        <v>60</v>
      </c>
      <c r="V392" s="91">
        <v>46113</v>
      </c>
      <c r="W392" s="91" t="s">
        <v>432</v>
      </c>
      <c r="X392" s="91" t="s">
        <v>432</v>
      </c>
      <c r="Y392" s="96"/>
      <c r="Z392" s="89" t="s">
        <v>62</v>
      </c>
      <c r="AA392" s="95"/>
      <c r="AB392" s="95" t="s">
        <v>63</v>
      </c>
      <c r="AC392" s="95" t="s">
        <v>63</v>
      </c>
      <c r="AD392" s="95" t="s">
        <v>63</v>
      </c>
      <c r="AE392" s="95" t="s">
        <v>63</v>
      </c>
      <c r="AF392" s="95" t="s">
        <v>63</v>
      </c>
      <c r="AG392" s="194"/>
      <c r="AH392" s="95" t="s">
        <v>63</v>
      </c>
      <c r="AI392" s="97"/>
      <c r="AJ392" s="97" t="s">
        <v>65</v>
      </c>
      <c r="AK392" s="97" t="s">
        <v>66</v>
      </c>
      <c r="AL392" s="45" t="s">
        <v>67</v>
      </c>
      <c r="AM392" s="160" t="str">
        <f>MONTH(B392)&amp;"/"&amp;YEAR(B392)</f>
        <v>3/2026</v>
      </c>
      <c r="AN392" s="45">
        <f>WEEKNUM(B392)-WEEKNUM(EOMONTH(B392,-1)+1)+1</f>
        <v>4</v>
      </c>
      <c r="AO392" s="45" t="str">
        <f>MONTH(R392)&amp;"/"&amp;YEAR(R392)</f>
        <v>4/2026</v>
      </c>
      <c r="AP392" s="45">
        <f>WEEKNUM(R392)-WEEKNUM(EOMONTH(R392,-1)+1)+1</f>
        <v>1</v>
      </c>
      <c r="AQ392" s="45">
        <f>IF(AU392="S",IF(Q392="1. Aceitou o programa",R392-B392,0),0)</f>
        <v>9</v>
      </c>
      <c r="AR392" s="45">
        <f>IF(AU392="S",IF(AND(S392&lt;&gt;"",R392&lt;&gt;""),S392-R392,0),0)</f>
        <v>0</v>
      </c>
      <c r="AS392" s="45">
        <f>IF(AU392="S",IF(Q392="1. Aceitou o programa",IF(OR(X392="Não se Aplica",X392=""),IF(OR(W392="Não se Aplica",W392=""),0,W392-V392),AVERAGE(X392-W392,W392-V392)),0),0)</f>
        <v>0</v>
      </c>
      <c r="AT392" s="45">
        <f>IF(AU392="S",IF(AND(Q392="1. Aceitou o programa",AB392="Realizada"),IFERROR(IF(AA392="",0,AA392-R392),0),0),0)</f>
        <v>0</v>
      </c>
      <c r="AU392" s="45" t="str">
        <f>_xlfn.XLOOKUP(U392,'Lista Suspensa'!$AA$20:$AA$23,'Lista Suspensa'!$AB$20:$AB$23,"N/A")</f>
        <v>S</v>
      </c>
    </row>
    <row r="393" spans="1:47" ht="12" customHeight="1" x14ac:dyDescent="0.3">
      <c r="A393" s="87" t="s">
        <v>47</v>
      </c>
      <c r="B393" s="88">
        <v>46104</v>
      </c>
      <c r="C393" s="89" t="s">
        <v>48</v>
      </c>
      <c r="D393" s="89" t="s">
        <v>49</v>
      </c>
      <c r="E393" s="189">
        <v>301285683</v>
      </c>
      <c r="F393" s="182" t="s">
        <v>1282</v>
      </c>
      <c r="G393" s="90">
        <v>3217458842</v>
      </c>
      <c r="H393" s="91">
        <v>23649</v>
      </c>
      <c r="I393" s="89"/>
      <c r="J393" s="89" t="s">
        <v>51</v>
      </c>
      <c r="K393" s="89" t="s">
        <v>52</v>
      </c>
      <c r="L393" s="89" t="s">
        <v>85</v>
      </c>
      <c r="M393" s="89" t="s">
        <v>1283</v>
      </c>
      <c r="N393" s="89" t="s">
        <v>87</v>
      </c>
      <c r="O393" s="92" t="s">
        <v>1284</v>
      </c>
      <c r="P393" s="93" t="s">
        <v>57</v>
      </c>
      <c r="Q393" s="110" t="s">
        <v>58</v>
      </c>
      <c r="R393" s="94">
        <v>46113</v>
      </c>
      <c r="S393" s="95"/>
      <c r="T393" s="95" t="s">
        <v>59</v>
      </c>
      <c r="U393" s="95" t="s">
        <v>60</v>
      </c>
      <c r="V393" s="91">
        <v>46113</v>
      </c>
      <c r="W393" s="91" t="s">
        <v>432</v>
      </c>
      <c r="X393" s="91" t="s">
        <v>432</v>
      </c>
      <c r="Y393" s="96"/>
      <c r="Z393" s="89" t="s">
        <v>62</v>
      </c>
      <c r="AA393" s="95"/>
      <c r="AB393" s="95" t="s">
        <v>63</v>
      </c>
      <c r="AC393" s="95" t="s">
        <v>63</v>
      </c>
      <c r="AD393" s="95" t="s">
        <v>63</v>
      </c>
      <c r="AE393" s="95" t="s">
        <v>63</v>
      </c>
      <c r="AF393" s="95" t="s">
        <v>63</v>
      </c>
      <c r="AG393" s="194"/>
      <c r="AH393" s="95" t="s">
        <v>63</v>
      </c>
      <c r="AI393" s="97"/>
      <c r="AJ393" s="97" t="s">
        <v>65</v>
      </c>
      <c r="AK393" s="97" t="s">
        <v>66</v>
      </c>
      <c r="AL393" s="45" t="s">
        <v>67</v>
      </c>
      <c r="AM393" s="160" t="str">
        <f>MONTH(B393)&amp;"/"&amp;YEAR(B393)</f>
        <v>3/2026</v>
      </c>
      <c r="AN393" s="45">
        <f>WEEKNUM(B393)-WEEKNUM(EOMONTH(B393,-1)+1)+1</f>
        <v>4</v>
      </c>
      <c r="AO393" s="45" t="str">
        <f>MONTH(R393)&amp;"/"&amp;YEAR(R393)</f>
        <v>4/2026</v>
      </c>
      <c r="AP393" s="45">
        <f>WEEKNUM(R393)-WEEKNUM(EOMONTH(R393,-1)+1)+1</f>
        <v>1</v>
      </c>
      <c r="AQ393" s="45">
        <f>IF(AU393="S",IF(Q393="1. Aceitou o programa",R393-B393,0),0)</f>
        <v>9</v>
      </c>
      <c r="AR393" s="45">
        <f>IF(AU393="S",IF(AND(S393&lt;&gt;"",R393&lt;&gt;""),S393-R393,0),0)</f>
        <v>0</v>
      </c>
      <c r="AS393" s="45">
        <f>IF(AU393="S",IF(Q393="1. Aceitou o programa",IF(OR(X393="Não se Aplica",X393=""),IF(OR(W393="Não se Aplica",W393=""),0,W393-V393),AVERAGE(X393-W393,W393-V393)),0),0)</f>
        <v>0</v>
      </c>
      <c r="AT393" s="45">
        <f>IF(AU393="S",IF(AND(Q393="1. Aceitou o programa",AB393="Realizada"),IFERROR(IF(AA393="",0,AA393-R393),0),0),0)</f>
        <v>0</v>
      </c>
      <c r="AU393" s="45" t="str">
        <f>_xlfn.XLOOKUP(U393,'Lista Suspensa'!$AA$20:$AA$23,'Lista Suspensa'!$AB$20:$AB$23,"N/A")</f>
        <v>S</v>
      </c>
    </row>
    <row r="394" spans="1:47" ht="12" customHeight="1" x14ac:dyDescent="0.3">
      <c r="A394" s="87" t="s">
        <v>47</v>
      </c>
      <c r="B394" s="88">
        <v>46104</v>
      </c>
      <c r="C394" s="89" t="s">
        <v>48</v>
      </c>
      <c r="D394" s="89" t="s">
        <v>49</v>
      </c>
      <c r="E394" s="189">
        <v>593924800</v>
      </c>
      <c r="F394" s="182" t="s">
        <v>1285</v>
      </c>
      <c r="G394" s="90">
        <v>16058905885</v>
      </c>
      <c r="H394" s="91">
        <v>20611</v>
      </c>
      <c r="I394" s="89"/>
      <c r="J394" s="89" t="s">
        <v>51</v>
      </c>
      <c r="K394" s="89" t="s">
        <v>52</v>
      </c>
      <c r="L394" s="89" t="s">
        <v>53</v>
      </c>
      <c r="M394" s="89" t="s">
        <v>167</v>
      </c>
      <c r="N394" s="89" t="s">
        <v>159</v>
      </c>
      <c r="O394" s="92" t="s">
        <v>1286</v>
      </c>
      <c r="P394" s="93" t="s">
        <v>57</v>
      </c>
      <c r="Q394" s="110" t="s">
        <v>58</v>
      </c>
      <c r="R394" s="94">
        <v>46113</v>
      </c>
      <c r="S394" s="95"/>
      <c r="T394" s="95" t="s">
        <v>59</v>
      </c>
      <c r="U394" s="95" t="s">
        <v>60</v>
      </c>
      <c r="V394" s="91">
        <v>46113</v>
      </c>
      <c r="W394" s="91" t="s">
        <v>432</v>
      </c>
      <c r="X394" s="91" t="s">
        <v>432</v>
      </c>
      <c r="Y394" s="96"/>
      <c r="Z394" s="89" t="s">
        <v>62</v>
      </c>
      <c r="AA394" s="95"/>
      <c r="AB394" s="95" t="s">
        <v>63</v>
      </c>
      <c r="AC394" s="95" t="s">
        <v>63</v>
      </c>
      <c r="AD394" s="95" t="s">
        <v>63</v>
      </c>
      <c r="AE394" s="95" t="s">
        <v>63</v>
      </c>
      <c r="AF394" s="95" t="s">
        <v>63</v>
      </c>
      <c r="AG394" s="194"/>
      <c r="AH394" s="95" t="s">
        <v>63</v>
      </c>
      <c r="AI394" s="97"/>
      <c r="AJ394" s="97" t="s">
        <v>65</v>
      </c>
      <c r="AK394" s="97" t="s">
        <v>66</v>
      </c>
      <c r="AL394" s="45" t="s">
        <v>67</v>
      </c>
      <c r="AM394" s="160" t="str">
        <f>MONTH(B394)&amp;"/"&amp;YEAR(B394)</f>
        <v>3/2026</v>
      </c>
      <c r="AN394" s="45">
        <f>WEEKNUM(B394)-WEEKNUM(EOMONTH(B394,-1)+1)+1</f>
        <v>4</v>
      </c>
      <c r="AO394" s="45" t="str">
        <f>MONTH(R394)&amp;"/"&amp;YEAR(R394)</f>
        <v>4/2026</v>
      </c>
      <c r="AP394" s="45">
        <f>WEEKNUM(R394)-WEEKNUM(EOMONTH(R394,-1)+1)+1</f>
        <v>1</v>
      </c>
      <c r="AQ394" s="45">
        <f>IF(AU394="S",IF(Q394="1. Aceitou o programa",R394-B394,0),0)</f>
        <v>9</v>
      </c>
      <c r="AR394" s="45">
        <f>IF(AU394="S",IF(AND(S394&lt;&gt;"",R394&lt;&gt;""),S394-R394,0),0)</f>
        <v>0</v>
      </c>
      <c r="AS394" s="45">
        <f>IF(AU394="S",IF(Q394="1. Aceitou o programa",IF(OR(X394="Não se Aplica",X394=""),IF(OR(W394="Não se Aplica",W394=""),0,W394-V394),AVERAGE(X394-W394,W394-V394)),0),0)</f>
        <v>0</v>
      </c>
      <c r="AT394" s="45">
        <f>IF(AU394="S",IF(AND(Q394="1. Aceitou o programa",AB394="Realizada"),IFERROR(IF(AA394="",0,AA394-R394),0),0),0)</f>
        <v>0</v>
      </c>
      <c r="AU394" s="45" t="str">
        <f>_xlfn.XLOOKUP(U394,'Lista Suspensa'!$AA$20:$AA$23,'Lista Suspensa'!$AB$20:$AB$23,"N/A")</f>
        <v>S</v>
      </c>
    </row>
    <row r="395" spans="1:47" ht="12" customHeight="1" x14ac:dyDescent="0.3">
      <c r="A395" s="87" t="s">
        <v>47</v>
      </c>
      <c r="B395" s="88">
        <v>46104</v>
      </c>
      <c r="C395" s="89" t="s">
        <v>48</v>
      </c>
      <c r="D395" s="89" t="s">
        <v>49</v>
      </c>
      <c r="E395" s="189">
        <v>300946775</v>
      </c>
      <c r="F395" s="182" t="s">
        <v>1287</v>
      </c>
      <c r="G395" s="90">
        <v>4874916880</v>
      </c>
      <c r="H395" s="91">
        <v>22186</v>
      </c>
      <c r="I395" s="89"/>
      <c r="J395" s="89" t="s">
        <v>51</v>
      </c>
      <c r="K395" s="89" t="s">
        <v>52</v>
      </c>
      <c r="L395" s="89" t="s">
        <v>85</v>
      </c>
      <c r="M395" s="89" t="s">
        <v>1288</v>
      </c>
      <c r="N395" s="89" t="s">
        <v>79</v>
      </c>
      <c r="O395" s="92" t="s">
        <v>1289</v>
      </c>
      <c r="P395" s="93" t="s">
        <v>57</v>
      </c>
      <c r="Q395" s="110" t="s">
        <v>58</v>
      </c>
      <c r="R395" s="94">
        <v>46113</v>
      </c>
      <c r="S395" s="95"/>
      <c r="T395" s="95" t="s">
        <v>59</v>
      </c>
      <c r="U395" s="95" t="s">
        <v>60</v>
      </c>
      <c r="V395" s="91">
        <v>46113</v>
      </c>
      <c r="W395" s="91" t="s">
        <v>432</v>
      </c>
      <c r="X395" s="91" t="s">
        <v>432</v>
      </c>
      <c r="Y395" s="96"/>
      <c r="Z395" s="89" t="s">
        <v>62</v>
      </c>
      <c r="AA395" s="95"/>
      <c r="AB395" s="95" t="s">
        <v>63</v>
      </c>
      <c r="AC395" s="95" t="s">
        <v>63</v>
      </c>
      <c r="AD395" s="95" t="s">
        <v>63</v>
      </c>
      <c r="AE395" s="95" t="s">
        <v>63</v>
      </c>
      <c r="AF395" s="95" t="s">
        <v>63</v>
      </c>
      <c r="AG395" s="194"/>
      <c r="AH395" s="95" t="s">
        <v>63</v>
      </c>
      <c r="AI395" s="97"/>
      <c r="AJ395" s="97" t="s">
        <v>65</v>
      </c>
      <c r="AK395" s="97" t="s">
        <v>66</v>
      </c>
      <c r="AL395" s="45" t="s">
        <v>67</v>
      </c>
      <c r="AM395" s="160" t="str">
        <f>MONTH(B395)&amp;"/"&amp;YEAR(B395)</f>
        <v>3/2026</v>
      </c>
      <c r="AN395" s="45">
        <f>WEEKNUM(B395)-WEEKNUM(EOMONTH(B395,-1)+1)+1</f>
        <v>4</v>
      </c>
      <c r="AO395" s="45" t="str">
        <f>MONTH(R395)&amp;"/"&amp;YEAR(R395)</f>
        <v>4/2026</v>
      </c>
      <c r="AP395" s="45">
        <f>WEEKNUM(R395)-WEEKNUM(EOMONTH(R395,-1)+1)+1</f>
        <v>1</v>
      </c>
      <c r="AQ395" s="45">
        <f>IF(AU395="S",IF(Q395="1. Aceitou o programa",R395-B395,0),0)</f>
        <v>9</v>
      </c>
      <c r="AR395" s="45">
        <f>IF(AU395="S",IF(AND(S395&lt;&gt;"",R395&lt;&gt;""),S395-R395,0),0)</f>
        <v>0</v>
      </c>
      <c r="AS395" s="45">
        <f>IF(AU395="S",IF(Q395="1. Aceitou o programa",IF(OR(X395="Não se Aplica",X395=""),IF(OR(W395="Não se Aplica",W395=""),0,W395-V395),AVERAGE(X395-W395,W395-V395)),0),0)</f>
        <v>0</v>
      </c>
      <c r="AT395" s="45">
        <f>IF(AU395="S",IF(AND(Q395="1. Aceitou o programa",AB395="Realizada"),IFERROR(IF(AA395="",0,AA395-R395),0),0),0)</f>
        <v>0</v>
      </c>
      <c r="AU395" s="45" t="str">
        <f>_xlfn.XLOOKUP(U395,'Lista Suspensa'!$AA$20:$AA$23,'Lista Suspensa'!$AB$20:$AB$23,"N/A")</f>
        <v>S</v>
      </c>
    </row>
    <row r="396" spans="1:47" ht="12" customHeight="1" x14ac:dyDescent="0.3">
      <c r="A396" s="87" t="s">
        <v>47</v>
      </c>
      <c r="B396" s="88">
        <v>46104</v>
      </c>
      <c r="C396" s="89" t="s">
        <v>48</v>
      </c>
      <c r="D396" s="89" t="s">
        <v>49</v>
      </c>
      <c r="E396" s="189">
        <v>450538028</v>
      </c>
      <c r="F396" s="182" t="s">
        <v>1290</v>
      </c>
      <c r="G396" s="90">
        <v>8379916840</v>
      </c>
      <c r="H396" s="91">
        <v>25651</v>
      </c>
      <c r="I396" s="89"/>
      <c r="J396" s="89" t="s">
        <v>84</v>
      </c>
      <c r="K396" s="89" t="s">
        <v>52</v>
      </c>
      <c r="L396" s="89" t="s">
        <v>85</v>
      </c>
      <c r="M396" s="89" t="s">
        <v>1291</v>
      </c>
      <c r="N396" s="89" t="s">
        <v>55</v>
      </c>
      <c r="O396" s="92" t="s">
        <v>1292</v>
      </c>
      <c r="P396" s="93" t="s">
        <v>57</v>
      </c>
      <c r="Q396" s="110" t="s">
        <v>58</v>
      </c>
      <c r="R396" s="94">
        <v>46113</v>
      </c>
      <c r="S396" s="95"/>
      <c r="T396" s="95" t="s">
        <v>59</v>
      </c>
      <c r="U396" s="95" t="s">
        <v>60</v>
      </c>
      <c r="V396" s="91">
        <v>46113</v>
      </c>
      <c r="W396" s="91" t="s">
        <v>432</v>
      </c>
      <c r="X396" s="91" t="s">
        <v>432</v>
      </c>
      <c r="Y396" s="96"/>
      <c r="Z396" s="89" t="s">
        <v>62</v>
      </c>
      <c r="AA396" s="95"/>
      <c r="AB396" s="95" t="s">
        <v>63</v>
      </c>
      <c r="AC396" s="95" t="s">
        <v>63</v>
      </c>
      <c r="AD396" s="95" t="s">
        <v>63</v>
      </c>
      <c r="AE396" s="95" t="s">
        <v>63</v>
      </c>
      <c r="AF396" s="95" t="s">
        <v>63</v>
      </c>
      <c r="AG396" s="194"/>
      <c r="AH396" s="95" t="s">
        <v>63</v>
      </c>
      <c r="AI396" s="97"/>
      <c r="AJ396" s="97" t="s">
        <v>65</v>
      </c>
      <c r="AK396" s="97" t="s">
        <v>66</v>
      </c>
      <c r="AL396" s="45" t="s">
        <v>67</v>
      </c>
      <c r="AM396" s="160" t="str">
        <f>MONTH(B396)&amp;"/"&amp;YEAR(B396)</f>
        <v>3/2026</v>
      </c>
      <c r="AN396" s="45">
        <f>WEEKNUM(B396)-WEEKNUM(EOMONTH(B396,-1)+1)+1</f>
        <v>4</v>
      </c>
      <c r="AO396" s="45" t="str">
        <f>MONTH(R396)&amp;"/"&amp;YEAR(R396)</f>
        <v>4/2026</v>
      </c>
      <c r="AP396" s="45">
        <f>WEEKNUM(R396)-WEEKNUM(EOMONTH(R396,-1)+1)+1</f>
        <v>1</v>
      </c>
      <c r="AQ396" s="45">
        <f>IF(AU396="S",IF(Q396="1. Aceitou o programa",R396-B396,0),0)</f>
        <v>9</v>
      </c>
      <c r="AR396" s="45">
        <f>IF(AU396="S",IF(AND(S396&lt;&gt;"",R396&lt;&gt;""),S396-R396,0),0)</f>
        <v>0</v>
      </c>
      <c r="AS396" s="45">
        <f>IF(AU396="S",IF(Q396="1. Aceitou o programa",IF(OR(X396="Não se Aplica",X396=""),IF(OR(W396="Não se Aplica",W396=""),0,W396-V396),AVERAGE(X396-W396,W396-V396)),0),0)</f>
        <v>0</v>
      </c>
      <c r="AT396" s="45">
        <f>IF(AU396="S",IF(AND(Q396="1. Aceitou o programa",AB396="Realizada"),IFERROR(IF(AA396="",0,AA396-R396),0),0),0)</f>
        <v>0</v>
      </c>
      <c r="AU396" s="45" t="str">
        <f>_xlfn.XLOOKUP(U396,'Lista Suspensa'!$AA$20:$AA$23,'Lista Suspensa'!$AB$20:$AB$23,"N/A")</f>
        <v>S</v>
      </c>
    </row>
    <row r="397" spans="1:47" ht="12" customHeight="1" x14ac:dyDescent="0.3">
      <c r="A397" s="87" t="s">
        <v>47</v>
      </c>
      <c r="B397" s="88">
        <v>46104</v>
      </c>
      <c r="C397" s="89" t="s">
        <v>48</v>
      </c>
      <c r="D397" s="89" t="s">
        <v>49</v>
      </c>
      <c r="E397" s="189">
        <v>772262411</v>
      </c>
      <c r="F397" s="182" t="s">
        <v>1293</v>
      </c>
      <c r="G397" s="90">
        <v>5827795887</v>
      </c>
      <c r="H397" s="91">
        <v>17215</v>
      </c>
      <c r="I397" s="89"/>
      <c r="J397" s="89" t="s">
        <v>84</v>
      </c>
      <c r="K397" s="89" t="s">
        <v>52</v>
      </c>
      <c r="L397" s="89" t="s">
        <v>85</v>
      </c>
      <c r="M397" s="89" t="s">
        <v>716</v>
      </c>
      <c r="N397" s="89" t="s">
        <v>55</v>
      </c>
      <c r="O397" s="92" t="s">
        <v>1294</v>
      </c>
      <c r="P397" s="93" t="s">
        <v>57</v>
      </c>
      <c r="Q397" s="110" t="s">
        <v>58</v>
      </c>
      <c r="R397" s="94">
        <v>46113</v>
      </c>
      <c r="S397" s="95"/>
      <c r="T397" s="95" t="s">
        <v>59</v>
      </c>
      <c r="U397" s="95" t="s">
        <v>60</v>
      </c>
      <c r="V397" s="91">
        <v>46113</v>
      </c>
      <c r="W397" s="91" t="s">
        <v>432</v>
      </c>
      <c r="X397" s="91" t="s">
        <v>432</v>
      </c>
      <c r="Y397" s="96"/>
      <c r="Z397" s="89" t="s">
        <v>62</v>
      </c>
      <c r="AA397" s="95"/>
      <c r="AB397" s="95" t="s">
        <v>63</v>
      </c>
      <c r="AC397" s="95" t="s">
        <v>63</v>
      </c>
      <c r="AD397" s="95" t="s">
        <v>63</v>
      </c>
      <c r="AE397" s="95" t="s">
        <v>63</v>
      </c>
      <c r="AF397" s="95" t="s">
        <v>63</v>
      </c>
      <c r="AG397" s="194"/>
      <c r="AH397" s="95" t="s">
        <v>63</v>
      </c>
      <c r="AI397" s="97"/>
      <c r="AJ397" s="97" t="s">
        <v>65</v>
      </c>
      <c r="AK397" s="97" t="s">
        <v>66</v>
      </c>
      <c r="AL397" s="45" t="s">
        <v>67</v>
      </c>
      <c r="AM397" s="160" t="str">
        <f>MONTH(B397)&amp;"/"&amp;YEAR(B397)</f>
        <v>3/2026</v>
      </c>
      <c r="AN397" s="45">
        <f>WEEKNUM(B397)-WEEKNUM(EOMONTH(B397,-1)+1)+1</f>
        <v>4</v>
      </c>
      <c r="AO397" s="45" t="str">
        <f>MONTH(R397)&amp;"/"&amp;YEAR(R397)</f>
        <v>4/2026</v>
      </c>
      <c r="AP397" s="45">
        <f>WEEKNUM(R397)-WEEKNUM(EOMONTH(R397,-1)+1)+1</f>
        <v>1</v>
      </c>
      <c r="AQ397" s="45">
        <f>IF(AU397="S",IF(Q397="1. Aceitou o programa",R397-B397,0),0)</f>
        <v>9</v>
      </c>
      <c r="AR397" s="45">
        <f>IF(AU397="S",IF(AND(S397&lt;&gt;"",R397&lt;&gt;""),S397-R397,0),0)</f>
        <v>0</v>
      </c>
      <c r="AS397" s="45">
        <f>IF(AU397="S",IF(Q397="1. Aceitou o programa",IF(OR(X397="Não se Aplica",X397=""),IF(OR(W397="Não se Aplica",W397=""),0,W397-V397),AVERAGE(X397-W397,W397-V397)),0),0)</f>
        <v>0</v>
      </c>
      <c r="AT397" s="45">
        <f>IF(AU397="S",IF(AND(Q397="1. Aceitou o programa",AB397="Realizada"),IFERROR(IF(AA397="",0,AA397-R397),0),0),0)</f>
        <v>0</v>
      </c>
      <c r="AU397" s="45" t="str">
        <f>_xlfn.XLOOKUP(U397,'Lista Suspensa'!$AA$20:$AA$23,'Lista Suspensa'!$AB$20:$AB$23,"N/A")</f>
        <v>S</v>
      </c>
    </row>
    <row r="398" spans="1:47" ht="12" customHeight="1" x14ac:dyDescent="0.3">
      <c r="A398" s="87" t="s">
        <v>47</v>
      </c>
      <c r="B398" s="88">
        <v>46104</v>
      </c>
      <c r="C398" s="89" t="s">
        <v>48</v>
      </c>
      <c r="D398" s="89" t="s">
        <v>49</v>
      </c>
      <c r="E398" s="189">
        <v>757024831</v>
      </c>
      <c r="F398" s="182" t="s">
        <v>1295</v>
      </c>
      <c r="G398" s="90">
        <v>99925702704</v>
      </c>
      <c r="H398" s="91">
        <v>24803</v>
      </c>
      <c r="I398" s="89"/>
      <c r="J398" s="89" t="s">
        <v>51</v>
      </c>
      <c r="K398" s="89" t="s">
        <v>76</v>
      </c>
      <c r="L398" s="89" t="s">
        <v>77</v>
      </c>
      <c r="M398" s="89" t="s">
        <v>1296</v>
      </c>
      <c r="N398" s="89" t="s">
        <v>97</v>
      </c>
      <c r="O398" s="92" t="s">
        <v>1297</v>
      </c>
      <c r="P398" s="93" t="s">
        <v>57</v>
      </c>
      <c r="Q398" s="110" t="s">
        <v>58</v>
      </c>
      <c r="R398" s="94">
        <v>46113</v>
      </c>
      <c r="S398" s="95"/>
      <c r="T398" s="95" t="s">
        <v>59</v>
      </c>
      <c r="U398" s="95" t="s">
        <v>60</v>
      </c>
      <c r="V398" s="91">
        <v>46113</v>
      </c>
      <c r="W398" s="91" t="s">
        <v>432</v>
      </c>
      <c r="X398" s="91" t="s">
        <v>432</v>
      </c>
      <c r="Y398" s="96"/>
      <c r="Z398" s="89" t="s">
        <v>62</v>
      </c>
      <c r="AA398" s="95"/>
      <c r="AB398" s="95" t="s">
        <v>63</v>
      </c>
      <c r="AC398" s="95" t="s">
        <v>63</v>
      </c>
      <c r="AD398" s="95" t="s">
        <v>63</v>
      </c>
      <c r="AE398" s="95" t="s">
        <v>63</v>
      </c>
      <c r="AF398" s="95" t="s">
        <v>63</v>
      </c>
      <c r="AG398" s="194"/>
      <c r="AH398" s="95" t="s">
        <v>63</v>
      </c>
      <c r="AI398" s="97"/>
      <c r="AJ398" s="97" t="s">
        <v>65</v>
      </c>
      <c r="AK398" s="97" t="s">
        <v>66</v>
      </c>
      <c r="AL398" s="45" t="s">
        <v>67</v>
      </c>
      <c r="AM398" s="160" t="str">
        <f>MONTH(B398)&amp;"/"&amp;YEAR(B398)</f>
        <v>3/2026</v>
      </c>
      <c r="AN398" s="45">
        <f>WEEKNUM(B398)-WEEKNUM(EOMONTH(B398,-1)+1)+1</f>
        <v>4</v>
      </c>
      <c r="AO398" s="45" t="str">
        <f>MONTH(R398)&amp;"/"&amp;YEAR(R398)</f>
        <v>4/2026</v>
      </c>
      <c r="AP398" s="45">
        <f>WEEKNUM(R398)-WEEKNUM(EOMONTH(R398,-1)+1)+1</f>
        <v>1</v>
      </c>
      <c r="AQ398" s="45">
        <f>IF(AU398="S",IF(Q398="1. Aceitou o programa",R398-B398,0),0)</f>
        <v>9</v>
      </c>
      <c r="AR398" s="45">
        <f>IF(AU398="S",IF(AND(S398&lt;&gt;"",R398&lt;&gt;""),S398-R398,0),0)</f>
        <v>0</v>
      </c>
      <c r="AS398" s="45">
        <f>IF(AU398="S",IF(Q398="1. Aceitou o programa",IF(OR(X398="Não se Aplica",X398=""),IF(OR(W398="Não se Aplica",W398=""),0,W398-V398),AVERAGE(X398-W398,W398-V398)),0),0)</f>
        <v>0</v>
      </c>
      <c r="AT398" s="45">
        <f>IF(AU398="S",IF(AND(Q398="1. Aceitou o programa",AB398="Realizada"),IFERROR(IF(AA398="",0,AA398-R398),0),0),0)</f>
        <v>0</v>
      </c>
      <c r="AU398" s="45" t="str">
        <f>_xlfn.XLOOKUP(U398,'Lista Suspensa'!$AA$20:$AA$23,'Lista Suspensa'!$AB$20:$AB$23,"N/A")</f>
        <v>S</v>
      </c>
    </row>
    <row r="399" spans="1:47" ht="12" customHeight="1" x14ac:dyDescent="0.3">
      <c r="A399" s="87" t="s">
        <v>47</v>
      </c>
      <c r="B399" s="88">
        <v>46104</v>
      </c>
      <c r="C399" s="89" t="s">
        <v>48</v>
      </c>
      <c r="D399" s="89" t="s">
        <v>49</v>
      </c>
      <c r="E399" s="189">
        <v>315828005</v>
      </c>
      <c r="F399" s="182" t="s">
        <v>1298</v>
      </c>
      <c r="G399" s="90">
        <v>10708680780</v>
      </c>
      <c r="H399" s="91">
        <v>30561</v>
      </c>
      <c r="I399" s="89"/>
      <c r="J399" s="89" t="s">
        <v>51</v>
      </c>
      <c r="K399" s="89" t="s">
        <v>76</v>
      </c>
      <c r="L399" s="89" t="s">
        <v>95</v>
      </c>
      <c r="M399" s="89" t="s">
        <v>438</v>
      </c>
      <c r="N399" s="89" t="s">
        <v>1299</v>
      </c>
      <c r="O399" s="92" t="s">
        <v>1300</v>
      </c>
      <c r="P399" s="93" t="s">
        <v>57</v>
      </c>
      <c r="Q399" s="110" t="s">
        <v>58</v>
      </c>
      <c r="R399" s="94">
        <v>46113</v>
      </c>
      <c r="S399" s="95"/>
      <c r="T399" s="95" t="s">
        <v>59</v>
      </c>
      <c r="U399" s="95" t="s">
        <v>60</v>
      </c>
      <c r="V399" s="91">
        <v>46113</v>
      </c>
      <c r="W399" s="91" t="s">
        <v>432</v>
      </c>
      <c r="X399" s="91" t="s">
        <v>432</v>
      </c>
      <c r="Y399" s="96"/>
      <c r="Z399" s="89" t="s">
        <v>62</v>
      </c>
      <c r="AA399" s="95"/>
      <c r="AB399" s="95" t="s">
        <v>63</v>
      </c>
      <c r="AC399" s="95" t="s">
        <v>63</v>
      </c>
      <c r="AD399" s="95" t="s">
        <v>63</v>
      </c>
      <c r="AE399" s="95" t="s">
        <v>63</v>
      </c>
      <c r="AF399" s="95" t="s">
        <v>63</v>
      </c>
      <c r="AG399" s="194"/>
      <c r="AH399" s="95" t="s">
        <v>63</v>
      </c>
      <c r="AI399" s="97"/>
      <c r="AJ399" s="97" t="s">
        <v>65</v>
      </c>
      <c r="AK399" s="97" t="s">
        <v>66</v>
      </c>
      <c r="AL399" s="45" t="s">
        <v>67</v>
      </c>
      <c r="AM399" s="160" t="str">
        <f>MONTH(B399)&amp;"/"&amp;YEAR(B399)</f>
        <v>3/2026</v>
      </c>
      <c r="AN399" s="45">
        <f>WEEKNUM(B399)-WEEKNUM(EOMONTH(B399,-1)+1)+1</f>
        <v>4</v>
      </c>
      <c r="AO399" s="45" t="str">
        <f>MONTH(R399)&amp;"/"&amp;YEAR(R399)</f>
        <v>4/2026</v>
      </c>
      <c r="AP399" s="45">
        <f>WEEKNUM(R399)-WEEKNUM(EOMONTH(R399,-1)+1)+1</f>
        <v>1</v>
      </c>
      <c r="AQ399" s="45">
        <f>IF(AU399="S",IF(Q399="1. Aceitou o programa",R399-B399,0),0)</f>
        <v>9</v>
      </c>
      <c r="AR399" s="45">
        <f>IF(AU399="S",IF(AND(S399&lt;&gt;"",R399&lt;&gt;""),S399-R399,0),0)</f>
        <v>0</v>
      </c>
      <c r="AS399" s="45">
        <f>IF(AU399="S",IF(Q399="1. Aceitou o programa",IF(OR(X399="Não se Aplica",X399=""),IF(OR(W399="Não se Aplica",W399=""),0,W399-V399),AVERAGE(X399-W399,W399-V399)),0),0)</f>
        <v>0</v>
      </c>
      <c r="AT399" s="45">
        <f>IF(AU399="S",IF(AND(Q399="1. Aceitou o programa",AB399="Realizada"),IFERROR(IF(AA399="",0,AA399-R399),0),0),0)</f>
        <v>0</v>
      </c>
      <c r="AU399" s="45" t="str">
        <f>_xlfn.XLOOKUP(U399,'Lista Suspensa'!$AA$20:$AA$23,'Lista Suspensa'!$AB$20:$AB$23,"N/A")</f>
        <v>S</v>
      </c>
    </row>
    <row r="400" spans="1:47" ht="12" customHeight="1" x14ac:dyDescent="0.3">
      <c r="A400" s="87" t="s">
        <v>47</v>
      </c>
      <c r="B400" s="88">
        <v>46104</v>
      </c>
      <c r="C400" s="89" t="s">
        <v>48</v>
      </c>
      <c r="D400" s="89" t="s">
        <v>49</v>
      </c>
      <c r="E400" s="189">
        <v>759398569</v>
      </c>
      <c r="F400" s="182" t="s">
        <v>1301</v>
      </c>
      <c r="G400" s="90">
        <v>2186926768</v>
      </c>
      <c r="H400" s="91">
        <v>15507</v>
      </c>
      <c r="I400" s="89"/>
      <c r="J400" s="89" t="s">
        <v>84</v>
      </c>
      <c r="K400" s="89" t="s">
        <v>76</v>
      </c>
      <c r="L400" s="89" t="s">
        <v>95</v>
      </c>
      <c r="M400" s="89" t="s">
        <v>96</v>
      </c>
      <c r="N400" s="89" t="s">
        <v>55</v>
      </c>
      <c r="O400" s="92" t="s">
        <v>1302</v>
      </c>
      <c r="P400" s="93" t="s">
        <v>57</v>
      </c>
      <c r="Q400" s="110" t="s">
        <v>58</v>
      </c>
      <c r="R400" s="94">
        <v>46113</v>
      </c>
      <c r="S400" s="95"/>
      <c r="T400" s="95" t="s">
        <v>59</v>
      </c>
      <c r="U400" s="95" t="s">
        <v>60</v>
      </c>
      <c r="V400" s="91">
        <v>46113</v>
      </c>
      <c r="W400" s="91" t="s">
        <v>432</v>
      </c>
      <c r="X400" s="91" t="s">
        <v>432</v>
      </c>
      <c r="Y400" s="96"/>
      <c r="Z400" s="89" t="s">
        <v>62</v>
      </c>
      <c r="AA400" s="95"/>
      <c r="AB400" s="95" t="s">
        <v>63</v>
      </c>
      <c r="AC400" s="95" t="s">
        <v>63</v>
      </c>
      <c r="AD400" s="95" t="s">
        <v>63</v>
      </c>
      <c r="AE400" s="95" t="s">
        <v>63</v>
      </c>
      <c r="AF400" s="95" t="s">
        <v>63</v>
      </c>
      <c r="AG400" s="194"/>
      <c r="AH400" s="95" t="s">
        <v>63</v>
      </c>
      <c r="AI400" s="97"/>
      <c r="AJ400" s="97" t="s">
        <v>65</v>
      </c>
      <c r="AK400" s="97" t="s">
        <v>66</v>
      </c>
      <c r="AL400" s="45" t="s">
        <v>67</v>
      </c>
      <c r="AM400" s="160" t="str">
        <f>MONTH(B400)&amp;"/"&amp;YEAR(B400)</f>
        <v>3/2026</v>
      </c>
      <c r="AN400" s="45">
        <f>WEEKNUM(B400)-WEEKNUM(EOMONTH(B400,-1)+1)+1</f>
        <v>4</v>
      </c>
      <c r="AO400" s="45" t="str">
        <f>MONTH(R400)&amp;"/"&amp;YEAR(R400)</f>
        <v>4/2026</v>
      </c>
      <c r="AP400" s="45">
        <f>WEEKNUM(R400)-WEEKNUM(EOMONTH(R400,-1)+1)+1</f>
        <v>1</v>
      </c>
      <c r="AQ400" s="45">
        <f>IF(AU400="S",IF(Q400="1. Aceitou o programa",R400-B400,0),0)</f>
        <v>9</v>
      </c>
      <c r="AR400" s="45">
        <f>IF(AU400="S",IF(AND(S400&lt;&gt;"",R400&lt;&gt;""),S400-R400,0),0)</f>
        <v>0</v>
      </c>
      <c r="AS400" s="45">
        <f>IF(AU400="S",IF(Q400="1. Aceitou o programa",IF(OR(X400="Não se Aplica",X400=""),IF(OR(W400="Não se Aplica",W400=""),0,W400-V400),AVERAGE(X400-W400,W400-V400)),0),0)</f>
        <v>0</v>
      </c>
      <c r="AT400" s="45">
        <f>IF(AU400="S",IF(AND(Q400="1. Aceitou o programa",AB400="Realizada"),IFERROR(IF(AA400="",0,AA400-R400),0),0),0)</f>
        <v>0</v>
      </c>
      <c r="AU400" s="45" t="str">
        <f>_xlfn.XLOOKUP(U400,'Lista Suspensa'!$AA$20:$AA$23,'Lista Suspensa'!$AB$20:$AB$23,"N/A")</f>
        <v>S</v>
      </c>
    </row>
    <row r="401" spans="1:47" ht="12" customHeight="1" x14ac:dyDescent="0.3">
      <c r="A401" s="87" t="s">
        <v>47</v>
      </c>
      <c r="B401" s="88">
        <v>46104</v>
      </c>
      <c r="C401" s="89" t="s">
        <v>48</v>
      </c>
      <c r="D401" s="89" t="s">
        <v>49</v>
      </c>
      <c r="E401" s="189">
        <v>112753558</v>
      </c>
      <c r="F401" s="182" t="s">
        <v>1303</v>
      </c>
      <c r="G401" s="90">
        <v>84076364791</v>
      </c>
      <c r="H401" s="91">
        <v>25197</v>
      </c>
      <c r="I401" s="89"/>
      <c r="J401" s="89" t="s">
        <v>84</v>
      </c>
      <c r="K401" s="89" t="s">
        <v>76</v>
      </c>
      <c r="L401" s="89" t="s">
        <v>95</v>
      </c>
      <c r="M401" s="89" t="s">
        <v>1304</v>
      </c>
      <c r="N401" s="89" t="s">
        <v>87</v>
      </c>
      <c r="O401" s="92" t="s">
        <v>1305</v>
      </c>
      <c r="P401" s="93" t="s">
        <v>57</v>
      </c>
      <c r="Q401" s="110" t="s">
        <v>58</v>
      </c>
      <c r="R401" s="94">
        <v>46113</v>
      </c>
      <c r="S401" s="95"/>
      <c r="T401" s="95" t="s">
        <v>59</v>
      </c>
      <c r="U401" s="95" t="s">
        <v>60</v>
      </c>
      <c r="V401" s="91">
        <v>46113</v>
      </c>
      <c r="W401" s="91" t="s">
        <v>432</v>
      </c>
      <c r="X401" s="91" t="s">
        <v>432</v>
      </c>
      <c r="Y401" s="96"/>
      <c r="Z401" s="89" t="s">
        <v>62</v>
      </c>
      <c r="AA401" s="95"/>
      <c r="AB401" s="95" t="s">
        <v>63</v>
      </c>
      <c r="AC401" s="95" t="s">
        <v>63</v>
      </c>
      <c r="AD401" s="95" t="s">
        <v>63</v>
      </c>
      <c r="AE401" s="95" t="s">
        <v>63</v>
      </c>
      <c r="AF401" s="95" t="s">
        <v>63</v>
      </c>
      <c r="AG401" s="194"/>
      <c r="AH401" s="95" t="s">
        <v>63</v>
      </c>
      <c r="AI401" s="97"/>
      <c r="AJ401" s="97" t="s">
        <v>65</v>
      </c>
      <c r="AK401" s="97" t="s">
        <v>66</v>
      </c>
      <c r="AL401" s="45" t="s">
        <v>67</v>
      </c>
      <c r="AM401" s="160" t="str">
        <f>MONTH(B401)&amp;"/"&amp;YEAR(B401)</f>
        <v>3/2026</v>
      </c>
      <c r="AN401" s="45">
        <f>WEEKNUM(B401)-WEEKNUM(EOMONTH(B401,-1)+1)+1</f>
        <v>4</v>
      </c>
      <c r="AO401" s="45" t="str">
        <f>MONTH(R401)&amp;"/"&amp;YEAR(R401)</f>
        <v>4/2026</v>
      </c>
      <c r="AP401" s="45">
        <f>WEEKNUM(R401)-WEEKNUM(EOMONTH(R401,-1)+1)+1</f>
        <v>1</v>
      </c>
      <c r="AQ401" s="45">
        <f>IF(AU401="S",IF(Q401="1. Aceitou o programa",R401-B401,0),0)</f>
        <v>9</v>
      </c>
      <c r="AR401" s="45">
        <f>IF(AU401="S",IF(AND(S401&lt;&gt;"",R401&lt;&gt;""),S401-R401,0),0)</f>
        <v>0</v>
      </c>
      <c r="AS401" s="45">
        <f>IF(AU401="S",IF(Q401="1. Aceitou o programa",IF(OR(X401="Não se Aplica",X401=""),IF(OR(W401="Não se Aplica",W401=""),0,W401-V401),AVERAGE(X401-W401,W401-V401)),0),0)</f>
        <v>0</v>
      </c>
      <c r="AT401" s="45">
        <f>IF(AU401="S",IF(AND(Q401="1. Aceitou o programa",AB401="Realizada"),IFERROR(IF(AA401="",0,AA401-R401),0),0),0)</f>
        <v>0</v>
      </c>
      <c r="AU401" s="45" t="str">
        <f>_xlfn.XLOOKUP(U401,'Lista Suspensa'!$AA$20:$AA$23,'Lista Suspensa'!$AB$20:$AB$23,"N/A")</f>
        <v>S</v>
      </c>
    </row>
    <row r="402" spans="1:47" ht="12" customHeight="1" x14ac:dyDescent="0.3">
      <c r="A402" s="87" t="s">
        <v>47</v>
      </c>
      <c r="B402" s="88">
        <v>46104</v>
      </c>
      <c r="C402" s="89" t="s">
        <v>48</v>
      </c>
      <c r="D402" s="89" t="s">
        <v>49</v>
      </c>
      <c r="E402" s="189">
        <v>450319105</v>
      </c>
      <c r="F402" s="182" t="s">
        <v>1306</v>
      </c>
      <c r="G402" s="90">
        <v>62583433849</v>
      </c>
      <c r="H402" s="91">
        <v>20172</v>
      </c>
      <c r="I402" s="89"/>
      <c r="J402" s="89" t="s">
        <v>84</v>
      </c>
      <c r="K402" s="89" t="s">
        <v>52</v>
      </c>
      <c r="L402" s="89" t="s">
        <v>85</v>
      </c>
      <c r="M402" s="89" t="s">
        <v>363</v>
      </c>
      <c r="N402" s="89" t="s">
        <v>97</v>
      </c>
      <c r="O402" s="92" t="s">
        <v>1307</v>
      </c>
      <c r="P402" s="93" t="s">
        <v>57</v>
      </c>
      <c r="Q402" s="110" t="s">
        <v>58</v>
      </c>
      <c r="R402" s="94">
        <v>46113</v>
      </c>
      <c r="S402" s="95"/>
      <c r="T402" s="95" t="s">
        <v>59</v>
      </c>
      <c r="U402" s="95" t="s">
        <v>60</v>
      </c>
      <c r="V402" s="91">
        <v>46113</v>
      </c>
      <c r="W402" s="91" t="s">
        <v>432</v>
      </c>
      <c r="X402" s="91" t="s">
        <v>432</v>
      </c>
      <c r="Y402" s="96"/>
      <c r="Z402" s="89" t="s">
        <v>62</v>
      </c>
      <c r="AA402" s="95"/>
      <c r="AB402" s="95" t="s">
        <v>63</v>
      </c>
      <c r="AC402" s="95" t="s">
        <v>63</v>
      </c>
      <c r="AD402" s="95" t="s">
        <v>63</v>
      </c>
      <c r="AE402" s="95" t="s">
        <v>63</v>
      </c>
      <c r="AF402" s="95" t="s">
        <v>63</v>
      </c>
      <c r="AG402" s="194"/>
      <c r="AH402" s="95" t="s">
        <v>63</v>
      </c>
      <c r="AI402" s="97"/>
      <c r="AJ402" s="97" t="s">
        <v>65</v>
      </c>
      <c r="AK402" s="97" t="s">
        <v>66</v>
      </c>
      <c r="AL402" s="45" t="s">
        <v>67</v>
      </c>
      <c r="AM402" s="160" t="str">
        <f>MONTH(B402)&amp;"/"&amp;YEAR(B402)</f>
        <v>3/2026</v>
      </c>
      <c r="AN402" s="45">
        <f>WEEKNUM(B402)-WEEKNUM(EOMONTH(B402,-1)+1)+1</f>
        <v>4</v>
      </c>
      <c r="AO402" s="45" t="str">
        <f>MONTH(R402)&amp;"/"&amp;YEAR(R402)</f>
        <v>4/2026</v>
      </c>
      <c r="AP402" s="45">
        <f>WEEKNUM(R402)-WEEKNUM(EOMONTH(R402,-1)+1)+1</f>
        <v>1</v>
      </c>
      <c r="AQ402" s="45">
        <f>IF(AU402="S",IF(Q402="1. Aceitou o programa",R402-B402,0),0)</f>
        <v>9</v>
      </c>
      <c r="AR402" s="45">
        <f>IF(AU402="S",IF(AND(S402&lt;&gt;"",R402&lt;&gt;""),S402-R402,0),0)</f>
        <v>0</v>
      </c>
      <c r="AS402" s="45">
        <f>IF(AU402="S",IF(Q402="1. Aceitou o programa",IF(OR(X402="Não se Aplica",X402=""),IF(OR(W402="Não se Aplica",W402=""),0,W402-V402),AVERAGE(X402-W402,W402-V402)),0),0)</f>
        <v>0</v>
      </c>
      <c r="AT402" s="45">
        <f>IF(AU402="S",IF(AND(Q402="1. Aceitou o programa",AB402="Realizada"),IFERROR(IF(AA402="",0,AA402-R402),0),0),0)</f>
        <v>0</v>
      </c>
      <c r="AU402" s="45" t="str">
        <f>_xlfn.XLOOKUP(U402,'Lista Suspensa'!$AA$20:$AA$23,'Lista Suspensa'!$AB$20:$AB$23,"N/A")</f>
        <v>S</v>
      </c>
    </row>
    <row r="403" spans="1:47" ht="12" customHeight="1" x14ac:dyDescent="0.3">
      <c r="A403" s="87" t="s">
        <v>47</v>
      </c>
      <c r="B403" s="88">
        <v>46104</v>
      </c>
      <c r="C403" s="89" t="s">
        <v>48</v>
      </c>
      <c r="D403" s="89" t="s">
        <v>49</v>
      </c>
      <c r="E403" s="189">
        <v>588141100</v>
      </c>
      <c r="F403" s="182" t="s">
        <v>1308</v>
      </c>
      <c r="G403" s="90">
        <v>23443951805</v>
      </c>
      <c r="H403" s="91">
        <v>40450</v>
      </c>
      <c r="I403" s="89"/>
      <c r="J403" s="89" t="s">
        <v>84</v>
      </c>
      <c r="K403" s="89" t="s">
        <v>52</v>
      </c>
      <c r="L403" s="89" t="s">
        <v>85</v>
      </c>
      <c r="M403" s="89" t="s">
        <v>141</v>
      </c>
      <c r="N403" s="89" t="s">
        <v>87</v>
      </c>
      <c r="O403" s="92" t="s">
        <v>1309</v>
      </c>
      <c r="P403" s="93" t="s">
        <v>57</v>
      </c>
      <c r="Q403" s="110" t="s">
        <v>58</v>
      </c>
      <c r="R403" s="94">
        <v>46113</v>
      </c>
      <c r="S403" s="95"/>
      <c r="T403" s="95" t="s">
        <v>59</v>
      </c>
      <c r="U403" s="95" t="s">
        <v>60</v>
      </c>
      <c r="V403" s="91">
        <v>46113</v>
      </c>
      <c r="W403" s="91" t="s">
        <v>432</v>
      </c>
      <c r="X403" s="91" t="s">
        <v>432</v>
      </c>
      <c r="Y403" s="96"/>
      <c r="Z403" s="89" t="s">
        <v>62</v>
      </c>
      <c r="AA403" s="95"/>
      <c r="AB403" s="95" t="s">
        <v>63</v>
      </c>
      <c r="AC403" s="95" t="s">
        <v>63</v>
      </c>
      <c r="AD403" s="95" t="s">
        <v>63</v>
      </c>
      <c r="AE403" s="95" t="s">
        <v>63</v>
      </c>
      <c r="AF403" s="95" t="s">
        <v>63</v>
      </c>
      <c r="AG403" s="194"/>
      <c r="AH403" s="95" t="s">
        <v>63</v>
      </c>
      <c r="AI403" s="97"/>
      <c r="AJ403" s="97" t="s">
        <v>65</v>
      </c>
      <c r="AK403" s="97" t="s">
        <v>66</v>
      </c>
      <c r="AL403" s="45" t="s">
        <v>67</v>
      </c>
      <c r="AM403" s="160" t="str">
        <f>MONTH(B403)&amp;"/"&amp;YEAR(B403)</f>
        <v>3/2026</v>
      </c>
      <c r="AN403" s="45">
        <f>WEEKNUM(B403)-WEEKNUM(EOMONTH(B403,-1)+1)+1</f>
        <v>4</v>
      </c>
      <c r="AO403" s="45" t="str">
        <f>MONTH(R403)&amp;"/"&amp;YEAR(R403)</f>
        <v>4/2026</v>
      </c>
      <c r="AP403" s="45">
        <f>WEEKNUM(R403)-WEEKNUM(EOMONTH(R403,-1)+1)+1</f>
        <v>1</v>
      </c>
      <c r="AQ403" s="45">
        <f>IF(AU403="S",IF(Q403="1. Aceitou o programa",R403-B403,0),0)</f>
        <v>9</v>
      </c>
      <c r="AR403" s="45">
        <f>IF(AU403="S",IF(AND(S403&lt;&gt;"",R403&lt;&gt;""),S403-R403,0),0)</f>
        <v>0</v>
      </c>
      <c r="AS403" s="45">
        <f>IF(AU403="S",IF(Q403="1. Aceitou o programa",IF(OR(X403="Não se Aplica",X403=""),IF(OR(W403="Não se Aplica",W403=""),0,W403-V403),AVERAGE(X403-W403,W403-V403)),0),0)</f>
        <v>0</v>
      </c>
      <c r="AT403" s="45">
        <f>IF(AU403="S",IF(AND(Q403="1. Aceitou o programa",AB403="Realizada"),IFERROR(IF(AA403="",0,AA403-R403),0),0),0)</f>
        <v>0</v>
      </c>
      <c r="AU403" s="45" t="str">
        <f>_xlfn.XLOOKUP(U403,'Lista Suspensa'!$AA$20:$AA$23,'Lista Suspensa'!$AB$20:$AB$23,"N/A")</f>
        <v>S</v>
      </c>
    </row>
    <row r="404" spans="1:47" ht="12" customHeight="1" x14ac:dyDescent="0.3">
      <c r="A404" s="87" t="s">
        <v>47</v>
      </c>
      <c r="B404" s="88">
        <v>46104</v>
      </c>
      <c r="C404" s="89" t="s">
        <v>48</v>
      </c>
      <c r="D404" s="89" t="s">
        <v>49</v>
      </c>
      <c r="E404" s="189">
        <v>424937530</v>
      </c>
      <c r="F404" s="182" t="s">
        <v>1310</v>
      </c>
      <c r="G404" s="90">
        <v>29051889879</v>
      </c>
      <c r="H404" s="91">
        <v>29490</v>
      </c>
      <c r="I404" s="89"/>
      <c r="J404" s="89" t="s">
        <v>84</v>
      </c>
      <c r="K404" s="89" t="s">
        <v>52</v>
      </c>
      <c r="L404" s="89" t="s">
        <v>85</v>
      </c>
      <c r="M404" s="89" t="s">
        <v>724</v>
      </c>
      <c r="N404" s="89" t="s">
        <v>87</v>
      </c>
      <c r="O404" s="92" t="s">
        <v>1311</v>
      </c>
      <c r="P404" s="93" t="s">
        <v>57</v>
      </c>
      <c r="Q404" s="110" t="s">
        <v>58</v>
      </c>
      <c r="R404" s="94">
        <v>46113</v>
      </c>
      <c r="S404" s="95"/>
      <c r="T404" s="95" t="s">
        <v>59</v>
      </c>
      <c r="U404" s="95" t="s">
        <v>60</v>
      </c>
      <c r="V404" s="91">
        <v>46113</v>
      </c>
      <c r="W404" s="91" t="s">
        <v>432</v>
      </c>
      <c r="X404" s="91" t="s">
        <v>432</v>
      </c>
      <c r="Y404" s="96"/>
      <c r="Z404" s="89" t="s">
        <v>62</v>
      </c>
      <c r="AA404" s="95"/>
      <c r="AB404" s="95" t="s">
        <v>63</v>
      </c>
      <c r="AC404" s="95" t="s">
        <v>63</v>
      </c>
      <c r="AD404" s="95" t="s">
        <v>63</v>
      </c>
      <c r="AE404" s="95" t="s">
        <v>63</v>
      </c>
      <c r="AF404" s="95" t="s">
        <v>63</v>
      </c>
      <c r="AG404" s="194"/>
      <c r="AH404" s="95" t="s">
        <v>63</v>
      </c>
      <c r="AI404" s="97"/>
      <c r="AJ404" s="97" t="s">
        <v>65</v>
      </c>
      <c r="AK404" s="97" t="s">
        <v>66</v>
      </c>
      <c r="AL404" s="45" t="s">
        <v>67</v>
      </c>
      <c r="AM404" s="160" t="str">
        <f>MONTH(B404)&amp;"/"&amp;YEAR(B404)</f>
        <v>3/2026</v>
      </c>
      <c r="AN404" s="45">
        <f>WEEKNUM(B404)-WEEKNUM(EOMONTH(B404,-1)+1)+1</f>
        <v>4</v>
      </c>
      <c r="AO404" s="45" t="str">
        <f>MONTH(R404)&amp;"/"&amp;YEAR(R404)</f>
        <v>4/2026</v>
      </c>
      <c r="AP404" s="45">
        <f>WEEKNUM(R404)-WEEKNUM(EOMONTH(R404,-1)+1)+1</f>
        <v>1</v>
      </c>
      <c r="AQ404" s="45">
        <f>IF(AU404="S",IF(Q404="1. Aceitou o programa",R404-B404,0),0)</f>
        <v>9</v>
      </c>
      <c r="AR404" s="45">
        <f>IF(AU404="S",IF(AND(S404&lt;&gt;"",R404&lt;&gt;""),S404-R404,0),0)</f>
        <v>0</v>
      </c>
      <c r="AS404" s="45">
        <f>IF(AU404="S",IF(Q404="1. Aceitou o programa",IF(OR(X404="Não se Aplica",X404=""),IF(OR(W404="Não se Aplica",W404=""),0,W404-V404),AVERAGE(X404-W404,W404-V404)),0),0)</f>
        <v>0</v>
      </c>
      <c r="AT404" s="45">
        <f>IF(AU404="S",IF(AND(Q404="1. Aceitou o programa",AB404="Realizada"),IFERROR(IF(AA404="",0,AA404-R404),0),0),0)</f>
        <v>0</v>
      </c>
      <c r="AU404" s="45" t="str">
        <f>_xlfn.XLOOKUP(U404,'Lista Suspensa'!$AA$20:$AA$23,'Lista Suspensa'!$AB$20:$AB$23,"N/A")</f>
        <v>S</v>
      </c>
    </row>
    <row r="405" spans="1:47" ht="12" customHeight="1" x14ac:dyDescent="0.3">
      <c r="A405" s="87" t="s">
        <v>47</v>
      </c>
      <c r="B405" s="88">
        <v>46104</v>
      </c>
      <c r="C405" s="89" t="s">
        <v>48</v>
      </c>
      <c r="D405" s="89" t="s">
        <v>49</v>
      </c>
      <c r="E405" s="189">
        <v>751476196</v>
      </c>
      <c r="F405" s="182" t="s">
        <v>1312</v>
      </c>
      <c r="G405" s="90">
        <v>26331420797</v>
      </c>
      <c r="H405" s="91">
        <v>13925</v>
      </c>
      <c r="I405" s="89"/>
      <c r="J405" s="89" t="s">
        <v>84</v>
      </c>
      <c r="K405" s="89" t="s">
        <v>76</v>
      </c>
      <c r="L405" s="89" t="s">
        <v>95</v>
      </c>
      <c r="M405" s="89" t="s">
        <v>1313</v>
      </c>
      <c r="N405" s="89" t="s">
        <v>55</v>
      </c>
      <c r="O405" s="92" t="s">
        <v>1314</v>
      </c>
      <c r="P405" s="93" t="s">
        <v>57</v>
      </c>
      <c r="Q405" s="110" t="s">
        <v>58</v>
      </c>
      <c r="R405" s="94">
        <v>46113</v>
      </c>
      <c r="S405" s="95"/>
      <c r="T405" s="95" t="s">
        <v>59</v>
      </c>
      <c r="U405" s="95" t="s">
        <v>60</v>
      </c>
      <c r="V405" s="91">
        <v>46113</v>
      </c>
      <c r="W405" s="91" t="s">
        <v>432</v>
      </c>
      <c r="X405" s="91" t="s">
        <v>432</v>
      </c>
      <c r="Y405" s="96"/>
      <c r="Z405" s="89" t="s">
        <v>62</v>
      </c>
      <c r="AA405" s="95"/>
      <c r="AB405" s="95" t="s">
        <v>63</v>
      </c>
      <c r="AC405" s="95" t="s">
        <v>63</v>
      </c>
      <c r="AD405" s="95" t="s">
        <v>63</v>
      </c>
      <c r="AE405" s="95" t="s">
        <v>63</v>
      </c>
      <c r="AF405" s="95" t="s">
        <v>63</v>
      </c>
      <c r="AG405" s="194"/>
      <c r="AH405" s="95" t="s">
        <v>63</v>
      </c>
      <c r="AI405" s="97"/>
      <c r="AJ405" s="97" t="s">
        <v>65</v>
      </c>
      <c r="AK405" s="97" t="s">
        <v>66</v>
      </c>
      <c r="AL405" s="45" t="s">
        <v>67</v>
      </c>
      <c r="AM405" s="160" t="str">
        <f>MONTH(B405)&amp;"/"&amp;YEAR(B405)</f>
        <v>3/2026</v>
      </c>
      <c r="AN405" s="45">
        <f>WEEKNUM(B405)-WEEKNUM(EOMONTH(B405,-1)+1)+1</f>
        <v>4</v>
      </c>
      <c r="AO405" s="45" t="str">
        <f>MONTH(R405)&amp;"/"&amp;YEAR(R405)</f>
        <v>4/2026</v>
      </c>
      <c r="AP405" s="45">
        <f>WEEKNUM(R405)-WEEKNUM(EOMONTH(R405,-1)+1)+1</f>
        <v>1</v>
      </c>
      <c r="AQ405" s="45">
        <f>IF(AU405="S",IF(Q405="1. Aceitou o programa",R405-B405,0),0)</f>
        <v>9</v>
      </c>
      <c r="AR405" s="45">
        <f>IF(AU405="S",IF(AND(S405&lt;&gt;"",R405&lt;&gt;""),S405-R405,0),0)</f>
        <v>0</v>
      </c>
      <c r="AS405" s="45">
        <f>IF(AU405="S",IF(Q405="1. Aceitou o programa",IF(OR(X405="Não se Aplica",X405=""),IF(OR(W405="Não se Aplica",W405=""),0,W405-V405),AVERAGE(X405-W405,W405-V405)),0),0)</f>
        <v>0</v>
      </c>
      <c r="AT405" s="45">
        <f>IF(AU405="S",IF(AND(Q405="1. Aceitou o programa",AB405="Realizada"),IFERROR(IF(AA405="",0,AA405-R405),0),0),0)</f>
        <v>0</v>
      </c>
      <c r="AU405" s="45" t="str">
        <f>_xlfn.XLOOKUP(U405,'Lista Suspensa'!$AA$20:$AA$23,'Lista Suspensa'!$AB$20:$AB$23,"N/A")</f>
        <v>S</v>
      </c>
    </row>
    <row r="406" spans="1:47" ht="12" customHeight="1" x14ac:dyDescent="0.3">
      <c r="A406" s="87" t="s">
        <v>47</v>
      </c>
      <c r="B406" s="88">
        <v>46104</v>
      </c>
      <c r="C406" s="89" t="s">
        <v>48</v>
      </c>
      <c r="D406" s="89" t="s">
        <v>49</v>
      </c>
      <c r="E406" s="189">
        <v>910083525</v>
      </c>
      <c r="F406" s="182" t="s">
        <v>1315</v>
      </c>
      <c r="G406" s="90">
        <v>2051247714</v>
      </c>
      <c r="H406" s="91">
        <v>23557</v>
      </c>
      <c r="I406" s="89"/>
      <c r="J406" s="89" t="s">
        <v>51</v>
      </c>
      <c r="K406" s="89" t="s">
        <v>76</v>
      </c>
      <c r="L406" s="89" t="s">
        <v>283</v>
      </c>
      <c r="M406" s="89" t="s">
        <v>693</v>
      </c>
      <c r="N406" s="89" t="s">
        <v>55</v>
      </c>
      <c r="O406" s="92" t="s">
        <v>1316</v>
      </c>
      <c r="P406" s="93" t="s">
        <v>57</v>
      </c>
      <c r="Q406" s="110" t="s">
        <v>58</v>
      </c>
      <c r="R406" s="94">
        <v>46113</v>
      </c>
      <c r="S406" s="95"/>
      <c r="T406" s="95" t="s">
        <v>59</v>
      </c>
      <c r="U406" s="95" t="s">
        <v>60</v>
      </c>
      <c r="V406" s="91">
        <v>46113</v>
      </c>
      <c r="W406" s="91" t="s">
        <v>432</v>
      </c>
      <c r="X406" s="91" t="s">
        <v>432</v>
      </c>
      <c r="Y406" s="96"/>
      <c r="Z406" s="89" t="s">
        <v>62</v>
      </c>
      <c r="AA406" s="95"/>
      <c r="AB406" s="95" t="s">
        <v>63</v>
      </c>
      <c r="AC406" s="95" t="s">
        <v>63</v>
      </c>
      <c r="AD406" s="95" t="s">
        <v>63</v>
      </c>
      <c r="AE406" s="95" t="s">
        <v>63</v>
      </c>
      <c r="AF406" s="95" t="s">
        <v>63</v>
      </c>
      <c r="AG406" s="194"/>
      <c r="AH406" s="95" t="s">
        <v>63</v>
      </c>
      <c r="AI406" s="97"/>
      <c r="AJ406" s="97" t="s">
        <v>65</v>
      </c>
      <c r="AK406" s="97" t="s">
        <v>66</v>
      </c>
      <c r="AL406" s="45" t="s">
        <v>67</v>
      </c>
      <c r="AM406" s="160" t="str">
        <f>MONTH(B406)&amp;"/"&amp;YEAR(B406)</f>
        <v>3/2026</v>
      </c>
      <c r="AN406" s="45">
        <f>WEEKNUM(B406)-WEEKNUM(EOMONTH(B406,-1)+1)+1</f>
        <v>4</v>
      </c>
      <c r="AO406" s="45" t="str">
        <f>MONTH(R406)&amp;"/"&amp;YEAR(R406)</f>
        <v>4/2026</v>
      </c>
      <c r="AP406" s="45">
        <f>WEEKNUM(R406)-WEEKNUM(EOMONTH(R406,-1)+1)+1</f>
        <v>1</v>
      </c>
      <c r="AQ406" s="45">
        <f>IF(AU406="S",IF(Q406="1. Aceitou o programa",R406-B406,0),0)</f>
        <v>9</v>
      </c>
      <c r="AR406" s="45">
        <f>IF(AU406="S",IF(AND(S406&lt;&gt;"",R406&lt;&gt;""),S406-R406,0),0)</f>
        <v>0</v>
      </c>
      <c r="AS406" s="45">
        <f>IF(AU406="S",IF(Q406="1. Aceitou o programa",IF(OR(X406="Não se Aplica",X406=""),IF(OR(W406="Não se Aplica",W406=""),0,W406-V406),AVERAGE(X406-W406,W406-V406)),0),0)</f>
        <v>0</v>
      </c>
      <c r="AT406" s="45">
        <f>IF(AU406="S",IF(AND(Q406="1. Aceitou o programa",AB406="Realizada"),IFERROR(IF(AA406="",0,AA406-R406),0),0),0)</f>
        <v>0</v>
      </c>
      <c r="AU406" s="45" t="str">
        <f>_xlfn.XLOOKUP(U406,'Lista Suspensa'!$AA$20:$AA$23,'Lista Suspensa'!$AB$20:$AB$23,"N/A")</f>
        <v>S</v>
      </c>
    </row>
    <row r="407" spans="1:47" ht="12" customHeight="1" x14ac:dyDescent="0.3">
      <c r="A407" s="87" t="s">
        <v>47</v>
      </c>
      <c r="B407" s="88">
        <v>46104</v>
      </c>
      <c r="C407" s="89" t="s">
        <v>48</v>
      </c>
      <c r="D407" s="89" t="s">
        <v>49</v>
      </c>
      <c r="E407" s="189">
        <v>438744071</v>
      </c>
      <c r="F407" s="182" t="s">
        <v>1317</v>
      </c>
      <c r="G407" s="90">
        <v>15483118715</v>
      </c>
      <c r="H407" s="91">
        <v>15982</v>
      </c>
      <c r="I407" s="89"/>
      <c r="J407" s="89" t="s">
        <v>84</v>
      </c>
      <c r="K407" s="89" t="s">
        <v>76</v>
      </c>
      <c r="L407" s="89" t="s">
        <v>95</v>
      </c>
      <c r="M407" s="89" t="s">
        <v>971</v>
      </c>
      <c r="N407" s="89" t="s">
        <v>55</v>
      </c>
      <c r="O407" s="92" t="s">
        <v>1318</v>
      </c>
      <c r="P407" s="93" t="s">
        <v>57</v>
      </c>
      <c r="Q407" s="110" t="s">
        <v>58</v>
      </c>
      <c r="R407" s="94">
        <v>46113</v>
      </c>
      <c r="S407" s="95"/>
      <c r="T407" s="95" t="s">
        <v>59</v>
      </c>
      <c r="U407" s="95" t="s">
        <v>60</v>
      </c>
      <c r="V407" s="91">
        <v>46113</v>
      </c>
      <c r="W407" s="91" t="s">
        <v>432</v>
      </c>
      <c r="X407" s="91" t="s">
        <v>432</v>
      </c>
      <c r="Y407" s="96"/>
      <c r="Z407" s="89" t="s">
        <v>62</v>
      </c>
      <c r="AA407" s="95"/>
      <c r="AB407" s="95" t="s">
        <v>63</v>
      </c>
      <c r="AC407" s="95" t="s">
        <v>63</v>
      </c>
      <c r="AD407" s="95" t="s">
        <v>63</v>
      </c>
      <c r="AE407" s="95" t="s">
        <v>63</v>
      </c>
      <c r="AF407" s="95" t="s">
        <v>63</v>
      </c>
      <c r="AG407" s="194"/>
      <c r="AH407" s="95" t="s">
        <v>63</v>
      </c>
      <c r="AI407" s="97"/>
      <c r="AJ407" s="97" t="s">
        <v>65</v>
      </c>
      <c r="AK407" s="97" t="s">
        <v>66</v>
      </c>
      <c r="AL407" s="45" t="s">
        <v>67</v>
      </c>
      <c r="AM407" s="160" t="str">
        <f>MONTH(B407)&amp;"/"&amp;YEAR(B407)</f>
        <v>3/2026</v>
      </c>
      <c r="AN407" s="45">
        <f>WEEKNUM(B407)-WEEKNUM(EOMONTH(B407,-1)+1)+1</f>
        <v>4</v>
      </c>
      <c r="AO407" s="45" t="str">
        <f>MONTH(R407)&amp;"/"&amp;YEAR(R407)</f>
        <v>4/2026</v>
      </c>
      <c r="AP407" s="45">
        <f>WEEKNUM(R407)-WEEKNUM(EOMONTH(R407,-1)+1)+1</f>
        <v>1</v>
      </c>
      <c r="AQ407" s="45">
        <f>IF(AU407="S",IF(Q407="1. Aceitou o programa",R407-B407,0),0)</f>
        <v>9</v>
      </c>
      <c r="AR407" s="45">
        <f>IF(AU407="S",IF(AND(S407&lt;&gt;"",R407&lt;&gt;""),S407-R407,0),0)</f>
        <v>0</v>
      </c>
      <c r="AS407" s="45">
        <f>IF(AU407="S",IF(Q407="1. Aceitou o programa",IF(OR(X407="Não se Aplica",X407=""),IF(OR(W407="Não se Aplica",W407=""),0,W407-V407),AVERAGE(X407-W407,W407-V407)),0),0)</f>
        <v>0</v>
      </c>
      <c r="AT407" s="45">
        <f>IF(AU407="S",IF(AND(Q407="1. Aceitou o programa",AB407="Realizada"),IFERROR(IF(AA407="",0,AA407-R407),0),0),0)</f>
        <v>0</v>
      </c>
      <c r="AU407" s="45" t="str">
        <f>_xlfn.XLOOKUP(U407,'Lista Suspensa'!$AA$20:$AA$23,'Lista Suspensa'!$AB$20:$AB$23,"N/A")</f>
        <v>S</v>
      </c>
    </row>
    <row r="408" spans="1:47" ht="12" customHeight="1" x14ac:dyDescent="0.3">
      <c r="A408" s="87" t="s">
        <v>47</v>
      </c>
      <c r="B408" s="88">
        <v>46104</v>
      </c>
      <c r="C408" s="89" t="s">
        <v>48</v>
      </c>
      <c r="D408" s="89" t="s">
        <v>49</v>
      </c>
      <c r="E408" s="189">
        <v>433062045</v>
      </c>
      <c r="F408" s="182" t="s">
        <v>1319</v>
      </c>
      <c r="G408" s="90">
        <v>31337470880</v>
      </c>
      <c r="H408" s="91">
        <v>30639</v>
      </c>
      <c r="I408" s="89"/>
      <c r="J408" s="89" t="s">
        <v>84</v>
      </c>
      <c r="K408" s="89" t="s">
        <v>52</v>
      </c>
      <c r="L408" s="89" t="s">
        <v>85</v>
      </c>
      <c r="M408" s="89" t="s">
        <v>1320</v>
      </c>
      <c r="N408" s="89" t="s">
        <v>87</v>
      </c>
      <c r="O408" s="92" t="s">
        <v>1321</v>
      </c>
      <c r="P408" s="93" t="s">
        <v>57</v>
      </c>
      <c r="Q408" s="110" t="s">
        <v>58</v>
      </c>
      <c r="R408" s="94">
        <v>46113</v>
      </c>
      <c r="S408" s="95"/>
      <c r="T408" s="95" t="s">
        <v>59</v>
      </c>
      <c r="U408" s="95" t="s">
        <v>60</v>
      </c>
      <c r="V408" s="91">
        <v>46113</v>
      </c>
      <c r="W408" s="91" t="s">
        <v>432</v>
      </c>
      <c r="X408" s="91" t="s">
        <v>432</v>
      </c>
      <c r="Y408" s="96"/>
      <c r="Z408" s="89" t="s">
        <v>62</v>
      </c>
      <c r="AA408" s="95"/>
      <c r="AB408" s="95" t="s">
        <v>63</v>
      </c>
      <c r="AC408" s="95" t="s">
        <v>63</v>
      </c>
      <c r="AD408" s="95" t="s">
        <v>63</v>
      </c>
      <c r="AE408" s="95" t="s">
        <v>63</v>
      </c>
      <c r="AF408" s="95" t="s">
        <v>63</v>
      </c>
      <c r="AG408" s="194"/>
      <c r="AH408" s="95" t="s">
        <v>63</v>
      </c>
      <c r="AI408" s="97"/>
      <c r="AJ408" s="97" t="s">
        <v>65</v>
      </c>
      <c r="AK408" s="97" t="s">
        <v>66</v>
      </c>
      <c r="AL408" s="45" t="s">
        <v>67</v>
      </c>
      <c r="AM408" s="160" t="str">
        <f>MONTH(B408)&amp;"/"&amp;YEAR(B408)</f>
        <v>3/2026</v>
      </c>
      <c r="AN408" s="45">
        <f>WEEKNUM(B408)-WEEKNUM(EOMONTH(B408,-1)+1)+1</f>
        <v>4</v>
      </c>
      <c r="AO408" s="45" t="str">
        <f>MONTH(R408)&amp;"/"&amp;YEAR(R408)</f>
        <v>4/2026</v>
      </c>
      <c r="AP408" s="45">
        <f>WEEKNUM(R408)-WEEKNUM(EOMONTH(R408,-1)+1)+1</f>
        <v>1</v>
      </c>
      <c r="AQ408" s="45">
        <f>IF(AU408="S",IF(Q408="1. Aceitou o programa",R408-B408,0),0)</f>
        <v>9</v>
      </c>
      <c r="AR408" s="45">
        <f>IF(AU408="S",IF(AND(S408&lt;&gt;"",R408&lt;&gt;""),S408-R408,0),0)</f>
        <v>0</v>
      </c>
      <c r="AS408" s="45">
        <f>IF(AU408="S",IF(Q408="1. Aceitou o programa",IF(OR(X408="Não se Aplica",X408=""),IF(OR(W408="Não se Aplica",W408=""),0,W408-V408),AVERAGE(X408-W408,W408-V408)),0),0)</f>
        <v>0</v>
      </c>
      <c r="AT408" s="45">
        <f>IF(AU408="S",IF(AND(Q408="1. Aceitou o programa",AB408="Realizada"),IFERROR(IF(AA408="",0,AA408-R408),0),0),0)</f>
        <v>0</v>
      </c>
      <c r="AU408" s="45" t="str">
        <f>_xlfn.XLOOKUP(U408,'Lista Suspensa'!$AA$20:$AA$23,'Lista Suspensa'!$AB$20:$AB$23,"N/A")</f>
        <v>S</v>
      </c>
    </row>
    <row r="409" spans="1:47" ht="12" customHeight="1" x14ac:dyDescent="0.3">
      <c r="A409" s="87" t="s">
        <v>47</v>
      </c>
      <c r="B409" s="88">
        <v>46104</v>
      </c>
      <c r="C409" s="89" t="s">
        <v>48</v>
      </c>
      <c r="D409" s="89" t="s">
        <v>49</v>
      </c>
      <c r="E409" s="189">
        <v>755547217</v>
      </c>
      <c r="F409" s="182" t="s">
        <v>1322</v>
      </c>
      <c r="G409" s="90">
        <v>4545791794</v>
      </c>
      <c r="H409" s="91">
        <v>15242</v>
      </c>
      <c r="I409" s="89"/>
      <c r="J409" s="89" t="s">
        <v>51</v>
      </c>
      <c r="K409" s="89" t="s">
        <v>76</v>
      </c>
      <c r="L409" s="89" t="s">
        <v>95</v>
      </c>
      <c r="M409" s="89" t="s">
        <v>1198</v>
      </c>
      <c r="N409" s="89" t="s">
        <v>97</v>
      </c>
      <c r="O409" s="92" t="s">
        <v>1323</v>
      </c>
      <c r="P409" s="93" t="s">
        <v>57</v>
      </c>
      <c r="Q409" s="110" t="s">
        <v>58</v>
      </c>
      <c r="R409" s="94">
        <v>46113</v>
      </c>
      <c r="S409" s="95"/>
      <c r="T409" s="95" t="s">
        <v>59</v>
      </c>
      <c r="U409" s="95" t="s">
        <v>60</v>
      </c>
      <c r="V409" s="91">
        <v>46113</v>
      </c>
      <c r="W409" s="91" t="s">
        <v>432</v>
      </c>
      <c r="X409" s="91" t="s">
        <v>432</v>
      </c>
      <c r="Y409" s="96"/>
      <c r="Z409" s="89" t="s">
        <v>62</v>
      </c>
      <c r="AA409" s="95"/>
      <c r="AB409" s="95" t="s">
        <v>63</v>
      </c>
      <c r="AC409" s="95" t="s">
        <v>63</v>
      </c>
      <c r="AD409" s="95" t="s">
        <v>63</v>
      </c>
      <c r="AE409" s="95" t="s">
        <v>63</v>
      </c>
      <c r="AF409" s="95" t="s">
        <v>63</v>
      </c>
      <c r="AG409" s="194"/>
      <c r="AH409" s="95" t="s">
        <v>63</v>
      </c>
      <c r="AI409" s="97"/>
      <c r="AJ409" s="97" t="s">
        <v>65</v>
      </c>
      <c r="AK409" s="97" t="s">
        <v>66</v>
      </c>
      <c r="AL409" s="45" t="s">
        <v>67</v>
      </c>
      <c r="AM409" s="160" t="str">
        <f>MONTH(B409)&amp;"/"&amp;YEAR(B409)</f>
        <v>3/2026</v>
      </c>
      <c r="AN409" s="45">
        <f>WEEKNUM(B409)-WEEKNUM(EOMONTH(B409,-1)+1)+1</f>
        <v>4</v>
      </c>
      <c r="AO409" s="45" t="str">
        <f>MONTH(R409)&amp;"/"&amp;YEAR(R409)</f>
        <v>4/2026</v>
      </c>
      <c r="AP409" s="45">
        <f>WEEKNUM(R409)-WEEKNUM(EOMONTH(R409,-1)+1)+1</f>
        <v>1</v>
      </c>
      <c r="AQ409" s="45">
        <f>IF(AU409="S",IF(Q409="1. Aceitou o programa",R409-B409,0),0)</f>
        <v>9</v>
      </c>
      <c r="AR409" s="45">
        <f>IF(AU409="S",IF(AND(S409&lt;&gt;"",R409&lt;&gt;""),S409-R409,0),0)</f>
        <v>0</v>
      </c>
      <c r="AS409" s="45">
        <f>IF(AU409="S",IF(Q409="1. Aceitou o programa",IF(OR(X409="Não se Aplica",X409=""),IF(OR(W409="Não se Aplica",W409=""),0,W409-V409),AVERAGE(X409-W409,W409-V409)),0),0)</f>
        <v>0</v>
      </c>
      <c r="AT409" s="45">
        <f>IF(AU409="S",IF(AND(Q409="1. Aceitou o programa",AB409="Realizada"),IFERROR(IF(AA409="",0,AA409-R409),0),0),0)</f>
        <v>0</v>
      </c>
      <c r="AU409" s="45" t="str">
        <f>_xlfn.XLOOKUP(U409,'Lista Suspensa'!$AA$20:$AA$23,'Lista Suspensa'!$AB$20:$AB$23,"N/A")</f>
        <v>S</v>
      </c>
    </row>
    <row r="410" spans="1:47" ht="12" customHeight="1" x14ac:dyDescent="0.3">
      <c r="A410" s="87" t="s">
        <v>47</v>
      </c>
      <c r="B410" s="88">
        <v>46104</v>
      </c>
      <c r="C410" s="89" t="s">
        <v>48</v>
      </c>
      <c r="D410" s="89" t="s">
        <v>49</v>
      </c>
      <c r="E410" s="189">
        <v>757720463</v>
      </c>
      <c r="F410" s="182" t="s">
        <v>1324</v>
      </c>
      <c r="G410" s="90">
        <v>63565315768</v>
      </c>
      <c r="H410" s="91">
        <v>21284</v>
      </c>
      <c r="I410" s="89"/>
      <c r="J410" s="89" t="s">
        <v>51</v>
      </c>
      <c r="K410" s="89" t="s">
        <v>76</v>
      </c>
      <c r="L410" s="89" t="s">
        <v>95</v>
      </c>
      <c r="M410" s="89" t="s">
        <v>299</v>
      </c>
      <c r="N410" s="89" t="s">
        <v>97</v>
      </c>
      <c r="O410" s="92" t="s">
        <v>1325</v>
      </c>
      <c r="P410" s="93" t="s">
        <v>57</v>
      </c>
      <c r="Q410" s="110" t="s">
        <v>58</v>
      </c>
      <c r="R410" s="94">
        <v>46113</v>
      </c>
      <c r="S410" s="95"/>
      <c r="T410" s="95" t="s">
        <v>59</v>
      </c>
      <c r="U410" s="95" t="s">
        <v>60</v>
      </c>
      <c r="V410" s="91">
        <v>46113</v>
      </c>
      <c r="W410" s="91" t="s">
        <v>432</v>
      </c>
      <c r="X410" s="91" t="s">
        <v>432</v>
      </c>
      <c r="Y410" s="96"/>
      <c r="Z410" s="89" t="s">
        <v>62</v>
      </c>
      <c r="AA410" s="95"/>
      <c r="AB410" s="95" t="s">
        <v>63</v>
      </c>
      <c r="AC410" s="95" t="s">
        <v>63</v>
      </c>
      <c r="AD410" s="95" t="s">
        <v>63</v>
      </c>
      <c r="AE410" s="95" t="s">
        <v>63</v>
      </c>
      <c r="AF410" s="95" t="s">
        <v>63</v>
      </c>
      <c r="AG410" s="194"/>
      <c r="AH410" s="95" t="s">
        <v>63</v>
      </c>
      <c r="AI410" s="97"/>
      <c r="AJ410" s="97" t="s">
        <v>65</v>
      </c>
      <c r="AK410" s="97" t="s">
        <v>66</v>
      </c>
      <c r="AL410" s="45" t="s">
        <v>67</v>
      </c>
      <c r="AM410" s="160" t="str">
        <f>MONTH(B410)&amp;"/"&amp;YEAR(B410)</f>
        <v>3/2026</v>
      </c>
      <c r="AN410" s="45">
        <f>WEEKNUM(B410)-WEEKNUM(EOMONTH(B410,-1)+1)+1</f>
        <v>4</v>
      </c>
      <c r="AO410" s="45" t="str">
        <f>MONTH(R410)&amp;"/"&amp;YEAR(R410)</f>
        <v>4/2026</v>
      </c>
      <c r="AP410" s="45">
        <f>WEEKNUM(R410)-WEEKNUM(EOMONTH(R410,-1)+1)+1</f>
        <v>1</v>
      </c>
      <c r="AQ410" s="45">
        <f>IF(AU410="S",IF(Q410="1. Aceitou o programa",R410-B410,0),0)</f>
        <v>9</v>
      </c>
      <c r="AR410" s="45">
        <f>IF(AU410="S",IF(AND(S410&lt;&gt;"",R410&lt;&gt;""),S410-R410,0),0)</f>
        <v>0</v>
      </c>
      <c r="AS410" s="45">
        <f>IF(AU410="S",IF(Q410="1. Aceitou o programa",IF(OR(X410="Não se Aplica",X410=""),IF(OR(W410="Não se Aplica",W410=""),0,W410-V410),AVERAGE(X410-W410,W410-V410)),0),0)</f>
        <v>0</v>
      </c>
      <c r="AT410" s="45">
        <f>IF(AU410="S",IF(AND(Q410="1. Aceitou o programa",AB410="Realizada"),IFERROR(IF(AA410="",0,AA410-R410),0),0),0)</f>
        <v>0</v>
      </c>
      <c r="AU410" s="45" t="str">
        <f>_xlfn.XLOOKUP(U410,'Lista Suspensa'!$AA$20:$AA$23,'Lista Suspensa'!$AB$20:$AB$23,"N/A")</f>
        <v>S</v>
      </c>
    </row>
    <row r="411" spans="1:47" ht="12" customHeight="1" x14ac:dyDescent="0.3">
      <c r="A411" s="87" t="s">
        <v>47</v>
      </c>
      <c r="B411" s="88">
        <v>46104</v>
      </c>
      <c r="C411" s="89" t="s">
        <v>48</v>
      </c>
      <c r="D411" s="89" t="s">
        <v>49</v>
      </c>
      <c r="E411" s="189">
        <v>451141113</v>
      </c>
      <c r="F411" s="182" t="s">
        <v>1326</v>
      </c>
      <c r="G411" s="90">
        <v>32734479826</v>
      </c>
      <c r="H411" s="91">
        <v>30769</v>
      </c>
      <c r="I411" s="89"/>
      <c r="J411" s="89" t="s">
        <v>51</v>
      </c>
      <c r="K411" s="89" t="s">
        <v>52</v>
      </c>
      <c r="L411" s="89" t="s">
        <v>85</v>
      </c>
      <c r="M411" s="89" t="s">
        <v>1327</v>
      </c>
      <c r="N411" s="89" t="s">
        <v>55</v>
      </c>
      <c r="O411" s="92" t="s">
        <v>1328</v>
      </c>
      <c r="P411" s="93" t="s">
        <v>57</v>
      </c>
      <c r="Q411" s="110" t="s">
        <v>58</v>
      </c>
      <c r="R411" s="94">
        <v>46113</v>
      </c>
      <c r="S411" s="95"/>
      <c r="T411" s="95" t="s">
        <v>59</v>
      </c>
      <c r="U411" s="95" t="s">
        <v>60</v>
      </c>
      <c r="V411" s="91">
        <v>46113</v>
      </c>
      <c r="W411" s="91" t="s">
        <v>432</v>
      </c>
      <c r="X411" s="91" t="s">
        <v>432</v>
      </c>
      <c r="Y411" s="96"/>
      <c r="Z411" s="89" t="s">
        <v>62</v>
      </c>
      <c r="AA411" s="95"/>
      <c r="AB411" s="95" t="s">
        <v>63</v>
      </c>
      <c r="AC411" s="95" t="s">
        <v>63</v>
      </c>
      <c r="AD411" s="95" t="s">
        <v>63</v>
      </c>
      <c r="AE411" s="95" t="s">
        <v>63</v>
      </c>
      <c r="AF411" s="95" t="s">
        <v>63</v>
      </c>
      <c r="AG411" s="194"/>
      <c r="AH411" s="95" t="s">
        <v>63</v>
      </c>
      <c r="AI411" s="97"/>
      <c r="AJ411" s="97" t="s">
        <v>65</v>
      </c>
      <c r="AK411" s="97" t="s">
        <v>66</v>
      </c>
      <c r="AL411" s="45" t="s">
        <v>67</v>
      </c>
      <c r="AM411" s="160" t="str">
        <f>MONTH(B411)&amp;"/"&amp;YEAR(B411)</f>
        <v>3/2026</v>
      </c>
      <c r="AN411" s="45">
        <f>WEEKNUM(B411)-WEEKNUM(EOMONTH(B411,-1)+1)+1</f>
        <v>4</v>
      </c>
      <c r="AO411" s="45" t="str">
        <f>MONTH(R411)&amp;"/"&amp;YEAR(R411)</f>
        <v>4/2026</v>
      </c>
      <c r="AP411" s="45">
        <f>WEEKNUM(R411)-WEEKNUM(EOMONTH(R411,-1)+1)+1</f>
        <v>1</v>
      </c>
      <c r="AQ411" s="45">
        <f>IF(AU411="S",IF(Q411="1. Aceitou o programa",R411-B411,0),0)</f>
        <v>9</v>
      </c>
      <c r="AR411" s="45">
        <f>IF(AU411="S",IF(AND(S411&lt;&gt;"",R411&lt;&gt;""),S411-R411,0),0)</f>
        <v>0</v>
      </c>
      <c r="AS411" s="45">
        <f>IF(AU411="S",IF(Q411="1. Aceitou o programa",IF(OR(X411="Não se Aplica",X411=""),IF(OR(W411="Não se Aplica",W411=""),0,W411-V411),AVERAGE(X411-W411,W411-V411)),0),0)</f>
        <v>0</v>
      </c>
      <c r="AT411" s="45">
        <f>IF(AU411="S",IF(AND(Q411="1. Aceitou o programa",AB411="Realizada"),IFERROR(IF(AA411="",0,AA411-R411),0),0),0)</f>
        <v>0</v>
      </c>
      <c r="AU411" s="45" t="str">
        <f>_xlfn.XLOOKUP(U411,'Lista Suspensa'!$AA$20:$AA$23,'Lista Suspensa'!$AB$20:$AB$23,"N/A")</f>
        <v>S</v>
      </c>
    </row>
    <row r="412" spans="1:47" ht="12" customHeight="1" x14ac:dyDescent="0.3">
      <c r="A412" s="87" t="s">
        <v>47</v>
      </c>
      <c r="B412" s="88">
        <v>46104</v>
      </c>
      <c r="C412" s="89" t="s">
        <v>48</v>
      </c>
      <c r="D412" s="89" t="s">
        <v>49</v>
      </c>
      <c r="E412" s="189">
        <v>484235567</v>
      </c>
      <c r="F412" s="182" t="s">
        <v>1329</v>
      </c>
      <c r="G412" s="90">
        <v>3725488738</v>
      </c>
      <c r="H412" s="91">
        <v>27321</v>
      </c>
      <c r="I412" s="89"/>
      <c r="J412" s="89" t="s">
        <v>84</v>
      </c>
      <c r="K412" s="89" t="s">
        <v>76</v>
      </c>
      <c r="L412" s="89" t="s">
        <v>283</v>
      </c>
      <c r="M412" s="89" t="s">
        <v>1330</v>
      </c>
      <c r="N412" s="89" t="s">
        <v>71</v>
      </c>
      <c r="O412" s="92" t="s">
        <v>1331</v>
      </c>
      <c r="P412" s="93" t="s">
        <v>57</v>
      </c>
      <c r="Q412" s="110" t="s">
        <v>58</v>
      </c>
      <c r="R412" s="94">
        <v>46113</v>
      </c>
      <c r="S412" s="95"/>
      <c r="T412" s="95" t="s">
        <v>59</v>
      </c>
      <c r="U412" s="95" t="s">
        <v>60</v>
      </c>
      <c r="V412" s="91">
        <v>46113</v>
      </c>
      <c r="W412" s="91" t="s">
        <v>432</v>
      </c>
      <c r="X412" s="91" t="s">
        <v>432</v>
      </c>
      <c r="Y412" s="96"/>
      <c r="Z412" s="89" t="s">
        <v>62</v>
      </c>
      <c r="AA412" s="95"/>
      <c r="AB412" s="95" t="s">
        <v>63</v>
      </c>
      <c r="AC412" s="95" t="s">
        <v>63</v>
      </c>
      <c r="AD412" s="95" t="s">
        <v>63</v>
      </c>
      <c r="AE412" s="95" t="s">
        <v>63</v>
      </c>
      <c r="AF412" s="95" t="s">
        <v>63</v>
      </c>
      <c r="AG412" s="194"/>
      <c r="AH412" s="95" t="s">
        <v>63</v>
      </c>
      <c r="AI412" s="97"/>
      <c r="AJ412" s="97" t="s">
        <v>65</v>
      </c>
      <c r="AK412" s="97" t="s">
        <v>66</v>
      </c>
      <c r="AL412" s="45" t="s">
        <v>67</v>
      </c>
      <c r="AM412" s="160" t="str">
        <f>MONTH(B412)&amp;"/"&amp;YEAR(B412)</f>
        <v>3/2026</v>
      </c>
      <c r="AN412" s="45">
        <f>WEEKNUM(B412)-WEEKNUM(EOMONTH(B412,-1)+1)+1</f>
        <v>4</v>
      </c>
      <c r="AO412" s="45" t="str">
        <f>MONTH(R412)&amp;"/"&amp;YEAR(R412)</f>
        <v>4/2026</v>
      </c>
      <c r="AP412" s="45">
        <f>WEEKNUM(R412)-WEEKNUM(EOMONTH(R412,-1)+1)+1</f>
        <v>1</v>
      </c>
      <c r="AQ412" s="45">
        <f>IF(AU412="S",IF(Q412="1. Aceitou o programa",R412-B412,0),0)</f>
        <v>9</v>
      </c>
      <c r="AR412" s="45">
        <f>IF(AU412="S",IF(AND(S412&lt;&gt;"",R412&lt;&gt;""),S412-R412,0),0)</f>
        <v>0</v>
      </c>
      <c r="AS412" s="45">
        <f>IF(AU412="S",IF(Q412="1. Aceitou o programa",IF(OR(X412="Não se Aplica",X412=""),IF(OR(W412="Não se Aplica",W412=""),0,W412-V412),AVERAGE(X412-W412,W412-V412)),0),0)</f>
        <v>0</v>
      </c>
      <c r="AT412" s="45">
        <f>IF(AU412="S",IF(AND(Q412="1. Aceitou o programa",AB412="Realizada"),IFERROR(IF(AA412="",0,AA412-R412),0),0),0)</f>
        <v>0</v>
      </c>
      <c r="AU412" s="45" t="str">
        <f>_xlfn.XLOOKUP(U412,'Lista Suspensa'!$AA$20:$AA$23,'Lista Suspensa'!$AB$20:$AB$23,"N/A")</f>
        <v>S</v>
      </c>
    </row>
    <row r="413" spans="1:47" ht="12" customHeight="1" x14ac:dyDescent="0.3">
      <c r="A413" s="87" t="s">
        <v>47</v>
      </c>
      <c r="B413" s="88">
        <v>46104</v>
      </c>
      <c r="C413" s="89" t="s">
        <v>48</v>
      </c>
      <c r="D413" s="89" t="s">
        <v>49</v>
      </c>
      <c r="E413" s="189">
        <v>95139048</v>
      </c>
      <c r="F413" s="182" t="s">
        <v>1332</v>
      </c>
      <c r="G413" s="90">
        <v>14106716747</v>
      </c>
      <c r="H413" s="91">
        <v>34352</v>
      </c>
      <c r="I413" s="89"/>
      <c r="J413" s="89" t="s">
        <v>84</v>
      </c>
      <c r="K413" s="89" t="s">
        <v>76</v>
      </c>
      <c r="L413" s="89" t="s">
        <v>95</v>
      </c>
      <c r="M413" s="89" t="s">
        <v>836</v>
      </c>
      <c r="N413" s="89" t="s">
        <v>291</v>
      </c>
      <c r="O413" s="92" t="s">
        <v>1333</v>
      </c>
      <c r="P413" s="93" t="s">
        <v>57</v>
      </c>
      <c r="Q413" s="110" t="s">
        <v>58</v>
      </c>
      <c r="R413" s="94">
        <v>46113</v>
      </c>
      <c r="S413" s="95"/>
      <c r="T413" s="95" t="s">
        <v>59</v>
      </c>
      <c r="U413" s="95" t="s">
        <v>60</v>
      </c>
      <c r="V413" s="91">
        <v>46113</v>
      </c>
      <c r="W413" s="91" t="s">
        <v>432</v>
      </c>
      <c r="X413" s="91" t="s">
        <v>432</v>
      </c>
      <c r="Y413" s="96"/>
      <c r="Z413" s="89" t="s">
        <v>62</v>
      </c>
      <c r="AA413" s="95"/>
      <c r="AB413" s="95" t="s">
        <v>63</v>
      </c>
      <c r="AC413" s="95" t="s">
        <v>63</v>
      </c>
      <c r="AD413" s="95" t="s">
        <v>63</v>
      </c>
      <c r="AE413" s="95" t="s">
        <v>63</v>
      </c>
      <c r="AF413" s="95" t="s">
        <v>63</v>
      </c>
      <c r="AG413" s="194"/>
      <c r="AH413" s="95" t="s">
        <v>63</v>
      </c>
      <c r="AI413" s="97"/>
      <c r="AJ413" s="97" t="s">
        <v>65</v>
      </c>
      <c r="AK413" s="97" t="s">
        <v>66</v>
      </c>
      <c r="AL413" s="45" t="s">
        <v>67</v>
      </c>
      <c r="AM413" s="160" t="str">
        <f>MONTH(B413)&amp;"/"&amp;YEAR(B413)</f>
        <v>3/2026</v>
      </c>
      <c r="AN413" s="45">
        <f>WEEKNUM(B413)-WEEKNUM(EOMONTH(B413,-1)+1)+1</f>
        <v>4</v>
      </c>
      <c r="AO413" s="45" t="str">
        <f>MONTH(R413)&amp;"/"&amp;YEAR(R413)</f>
        <v>4/2026</v>
      </c>
      <c r="AP413" s="45">
        <f>WEEKNUM(R413)-WEEKNUM(EOMONTH(R413,-1)+1)+1</f>
        <v>1</v>
      </c>
      <c r="AQ413" s="45">
        <f>IF(AU413="S",IF(Q413="1. Aceitou o programa",R413-B413,0),0)</f>
        <v>9</v>
      </c>
      <c r="AR413" s="45">
        <f>IF(AU413="S",IF(AND(S413&lt;&gt;"",R413&lt;&gt;""),S413-R413,0),0)</f>
        <v>0</v>
      </c>
      <c r="AS413" s="45">
        <f>IF(AU413="S",IF(Q413="1. Aceitou o programa",IF(OR(X413="Não se Aplica",X413=""),IF(OR(W413="Não se Aplica",W413=""),0,W413-V413),AVERAGE(X413-W413,W413-V413)),0),0)</f>
        <v>0</v>
      </c>
      <c r="AT413" s="45">
        <f>IF(AU413="S",IF(AND(Q413="1. Aceitou o programa",AB413="Realizada"),IFERROR(IF(AA413="",0,AA413-R413),0),0),0)</f>
        <v>0</v>
      </c>
      <c r="AU413" s="45" t="str">
        <f>_xlfn.XLOOKUP(U413,'Lista Suspensa'!$AA$20:$AA$23,'Lista Suspensa'!$AB$20:$AB$23,"N/A")</f>
        <v>S</v>
      </c>
    </row>
    <row r="414" spans="1:47" ht="12" customHeight="1" x14ac:dyDescent="0.3">
      <c r="A414" s="87" t="s">
        <v>47</v>
      </c>
      <c r="B414" s="88">
        <v>46104</v>
      </c>
      <c r="C414" s="89" t="s">
        <v>48</v>
      </c>
      <c r="D414" s="89" t="s">
        <v>49</v>
      </c>
      <c r="E414" s="189">
        <v>808369199</v>
      </c>
      <c r="F414" s="182" t="s">
        <v>1334</v>
      </c>
      <c r="G414" s="90">
        <v>6559079805</v>
      </c>
      <c r="H414" s="91">
        <v>23986</v>
      </c>
      <c r="I414" s="89"/>
      <c r="J414" s="89" t="s">
        <v>51</v>
      </c>
      <c r="K414" s="89" t="s">
        <v>52</v>
      </c>
      <c r="L414" s="89" t="s">
        <v>85</v>
      </c>
      <c r="M414" s="89" t="s">
        <v>1083</v>
      </c>
      <c r="N414" s="89" t="s">
        <v>97</v>
      </c>
      <c r="O414" s="92" t="s">
        <v>1335</v>
      </c>
      <c r="P414" s="93" t="s">
        <v>57</v>
      </c>
      <c r="Q414" s="110" t="s">
        <v>58</v>
      </c>
      <c r="R414" s="94">
        <v>46113</v>
      </c>
      <c r="S414" s="95"/>
      <c r="T414" s="95" t="s">
        <v>59</v>
      </c>
      <c r="U414" s="95" t="s">
        <v>60</v>
      </c>
      <c r="V414" s="91">
        <v>46113</v>
      </c>
      <c r="W414" s="91" t="s">
        <v>432</v>
      </c>
      <c r="X414" s="91" t="s">
        <v>432</v>
      </c>
      <c r="Y414" s="96"/>
      <c r="Z414" s="89" t="s">
        <v>62</v>
      </c>
      <c r="AA414" s="95"/>
      <c r="AB414" s="95" t="s">
        <v>63</v>
      </c>
      <c r="AC414" s="95" t="s">
        <v>63</v>
      </c>
      <c r="AD414" s="95" t="s">
        <v>63</v>
      </c>
      <c r="AE414" s="95" t="s">
        <v>63</v>
      </c>
      <c r="AF414" s="95" t="s">
        <v>63</v>
      </c>
      <c r="AG414" s="194"/>
      <c r="AH414" s="95" t="s">
        <v>63</v>
      </c>
      <c r="AI414" s="97"/>
      <c r="AJ414" s="97" t="s">
        <v>65</v>
      </c>
      <c r="AK414" s="97" t="s">
        <v>66</v>
      </c>
      <c r="AL414" s="45" t="s">
        <v>67</v>
      </c>
      <c r="AM414" s="160" t="str">
        <f>MONTH(B414)&amp;"/"&amp;YEAR(B414)</f>
        <v>3/2026</v>
      </c>
      <c r="AN414" s="45">
        <f>WEEKNUM(B414)-WEEKNUM(EOMONTH(B414,-1)+1)+1</f>
        <v>4</v>
      </c>
      <c r="AO414" s="45" t="str">
        <f>MONTH(R414)&amp;"/"&amp;YEAR(R414)</f>
        <v>4/2026</v>
      </c>
      <c r="AP414" s="45">
        <f>WEEKNUM(R414)-WEEKNUM(EOMONTH(R414,-1)+1)+1</f>
        <v>1</v>
      </c>
      <c r="AQ414" s="45">
        <f>IF(AU414="S",IF(Q414="1. Aceitou o programa",R414-B414,0),0)</f>
        <v>9</v>
      </c>
      <c r="AR414" s="45">
        <f>IF(AU414="S",IF(AND(S414&lt;&gt;"",R414&lt;&gt;""),S414-R414,0),0)</f>
        <v>0</v>
      </c>
      <c r="AS414" s="45">
        <f>IF(AU414="S",IF(Q414="1. Aceitou o programa",IF(OR(X414="Não se Aplica",X414=""),IF(OR(W414="Não se Aplica",W414=""),0,W414-V414),AVERAGE(X414-W414,W414-V414)),0),0)</f>
        <v>0</v>
      </c>
      <c r="AT414" s="45">
        <f>IF(AU414="S",IF(AND(Q414="1. Aceitou o programa",AB414="Realizada"),IFERROR(IF(AA414="",0,AA414-R414),0),0),0)</f>
        <v>0</v>
      </c>
      <c r="AU414" s="45" t="str">
        <f>_xlfn.XLOOKUP(U414,'Lista Suspensa'!$AA$20:$AA$23,'Lista Suspensa'!$AB$20:$AB$23,"N/A")</f>
        <v>S</v>
      </c>
    </row>
    <row r="415" spans="1:47" ht="12" customHeight="1" x14ac:dyDescent="0.3">
      <c r="A415" s="87" t="s">
        <v>47</v>
      </c>
      <c r="B415" s="88">
        <v>46104</v>
      </c>
      <c r="C415" s="89" t="s">
        <v>48</v>
      </c>
      <c r="D415" s="89" t="s">
        <v>49</v>
      </c>
      <c r="E415" s="189">
        <v>211652164</v>
      </c>
      <c r="F415" s="182" t="s">
        <v>1336</v>
      </c>
      <c r="G415" s="90">
        <v>93474717715</v>
      </c>
      <c r="H415" s="91">
        <v>24767</v>
      </c>
      <c r="I415" s="89"/>
      <c r="J415" s="89" t="s">
        <v>51</v>
      </c>
      <c r="K415" s="89" t="s">
        <v>76</v>
      </c>
      <c r="L415" s="89" t="s">
        <v>95</v>
      </c>
      <c r="M415" s="89" t="s">
        <v>96</v>
      </c>
      <c r="N415" s="89" t="s">
        <v>87</v>
      </c>
      <c r="O415" s="92" t="s">
        <v>1337</v>
      </c>
      <c r="P415" s="93" t="s">
        <v>57</v>
      </c>
      <c r="Q415" s="110" t="s">
        <v>58</v>
      </c>
      <c r="R415" s="94">
        <v>46113</v>
      </c>
      <c r="S415" s="95"/>
      <c r="T415" s="95" t="s">
        <v>59</v>
      </c>
      <c r="U415" s="95" t="s">
        <v>60</v>
      </c>
      <c r="V415" s="91">
        <v>46113</v>
      </c>
      <c r="W415" s="91" t="s">
        <v>432</v>
      </c>
      <c r="X415" s="91" t="s">
        <v>432</v>
      </c>
      <c r="Y415" s="96"/>
      <c r="Z415" s="89" t="s">
        <v>62</v>
      </c>
      <c r="AA415" s="95"/>
      <c r="AB415" s="95" t="s">
        <v>63</v>
      </c>
      <c r="AC415" s="95" t="s">
        <v>63</v>
      </c>
      <c r="AD415" s="95" t="s">
        <v>63</v>
      </c>
      <c r="AE415" s="95" t="s">
        <v>63</v>
      </c>
      <c r="AF415" s="95" t="s">
        <v>63</v>
      </c>
      <c r="AG415" s="194"/>
      <c r="AH415" s="95" t="s">
        <v>63</v>
      </c>
      <c r="AI415" s="97"/>
      <c r="AJ415" s="97" t="s">
        <v>65</v>
      </c>
      <c r="AK415" s="97" t="s">
        <v>66</v>
      </c>
      <c r="AL415" s="45" t="s">
        <v>67</v>
      </c>
      <c r="AM415" s="160" t="str">
        <f>MONTH(B415)&amp;"/"&amp;YEAR(B415)</f>
        <v>3/2026</v>
      </c>
      <c r="AN415" s="45">
        <f>WEEKNUM(B415)-WEEKNUM(EOMONTH(B415,-1)+1)+1</f>
        <v>4</v>
      </c>
      <c r="AO415" s="45" t="str">
        <f>MONTH(R415)&amp;"/"&amp;YEAR(R415)</f>
        <v>4/2026</v>
      </c>
      <c r="AP415" s="45">
        <f>WEEKNUM(R415)-WEEKNUM(EOMONTH(R415,-1)+1)+1</f>
        <v>1</v>
      </c>
      <c r="AQ415" s="45">
        <f>IF(AU415="S",IF(Q415="1. Aceitou o programa",R415-B415,0),0)</f>
        <v>9</v>
      </c>
      <c r="AR415" s="45">
        <f>IF(AU415="S",IF(AND(S415&lt;&gt;"",R415&lt;&gt;""),S415-R415,0),0)</f>
        <v>0</v>
      </c>
      <c r="AS415" s="45">
        <f>IF(AU415="S",IF(Q415="1. Aceitou o programa",IF(OR(X415="Não se Aplica",X415=""),IF(OR(W415="Não se Aplica",W415=""),0,W415-V415),AVERAGE(X415-W415,W415-V415)),0),0)</f>
        <v>0</v>
      </c>
      <c r="AT415" s="45">
        <f>IF(AU415="S",IF(AND(Q415="1. Aceitou o programa",AB415="Realizada"),IFERROR(IF(AA415="",0,AA415-R415),0),0),0)</f>
        <v>0</v>
      </c>
      <c r="AU415" s="45" t="str">
        <f>_xlfn.XLOOKUP(U415,'Lista Suspensa'!$AA$20:$AA$23,'Lista Suspensa'!$AB$20:$AB$23,"N/A")</f>
        <v>S</v>
      </c>
    </row>
    <row r="416" spans="1:47" ht="12" customHeight="1" x14ac:dyDescent="0.3">
      <c r="A416" s="87" t="s">
        <v>47</v>
      </c>
      <c r="B416" s="88">
        <v>46104</v>
      </c>
      <c r="C416" s="89" t="s">
        <v>48</v>
      </c>
      <c r="D416" s="89" t="s">
        <v>49</v>
      </c>
      <c r="E416" s="189">
        <v>20133073</v>
      </c>
      <c r="F416" s="182" t="s">
        <v>1338</v>
      </c>
      <c r="G416" s="90">
        <v>4382686873</v>
      </c>
      <c r="H416" s="91">
        <v>21788</v>
      </c>
      <c r="I416" s="89"/>
      <c r="J416" s="89" t="s">
        <v>51</v>
      </c>
      <c r="K416" s="89" t="s">
        <v>52</v>
      </c>
      <c r="L416" s="89" t="s">
        <v>85</v>
      </c>
      <c r="M416" s="89" t="s">
        <v>1339</v>
      </c>
      <c r="N416" s="89" t="s">
        <v>87</v>
      </c>
      <c r="O416" s="92" t="s">
        <v>1340</v>
      </c>
      <c r="P416" s="93" t="s">
        <v>57</v>
      </c>
      <c r="Q416" s="110" t="s">
        <v>58</v>
      </c>
      <c r="R416" s="94">
        <v>46113</v>
      </c>
      <c r="S416" s="95"/>
      <c r="T416" s="95" t="s">
        <v>59</v>
      </c>
      <c r="U416" s="95" t="s">
        <v>60</v>
      </c>
      <c r="V416" s="91">
        <v>46113</v>
      </c>
      <c r="W416" s="91" t="s">
        <v>432</v>
      </c>
      <c r="X416" s="91" t="s">
        <v>432</v>
      </c>
      <c r="Y416" s="96"/>
      <c r="Z416" s="89" t="s">
        <v>62</v>
      </c>
      <c r="AA416" s="95"/>
      <c r="AB416" s="95" t="s">
        <v>63</v>
      </c>
      <c r="AC416" s="95" t="s">
        <v>63</v>
      </c>
      <c r="AD416" s="95" t="s">
        <v>63</v>
      </c>
      <c r="AE416" s="95" t="s">
        <v>63</v>
      </c>
      <c r="AF416" s="95" t="s">
        <v>63</v>
      </c>
      <c r="AG416" s="194"/>
      <c r="AH416" s="95" t="s">
        <v>63</v>
      </c>
      <c r="AI416" s="97"/>
      <c r="AJ416" s="97" t="s">
        <v>65</v>
      </c>
      <c r="AK416" s="97" t="s">
        <v>66</v>
      </c>
      <c r="AL416" s="45" t="s">
        <v>67</v>
      </c>
      <c r="AM416" s="160" t="str">
        <f>MONTH(B416)&amp;"/"&amp;YEAR(B416)</f>
        <v>3/2026</v>
      </c>
      <c r="AN416" s="45">
        <f>WEEKNUM(B416)-WEEKNUM(EOMONTH(B416,-1)+1)+1</f>
        <v>4</v>
      </c>
      <c r="AO416" s="45" t="str">
        <f>MONTH(R416)&amp;"/"&amp;YEAR(R416)</f>
        <v>4/2026</v>
      </c>
      <c r="AP416" s="45">
        <f>WEEKNUM(R416)-WEEKNUM(EOMONTH(R416,-1)+1)+1</f>
        <v>1</v>
      </c>
      <c r="AQ416" s="45">
        <f>IF(AU416="S",IF(Q416="1. Aceitou o programa",R416-B416,0),0)</f>
        <v>9</v>
      </c>
      <c r="AR416" s="45">
        <f>IF(AU416="S",IF(AND(S416&lt;&gt;"",R416&lt;&gt;""),S416-R416,0),0)</f>
        <v>0</v>
      </c>
      <c r="AS416" s="45">
        <f>IF(AU416="S",IF(Q416="1. Aceitou o programa",IF(OR(X416="Não se Aplica",X416=""),IF(OR(W416="Não se Aplica",W416=""),0,W416-V416),AVERAGE(X416-W416,W416-V416)),0),0)</f>
        <v>0</v>
      </c>
      <c r="AT416" s="45">
        <f>IF(AU416="S",IF(AND(Q416="1. Aceitou o programa",AB416="Realizada"),IFERROR(IF(AA416="",0,AA416-R416),0),0),0)</f>
        <v>0</v>
      </c>
      <c r="AU416" s="45" t="str">
        <f>_xlfn.XLOOKUP(U416,'Lista Suspensa'!$AA$20:$AA$23,'Lista Suspensa'!$AB$20:$AB$23,"N/A")</f>
        <v>S</v>
      </c>
    </row>
    <row r="417" spans="1:47" ht="12" customHeight="1" x14ac:dyDescent="0.3">
      <c r="A417" s="87" t="s">
        <v>47</v>
      </c>
      <c r="B417" s="88">
        <v>46104</v>
      </c>
      <c r="C417" s="89" t="s">
        <v>48</v>
      </c>
      <c r="D417" s="89" t="s">
        <v>49</v>
      </c>
      <c r="E417" s="189">
        <v>745692672</v>
      </c>
      <c r="F417" s="182" t="s">
        <v>1341</v>
      </c>
      <c r="G417" s="90">
        <v>1657277720</v>
      </c>
      <c r="H417" s="91">
        <v>26020</v>
      </c>
      <c r="I417" s="89"/>
      <c r="J417" s="89" t="s">
        <v>51</v>
      </c>
      <c r="K417" s="89" t="s">
        <v>76</v>
      </c>
      <c r="L417" s="89" t="s">
        <v>95</v>
      </c>
      <c r="M417" s="89" t="s">
        <v>823</v>
      </c>
      <c r="N417" s="89" t="s">
        <v>97</v>
      </c>
      <c r="O417" s="92" t="s">
        <v>1342</v>
      </c>
      <c r="P417" s="93" t="s">
        <v>57</v>
      </c>
      <c r="Q417" s="110" t="s">
        <v>58</v>
      </c>
      <c r="R417" s="94">
        <v>46113</v>
      </c>
      <c r="S417" s="95"/>
      <c r="T417" s="95" t="s">
        <v>59</v>
      </c>
      <c r="U417" s="95" t="s">
        <v>60</v>
      </c>
      <c r="V417" s="91">
        <v>46113</v>
      </c>
      <c r="W417" s="91" t="s">
        <v>432</v>
      </c>
      <c r="X417" s="91" t="s">
        <v>432</v>
      </c>
      <c r="Y417" s="96"/>
      <c r="Z417" s="89" t="s">
        <v>62</v>
      </c>
      <c r="AA417" s="95"/>
      <c r="AB417" s="95" t="s">
        <v>63</v>
      </c>
      <c r="AC417" s="95" t="s">
        <v>63</v>
      </c>
      <c r="AD417" s="95" t="s">
        <v>63</v>
      </c>
      <c r="AE417" s="95" t="s">
        <v>63</v>
      </c>
      <c r="AF417" s="95" t="s">
        <v>63</v>
      </c>
      <c r="AG417" s="194"/>
      <c r="AH417" s="95" t="s">
        <v>63</v>
      </c>
      <c r="AI417" s="97"/>
      <c r="AJ417" s="97" t="s">
        <v>65</v>
      </c>
      <c r="AK417" s="97" t="s">
        <v>66</v>
      </c>
      <c r="AL417" s="45" t="s">
        <v>67</v>
      </c>
      <c r="AM417" s="160" t="str">
        <f>MONTH(B417)&amp;"/"&amp;YEAR(B417)</f>
        <v>3/2026</v>
      </c>
      <c r="AN417" s="45">
        <f>WEEKNUM(B417)-WEEKNUM(EOMONTH(B417,-1)+1)+1</f>
        <v>4</v>
      </c>
      <c r="AO417" s="45" t="str">
        <f>MONTH(R417)&amp;"/"&amp;YEAR(R417)</f>
        <v>4/2026</v>
      </c>
      <c r="AP417" s="45">
        <f>WEEKNUM(R417)-WEEKNUM(EOMONTH(R417,-1)+1)+1</f>
        <v>1</v>
      </c>
      <c r="AQ417" s="45">
        <f>IF(AU417="S",IF(Q417="1. Aceitou o programa",R417-B417,0),0)</f>
        <v>9</v>
      </c>
      <c r="AR417" s="45">
        <f>IF(AU417="S",IF(AND(S417&lt;&gt;"",R417&lt;&gt;""),S417-R417,0),0)</f>
        <v>0</v>
      </c>
      <c r="AS417" s="45">
        <f>IF(AU417="S",IF(Q417="1. Aceitou o programa",IF(OR(X417="Não se Aplica",X417=""),IF(OR(W417="Não se Aplica",W417=""),0,W417-V417),AVERAGE(X417-W417,W417-V417)),0),0)</f>
        <v>0</v>
      </c>
      <c r="AT417" s="45">
        <f>IF(AU417="S",IF(AND(Q417="1. Aceitou o programa",AB417="Realizada"),IFERROR(IF(AA417="",0,AA417-R417),0),0),0)</f>
        <v>0</v>
      </c>
      <c r="AU417" s="45" t="str">
        <f>_xlfn.XLOOKUP(U417,'Lista Suspensa'!$AA$20:$AA$23,'Lista Suspensa'!$AB$20:$AB$23,"N/A")</f>
        <v>S</v>
      </c>
    </row>
    <row r="418" spans="1:47" ht="12" customHeight="1" x14ac:dyDescent="0.3">
      <c r="A418" s="87" t="s">
        <v>47</v>
      </c>
      <c r="B418" s="88">
        <v>46104</v>
      </c>
      <c r="C418" s="89" t="s">
        <v>48</v>
      </c>
      <c r="D418" s="89" t="s">
        <v>49</v>
      </c>
      <c r="E418" s="189">
        <v>450516504</v>
      </c>
      <c r="F418" s="182" t="s">
        <v>1343</v>
      </c>
      <c r="G418" s="90">
        <v>27267243886</v>
      </c>
      <c r="H418" s="91">
        <v>26663</v>
      </c>
      <c r="I418" s="89"/>
      <c r="J418" s="89" t="s">
        <v>51</v>
      </c>
      <c r="K418" s="89" t="s">
        <v>52</v>
      </c>
      <c r="L418" s="89" t="s">
        <v>85</v>
      </c>
      <c r="M418" s="89" t="s">
        <v>1344</v>
      </c>
      <c r="N418" s="89" t="s">
        <v>55</v>
      </c>
      <c r="O418" s="92" t="s">
        <v>1345</v>
      </c>
      <c r="P418" s="93" t="s">
        <v>57</v>
      </c>
      <c r="Q418" s="110" t="s">
        <v>58</v>
      </c>
      <c r="R418" s="94">
        <v>46113</v>
      </c>
      <c r="S418" s="95"/>
      <c r="T418" s="95" t="s">
        <v>59</v>
      </c>
      <c r="U418" s="95" t="s">
        <v>60</v>
      </c>
      <c r="V418" s="91">
        <v>46113</v>
      </c>
      <c r="W418" s="91" t="s">
        <v>432</v>
      </c>
      <c r="X418" s="91" t="s">
        <v>432</v>
      </c>
      <c r="Y418" s="96"/>
      <c r="Z418" s="89" t="s">
        <v>62</v>
      </c>
      <c r="AA418" s="95"/>
      <c r="AB418" s="95" t="s">
        <v>63</v>
      </c>
      <c r="AC418" s="95" t="s">
        <v>63</v>
      </c>
      <c r="AD418" s="95" t="s">
        <v>63</v>
      </c>
      <c r="AE418" s="95" t="s">
        <v>63</v>
      </c>
      <c r="AF418" s="95" t="s">
        <v>63</v>
      </c>
      <c r="AG418" s="194"/>
      <c r="AH418" s="95" t="s">
        <v>63</v>
      </c>
      <c r="AI418" s="97"/>
      <c r="AJ418" s="97" t="s">
        <v>65</v>
      </c>
      <c r="AK418" s="97" t="s">
        <v>66</v>
      </c>
      <c r="AL418" s="45" t="s">
        <v>67</v>
      </c>
      <c r="AM418" s="160" t="str">
        <f>MONTH(B418)&amp;"/"&amp;YEAR(B418)</f>
        <v>3/2026</v>
      </c>
      <c r="AN418" s="45">
        <f>WEEKNUM(B418)-WEEKNUM(EOMONTH(B418,-1)+1)+1</f>
        <v>4</v>
      </c>
      <c r="AO418" s="45" t="str">
        <f>MONTH(R418)&amp;"/"&amp;YEAR(R418)</f>
        <v>4/2026</v>
      </c>
      <c r="AP418" s="45">
        <f>WEEKNUM(R418)-WEEKNUM(EOMONTH(R418,-1)+1)+1</f>
        <v>1</v>
      </c>
      <c r="AQ418" s="45">
        <f>IF(AU418="S",IF(Q418="1. Aceitou o programa",R418-B418,0),0)</f>
        <v>9</v>
      </c>
      <c r="AR418" s="45">
        <f>IF(AU418="S",IF(AND(S418&lt;&gt;"",R418&lt;&gt;""),S418-R418,0),0)</f>
        <v>0</v>
      </c>
      <c r="AS418" s="45">
        <f>IF(AU418="S",IF(Q418="1. Aceitou o programa",IF(OR(X418="Não se Aplica",X418=""),IF(OR(W418="Não se Aplica",W418=""),0,W418-V418),AVERAGE(X418-W418,W418-V418)),0),0)</f>
        <v>0</v>
      </c>
      <c r="AT418" s="45">
        <f>IF(AU418="S",IF(AND(Q418="1. Aceitou o programa",AB418="Realizada"),IFERROR(IF(AA418="",0,AA418-R418),0),0),0)</f>
        <v>0</v>
      </c>
      <c r="AU418" s="45" t="str">
        <f>_xlfn.XLOOKUP(U418,'Lista Suspensa'!$AA$20:$AA$23,'Lista Suspensa'!$AB$20:$AB$23,"N/A")</f>
        <v>S</v>
      </c>
    </row>
    <row r="419" spans="1:47" ht="12" customHeight="1" x14ac:dyDescent="0.3">
      <c r="A419" s="87" t="s">
        <v>47</v>
      </c>
      <c r="B419" s="88">
        <v>46104</v>
      </c>
      <c r="C419" s="89" t="s">
        <v>48</v>
      </c>
      <c r="D419" s="89" t="s">
        <v>49</v>
      </c>
      <c r="E419" s="189">
        <v>594007224</v>
      </c>
      <c r="F419" s="182" t="s">
        <v>1346</v>
      </c>
      <c r="G419" s="90">
        <v>6716301801</v>
      </c>
      <c r="H419" s="91">
        <v>19391</v>
      </c>
      <c r="I419" s="89"/>
      <c r="J419" s="89" t="s">
        <v>51</v>
      </c>
      <c r="K419" s="89" t="s">
        <v>52</v>
      </c>
      <c r="L419" s="89" t="s">
        <v>53</v>
      </c>
      <c r="M419" s="89" t="s">
        <v>351</v>
      </c>
      <c r="N419" s="89" t="s">
        <v>159</v>
      </c>
      <c r="O419" s="92" t="s">
        <v>1347</v>
      </c>
      <c r="P419" s="93" t="s">
        <v>57</v>
      </c>
      <c r="Q419" s="110" t="s">
        <v>58</v>
      </c>
      <c r="R419" s="94">
        <v>46113</v>
      </c>
      <c r="S419" s="95"/>
      <c r="T419" s="95" t="s">
        <v>59</v>
      </c>
      <c r="U419" s="95" t="s">
        <v>60</v>
      </c>
      <c r="V419" s="91">
        <v>46113</v>
      </c>
      <c r="W419" s="91" t="s">
        <v>432</v>
      </c>
      <c r="X419" s="91" t="s">
        <v>432</v>
      </c>
      <c r="Y419" s="96"/>
      <c r="Z419" s="89" t="s">
        <v>62</v>
      </c>
      <c r="AA419" s="95"/>
      <c r="AB419" s="95" t="s">
        <v>63</v>
      </c>
      <c r="AC419" s="95" t="s">
        <v>63</v>
      </c>
      <c r="AD419" s="95" t="s">
        <v>63</v>
      </c>
      <c r="AE419" s="95" t="s">
        <v>63</v>
      </c>
      <c r="AF419" s="95" t="s">
        <v>63</v>
      </c>
      <c r="AG419" s="194"/>
      <c r="AH419" s="95" t="s">
        <v>63</v>
      </c>
      <c r="AI419" s="97"/>
      <c r="AJ419" s="97" t="s">
        <v>65</v>
      </c>
      <c r="AK419" s="97" t="s">
        <v>66</v>
      </c>
      <c r="AL419" s="45" t="s">
        <v>67</v>
      </c>
      <c r="AM419" s="160" t="str">
        <f>MONTH(B419)&amp;"/"&amp;YEAR(B419)</f>
        <v>3/2026</v>
      </c>
      <c r="AN419" s="45">
        <f>WEEKNUM(B419)-WEEKNUM(EOMONTH(B419,-1)+1)+1</f>
        <v>4</v>
      </c>
      <c r="AO419" s="45" t="str">
        <f>MONTH(R419)&amp;"/"&amp;YEAR(R419)</f>
        <v>4/2026</v>
      </c>
      <c r="AP419" s="45">
        <f>WEEKNUM(R419)-WEEKNUM(EOMONTH(R419,-1)+1)+1</f>
        <v>1</v>
      </c>
      <c r="AQ419" s="45">
        <f>IF(AU419="S",IF(Q419="1. Aceitou o programa",R419-B419,0),0)</f>
        <v>9</v>
      </c>
      <c r="AR419" s="45">
        <f>IF(AU419="S",IF(AND(S419&lt;&gt;"",R419&lt;&gt;""),S419-R419,0),0)</f>
        <v>0</v>
      </c>
      <c r="AS419" s="45">
        <f>IF(AU419="S",IF(Q419="1. Aceitou o programa",IF(OR(X419="Não se Aplica",X419=""),IF(OR(W419="Não se Aplica",W419=""),0,W419-V419),AVERAGE(X419-W419,W419-V419)),0),0)</f>
        <v>0</v>
      </c>
      <c r="AT419" s="45">
        <f>IF(AU419="S",IF(AND(Q419="1. Aceitou o programa",AB419="Realizada"),IFERROR(IF(AA419="",0,AA419-R419),0),0),0)</f>
        <v>0</v>
      </c>
      <c r="AU419" s="45" t="str">
        <f>_xlfn.XLOOKUP(U419,'Lista Suspensa'!$AA$20:$AA$23,'Lista Suspensa'!$AB$20:$AB$23,"N/A")</f>
        <v>S</v>
      </c>
    </row>
    <row r="420" spans="1:47" ht="12" customHeight="1" x14ac:dyDescent="0.3">
      <c r="A420" s="87" t="s">
        <v>47</v>
      </c>
      <c r="B420" s="88">
        <v>46104</v>
      </c>
      <c r="C420" s="89" t="s">
        <v>48</v>
      </c>
      <c r="D420" s="89" t="s">
        <v>49</v>
      </c>
      <c r="E420" s="189">
        <v>809368447</v>
      </c>
      <c r="F420" s="182" t="s">
        <v>1348</v>
      </c>
      <c r="G420" s="90">
        <v>13412151807</v>
      </c>
      <c r="H420" s="91">
        <v>25481</v>
      </c>
      <c r="I420" s="89"/>
      <c r="J420" s="89" t="s">
        <v>51</v>
      </c>
      <c r="K420" s="89" t="s">
        <v>52</v>
      </c>
      <c r="L420" s="89" t="s">
        <v>85</v>
      </c>
      <c r="M420" s="89" t="s">
        <v>1349</v>
      </c>
      <c r="N420" s="89" t="s">
        <v>97</v>
      </c>
      <c r="O420" s="92" t="s">
        <v>1350</v>
      </c>
      <c r="P420" s="93" t="s">
        <v>57</v>
      </c>
      <c r="Q420" s="110" t="s">
        <v>58</v>
      </c>
      <c r="R420" s="94">
        <v>46113</v>
      </c>
      <c r="S420" s="95"/>
      <c r="T420" s="95" t="s">
        <v>59</v>
      </c>
      <c r="U420" s="95" t="s">
        <v>60</v>
      </c>
      <c r="V420" s="91">
        <v>46113</v>
      </c>
      <c r="W420" s="91" t="s">
        <v>432</v>
      </c>
      <c r="X420" s="91" t="s">
        <v>432</v>
      </c>
      <c r="Y420" s="96"/>
      <c r="Z420" s="89" t="s">
        <v>62</v>
      </c>
      <c r="AA420" s="95"/>
      <c r="AB420" s="95" t="s">
        <v>63</v>
      </c>
      <c r="AC420" s="95" t="s">
        <v>63</v>
      </c>
      <c r="AD420" s="95" t="s">
        <v>63</v>
      </c>
      <c r="AE420" s="95" t="s">
        <v>63</v>
      </c>
      <c r="AF420" s="95" t="s">
        <v>63</v>
      </c>
      <c r="AG420" s="194"/>
      <c r="AH420" s="95" t="s">
        <v>63</v>
      </c>
      <c r="AI420" s="97"/>
      <c r="AJ420" s="97" t="s">
        <v>65</v>
      </c>
      <c r="AK420" s="97" t="s">
        <v>66</v>
      </c>
      <c r="AL420" s="45" t="s">
        <v>67</v>
      </c>
      <c r="AM420" s="160" t="str">
        <f>MONTH(B420)&amp;"/"&amp;YEAR(B420)</f>
        <v>3/2026</v>
      </c>
      <c r="AN420" s="45">
        <f>WEEKNUM(B420)-WEEKNUM(EOMONTH(B420,-1)+1)+1</f>
        <v>4</v>
      </c>
      <c r="AO420" s="45" t="str">
        <f>MONTH(R420)&amp;"/"&amp;YEAR(R420)</f>
        <v>4/2026</v>
      </c>
      <c r="AP420" s="45">
        <f>WEEKNUM(R420)-WEEKNUM(EOMONTH(R420,-1)+1)+1</f>
        <v>1</v>
      </c>
      <c r="AQ420" s="45">
        <f>IF(AU420="S",IF(Q420="1. Aceitou o programa",R420-B420,0),0)</f>
        <v>9</v>
      </c>
      <c r="AR420" s="45">
        <f>IF(AU420="S",IF(AND(S420&lt;&gt;"",R420&lt;&gt;""),S420-R420,0),0)</f>
        <v>0</v>
      </c>
      <c r="AS420" s="45">
        <f>IF(AU420="S",IF(Q420="1. Aceitou o programa",IF(OR(X420="Não se Aplica",X420=""),IF(OR(W420="Não se Aplica",W420=""),0,W420-V420),AVERAGE(X420-W420,W420-V420)),0),0)</f>
        <v>0</v>
      </c>
      <c r="AT420" s="45">
        <f>IF(AU420="S",IF(AND(Q420="1. Aceitou o programa",AB420="Realizada"),IFERROR(IF(AA420="",0,AA420-R420),0),0),0)</f>
        <v>0</v>
      </c>
      <c r="AU420" s="45" t="str">
        <f>_xlfn.XLOOKUP(U420,'Lista Suspensa'!$AA$20:$AA$23,'Lista Suspensa'!$AB$20:$AB$23,"N/A")</f>
        <v>S</v>
      </c>
    </row>
    <row r="421" spans="1:47" ht="12" customHeight="1" x14ac:dyDescent="0.3">
      <c r="A421" s="87" t="s">
        <v>47</v>
      </c>
      <c r="B421" s="88">
        <v>46104</v>
      </c>
      <c r="C421" s="89" t="s">
        <v>48</v>
      </c>
      <c r="D421" s="89" t="s">
        <v>49</v>
      </c>
      <c r="E421" s="189">
        <v>760146403</v>
      </c>
      <c r="F421" s="182" t="s">
        <v>1351</v>
      </c>
      <c r="G421" s="90">
        <v>80584586787</v>
      </c>
      <c r="H421" s="91">
        <v>23104</v>
      </c>
      <c r="I421" s="89"/>
      <c r="J421" s="89" t="s">
        <v>51</v>
      </c>
      <c r="K421" s="89" t="s">
        <v>76</v>
      </c>
      <c r="L421" s="89" t="s">
        <v>95</v>
      </c>
      <c r="M421" s="89" t="s">
        <v>624</v>
      </c>
      <c r="N421" s="89" t="s">
        <v>97</v>
      </c>
      <c r="O421" s="92" t="s">
        <v>1352</v>
      </c>
      <c r="P421" s="93" t="s">
        <v>57</v>
      </c>
      <c r="Q421" s="110" t="s">
        <v>58</v>
      </c>
      <c r="R421" s="94">
        <v>46113</v>
      </c>
      <c r="S421" s="95"/>
      <c r="T421" s="95" t="s">
        <v>59</v>
      </c>
      <c r="U421" s="95" t="s">
        <v>60</v>
      </c>
      <c r="V421" s="91">
        <v>46113</v>
      </c>
      <c r="W421" s="91" t="s">
        <v>432</v>
      </c>
      <c r="X421" s="91" t="s">
        <v>432</v>
      </c>
      <c r="Y421" s="96"/>
      <c r="Z421" s="89" t="s">
        <v>62</v>
      </c>
      <c r="AA421" s="95"/>
      <c r="AB421" s="95" t="s">
        <v>63</v>
      </c>
      <c r="AC421" s="95" t="s">
        <v>63</v>
      </c>
      <c r="AD421" s="95" t="s">
        <v>63</v>
      </c>
      <c r="AE421" s="95" t="s">
        <v>63</v>
      </c>
      <c r="AF421" s="95" t="s">
        <v>63</v>
      </c>
      <c r="AG421" s="194"/>
      <c r="AH421" s="95" t="s">
        <v>63</v>
      </c>
      <c r="AI421" s="97"/>
      <c r="AJ421" s="97" t="s">
        <v>65</v>
      </c>
      <c r="AK421" s="97" t="s">
        <v>66</v>
      </c>
      <c r="AL421" s="45" t="s">
        <v>67</v>
      </c>
      <c r="AM421" s="160" t="str">
        <f>MONTH(B421)&amp;"/"&amp;YEAR(B421)</f>
        <v>3/2026</v>
      </c>
      <c r="AN421" s="45">
        <f>WEEKNUM(B421)-WEEKNUM(EOMONTH(B421,-1)+1)+1</f>
        <v>4</v>
      </c>
      <c r="AO421" s="45" t="str">
        <f>MONTH(R421)&amp;"/"&amp;YEAR(R421)</f>
        <v>4/2026</v>
      </c>
      <c r="AP421" s="45">
        <f>WEEKNUM(R421)-WEEKNUM(EOMONTH(R421,-1)+1)+1</f>
        <v>1</v>
      </c>
      <c r="AQ421" s="45">
        <f>IF(AU421="S",IF(Q421="1. Aceitou o programa",R421-B421,0),0)</f>
        <v>9</v>
      </c>
      <c r="AR421" s="45">
        <f>IF(AU421="S",IF(AND(S421&lt;&gt;"",R421&lt;&gt;""),S421-R421,0),0)</f>
        <v>0</v>
      </c>
      <c r="AS421" s="45">
        <f>IF(AU421="S",IF(Q421="1. Aceitou o programa",IF(OR(X421="Não se Aplica",X421=""),IF(OR(W421="Não se Aplica",W421=""),0,W421-V421),AVERAGE(X421-W421,W421-V421)),0),0)</f>
        <v>0</v>
      </c>
      <c r="AT421" s="45">
        <f>IF(AU421="S",IF(AND(Q421="1. Aceitou o programa",AB421="Realizada"),IFERROR(IF(AA421="",0,AA421-R421),0),0),0)</f>
        <v>0</v>
      </c>
      <c r="AU421" s="45" t="str">
        <f>_xlfn.XLOOKUP(U421,'Lista Suspensa'!$AA$20:$AA$23,'Lista Suspensa'!$AB$20:$AB$23,"N/A")</f>
        <v>S</v>
      </c>
    </row>
    <row r="422" spans="1:47" ht="12" customHeight="1" x14ac:dyDescent="0.3">
      <c r="A422" s="87" t="s">
        <v>47</v>
      </c>
      <c r="B422" s="88">
        <v>46104</v>
      </c>
      <c r="C422" s="89" t="s">
        <v>48</v>
      </c>
      <c r="D422" s="89" t="s">
        <v>49</v>
      </c>
      <c r="E422" s="189">
        <v>804018448</v>
      </c>
      <c r="F422" s="182" t="s">
        <v>1353</v>
      </c>
      <c r="G422" s="90">
        <v>33810636851</v>
      </c>
      <c r="H422" s="91">
        <v>31583</v>
      </c>
      <c r="I422" s="89"/>
      <c r="J422" s="89" t="s">
        <v>51</v>
      </c>
      <c r="K422" s="89" t="s">
        <v>52</v>
      </c>
      <c r="L422" s="89" t="s">
        <v>85</v>
      </c>
      <c r="M422" s="89" t="s">
        <v>1354</v>
      </c>
      <c r="N422" s="89" t="s">
        <v>97</v>
      </c>
      <c r="O422" s="92" t="s">
        <v>1355</v>
      </c>
      <c r="P422" s="93" t="s">
        <v>57</v>
      </c>
      <c r="Q422" s="110" t="s">
        <v>58</v>
      </c>
      <c r="R422" s="94">
        <v>46113</v>
      </c>
      <c r="S422" s="95"/>
      <c r="T422" s="95" t="s">
        <v>59</v>
      </c>
      <c r="U422" s="95" t="s">
        <v>60</v>
      </c>
      <c r="V422" s="91">
        <v>46113</v>
      </c>
      <c r="W422" s="91" t="s">
        <v>432</v>
      </c>
      <c r="X422" s="91" t="s">
        <v>432</v>
      </c>
      <c r="Y422" s="96"/>
      <c r="Z422" s="89" t="s">
        <v>62</v>
      </c>
      <c r="AA422" s="95"/>
      <c r="AB422" s="95" t="s">
        <v>63</v>
      </c>
      <c r="AC422" s="95" t="s">
        <v>63</v>
      </c>
      <c r="AD422" s="95" t="s">
        <v>63</v>
      </c>
      <c r="AE422" s="95" t="s">
        <v>63</v>
      </c>
      <c r="AF422" s="95" t="s">
        <v>63</v>
      </c>
      <c r="AG422" s="194"/>
      <c r="AH422" s="95" t="s">
        <v>63</v>
      </c>
      <c r="AI422" s="97"/>
      <c r="AJ422" s="97" t="s">
        <v>65</v>
      </c>
      <c r="AK422" s="97" t="s">
        <v>66</v>
      </c>
      <c r="AL422" s="45" t="s">
        <v>67</v>
      </c>
      <c r="AM422" s="160" t="str">
        <f>MONTH(B422)&amp;"/"&amp;YEAR(B422)</f>
        <v>3/2026</v>
      </c>
      <c r="AN422" s="45">
        <f>WEEKNUM(B422)-WEEKNUM(EOMONTH(B422,-1)+1)+1</f>
        <v>4</v>
      </c>
      <c r="AO422" s="45" t="str">
        <f>MONTH(R422)&amp;"/"&amp;YEAR(R422)</f>
        <v>4/2026</v>
      </c>
      <c r="AP422" s="45">
        <f>WEEKNUM(R422)-WEEKNUM(EOMONTH(R422,-1)+1)+1</f>
        <v>1</v>
      </c>
      <c r="AQ422" s="45">
        <f>IF(AU422="S",IF(Q422="1. Aceitou o programa",R422-B422,0),0)</f>
        <v>9</v>
      </c>
      <c r="AR422" s="45">
        <f>IF(AU422="S",IF(AND(S422&lt;&gt;"",R422&lt;&gt;""),S422-R422,0),0)</f>
        <v>0</v>
      </c>
      <c r="AS422" s="45">
        <f>IF(AU422="S",IF(Q422="1. Aceitou o programa",IF(OR(X422="Não se Aplica",X422=""),IF(OR(W422="Não se Aplica",W422=""),0,W422-V422),AVERAGE(X422-W422,W422-V422)),0),0)</f>
        <v>0</v>
      </c>
      <c r="AT422" s="45">
        <f>IF(AU422="S",IF(AND(Q422="1. Aceitou o programa",AB422="Realizada"),IFERROR(IF(AA422="",0,AA422-R422),0),0),0)</f>
        <v>0</v>
      </c>
      <c r="AU422" s="45" t="str">
        <f>_xlfn.XLOOKUP(U422,'Lista Suspensa'!$AA$20:$AA$23,'Lista Suspensa'!$AB$20:$AB$23,"N/A")</f>
        <v>S</v>
      </c>
    </row>
    <row r="423" spans="1:47" ht="12" customHeight="1" x14ac:dyDescent="0.3">
      <c r="A423" s="87" t="s">
        <v>47</v>
      </c>
      <c r="B423" s="88">
        <v>46104</v>
      </c>
      <c r="C423" s="89" t="s">
        <v>48</v>
      </c>
      <c r="D423" s="89" t="s">
        <v>49</v>
      </c>
      <c r="E423" s="189">
        <v>742036693</v>
      </c>
      <c r="F423" s="182" t="s">
        <v>1356</v>
      </c>
      <c r="G423" s="90">
        <v>42441196715</v>
      </c>
      <c r="H423" s="91">
        <v>20496</v>
      </c>
      <c r="I423" s="89"/>
      <c r="J423" s="89" t="s">
        <v>51</v>
      </c>
      <c r="K423" s="89" t="s">
        <v>76</v>
      </c>
      <c r="L423" s="89" t="s">
        <v>95</v>
      </c>
      <c r="M423" s="89" t="s">
        <v>96</v>
      </c>
      <c r="N423" s="89" t="s">
        <v>71</v>
      </c>
      <c r="O423" s="92" t="s">
        <v>1357</v>
      </c>
      <c r="P423" s="93" t="s">
        <v>57</v>
      </c>
      <c r="Q423" s="110" t="s">
        <v>58</v>
      </c>
      <c r="R423" s="94">
        <v>46113</v>
      </c>
      <c r="S423" s="95"/>
      <c r="T423" s="95" t="s">
        <v>59</v>
      </c>
      <c r="U423" s="95" t="s">
        <v>60</v>
      </c>
      <c r="V423" s="91">
        <v>46113</v>
      </c>
      <c r="W423" s="91" t="s">
        <v>432</v>
      </c>
      <c r="X423" s="91" t="s">
        <v>432</v>
      </c>
      <c r="Y423" s="96"/>
      <c r="Z423" s="89" t="s">
        <v>62</v>
      </c>
      <c r="AA423" s="95"/>
      <c r="AB423" s="95" t="s">
        <v>63</v>
      </c>
      <c r="AC423" s="95" t="s">
        <v>63</v>
      </c>
      <c r="AD423" s="95" t="s">
        <v>63</v>
      </c>
      <c r="AE423" s="95" t="s">
        <v>63</v>
      </c>
      <c r="AF423" s="95" t="s">
        <v>63</v>
      </c>
      <c r="AG423" s="194"/>
      <c r="AH423" s="95" t="s">
        <v>63</v>
      </c>
      <c r="AI423" s="97"/>
      <c r="AJ423" s="97" t="s">
        <v>65</v>
      </c>
      <c r="AK423" s="97" t="s">
        <v>66</v>
      </c>
      <c r="AL423" s="45" t="s">
        <v>67</v>
      </c>
      <c r="AM423" s="160" t="str">
        <f>MONTH(B423)&amp;"/"&amp;YEAR(B423)</f>
        <v>3/2026</v>
      </c>
      <c r="AN423" s="45">
        <f>WEEKNUM(B423)-WEEKNUM(EOMONTH(B423,-1)+1)+1</f>
        <v>4</v>
      </c>
      <c r="AO423" s="45" t="str">
        <f>MONTH(R423)&amp;"/"&amp;YEAR(R423)</f>
        <v>4/2026</v>
      </c>
      <c r="AP423" s="45">
        <f>WEEKNUM(R423)-WEEKNUM(EOMONTH(R423,-1)+1)+1</f>
        <v>1</v>
      </c>
      <c r="AQ423" s="45">
        <f>IF(AU423="S",IF(Q423="1. Aceitou o programa",R423-B423,0),0)</f>
        <v>9</v>
      </c>
      <c r="AR423" s="45">
        <f>IF(AU423="S",IF(AND(S423&lt;&gt;"",R423&lt;&gt;""),S423-R423,0),0)</f>
        <v>0</v>
      </c>
      <c r="AS423" s="45">
        <f>IF(AU423="S",IF(Q423="1. Aceitou o programa",IF(OR(X423="Não se Aplica",X423=""),IF(OR(W423="Não se Aplica",W423=""),0,W423-V423),AVERAGE(X423-W423,W423-V423)),0),0)</f>
        <v>0</v>
      </c>
      <c r="AT423" s="45">
        <f>IF(AU423="S",IF(AND(Q423="1. Aceitou o programa",AB423="Realizada"),IFERROR(IF(AA423="",0,AA423-R423),0),0),0)</f>
        <v>0</v>
      </c>
      <c r="AU423" s="45" t="str">
        <f>_xlfn.XLOOKUP(U423,'Lista Suspensa'!$AA$20:$AA$23,'Lista Suspensa'!$AB$20:$AB$23,"N/A")</f>
        <v>S</v>
      </c>
    </row>
    <row r="424" spans="1:47" ht="12" customHeight="1" x14ac:dyDescent="0.3">
      <c r="A424" s="87" t="s">
        <v>47</v>
      </c>
      <c r="B424" s="88">
        <v>46104</v>
      </c>
      <c r="C424" s="89" t="s">
        <v>48</v>
      </c>
      <c r="D424" s="89" t="s">
        <v>49</v>
      </c>
      <c r="E424" s="189">
        <v>450825655</v>
      </c>
      <c r="F424" s="182" t="s">
        <v>1358</v>
      </c>
      <c r="G424" s="90">
        <v>15714073835</v>
      </c>
      <c r="H424" s="91">
        <v>27742</v>
      </c>
      <c r="I424" s="89"/>
      <c r="J424" s="89" t="s">
        <v>51</v>
      </c>
      <c r="K424" s="89" t="s">
        <v>52</v>
      </c>
      <c r="L424" s="89" t="s">
        <v>85</v>
      </c>
      <c r="M424" s="89" t="s">
        <v>1359</v>
      </c>
      <c r="N424" s="89" t="s">
        <v>87</v>
      </c>
      <c r="O424" s="92" t="s">
        <v>1360</v>
      </c>
      <c r="P424" s="93" t="s">
        <v>57</v>
      </c>
      <c r="Q424" s="110" t="s">
        <v>58</v>
      </c>
      <c r="R424" s="94">
        <v>46113</v>
      </c>
      <c r="S424" s="95"/>
      <c r="T424" s="95" t="s">
        <v>59</v>
      </c>
      <c r="U424" s="95" t="s">
        <v>60</v>
      </c>
      <c r="V424" s="91">
        <v>46113</v>
      </c>
      <c r="W424" s="91" t="s">
        <v>432</v>
      </c>
      <c r="X424" s="91" t="s">
        <v>432</v>
      </c>
      <c r="Y424" s="96"/>
      <c r="Z424" s="89" t="s">
        <v>62</v>
      </c>
      <c r="AA424" s="95"/>
      <c r="AB424" s="95" t="s">
        <v>63</v>
      </c>
      <c r="AC424" s="95" t="s">
        <v>63</v>
      </c>
      <c r="AD424" s="95" t="s">
        <v>63</v>
      </c>
      <c r="AE424" s="95" t="s">
        <v>63</v>
      </c>
      <c r="AF424" s="95" t="s">
        <v>63</v>
      </c>
      <c r="AG424" s="194"/>
      <c r="AH424" s="95" t="s">
        <v>63</v>
      </c>
      <c r="AI424" s="97"/>
      <c r="AJ424" s="97" t="s">
        <v>65</v>
      </c>
      <c r="AK424" s="97" t="s">
        <v>66</v>
      </c>
      <c r="AL424" s="45" t="s">
        <v>67</v>
      </c>
      <c r="AM424" s="160" t="str">
        <f>MONTH(B424)&amp;"/"&amp;YEAR(B424)</f>
        <v>3/2026</v>
      </c>
      <c r="AN424" s="45">
        <f>WEEKNUM(B424)-WEEKNUM(EOMONTH(B424,-1)+1)+1</f>
        <v>4</v>
      </c>
      <c r="AO424" s="45" t="str">
        <f>MONTH(R424)&amp;"/"&amp;YEAR(R424)</f>
        <v>4/2026</v>
      </c>
      <c r="AP424" s="45">
        <f>WEEKNUM(R424)-WEEKNUM(EOMONTH(R424,-1)+1)+1</f>
        <v>1</v>
      </c>
      <c r="AQ424" s="45">
        <f>IF(AU424="S",IF(Q424="1. Aceitou o programa",R424-B424,0),0)</f>
        <v>9</v>
      </c>
      <c r="AR424" s="45">
        <f>IF(AU424="S",IF(AND(S424&lt;&gt;"",R424&lt;&gt;""),S424-R424,0),0)</f>
        <v>0</v>
      </c>
      <c r="AS424" s="45">
        <f>IF(AU424="S",IF(Q424="1. Aceitou o programa",IF(OR(X424="Não se Aplica",X424=""),IF(OR(W424="Não se Aplica",W424=""),0,W424-V424),AVERAGE(X424-W424,W424-V424)),0),0)</f>
        <v>0</v>
      </c>
      <c r="AT424" s="45">
        <f>IF(AU424="S",IF(AND(Q424="1. Aceitou o programa",AB424="Realizada"),IFERROR(IF(AA424="",0,AA424-R424),0),0),0)</f>
        <v>0</v>
      </c>
      <c r="AU424" s="45" t="str">
        <f>_xlfn.XLOOKUP(U424,'Lista Suspensa'!$AA$20:$AA$23,'Lista Suspensa'!$AB$20:$AB$23,"N/A")</f>
        <v>S</v>
      </c>
    </row>
    <row r="425" spans="1:47" ht="12" customHeight="1" x14ac:dyDescent="0.3">
      <c r="A425" s="87" t="s">
        <v>47</v>
      </c>
      <c r="B425" s="88">
        <v>46104</v>
      </c>
      <c r="C425" s="89" t="s">
        <v>48</v>
      </c>
      <c r="D425" s="89" t="s">
        <v>49</v>
      </c>
      <c r="E425" s="189">
        <v>444668373</v>
      </c>
      <c r="F425" s="182" t="s">
        <v>1361</v>
      </c>
      <c r="G425" s="90">
        <v>7299194805</v>
      </c>
      <c r="H425" s="91">
        <v>22193</v>
      </c>
      <c r="I425" s="89"/>
      <c r="J425" s="89" t="s">
        <v>84</v>
      </c>
      <c r="K425" s="89" t="s">
        <v>52</v>
      </c>
      <c r="L425" s="89" t="s">
        <v>53</v>
      </c>
      <c r="M425" s="89" t="s">
        <v>313</v>
      </c>
      <c r="N425" s="89" t="s">
        <v>79</v>
      </c>
      <c r="O425" s="92" t="s">
        <v>1362</v>
      </c>
      <c r="P425" s="93" t="s">
        <v>57</v>
      </c>
      <c r="Q425" s="110" t="s">
        <v>58</v>
      </c>
      <c r="R425" s="94">
        <v>46113</v>
      </c>
      <c r="S425" s="95"/>
      <c r="T425" s="95" t="s">
        <v>59</v>
      </c>
      <c r="U425" s="95" t="s">
        <v>60</v>
      </c>
      <c r="V425" s="91">
        <v>46113</v>
      </c>
      <c r="W425" s="91" t="s">
        <v>432</v>
      </c>
      <c r="X425" s="91" t="s">
        <v>432</v>
      </c>
      <c r="Y425" s="96"/>
      <c r="Z425" s="89" t="s">
        <v>62</v>
      </c>
      <c r="AA425" s="95"/>
      <c r="AB425" s="95" t="s">
        <v>63</v>
      </c>
      <c r="AC425" s="95" t="s">
        <v>63</v>
      </c>
      <c r="AD425" s="95" t="s">
        <v>63</v>
      </c>
      <c r="AE425" s="95" t="s">
        <v>63</v>
      </c>
      <c r="AF425" s="95" t="s">
        <v>63</v>
      </c>
      <c r="AG425" s="194"/>
      <c r="AH425" s="95" t="s">
        <v>63</v>
      </c>
      <c r="AI425" s="97"/>
      <c r="AJ425" s="97" t="s">
        <v>65</v>
      </c>
      <c r="AK425" s="97" t="s">
        <v>66</v>
      </c>
      <c r="AL425" s="45" t="s">
        <v>67</v>
      </c>
      <c r="AM425" s="160" t="str">
        <f>MONTH(B425)&amp;"/"&amp;YEAR(B425)</f>
        <v>3/2026</v>
      </c>
      <c r="AN425" s="45">
        <f>WEEKNUM(B425)-WEEKNUM(EOMONTH(B425,-1)+1)+1</f>
        <v>4</v>
      </c>
      <c r="AO425" s="45" t="str">
        <f>MONTH(R425)&amp;"/"&amp;YEAR(R425)</f>
        <v>4/2026</v>
      </c>
      <c r="AP425" s="45">
        <f>WEEKNUM(R425)-WEEKNUM(EOMONTH(R425,-1)+1)+1</f>
        <v>1</v>
      </c>
      <c r="AQ425" s="45">
        <f>IF(AU425="S",IF(Q425="1. Aceitou o programa",R425-B425,0),0)</f>
        <v>9</v>
      </c>
      <c r="AR425" s="45">
        <f>IF(AU425="S",IF(AND(S425&lt;&gt;"",R425&lt;&gt;""),S425-R425,0),0)</f>
        <v>0</v>
      </c>
      <c r="AS425" s="45">
        <f>IF(AU425="S",IF(Q425="1. Aceitou o programa",IF(OR(X425="Não se Aplica",X425=""),IF(OR(W425="Não se Aplica",W425=""),0,W425-V425),AVERAGE(X425-W425,W425-V425)),0),0)</f>
        <v>0</v>
      </c>
      <c r="AT425" s="45">
        <f>IF(AU425="S",IF(AND(Q425="1. Aceitou o programa",AB425="Realizada"),IFERROR(IF(AA425="",0,AA425-R425),0),0),0)</f>
        <v>0</v>
      </c>
      <c r="AU425" s="45" t="str">
        <f>_xlfn.XLOOKUP(U425,'Lista Suspensa'!$AA$20:$AA$23,'Lista Suspensa'!$AB$20:$AB$23,"N/A")</f>
        <v>S</v>
      </c>
    </row>
    <row r="426" spans="1:47" ht="12" customHeight="1" x14ac:dyDescent="0.3">
      <c r="A426" s="87" t="s">
        <v>47</v>
      </c>
      <c r="B426" s="88">
        <v>46104</v>
      </c>
      <c r="C426" s="89" t="s">
        <v>48</v>
      </c>
      <c r="D426" s="89" t="s">
        <v>49</v>
      </c>
      <c r="E426" s="189">
        <v>593975804</v>
      </c>
      <c r="F426" s="182" t="s">
        <v>1363</v>
      </c>
      <c r="G426" s="90">
        <v>27293381875</v>
      </c>
      <c r="H426" s="91">
        <v>19176</v>
      </c>
      <c r="I426" s="89"/>
      <c r="J426" s="89" t="s">
        <v>51</v>
      </c>
      <c r="K426" s="89" t="s">
        <v>52</v>
      </c>
      <c r="L426" s="89" t="s">
        <v>53</v>
      </c>
      <c r="M426" s="89" t="s">
        <v>1364</v>
      </c>
      <c r="N426" s="89" t="s">
        <v>159</v>
      </c>
      <c r="O426" s="92" t="s">
        <v>1365</v>
      </c>
      <c r="P426" s="93" t="s">
        <v>57</v>
      </c>
      <c r="Q426" s="110" t="s">
        <v>58</v>
      </c>
      <c r="R426" s="94">
        <v>46113</v>
      </c>
      <c r="S426" s="95"/>
      <c r="T426" s="95" t="s">
        <v>59</v>
      </c>
      <c r="U426" s="95" t="s">
        <v>60</v>
      </c>
      <c r="V426" s="91">
        <v>46113</v>
      </c>
      <c r="W426" s="91" t="s">
        <v>432</v>
      </c>
      <c r="X426" s="91" t="s">
        <v>432</v>
      </c>
      <c r="Y426" s="96"/>
      <c r="Z426" s="89" t="s">
        <v>62</v>
      </c>
      <c r="AA426" s="95"/>
      <c r="AB426" s="95" t="s">
        <v>63</v>
      </c>
      <c r="AC426" s="95" t="s">
        <v>63</v>
      </c>
      <c r="AD426" s="95" t="s">
        <v>63</v>
      </c>
      <c r="AE426" s="95" t="s">
        <v>63</v>
      </c>
      <c r="AF426" s="95" t="s">
        <v>63</v>
      </c>
      <c r="AG426" s="194"/>
      <c r="AH426" s="95" t="s">
        <v>63</v>
      </c>
      <c r="AI426" s="97"/>
      <c r="AJ426" s="97" t="s">
        <v>65</v>
      </c>
      <c r="AK426" s="97" t="s">
        <v>66</v>
      </c>
      <c r="AL426" s="45" t="s">
        <v>67</v>
      </c>
      <c r="AM426" s="160" t="str">
        <f>MONTH(B426)&amp;"/"&amp;YEAR(B426)</f>
        <v>3/2026</v>
      </c>
      <c r="AN426" s="45">
        <f>WEEKNUM(B426)-WEEKNUM(EOMONTH(B426,-1)+1)+1</f>
        <v>4</v>
      </c>
      <c r="AO426" s="45" t="str">
        <f>MONTH(R426)&amp;"/"&amp;YEAR(R426)</f>
        <v>4/2026</v>
      </c>
      <c r="AP426" s="45">
        <f>WEEKNUM(R426)-WEEKNUM(EOMONTH(R426,-1)+1)+1</f>
        <v>1</v>
      </c>
      <c r="AQ426" s="45">
        <f>IF(AU426="S",IF(Q426="1. Aceitou o programa",R426-B426,0),0)</f>
        <v>9</v>
      </c>
      <c r="AR426" s="45">
        <f>IF(AU426="S",IF(AND(S426&lt;&gt;"",R426&lt;&gt;""),S426-R426,0),0)</f>
        <v>0</v>
      </c>
      <c r="AS426" s="45">
        <f>IF(AU426="S",IF(Q426="1. Aceitou o programa",IF(OR(X426="Não se Aplica",X426=""),IF(OR(W426="Não se Aplica",W426=""),0,W426-V426),AVERAGE(X426-W426,W426-V426)),0),0)</f>
        <v>0</v>
      </c>
      <c r="AT426" s="45">
        <f>IF(AU426="S",IF(AND(Q426="1. Aceitou o programa",AB426="Realizada"),IFERROR(IF(AA426="",0,AA426-R426),0),0),0)</f>
        <v>0</v>
      </c>
      <c r="AU426" s="45" t="str">
        <f>_xlfn.XLOOKUP(U426,'Lista Suspensa'!$AA$20:$AA$23,'Lista Suspensa'!$AB$20:$AB$23,"N/A")</f>
        <v>S</v>
      </c>
    </row>
    <row r="427" spans="1:47" ht="12" customHeight="1" x14ac:dyDescent="0.3">
      <c r="A427" s="87" t="s">
        <v>47</v>
      </c>
      <c r="B427" s="88">
        <v>46104</v>
      </c>
      <c r="C427" s="89" t="s">
        <v>48</v>
      </c>
      <c r="D427" s="89" t="s">
        <v>49</v>
      </c>
      <c r="E427" s="189">
        <v>593901126</v>
      </c>
      <c r="F427" s="182" t="s">
        <v>1366</v>
      </c>
      <c r="G427" s="90">
        <v>11330416805</v>
      </c>
      <c r="H427" s="91">
        <v>19273</v>
      </c>
      <c r="I427" s="89"/>
      <c r="J427" s="89" t="s">
        <v>51</v>
      </c>
      <c r="K427" s="89" t="s">
        <v>52</v>
      </c>
      <c r="L427" s="89" t="s">
        <v>53</v>
      </c>
      <c r="M427" s="89" t="s">
        <v>1367</v>
      </c>
      <c r="N427" s="89" t="s">
        <v>159</v>
      </c>
      <c r="O427" s="92" t="s">
        <v>1368</v>
      </c>
      <c r="P427" s="93" t="s">
        <v>57</v>
      </c>
      <c r="Q427" s="110" t="s">
        <v>58</v>
      </c>
      <c r="R427" s="94">
        <v>46113</v>
      </c>
      <c r="S427" s="95"/>
      <c r="T427" s="95" t="s">
        <v>59</v>
      </c>
      <c r="U427" s="95" t="s">
        <v>60</v>
      </c>
      <c r="V427" s="91">
        <v>46113</v>
      </c>
      <c r="W427" s="91" t="s">
        <v>432</v>
      </c>
      <c r="X427" s="91" t="s">
        <v>432</v>
      </c>
      <c r="Y427" s="96"/>
      <c r="Z427" s="89" t="s">
        <v>62</v>
      </c>
      <c r="AA427" s="95"/>
      <c r="AB427" s="95" t="s">
        <v>63</v>
      </c>
      <c r="AC427" s="95" t="s">
        <v>63</v>
      </c>
      <c r="AD427" s="95" t="s">
        <v>63</v>
      </c>
      <c r="AE427" s="95" t="s">
        <v>63</v>
      </c>
      <c r="AF427" s="95" t="s">
        <v>63</v>
      </c>
      <c r="AG427" s="194"/>
      <c r="AH427" s="95" t="s">
        <v>63</v>
      </c>
      <c r="AI427" s="97"/>
      <c r="AJ427" s="97" t="s">
        <v>65</v>
      </c>
      <c r="AK427" s="97" t="s">
        <v>66</v>
      </c>
      <c r="AL427" s="45" t="s">
        <v>67</v>
      </c>
      <c r="AM427" s="160" t="str">
        <f>MONTH(B427)&amp;"/"&amp;YEAR(B427)</f>
        <v>3/2026</v>
      </c>
      <c r="AN427" s="45">
        <f>WEEKNUM(B427)-WEEKNUM(EOMONTH(B427,-1)+1)+1</f>
        <v>4</v>
      </c>
      <c r="AO427" s="45" t="str">
        <f>MONTH(R427)&amp;"/"&amp;YEAR(R427)</f>
        <v>4/2026</v>
      </c>
      <c r="AP427" s="45">
        <f>WEEKNUM(R427)-WEEKNUM(EOMONTH(R427,-1)+1)+1</f>
        <v>1</v>
      </c>
      <c r="AQ427" s="45">
        <f>IF(AU427="S",IF(Q427="1. Aceitou o programa",R427-B427,0),0)</f>
        <v>9</v>
      </c>
      <c r="AR427" s="45">
        <f>IF(AU427="S",IF(AND(S427&lt;&gt;"",R427&lt;&gt;""),S427-R427,0),0)</f>
        <v>0</v>
      </c>
      <c r="AS427" s="45">
        <f>IF(AU427="S",IF(Q427="1. Aceitou o programa",IF(OR(X427="Não se Aplica",X427=""),IF(OR(W427="Não se Aplica",W427=""),0,W427-V427),AVERAGE(X427-W427,W427-V427)),0),0)</f>
        <v>0</v>
      </c>
      <c r="AT427" s="45">
        <f>IF(AU427="S",IF(AND(Q427="1. Aceitou o programa",AB427="Realizada"),IFERROR(IF(AA427="",0,AA427-R427),0),0),0)</f>
        <v>0</v>
      </c>
      <c r="AU427" s="45" t="str">
        <f>_xlfn.XLOOKUP(U427,'Lista Suspensa'!$AA$20:$AA$23,'Lista Suspensa'!$AB$20:$AB$23,"N/A")</f>
        <v>S</v>
      </c>
    </row>
    <row r="428" spans="1:47" ht="12" customHeight="1" x14ac:dyDescent="0.3">
      <c r="A428" s="87" t="s">
        <v>47</v>
      </c>
      <c r="B428" s="88">
        <v>46104</v>
      </c>
      <c r="C428" s="89" t="s">
        <v>48</v>
      </c>
      <c r="D428" s="89" t="s">
        <v>49</v>
      </c>
      <c r="E428" s="189">
        <v>301379947</v>
      </c>
      <c r="F428" s="182" t="s">
        <v>1369</v>
      </c>
      <c r="G428" s="90">
        <v>17114812892</v>
      </c>
      <c r="H428" s="91">
        <v>27167</v>
      </c>
      <c r="I428" s="89"/>
      <c r="J428" s="89" t="s">
        <v>51</v>
      </c>
      <c r="K428" s="89" t="s">
        <v>52</v>
      </c>
      <c r="L428" s="89" t="s">
        <v>85</v>
      </c>
      <c r="M428" s="89" t="s">
        <v>1370</v>
      </c>
      <c r="N428" s="89" t="s">
        <v>79</v>
      </c>
      <c r="O428" s="92" t="s">
        <v>1371</v>
      </c>
      <c r="P428" s="93" t="s">
        <v>57</v>
      </c>
      <c r="Q428" s="110" t="s">
        <v>58</v>
      </c>
      <c r="R428" s="94">
        <v>46114</v>
      </c>
      <c r="S428" s="95"/>
      <c r="T428" s="95" t="s">
        <v>59</v>
      </c>
      <c r="U428" s="95" t="s">
        <v>60</v>
      </c>
      <c r="V428" s="91">
        <v>46114</v>
      </c>
      <c r="W428" s="91" t="s">
        <v>432</v>
      </c>
      <c r="X428" s="91" t="s">
        <v>432</v>
      </c>
      <c r="Y428" s="96"/>
      <c r="Z428" s="89" t="s">
        <v>62</v>
      </c>
      <c r="AA428" s="95"/>
      <c r="AB428" s="95" t="s">
        <v>63</v>
      </c>
      <c r="AC428" s="95" t="s">
        <v>63</v>
      </c>
      <c r="AD428" s="95" t="s">
        <v>63</v>
      </c>
      <c r="AE428" s="95" t="s">
        <v>63</v>
      </c>
      <c r="AF428" s="95" t="s">
        <v>63</v>
      </c>
      <c r="AG428" s="194"/>
      <c r="AH428" s="95" t="s">
        <v>63</v>
      </c>
      <c r="AI428" s="97"/>
      <c r="AJ428" s="97" t="s">
        <v>65</v>
      </c>
      <c r="AK428" s="97" t="s">
        <v>66</v>
      </c>
      <c r="AL428" s="45" t="s">
        <v>67</v>
      </c>
      <c r="AM428" s="160" t="str">
        <f>MONTH(B428)&amp;"/"&amp;YEAR(B428)</f>
        <v>3/2026</v>
      </c>
      <c r="AN428" s="45">
        <f>WEEKNUM(B428)-WEEKNUM(EOMONTH(B428,-1)+1)+1</f>
        <v>4</v>
      </c>
      <c r="AO428" s="45" t="str">
        <f>MONTH(R428)&amp;"/"&amp;YEAR(R428)</f>
        <v>4/2026</v>
      </c>
      <c r="AP428" s="45">
        <f>WEEKNUM(R428)-WEEKNUM(EOMONTH(R428,-1)+1)+1</f>
        <v>1</v>
      </c>
      <c r="AQ428" s="45">
        <f>IF(AU428="S",IF(Q428="1. Aceitou o programa",R428-B428,0),0)</f>
        <v>10</v>
      </c>
      <c r="AR428" s="45">
        <f>IF(AU428="S",IF(AND(S428&lt;&gt;"",R428&lt;&gt;""),S428-R428,0),0)</f>
        <v>0</v>
      </c>
      <c r="AS428" s="45">
        <f>IF(AU428="S",IF(Q428="1. Aceitou o programa",IF(OR(X428="Não se Aplica",X428=""),IF(OR(W428="Não se Aplica",W428=""),0,W428-V428),AVERAGE(X428-W428,W428-V428)),0),0)</f>
        <v>0</v>
      </c>
      <c r="AT428" s="45">
        <f>IF(AU428="S",IF(AND(Q428="1. Aceitou o programa",AB428="Realizada"),IFERROR(IF(AA428="",0,AA428-R428),0),0),0)</f>
        <v>0</v>
      </c>
      <c r="AU428" s="45" t="str">
        <f>_xlfn.XLOOKUP(U428,'Lista Suspensa'!$AA$20:$AA$23,'Lista Suspensa'!$AB$20:$AB$23,"N/A")</f>
        <v>S</v>
      </c>
    </row>
    <row r="429" spans="1:47" ht="12" customHeight="1" x14ac:dyDescent="0.3">
      <c r="A429" s="87" t="s">
        <v>47</v>
      </c>
      <c r="B429" s="88">
        <v>46104</v>
      </c>
      <c r="C429" s="89" t="s">
        <v>48</v>
      </c>
      <c r="D429" s="89" t="s">
        <v>49</v>
      </c>
      <c r="E429" s="189">
        <v>791591824</v>
      </c>
      <c r="F429" s="182" t="s">
        <v>1372</v>
      </c>
      <c r="G429" s="90">
        <v>34843657816</v>
      </c>
      <c r="H429" s="91">
        <v>31347</v>
      </c>
      <c r="I429" s="89"/>
      <c r="J429" s="89" t="s">
        <v>84</v>
      </c>
      <c r="K429" s="89" t="s">
        <v>52</v>
      </c>
      <c r="L429" s="89" t="s">
        <v>85</v>
      </c>
      <c r="M429" s="89" t="s">
        <v>1373</v>
      </c>
      <c r="N429" s="89" t="s">
        <v>97</v>
      </c>
      <c r="O429" s="92" t="s">
        <v>1374</v>
      </c>
      <c r="P429" s="93" t="s">
        <v>57</v>
      </c>
      <c r="Q429" s="110" t="s">
        <v>58</v>
      </c>
      <c r="R429" s="94">
        <v>46114</v>
      </c>
      <c r="S429" s="95"/>
      <c r="T429" s="95" t="s">
        <v>59</v>
      </c>
      <c r="U429" s="95" t="s">
        <v>60</v>
      </c>
      <c r="V429" s="91">
        <v>46114</v>
      </c>
      <c r="W429" s="91" t="s">
        <v>432</v>
      </c>
      <c r="X429" s="91" t="s">
        <v>432</v>
      </c>
      <c r="Y429" s="96"/>
      <c r="Z429" s="89" t="s">
        <v>62</v>
      </c>
      <c r="AA429" s="95"/>
      <c r="AB429" s="95" t="s">
        <v>63</v>
      </c>
      <c r="AC429" s="95" t="s">
        <v>63</v>
      </c>
      <c r="AD429" s="95" t="s">
        <v>63</v>
      </c>
      <c r="AE429" s="95" t="s">
        <v>63</v>
      </c>
      <c r="AF429" s="95" t="s">
        <v>63</v>
      </c>
      <c r="AG429" s="194"/>
      <c r="AH429" s="95" t="s">
        <v>63</v>
      </c>
      <c r="AI429" s="97"/>
      <c r="AJ429" s="97" t="s">
        <v>65</v>
      </c>
      <c r="AK429" s="97" t="s">
        <v>66</v>
      </c>
      <c r="AL429" s="45" t="s">
        <v>67</v>
      </c>
      <c r="AM429" s="160" t="str">
        <f>MONTH(B429)&amp;"/"&amp;YEAR(B429)</f>
        <v>3/2026</v>
      </c>
      <c r="AN429" s="45">
        <f>WEEKNUM(B429)-WEEKNUM(EOMONTH(B429,-1)+1)+1</f>
        <v>4</v>
      </c>
      <c r="AO429" s="45" t="str">
        <f>MONTH(R429)&amp;"/"&amp;YEAR(R429)</f>
        <v>4/2026</v>
      </c>
      <c r="AP429" s="45">
        <f>WEEKNUM(R429)-WEEKNUM(EOMONTH(R429,-1)+1)+1</f>
        <v>1</v>
      </c>
      <c r="AQ429" s="45">
        <f>IF(AU429="S",IF(Q429="1. Aceitou o programa",R429-B429,0),0)</f>
        <v>10</v>
      </c>
      <c r="AR429" s="45">
        <f>IF(AU429="S",IF(AND(S429&lt;&gt;"",R429&lt;&gt;""),S429-R429,0),0)</f>
        <v>0</v>
      </c>
      <c r="AS429" s="45">
        <f>IF(AU429="S",IF(Q429="1. Aceitou o programa",IF(OR(X429="Não se Aplica",X429=""),IF(OR(W429="Não se Aplica",W429=""),0,W429-V429),AVERAGE(X429-W429,W429-V429)),0),0)</f>
        <v>0</v>
      </c>
      <c r="AT429" s="45">
        <f>IF(AU429="S",IF(AND(Q429="1. Aceitou o programa",AB429="Realizada"),IFERROR(IF(AA429="",0,AA429-R429),0),0),0)</f>
        <v>0</v>
      </c>
      <c r="AU429" s="45" t="str">
        <f>_xlfn.XLOOKUP(U429,'Lista Suspensa'!$AA$20:$AA$23,'Lista Suspensa'!$AB$20:$AB$23,"N/A")</f>
        <v>S</v>
      </c>
    </row>
    <row r="430" spans="1:47" ht="12" customHeight="1" x14ac:dyDescent="0.3">
      <c r="A430" s="87" t="s">
        <v>47</v>
      </c>
      <c r="B430" s="88">
        <v>46104</v>
      </c>
      <c r="C430" s="89" t="s">
        <v>48</v>
      </c>
      <c r="D430" s="89" t="s">
        <v>49</v>
      </c>
      <c r="E430" s="189">
        <v>809173310</v>
      </c>
      <c r="F430" s="182" t="s">
        <v>1375</v>
      </c>
      <c r="G430" s="90">
        <v>32768390836</v>
      </c>
      <c r="H430" s="91">
        <v>29843</v>
      </c>
      <c r="I430" s="89"/>
      <c r="J430" s="89" t="s">
        <v>51</v>
      </c>
      <c r="K430" s="89" t="s">
        <v>52</v>
      </c>
      <c r="L430" s="89" t="s">
        <v>85</v>
      </c>
      <c r="M430" s="89" t="s">
        <v>1376</v>
      </c>
      <c r="N430" s="89" t="s">
        <v>97</v>
      </c>
      <c r="O430" s="92" t="s">
        <v>1377</v>
      </c>
      <c r="P430" s="93" t="s">
        <v>57</v>
      </c>
      <c r="Q430" s="110" t="s">
        <v>58</v>
      </c>
      <c r="R430" s="94">
        <v>46114</v>
      </c>
      <c r="S430" s="95"/>
      <c r="T430" s="95" t="s">
        <v>59</v>
      </c>
      <c r="U430" s="95" t="s">
        <v>60</v>
      </c>
      <c r="V430" s="91">
        <v>46114</v>
      </c>
      <c r="W430" s="91" t="s">
        <v>432</v>
      </c>
      <c r="X430" s="91" t="s">
        <v>432</v>
      </c>
      <c r="Y430" s="96"/>
      <c r="Z430" s="89" t="s">
        <v>62</v>
      </c>
      <c r="AA430" s="95"/>
      <c r="AB430" s="95" t="s">
        <v>63</v>
      </c>
      <c r="AC430" s="95" t="s">
        <v>63</v>
      </c>
      <c r="AD430" s="95" t="s">
        <v>63</v>
      </c>
      <c r="AE430" s="95" t="s">
        <v>63</v>
      </c>
      <c r="AF430" s="95" t="s">
        <v>63</v>
      </c>
      <c r="AG430" s="194"/>
      <c r="AH430" s="95" t="s">
        <v>63</v>
      </c>
      <c r="AI430" s="97"/>
      <c r="AJ430" s="97" t="s">
        <v>65</v>
      </c>
      <c r="AK430" s="97" t="s">
        <v>66</v>
      </c>
      <c r="AL430" s="45" t="s">
        <v>67</v>
      </c>
      <c r="AM430" s="160" t="str">
        <f>MONTH(B430)&amp;"/"&amp;YEAR(B430)</f>
        <v>3/2026</v>
      </c>
      <c r="AN430" s="45">
        <f>WEEKNUM(B430)-WEEKNUM(EOMONTH(B430,-1)+1)+1</f>
        <v>4</v>
      </c>
      <c r="AO430" s="45" t="str">
        <f>MONTH(R430)&amp;"/"&amp;YEAR(R430)</f>
        <v>4/2026</v>
      </c>
      <c r="AP430" s="45">
        <f>WEEKNUM(R430)-WEEKNUM(EOMONTH(R430,-1)+1)+1</f>
        <v>1</v>
      </c>
      <c r="AQ430" s="45">
        <f>IF(AU430="S",IF(Q430="1. Aceitou o programa",R430-B430,0),0)</f>
        <v>10</v>
      </c>
      <c r="AR430" s="45">
        <f>IF(AU430="S",IF(AND(S430&lt;&gt;"",R430&lt;&gt;""),S430-R430,0),0)</f>
        <v>0</v>
      </c>
      <c r="AS430" s="45">
        <f>IF(AU430="S",IF(Q430="1. Aceitou o programa",IF(OR(X430="Não se Aplica",X430=""),IF(OR(W430="Não se Aplica",W430=""),0,W430-V430),AVERAGE(X430-W430,W430-V430)),0),0)</f>
        <v>0</v>
      </c>
      <c r="AT430" s="45">
        <f>IF(AU430="S",IF(AND(Q430="1. Aceitou o programa",AB430="Realizada"),IFERROR(IF(AA430="",0,AA430-R430),0),0),0)</f>
        <v>0</v>
      </c>
      <c r="AU430" s="45" t="str">
        <f>_xlfn.XLOOKUP(U430,'Lista Suspensa'!$AA$20:$AA$23,'Lista Suspensa'!$AB$20:$AB$23,"N/A")</f>
        <v>S</v>
      </c>
    </row>
    <row r="431" spans="1:47" ht="12" customHeight="1" x14ac:dyDescent="0.3">
      <c r="A431" s="87" t="s">
        <v>47</v>
      </c>
      <c r="B431" s="88">
        <v>46104</v>
      </c>
      <c r="C431" s="89" t="s">
        <v>48</v>
      </c>
      <c r="D431" s="89" t="s">
        <v>49</v>
      </c>
      <c r="E431" s="189">
        <v>796552835</v>
      </c>
      <c r="F431" s="182" t="s">
        <v>1378</v>
      </c>
      <c r="G431" s="90">
        <v>33334173836</v>
      </c>
      <c r="H431" s="91">
        <v>29547</v>
      </c>
      <c r="I431" s="89"/>
      <c r="J431" s="89" t="s">
        <v>51</v>
      </c>
      <c r="K431" s="89" t="s">
        <v>52</v>
      </c>
      <c r="L431" s="89" t="s">
        <v>85</v>
      </c>
      <c r="M431" s="89" t="s">
        <v>1180</v>
      </c>
      <c r="N431" s="89" t="s">
        <v>55</v>
      </c>
      <c r="O431" s="92" t="s">
        <v>1379</v>
      </c>
      <c r="P431" s="93" t="s">
        <v>57</v>
      </c>
      <c r="Q431" s="110" t="s">
        <v>58</v>
      </c>
      <c r="R431" s="94">
        <v>46114</v>
      </c>
      <c r="S431" s="95"/>
      <c r="T431" s="95" t="s">
        <v>59</v>
      </c>
      <c r="U431" s="95" t="s">
        <v>60</v>
      </c>
      <c r="V431" s="91">
        <v>46114</v>
      </c>
      <c r="W431" s="91" t="s">
        <v>432</v>
      </c>
      <c r="X431" s="91" t="s">
        <v>432</v>
      </c>
      <c r="Y431" s="96"/>
      <c r="Z431" s="89" t="s">
        <v>62</v>
      </c>
      <c r="AA431" s="95"/>
      <c r="AB431" s="95" t="s">
        <v>63</v>
      </c>
      <c r="AC431" s="95" t="s">
        <v>63</v>
      </c>
      <c r="AD431" s="95" t="s">
        <v>63</v>
      </c>
      <c r="AE431" s="95" t="s">
        <v>63</v>
      </c>
      <c r="AF431" s="95" t="s">
        <v>63</v>
      </c>
      <c r="AG431" s="194"/>
      <c r="AH431" s="95" t="s">
        <v>63</v>
      </c>
      <c r="AI431" s="97"/>
      <c r="AJ431" s="97" t="s">
        <v>65</v>
      </c>
      <c r="AK431" s="97" t="s">
        <v>66</v>
      </c>
      <c r="AL431" s="45" t="s">
        <v>67</v>
      </c>
      <c r="AM431" s="160" t="str">
        <f>MONTH(B431)&amp;"/"&amp;YEAR(B431)</f>
        <v>3/2026</v>
      </c>
      <c r="AN431" s="45">
        <f>WEEKNUM(B431)-WEEKNUM(EOMONTH(B431,-1)+1)+1</f>
        <v>4</v>
      </c>
      <c r="AO431" s="45" t="str">
        <f>MONTH(R431)&amp;"/"&amp;YEAR(R431)</f>
        <v>4/2026</v>
      </c>
      <c r="AP431" s="45">
        <f>WEEKNUM(R431)-WEEKNUM(EOMONTH(R431,-1)+1)+1</f>
        <v>1</v>
      </c>
      <c r="AQ431" s="45">
        <f>IF(AU431="S",IF(Q431="1. Aceitou o programa",R431-B431,0),0)</f>
        <v>10</v>
      </c>
      <c r="AR431" s="45">
        <f>IF(AU431="S",IF(AND(S431&lt;&gt;"",R431&lt;&gt;""),S431-R431,0),0)</f>
        <v>0</v>
      </c>
      <c r="AS431" s="45">
        <f>IF(AU431="S",IF(Q431="1. Aceitou o programa",IF(OR(X431="Não se Aplica",X431=""),IF(OR(W431="Não se Aplica",W431=""),0,W431-V431),AVERAGE(X431-W431,W431-V431)),0),0)</f>
        <v>0</v>
      </c>
      <c r="AT431" s="45">
        <f>IF(AU431="S",IF(AND(Q431="1. Aceitou o programa",AB431="Realizada"),IFERROR(IF(AA431="",0,AA431-R431),0),0),0)</f>
        <v>0</v>
      </c>
      <c r="AU431" s="45" t="str">
        <f>_xlfn.XLOOKUP(U431,'Lista Suspensa'!$AA$20:$AA$23,'Lista Suspensa'!$AB$20:$AB$23,"N/A")</f>
        <v>S</v>
      </c>
    </row>
    <row r="432" spans="1:47" ht="12" customHeight="1" x14ac:dyDescent="0.3">
      <c r="A432" s="87" t="s">
        <v>47</v>
      </c>
      <c r="B432" s="88">
        <v>46104</v>
      </c>
      <c r="C432" s="89" t="s">
        <v>48</v>
      </c>
      <c r="D432" s="89" t="s">
        <v>49</v>
      </c>
      <c r="E432" s="189">
        <v>757621007</v>
      </c>
      <c r="F432" s="182" t="s">
        <v>1380</v>
      </c>
      <c r="G432" s="90">
        <v>3285709740</v>
      </c>
      <c r="H432" s="91">
        <v>27128</v>
      </c>
      <c r="I432" s="89"/>
      <c r="J432" s="89" t="s">
        <v>84</v>
      </c>
      <c r="K432" s="89" t="s">
        <v>76</v>
      </c>
      <c r="L432" s="89" t="s">
        <v>303</v>
      </c>
      <c r="M432" s="89" t="s">
        <v>1381</v>
      </c>
      <c r="N432" s="89" t="s">
        <v>97</v>
      </c>
      <c r="O432" s="92" t="s">
        <v>1382</v>
      </c>
      <c r="P432" s="93" t="s">
        <v>57</v>
      </c>
      <c r="Q432" s="110" t="s">
        <v>58</v>
      </c>
      <c r="R432" s="94">
        <v>46114</v>
      </c>
      <c r="S432" s="95"/>
      <c r="T432" s="95" t="s">
        <v>59</v>
      </c>
      <c r="U432" s="95" t="s">
        <v>60</v>
      </c>
      <c r="V432" s="91">
        <v>46114</v>
      </c>
      <c r="W432" s="91" t="s">
        <v>432</v>
      </c>
      <c r="X432" s="91" t="s">
        <v>432</v>
      </c>
      <c r="Y432" s="96"/>
      <c r="Z432" s="89" t="s">
        <v>62</v>
      </c>
      <c r="AA432" s="95"/>
      <c r="AB432" s="95" t="s">
        <v>63</v>
      </c>
      <c r="AC432" s="95" t="s">
        <v>63</v>
      </c>
      <c r="AD432" s="95" t="s">
        <v>63</v>
      </c>
      <c r="AE432" s="95" t="s">
        <v>63</v>
      </c>
      <c r="AF432" s="95" t="s">
        <v>63</v>
      </c>
      <c r="AG432" s="194"/>
      <c r="AH432" s="95" t="s">
        <v>63</v>
      </c>
      <c r="AI432" s="97"/>
      <c r="AJ432" s="97" t="s">
        <v>65</v>
      </c>
      <c r="AK432" s="97" t="s">
        <v>66</v>
      </c>
      <c r="AL432" s="45" t="s">
        <v>67</v>
      </c>
      <c r="AM432" s="160" t="str">
        <f>MONTH(B432)&amp;"/"&amp;YEAR(B432)</f>
        <v>3/2026</v>
      </c>
      <c r="AN432" s="45">
        <f>WEEKNUM(B432)-WEEKNUM(EOMONTH(B432,-1)+1)+1</f>
        <v>4</v>
      </c>
      <c r="AO432" s="45" t="str">
        <f>MONTH(R432)&amp;"/"&amp;YEAR(R432)</f>
        <v>4/2026</v>
      </c>
      <c r="AP432" s="45">
        <f>WEEKNUM(R432)-WEEKNUM(EOMONTH(R432,-1)+1)+1</f>
        <v>1</v>
      </c>
      <c r="AQ432" s="45">
        <f>IF(AU432="S",IF(Q432="1. Aceitou o programa",R432-B432,0),0)</f>
        <v>10</v>
      </c>
      <c r="AR432" s="45">
        <f>IF(AU432="S",IF(AND(S432&lt;&gt;"",R432&lt;&gt;""),S432-R432,0),0)</f>
        <v>0</v>
      </c>
      <c r="AS432" s="45">
        <f>IF(AU432="S",IF(Q432="1. Aceitou o programa",IF(OR(X432="Não se Aplica",X432=""),IF(OR(W432="Não se Aplica",W432=""),0,W432-V432),AVERAGE(X432-W432,W432-V432)),0),0)</f>
        <v>0</v>
      </c>
      <c r="AT432" s="45">
        <f>IF(AU432="S",IF(AND(Q432="1. Aceitou o programa",AB432="Realizada"),IFERROR(IF(AA432="",0,AA432-R432),0),0),0)</f>
        <v>0</v>
      </c>
      <c r="AU432" s="45" t="str">
        <f>_xlfn.XLOOKUP(U432,'Lista Suspensa'!$AA$20:$AA$23,'Lista Suspensa'!$AB$20:$AB$23,"N/A")</f>
        <v>S</v>
      </c>
    </row>
    <row r="433" spans="1:47" ht="12" customHeight="1" x14ac:dyDescent="0.3">
      <c r="A433" s="87" t="s">
        <v>47</v>
      </c>
      <c r="B433" s="88">
        <v>46104</v>
      </c>
      <c r="C433" s="89" t="s">
        <v>48</v>
      </c>
      <c r="D433" s="89" t="s">
        <v>49</v>
      </c>
      <c r="E433" s="189">
        <v>594132509</v>
      </c>
      <c r="F433" s="182" t="s">
        <v>1383</v>
      </c>
      <c r="G433" s="90">
        <v>29312335871</v>
      </c>
      <c r="H433" s="91">
        <v>29085</v>
      </c>
      <c r="I433" s="89"/>
      <c r="J433" s="89" t="s">
        <v>51</v>
      </c>
      <c r="K433" s="89" t="s">
        <v>52</v>
      </c>
      <c r="L433" s="89" t="s">
        <v>53</v>
      </c>
      <c r="M433" s="89" t="s">
        <v>672</v>
      </c>
      <c r="N433" s="89" t="s">
        <v>159</v>
      </c>
      <c r="O433" s="92" t="s">
        <v>1384</v>
      </c>
      <c r="P433" s="93" t="s">
        <v>57</v>
      </c>
      <c r="Q433" s="110" t="s">
        <v>58</v>
      </c>
      <c r="R433" s="94">
        <v>46114</v>
      </c>
      <c r="S433" s="95"/>
      <c r="T433" s="95" t="s">
        <v>59</v>
      </c>
      <c r="U433" s="95" t="s">
        <v>60</v>
      </c>
      <c r="V433" s="91">
        <v>46114</v>
      </c>
      <c r="W433" s="91" t="s">
        <v>432</v>
      </c>
      <c r="X433" s="91" t="s">
        <v>432</v>
      </c>
      <c r="Y433" s="96"/>
      <c r="Z433" s="89" t="s">
        <v>62</v>
      </c>
      <c r="AA433" s="95"/>
      <c r="AB433" s="95" t="s">
        <v>63</v>
      </c>
      <c r="AC433" s="95" t="s">
        <v>63</v>
      </c>
      <c r="AD433" s="95" t="s">
        <v>63</v>
      </c>
      <c r="AE433" s="95" t="s">
        <v>63</v>
      </c>
      <c r="AF433" s="95" t="s">
        <v>63</v>
      </c>
      <c r="AG433" s="194"/>
      <c r="AH433" s="95" t="s">
        <v>63</v>
      </c>
      <c r="AI433" s="97"/>
      <c r="AJ433" s="97" t="s">
        <v>65</v>
      </c>
      <c r="AK433" s="97" t="s">
        <v>66</v>
      </c>
      <c r="AL433" s="45" t="s">
        <v>67</v>
      </c>
      <c r="AM433" s="160" t="str">
        <f>MONTH(B433)&amp;"/"&amp;YEAR(B433)</f>
        <v>3/2026</v>
      </c>
      <c r="AN433" s="45">
        <f>WEEKNUM(B433)-WEEKNUM(EOMONTH(B433,-1)+1)+1</f>
        <v>4</v>
      </c>
      <c r="AO433" s="45" t="str">
        <f>MONTH(R433)&amp;"/"&amp;YEAR(R433)</f>
        <v>4/2026</v>
      </c>
      <c r="AP433" s="45">
        <f>WEEKNUM(R433)-WEEKNUM(EOMONTH(R433,-1)+1)+1</f>
        <v>1</v>
      </c>
      <c r="AQ433" s="45">
        <f>IF(AU433="S",IF(Q433="1. Aceitou o programa",R433-B433,0),0)</f>
        <v>10</v>
      </c>
      <c r="AR433" s="45">
        <f>IF(AU433="S",IF(AND(S433&lt;&gt;"",R433&lt;&gt;""),S433-R433,0),0)</f>
        <v>0</v>
      </c>
      <c r="AS433" s="45">
        <f>IF(AU433="S",IF(Q433="1. Aceitou o programa",IF(OR(X433="Não se Aplica",X433=""),IF(OR(W433="Não se Aplica",W433=""),0,W433-V433),AVERAGE(X433-W433,W433-V433)),0),0)</f>
        <v>0</v>
      </c>
      <c r="AT433" s="45">
        <f>IF(AU433="S",IF(AND(Q433="1. Aceitou o programa",AB433="Realizada"),IFERROR(IF(AA433="",0,AA433-R433),0),0),0)</f>
        <v>0</v>
      </c>
      <c r="AU433" s="45" t="str">
        <f>_xlfn.XLOOKUP(U433,'Lista Suspensa'!$AA$20:$AA$23,'Lista Suspensa'!$AB$20:$AB$23,"N/A")</f>
        <v>S</v>
      </c>
    </row>
    <row r="434" spans="1:47" ht="12" customHeight="1" x14ac:dyDescent="0.3">
      <c r="A434" s="87" t="s">
        <v>47</v>
      </c>
      <c r="B434" s="88">
        <v>46104</v>
      </c>
      <c r="C434" s="89" t="s">
        <v>48</v>
      </c>
      <c r="D434" s="89" t="s">
        <v>49</v>
      </c>
      <c r="E434" s="189">
        <v>594029287</v>
      </c>
      <c r="F434" s="182" t="s">
        <v>1385</v>
      </c>
      <c r="G434" s="90">
        <v>2754123857</v>
      </c>
      <c r="H434" s="91">
        <v>21577</v>
      </c>
      <c r="I434" s="89"/>
      <c r="J434" s="89" t="s">
        <v>51</v>
      </c>
      <c r="K434" s="89" t="s">
        <v>52</v>
      </c>
      <c r="L434" s="89" t="s">
        <v>53</v>
      </c>
      <c r="M434" s="89" t="s">
        <v>1386</v>
      </c>
      <c r="N434" s="89" t="s">
        <v>159</v>
      </c>
      <c r="O434" s="92" t="s">
        <v>1387</v>
      </c>
      <c r="P434" s="93" t="s">
        <v>57</v>
      </c>
      <c r="Q434" s="110" t="s">
        <v>58</v>
      </c>
      <c r="R434" s="94">
        <v>46114</v>
      </c>
      <c r="S434" s="95"/>
      <c r="T434" s="95" t="s">
        <v>59</v>
      </c>
      <c r="U434" s="95" t="s">
        <v>60</v>
      </c>
      <c r="V434" s="91">
        <v>46114</v>
      </c>
      <c r="W434" s="91" t="s">
        <v>432</v>
      </c>
      <c r="X434" s="91" t="s">
        <v>432</v>
      </c>
      <c r="Y434" s="96"/>
      <c r="Z434" s="89" t="s">
        <v>62</v>
      </c>
      <c r="AA434" s="95"/>
      <c r="AB434" s="95" t="s">
        <v>63</v>
      </c>
      <c r="AC434" s="95" t="s">
        <v>63</v>
      </c>
      <c r="AD434" s="95" t="s">
        <v>63</v>
      </c>
      <c r="AE434" s="95" t="s">
        <v>63</v>
      </c>
      <c r="AF434" s="95" t="s">
        <v>63</v>
      </c>
      <c r="AG434" s="194"/>
      <c r="AH434" s="95" t="s">
        <v>63</v>
      </c>
      <c r="AI434" s="97"/>
      <c r="AJ434" s="97" t="s">
        <v>65</v>
      </c>
      <c r="AK434" s="97" t="s">
        <v>66</v>
      </c>
      <c r="AL434" s="45" t="s">
        <v>67</v>
      </c>
      <c r="AM434" s="160" t="str">
        <f>MONTH(B434)&amp;"/"&amp;YEAR(B434)</f>
        <v>3/2026</v>
      </c>
      <c r="AN434" s="45">
        <f>WEEKNUM(B434)-WEEKNUM(EOMONTH(B434,-1)+1)+1</f>
        <v>4</v>
      </c>
      <c r="AO434" s="45" t="str">
        <f>MONTH(R434)&amp;"/"&amp;YEAR(R434)</f>
        <v>4/2026</v>
      </c>
      <c r="AP434" s="45">
        <f>WEEKNUM(R434)-WEEKNUM(EOMONTH(R434,-1)+1)+1</f>
        <v>1</v>
      </c>
      <c r="AQ434" s="45">
        <f>IF(AU434="S",IF(Q434="1. Aceitou o programa",R434-B434,0),0)</f>
        <v>10</v>
      </c>
      <c r="AR434" s="45">
        <f>IF(AU434="S",IF(AND(S434&lt;&gt;"",R434&lt;&gt;""),S434-R434,0),0)</f>
        <v>0</v>
      </c>
      <c r="AS434" s="45">
        <f>IF(AU434="S",IF(Q434="1. Aceitou o programa",IF(OR(X434="Não se Aplica",X434=""),IF(OR(W434="Não se Aplica",W434=""),0,W434-V434),AVERAGE(X434-W434,W434-V434)),0),0)</f>
        <v>0</v>
      </c>
      <c r="AT434" s="45">
        <f>IF(AU434="S",IF(AND(Q434="1. Aceitou o programa",AB434="Realizada"),IFERROR(IF(AA434="",0,AA434-R434),0),0),0)</f>
        <v>0</v>
      </c>
      <c r="AU434" s="45" t="str">
        <f>_xlfn.XLOOKUP(U434,'Lista Suspensa'!$AA$20:$AA$23,'Lista Suspensa'!$AB$20:$AB$23,"N/A")</f>
        <v>S</v>
      </c>
    </row>
    <row r="435" spans="1:47" ht="12" customHeight="1" x14ac:dyDescent="0.3">
      <c r="A435" s="87" t="s">
        <v>47</v>
      </c>
      <c r="B435" s="88">
        <v>46104</v>
      </c>
      <c r="C435" s="89" t="s">
        <v>48</v>
      </c>
      <c r="D435" s="89" t="s">
        <v>49</v>
      </c>
      <c r="E435" s="189">
        <v>594062403</v>
      </c>
      <c r="F435" s="182" t="s">
        <v>1388</v>
      </c>
      <c r="G435" s="90">
        <v>10051098857</v>
      </c>
      <c r="H435" s="91">
        <v>24270</v>
      </c>
      <c r="I435" s="89"/>
      <c r="J435" s="89" t="s">
        <v>51</v>
      </c>
      <c r="K435" s="89" t="s">
        <v>52</v>
      </c>
      <c r="L435" s="89" t="s">
        <v>53</v>
      </c>
      <c r="M435" s="89" t="s">
        <v>1389</v>
      </c>
      <c r="N435" s="89" t="s">
        <v>159</v>
      </c>
      <c r="O435" s="92" t="s">
        <v>1390</v>
      </c>
      <c r="P435" s="93" t="s">
        <v>57</v>
      </c>
      <c r="Q435" s="110" t="s">
        <v>58</v>
      </c>
      <c r="R435" s="94">
        <v>46114</v>
      </c>
      <c r="S435" s="95"/>
      <c r="T435" s="95" t="s">
        <v>59</v>
      </c>
      <c r="U435" s="95" t="s">
        <v>60</v>
      </c>
      <c r="V435" s="91">
        <v>46114</v>
      </c>
      <c r="W435" s="91" t="s">
        <v>432</v>
      </c>
      <c r="X435" s="91" t="s">
        <v>432</v>
      </c>
      <c r="Y435" s="96"/>
      <c r="Z435" s="89" t="s">
        <v>62</v>
      </c>
      <c r="AA435" s="95"/>
      <c r="AB435" s="95" t="s">
        <v>63</v>
      </c>
      <c r="AC435" s="95" t="s">
        <v>63</v>
      </c>
      <c r="AD435" s="95" t="s">
        <v>63</v>
      </c>
      <c r="AE435" s="95" t="s">
        <v>63</v>
      </c>
      <c r="AF435" s="95" t="s">
        <v>63</v>
      </c>
      <c r="AG435" s="194"/>
      <c r="AH435" s="95" t="s">
        <v>63</v>
      </c>
      <c r="AI435" s="97"/>
      <c r="AJ435" s="97" t="s">
        <v>65</v>
      </c>
      <c r="AK435" s="97" t="s">
        <v>66</v>
      </c>
      <c r="AL435" s="45" t="s">
        <v>67</v>
      </c>
      <c r="AM435" s="160" t="str">
        <f>MONTH(B435)&amp;"/"&amp;YEAR(B435)</f>
        <v>3/2026</v>
      </c>
      <c r="AN435" s="45">
        <f>WEEKNUM(B435)-WEEKNUM(EOMONTH(B435,-1)+1)+1</f>
        <v>4</v>
      </c>
      <c r="AO435" s="45" t="str">
        <f>MONTH(R435)&amp;"/"&amp;YEAR(R435)</f>
        <v>4/2026</v>
      </c>
      <c r="AP435" s="45">
        <f>WEEKNUM(R435)-WEEKNUM(EOMONTH(R435,-1)+1)+1</f>
        <v>1</v>
      </c>
      <c r="AQ435" s="45">
        <f>IF(AU435="S",IF(Q435="1. Aceitou o programa",R435-B435,0),0)</f>
        <v>10</v>
      </c>
      <c r="AR435" s="45">
        <f>IF(AU435="S",IF(AND(S435&lt;&gt;"",R435&lt;&gt;""),S435-R435,0),0)</f>
        <v>0</v>
      </c>
      <c r="AS435" s="45">
        <f>IF(AU435="S",IF(Q435="1. Aceitou o programa",IF(OR(X435="Não se Aplica",X435=""),IF(OR(W435="Não se Aplica",W435=""),0,W435-V435),AVERAGE(X435-W435,W435-V435)),0),0)</f>
        <v>0</v>
      </c>
      <c r="AT435" s="45">
        <f>IF(AU435="S",IF(AND(Q435="1. Aceitou o programa",AB435="Realizada"),IFERROR(IF(AA435="",0,AA435-R435),0),0),0)</f>
        <v>0</v>
      </c>
      <c r="AU435" s="45" t="str">
        <f>_xlfn.XLOOKUP(U435,'Lista Suspensa'!$AA$20:$AA$23,'Lista Suspensa'!$AB$20:$AB$23,"N/A")</f>
        <v>S</v>
      </c>
    </row>
    <row r="436" spans="1:47" ht="12" customHeight="1" x14ac:dyDescent="0.3">
      <c r="A436" s="87" t="s">
        <v>47</v>
      </c>
      <c r="B436" s="88">
        <v>46104</v>
      </c>
      <c r="C436" s="89" t="s">
        <v>48</v>
      </c>
      <c r="D436" s="89" t="s">
        <v>49</v>
      </c>
      <c r="E436" s="189">
        <v>752941305</v>
      </c>
      <c r="F436" s="182" t="s">
        <v>1391</v>
      </c>
      <c r="G436" s="90">
        <v>278256716</v>
      </c>
      <c r="H436" s="91">
        <v>19070</v>
      </c>
      <c r="I436" s="89"/>
      <c r="J436" s="89" t="s">
        <v>51</v>
      </c>
      <c r="K436" s="89" t="s">
        <v>76</v>
      </c>
      <c r="L436" s="89" t="s">
        <v>95</v>
      </c>
      <c r="M436" s="89" t="s">
        <v>214</v>
      </c>
      <c r="N436" s="89" t="s">
        <v>97</v>
      </c>
      <c r="O436" s="92" t="s">
        <v>1392</v>
      </c>
      <c r="P436" s="93" t="s">
        <v>57</v>
      </c>
      <c r="Q436" s="110" t="s">
        <v>58</v>
      </c>
      <c r="R436" s="94">
        <v>46114</v>
      </c>
      <c r="S436" s="95"/>
      <c r="T436" s="95" t="s">
        <v>59</v>
      </c>
      <c r="U436" s="95" t="s">
        <v>60</v>
      </c>
      <c r="V436" s="91">
        <v>46114</v>
      </c>
      <c r="W436" s="91" t="s">
        <v>432</v>
      </c>
      <c r="X436" s="91" t="s">
        <v>432</v>
      </c>
      <c r="Y436" s="96"/>
      <c r="Z436" s="89" t="s">
        <v>62</v>
      </c>
      <c r="AA436" s="95"/>
      <c r="AB436" s="95" t="s">
        <v>63</v>
      </c>
      <c r="AC436" s="95" t="s">
        <v>63</v>
      </c>
      <c r="AD436" s="95" t="s">
        <v>63</v>
      </c>
      <c r="AE436" s="95" t="s">
        <v>63</v>
      </c>
      <c r="AF436" s="95" t="s">
        <v>63</v>
      </c>
      <c r="AG436" s="194"/>
      <c r="AH436" s="95" t="s">
        <v>63</v>
      </c>
      <c r="AI436" s="97"/>
      <c r="AJ436" s="97" t="s">
        <v>65</v>
      </c>
      <c r="AK436" s="97" t="s">
        <v>66</v>
      </c>
      <c r="AL436" s="45" t="s">
        <v>67</v>
      </c>
      <c r="AM436" s="160" t="str">
        <f>MONTH(B436)&amp;"/"&amp;YEAR(B436)</f>
        <v>3/2026</v>
      </c>
      <c r="AN436" s="45">
        <f>WEEKNUM(B436)-WEEKNUM(EOMONTH(B436,-1)+1)+1</f>
        <v>4</v>
      </c>
      <c r="AO436" s="45" t="str">
        <f>MONTH(R436)&amp;"/"&amp;YEAR(R436)</f>
        <v>4/2026</v>
      </c>
      <c r="AP436" s="45">
        <f>WEEKNUM(R436)-WEEKNUM(EOMONTH(R436,-1)+1)+1</f>
        <v>1</v>
      </c>
      <c r="AQ436" s="45">
        <f>IF(AU436="S",IF(Q436="1. Aceitou o programa",R436-B436,0),0)</f>
        <v>10</v>
      </c>
      <c r="AR436" s="45">
        <f>IF(AU436="S",IF(AND(S436&lt;&gt;"",R436&lt;&gt;""),S436-R436,0),0)</f>
        <v>0</v>
      </c>
      <c r="AS436" s="45">
        <f>IF(AU436="S",IF(Q436="1. Aceitou o programa",IF(OR(X436="Não se Aplica",X436=""),IF(OR(W436="Não se Aplica",W436=""),0,W436-V436),AVERAGE(X436-W436,W436-V436)),0),0)</f>
        <v>0</v>
      </c>
      <c r="AT436" s="45">
        <f>IF(AU436="S",IF(AND(Q436="1. Aceitou o programa",AB436="Realizada"),IFERROR(IF(AA436="",0,AA436-R436),0),0),0)</f>
        <v>0</v>
      </c>
      <c r="AU436" s="45" t="str">
        <f>_xlfn.XLOOKUP(U436,'Lista Suspensa'!$AA$20:$AA$23,'Lista Suspensa'!$AB$20:$AB$23,"N/A")</f>
        <v>S</v>
      </c>
    </row>
    <row r="437" spans="1:47" ht="12" customHeight="1" x14ac:dyDescent="0.3">
      <c r="A437" s="87" t="s">
        <v>47</v>
      </c>
      <c r="B437" s="88">
        <v>46104</v>
      </c>
      <c r="C437" s="89" t="s">
        <v>48</v>
      </c>
      <c r="D437" s="89" t="s">
        <v>49</v>
      </c>
      <c r="E437" s="189">
        <v>450386597</v>
      </c>
      <c r="F437" s="182" t="s">
        <v>1393</v>
      </c>
      <c r="G437" s="90">
        <v>46351749808</v>
      </c>
      <c r="H437" s="91">
        <v>34805</v>
      </c>
      <c r="I437" s="89"/>
      <c r="J437" s="89" t="s">
        <v>84</v>
      </c>
      <c r="K437" s="89" t="s">
        <v>52</v>
      </c>
      <c r="L437" s="89" t="s">
        <v>85</v>
      </c>
      <c r="M437" s="89" t="s">
        <v>1394</v>
      </c>
      <c r="N437" s="89" t="s">
        <v>79</v>
      </c>
      <c r="O437" s="92" t="s">
        <v>1395</v>
      </c>
      <c r="P437" s="93" t="s">
        <v>57</v>
      </c>
      <c r="Q437" s="110" t="s">
        <v>58</v>
      </c>
      <c r="R437" s="94">
        <v>46114</v>
      </c>
      <c r="S437" s="95"/>
      <c r="T437" s="95" t="s">
        <v>59</v>
      </c>
      <c r="U437" s="95" t="s">
        <v>60</v>
      </c>
      <c r="V437" s="91">
        <v>46114</v>
      </c>
      <c r="W437" s="91" t="s">
        <v>432</v>
      </c>
      <c r="X437" s="91" t="s">
        <v>432</v>
      </c>
      <c r="Y437" s="96"/>
      <c r="Z437" s="89" t="s">
        <v>62</v>
      </c>
      <c r="AA437" s="95"/>
      <c r="AB437" s="95" t="s">
        <v>63</v>
      </c>
      <c r="AC437" s="95" t="s">
        <v>63</v>
      </c>
      <c r="AD437" s="95" t="s">
        <v>63</v>
      </c>
      <c r="AE437" s="95" t="s">
        <v>63</v>
      </c>
      <c r="AF437" s="95" t="s">
        <v>63</v>
      </c>
      <c r="AG437" s="194"/>
      <c r="AH437" s="95" t="s">
        <v>63</v>
      </c>
      <c r="AI437" s="97"/>
      <c r="AJ437" s="97" t="s">
        <v>65</v>
      </c>
      <c r="AK437" s="97" t="s">
        <v>66</v>
      </c>
      <c r="AL437" s="45" t="s">
        <v>67</v>
      </c>
      <c r="AM437" s="160" t="str">
        <f>MONTH(B437)&amp;"/"&amp;YEAR(B437)</f>
        <v>3/2026</v>
      </c>
      <c r="AN437" s="45">
        <f>WEEKNUM(B437)-WEEKNUM(EOMONTH(B437,-1)+1)+1</f>
        <v>4</v>
      </c>
      <c r="AO437" s="45" t="str">
        <f>MONTH(R437)&amp;"/"&amp;YEAR(R437)</f>
        <v>4/2026</v>
      </c>
      <c r="AP437" s="45">
        <f>WEEKNUM(R437)-WEEKNUM(EOMONTH(R437,-1)+1)+1</f>
        <v>1</v>
      </c>
      <c r="AQ437" s="45">
        <f>IF(AU437="S",IF(Q437="1. Aceitou o programa",R437-B437,0),0)</f>
        <v>10</v>
      </c>
      <c r="AR437" s="45">
        <f>IF(AU437="S",IF(AND(S437&lt;&gt;"",R437&lt;&gt;""),S437-R437,0),0)</f>
        <v>0</v>
      </c>
      <c r="AS437" s="45">
        <f>IF(AU437="S",IF(Q437="1. Aceitou o programa",IF(OR(X437="Não se Aplica",X437=""),IF(OR(W437="Não se Aplica",W437=""),0,W437-V437),AVERAGE(X437-W437,W437-V437)),0),0)</f>
        <v>0</v>
      </c>
      <c r="AT437" s="45">
        <f>IF(AU437="S",IF(AND(Q437="1. Aceitou o programa",AB437="Realizada"),IFERROR(IF(AA437="",0,AA437-R437),0),0),0)</f>
        <v>0</v>
      </c>
      <c r="AU437" s="45" t="str">
        <f>_xlfn.XLOOKUP(U437,'Lista Suspensa'!$AA$20:$AA$23,'Lista Suspensa'!$AB$20:$AB$23,"N/A")</f>
        <v>S</v>
      </c>
    </row>
    <row r="438" spans="1:47" ht="12" customHeight="1" x14ac:dyDescent="0.3">
      <c r="A438" s="87" t="s">
        <v>47</v>
      </c>
      <c r="B438" s="88">
        <v>46104</v>
      </c>
      <c r="C438" s="89" t="s">
        <v>48</v>
      </c>
      <c r="D438" s="89" t="s">
        <v>49</v>
      </c>
      <c r="E438" s="189">
        <v>774282630</v>
      </c>
      <c r="F438" s="182" t="s">
        <v>1396</v>
      </c>
      <c r="G438" s="90">
        <v>38052185831</v>
      </c>
      <c r="H438" s="91">
        <v>28354</v>
      </c>
      <c r="I438" s="89"/>
      <c r="J438" s="89" t="s">
        <v>51</v>
      </c>
      <c r="K438" s="89" t="s">
        <v>52</v>
      </c>
      <c r="L438" s="89" t="s">
        <v>85</v>
      </c>
      <c r="M438" s="89" t="s">
        <v>1397</v>
      </c>
      <c r="N438" s="89" t="s">
        <v>55</v>
      </c>
      <c r="O438" s="92" t="s">
        <v>1398</v>
      </c>
      <c r="P438" s="93" t="s">
        <v>57</v>
      </c>
      <c r="Q438" s="110" t="s">
        <v>58</v>
      </c>
      <c r="R438" s="94">
        <v>46114</v>
      </c>
      <c r="S438" s="95"/>
      <c r="T438" s="95" t="s">
        <v>59</v>
      </c>
      <c r="U438" s="95" t="s">
        <v>60</v>
      </c>
      <c r="V438" s="91">
        <v>46114</v>
      </c>
      <c r="W438" s="91" t="s">
        <v>432</v>
      </c>
      <c r="X438" s="91" t="s">
        <v>432</v>
      </c>
      <c r="Y438" s="96"/>
      <c r="Z438" s="89" t="s">
        <v>62</v>
      </c>
      <c r="AA438" s="95"/>
      <c r="AB438" s="95" t="s">
        <v>63</v>
      </c>
      <c r="AC438" s="95" t="s">
        <v>63</v>
      </c>
      <c r="AD438" s="95" t="s">
        <v>63</v>
      </c>
      <c r="AE438" s="95" t="s">
        <v>63</v>
      </c>
      <c r="AF438" s="95" t="s">
        <v>63</v>
      </c>
      <c r="AG438" s="194"/>
      <c r="AH438" s="95" t="s">
        <v>63</v>
      </c>
      <c r="AI438" s="97"/>
      <c r="AJ438" s="97" t="s">
        <v>65</v>
      </c>
      <c r="AK438" s="97" t="s">
        <v>66</v>
      </c>
      <c r="AL438" s="45" t="s">
        <v>67</v>
      </c>
      <c r="AM438" s="160" t="str">
        <f>MONTH(B438)&amp;"/"&amp;YEAR(B438)</f>
        <v>3/2026</v>
      </c>
      <c r="AN438" s="45">
        <f>WEEKNUM(B438)-WEEKNUM(EOMONTH(B438,-1)+1)+1</f>
        <v>4</v>
      </c>
      <c r="AO438" s="45" t="str">
        <f>MONTH(R438)&amp;"/"&amp;YEAR(R438)</f>
        <v>4/2026</v>
      </c>
      <c r="AP438" s="45">
        <f>WEEKNUM(R438)-WEEKNUM(EOMONTH(R438,-1)+1)+1</f>
        <v>1</v>
      </c>
      <c r="AQ438" s="45">
        <f>IF(AU438="S",IF(Q438="1. Aceitou o programa",R438-B438,0),0)</f>
        <v>10</v>
      </c>
      <c r="AR438" s="45">
        <f>IF(AU438="S",IF(AND(S438&lt;&gt;"",R438&lt;&gt;""),S438-R438,0),0)</f>
        <v>0</v>
      </c>
      <c r="AS438" s="45">
        <f>IF(AU438="S",IF(Q438="1. Aceitou o programa",IF(OR(X438="Não se Aplica",X438=""),IF(OR(W438="Não se Aplica",W438=""),0,W438-V438),AVERAGE(X438-W438,W438-V438)),0),0)</f>
        <v>0</v>
      </c>
      <c r="AT438" s="45">
        <f>IF(AU438="S",IF(AND(Q438="1. Aceitou o programa",AB438="Realizada"),IFERROR(IF(AA438="",0,AA438-R438),0),0),0)</f>
        <v>0</v>
      </c>
      <c r="AU438" s="45" t="str">
        <f>_xlfn.XLOOKUP(U438,'Lista Suspensa'!$AA$20:$AA$23,'Lista Suspensa'!$AB$20:$AB$23,"N/A")</f>
        <v>S</v>
      </c>
    </row>
    <row r="439" spans="1:47" ht="12" customHeight="1" x14ac:dyDescent="0.3">
      <c r="A439" s="87" t="s">
        <v>47</v>
      </c>
      <c r="B439" s="88">
        <v>46104</v>
      </c>
      <c r="C439" s="89" t="s">
        <v>48</v>
      </c>
      <c r="D439" s="89" t="s">
        <v>49</v>
      </c>
      <c r="E439" s="189">
        <v>593903277</v>
      </c>
      <c r="F439" s="182" t="s">
        <v>1399</v>
      </c>
      <c r="G439" s="90">
        <v>21298970881</v>
      </c>
      <c r="H439" s="91">
        <v>28037</v>
      </c>
      <c r="I439" s="89"/>
      <c r="J439" s="89" t="s">
        <v>51</v>
      </c>
      <c r="K439" s="89" t="s">
        <v>52</v>
      </c>
      <c r="L439" s="89" t="s">
        <v>53</v>
      </c>
      <c r="M439" s="89" t="s">
        <v>234</v>
      </c>
      <c r="N439" s="89" t="s">
        <v>159</v>
      </c>
      <c r="O439" s="92" t="s">
        <v>1400</v>
      </c>
      <c r="P439" s="93" t="s">
        <v>57</v>
      </c>
      <c r="Q439" s="110" t="s">
        <v>58</v>
      </c>
      <c r="R439" s="94">
        <v>46114</v>
      </c>
      <c r="S439" s="95"/>
      <c r="T439" s="95" t="s">
        <v>59</v>
      </c>
      <c r="U439" s="95" t="s">
        <v>60</v>
      </c>
      <c r="V439" s="91">
        <v>46114</v>
      </c>
      <c r="W439" s="91" t="s">
        <v>432</v>
      </c>
      <c r="X439" s="91" t="s">
        <v>432</v>
      </c>
      <c r="Y439" s="96"/>
      <c r="Z439" s="89" t="s">
        <v>62</v>
      </c>
      <c r="AA439" s="95"/>
      <c r="AB439" s="95" t="s">
        <v>63</v>
      </c>
      <c r="AC439" s="95" t="s">
        <v>63</v>
      </c>
      <c r="AD439" s="95" t="s">
        <v>63</v>
      </c>
      <c r="AE439" s="95" t="s">
        <v>63</v>
      </c>
      <c r="AF439" s="95" t="s">
        <v>63</v>
      </c>
      <c r="AG439" s="194"/>
      <c r="AH439" s="95" t="s">
        <v>63</v>
      </c>
      <c r="AI439" s="97"/>
      <c r="AJ439" s="97" t="s">
        <v>65</v>
      </c>
      <c r="AK439" s="97" t="s">
        <v>66</v>
      </c>
      <c r="AL439" s="45" t="s">
        <v>67</v>
      </c>
      <c r="AM439" s="160" t="str">
        <f>MONTH(B439)&amp;"/"&amp;YEAR(B439)</f>
        <v>3/2026</v>
      </c>
      <c r="AN439" s="45">
        <f>WEEKNUM(B439)-WEEKNUM(EOMONTH(B439,-1)+1)+1</f>
        <v>4</v>
      </c>
      <c r="AO439" s="45" t="str">
        <f>MONTH(R439)&amp;"/"&amp;YEAR(R439)</f>
        <v>4/2026</v>
      </c>
      <c r="AP439" s="45">
        <f>WEEKNUM(R439)-WEEKNUM(EOMONTH(R439,-1)+1)+1</f>
        <v>1</v>
      </c>
      <c r="AQ439" s="45">
        <f>IF(AU439="S",IF(Q439="1. Aceitou o programa",R439-B439,0),0)</f>
        <v>10</v>
      </c>
      <c r="AR439" s="45">
        <f>IF(AU439="S",IF(AND(S439&lt;&gt;"",R439&lt;&gt;""),S439-R439,0),0)</f>
        <v>0</v>
      </c>
      <c r="AS439" s="45">
        <f>IF(AU439="S",IF(Q439="1. Aceitou o programa",IF(OR(X439="Não se Aplica",X439=""),IF(OR(W439="Não se Aplica",W439=""),0,W439-V439),AVERAGE(X439-W439,W439-V439)),0),0)</f>
        <v>0</v>
      </c>
      <c r="AT439" s="45">
        <f>IF(AU439="S",IF(AND(Q439="1. Aceitou o programa",AB439="Realizada"),IFERROR(IF(AA439="",0,AA439-R439),0),0),0)</f>
        <v>0</v>
      </c>
      <c r="AU439" s="45" t="str">
        <f>_xlfn.XLOOKUP(U439,'Lista Suspensa'!$AA$20:$AA$23,'Lista Suspensa'!$AB$20:$AB$23,"N/A")</f>
        <v>S</v>
      </c>
    </row>
    <row r="440" spans="1:47" ht="12" customHeight="1" x14ac:dyDescent="0.3">
      <c r="A440" s="87" t="s">
        <v>47</v>
      </c>
      <c r="B440" s="88">
        <v>46104</v>
      </c>
      <c r="C440" s="89" t="s">
        <v>48</v>
      </c>
      <c r="D440" s="89" t="s">
        <v>49</v>
      </c>
      <c r="E440" s="189">
        <v>800063139</v>
      </c>
      <c r="F440" s="182" t="s">
        <v>1401</v>
      </c>
      <c r="G440" s="90">
        <v>93563981868</v>
      </c>
      <c r="H440" s="91">
        <v>21148</v>
      </c>
      <c r="I440" s="89"/>
      <c r="J440" s="89" t="s">
        <v>51</v>
      </c>
      <c r="K440" s="89" t="s">
        <v>52</v>
      </c>
      <c r="L440" s="89" t="s">
        <v>85</v>
      </c>
      <c r="M440" s="89" t="s">
        <v>1402</v>
      </c>
      <c r="N440" s="89" t="s">
        <v>55</v>
      </c>
      <c r="O440" s="92" t="s">
        <v>1403</v>
      </c>
      <c r="P440" s="93" t="s">
        <v>57</v>
      </c>
      <c r="Q440" s="110" t="s">
        <v>58</v>
      </c>
      <c r="R440" s="94">
        <v>46114</v>
      </c>
      <c r="S440" s="95"/>
      <c r="T440" s="95" t="s">
        <v>59</v>
      </c>
      <c r="U440" s="95" t="s">
        <v>60</v>
      </c>
      <c r="V440" s="91">
        <v>46114</v>
      </c>
      <c r="W440" s="91" t="s">
        <v>432</v>
      </c>
      <c r="X440" s="91" t="s">
        <v>432</v>
      </c>
      <c r="Y440" s="96"/>
      <c r="Z440" s="89" t="s">
        <v>62</v>
      </c>
      <c r="AA440" s="95"/>
      <c r="AB440" s="95" t="s">
        <v>63</v>
      </c>
      <c r="AC440" s="95" t="s">
        <v>63</v>
      </c>
      <c r="AD440" s="95" t="s">
        <v>63</v>
      </c>
      <c r="AE440" s="95" t="s">
        <v>63</v>
      </c>
      <c r="AF440" s="95" t="s">
        <v>63</v>
      </c>
      <c r="AG440" s="194"/>
      <c r="AH440" s="95" t="s">
        <v>63</v>
      </c>
      <c r="AI440" s="97"/>
      <c r="AJ440" s="97" t="s">
        <v>65</v>
      </c>
      <c r="AK440" s="97" t="s">
        <v>66</v>
      </c>
      <c r="AL440" s="45" t="s">
        <v>67</v>
      </c>
      <c r="AM440" s="160" t="str">
        <f>MONTH(B440)&amp;"/"&amp;YEAR(B440)</f>
        <v>3/2026</v>
      </c>
      <c r="AN440" s="45">
        <f>WEEKNUM(B440)-WEEKNUM(EOMONTH(B440,-1)+1)+1</f>
        <v>4</v>
      </c>
      <c r="AO440" s="45" t="str">
        <f>MONTH(R440)&amp;"/"&amp;YEAR(R440)</f>
        <v>4/2026</v>
      </c>
      <c r="AP440" s="45">
        <f>WEEKNUM(R440)-WEEKNUM(EOMONTH(R440,-1)+1)+1</f>
        <v>1</v>
      </c>
      <c r="AQ440" s="45">
        <f>IF(AU440="S",IF(Q440="1. Aceitou o programa",R440-B440,0),0)</f>
        <v>10</v>
      </c>
      <c r="AR440" s="45">
        <f>IF(AU440="S",IF(AND(S440&lt;&gt;"",R440&lt;&gt;""),S440-R440,0),0)</f>
        <v>0</v>
      </c>
      <c r="AS440" s="45">
        <f>IF(AU440="S",IF(Q440="1. Aceitou o programa",IF(OR(X440="Não se Aplica",X440=""),IF(OR(W440="Não se Aplica",W440=""),0,W440-V440),AVERAGE(X440-W440,W440-V440)),0),0)</f>
        <v>0</v>
      </c>
      <c r="AT440" s="45">
        <f>IF(AU440="S",IF(AND(Q440="1. Aceitou o programa",AB440="Realizada"),IFERROR(IF(AA440="",0,AA440-R440),0),0),0)</f>
        <v>0</v>
      </c>
      <c r="AU440" s="45" t="str">
        <f>_xlfn.XLOOKUP(U440,'Lista Suspensa'!$AA$20:$AA$23,'Lista Suspensa'!$AB$20:$AB$23,"N/A")</f>
        <v>S</v>
      </c>
    </row>
    <row r="441" spans="1:47" ht="12" customHeight="1" x14ac:dyDescent="0.3">
      <c r="A441" s="87" t="s">
        <v>47</v>
      </c>
      <c r="B441" s="88">
        <v>46104</v>
      </c>
      <c r="C441" s="89" t="s">
        <v>48</v>
      </c>
      <c r="D441" s="89" t="s">
        <v>49</v>
      </c>
      <c r="E441" s="189">
        <v>214331377</v>
      </c>
      <c r="F441" s="182" t="s">
        <v>1404</v>
      </c>
      <c r="G441" s="90">
        <v>36334952749</v>
      </c>
      <c r="H441" s="91">
        <v>19487</v>
      </c>
      <c r="I441" s="89"/>
      <c r="J441" s="89" t="s">
        <v>51</v>
      </c>
      <c r="K441" s="89" t="s">
        <v>76</v>
      </c>
      <c r="L441" s="89" t="s">
        <v>95</v>
      </c>
      <c r="M441" s="89" t="s">
        <v>597</v>
      </c>
      <c r="N441" s="89" t="s">
        <v>71</v>
      </c>
      <c r="O441" s="92" t="s">
        <v>1405</v>
      </c>
      <c r="P441" s="93" t="s">
        <v>57</v>
      </c>
      <c r="Q441" s="110" t="s">
        <v>58</v>
      </c>
      <c r="R441" s="94">
        <v>46118</v>
      </c>
      <c r="S441" s="95"/>
      <c r="T441" s="95" t="s">
        <v>59</v>
      </c>
      <c r="U441" s="95" t="s">
        <v>60</v>
      </c>
      <c r="V441" s="91">
        <v>46114</v>
      </c>
      <c r="W441" s="91" t="s">
        <v>432</v>
      </c>
      <c r="X441" s="91" t="s">
        <v>432</v>
      </c>
      <c r="Y441" s="96"/>
      <c r="Z441" s="89" t="s">
        <v>62</v>
      </c>
      <c r="AA441" s="95"/>
      <c r="AB441" s="95" t="s">
        <v>63</v>
      </c>
      <c r="AC441" s="95" t="s">
        <v>63</v>
      </c>
      <c r="AD441" s="95" t="s">
        <v>63</v>
      </c>
      <c r="AE441" s="95" t="s">
        <v>63</v>
      </c>
      <c r="AF441" s="95" t="s">
        <v>63</v>
      </c>
      <c r="AG441" s="194"/>
      <c r="AH441" s="95" t="s">
        <v>63</v>
      </c>
      <c r="AI441" s="97"/>
      <c r="AJ441" s="97" t="s">
        <v>65</v>
      </c>
      <c r="AK441" s="97" t="s">
        <v>66</v>
      </c>
      <c r="AL441" s="45" t="s">
        <v>67</v>
      </c>
      <c r="AM441" s="160" t="str">
        <f>MONTH(B441)&amp;"/"&amp;YEAR(B441)</f>
        <v>3/2026</v>
      </c>
      <c r="AN441" s="45">
        <f>WEEKNUM(B441)-WEEKNUM(EOMONTH(B441,-1)+1)+1</f>
        <v>4</v>
      </c>
      <c r="AO441" s="45" t="str">
        <f>MONTH(R441)&amp;"/"&amp;YEAR(R441)</f>
        <v>4/2026</v>
      </c>
      <c r="AP441" s="45">
        <f>WEEKNUM(R441)-WEEKNUM(EOMONTH(R441,-1)+1)+1</f>
        <v>2</v>
      </c>
      <c r="AQ441" s="45">
        <f>IF(AU441="S",IF(Q441="1. Aceitou o programa",R441-B441,0),0)</f>
        <v>14</v>
      </c>
      <c r="AR441" s="45">
        <f>IF(AU441="S",IF(AND(S441&lt;&gt;"",R441&lt;&gt;""),S441-R441,0),0)</f>
        <v>0</v>
      </c>
      <c r="AS441" s="45">
        <f>IF(AU441="S",IF(Q441="1. Aceitou o programa",IF(OR(X441="Não se Aplica",X441=""),IF(OR(W441="Não se Aplica",W441=""),0,W441-V441),AVERAGE(X441-W441,W441-V441)),0),0)</f>
        <v>0</v>
      </c>
      <c r="AT441" s="45">
        <f>IF(AU441="S",IF(AND(Q441="1. Aceitou o programa",AB441="Realizada"),IFERROR(IF(AA441="",0,AA441-R441),0),0),0)</f>
        <v>0</v>
      </c>
      <c r="AU441" s="45" t="str">
        <f>_xlfn.XLOOKUP(U441,'Lista Suspensa'!$AA$20:$AA$23,'Lista Suspensa'!$AB$20:$AB$23,"N/A")</f>
        <v>S</v>
      </c>
    </row>
    <row r="442" spans="1:47" ht="12" customHeight="1" x14ac:dyDescent="0.3">
      <c r="A442" s="87" t="s">
        <v>47</v>
      </c>
      <c r="B442" s="88">
        <v>46104</v>
      </c>
      <c r="C442" s="89" t="s">
        <v>48</v>
      </c>
      <c r="D442" s="89" t="s">
        <v>49</v>
      </c>
      <c r="E442" s="189">
        <v>315717157</v>
      </c>
      <c r="F442" s="182" t="s">
        <v>1406</v>
      </c>
      <c r="G442" s="90">
        <v>12126057720</v>
      </c>
      <c r="H442" s="91">
        <v>37137</v>
      </c>
      <c r="I442" s="89"/>
      <c r="J442" s="89" t="s">
        <v>84</v>
      </c>
      <c r="K442" s="89" t="s">
        <v>76</v>
      </c>
      <c r="L442" s="89" t="s">
        <v>101</v>
      </c>
      <c r="M442" s="89" t="s">
        <v>1407</v>
      </c>
      <c r="N442" s="89" t="s">
        <v>79</v>
      </c>
      <c r="O442" s="92" t="s">
        <v>1408</v>
      </c>
      <c r="P442" s="93" t="s">
        <v>57</v>
      </c>
      <c r="Q442" s="110" t="s">
        <v>58</v>
      </c>
      <c r="R442" s="94">
        <v>46114</v>
      </c>
      <c r="S442" s="95"/>
      <c r="T442" s="95" t="s">
        <v>59</v>
      </c>
      <c r="U442" s="95" t="s">
        <v>60</v>
      </c>
      <c r="V442" s="91">
        <v>46114</v>
      </c>
      <c r="W442" s="91" t="s">
        <v>432</v>
      </c>
      <c r="X442" s="91" t="s">
        <v>432</v>
      </c>
      <c r="Y442" s="96"/>
      <c r="Z442" s="89" t="s">
        <v>62</v>
      </c>
      <c r="AA442" s="95"/>
      <c r="AB442" s="95" t="s">
        <v>63</v>
      </c>
      <c r="AC442" s="95" t="s">
        <v>63</v>
      </c>
      <c r="AD442" s="95" t="s">
        <v>63</v>
      </c>
      <c r="AE442" s="95" t="s">
        <v>63</v>
      </c>
      <c r="AF442" s="95" t="s">
        <v>63</v>
      </c>
      <c r="AG442" s="194"/>
      <c r="AH442" s="95" t="s">
        <v>63</v>
      </c>
      <c r="AI442" s="97"/>
      <c r="AJ442" s="97" t="s">
        <v>65</v>
      </c>
      <c r="AK442" s="97" t="s">
        <v>66</v>
      </c>
      <c r="AL442" s="45" t="s">
        <v>67</v>
      </c>
      <c r="AM442" s="160" t="str">
        <f>MONTH(B442)&amp;"/"&amp;YEAR(B442)</f>
        <v>3/2026</v>
      </c>
      <c r="AN442" s="45">
        <f>WEEKNUM(B442)-WEEKNUM(EOMONTH(B442,-1)+1)+1</f>
        <v>4</v>
      </c>
      <c r="AO442" s="45" t="str">
        <f>MONTH(R442)&amp;"/"&amp;YEAR(R442)</f>
        <v>4/2026</v>
      </c>
      <c r="AP442" s="45">
        <f>WEEKNUM(R442)-WEEKNUM(EOMONTH(R442,-1)+1)+1</f>
        <v>1</v>
      </c>
      <c r="AQ442" s="45">
        <f>IF(AU442="S",IF(Q442="1. Aceitou o programa",R442-B442,0),0)</f>
        <v>10</v>
      </c>
      <c r="AR442" s="45">
        <f>IF(AU442="S",IF(AND(S442&lt;&gt;"",R442&lt;&gt;""),S442-R442,0),0)</f>
        <v>0</v>
      </c>
      <c r="AS442" s="45">
        <f>IF(AU442="S",IF(Q442="1. Aceitou o programa",IF(OR(X442="Não se Aplica",X442=""),IF(OR(W442="Não se Aplica",W442=""),0,W442-V442),AVERAGE(X442-W442,W442-V442)),0),0)</f>
        <v>0</v>
      </c>
      <c r="AT442" s="45">
        <f>IF(AU442="S",IF(AND(Q442="1. Aceitou o programa",AB442="Realizada"),IFERROR(IF(AA442="",0,AA442-R442),0),0),0)</f>
        <v>0</v>
      </c>
      <c r="AU442" s="45" t="str">
        <f>_xlfn.XLOOKUP(U442,'Lista Suspensa'!$AA$20:$AA$23,'Lista Suspensa'!$AB$20:$AB$23,"N/A")</f>
        <v>S</v>
      </c>
    </row>
    <row r="443" spans="1:47" ht="12" customHeight="1" x14ac:dyDescent="0.3">
      <c r="A443" s="87" t="s">
        <v>47</v>
      </c>
      <c r="B443" s="88">
        <v>46104</v>
      </c>
      <c r="C443" s="89" t="s">
        <v>48</v>
      </c>
      <c r="D443" s="89" t="s">
        <v>49</v>
      </c>
      <c r="E443" s="189">
        <v>82089529</v>
      </c>
      <c r="F443" s="182" t="s">
        <v>1409</v>
      </c>
      <c r="G443" s="90">
        <v>29622453821</v>
      </c>
      <c r="H443" s="91">
        <v>22318</v>
      </c>
      <c r="I443" s="89"/>
      <c r="J443" s="89" t="s">
        <v>51</v>
      </c>
      <c r="K443" s="89" t="s">
        <v>52</v>
      </c>
      <c r="L443" s="89" t="s">
        <v>85</v>
      </c>
      <c r="M443" s="89" t="s">
        <v>1410</v>
      </c>
      <c r="N443" s="89" t="s">
        <v>159</v>
      </c>
      <c r="O443" s="92" t="s">
        <v>1411</v>
      </c>
      <c r="P443" s="93" t="s">
        <v>57</v>
      </c>
      <c r="Q443" s="110" t="s">
        <v>58</v>
      </c>
      <c r="R443" s="94">
        <v>46114</v>
      </c>
      <c r="S443" s="95"/>
      <c r="T443" s="95" t="s">
        <v>59</v>
      </c>
      <c r="U443" s="95" t="s">
        <v>60</v>
      </c>
      <c r="V443" s="91">
        <v>46114</v>
      </c>
      <c r="W443" s="91" t="s">
        <v>432</v>
      </c>
      <c r="X443" s="91" t="s">
        <v>432</v>
      </c>
      <c r="Y443" s="96"/>
      <c r="Z443" s="89" t="s">
        <v>62</v>
      </c>
      <c r="AA443" s="95"/>
      <c r="AB443" s="95" t="s">
        <v>63</v>
      </c>
      <c r="AC443" s="95" t="s">
        <v>63</v>
      </c>
      <c r="AD443" s="95" t="s">
        <v>63</v>
      </c>
      <c r="AE443" s="95" t="s">
        <v>63</v>
      </c>
      <c r="AF443" s="95" t="s">
        <v>63</v>
      </c>
      <c r="AG443" s="194"/>
      <c r="AH443" s="95" t="s">
        <v>63</v>
      </c>
      <c r="AI443" s="97"/>
      <c r="AJ443" s="97" t="s">
        <v>65</v>
      </c>
      <c r="AK443" s="97" t="s">
        <v>66</v>
      </c>
      <c r="AL443" s="45" t="s">
        <v>67</v>
      </c>
      <c r="AM443" s="160" t="str">
        <f>MONTH(B443)&amp;"/"&amp;YEAR(B443)</f>
        <v>3/2026</v>
      </c>
      <c r="AN443" s="45">
        <f>WEEKNUM(B443)-WEEKNUM(EOMONTH(B443,-1)+1)+1</f>
        <v>4</v>
      </c>
      <c r="AO443" s="45" t="str">
        <f>MONTH(R443)&amp;"/"&amp;YEAR(R443)</f>
        <v>4/2026</v>
      </c>
      <c r="AP443" s="45">
        <f>WEEKNUM(R443)-WEEKNUM(EOMONTH(R443,-1)+1)+1</f>
        <v>1</v>
      </c>
      <c r="AQ443" s="45">
        <f>IF(AU443="S",IF(Q443="1. Aceitou o programa",R443-B443,0),0)</f>
        <v>10</v>
      </c>
      <c r="AR443" s="45">
        <f>IF(AU443="S",IF(AND(S443&lt;&gt;"",R443&lt;&gt;""),S443-R443,0),0)</f>
        <v>0</v>
      </c>
      <c r="AS443" s="45">
        <f>IF(AU443="S",IF(Q443="1. Aceitou o programa",IF(OR(X443="Não se Aplica",X443=""),IF(OR(W443="Não se Aplica",W443=""),0,W443-V443),AVERAGE(X443-W443,W443-V443)),0),0)</f>
        <v>0</v>
      </c>
      <c r="AT443" s="45">
        <f>IF(AU443="S",IF(AND(Q443="1. Aceitou o programa",AB443="Realizada"),IFERROR(IF(AA443="",0,AA443-R443),0),0),0)</f>
        <v>0</v>
      </c>
      <c r="AU443" s="45" t="str">
        <f>_xlfn.XLOOKUP(U443,'Lista Suspensa'!$AA$20:$AA$23,'Lista Suspensa'!$AB$20:$AB$23,"N/A")</f>
        <v>S</v>
      </c>
    </row>
    <row r="444" spans="1:47" ht="12" customHeight="1" x14ac:dyDescent="0.3">
      <c r="A444" s="87" t="s">
        <v>47</v>
      </c>
      <c r="B444" s="88">
        <v>46104</v>
      </c>
      <c r="C444" s="89" t="s">
        <v>48</v>
      </c>
      <c r="D444" s="89" t="s">
        <v>49</v>
      </c>
      <c r="E444" s="189">
        <v>87398433</v>
      </c>
      <c r="F444" s="182" t="s">
        <v>1412</v>
      </c>
      <c r="G444" s="90">
        <v>22041925892</v>
      </c>
      <c r="H444" s="91">
        <v>29689</v>
      </c>
      <c r="I444" s="89"/>
      <c r="J444" s="89" t="s">
        <v>84</v>
      </c>
      <c r="K444" s="89" t="s">
        <v>52</v>
      </c>
      <c r="L444" s="89" t="s">
        <v>85</v>
      </c>
      <c r="M444" s="89" t="s">
        <v>1413</v>
      </c>
      <c r="N444" s="89" t="s">
        <v>229</v>
      </c>
      <c r="O444" s="92" t="s">
        <v>1414</v>
      </c>
      <c r="P444" s="93" t="s">
        <v>57</v>
      </c>
      <c r="Q444" s="110" t="s">
        <v>58</v>
      </c>
      <c r="R444" s="94">
        <v>46114</v>
      </c>
      <c r="S444" s="95"/>
      <c r="T444" s="95" t="s">
        <v>59</v>
      </c>
      <c r="U444" s="95" t="s">
        <v>60</v>
      </c>
      <c r="V444" s="91">
        <v>46114</v>
      </c>
      <c r="W444" s="91" t="s">
        <v>432</v>
      </c>
      <c r="X444" s="91" t="s">
        <v>432</v>
      </c>
      <c r="Y444" s="96"/>
      <c r="Z444" s="89" t="s">
        <v>62</v>
      </c>
      <c r="AA444" s="95"/>
      <c r="AB444" s="95" t="s">
        <v>63</v>
      </c>
      <c r="AC444" s="95" t="s">
        <v>63</v>
      </c>
      <c r="AD444" s="95" t="s">
        <v>63</v>
      </c>
      <c r="AE444" s="95" t="s">
        <v>63</v>
      </c>
      <c r="AF444" s="95" t="s">
        <v>63</v>
      </c>
      <c r="AG444" s="194"/>
      <c r="AH444" s="95" t="s">
        <v>63</v>
      </c>
      <c r="AI444" s="97"/>
      <c r="AJ444" s="97" t="s">
        <v>65</v>
      </c>
      <c r="AK444" s="97" t="s">
        <v>66</v>
      </c>
      <c r="AL444" s="45" t="s">
        <v>67</v>
      </c>
      <c r="AM444" s="160" t="str">
        <f>MONTH(B444)&amp;"/"&amp;YEAR(B444)</f>
        <v>3/2026</v>
      </c>
      <c r="AN444" s="45">
        <f>WEEKNUM(B444)-WEEKNUM(EOMONTH(B444,-1)+1)+1</f>
        <v>4</v>
      </c>
      <c r="AO444" s="45" t="str">
        <f>MONTH(R444)&amp;"/"&amp;YEAR(R444)</f>
        <v>4/2026</v>
      </c>
      <c r="AP444" s="45">
        <f>WEEKNUM(R444)-WEEKNUM(EOMONTH(R444,-1)+1)+1</f>
        <v>1</v>
      </c>
      <c r="AQ444" s="45">
        <f>IF(AU444="S",IF(Q444="1. Aceitou o programa",R444-B444,0),0)</f>
        <v>10</v>
      </c>
      <c r="AR444" s="45">
        <f>IF(AU444="S",IF(AND(S444&lt;&gt;"",R444&lt;&gt;""),S444-R444,0),0)</f>
        <v>0</v>
      </c>
      <c r="AS444" s="45">
        <f>IF(AU444="S",IF(Q444="1. Aceitou o programa",IF(OR(X444="Não se Aplica",X444=""),IF(OR(W444="Não se Aplica",W444=""),0,W444-V444),AVERAGE(X444-W444,W444-V444)),0),0)</f>
        <v>0</v>
      </c>
      <c r="AT444" s="45">
        <f>IF(AU444="S",IF(AND(Q444="1. Aceitou o programa",AB444="Realizada"),IFERROR(IF(AA444="",0,AA444-R444),0),0),0)</f>
        <v>0</v>
      </c>
      <c r="AU444" s="45" t="str">
        <f>_xlfn.XLOOKUP(U444,'Lista Suspensa'!$AA$20:$AA$23,'Lista Suspensa'!$AB$20:$AB$23,"N/A")</f>
        <v>S</v>
      </c>
    </row>
    <row r="445" spans="1:47" ht="12" customHeight="1" x14ac:dyDescent="0.3">
      <c r="A445" s="87" t="s">
        <v>47</v>
      </c>
      <c r="B445" s="88">
        <v>46104</v>
      </c>
      <c r="C445" s="89" t="s">
        <v>48</v>
      </c>
      <c r="D445" s="89" t="s">
        <v>49</v>
      </c>
      <c r="E445" s="189">
        <v>83604385</v>
      </c>
      <c r="F445" s="182" t="s">
        <v>1415</v>
      </c>
      <c r="G445" s="90">
        <v>50951626876</v>
      </c>
      <c r="H445" s="91">
        <v>37935</v>
      </c>
      <c r="I445" s="89"/>
      <c r="J445" s="89" t="s">
        <v>51</v>
      </c>
      <c r="K445" s="89" t="s">
        <v>52</v>
      </c>
      <c r="L445" s="89" t="s">
        <v>85</v>
      </c>
      <c r="M445" s="89" t="s">
        <v>1413</v>
      </c>
      <c r="N445" s="89" t="s">
        <v>229</v>
      </c>
      <c r="O445" s="92" t="s">
        <v>1416</v>
      </c>
      <c r="P445" s="93" t="s">
        <v>57</v>
      </c>
      <c r="Q445" s="110" t="s">
        <v>58</v>
      </c>
      <c r="R445" s="94">
        <v>46114</v>
      </c>
      <c r="S445" s="95"/>
      <c r="T445" s="95" t="s">
        <v>59</v>
      </c>
      <c r="U445" s="95" t="s">
        <v>60</v>
      </c>
      <c r="V445" s="91">
        <v>46114</v>
      </c>
      <c r="W445" s="91" t="s">
        <v>432</v>
      </c>
      <c r="X445" s="91" t="s">
        <v>432</v>
      </c>
      <c r="Y445" s="96"/>
      <c r="Z445" s="89" t="s">
        <v>62</v>
      </c>
      <c r="AA445" s="95"/>
      <c r="AB445" s="95" t="s">
        <v>63</v>
      </c>
      <c r="AC445" s="95" t="s">
        <v>63</v>
      </c>
      <c r="AD445" s="95" t="s">
        <v>63</v>
      </c>
      <c r="AE445" s="95" t="s">
        <v>63</v>
      </c>
      <c r="AF445" s="95" t="s">
        <v>63</v>
      </c>
      <c r="AG445" s="194"/>
      <c r="AH445" s="95" t="s">
        <v>63</v>
      </c>
      <c r="AI445" s="97"/>
      <c r="AJ445" s="97" t="s">
        <v>65</v>
      </c>
      <c r="AK445" s="97" t="s">
        <v>66</v>
      </c>
      <c r="AL445" s="45" t="s">
        <v>67</v>
      </c>
      <c r="AM445" s="160" t="str">
        <f>MONTH(B445)&amp;"/"&amp;YEAR(B445)</f>
        <v>3/2026</v>
      </c>
      <c r="AN445" s="45">
        <f>WEEKNUM(B445)-WEEKNUM(EOMONTH(B445,-1)+1)+1</f>
        <v>4</v>
      </c>
      <c r="AO445" s="45" t="str">
        <f>MONTH(R445)&amp;"/"&amp;YEAR(R445)</f>
        <v>4/2026</v>
      </c>
      <c r="AP445" s="45">
        <f>WEEKNUM(R445)-WEEKNUM(EOMONTH(R445,-1)+1)+1</f>
        <v>1</v>
      </c>
      <c r="AQ445" s="45">
        <f>IF(AU445="S",IF(Q445="1. Aceitou o programa",R445-B445,0),0)</f>
        <v>10</v>
      </c>
      <c r="AR445" s="45">
        <f>IF(AU445="S",IF(AND(S445&lt;&gt;"",R445&lt;&gt;""),S445-R445,0),0)</f>
        <v>0</v>
      </c>
      <c r="AS445" s="45">
        <f>IF(AU445="S",IF(Q445="1. Aceitou o programa",IF(OR(X445="Não se Aplica",X445=""),IF(OR(W445="Não se Aplica",W445=""),0,W445-V445),AVERAGE(X445-W445,W445-V445)),0),0)</f>
        <v>0</v>
      </c>
      <c r="AT445" s="45">
        <f>IF(AU445="S",IF(AND(Q445="1. Aceitou o programa",AB445="Realizada"),IFERROR(IF(AA445="",0,AA445-R445),0),0),0)</f>
        <v>0</v>
      </c>
      <c r="AU445" s="45" t="str">
        <f>_xlfn.XLOOKUP(U445,'Lista Suspensa'!$AA$20:$AA$23,'Lista Suspensa'!$AB$20:$AB$23,"N/A")</f>
        <v>S</v>
      </c>
    </row>
    <row r="446" spans="1:47" ht="12" customHeight="1" x14ac:dyDescent="0.3">
      <c r="A446" s="87" t="s">
        <v>47</v>
      </c>
      <c r="B446" s="88">
        <v>46104</v>
      </c>
      <c r="C446" s="89" t="s">
        <v>48</v>
      </c>
      <c r="D446" s="89" t="s">
        <v>49</v>
      </c>
      <c r="E446" s="189">
        <v>82213636</v>
      </c>
      <c r="F446" s="182" t="s">
        <v>1417</v>
      </c>
      <c r="G446" s="90">
        <v>29904798800</v>
      </c>
      <c r="H446" s="91">
        <v>29840</v>
      </c>
      <c r="I446" s="89"/>
      <c r="J446" s="89" t="s">
        <v>51</v>
      </c>
      <c r="K446" s="89" t="s">
        <v>52</v>
      </c>
      <c r="L446" s="89" t="s">
        <v>85</v>
      </c>
      <c r="M446" s="89" t="s">
        <v>234</v>
      </c>
      <c r="N446" s="89" t="s">
        <v>1418</v>
      </c>
      <c r="O446" s="92" t="s">
        <v>1419</v>
      </c>
      <c r="P446" s="93" t="s">
        <v>57</v>
      </c>
      <c r="Q446" s="110" t="s">
        <v>58</v>
      </c>
      <c r="R446" s="94">
        <v>46114</v>
      </c>
      <c r="S446" s="95"/>
      <c r="T446" s="95" t="s">
        <v>59</v>
      </c>
      <c r="U446" s="95" t="s">
        <v>60</v>
      </c>
      <c r="V446" s="91">
        <v>46114</v>
      </c>
      <c r="W446" s="91" t="s">
        <v>432</v>
      </c>
      <c r="X446" s="91" t="s">
        <v>432</v>
      </c>
      <c r="Y446" s="96"/>
      <c r="Z446" s="89" t="s">
        <v>62</v>
      </c>
      <c r="AA446" s="95"/>
      <c r="AB446" s="95" t="s">
        <v>63</v>
      </c>
      <c r="AC446" s="95" t="s">
        <v>63</v>
      </c>
      <c r="AD446" s="95" t="s">
        <v>63</v>
      </c>
      <c r="AE446" s="95" t="s">
        <v>63</v>
      </c>
      <c r="AF446" s="95" t="s">
        <v>63</v>
      </c>
      <c r="AG446" s="194"/>
      <c r="AH446" s="95" t="s">
        <v>63</v>
      </c>
      <c r="AI446" s="97"/>
      <c r="AJ446" s="97" t="s">
        <v>65</v>
      </c>
      <c r="AK446" s="97" t="s">
        <v>66</v>
      </c>
      <c r="AL446" s="45" t="s">
        <v>67</v>
      </c>
      <c r="AM446" s="160" t="str">
        <f>MONTH(B446)&amp;"/"&amp;YEAR(B446)</f>
        <v>3/2026</v>
      </c>
      <c r="AN446" s="45">
        <f>WEEKNUM(B446)-WEEKNUM(EOMONTH(B446,-1)+1)+1</f>
        <v>4</v>
      </c>
      <c r="AO446" s="45" t="str">
        <f>MONTH(R446)&amp;"/"&amp;YEAR(R446)</f>
        <v>4/2026</v>
      </c>
      <c r="AP446" s="45">
        <f>WEEKNUM(R446)-WEEKNUM(EOMONTH(R446,-1)+1)+1</f>
        <v>1</v>
      </c>
      <c r="AQ446" s="45">
        <f>IF(AU446="S",IF(Q446="1. Aceitou o programa",R446-B446,0),0)</f>
        <v>10</v>
      </c>
      <c r="AR446" s="45">
        <f>IF(AU446="S",IF(AND(S446&lt;&gt;"",R446&lt;&gt;""),S446-R446,0),0)</f>
        <v>0</v>
      </c>
      <c r="AS446" s="45">
        <f>IF(AU446="S",IF(Q446="1. Aceitou o programa",IF(OR(X446="Não se Aplica",X446=""),IF(OR(W446="Não se Aplica",W446=""),0,W446-V446),AVERAGE(X446-W446,W446-V446)),0),0)</f>
        <v>0</v>
      </c>
      <c r="AT446" s="45">
        <f>IF(AU446="S",IF(AND(Q446="1. Aceitou o programa",AB446="Realizada"),IFERROR(IF(AA446="",0,AA446-R446),0),0),0)</f>
        <v>0</v>
      </c>
      <c r="AU446" s="45" t="str">
        <f>_xlfn.XLOOKUP(U446,'Lista Suspensa'!$AA$20:$AA$23,'Lista Suspensa'!$AB$20:$AB$23,"N/A")</f>
        <v>S</v>
      </c>
    </row>
    <row r="447" spans="1:47" ht="12" customHeight="1" x14ac:dyDescent="0.3">
      <c r="A447" s="87" t="s">
        <v>47</v>
      </c>
      <c r="B447" s="88">
        <v>46104</v>
      </c>
      <c r="C447" s="89" t="s">
        <v>48</v>
      </c>
      <c r="D447" s="89" t="s">
        <v>49</v>
      </c>
      <c r="E447" s="189">
        <v>84261283</v>
      </c>
      <c r="F447" s="182" t="s">
        <v>1420</v>
      </c>
      <c r="G447" s="90">
        <v>31931312885</v>
      </c>
      <c r="H447" s="91">
        <v>30373</v>
      </c>
      <c r="I447" s="89"/>
      <c r="J447" s="89" t="s">
        <v>51</v>
      </c>
      <c r="K447" s="89" t="s">
        <v>52</v>
      </c>
      <c r="L447" s="89" t="s">
        <v>1421</v>
      </c>
      <c r="M447" s="89" t="s">
        <v>1422</v>
      </c>
      <c r="N447" s="89" t="s">
        <v>137</v>
      </c>
      <c r="O447" s="92" t="s">
        <v>1423</v>
      </c>
      <c r="P447" s="93" t="s">
        <v>57</v>
      </c>
      <c r="Q447" s="110" t="s">
        <v>58</v>
      </c>
      <c r="R447" s="94">
        <v>46114</v>
      </c>
      <c r="S447" s="95"/>
      <c r="T447" s="95" t="s">
        <v>59</v>
      </c>
      <c r="U447" s="95" t="s">
        <v>60</v>
      </c>
      <c r="V447" s="91">
        <v>46114</v>
      </c>
      <c r="W447" s="91" t="s">
        <v>432</v>
      </c>
      <c r="X447" s="91" t="s">
        <v>432</v>
      </c>
      <c r="Y447" s="96"/>
      <c r="Z447" s="89" t="s">
        <v>62</v>
      </c>
      <c r="AA447" s="95"/>
      <c r="AB447" s="95" t="s">
        <v>63</v>
      </c>
      <c r="AC447" s="95" t="s">
        <v>63</v>
      </c>
      <c r="AD447" s="95" t="s">
        <v>63</v>
      </c>
      <c r="AE447" s="95" t="s">
        <v>63</v>
      </c>
      <c r="AF447" s="95" t="s">
        <v>63</v>
      </c>
      <c r="AG447" s="194"/>
      <c r="AH447" s="95" t="s">
        <v>63</v>
      </c>
      <c r="AI447" s="97"/>
      <c r="AJ447" s="97" t="s">
        <v>65</v>
      </c>
      <c r="AK447" s="97" t="s">
        <v>66</v>
      </c>
      <c r="AL447" s="45" t="s">
        <v>67</v>
      </c>
      <c r="AM447" s="160" t="str">
        <f>MONTH(B447)&amp;"/"&amp;YEAR(B447)</f>
        <v>3/2026</v>
      </c>
      <c r="AN447" s="45">
        <f>WEEKNUM(B447)-WEEKNUM(EOMONTH(B447,-1)+1)+1</f>
        <v>4</v>
      </c>
      <c r="AO447" s="45" t="str">
        <f>MONTH(R447)&amp;"/"&amp;YEAR(R447)</f>
        <v>4/2026</v>
      </c>
      <c r="AP447" s="45">
        <f>WEEKNUM(R447)-WEEKNUM(EOMONTH(R447,-1)+1)+1</f>
        <v>1</v>
      </c>
      <c r="AQ447" s="45">
        <f>IF(AU447="S",IF(Q447="1. Aceitou o programa",R447-B447,0),0)</f>
        <v>10</v>
      </c>
      <c r="AR447" s="45">
        <f>IF(AU447="S",IF(AND(S447&lt;&gt;"",R447&lt;&gt;""),S447-R447,0),0)</f>
        <v>0</v>
      </c>
      <c r="AS447" s="45">
        <f>IF(AU447="S",IF(Q447="1. Aceitou o programa",IF(OR(X447="Não se Aplica",X447=""),IF(OR(W447="Não se Aplica",W447=""),0,W447-V447),AVERAGE(X447-W447,W447-V447)),0),0)</f>
        <v>0</v>
      </c>
      <c r="AT447" s="45">
        <f>IF(AU447="S",IF(AND(Q447="1. Aceitou o programa",AB447="Realizada"),IFERROR(IF(AA447="",0,AA447-R447),0),0),0)</f>
        <v>0</v>
      </c>
      <c r="AU447" s="45" t="str">
        <f>_xlfn.XLOOKUP(U447,'Lista Suspensa'!$AA$20:$AA$23,'Lista Suspensa'!$AB$20:$AB$23,"N/A")</f>
        <v>S</v>
      </c>
    </row>
    <row r="448" spans="1:47" ht="12" customHeight="1" x14ac:dyDescent="0.3">
      <c r="A448" s="87" t="s">
        <v>47</v>
      </c>
      <c r="B448" s="88">
        <v>46104</v>
      </c>
      <c r="C448" s="89" t="s">
        <v>48</v>
      </c>
      <c r="D448" s="89" t="s">
        <v>49</v>
      </c>
      <c r="E448" s="189">
        <v>73425449</v>
      </c>
      <c r="F448" s="182" t="s">
        <v>1424</v>
      </c>
      <c r="G448" s="90">
        <v>32372799860</v>
      </c>
      <c r="H448" s="91">
        <v>31133</v>
      </c>
      <c r="I448" s="89"/>
      <c r="J448" s="89" t="s">
        <v>51</v>
      </c>
      <c r="K448" s="89" t="s">
        <v>52</v>
      </c>
      <c r="L448" s="89" t="s">
        <v>1425</v>
      </c>
      <c r="M448" s="89" t="s">
        <v>1426</v>
      </c>
      <c r="N448" s="89" t="s">
        <v>159</v>
      </c>
      <c r="O448" s="92" t="s">
        <v>1427</v>
      </c>
      <c r="P448" s="93" t="s">
        <v>57</v>
      </c>
      <c r="Q448" s="110" t="s">
        <v>58</v>
      </c>
      <c r="R448" s="94">
        <v>46114</v>
      </c>
      <c r="S448" s="95"/>
      <c r="T448" s="95" t="s">
        <v>59</v>
      </c>
      <c r="U448" s="95" t="s">
        <v>60</v>
      </c>
      <c r="V448" s="91">
        <v>46114</v>
      </c>
      <c r="W448" s="91" t="s">
        <v>432</v>
      </c>
      <c r="X448" s="91" t="s">
        <v>432</v>
      </c>
      <c r="Y448" s="96"/>
      <c r="Z448" s="89" t="s">
        <v>62</v>
      </c>
      <c r="AA448" s="95"/>
      <c r="AB448" s="95" t="s">
        <v>63</v>
      </c>
      <c r="AC448" s="95" t="s">
        <v>63</v>
      </c>
      <c r="AD448" s="95" t="s">
        <v>63</v>
      </c>
      <c r="AE448" s="95" t="s">
        <v>63</v>
      </c>
      <c r="AF448" s="95" t="s">
        <v>63</v>
      </c>
      <c r="AG448" s="194"/>
      <c r="AH448" s="95" t="s">
        <v>63</v>
      </c>
      <c r="AI448" s="97"/>
      <c r="AJ448" s="97" t="s">
        <v>65</v>
      </c>
      <c r="AK448" s="97" t="s">
        <v>66</v>
      </c>
      <c r="AL448" s="45" t="s">
        <v>67</v>
      </c>
      <c r="AM448" s="160" t="str">
        <f>MONTH(B448)&amp;"/"&amp;YEAR(B448)</f>
        <v>3/2026</v>
      </c>
      <c r="AN448" s="45">
        <f>WEEKNUM(B448)-WEEKNUM(EOMONTH(B448,-1)+1)+1</f>
        <v>4</v>
      </c>
      <c r="AO448" s="45" t="str">
        <f>MONTH(R448)&amp;"/"&amp;YEAR(R448)</f>
        <v>4/2026</v>
      </c>
      <c r="AP448" s="45">
        <f>WEEKNUM(R448)-WEEKNUM(EOMONTH(R448,-1)+1)+1</f>
        <v>1</v>
      </c>
      <c r="AQ448" s="45">
        <f>IF(AU448="S",IF(Q448="1. Aceitou o programa",R448-B448,0),0)</f>
        <v>10</v>
      </c>
      <c r="AR448" s="45">
        <f>IF(AU448="S",IF(AND(S448&lt;&gt;"",R448&lt;&gt;""),S448-R448,0),0)</f>
        <v>0</v>
      </c>
      <c r="AS448" s="45">
        <f>IF(AU448="S",IF(Q448="1. Aceitou o programa",IF(OR(X448="Não se Aplica",X448=""),IF(OR(W448="Não se Aplica",W448=""),0,W448-V448),AVERAGE(X448-W448,W448-V448)),0),0)</f>
        <v>0</v>
      </c>
      <c r="AT448" s="45">
        <f>IF(AU448="S",IF(AND(Q448="1. Aceitou o programa",AB448="Realizada"),IFERROR(IF(AA448="",0,AA448-R448),0),0),0)</f>
        <v>0</v>
      </c>
      <c r="AU448" s="45" t="str">
        <f>_xlfn.XLOOKUP(U448,'Lista Suspensa'!$AA$20:$AA$23,'Lista Suspensa'!$AB$20:$AB$23,"N/A")</f>
        <v>S</v>
      </c>
    </row>
    <row r="449" spans="1:47" ht="12" customHeight="1" x14ac:dyDescent="0.3">
      <c r="A449" s="87" t="s">
        <v>47</v>
      </c>
      <c r="B449" s="88">
        <v>46104</v>
      </c>
      <c r="C449" s="89" t="s">
        <v>48</v>
      </c>
      <c r="D449" s="89" t="s">
        <v>49</v>
      </c>
      <c r="E449" s="189">
        <v>72452261</v>
      </c>
      <c r="F449" s="182" t="s">
        <v>1428</v>
      </c>
      <c r="G449" s="90">
        <v>11507287879</v>
      </c>
      <c r="H449" s="91">
        <v>15309</v>
      </c>
      <c r="I449" s="89"/>
      <c r="J449" s="89" t="s">
        <v>51</v>
      </c>
      <c r="K449" s="89" t="s">
        <v>52</v>
      </c>
      <c r="L449" s="89" t="s">
        <v>85</v>
      </c>
      <c r="M449" s="89" t="s">
        <v>1429</v>
      </c>
      <c r="N449" s="89" t="s">
        <v>159</v>
      </c>
      <c r="O449" s="92" t="s">
        <v>1430</v>
      </c>
      <c r="P449" s="93" t="s">
        <v>57</v>
      </c>
      <c r="Q449" s="110" t="s">
        <v>58</v>
      </c>
      <c r="R449" s="94">
        <v>46114</v>
      </c>
      <c r="S449" s="95"/>
      <c r="T449" s="95" t="s">
        <v>59</v>
      </c>
      <c r="U449" s="95" t="s">
        <v>60</v>
      </c>
      <c r="V449" s="91">
        <v>46114</v>
      </c>
      <c r="W449" s="91" t="s">
        <v>432</v>
      </c>
      <c r="X449" s="91" t="s">
        <v>432</v>
      </c>
      <c r="Y449" s="96"/>
      <c r="Z449" s="89" t="s">
        <v>62</v>
      </c>
      <c r="AA449" s="95"/>
      <c r="AB449" s="95" t="s">
        <v>63</v>
      </c>
      <c r="AC449" s="95" t="s">
        <v>63</v>
      </c>
      <c r="AD449" s="95" t="s">
        <v>63</v>
      </c>
      <c r="AE449" s="95" t="s">
        <v>63</v>
      </c>
      <c r="AF449" s="95" t="s">
        <v>63</v>
      </c>
      <c r="AG449" s="194"/>
      <c r="AH449" s="95" t="s">
        <v>63</v>
      </c>
      <c r="AI449" s="97"/>
      <c r="AJ449" s="97" t="s">
        <v>65</v>
      </c>
      <c r="AK449" s="97" t="s">
        <v>66</v>
      </c>
      <c r="AL449" s="45" t="s">
        <v>67</v>
      </c>
      <c r="AM449" s="160" t="str">
        <f>MONTH(B449)&amp;"/"&amp;YEAR(B449)</f>
        <v>3/2026</v>
      </c>
      <c r="AN449" s="45">
        <f>WEEKNUM(B449)-WEEKNUM(EOMONTH(B449,-1)+1)+1</f>
        <v>4</v>
      </c>
      <c r="AO449" s="45" t="str">
        <f>MONTH(R449)&amp;"/"&amp;YEAR(R449)</f>
        <v>4/2026</v>
      </c>
      <c r="AP449" s="45">
        <f>WEEKNUM(R449)-WEEKNUM(EOMONTH(R449,-1)+1)+1</f>
        <v>1</v>
      </c>
      <c r="AQ449" s="45">
        <f>IF(AU449="S",IF(Q449="1. Aceitou o programa",R449-B449,0),0)</f>
        <v>10</v>
      </c>
      <c r="AR449" s="45">
        <f>IF(AU449="S",IF(AND(S449&lt;&gt;"",R449&lt;&gt;""),S449-R449,0),0)</f>
        <v>0</v>
      </c>
      <c r="AS449" s="45">
        <f>IF(AU449="S",IF(Q449="1. Aceitou o programa",IF(OR(X449="Não se Aplica",X449=""),IF(OR(W449="Não se Aplica",W449=""),0,W449-V449),AVERAGE(X449-W449,W449-V449)),0),0)</f>
        <v>0</v>
      </c>
      <c r="AT449" s="45">
        <f>IF(AU449="S",IF(AND(Q449="1. Aceitou o programa",AB449="Realizada"),IFERROR(IF(AA449="",0,AA449-R449),0),0),0)</f>
        <v>0</v>
      </c>
      <c r="AU449" s="45" t="str">
        <f>_xlfn.XLOOKUP(U449,'Lista Suspensa'!$AA$20:$AA$23,'Lista Suspensa'!$AB$20:$AB$23,"N/A")</f>
        <v>S</v>
      </c>
    </row>
    <row r="450" spans="1:47" ht="12" customHeight="1" x14ac:dyDescent="0.3">
      <c r="A450" s="87" t="s">
        <v>47</v>
      </c>
      <c r="B450" s="88">
        <v>46104</v>
      </c>
      <c r="C450" s="89" t="s">
        <v>48</v>
      </c>
      <c r="D450" s="89" t="s">
        <v>49</v>
      </c>
      <c r="E450" s="189">
        <v>94418642</v>
      </c>
      <c r="F450" s="182" t="s">
        <v>1431</v>
      </c>
      <c r="G450" s="90">
        <v>19574874702</v>
      </c>
      <c r="H450" s="91">
        <v>36827</v>
      </c>
      <c r="I450" s="89"/>
      <c r="J450" s="89" t="s">
        <v>51</v>
      </c>
      <c r="K450" s="89" t="s">
        <v>76</v>
      </c>
      <c r="L450" s="89" t="s">
        <v>95</v>
      </c>
      <c r="M450" s="89" t="s">
        <v>1432</v>
      </c>
      <c r="N450" s="89" t="s">
        <v>291</v>
      </c>
      <c r="O450" s="92" t="s">
        <v>1433</v>
      </c>
      <c r="P450" s="93" t="s">
        <v>57</v>
      </c>
      <c r="Q450" s="110" t="s">
        <v>58</v>
      </c>
      <c r="R450" s="94">
        <v>46114</v>
      </c>
      <c r="S450" s="95"/>
      <c r="T450" s="95" t="s">
        <v>59</v>
      </c>
      <c r="U450" s="95" t="s">
        <v>60</v>
      </c>
      <c r="V450" s="91">
        <v>46114</v>
      </c>
      <c r="W450" s="91" t="s">
        <v>432</v>
      </c>
      <c r="X450" s="91" t="s">
        <v>432</v>
      </c>
      <c r="Y450" s="96"/>
      <c r="Z450" s="89" t="s">
        <v>62</v>
      </c>
      <c r="AA450" s="95"/>
      <c r="AB450" s="95" t="s">
        <v>63</v>
      </c>
      <c r="AC450" s="95" t="s">
        <v>63</v>
      </c>
      <c r="AD450" s="95" t="s">
        <v>63</v>
      </c>
      <c r="AE450" s="95" t="s">
        <v>63</v>
      </c>
      <c r="AF450" s="95" t="s">
        <v>63</v>
      </c>
      <c r="AG450" s="194"/>
      <c r="AH450" s="95" t="s">
        <v>63</v>
      </c>
      <c r="AI450" s="97"/>
      <c r="AJ450" s="97" t="s">
        <v>65</v>
      </c>
      <c r="AK450" s="97" t="s">
        <v>66</v>
      </c>
      <c r="AL450" s="45" t="s">
        <v>67</v>
      </c>
      <c r="AM450" s="160" t="str">
        <f>MONTH(B450)&amp;"/"&amp;YEAR(B450)</f>
        <v>3/2026</v>
      </c>
      <c r="AN450" s="45">
        <f>WEEKNUM(B450)-WEEKNUM(EOMONTH(B450,-1)+1)+1</f>
        <v>4</v>
      </c>
      <c r="AO450" s="45" t="str">
        <f>MONTH(R450)&amp;"/"&amp;YEAR(R450)</f>
        <v>4/2026</v>
      </c>
      <c r="AP450" s="45">
        <f>WEEKNUM(R450)-WEEKNUM(EOMONTH(R450,-1)+1)+1</f>
        <v>1</v>
      </c>
      <c r="AQ450" s="45">
        <f>IF(AU450="S",IF(Q450="1. Aceitou o programa",R450-B450,0),0)</f>
        <v>10</v>
      </c>
      <c r="AR450" s="45">
        <f>IF(AU450="S",IF(AND(S450&lt;&gt;"",R450&lt;&gt;""),S450-R450,0),0)</f>
        <v>0</v>
      </c>
      <c r="AS450" s="45">
        <f>IF(AU450="S",IF(Q450="1. Aceitou o programa",IF(OR(X450="Não se Aplica",X450=""),IF(OR(W450="Não se Aplica",W450=""),0,W450-V450),AVERAGE(X450-W450,W450-V450)),0),0)</f>
        <v>0</v>
      </c>
      <c r="AT450" s="45">
        <f>IF(AU450="S",IF(AND(Q450="1. Aceitou o programa",AB450="Realizada"),IFERROR(IF(AA450="",0,AA450-R450),0),0),0)</f>
        <v>0</v>
      </c>
      <c r="AU450" s="45" t="str">
        <f>_xlfn.XLOOKUP(U450,'Lista Suspensa'!$AA$20:$AA$23,'Lista Suspensa'!$AB$20:$AB$23,"N/A")</f>
        <v>S</v>
      </c>
    </row>
    <row r="451" spans="1:47" ht="12" customHeight="1" x14ac:dyDescent="0.3">
      <c r="A451" s="87" t="s">
        <v>47</v>
      </c>
      <c r="B451" s="88">
        <v>46104</v>
      </c>
      <c r="C451" s="89" t="s">
        <v>48</v>
      </c>
      <c r="D451" s="89" t="s">
        <v>49</v>
      </c>
      <c r="E451" s="189">
        <v>81819825</v>
      </c>
      <c r="F451" s="182" t="s">
        <v>1434</v>
      </c>
      <c r="G451" s="90">
        <v>36098530858</v>
      </c>
      <c r="H451" s="91">
        <v>31784</v>
      </c>
      <c r="I451" s="89"/>
      <c r="J451" s="89" t="s">
        <v>51</v>
      </c>
      <c r="K451" s="89" t="s">
        <v>52</v>
      </c>
      <c r="L451" s="89" t="s">
        <v>410</v>
      </c>
      <c r="M451" s="89" t="s">
        <v>1435</v>
      </c>
      <c r="N451" s="89" t="s">
        <v>291</v>
      </c>
      <c r="O451" s="92" t="s">
        <v>1436</v>
      </c>
      <c r="P451" s="93" t="s">
        <v>57</v>
      </c>
      <c r="Q451" s="110" t="s">
        <v>58</v>
      </c>
      <c r="R451" s="94">
        <v>46114</v>
      </c>
      <c r="S451" s="95"/>
      <c r="T451" s="95" t="s">
        <v>59</v>
      </c>
      <c r="U451" s="95" t="s">
        <v>60</v>
      </c>
      <c r="V451" s="91">
        <v>46114</v>
      </c>
      <c r="W451" s="91" t="s">
        <v>432</v>
      </c>
      <c r="X451" s="91" t="s">
        <v>432</v>
      </c>
      <c r="Y451" s="96"/>
      <c r="Z451" s="89" t="s">
        <v>62</v>
      </c>
      <c r="AA451" s="95"/>
      <c r="AB451" s="95" t="s">
        <v>63</v>
      </c>
      <c r="AC451" s="95" t="s">
        <v>63</v>
      </c>
      <c r="AD451" s="95" t="s">
        <v>63</v>
      </c>
      <c r="AE451" s="95" t="s">
        <v>63</v>
      </c>
      <c r="AF451" s="95" t="s">
        <v>63</v>
      </c>
      <c r="AG451" s="194"/>
      <c r="AH451" s="95" t="s">
        <v>63</v>
      </c>
      <c r="AI451" s="97"/>
      <c r="AJ451" s="97" t="s">
        <v>65</v>
      </c>
      <c r="AK451" s="97" t="s">
        <v>66</v>
      </c>
      <c r="AL451" s="45" t="s">
        <v>67</v>
      </c>
      <c r="AM451" s="160" t="str">
        <f>MONTH(B451)&amp;"/"&amp;YEAR(B451)</f>
        <v>3/2026</v>
      </c>
      <c r="AN451" s="45">
        <f>WEEKNUM(B451)-WEEKNUM(EOMONTH(B451,-1)+1)+1</f>
        <v>4</v>
      </c>
      <c r="AO451" s="45" t="str">
        <f>MONTH(R451)&amp;"/"&amp;YEAR(R451)</f>
        <v>4/2026</v>
      </c>
      <c r="AP451" s="45">
        <f>WEEKNUM(R451)-WEEKNUM(EOMONTH(R451,-1)+1)+1</f>
        <v>1</v>
      </c>
      <c r="AQ451" s="45">
        <f>IF(AU451="S",IF(Q451="1. Aceitou o programa",R451-B451,0),0)</f>
        <v>10</v>
      </c>
      <c r="AR451" s="45">
        <f>IF(AU451="S",IF(AND(S451&lt;&gt;"",R451&lt;&gt;""),S451-R451,0),0)</f>
        <v>0</v>
      </c>
      <c r="AS451" s="45">
        <f>IF(AU451="S",IF(Q451="1. Aceitou o programa",IF(OR(X451="Não se Aplica",X451=""),IF(OR(W451="Não se Aplica",W451=""),0,W451-V451),AVERAGE(X451-W451,W451-V451)),0),0)</f>
        <v>0</v>
      </c>
      <c r="AT451" s="45">
        <f>IF(AU451="S",IF(AND(Q451="1. Aceitou o programa",AB451="Realizada"),IFERROR(IF(AA451="",0,AA451-R451),0),0),0)</f>
        <v>0</v>
      </c>
      <c r="AU451" s="45" t="str">
        <f>_xlfn.XLOOKUP(U451,'Lista Suspensa'!$AA$20:$AA$23,'Lista Suspensa'!$AB$20:$AB$23,"N/A")</f>
        <v>S</v>
      </c>
    </row>
    <row r="452" spans="1:47" ht="12" customHeight="1" x14ac:dyDescent="0.3">
      <c r="A452" s="87" t="s">
        <v>47</v>
      </c>
      <c r="B452" s="88">
        <v>46104</v>
      </c>
      <c r="C452" s="89" t="s">
        <v>48</v>
      </c>
      <c r="D452" s="89" t="s">
        <v>49</v>
      </c>
      <c r="E452" s="189">
        <v>67829309</v>
      </c>
      <c r="F452" s="182" t="s">
        <v>1437</v>
      </c>
      <c r="G452" s="90">
        <v>1225036860</v>
      </c>
      <c r="H452" s="91">
        <v>19216</v>
      </c>
      <c r="I452" s="89"/>
      <c r="J452" s="89" t="s">
        <v>51</v>
      </c>
      <c r="K452" s="89" t="s">
        <v>52</v>
      </c>
      <c r="L452" s="89" t="s">
        <v>85</v>
      </c>
      <c r="M452" s="89" t="s">
        <v>1438</v>
      </c>
      <c r="N452" s="89" t="s">
        <v>1439</v>
      </c>
      <c r="O452" s="92" t="s">
        <v>1440</v>
      </c>
      <c r="P452" s="93" t="s">
        <v>57</v>
      </c>
      <c r="Q452" s="110" t="s">
        <v>58</v>
      </c>
      <c r="R452" s="94">
        <v>46114</v>
      </c>
      <c r="S452" s="95"/>
      <c r="T452" s="95" t="s">
        <v>59</v>
      </c>
      <c r="U452" s="95" t="s">
        <v>60</v>
      </c>
      <c r="V452" s="91">
        <v>46114</v>
      </c>
      <c r="W452" s="91" t="s">
        <v>432</v>
      </c>
      <c r="X452" s="91" t="s">
        <v>432</v>
      </c>
      <c r="Y452" s="96"/>
      <c r="Z452" s="89" t="s">
        <v>62</v>
      </c>
      <c r="AA452" s="95"/>
      <c r="AB452" s="95" t="s">
        <v>63</v>
      </c>
      <c r="AC452" s="95" t="s">
        <v>63</v>
      </c>
      <c r="AD452" s="95" t="s">
        <v>63</v>
      </c>
      <c r="AE452" s="95" t="s">
        <v>63</v>
      </c>
      <c r="AF452" s="95" t="s">
        <v>63</v>
      </c>
      <c r="AG452" s="194"/>
      <c r="AH452" s="95" t="s">
        <v>63</v>
      </c>
      <c r="AI452" s="97"/>
      <c r="AJ452" s="97" t="s">
        <v>65</v>
      </c>
      <c r="AK452" s="97" t="s">
        <v>66</v>
      </c>
      <c r="AL452" s="45" t="s">
        <v>67</v>
      </c>
      <c r="AM452" s="160" t="str">
        <f>MONTH(B452)&amp;"/"&amp;YEAR(B452)</f>
        <v>3/2026</v>
      </c>
      <c r="AN452" s="45">
        <f>WEEKNUM(B452)-WEEKNUM(EOMONTH(B452,-1)+1)+1</f>
        <v>4</v>
      </c>
      <c r="AO452" s="45" t="str">
        <f>MONTH(R452)&amp;"/"&amp;YEAR(R452)</f>
        <v>4/2026</v>
      </c>
      <c r="AP452" s="45">
        <f>WEEKNUM(R452)-WEEKNUM(EOMONTH(R452,-1)+1)+1</f>
        <v>1</v>
      </c>
      <c r="AQ452" s="45">
        <f>IF(AU452="S",IF(Q452="1. Aceitou o programa",R452-B452,0),0)</f>
        <v>10</v>
      </c>
      <c r="AR452" s="45">
        <f>IF(AU452="S",IF(AND(S452&lt;&gt;"",R452&lt;&gt;""),S452-R452,0),0)</f>
        <v>0</v>
      </c>
      <c r="AS452" s="45">
        <f>IF(AU452="S",IF(Q452="1. Aceitou o programa",IF(OR(X452="Não se Aplica",X452=""),IF(OR(W452="Não se Aplica",W452=""),0,W452-V452),AVERAGE(X452-W452,W452-V452)),0),0)</f>
        <v>0</v>
      </c>
      <c r="AT452" s="45">
        <f>IF(AU452="S",IF(AND(Q452="1. Aceitou o programa",AB452="Realizada"),IFERROR(IF(AA452="",0,AA452-R452),0),0),0)</f>
        <v>0</v>
      </c>
      <c r="AU452" s="45" t="str">
        <f>_xlfn.XLOOKUP(U452,'Lista Suspensa'!$AA$20:$AA$23,'Lista Suspensa'!$AB$20:$AB$23,"N/A")</f>
        <v>S</v>
      </c>
    </row>
    <row r="453" spans="1:47" ht="12" customHeight="1" x14ac:dyDescent="0.3">
      <c r="A453" s="87" t="s">
        <v>47</v>
      </c>
      <c r="B453" s="88">
        <v>46104</v>
      </c>
      <c r="C453" s="89" t="s">
        <v>48</v>
      </c>
      <c r="D453" s="89" t="s">
        <v>49</v>
      </c>
      <c r="E453" s="189">
        <v>87823970</v>
      </c>
      <c r="F453" s="182" t="s">
        <v>1441</v>
      </c>
      <c r="G453" s="90">
        <v>49746986805</v>
      </c>
      <c r="H453" s="91">
        <v>36888</v>
      </c>
      <c r="I453" s="89"/>
      <c r="J453" s="89" t="s">
        <v>51</v>
      </c>
      <c r="K453" s="89" t="s">
        <v>52</v>
      </c>
      <c r="L453" s="89" t="s">
        <v>53</v>
      </c>
      <c r="M453" s="89" t="s">
        <v>1442</v>
      </c>
      <c r="N453" s="89" t="s">
        <v>137</v>
      </c>
      <c r="O453" s="92" t="s">
        <v>1443</v>
      </c>
      <c r="P453" s="93" t="s">
        <v>57</v>
      </c>
      <c r="Q453" s="110" t="s">
        <v>58</v>
      </c>
      <c r="R453" s="94">
        <v>46114</v>
      </c>
      <c r="S453" s="95"/>
      <c r="T453" s="95" t="s">
        <v>59</v>
      </c>
      <c r="U453" s="95" t="s">
        <v>60</v>
      </c>
      <c r="V453" s="91">
        <v>46114</v>
      </c>
      <c r="W453" s="91" t="s">
        <v>432</v>
      </c>
      <c r="X453" s="91" t="s">
        <v>432</v>
      </c>
      <c r="Y453" s="96"/>
      <c r="Z453" s="89" t="s">
        <v>62</v>
      </c>
      <c r="AA453" s="95"/>
      <c r="AB453" s="95" t="s">
        <v>63</v>
      </c>
      <c r="AC453" s="95" t="s">
        <v>63</v>
      </c>
      <c r="AD453" s="95" t="s">
        <v>63</v>
      </c>
      <c r="AE453" s="95" t="s">
        <v>63</v>
      </c>
      <c r="AF453" s="95" t="s">
        <v>63</v>
      </c>
      <c r="AG453" s="194"/>
      <c r="AH453" s="95" t="s">
        <v>63</v>
      </c>
      <c r="AI453" s="97"/>
      <c r="AJ453" s="97" t="s">
        <v>65</v>
      </c>
      <c r="AK453" s="97" t="s">
        <v>66</v>
      </c>
      <c r="AL453" s="45" t="s">
        <v>67</v>
      </c>
      <c r="AM453" s="160" t="str">
        <f>MONTH(B453)&amp;"/"&amp;YEAR(B453)</f>
        <v>3/2026</v>
      </c>
      <c r="AN453" s="45">
        <f>WEEKNUM(B453)-WEEKNUM(EOMONTH(B453,-1)+1)+1</f>
        <v>4</v>
      </c>
      <c r="AO453" s="45" t="str">
        <f>MONTH(R453)&amp;"/"&amp;YEAR(R453)</f>
        <v>4/2026</v>
      </c>
      <c r="AP453" s="45">
        <f>WEEKNUM(R453)-WEEKNUM(EOMONTH(R453,-1)+1)+1</f>
        <v>1</v>
      </c>
      <c r="AQ453" s="45">
        <f>IF(AU453="S",IF(Q453="1. Aceitou o programa",R453-B453,0),0)</f>
        <v>10</v>
      </c>
      <c r="AR453" s="45">
        <f>IF(AU453="S",IF(AND(S453&lt;&gt;"",R453&lt;&gt;""),S453-R453,0),0)</f>
        <v>0</v>
      </c>
      <c r="AS453" s="45">
        <f>IF(AU453="S",IF(Q453="1. Aceitou o programa",IF(OR(X453="Não se Aplica",X453=""),IF(OR(W453="Não se Aplica",W453=""),0,W453-V453),AVERAGE(X453-W453,W453-V453)),0),0)</f>
        <v>0</v>
      </c>
      <c r="AT453" s="45">
        <f>IF(AU453="S",IF(AND(Q453="1. Aceitou o programa",AB453="Realizada"),IFERROR(IF(AA453="",0,AA453-R453),0),0),0)</f>
        <v>0</v>
      </c>
      <c r="AU453" s="45" t="str">
        <f>_xlfn.XLOOKUP(U453,'Lista Suspensa'!$AA$20:$AA$23,'Lista Suspensa'!$AB$20:$AB$23,"N/A")</f>
        <v>S</v>
      </c>
    </row>
    <row r="454" spans="1:47" ht="12" customHeight="1" x14ac:dyDescent="0.3">
      <c r="A454" s="87" t="s">
        <v>47</v>
      </c>
      <c r="B454" s="88">
        <v>46104</v>
      </c>
      <c r="C454" s="89" t="s">
        <v>48</v>
      </c>
      <c r="D454" s="89" t="s">
        <v>49</v>
      </c>
      <c r="E454" s="189">
        <v>83289677</v>
      </c>
      <c r="F454" s="182" t="s">
        <v>1444</v>
      </c>
      <c r="G454" s="90">
        <v>99689847449</v>
      </c>
      <c r="H454" s="91">
        <v>26745</v>
      </c>
      <c r="I454" s="89"/>
      <c r="J454" s="89" t="s">
        <v>51</v>
      </c>
      <c r="K454" s="89" t="s">
        <v>52</v>
      </c>
      <c r="L454" s="89" t="s">
        <v>53</v>
      </c>
      <c r="M454" s="89" t="s">
        <v>1445</v>
      </c>
      <c r="N454" s="89" t="s">
        <v>137</v>
      </c>
      <c r="O454" s="92" t="s">
        <v>1446</v>
      </c>
      <c r="P454" s="93" t="s">
        <v>57</v>
      </c>
      <c r="Q454" s="110" t="s">
        <v>58</v>
      </c>
      <c r="R454" s="94">
        <v>46114</v>
      </c>
      <c r="S454" s="95"/>
      <c r="T454" s="95" t="s">
        <v>59</v>
      </c>
      <c r="U454" s="95" t="s">
        <v>60</v>
      </c>
      <c r="V454" s="91">
        <v>46114</v>
      </c>
      <c r="W454" s="91" t="s">
        <v>432</v>
      </c>
      <c r="X454" s="91" t="s">
        <v>432</v>
      </c>
      <c r="Y454" s="96"/>
      <c r="Z454" s="89" t="s">
        <v>62</v>
      </c>
      <c r="AA454" s="95"/>
      <c r="AB454" s="95" t="s">
        <v>63</v>
      </c>
      <c r="AC454" s="95" t="s">
        <v>63</v>
      </c>
      <c r="AD454" s="95" t="s">
        <v>63</v>
      </c>
      <c r="AE454" s="95" t="s">
        <v>63</v>
      </c>
      <c r="AF454" s="95" t="s">
        <v>63</v>
      </c>
      <c r="AG454" s="194"/>
      <c r="AH454" s="95" t="s">
        <v>63</v>
      </c>
      <c r="AI454" s="97"/>
      <c r="AJ454" s="97" t="s">
        <v>65</v>
      </c>
      <c r="AK454" s="97" t="s">
        <v>66</v>
      </c>
      <c r="AL454" s="45" t="s">
        <v>67</v>
      </c>
      <c r="AM454" s="160" t="str">
        <f>MONTH(B454)&amp;"/"&amp;YEAR(B454)</f>
        <v>3/2026</v>
      </c>
      <c r="AN454" s="45">
        <f>WEEKNUM(B454)-WEEKNUM(EOMONTH(B454,-1)+1)+1</f>
        <v>4</v>
      </c>
      <c r="AO454" s="45" t="str">
        <f>MONTH(R454)&amp;"/"&amp;YEAR(R454)</f>
        <v>4/2026</v>
      </c>
      <c r="AP454" s="45">
        <f>WEEKNUM(R454)-WEEKNUM(EOMONTH(R454,-1)+1)+1</f>
        <v>1</v>
      </c>
      <c r="AQ454" s="45">
        <f>IF(AU454="S",IF(Q454="1. Aceitou o programa",R454-B454,0),0)</f>
        <v>10</v>
      </c>
      <c r="AR454" s="45">
        <f>IF(AU454="S",IF(AND(S454&lt;&gt;"",R454&lt;&gt;""),S454-R454,0),0)</f>
        <v>0</v>
      </c>
      <c r="AS454" s="45">
        <f>IF(AU454="S",IF(Q454="1. Aceitou o programa",IF(OR(X454="Não se Aplica",X454=""),IF(OR(W454="Não se Aplica",W454=""),0,W454-V454),AVERAGE(X454-W454,W454-V454)),0),0)</f>
        <v>0</v>
      </c>
      <c r="AT454" s="45">
        <f>IF(AU454="S",IF(AND(Q454="1. Aceitou o programa",AB454="Realizada"),IFERROR(IF(AA454="",0,AA454-R454),0),0),0)</f>
        <v>0</v>
      </c>
      <c r="AU454" s="45" t="str">
        <f>_xlfn.XLOOKUP(U454,'Lista Suspensa'!$AA$20:$AA$23,'Lista Suspensa'!$AB$20:$AB$23,"N/A")</f>
        <v>S</v>
      </c>
    </row>
    <row r="455" spans="1:47" ht="12" customHeight="1" x14ac:dyDescent="0.3">
      <c r="A455" s="87" t="s">
        <v>47</v>
      </c>
      <c r="B455" s="88">
        <v>46104</v>
      </c>
      <c r="C455" s="89" t="s">
        <v>48</v>
      </c>
      <c r="D455" s="89" t="s">
        <v>49</v>
      </c>
      <c r="E455" s="189">
        <v>87028710</v>
      </c>
      <c r="F455" s="182" t="s">
        <v>1447</v>
      </c>
      <c r="G455" s="90">
        <v>11909294810</v>
      </c>
      <c r="H455" s="91">
        <v>23100</v>
      </c>
      <c r="I455" s="89"/>
      <c r="J455" s="89" t="s">
        <v>84</v>
      </c>
      <c r="K455" s="89" t="s">
        <v>52</v>
      </c>
      <c r="L455" s="89" t="s">
        <v>85</v>
      </c>
      <c r="M455" s="89" t="s">
        <v>1448</v>
      </c>
      <c r="N455" s="89" t="s">
        <v>137</v>
      </c>
      <c r="O455" s="92" t="s">
        <v>1449</v>
      </c>
      <c r="P455" s="93" t="s">
        <v>57</v>
      </c>
      <c r="Q455" s="110" t="s">
        <v>58</v>
      </c>
      <c r="R455" s="94">
        <v>46114</v>
      </c>
      <c r="S455" s="95"/>
      <c r="T455" s="95" t="s">
        <v>59</v>
      </c>
      <c r="U455" s="95" t="s">
        <v>60</v>
      </c>
      <c r="V455" s="91">
        <v>46114</v>
      </c>
      <c r="W455" s="91" t="s">
        <v>432</v>
      </c>
      <c r="X455" s="91" t="s">
        <v>432</v>
      </c>
      <c r="Y455" s="96"/>
      <c r="Z455" s="89" t="s">
        <v>62</v>
      </c>
      <c r="AA455" s="95"/>
      <c r="AB455" s="95" t="s">
        <v>63</v>
      </c>
      <c r="AC455" s="95" t="s">
        <v>63</v>
      </c>
      <c r="AD455" s="95" t="s">
        <v>63</v>
      </c>
      <c r="AE455" s="95" t="s">
        <v>63</v>
      </c>
      <c r="AF455" s="95" t="s">
        <v>63</v>
      </c>
      <c r="AG455" s="194"/>
      <c r="AH455" s="95" t="s">
        <v>63</v>
      </c>
      <c r="AI455" s="97"/>
      <c r="AJ455" s="97" t="s">
        <v>65</v>
      </c>
      <c r="AK455" s="97" t="s">
        <v>66</v>
      </c>
      <c r="AL455" s="45" t="s">
        <v>67</v>
      </c>
      <c r="AM455" s="160" t="str">
        <f>MONTH(B455)&amp;"/"&amp;YEAR(B455)</f>
        <v>3/2026</v>
      </c>
      <c r="AN455" s="45">
        <f>WEEKNUM(B455)-WEEKNUM(EOMONTH(B455,-1)+1)+1</f>
        <v>4</v>
      </c>
      <c r="AO455" s="45" t="str">
        <f>MONTH(R455)&amp;"/"&amp;YEAR(R455)</f>
        <v>4/2026</v>
      </c>
      <c r="AP455" s="45">
        <f>WEEKNUM(R455)-WEEKNUM(EOMONTH(R455,-1)+1)+1</f>
        <v>1</v>
      </c>
      <c r="AQ455" s="45">
        <f>IF(AU455="S",IF(Q455="1. Aceitou o programa",R455-B455,0),0)</f>
        <v>10</v>
      </c>
      <c r="AR455" s="45">
        <f>IF(AU455="S",IF(AND(S455&lt;&gt;"",R455&lt;&gt;""),S455-R455,0),0)</f>
        <v>0</v>
      </c>
      <c r="AS455" s="45">
        <f>IF(AU455="S",IF(Q455="1. Aceitou o programa",IF(OR(X455="Não se Aplica",X455=""),IF(OR(W455="Não se Aplica",W455=""),0,W455-V455),AVERAGE(X455-W455,W455-V455)),0),0)</f>
        <v>0</v>
      </c>
      <c r="AT455" s="45">
        <f>IF(AU455="S",IF(AND(Q455="1. Aceitou o programa",AB455="Realizada"),IFERROR(IF(AA455="",0,AA455-R455),0),0),0)</f>
        <v>0</v>
      </c>
      <c r="AU455" s="45" t="str">
        <f>_xlfn.XLOOKUP(U455,'Lista Suspensa'!$AA$20:$AA$23,'Lista Suspensa'!$AB$20:$AB$23,"N/A")</f>
        <v>S</v>
      </c>
    </row>
    <row r="456" spans="1:47" ht="12" customHeight="1" x14ac:dyDescent="0.3">
      <c r="A456" s="87" t="s">
        <v>47</v>
      </c>
      <c r="B456" s="88">
        <v>46104</v>
      </c>
      <c r="C456" s="89" t="s">
        <v>48</v>
      </c>
      <c r="D456" s="89" t="s">
        <v>49</v>
      </c>
      <c r="E456" s="189">
        <v>458232394</v>
      </c>
      <c r="F456" s="182" t="s">
        <v>1450</v>
      </c>
      <c r="G456" s="90">
        <v>70366608800</v>
      </c>
      <c r="H456" s="91">
        <v>14674</v>
      </c>
      <c r="I456" s="89"/>
      <c r="J456" s="89" t="s">
        <v>84</v>
      </c>
      <c r="K456" s="89" t="s">
        <v>52</v>
      </c>
      <c r="L456" s="89" t="s">
        <v>85</v>
      </c>
      <c r="M456" s="89" t="s">
        <v>363</v>
      </c>
      <c r="N456" s="89" t="s">
        <v>79</v>
      </c>
      <c r="O456" s="92" t="s">
        <v>1451</v>
      </c>
      <c r="P456" s="93" t="s">
        <v>57</v>
      </c>
      <c r="Q456" s="110" t="s">
        <v>58</v>
      </c>
      <c r="R456" s="94">
        <v>46114</v>
      </c>
      <c r="S456" s="95"/>
      <c r="T456" s="95" t="s">
        <v>59</v>
      </c>
      <c r="U456" s="95" t="s">
        <v>60</v>
      </c>
      <c r="V456" s="91">
        <v>46114</v>
      </c>
      <c r="W456" s="91" t="s">
        <v>432</v>
      </c>
      <c r="X456" s="91" t="s">
        <v>432</v>
      </c>
      <c r="Y456" s="96"/>
      <c r="Z456" s="89" t="s">
        <v>62</v>
      </c>
      <c r="AA456" s="95"/>
      <c r="AB456" s="95" t="s">
        <v>63</v>
      </c>
      <c r="AC456" s="95" t="s">
        <v>63</v>
      </c>
      <c r="AD456" s="95" t="s">
        <v>63</v>
      </c>
      <c r="AE456" s="95" t="s">
        <v>63</v>
      </c>
      <c r="AF456" s="95" t="s">
        <v>63</v>
      </c>
      <c r="AG456" s="194"/>
      <c r="AH456" s="95" t="s">
        <v>63</v>
      </c>
      <c r="AI456" s="97"/>
      <c r="AJ456" s="97" t="s">
        <v>65</v>
      </c>
      <c r="AK456" s="97" t="s">
        <v>66</v>
      </c>
      <c r="AL456" s="45" t="s">
        <v>67</v>
      </c>
      <c r="AM456" s="160" t="str">
        <f>MONTH(B456)&amp;"/"&amp;YEAR(B456)</f>
        <v>3/2026</v>
      </c>
      <c r="AN456" s="45">
        <f>WEEKNUM(B456)-WEEKNUM(EOMONTH(B456,-1)+1)+1</f>
        <v>4</v>
      </c>
      <c r="AO456" s="45" t="str">
        <f>MONTH(R456)&amp;"/"&amp;YEAR(R456)</f>
        <v>4/2026</v>
      </c>
      <c r="AP456" s="45">
        <f>WEEKNUM(R456)-WEEKNUM(EOMONTH(R456,-1)+1)+1</f>
        <v>1</v>
      </c>
      <c r="AQ456" s="45">
        <f>IF(AU456="S",IF(Q456="1. Aceitou o programa",R456-B456,0),0)</f>
        <v>10</v>
      </c>
      <c r="AR456" s="45">
        <f>IF(AU456="S",IF(AND(S456&lt;&gt;"",R456&lt;&gt;""),S456-R456,0),0)</f>
        <v>0</v>
      </c>
      <c r="AS456" s="45">
        <f>IF(AU456="S",IF(Q456="1. Aceitou o programa",IF(OR(X456="Não se Aplica",X456=""),IF(OR(W456="Não se Aplica",W456=""),0,W456-V456),AVERAGE(X456-W456,W456-V456)),0),0)</f>
        <v>0</v>
      </c>
      <c r="AT456" s="45">
        <f>IF(AU456="S",IF(AND(Q456="1. Aceitou o programa",AB456="Realizada"),IFERROR(IF(AA456="",0,AA456-R456),0),0),0)</f>
        <v>0</v>
      </c>
      <c r="AU456" s="45" t="str">
        <f>_xlfn.XLOOKUP(U456,'Lista Suspensa'!$AA$20:$AA$23,'Lista Suspensa'!$AB$20:$AB$23,"N/A")</f>
        <v>S</v>
      </c>
    </row>
    <row r="457" spans="1:47" ht="12" customHeight="1" x14ac:dyDescent="0.3">
      <c r="A457" s="87" t="s">
        <v>47</v>
      </c>
      <c r="B457" s="88">
        <v>46104</v>
      </c>
      <c r="C457" s="89" t="s">
        <v>48</v>
      </c>
      <c r="D457" s="89" t="s">
        <v>49</v>
      </c>
      <c r="E457" s="189">
        <v>72793756</v>
      </c>
      <c r="F457" s="182" t="s">
        <v>1452</v>
      </c>
      <c r="G457" s="90">
        <v>5483311469</v>
      </c>
      <c r="H457" s="91">
        <v>28950</v>
      </c>
      <c r="I457" s="89"/>
      <c r="J457" s="89" t="s">
        <v>51</v>
      </c>
      <c r="K457" s="89" t="s">
        <v>52</v>
      </c>
      <c r="L457" s="89" t="s">
        <v>85</v>
      </c>
      <c r="M457" s="89" t="s">
        <v>247</v>
      </c>
      <c r="N457" s="89" t="s">
        <v>55</v>
      </c>
      <c r="O457" s="92" t="s">
        <v>1453</v>
      </c>
      <c r="P457" s="93" t="s">
        <v>57</v>
      </c>
      <c r="Q457" s="110" t="s">
        <v>58</v>
      </c>
      <c r="R457" s="94">
        <v>46114</v>
      </c>
      <c r="S457" s="95"/>
      <c r="T457" s="95" t="s">
        <v>59</v>
      </c>
      <c r="U457" s="95" t="s">
        <v>60</v>
      </c>
      <c r="V457" s="91">
        <v>46114</v>
      </c>
      <c r="W457" s="91" t="s">
        <v>432</v>
      </c>
      <c r="X457" s="91" t="s">
        <v>432</v>
      </c>
      <c r="Y457" s="96"/>
      <c r="Z457" s="89" t="s">
        <v>62</v>
      </c>
      <c r="AA457" s="95"/>
      <c r="AB457" s="95" t="s">
        <v>63</v>
      </c>
      <c r="AC457" s="95" t="s">
        <v>63</v>
      </c>
      <c r="AD457" s="95" t="s">
        <v>63</v>
      </c>
      <c r="AE457" s="95" t="s">
        <v>63</v>
      </c>
      <c r="AF457" s="95" t="s">
        <v>63</v>
      </c>
      <c r="AG457" s="194"/>
      <c r="AH457" s="95" t="s">
        <v>63</v>
      </c>
      <c r="AI457" s="97"/>
      <c r="AJ457" s="97" t="s">
        <v>65</v>
      </c>
      <c r="AK457" s="97" t="s">
        <v>66</v>
      </c>
      <c r="AL457" s="45" t="s">
        <v>67</v>
      </c>
      <c r="AM457" s="160" t="str">
        <f>MONTH(B457)&amp;"/"&amp;YEAR(B457)</f>
        <v>3/2026</v>
      </c>
      <c r="AN457" s="45">
        <f>WEEKNUM(B457)-WEEKNUM(EOMONTH(B457,-1)+1)+1</f>
        <v>4</v>
      </c>
      <c r="AO457" s="45" t="str">
        <f>MONTH(R457)&amp;"/"&amp;YEAR(R457)</f>
        <v>4/2026</v>
      </c>
      <c r="AP457" s="45">
        <f>WEEKNUM(R457)-WEEKNUM(EOMONTH(R457,-1)+1)+1</f>
        <v>1</v>
      </c>
      <c r="AQ457" s="45">
        <f>IF(AU457="S",IF(Q457="1. Aceitou o programa",R457-B457,0),0)</f>
        <v>10</v>
      </c>
      <c r="AR457" s="45">
        <f>IF(AU457="S",IF(AND(S457&lt;&gt;"",R457&lt;&gt;""),S457-R457,0),0)</f>
        <v>0</v>
      </c>
      <c r="AS457" s="45">
        <f>IF(AU457="S",IF(Q457="1. Aceitou o programa",IF(OR(X457="Não se Aplica",X457=""),IF(OR(W457="Não se Aplica",W457=""),0,W457-V457),AVERAGE(X457-W457,W457-V457)),0),0)</f>
        <v>0</v>
      </c>
      <c r="AT457" s="45">
        <f>IF(AU457="S",IF(AND(Q457="1. Aceitou o programa",AB457="Realizada"),IFERROR(IF(AA457="",0,AA457-R457),0),0),0)</f>
        <v>0</v>
      </c>
      <c r="AU457" s="45" t="str">
        <f>_xlfn.XLOOKUP(U457,'Lista Suspensa'!$AA$20:$AA$23,'Lista Suspensa'!$AB$20:$AB$23,"N/A")</f>
        <v>S</v>
      </c>
    </row>
    <row r="458" spans="1:47" ht="12" customHeight="1" x14ac:dyDescent="0.3">
      <c r="A458" s="87" t="s">
        <v>47</v>
      </c>
      <c r="B458" s="88">
        <v>46104</v>
      </c>
      <c r="C458" s="89" t="s">
        <v>48</v>
      </c>
      <c r="D458" s="89" t="s">
        <v>49</v>
      </c>
      <c r="E458" s="189">
        <v>74220225</v>
      </c>
      <c r="F458" s="182" t="s">
        <v>1454</v>
      </c>
      <c r="G458" s="90">
        <v>8185825700</v>
      </c>
      <c r="H458" s="91">
        <v>24178</v>
      </c>
      <c r="I458" s="89"/>
      <c r="J458" s="89" t="s">
        <v>51</v>
      </c>
      <c r="K458" s="89" t="s">
        <v>76</v>
      </c>
      <c r="L458" s="89" t="s">
        <v>95</v>
      </c>
      <c r="M458" s="89" t="s">
        <v>222</v>
      </c>
      <c r="N458" s="89" t="s">
        <v>159</v>
      </c>
      <c r="O458" s="92" t="s">
        <v>1455</v>
      </c>
      <c r="P458" s="93" t="s">
        <v>57</v>
      </c>
      <c r="Q458" s="110" t="s">
        <v>58</v>
      </c>
      <c r="R458" s="94">
        <v>46114</v>
      </c>
      <c r="S458" s="95"/>
      <c r="T458" s="95" t="s">
        <v>59</v>
      </c>
      <c r="U458" s="95" t="s">
        <v>60</v>
      </c>
      <c r="V458" s="91">
        <v>46114</v>
      </c>
      <c r="W458" s="91" t="s">
        <v>432</v>
      </c>
      <c r="X458" s="91" t="s">
        <v>432</v>
      </c>
      <c r="Y458" s="96"/>
      <c r="Z458" s="89" t="s">
        <v>62</v>
      </c>
      <c r="AA458" s="95"/>
      <c r="AB458" s="95" t="s">
        <v>63</v>
      </c>
      <c r="AC458" s="95" t="s">
        <v>63</v>
      </c>
      <c r="AD458" s="95" t="s">
        <v>63</v>
      </c>
      <c r="AE458" s="95" t="s">
        <v>63</v>
      </c>
      <c r="AF458" s="95" t="s">
        <v>63</v>
      </c>
      <c r="AG458" s="194"/>
      <c r="AH458" s="95" t="s">
        <v>63</v>
      </c>
      <c r="AI458" s="97"/>
      <c r="AJ458" s="97" t="s">
        <v>65</v>
      </c>
      <c r="AK458" s="97" t="s">
        <v>66</v>
      </c>
      <c r="AL458" s="45" t="s">
        <v>67</v>
      </c>
      <c r="AM458" s="160" t="str">
        <f>MONTH(B458)&amp;"/"&amp;YEAR(B458)</f>
        <v>3/2026</v>
      </c>
      <c r="AN458" s="45">
        <f>WEEKNUM(B458)-WEEKNUM(EOMONTH(B458,-1)+1)+1</f>
        <v>4</v>
      </c>
      <c r="AO458" s="45" t="str">
        <f>MONTH(R458)&amp;"/"&amp;YEAR(R458)</f>
        <v>4/2026</v>
      </c>
      <c r="AP458" s="45">
        <f>WEEKNUM(R458)-WEEKNUM(EOMONTH(R458,-1)+1)+1</f>
        <v>1</v>
      </c>
      <c r="AQ458" s="45">
        <f>IF(AU458="S",IF(Q458="1. Aceitou o programa",R458-B458,0),0)</f>
        <v>10</v>
      </c>
      <c r="AR458" s="45">
        <f>IF(AU458="S",IF(AND(S458&lt;&gt;"",R458&lt;&gt;""),S458-R458,0),0)</f>
        <v>0</v>
      </c>
      <c r="AS458" s="45">
        <f>IF(AU458="S",IF(Q458="1. Aceitou o programa",IF(OR(X458="Não se Aplica",X458=""),IF(OR(W458="Não se Aplica",W458=""),0,W458-V458),AVERAGE(X458-W458,W458-V458)),0),0)</f>
        <v>0</v>
      </c>
      <c r="AT458" s="45">
        <f>IF(AU458="S",IF(AND(Q458="1. Aceitou o programa",AB458="Realizada"),IFERROR(IF(AA458="",0,AA458-R458),0),0),0)</f>
        <v>0</v>
      </c>
      <c r="AU458" s="45" t="str">
        <f>_xlfn.XLOOKUP(U458,'Lista Suspensa'!$AA$20:$AA$23,'Lista Suspensa'!$AB$20:$AB$23,"N/A")</f>
        <v>S</v>
      </c>
    </row>
    <row r="459" spans="1:47" ht="12" customHeight="1" x14ac:dyDescent="0.3">
      <c r="A459" s="87" t="s">
        <v>47</v>
      </c>
      <c r="B459" s="88">
        <v>46104</v>
      </c>
      <c r="C459" s="89" t="s">
        <v>48</v>
      </c>
      <c r="D459" s="89" t="s">
        <v>49</v>
      </c>
      <c r="E459" s="189">
        <v>88368912</v>
      </c>
      <c r="F459" s="182" t="s">
        <v>1456</v>
      </c>
      <c r="G459" s="90">
        <v>29412977824</v>
      </c>
      <c r="H459" s="91">
        <v>29360</v>
      </c>
      <c r="I459" s="89"/>
      <c r="J459" s="89" t="s">
        <v>51</v>
      </c>
      <c r="K459" s="89" t="s">
        <v>52</v>
      </c>
      <c r="L459" s="89" t="s">
        <v>1457</v>
      </c>
      <c r="M459" s="89" t="s">
        <v>1458</v>
      </c>
      <c r="N459" s="89" t="s">
        <v>137</v>
      </c>
      <c r="O459" s="92" t="s">
        <v>1459</v>
      </c>
      <c r="P459" s="93" t="s">
        <v>57</v>
      </c>
      <c r="Q459" s="110" t="s">
        <v>58</v>
      </c>
      <c r="R459" s="94">
        <v>46114</v>
      </c>
      <c r="S459" s="95"/>
      <c r="T459" s="95" t="s">
        <v>59</v>
      </c>
      <c r="U459" s="95" t="s">
        <v>60</v>
      </c>
      <c r="V459" s="91">
        <v>46114</v>
      </c>
      <c r="W459" s="91" t="s">
        <v>432</v>
      </c>
      <c r="X459" s="91" t="s">
        <v>432</v>
      </c>
      <c r="Y459" s="96"/>
      <c r="Z459" s="89" t="s">
        <v>62</v>
      </c>
      <c r="AA459" s="95"/>
      <c r="AB459" s="95" t="s">
        <v>63</v>
      </c>
      <c r="AC459" s="95" t="s">
        <v>63</v>
      </c>
      <c r="AD459" s="95" t="s">
        <v>63</v>
      </c>
      <c r="AE459" s="95" t="s">
        <v>63</v>
      </c>
      <c r="AF459" s="95" t="s">
        <v>63</v>
      </c>
      <c r="AG459" s="194"/>
      <c r="AH459" s="95" t="s">
        <v>63</v>
      </c>
      <c r="AI459" s="97"/>
      <c r="AJ459" s="97" t="s">
        <v>65</v>
      </c>
      <c r="AK459" s="97" t="s">
        <v>66</v>
      </c>
      <c r="AL459" s="45" t="s">
        <v>67</v>
      </c>
      <c r="AM459" s="160" t="str">
        <f>MONTH(B459)&amp;"/"&amp;YEAR(B459)</f>
        <v>3/2026</v>
      </c>
      <c r="AN459" s="45">
        <f>WEEKNUM(B459)-WEEKNUM(EOMONTH(B459,-1)+1)+1</f>
        <v>4</v>
      </c>
      <c r="AO459" s="45" t="str">
        <f>MONTH(R459)&amp;"/"&amp;YEAR(R459)</f>
        <v>4/2026</v>
      </c>
      <c r="AP459" s="45">
        <f>WEEKNUM(R459)-WEEKNUM(EOMONTH(R459,-1)+1)+1</f>
        <v>1</v>
      </c>
      <c r="AQ459" s="45">
        <f>IF(AU459="S",IF(Q459="1. Aceitou o programa",R459-B459,0),0)</f>
        <v>10</v>
      </c>
      <c r="AR459" s="45">
        <f>IF(AU459="S",IF(AND(S459&lt;&gt;"",R459&lt;&gt;""),S459-R459,0),0)</f>
        <v>0</v>
      </c>
      <c r="AS459" s="45">
        <f>IF(AU459="S",IF(Q459="1. Aceitou o programa",IF(OR(X459="Não se Aplica",X459=""),IF(OR(W459="Não se Aplica",W459=""),0,W459-V459),AVERAGE(X459-W459,W459-V459)),0),0)</f>
        <v>0</v>
      </c>
      <c r="AT459" s="45">
        <f>IF(AU459="S",IF(AND(Q459="1. Aceitou o programa",AB459="Realizada"),IFERROR(IF(AA459="",0,AA459-R459),0),0),0)</f>
        <v>0</v>
      </c>
      <c r="AU459" s="45" t="str">
        <f>_xlfn.XLOOKUP(U459,'Lista Suspensa'!$AA$20:$AA$23,'Lista Suspensa'!$AB$20:$AB$23,"N/A")</f>
        <v>S</v>
      </c>
    </row>
    <row r="460" spans="1:47" ht="12" customHeight="1" x14ac:dyDescent="0.3">
      <c r="A460" s="87" t="s">
        <v>47</v>
      </c>
      <c r="B460" s="88">
        <v>46104</v>
      </c>
      <c r="C460" s="89" t="s">
        <v>48</v>
      </c>
      <c r="D460" s="89" t="s">
        <v>49</v>
      </c>
      <c r="E460" s="189">
        <v>85324428</v>
      </c>
      <c r="F460" s="182" t="s">
        <v>1460</v>
      </c>
      <c r="G460" s="90">
        <v>38846654803</v>
      </c>
      <c r="H460" s="91">
        <v>33386</v>
      </c>
      <c r="I460" s="89"/>
      <c r="J460" s="89" t="s">
        <v>84</v>
      </c>
      <c r="K460" s="89" t="s">
        <v>52</v>
      </c>
      <c r="L460" s="89" t="s">
        <v>85</v>
      </c>
      <c r="M460" s="89" t="s">
        <v>1461</v>
      </c>
      <c r="N460" s="89" t="s">
        <v>79</v>
      </c>
      <c r="O460" s="92" t="s">
        <v>1462</v>
      </c>
      <c r="P460" s="93" t="s">
        <v>57</v>
      </c>
      <c r="Q460" s="110" t="s">
        <v>58</v>
      </c>
      <c r="R460" s="94">
        <v>46114</v>
      </c>
      <c r="S460" s="95"/>
      <c r="T460" s="95" t="s">
        <v>59</v>
      </c>
      <c r="U460" s="95" t="s">
        <v>60</v>
      </c>
      <c r="V460" s="91">
        <v>46114</v>
      </c>
      <c r="W460" s="91" t="s">
        <v>432</v>
      </c>
      <c r="X460" s="91" t="s">
        <v>432</v>
      </c>
      <c r="Y460" s="96"/>
      <c r="Z460" s="89" t="s">
        <v>62</v>
      </c>
      <c r="AA460" s="95"/>
      <c r="AB460" s="95" t="s">
        <v>63</v>
      </c>
      <c r="AC460" s="95" t="s">
        <v>63</v>
      </c>
      <c r="AD460" s="95" t="s">
        <v>63</v>
      </c>
      <c r="AE460" s="95" t="s">
        <v>63</v>
      </c>
      <c r="AF460" s="95" t="s">
        <v>63</v>
      </c>
      <c r="AG460" s="194"/>
      <c r="AH460" s="95" t="s">
        <v>63</v>
      </c>
      <c r="AI460" s="97"/>
      <c r="AJ460" s="97" t="s">
        <v>65</v>
      </c>
      <c r="AK460" s="97" t="s">
        <v>66</v>
      </c>
      <c r="AL460" s="45" t="s">
        <v>67</v>
      </c>
      <c r="AM460" s="160" t="str">
        <f>MONTH(B460)&amp;"/"&amp;YEAR(B460)</f>
        <v>3/2026</v>
      </c>
      <c r="AN460" s="45">
        <f>WEEKNUM(B460)-WEEKNUM(EOMONTH(B460,-1)+1)+1</f>
        <v>4</v>
      </c>
      <c r="AO460" s="45" t="str">
        <f>MONTH(R460)&amp;"/"&amp;YEAR(R460)</f>
        <v>4/2026</v>
      </c>
      <c r="AP460" s="45">
        <f>WEEKNUM(R460)-WEEKNUM(EOMONTH(R460,-1)+1)+1</f>
        <v>1</v>
      </c>
      <c r="AQ460" s="45">
        <f>IF(AU460="S",IF(Q460="1. Aceitou o programa",R460-B460,0),0)</f>
        <v>10</v>
      </c>
      <c r="AR460" s="45">
        <f>IF(AU460="S",IF(AND(S460&lt;&gt;"",R460&lt;&gt;""),S460-R460,0),0)</f>
        <v>0</v>
      </c>
      <c r="AS460" s="45">
        <f>IF(AU460="S",IF(Q460="1. Aceitou o programa",IF(OR(X460="Não se Aplica",X460=""),IF(OR(W460="Não se Aplica",W460=""),0,W460-V460),AVERAGE(X460-W460,W460-V460)),0),0)</f>
        <v>0</v>
      </c>
      <c r="AT460" s="45">
        <f>IF(AU460="S",IF(AND(Q460="1. Aceitou o programa",AB460="Realizada"),IFERROR(IF(AA460="",0,AA460-R460),0),0),0)</f>
        <v>0</v>
      </c>
      <c r="AU460" s="45" t="str">
        <f>_xlfn.XLOOKUP(U460,'Lista Suspensa'!$AA$20:$AA$23,'Lista Suspensa'!$AB$20:$AB$23,"N/A")</f>
        <v>S</v>
      </c>
    </row>
    <row r="461" spans="1:47" ht="12" customHeight="1" x14ac:dyDescent="0.3">
      <c r="A461" s="87" t="s">
        <v>47</v>
      </c>
      <c r="B461" s="88">
        <v>46104</v>
      </c>
      <c r="C461" s="89" t="s">
        <v>48</v>
      </c>
      <c r="D461" s="89" t="s">
        <v>49</v>
      </c>
      <c r="E461" s="189">
        <v>821025988</v>
      </c>
      <c r="F461" s="182" t="s">
        <v>1463</v>
      </c>
      <c r="G461" s="90">
        <v>74721372787</v>
      </c>
      <c r="H461" s="91">
        <v>22807</v>
      </c>
      <c r="I461" s="89"/>
      <c r="J461" s="89" t="s">
        <v>51</v>
      </c>
      <c r="K461" s="89" t="s">
        <v>76</v>
      </c>
      <c r="L461" s="89" t="s">
        <v>95</v>
      </c>
      <c r="M461" s="89" t="s">
        <v>1464</v>
      </c>
      <c r="N461" s="89" t="s">
        <v>159</v>
      </c>
      <c r="O461" s="92" t="s">
        <v>1465</v>
      </c>
      <c r="P461" s="93" t="s">
        <v>57</v>
      </c>
      <c r="Q461" s="110" t="s">
        <v>58</v>
      </c>
      <c r="R461" s="94">
        <v>46114</v>
      </c>
      <c r="S461" s="95"/>
      <c r="T461" s="95" t="s">
        <v>59</v>
      </c>
      <c r="U461" s="95" t="s">
        <v>60</v>
      </c>
      <c r="V461" s="91">
        <v>46114</v>
      </c>
      <c r="W461" s="91" t="s">
        <v>432</v>
      </c>
      <c r="X461" s="91" t="s">
        <v>432</v>
      </c>
      <c r="Y461" s="96"/>
      <c r="Z461" s="89" t="s">
        <v>62</v>
      </c>
      <c r="AA461" s="95"/>
      <c r="AB461" s="95" t="s">
        <v>63</v>
      </c>
      <c r="AC461" s="95" t="s">
        <v>63</v>
      </c>
      <c r="AD461" s="95" t="s">
        <v>63</v>
      </c>
      <c r="AE461" s="95" t="s">
        <v>63</v>
      </c>
      <c r="AF461" s="95" t="s">
        <v>63</v>
      </c>
      <c r="AG461" s="194"/>
      <c r="AH461" s="95" t="s">
        <v>63</v>
      </c>
      <c r="AI461" s="97"/>
      <c r="AJ461" s="97" t="s">
        <v>65</v>
      </c>
      <c r="AK461" s="97" t="s">
        <v>66</v>
      </c>
      <c r="AL461" s="45" t="s">
        <v>67</v>
      </c>
      <c r="AM461" s="160" t="str">
        <f>MONTH(B461)&amp;"/"&amp;YEAR(B461)</f>
        <v>3/2026</v>
      </c>
      <c r="AN461" s="45">
        <f>WEEKNUM(B461)-WEEKNUM(EOMONTH(B461,-1)+1)+1</f>
        <v>4</v>
      </c>
      <c r="AO461" s="45" t="str">
        <f>MONTH(R461)&amp;"/"&amp;YEAR(R461)</f>
        <v>4/2026</v>
      </c>
      <c r="AP461" s="45">
        <f>WEEKNUM(R461)-WEEKNUM(EOMONTH(R461,-1)+1)+1</f>
        <v>1</v>
      </c>
      <c r="AQ461" s="45">
        <f>IF(AU461="S",IF(Q461="1. Aceitou o programa",R461-B461,0),0)</f>
        <v>10</v>
      </c>
      <c r="AR461" s="45">
        <f>IF(AU461="S",IF(AND(S461&lt;&gt;"",R461&lt;&gt;""),S461-R461,0),0)</f>
        <v>0</v>
      </c>
      <c r="AS461" s="45">
        <f>IF(AU461="S",IF(Q461="1. Aceitou o programa",IF(OR(X461="Não se Aplica",X461=""),IF(OR(W461="Não se Aplica",W461=""),0,W461-V461),AVERAGE(X461-W461,W461-V461)),0),0)</f>
        <v>0</v>
      </c>
      <c r="AT461" s="45">
        <f>IF(AU461="S",IF(AND(Q461="1. Aceitou o programa",AB461="Realizada"),IFERROR(IF(AA461="",0,AA461-R461),0),0),0)</f>
        <v>0</v>
      </c>
      <c r="AU461" s="45" t="str">
        <f>_xlfn.XLOOKUP(U461,'Lista Suspensa'!$AA$20:$AA$23,'Lista Suspensa'!$AB$20:$AB$23,"N/A")</f>
        <v>S</v>
      </c>
    </row>
    <row r="462" spans="1:47" ht="12" customHeight="1" x14ac:dyDescent="0.3">
      <c r="A462" s="87" t="s">
        <v>47</v>
      </c>
      <c r="B462" s="88">
        <v>46104</v>
      </c>
      <c r="C462" s="89" t="s">
        <v>48</v>
      </c>
      <c r="D462" s="89" t="s">
        <v>49</v>
      </c>
      <c r="E462" s="189">
        <v>89292115</v>
      </c>
      <c r="F462" s="182" t="s">
        <v>1466</v>
      </c>
      <c r="G462" s="90">
        <v>4815218366</v>
      </c>
      <c r="H462" s="91">
        <v>33445</v>
      </c>
      <c r="I462" s="89"/>
      <c r="J462" s="89" t="s">
        <v>51</v>
      </c>
      <c r="K462" s="89" t="s">
        <v>52</v>
      </c>
      <c r="L462" s="89" t="s">
        <v>85</v>
      </c>
      <c r="M462" s="89" t="s">
        <v>1467</v>
      </c>
      <c r="N462" s="89" t="s">
        <v>137</v>
      </c>
      <c r="O462" s="92" t="s">
        <v>1468</v>
      </c>
      <c r="P462" s="93" t="s">
        <v>57</v>
      </c>
      <c r="Q462" s="110" t="s">
        <v>58</v>
      </c>
      <c r="R462" s="94">
        <v>46114</v>
      </c>
      <c r="S462" s="95"/>
      <c r="T462" s="95" t="s">
        <v>59</v>
      </c>
      <c r="U462" s="95" t="s">
        <v>60</v>
      </c>
      <c r="V462" s="91">
        <v>46114</v>
      </c>
      <c r="W462" s="91" t="s">
        <v>432</v>
      </c>
      <c r="X462" s="91" t="s">
        <v>432</v>
      </c>
      <c r="Y462" s="96"/>
      <c r="Z462" s="89" t="s">
        <v>62</v>
      </c>
      <c r="AA462" s="95"/>
      <c r="AB462" s="95" t="s">
        <v>63</v>
      </c>
      <c r="AC462" s="95" t="s">
        <v>63</v>
      </c>
      <c r="AD462" s="95" t="s">
        <v>63</v>
      </c>
      <c r="AE462" s="95" t="s">
        <v>63</v>
      </c>
      <c r="AF462" s="95" t="s">
        <v>63</v>
      </c>
      <c r="AG462" s="194"/>
      <c r="AH462" s="95" t="s">
        <v>63</v>
      </c>
      <c r="AI462" s="97"/>
      <c r="AJ462" s="97" t="s">
        <v>65</v>
      </c>
      <c r="AK462" s="97" t="s">
        <v>66</v>
      </c>
      <c r="AL462" s="45" t="s">
        <v>67</v>
      </c>
      <c r="AM462" s="160" t="str">
        <f>MONTH(B462)&amp;"/"&amp;YEAR(B462)</f>
        <v>3/2026</v>
      </c>
      <c r="AN462" s="45">
        <f>WEEKNUM(B462)-WEEKNUM(EOMONTH(B462,-1)+1)+1</f>
        <v>4</v>
      </c>
      <c r="AO462" s="45" t="str">
        <f>MONTH(R462)&amp;"/"&amp;YEAR(R462)</f>
        <v>4/2026</v>
      </c>
      <c r="AP462" s="45">
        <f>WEEKNUM(R462)-WEEKNUM(EOMONTH(R462,-1)+1)+1</f>
        <v>1</v>
      </c>
      <c r="AQ462" s="45">
        <f>IF(AU462="S",IF(Q462="1. Aceitou o programa",R462-B462,0),0)</f>
        <v>10</v>
      </c>
      <c r="AR462" s="45">
        <f>IF(AU462="S",IF(AND(S462&lt;&gt;"",R462&lt;&gt;""),S462-R462,0),0)</f>
        <v>0</v>
      </c>
      <c r="AS462" s="45">
        <f>IF(AU462="S",IF(Q462="1. Aceitou o programa",IF(OR(X462="Não se Aplica",X462=""),IF(OR(W462="Não se Aplica",W462=""),0,W462-V462),AVERAGE(X462-W462,W462-V462)),0),0)</f>
        <v>0</v>
      </c>
      <c r="AT462" s="45">
        <f>IF(AU462="S",IF(AND(Q462="1. Aceitou o programa",AB462="Realizada"),IFERROR(IF(AA462="",0,AA462-R462),0),0),0)</f>
        <v>0</v>
      </c>
      <c r="AU462" s="45" t="str">
        <f>_xlfn.XLOOKUP(U462,'Lista Suspensa'!$AA$20:$AA$23,'Lista Suspensa'!$AB$20:$AB$23,"N/A")</f>
        <v>S</v>
      </c>
    </row>
    <row r="463" spans="1:47" ht="12" customHeight="1" x14ac:dyDescent="0.3">
      <c r="A463" s="87" t="s">
        <v>47</v>
      </c>
      <c r="B463" s="88">
        <v>46104</v>
      </c>
      <c r="C463" s="89" t="s">
        <v>48</v>
      </c>
      <c r="D463" s="89" t="s">
        <v>49</v>
      </c>
      <c r="E463" s="189">
        <v>96054676</v>
      </c>
      <c r="F463" s="182" t="s">
        <v>1469</v>
      </c>
      <c r="G463" s="90">
        <v>13696776777</v>
      </c>
      <c r="H463" s="91">
        <v>35453</v>
      </c>
      <c r="I463" s="89"/>
      <c r="J463" s="89" t="s">
        <v>51</v>
      </c>
      <c r="K463" s="89" t="s">
        <v>76</v>
      </c>
      <c r="L463" s="89" t="s">
        <v>283</v>
      </c>
      <c r="M463" s="89" t="s">
        <v>1470</v>
      </c>
      <c r="N463" s="89" t="s">
        <v>159</v>
      </c>
      <c r="O463" s="92" t="s">
        <v>1471</v>
      </c>
      <c r="P463" s="93" t="s">
        <v>57</v>
      </c>
      <c r="Q463" s="110" t="s">
        <v>58</v>
      </c>
      <c r="R463" s="94">
        <v>46114</v>
      </c>
      <c r="S463" s="95"/>
      <c r="T463" s="95" t="s">
        <v>59</v>
      </c>
      <c r="U463" s="95" t="s">
        <v>60</v>
      </c>
      <c r="V463" s="91">
        <v>46114</v>
      </c>
      <c r="W463" s="91" t="s">
        <v>432</v>
      </c>
      <c r="X463" s="91" t="s">
        <v>432</v>
      </c>
      <c r="Y463" s="96"/>
      <c r="Z463" s="89" t="s">
        <v>62</v>
      </c>
      <c r="AA463" s="95"/>
      <c r="AB463" s="95" t="s">
        <v>63</v>
      </c>
      <c r="AC463" s="95" t="s">
        <v>63</v>
      </c>
      <c r="AD463" s="95" t="s">
        <v>63</v>
      </c>
      <c r="AE463" s="95" t="s">
        <v>63</v>
      </c>
      <c r="AF463" s="95" t="s">
        <v>63</v>
      </c>
      <c r="AG463" s="194"/>
      <c r="AH463" s="95" t="s">
        <v>63</v>
      </c>
      <c r="AI463" s="97"/>
      <c r="AJ463" s="97" t="s">
        <v>65</v>
      </c>
      <c r="AK463" s="97" t="s">
        <v>66</v>
      </c>
      <c r="AL463" s="45" t="s">
        <v>67</v>
      </c>
      <c r="AM463" s="160" t="str">
        <f>MONTH(B463)&amp;"/"&amp;YEAR(B463)</f>
        <v>3/2026</v>
      </c>
      <c r="AN463" s="45">
        <f>WEEKNUM(B463)-WEEKNUM(EOMONTH(B463,-1)+1)+1</f>
        <v>4</v>
      </c>
      <c r="AO463" s="45" t="str">
        <f>MONTH(R463)&amp;"/"&amp;YEAR(R463)</f>
        <v>4/2026</v>
      </c>
      <c r="AP463" s="45">
        <f>WEEKNUM(R463)-WEEKNUM(EOMONTH(R463,-1)+1)+1</f>
        <v>1</v>
      </c>
      <c r="AQ463" s="45">
        <f>IF(AU463="S",IF(Q463="1. Aceitou o programa",R463-B463,0),0)</f>
        <v>10</v>
      </c>
      <c r="AR463" s="45">
        <f>IF(AU463="S",IF(AND(S463&lt;&gt;"",R463&lt;&gt;""),S463-R463,0),0)</f>
        <v>0</v>
      </c>
      <c r="AS463" s="45">
        <f>IF(AU463="S",IF(Q463="1. Aceitou o programa",IF(OR(X463="Não se Aplica",X463=""),IF(OR(W463="Não se Aplica",W463=""),0,W463-V463),AVERAGE(X463-W463,W463-V463)),0),0)</f>
        <v>0</v>
      </c>
      <c r="AT463" s="45">
        <f>IF(AU463="S",IF(AND(Q463="1. Aceitou o programa",AB463="Realizada"),IFERROR(IF(AA463="",0,AA463-R463),0),0),0)</f>
        <v>0</v>
      </c>
      <c r="AU463" s="45" t="str">
        <f>_xlfn.XLOOKUP(U463,'Lista Suspensa'!$AA$20:$AA$23,'Lista Suspensa'!$AB$20:$AB$23,"N/A")</f>
        <v>S</v>
      </c>
    </row>
    <row r="464" spans="1:47" ht="12" customHeight="1" x14ac:dyDescent="0.3">
      <c r="A464" s="87" t="s">
        <v>47</v>
      </c>
      <c r="B464" s="88">
        <v>46104</v>
      </c>
      <c r="C464" s="89" t="s">
        <v>48</v>
      </c>
      <c r="D464" s="89" t="s">
        <v>49</v>
      </c>
      <c r="E464" s="189">
        <v>81017809</v>
      </c>
      <c r="F464" s="182" t="s">
        <v>1472</v>
      </c>
      <c r="G464" s="90">
        <v>13301501710</v>
      </c>
      <c r="H464" s="91">
        <v>32067</v>
      </c>
      <c r="I464" s="89"/>
      <c r="J464" s="89" t="s">
        <v>51</v>
      </c>
      <c r="K464" s="89" t="s">
        <v>76</v>
      </c>
      <c r="L464" s="89" t="s">
        <v>101</v>
      </c>
      <c r="M464" s="89" t="s">
        <v>634</v>
      </c>
      <c r="N464" s="89" t="s">
        <v>159</v>
      </c>
      <c r="O464" s="92" t="s">
        <v>1473</v>
      </c>
      <c r="P464" s="93" t="s">
        <v>57</v>
      </c>
      <c r="Q464" s="110" t="s">
        <v>58</v>
      </c>
      <c r="R464" s="94">
        <v>46114</v>
      </c>
      <c r="S464" s="95"/>
      <c r="T464" s="95" t="s">
        <v>59</v>
      </c>
      <c r="U464" s="95" t="s">
        <v>60</v>
      </c>
      <c r="V464" s="91">
        <v>46114</v>
      </c>
      <c r="W464" s="91" t="s">
        <v>432</v>
      </c>
      <c r="X464" s="91" t="s">
        <v>432</v>
      </c>
      <c r="Y464" s="96"/>
      <c r="Z464" s="89" t="s">
        <v>62</v>
      </c>
      <c r="AA464" s="95"/>
      <c r="AB464" s="95" t="s">
        <v>63</v>
      </c>
      <c r="AC464" s="95" t="s">
        <v>63</v>
      </c>
      <c r="AD464" s="95" t="s">
        <v>63</v>
      </c>
      <c r="AE464" s="95" t="s">
        <v>63</v>
      </c>
      <c r="AF464" s="95" t="s">
        <v>63</v>
      </c>
      <c r="AG464" s="194"/>
      <c r="AH464" s="95" t="s">
        <v>63</v>
      </c>
      <c r="AI464" s="97"/>
      <c r="AJ464" s="97" t="s">
        <v>65</v>
      </c>
      <c r="AK464" s="97" t="s">
        <v>66</v>
      </c>
      <c r="AL464" s="45" t="s">
        <v>67</v>
      </c>
      <c r="AM464" s="160" t="str">
        <f>MONTH(B464)&amp;"/"&amp;YEAR(B464)</f>
        <v>3/2026</v>
      </c>
      <c r="AN464" s="45">
        <f>WEEKNUM(B464)-WEEKNUM(EOMONTH(B464,-1)+1)+1</f>
        <v>4</v>
      </c>
      <c r="AO464" s="45" t="str">
        <f>MONTH(R464)&amp;"/"&amp;YEAR(R464)</f>
        <v>4/2026</v>
      </c>
      <c r="AP464" s="45">
        <f>WEEKNUM(R464)-WEEKNUM(EOMONTH(R464,-1)+1)+1</f>
        <v>1</v>
      </c>
      <c r="AQ464" s="45">
        <f>IF(AU464="S",IF(Q464="1. Aceitou o programa",R464-B464,0),0)</f>
        <v>10</v>
      </c>
      <c r="AR464" s="45">
        <f>IF(AU464="S",IF(AND(S464&lt;&gt;"",R464&lt;&gt;""),S464-R464,0),0)</f>
        <v>0</v>
      </c>
      <c r="AS464" s="45">
        <f>IF(AU464="S",IF(Q464="1. Aceitou o programa",IF(OR(X464="Não se Aplica",X464=""),IF(OR(W464="Não se Aplica",W464=""),0,W464-V464),AVERAGE(X464-W464,W464-V464)),0),0)</f>
        <v>0</v>
      </c>
      <c r="AT464" s="45">
        <f>IF(AU464="S",IF(AND(Q464="1. Aceitou o programa",AB464="Realizada"),IFERROR(IF(AA464="",0,AA464-R464),0),0),0)</f>
        <v>0</v>
      </c>
      <c r="AU464" s="45" t="str">
        <f>_xlfn.XLOOKUP(U464,'Lista Suspensa'!$AA$20:$AA$23,'Lista Suspensa'!$AB$20:$AB$23,"N/A")</f>
        <v>S</v>
      </c>
    </row>
    <row r="465" spans="1:47" ht="12" customHeight="1" x14ac:dyDescent="0.3">
      <c r="A465" s="87" t="s">
        <v>47</v>
      </c>
      <c r="B465" s="88">
        <v>46104</v>
      </c>
      <c r="C465" s="89" t="s">
        <v>48</v>
      </c>
      <c r="D465" s="89" t="s">
        <v>49</v>
      </c>
      <c r="E465" s="189">
        <v>80254870</v>
      </c>
      <c r="F465" s="182" t="s">
        <v>1474</v>
      </c>
      <c r="G465" s="90">
        <v>27087485806</v>
      </c>
      <c r="H465" s="91">
        <v>28577</v>
      </c>
      <c r="I465" s="89"/>
      <c r="J465" s="89" t="s">
        <v>84</v>
      </c>
      <c r="K465" s="89" t="s">
        <v>52</v>
      </c>
      <c r="L465" s="89" t="s">
        <v>85</v>
      </c>
      <c r="M465" s="89" t="s">
        <v>1475</v>
      </c>
      <c r="N465" s="89" t="s">
        <v>79</v>
      </c>
      <c r="O465" s="92" t="s">
        <v>1476</v>
      </c>
      <c r="P465" s="93" t="s">
        <v>57</v>
      </c>
      <c r="Q465" s="110" t="s">
        <v>58</v>
      </c>
      <c r="R465" s="94">
        <v>46114</v>
      </c>
      <c r="S465" s="95"/>
      <c r="T465" s="95" t="s">
        <v>59</v>
      </c>
      <c r="U465" s="95" t="s">
        <v>60</v>
      </c>
      <c r="V465" s="91">
        <v>46114</v>
      </c>
      <c r="W465" s="91" t="s">
        <v>432</v>
      </c>
      <c r="X465" s="91" t="s">
        <v>432</v>
      </c>
      <c r="Y465" s="96"/>
      <c r="Z465" s="89" t="s">
        <v>62</v>
      </c>
      <c r="AA465" s="95"/>
      <c r="AB465" s="95" t="s">
        <v>63</v>
      </c>
      <c r="AC465" s="95" t="s">
        <v>63</v>
      </c>
      <c r="AD465" s="95" t="s">
        <v>63</v>
      </c>
      <c r="AE465" s="95" t="s">
        <v>63</v>
      </c>
      <c r="AF465" s="95" t="s">
        <v>63</v>
      </c>
      <c r="AG465" s="194"/>
      <c r="AH465" s="95" t="s">
        <v>63</v>
      </c>
      <c r="AI465" s="97"/>
      <c r="AJ465" s="97" t="s">
        <v>65</v>
      </c>
      <c r="AK465" s="97" t="s">
        <v>66</v>
      </c>
      <c r="AL465" s="45" t="s">
        <v>67</v>
      </c>
      <c r="AM465" s="160" t="str">
        <f>MONTH(B465)&amp;"/"&amp;YEAR(B465)</f>
        <v>3/2026</v>
      </c>
      <c r="AN465" s="45">
        <f>WEEKNUM(B465)-WEEKNUM(EOMONTH(B465,-1)+1)+1</f>
        <v>4</v>
      </c>
      <c r="AO465" s="45" t="str">
        <f>MONTH(R465)&amp;"/"&amp;YEAR(R465)</f>
        <v>4/2026</v>
      </c>
      <c r="AP465" s="45">
        <f>WEEKNUM(R465)-WEEKNUM(EOMONTH(R465,-1)+1)+1</f>
        <v>1</v>
      </c>
      <c r="AQ465" s="45">
        <f>IF(AU465="S",IF(Q465="1. Aceitou o programa",R465-B465,0),0)</f>
        <v>10</v>
      </c>
      <c r="AR465" s="45">
        <f>IF(AU465="S",IF(AND(S465&lt;&gt;"",R465&lt;&gt;""),S465-R465,0),0)</f>
        <v>0</v>
      </c>
      <c r="AS465" s="45">
        <f>IF(AU465="S",IF(Q465="1. Aceitou o programa",IF(OR(X465="Não se Aplica",X465=""),IF(OR(W465="Não se Aplica",W465=""),0,W465-V465),AVERAGE(X465-W465,W465-V465)),0),0)</f>
        <v>0</v>
      </c>
      <c r="AT465" s="45">
        <f>IF(AU465="S",IF(AND(Q465="1. Aceitou o programa",AB465="Realizada"),IFERROR(IF(AA465="",0,AA465-R465),0),0),0)</f>
        <v>0</v>
      </c>
      <c r="AU465" s="45" t="str">
        <f>_xlfn.XLOOKUP(U465,'Lista Suspensa'!$AA$20:$AA$23,'Lista Suspensa'!$AB$20:$AB$23,"N/A")</f>
        <v>S</v>
      </c>
    </row>
    <row r="466" spans="1:47" ht="12" customHeight="1" x14ac:dyDescent="0.3">
      <c r="A466" s="87" t="s">
        <v>47</v>
      </c>
      <c r="B466" s="88">
        <v>46104</v>
      </c>
      <c r="C466" s="89" t="s">
        <v>48</v>
      </c>
      <c r="D466" s="89" t="s">
        <v>49</v>
      </c>
      <c r="E466" s="189">
        <v>596936788</v>
      </c>
      <c r="F466" s="182" t="s">
        <v>1477</v>
      </c>
      <c r="G466" s="90">
        <v>37429572871</v>
      </c>
      <c r="H466" s="91">
        <v>31260</v>
      </c>
      <c r="I466" s="89"/>
      <c r="J466" s="89" t="s">
        <v>51</v>
      </c>
      <c r="K466" s="89" t="s">
        <v>52</v>
      </c>
      <c r="L466" s="89" t="s">
        <v>85</v>
      </c>
      <c r="M466" s="89" t="s">
        <v>1478</v>
      </c>
      <c r="N466" s="89" t="s">
        <v>159</v>
      </c>
      <c r="O466" s="92" t="s">
        <v>1479</v>
      </c>
      <c r="P466" s="93" t="s">
        <v>57</v>
      </c>
      <c r="Q466" s="110" t="s">
        <v>58</v>
      </c>
      <c r="R466" s="94">
        <v>46114</v>
      </c>
      <c r="S466" s="95"/>
      <c r="T466" s="95" t="s">
        <v>59</v>
      </c>
      <c r="U466" s="95" t="s">
        <v>60</v>
      </c>
      <c r="V466" s="91">
        <v>46114</v>
      </c>
      <c r="W466" s="91" t="s">
        <v>432</v>
      </c>
      <c r="X466" s="91" t="s">
        <v>432</v>
      </c>
      <c r="Y466" s="96"/>
      <c r="Z466" s="89" t="s">
        <v>62</v>
      </c>
      <c r="AA466" s="95"/>
      <c r="AB466" s="95" t="s">
        <v>63</v>
      </c>
      <c r="AC466" s="95" t="s">
        <v>63</v>
      </c>
      <c r="AD466" s="95" t="s">
        <v>63</v>
      </c>
      <c r="AE466" s="95" t="s">
        <v>63</v>
      </c>
      <c r="AF466" s="95" t="s">
        <v>63</v>
      </c>
      <c r="AG466" s="194"/>
      <c r="AH466" s="95" t="s">
        <v>63</v>
      </c>
      <c r="AI466" s="97"/>
      <c r="AJ466" s="97" t="s">
        <v>65</v>
      </c>
      <c r="AK466" s="97" t="s">
        <v>66</v>
      </c>
      <c r="AL466" s="45" t="s">
        <v>67</v>
      </c>
      <c r="AM466" s="160" t="str">
        <f>MONTH(B466)&amp;"/"&amp;YEAR(B466)</f>
        <v>3/2026</v>
      </c>
      <c r="AN466" s="45">
        <f>WEEKNUM(B466)-WEEKNUM(EOMONTH(B466,-1)+1)+1</f>
        <v>4</v>
      </c>
      <c r="AO466" s="45" t="str">
        <f>MONTH(R466)&amp;"/"&amp;YEAR(R466)</f>
        <v>4/2026</v>
      </c>
      <c r="AP466" s="45">
        <f>WEEKNUM(R466)-WEEKNUM(EOMONTH(R466,-1)+1)+1</f>
        <v>1</v>
      </c>
      <c r="AQ466" s="45">
        <f>IF(AU466="S",IF(Q466="1. Aceitou o programa",R466-B466,0),0)</f>
        <v>10</v>
      </c>
      <c r="AR466" s="45">
        <f>IF(AU466="S",IF(AND(S466&lt;&gt;"",R466&lt;&gt;""),S466-R466,0),0)</f>
        <v>0</v>
      </c>
      <c r="AS466" s="45">
        <f>IF(AU466="S",IF(Q466="1. Aceitou o programa",IF(OR(X466="Não se Aplica",X466=""),IF(OR(W466="Não se Aplica",W466=""),0,W466-V466),AVERAGE(X466-W466,W466-V466)),0),0)</f>
        <v>0</v>
      </c>
      <c r="AT466" s="45">
        <f>IF(AU466="S",IF(AND(Q466="1. Aceitou o programa",AB466="Realizada"),IFERROR(IF(AA466="",0,AA466-R466),0),0),0)</f>
        <v>0</v>
      </c>
      <c r="AU466" s="45" t="str">
        <f>_xlfn.XLOOKUP(U466,'Lista Suspensa'!$AA$20:$AA$23,'Lista Suspensa'!$AB$20:$AB$23,"N/A")</f>
        <v>S</v>
      </c>
    </row>
    <row r="467" spans="1:47" ht="12" customHeight="1" x14ac:dyDescent="0.3">
      <c r="A467" s="87" t="s">
        <v>47</v>
      </c>
      <c r="B467" s="88">
        <v>46104</v>
      </c>
      <c r="C467" s="89" t="s">
        <v>48</v>
      </c>
      <c r="D467" s="89" t="s">
        <v>49</v>
      </c>
      <c r="E467" s="189">
        <v>81583453</v>
      </c>
      <c r="F467" s="182" t="s">
        <v>1480</v>
      </c>
      <c r="G467" s="90">
        <v>28935325864</v>
      </c>
      <c r="H467" s="91">
        <v>29821</v>
      </c>
      <c r="I467" s="89"/>
      <c r="J467" s="89" t="s">
        <v>51</v>
      </c>
      <c r="K467" s="89" t="s">
        <v>52</v>
      </c>
      <c r="L467" s="89" t="s">
        <v>85</v>
      </c>
      <c r="M467" s="89" t="s">
        <v>712</v>
      </c>
      <c r="N467" s="89" t="s">
        <v>137</v>
      </c>
      <c r="O467" s="92" t="s">
        <v>1481</v>
      </c>
      <c r="P467" s="93" t="s">
        <v>57</v>
      </c>
      <c r="Q467" s="110" t="s">
        <v>58</v>
      </c>
      <c r="R467" s="94">
        <v>46114</v>
      </c>
      <c r="S467" s="95"/>
      <c r="T467" s="95" t="s">
        <v>59</v>
      </c>
      <c r="U467" s="95" t="s">
        <v>60</v>
      </c>
      <c r="V467" s="91">
        <v>46114</v>
      </c>
      <c r="W467" s="91" t="s">
        <v>432</v>
      </c>
      <c r="X467" s="91" t="s">
        <v>432</v>
      </c>
      <c r="Y467" s="96"/>
      <c r="Z467" s="89" t="s">
        <v>62</v>
      </c>
      <c r="AA467" s="95"/>
      <c r="AB467" s="95" t="s">
        <v>63</v>
      </c>
      <c r="AC467" s="95" t="s">
        <v>63</v>
      </c>
      <c r="AD467" s="95" t="s">
        <v>63</v>
      </c>
      <c r="AE467" s="95" t="s">
        <v>63</v>
      </c>
      <c r="AF467" s="95" t="s">
        <v>63</v>
      </c>
      <c r="AG467" s="194"/>
      <c r="AH467" s="95" t="s">
        <v>63</v>
      </c>
      <c r="AI467" s="97"/>
      <c r="AJ467" s="97" t="s">
        <v>65</v>
      </c>
      <c r="AK467" s="97" t="s">
        <v>66</v>
      </c>
      <c r="AL467" s="45" t="s">
        <v>67</v>
      </c>
      <c r="AM467" s="160" t="str">
        <f>MONTH(B467)&amp;"/"&amp;YEAR(B467)</f>
        <v>3/2026</v>
      </c>
      <c r="AN467" s="45">
        <f>WEEKNUM(B467)-WEEKNUM(EOMONTH(B467,-1)+1)+1</f>
        <v>4</v>
      </c>
      <c r="AO467" s="45" t="str">
        <f>MONTH(R467)&amp;"/"&amp;YEAR(R467)</f>
        <v>4/2026</v>
      </c>
      <c r="AP467" s="45">
        <f>WEEKNUM(R467)-WEEKNUM(EOMONTH(R467,-1)+1)+1</f>
        <v>1</v>
      </c>
      <c r="AQ467" s="45">
        <f>IF(AU467="S",IF(Q467="1. Aceitou o programa",R467-B467,0),0)</f>
        <v>10</v>
      </c>
      <c r="AR467" s="45">
        <f>IF(AU467="S",IF(AND(S467&lt;&gt;"",R467&lt;&gt;""),S467-R467,0),0)</f>
        <v>0</v>
      </c>
      <c r="AS467" s="45">
        <f>IF(AU467="S",IF(Q467="1. Aceitou o programa",IF(OR(X467="Não se Aplica",X467=""),IF(OR(W467="Não se Aplica",W467=""),0,W467-V467),AVERAGE(X467-W467,W467-V467)),0),0)</f>
        <v>0</v>
      </c>
      <c r="AT467" s="45">
        <f>IF(AU467="S",IF(AND(Q467="1. Aceitou o programa",AB467="Realizada"),IFERROR(IF(AA467="",0,AA467-R467),0),0),0)</f>
        <v>0</v>
      </c>
      <c r="AU467" s="45" t="str">
        <f>_xlfn.XLOOKUP(U467,'Lista Suspensa'!$AA$20:$AA$23,'Lista Suspensa'!$AB$20:$AB$23,"N/A")</f>
        <v>S</v>
      </c>
    </row>
    <row r="468" spans="1:47" ht="12" customHeight="1" x14ac:dyDescent="0.3">
      <c r="A468" s="87" t="s">
        <v>47</v>
      </c>
      <c r="B468" s="88">
        <v>46104</v>
      </c>
      <c r="C468" s="89" t="s">
        <v>48</v>
      </c>
      <c r="D468" s="89" t="s">
        <v>49</v>
      </c>
      <c r="E468" s="189">
        <v>89270680</v>
      </c>
      <c r="F468" s="182" t="s">
        <v>1482</v>
      </c>
      <c r="G468" s="90">
        <v>41513091875</v>
      </c>
      <c r="H468" s="91">
        <v>34538</v>
      </c>
      <c r="I468" s="89"/>
      <c r="J468" s="89" t="s">
        <v>51</v>
      </c>
      <c r="K468" s="89" t="s">
        <v>52</v>
      </c>
      <c r="L468" s="89" t="s">
        <v>1483</v>
      </c>
      <c r="M468" s="89" t="s">
        <v>1484</v>
      </c>
      <c r="N468" s="89" t="s">
        <v>197</v>
      </c>
      <c r="O468" s="92" t="s">
        <v>1485</v>
      </c>
      <c r="P468" s="93" t="s">
        <v>57</v>
      </c>
      <c r="Q468" s="110" t="s">
        <v>58</v>
      </c>
      <c r="R468" s="94">
        <v>46114</v>
      </c>
      <c r="S468" s="95"/>
      <c r="T468" s="95" t="s">
        <v>59</v>
      </c>
      <c r="U468" s="95" t="s">
        <v>60</v>
      </c>
      <c r="V468" s="91">
        <v>46114</v>
      </c>
      <c r="W468" s="91" t="s">
        <v>432</v>
      </c>
      <c r="X468" s="91" t="s">
        <v>432</v>
      </c>
      <c r="Y468" s="96"/>
      <c r="Z468" s="89" t="s">
        <v>62</v>
      </c>
      <c r="AA468" s="95"/>
      <c r="AB468" s="95" t="s">
        <v>63</v>
      </c>
      <c r="AC468" s="95" t="s">
        <v>63</v>
      </c>
      <c r="AD468" s="95" t="s">
        <v>63</v>
      </c>
      <c r="AE468" s="95" t="s">
        <v>63</v>
      </c>
      <c r="AF468" s="95" t="s">
        <v>63</v>
      </c>
      <c r="AG468" s="194"/>
      <c r="AH468" s="95" t="s">
        <v>63</v>
      </c>
      <c r="AI468" s="97"/>
      <c r="AJ468" s="97" t="s">
        <v>65</v>
      </c>
      <c r="AK468" s="97" t="s">
        <v>66</v>
      </c>
      <c r="AL468" s="45" t="s">
        <v>67</v>
      </c>
      <c r="AM468" s="160" t="str">
        <f>MONTH(B468)&amp;"/"&amp;YEAR(B468)</f>
        <v>3/2026</v>
      </c>
      <c r="AN468" s="45">
        <f>WEEKNUM(B468)-WEEKNUM(EOMONTH(B468,-1)+1)+1</f>
        <v>4</v>
      </c>
      <c r="AO468" s="45" t="str">
        <f>MONTH(R468)&amp;"/"&amp;YEAR(R468)</f>
        <v>4/2026</v>
      </c>
      <c r="AP468" s="45">
        <f>WEEKNUM(R468)-WEEKNUM(EOMONTH(R468,-1)+1)+1</f>
        <v>1</v>
      </c>
      <c r="AQ468" s="45">
        <f>IF(AU468="S",IF(Q468="1. Aceitou o programa",R468-B468,0),0)</f>
        <v>10</v>
      </c>
      <c r="AR468" s="45">
        <f>IF(AU468="S",IF(AND(S468&lt;&gt;"",R468&lt;&gt;""),S468-R468,0),0)</f>
        <v>0</v>
      </c>
      <c r="AS468" s="45">
        <f>IF(AU468="S",IF(Q468="1. Aceitou o programa",IF(OR(X468="Não se Aplica",X468=""),IF(OR(W468="Não se Aplica",W468=""),0,W468-V468),AVERAGE(X468-W468,W468-V468)),0),0)</f>
        <v>0</v>
      </c>
      <c r="AT468" s="45">
        <f>IF(AU468="S",IF(AND(Q468="1. Aceitou o programa",AB468="Realizada"),IFERROR(IF(AA468="",0,AA468-R468),0),0),0)</f>
        <v>0</v>
      </c>
      <c r="AU468" s="45" t="str">
        <f>_xlfn.XLOOKUP(U468,'Lista Suspensa'!$AA$20:$AA$23,'Lista Suspensa'!$AB$20:$AB$23,"N/A")</f>
        <v>S</v>
      </c>
    </row>
    <row r="469" spans="1:47" ht="12" customHeight="1" x14ac:dyDescent="0.3">
      <c r="A469" s="87" t="s">
        <v>47</v>
      </c>
      <c r="B469" s="88">
        <v>46104</v>
      </c>
      <c r="C469" s="89" t="s">
        <v>48</v>
      </c>
      <c r="D469" s="89" t="s">
        <v>49</v>
      </c>
      <c r="E469" s="189">
        <v>71782538</v>
      </c>
      <c r="F469" s="182" t="s">
        <v>1486</v>
      </c>
      <c r="G469" s="90">
        <v>38231268812</v>
      </c>
      <c r="H469" s="91">
        <v>33176</v>
      </c>
      <c r="I469" s="89"/>
      <c r="J469" s="89" t="s">
        <v>84</v>
      </c>
      <c r="K469" s="89" t="s">
        <v>52</v>
      </c>
      <c r="L469" s="89" t="s">
        <v>85</v>
      </c>
      <c r="M469" s="89" t="s">
        <v>1487</v>
      </c>
      <c r="N469" s="89" t="s">
        <v>159</v>
      </c>
      <c r="O469" s="92" t="s">
        <v>1488</v>
      </c>
      <c r="P469" s="93" t="s">
        <v>57</v>
      </c>
      <c r="Q469" s="110" t="s">
        <v>58</v>
      </c>
      <c r="R469" s="94">
        <v>46114</v>
      </c>
      <c r="S469" s="95"/>
      <c r="T469" s="95" t="s">
        <v>59</v>
      </c>
      <c r="U469" s="95" t="s">
        <v>60</v>
      </c>
      <c r="V469" s="91">
        <v>46114</v>
      </c>
      <c r="W469" s="91" t="s">
        <v>432</v>
      </c>
      <c r="X469" s="91" t="s">
        <v>432</v>
      </c>
      <c r="Y469" s="96"/>
      <c r="Z469" s="89" t="s">
        <v>62</v>
      </c>
      <c r="AA469" s="95"/>
      <c r="AB469" s="95" t="s">
        <v>63</v>
      </c>
      <c r="AC469" s="95" t="s">
        <v>63</v>
      </c>
      <c r="AD469" s="95" t="s">
        <v>63</v>
      </c>
      <c r="AE469" s="95" t="s">
        <v>63</v>
      </c>
      <c r="AF469" s="95" t="s">
        <v>63</v>
      </c>
      <c r="AG469" s="194"/>
      <c r="AH469" s="95" t="s">
        <v>63</v>
      </c>
      <c r="AI469" s="97"/>
      <c r="AJ469" s="97" t="s">
        <v>65</v>
      </c>
      <c r="AK469" s="97" t="s">
        <v>66</v>
      </c>
      <c r="AL469" s="45" t="s">
        <v>67</v>
      </c>
      <c r="AM469" s="160" t="str">
        <f>MONTH(B469)&amp;"/"&amp;YEAR(B469)</f>
        <v>3/2026</v>
      </c>
      <c r="AN469" s="45">
        <f>WEEKNUM(B469)-WEEKNUM(EOMONTH(B469,-1)+1)+1</f>
        <v>4</v>
      </c>
      <c r="AO469" s="45" t="str">
        <f>MONTH(R469)&amp;"/"&amp;YEAR(R469)</f>
        <v>4/2026</v>
      </c>
      <c r="AP469" s="45">
        <f>WEEKNUM(R469)-WEEKNUM(EOMONTH(R469,-1)+1)+1</f>
        <v>1</v>
      </c>
      <c r="AQ469" s="45">
        <f>IF(AU469="S",IF(Q469="1. Aceitou o programa",R469-B469,0),0)</f>
        <v>10</v>
      </c>
      <c r="AR469" s="45">
        <f>IF(AU469="S",IF(AND(S469&lt;&gt;"",R469&lt;&gt;""),S469-R469,0),0)</f>
        <v>0</v>
      </c>
      <c r="AS469" s="45">
        <f>IF(AU469="S",IF(Q469="1. Aceitou o programa",IF(OR(X469="Não se Aplica",X469=""),IF(OR(W469="Não se Aplica",W469=""),0,W469-V469),AVERAGE(X469-W469,W469-V469)),0),0)</f>
        <v>0</v>
      </c>
      <c r="AT469" s="45">
        <f>IF(AU469="S",IF(AND(Q469="1. Aceitou o programa",AB469="Realizada"),IFERROR(IF(AA469="",0,AA469-R469),0),0),0)</f>
        <v>0</v>
      </c>
      <c r="AU469" s="45" t="str">
        <f>_xlfn.XLOOKUP(U469,'Lista Suspensa'!$AA$20:$AA$23,'Lista Suspensa'!$AB$20:$AB$23,"N/A")</f>
        <v>S</v>
      </c>
    </row>
    <row r="470" spans="1:47" ht="12" customHeight="1" x14ac:dyDescent="0.3">
      <c r="A470" s="87" t="s">
        <v>47</v>
      </c>
      <c r="B470" s="88">
        <v>46104</v>
      </c>
      <c r="C470" s="89" t="s">
        <v>48</v>
      </c>
      <c r="D470" s="89" t="s">
        <v>49</v>
      </c>
      <c r="E470" s="189">
        <v>81206535</v>
      </c>
      <c r="F470" s="182" t="s">
        <v>1489</v>
      </c>
      <c r="G470" s="90">
        <v>44384919832</v>
      </c>
      <c r="H470" s="91">
        <v>40692</v>
      </c>
      <c r="I470" s="89"/>
      <c r="J470" s="89" t="s">
        <v>51</v>
      </c>
      <c r="K470" s="89" t="s">
        <v>52</v>
      </c>
      <c r="L470" s="89" t="s">
        <v>85</v>
      </c>
      <c r="M470" s="89" t="s">
        <v>1490</v>
      </c>
      <c r="N470" s="89" t="s">
        <v>229</v>
      </c>
      <c r="O470" s="92" t="s">
        <v>1491</v>
      </c>
      <c r="P470" s="93" t="s">
        <v>57</v>
      </c>
      <c r="Q470" s="110" t="s">
        <v>58</v>
      </c>
      <c r="R470" s="94">
        <v>46114</v>
      </c>
      <c r="S470" s="95"/>
      <c r="T470" s="95" t="s">
        <v>59</v>
      </c>
      <c r="U470" s="95" t="s">
        <v>60</v>
      </c>
      <c r="V470" s="91">
        <v>46114</v>
      </c>
      <c r="W470" s="91" t="s">
        <v>432</v>
      </c>
      <c r="X470" s="91" t="s">
        <v>432</v>
      </c>
      <c r="Y470" s="96"/>
      <c r="Z470" s="89" t="s">
        <v>62</v>
      </c>
      <c r="AA470" s="95"/>
      <c r="AB470" s="95" t="s">
        <v>63</v>
      </c>
      <c r="AC470" s="95" t="s">
        <v>63</v>
      </c>
      <c r="AD470" s="95" t="s">
        <v>63</v>
      </c>
      <c r="AE470" s="95" t="s">
        <v>63</v>
      </c>
      <c r="AF470" s="95" t="s">
        <v>63</v>
      </c>
      <c r="AG470" s="194"/>
      <c r="AH470" s="95" t="s">
        <v>63</v>
      </c>
      <c r="AI470" s="97"/>
      <c r="AJ470" s="97" t="s">
        <v>65</v>
      </c>
      <c r="AK470" s="97" t="s">
        <v>66</v>
      </c>
      <c r="AL470" s="45" t="s">
        <v>67</v>
      </c>
      <c r="AM470" s="160" t="str">
        <f>MONTH(B470)&amp;"/"&amp;YEAR(B470)</f>
        <v>3/2026</v>
      </c>
      <c r="AN470" s="45">
        <f>WEEKNUM(B470)-WEEKNUM(EOMONTH(B470,-1)+1)+1</f>
        <v>4</v>
      </c>
      <c r="AO470" s="45" t="str">
        <f>MONTH(R470)&amp;"/"&amp;YEAR(R470)</f>
        <v>4/2026</v>
      </c>
      <c r="AP470" s="45">
        <f>WEEKNUM(R470)-WEEKNUM(EOMONTH(R470,-1)+1)+1</f>
        <v>1</v>
      </c>
      <c r="AQ470" s="45">
        <f>IF(AU470="S",IF(Q470="1. Aceitou o programa",R470-B470,0),0)</f>
        <v>10</v>
      </c>
      <c r="AR470" s="45">
        <f>IF(AU470="S",IF(AND(S470&lt;&gt;"",R470&lt;&gt;""),S470-R470,0),0)</f>
        <v>0</v>
      </c>
      <c r="AS470" s="45">
        <f>IF(AU470="S",IF(Q470="1. Aceitou o programa",IF(OR(X470="Não se Aplica",X470=""),IF(OR(W470="Não se Aplica",W470=""),0,W470-V470),AVERAGE(X470-W470,W470-V470)),0),0)</f>
        <v>0</v>
      </c>
      <c r="AT470" s="45">
        <f>IF(AU470="S",IF(AND(Q470="1. Aceitou o programa",AB470="Realizada"),IFERROR(IF(AA470="",0,AA470-R470),0),0),0)</f>
        <v>0</v>
      </c>
      <c r="AU470" s="45" t="str">
        <f>_xlfn.XLOOKUP(U470,'Lista Suspensa'!$AA$20:$AA$23,'Lista Suspensa'!$AB$20:$AB$23,"N/A")</f>
        <v>S</v>
      </c>
    </row>
    <row r="471" spans="1:47" ht="12" customHeight="1" x14ac:dyDescent="0.3">
      <c r="A471" s="87" t="s">
        <v>47</v>
      </c>
      <c r="B471" s="88">
        <v>46104</v>
      </c>
      <c r="C471" s="89" t="s">
        <v>48</v>
      </c>
      <c r="D471" s="89" t="s">
        <v>49</v>
      </c>
      <c r="E471" s="189">
        <v>95364501</v>
      </c>
      <c r="F471" s="182" t="s">
        <v>1492</v>
      </c>
      <c r="G471" s="90">
        <v>13872588770</v>
      </c>
      <c r="H471" s="91">
        <v>37757</v>
      </c>
      <c r="I471" s="89"/>
      <c r="J471" s="89" t="s">
        <v>84</v>
      </c>
      <c r="K471" s="89" t="s">
        <v>76</v>
      </c>
      <c r="L471" s="89" t="s">
        <v>95</v>
      </c>
      <c r="M471" s="89" t="s">
        <v>971</v>
      </c>
      <c r="N471" s="89" t="s">
        <v>197</v>
      </c>
      <c r="O471" s="92" t="s">
        <v>1493</v>
      </c>
      <c r="P471" s="93" t="s">
        <v>57</v>
      </c>
      <c r="Q471" s="110" t="s">
        <v>58</v>
      </c>
      <c r="R471" s="94">
        <v>46114</v>
      </c>
      <c r="S471" s="95"/>
      <c r="T471" s="95" t="s">
        <v>59</v>
      </c>
      <c r="U471" s="95" t="s">
        <v>60</v>
      </c>
      <c r="V471" s="91">
        <v>46114</v>
      </c>
      <c r="W471" s="91" t="s">
        <v>432</v>
      </c>
      <c r="X471" s="91" t="s">
        <v>432</v>
      </c>
      <c r="Y471" s="96"/>
      <c r="Z471" s="89" t="s">
        <v>62</v>
      </c>
      <c r="AA471" s="95"/>
      <c r="AB471" s="95" t="s">
        <v>63</v>
      </c>
      <c r="AC471" s="95" t="s">
        <v>63</v>
      </c>
      <c r="AD471" s="95" t="s">
        <v>63</v>
      </c>
      <c r="AE471" s="95" t="s">
        <v>63</v>
      </c>
      <c r="AF471" s="95" t="s">
        <v>63</v>
      </c>
      <c r="AG471" s="194"/>
      <c r="AH471" s="95" t="s">
        <v>63</v>
      </c>
      <c r="AI471" s="97"/>
      <c r="AJ471" s="97" t="s">
        <v>65</v>
      </c>
      <c r="AK471" s="97" t="s">
        <v>66</v>
      </c>
      <c r="AL471" s="45" t="s">
        <v>67</v>
      </c>
      <c r="AM471" s="160" t="str">
        <f>MONTH(B471)&amp;"/"&amp;YEAR(B471)</f>
        <v>3/2026</v>
      </c>
      <c r="AN471" s="45">
        <f>WEEKNUM(B471)-WEEKNUM(EOMONTH(B471,-1)+1)+1</f>
        <v>4</v>
      </c>
      <c r="AO471" s="45" t="str">
        <f>MONTH(R471)&amp;"/"&amp;YEAR(R471)</f>
        <v>4/2026</v>
      </c>
      <c r="AP471" s="45">
        <f>WEEKNUM(R471)-WEEKNUM(EOMONTH(R471,-1)+1)+1</f>
        <v>1</v>
      </c>
      <c r="AQ471" s="45">
        <f>IF(AU471="S",IF(Q471="1. Aceitou o programa",R471-B471,0),0)</f>
        <v>10</v>
      </c>
      <c r="AR471" s="45">
        <f>IF(AU471="S",IF(AND(S471&lt;&gt;"",R471&lt;&gt;""),S471-R471,0),0)</f>
        <v>0</v>
      </c>
      <c r="AS471" s="45">
        <f>IF(AU471="S",IF(Q471="1. Aceitou o programa",IF(OR(X471="Não se Aplica",X471=""),IF(OR(W471="Não se Aplica",W471=""),0,W471-V471),AVERAGE(X471-W471,W471-V471)),0),0)</f>
        <v>0</v>
      </c>
      <c r="AT471" s="45">
        <f>IF(AU471="S",IF(AND(Q471="1. Aceitou o programa",AB471="Realizada"),IFERROR(IF(AA471="",0,AA471-R471),0),0),0)</f>
        <v>0</v>
      </c>
      <c r="AU471" s="45" t="str">
        <f>_xlfn.XLOOKUP(U471,'Lista Suspensa'!$AA$20:$AA$23,'Lista Suspensa'!$AB$20:$AB$23,"N/A")</f>
        <v>S</v>
      </c>
    </row>
    <row r="472" spans="1:47" ht="12" customHeight="1" x14ac:dyDescent="0.3">
      <c r="A472" s="87" t="s">
        <v>47</v>
      </c>
      <c r="B472" s="88">
        <v>46104</v>
      </c>
      <c r="C472" s="89" t="s">
        <v>48</v>
      </c>
      <c r="D472" s="89" t="s">
        <v>49</v>
      </c>
      <c r="E472" s="189">
        <v>89014988</v>
      </c>
      <c r="F472" s="182" t="s">
        <v>1494</v>
      </c>
      <c r="G472" s="90">
        <v>31017588821</v>
      </c>
      <c r="H472" s="91">
        <v>30396</v>
      </c>
      <c r="I472" s="89"/>
      <c r="J472" s="89" t="s">
        <v>51</v>
      </c>
      <c r="K472" s="89" t="s">
        <v>52</v>
      </c>
      <c r="L472" s="89" t="s">
        <v>53</v>
      </c>
      <c r="M472" s="89" t="s">
        <v>1389</v>
      </c>
      <c r="N472" s="89" t="s">
        <v>197</v>
      </c>
      <c r="O472" s="92" t="s">
        <v>1495</v>
      </c>
      <c r="P472" s="93" t="s">
        <v>57</v>
      </c>
      <c r="Q472" s="110" t="s">
        <v>58</v>
      </c>
      <c r="R472" s="94">
        <v>46114</v>
      </c>
      <c r="S472" s="95"/>
      <c r="T472" s="95" t="s">
        <v>59</v>
      </c>
      <c r="U472" s="95" t="s">
        <v>60</v>
      </c>
      <c r="V472" s="91">
        <v>46114</v>
      </c>
      <c r="W472" s="91" t="s">
        <v>432</v>
      </c>
      <c r="X472" s="91" t="s">
        <v>432</v>
      </c>
      <c r="Y472" s="96"/>
      <c r="Z472" s="89" t="s">
        <v>62</v>
      </c>
      <c r="AA472" s="95"/>
      <c r="AB472" s="95" t="s">
        <v>63</v>
      </c>
      <c r="AC472" s="95" t="s">
        <v>63</v>
      </c>
      <c r="AD472" s="95" t="s">
        <v>63</v>
      </c>
      <c r="AE472" s="95" t="s">
        <v>63</v>
      </c>
      <c r="AF472" s="95" t="s">
        <v>63</v>
      </c>
      <c r="AG472" s="194"/>
      <c r="AH472" s="95" t="s">
        <v>63</v>
      </c>
      <c r="AI472" s="97"/>
      <c r="AJ472" s="97" t="s">
        <v>65</v>
      </c>
      <c r="AK472" s="97" t="s">
        <v>66</v>
      </c>
      <c r="AL472" s="45" t="s">
        <v>67</v>
      </c>
      <c r="AM472" s="160" t="str">
        <f>MONTH(B472)&amp;"/"&amp;YEAR(B472)</f>
        <v>3/2026</v>
      </c>
      <c r="AN472" s="45">
        <f>WEEKNUM(B472)-WEEKNUM(EOMONTH(B472,-1)+1)+1</f>
        <v>4</v>
      </c>
      <c r="AO472" s="45" t="str">
        <f>MONTH(R472)&amp;"/"&amp;YEAR(R472)</f>
        <v>4/2026</v>
      </c>
      <c r="AP472" s="45">
        <f>WEEKNUM(R472)-WEEKNUM(EOMONTH(R472,-1)+1)+1</f>
        <v>1</v>
      </c>
      <c r="AQ472" s="45">
        <f>IF(AU472="S",IF(Q472="1. Aceitou o programa",R472-B472,0),0)</f>
        <v>10</v>
      </c>
      <c r="AR472" s="45">
        <f>IF(AU472="S",IF(AND(S472&lt;&gt;"",R472&lt;&gt;""),S472-R472,0),0)</f>
        <v>0</v>
      </c>
      <c r="AS472" s="45">
        <f>IF(AU472="S",IF(Q472="1. Aceitou o programa",IF(OR(X472="Não se Aplica",X472=""),IF(OR(W472="Não se Aplica",W472=""),0,W472-V472),AVERAGE(X472-W472,W472-V472)),0),0)</f>
        <v>0</v>
      </c>
      <c r="AT472" s="45">
        <f>IF(AU472="S",IF(AND(Q472="1. Aceitou o programa",AB472="Realizada"),IFERROR(IF(AA472="",0,AA472-R472),0),0),0)</f>
        <v>0</v>
      </c>
      <c r="AU472" s="45" t="str">
        <f>_xlfn.XLOOKUP(U472,'Lista Suspensa'!$AA$20:$AA$23,'Lista Suspensa'!$AB$20:$AB$23,"N/A")</f>
        <v>S</v>
      </c>
    </row>
    <row r="473" spans="1:47" ht="12" customHeight="1" x14ac:dyDescent="0.3">
      <c r="A473" s="87" t="s">
        <v>47</v>
      </c>
      <c r="B473" s="88">
        <v>46104</v>
      </c>
      <c r="C473" s="89" t="s">
        <v>48</v>
      </c>
      <c r="D473" s="89" t="s">
        <v>49</v>
      </c>
      <c r="E473" s="189">
        <v>89014986</v>
      </c>
      <c r="F473" s="182" t="s">
        <v>1496</v>
      </c>
      <c r="G473" s="90">
        <v>41356290833</v>
      </c>
      <c r="H473" s="91">
        <v>34258</v>
      </c>
      <c r="I473" s="89"/>
      <c r="J473" s="89" t="s">
        <v>51</v>
      </c>
      <c r="K473" s="89" t="s">
        <v>52</v>
      </c>
      <c r="L473" s="89" t="s">
        <v>53</v>
      </c>
      <c r="M473" s="89" t="s">
        <v>1497</v>
      </c>
      <c r="N473" s="89" t="s">
        <v>291</v>
      </c>
      <c r="O473" s="92" t="s">
        <v>1498</v>
      </c>
      <c r="P473" s="93" t="s">
        <v>57</v>
      </c>
      <c r="Q473" s="110" t="s">
        <v>58</v>
      </c>
      <c r="R473" s="94">
        <v>46114</v>
      </c>
      <c r="S473" s="95"/>
      <c r="T473" s="95" t="s">
        <v>59</v>
      </c>
      <c r="U473" s="95" t="s">
        <v>60</v>
      </c>
      <c r="V473" s="91">
        <v>46114</v>
      </c>
      <c r="W473" s="91" t="s">
        <v>432</v>
      </c>
      <c r="X473" s="91" t="s">
        <v>432</v>
      </c>
      <c r="Y473" s="96"/>
      <c r="Z473" s="89" t="s">
        <v>62</v>
      </c>
      <c r="AA473" s="95"/>
      <c r="AB473" s="95" t="s">
        <v>63</v>
      </c>
      <c r="AC473" s="95" t="s">
        <v>63</v>
      </c>
      <c r="AD473" s="95" t="s">
        <v>63</v>
      </c>
      <c r="AE473" s="95" t="s">
        <v>63</v>
      </c>
      <c r="AF473" s="95" t="s">
        <v>63</v>
      </c>
      <c r="AG473" s="194"/>
      <c r="AH473" s="95" t="s">
        <v>63</v>
      </c>
      <c r="AI473" s="97"/>
      <c r="AJ473" s="97" t="s">
        <v>65</v>
      </c>
      <c r="AK473" s="97" t="s">
        <v>66</v>
      </c>
      <c r="AL473" s="45" t="s">
        <v>67</v>
      </c>
      <c r="AM473" s="160" t="str">
        <f>MONTH(B473)&amp;"/"&amp;YEAR(B473)</f>
        <v>3/2026</v>
      </c>
      <c r="AN473" s="45">
        <f>WEEKNUM(B473)-WEEKNUM(EOMONTH(B473,-1)+1)+1</f>
        <v>4</v>
      </c>
      <c r="AO473" s="45" t="str">
        <f>MONTH(R473)&amp;"/"&amp;YEAR(R473)</f>
        <v>4/2026</v>
      </c>
      <c r="AP473" s="45">
        <f>WEEKNUM(R473)-WEEKNUM(EOMONTH(R473,-1)+1)+1</f>
        <v>1</v>
      </c>
      <c r="AQ473" s="45">
        <f>IF(AU473="S",IF(Q473="1. Aceitou o programa",R473-B473,0),0)</f>
        <v>10</v>
      </c>
      <c r="AR473" s="45">
        <f>IF(AU473="S",IF(AND(S473&lt;&gt;"",R473&lt;&gt;""),S473-R473,0),0)</f>
        <v>0</v>
      </c>
      <c r="AS473" s="45">
        <f>IF(AU473="S",IF(Q473="1. Aceitou o programa",IF(OR(X473="Não se Aplica",X473=""),IF(OR(W473="Não se Aplica",W473=""),0,W473-V473),AVERAGE(X473-W473,W473-V473)),0),0)</f>
        <v>0</v>
      </c>
      <c r="AT473" s="45">
        <f>IF(AU473="S",IF(AND(Q473="1. Aceitou o programa",AB473="Realizada"),IFERROR(IF(AA473="",0,AA473-R473),0),0),0)</f>
        <v>0</v>
      </c>
      <c r="AU473" s="45" t="str">
        <f>_xlfn.XLOOKUP(U473,'Lista Suspensa'!$AA$20:$AA$23,'Lista Suspensa'!$AB$20:$AB$23,"N/A")</f>
        <v>S</v>
      </c>
    </row>
    <row r="474" spans="1:47" ht="12" customHeight="1" x14ac:dyDescent="0.3">
      <c r="A474" s="87" t="s">
        <v>47</v>
      </c>
      <c r="B474" s="88">
        <v>46104</v>
      </c>
      <c r="C474" s="89" t="s">
        <v>48</v>
      </c>
      <c r="D474" s="89" t="s">
        <v>49</v>
      </c>
      <c r="E474" s="189">
        <v>89052072</v>
      </c>
      <c r="F474" s="182" t="s">
        <v>1499</v>
      </c>
      <c r="G474" s="90">
        <v>36781950835</v>
      </c>
      <c r="H474" s="91">
        <v>31777</v>
      </c>
      <c r="I474" s="89"/>
      <c r="J474" s="89" t="s">
        <v>51</v>
      </c>
      <c r="K474" s="89" t="s">
        <v>52</v>
      </c>
      <c r="L474" s="89" t="s">
        <v>53</v>
      </c>
      <c r="M474" s="89" t="s">
        <v>422</v>
      </c>
      <c r="N474" s="89" t="s">
        <v>197</v>
      </c>
      <c r="O474" s="92" t="s">
        <v>1500</v>
      </c>
      <c r="P474" s="93" t="s">
        <v>57</v>
      </c>
      <c r="Q474" s="110" t="s">
        <v>58</v>
      </c>
      <c r="R474" s="94">
        <v>46114</v>
      </c>
      <c r="S474" s="95"/>
      <c r="T474" s="95" t="s">
        <v>59</v>
      </c>
      <c r="U474" s="95" t="s">
        <v>60</v>
      </c>
      <c r="V474" s="91">
        <v>46114</v>
      </c>
      <c r="W474" s="91" t="s">
        <v>432</v>
      </c>
      <c r="X474" s="91" t="s">
        <v>432</v>
      </c>
      <c r="Y474" s="96"/>
      <c r="Z474" s="89" t="s">
        <v>62</v>
      </c>
      <c r="AA474" s="95"/>
      <c r="AB474" s="95" t="s">
        <v>63</v>
      </c>
      <c r="AC474" s="95" t="s">
        <v>63</v>
      </c>
      <c r="AD474" s="95" t="s">
        <v>63</v>
      </c>
      <c r="AE474" s="95" t="s">
        <v>63</v>
      </c>
      <c r="AF474" s="95" t="s">
        <v>63</v>
      </c>
      <c r="AG474" s="194"/>
      <c r="AH474" s="95" t="s">
        <v>63</v>
      </c>
      <c r="AI474" s="97"/>
      <c r="AJ474" s="97" t="s">
        <v>65</v>
      </c>
      <c r="AK474" s="97" t="s">
        <v>66</v>
      </c>
      <c r="AL474" s="45" t="s">
        <v>67</v>
      </c>
      <c r="AM474" s="160" t="str">
        <f>MONTH(B474)&amp;"/"&amp;YEAR(B474)</f>
        <v>3/2026</v>
      </c>
      <c r="AN474" s="45">
        <f>WEEKNUM(B474)-WEEKNUM(EOMONTH(B474,-1)+1)+1</f>
        <v>4</v>
      </c>
      <c r="AO474" s="45" t="str">
        <f>MONTH(R474)&amp;"/"&amp;YEAR(R474)</f>
        <v>4/2026</v>
      </c>
      <c r="AP474" s="45">
        <f>WEEKNUM(R474)-WEEKNUM(EOMONTH(R474,-1)+1)+1</f>
        <v>1</v>
      </c>
      <c r="AQ474" s="45">
        <f>IF(AU474="S",IF(Q474="1. Aceitou o programa",R474-B474,0),0)</f>
        <v>10</v>
      </c>
      <c r="AR474" s="45">
        <f>IF(AU474="S",IF(AND(S474&lt;&gt;"",R474&lt;&gt;""),S474-R474,0),0)</f>
        <v>0</v>
      </c>
      <c r="AS474" s="45">
        <f>IF(AU474="S",IF(Q474="1. Aceitou o programa",IF(OR(X474="Não se Aplica",X474=""),IF(OR(W474="Não se Aplica",W474=""),0,W474-V474),AVERAGE(X474-W474,W474-V474)),0),0)</f>
        <v>0</v>
      </c>
      <c r="AT474" s="45">
        <f>IF(AU474="S",IF(AND(Q474="1. Aceitou o programa",AB474="Realizada"),IFERROR(IF(AA474="",0,AA474-R474),0),0),0)</f>
        <v>0</v>
      </c>
      <c r="AU474" s="45" t="str">
        <f>_xlfn.XLOOKUP(U474,'Lista Suspensa'!$AA$20:$AA$23,'Lista Suspensa'!$AB$20:$AB$23,"N/A")</f>
        <v>S</v>
      </c>
    </row>
    <row r="475" spans="1:47" ht="12" customHeight="1" x14ac:dyDescent="0.3">
      <c r="A475" s="87" t="s">
        <v>47</v>
      </c>
      <c r="B475" s="88">
        <v>46104</v>
      </c>
      <c r="C475" s="89" t="s">
        <v>48</v>
      </c>
      <c r="D475" s="89" t="s">
        <v>49</v>
      </c>
      <c r="E475" s="189">
        <v>89054343</v>
      </c>
      <c r="F475" s="182" t="s">
        <v>1501</v>
      </c>
      <c r="G475" s="90">
        <v>28353018870</v>
      </c>
      <c r="H475" s="91">
        <v>27702</v>
      </c>
      <c r="I475" s="89"/>
      <c r="J475" s="89" t="s">
        <v>84</v>
      </c>
      <c r="K475" s="89" t="s">
        <v>52</v>
      </c>
      <c r="L475" s="89" t="s">
        <v>53</v>
      </c>
      <c r="M475" s="89" t="s">
        <v>1502</v>
      </c>
      <c r="N475" s="89" t="s">
        <v>197</v>
      </c>
      <c r="O475" s="92" t="s">
        <v>1503</v>
      </c>
      <c r="P475" s="93" t="s">
        <v>57</v>
      </c>
      <c r="Q475" s="110" t="s">
        <v>58</v>
      </c>
      <c r="R475" s="94">
        <v>46114</v>
      </c>
      <c r="S475" s="95"/>
      <c r="T475" s="95" t="s">
        <v>59</v>
      </c>
      <c r="U475" s="95" t="s">
        <v>60</v>
      </c>
      <c r="V475" s="91">
        <v>46114</v>
      </c>
      <c r="W475" s="91" t="s">
        <v>432</v>
      </c>
      <c r="X475" s="91" t="s">
        <v>432</v>
      </c>
      <c r="Y475" s="96"/>
      <c r="Z475" s="89" t="s">
        <v>62</v>
      </c>
      <c r="AA475" s="95"/>
      <c r="AB475" s="95" t="s">
        <v>63</v>
      </c>
      <c r="AC475" s="95" t="s">
        <v>63</v>
      </c>
      <c r="AD475" s="95" t="s">
        <v>63</v>
      </c>
      <c r="AE475" s="95" t="s">
        <v>63</v>
      </c>
      <c r="AF475" s="95" t="s">
        <v>63</v>
      </c>
      <c r="AG475" s="194"/>
      <c r="AH475" s="95" t="s">
        <v>63</v>
      </c>
      <c r="AI475" s="97"/>
      <c r="AJ475" s="97" t="s">
        <v>65</v>
      </c>
      <c r="AK475" s="97" t="s">
        <v>66</v>
      </c>
      <c r="AL475" s="45" t="s">
        <v>67</v>
      </c>
      <c r="AM475" s="160" t="str">
        <f>MONTH(B475)&amp;"/"&amp;YEAR(B475)</f>
        <v>3/2026</v>
      </c>
      <c r="AN475" s="45">
        <f>WEEKNUM(B475)-WEEKNUM(EOMONTH(B475,-1)+1)+1</f>
        <v>4</v>
      </c>
      <c r="AO475" s="45" t="str">
        <f>MONTH(R475)&amp;"/"&amp;YEAR(R475)</f>
        <v>4/2026</v>
      </c>
      <c r="AP475" s="45">
        <f>WEEKNUM(R475)-WEEKNUM(EOMONTH(R475,-1)+1)+1</f>
        <v>1</v>
      </c>
      <c r="AQ475" s="45">
        <f>IF(AU475="S",IF(Q475="1. Aceitou o programa",R475-B475,0),0)</f>
        <v>10</v>
      </c>
      <c r="AR475" s="45">
        <f>IF(AU475="S",IF(AND(S475&lt;&gt;"",R475&lt;&gt;""),S475-R475,0),0)</f>
        <v>0</v>
      </c>
      <c r="AS475" s="45">
        <f>IF(AU475="S",IF(Q475="1. Aceitou o programa",IF(OR(X475="Não se Aplica",X475=""),IF(OR(W475="Não se Aplica",W475=""),0,W475-V475),AVERAGE(X475-W475,W475-V475)),0),0)</f>
        <v>0</v>
      </c>
      <c r="AT475" s="45">
        <f>IF(AU475="S",IF(AND(Q475="1. Aceitou o programa",AB475="Realizada"),IFERROR(IF(AA475="",0,AA475-R475),0),0),0)</f>
        <v>0</v>
      </c>
      <c r="AU475" s="45" t="str">
        <f>_xlfn.XLOOKUP(U475,'Lista Suspensa'!$AA$20:$AA$23,'Lista Suspensa'!$AB$20:$AB$23,"N/A")</f>
        <v>S</v>
      </c>
    </row>
    <row r="476" spans="1:47" ht="12" customHeight="1" x14ac:dyDescent="0.3">
      <c r="A476" s="87" t="s">
        <v>47</v>
      </c>
      <c r="B476" s="88">
        <v>46104</v>
      </c>
      <c r="C476" s="89" t="s">
        <v>48</v>
      </c>
      <c r="D476" s="89" t="s">
        <v>49</v>
      </c>
      <c r="E476" s="189">
        <v>89015222</v>
      </c>
      <c r="F476" s="182" t="s">
        <v>1504</v>
      </c>
      <c r="G476" s="90">
        <v>86351605415</v>
      </c>
      <c r="H476" s="91">
        <v>27025</v>
      </c>
      <c r="I476" s="89"/>
      <c r="J476" s="89" t="s">
        <v>51</v>
      </c>
      <c r="K476" s="89" t="s">
        <v>52</v>
      </c>
      <c r="L476" s="89" t="s">
        <v>85</v>
      </c>
      <c r="M476" s="89" t="s">
        <v>70</v>
      </c>
      <c r="N476" s="89" t="s">
        <v>197</v>
      </c>
      <c r="O476" s="92" t="s">
        <v>1505</v>
      </c>
      <c r="P476" s="93" t="s">
        <v>57</v>
      </c>
      <c r="Q476" s="110" t="s">
        <v>58</v>
      </c>
      <c r="R476" s="94">
        <v>46114</v>
      </c>
      <c r="S476" s="95"/>
      <c r="T476" s="95" t="s">
        <v>59</v>
      </c>
      <c r="U476" s="95" t="s">
        <v>60</v>
      </c>
      <c r="V476" s="91">
        <v>46114</v>
      </c>
      <c r="W476" s="91" t="s">
        <v>432</v>
      </c>
      <c r="X476" s="91" t="s">
        <v>432</v>
      </c>
      <c r="Y476" s="96"/>
      <c r="Z476" s="89" t="s">
        <v>62</v>
      </c>
      <c r="AA476" s="95"/>
      <c r="AB476" s="95" t="s">
        <v>63</v>
      </c>
      <c r="AC476" s="95" t="s">
        <v>63</v>
      </c>
      <c r="AD476" s="95" t="s">
        <v>63</v>
      </c>
      <c r="AE476" s="95" t="s">
        <v>63</v>
      </c>
      <c r="AF476" s="95" t="s">
        <v>63</v>
      </c>
      <c r="AG476" s="194"/>
      <c r="AH476" s="95" t="s">
        <v>63</v>
      </c>
      <c r="AI476" s="97"/>
      <c r="AJ476" s="97" t="s">
        <v>65</v>
      </c>
      <c r="AK476" s="97" t="s">
        <v>66</v>
      </c>
      <c r="AL476" s="45" t="s">
        <v>67</v>
      </c>
      <c r="AM476" s="160" t="str">
        <f>MONTH(B476)&amp;"/"&amp;YEAR(B476)</f>
        <v>3/2026</v>
      </c>
      <c r="AN476" s="45">
        <f>WEEKNUM(B476)-WEEKNUM(EOMONTH(B476,-1)+1)+1</f>
        <v>4</v>
      </c>
      <c r="AO476" s="45" t="str">
        <f>MONTH(R476)&amp;"/"&amp;YEAR(R476)</f>
        <v>4/2026</v>
      </c>
      <c r="AP476" s="45">
        <f>WEEKNUM(R476)-WEEKNUM(EOMONTH(R476,-1)+1)+1</f>
        <v>1</v>
      </c>
      <c r="AQ476" s="45">
        <f>IF(AU476="S",IF(Q476="1. Aceitou o programa",R476-B476,0),0)</f>
        <v>10</v>
      </c>
      <c r="AR476" s="45">
        <f>IF(AU476="S",IF(AND(S476&lt;&gt;"",R476&lt;&gt;""),S476-R476,0),0)</f>
        <v>0</v>
      </c>
      <c r="AS476" s="45">
        <f>IF(AU476="S",IF(Q476="1. Aceitou o programa",IF(OR(X476="Não se Aplica",X476=""),IF(OR(W476="Não se Aplica",W476=""),0,W476-V476),AVERAGE(X476-W476,W476-V476)),0),0)</f>
        <v>0</v>
      </c>
      <c r="AT476" s="45">
        <f>IF(AU476="S",IF(AND(Q476="1. Aceitou o programa",AB476="Realizada"),IFERROR(IF(AA476="",0,AA476-R476),0),0),0)</f>
        <v>0</v>
      </c>
      <c r="AU476" s="45" t="str">
        <f>_xlfn.XLOOKUP(U476,'Lista Suspensa'!$AA$20:$AA$23,'Lista Suspensa'!$AB$20:$AB$23,"N/A")</f>
        <v>S</v>
      </c>
    </row>
    <row r="477" spans="1:47" ht="12" customHeight="1" x14ac:dyDescent="0.3">
      <c r="A477" s="87" t="s">
        <v>47</v>
      </c>
      <c r="B477" s="88">
        <v>46104</v>
      </c>
      <c r="C477" s="89" t="s">
        <v>48</v>
      </c>
      <c r="D477" s="89" t="s">
        <v>49</v>
      </c>
      <c r="E477" s="189">
        <v>89052126</v>
      </c>
      <c r="F477" s="182" t="s">
        <v>1506</v>
      </c>
      <c r="G477" s="90">
        <v>60432756</v>
      </c>
      <c r="H477" s="91">
        <v>24375</v>
      </c>
      <c r="I477" s="89"/>
      <c r="J477" s="89" t="s">
        <v>51</v>
      </c>
      <c r="K477" s="89" t="s">
        <v>76</v>
      </c>
      <c r="L477" s="89" t="s">
        <v>95</v>
      </c>
      <c r="M477" s="89" t="s">
        <v>222</v>
      </c>
      <c r="N477" s="89" t="s">
        <v>197</v>
      </c>
      <c r="O477" s="92" t="s">
        <v>1507</v>
      </c>
      <c r="P477" s="93" t="s">
        <v>57</v>
      </c>
      <c r="Q477" s="110" t="s">
        <v>58</v>
      </c>
      <c r="R477" s="94">
        <v>46114</v>
      </c>
      <c r="S477" s="95"/>
      <c r="T477" s="95" t="s">
        <v>59</v>
      </c>
      <c r="U477" s="95" t="s">
        <v>60</v>
      </c>
      <c r="V477" s="91">
        <v>46114</v>
      </c>
      <c r="W477" s="91" t="s">
        <v>432</v>
      </c>
      <c r="X477" s="91" t="s">
        <v>432</v>
      </c>
      <c r="Y477" s="96"/>
      <c r="Z477" s="89" t="s">
        <v>62</v>
      </c>
      <c r="AA477" s="95"/>
      <c r="AB477" s="95" t="s">
        <v>63</v>
      </c>
      <c r="AC477" s="95" t="s">
        <v>63</v>
      </c>
      <c r="AD477" s="95" t="s">
        <v>63</v>
      </c>
      <c r="AE477" s="95" t="s">
        <v>63</v>
      </c>
      <c r="AF477" s="95" t="s">
        <v>63</v>
      </c>
      <c r="AG477" s="194"/>
      <c r="AH477" s="95" t="s">
        <v>63</v>
      </c>
      <c r="AI477" s="97"/>
      <c r="AJ477" s="97" t="s">
        <v>65</v>
      </c>
      <c r="AK477" s="97" t="s">
        <v>66</v>
      </c>
      <c r="AL477" s="45" t="s">
        <v>67</v>
      </c>
      <c r="AM477" s="160" t="str">
        <f>MONTH(B477)&amp;"/"&amp;YEAR(B477)</f>
        <v>3/2026</v>
      </c>
      <c r="AN477" s="45">
        <f>WEEKNUM(B477)-WEEKNUM(EOMONTH(B477,-1)+1)+1</f>
        <v>4</v>
      </c>
      <c r="AO477" s="45" t="str">
        <f>MONTH(R477)&amp;"/"&amp;YEAR(R477)</f>
        <v>4/2026</v>
      </c>
      <c r="AP477" s="45">
        <f>WEEKNUM(R477)-WEEKNUM(EOMONTH(R477,-1)+1)+1</f>
        <v>1</v>
      </c>
      <c r="AQ477" s="45">
        <f>IF(AU477="S",IF(Q477="1. Aceitou o programa",R477-B477,0),0)</f>
        <v>10</v>
      </c>
      <c r="AR477" s="45">
        <f>IF(AU477="S",IF(AND(S477&lt;&gt;"",R477&lt;&gt;""),S477-R477,0),0)</f>
        <v>0</v>
      </c>
      <c r="AS477" s="45">
        <f>IF(AU477="S",IF(Q477="1. Aceitou o programa",IF(OR(X477="Não se Aplica",X477=""),IF(OR(W477="Não se Aplica",W477=""),0,W477-V477),AVERAGE(X477-W477,W477-V477)),0),0)</f>
        <v>0</v>
      </c>
      <c r="AT477" s="45">
        <f>IF(AU477="S",IF(AND(Q477="1. Aceitou o programa",AB477="Realizada"),IFERROR(IF(AA477="",0,AA477-R477),0),0),0)</f>
        <v>0</v>
      </c>
      <c r="AU477" s="45" t="str">
        <f>_xlfn.XLOOKUP(U477,'Lista Suspensa'!$AA$20:$AA$23,'Lista Suspensa'!$AB$20:$AB$23,"N/A")</f>
        <v>S</v>
      </c>
    </row>
    <row r="478" spans="1:47" ht="12" customHeight="1" x14ac:dyDescent="0.3">
      <c r="A478" s="87" t="s">
        <v>47</v>
      </c>
      <c r="B478" s="88">
        <v>46104</v>
      </c>
      <c r="C478" s="89" t="s">
        <v>48</v>
      </c>
      <c r="D478" s="89" t="s">
        <v>49</v>
      </c>
      <c r="E478" s="189">
        <v>83943197</v>
      </c>
      <c r="F478" s="182" t="s">
        <v>1508</v>
      </c>
      <c r="G478" s="90">
        <v>34080312822</v>
      </c>
      <c r="H478" s="91">
        <v>30453</v>
      </c>
      <c r="I478" s="89"/>
      <c r="J478" s="89" t="s">
        <v>51</v>
      </c>
      <c r="K478" s="89" t="s">
        <v>52</v>
      </c>
      <c r="L478" s="89" t="s">
        <v>85</v>
      </c>
      <c r="M478" s="89" t="s">
        <v>1509</v>
      </c>
      <c r="N478" s="89" t="s">
        <v>137</v>
      </c>
      <c r="O478" s="92" t="s">
        <v>1510</v>
      </c>
      <c r="P478" s="93" t="s">
        <v>57</v>
      </c>
      <c r="Q478" s="110" t="s">
        <v>58</v>
      </c>
      <c r="R478" s="94">
        <v>46114</v>
      </c>
      <c r="S478" s="95"/>
      <c r="T478" s="95" t="s">
        <v>59</v>
      </c>
      <c r="U478" s="95" t="s">
        <v>60</v>
      </c>
      <c r="V478" s="91">
        <v>46114</v>
      </c>
      <c r="W478" s="91" t="s">
        <v>432</v>
      </c>
      <c r="X478" s="91" t="s">
        <v>432</v>
      </c>
      <c r="Y478" s="96"/>
      <c r="Z478" s="89" t="s">
        <v>62</v>
      </c>
      <c r="AA478" s="95"/>
      <c r="AB478" s="95" t="s">
        <v>63</v>
      </c>
      <c r="AC478" s="95" t="s">
        <v>63</v>
      </c>
      <c r="AD478" s="95" t="s">
        <v>63</v>
      </c>
      <c r="AE478" s="95" t="s">
        <v>63</v>
      </c>
      <c r="AF478" s="95" t="s">
        <v>63</v>
      </c>
      <c r="AG478" s="194"/>
      <c r="AH478" s="95" t="s">
        <v>63</v>
      </c>
      <c r="AI478" s="97"/>
      <c r="AJ478" s="97" t="s">
        <v>65</v>
      </c>
      <c r="AK478" s="97" t="s">
        <v>66</v>
      </c>
      <c r="AL478" s="45" t="s">
        <v>67</v>
      </c>
      <c r="AM478" s="160" t="str">
        <f>MONTH(B478)&amp;"/"&amp;YEAR(B478)</f>
        <v>3/2026</v>
      </c>
      <c r="AN478" s="45">
        <f>WEEKNUM(B478)-WEEKNUM(EOMONTH(B478,-1)+1)+1</f>
        <v>4</v>
      </c>
      <c r="AO478" s="45" t="str">
        <f>MONTH(R478)&amp;"/"&amp;YEAR(R478)</f>
        <v>4/2026</v>
      </c>
      <c r="AP478" s="45">
        <f>WEEKNUM(R478)-WEEKNUM(EOMONTH(R478,-1)+1)+1</f>
        <v>1</v>
      </c>
      <c r="AQ478" s="45">
        <f>IF(AU478="S",IF(Q478="1. Aceitou o programa",R478-B478,0),0)</f>
        <v>10</v>
      </c>
      <c r="AR478" s="45">
        <f>IF(AU478="S",IF(AND(S478&lt;&gt;"",R478&lt;&gt;""),S478-R478,0),0)</f>
        <v>0</v>
      </c>
      <c r="AS478" s="45">
        <f>IF(AU478="S",IF(Q478="1. Aceitou o programa",IF(OR(X478="Não se Aplica",X478=""),IF(OR(W478="Não se Aplica",W478=""),0,W478-V478),AVERAGE(X478-W478,W478-V478)),0),0)</f>
        <v>0</v>
      </c>
      <c r="AT478" s="45">
        <f>IF(AU478="S",IF(AND(Q478="1. Aceitou o programa",AB478="Realizada"),IFERROR(IF(AA478="",0,AA478-R478),0),0),0)</f>
        <v>0</v>
      </c>
      <c r="AU478" s="45" t="str">
        <f>_xlfn.XLOOKUP(U478,'Lista Suspensa'!$AA$20:$AA$23,'Lista Suspensa'!$AB$20:$AB$23,"N/A")</f>
        <v>S</v>
      </c>
    </row>
    <row r="479" spans="1:47" ht="12" customHeight="1" x14ac:dyDescent="0.3">
      <c r="A479" s="87" t="s">
        <v>47</v>
      </c>
      <c r="B479" s="88">
        <v>46104</v>
      </c>
      <c r="C479" s="89" t="s">
        <v>48</v>
      </c>
      <c r="D479" s="89" t="s">
        <v>49</v>
      </c>
      <c r="E479" s="189">
        <v>81302886</v>
      </c>
      <c r="F479" s="182" t="s">
        <v>1511</v>
      </c>
      <c r="G479" s="90">
        <v>28822903811</v>
      </c>
      <c r="H479" s="91">
        <v>29701</v>
      </c>
      <c r="I479" s="89"/>
      <c r="J479" s="89" t="s">
        <v>51</v>
      </c>
      <c r="K479" s="89" t="s">
        <v>52</v>
      </c>
      <c r="L479" s="89" t="s">
        <v>85</v>
      </c>
      <c r="M479" s="89" t="s">
        <v>1512</v>
      </c>
      <c r="N479" s="89" t="s">
        <v>229</v>
      </c>
      <c r="O479" s="92" t="s">
        <v>1513</v>
      </c>
      <c r="P479" s="93" t="s">
        <v>57</v>
      </c>
      <c r="Q479" s="110" t="s">
        <v>58</v>
      </c>
      <c r="R479" s="94">
        <v>46114</v>
      </c>
      <c r="S479" s="95"/>
      <c r="T479" s="95" t="s">
        <v>59</v>
      </c>
      <c r="U479" s="95" t="s">
        <v>60</v>
      </c>
      <c r="V479" s="91">
        <v>46114</v>
      </c>
      <c r="W479" s="91" t="s">
        <v>432</v>
      </c>
      <c r="X479" s="91" t="s">
        <v>432</v>
      </c>
      <c r="Y479" s="96"/>
      <c r="Z479" s="89" t="s">
        <v>62</v>
      </c>
      <c r="AA479" s="95"/>
      <c r="AB479" s="95" t="s">
        <v>63</v>
      </c>
      <c r="AC479" s="95" t="s">
        <v>63</v>
      </c>
      <c r="AD479" s="95" t="s">
        <v>63</v>
      </c>
      <c r="AE479" s="95" t="s">
        <v>63</v>
      </c>
      <c r="AF479" s="95" t="s">
        <v>63</v>
      </c>
      <c r="AG479" s="194"/>
      <c r="AH479" s="95" t="s">
        <v>63</v>
      </c>
      <c r="AI479" s="97"/>
      <c r="AJ479" s="97" t="s">
        <v>65</v>
      </c>
      <c r="AK479" s="97" t="s">
        <v>66</v>
      </c>
      <c r="AL479" s="45" t="s">
        <v>67</v>
      </c>
      <c r="AM479" s="160" t="str">
        <f>MONTH(B479)&amp;"/"&amp;YEAR(B479)</f>
        <v>3/2026</v>
      </c>
      <c r="AN479" s="45">
        <f>WEEKNUM(B479)-WEEKNUM(EOMONTH(B479,-1)+1)+1</f>
        <v>4</v>
      </c>
      <c r="AO479" s="45" t="str">
        <f>MONTH(R479)&amp;"/"&amp;YEAR(R479)</f>
        <v>4/2026</v>
      </c>
      <c r="AP479" s="45">
        <f>WEEKNUM(R479)-WEEKNUM(EOMONTH(R479,-1)+1)+1</f>
        <v>1</v>
      </c>
      <c r="AQ479" s="45">
        <f>IF(AU479="S",IF(Q479="1. Aceitou o programa",R479-B479,0),0)</f>
        <v>10</v>
      </c>
      <c r="AR479" s="45">
        <f>IF(AU479="S",IF(AND(S479&lt;&gt;"",R479&lt;&gt;""),S479-R479,0),0)</f>
        <v>0</v>
      </c>
      <c r="AS479" s="45">
        <f>IF(AU479="S",IF(Q479="1. Aceitou o programa",IF(OR(X479="Não se Aplica",X479=""),IF(OR(W479="Não se Aplica",W479=""),0,W479-V479),AVERAGE(X479-W479,W479-V479)),0),0)</f>
        <v>0</v>
      </c>
      <c r="AT479" s="45">
        <f>IF(AU479="S",IF(AND(Q479="1. Aceitou o programa",AB479="Realizada"),IFERROR(IF(AA479="",0,AA479-R479),0),0),0)</f>
        <v>0</v>
      </c>
      <c r="AU479" s="45" t="str">
        <f>_xlfn.XLOOKUP(U479,'Lista Suspensa'!$AA$20:$AA$23,'Lista Suspensa'!$AB$20:$AB$23,"N/A")</f>
        <v>S</v>
      </c>
    </row>
    <row r="480" spans="1:47" ht="12" customHeight="1" x14ac:dyDescent="0.3">
      <c r="A480" s="87" t="s">
        <v>47</v>
      </c>
      <c r="B480" s="88">
        <v>46104</v>
      </c>
      <c r="C480" s="89" t="s">
        <v>48</v>
      </c>
      <c r="D480" s="89" t="s">
        <v>49</v>
      </c>
      <c r="E480" s="189">
        <v>72172200</v>
      </c>
      <c r="F480" s="182" t="s">
        <v>1514</v>
      </c>
      <c r="G480" s="90">
        <v>3751923799</v>
      </c>
      <c r="H480" s="91">
        <v>27971</v>
      </c>
      <c r="I480" s="89"/>
      <c r="J480" s="89" t="s">
        <v>51</v>
      </c>
      <c r="K480" s="89" t="s">
        <v>76</v>
      </c>
      <c r="L480" s="89" t="s">
        <v>95</v>
      </c>
      <c r="M480" s="89" t="s">
        <v>343</v>
      </c>
      <c r="N480" s="89" t="s">
        <v>159</v>
      </c>
      <c r="O480" s="92" t="s">
        <v>1515</v>
      </c>
      <c r="P480" s="93" t="s">
        <v>57</v>
      </c>
      <c r="Q480" s="110" t="s">
        <v>58</v>
      </c>
      <c r="R480" s="94">
        <v>46114</v>
      </c>
      <c r="S480" s="95"/>
      <c r="T480" s="95" t="s">
        <v>59</v>
      </c>
      <c r="U480" s="95" t="s">
        <v>60</v>
      </c>
      <c r="V480" s="91">
        <v>46114</v>
      </c>
      <c r="W480" s="91" t="s">
        <v>432</v>
      </c>
      <c r="X480" s="91" t="s">
        <v>432</v>
      </c>
      <c r="Y480" s="96"/>
      <c r="Z480" s="89" t="s">
        <v>62</v>
      </c>
      <c r="AA480" s="95"/>
      <c r="AB480" s="95" t="s">
        <v>63</v>
      </c>
      <c r="AC480" s="95" t="s">
        <v>63</v>
      </c>
      <c r="AD480" s="95" t="s">
        <v>63</v>
      </c>
      <c r="AE480" s="95" t="s">
        <v>63</v>
      </c>
      <c r="AF480" s="95" t="s">
        <v>63</v>
      </c>
      <c r="AG480" s="194"/>
      <c r="AH480" s="95" t="s">
        <v>63</v>
      </c>
      <c r="AI480" s="97"/>
      <c r="AJ480" s="97" t="s">
        <v>65</v>
      </c>
      <c r="AK480" s="97" t="s">
        <v>66</v>
      </c>
      <c r="AL480" s="45" t="s">
        <v>67</v>
      </c>
      <c r="AM480" s="160" t="str">
        <f>MONTH(B480)&amp;"/"&amp;YEAR(B480)</f>
        <v>3/2026</v>
      </c>
      <c r="AN480" s="45">
        <f>WEEKNUM(B480)-WEEKNUM(EOMONTH(B480,-1)+1)+1</f>
        <v>4</v>
      </c>
      <c r="AO480" s="45" t="str">
        <f>MONTH(R480)&amp;"/"&amp;YEAR(R480)</f>
        <v>4/2026</v>
      </c>
      <c r="AP480" s="45">
        <f>WEEKNUM(R480)-WEEKNUM(EOMONTH(R480,-1)+1)+1</f>
        <v>1</v>
      </c>
      <c r="AQ480" s="45">
        <f>IF(AU480="S",IF(Q480="1. Aceitou o programa",R480-B480,0),0)</f>
        <v>10</v>
      </c>
      <c r="AR480" s="45">
        <f>IF(AU480="S",IF(AND(S480&lt;&gt;"",R480&lt;&gt;""),S480-R480,0),0)</f>
        <v>0</v>
      </c>
      <c r="AS480" s="45">
        <f>IF(AU480="S",IF(Q480="1. Aceitou o programa",IF(OR(X480="Não se Aplica",X480=""),IF(OR(W480="Não se Aplica",W480=""),0,W480-V480),AVERAGE(X480-W480,W480-V480)),0),0)</f>
        <v>0</v>
      </c>
      <c r="AT480" s="45">
        <f>IF(AU480="S",IF(AND(Q480="1. Aceitou o programa",AB480="Realizada"),IFERROR(IF(AA480="",0,AA480-R480),0),0),0)</f>
        <v>0</v>
      </c>
      <c r="AU480" s="45" t="str">
        <f>_xlfn.XLOOKUP(U480,'Lista Suspensa'!$AA$20:$AA$23,'Lista Suspensa'!$AB$20:$AB$23,"N/A")</f>
        <v>S</v>
      </c>
    </row>
    <row r="481" spans="1:47" ht="12" customHeight="1" x14ac:dyDescent="0.3">
      <c r="A481" s="87" t="s">
        <v>47</v>
      </c>
      <c r="B481" s="88">
        <v>46104</v>
      </c>
      <c r="C481" s="89" t="s">
        <v>48</v>
      </c>
      <c r="D481" s="89" t="s">
        <v>49</v>
      </c>
      <c r="E481" s="189">
        <v>72176703</v>
      </c>
      <c r="F481" s="182" t="s">
        <v>1516</v>
      </c>
      <c r="G481" s="90">
        <v>14828265775</v>
      </c>
      <c r="H481" s="91">
        <v>34285</v>
      </c>
      <c r="I481" s="89"/>
      <c r="J481" s="89" t="s">
        <v>51</v>
      </c>
      <c r="K481" s="89" t="s">
        <v>76</v>
      </c>
      <c r="L481" s="89" t="s">
        <v>283</v>
      </c>
      <c r="M481" s="89" t="s">
        <v>334</v>
      </c>
      <c r="N481" s="89" t="s">
        <v>1517</v>
      </c>
      <c r="O481" s="92" t="s">
        <v>1518</v>
      </c>
      <c r="P481" s="93" t="s">
        <v>57</v>
      </c>
      <c r="Q481" s="110" t="s">
        <v>58</v>
      </c>
      <c r="R481" s="94">
        <v>46114</v>
      </c>
      <c r="S481" s="95"/>
      <c r="T481" s="95" t="s">
        <v>59</v>
      </c>
      <c r="U481" s="95" t="s">
        <v>60</v>
      </c>
      <c r="V481" s="91">
        <v>46114</v>
      </c>
      <c r="W481" s="91" t="s">
        <v>432</v>
      </c>
      <c r="X481" s="91" t="s">
        <v>432</v>
      </c>
      <c r="Y481" s="96"/>
      <c r="Z481" s="89" t="s">
        <v>62</v>
      </c>
      <c r="AA481" s="95"/>
      <c r="AB481" s="95" t="s">
        <v>63</v>
      </c>
      <c r="AC481" s="95" t="s">
        <v>63</v>
      </c>
      <c r="AD481" s="95" t="s">
        <v>63</v>
      </c>
      <c r="AE481" s="95" t="s">
        <v>63</v>
      </c>
      <c r="AF481" s="95" t="s">
        <v>63</v>
      </c>
      <c r="AG481" s="194"/>
      <c r="AH481" s="95" t="s">
        <v>63</v>
      </c>
      <c r="AI481" s="97"/>
      <c r="AJ481" s="97" t="s">
        <v>65</v>
      </c>
      <c r="AK481" s="97" t="s">
        <v>66</v>
      </c>
      <c r="AL481" s="45" t="s">
        <v>67</v>
      </c>
      <c r="AM481" s="160" t="str">
        <f>MONTH(B481)&amp;"/"&amp;YEAR(B481)</f>
        <v>3/2026</v>
      </c>
      <c r="AN481" s="45">
        <f>WEEKNUM(B481)-WEEKNUM(EOMONTH(B481,-1)+1)+1</f>
        <v>4</v>
      </c>
      <c r="AO481" s="45" t="str">
        <f>MONTH(R481)&amp;"/"&amp;YEAR(R481)</f>
        <v>4/2026</v>
      </c>
      <c r="AP481" s="45">
        <f>WEEKNUM(R481)-WEEKNUM(EOMONTH(R481,-1)+1)+1</f>
        <v>1</v>
      </c>
      <c r="AQ481" s="45">
        <f>IF(AU481="S",IF(Q481="1. Aceitou o programa",R481-B481,0),0)</f>
        <v>10</v>
      </c>
      <c r="AR481" s="45">
        <f>IF(AU481="S",IF(AND(S481&lt;&gt;"",R481&lt;&gt;""),S481-R481,0),0)</f>
        <v>0</v>
      </c>
      <c r="AS481" s="45">
        <f>IF(AU481="S",IF(Q481="1. Aceitou o programa",IF(OR(X481="Não se Aplica",X481=""),IF(OR(W481="Não se Aplica",W481=""),0,W481-V481),AVERAGE(X481-W481,W481-V481)),0),0)</f>
        <v>0</v>
      </c>
      <c r="AT481" s="45">
        <f>IF(AU481="S",IF(AND(Q481="1. Aceitou o programa",AB481="Realizada"),IFERROR(IF(AA481="",0,AA481-R481),0),0),0)</f>
        <v>0</v>
      </c>
      <c r="AU481" s="45" t="str">
        <f>_xlfn.XLOOKUP(U481,'Lista Suspensa'!$AA$20:$AA$23,'Lista Suspensa'!$AB$20:$AB$23,"N/A")</f>
        <v>S</v>
      </c>
    </row>
    <row r="482" spans="1:47" ht="12" customHeight="1" x14ac:dyDescent="0.3">
      <c r="A482" s="87" t="s">
        <v>47</v>
      </c>
      <c r="B482" s="88">
        <v>46104</v>
      </c>
      <c r="C482" s="89" t="s">
        <v>48</v>
      </c>
      <c r="D482" s="89" t="s">
        <v>49</v>
      </c>
      <c r="E482" s="189">
        <v>72172348</v>
      </c>
      <c r="F482" s="182" t="s">
        <v>1519</v>
      </c>
      <c r="G482" s="90">
        <v>29454771817</v>
      </c>
      <c r="H482" s="91">
        <v>27897</v>
      </c>
      <c r="I482" s="89"/>
      <c r="J482" s="89" t="s">
        <v>51</v>
      </c>
      <c r="K482" s="89" t="s">
        <v>52</v>
      </c>
      <c r="L482" s="89" t="s">
        <v>53</v>
      </c>
      <c r="M482" s="89" t="s">
        <v>167</v>
      </c>
      <c r="N482" s="89" t="s">
        <v>159</v>
      </c>
      <c r="O482" s="92" t="s">
        <v>1520</v>
      </c>
      <c r="P482" s="93" t="s">
        <v>57</v>
      </c>
      <c r="Q482" s="110" t="s">
        <v>58</v>
      </c>
      <c r="R482" s="94">
        <v>46113</v>
      </c>
      <c r="S482" s="95"/>
      <c r="T482" s="95" t="s">
        <v>59</v>
      </c>
      <c r="U482" s="95" t="s">
        <v>60</v>
      </c>
      <c r="V482" s="91">
        <v>46113</v>
      </c>
      <c r="W482" s="91" t="s">
        <v>432</v>
      </c>
      <c r="X482" s="91" t="s">
        <v>432</v>
      </c>
      <c r="Y482" s="96"/>
      <c r="Z482" s="89" t="s">
        <v>62</v>
      </c>
      <c r="AA482" s="95"/>
      <c r="AB482" s="95" t="s">
        <v>63</v>
      </c>
      <c r="AC482" s="95" t="s">
        <v>63</v>
      </c>
      <c r="AD482" s="95" t="s">
        <v>63</v>
      </c>
      <c r="AE482" s="95" t="s">
        <v>63</v>
      </c>
      <c r="AF482" s="95" t="s">
        <v>63</v>
      </c>
      <c r="AG482" s="194"/>
      <c r="AH482" s="95" t="s">
        <v>63</v>
      </c>
      <c r="AI482" s="97"/>
      <c r="AJ482" s="97" t="s">
        <v>65</v>
      </c>
      <c r="AK482" s="97" t="s">
        <v>66</v>
      </c>
      <c r="AL482" s="45" t="s">
        <v>67</v>
      </c>
      <c r="AM482" s="160" t="str">
        <f>MONTH(B482)&amp;"/"&amp;YEAR(B482)</f>
        <v>3/2026</v>
      </c>
      <c r="AN482" s="45">
        <f>WEEKNUM(B482)-WEEKNUM(EOMONTH(B482,-1)+1)+1</f>
        <v>4</v>
      </c>
      <c r="AO482" s="45" t="str">
        <f>MONTH(R482)&amp;"/"&amp;YEAR(R482)</f>
        <v>4/2026</v>
      </c>
      <c r="AP482" s="45">
        <f>WEEKNUM(R482)-WEEKNUM(EOMONTH(R482,-1)+1)+1</f>
        <v>1</v>
      </c>
      <c r="AQ482" s="45">
        <f>IF(AU482="S",IF(Q482="1. Aceitou o programa",R482-B482,0),0)</f>
        <v>9</v>
      </c>
      <c r="AR482" s="45">
        <f>IF(AU482="S",IF(AND(S482&lt;&gt;"",R482&lt;&gt;""),S482-R482,0),0)</f>
        <v>0</v>
      </c>
      <c r="AS482" s="45">
        <f>IF(AU482="S",IF(Q482="1. Aceitou o programa",IF(OR(X482="Não se Aplica",X482=""),IF(OR(W482="Não se Aplica",W482=""),0,W482-V482),AVERAGE(X482-W482,W482-V482)),0),0)</f>
        <v>0</v>
      </c>
      <c r="AT482" s="45">
        <f>IF(AU482="S",IF(AND(Q482="1. Aceitou o programa",AB482="Realizada"),IFERROR(IF(AA482="",0,AA482-R482),0),0),0)</f>
        <v>0</v>
      </c>
      <c r="AU482" s="45" t="str">
        <f>_xlfn.XLOOKUP(U482,'Lista Suspensa'!$AA$20:$AA$23,'Lista Suspensa'!$AB$20:$AB$23,"N/A")</f>
        <v>S</v>
      </c>
    </row>
    <row r="483" spans="1:47" ht="12" customHeight="1" x14ac:dyDescent="0.3">
      <c r="A483" s="87" t="s">
        <v>47</v>
      </c>
      <c r="B483" s="88">
        <v>46104</v>
      </c>
      <c r="C483" s="89" t="s">
        <v>48</v>
      </c>
      <c r="D483" s="89" t="s">
        <v>49</v>
      </c>
      <c r="E483" s="189">
        <v>93962628</v>
      </c>
      <c r="F483" s="182" t="s">
        <v>1521</v>
      </c>
      <c r="G483" s="90">
        <v>15355506780</v>
      </c>
      <c r="H483" s="91">
        <v>35474</v>
      </c>
      <c r="I483" s="89"/>
      <c r="J483" s="89" t="s">
        <v>51</v>
      </c>
      <c r="K483" s="89" t="s">
        <v>76</v>
      </c>
      <c r="L483" s="89" t="s">
        <v>95</v>
      </c>
      <c r="M483" s="89" t="s">
        <v>1522</v>
      </c>
      <c r="N483" s="89" t="s">
        <v>159</v>
      </c>
      <c r="O483" s="92" t="s">
        <v>1523</v>
      </c>
      <c r="P483" s="93" t="s">
        <v>57</v>
      </c>
      <c r="Q483" s="110" t="s">
        <v>58</v>
      </c>
      <c r="R483" s="94">
        <v>46114</v>
      </c>
      <c r="S483" s="95"/>
      <c r="T483" s="95" t="s">
        <v>59</v>
      </c>
      <c r="U483" s="95" t="s">
        <v>60</v>
      </c>
      <c r="V483" s="91">
        <v>46114</v>
      </c>
      <c r="W483" s="91" t="s">
        <v>432</v>
      </c>
      <c r="X483" s="91" t="s">
        <v>432</v>
      </c>
      <c r="Y483" s="96"/>
      <c r="Z483" s="89" t="s">
        <v>62</v>
      </c>
      <c r="AA483" s="95"/>
      <c r="AB483" s="95" t="s">
        <v>63</v>
      </c>
      <c r="AC483" s="95" t="s">
        <v>63</v>
      </c>
      <c r="AD483" s="95" t="s">
        <v>63</v>
      </c>
      <c r="AE483" s="95" t="s">
        <v>63</v>
      </c>
      <c r="AF483" s="95" t="s">
        <v>63</v>
      </c>
      <c r="AG483" s="194"/>
      <c r="AH483" s="95" t="s">
        <v>63</v>
      </c>
      <c r="AI483" s="97"/>
      <c r="AJ483" s="97" t="s">
        <v>65</v>
      </c>
      <c r="AK483" s="97" t="s">
        <v>66</v>
      </c>
      <c r="AL483" s="45" t="s">
        <v>67</v>
      </c>
      <c r="AM483" s="160" t="str">
        <f>MONTH(B483)&amp;"/"&amp;YEAR(B483)</f>
        <v>3/2026</v>
      </c>
      <c r="AN483" s="45">
        <f>WEEKNUM(B483)-WEEKNUM(EOMONTH(B483,-1)+1)+1</f>
        <v>4</v>
      </c>
      <c r="AO483" s="45" t="str">
        <f>MONTH(R483)&amp;"/"&amp;YEAR(R483)</f>
        <v>4/2026</v>
      </c>
      <c r="AP483" s="45">
        <f>WEEKNUM(R483)-WEEKNUM(EOMONTH(R483,-1)+1)+1</f>
        <v>1</v>
      </c>
      <c r="AQ483" s="45">
        <f>IF(AU483="S",IF(Q483="1. Aceitou o programa",R483-B483,0),0)</f>
        <v>10</v>
      </c>
      <c r="AR483" s="45">
        <f>IF(AU483="S",IF(AND(S483&lt;&gt;"",R483&lt;&gt;""),S483-R483,0),0)</f>
        <v>0</v>
      </c>
      <c r="AS483" s="45">
        <f>IF(AU483="S",IF(Q483="1. Aceitou o programa",IF(OR(X483="Não se Aplica",X483=""),IF(OR(W483="Não se Aplica",W483=""),0,W483-V483),AVERAGE(X483-W483,W483-V483)),0),0)</f>
        <v>0</v>
      </c>
      <c r="AT483" s="45">
        <f>IF(AU483="S",IF(AND(Q483="1. Aceitou o programa",AB483="Realizada"),IFERROR(IF(AA483="",0,AA483-R483),0),0),0)</f>
        <v>0</v>
      </c>
      <c r="AU483" s="45" t="str">
        <f>_xlfn.XLOOKUP(U483,'Lista Suspensa'!$AA$20:$AA$23,'Lista Suspensa'!$AB$20:$AB$23,"N/A")</f>
        <v>S</v>
      </c>
    </row>
    <row r="484" spans="1:47" ht="12" customHeight="1" x14ac:dyDescent="0.3">
      <c r="A484" s="87" t="s">
        <v>47</v>
      </c>
      <c r="B484" s="88">
        <v>46104</v>
      </c>
      <c r="C484" s="89" t="s">
        <v>48</v>
      </c>
      <c r="D484" s="89" t="s">
        <v>49</v>
      </c>
      <c r="E484" s="189">
        <v>92784788</v>
      </c>
      <c r="F484" s="182" t="s">
        <v>1524</v>
      </c>
      <c r="G484" s="90">
        <v>10115230866</v>
      </c>
      <c r="H484" s="91">
        <v>24336</v>
      </c>
      <c r="I484" s="89"/>
      <c r="J484" s="89" t="s">
        <v>51</v>
      </c>
      <c r="K484" s="89" t="s">
        <v>52</v>
      </c>
      <c r="L484" s="89" t="s">
        <v>85</v>
      </c>
      <c r="M484" s="89" t="s">
        <v>1525</v>
      </c>
      <c r="N484" s="89" t="s">
        <v>159</v>
      </c>
      <c r="O484" s="92" t="s">
        <v>1526</v>
      </c>
      <c r="P484" s="93" t="s">
        <v>57</v>
      </c>
      <c r="Q484" s="110" t="s">
        <v>58</v>
      </c>
      <c r="R484" s="94">
        <v>46114</v>
      </c>
      <c r="S484" s="95"/>
      <c r="T484" s="95" t="s">
        <v>59</v>
      </c>
      <c r="U484" s="95" t="s">
        <v>60</v>
      </c>
      <c r="V484" s="91">
        <v>46114</v>
      </c>
      <c r="W484" s="91" t="s">
        <v>432</v>
      </c>
      <c r="X484" s="91" t="s">
        <v>432</v>
      </c>
      <c r="Y484" s="96"/>
      <c r="Z484" s="89" t="s">
        <v>62</v>
      </c>
      <c r="AA484" s="95"/>
      <c r="AB484" s="95" t="s">
        <v>63</v>
      </c>
      <c r="AC484" s="95" t="s">
        <v>63</v>
      </c>
      <c r="AD484" s="95" t="s">
        <v>63</v>
      </c>
      <c r="AE484" s="95" t="s">
        <v>63</v>
      </c>
      <c r="AF484" s="95" t="s">
        <v>63</v>
      </c>
      <c r="AG484" s="194"/>
      <c r="AH484" s="95" t="s">
        <v>63</v>
      </c>
      <c r="AI484" s="97"/>
      <c r="AJ484" s="97" t="s">
        <v>65</v>
      </c>
      <c r="AK484" s="97" t="s">
        <v>66</v>
      </c>
      <c r="AL484" s="45" t="s">
        <v>67</v>
      </c>
      <c r="AM484" s="160" t="str">
        <f>MONTH(B484)&amp;"/"&amp;YEAR(B484)</f>
        <v>3/2026</v>
      </c>
      <c r="AN484" s="45">
        <f>WEEKNUM(B484)-WEEKNUM(EOMONTH(B484,-1)+1)+1</f>
        <v>4</v>
      </c>
      <c r="AO484" s="45" t="str">
        <f>MONTH(R484)&amp;"/"&amp;YEAR(R484)</f>
        <v>4/2026</v>
      </c>
      <c r="AP484" s="45">
        <f>WEEKNUM(R484)-WEEKNUM(EOMONTH(R484,-1)+1)+1</f>
        <v>1</v>
      </c>
      <c r="AQ484" s="45">
        <f>IF(AU484="S",IF(Q484="1. Aceitou o programa",R484-B484,0),0)</f>
        <v>10</v>
      </c>
      <c r="AR484" s="45">
        <f>IF(AU484="S",IF(AND(S484&lt;&gt;"",R484&lt;&gt;""),S484-R484,0),0)</f>
        <v>0</v>
      </c>
      <c r="AS484" s="45">
        <f>IF(AU484="S",IF(Q484="1. Aceitou o programa",IF(OR(X484="Não se Aplica",X484=""),IF(OR(W484="Não se Aplica",W484=""),0,W484-V484),AVERAGE(X484-W484,W484-V484)),0),0)</f>
        <v>0</v>
      </c>
      <c r="AT484" s="45">
        <f>IF(AU484="S",IF(AND(Q484="1. Aceitou o programa",AB484="Realizada"),IFERROR(IF(AA484="",0,AA484-R484),0),0),0)</f>
        <v>0</v>
      </c>
      <c r="AU484" s="45" t="str">
        <f>_xlfn.XLOOKUP(U484,'Lista Suspensa'!$AA$20:$AA$23,'Lista Suspensa'!$AB$20:$AB$23,"N/A")</f>
        <v>S</v>
      </c>
    </row>
    <row r="485" spans="1:47" ht="12" customHeight="1" x14ac:dyDescent="0.3">
      <c r="A485" s="87" t="s">
        <v>47</v>
      </c>
      <c r="B485" s="88">
        <v>46104</v>
      </c>
      <c r="C485" s="89" t="s">
        <v>48</v>
      </c>
      <c r="D485" s="89" t="s">
        <v>49</v>
      </c>
      <c r="E485" s="189">
        <v>74862286</v>
      </c>
      <c r="F485" s="182" t="s">
        <v>1527</v>
      </c>
      <c r="G485" s="90">
        <v>21626761841</v>
      </c>
      <c r="H485" s="91">
        <v>29606</v>
      </c>
      <c r="I485" s="89"/>
      <c r="J485" s="89" t="s">
        <v>51</v>
      </c>
      <c r="K485" s="89" t="s">
        <v>52</v>
      </c>
      <c r="L485" s="89" t="s">
        <v>85</v>
      </c>
      <c r="M485" s="89" t="s">
        <v>1528</v>
      </c>
      <c r="N485" s="89" t="s">
        <v>79</v>
      </c>
      <c r="O485" s="92" t="s">
        <v>1529</v>
      </c>
      <c r="P485" s="93" t="s">
        <v>57</v>
      </c>
      <c r="Q485" s="110" t="s">
        <v>58</v>
      </c>
      <c r="R485" s="94">
        <v>46114</v>
      </c>
      <c r="S485" s="95"/>
      <c r="T485" s="95" t="s">
        <v>59</v>
      </c>
      <c r="U485" s="95" t="s">
        <v>60</v>
      </c>
      <c r="V485" s="91">
        <v>46114</v>
      </c>
      <c r="W485" s="91" t="s">
        <v>432</v>
      </c>
      <c r="X485" s="91" t="s">
        <v>432</v>
      </c>
      <c r="Y485" s="96"/>
      <c r="Z485" s="89" t="s">
        <v>62</v>
      </c>
      <c r="AA485" s="95"/>
      <c r="AB485" s="95" t="s">
        <v>63</v>
      </c>
      <c r="AC485" s="95" t="s">
        <v>63</v>
      </c>
      <c r="AD485" s="95" t="s">
        <v>63</v>
      </c>
      <c r="AE485" s="95" t="s">
        <v>63</v>
      </c>
      <c r="AF485" s="95" t="s">
        <v>63</v>
      </c>
      <c r="AG485" s="194"/>
      <c r="AH485" s="95" t="s">
        <v>63</v>
      </c>
      <c r="AI485" s="97"/>
      <c r="AJ485" s="97" t="s">
        <v>65</v>
      </c>
      <c r="AK485" s="97" t="s">
        <v>66</v>
      </c>
      <c r="AL485" s="45" t="s">
        <v>67</v>
      </c>
      <c r="AM485" s="160" t="str">
        <f>MONTH(B485)&amp;"/"&amp;YEAR(B485)</f>
        <v>3/2026</v>
      </c>
      <c r="AN485" s="45">
        <f>WEEKNUM(B485)-WEEKNUM(EOMONTH(B485,-1)+1)+1</f>
        <v>4</v>
      </c>
      <c r="AO485" s="45" t="str">
        <f>MONTH(R485)&amp;"/"&amp;YEAR(R485)</f>
        <v>4/2026</v>
      </c>
      <c r="AP485" s="45">
        <f>WEEKNUM(R485)-WEEKNUM(EOMONTH(R485,-1)+1)+1</f>
        <v>1</v>
      </c>
      <c r="AQ485" s="45">
        <f>IF(AU485="S",IF(Q485="1. Aceitou o programa",R485-B485,0),0)</f>
        <v>10</v>
      </c>
      <c r="AR485" s="45">
        <f>IF(AU485="S",IF(AND(S485&lt;&gt;"",R485&lt;&gt;""),S485-R485,0),0)</f>
        <v>0</v>
      </c>
      <c r="AS485" s="45">
        <f>IF(AU485="S",IF(Q485="1. Aceitou o programa",IF(OR(X485="Não se Aplica",X485=""),IF(OR(W485="Não se Aplica",W485=""),0,W485-V485),AVERAGE(X485-W485,W485-V485)),0),0)</f>
        <v>0</v>
      </c>
      <c r="AT485" s="45">
        <f>IF(AU485="S",IF(AND(Q485="1. Aceitou o programa",AB485="Realizada"),IFERROR(IF(AA485="",0,AA485-R485),0),0),0)</f>
        <v>0</v>
      </c>
      <c r="AU485" s="45" t="str">
        <f>_xlfn.XLOOKUP(U485,'Lista Suspensa'!$AA$20:$AA$23,'Lista Suspensa'!$AB$20:$AB$23,"N/A")</f>
        <v>S</v>
      </c>
    </row>
    <row r="486" spans="1:47" ht="12" customHeight="1" x14ac:dyDescent="0.3">
      <c r="A486" s="87" t="s">
        <v>47</v>
      </c>
      <c r="B486" s="88">
        <v>46104</v>
      </c>
      <c r="C486" s="89" t="s">
        <v>48</v>
      </c>
      <c r="D486" s="89" t="s">
        <v>49</v>
      </c>
      <c r="E486" s="189">
        <v>72207870</v>
      </c>
      <c r="F486" s="182" t="s">
        <v>1530</v>
      </c>
      <c r="G486" s="90">
        <v>8663045840</v>
      </c>
      <c r="H486" s="91">
        <v>23357</v>
      </c>
      <c r="I486" s="89"/>
      <c r="J486" s="89" t="s">
        <v>51</v>
      </c>
      <c r="K486" s="89" t="s">
        <v>52</v>
      </c>
      <c r="L486" s="89" t="s">
        <v>85</v>
      </c>
      <c r="M486" s="89" t="s">
        <v>1531</v>
      </c>
      <c r="N486" s="89" t="s">
        <v>159</v>
      </c>
      <c r="O486" s="92" t="s">
        <v>1532</v>
      </c>
      <c r="P486" s="93" t="s">
        <v>57</v>
      </c>
      <c r="Q486" s="110" t="s">
        <v>58</v>
      </c>
      <c r="R486" s="94">
        <v>46114</v>
      </c>
      <c r="S486" s="95"/>
      <c r="T486" s="95" t="s">
        <v>59</v>
      </c>
      <c r="U486" s="95" t="s">
        <v>60</v>
      </c>
      <c r="V486" s="91">
        <v>46114</v>
      </c>
      <c r="W486" s="91" t="s">
        <v>432</v>
      </c>
      <c r="X486" s="91" t="s">
        <v>432</v>
      </c>
      <c r="Y486" s="96"/>
      <c r="Z486" s="89" t="s">
        <v>62</v>
      </c>
      <c r="AA486" s="95"/>
      <c r="AB486" s="95" t="s">
        <v>63</v>
      </c>
      <c r="AC486" s="95" t="s">
        <v>63</v>
      </c>
      <c r="AD486" s="95" t="s">
        <v>63</v>
      </c>
      <c r="AE486" s="95" t="s">
        <v>63</v>
      </c>
      <c r="AF486" s="95" t="s">
        <v>63</v>
      </c>
      <c r="AG486" s="194"/>
      <c r="AH486" s="95" t="s">
        <v>63</v>
      </c>
      <c r="AI486" s="97"/>
      <c r="AJ486" s="97" t="s">
        <v>65</v>
      </c>
      <c r="AK486" s="97" t="s">
        <v>66</v>
      </c>
      <c r="AL486" s="45" t="s">
        <v>67</v>
      </c>
      <c r="AM486" s="160" t="str">
        <f>MONTH(B486)&amp;"/"&amp;YEAR(B486)</f>
        <v>3/2026</v>
      </c>
      <c r="AN486" s="45">
        <f>WEEKNUM(B486)-WEEKNUM(EOMONTH(B486,-1)+1)+1</f>
        <v>4</v>
      </c>
      <c r="AO486" s="45" t="str">
        <f>MONTH(R486)&amp;"/"&amp;YEAR(R486)</f>
        <v>4/2026</v>
      </c>
      <c r="AP486" s="45">
        <f>WEEKNUM(R486)-WEEKNUM(EOMONTH(R486,-1)+1)+1</f>
        <v>1</v>
      </c>
      <c r="AQ486" s="45">
        <f>IF(AU486="S",IF(Q486="1. Aceitou o programa",R486-B486,0),0)</f>
        <v>10</v>
      </c>
      <c r="AR486" s="45">
        <f>IF(AU486="S",IF(AND(S486&lt;&gt;"",R486&lt;&gt;""),S486-R486,0),0)</f>
        <v>0</v>
      </c>
      <c r="AS486" s="45">
        <f>IF(AU486="S",IF(Q486="1. Aceitou o programa",IF(OR(X486="Não se Aplica",X486=""),IF(OR(W486="Não se Aplica",W486=""),0,W486-V486),AVERAGE(X486-W486,W486-V486)),0),0)</f>
        <v>0</v>
      </c>
      <c r="AT486" s="45">
        <f>IF(AU486="S",IF(AND(Q486="1. Aceitou o programa",AB486="Realizada"),IFERROR(IF(AA486="",0,AA486-R486),0),0),0)</f>
        <v>0</v>
      </c>
      <c r="AU486" s="45" t="str">
        <f>_xlfn.XLOOKUP(U486,'Lista Suspensa'!$AA$20:$AA$23,'Lista Suspensa'!$AB$20:$AB$23,"N/A")</f>
        <v>S</v>
      </c>
    </row>
    <row r="487" spans="1:47" ht="12" customHeight="1" x14ac:dyDescent="0.3">
      <c r="A487" s="87" t="s">
        <v>47</v>
      </c>
      <c r="B487" s="88">
        <v>46104</v>
      </c>
      <c r="C487" s="89" t="s">
        <v>48</v>
      </c>
      <c r="D487" s="89" t="s">
        <v>49</v>
      </c>
      <c r="E487" s="189">
        <v>72364989</v>
      </c>
      <c r="F487" s="182" t="s">
        <v>1533</v>
      </c>
      <c r="G487" s="90">
        <v>37475418871</v>
      </c>
      <c r="H487" s="91">
        <v>35484</v>
      </c>
      <c r="I487" s="89"/>
      <c r="J487" s="89" t="s">
        <v>51</v>
      </c>
      <c r="K487" s="89" t="s">
        <v>52</v>
      </c>
      <c r="L487" s="89" t="s">
        <v>85</v>
      </c>
      <c r="M487" s="89" t="s">
        <v>1531</v>
      </c>
      <c r="N487" s="89" t="s">
        <v>159</v>
      </c>
      <c r="O487" s="92" t="s">
        <v>1534</v>
      </c>
      <c r="P487" s="93" t="s">
        <v>57</v>
      </c>
      <c r="Q487" s="110" t="s">
        <v>58</v>
      </c>
      <c r="R487" s="94">
        <v>46114</v>
      </c>
      <c r="S487" s="95"/>
      <c r="T487" s="95" t="s">
        <v>59</v>
      </c>
      <c r="U487" s="95" t="s">
        <v>60</v>
      </c>
      <c r="V487" s="91">
        <v>46114</v>
      </c>
      <c r="W487" s="91" t="s">
        <v>432</v>
      </c>
      <c r="X487" s="91" t="s">
        <v>432</v>
      </c>
      <c r="Y487" s="96"/>
      <c r="Z487" s="89" t="s">
        <v>62</v>
      </c>
      <c r="AA487" s="95"/>
      <c r="AB487" s="95" t="s">
        <v>63</v>
      </c>
      <c r="AC487" s="95" t="s">
        <v>63</v>
      </c>
      <c r="AD487" s="95" t="s">
        <v>63</v>
      </c>
      <c r="AE487" s="95" t="s">
        <v>63</v>
      </c>
      <c r="AF487" s="95" t="s">
        <v>63</v>
      </c>
      <c r="AG487" s="194"/>
      <c r="AH487" s="95" t="s">
        <v>63</v>
      </c>
      <c r="AI487" s="97"/>
      <c r="AJ487" s="97" t="s">
        <v>65</v>
      </c>
      <c r="AK487" s="97" t="s">
        <v>66</v>
      </c>
      <c r="AL487" s="45" t="s">
        <v>67</v>
      </c>
      <c r="AM487" s="160" t="str">
        <f>MONTH(B487)&amp;"/"&amp;YEAR(B487)</f>
        <v>3/2026</v>
      </c>
      <c r="AN487" s="45">
        <f>WEEKNUM(B487)-WEEKNUM(EOMONTH(B487,-1)+1)+1</f>
        <v>4</v>
      </c>
      <c r="AO487" s="45" t="str">
        <f>MONTH(R487)&amp;"/"&amp;YEAR(R487)</f>
        <v>4/2026</v>
      </c>
      <c r="AP487" s="45">
        <f>WEEKNUM(R487)-WEEKNUM(EOMONTH(R487,-1)+1)+1</f>
        <v>1</v>
      </c>
      <c r="AQ487" s="45">
        <f>IF(AU487="S",IF(Q487="1. Aceitou o programa",R487-B487,0),0)</f>
        <v>10</v>
      </c>
      <c r="AR487" s="45">
        <f>IF(AU487="S",IF(AND(S487&lt;&gt;"",R487&lt;&gt;""),S487-R487,0),0)</f>
        <v>0</v>
      </c>
      <c r="AS487" s="45">
        <f>IF(AU487="S",IF(Q487="1. Aceitou o programa",IF(OR(X487="Não se Aplica",X487=""),IF(OR(W487="Não se Aplica",W487=""),0,W487-V487),AVERAGE(X487-W487,W487-V487)),0),0)</f>
        <v>0</v>
      </c>
      <c r="AT487" s="45">
        <f>IF(AU487="S",IF(AND(Q487="1. Aceitou o programa",AB487="Realizada"),IFERROR(IF(AA487="",0,AA487-R487),0),0),0)</f>
        <v>0</v>
      </c>
      <c r="AU487" s="45" t="str">
        <f>_xlfn.XLOOKUP(U487,'Lista Suspensa'!$AA$20:$AA$23,'Lista Suspensa'!$AB$20:$AB$23,"N/A")</f>
        <v>S</v>
      </c>
    </row>
    <row r="488" spans="1:47" ht="12" customHeight="1" x14ac:dyDescent="0.3">
      <c r="A488" s="87" t="s">
        <v>47</v>
      </c>
      <c r="B488" s="88">
        <v>46104</v>
      </c>
      <c r="C488" s="89" t="s">
        <v>48</v>
      </c>
      <c r="D488" s="89" t="s">
        <v>49</v>
      </c>
      <c r="E488" s="189">
        <v>92854689</v>
      </c>
      <c r="F488" s="182" t="s">
        <v>1535</v>
      </c>
      <c r="G488" s="90">
        <v>80074642472</v>
      </c>
      <c r="H488" s="91">
        <v>26647</v>
      </c>
      <c r="I488" s="89"/>
      <c r="J488" s="89" t="s">
        <v>84</v>
      </c>
      <c r="K488" s="89" t="s">
        <v>52</v>
      </c>
      <c r="L488" s="89" t="s">
        <v>85</v>
      </c>
      <c r="M488" s="89" t="s">
        <v>1536</v>
      </c>
      <c r="N488" s="89" t="s">
        <v>159</v>
      </c>
      <c r="O488" s="92" t="s">
        <v>1537</v>
      </c>
      <c r="P488" s="93" t="s">
        <v>57</v>
      </c>
      <c r="Q488" s="110" t="s">
        <v>58</v>
      </c>
      <c r="R488" s="94">
        <v>46114</v>
      </c>
      <c r="S488" s="95"/>
      <c r="T488" s="95" t="s">
        <v>59</v>
      </c>
      <c r="U488" s="95" t="s">
        <v>60</v>
      </c>
      <c r="V488" s="91">
        <v>46114</v>
      </c>
      <c r="W488" s="91" t="s">
        <v>432</v>
      </c>
      <c r="X488" s="91" t="s">
        <v>432</v>
      </c>
      <c r="Y488" s="96"/>
      <c r="Z488" s="89" t="s">
        <v>62</v>
      </c>
      <c r="AA488" s="95"/>
      <c r="AB488" s="95" t="s">
        <v>63</v>
      </c>
      <c r="AC488" s="95" t="s">
        <v>63</v>
      </c>
      <c r="AD488" s="95" t="s">
        <v>63</v>
      </c>
      <c r="AE488" s="95" t="s">
        <v>63</v>
      </c>
      <c r="AF488" s="95" t="s">
        <v>63</v>
      </c>
      <c r="AG488" s="194"/>
      <c r="AH488" s="95" t="s">
        <v>63</v>
      </c>
      <c r="AI488" s="97"/>
      <c r="AJ488" s="97" t="s">
        <v>65</v>
      </c>
      <c r="AK488" s="97" t="s">
        <v>66</v>
      </c>
      <c r="AL488" s="45" t="s">
        <v>67</v>
      </c>
      <c r="AM488" s="160" t="str">
        <f>MONTH(B488)&amp;"/"&amp;YEAR(B488)</f>
        <v>3/2026</v>
      </c>
      <c r="AN488" s="45">
        <f>WEEKNUM(B488)-WEEKNUM(EOMONTH(B488,-1)+1)+1</f>
        <v>4</v>
      </c>
      <c r="AO488" s="45" t="str">
        <f>MONTH(R488)&amp;"/"&amp;YEAR(R488)</f>
        <v>4/2026</v>
      </c>
      <c r="AP488" s="45">
        <f>WEEKNUM(R488)-WEEKNUM(EOMONTH(R488,-1)+1)+1</f>
        <v>1</v>
      </c>
      <c r="AQ488" s="45">
        <f>IF(AU488="S",IF(Q488="1. Aceitou o programa",R488-B488,0),0)</f>
        <v>10</v>
      </c>
      <c r="AR488" s="45">
        <f>IF(AU488="S",IF(AND(S488&lt;&gt;"",R488&lt;&gt;""),S488-R488,0),0)</f>
        <v>0</v>
      </c>
      <c r="AS488" s="45">
        <f>IF(AU488="S",IF(Q488="1. Aceitou o programa",IF(OR(X488="Não se Aplica",X488=""),IF(OR(W488="Não se Aplica",W488=""),0,W488-V488),AVERAGE(X488-W488,W488-V488)),0),0)</f>
        <v>0</v>
      </c>
      <c r="AT488" s="45">
        <f>IF(AU488="S",IF(AND(Q488="1. Aceitou o programa",AB488="Realizada"),IFERROR(IF(AA488="",0,AA488-R488),0),0),0)</f>
        <v>0</v>
      </c>
      <c r="AU488" s="45" t="str">
        <f>_xlfn.XLOOKUP(U488,'Lista Suspensa'!$AA$20:$AA$23,'Lista Suspensa'!$AB$20:$AB$23,"N/A")</f>
        <v>S</v>
      </c>
    </row>
    <row r="489" spans="1:47" ht="12" customHeight="1" x14ac:dyDescent="0.3">
      <c r="A489" s="87" t="s">
        <v>47</v>
      </c>
      <c r="B489" s="88">
        <v>46104</v>
      </c>
      <c r="C489" s="89" t="s">
        <v>48</v>
      </c>
      <c r="D489" s="89" t="s">
        <v>49</v>
      </c>
      <c r="E489" s="189">
        <v>72264492</v>
      </c>
      <c r="F489" s="182" t="s">
        <v>1538</v>
      </c>
      <c r="G489" s="90">
        <v>13456574800</v>
      </c>
      <c r="H489" s="91">
        <v>25809</v>
      </c>
      <c r="I489" s="89"/>
      <c r="J489" s="89" t="s">
        <v>51</v>
      </c>
      <c r="K489" s="89" t="s">
        <v>52</v>
      </c>
      <c r="L489" s="89" t="s">
        <v>85</v>
      </c>
      <c r="M489" s="89" t="s">
        <v>1539</v>
      </c>
      <c r="N489" s="89" t="s">
        <v>159</v>
      </c>
      <c r="O489" s="92" t="s">
        <v>1540</v>
      </c>
      <c r="P489" s="93" t="s">
        <v>57</v>
      </c>
      <c r="Q489" s="110" t="s">
        <v>58</v>
      </c>
      <c r="R489" s="94">
        <v>46114</v>
      </c>
      <c r="S489" s="95"/>
      <c r="T489" s="95" t="s">
        <v>59</v>
      </c>
      <c r="U489" s="95" t="s">
        <v>60</v>
      </c>
      <c r="V489" s="91">
        <v>46114</v>
      </c>
      <c r="W489" s="91" t="s">
        <v>432</v>
      </c>
      <c r="X489" s="91" t="s">
        <v>432</v>
      </c>
      <c r="Y489" s="96"/>
      <c r="Z489" s="89" t="s">
        <v>62</v>
      </c>
      <c r="AA489" s="95"/>
      <c r="AB489" s="95" t="s">
        <v>63</v>
      </c>
      <c r="AC489" s="95" t="s">
        <v>63</v>
      </c>
      <c r="AD489" s="95" t="s">
        <v>63</v>
      </c>
      <c r="AE489" s="95" t="s">
        <v>63</v>
      </c>
      <c r="AF489" s="95" t="s">
        <v>63</v>
      </c>
      <c r="AG489" s="194"/>
      <c r="AH489" s="95" t="s">
        <v>63</v>
      </c>
      <c r="AI489" s="97"/>
      <c r="AJ489" s="97" t="s">
        <v>65</v>
      </c>
      <c r="AK489" s="97" t="s">
        <v>66</v>
      </c>
      <c r="AL489" s="45" t="s">
        <v>67</v>
      </c>
      <c r="AM489" s="160" t="str">
        <f>MONTH(B489)&amp;"/"&amp;YEAR(B489)</f>
        <v>3/2026</v>
      </c>
      <c r="AN489" s="45">
        <f>WEEKNUM(B489)-WEEKNUM(EOMONTH(B489,-1)+1)+1</f>
        <v>4</v>
      </c>
      <c r="AO489" s="45" t="str">
        <f>MONTH(R489)&amp;"/"&amp;YEAR(R489)</f>
        <v>4/2026</v>
      </c>
      <c r="AP489" s="45">
        <f>WEEKNUM(R489)-WEEKNUM(EOMONTH(R489,-1)+1)+1</f>
        <v>1</v>
      </c>
      <c r="AQ489" s="45">
        <f>IF(AU489="S",IF(Q489="1. Aceitou o programa",R489-B489,0),0)</f>
        <v>10</v>
      </c>
      <c r="AR489" s="45">
        <f>IF(AU489="S",IF(AND(S489&lt;&gt;"",R489&lt;&gt;""),S489-R489,0),0)</f>
        <v>0</v>
      </c>
      <c r="AS489" s="45">
        <f>IF(AU489="S",IF(Q489="1. Aceitou o programa",IF(OR(X489="Não se Aplica",X489=""),IF(OR(W489="Não se Aplica",W489=""),0,W489-V489),AVERAGE(X489-W489,W489-V489)),0),0)</f>
        <v>0</v>
      </c>
      <c r="AT489" s="45">
        <f>IF(AU489="S",IF(AND(Q489="1. Aceitou o programa",AB489="Realizada"),IFERROR(IF(AA489="",0,AA489-R489),0),0),0)</f>
        <v>0</v>
      </c>
      <c r="AU489" s="45" t="str">
        <f>_xlfn.XLOOKUP(U489,'Lista Suspensa'!$AA$20:$AA$23,'Lista Suspensa'!$AB$20:$AB$23,"N/A")</f>
        <v>S</v>
      </c>
    </row>
    <row r="490" spans="1:47" ht="12" customHeight="1" x14ac:dyDescent="0.3">
      <c r="A490" s="87" t="s">
        <v>47</v>
      </c>
      <c r="B490" s="88">
        <v>46104</v>
      </c>
      <c r="C490" s="89" t="s">
        <v>48</v>
      </c>
      <c r="D490" s="89" t="s">
        <v>49</v>
      </c>
      <c r="E490" s="189">
        <v>79601332</v>
      </c>
      <c r="F490" s="182" t="s">
        <v>1541</v>
      </c>
      <c r="G490" s="90">
        <v>2570759767</v>
      </c>
      <c r="H490" s="91">
        <v>26505</v>
      </c>
      <c r="I490" s="89"/>
      <c r="J490" s="89" t="s">
        <v>51</v>
      </c>
      <c r="K490" s="89" t="s">
        <v>76</v>
      </c>
      <c r="L490" s="89" t="s">
        <v>303</v>
      </c>
      <c r="M490" s="89" t="s">
        <v>1542</v>
      </c>
      <c r="N490" s="89" t="s">
        <v>137</v>
      </c>
      <c r="O490" s="92" t="s">
        <v>1543</v>
      </c>
      <c r="P490" s="93" t="s">
        <v>57</v>
      </c>
      <c r="Q490" s="110" t="s">
        <v>58</v>
      </c>
      <c r="R490" s="94">
        <v>46114</v>
      </c>
      <c r="S490" s="95"/>
      <c r="T490" s="95" t="s">
        <v>59</v>
      </c>
      <c r="U490" s="95" t="s">
        <v>60</v>
      </c>
      <c r="V490" s="91">
        <v>46114</v>
      </c>
      <c r="W490" s="91" t="s">
        <v>432</v>
      </c>
      <c r="X490" s="91" t="s">
        <v>432</v>
      </c>
      <c r="Y490" s="96"/>
      <c r="Z490" s="89" t="s">
        <v>62</v>
      </c>
      <c r="AA490" s="95"/>
      <c r="AB490" s="95" t="s">
        <v>63</v>
      </c>
      <c r="AC490" s="95" t="s">
        <v>63</v>
      </c>
      <c r="AD490" s="95" t="s">
        <v>63</v>
      </c>
      <c r="AE490" s="95" t="s">
        <v>63</v>
      </c>
      <c r="AF490" s="95" t="s">
        <v>63</v>
      </c>
      <c r="AG490" s="194"/>
      <c r="AH490" s="95" t="s">
        <v>63</v>
      </c>
      <c r="AI490" s="97"/>
      <c r="AJ490" s="97" t="s">
        <v>65</v>
      </c>
      <c r="AK490" s="97" t="s">
        <v>66</v>
      </c>
      <c r="AL490" s="45" t="s">
        <v>67</v>
      </c>
      <c r="AM490" s="160" t="str">
        <f>MONTH(B490)&amp;"/"&amp;YEAR(B490)</f>
        <v>3/2026</v>
      </c>
      <c r="AN490" s="45">
        <f>WEEKNUM(B490)-WEEKNUM(EOMONTH(B490,-1)+1)+1</f>
        <v>4</v>
      </c>
      <c r="AO490" s="45" t="str">
        <f>MONTH(R490)&amp;"/"&amp;YEAR(R490)</f>
        <v>4/2026</v>
      </c>
      <c r="AP490" s="45">
        <f>WEEKNUM(R490)-WEEKNUM(EOMONTH(R490,-1)+1)+1</f>
        <v>1</v>
      </c>
      <c r="AQ490" s="45">
        <f>IF(AU490="S",IF(Q490="1. Aceitou o programa",R490-B490,0),0)</f>
        <v>10</v>
      </c>
      <c r="AR490" s="45">
        <f>IF(AU490="S",IF(AND(S490&lt;&gt;"",R490&lt;&gt;""),S490-R490,0),0)</f>
        <v>0</v>
      </c>
      <c r="AS490" s="45">
        <f>IF(AU490="S",IF(Q490="1. Aceitou o programa",IF(OR(X490="Não se Aplica",X490=""),IF(OR(W490="Não se Aplica",W490=""),0,W490-V490),AVERAGE(X490-W490,W490-V490)),0),0)</f>
        <v>0</v>
      </c>
      <c r="AT490" s="45">
        <f>IF(AU490="S",IF(AND(Q490="1. Aceitou o programa",AB490="Realizada"),IFERROR(IF(AA490="",0,AA490-R490),0),0),0)</f>
        <v>0</v>
      </c>
      <c r="AU490" s="45" t="str">
        <f>_xlfn.XLOOKUP(U490,'Lista Suspensa'!$AA$20:$AA$23,'Lista Suspensa'!$AB$20:$AB$23,"N/A")</f>
        <v>S</v>
      </c>
    </row>
    <row r="491" spans="1:47" ht="12" customHeight="1" x14ac:dyDescent="0.3">
      <c r="A491" s="87" t="s">
        <v>47</v>
      </c>
      <c r="B491" s="88">
        <v>46104</v>
      </c>
      <c r="C491" s="89" t="s">
        <v>48</v>
      </c>
      <c r="D491" s="89" t="s">
        <v>49</v>
      </c>
      <c r="E491" s="189">
        <v>80967883</v>
      </c>
      <c r="F491" s="182" t="s">
        <v>1544</v>
      </c>
      <c r="G491" s="90">
        <v>47934987870</v>
      </c>
      <c r="H491" s="91">
        <v>36017</v>
      </c>
      <c r="I491" s="89"/>
      <c r="J491" s="89" t="s">
        <v>84</v>
      </c>
      <c r="K491" s="89" t="s">
        <v>52</v>
      </c>
      <c r="L491" s="89" t="s">
        <v>85</v>
      </c>
      <c r="M491" s="89" t="s">
        <v>912</v>
      </c>
      <c r="N491" s="89" t="s">
        <v>229</v>
      </c>
      <c r="O491" s="92" t="s">
        <v>1545</v>
      </c>
      <c r="P491" s="93" t="s">
        <v>57</v>
      </c>
      <c r="Q491" s="110" t="s">
        <v>58</v>
      </c>
      <c r="R491" s="94">
        <v>46114</v>
      </c>
      <c r="S491" s="95"/>
      <c r="T491" s="95" t="s">
        <v>59</v>
      </c>
      <c r="U491" s="95" t="s">
        <v>60</v>
      </c>
      <c r="V491" s="91">
        <v>46114</v>
      </c>
      <c r="W491" s="91" t="s">
        <v>432</v>
      </c>
      <c r="X491" s="91" t="s">
        <v>432</v>
      </c>
      <c r="Y491" s="96"/>
      <c r="Z491" s="89" t="s">
        <v>62</v>
      </c>
      <c r="AA491" s="95"/>
      <c r="AB491" s="95" t="s">
        <v>63</v>
      </c>
      <c r="AC491" s="95" t="s">
        <v>63</v>
      </c>
      <c r="AD491" s="95" t="s">
        <v>63</v>
      </c>
      <c r="AE491" s="95" t="s">
        <v>63</v>
      </c>
      <c r="AF491" s="95" t="s">
        <v>63</v>
      </c>
      <c r="AG491" s="194"/>
      <c r="AH491" s="95" t="s">
        <v>63</v>
      </c>
      <c r="AI491" s="97"/>
      <c r="AJ491" s="97" t="s">
        <v>65</v>
      </c>
      <c r="AK491" s="97" t="s">
        <v>66</v>
      </c>
      <c r="AL491" s="45" t="s">
        <v>67</v>
      </c>
      <c r="AM491" s="160" t="str">
        <f>MONTH(B491)&amp;"/"&amp;YEAR(B491)</f>
        <v>3/2026</v>
      </c>
      <c r="AN491" s="45">
        <f>WEEKNUM(B491)-WEEKNUM(EOMONTH(B491,-1)+1)+1</f>
        <v>4</v>
      </c>
      <c r="AO491" s="45" t="str">
        <f>MONTH(R491)&amp;"/"&amp;YEAR(R491)</f>
        <v>4/2026</v>
      </c>
      <c r="AP491" s="45">
        <f>WEEKNUM(R491)-WEEKNUM(EOMONTH(R491,-1)+1)+1</f>
        <v>1</v>
      </c>
      <c r="AQ491" s="45">
        <f>IF(AU491="S",IF(Q491="1. Aceitou o programa",R491-B491,0),0)</f>
        <v>10</v>
      </c>
      <c r="AR491" s="45">
        <f>IF(AU491="S",IF(AND(S491&lt;&gt;"",R491&lt;&gt;""),S491-R491,0),0)</f>
        <v>0</v>
      </c>
      <c r="AS491" s="45">
        <f>IF(AU491="S",IF(Q491="1. Aceitou o programa",IF(OR(X491="Não se Aplica",X491=""),IF(OR(W491="Não se Aplica",W491=""),0,W491-V491),AVERAGE(X491-W491,W491-V491)),0),0)</f>
        <v>0</v>
      </c>
      <c r="AT491" s="45">
        <f>IF(AU491="S",IF(AND(Q491="1. Aceitou o programa",AB491="Realizada"),IFERROR(IF(AA491="",0,AA491-R491),0),0),0)</f>
        <v>0</v>
      </c>
      <c r="AU491" s="45" t="str">
        <f>_xlfn.XLOOKUP(U491,'Lista Suspensa'!$AA$20:$AA$23,'Lista Suspensa'!$AB$20:$AB$23,"N/A")</f>
        <v>S</v>
      </c>
    </row>
    <row r="492" spans="1:47" ht="12" customHeight="1" x14ac:dyDescent="0.3">
      <c r="A492" s="87" t="s">
        <v>47</v>
      </c>
      <c r="B492" s="88">
        <v>46104</v>
      </c>
      <c r="C492" s="89" t="s">
        <v>48</v>
      </c>
      <c r="D492" s="89" t="s">
        <v>49</v>
      </c>
      <c r="E492" s="189">
        <v>77952074</v>
      </c>
      <c r="F492" s="182" t="s">
        <v>1546</v>
      </c>
      <c r="G492" s="90">
        <v>61183725</v>
      </c>
      <c r="H492" s="91">
        <v>24785</v>
      </c>
      <c r="I492" s="89"/>
      <c r="J492" s="89" t="s">
        <v>84</v>
      </c>
      <c r="K492" s="89" t="s">
        <v>76</v>
      </c>
      <c r="L492" s="89" t="s">
        <v>95</v>
      </c>
      <c r="M492" s="89" t="s">
        <v>200</v>
      </c>
      <c r="N492" s="89" t="s">
        <v>159</v>
      </c>
      <c r="O492" s="92" t="s">
        <v>1547</v>
      </c>
      <c r="P492" s="93" t="s">
        <v>57</v>
      </c>
      <c r="Q492" s="110" t="s">
        <v>58</v>
      </c>
      <c r="R492" s="94">
        <v>46114</v>
      </c>
      <c r="S492" s="95"/>
      <c r="T492" s="95" t="s">
        <v>59</v>
      </c>
      <c r="U492" s="95" t="s">
        <v>60</v>
      </c>
      <c r="V492" s="91">
        <v>46114</v>
      </c>
      <c r="W492" s="91" t="s">
        <v>432</v>
      </c>
      <c r="X492" s="91" t="s">
        <v>432</v>
      </c>
      <c r="Y492" s="96"/>
      <c r="Z492" s="89" t="s">
        <v>62</v>
      </c>
      <c r="AA492" s="95"/>
      <c r="AB492" s="95" t="s">
        <v>63</v>
      </c>
      <c r="AC492" s="95" t="s">
        <v>63</v>
      </c>
      <c r="AD492" s="95" t="s">
        <v>63</v>
      </c>
      <c r="AE492" s="95" t="s">
        <v>63</v>
      </c>
      <c r="AF492" s="95" t="s">
        <v>63</v>
      </c>
      <c r="AG492" s="194"/>
      <c r="AH492" s="95" t="s">
        <v>63</v>
      </c>
      <c r="AI492" s="97"/>
      <c r="AJ492" s="97" t="s">
        <v>65</v>
      </c>
      <c r="AK492" s="97" t="s">
        <v>66</v>
      </c>
      <c r="AL492" s="45" t="s">
        <v>67</v>
      </c>
      <c r="AM492" s="160" t="str">
        <f>MONTH(B492)&amp;"/"&amp;YEAR(B492)</f>
        <v>3/2026</v>
      </c>
      <c r="AN492" s="45">
        <f>WEEKNUM(B492)-WEEKNUM(EOMONTH(B492,-1)+1)+1</f>
        <v>4</v>
      </c>
      <c r="AO492" s="45" t="str">
        <f>MONTH(R492)&amp;"/"&amp;YEAR(R492)</f>
        <v>4/2026</v>
      </c>
      <c r="AP492" s="45">
        <f>WEEKNUM(R492)-WEEKNUM(EOMONTH(R492,-1)+1)+1</f>
        <v>1</v>
      </c>
      <c r="AQ492" s="45">
        <f>IF(AU492="S",IF(Q492="1. Aceitou o programa",R492-B492,0),0)</f>
        <v>10</v>
      </c>
      <c r="AR492" s="45">
        <f>IF(AU492="S",IF(AND(S492&lt;&gt;"",R492&lt;&gt;""),S492-R492,0),0)</f>
        <v>0</v>
      </c>
      <c r="AS492" s="45">
        <f>IF(AU492="S",IF(Q492="1. Aceitou o programa",IF(OR(X492="Não se Aplica",X492=""),IF(OR(W492="Não se Aplica",W492=""),0,W492-V492),AVERAGE(X492-W492,W492-V492)),0),0)</f>
        <v>0</v>
      </c>
      <c r="AT492" s="45">
        <f>IF(AU492="S",IF(AND(Q492="1. Aceitou o programa",AB492="Realizada"),IFERROR(IF(AA492="",0,AA492-R492),0),0),0)</f>
        <v>0</v>
      </c>
      <c r="AU492" s="45" t="str">
        <f>_xlfn.XLOOKUP(U492,'Lista Suspensa'!$AA$20:$AA$23,'Lista Suspensa'!$AB$20:$AB$23,"N/A")</f>
        <v>S</v>
      </c>
    </row>
    <row r="493" spans="1:47" ht="12" customHeight="1" x14ac:dyDescent="0.3">
      <c r="A493" s="87" t="s">
        <v>47</v>
      </c>
      <c r="B493" s="88">
        <v>46104</v>
      </c>
      <c r="C493" s="89" t="s">
        <v>48</v>
      </c>
      <c r="D493" s="89" t="s">
        <v>49</v>
      </c>
      <c r="E493" s="189">
        <v>89686569</v>
      </c>
      <c r="F493" s="182" t="s">
        <v>1548</v>
      </c>
      <c r="G493" s="90">
        <v>14826010877</v>
      </c>
      <c r="H493" s="91">
        <v>26640</v>
      </c>
      <c r="I493" s="89"/>
      <c r="J493" s="89" t="s">
        <v>84</v>
      </c>
      <c r="K493" s="89" t="s">
        <v>52</v>
      </c>
      <c r="L493" s="89" t="s">
        <v>85</v>
      </c>
      <c r="M493" s="89" t="s">
        <v>1549</v>
      </c>
      <c r="N493" s="89" t="s">
        <v>159</v>
      </c>
      <c r="O493" s="92" t="s">
        <v>1550</v>
      </c>
      <c r="P493" s="93" t="s">
        <v>57</v>
      </c>
      <c r="Q493" s="110" t="s">
        <v>58</v>
      </c>
      <c r="R493" s="94">
        <v>46114</v>
      </c>
      <c r="S493" s="95"/>
      <c r="T493" s="95" t="s">
        <v>59</v>
      </c>
      <c r="U493" s="95" t="s">
        <v>60</v>
      </c>
      <c r="V493" s="91">
        <v>46114</v>
      </c>
      <c r="W493" s="91" t="s">
        <v>432</v>
      </c>
      <c r="X493" s="91" t="s">
        <v>432</v>
      </c>
      <c r="Y493" s="96"/>
      <c r="Z493" s="89" t="s">
        <v>62</v>
      </c>
      <c r="AA493" s="95"/>
      <c r="AB493" s="95" t="s">
        <v>63</v>
      </c>
      <c r="AC493" s="95" t="s">
        <v>63</v>
      </c>
      <c r="AD493" s="95" t="s">
        <v>63</v>
      </c>
      <c r="AE493" s="95" t="s">
        <v>63</v>
      </c>
      <c r="AF493" s="95" t="s">
        <v>63</v>
      </c>
      <c r="AG493" s="194"/>
      <c r="AH493" s="95" t="s">
        <v>63</v>
      </c>
      <c r="AI493" s="97"/>
      <c r="AJ493" s="97" t="s">
        <v>65</v>
      </c>
      <c r="AK493" s="97" t="s">
        <v>66</v>
      </c>
      <c r="AL493" s="45" t="s">
        <v>67</v>
      </c>
      <c r="AM493" s="160" t="str">
        <f>MONTH(B493)&amp;"/"&amp;YEAR(B493)</f>
        <v>3/2026</v>
      </c>
      <c r="AN493" s="45">
        <f>WEEKNUM(B493)-WEEKNUM(EOMONTH(B493,-1)+1)+1</f>
        <v>4</v>
      </c>
      <c r="AO493" s="45" t="str">
        <f>MONTH(R493)&amp;"/"&amp;YEAR(R493)</f>
        <v>4/2026</v>
      </c>
      <c r="AP493" s="45">
        <f>WEEKNUM(R493)-WEEKNUM(EOMONTH(R493,-1)+1)+1</f>
        <v>1</v>
      </c>
      <c r="AQ493" s="45">
        <f>IF(AU493="S",IF(Q493="1. Aceitou o programa",R493-B493,0),0)</f>
        <v>10</v>
      </c>
      <c r="AR493" s="45">
        <f>IF(AU493="S",IF(AND(S493&lt;&gt;"",R493&lt;&gt;""),S493-R493,0),0)</f>
        <v>0</v>
      </c>
      <c r="AS493" s="45">
        <f>IF(AU493="S",IF(Q493="1. Aceitou o programa",IF(OR(X493="Não se Aplica",X493=""),IF(OR(W493="Não se Aplica",W493=""),0,W493-V493),AVERAGE(X493-W493,W493-V493)),0),0)</f>
        <v>0</v>
      </c>
      <c r="AT493" s="45">
        <f>IF(AU493="S",IF(AND(Q493="1. Aceitou o programa",AB493="Realizada"),IFERROR(IF(AA493="",0,AA493-R493),0),0),0)</f>
        <v>0</v>
      </c>
      <c r="AU493" s="45" t="str">
        <f>_xlfn.XLOOKUP(U493,'Lista Suspensa'!$AA$20:$AA$23,'Lista Suspensa'!$AB$20:$AB$23,"N/A")</f>
        <v>S</v>
      </c>
    </row>
    <row r="494" spans="1:47" ht="12" customHeight="1" x14ac:dyDescent="0.3">
      <c r="A494" s="87" t="s">
        <v>47</v>
      </c>
      <c r="B494" s="88">
        <v>46104</v>
      </c>
      <c r="C494" s="89" t="s">
        <v>48</v>
      </c>
      <c r="D494" s="89" t="s">
        <v>49</v>
      </c>
      <c r="E494" s="189">
        <v>72822225</v>
      </c>
      <c r="F494" s="182" t="s">
        <v>1551</v>
      </c>
      <c r="G494" s="90">
        <v>11602772738</v>
      </c>
      <c r="H494" s="91">
        <v>31723</v>
      </c>
      <c r="I494" s="89"/>
      <c r="J494" s="89" t="s">
        <v>51</v>
      </c>
      <c r="K494" s="89" t="s">
        <v>76</v>
      </c>
      <c r="L494" s="89" t="s">
        <v>303</v>
      </c>
      <c r="M494" s="89" t="s">
        <v>1552</v>
      </c>
      <c r="N494" s="89" t="s">
        <v>159</v>
      </c>
      <c r="O494" s="92" t="s">
        <v>1553</v>
      </c>
      <c r="P494" s="93" t="s">
        <v>57</v>
      </c>
      <c r="Q494" s="110" t="s">
        <v>58</v>
      </c>
      <c r="R494" s="94">
        <v>46114</v>
      </c>
      <c r="S494" s="95"/>
      <c r="T494" s="95" t="s">
        <v>59</v>
      </c>
      <c r="U494" s="95" t="s">
        <v>60</v>
      </c>
      <c r="V494" s="91">
        <v>46114</v>
      </c>
      <c r="W494" s="91" t="s">
        <v>432</v>
      </c>
      <c r="X494" s="91" t="s">
        <v>432</v>
      </c>
      <c r="Y494" s="96"/>
      <c r="Z494" s="89" t="s">
        <v>62</v>
      </c>
      <c r="AA494" s="95"/>
      <c r="AB494" s="95" t="s">
        <v>63</v>
      </c>
      <c r="AC494" s="95" t="s">
        <v>63</v>
      </c>
      <c r="AD494" s="95" t="s">
        <v>63</v>
      </c>
      <c r="AE494" s="95" t="s">
        <v>63</v>
      </c>
      <c r="AF494" s="95" t="s">
        <v>63</v>
      </c>
      <c r="AG494" s="194"/>
      <c r="AH494" s="95" t="s">
        <v>63</v>
      </c>
      <c r="AI494" s="97"/>
      <c r="AJ494" s="97" t="s">
        <v>65</v>
      </c>
      <c r="AK494" s="97" t="s">
        <v>66</v>
      </c>
      <c r="AL494" s="45" t="s">
        <v>67</v>
      </c>
      <c r="AM494" s="160" t="str">
        <f>MONTH(B494)&amp;"/"&amp;YEAR(B494)</f>
        <v>3/2026</v>
      </c>
      <c r="AN494" s="45">
        <f>WEEKNUM(B494)-WEEKNUM(EOMONTH(B494,-1)+1)+1</f>
        <v>4</v>
      </c>
      <c r="AO494" s="45" t="str">
        <f>MONTH(R494)&amp;"/"&amp;YEAR(R494)</f>
        <v>4/2026</v>
      </c>
      <c r="AP494" s="45">
        <f>WEEKNUM(R494)-WEEKNUM(EOMONTH(R494,-1)+1)+1</f>
        <v>1</v>
      </c>
      <c r="AQ494" s="45">
        <f>IF(AU494="S",IF(Q494="1. Aceitou o programa",R494-B494,0),0)</f>
        <v>10</v>
      </c>
      <c r="AR494" s="45">
        <f>IF(AU494="S",IF(AND(S494&lt;&gt;"",R494&lt;&gt;""),S494-R494,0),0)</f>
        <v>0</v>
      </c>
      <c r="AS494" s="45">
        <f>IF(AU494="S",IF(Q494="1. Aceitou o programa",IF(OR(X494="Não se Aplica",X494=""),IF(OR(W494="Não se Aplica",W494=""),0,W494-V494),AVERAGE(X494-W494,W494-V494)),0),0)</f>
        <v>0</v>
      </c>
      <c r="AT494" s="45">
        <f>IF(AU494="S",IF(AND(Q494="1. Aceitou o programa",AB494="Realizada"),IFERROR(IF(AA494="",0,AA494-R494),0),0),0)</f>
        <v>0</v>
      </c>
      <c r="AU494" s="45" t="str">
        <f>_xlfn.XLOOKUP(U494,'Lista Suspensa'!$AA$20:$AA$23,'Lista Suspensa'!$AB$20:$AB$23,"N/A")</f>
        <v>S</v>
      </c>
    </row>
    <row r="495" spans="1:47" ht="12" customHeight="1" x14ac:dyDescent="0.3">
      <c r="A495" s="87" t="s">
        <v>47</v>
      </c>
      <c r="B495" s="88">
        <v>46104</v>
      </c>
      <c r="C495" s="89" t="s">
        <v>48</v>
      </c>
      <c r="D495" s="89" t="s">
        <v>49</v>
      </c>
      <c r="E495" s="189">
        <v>96216906</v>
      </c>
      <c r="F495" s="182" t="s">
        <v>1554</v>
      </c>
      <c r="G495" s="90">
        <v>18584933824</v>
      </c>
      <c r="H495" s="91">
        <v>26891</v>
      </c>
      <c r="I495" s="89"/>
      <c r="J495" s="89" t="s">
        <v>51</v>
      </c>
      <c r="K495" s="89" t="s">
        <v>52</v>
      </c>
      <c r="L495" s="89" t="s">
        <v>53</v>
      </c>
      <c r="M495" s="89" t="s">
        <v>1555</v>
      </c>
      <c r="N495" s="89" t="s">
        <v>150</v>
      </c>
      <c r="O495" s="92" t="s">
        <v>1556</v>
      </c>
      <c r="P495" s="93" t="s">
        <v>57</v>
      </c>
      <c r="Q495" s="110" t="s">
        <v>58</v>
      </c>
      <c r="R495" s="94">
        <v>46114</v>
      </c>
      <c r="S495" s="95"/>
      <c r="T495" s="95" t="s">
        <v>59</v>
      </c>
      <c r="U495" s="95" t="s">
        <v>60</v>
      </c>
      <c r="V495" s="91">
        <v>46114</v>
      </c>
      <c r="W495" s="91" t="s">
        <v>432</v>
      </c>
      <c r="X495" s="91" t="s">
        <v>432</v>
      </c>
      <c r="Y495" s="96"/>
      <c r="Z495" s="89" t="s">
        <v>62</v>
      </c>
      <c r="AA495" s="95"/>
      <c r="AB495" s="95" t="s">
        <v>63</v>
      </c>
      <c r="AC495" s="95" t="s">
        <v>63</v>
      </c>
      <c r="AD495" s="95" t="s">
        <v>63</v>
      </c>
      <c r="AE495" s="95" t="s">
        <v>63</v>
      </c>
      <c r="AF495" s="95" t="s">
        <v>63</v>
      </c>
      <c r="AG495" s="194"/>
      <c r="AH495" s="95" t="s">
        <v>63</v>
      </c>
      <c r="AI495" s="97"/>
      <c r="AJ495" s="97" t="s">
        <v>65</v>
      </c>
      <c r="AK495" s="97" t="s">
        <v>66</v>
      </c>
      <c r="AL495" s="45" t="s">
        <v>67</v>
      </c>
      <c r="AM495" s="160" t="str">
        <f>MONTH(B495)&amp;"/"&amp;YEAR(B495)</f>
        <v>3/2026</v>
      </c>
      <c r="AN495" s="45">
        <f>WEEKNUM(B495)-WEEKNUM(EOMONTH(B495,-1)+1)+1</f>
        <v>4</v>
      </c>
      <c r="AO495" s="45" t="str">
        <f>MONTH(R495)&amp;"/"&amp;YEAR(R495)</f>
        <v>4/2026</v>
      </c>
      <c r="AP495" s="45">
        <f>WEEKNUM(R495)-WEEKNUM(EOMONTH(R495,-1)+1)+1</f>
        <v>1</v>
      </c>
      <c r="AQ495" s="45">
        <f>IF(AU495="S",IF(Q495="1. Aceitou o programa",R495-B495,0),0)</f>
        <v>10</v>
      </c>
      <c r="AR495" s="45">
        <f>IF(AU495="S",IF(AND(S495&lt;&gt;"",R495&lt;&gt;""),S495-R495,0),0)</f>
        <v>0</v>
      </c>
      <c r="AS495" s="45">
        <f>IF(AU495="S",IF(Q495="1. Aceitou o programa",IF(OR(X495="Não se Aplica",X495=""),IF(OR(W495="Não se Aplica",W495=""),0,W495-V495),AVERAGE(X495-W495,W495-V495)),0),0)</f>
        <v>0</v>
      </c>
      <c r="AT495" s="45">
        <f>IF(AU495="S",IF(AND(Q495="1. Aceitou o programa",AB495="Realizada"),IFERROR(IF(AA495="",0,AA495-R495),0),0),0)</f>
        <v>0</v>
      </c>
      <c r="AU495" s="45" t="str">
        <f>_xlfn.XLOOKUP(U495,'Lista Suspensa'!$AA$20:$AA$23,'Lista Suspensa'!$AB$20:$AB$23,"N/A")</f>
        <v>S</v>
      </c>
    </row>
    <row r="496" spans="1:47" ht="12" customHeight="1" x14ac:dyDescent="0.3">
      <c r="A496" s="87" t="s">
        <v>47</v>
      </c>
      <c r="B496" s="88">
        <v>46104</v>
      </c>
      <c r="C496" s="89" t="s">
        <v>48</v>
      </c>
      <c r="D496" s="89" t="s">
        <v>49</v>
      </c>
      <c r="E496" s="189">
        <v>93614972</v>
      </c>
      <c r="F496" s="182" t="s">
        <v>1557</v>
      </c>
      <c r="G496" s="90">
        <v>29718825860</v>
      </c>
      <c r="H496" s="91">
        <v>28444</v>
      </c>
      <c r="I496" s="89"/>
      <c r="J496" s="89" t="s">
        <v>51</v>
      </c>
      <c r="K496" s="89" t="s">
        <v>52</v>
      </c>
      <c r="L496" s="89" t="s">
        <v>85</v>
      </c>
      <c r="M496" s="89" t="s">
        <v>1558</v>
      </c>
      <c r="N496" s="89" t="s">
        <v>79</v>
      </c>
      <c r="O496" s="92" t="s">
        <v>1559</v>
      </c>
      <c r="P496" s="93" t="s">
        <v>57</v>
      </c>
      <c r="Q496" s="110" t="s">
        <v>58</v>
      </c>
      <c r="R496" s="94">
        <v>46114</v>
      </c>
      <c r="S496" s="95"/>
      <c r="T496" s="95" t="s">
        <v>59</v>
      </c>
      <c r="U496" s="95" t="s">
        <v>60</v>
      </c>
      <c r="V496" s="91">
        <v>46114</v>
      </c>
      <c r="W496" s="91" t="s">
        <v>432</v>
      </c>
      <c r="X496" s="91" t="s">
        <v>432</v>
      </c>
      <c r="Y496" s="96"/>
      <c r="Z496" s="89" t="s">
        <v>62</v>
      </c>
      <c r="AA496" s="95"/>
      <c r="AB496" s="95" t="s">
        <v>63</v>
      </c>
      <c r="AC496" s="95" t="s">
        <v>63</v>
      </c>
      <c r="AD496" s="95" t="s">
        <v>63</v>
      </c>
      <c r="AE496" s="95" t="s">
        <v>63</v>
      </c>
      <c r="AF496" s="95" t="s">
        <v>63</v>
      </c>
      <c r="AG496" s="194"/>
      <c r="AH496" s="95" t="s">
        <v>63</v>
      </c>
      <c r="AI496" s="97"/>
      <c r="AJ496" s="97" t="s">
        <v>65</v>
      </c>
      <c r="AK496" s="97" t="s">
        <v>66</v>
      </c>
      <c r="AL496" s="45" t="s">
        <v>67</v>
      </c>
      <c r="AM496" s="160" t="str">
        <f>MONTH(B496)&amp;"/"&amp;YEAR(B496)</f>
        <v>3/2026</v>
      </c>
      <c r="AN496" s="45">
        <f>WEEKNUM(B496)-WEEKNUM(EOMONTH(B496,-1)+1)+1</f>
        <v>4</v>
      </c>
      <c r="AO496" s="45" t="str">
        <f>MONTH(R496)&amp;"/"&amp;YEAR(R496)</f>
        <v>4/2026</v>
      </c>
      <c r="AP496" s="45">
        <f>WEEKNUM(R496)-WEEKNUM(EOMONTH(R496,-1)+1)+1</f>
        <v>1</v>
      </c>
      <c r="AQ496" s="45">
        <f>IF(AU496="S",IF(Q496="1. Aceitou o programa",R496-B496,0),0)</f>
        <v>10</v>
      </c>
      <c r="AR496" s="45">
        <f>IF(AU496="S",IF(AND(S496&lt;&gt;"",R496&lt;&gt;""),S496-R496,0),0)</f>
        <v>0</v>
      </c>
      <c r="AS496" s="45">
        <f>IF(AU496="S",IF(Q496="1. Aceitou o programa",IF(OR(X496="Não se Aplica",X496=""),IF(OR(W496="Não se Aplica",W496=""),0,W496-V496),AVERAGE(X496-W496,W496-V496)),0),0)</f>
        <v>0</v>
      </c>
      <c r="AT496" s="45">
        <f>IF(AU496="S",IF(AND(Q496="1. Aceitou o programa",AB496="Realizada"),IFERROR(IF(AA496="",0,AA496-R496),0),0),0)</f>
        <v>0</v>
      </c>
      <c r="AU496" s="45" t="str">
        <f>_xlfn.XLOOKUP(U496,'Lista Suspensa'!$AA$20:$AA$23,'Lista Suspensa'!$AB$20:$AB$23,"N/A")</f>
        <v>S</v>
      </c>
    </row>
    <row r="497" spans="1:47" ht="12" customHeight="1" x14ac:dyDescent="0.3">
      <c r="A497" s="87" t="s">
        <v>47</v>
      </c>
      <c r="B497" s="88">
        <v>46104</v>
      </c>
      <c r="C497" s="89" t="s">
        <v>48</v>
      </c>
      <c r="D497" s="89" t="s">
        <v>49</v>
      </c>
      <c r="E497" s="189">
        <v>83266798</v>
      </c>
      <c r="F497" s="182" t="s">
        <v>1560</v>
      </c>
      <c r="G497" s="90">
        <v>12983828743</v>
      </c>
      <c r="H497" s="91">
        <v>34435</v>
      </c>
      <c r="I497" s="89"/>
      <c r="J497" s="89" t="s">
        <v>51</v>
      </c>
      <c r="K497" s="89" t="s">
        <v>76</v>
      </c>
      <c r="L497" s="89" t="s">
        <v>95</v>
      </c>
      <c r="M497" s="89" t="s">
        <v>1561</v>
      </c>
      <c r="N497" s="89" t="s">
        <v>449</v>
      </c>
      <c r="O497" s="92" t="s">
        <v>1562</v>
      </c>
      <c r="P497" s="93" t="s">
        <v>57</v>
      </c>
      <c r="Q497" s="110" t="s">
        <v>58</v>
      </c>
      <c r="R497" s="94">
        <v>46114</v>
      </c>
      <c r="S497" s="95"/>
      <c r="T497" s="95" t="s">
        <v>59</v>
      </c>
      <c r="U497" s="95" t="s">
        <v>60</v>
      </c>
      <c r="V497" s="91">
        <v>46114</v>
      </c>
      <c r="W497" s="91" t="s">
        <v>432</v>
      </c>
      <c r="X497" s="91" t="s">
        <v>432</v>
      </c>
      <c r="Y497" s="96"/>
      <c r="Z497" s="89" t="s">
        <v>62</v>
      </c>
      <c r="AA497" s="95"/>
      <c r="AB497" s="95" t="s">
        <v>63</v>
      </c>
      <c r="AC497" s="95" t="s">
        <v>63</v>
      </c>
      <c r="AD497" s="95" t="s">
        <v>63</v>
      </c>
      <c r="AE497" s="95" t="s">
        <v>63</v>
      </c>
      <c r="AF497" s="95" t="s">
        <v>63</v>
      </c>
      <c r="AG497" s="194"/>
      <c r="AH497" s="95" t="s">
        <v>63</v>
      </c>
      <c r="AI497" s="97"/>
      <c r="AJ497" s="97" t="s">
        <v>65</v>
      </c>
      <c r="AK497" s="97" t="s">
        <v>66</v>
      </c>
      <c r="AL497" s="45" t="s">
        <v>67</v>
      </c>
      <c r="AM497" s="160" t="str">
        <f>MONTH(B497)&amp;"/"&amp;YEAR(B497)</f>
        <v>3/2026</v>
      </c>
      <c r="AN497" s="45">
        <f>WEEKNUM(B497)-WEEKNUM(EOMONTH(B497,-1)+1)+1</f>
        <v>4</v>
      </c>
      <c r="AO497" s="45" t="str">
        <f>MONTH(R497)&amp;"/"&amp;YEAR(R497)</f>
        <v>4/2026</v>
      </c>
      <c r="AP497" s="45">
        <f>WEEKNUM(R497)-WEEKNUM(EOMONTH(R497,-1)+1)+1</f>
        <v>1</v>
      </c>
      <c r="AQ497" s="45">
        <f>IF(AU497="S",IF(Q497="1. Aceitou o programa",R497-B497,0),0)</f>
        <v>10</v>
      </c>
      <c r="AR497" s="45">
        <f>IF(AU497="S",IF(AND(S497&lt;&gt;"",R497&lt;&gt;""),S497-R497,0),0)</f>
        <v>0</v>
      </c>
      <c r="AS497" s="45">
        <f>IF(AU497="S",IF(Q497="1. Aceitou o programa",IF(OR(X497="Não se Aplica",X497=""),IF(OR(W497="Não se Aplica",W497=""),0,W497-V497),AVERAGE(X497-W497,W497-V497)),0),0)</f>
        <v>0</v>
      </c>
      <c r="AT497" s="45">
        <f>IF(AU497="S",IF(AND(Q497="1. Aceitou o programa",AB497="Realizada"),IFERROR(IF(AA497="",0,AA497-R497),0),0),0)</f>
        <v>0</v>
      </c>
      <c r="AU497" s="45" t="str">
        <f>_xlfn.XLOOKUP(U497,'Lista Suspensa'!$AA$20:$AA$23,'Lista Suspensa'!$AB$20:$AB$23,"N/A")</f>
        <v>S</v>
      </c>
    </row>
    <row r="498" spans="1:47" ht="12" customHeight="1" x14ac:dyDescent="0.3">
      <c r="A498" s="87" t="s">
        <v>47</v>
      </c>
      <c r="B498" s="88">
        <v>46104</v>
      </c>
      <c r="C498" s="89" t="s">
        <v>48</v>
      </c>
      <c r="D498" s="89" t="s">
        <v>49</v>
      </c>
      <c r="E498" s="189">
        <v>89160151</v>
      </c>
      <c r="F498" s="182" t="s">
        <v>1563</v>
      </c>
      <c r="G498" s="90">
        <v>19077518827</v>
      </c>
      <c r="H498" s="91">
        <v>25546</v>
      </c>
      <c r="I498" s="89"/>
      <c r="J498" s="89" t="s">
        <v>84</v>
      </c>
      <c r="K498" s="89" t="s">
        <v>52</v>
      </c>
      <c r="L498" s="89" t="s">
        <v>85</v>
      </c>
      <c r="M498" s="89" t="s">
        <v>334</v>
      </c>
      <c r="N498" s="89" t="s">
        <v>159</v>
      </c>
      <c r="O498" s="92" t="s">
        <v>1564</v>
      </c>
      <c r="P498" s="93" t="s">
        <v>57</v>
      </c>
      <c r="Q498" s="110" t="s">
        <v>58</v>
      </c>
      <c r="R498" s="94">
        <v>46114</v>
      </c>
      <c r="S498" s="95"/>
      <c r="T498" s="95" t="s">
        <v>59</v>
      </c>
      <c r="U498" s="95" t="s">
        <v>60</v>
      </c>
      <c r="V498" s="91">
        <v>46114</v>
      </c>
      <c r="W498" s="91" t="s">
        <v>432</v>
      </c>
      <c r="X498" s="91" t="s">
        <v>432</v>
      </c>
      <c r="Y498" s="96"/>
      <c r="Z498" s="89" t="s">
        <v>62</v>
      </c>
      <c r="AA498" s="95"/>
      <c r="AB498" s="95" t="s">
        <v>63</v>
      </c>
      <c r="AC498" s="95" t="s">
        <v>63</v>
      </c>
      <c r="AD498" s="95" t="s">
        <v>63</v>
      </c>
      <c r="AE498" s="95" t="s">
        <v>63</v>
      </c>
      <c r="AF498" s="95" t="s">
        <v>63</v>
      </c>
      <c r="AG498" s="194"/>
      <c r="AH498" s="95" t="s">
        <v>63</v>
      </c>
      <c r="AI498" s="97"/>
      <c r="AJ498" s="97" t="s">
        <v>65</v>
      </c>
      <c r="AK498" s="97" t="s">
        <v>66</v>
      </c>
      <c r="AL498" s="45" t="s">
        <v>67</v>
      </c>
      <c r="AM498" s="160" t="str">
        <f>MONTH(B498)&amp;"/"&amp;YEAR(B498)</f>
        <v>3/2026</v>
      </c>
      <c r="AN498" s="45">
        <f>WEEKNUM(B498)-WEEKNUM(EOMONTH(B498,-1)+1)+1</f>
        <v>4</v>
      </c>
      <c r="AO498" s="45" t="str">
        <f>MONTH(R498)&amp;"/"&amp;YEAR(R498)</f>
        <v>4/2026</v>
      </c>
      <c r="AP498" s="45">
        <f>WEEKNUM(R498)-WEEKNUM(EOMONTH(R498,-1)+1)+1</f>
        <v>1</v>
      </c>
      <c r="AQ498" s="45">
        <f>IF(AU498="S",IF(Q498="1. Aceitou o programa",R498-B498,0),0)</f>
        <v>10</v>
      </c>
      <c r="AR498" s="45">
        <f>IF(AU498="S",IF(AND(S498&lt;&gt;"",R498&lt;&gt;""),S498-R498,0),0)</f>
        <v>0</v>
      </c>
      <c r="AS498" s="45">
        <f>IF(AU498="S",IF(Q498="1. Aceitou o programa",IF(OR(X498="Não se Aplica",X498=""),IF(OR(W498="Não se Aplica",W498=""),0,W498-V498),AVERAGE(X498-W498,W498-V498)),0),0)</f>
        <v>0</v>
      </c>
      <c r="AT498" s="45">
        <f>IF(AU498="S",IF(AND(Q498="1. Aceitou o programa",AB498="Realizada"),IFERROR(IF(AA498="",0,AA498-R498),0),0),0)</f>
        <v>0</v>
      </c>
      <c r="AU498" s="45" t="str">
        <f>_xlfn.XLOOKUP(U498,'Lista Suspensa'!$AA$20:$AA$23,'Lista Suspensa'!$AB$20:$AB$23,"N/A")</f>
        <v>S</v>
      </c>
    </row>
    <row r="499" spans="1:47" ht="12" customHeight="1" x14ac:dyDescent="0.3">
      <c r="A499" s="87" t="s">
        <v>47</v>
      </c>
      <c r="B499" s="88">
        <v>46104</v>
      </c>
      <c r="C499" s="89" t="s">
        <v>48</v>
      </c>
      <c r="D499" s="89" t="s">
        <v>49</v>
      </c>
      <c r="E499" s="189">
        <v>85466371</v>
      </c>
      <c r="F499" s="182" t="s">
        <v>1565</v>
      </c>
      <c r="G499" s="90">
        <v>9808437745</v>
      </c>
      <c r="H499" s="91">
        <v>30240</v>
      </c>
      <c r="I499" s="89"/>
      <c r="J499" s="89" t="s">
        <v>51</v>
      </c>
      <c r="K499" s="89" t="s">
        <v>76</v>
      </c>
      <c r="L499" s="89" t="s">
        <v>1566</v>
      </c>
      <c r="M499" s="89" t="s">
        <v>234</v>
      </c>
      <c r="N499" s="89" t="s">
        <v>55</v>
      </c>
      <c r="O499" s="92" t="s">
        <v>1567</v>
      </c>
      <c r="P499" s="93" t="s">
        <v>57</v>
      </c>
      <c r="Q499" s="110" t="s">
        <v>58</v>
      </c>
      <c r="R499" s="94">
        <v>46114</v>
      </c>
      <c r="S499" s="95"/>
      <c r="T499" s="95" t="s">
        <v>59</v>
      </c>
      <c r="U499" s="95" t="s">
        <v>60</v>
      </c>
      <c r="V499" s="91">
        <v>46114</v>
      </c>
      <c r="W499" s="91" t="s">
        <v>432</v>
      </c>
      <c r="X499" s="91" t="s">
        <v>432</v>
      </c>
      <c r="Y499" s="96"/>
      <c r="Z499" s="89" t="s">
        <v>62</v>
      </c>
      <c r="AA499" s="95"/>
      <c r="AB499" s="95" t="s">
        <v>63</v>
      </c>
      <c r="AC499" s="95" t="s">
        <v>63</v>
      </c>
      <c r="AD499" s="95" t="s">
        <v>63</v>
      </c>
      <c r="AE499" s="95" t="s">
        <v>63</v>
      </c>
      <c r="AF499" s="95" t="s">
        <v>63</v>
      </c>
      <c r="AG499" s="194"/>
      <c r="AH499" s="95" t="s">
        <v>63</v>
      </c>
      <c r="AI499" s="97"/>
      <c r="AJ499" s="97" t="s">
        <v>65</v>
      </c>
      <c r="AK499" s="97" t="s">
        <v>66</v>
      </c>
      <c r="AL499" s="45" t="s">
        <v>67</v>
      </c>
      <c r="AM499" s="160" t="str">
        <f>MONTH(B499)&amp;"/"&amp;YEAR(B499)</f>
        <v>3/2026</v>
      </c>
      <c r="AN499" s="45">
        <f>WEEKNUM(B499)-WEEKNUM(EOMONTH(B499,-1)+1)+1</f>
        <v>4</v>
      </c>
      <c r="AO499" s="45" t="str">
        <f>MONTH(R499)&amp;"/"&amp;YEAR(R499)</f>
        <v>4/2026</v>
      </c>
      <c r="AP499" s="45">
        <f>WEEKNUM(R499)-WEEKNUM(EOMONTH(R499,-1)+1)+1</f>
        <v>1</v>
      </c>
      <c r="AQ499" s="45">
        <f>IF(AU499="S",IF(Q499="1. Aceitou o programa",R499-B499,0),0)</f>
        <v>10</v>
      </c>
      <c r="AR499" s="45">
        <f>IF(AU499="S",IF(AND(S499&lt;&gt;"",R499&lt;&gt;""),S499-R499,0),0)</f>
        <v>0</v>
      </c>
      <c r="AS499" s="45">
        <f>IF(AU499="S",IF(Q499="1. Aceitou o programa",IF(OR(X499="Não se Aplica",X499=""),IF(OR(W499="Não se Aplica",W499=""),0,W499-V499),AVERAGE(X499-W499,W499-V499)),0),0)</f>
        <v>0</v>
      </c>
      <c r="AT499" s="45">
        <f>IF(AU499="S",IF(AND(Q499="1. Aceitou o programa",AB499="Realizada"),IFERROR(IF(AA499="",0,AA499-R499),0),0),0)</f>
        <v>0</v>
      </c>
      <c r="AU499" s="45" t="str">
        <f>_xlfn.XLOOKUP(U499,'Lista Suspensa'!$AA$20:$AA$23,'Lista Suspensa'!$AB$20:$AB$23,"N/A")</f>
        <v>S</v>
      </c>
    </row>
    <row r="500" spans="1:47" ht="12" customHeight="1" x14ac:dyDescent="0.3">
      <c r="A500" s="87" t="s">
        <v>47</v>
      </c>
      <c r="B500" s="88">
        <v>46104</v>
      </c>
      <c r="C500" s="89" t="s">
        <v>48</v>
      </c>
      <c r="D500" s="89" t="s">
        <v>49</v>
      </c>
      <c r="E500" s="189">
        <v>92924642</v>
      </c>
      <c r="F500" s="182" t="s">
        <v>1568</v>
      </c>
      <c r="G500" s="90">
        <v>90882148753</v>
      </c>
      <c r="H500" s="91">
        <v>25186</v>
      </c>
      <c r="I500" s="89"/>
      <c r="J500" s="89" t="s">
        <v>84</v>
      </c>
      <c r="K500" s="89" t="s">
        <v>76</v>
      </c>
      <c r="L500" s="89" t="s">
        <v>233</v>
      </c>
      <c r="M500" s="89" t="s">
        <v>1090</v>
      </c>
      <c r="N500" s="89" t="s">
        <v>159</v>
      </c>
      <c r="O500" s="92" t="s">
        <v>1569</v>
      </c>
      <c r="P500" s="93" t="s">
        <v>57</v>
      </c>
      <c r="Q500" s="110" t="s">
        <v>58</v>
      </c>
      <c r="R500" s="94">
        <v>46114</v>
      </c>
      <c r="S500" s="95"/>
      <c r="T500" s="95" t="s">
        <v>59</v>
      </c>
      <c r="U500" s="95" t="s">
        <v>60</v>
      </c>
      <c r="V500" s="91">
        <v>46114</v>
      </c>
      <c r="W500" s="91" t="s">
        <v>432</v>
      </c>
      <c r="X500" s="91" t="s">
        <v>432</v>
      </c>
      <c r="Y500" s="96"/>
      <c r="Z500" s="89" t="s">
        <v>62</v>
      </c>
      <c r="AA500" s="95"/>
      <c r="AB500" s="95" t="s">
        <v>63</v>
      </c>
      <c r="AC500" s="95" t="s">
        <v>63</v>
      </c>
      <c r="AD500" s="95" t="s">
        <v>63</v>
      </c>
      <c r="AE500" s="95" t="s">
        <v>63</v>
      </c>
      <c r="AF500" s="95" t="s">
        <v>63</v>
      </c>
      <c r="AG500" s="194"/>
      <c r="AH500" s="95" t="s">
        <v>63</v>
      </c>
      <c r="AI500" s="97"/>
      <c r="AJ500" s="97" t="s">
        <v>65</v>
      </c>
      <c r="AK500" s="97" t="s">
        <v>66</v>
      </c>
      <c r="AL500" s="45" t="s">
        <v>67</v>
      </c>
      <c r="AM500" s="160" t="str">
        <f>MONTH(B500)&amp;"/"&amp;YEAR(B500)</f>
        <v>3/2026</v>
      </c>
      <c r="AN500" s="45">
        <f>WEEKNUM(B500)-WEEKNUM(EOMONTH(B500,-1)+1)+1</f>
        <v>4</v>
      </c>
      <c r="AO500" s="45" t="str">
        <f>MONTH(R500)&amp;"/"&amp;YEAR(R500)</f>
        <v>4/2026</v>
      </c>
      <c r="AP500" s="45">
        <f>WEEKNUM(R500)-WEEKNUM(EOMONTH(R500,-1)+1)+1</f>
        <v>1</v>
      </c>
      <c r="AQ500" s="45">
        <f>IF(AU500="S",IF(Q500="1. Aceitou o programa",R500-B500,0),0)</f>
        <v>10</v>
      </c>
      <c r="AR500" s="45">
        <f>IF(AU500="S",IF(AND(S500&lt;&gt;"",R500&lt;&gt;""),S500-R500,0),0)</f>
        <v>0</v>
      </c>
      <c r="AS500" s="45">
        <f>IF(AU500="S",IF(Q500="1. Aceitou o programa",IF(OR(X500="Não se Aplica",X500=""),IF(OR(W500="Não se Aplica",W500=""),0,W500-V500),AVERAGE(X500-W500,W500-V500)),0),0)</f>
        <v>0</v>
      </c>
      <c r="AT500" s="45">
        <f>IF(AU500="S",IF(AND(Q500="1. Aceitou o programa",AB500="Realizada"),IFERROR(IF(AA500="",0,AA500-R500),0),0),0)</f>
        <v>0</v>
      </c>
      <c r="AU500" s="45" t="str">
        <f>_xlfn.XLOOKUP(U500,'Lista Suspensa'!$AA$20:$AA$23,'Lista Suspensa'!$AB$20:$AB$23,"N/A")</f>
        <v>S</v>
      </c>
    </row>
    <row r="501" spans="1:47" ht="12" customHeight="1" x14ac:dyDescent="0.3">
      <c r="A501" s="87" t="s">
        <v>47</v>
      </c>
      <c r="B501" s="88">
        <v>46104</v>
      </c>
      <c r="C501" s="89" t="s">
        <v>48</v>
      </c>
      <c r="D501" s="89" t="s">
        <v>49</v>
      </c>
      <c r="E501" s="189">
        <v>89323172</v>
      </c>
      <c r="F501" s="182" t="s">
        <v>1570</v>
      </c>
      <c r="G501" s="90">
        <v>89694031591</v>
      </c>
      <c r="H501" s="91">
        <v>27797</v>
      </c>
      <c r="I501" s="89"/>
      <c r="J501" s="89" t="s">
        <v>51</v>
      </c>
      <c r="K501" s="89" t="s">
        <v>52</v>
      </c>
      <c r="L501" s="89" t="s">
        <v>85</v>
      </c>
      <c r="M501" s="89" t="s">
        <v>1571</v>
      </c>
      <c r="N501" s="89" t="s">
        <v>229</v>
      </c>
      <c r="O501" s="92" t="s">
        <v>1572</v>
      </c>
      <c r="P501" s="93" t="s">
        <v>57</v>
      </c>
      <c r="Q501" s="110" t="s">
        <v>58</v>
      </c>
      <c r="R501" s="94">
        <v>46114</v>
      </c>
      <c r="S501" s="95"/>
      <c r="T501" s="95" t="s">
        <v>59</v>
      </c>
      <c r="U501" s="95" t="s">
        <v>60</v>
      </c>
      <c r="V501" s="91">
        <v>46114</v>
      </c>
      <c r="W501" s="91" t="s">
        <v>432</v>
      </c>
      <c r="X501" s="91" t="s">
        <v>432</v>
      </c>
      <c r="Y501" s="96"/>
      <c r="Z501" s="89" t="s">
        <v>62</v>
      </c>
      <c r="AA501" s="95"/>
      <c r="AB501" s="95" t="s">
        <v>63</v>
      </c>
      <c r="AC501" s="95" t="s">
        <v>63</v>
      </c>
      <c r="AD501" s="95" t="s">
        <v>63</v>
      </c>
      <c r="AE501" s="95" t="s">
        <v>63</v>
      </c>
      <c r="AF501" s="95" t="s">
        <v>63</v>
      </c>
      <c r="AG501" s="194"/>
      <c r="AH501" s="95" t="s">
        <v>63</v>
      </c>
      <c r="AI501" s="97"/>
      <c r="AJ501" s="97" t="s">
        <v>65</v>
      </c>
      <c r="AK501" s="97" t="s">
        <v>66</v>
      </c>
      <c r="AL501" s="45" t="s">
        <v>67</v>
      </c>
      <c r="AM501" s="160" t="str">
        <f>MONTH(B501)&amp;"/"&amp;YEAR(B501)</f>
        <v>3/2026</v>
      </c>
      <c r="AN501" s="45">
        <f>WEEKNUM(B501)-WEEKNUM(EOMONTH(B501,-1)+1)+1</f>
        <v>4</v>
      </c>
      <c r="AO501" s="45" t="str">
        <f>MONTH(R501)&amp;"/"&amp;YEAR(R501)</f>
        <v>4/2026</v>
      </c>
      <c r="AP501" s="45">
        <f>WEEKNUM(R501)-WEEKNUM(EOMONTH(R501,-1)+1)+1</f>
        <v>1</v>
      </c>
      <c r="AQ501" s="45">
        <f>IF(AU501="S",IF(Q501="1. Aceitou o programa",R501-B501,0),0)</f>
        <v>10</v>
      </c>
      <c r="AR501" s="45">
        <f>IF(AU501="S",IF(AND(S501&lt;&gt;"",R501&lt;&gt;""),S501-R501,0),0)</f>
        <v>0</v>
      </c>
      <c r="AS501" s="45">
        <f>IF(AU501="S",IF(Q501="1. Aceitou o programa",IF(OR(X501="Não se Aplica",X501=""),IF(OR(W501="Não se Aplica",W501=""),0,W501-V501),AVERAGE(X501-W501,W501-V501)),0),0)</f>
        <v>0</v>
      </c>
      <c r="AT501" s="45">
        <f>IF(AU501="S",IF(AND(Q501="1. Aceitou o programa",AB501="Realizada"),IFERROR(IF(AA501="",0,AA501-R501),0),0),0)</f>
        <v>0</v>
      </c>
      <c r="AU501" s="45" t="str">
        <f>_xlfn.XLOOKUP(U501,'Lista Suspensa'!$AA$20:$AA$23,'Lista Suspensa'!$AB$20:$AB$23,"N/A")</f>
        <v>S</v>
      </c>
    </row>
    <row r="502" spans="1:47" ht="12" customHeight="1" x14ac:dyDescent="0.3">
      <c r="A502" s="87" t="s">
        <v>47</v>
      </c>
      <c r="B502" s="88">
        <v>46104</v>
      </c>
      <c r="C502" s="89" t="s">
        <v>48</v>
      </c>
      <c r="D502" s="89" t="s">
        <v>49</v>
      </c>
      <c r="E502" s="189">
        <v>73410953</v>
      </c>
      <c r="F502" s="182" t="s">
        <v>1573</v>
      </c>
      <c r="G502" s="90">
        <v>29907170801</v>
      </c>
      <c r="H502" s="91">
        <v>29805</v>
      </c>
      <c r="I502" s="89"/>
      <c r="J502" s="89" t="s">
        <v>84</v>
      </c>
      <c r="K502" s="89" t="s">
        <v>52</v>
      </c>
      <c r="L502" s="89" t="s">
        <v>85</v>
      </c>
      <c r="M502" s="89" t="s">
        <v>1574</v>
      </c>
      <c r="N502" s="89" t="s">
        <v>159</v>
      </c>
      <c r="O502" s="92" t="s">
        <v>1575</v>
      </c>
      <c r="P502" s="93" t="s">
        <v>57</v>
      </c>
      <c r="Q502" s="110" t="s">
        <v>58</v>
      </c>
      <c r="R502" s="94">
        <v>46114</v>
      </c>
      <c r="S502" s="95"/>
      <c r="T502" s="95" t="s">
        <v>59</v>
      </c>
      <c r="U502" s="95" t="s">
        <v>60</v>
      </c>
      <c r="V502" s="91">
        <v>46114</v>
      </c>
      <c r="W502" s="91" t="s">
        <v>432</v>
      </c>
      <c r="X502" s="91" t="s">
        <v>432</v>
      </c>
      <c r="Y502" s="96"/>
      <c r="Z502" s="89" t="s">
        <v>62</v>
      </c>
      <c r="AA502" s="95"/>
      <c r="AB502" s="95" t="s">
        <v>63</v>
      </c>
      <c r="AC502" s="95" t="s">
        <v>63</v>
      </c>
      <c r="AD502" s="95" t="s">
        <v>63</v>
      </c>
      <c r="AE502" s="95" t="s">
        <v>63</v>
      </c>
      <c r="AF502" s="95" t="s">
        <v>63</v>
      </c>
      <c r="AG502" s="194"/>
      <c r="AH502" s="95" t="s">
        <v>63</v>
      </c>
      <c r="AI502" s="97"/>
      <c r="AJ502" s="97" t="s">
        <v>65</v>
      </c>
      <c r="AK502" s="97" t="s">
        <v>66</v>
      </c>
      <c r="AL502" s="45" t="s">
        <v>67</v>
      </c>
      <c r="AM502" s="160" t="str">
        <f>MONTH(B502)&amp;"/"&amp;YEAR(B502)</f>
        <v>3/2026</v>
      </c>
      <c r="AN502" s="45">
        <f>WEEKNUM(B502)-WEEKNUM(EOMONTH(B502,-1)+1)+1</f>
        <v>4</v>
      </c>
      <c r="AO502" s="45" t="str">
        <f>MONTH(R502)&amp;"/"&amp;YEAR(R502)</f>
        <v>4/2026</v>
      </c>
      <c r="AP502" s="45">
        <f>WEEKNUM(R502)-WEEKNUM(EOMONTH(R502,-1)+1)+1</f>
        <v>1</v>
      </c>
      <c r="AQ502" s="45">
        <f>IF(AU502="S",IF(Q502="1. Aceitou o programa",R502-B502,0),0)</f>
        <v>10</v>
      </c>
      <c r="AR502" s="45">
        <f>IF(AU502="S",IF(AND(S502&lt;&gt;"",R502&lt;&gt;""),S502-R502,0),0)</f>
        <v>0</v>
      </c>
      <c r="AS502" s="45">
        <f>IF(AU502="S",IF(Q502="1. Aceitou o programa",IF(OR(X502="Não se Aplica",X502=""),IF(OR(W502="Não se Aplica",W502=""),0,W502-V502),AVERAGE(X502-W502,W502-V502)),0),0)</f>
        <v>0</v>
      </c>
      <c r="AT502" s="45">
        <f>IF(AU502="S",IF(AND(Q502="1. Aceitou o programa",AB502="Realizada"),IFERROR(IF(AA502="",0,AA502-R502),0),0),0)</f>
        <v>0</v>
      </c>
      <c r="AU502" s="45" t="str">
        <f>_xlfn.XLOOKUP(U502,'Lista Suspensa'!$AA$20:$AA$23,'Lista Suspensa'!$AB$20:$AB$23,"N/A")</f>
        <v>S</v>
      </c>
    </row>
    <row r="503" spans="1:47" ht="12" customHeight="1" x14ac:dyDescent="0.3">
      <c r="A503" s="87" t="s">
        <v>47</v>
      </c>
      <c r="B503" s="88">
        <v>46104</v>
      </c>
      <c r="C503" s="89" t="s">
        <v>48</v>
      </c>
      <c r="D503" s="89" t="s">
        <v>49</v>
      </c>
      <c r="E503" s="189">
        <v>79131236</v>
      </c>
      <c r="F503" s="182" t="s">
        <v>1576</v>
      </c>
      <c r="G503" s="90">
        <v>1687502790</v>
      </c>
      <c r="H503" s="91">
        <v>13107</v>
      </c>
      <c r="I503" s="89"/>
      <c r="J503" s="89" t="s">
        <v>51</v>
      </c>
      <c r="K503" s="89" t="s">
        <v>76</v>
      </c>
      <c r="L503" s="89" t="s">
        <v>95</v>
      </c>
      <c r="M503" s="89" t="s">
        <v>1577</v>
      </c>
      <c r="N503" s="89" t="s">
        <v>137</v>
      </c>
      <c r="O503" s="92" t="s">
        <v>1578</v>
      </c>
      <c r="P503" s="93" t="s">
        <v>57</v>
      </c>
      <c r="Q503" s="110" t="s">
        <v>58</v>
      </c>
      <c r="R503" s="94">
        <v>46114</v>
      </c>
      <c r="S503" s="95"/>
      <c r="T503" s="95" t="s">
        <v>59</v>
      </c>
      <c r="U503" s="95" t="s">
        <v>60</v>
      </c>
      <c r="V503" s="91">
        <v>46114</v>
      </c>
      <c r="W503" s="91" t="s">
        <v>432</v>
      </c>
      <c r="X503" s="91" t="s">
        <v>432</v>
      </c>
      <c r="Y503" s="96"/>
      <c r="Z503" s="89" t="s">
        <v>62</v>
      </c>
      <c r="AA503" s="95"/>
      <c r="AB503" s="95" t="s">
        <v>63</v>
      </c>
      <c r="AC503" s="95" t="s">
        <v>63</v>
      </c>
      <c r="AD503" s="95" t="s">
        <v>63</v>
      </c>
      <c r="AE503" s="95" t="s">
        <v>63</v>
      </c>
      <c r="AF503" s="95" t="s">
        <v>63</v>
      </c>
      <c r="AG503" s="194"/>
      <c r="AH503" s="95" t="s">
        <v>63</v>
      </c>
      <c r="AI503" s="97"/>
      <c r="AJ503" s="97" t="s">
        <v>65</v>
      </c>
      <c r="AK503" s="97" t="s">
        <v>66</v>
      </c>
      <c r="AL503" s="45" t="s">
        <v>67</v>
      </c>
      <c r="AM503" s="160" t="str">
        <f>MONTH(B503)&amp;"/"&amp;YEAR(B503)</f>
        <v>3/2026</v>
      </c>
      <c r="AN503" s="45">
        <f>WEEKNUM(B503)-WEEKNUM(EOMONTH(B503,-1)+1)+1</f>
        <v>4</v>
      </c>
      <c r="AO503" s="45" t="str">
        <f>MONTH(R503)&amp;"/"&amp;YEAR(R503)</f>
        <v>4/2026</v>
      </c>
      <c r="AP503" s="45">
        <f>WEEKNUM(R503)-WEEKNUM(EOMONTH(R503,-1)+1)+1</f>
        <v>1</v>
      </c>
      <c r="AQ503" s="45">
        <f>IF(AU503="S",IF(Q503="1. Aceitou o programa",R503-B503,0),0)</f>
        <v>10</v>
      </c>
      <c r="AR503" s="45">
        <f>IF(AU503="S",IF(AND(S503&lt;&gt;"",R503&lt;&gt;""),S503-R503,0),0)</f>
        <v>0</v>
      </c>
      <c r="AS503" s="45">
        <f>IF(AU503="S",IF(Q503="1. Aceitou o programa",IF(OR(X503="Não se Aplica",X503=""),IF(OR(W503="Não se Aplica",W503=""),0,W503-V503),AVERAGE(X503-W503,W503-V503)),0),0)</f>
        <v>0</v>
      </c>
      <c r="AT503" s="45">
        <f>IF(AU503="S",IF(AND(Q503="1. Aceitou o programa",AB503="Realizada"),IFERROR(IF(AA503="",0,AA503-R503),0),0),0)</f>
        <v>0</v>
      </c>
      <c r="AU503" s="45" t="str">
        <f>_xlfn.XLOOKUP(U503,'Lista Suspensa'!$AA$20:$AA$23,'Lista Suspensa'!$AB$20:$AB$23,"N/A")</f>
        <v>S</v>
      </c>
    </row>
    <row r="504" spans="1:47" ht="12" customHeight="1" x14ac:dyDescent="0.3">
      <c r="A504" s="87" t="s">
        <v>47</v>
      </c>
      <c r="B504" s="88">
        <v>46104</v>
      </c>
      <c r="C504" s="89" t="s">
        <v>48</v>
      </c>
      <c r="D504" s="89" t="s">
        <v>49</v>
      </c>
      <c r="E504" s="189">
        <v>73417604</v>
      </c>
      <c r="F504" s="182" t="s">
        <v>1579</v>
      </c>
      <c r="G504" s="90">
        <v>75483246500</v>
      </c>
      <c r="H504" s="91">
        <v>28022</v>
      </c>
      <c r="I504" s="89"/>
      <c r="J504" s="89" t="s">
        <v>51</v>
      </c>
      <c r="K504" s="89" t="s">
        <v>52</v>
      </c>
      <c r="L504" s="89" t="s">
        <v>53</v>
      </c>
      <c r="M504" s="89" t="s">
        <v>1580</v>
      </c>
      <c r="N504" s="89" t="s">
        <v>159</v>
      </c>
      <c r="O504" s="92" t="s">
        <v>1581</v>
      </c>
      <c r="P504" s="93" t="s">
        <v>57</v>
      </c>
      <c r="Q504" s="110" t="s">
        <v>58</v>
      </c>
      <c r="R504" s="94">
        <v>46114</v>
      </c>
      <c r="S504" s="95"/>
      <c r="T504" s="95" t="s">
        <v>59</v>
      </c>
      <c r="U504" s="95" t="s">
        <v>60</v>
      </c>
      <c r="V504" s="91">
        <v>46114</v>
      </c>
      <c r="W504" s="91" t="s">
        <v>432</v>
      </c>
      <c r="X504" s="91" t="s">
        <v>432</v>
      </c>
      <c r="Y504" s="96"/>
      <c r="Z504" s="89" t="s">
        <v>62</v>
      </c>
      <c r="AA504" s="95"/>
      <c r="AB504" s="95" t="s">
        <v>63</v>
      </c>
      <c r="AC504" s="95" t="s">
        <v>63</v>
      </c>
      <c r="AD504" s="95" t="s">
        <v>63</v>
      </c>
      <c r="AE504" s="95" t="s">
        <v>63</v>
      </c>
      <c r="AF504" s="95" t="s">
        <v>63</v>
      </c>
      <c r="AG504" s="194"/>
      <c r="AH504" s="95" t="s">
        <v>63</v>
      </c>
      <c r="AI504" s="97"/>
      <c r="AJ504" s="97" t="s">
        <v>65</v>
      </c>
      <c r="AK504" s="97" t="s">
        <v>66</v>
      </c>
      <c r="AL504" s="45" t="s">
        <v>67</v>
      </c>
      <c r="AM504" s="160" t="str">
        <f>MONTH(B504)&amp;"/"&amp;YEAR(B504)</f>
        <v>3/2026</v>
      </c>
      <c r="AN504" s="45">
        <f>WEEKNUM(B504)-WEEKNUM(EOMONTH(B504,-1)+1)+1</f>
        <v>4</v>
      </c>
      <c r="AO504" s="45" t="str">
        <f>MONTH(R504)&amp;"/"&amp;YEAR(R504)</f>
        <v>4/2026</v>
      </c>
      <c r="AP504" s="45">
        <f>WEEKNUM(R504)-WEEKNUM(EOMONTH(R504,-1)+1)+1</f>
        <v>1</v>
      </c>
      <c r="AQ504" s="45">
        <f>IF(AU504="S",IF(Q504="1. Aceitou o programa",R504-B504,0),0)</f>
        <v>10</v>
      </c>
      <c r="AR504" s="45">
        <f>IF(AU504="S",IF(AND(S504&lt;&gt;"",R504&lt;&gt;""),S504-R504,0),0)</f>
        <v>0</v>
      </c>
      <c r="AS504" s="45">
        <f>IF(AU504="S",IF(Q504="1. Aceitou o programa",IF(OR(X504="Não se Aplica",X504=""),IF(OR(W504="Não se Aplica",W504=""),0,W504-V504),AVERAGE(X504-W504,W504-V504)),0),0)</f>
        <v>0</v>
      </c>
      <c r="AT504" s="45">
        <f>IF(AU504="S",IF(AND(Q504="1. Aceitou o programa",AB504="Realizada"),IFERROR(IF(AA504="",0,AA504-R504),0),0),0)</f>
        <v>0</v>
      </c>
      <c r="AU504" s="45" t="str">
        <f>_xlfn.XLOOKUP(U504,'Lista Suspensa'!$AA$20:$AA$23,'Lista Suspensa'!$AB$20:$AB$23,"N/A")</f>
        <v>S</v>
      </c>
    </row>
    <row r="505" spans="1:47" ht="12" customHeight="1" x14ac:dyDescent="0.3">
      <c r="A505" s="87" t="s">
        <v>47</v>
      </c>
      <c r="B505" s="88">
        <v>46104</v>
      </c>
      <c r="C505" s="89" t="s">
        <v>48</v>
      </c>
      <c r="D505" s="89" t="s">
        <v>49</v>
      </c>
      <c r="E505" s="189">
        <v>88145378</v>
      </c>
      <c r="F505" s="182" t="s">
        <v>1582</v>
      </c>
      <c r="G505" s="90">
        <v>18822817729</v>
      </c>
      <c r="H505" s="91">
        <v>38511</v>
      </c>
      <c r="I505" s="89"/>
      <c r="J505" s="89" t="s">
        <v>51</v>
      </c>
      <c r="K505" s="89" t="s">
        <v>76</v>
      </c>
      <c r="L505" s="89" t="s">
        <v>191</v>
      </c>
      <c r="M505" s="89" t="s">
        <v>1583</v>
      </c>
      <c r="N505" s="89" t="s">
        <v>331</v>
      </c>
      <c r="O505" s="92" t="s">
        <v>1584</v>
      </c>
      <c r="P505" s="93" t="s">
        <v>57</v>
      </c>
      <c r="Q505" s="110" t="s">
        <v>58</v>
      </c>
      <c r="R505" s="94">
        <v>46114</v>
      </c>
      <c r="S505" s="95"/>
      <c r="T505" s="95" t="s">
        <v>59</v>
      </c>
      <c r="U505" s="95" t="s">
        <v>60</v>
      </c>
      <c r="V505" s="91">
        <v>46114</v>
      </c>
      <c r="W505" s="91" t="s">
        <v>432</v>
      </c>
      <c r="X505" s="91" t="s">
        <v>432</v>
      </c>
      <c r="Y505" s="96"/>
      <c r="Z505" s="89" t="s">
        <v>62</v>
      </c>
      <c r="AA505" s="95"/>
      <c r="AB505" s="95" t="s">
        <v>63</v>
      </c>
      <c r="AC505" s="95" t="s">
        <v>63</v>
      </c>
      <c r="AD505" s="95" t="s">
        <v>63</v>
      </c>
      <c r="AE505" s="95" t="s">
        <v>63</v>
      </c>
      <c r="AF505" s="95" t="s">
        <v>63</v>
      </c>
      <c r="AG505" s="194"/>
      <c r="AH505" s="95" t="s">
        <v>63</v>
      </c>
      <c r="AI505" s="97"/>
      <c r="AJ505" s="97" t="s">
        <v>65</v>
      </c>
      <c r="AK505" s="97" t="s">
        <v>66</v>
      </c>
      <c r="AL505" s="45" t="s">
        <v>67</v>
      </c>
      <c r="AM505" s="160" t="str">
        <f>MONTH(B505)&amp;"/"&amp;YEAR(B505)</f>
        <v>3/2026</v>
      </c>
      <c r="AN505" s="45">
        <f>WEEKNUM(B505)-WEEKNUM(EOMONTH(B505,-1)+1)+1</f>
        <v>4</v>
      </c>
      <c r="AO505" s="45" t="str">
        <f>MONTH(R505)&amp;"/"&amp;YEAR(R505)</f>
        <v>4/2026</v>
      </c>
      <c r="AP505" s="45">
        <f>WEEKNUM(R505)-WEEKNUM(EOMONTH(R505,-1)+1)+1</f>
        <v>1</v>
      </c>
      <c r="AQ505" s="45">
        <f>IF(AU505="S",IF(Q505="1. Aceitou o programa",R505-B505,0),0)</f>
        <v>10</v>
      </c>
      <c r="AR505" s="45">
        <f>IF(AU505="S",IF(AND(S505&lt;&gt;"",R505&lt;&gt;""),S505-R505,0),0)</f>
        <v>0</v>
      </c>
      <c r="AS505" s="45">
        <f>IF(AU505="S",IF(Q505="1. Aceitou o programa",IF(OR(X505="Não se Aplica",X505=""),IF(OR(W505="Não se Aplica",W505=""),0,W505-V505),AVERAGE(X505-W505,W505-V505)),0),0)</f>
        <v>0</v>
      </c>
      <c r="AT505" s="45">
        <f>IF(AU505="S",IF(AND(Q505="1. Aceitou o programa",AB505="Realizada"),IFERROR(IF(AA505="",0,AA505-R505),0),0),0)</f>
        <v>0</v>
      </c>
      <c r="AU505" s="45" t="str">
        <f>_xlfn.XLOOKUP(U505,'Lista Suspensa'!$AA$20:$AA$23,'Lista Suspensa'!$AB$20:$AB$23,"N/A")</f>
        <v>S</v>
      </c>
    </row>
    <row r="506" spans="1:47" ht="12" customHeight="1" x14ac:dyDescent="0.3">
      <c r="A506" s="87" t="s">
        <v>47</v>
      </c>
      <c r="B506" s="88">
        <v>46104</v>
      </c>
      <c r="C506" s="89" t="s">
        <v>48</v>
      </c>
      <c r="D506" s="89" t="s">
        <v>49</v>
      </c>
      <c r="E506" s="189">
        <v>73476495</v>
      </c>
      <c r="F506" s="182" t="s">
        <v>1585</v>
      </c>
      <c r="G506" s="90">
        <v>7532701883</v>
      </c>
      <c r="H506" s="91">
        <v>25246</v>
      </c>
      <c r="I506" s="89"/>
      <c r="J506" s="89" t="s">
        <v>84</v>
      </c>
      <c r="K506" s="89" t="s">
        <v>52</v>
      </c>
      <c r="L506" s="89" t="s">
        <v>85</v>
      </c>
      <c r="M506" s="89" t="s">
        <v>1586</v>
      </c>
      <c r="N506" s="89" t="s">
        <v>159</v>
      </c>
      <c r="O506" s="92" t="s">
        <v>1587</v>
      </c>
      <c r="P506" s="93" t="s">
        <v>57</v>
      </c>
      <c r="Q506" s="110" t="s">
        <v>58</v>
      </c>
      <c r="R506" s="94">
        <v>46114</v>
      </c>
      <c r="S506" s="95"/>
      <c r="T506" s="95" t="s">
        <v>59</v>
      </c>
      <c r="U506" s="95" t="s">
        <v>60</v>
      </c>
      <c r="V506" s="91">
        <v>46114</v>
      </c>
      <c r="W506" s="91" t="s">
        <v>432</v>
      </c>
      <c r="X506" s="91" t="s">
        <v>432</v>
      </c>
      <c r="Y506" s="96"/>
      <c r="Z506" s="89" t="s">
        <v>62</v>
      </c>
      <c r="AA506" s="95"/>
      <c r="AB506" s="95" t="s">
        <v>63</v>
      </c>
      <c r="AC506" s="95" t="s">
        <v>63</v>
      </c>
      <c r="AD506" s="95" t="s">
        <v>63</v>
      </c>
      <c r="AE506" s="95" t="s">
        <v>63</v>
      </c>
      <c r="AF506" s="95" t="s">
        <v>63</v>
      </c>
      <c r="AG506" s="194"/>
      <c r="AH506" s="95" t="s">
        <v>63</v>
      </c>
      <c r="AI506" s="97"/>
      <c r="AJ506" s="97" t="s">
        <v>65</v>
      </c>
      <c r="AK506" s="97" t="s">
        <v>66</v>
      </c>
      <c r="AL506" s="45" t="s">
        <v>67</v>
      </c>
      <c r="AM506" s="160" t="str">
        <f>MONTH(B506)&amp;"/"&amp;YEAR(B506)</f>
        <v>3/2026</v>
      </c>
      <c r="AN506" s="45">
        <f>WEEKNUM(B506)-WEEKNUM(EOMONTH(B506,-1)+1)+1</f>
        <v>4</v>
      </c>
      <c r="AO506" s="45" t="str">
        <f>MONTH(R506)&amp;"/"&amp;YEAR(R506)</f>
        <v>4/2026</v>
      </c>
      <c r="AP506" s="45">
        <f>WEEKNUM(R506)-WEEKNUM(EOMONTH(R506,-1)+1)+1</f>
        <v>1</v>
      </c>
      <c r="AQ506" s="45">
        <f>IF(AU506="S",IF(Q506="1. Aceitou o programa",R506-B506,0),0)</f>
        <v>10</v>
      </c>
      <c r="AR506" s="45">
        <f>IF(AU506="S",IF(AND(S506&lt;&gt;"",R506&lt;&gt;""),S506-R506,0),0)</f>
        <v>0</v>
      </c>
      <c r="AS506" s="45">
        <f>IF(AU506="S",IF(Q506="1. Aceitou o programa",IF(OR(X506="Não se Aplica",X506=""),IF(OR(W506="Não se Aplica",W506=""),0,W506-V506),AVERAGE(X506-W506,W506-V506)),0),0)</f>
        <v>0</v>
      </c>
      <c r="AT506" s="45">
        <f>IF(AU506="S",IF(AND(Q506="1. Aceitou o programa",AB506="Realizada"),IFERROR(IF(AA506="",0,AA506-R506),0),0),0)</f>
        <v>0</v>
      </c>
      <c r="AU506" s="45" t="str">
        <f>_xlfn.XLOOKUP(U506,'Lista Suspensa'!$AA$20:$AA$23,'Lista Suspensa'!$AB$20:$AB$23,"N/A")</f>
        <v>S</v>
      </c>
    </row>
    <row r="507" spans="1:47" ht="12" customHeight="1" x14ac:dyDescent="0.3">
      <c r="A507" s="87" t="s">
        <v>47</v>
      </c>
      <c r="B507" s="88">
        <v>46104</v>
      </c>
      <c r="C507" s="89" t="s">
        <v>48</v>
      </c>
      <c r="D507" s="89" t="s">
        <v>49</v>
      </c>
      <c r="E507" s="189">
        <v>652431984</v>
      </c>
      <c r="F507" s="182" t="s">
        <v>1588</v>
      </c>
      <c r="G507" s="90">
        <v>10545343739</v>
      </c>
      <c r="H507" s="91">
        <v>31371</v>
      </c>
      <c r="I507" s="89"/>
      <c r="J507" s="89" t="s">
        <v>84</v>
      </c>
      <c r="K507" s="89" t="s">
        <v>76</v>
      </c>
      <c r="L507" s="89" t="s">
        <v>95</v>
      </c>
      <c r="M507" s="89" t="s">
        <v>1589</v>
      </c>
      <c r="N507" s="89" t="s">
        <v>79</v>
      </c>
      <c r="O507" s="92" t="s">
        <v>1590</v>
      </c>
      <c r="P507" s="93" t="s">
        <v>57</v>
      </c>
      <c r="Q507" s="110" t="s">
        <v>58</v>
      </c>
      <c r="R507" s="94">
        <v>46114</v>
      </c>
      <c r="S507" s="95"/>
      <c r="T507" s="95" t="s">
        <v>59</v>
      </c>
      <c r="U507" s="95" t="s">
        <v>60</v>
      </c>
      <c r="V507" s="91">
        <v>46114</v>
      </c>
      <c r="W507" s="91" t="s">
        <v>432</v>
      </c>
      <c r="X507" s="91" t="s">
        <v>432</v>
      </c>
      <c r="Y507" s="96"/>
      <c r="Z507" s="89" t="s">
        <v>62</v>
      </c>
      <c r="AA507" s="95"/>
      <c r="AB507" s="95" t="s">
        <v>63</v>
      </c>
      <c r="AC507" s="95" t="s">
        <v>63</v>
      </c>
      <c r="AD507" s="95" t="s">
        <v>63</v>
      </c>
      <c r="AE507" s="95" t="s">
        <v>63</v>
      </c>
      <c r="AF507" s="95" t="s">
        <v>63</v>
      </c>
      <c r="AG507" s="194"/>
      <c r="AH507" s="95" t="s">
        <v>63</v>
      </c>
      <c r="AI507" s="97"/>
      <c r="AJ507" s="97" t="s">
        <v>65</v>
      </c>
      <c r="AK507" s="97" t="s">
        <v>66</v>
      </c>
      <c r="AL507" s="45" t="s">
        <v>67</v>
      </c>
      <c r="AM507" s="160" t="str">
        <f>MONTH(B507)&amp;"/"&amp;YEAR(B507)</f>
        <v>3/2026</v>
      </c>
      <c r="AN507" s="45">
        <f>WEEKNUM(B507)-WEEKNUM(EOMONTH(B507,-1)+1)+1</f>
        <v>4</v>
      </c>
      <c r="AO507" s="45" t="str">
        <f>MONTH(R507)&amp;"/"&amp;YEAR(R507)</f>
        <v>4/2026</v>
      </c>
      <c r="AP507" s="45">
        <f>WEEKNUM(R507)-WEEKNUM(EOMONTH(R507,-1)+1)+1</f>
        <v>1</v>
      </c>
      <c r="AQ507" s="45">
        <f>IF(AU507="S",IF(Q507="1. Aceitou o programa",R507-B507,0),0)</f>
        <v>10</v>
      </c>
      <c r="AR507" s="45">
        <f>IF(AU507="S",IF(AND(S507&lt;&gt;"",R507&lt;&gt;""),S507-R507,0),0)</f>
        <v>0</v>
      </c>
      <c r="AS507" s="45">
        <f>IF(AU507="S",IF(Q507="1. Aceitou o programa",IF(OR(X507="Não se Aplica",X507=""),IF(OR(W507="Não se Aplica",W507=""),0,W507-V507),AVERAGE(X507-W507,W507-V507)),0),0)</f>
        <v>0</v>
      </c>
      <c r="AT507" s="45">
        <f>IF(AU507="S",IF(AND(Q507="1. Aceitou o programa",AB507="Realizada"),IFERROR(IF(AA507="",0,AA507-R507),0),0),0)</f>
        <v>0</v>
      </c>
      <c r="AU507" s="45" t="str">
        <f>_xlfn.XLOOKUP(U507,'Lista Suspensa'!$AA$20:$AA$23,'Lista Suspensa'!$AB$20:$AB$23,"N/A")</f>
        <v>S</v>
      </c>
    </row>
    <row r="508" spans="1:47" ht="12" customHeight="1" x14ac:dyDescent="0.3">
      <c r="A508" s="87" t="s">
        <v>47</v>
      </c>
      <c r="B508" s="88">
        <v>46104</v>
      </c>
      <c r="C508" s="89" t="s">
        <v>48</v>
      </c>
      <c r="D508" s="89" t="s">
        <v>49</v>
      </c>
      <c r="E508" s="189">
        <v>88524857</v>
      </c>
      <c r="F508" s="182" t="s">
        <v>1591</v>
      </c>
      <c r="G508" s="90">
        <v>13097366776</v>
      </c>
      <c r="H508" s="91">
        <v>33025</v>
      </c>
      <c r="I508" s="89"/>
      <c r="J508" s="89" t="s">
        <v>51</v>
      </c>
      <c r="K508" s="89" t="s">
        <v>76</v>
      </c>
      <c r="L508" s="89" t="s">
        <v>95</v>
      </c>
      <c r="M508" s="89" t="s">
        <v>1592</v>
      </c>
      <c r="N508" s="89" t="s">
        <v>79</v>
      </c>
      <c r="O508" s="92" t="s">
        <v>1593</v>
      </c>
      <c r="P508" s="93" t="s">
        <v>57</v>
      </c>
      <c r="Q508" s="110" t="s">
        <v>58</v>
      </c>
      <c r="R508" s="94">
        <v>46114</v>
      </c>
      <c r="S508" s="95"/>
      <c r="T508" s="95" t="s">
        <v>59</v>
      </c>
      <c r="U508" s="95" t="s">
        <v>60</v>
      </c>
      <c r="V508" s="91">
        <v>46114</v>
      </c>
      <c r="W508" s="91" t="s">
        <v>432</v>
      </c>
      <c r="X508" s="91" t="s">
        <v>432</v>
      </c>
      <c r="Y508" s="96"/>
      <c r="Z508" s="89" t="s">
        <v>62</v>
      </c>
      <c r="AA508" s="95"/>
      <c r="AB508" s="95" t="s">
        <v>63</v>
      </c>
      <c r="AC508" s="95" t="s">
        <v>63</v>
      </c>
      <c r="AD508" s="95" t="s">
        <v>63</v>
      </c>
      <c r="AE508" s="95" t="s">
        <v>63</v>
      </c>
      <c r="AF508" s="95" t="s">
        <v>63</v>
      </c>
      <c r="AG508" s="194"/>
      <c r="AH508" s="95" t="s">
        <v>63</v>
      </c>
      <c r="AI508" s="97"/>
      <c r="AJ508" s="97" t="s">
        <v>65</v>
      </c>
      <c r="AK508" s="97" t="s">
        <v>66</v>
      </c>
      <c r="AL508" s="45" t="s">
        <v>67</v>
      </c>
      <c r="AM508" s="160" t="str">
        <f>MONTH(B508)&amp;"/"&amp;YEAR(B508)</f>
        <v>3/2026</v>
      </c>
      <c r="AN508" s="45">
        <f>WEEKNUM(B508)-WEEKNUM(EOMONTH(B508,-1)+1)+1</f>
        <v>4</v>
      </c>
      <c r="AO508" s="45" t="str">
        <f>MONTH(R508)&amp;"/"&amp;YEAR(R508)</f>
        <v>4/2026</v>
      </c>
      <c r="AP508" s="45">
        <f>WEEKNUM(R508)-WEEKNUM(EOMONTH(R508,-1)+1)+1</f>
        <v>1</v>
      </c>
      <c r="AQ508" s="45">
        <f>IF(AU508="S",IF(Q508="1. Aceitou o programa",R508-B508,0),0)</f>
        <v>10</v>
      </c>
      <c r="AR508" s="45">
        <f>IF(AU508="S",IF(AND(S508&lt;&gt;"",R508&lt;&gt;""),S508-R508,0),0)</f>
        <v>0</v>
      </c>
      <c r="AS508" s="45">
        <f>IF(AU508="S",IF(Q508="1. Aceitou o programa",IF(OR(X508="Não se Aplica",X508=""),IF(OR(W508="Não se Aplica",W508=""),0,W508-V508),AVERAGE(X508-W508,W508-V508)),0),0)</f>
        <v>0</v>
      </c>
      <c r="AT508" s="45">
        <f>IF(AU508="S",IF(AND(Q508="1. Aceitou o programa",AB508="Realizada"),IFERROR(IF(AA508="",0,AA508-R508),0),0),0)</f>
        <v>0</v>
      </c>
      <c r="AU508" s="45" t="str">
        <f>_xlfn.XLOOKUP(U508,'Lista Suspensa'!$AA$20:$AA$23,'Lista Suspensa'!$AB$20:$AB$23,"N/A")</f>
        <v>S</v>
      </c>
    </row>
    <row r="509" spans="1:47" ht="12" customHeight="1" x14ac:dyDescent="0.3">
      <c r="A509" s="87" t="s">
        <v>47</v>
      </c>
      <c r="B509" s="88">
        <v>46104</v>
      </c>
      <c r="C509" s="89" t="s">
        <v>48</v>
      </c>
      <c r="D509" s="89" t="s">
        <v>49</v>
      </c>
      <c r="E509" s="189">
        <v>73727285</v>
      </c>
      <c r="F509" s="182" t="s">
        <v>1594</v>
      </c>
      <c r="G509" s="90">
        <v>24841505806</v>
      </c>
      <c r="H509" s="91">
        <v>27247</v>
      </c>
      <c r="I509" s="89"/>
      <c r="J509" s="89" t="s">
        <v>51</v>
      </c>
      <c r="K509" s="89" t="s">
        <v>52</v>
      </c>
      <c r="L509" s="89" t="s">
        <v>85</v>
      </c>
      <c r="M509" s="89" t="s">
        <v>1595</v>
      </c>
      <c r="N509" s="89" t="s">
        <v>159</v>
      </c>
      <c r="O509" s="92" t="s">
        <v>1596</v>
      </c>
      <c r="P509" s="93" t="s">
        <v>57</v>
      </c>
      <c r="Q509" s="110" t="s">
        <v>58</v>
      </c>
      <c r="R509" s="94">
        <v>46114</v>
      </c>
      <c r="S509" s="95"/>
      <c r="T509" s="95" t="s">
        <v>59</v>
      </c>
      <c r="U509" s="95" t="s">
        <v>60</v>
      </c>
      <c r="V509" s="91">
        <v>46114</v>
      </c>
      <c r="W509" s="91" t="s">
        <v>432</v>
      </c>
      <c r="X509" s="91" t="s">
        <v>432</v>
      </c>
      <c r="Y509" s="96"/>
      <c r="Z509" s="89" t="s">
        <v>62</v>
      </c>
      <c r="AA509" s="95"/>
      <c r="AB509" s="95" t="s">
        <v>63</v>
      </c>
      <c r="AC509" s="95" t="s">
        <v>63</v>
      </c>
      <c r="AD509" s="95" t="s">
        <v>63</v>
      </c>
      <c r="AE509" s="95" t="s">
        <v>63</v>
      </c>
      <c r="AF509" s="95" t="s">
        <v>63</v>
      </c>
      <c r="AG509" s="194"/>
      <c r="AH509" s="95" t="s">
        <v>63</v>
      </c>
      <c r="AI509" s="97"/>
      <c r="AJ509" s="97" t="s">
        <v>65</v>
      </c>
      <c r="AK509" s="97" t="s">
        <v>66</v>
      </c>
      <c r="AL509" s="45" t="s">
        <v>67</v>
      </c>
      <c r="AM509" s="160" t="str">
        <f>MONTH(B509)&amp;"/"&amp;YEAR(B509)</f>
        <v>3/2026</v>
      </c>
      <c r="AN509" s="45">
        <f>WEEKNUM(B509)-WEEKNUM(EOMONTH(B509,-1)+1)+1</f>
        <v>4</v>
      </c>
      <c r="AO509" s="45" t="str">
        <f>MONTH(R509)&amp;"/"&amp;YEAR(R509)</f>
        <v>4/2026</v>
      </c>
      <c r="AP509" s="45">
        <f>WEEKNUM(R509)-WEEKNUM(EOMONTH(R509,-1)+1)+1</f>
        <v>1</v>
      </c>
      <c r="AQ509" s="45">
        <f>IF(AU509="S",IF(Q509="1. Aceitou o programa",R509-B509,0),0)</f>
        <v>10</v>
      </c>
      <c r="AR509" s="45">
        <f>IF(AU509="S",IF(AND(S509&lt;&gt;"",R509&lt;&gt;""),S509-R509,0),0)</f>
        <v>0</v>
      </c>
      <c r="AS509" s="45">
        <f>IF(AU509="S",IF(Q509="1. Aceitou o programa",IF(OR(X509="Não se Aplica",X509=""),IF(OR(W509="Não se Aplica",W509=""),0,W509-V509),AVERAGE(X509-W509,W509-V509)),0),0)</f>
        <v>0</v>
      </c>
      <c r="AT509" s="45">
        <f>IF(AU509="S",IF(AND(Q509="1. Aceitou o programa",AB509="Realizada"),IFERROR(IF(AA509="",0,AA509-R509),0),0),0)</f>
        <v>0</v>
      </c>
      <c r="AU509" s="45" t="str">
        <f>_xlfn.XLOOKUP(U509,'Lista Suspensa'!$AA$20:$AA$23,'Lista Suspensa'!$AB$20:$AB$23,"N/A")</f>
        <v>S</v>
      </c>
    </row>
    <row r="510" spans="1:47" ht="12" customHeight="1" x14ac:dyDescent="0.3">
      <c r="A510" s="87" t="s">
        <v>47</v>
      </c>
      <c r="B510" s="88">
        <v>46104</v>
      </c>
      <c r="C510" s="89" t="s">
        <v>48</v>
      </c>
      <c r="D510" s="89" t="s">
        <v>49</v>
      </c>
      <c r="E510" s="189">
        <v>73665293</v>
      </c>
      <c r="F510" s="182" t="s">
        <v>1597</v>
      </c>
      <c r="G510" s="90">
        <v>7359755743</v>
      </c>
      <c r="H510" s="91">
        <v>27146</v>
      </c>
      <c r="I510" s="89"/>
      <c r="J510" s="89" t="s">
        <v>51</v>
      </c>
      <c r="K510" s="89" t="s">
        <v>76</v>
      </c>
      <c r="L510" s="89" t="s">
        <v>95</v>
      </c>
      <c r="M510" s="89" t="s">
        <v>1598</v>
      </c>
      <c r="N510" s="89" t="s">
        <v>159</v>
      </c>
      <c r="O510" s="92" t="s">
        <v>1599</v>
      </c>
      <c r="P510" s="93" t="s">
        <v>57</v>
      </c>
      <c r="Q510" s="110" t="s">
        <v>58</v>
      </c>
      <c r="R510" s="94">
        <v>46114</v>
      </c>
      <c r="S510" s="95"/>
      <c r="T510" s="95" t="s">
        <v>59</v>
      </c>
      <c r="U510" s="95" t="s">
        <v>60</v>
      </c>
      <c r="V510" s="91">
        <v>46114</v>
      </c>
      <c r="W510" s="91" t="s">
        <v>432</v>
      </c>
      <c r="X510" s="91" t="s">
        <v>432</v>
      </c>
      <c r="Y510" s="96"/>
      <c r="Z510" s="89" t="s">
        <v>62</v>
      </c>
      <c r="AA510" s="95"/>
      <c r="AB510" s="95" t="s">
        <v>63</v>
      </c>
      <c r="AC510" s="95" t="s">
        <v>63</v>
      </c>
      <c r="AD510" s="95" t="s">
        <v>63</v>
      </c>
      <c r="AE510" s="95" t="s">
        <v>63</v>
      </c>
      <c r="AF510" s="95" t="s">
        <v>63</v>
      </c>
      <c r="AG510" s="194"/>
      <c r="AH510" s="95" t="s">
        <v>63</v>
      </c>
      <c r="AI510" s="97"/>
      <c r="AJ510" s="97" t="s">
        <v>65</v>
      </c>
      <c r="AK510" s="97" t="s">
        <v>66</v>
      </c>
      <c r="AL510" s="45" t="s">
        <v>67</v>
      </c>
      <c r="AM510" s="160" t="str">
        <f>MONTH(B510)&amp;"/"&amp;YEAR(B510)</f>
        <v>3/2026</v>
      </c>
      <c r="AN510" s="45">
        <f>WEEKNUM(B510)-WEEKNUM(EOMONTH(B510,-1)+1)+1</f>
        <v>4</v>
      </c>
      <c r="AO510" s="45" t="str">
        <f>MONTH(R510)&amp;"/"&amp;YEAR(R510)</f>
        <v>4/2026</v>
      </c>
      <c r="AP510" s="45">
        <f>WEEKNUM(R510)-WEEKNUM(EOMONTH(R510,-1)+1)+1</f>
        <v>1</v>
      </c>
      <c r="AQ510" s="45">
        <f>IF(AU510="S",IF(Q510="1. Aceitou o programa",R510-B510,0),0)</f>
        <v>10</v>
      </c>
      <c r="AR510" s="45">
        <f>IF(AU510="S",IF(AND(S510&lt;&gt;"",R510&lt;&gt;""),S510-R510,0),0)</f>
        <v>0</v>
      </c>
      <c r="AS510" s="45">
        <f>IF(AU510="S",IF(Q510="1. Aceitou o programa",IF(OR(X510="Não se Aplica",X510=""),IF(OR(W510="Não se Aplica",W510=""),0,W510-V510),AVERAGE(X510-W510,W510-V510)),0),0)</f>
        <v>0</v>
      </c>
      <c r="AT510" s="45">
        <f>IF(AU510="S",IF(AND(Q510="1. Aceitou o programa",AB510="Realizada"),IFERROR(IF(AA510="",0,AA510-R510),0),0),0)</f>
        <v>0</v>
      </c>
      <c r="AU510" s="45" t="str">
        <f>_xlfn.XLOOKUP(U510,'Lista Suspensa'!$AA$20:$AA$23,'Lista Suspensa'!$AB$20:$AB$23,"N/A")</f>
        <v>S</v>
      </c>
    </row>
    <row r="511" spans="1:47" ht="12" customHeight="1" x14ac:dyDescent="0.3">
      <c r="A511" s="87" t="s">
        <v>47</v>
      </c>
      <c r="B511" s="88">
        <v>46104</v>
      </c>
      <c r="C511" s="89" t="s">
        <v>48</v>
      </c>
      <c r="D511" s="89" t="s">
        <v>49</v>
      </c>
      <c r="E511" s="189">
        <v>73675762</v>
      </c>
      <c r="F511" s="182" t="s">
        <v>1600</v>
      </c>
      <c r="G511" s="90">
        <v>8252588719</v>
      </c>
      <c r="H511" s="91">
        <v>25740</v>
      </c>
      <c r="I511" s="89"/>
      <c r="J511" s="89" t="s">
        <v>51</v>
      </c>
      <c r="K511" s="89" t="s">
        <v>76</v>
      </c>
      <c r="L511" s="89" t="s">
        <v>95</v>
      </c>
      <c r="M511" s="89" t="s">
        <v>256</v>
      </c>
      <c r="N511" s="89" t="s">
        <v>159</v>
      </c>
      <c r="O511" s="92" t="s">
        <v>1601</v>
      </c>
      <c r="P511" s="93" t="s">
        <v>57</v>
      </c>
      <c r="Q511" s="110" t="s">
        <v>58</v>
      </c>
      <c r="R511" s="94">
        <v>46114</v>
      </c>
      <c r="S511" s="95"/>
      <c r="T511" s="95" t="s">
        <v>59</v>
      </c>
      <c r="U511" s="95" t="s">
        <v>60</v>
      </c>
      <c r="V511" s="91">
        <v>46114</v>
      </c>
      <c r="W511" s="91" t="s">
        <v>432</v>
      </c>
      <c r="X511" s="91" t="s">
        <v>432</v>
      </c>
      <c r="Y511" s="96"/>
      <c r="Z511" s="89" t="s">
        <v>62</v>
      </c>
      <c r="AA511" s="95"/>
      <c r="AB511" s="95" t="s">
        <v>63</v>
      </c>
      <c r="AC511" s="95" t="s">
        <v>63</v>
      </c>
      <c r="AD511" s="95" t="s">
        <v>63</v>
      </c>
      <c r="AE511" s="95" t="s">
        <v>63</v>
      </c>
      <c r="AF511" s="95" t="s">
        <v>63</v>
      </c>
      <c r="AG511" s="194"/>
      <c r="AH511" s="95" t="s">
        <v>63</v>
      </c>
      <c r="AI511" s="97"/>
      <c r="AJ511" s="97" t="s">
        <v>65</v>
      </c>
      <c r="AK511" s="97" t="s">
        <v>66</v>
      </c>
      <c r="AL511" s="45" t="s">
        <v>67</v>
      </c>
      <c r="AM511" s="160" t="str">
        <f>MONTH(B511)&amp;"/"&amp;YEAR(B511)</f>
        <v>3/2026</v>
      </c>
      <c r="AN511" s="45">
        <f>WEEKNUM(B511)-WEEKNUM(EOMONTH(B511,-1)+1)+1</f>
        <v>4</v>
      </c>
      <c r="AO511" s="45" t="str">
        <f>MONTH(R511)&amp;"/"&amp;YEAR(R511)</f>
        <v>4/2026</v>
      </c>
      <c r="AP511" s="45">
        <f>WEEKNUM(R511)-WEEKNUM(EOMONTH(R511,-1)+1)+1</f>
        <v>1</v>
      </c>
      <c r="AQ511" s="45">
        <f>IF(AU511="S",IF(Q511="1. Aceitou o programa",R511-B511,0),0)</f>
        <v>10</v>
      </c>
      <c r="AR511" s="45">
        <f>IF(AU511="S",IF(AND(S511&lt;&gt;"",R511&lt;&gt;""),S511-R511,0),0)</f>
        <v>0</v>
      </c>
      <c r="AS511" s="45">
        <f>IF(AU511="S",IF(Q511="1. Aceitou o programa",IF(OR(X511="Não se Aplica",X511=""),IF(OR(W511="Não se Aplica",W511=""),0,W511-V511),AVERAGE(X511-W511,W511-V511)),0),0)</f>
        <v>0</v>
      </c>
      <c r="AT511" s="45">
        <f>IF(AU511="S",IF(AND(Q511="1. Aceitou o programa",AB511="Realizada"),IFERROR(IF(AA511="",0,AA511-R511),0),0),0)</f>
        <v>0</v>
      </c>
      <c r="AU511" s="45" t="str">
        <f>_xlfn.XLOOKUP(U511,'Lista Suspensa'!$AA$20:$AA$23,'Lista Suspensa'!$AB$20:$AB$23,"N/A")</f>
        <v>S</v>
      </c>
    </row>
    <row r="512" spans="1:47" ht="12" customHeight="1" x14ac:dyDescent="0.3">
      <c r="A512" s="87" t="s">
        <v>47</v>
      </c>
      <c r="B512" s="88">
        <v>46104</v>
      </c>
      <c r="C512" s="89" t="s">
        <v>48</v>
      </c>
      <c r="D512" s="89" t="s">
        <v>49</v>
      </c>
      <c r="E512" s="189">
        <v>89559788</v>
      </c>
      <c r="F512" s="182" t="s">
        <v>1602</v>
      </c>
      <c r="G512" s="90">
        <v>91663288615</v>
      </c>
      <c r="H512" s="91">
        <v>26358</v>
      </c>
      <c r="I512" s="89"/>
      <c r="J512" s="89" t="s">
        <v>84</v>
      </c>
      <c r="K512" s="89" t="s">
        <v>52</v>
      </c>
      <c r="L512" s="89" t="s">
        <v>53</v>
      </c>
      <c r="M512" s="89" t="s">
        <v>1603</v>
      </c>
      <c r="N512" s="89" t="s">
        <v>159</v>
      </c>
      <c r="O512" s="92" t="s">
        <v>1604</v>
      </c>
      <c r="P512" s="93" t="s">
        <v>57</v>
      </c>
      <c r="Q512" s="110" t="s">
        <v>58</v>
      </c>
      <c r="R512" s="94">
        <v>46114</v>
      </c>
      <c r="S512" s="95"/>
      <c r="T512" s="95" t="s">
        <v>59</v>
      </c>
      <c r="U512" s="95" t="s">
        <v>60</v>
      </c>
      <c r="V512" s="91">
        <v>46114</v>
      </c>
      <c r="W512" s="91" t="s">
        <v>432</v>
      </c>
      <c r="X512" s="91" t="s">
        <v>432</v>
      </c>
      <c r="Y512" s="96"/>
      <c r="Z512" s="89" t="s">
        <v>62</v>
      </c>
      <c r="AA512" s="95"/>
      <c r="AB512" s="95" t="s">
        <v>63</v>
      </c>
      <c r="AC512" s="95" t="s">
        <v>63</v>
      </c>
      <c r="AD512" s="95" t="s">
        <v>63</v>
      </c>
      <c r="AE512" s="95" t="s">
        <v>63</v>
      </c>
      <c r="AF512" s="95" t="s">
        <v>63</v>
      </c>
      <c r="AG512" s="194"/>
      <c r="AH512" s="95" t="s">
        <v>63</v>
      </c>
      <c r="AI512" s="97"/>
      <c r="AJ512" s="97" t="s">
        <v>65</v>
      </c>
      <c r="AK512" s="97" t="s">
        <v>66</v>
      </c>
      <c r="AL512" s="45" t="s">
        <v>67</v>
      </c>
      <c r="AM512" s="160" t="str">
        <f>MONTH(B512)&amp;"/"&amp;YEAR(B512)</f>
        <v>3/2026</v>
      </c>
      <c r="AN512" s="45">
        <f>WEEKNUM(B512)-WEEKNUM(EOMONTH(B512,-1)+1)+1</f>
        <v>4</v>
      </c>
      <c r="AO512" s="45" t="str">
        <f>MONTH(R512)&amp;"/"&amp;YEAR(R512)</f>
        <v>4/2026</v>
      </c>
      <c r="AP512" s="45">
        <f>WEEKNUM(R512)-WEEKNUM(EOMONTH(R512,-1)+1)+1</f>
        <v>1</v>
      </c>
      <c r="AQ512" s="45">
        <f>IF(AU512="S",IF(Q512="1. Aceitou o programa",R512-B512,0),0)</f>
        <v>10</v>
      </c>
      <c r="AR512" s="45">
        <f>IF(AU512="S",IF(AND(S512&lt;&gt;"",R512&lt;&gt;""),S512-R512,0),0)</f>
        <v>0</v>
      </c>
      <c r="AS512" s="45">
        <f>IF(AU512="S",IF(Q512="1. Aceitou o programa",IF(OR(X512="Não se Aplica",X512=""),IF(OR(W512="Não se Aplica",W512=""),0,W512-V512),AVERAGE(X512-W512,W512-V512)),0),0)</f>
        <v>0</v>
      </c>
      <c r="AT512" s="45">
        <f>IF(AU512="S",IF(AND(Q512="1. Aceitou o programa",AB512="Realizada"),IFERROR(IF(AA512="",0,AA512-R512),0),0),0)</f>
        <v>0</v>
      </c>
      <c r="AU512" s="45" t="str">
        <f>_xlfn.XLOOKUP(U512,'Lista Suspensa'!$AA$20:$AA$23,'Lista Suspensa'!$AB$20:$AB$23,"N/A")</f>
        <v>S</v>
      </c>
    </row>
    <row r="513" spans="1:47" ht="12" customHeight="1" x14ac:dyDescent="0.3">
      <c r="A513" s="87" t="s">
        <v>47</v>
      </c>
      <c r="B513" s="88">
        <v>46104</v>
      </c>
      <c r="C513" s="89" t="s">
        <v>48</v>
      </c>
      <c r="D513" s="89" t="s">
        <v>49</v>
      </c>
      <c r="E513" s="189">
        <v>73764332</v>
      </c>
      <c r="F513" s="182" t="s">
        <v>1605</v>
      </c>
      <c r="G513" s="90">
        <v>18765452755</v>
      </c>
      <c r="H513" s="91">
        <v>36922</v>
      </c>
      <c r="I513" s="89"/>
      <c r="J513" s="89" t="s">
        <v>51</v>
      </c>
      <c r="K513" s="89" t="s">
        <v>76</v>
      </c>
      <c r="L513" s="89" t="s">
        <v>95</v>
      </c>
      <c r="M513" s="89" t="s">
        <v>1606</v>
      </c>
      <c r="N513" s="89" t="s">
        <v>159</v>
      </c>
      <c r="O513" s="92" t="s">
        <v>1607</v>
      </c>
      <c r="P513" s="93" t="s">
        <v>57</v>
      </c>
      <c r="Q513" s="110" t="s">
        <v>58</v>
      </c>
      <c r="R513" s="94">
        <v>46114</v>
      </c>
      <c r="S513" s="95"/>
      <c r="T513" s="95" t="s">
        <v>59</v>
      </c>
      <c r="U513" s="95" t="s">
        <v>60</v>
      </c>
      <c r="V513" s="91">
        <v>46114</v>
      </c>
      <c r="W513" s="91" t="s">
        <v>432</v>
      </c>
      <c r="X513" s="91" t="s">
        <v>432</v>
      </c>
      <c r="Y513" s="96"/>
      <c r="Z513" s="89" t="s">
        <v>62</v>
      </c>
      <c r="AA513" s="95"/>
      <c r="AB513" s="95" t="s">
        <v>63</v>
      </c>
      <c r="AC513" s="95" t="s">
        <v>63</v>
      </c>
      <c r="AD513" s="95" t="s">
        <v>63</v>
      </c>
      <c r="AE513" s="95" t="s">
        <v>63</v>
      </c>
      <c r="AF513" s="95" t="s">
        <v>63</v>
      </c>
      <c r="AG513" s="194"/>
      <c r="AH513" s="95" t="s">
        <v>63</v>
      </c>
      <c r="AI513" s="97"/>
      <c r="AJ513" s="97" t="s">
        <v>65</v>
      </c>
      <c r="AK513" s="97" t="s">
        <v>66</v>
      </c>
      <c r="AL513" s="45" t="s">
        <v>67</v>
      </c>
      <c r="AM513" s="160" t="str">
        <f>MONTH(B513)&amp;"/"&amp;YEAR(B513)</f>
        <v>3/2026</v>
      </c>
      <c r="AN513" s="45">
        <f>WEEKNUM(B513)-WEEKNUM(EOMONTH(B513,-1)+1)+1</f>
        <v>4</v>
      </c>
      <c r="AO513" s="45" t="str">
        <f>MONTH(R513)&amp;"/"&amp;YEAR(R513)</f>
        <v>4/2026</v>
      </c>
      <c r="AP513" s="45">
        <f>WEEKNUM(R513)-WEEKNUM(EOMONTH(R513,-1)+1)+1</f>
        <v>1</v>
      </c>
      <c r="AQ513" s="45">
        <f>IF(AU513="S",IF(Q513="1. Aceitou o programa",R513-B513,0),0)</f>
        <v>10</v>
      </c>
      <c r="AR513" s="45">
        <f>IF(AU513="S",IF(AND(S513&lt;&gt;"",R513&lt;&gt;""),S513-R513,0),0)</f>
        <v>0</v>
      </c>
      <c r="AS513" s="45">
        <f>IF(AU513="S",IF(Q513="1. Aceitou o programa",IF(OR(X513="Não se Aplica",X513=""),IF(OR(W513="Não se Aplica",W513=""),0,W513-V513),AVERAGE(X513-W513,W513-V513)),0),0)</f>
        <v>0</v>
      </c>
      <c r="AT513" s="45">
        <f>IF(AU513="S",IF(AND(Q513="1. Aceitou o programa",AB513="Realizada"),IFERROR(IF(AA513="",0,AA513-R513),0),0),0)</f>
        <v>0</v>
      </c>
      <c r="AU513" s="45" t="str">
        <f>_xlfn.XLOOKUP(U513,'Lista Suspensa'!$AA$20:$AA$23,'Lista Suspensa'!$AB$20:$AB$23,"N/A")</f>
        <v>S</v>
      </c>
    </row>
    <row r="514" spans="1:47" ht="12" customHeight="1" x14ac:dyDescent="0.3">
      <c r="A514" s="87" t="s">
        <v>47</v>
      </c>
      <c r="B514" s="88">
        <v>46104</v>
      </c>
      <c r="C514" s="89" t="s">
        <v>48</v>
      </c>
      <c r="D514" s="89" t="s">
        <v>49</v>
      </c>
      <c r="E514" s="189">
        <v>73769305</v>
      </c>
      <c r="F514" s="182" t="s">
        <v>1608</v>
      </c>
      <c r="G514" s="90">
        <v>50531028801</v>
      </c>
      <c r="H514" s="91">
        <v>38161</v>
      </c>
      <c r="I514" s="89"/>
      <c r="J514" s="89" t="s">
        <v>51</v>
      </c>
      <c r="K514" s="89" t="s">
        <v>52</v>
      </c>
      <c r="L514" s="89" t="s">
        <v>85</v>
      </c>
      <c r="M514" s="89" t="s">
        <v>158</v>
      </c>
      <c r="N514" s="89" t="s">
        <v>159</v>
      </c>
      <c r="O514" s="92" t="s">
        <v>1609</v>
      </c>
      <c r="P514" s="93" t="s">
        <v>57</v>
      </c>
      <c r="Q514" s="110" t="s">
        <v>58</v>
      </c>
      <c r="R514" s="94">
        <v>46114</v>
      </c>
      <c r="S514" s="95"/>
      <c r="T514" s="95" t="s">
        <v>59</v>
      </c>
      <c r="U514" s="95" t="s">
        <v>60</v>
      </c>
      <c r="V514" s="91">
        <v>46114</v>
      </c>
      <c r="W514" s="91" t="s">
        <v>432</v>
      </c>
      <c r="X514" s="91" t="s">
        <v>432</v>
      </c>
      <c r="Y514" s="96"/>
      <c r="Z514" s="89" t="s">
        <v>62</v>
      </c>
      <c r="AA514" s="95"/>
      <c r="AB514" s="95" t="s">
        <v>63</v>
      </c>
      <c r="AC514" s="95" t="s">
        <v>63</v>
      </c>
      <c r="AD514" s="95" t="s">
        <v>63</v>
      </c>
      <c r="AE514" s="95" t="s">
        <v>63</v>
      </c>
      <c r="AF514" s="95" t="s">
        <v>63</v>
      </c>
      <c r="AG514" s="194"/>
      <c r="AH514" s="95" t="s">
        <v>63</v>
      </c>
      <c r="AI514" s="97"/>
      <c r="AJ514" s="97" t="s">
        <v>65</v>
      </c>
      <c r="AK514" s="97" t="s">
        <v>66</v>
      </c>
      <c r="AL514" s="45" t="s">
        <v>67</v>
      </c>
      <c r="AM514" s="160" t="str">
        <f>MONTH(B514)&amp;"/"&amp;YEAR(B514)</f>
        <v>3/2026</v>
      </c>
      <c r="AN514" s="45">
        <f>WEEKNUM(B514)-WEEKNUM(EOMONTH(B514,-1)+1)+1</f>
        <v>4</v>
      </c>
      <c r="AO514" s="45" t="str">
        <f>MONTH(R514)&amp;"/"&amp;YEAR(R514)</f>
        <v>4/2026</v>
      </c>
      <c r="AP514" s="45">
        <f>WEEKNUM(R514)-WEEKNUM(EOMONTH(R514,-1)+1)+1</f>
        <v>1</v>
      </c>
      <c r="AQ514" s="45">
        <f>IF(AU514="S",IF(Q514="1. Aceitou o programa",R514-B514,0),0)</f>
        <v>10</v>
      </c>
      <c r="AR514" s="45">
        <f>IF(AU514="S",IF(AND(S514&lt;&gt;"",R514&lt;&gt;""),S514-R514,0),0)</f>
        <v>0</v>
      </c>
      <c r="AS514" s="45">
        <f>IF(AU514="S",IF(Q514="1. Aceitou o programa",IF(OR(X514="Não se Aplica",X514=""),IF(OR(W514="Não se Aplica",W514=""),0,W514-V514),AVERAGE(X514-W514,W514-V514)),0),0)</f>
        <v>0</v>
      </c>
      <c r="AT514" s="45">
        <f>IF(AU514="S",IF(AND(Q514="1. Aceitou o programa",AB514="Realizada"),IFERROR(IF(AA514="",0,AA514-R514),0),0),0)</f>
        <v>0</v>
      </c>
      <c r="AU514" s="45" t="str">
        <f>_xlfn.XLOOKUP(U514,'Lista Suspensa'!$AA$20:$AA$23,'Lista Suspensa'!$AB$20:$AB$23,"N/A")</f>
        <v>S</v>
      </c>
    </row>
    <row r="515" spans="1:47" ht="12" customHeight="1" x14ac:dyDescent="0.3">
      <c r="A515" s="87" t="s">
        <v>47</v>
      </c>
      <c r="B515" s="88">
        <v>46104</v>
      </c>
      <c r="C515" s="89" t="s">
        <v>48</v>
      </c>
      <c r="D515" s="89" t="s">
        <v>49</v>
      </c>
      <c r="E515" s="189">
        <v>79523738</v>
      </c>
      <c r="F515" s="182" t="s">
        <v>1610</v>
      </c>
      <c r="G515" s="90">
        <v>9961859766</v>
      </c>
      <c r="H515" s="91">
        <v>30185</v>
      </c>
      <c r="I515" s="89"/>
      <c r="J515" s="89" t="s">
        <v>84</v>
      </c>
      <c r="K515" s="89" t="s">
        <v>76</v>
      </c>
      <c r="L515" s="89" t="s">
        <v>95</v>
      </c>
      <c r="M515" s="89" t="s">
        <v>163</v>
      </c>
      <c r="N515" s="89" t="s">
        <v>159</v>
      </c>
      <c r="O515" s="92" t="s">
        <v>1611</v>
      </c>
      <c r="P515" s="93" t="s">
        <v>57</v>
      </c>
      <c r="Q515" s="110" t="s">
        <v>58</v>
      </c>
      <c r="R515" s="94">
        <v>46114</v>
      </c>
      <c r="S515" s="95"/>
      <c r="T515" s="95" t="s">
        <v>59</v>
      </c>
      <c r="U515" s="95" t="s">
        <v>60</v>
      </c>
      <c r="V515" s="91">
        <v>46114</v>
      </c>
      <c r="W515" s="91" t="s">
        <v>432</v>
      </c>
      <c r="X515" s="91" t="s">
        <v>432</v>
      </c>
      <c r="Y515" s="96"/>
      <c r="Z515" s="89" t="s">
        <v>62</v>
      </c>
      <c r="AA515" s="95"/>
      <c r="AB515" s="95" t="s">
        <v>63</v>
      </c>
      <c r="AC515" s="95" t="s">
        <v>63</v>
      </c>
      <c r="AD515" s="95" t="s">
        <v>63</v>
      </c>
      <c r="AE515" s="95" t="s">
        <v>63</v>
      </c>
      <c r="AF515" s="95" t="s">
        <v>63</v>
      </c>
      <c r="AG515" s="194"/>
      <c r="AH515" s="95" t="s">
        <v>63</v>
      </c>
      <c r="AI515" s="97"/>
      <c r="AJ515" s="97" t="s">
        <v>65</v>
      </c>
      <c r="AK515" s="97" t="s">
        <v>66</v>
      </c>
      <c r="AL515" s="45" t="s">
        <v>67</v>
      </c>
      <c r="AM515" s="160" t="str">
        <f>MONTH(B515)&amp;"/"&amp;YEAR(B515)</f>
        <v>3/2026</v>
      </c>
      <c r="AN515" s="45">
        <f>WEEKNUM(B515)-WEEKNUM(EOMONTH(B515,-1)+1)+1</f>
        <v>4</v>
      </c>
      <c r="AO515" s="45" t="str">
        <f>MONTH(R515)&amp;"/"&amp;YEAR(R515)</f>
        <v>4/2026</v>
      </c>
      <c r="AP515" s="45">
        <f>WEEKNUM(R515)-WEEKNUM(EOMONTH(R515,-1)+1)+1</f>
        <v>1</v>
      </c>
      <c r="AQ515" s="45">
        <f>IF(AU515="S",IF(Q515="1. Aceitou o programa",R515-B515,0),0)</f>
        <v>10</v>
      </c>
      <c r="AR515" s="45">
        <f>IF(AU515="S",IF(AND(S515&lt;&gt;"",R515&lt;&gt;""),S515-R515,0),0)</f>
        <v>0</v>
      </c>
      <c r="AS515" s="45">
        <f>IF(AU515="S",IF(Q515="1. Aceitou o programa",IF(OR(X515="Não se Aplica",X515=""),IF(OR(W515="Não se Aplica",W515=""),0,W515-V515),AVERAGE(X515-W515,W515-V515)),0),0)</f>
        <v>0</v>
      </c>
      <c r="AT515" s="45">
        <f>IF(AU515="S",IF(AND(Q515="1. Aceitou o programa",AB515="Realizada"),IFERROR(IF(AA515="",0,AA515-R515),0),0),0)</f>
        <v>0</v>
      </c>
      <c r="AU515" s="45" t="str">
        <f>_xlfn.XLOOKUP(U515,'Lista Suspensa'!$AA$20:$AA$23,'Lista Suspensa'!$AB$20:$AB$23,"N/A")</f>
        <v>S</v>
      </c>
    </row>
    <row r="516" spans="1:47" ht="12" customHeight="1" x14ac:dyDescent="0.3">
      <c r="A516" s="87" t="s">
        <v>47</v>
      </c>
      <c r="B516" s="88">
        <v>46104</v>
      </c>
      <c r="C516" s="89" t="s">
        <v>48</v>
      </c>
      <c r="D516" s="89" t="s">
        <v>49</v>
      </c>
      <c r="E516" s="189">
        <v>73854187</v>
      </c>
      <c r="F516" s="182" t="s">
        <v>1612</v>
      </c>
      <c r="G516" s="90">
        <v>49740477879</v>
      </c>
      <c r="H516" s="91">
        <v>37347</v>
      </c>
      <c r="I516" s="89"/>
      <c r="J516" s="89" t="s">
        <v>51</v>
      </c>
      <c r="K516" s="89" t="s">
        <v>52</v>
      </c>
      <c r="L516" s="89" t="s">
        <v>1613</v>
      </c>
      <c r="M516" s="89" t="s">
        <v>1614</v>
      </c>
      <c r="N516" s="89" t="s">
        <v>159</v>
      </c>
      <c r="O516" s="92" t="s">
        <v>1615</v>
      </c>
      <c r="P516" s="93" t="s">
        <v>57</v>
      </c>
      <c r="Q516" s="110" t="s">
        <v>58</v>
      </c>
      <c r="R516" s="94">
        <v>46114</v>
      </c>
      <c r="S516" s="95"/>
      <c r="T516" s="95" t="s">
        <v>59</v>
      </c>
      <c r="U516" s="95" t="s">
        <v>60</v>
      </c>
      <c r="V516" s="91">
        <v>46114</v>
      </c>
      <c r="W516" s="91" t="s">
        <v>432</v>
      </c>
      <c r="X516" s="91" t="s">
        <v>432</v>
      </c>
      <c r="Y516" s="96"/>
      <c r="Z516" s="89" t="s">
        <v>62</v>
      </c>
      <c r="AA516" s="95"/>
      <c r="AB516" s="95" t="s">
        <v>63</v>
      </c>
      <c r="AC516" s="95" t="s">
        <v>63</v>
      </c>
      <c r="AD516" s="95" t="s">
        <v>63</v>
      </c>
      <c r="AE516" s="95" t="s">
        <v>63</v>
      </c>
      <c r="AF516" s="95" t="s">
        <v>63</v>
      </c>
      <c r="AG516" s="194"/>
      <c r="AH516" s="95" t="s">
        <v>63</v>
      </c>
      <c r="AI516" s="97"/>
      <c r="AJ516" s="97" t="s">
        <v>65</v>
      </c>
      <c r="AK516" s="97" t="s">
        <v>66</v>
      </c>
      <c r="AL516" s="45" t="s">
        <v>67</v>
      </c>
      <c r="AM516" s="160" t="str">
        <f>MONTH(B516)&amp;"/"&amp;YEAR(B516)</f>
        <v>3/2026</v>
      </c>
      <c r="AN516" s="45">
        <f>WEEKNUM(B516)-WEEKNUM(EOMONTH(B516,-1)+1)+1</f>
        <v>4</v>
      </c>
      <c r="AO516" s="45" t="str">
        <f>MONTH(R516)&amp;"/"&amp;YEAR(R516)</f>
        <v>4/2026</v>
      </c>
      <c r="AP516" s="45">
        <f>WEEKNUM(R516)-WEEKNUM(EOMONTH(R516,-1)+1)+1</f>
        <v>1</v>
      </c>
      <c r="AQ516" s="45">
        <f>IF(AU516="S",IF(Q516="1. Aceitou o programa",R516-B516,0),0)</f>
        <v>10</v>
      </c>
      <c r="AR516" s="45">
        <f>IF(AU516="S",IF(AND(S516&lt;&gt;"",R516&lt;&gt;""),S516-R516,0),0)</f>
        <v>0</v>
      </c>
      <c r="AS516" s="45">
        <f>IF(AU516="S",IF(Q516="1. Aceitou o programa",IF(OR(X516="Não se Aplica",X516=""),IF(OR(W516="Não se Aplica",W516=""),0,W516-V516),AVERAGE(X516-W516,W516-V516)),0),0)</f>
        <v>0</v>
      </c>
      <c r="AT516" s="45">
        <f>IF(AU516="S",IF(AND(Q516="1. Aceitou o programa",AB516="Realizada"),IFERROR(IF(AA516="",0,AA516-R516),0),0),0)</f>
        <v>0</v>
      </c>
      <c r="AU516" s="45" t="str">
        <f>_xlfn.XLOOKUP(U516,'Lista Suspensa'!$AA$20:$AA$23,'Lista Suspensa'!$AB$20:$AB$23,"N/A")</f>
        <v>S</v>
      </c>
    </row>
    <row r="517" spans="1:47" ht="12" customHeight="1" x14ac:dyDescent="0.3">
      <c r="A517" s="87" t="s">
        <v>47</v>
      </c>
      <c r="B517" s="88">
        <v>46104</v>
      </c>
      <c r="C517" s="89" t="s">
        <v>48</v>
      </c>
      <c r="D517" s="89" t="s">
        <v>49</v>
      </c>
      <c r="E517" s="189">
        <v>73860956</v>
      </c>
      <c r="F517" s="182" t="s">
        <v>1616</v>
      </c>
      <c r="G517" s="90">
        <v>33279748704</v>
      </c>
      <c r="H517" s="91">
        <v>19333</v>
      </c>
      <c r="I517" s="89"/>
      <c r="J517" s="89" t="s">
        <v>84</v>
      </c>
      <c r="K517" s="89" t="s">
        <v>76</v>
      </c>
      <c r="L517" s="89" t="s">
        <v>95</v>
      </c>
      <c r="M517" s="89" t="s">
        <v>334</v>
      </c>
      <c r="N517" s="89" t="s">
        <v>159</v>
      </c>
      <c r="O517" s="92" t="s">
        <v>1617</v>
      </c>
      <c r="P517" s="93" t="s">
        <v>57</v>
      </c>
      <c r="Q517" s="110" t="s">
        <v>58</v>
      </c>
      <c r="R517" s="94">
        <v>46114</v>
      </c>
      <c r="S517" s="95"/>
      <c r="T517" s="95" t="s">
        <v>59</v>
      </c>
      <c r="U517" s="95" t="s">
        <v>60</v>
      </c>
      <c r="V517" s="91">
        <v>46114</v>
      </c>
      <c r="W517" s="91" t="s">
        <v>432</v>
      </c>
      <c r="X517" s="91" t="s">
        <v>432</v>
      </c>
      <c r="Y517" s="96"/>
      <c r="Z517" s="89" t="s">
        <v>62</v>
      </c>
      <c r="AA517" s="95"/>
      <c r="AB517" s="95" t="s">
        <v>63</v>
      </c>
      <c r="AC517" s="95" t="s">
        <v>63</v>
      </c>
      <c r="AD517" s="95" t="s">
        <v>63</v>
      </c>
      <c r="AE517" s="95" t="s">
        <v>63</v>
      </c>
      <c r="AF517" s="95" t="s">
        <v>63</v>
      </c>
      <c r="AG517" s="194"/>
      <c r="AH517" s="95" t="s">
        <v>63</v>
      </c>
      <c r="AI517" s="97"/>
      <c r="AJ517" s="97" t="s">
        <v>65</v>
      </c>
      <c r="AK517" s="97" t="s">
        <v>66</v>
      </c>
      <c r="AL517" s="45" t="s">
        <v>67</v>
      </c>
      <c r="AM517" s="160" t="str">
        <f>MONTH(B517)&amp;"/"&amp;YEAR(B517)</f>
        <v>3/2026</v>
      </c>
      <c r="AN517" s="45">
        <f>WEEKNUM(B517)-WEEKNUM(EOMONTH(B517,-1)+1)+1</f>
        <v>4</v>
      </c>
      <c r="AO517" s="45" t="str">
        <f>MONTH(R517)&amp;"/"&amp;YEAR(R517)</f>
        <v>4/2026</v>
      </c>
      <c r="AP517" s="45">
        <f>WEEKNUM(R517)-WEEKNUM(EOMONTH(R517,-1)+1)+1</f>
        <v>1</v>
      </c>
      <c r="AQ517" s="45">
        <f>IF(AU517="S",IF(Q517="1. Aceitou o programa",R517-B517,0),0)</f>
        <v>10</v>
      </c>
      <c r="AR517" s="45">
        <f>IF(AU517="S",IF(AND(S517&lt;&gt;"",R517&lt;&gt;""),S517-R517,0),0)</f>
        <v>0</v>
      </c>
      <c r="AS517" s="45">
        <f>IF(AU517="S",IF(Q517="1. Aceitou o programa",IF(OR(X517="Não se Aplica",X517=""),IF(OR(W517="Não se Aplica",W517=""),0,W517-V517),AVERAGE(X517-W517,W517-V517)),0),0)</f>
        <v>0</v>
      </c>
      <c r="AT517" s="45">
        <f>IF(AU517="S",IF(AND(Q517="1. Aceitou o programa",AB517="Realizada"),IFERROR(IF(AA517="",0,AA517-R517),0),0),0)</f>
        <v>0</v>
      </c>
      <c r="AU517" s="45" t="str">
        <f>_xlfn.XLOOKUP(U517,'Lista Suspensa'!$AA$20:$AA$23,'Lista Suspensa'!$AB$20:$AB$23,"N/A")</f>
        <v>S</v>
      </c>
    </row>
    <row r="518" spans="1:47" ht="12" customHeight="1" x14ac:dyDescent="0.3">
      <c r="A518" s="87" t="s">
        <v>47</v>
      </c>
      <c r="B518" s="88">
        <v>46104</v>
      </c>
      <c r="C518" s="89" t="s">
        <v>48</v>
      </c>
      <c r="D518" s="89" t="s">
        <v>49</v>
      </c>
      <c r="E518" s="189">
        <v>74513529</v>
      </c>
      <c r="F518" s="182" t="s">
        <v>1618</v>
      </c>
      <c r="G518" s="90">
        <v>2497127506</v>
      </c>
      <c r="H518" s="91">
        <v>31496</v>
      </c>
      <c r="I518" s="89"/>
      <c r="J518" s="89" t="s">
        <v>84</v>
      </c>
      <c r="K518" s="89" t="s">
        <v>52</v>
      </c>
      <c r="L518" s="89" t="s">
        <v>85</v>
      </c>
      <c r="M518" s="89" t="s">
        <v>279</v>
      </c>
      <c r="N518" s="89" t="s">
        <v>159</v>
      </c>
      <c r="O518" s="92" t="s">
        <v>1619</v>
      </c>
      <c r="P518" s="93" t="s">
        <v>57</v>
      </c>
      <c r="Q518" s="110" t="s">
        <v>58</v>
      </c>
      <c r="R518" s="94">
        <v>46114</v>
      </c>
      <c r="S518" s="95"/>
      <c r="T518" s="95" t="s">
        <v>59</v>
      </c>
      <c r="U518" s="95" t="s">
        <v>60</v>
      </c>
      <c r="V518" s="91">
        <v>46114</v>
      </c>
      <c r="W518" s="91" t="s">
        <v>432</v>
      </c>
      <c r="X518" s="91" t="s">
        <v>432</v>
      </c>
      <c r="Y518" s="96"/>
      <c r="Z518" s="89" t="s">
        <v>62</v>
      </c>
      <c r="AA518" s="95"/>
      <c r="AB518" s="95" t="s">
        <v>63</v>
      </c>
      <c r="AC518" s="95" t="s">
        <v>63</v>
      </c>
      <c r="AD518" s="95" t="s">
        <v>63</v>
      </c>
      <c r="AE518" s="95" t="s">
        <v>63</v>
      </c>
      <c r="AF518" s="95" t="s">
        <v>63</v>
      </c>
      <c r="AG518" s="194"/>
      <c r="AH518" s="95" t="s">
        <v>63</v>
      </c>
      <c r="AI518" s="97"/>
      <c r="AJ518" s="97" t="s">
        <v>65</v>
      </c>
      <c r="AK518" s="97" t="s">
        <v>66</v>
      </c>
      <c r="AL518" s="45" t="s">
        <v>67</v>
      </c>
      <c r="AM518" s="160" t="str">
        <f>MONTH(B518)&amp;"/"&amp;YEAR(B518)</f>
        <v>3/2026</v>
      </c>
      <c r="AN518" s="45">
        <f>WEEKNUM(B518)-WEEKNUM(EOMONTH(B518,-1)+1)+1</f>
        <v>4</v>
      </c>
      <c r="AO518" s="45" t="str">
        <f>MONTH(R518)&amp;"/"&amp;YEAR(R518)</f>
        <v>4/2026</v>
      </c>
      <c r="AP518" s="45">
        <f>WEEKNUM(R518)-WEEKNUM(EOMONTH(R518,-1)+1)+1</f>
        <v>1</v>
      </c>
      <c r="AQ518" s="45">
        <f>IF(AU518="S",IF(Q518="1. Aceitou o programa",R518-B518,0),0)</f>
        <v>10</v>
      </c>
      <c r="AR518" s="45">
        <f>IF(AU518="S",IF(AND(S518&lt;&gt;"",R518&lt;&gt;""),S518-R518,0),0)</f>
        <v>0</v>
      </c>
      <c r="AS518" s="45">
        <f>IF(AU518="S",IF(Q518="1. Aceitou o programa",IF(OR(X518="Não se Aplica",X518=""),IF(OR(W518="Não se Aplica",W518=""),0,W518-V518),AVERAGE(X518-W518,W518-V518)),0),0)</f>
        <v>0</v>
      </c>
      <c r="AT518" s="45">
        <f>IF(AU518="S",IF(AND(Q518="1. Aceitou o programa",AB518="Realizada"),IFERROR(IF(AA518="",0,AA518-R518),0),0),0)</f>
        <v>0</v>
      </c>
      <c r="AU518" s="45" t="str">
        <f>_xlfn.XLOOKUP(U518,'Lista Suspensa'!$AA$20:$AA$23,'Lista Suspensa'!$AB$20:$AB$23,"N/A")</f>
        <v>S</v>
      </c>
    </row>
    <row r="519" spans="1:47" ht="12" customHeight="1" x14ac:dyDescent="0.3">
      <c r="A519" s="87" t="s">
        <v>47</v>
      </c>
      <c r="B519" s="88">
        <v>46104</v>
      </c>
      <c r="C519" s="89" t="s">
        <v>48</v>
      </c>
      <c r="D519" s="89" t="s">
        <v>49</v>
      </c>
      <c r="E519" s="189">
        <v>74026329</v>
      </c>
      <c r="F519" s="182" t="s">
        <v>1620</v>
      </c>
      <c r="G519" s="90">
        <v>2621706479</v>
      </c>
      <c r="H519" s="91">
        <v>28880</v>
      </c>
      <c r="I519" s="89"/>
      <c r="J519" s="89" t="s">
        <v>51</v>
      </c>
      <c r="K519" s="89" t="s">
        <v>76</v>
      </c>
      <c r="L519" s="89" t="s">
        <v>191</v>
      </c>
      <c r="M519" s="89" t="s">
        <v>1621</v>
      </c>
      <c r="N519" s="89" t="s">
        <v>159</v>
      </c>
      <c r="O519" s="92" t="s">
        <v>1622</v>
      </c>
      <c r="P519" s="93" t="s">
        <v>57</v>
      </c>
      <c r="Q519" s="110" t="s">
        <v>58</v>
      </c>
      <c r="R519" s="94">
        <v>46114</v>
      </c>
      <c r="S519" s="95"/>
      <c r="T519" s="95" t="s">
        <v>59</v>
      </c>
      <c r="U519" s="95" t="s">
        <v>60</v>
      </c>
      <c r="V519" s="91">
        <v>46114</v>
      </c>
      <c r="W519" s="91" t="s">
        <v>432</v>
      </c>
      <c r="X519" s="91" t="s">
        <v>432</v>
      </c>
      <c r="Y519" s="96"/>
      <c r="Z519" s="89" t="s">
        <v>62</v>
      </c>
      <c r="AA519" s="95"/>
      <c r="AB519" s="95" t="s">
        <v>63</v>
      </c>
      <c r="AC519" s="95" t="s">
        <v>63</v>
      </c>
      <c r="AD519" s="95" t="s">
        <v>63</v>
      </c>
      <c r="AE519" s="95" t="s">
        <v>63</v>
      </c>
      <c r="AF519" s="95" t="s">
        <v>63</v>
      </c>
      <c r="AG519" s="194"/>
      <c r="AH519" s="95" t="s">
        <v>63</v>
      </c>
      <c r="AI519" s="97"/>
      <c r="AJ519" s="97" t="s">
        <v>65</v>
      </c>
      <c r="AK519" s="97" t="s">
        <v>66</v>
      </c>
      <c r="AL519" s="45" t="s">
        <v>67</v>
      </c>
      <c r="AM519" s="160" t="str">
        <f>MONTH(B519)&amp;"/"&amp;YEAR(B519)</f>
        <v>3/2026</v>
      </c>
      <c r="AN519" s="45">
        <f>WEEKNUM(B519)-WEEKNUM(EOMONTH(B519,-1)+1)+1</f>
        <v>4</v>
      </c>
      <c r="AO519" s="45" t="str">
        <f>MONTH(R519)&amp;"/"&amp;YEAR(R519)</f>
        <v>4/2026</v>
      </c>
      <c r="AP519" s="45">
        <f>WEEKNUM(R519)-WEEKNUM(EOMONTH(R519,-1)+1)+1</f>
        <v>1</v>
      </c>
      <c r="AQ519" s="45">
        <f>IF(AU519="S",IF(Q519="1. Aceitou o programa",R519-B519,0),0)</f>
        <v>10</v>
      </c>
      <c r="AR519" s="45">
        <f>IF(AU519="S",IF(AND(S519&lt;&gt;"",R519&lt;&gt;""),S519-R519,0),0)</f>
        <v>0</v>
      </c>
      <c r="AS519" s="45">
        <f>IF(AU519="S",IF(Q519="1. Aceitou o programa",IF(OR(X519="Não se Aplica",X519=""),IF(OR(W519="Não se Aplica",W519=""),0,W519-V519),AVERAGE(X519-W519,W519-V519)),0),0)</f>
        <v>0</v>
      </c>
      <c r="AT519" s="45">
        <f>IF(AU519="S",IF(AND(Q519="1. Aceitou o programa",AB519="Realizada"),IFERROR(IF(AA519="",0,AA519-R519),0),0),0)</f>
        <v>0</v>
      </c>
      <c r="AU519" s="45" t="str">
        <f>_xlfn.XLOOKUP(U519,'Lista Suspensa'!$AA$20:$AA$23,'Lista Suspensa'!$AB$20:$AB$23,"N/A")</f>
        <v>S</v>
      </c>
    </row>
    <row r="520" spans="1:47" ht="12" customHeight="1" x14ac:dyDescent="0.3">
      <c r="A520" s="87" t="s">
        <v>47</v>
      </c>
      <c r="B520" s="88">
        <v>46104</v>
      </c>
      <c r="C520" s="89" t="s">
        <v>48</v>
      </c>
      <c r="D520" s="89" t="s">
        <v>49</v>
      </c>
      <c r="E520" s="189">
        <v>85307706</v>
      </c>
      <c r="F520" s="182" t="s">
        <v>1623</v>
      </c>
      <c r="G520" s="90">
        <v>5325955721</v>
      </c>
      <c r="H520" s="91">
        <v>26513</v>
      </c>
      <c r="I520" s="89"/>
      <c r="J520" s="89" t="s">
        <v>51</v>
      </c>
      <c r="K520" s="89" t="s">
        <v>76</v>
      </c>
      <c r="L520" s="89" t="s">
        <v>95</v>
      </c>
      <c r="M520" s="89" t="s">
        <v>696</v>
      </c>
      <c r="N520" s="89" t="s">
        <v>137</v>
      </c>
      <c r="O520" s="92" t="s">
        <v>1624</v>
      </c>
      <c r="P520" s="93" t="s">
        <v>57</v>
      </c>
      <c r="Q520" s="110" t="s">
        <v>58</v>
      </c>
      <c r="R520" s="94">
        <v>46114</v>
      </c>
      <c r="S520" s="95"/>
      <c r="T520" s="95" t="s">
        <v>59</v>
      </c>
      <c r="U520" s="95" t="s">
        <v>60</v>
      </c>
      <c r="V520" s="91">
        <v>46114</v>
      </c>
      <c r="W520" s="91" t="s">
        <v>432</v>
      </c>
      <c r="X520" s="91" t="s">
        <v>432</v>
      </c>
      <c r="Y520" s="96"/>
      <c r="Z520" s="89" t="s">
        <v>62</v>
      </c>
      <c r="AA520" s="95"/>
      <c r="AB520" s="95" t="s">
        <v>63</v>
      </c>
      <c r="AC520" s="95" t="s">
        <v>63</v>
      </c>
      <c r="AD520" s="95" t="s">
        <v>63</v>
      </c>
      <c r="AE520" s="95" t="s">
        <v>63</v>
      </c>
      <c r="AF520" s="95" t="s">
        <v>63</v>
      </c>
      <c r="AG520" s="194"/>
      <c r="AH520" s="95" t="s">
        <v>63</v>
      </c>
      <c r="AI520" s="97"/>
      <c r="AJ520" s="97" t="s">
        <v>65</v>
      </c>
      <c r="AK520" s="97" t="s">
        <v>66</v>
      </c>
      <c r="AL520" s="45" t="s">
        <v>67</v>
      </c>
      <c r="AM520" s="160" t="str">
        <f>MONTH(B520)&amp;"/"&amp;YEAR(B520)</f>
        <v>3/2026</v>
      </c>
      <c r="AN520" s="45">
        <f>WEEKNUM(B520)-WEEKNUM(EOMONTH(B520,-1)+1)+1</f>
        <v>4</v>
      </c>
      <c r="AO520" s="45" t="str">
        <f>MONTH(R520)&amp;"/"&amp;YEAR(R520)</f>
        <v>4/2026</v>
      </c>
      <c r="AP520" s="45">
        <f>WEEKNUM(R520)-WEEKNUM(EOMONTH(R520,-1)+1)+1</f>
        <v>1</v>
      </c>
      <c r="AQ520" s="45">
        <f>IF(AU520="S",IF(Q520="1. Aceitou o programa",R520-B520,0),0)</f>
        <v>10</v>
      </c>
      <c r="AR520" s="45">
        <f>IF(AU520="S",IF(AND(S520&lt;&gt;"",R520&lt;&gt;""),S520-R520,0),0)</f>
        <v>0</v>
      </c>
      <c r="AS520" s="45">
        <f>IF(AU520="S",IF(Q520="1. Aceitou o programa",IF(OR(X520="Não se Aplica",X520=""),IF(OR(W520="Não se Aplica",W520=""),0,W520-V520),AVERAGE(X520-W520,W520-V520)),0),0)</f>
        <v>0</v>
      </c>
      <c r="AT520" s="45">
        <f>IF(AU520="S",IF(AND(Q520="1. Aceitou o programa",AB520="Realizada"),IFERROR(IF(AA520="",0,AA520-R520),0),0),0)</f>
        <v>0</v>
      </c>
      <c r="AU520" s="45" t="str">
        <f>_xlfn.XLOOKUP(U520,'Lista Suspensa'!$AA$20:$AA$23,'Lista Suspensa'!$AB$20:$AB$23,"N/A")</f>
        <v>S</v>
      </c>
    </row>
    <row r="521" spans="1:47" ht="12" customHeight="1" x14ac:dyDescent="0.3">
      <c r="A521" s="87" t="s">
        <v>47</v>
      </c>
      <c r="B521" s="88">
        <v>46104</v>
      </c>
      <c r="C521" s="89" t="s">
        <v>48</v>
      </c>
      <c r="D521" s="89" t="s">
        <v>49</v>
      </c>
      <c r="E521" s="189">
        <v>74108041</v>
      </c>
      <c r="F521" s="182" t="s">
        <v>1625</v>
      </c>
      <c r="G521" s="90">
        <v>43478229871</v>
      </c>
      <c r="H521" s="91">
        <v>36228</v>
      </c>
      <c r="I521" s="89"/>
      <c r="J521" s="89" t="s">
        <v>51</v>
      </c>
      <c r="K521" s="89" t="s">
        <v>52</v>
      </c>
      <c r="L521" s="89" t="s">
        <v>85</v>
      </c>
      <c r="M521" s="89" t="s">
        <v>1626</v>
      </c>
      <c r="N521" s="89" t="s">
        <v>159</v>
      </c>
      <c r="O521" s="92" t="s">
        <v>1627</v>
      </c>
      <c r="P521" s="93" t="s">
        <v>57</v>
      </c>
      <c r="Q521" s="110" t="s">
        <v>58</v>
      </c>
      <c r="R521" s="94">
        <v>46114</v>
      </c>
      <c r="S521" s="95"/>
      <c r="T521" s="95" t="s">
        <v>59</v>
      </c>
      <c r="U521" s="95" t="s">
        <v>60</v>
      </c>
      <c r="V521" s="91">
        <v>46114</v>
      </c>
      <c r="W521" s="91" t="s">
        <v>432</v>
      </c>
      <c r="X521" s="91" t="s">
        <v>432</v>
      </c>
      <c r="Y521" s="96"/>
      <c r="Z521" s="89" t="s">
        <v>62</v>
      </c>
      <c r="AA521" s="95"/>
      <c r="AB521" s="95" t="s">
        <v>63</v>
      </c>
      <c r="AC521" s="95" t="s">
        <v>63</v>
      </c>
      <c r="AD521" s="95" t="s">
        <v>63</v>
      </c>
      <c r="AE521" s="95" t="s">
        <v>63</v>
      </c>
      <c r="AF521" s="95" t="s">
        <v>63</v>
      </c>
      <c r="AG521" s="194"/>
      <c r="AH521" s="95" t="s">
        <v>63</v>
      </c>
      <c r="AI521" s="97"/>
      <c r="AJ521" s="97" t="s">
        <v>65</v>
      </c>
      <c r="AK521" s="97" t="s">
        <v>66</v>
      </c>
      <c r="AL521" s="45" t="s">
        <v>67</v>
      </c>
      <c r="AM521" s="160" t="str">
        <f>MONTH(B521)&amp;"/"&amp;YEAR(B521)</f>
        <v>3/2026</v>
      </c>
      <c r="AN521" s="45">
        <f>WEEKNUM(B521)-WEEKNUM(EOMONTH(B521,-1)+1)+1</f>
        <v>4</v>
      </c>
      <c r="AO521" s="45" t="str">
        <f>MONTH(R521)&amp;"/"&amp;YEAR(R521)</f>
        <v>4/2026</v>
      </c>
      <c r="AP521" s="45">
        <f>WEEKNUM(R521)-WEEKNUM(EOMONTH(R521,-1)+1)+1</f>
        <v>1</v>
      </c>
      <c r="AQ521" s="45">
        <f>IF(AU521="S",IF(Q521="1. Aceitou o programa",R521-B521,0),0)</f>
        <v>10</v>
      </c>
      <c r="AR521" s="45">
        <f>IF(AU521="S",IF(AND(S521&lt;&gt;"",R521&lt;&gt;""),S521-R521,0),0)</f>
        <v>0</v>
      </c>
      <c r="AS521" s="45">
        <f>IF(AU521="S",IF(Q521="1. Aceitou o programa",IF(OR(X521="Não se Aplica",X521=""),IF(OR(W521="Não se Aplica",W521=""),0,W521-V521),AVERAGE(X521-W521,W521-V521)),0),0)</f>
        <v>0</v>
      </c>
      <c r="AT521" s="45">
        <f>IF(AU521="S",IF(AND(Q521="1. Aceitou o programa",AB521="Realizada"),IFERROR(IF(AA521="",0,AA521-R521),0),0),0)</f>
        <v>0</v>
      </c>
      <c r="AU521" s="45" t="str">
        <f>_xlfn.XLOOKUP(U521,'Lista Suspensa'!$AA$20:$AA$23,'Lista Suspensa'!$AB$20:$AB$23,"N/A")</f>
        <v>S</v>
      </c>
    </row>
    <row r="522" spans="1:47" ht="12" customHeight="1" x14ac:dyDescent="0.3">
      <c r="A522" s="87" t="s">
        <v>47</v>
      </c>
      <c r="B522" s="88">
        <v>46104</v>
      </c>
      <c r="C522" s="89" t="s">
        <v>48</v>
      </c>
      <c r="D522" s="89" t="s">
        <v>49</v>
      </c>
      <c r="E522" s="189">
        <v>74132558</v>
      </c>
      <c r="F522" s="182" t="s">
        <v>1628</v>
      </c>
      <c r="G522" s="90">
        <v>28155158810</v>
      </c>
      <c r="H522" s="91">
        <v>29239</v>
      </c>
      <c r="I522" s="89"/>
      <c r="J522" s="89" t="s">
        <v>84</v>
      </c>
      <c r="K522" s="89" t="s">
        <v>52</v>
      </c>
      <c r="L522" s="89" t="s">
        <v>85</v>
      </c>
      <c r="M522" s="89" t="s">
        <v>430</v>
      </c>
      <c r="N522" s="89" t="s">
        <v>159</v>
      </c>
      <c r="O522" s="92" t="s">
        <v>1629</v>
      </c>
      <c r="P522" s="93" t="s">
        <v>57</v>
      </c>
      <c r="Q522" s="110" t="s">
        <v>58</v>
      </c>
      <c r="R522" s="94">
        <v>46114</v>
      </c>
      <c r="S522" s="95"/>
      <c r="T522" s="95" t="s">
        <v>59</v>
      </c>
      <c r="U522" s="95" t="s">
        <v>60</v>
      </c>
      <c r="V522" s="91">
        <v>46114</v>
      </c>
      <c r="W522" s="91" t="s">
        <v>432</v>
      </c>
      <c r="X522" s="91" t="s">
        <v>432</v>
      </c>
      <c r="Y522" s="96"/>
      <c r="Z522" s="89" t="s">
        <v>62</v>
      </c>
      <c r="AA522" s="95"/>
      <c r="AB522" s="95" t="s">
        <v>63</v>
      </c>
      <c r="AC522" s="95" t="s">
        <v>63</v>
      </c>
      <c r="AD522" s="95" t="s">
        <v>63</v>
      </c>
      <c r="AE522" s="95" t="s">
        <v>63</v>
      </c>
      <c r="AF522" s="95" t="s">
        <v>63</v>
      </c>
      <c r="AG522" s="194"/>
      <c r="AH522" s="95" t="s">
        <v>63</v>
      </c>
      <c r="AI522" s="97"/>
      <c r="AJ522" s="97" t="s">
        <v>65</v>
      </c>
      <c r="AK522" s="97" t="s">
        <v>66</v>
      </c>
      <c r="AL522" s="45" t="s">
        <v>67</v>
      </c>
      <c r="AM522" s="160" t="str">
        <f>MONTH(B522)&amp;"/"&amp;YEAR(B522)</f>
        <v>3/2026</v>
      </c>
      <c r="AN522" s="45">
        <f>WEEKNUM(B522)-WEEKNUM(EOMONTH(B522,-1)+1)+1</f>
        <v>4</v>
      </c>
      <c r="AO522" s="45" t="str">
        <f>MONTH(R522)&amp;"/"&amp;YEAR(R522)</f>
        <v>4/2026</v>
      </c>
      <c r="AP522" s="45">
        <f>WEEKNUM(R522)-WEEKNUM(EOMONTH(R522,-1)+1)+1</f>
        <v>1</v>
      </c>
      <c r="AQ522" s="45">
        <f>IF(AU522="S",IF(Q522="1. Aceitou o programa",R522-B522,0),0)</f>
        <v>10</v>
      </c>
      <c r="AR522" s="45">
        <f>IF(AU522="S",IF(AND(S522&lt;&gt;"",R522&lt;&gt;""),S522-R522,0),0)</f>
        <v>0</v>
      </c>
      <c r="AS522" s="45">
        <f>IF(AU522="S",IF(Q522="1. Aceitou o programa",IF(OR(X522="Não se Aplica",X522=""),IF(OR(W522="Não se Aplica",W522=""),0,W522-V522),AVERAGE(X522-W522,W522-V522)),0),0)</f>
        <v>0</v>
      </c>
      <c r="AT522" s="45">
        <f>IF(AU522="S",IF(AND(Q522="1. Aceitou o programa",AB522="Realizada"),IFERROR(IF(AA522="",0,AA522-R522),0),0),0)</f>
        <v>0</v>
      </c>
      <c r="AU522" s="45" t="str">
        <f>_xlfn.XLOOKUP(U522,'Lista Suspensa'!$AA$20:$AA$23,'Lista Suspensa'!$AB$20:$AB$23,"N/A")</f>
        <v>S</v>
      </c>
    </row>
    <row r="523" spans="1:47" ht="12" customHeight="1" x14ac:dyDescent="0.3">
      <c r="A523" s="87" t="s">
        <v>47</v>
      </c>
      <c r="B523" s="88">
        <v>46104</v>
      </c>
      <c r="C523" s="89" t="s">
        <v>48</v>
      </c>
      <c r="D523" s="89" t="s">
        <v>49</v>
      </c>
      <c r="E523" s="189">
        <v>83820680</v>
      </c>
      <c r="F523" s="182" t="s">
        <v>1630</v>
      </c>
      <c r="G523" s="90">
        <v>47719893034</v>
      </c>
      <c r="H523" s="91">
        <v>23085</v>
      </c>
      <c r="I523" s="89"/>
      <c r="J523" s="89" t="s">
        <v>51</v>
      </c>
      <c r="K523" s="89" t="s">
        <v>52</v>
      </c>
      <c r="L523" s="89" t="s">
        <v>53</v>
      </c>
      <c r="M523" s="89" t="s">
        <v>810</v>
      </c>
      <c r="N523" s="89" t="s">
        <v>1439</v>
      </c>
      <c r="O523" s="92" t="s">
        <v>1631</v>
      </c>
      <c r="P523" s="93" t="s">
        <v>57</v>
      </c>
      <c r="Q523" s="110" t="s">
        <v>58</v>
      </c>
      <c r="R523" s="94">
        <v>46114</v>
      </c>
      <c r="S523" s="95"/>
      <c r="T523" s="95" t="s">
        <v>59</v>
      </c>
      <c r="U523" s="95" t="s">
        <v>60</v>
      </c>
      <c r="V523" s="91">
        <v>46114</v>
      </c>
      <c r="W523" s="91" t="s">
        <v>432</v>
      </c>
      <c r="X523" s="91" t="s">
        <v>432</v>
      </c>
      <c r="Y523" s="96"/>
      <c r="Z523" s="89" t="s">
        <v>62</v>
      </c>
      <c r="AA523" s="95"/>
      <c r="AB523" s="95" t="s">
        <v>63</v>
      </c>
      <c r="AC523" s="95" t="s">
        <v>63</v>
      </c>
      <c r="AD523" s="95" t="s">
        <v>63</v>
      </c>
      <c r="AE523" s="95" t="s">
        <v>63</v>
      </c>
      <c r="AF523" s="95" t="s">
        <v>63</v>
      </c>
      <c r="AG523" s="194"/>
      <c r="AH523" s="95" t="s">
        <v>63</v>
      </c>
      <c r="AI523" s="97"/>
      <c r="AJ523" s="97" t="s">
        <v>65</v>
      </c>
      <c r="AK523" s="97" t="s">
        <v>66</v>
      </c>
      <c r="AL523" s="45" t="s">
        <v>67</v>
      </c>
      <c r="AM523" s="160" t="str">
        <f>MONTH(B523)&amp;"/"&amp;YEAR(B523)</f>
        <v>3/2026</v>
      </c>
      <c r="AN523" s="45">
        <f>WEEKNUM(B523)-WEEKNUM(EOMONTH(B523,-1)+1)+1</f>
        <v>4</v>
      </c>
      <c r="AO523" s="45" t="str">
        <f>MONTH(R523)&amp;"/"&amp;YEAR(R523)</f>
        <v>4/2026</v>
      </c>
      <c r="AP523" s="45">
        <f>WEEKNUM(R523)-WEEKNUM(EOMONTH(R523,-1)+1)+1</f>
        <v>1</v>
      </c>
      <c r="AQ523" s="45">
        <f>IF(AU523="S",IF(Q523="1. Aceitou o programa",R523-B523,0),0)</f>
        <v>10</v>
      </c>
      <c r="AR523" s="45">
        <f>IF(AU523="S",IF(AND(S523&lt;&gt;"",R523&lt;&gt;""),S523-R523,0),0)</f>
        <v>0</v>
      </c>
      <c r="AS523" s="45">
        <f>IF(AU523="S",IF(Q523="1. Aceitou o programa",IF(OR(X523="Não se Aplica",X523=""),IF(OR(W523="Não se Aplica",W523=""),0,W523-V523),AVERAGE(X523-W523,W523-V523)),0),0)</f>
        <v>0</v>
      </c>
      <c r="AT523" s="45">
        <f>IF(AU523="S",IF(AND(Q523="1. Aceitou o programa",AB523="Realizada"),IFERROR(IF(AA523="",0,AA523-R523),0),0),0)</f>
        <v>0</v>
      </c>
      <c r="AU523" s="45" t="str">
        <f>_xlfn.XLOOKUP(U523,'Lista Suspensa'!$AA$20:$AA$23,'Lista Suspensa'!$AB$20:$AB$23,"N/A")</f>
        <v>S</v>
      </c>
    </row>
    <row r="524" spans="1:47" ht="12" customHeight="1" x14ac:dyDescent="0.3">
      <c r="A524" s="87" t="s">
        <v>47</v>
      </c>
      <c r="B524" s="88">
        <v>46104</v>
      </c>
      <c r="C524" s="89" t="s">
        <v>48</v>
      </c>
      <c r="D524" s="89" t="s">
        <v>49</v>
      </c>
      <c r="E524" s="189">
        <v>88368207</v>
      </c>
      <c r="F524" s="182" t="s">
        <v>1632</v>
      </c>
      <c r="G524" s="90">
        <v>8681156810</v>
      </c>
      <c r="H524" s="91">
        <v>24411</v>
      </c>
      <c r="I524" s="89"/>
      <c r="J524" s="89" t="s">
        <v>51</v>
      </c>
      <c r="K524" s="89" t="s">
        <v>52</v>
      </c>
      <c r="L524" s="89" t="s">
        <v>85</v>
      </c>
      <c r="M524" s="89" t="s">
        <v>513</v>
      </c>
      <c r="N524" s="89" t="s">
        <v>1633</v>
      </c>
      <c r="O524" s="92" t="s">
        <v>1634</v>
      </c>
      <c r="P524" s="93" t="s">
        <v>57</v>
      </c>
      <c r="Q524" s="110" t="s">
        <v>58</v>
      </c>
      <c r="R524" s="94">
        <v>46114</v>
      </c>
      <c r="S524" s="95"/>
      <c r="T524" s="95" t="s">
        <v>59</v>
      </c>
      <c r="U524" s="95" t="s">
        <v>60</v>
      </c>
      <c r="V524" s="91">
        <v>46114</v>
      </c>
      <c r="W524" s="91" t="s">
        <v>432</v>
      </c>
      <c r="X524" s="91" t="s">
        <v>432</v>
      </c>
      <c r="Y524" s="96"/>
      <c r="Z524" s="89" t="s">
        <v>62</v>
      </c>
      <c r="AA524" s="95"/>
      <c r="AB524" s="95" t="s">
        <v>63</v>
      </c>
      <c r="AC524" s="95" t="s">
        <v>63</v>
      </c>
      <c r="AD524" s="95" t="s">
        <v>63</v>
      </c>
      <c r="AE524" s="95" t="s">
        <v>63</v>
      </c>
      <c r="AF524" s="95" t="s">
        <v>63</v>
      </c>
      <c r="AG524" s="194"/>
      <c r="AH524" s="95" t="s">
        <v>63</v>
      </c>
      <c r="AI524" s="97"/>
      <c r="AJ524" s="97" t="s">
        <v>65</v>
      </c>
      <c r="AK524" s="97" t="s">
        <v>66</v>
      </c>
      <c r="AL524" s="45" t="s">
        <v>67</v>
      </c>
      <c r="AM524" s="160" t="str">
        <f>MONTH(B524)&amp;"/"&amp;YEAR(B524)</f>
        <v>3/2026</v>
      </c>
      <c r="AN524" s="45">
        <f>WEEKNUM(B524)-WEEKNUM(EOMONTH(B524,-1)+1)+1</f>
        <v>4</v>
      </c>
      <c r="AO524" s="45" t="str">
        <f>MONTH(R524)&amp;"/"&amp;YEAR(R524)</f>
        <v>4/2026</v>
      </c>
      <c r="AP524" s="45">
        <f>WEEKNUM(R524)-WEEKNUM(EOMONTH(R524,-1)+1)+1</f>
        <v>1</v>
      </c>
      <c r="AQ524" s="45">
        <f>IF(AU524="S",IF(Q524="1. Aceitou o programa",R524-B524,0),0)</f>
        <v>10</v>
      </c>
      <c r="AR524" s="45">
        <f>IF(AU524="S",IF(AND(S524&lt;&gt;"",R524&lt;&gt;""),S524-R524,0),0)</f>
        <v>0</v>
      </c>
      <c r="AS524" s="45">
        <f>IF(AU524="S",IF(Q524="1. Aceitou o programa",IF(OR(X524="Não se Aplica",X524=""),IF(OR(W524="Não se Aplica",W524=""),0,W524-V524),AVERAGE(X524-W524,W524-V524)),0),0)</f>
        <v>0</v>
      </c>
      <c r="AT524" s="45">
        <f>IF(AU524="S",IF(AND(Q524="1. Aceitou o programa",AB524="Realizada"),IFERROR(IF(AA524="",0,AA524-R524),0),0),0)</f>
        <v>0</v>
      </c>
      <c r="AU524" s="45" t="str">
        <f>_xlfn.XLOOKUP(U524,'Lista Suspensa'!$AA$20:$AA$23,'Lista Suspensa'!$AB$20:$AB$23,"N/A")</f>
        <v>S</v>
      </c>
    </row>
    <row r="525" spans="1:47" ht="12" customHeight="1" x14ac:dyDescent="0.3">
      <c r="A525" s="87" t="s">
        <v>47</v>
      </c>
      <c r="B525" s="88">
        <v>46104</v>
      </c>
      <c r="C525" s="89" t="s">
        <v>48</v>
      </c>
      <c r="D525" s="89" t="s">
        <v>49</v>
      </c>
      <c r="E525" s="189">
        <v>86139490</v>
      </c>
      <c r="F525" s="182" t="s">
        <v>1635</v>
      </c>
      <c r="G525" s="90">
        <v>17553376809</v>
      </c>
      <c r="H525" s="91">
        <v>26856</v>
      </c>
      <c r="I525" s="89"/>
      <c r="J525" s="89" t="s">
        <v>84</v>
      </c>
      <c r="K525" s="89" t="s">
        <v>52</v>
      </c>
      <c r="L525" s="89" t="s">
        <v>85</v>
      </c>
      <c r="M525" s="89" t="s">
        <v>1636</v>
      </c>
      <c r="N525" s="89" t="s">
        <v>137</v>
      </c>
      <c r="O525" s="92" t="s">
        <v>1637</v>
      </c>
      <c r="P525" s="93" t="s">
        <v>57</v>
      </c>
      <c r="Q525" s="110" t="s">
        <v>58</v>
      </c>
      <c r="R525" s="94">
        <v>46114</v>
      </c>
      <c r="S525" s="95"/>
      <c r="T525" s="95" t="s">
        <v>59</v>
      </c>
      <c r="U525" s="95" t="s">
        <v>60</v>
      </c>
      <c r="V525" s="91">
        <v>46114</v>
      </c>
      <c r="W525" s="91" t="s">
        <v>432</v>
      </c>
      <c r="X525" s="91" t="s">
        <v>432</v>
      </c>
      <c r="Y525" s="96"/>
      <c r="Z525" s="89" t="s">
        <v>62</v>
      </c>
      <c r="AA525" s="95"/>
      <c r="AB525" s="95" t="s">
        <v>63</v>
      </c>
      <c r="AC525" s="95" t="s">
        <v>63</v>
      </c>
      <c r="AD525" s="95" t="s">
        <v>63</v>
      </c>
      <c r="AE525" s="95" t="s">
        <v>63</v>
      </c>
      <c r="AF525" s="95" t="s">
        <v>63</v>
      </c>
      <c r="AG525" s="194"/>
      <c r="AH525" s="95" t="s">
        <v>63</v>
      </c>
      <c r="AI525" s="97"/>
      <c r="AJ525" s="97" t="s">
        <v>65</v>
      </c>
      <c r="AK525" s="97" t="s">
        <v>66</v>
      </c>
      <c r="AL525" s="45" t="s">
        <v>67</v>
      </c>
      <c r="AM525" s="160" t="str">
        <f>MONTH(B525)&amp;"/"&amp;YEAR(B525)</f>
        <v>3/2026</v>
      </c>
      <c r="AN525" s="45">
        <f>WEEKNUM(B525)-WEEKNUM(EOMONTH(B525,-1)+1)+1</f>
        <v>4</v>
      </c>
      <c r="AO525" s="45" t="str">
        <f>MONTH(R525)&amp;"/"&amp;YEAR(R525)</f>
        <v>4/2026</v>
      </c>
      <c r="AP525" s="45">
        <f>WEEKNUM(R525)-WEEKNUM(EOMONTH(R525,-1)+1)+1</f>
        <v>1</v>
      </c>
      <c r="AQ525" s="45">
        <f>IF(AU525="S",IF(Q525="1. Aceitou o programa",R525-B525,0),0)</f>
        <v>10</v>
      </c>
      <c r="AR525" s="45">
        <f>IF(AU525="S",IF(AND(S525&lt;&gt;"",R525&lt;&gt;""),S525-R525,0),0)</f>
        <v>0</v>
      </c>
      <c r="AS525" s="45">
        <f>IF(AU525="S",IF(Q525="1. Aceitou o programa",IF(OR(X525="Não se Aplica",X525=""),IF(OR(W525="Não se Aplica",W525=""),0,W525-V525),AVERAGE(X525-W525,W525-V525)),0),0)</f>
        <v>0</v>
      </c>
      <c r="AT525" s="45">
        <f>IF(AU525="S",IF(AND(Q525="1. Aceitou o programa",AB525="Realizada"),IFERROR(IF(AA525="",0,AA525-R525),0),0),0)</f>
        <v>0</v>
      </c>
      <c r="AU525" s="45" t="str">
        <f>_xlfn.XLOOKUP(U525,'Lista Suspensa'!$AA$20:$AA$23,'Lista Suspensa'!$AB$20:$AB$23,"N/A")</f>
        <v>S</v>
      </c>
    </row>
    <row r="526" spans="1:47" ht="12" customHeight="1" x14ac:dyDescent="0.3">
      <c r="A526" s="87" t="s">
        <v>47</v>
      </c>
      <c r="B526" s="88">
        <v>46104</v>
      </c>
      <c r="C526" s="89" t="s">
        <v>48</v>
      </c>
      <c r="D526" s="89" t="s">
        <v>49</v>
      </c>
      <c r="E526" s="189">
        <v>83723676</v>
      </c>
      <c r="F526" s="182" t="s">
        <v>1638</v>
      </c>
      <c r="G526" s="90">
        <v>2665927756</v>
      </c>
      <c r="H526" s="91">
        <v>26128</v>
      </c>
      <c r="I526" s="89"/>
      <c r="J526" s="89" t="s">
        <v>51</v>
      </c>
      <c r="K526" s="89" t="s">
        <v>76</v>
      </c>
      <c r="L526" s="89" t="s">
        <v>101</v>
      </c>
      <c r="M526" s="89" t="s">
        <v>1639</v>
      </c>
      <c r="N526" s="89" t="s">
        <v>159</v>
      </c>
      <c r="O526" s="92" t="s">
        <v>1640</v>
      </c>
      <c r="P526" s="93" t="s">
        <v>57</v>
      </c>
      <c r="Q526" s="110" t="s">
        <v>58</v>
      </c>
      <c r="R526" s="94">
        <v>46114</v>
      </c>
      <c r="S526" s="95"/>
      <c r="T526" s="95" t="s">
        <v>59</v>
      </c>
      <c r="U526" s="95" t="s">
        <v>60</v>
      </c>
      <c r="V526" s="91">
        <v>46114</v>
      </c>
      <c r="W526" s="91" t="s">
        <v>432</v>
      </c>
      <c r="X526" s="91" t="s">
        <v>432</v>
      </c>
      <c r="Y526" s="96"/>
      <c r="Z526" s="89" t="s">
        <v>62</v>
      </c>
      <c r="AA526" s="95"/>
      <c r="AB526" s="95" t="s">
        <v>63</v>
      </c>
      <c r="AC526" s="95" t="s">
        <v>63</v>
      </c>
      <c r="AD526" s="95" t="s">
        <v>63</v>
      </c>
      <c r="AE526" s="95" t="s">
        <v>63</v>
      </c>
      <c r="AF526" s="95" t="s">
        <v>63</v>
      </c>
      <c r="AG526" s="194"/>
      <c r="AH526" s="95" t="s">
        <v>63</v>
      </c>
      <c r="AI526" s="97"/>
      <c r="AJ526" s="97" t="s">
        <v>65</v>
      </c>
      <c r="AK526" s="97" t="s">
        <v>66</v>
      </c>
      <c r="AL526" s="45" t="s">
        <v>67</v>
      </c>
      <c r="AM526" s="160" t="str">
        <f>MONTH(B526)&amp;"/"&amp;YEAR(B526)</f>
        <v>3/2026</v>
      </c>
      <c r="AN526" s="45">
        <f>WEEKNUM(B526)-WEEKNUM(EOMONTH(B526,-1)+1)+1</f>
        <v>4</v>
      </c>
      <c r="AO526" s="45" t="str">
        <f>MONTH(R526)&amp;"/"&amp;YEAR(R526)</f>
        <v>4/2026</v>
      </c>
      <c r="AP526" s="45">
        <f>WEEKNUM(R526)-WEEKNUM(EOMONTH(R526,-1)+1)+1</f>
        <v>1</v>
      </c>
      <c r="AQ526" s="45">
        <f>IF(AU526="S",IF(Q526="1. Aceitou o programa",R526-B526,0),0)</f>
        <v>10</v>
      </c>
      <c r="AR526" s="45">
        <f>IF(AU526="S",IF(AND(S526&lt;&gt;"",R526&lt;&gt;""),S526-R526,0),0)</f>
        <v>0</v>
      </c>
      <c r="AS526" s="45">
        <f>IF(AU526="S",IF(Q526="1. Aceitou o programa",IF(OR(X526="Não se Aplica",X526=""),IF(OR(W526="Não se Aplica",W526=""),0,W526-V526),AVERAGE(X526-W526,W526-V526)),0),0)</f>
        <v>0</v>
      </c>
      <c r="AT526" s="45">
        <f>IF(AU526="S",IF(AND(Q526="1. Aceitou o programa",AB526="Realizada"),IFERROR(IF(AA526="",0,AA526-R526),0),0),0)</f>
        <v>0</v>
      </c>
      <c r="AU526" s="45" t="str">
        <f>_xlfn.XLOOKUP(U526,'Lista Suspensa'!$AA$20:$AA$23,'Lista Suspensa'!$AB$20:$AB$23,"N/A")</f>
        <v>S</v>
      </c>
    </row>
    <row r="527" spans="1:47" ht="12" customHeight="1" x14ac:dyDescent="0.3">
      <c r="A527" s="87" t="s">
        <v>47</v>
      </c>
      <c r="B527" s="88">
        <v>46104</v>
      </c>
      <c r="C527" s="89" t="s">
        <v>48</v>
      </c>
      <c r="D527" s="89" t="s">
        <v>49</v>
      </c>
      <c r="E527" s="189">
        <v>74351895</v>
      </c>
      <c r="F527" s="182" t="s">
        <v>1641</v>
      </c>
      <c r="G527" s="90">
        <v>11815121823</v>
      </c>
      <c r="H527" s="91">
        <v>23656</v>
      </c>
      <c r="I527" s="89"/>
      <c r="J527" s="89" t="s">
        <v>51</v>
      </c>
      <c r="K527" s="89" t="s">
        <v>52</v>
      </c>
      <c r="L527" s="89" t="s">
        <v>85</v>
      </c>
      <c r="M527" s="89" t="s">
        <v>1642</v>
      </c>
      <c r="N527" s="89" t="s">
        <v>159</v>
      </c>
      <c r="O527" s="92" t="s">
        <v>1643</v>
      </c>
      <c r="P527" s="93" t="s">
        <v>57</v>
      </c>
      <c r="Q527" s="110" t="s">
        <v>58</v>
      </c>
      <c r="R527" s="94">
        <v>46114</v>
      </c>
      <c r="S527" s="95"/>
      <c r="T527" s="95" t="s">
        <v>59</v>
      </c>
      <c r="U527" s="95" t="s">
        <v>60</v>
      </c>
      <c r="V527" s="91">
        <v>46114</v>
      </c>
      <c r="W527" s="91" t="s">
        <v>432</v>
      </c>
      <c r="X527" s="91" t="s">
        <v>432</v>
      </c>
      <c r="Y527" s="96"/>
      <c r="Z527" s="89" t="s">
        <v>62</v>
      </c>
      <c r="AA527" s="95"/>
      <c r="AB527" s="95" t="s">
        <v>63</v>
      </c>
      <c r="AC527" s="95" t="s">
        <v>63</v>
      </c>
      <c r="AD527" s="95" t="s">
        <v>63</v>
      </c>
      <c r="AE527" s="95" t="s">
        <v>63</v>
      </c>
      <c r="AF527" s="95" t="s">
        <v>63</v>
      </c>
      <c r="AG527" s="194"/>
      <c r="AH527" s="95" t="s">
        <v>63</v>
      </c>
      <c r="AI527" s="97"/>
      <c r="AJ527" s="97" t="s">
        <v>65</v>
      </c>
      <c r="AK527" s="97" t="s">
        <v>66</v>
      </c>
      <c r="AL527" s="45" t="s">
        <v>67</v>
      </c>
      <c r="AM527" s="160" t="str">
        <f>MONTH(B527)&amp;"/"&amp;YEAR(B527)</f>
        <v>3/2026</v>
      </c>
      <c r="AN527" s="45">
        <f>WEEKNUM(B527)-WEEKNUM(EOMONTH(B527,-1)+1)+1</f>
        <v>4</v>
      </c>
      <c r="AO527" s="45" t="str">
        <f>MONTH(R527)&amp;"/"&amp;YEAR(R527)</f>
        <v>4/2026</v>
      </c>
      <c r="AP527" s="45">
        <f>WEEKNUM(R527)-WEEKNUM(EOMONTH(R527,-1)+1)+1</f>
        <v>1</v>
      </c>
      <c r="AQ527" s="45">
        <f>IF(AU527="S",IF(Q527="1. Aceitou o programa",R527-B527,0),0)</f>
        <v>10</v>
      </c>
      <c r="AR527" s="45">
        <f>IF(AU527="S",IF(AND(S527&lt;&gt;"",R527&lt;&gt;""),S527-R527,0),0)</f>
        <v>0</v>
      </c>
      <c r="AS527" s="45">
        <f>IF(AU527="S",IF(Q527="1. Aceitou o programa",IF(OR(X527="Não se Aplica",X527=""),IF(OR(W527="Não se Aplica",W527=""),0,W527-V527),AVERAGE(X527-W527,W527-V527)),0),0)</f>
        <v>0</v>
      </c>
      <c r="AT527" s="45">
        <f>IF(AU527="S",IF(AND(Q527="1. Aceitou o programa",AB527="Realizada"),IFERROR(IF(AA527="",0,AA527-R527),0),0),0)</f>
        <v>0</v>
      </c>
      <c r="AU527" s="45" t="str">
        <f>_xlfn.XLOOKUP(U527,'Lista Suspensa'!$AA$20:$AA$23,'Lista Suspensa'!$AB$20:$AB$23,"N/A")</f>
        <v>S</v>
      </c>
    </row>
    <row r="528" spans="1:47" ht="12" customHeight="1" x14ac:dyDescent="0.3">
      <c r="A528" s="87" t="s">
        <v>47</v>
      </c>
      <c r="B528" s="88">
        <v>46104</v>
      </c>
      <c r="C528" s="89" t="s">
        <v>48</v>
      </c>
      <c r="D528" s="89" t="s">
        <v>49</v>
      </c>
      <c r="E528" s="189">
        <v>74482976</v>
      </c>
      <c r="F528" s="182" t="s">
        <v>1644</v>
      </c>
      <c r="G528" s="90">
        <v>37583325838</v>
      </c>
      <c r="H528" s="91">
        <v>32423</v>
      </c>
      <c r="I528" s="89"/>
      <c r="J528" s="89" t="s">
        <v>51</v>
      </c>
      <c r="K528" s="89" t="s">
        <v>52</v>
      </c>
      <c r="L528" s="89" t="s">
        <v>85</v>
      </c>
      <c r="M528" s="89" t="s">
        <v>1645</v>
      </c>
      <c r="N528" s="89" t="s">
        <v>159</v>
      </c>
      <c r="O528" s="92" t="s">
        <v>1646</v>
      </c>
      <c r="P528" s="93" t="s">
        <v>57</v>
      </c>
      <c r="Q528" s="110" t="s">
        <v>58</v>
      </c>
      <c r="R528" s="94">
        <v>46114</v>
      </c>
      <c r="S528" s="95"/>
      <c r="T528" s="95" t="s">
        <v>59</v>
      </c>
      <c r="U528" s="95" t="s">
        <v>60</v>
      </c>
      <c r="V528" s="91">
        <v>46114</v>
      </c>
      <c r="W528" s="91" t="s">
        <v>432</v>
      </c>
      <c r="X528" s="91" t="s">
        <v>432</v>
      </c>
      <c r="Y528" s="96"/>
      <c r="Z528" s="89" t="s">
        <v>62</v>
      </c>
      <c r="AA528" s="95"/>
      <c r="AB528" s="95" t="s">
        <v>63</v>
      </c>
      <c r="AC528" s="95" t="s">
        <v>63</v>
      </c>
      <c r="AD528" s="95" t="s">
        <v>63</v>
      </c>
      <c r="AE528" s="95" t="s">
        <v>63</v>
      </c>
      <c r="AF528" s="95" t="s">
        <v>63</v>
      </c>
      <c r="AG528" s="194"/>
      <c r="AH528" s="95" t="s">
        <v>63</v>
      </c>
      <c r="AI528" s="97"/>
      <c r="AJ528" s="97" t="s">
        <v>65</v>
      </c>
      <c r="AK528" s="97" t="s">
        <v>66</v>
      </c>
      <c r="AL528" s="45" t="s">
        <v>67</v>
      </c>
      <c r="AM528" s="160" t="str">
        <f>MONTH(B528)&amp;"/"&amp;YEAR(B528)</f>
        <v>3/2026</v>
      </c>
      <c r="AN528" s="45">
        <f>WEEKNUM(B528)-WEEKNUM(EOMONTH(B528,-1)+1)+1</f>
        <v>4</v>
      </c>
      <c r="AO528" s="45" t="str">
        <f>MONTH(R528)&amp;"/"&amp;YEAR(R528)</f>
        <v>4/2026</v>
      </c>
      <c r="AP528" s="45">
        <f>WEEKNUM(R528)-WEEKNUM(EOMONTH(R528,-1)+1)+1</f>
        <v>1</v>
      </c>
      <c r="AQ528" s="45">
        <f>IF(AU528="S",IF(Q528="1. Aceitou o programa",R528-B528,0),0)</f>
        <v>10</v>
      </c>
      <c r="AR528" s="45">
        <f>IF(AU528="S",IF(AND(S528&lt;&gt;"",R528&lt;&gt;""),S528-R528,0),0)</f>
        <v>0</v>
      </c>
      <c r="AS528" s="45">
        <f>IF(AU528="S",IF(Q528="1. Aceitou o programa",IF(OR(X528="Não se Aplica",X528=""),IF(OR(W528="Não se Aplica",W528=""),0,W528-V528),AVERAGE(X528-W528,W528-V528)),0),0)</f>
        <v>0</v>
      </c>
      <c r="AT528" s="45">
        <f>IF(AU528="S",IF(AND(Q528="1. Aceitou o programa",AB528="Realizada"),IFERROR(IF(AA528="",0,AA528-R528),0),0),0)</f>
        <v>0</v>
      </c>
      <c r="AU528" s="45" t="str">
        <f>_xlfn.XLOOKUP(U528,'Lista Suspensa'!$AA$20:$AA$23,'Lista Suspensa'!$AB$20:$AB$23,"N/A")</f>
        <v>S</v>
      </c>
    </row>
    <row r="529" spans="1:47" ht="12" customHeight="1" x14ac:dyDescent="0.3">
      <c r="A529" s="87" t="s">
        <v>47</v>
      </c>
      <c r="B529" s="88">
        <v>46104</v>
      </c>
      <c r="C529" s="89" t="s">
        <v>48</v>
      </c>
      <c r="D529" s="89" t="s">
        <v>49</v>
      </c>
      <c r="E529" s="189">
        <v>85850768</v>
      </c>
      <c r="F529" s="182" t="s">
        <v>1647</v>
      </c>
      <c r="G529" s="90">
        <v>9236060765</v>
      </c>
      <c r="H529" s="91">
        <v>27815</v>
      </c>
      <c r="I529" s="89"/>
      <c r="J529" s="89" t="s">
        <v>51</v>
      </c>
      <c r="K529" s="89" t="s">
        <v>76</v>
      </c>
      <c r="L529" s="89" t="s">
        <v>95</v>
      </c>
      <c r="M529" s="89" t="s">
        <v>343</v>
      </c>
      <c r="N529" s="89" t="s">
        <v>344</v>
      </c>
      <c r="O529" s="92" t="s">
        <v>1648</v>
      </c>
      <c r="P529" s="93" t="s">
        <v>57</v>
      </c>
      <c r="Q529" s="110" t="s">
        <v>58</v>
      </c>
      <c r="R529" s="94">
        <v>46114</v>
      </c>
      <c r="S529" s="95"/>
      <c r="T529" s="95" t="s">
        <v>59</v>
      </c>
      <c r="U529" s="95" t="s">
        <v>60</v>
      </c>
      <c r="V529" s="91">
        <v>46114</v>
      </c>
      <c r="W529" s="91" t="s">
        <v>432</v>
      </c>
      <c r="X529" s="91" t="s">
        <v>432</v>
      </c>
      <c r="Y529" s="96"/>
      <c r="Z529" s="89" t="s">
        <v>62</v>
      </c>
      <c r="AA529" s="95"/>
      <c r="AB529" s="95" t="s">
        <v>63</v>
      </c>
      <c r="AC529" s="95" t="s">
        <v>63</v>
      </c>
      <c r="AD529" s="95" t="s">
        <v>63</v>
      </c>
      <c r="AE529" s="95" t="s">
        <v>63</v>
      </c>
      <c r="AF529" s="95" t="s">
        <v>63</v>
      </c>
      <c r="AG529" s="194"/>
      <c r="AH529" s="95" t="s">
        <v>63</v>
      </c>
      <c r="AI529" s="97"/>
      <c r="AJ529" s="97" t="s">
        <v>65</v>
      </c>
      <c r="AK529" s="97" t="s">
        <v>66</v>
      </c>
      <c r="AL529" s="45" t="s">
        <v>67</v>
      </c>
      <c r="AM529" s="160" t="str">
        <f>MONTH(B529)&amp;"/"&amp;YEAR(B529)</f>
        <v>3/2026</v>
      </c>
      <c r="AN529" s="45">
        <f>WEEKNUM(B529)-WEEKNUM(EOMONTH(B529,-1)+1)+1</f>
        <v>4</v>
      </c>
      <c r="AO529" s="45" t="str">
        <f>MONTH(R529)&amp;"/"&amp;YEAR(R529)</f>
        <v>4/2026</v>
      </c>
      <c r="AP529" s="45">
        <f>WEEKNUM(R529)-WEEKNUM(EOMONTH(R529,-1)+1)+1</f>
        <v>1</v>
      </c>
      <c r="AQ529" s="45">
        <f>IF(AU529="S",IF(Q529="1. Aceitou o programa",R529-B529,0),0)</f>
        <v>10</v>
      </c>
      <c r="AR529" s="45">
        <f>IF(AU529="S",IF(AND(S529&lt;&gt;"",R529&lt;&gt;""),S529-R529,0),0)</f>
        <v>0</v>
      </c>
      <c r="AS529" s="45">
        <f>IF(AU529="S",IF(Q529="1. Aceitou o programa",IF(OR(X529="Não se Aplica",X529=""),IF(OR(W529="Não se Aplica",W529=""),0,W529-V529),AVERAGE(X529-W529,W529-V529)),0),0)</f>
        <v>0</v>
      </c>
      <c r="AT529" s="45">
        <f>IF(AU529="S",IF(AND(Q529="1. Aceitou o programa",AB529="Realizada"),IFERROR(IF(AA529="",0,AA529-R529),0),0),0)</f>
        <v>0</v>
      </c>
      <c r="AU529" s="45" t="str">
        <f>_xlfn.XLOOKUP(U529,'Lista Suspensa'!$AA$20:$AA$23,'Lista Suspensa'!$AB$20:$AB$23,"N/A")</f>
        <v>S</v>
      </c>
    </row>
    <row r="530" spans="1:47" ht="12" customHeight="1" x14ac:dyDescent="0.3">
      <c r="A530" s="87" t="s">
        <v>47</v>
      </c>
      <c r="B530" s="88">
        <v>46104</v>
      </c>
      <c r="C530" s="89" t="s">
        <v>48</v>
      </c>
      <c r="D530" s="89" t="s">
        <v>49</v>
      </c>
      <c r="E530" s="189">
        <v>86326806</v>
      </c>
      <c r="F530" s="182" t="s">
        <v>1649</v>
      </c>
      <c r="G530" s="90">
        <v>19058509729</v>
      </c>
      <c r="H530" s="91">
        <v>36869</v>
      </c>
      <c r="I530" s="89"/>
      <c r="J530" s="89" t="s">
        <v>84</v>
      </c>
      <c r="K530" s="89" t="s">
        <v>76</v>
      </c>
      <c r="L530" s="89" t="s">
        <v>303</v>
      </c>
      <c r="M530" s="89" t="s">
        <v>1650</v>
      </c>
      <c r="N530" s="89" t="s">
        <v>344</v>
      </c>
      <c r="O530" s="92" t="s">
        <v>1651</v>
      </c>
      <c r="P530" s="93" t="s">
        <v>57</v>
      </c>
      <c r="Q530" s="110" t="s">
        <v>58</v>
      </c>
      <c r="R530" s="94">
        <v>46114</v>
      </c>
      <c r="S530" s="95"/>
      <c r="T530" s="95" t="s">
        <v>59</v>
      </c>
      <c r="U530" s="95" t="s">
        <v>60</v>
      </c>
      <c r="V530" s="91">
        <v>46114</v>
      </c>
      <c r="W530" s="91" t="s">
        <v>432</v>
      </c>
      <c r="X530" s="91" t="s">
        <v>432</v>
      </c>
      <c r="Y530" s="96"/>
      <c r="Z530" s="89" t="s">
        <v>62</v>
      </c>
      <c r="AA530" s="95"/>
      <c r="AB530" s="95" t="s">
        <v>63</v>
      </c>
      <c r="AC530" s="95" t="s">
        <v>63</v>
      </c>
      <c r="AD530" s="95" t="s">
        <v>63</v>
      </c>
      <c r="AE530" s="95" t="s">
        <v>63</v>
      </c>
      <c r="AF530" s="95" t="s">
        <v>63</v>
      </c>
      <c r="AG530" s="194"/>
      <c r="AH530" s="95" t="s">
        <v>63</v>
      </c>
      <c r="AI530" s="97"/>
      <c r="AJ530" s="97" t="s">
        <v>65</v>
      </c>
      <c r="AK530" s="97" t="s">
        <v>66</v>
      </c>
      <c r="AL530" s="45" t="s">
        <v>67</v>
      </c>
      <c r="AM530" s="160" t="str">
        <f>MONTH(B530)&amp;"/"&amp;YEAR(B530)</f>
        <v>3/2026</v>
      </c>
      <c r="AN530" s="45">
        <f>WEEKNUM(B530)-WEEKNUM(EOMONTH(B530,-1)+1)+1</f>
        <v>4</v>
      </c>
      <c r="AO530" s="45" t="str">
        <f>MONTH(R530)&amp;"/"&amp;YEAR(R530)</f>
        <v>4/2026</v>
      </c>
      <c r="AP530" s="45">
        <f>WEEKNUM(R530)-WEEKNUM(EOMONTH(R530,-1)+1)+1</f>
        <v>1</v>
      </c>
      <c r="AQ530" s="45">
        <f>IF(AU530="S",IF(Q530="1. Aceitou o programa",R530-B530,0),0)</f>
        <v>10</v>
      </c>
      <c r="AR530" s="45">
        <f>IF(AU530="S",IF(AND(S530&lt;&gt;"",R530&lt;&gt;""),S530-R530,0),0)</f>
        <v>0</v>
      </c>
      <c r="AS530" s="45">
        <f>IF(AU530="S",IF(Q530="1. Aceitou o programa",IF(OR(X530="Não se Aplica",X530=""),IF(OR(W530="Não se Aplica",W530=""),0,W530-V530),AVERAGE(X530-W530,W530-V530)),0),0)</f>
        <v>0</v>
      </c>
      <c r="AT530" s="45">
        <f>IF(AU530="S",IF(AND(Q530="1. Aceitou o programa",AB530="Realizada"),IFERROR(IF(AA530="",0,AA530-R530),0),0),0)</f>
        <v>0</v>
      </c>
      <c r="AU530" s="45" t="str">
        <f>_xlfn.XLOOKUP(U530,'Lista Suspensa'!$AA$20:$AA$23,'Lista Suspensa'!$AB$20:$AB$23,"N/A")</f>
        <v>S</v>
      </c>
    </row>
    <row r="531" spans="1:47" ht="12" customHeight="1" x14ac:dyDescent="0.3">
      <c r="A531" s="87" t="s">
        <v>47</v>
      </c>
      <c r="B531" s="88">
        <v>46104</v>
      </c>
      <c r="C531" s="89" t="s">
        <v>48</v>
      </c>
      <c r="D531" s="89" t="s">
        <v>49</v>
      </c>
      <c r="E531" s="189">
        <v>79889634</v>
      </c>
      <c r="F531" s="182" t="s">
        <v>1652</v>
      </c>
      <c r="G531" s="90">
        <v>7633074752</v>
      </c>
      <c r="H531" s="91">
        <v>28690</v>
      </c>
      <c r="I531" s="89"/>
      <c r="J531" s="89" t="s">
        <v>51</v>
      </c>
      <c r="K531" s="89" t="s">
        <v>76</v>
      </c>
      <c r="L531" s="89" t="s">
        <v>101</v>
      </c>
      <c r="M531" s="89" t="s">
        <v>234</v>
      </c>
      <c r="N531" s="89" t="s">
        <v>55</v>
      </c>
      <c r="O531" s="92" t="s">
        <v>1653</v>
      </c>
      <c r="P531" s="93" t="s">
        <v>57</v>
      </c>
      <c r="Q531" s="110" t="s">
        <v>58</v>
      </c>
      <c r="R531" s="94">
        <v>46114</v>
      </c>
      <c r="S531" s="95"/>
      <c r="T531" s="95" t="s">
        <v>59</v>
      </c>
      <c r="U531" s="95" t="s">
        <v>60</v>
      </c>
      <c r="V531" s="91">
        <v>46114</v>
      </c>
      <c r="W531" s="91" t="s">
        <v>432</v>
      </c>
      <c r="X531" s="91" t="s">
        <v>432</v>
      </c>
      <c r="Y531" s="96"/>
      <c r="Z531" s="89" t="s">
        <v>62</v>
      </c>
      <c r="AA531" s="95"/>
      <c r="AB531" s="95" t="s">
        <v>63</v>
      </c>
      <c r="AC531" s="95" t="s">
        <v>63</v>
      </c>
      <c r="AD531" s="95" t="s">
        <v>63</v>
      </c>
      <c r="AE531" s="95" t="s">
        <v>63</v>
      </c>
      <c r="AF531" s="95" t="s">
        <v>63</v>
      </c>
      <c r="AG531" s="194"/>
      <c r="AH531" s="95" t="s">
        <v>63</v>
      </c>
      <c r="AI531" s="97"/>
      <c r="AJ531" s="97" t="s">
        <v>65</v>
      </c>
      <c r="AK531" s="97" t="s">
        <v>66</v>
      </c>
      <c r="AL531" s="45" t="s">
        <v>67</v>
      </c>
      <c r="AM531" s="160" t="str">
        <f>MONTH(B531)&amp;"/"&amp;YEAR(B531)</f>
        <v>3/2026</v>
      </c>
      <c r="AN531" s="45">
        <f>WEEKNUM(B531)-WEEKNUM(EOMONTH(B531,-1)+1)+1</f>
        <v>4</v>
      </c>
      <c r="AO531" s="45" t="str">
        <f>MONTH(R531)&amp;"/"&amp;YEAR(R531)</f>
        <v>4/2026</v>
      </c>
      <c r="AP531" s="45">
        <f>WEEKNUM(R531)-WEEKNUM(EOMONTH(R531,-1)+1)+1</f>
        <v>1</v>
      </c>
      <c r="AQ531" s="45">
        <f>IF(AU531="S",IF(Q531="1. Aceitou o programa",R531-B531,0),0)</f>
        <v>10</v>
      </c>
      <c r="AR531" s="45">
        <f>IF(AU531="S",IF(AND(S531&lt;&gt;"",R531&lt;&gt;""),S531-R531,0),0)</f>
        <v>0</v>
      </c>
      <c r="AS531" s="45">
        <f>IF(AU531="S",IF(Q531="1. Aceitou o programa",IF(OR(X531="Não se Aplica",X531=""),IF(OR(W531="Não se Aplica",W531=""),0,W531-V531),AVERAGE(X531-W531,W531-V531)),0),0)</f>
        <v>0</v>
      </c>
      <c r="AT531" s="45">
        <f>IF(AU531="S",IF(AND(Q531="1. Aceitou o programa",AB531="Realizada"),IFERROR(IF(AA531="",0,AA531-R531),0),0),0)</f>
        <v>0</v>
      </c>
      <c r="AU531" s="45" t="str">
        <f>_xlfn.XLOOKUP(U531,'Lista Suspensa'!$AA$20:$AA$23,'Lista Suspensa'!$AB$20:$AB$23,"N/A")</f>
        <v>S</v>
      </c>
    </row>
    <row r="532" spans="1:47" ht="12" customHeight="1" x14ac:dyDescent="0.3">
      <c r="A532" s="87" t="s">
        <v>47</v>
      </c>
      <c r="B532" s="88">
        <v>46104</v>
      </c>
      <c r="C532" s="89" t="s">
        <v>48</v>
      </c>
      <c r="D532" s="89" t="s">
        <v>49</v>
      </c>
      <c r="E532" s="189">
        <v>78938661</v>
      </c>
      <c r="F532" s="182" t="s">
        <v>1654</v>
      </c>
      <c r="G532" s="90">
        <v>61078948704</v>
      </c>
      <c r="H532" s="91">
        <v>22058</v>
      </c>
      <c r="I532" s="89"/>
      <c r="J532" s="89" t="s">
        <v>51</v>
      </c>
      <c r="K532" s="89" t="s">
        <v>76</v>
      </c>
      <c r="L532" s="89" t="s">
        <v>95</v>
      </c>
      <c r="M532" s="89" t="s">
        <v>1655</v>
      </c>
      <c r="N532" s="89" t="s">
        <v>137</v>
      </c>
      <c r="O532" s="92" t="s">
        <v>1656</v>
      </c>
      <c r="P532" s="93" t="s">
        <v>57</v>
      </c>
      <c r="Q532" s="110" t="s">
        <v>58</v>
      </c>
      <c r="R532" s="94">
        <v>46114</v>
      </c>
      <c r="S532" s="95"/>
      <c r="T532" s="95" t="s">
        <v>59</v>
      </c>
      <c r="U532" s="95" t="s">
        <v>60</v>
      </c>
      <c r="V532" s="91">
        <v>46114</v>
      </c>
      <c r="W532" s="91" t="s">
        <v>432</v>
      </c>
      <c r="X532" s="91" t="s">
        <v>432</v>
      </c>
      <c r="Y532" s="96"/>
      <c r="Z532" s="89" t="s">
        <v>62</v>
      </c>
      <c r="AA532" s="95"/>
      <c r="AB532" s="95" t="s">
        <v>63</v>
      </c>
      <c r="AC532" s="95" t="s">
        <v>63</v>
      </c>
      <c r="AD532" s="95" t="s">
        <v>63</v>
      </c>
      <c r="AE532" s="95" t="s">
        <v>63</v>
      </c>
      <c r="AF532" s="95" t="s">
        <v>63</v>
      </c>
      <c r="AG532" s="194"/>
      <c r="AH532" s="95" t="s">
        <v>63</v>
      </c>
      <c r="AI532" s="97"/>
      <c r="AJ532" s="97" t="s">
        <v>65</v>
      </c>
      <c r="AK532" s="97" t="s">
        <v>66</v>
      </c>
      <c r="AL532" s="45" t="s">
        <v>67</v>
      </c>
      <c r="AM532" s="160" t="str">
        <f>MONTH(B532)&amp;"/"&amp;YEAR(B532)</f>
        <v>3/2026</v>
      </c>
      <c r="AN532" s="45">
        <f>WEEKNUM(B532)-WEEKNUM(EOMONTH(B532,-1)+1)+1</f>
        <v>4</v>
      </c>
      <c r="AO532" s="45" t="str">
        <f>MONTH(R532)&amp;"/"&amp;YEAR(R532)</f>
        <v>4/2026</v>
      </c>
      <c r="AP532" s="45">
        <f>WEEKNUM(R532)-WEEKNUM(EOMONTH(R532,-1)+1)+1</f>
        <v>1</v>
      </c>
      <c r="AQ532" s="45">
        <f>IF(AU532="S",IF(Q532="1. Aceitou o programa",R532-B532,0),0)</f>
        <v>10</v>
      </c>
      <c r="AR532" s="45">
        <f>IF(AU532="S",IF(AND(S532&lt;&gt;"",R532&lt;&gt;""),S532-R532,0),0)</f>
        <v>0</v>
      </c>
      <c r="AS532" s="45">
        <f>IF(AU532="S",IF(Q532="1. Aceitou o programa",IF(OR(X532="Não se Aplica",X532=""),IF(OR(W532="Não se Aplica",W532=""),0,W532-V532),AVERAGE(X532-W532,W532-V532)),0),0)</f>
        <v>0</v>
      </c>
      <c r="AT532" s="45">
        <f>IF(AU532="S",IF(AND(Q532="1. Aceitou o programa",AB532="Realizada"),IFERROR(IF(AA532="",0,AA532-R532),0),0),0)</f>
        <v>0</v>
      </c>
      <c r="AU532" s="45" t="str">
        <f>_xlfn.XLOOKUP(U532,'Lista Suspensa'!$AA$20:$AA$23,'Lista Suspensa'!$AB$20:$AB$23,"N/A")</f>
        <v>S</v>
      </c>
    </row>
    <row r="533" spans="1:47" ht="12" customHeight="1" x14ac:dyDescent="0.3">
      <c r="A533" s="87" t="s">
        <v>47</v>
      </c>
      <c r="B533" s="88">
        <v>46104</v>
      </c>
      <c r="C533" s="89" t="s">
        <v>48</v>
      </c>
      <c r="D533" s="89" t="s">
        <v>49</v>
      </c>
      <c r="E533" s="189">
        <v>83719090</v>
      </c>
      <c r="F533" s="182" t="s">
        <v>1657</v>
      </c>
      <c r="G533" s="90">
        <v>40353918830</v>
      </c>
      <c r="H533" s="91">
        <v>32182</v>
      </c>
      <c r="I533" s="89"/>
      <c r="J533" s="89" t="s">
        <v>84</v>
      </c>
      <c r="K533" s="89" t="s">
        <v>52</v>
      </c>
      <c r="L533" s="89" t="s">
        <v>85</v>
      </c>
      <c r="M533" s="89" t="s">
        <v>513</v>
      </c>
      <c r="N533" s="89" t="s">
        <v>159</v>
      </c>
      <c r="O533" s="92" t="s">
        <v>1658</v>
      </c>
      <c r="P533" s="93" t="s">
        <v>57</v>
      </c>
      <c r="Q533" s="110" t="s">
        <v>58</v>
      </c>
      <c r="R533" s="94">
        <v>46114</v>
      </c>
      <c r="S533" s="95"/>
      <c r="T533" s="95" t="s">
        <v>59</v>
      </c>
      <c r="U533" s="95" t="s">
        <v>60</v>
      </c>
      <c r="V533" s="91">
        <v>46114</v>
      </c>
      <c r="W533" s="91" t="s">
        <v>432</v>
      </c>
      <c r="X533" s="91" t="s">
        <v>432</v>
      </c>
      <c r="Y533" s="96"/>
      <c r="Z533" s="89" t="s">
        <v>62</v>
      </c>
      <c r="AA533" s="95"/>
      <c r="AB533" s="95" t="s">
        <v>63</v>
      </c>
      <c r="AC533" s="95" t="s">
        <v>63</v>
      </c>
      <c r="AD533" s="95" t="s">
        <v>63</v>
      </c>
      <c r="AE533" s="95" t="s">
        <v>63</v>
      </c>
      <c r="AF533" s="95" t="s">
        <v>63</v>
      </c>
      <c r="AG533" s="194"/>
      <c r="AH533" s="95" t="s">
        <v>63</v>
      </c>
      <c r="AI533" s="97"/>
      <c r="AJ533" s="97" t="s">
        <v>65</v>
      </c>
      <c r="AK533" s="97" t="s">
        <v>66</v>
      </c>
      <c r="AL533" s="45" t="s">
        <v>67</v>
      </c>
      <c r="AM533" s="160" t="str">
        <f>MONTH(B533)&amp;"/"&amp;YEAR(B533)</f>
        <v>3/2026</v>
      </c>
      <c r="AN533" s="45">
        <f>WEEKNUM(B533)-WEEKNUM(EOMONTH(B533,-1)+1)+1</f>
        <v>4</v>
      </c>
      <c r="AO533" s="45" t="str">
        <f>MONTH(R533)&amp;"/"&amp;YEAR(R533)</f>
        <v>4/2026</v>
      </c>
      <c r="AP533" s="45">
        <f>WEEKNUM(R533)-WEEKNUM(EOMONTH(R533,-1)+1)+1</f>
        <v>1</v>
      </c>
      <c r="AQ533" s="45">
        <f>IF(AU533="S",IF(Q533="1. Aceitou o programa",R533-B533,0),0)</f>
        <v>10</v>
      </c>
      <c r="AR533" s="45">
        <f>IF(AU533="S",IF(AND(S533&lt;&gt;"",R533&lt;&gt;""),S533-R533,0),0)</f>
        <v>0</v>
      </c>
      <c r="AS533" s="45">
        <f>IF(AU533="S",IF(Q533="1. Aceitou o programa",IF(OR(X533="Não se Aplica",X533=""),IF(OR(W533="Não se Aplica",W533=""),0,W533-V533),AVERAGE(X533-W533,W533-V533)),0),0)</f>
        <v>0</v>
      </c>
      <c r="AT533" s="45">
        <f>IF(AU533="S",IF(AND(Q533="1. Aceitou o programa",AB533="Realizada"),IFERROR(IF(AA533="",0,AA533-R533),0),0),0)</f>
        <v>0</v>
      </c>
      <c r="AU533" s="45" t="str">
        <f>_xlfn.XLOOKUP(U533,'Lista Suspensa'!$AA$20:$AA$23,'Lista Suspensa'!$AB$20:$AB$23,"N/A")</f>
        <v>S</v>
      </c>
    </row>
    <row r="534" spans="1:47" ht="12" customHeight="1" x14ac:dyDescent="0.3">
      <c r="A534" s="87" t="s">
        <v>47</v>
      </c>
      <c r="B534" s="88">
        <v>46104</v>
      </c>
      <c r="C534" s="89" t="s">
        <v>48</v>
      </c>
      <c r="D534" s="89" t="s">
        <v>49</v>
      </c>
      <c r="E534" s="189">
        <v>87567997</v>
      </c>
      <c r="F534" s="182" t="s">
        <v>1659</v>
      </c>
      <c r="G534" s="90">
        <v>14376789801</v>
      </c>
      <c r="H534" s="91">
        <v>25852</v>
      </c>
      <c r="I534" s="89"/>
      <c r="J534" s="89" t="s">
        <v>51</v>
      </c>
      <c r="K534" s="89" t="s">
        <v>52</v>
      </c>
      <c r="L534" s="89" t="s">
        <v>242</v>
      </c>
      <c r="M534" s="89" t="s">
        <v>1660</v>
      </c>
      <c r="N534" s="89" t="s">
        <v>137</v>
      </c>
      <c r="O534" s="92" t="s">
        <v>1661</v>
      </c>
      <c r="P534" s="93" t="s">
        <v>57</v>
      </c>
      <c r="Q534" s="110" t="s">
        <v>58</v>
      </c>
      <c r="R534" s="94">
        <v>46114</v>
      </c>
      <c r="S534" s="95"/>
      <c r="T534" s="95" t="s">
        <v>59</v>
      </c>
      <c r="U534" s="95" t="s">
        <v>60</v>
      </c>
      <c r="V534" s="91">
        <v>46114</v>
      </c>
      <c r="W534" s="91" t="s">
        <v>432</v>
      </c>
      <c r="X534" s="91" t="s">
        <v>432</v>
      </c>
      <c r="Y534" s="96"/>
      <c r="Z534" s="89" t="s">
        <v>62</v>
      </c>
      <c r="AA534" s="95"/>
      <c r="AB534" s="95" t="s">
        <v>63</v>
      </c>
      <c r="AC534" s="95" t="s">
        <v>63</v>
      </c>
      <c r="AD534" s="95" t="s">
        <v>63</v>
      </c>
      <c r="AE534" s="95" t="s">
        <v>63</v>
      </c>
      <c r="AF534" s="95" t="s">
        <v>63</v>
      </c>
      <c r="AG534" s="194"/>
      <c r="AH534" s="95" t="s">
        <v>63</v>
      </c>
      <c r="AI534" s="97"/>
      <c r="AJ534" s="97" t="s">
        <v>65</v>
      </c>
      <c r="AK534" s="97" t="s">
        <v>66</v>
      </c>
      <c r="AL534" s="45" t="s">
        <v>67</v>
      </c>
      <c r="AM534" s="160" t="str">
        <f>MONTH(B534)&amp;"/"&amp;YEAR(B534)</f>
        <v>3/2026</v>
      </c>
      <c r="AN534" s="45">
        <f>WEEKNUM(B534)-WEEKNUM(EOMONTH(B534,-1)+1)+1</f>
        <v>4</v>
      </c>
      <c r="AO534" s="45" t="str">
        <f>MONTH(R534)&amp;"/"&amp;YEAR(R534)</f>
        <v>4/2026</v>
      </c>
      <c r="AP534" s="45">
        <f>WEEKNUM(R534)-WEEKNUM(EOMONTH(R534,-1)+1)+1</f>
        <v>1</v>
      </c>
      <c r="AQ534" s="45">
        <f>IF(AU534="S",IF(Q534="1. Aceitou o programa",R534-B534,0),0)</f>
        <v>10</v>
      </c>
      <c r="AR534" s="45">
        <f>IF(AU534="S",IF(AND(S534&lt;&gt;"",R534&lt;&gt;""),S534-R534,0),0)</f>
        <v>0</v>
      </c>
      <c r="AS534" s="45">
        <f>IF(AU534="S",IF(Q534="1. Aceitou o programa",IF(OR(X534="Não se Aplica",X534=""),IF(OR(W534="Não se Aplica",W534=""),0,W534-V534),AVERAGE(X534-W534,W534-V534)),0),0)</f>
        <v>0</v>
      </c>
      <c r="AT534" s="45">
        <f>IF(AU534="S",IF(AND(Q534="1. Aceitou o programa",AB534="Realizada"),IFERROR(IF(AA534="",0,AA534-R534),0),0),0)</f>
        <v>0</v>
      </c>
      <c r="AU534" s="45" t="str">
        <f>_xlfn.XLOOKUP(U534,'Lista Suspensa'!$AA$20:$AA$23,'Lista Suspensa'!$AB$20:$AB$23,"N/A")</f>
        <v>S</v>
      </c>
    </row>
    <row r="535" spans="1:47" ht="12" customHeight="1" x14ac:dyDescent="0.3">
      <c r="A535" s="87" t="s">
        <v>47</v>
      </c>
      <c r="B535" s="88">
        <v>46104</v>
      </c>
      <c r="C535" s="89" t="s">
        <v>48</v>
      </c>
      <c r="D535" s="89" t="s">
        <v>49</v>
      </c>
      <c r="E535" s="189">
        <v>86260651</v>
      </c>
      <c r="F535" s="182" t="s">
        <v>1662</v>
      </c>
      <c r="G535" s="90">
        <v>2201869790</v>
      </c>
      <c r="H535" s="91">
        <v>18760</v>
      </c>
      <c r="I535" s="89"/>
      <c r="J535" s="89" t="s">
        <v>51</v>
      </c>
      <c r="K535" s="89" t="s">
        <v>76</v>
      </c>
      <c r="L535" s="89" t="s">
        <v>95</v>
      </c>
      <c r="M535" s="89" t="s">
        <v>510</v>
      </c>
      <c r="N535" s="89" t="s">
        <v>137</v>
      </c>
      <c r="O535" s="92" t="s">
        <v>1663</v>
      </c>
      <c r="P535" s="93" t="s">
        <v>57</v>
      </c>
      <c r="Q535" s="110" t="s">
        <v>58</v>
      </c>
      <c r="R535" s="94">
        <v>46114</v>
      </c>
      <c r="S535" s="95"/>
      <c r="T535" s="95" t="s">
        <v>59</v>
      </c>
      <c r="U535" s="95" t="s">
        <v>60</v>
      </c>
      <c r="V535" s="91">
        <v>46114</v>
      </c>
      <c r="W535" s="91" t="s">
        <v>432</v>
      </c>
      <c r="X535" s="91" t="s">
        <v>432</v>
      </c>
      <c r="Y535" s="96"/>
      <c r="Z535" s="89" t="s">
        <v>62</v>
      </c>
      <c r="AA535" s="95"/>
      <c r="AB535" s="95" t="s">
        <v>63</v>
      </c>
      <c r="AC535" s="95" t="s">
        <v>63</v>
      </c>
      <c r="AD535" s="95" t="s">
        <v>63</v>
      </c>
      <c r="AE535" s="95" t="s">
        <v>63</v>
      </c>
      <c r="AF535" s="95" t="s">
        <v>63</v>
      </c>
      <c r="AG535" s="194"/>
      <c r="AH535" s="95" t="s">
        <v>63</v>
      </c>
      <c r="AI535" s="97"/>
      <c r="AJ535" s="97" t="s">
        <v>65</v>
      </c>
      <c r="AK535" s="97" t="s">
        <v>66</v>
      </c>
      <c r="AL535" s="45" t="s">
        <v>67</v>
      </c>
      <c r="AM535" s="160" t="str">
        <f>MONTH(B535)&amp;"/"&amp;YEAR(B535)</f>
        <v>3/2026</v>
      </c>
      <c r="AN535" s="45">
        <f>WEEKNUM(B535)-WEEKNUM(EOMONTH(B535,-1)+1)+1</f>
        <v>4</v>
      </c>
      <c r="AO535" s="45" t="str">
        <f>MONTH(R535)&amp;"/"&amp;YEAR(R535)</f>
        <v>4/2026</v>
      </c>
      <c r="AP535" s="45">
        <f>WEEKNUM(R535)-WEEKNUM(EOMONTH(R535,-1)+1)+1</f>
        <v>1</v>
      </c>
      <c r="AQ535" s="45">
        <f>IF(AU535="S",IF(Q535="1. Aceitou o programa",R535-B535,0),0)</f>
        <v>10</v>
      </c>
      <c r="AR535" s="45">
        <f>IF(AU535="S",IF(AND(S535&lt;&gt;"",R535&lt;&gt;""),S535-R535,0),0)</f>
        <v>0</v>
      </c>
      <c r="AS535" s="45">
        <f>IF(AU535="S",IF(Q535="1. Aceitou o programa",IF(OR(X535="Não se Aplica",X535=""),IF(OR(W535="Não se Aplica",W535=""),0,W535-V535),AVERAGE(X535-W535,W535-V535)),0),0)</f>
        <v>0</v>
      </c>
      <c r="AT535" s="45">
        <f>IF(AU535="S",IF(AND(Q535="1. Aceitou o programa",AB535="Realizada"),IFERROR(IF(AA535="",0,AA535-R535),0),0),0)</f>
        <v>0</v>
      </c>
      <c r="AU535" s="45" t="str">
        <f>_xlfn.XLOOKUP(U535,'Lista Suspensa'!$AA$20:$AA$23,'Lista Suspensa'!$AB$20:$AB$23,"N/A")</f>
        <v>S</v>
      </c>
    </row>
    <row r="536" spans="1:47" ht="12" customHeight="1" x14ac:dyDescent="0.3">
      <c r="A536" s="87" t="s">
        <v>47</v>
      </c>
      <c r="B536" s="88">
        <v>46104</v>
      </c>
      <c r="C536" s="89" t="s">
        <v>48</v>
      </c>
      <c r="D536" s="89" t="s">
        <v>49</v>
      </c>
      <c r="E536" s="189">
        <v>83809113</v>
      </c>
      <c r="F536" s="182" t="s">
        <v>1664</v>
      </c>
      <c r="G536" s="90">
        <v>14418780769</v>
      </c>
      <c r="H536" s="91">
        <v>33468</v>
      </c>
      <c r="I536" s="89"/>
      <c r="J536" s="89" t="s">
        <v>51</v>
      </c>
      <c r="K536" s="89" t="s">
        <v>76</v>
      </c>
      <c r="L536" s="89" t="s">
        <v>191</v>
      </c>
      <c r="M536" s="89" t="s">
        <v>1665</v>
      </c>
      <c r="N536" s="89" t="s">
        <v>197</v>
      </c>
      <c r="O536" s="92" t="s">
        <v>1666</v>
      </c>
      <c r="P536" s="93" t="s">
        <v>57</v>
      </c>
      <c r="Q536" s="110" t="s">
        <v>58</v>
      </c>
      <c r="R536" s="94">
        <v>46114</v>
      </c>
      <c r="S536" s="95"/>
      <c r="T536" s="95" t="s">
        <v>59</v>
      </c>
      <c r="U536" s="95" t="s">
        <v>60</v>
      </c>
      <c r="V536" s="91">
        <v>46114</v>
      </c>
      <c r="W536" s="91" t="s">
        <v>432</v>
      </c>
      <c r="X536" s="91" t="s">
        <v>432</v>
      </c>
      <c r="Y536" s="96"/>
      <c r="Z536" s="89" t="s">
        <v>62</v>
      </c>
      <c r="AA536" s="95"/>
      <c r="AB536" s="95" t="s">
        <v>63</v>
      </c>
      <c r="AC536" s="95" t="s">
        <v>63</v>
      </c>
      <c r="AD536" s="95" t="s">
        <v>63</v>
      </c>
      <c r="AE536" s="95" t="s">
        <v>63</v>
      </c>
      <c r="AF536" s="95" t="s">
        <v>63</v>
      </c>
      <c r="AG536" s="194"/>
      <c r="AH536" s="95" t="s">
        <v>63</v>
      </c>
      <c r="AI536" s="97"/>
      <c r="AJ536" s="97" t="s">
        <v>65</v>
      </c>
      <c r="AK536" s="97" t="s">
        <v>66</v>
      </c>
      <c r="AL536" s="45" t="s">
        <v>67</v>
      </c>
      <c r="AM536" s="160" t="str">
        <f>MONTH(B536)&amp;"/"&amp;YEAR(B536)</f>
        <v>3/2026</v>
      </c>
      <c r="AN536" s="45">
        <f>WEEKNUM(B536)-WEEKNUM(EOMONTH(B536,-1)+1)+1</f>
        <v>4</v>
      </c>
      <c r="AO536" s="45" t="str">
        <f>MONTH(R536)&amp;"/"&amp;YEAR(R536)</f>
        <v>4/2026</v>
      </c>
      <c r="AP536" s="45">
        <f>WEEKNUM(R536)-WEEKNUM(EOMONTH(R536,-1)+1)+1</f>
        <v>1</v>
      </c>
      <c r="AQ536" s="45">
        <f>IF(AU536="S",IF(Q536="1. Aceitou o programa",R536-B536,0),0)</f>
        <v>10</v>
      </c>
      <c r="AR536" s="45">
        <f>IF(AU536="S",IF(AND(S536&lt;&gt;"",R536&lt;&gt;""),S536-R536,0),0)</f>
        <v>0</v>
      </c>
      <c r="AS536" s="45">
        <f>IF(AU536="S",IF(Q536="1. Aceitou o programa",IF(OR(X536="Não se Aplica",X536=""),IF(OR(W536="Não se Aplica",W536=""),0,W536-V536),AVERAGE(X536-W536,W536-V536)),0),0)</f>
        <v>0</v>
      </c>
      <c r="AT536" s="45">
        <f>IF(AU536="S",IF(AND(Q536="1. Aceitou o programa",AB536="Realizada"),IFERROR(IF(AA536="",0,AA536-R536),0),0),0)</f>
        <v>0</v>
      </c>
      <c r="AU536" s="45" t="str">
        <f>_xlfn.XLOOKUP(U536,'Lista Suspensa'!$AA$20:$AA$23,'Lista Suspensa'!$AB$20:$AB$23,"N/A")</f>
        <v>S</v>
      </c>
    </row>
    <row r="537" spans="1:47" ht="12" customHeight="1" x14ac:dyDescent="0.3">
      <c r="A537" s="87" t="s">
        <v>47</v>
      </c>
      <c r="B537" s="88">
        <v>46104</v>
      </c>
      <c r="C537" s="89" t="s">
        <v>48</v>
      </c>
      <c r="D537" s="89" t="s">
        <v>49</v>
      </c>
      <c r="E537" s="189">
        <v>85255978</v>
      </c>
      <c r="F537" s="182" t="s">
        <v>1667</v>
      </c>
      <c r="G537" s="90">
        <v>13430569770</v>
      </c>
      <c r="H537" s="91">
        <v>33162</v>
      </c>
      <c r="I537" s="89"/>
      <c r="J537" s="89" t="s">
        <v>84</v>
      </c>
      <c r="K537" s="89" t="s">
        <v>76</v>
      </c>
      <c r="L537" s="89" t="s">
        <v>101</v>
      </c>
      <c r="M537" s="89" t="s">
        <v>1668</v>
      </c>
      <c r="N537" s="89" t="s">
        <v>197</v>
      </c>
      <c r="O537" s="92" t="s">
        <v>1669</v>
      </c>
      <c r="P537" s="93" t="s">
        <v>57</v>
      </c>
      <c r="Q537" s="110" t="s">
        <v>58</v>
      </c>
      <c r="R537" s="94">
        <v>46114</v>
      </c>
      <c r="S537" s="95"/>
      <c r="T537" s="95" t="s">
        <v>59</v>
      </c>
      <c r="U537" s="95" t="s">
        <v>60</v>
      </c>
      <c r="V537" s="91">
        <v>46114</v>
      </c>
      <c r="W537" s="91" t="s">
        <v>432</v>
      </c>
      <c r="X537" s="91" t="s">
        <v>432</v>
      </c>
      <c r="Y537" s="96"/>
      <c r="Z537" s="89" t="s">
        <v>62</v>
      </c>
      <c r="AA537" s="95"/>
      <c r="AB537" s="95" t="s">
        <v>63</v>
      </c>
      <c r="AC537" s="95" t="s">
        <v>63</v>
      </c>
      <c r="AD537" s="95" t="s">
        <v>63</v>
      </c>
      <c r="AE537" s="95" t="s">
        <v>63</v>
      </c>
      <c r="AF537" s="95" t="s">
        <v>63</v>
      </c>
      <c r="AG537" s="194"/>
      <c r="AH537" s="95" t="s">
        <v>63</v>
      </c>
      <c r="AI537" s="97"/>
      <c r="AJ537" s="97" t="s">
        <v>65</v>
      </c>
      <c r="AK537" s="97" t="s">
        <v>66</v>
      </c>
      <c r="AL537" s="45" t="s">
        <v>67</v>
      </c>
      <c r="AM537" s="160" t="str">
        <f>MONTH(B537)&amp;"/"&amp;YEAR(B537)</f>
        <v>3/2026</v>
      </c>
      <c r="AN537" s="45">
        <f>WEEKNUM(B537)-WEEKNUM(EOMONTH(B537,-1)+1)+1</f>
        <v>4</v>
      </c>
      <c r="AO537" s="45" t="str">
        <f>MONTH(R537)&amp;"/"&amp;YEAR(R537)</f>
        <v>4/2026</v>
      </c>
      <c r="AP537" s="45">
        <f>WEEKNUM(R537)-WEEKNUM(EOMONTH(R537,-1)+1)+1</f>
        <v>1</v>
      </c>
      <c r="AQ537" s="45">
        <f>IF(AU537="S",IF(Q537="1. Aceitou o programa",R537-B537,0),0)</f>
        <v>10</v>
      </c>
      <c r="AR537" s="45">
        <f>IF(AU537="S",IF(AND(S537&lt;&gt;"",R537&lt;&gt;""),S537-R537,0),0)</f>
        <v>0</v>
      </c>
      <c r="AS537" s="45">
        <f>IF(AU537="S",IF(Q537="1. Aceitou o programa",IF(OR(X537="Não se Aplica",X537=""),IF(OR(W537="Não se Aplica",W537=""),0,W537-V537),AVERAGE(X537-W537,W537-V537)),0),0)</f>
        <v>0</v>
      </c>
      <c r="AT537" s="45">
        <f>IF(AU537="S",IF(AND(Q537="1. Aceitou o programa",AB537="Realizada"),IFERROR(IF(AA537="",0,AA537-R537),0),0),0)</f>
        <v>0</v>
      </c>
      <c r="AU537" s="45" t="str">
        <f>_xlfn.XLOOKUP(U537,'Lista Suspensa'!$AA$20:$AA$23,'Lista Suspensa'!$AB$20:$AB$23,"N/A")</f>
        <v>S</v>
      </c>
    </row>
    <row r="538" spans="1:47" ht="12" customHeight="1" x14ac:dyDescent="0.3">
      <c r="A538" s="87" t="s">
        <v>47</v>
      </c>
      <c r="B538" s="88">
        <v>46104</v>
      </c>
      <c r="C538" s="89" t="s">
        <v>48</v>
      </c>
      <c r="D538" s="89" t="s">
        <v>49</v>
      </c>
      <c r="E538" s="189">
        <v>77057682</v>
      </c>
      <c r="F538" s="182" t="s">
        <v>1670</v>
      </c>
      <c r="G538" s="90">
        <v>79766994749</v>
      </c>
      <c r="H538" s="91">
        <v>22134</v>
      </c>
      <c r="I538" s="89"/>
      <c r="J538" s="89" t="s">
        <v>51</v>
      </c>
      <c r="K538" s="89" t="s">
        <v>76</v>
      </c>
      <c r="L538" s="89" t="s">
        <v>303</v>
      </c>
      <c r="M538" s="89" t="s">
        <v>334</v>
      </c>
      <c r="N538" s="89" t="s">
        <v>159</v>
      </c>
      <c r="O538" s="92" t="s">
        <v>1671</v>
      </c>
      <c r="P538" s="93" t="s">
        <v>57</v>
      </c>
      <c r="Q538" s="110" t="s">
        <v>58</v>
      </c>
      <c r="R538" s="94">
        <v>46114</v>
      </c>
      <c r="S538" s="95"/>
      <c r="T538" s="95" t="s">
        <v>59</v>
      </c>
      <c r="U538" s="95" t="s">
        <v>60</v>
      </c>
      <c r="V538" s="91">
        <v>46114</v>
      </c>
      <c r="W538" s="91" t="s">
        <v>432</v>
      </c>
      <c r="X538" s="91" t="s">
        <v>432</v>
      </c>
      <c r="Y538" s="96"/>
      <c r="Z538" s="89" t="s">
        <v>62</v>
      </c>
      <c r="AA538" s="95"/>
      <c r="AB538" s="95" t="s">
        <v>63</v>
      </c>
      <c r="AC538" s="95" t="s">
        <v>63</v>
      </c>
      <c r="AD538" s="95" t="s">
        <v>63</v>
      </c>
      <c r="AE538" s="95" t="s">
        <v>63</v>
      </c>
      <c r="AF538" s="95" t="s">
        <v>63</v>
      </c>
      <c r="AG538" s="194"/>
      <c r="AH538" s="95" t="s">
        <v>63</v>
      </c>
      <c r="AI538" s="97"/>
      <c r="AJ538" s="97" t="s">
        <v>65</v>
      </c>
      <c r="AK538" s="97" t="s">
        <v>66</v>
      </c>
      <c r="AL538" s="45" t="s">
        <v>67</v>
      </c>
      <c r="AM538" s="160" t="str">
        <f>MONTH(B538)&amp;"/"&amp;YEAR(B538)</f>
        <v>3/2026</v>
      </c>
      <c r="AN538" s="45">
        <f>WEEKNUM(B538)-WEEKNUM(EOMONTH(B538,-1)+1)+1</f>
        <v>4</v>
      </c>
      <c r="AO538" s="45" t="str">
        <f>MONTH(R538)&amp;"/"&amp;YEAR(R538)</f>
        <v>4/2026</v>
      </c>
      <c r="AP538" s="45">
        <f>WEEKNUM(R538)-WEEKNUM(EOMONTH(R538,-1)+1)+1</f>
        <v>1</v>
      </c>
      <c r="AQ538" s="45">
        <f>IF(AU538="S",IF(Q538="1. Aceitou o programa",R538-B538,0),0)</f>
        <v>10</v>
      </c>
      <c r="AR538" s="45">
        <f>IF(AU538="S",IF(AND(S538&lt;&gt;"",R538&lt;&gt;""),S538-R538,0),0)</f>
        <v>0</v>
      </c>
      <c r="AS538" s="45">
        <f>IF(AU538="S",IF(Q538="1. Aceitou o programa",IF(OR(X538="Não se Aplica",X538=""),IF(OR(W538="Não se Aplica",W538=""),0,W538-V538),AVERAGE(X538-W538,W538-V538)),0),0)</f>
        <v>0</v>
      </c>
      <c r="AT538" s="45">
        <f>IF(AU538="S",IF(AND(Q538="1. Aceitou o programa",AB538="Realizada"),IFERROR(IF(AA538="",0,AA538-R538),0),0),0)</f>
        <v>0</v>
      </c>
      <c r="AU538" s="45" t="str">
        <f>_xlfn.XLOOKUP(U538,'Lista Suspensa'!$AA$20:$AA$23,'Lista Suspensa'!$AB$20:$AB$23,"N/A")</f>
        <v>S</v>
      </c>
    </row>
    <row r="539" spans="1:47" ht="12" customHeight="1" x14ac:dyDescent="0.3">
      <c r="A539" s="87" t="s">
        <v>47</v>
      </c>
      <c r="B539" s="88">
        <v>46104</v>
      </c>
      <c r="C539" s="89" t="s">
        <v>48</v>
      </c>
      <c r="D539" s="89" t="s">
        <v>49</v>
      </c>
      <c r="E539" s="189">
        <v>88194962</v>
      </c>
      <c r="F539" s="182" t="s">
        <v>1672</v>
      </c>
      <c r="G539" s="90">
        <v>43336271843</v>
      </c>
      <c r="H539" s="91">
        <v>39848</v>
      </c>
      <c r="I539" s="89"/>
      <c r="J539" s="89" t="s">
        <v>51</v>
      </c>
      <c r="K539" s="89" t="s">
        <v>52</v>
      </c>
      <c r="L539" s="89" t="s">
        <v>85</v>
      </c>
      <c r="M539" s="89" t="s">
        <v>1095</v>
      </c>
      <c r="N539" s="89" t="s">
        <v>159</v>
      </c>
      <c r="O539" s="92" t="s">
        <v>1673</v>
      </c>
      <c r="P539" s="93" t="s">
        <v>57</v>
      </c>
      <c r="Q539" s="110" t="s">
        <v>58</v>
      </c>
      <c r="R539" s="94">
        <v>46114</v>
      </c>
      <c r="S539" s="95"/>
      <c r="T539" s="95" t="s">
        <v>59</v>
      </c>
      <c r="U539" s="95" t="s">
        <v>60</v>
      </c>
      <c r="V539" s="91">
        <v>46114</v>
      </c>
      <c r="W539" s="91" t="s">
        <v>432</v>
      </c>
      <c r="X539" s="91" t="s">
        <v>432</v>
      </c>
      <c r="Y539" s="96"/>
      <c r="Z539" s="89" t="s">
        <v>62</v>
      </c>
      <c r="AA539" s="95"/>
      <c r="AB539" s="95" t="s">
        <v>63</v>
      </c>
      <c r="AC539" s="95" t="s">
        <v>63</v>
      </c>
      <c r="AD539" s="95" t="s">
        <v>63</v>
      </c>
      <c r="AE539" s="95" t="s">
        <v>63</v>
      </c>
      <c r="AF539" s="95" t="s">
        <v>63</v>
      </c>
      <c r="AG539" s="194"/>
      <c r="AH539" s="95" t="s">
        <v>63</v>
      </c>
      <c r="AI539" s="97"/>
      <c r="AJ539" s="97" t="s">
        <v>65</v>
      </c>
      <c r="AK539" s="97" t="s">
        <v>66</v>
      </c>
      <c r="AL539" s="45" t="s">
        <v>67</v>
      </c>
      <c r="AM539" s="160" t="str">
        <f>MONTH(B539)&amp;"/"&amp;YEAR(B539)</f>
        <v>3/2026</v>
      </c>
      <c r="AN539" s="45">
        <f>WEEKNUM(B539)-WEEKNUM(EOMONTH(B539,-1)+1)+1</f>
        <v>4</v>
      </c>
      <c r="AO539" s="45" t="str">
        <f>MONTH(R539)&amp;"/"&amp;YEAR(R539)</f>
        <v>4/2026</v>
      </c>
      <c r="AP539" s="45">
        <f>WEEKNUM(R539)-WEEKNUM(EOMONTH(R539,-1)+1)+1</f>
        <v>1</v>
      </c>
      <c r="AQ539" s="45">
        <f>IF(AU539="S",IF(Q539="1. Aceitou o programa",R539-B539,0),0)</f>
        <v>10</v>
      </c>
      <c r="AR539" s="45">
        <f>IF(AU539="S",IF(AND(S539&lt;&gt;"",R539&lt;&gt;""),S539-R539,0),0)</f>
        <v>0</v>
      </c>
      <c r="AS539" s="45">
        <f>IF(AU539="S",IF(Q539="1. Aceitou o programa",IF(OR(X539="Não se Aplica",X539=""),IF(OR(W539="Não se Aplica",W539=""),0,W539-V539),AVERAGE(X539-W539,W539-V539)),0),0)</f>
        <v>0</v>
      </c>
      <c r="AT539" s="45">
        <f>IF(AU539="S",IF(AND(Q539="1. Aceitou o programa",AB539="Realizada"),IFERROR(IF(AA539="",0,AA539-R539),0),0),0)</f>
        <v>0</v>
      </c>
      <c r="AU539" s="45" t="str">
        <f>_xlfn.XLOOKUP(U539,'Lista Suspensa'!$AA$20:$AA$23,'Lista Suspensa'!$AB$20:$AB$23,"N/A")</f>
        <v>S</v>
      </c>
    </row>
    <row r="540" spans="1:47" ht="12" customHeight="1" x14ac:dyDescent="0.3">
      <c r="A540" s="87" t="s">
        <v>47</v>
      </c>
      <c r="B540" s="88">
        <v>46104</v>
      </c>
      <c r="C540" s="89" t="s">
        <v>48</v>
      </c>
      <c r="D540" s="89" t="s">
        <v>49</v>
      </c>
      <c r="E540" s="189">
        <v>93732611</v>
      </c>
      <c r="F540" s="182" t="s">
        <v>1674</v>
      </c>
      <c r="G540" s="90">
        <v>16136441756</v>
      </c>
      <c r="H540" s="91">
        <v>35685</v>
      </c>
      <c r="I540" s="89"/>
      <c r="J540" s="89" t="s">
        <v>84</v>
      </c>
      <c r="K540" s="89" t="s">
        <v>76</v>
      </c>
      <c r="L540" s="89" t="s">
        <v>95</v>
      </c>
      <c r="M540" s="89" t="s">
        <v>1592</v>
      </c>
      <c r="N540" s="89" t="s">
        <v>159</v>
      </c>
      <c r="O540" s="92" t="s">
        <v>1675</v>
      </c>
      <c r="P540" s="93" t="s">
        <v>57</v>
      </c>
      <c r="Q540" s="110" t="s">
        <v>58</v>
      </c>
      <c r="R540" s="94">
        <v>46114</v>
      </c>
      <c r="S540" s="95"/>
      <c r="T540" s="95" t="s">
        <v>59</v>
      </c>
      <c r="U540" s="95" t="s">
        <v>60</v>
      </c>
      <c r="V540" s="91">
        <v>46114</v>
      </c>
      <c r="W540" s="91" t="s">
        <v>432</v>
      </c>
      <c r="X540" s="91" t="s">
        <v>432</v>
      </c>
      <c r="Y540" s="96"/>
      <c r="Z540" s="89" t="s">
        <v>62</v>
      </c>
      <c r="AA540" s="95"/>
      <c r="AB540" s="95" t="s">
        <v>63</v>
      </c>
      <c r="AC540" s="95" t="s">
        <v>63</v>
      </c>
      <c r="AD540" s="95" t="s">
        <v>63</v>
      </c>
      <c r="AE540" s="95" t="s">
        <v>63</v>
      </c>
      <c r="AF540" s="95" t="s">
        <v>63</v>
      </c>
      <c r="AG540" s="194"/>
      <c r="AH540" s="95" t="s">
        <v>63</v>
      </c>
      <c r="AI540" s="97"/>
      <c r="AJ540" s="97" t="s">
        <v>65</v>
      </c>
      <c r="AK540" s="97" t="s">
        <v>66</v>
      </c>
      <c r="AL540" s="45" t="s">
        <v>67</v>
      </c>
      <c r="AM540" s="160" t="str">
        <f>MONTH(B540)&amp;"/"&amp;YEAR(B540)</f>
        <v>3/2026</v>
      </c>
      <c r="AN540" s="45">
        <f>WEEKNUM(B540)-WEEKNUM(EOMONTH(B540,-1)+1)+1</f>
        <v>4</v>
      </c>
      <c r="AO540" s="45" t="str">
        <f>MONTH(R540)&amp;"/"&amp;YEAR(R540)</f>
        <v>4/2026</v>
      </c>
      <c r="AP540" s="45">
        <f>WEEKNUM(R540)-WEEKNUM(EOMONTH(R540,-1)+1)+1</f>
        <v>1</v>
      </c>
      <c r="AQ540" s="45">
        <f>IF(AU540="S",IF(Q540="1. Aceitou o programa",R540-B540,0),0)</f>
        <v>10</v>
      </c>
      <c r="AR540" s="45">
        <f>IF(AU540="S",IF(AND(S540&lt;&gt;"",R540&lt;&gt;""),S540-R540,0),0)</f>
        <v>0</v>
      </c>
      <c r="AS540" s="45">
        <f>IF(AU540="S",IF(Q540="1. Aceitou o programa",IF(OR(X540="Não se Aplica",X540=""),IF(OR(W540="Não se Aplica",W540=""),0,W540-V540),AVERAGE(X540-W540,W540-V540)),0),0)</f>
        <v>0</v>
      </c>
      <c r="AT540" s="45">
        <f>IF(AU540="S",IF(AND(Q540="1. Aceitou o programa",AB540="Realizada"),IFERROR(IF(AA540="",0,AA540-R540),0),0),0)</f>
        <v>0</v>
      </c>
      <c r="AU540" s="45" t="str">
        <f>_xlfn.XLOOKUP(U540,'Lista Suspensa'!$AA$20:$AA$23,'Lista Suspensa'!$AB$20:$AB$23,"N/A")</f>
        <v>S</v>
      </c>
    </row>
    <row r="541" spans="1:47" ht="12" customHeight="1" x14ac:dyDescent="0.3">
      <c r="A541" s="87" t="s">
        <v>47</v>
      </c>
      <c r="B541" s="88">
        <v>46104</v>
      </c>
      <c r="C541" s="89" t="s">
        <v>48</v>
      </c>
      <c r="D541" s="89" t="s">
        <v>49</v>
      </c>
      <c r="E541" s="189">
        <v>81449671</v>
      </c>
      <c r="F541" s="182" t="s">
        <v>1676</v>
      </c>
      <c r="G541" s="90">
        <v>8619550802</v>
      </c>
      <c r="H541" s="91">
        <v>23388</v>
      </c>
      <c r="I541" s="89"/>
      <c r="J541" s="89" t="s">
        <v>51</v>
      </c>
      <c r="K541" s="89" t="s">
        <v>52</v>
      </c>
      <c r="L541" s="89" t="s">
        <v>85</v>
      </c>
      <c r="M541" s="89" t="s">
        <v>234</v>
      </c>
      <c r="N541" s="89" t="s">
        <v>159</v>
      </c>
      <c r="O541" s="92" t="s">
        <v>1677</v>
      </c>
      <c r="P541" s="93" t="s">
        <v>57</v>
      </c>
      <c r="Q541" s="110" t="s">
        <v>58</v>
      </c>
      <c r="R541" s="94">
        <v>46114</v>
      </c>
      <c r="S541" s="95"/>
      <c r="T541" s="95" t="s">
        <v>59</v>
      </c>
      <c r="U541" s="95" t="s">
        <v>60</v>
      </c>
      <c r="V541" s="91">
        <v>46114</v>
      </c>
      <c r="W541" s="91" t="s">
        <v>432</v>
      </c>
      <c r="X541" s="91" t="s">
        <v>432</v>
      </c>
      <c r="Y541" s="96"/>
      <c r="Z541" s="89" t="s">
        <v>62</v>
      </c>
      <c r="AA541" s="95"/>
      <c r="AB541" s="95" t="s">
        <v>63</v>
      </c>
      <c r="AC541" s="95" t="s">
        <v>63</v>
      </c>
      <c r="AD541" s="95" t="s">
        <v>63</v>
      </c>
      <c r="AE541" s="95" t="s">
        <v>63</v>
      </c>
      <c r="AF541" s="95" t="s">
        <v>63</v>
      </c>
      <c r="AG541" s="194"/>
      <c r="AH541" s="95" t="s">
        <v>63</v>
      </c>
      <c r="AI541" s="97"/>
      <c r="AJ541" s="97" t="s">
        <v>65</v>
      </c>
      <c r="AK541" s="97" t="s">
        <v>66</v>
      </c>
      <c r="AL541" s="45" t="s">
        <v>67</v>
      </c>
      <c r="AM541" s="160" t="str">
        <f>MONTH(B541)&amp;"/"&amp;YEAR(B541)</f>
        <v>3/2026</v>
      </c>
      <c r="AN541" s="45">
        <f>WEEKNUM(B541)-WEEKNUM(EOMONTH(B541,-1)+1)+1</f>
        <v>4</v>
      </c>
      <c r="AO541" s="45" t="str">
        <f>MONTH(R541)&amp;"/"&amp;YEAR(R541)</f>
        <v>4/2026</v>
      </c>
      <c r="AP541" s="45">
        <f>WEEKNUM(R541)-WEEKNUM(EOMONTH(R541,-1)+1)+1</f>
        <v>1</v>
      </c>
      <c r="AQ541" s="45">
        <f>IF(AU541="S",IF(Q541="1. Aceitou o programa",R541-B541,0),0)</f>
        <v>10</v>
      </c>
      <c r="AR541" s="45">
        <f>IF(AU541="S",IF(AND(S541&lt;&gt;"",R541&lt;&gt;""),S541-R541,0),0)</f>
        <v>0</v>
      </c>
      <c r="AS541" s="45">
        <f>IF(AU541="S",IF(Q541="1. Aceitou o programa",IF(OR(X541="Não se Aplica",X541=""),IF(OR(W541="Não se Aplica",W541=""),0,W541-V541),AVERAGE(X541-W541,W541-V541)),0),0)</f>
        <v>0</v>
      </c>
      <c r="AT541" s="45">
        <f>IF(AU541="S",IF(AND(Q541="1. Aceitou o programa",AB541="Realizada"),IFERROR(IF(AA541="",0,AA541-R541),0),0),0)</f>
        <v>0</v>
      </c>
      <c r="AU541" s="45" t="str">
        <f>_xlfn.XLOOKUP(U541,'Lista Suspensa'!$AA$20:$AA$23,'Lista Suspensa'!$AB$20:$AB$23,"N/A")</f>
        <v>S</v>
      </c>
    </row>
    <row r="542" spans="1:47" ht="12" customHeight="1" x14ac:dyDescent="0.3">
      <c r="A542" s="87" t="s">
        <v>47</v>
      </c>
      <c r="B542" s="88">
        <v>46104</v>
      </c>
      <c r="C542" s="89" t="s">
        <v>48</v>
      </c>
      <c r="D542" s="89" t="s">
        <v>49</v>
      </c>
      <c r="E542" s="189">
        <v>75094872</v>
      </c>
      <c r="F542" s="182" t="s">
        <v>1678</v>
      </c>
      <c r="G542" s="90">
        <v>17521107810</v>
      </c>
      <c r="H542" s="91">
        <v>27601</v>
      </c>
      <c r="I542" s="89"/>
      <c r="J542" s="89" t="s">
        <v>51</v>
      </c>
      <c r="K542" s="89" t="s">
        <v>76</v>
      </c>
      <c r="L542" s="89" t="s">
        <v>95</v>
      </c>
      <c r="M542" s="89" t="s">
        <v>222</v>
      </c>
      <c r="N542" s="89" t="s">
        <v>159</v>
      </c>
      <c r="O542" s="92" t="s">
        <v>1679</v>
      </c>
      <c r="P542" s="93" t="s">
        <v>57</v>
      </c>
      <c r="Q542" s="110" t="s">
        <v>58</v>
      </c>
      <c r="R542" s="94">
        <v>46114</v>
      </c>
      <c r="S542" s="95"/>
      <c r="T542" s="95" t="s">
        <v>59</v>
      </c>
      <c r="U542" s="95" t="s">
        <v>60</v>
      </c>
      <c r="V542" s="91">
        <v>46114</v>
      </c>
      <c r="W542" s="91" t="s">
        <v>432</v>
      </c>
      <c r="X542" s="91" t="s">
        <v>432</v>
      </c>
      <c r="Y542" s="96"/>
      <c r="Z542" s="89" t="s">
        <v>62</v>
      </c>
      <c r="AA542" s="95"/>
      <c r="AB542" s="95" t="s">
        <v>63</v>
      </c>
      <c r="AC542" s="95" t="s">
        <v>63</v>
      </c>
      <c r="AD542" s="95" t="s">
        <v>63</v>
      </c>
      <c r="AE542" s="95" t="s">
        <v>63</v>
      </c>
      <c r="AF542" s="95" t="s">
        <v>63</v>
      </c>
      <c r="AG542" s="194"/>
      <c r="AH542" s="95" t="s">
        <v>63</v>
      </c>
      <c r="AI542" s="97"/>
      <c r="AJ542" s="97" t="s">
        <v>65</v>
      </c>
      <c r="AK542" s="97" t="s">
        <v>66</v>
      </c>
      <c r="AL542" s="45" t="s">
        <v>67</v>
      </c>
      <c r="AM542" s="160" t="str">
        <f>MONTH(B542)&amp;"/"&amp;YEAR(B542)</f>
        <v>3/2026</v>
      </c>
      <c r="AN542" s="45">
        <f>WEEKNUM(B542)-WEEKNUM(EOMONTH(B542,-1)+1)+1</f>
        <v>4</v>
      </c>
      <c r="AO542" s="45" t="str">
        <f>MONTH(R542)&amp;"/"&amp;YEAR(R542)</f>
        <v>4/2026</v>
      </c>
      <c r="AP542" s="45">
        <f>WEEKNUM(R542)-WEEKNUM(EOMONTH(R542,-1)+1)+1</f>
        <v>1</v>
      </c>
      <c r="AQ542" s="45">
        <f>IF(AU542="S",IF(Q542="1. Aceitou o programa",R542-B542,0),0)</f>
        <v>10</v>
      </c>
      <c r="AR542" s="45">
        <f>IF(AU542="S",IF(AND(S542&lt;&gt;"",R542&lt;&gt;""),S542-R542,0),0)</f>
        <v>0</v>
      </c>
      <c r="AS542" s="45">
        <f>IF(AU542="S",IF(Q542="1. Aceitou o programa",IF(OR(X542="Não se Aplica",X542=""),IF(OR(W542="Não se Aplica",W542=""),0,W542-V542),AVERAGE(X542-W542,W542-V542)),0),0)</f>
        <v>0</v>
      </c>
      <c r="AT542" s="45">
        <f>IF(AU542="S",IF(AND(Q542="1. Aceitou o programa",AB542="Realizada"),IFERROR(IF(AA542="",0,AA542-R542),0),0),0)</f>
        <v>0</v>
      </c>
      <c r="AU542" s="45" t="str">
        <f>_xlfn.XLOOKUP(U542,'Lista Suspensa'!$AA$20:$AA$23,'Lista Suspensa'!$AB$20:$AB$23,"N/A")</f>
        <v>S</v>
      </c>
    </row>
    <row r="543" spans="1:47" ht="12" customHeight="1" x14ac:dyDescent="0.3">
      <c r="A543" s="87" t="s">
        <v>47</v>
      </c>
      <c r="B543" s="88">
        <v>46104</v>
      </c>
      <c r="C543" s="89" t="s">
        <v>48</v>
      </c>
      <c r="D543" s="89" t="s">
        <v>49</v>
      </c>
      <c r="E543" s="189">
        <v>77841264</v>
      </c>
      <c r="F543" s="182" t="s">
        <v>1680</v>
      </c>
      <c r="G543" s="90">
        <v>19463655808</v>
      </c>
      <c r="H543" s="91">
        <v>27873</v>
      </c>
      <c r="I543" s="89"/>
      <c r="J543" s="89" t="s">
        <v>84</v>
      </c>
      <c r="K543" s="89" t="s">
        <v>52</v>
      </c>
      <c r="L543" s="89" t="s">
        <v>85</v>
      </c>
      <c r="M543" s="89" t="s">
        <v>1681</v>
      </c>
      <c r="N543" s="89" t="s">
        <v>79</v>
      </c>
      <c r="O543" s="92" t="s">
        <v>1682</v>
      </c>
      <c r="P543" s="93" t="s">
        <v>57</v>
      </c>
      <c r="Q543" s="110" t="s">
        <v>58</v>
      </c>
      <c r="R543" s="94">
        <v>46114</v>
      </c>
      <c r="S543" s="95"/>
      <c r="T543" s="95" t="s">
        <v>59</v>
      </c>
      <c r="U543" s="95" t="s">
        <v>60</v>
      </c>
      <c r="V543" s="91">
        <v>46114</v>
      </c>
      <c r="W543" s="91" t="s">
        <v>432</v>
      </c>
      <c r="X543" s="91" t="s">
        <v>432</v>
      </c>
      <c r="Y543" s="96"/>
      <c r="Z543" s="89" t="s">
        <v>62</v>
      </c>
      <c r="AA543" s="95"/>
      <c r="AB543" s="95" t="s">
        <v>63</v>
      </c>
      <c r="AC543" s="95" t="s">
        <v>63</v>
      </c>
      <c r="AD543" s="95" t="s">
        <v>63</v>
      </c>
      <c r="AE543" s="95" t="s">
        <v>63</v>
      </c>
      <c r="AF543" s="95" t="s">
        <v>63</v>
      </c>
      <c r="AG543" s="194"/>
      <c r="AH543" s="95" t="s">
        <v>63</v>
      </c>
      <c r="AI543" s="97"/>
      <c r="AJ543" s="97" t="s">
        <v>65</v>
      </c>
      <c r="AK543" s="97" t="s">
        <v>66</v>
      </c>
      <c r="AL543" s="45" t="s">
        <v>67</v>
      </c>
      <c r="AM543" s="160" t="str">
        <f>MONTH(B543)&amp;"/"&amp;YEAR(B543)</f>
        <v>3/2026</v>
      </c>
      <c r="AN543" s="45">
        <f>WEEKNUM(B543)-WEEKNUM(EOMONTH(B543,-1)+1)+1</f>
        <v>4</v>
      </c>
      <c r="AO543" s="45" t="str">
        <f>MONTH(R543)&amp;"/"&amp;YEAR(R543)</f>
        <v>4/2026</v>
      </c>
      <c r="AP543" s="45">
        <f>WEEKNUM(R543)-WEEKNUM(EOMONTH(R543,-1)+1)+1</f>
        <v>1</v>
      </c>
      <c r="AQ543" s="45">
        <f>IF(AU543="S",IF(Q543="1. Aceitou o programa",R543-B543,0),0)</f>
        <v>10</v>
      </c>
      <c r="AR543" s="45">
        <f>IF(AU543="S",IF(AND(S543&lt;&gt;"",R543&lt;&gt;""),S543-R543,0),0)</f>
        <v>0</v>
      </c>
      <c r="AS543" s="45">
        <f>IF(AU543="S",IF(Q543="1. Aceitou o programa",IF(OR(X543="Não se Aplica",X543=""),IF(OR(W543="Não se Aplica",W543=""),0,W543-V543),AVERAGE(X543-W543,W543-V543)),0),0)</f>
        <v>0</v>
      </c>
      <c r="AT543" s="45">
        <f>IF(AU543="S",IF(AND(Q543="1. Aceitou o programa",AB543="Realizada"),IFERROR(IF(AA543="",0,AA543-R543),0),0),0)</f>
        <v>0</v>
      </c>
      <c r="AU543" s="45" t="str">
        <f>_xlfn.XLOOKUP(U543,'Lista Suspensa'!$AA$20:$AA$23,'Lista Suspensa'!$AB$20:$AB$23,"N/A")</f>
        <v>S</v>
      </c>
    </row>
    <row r="544" spans="1:47" ht="12" customHeight="1" x14ac:dyDescent="0.3">
      <c r="A544" s="87" t="s">
        <v>47</v>
      </c>
      <c r="B544" s="88">
        <v>46104</v>
      </c>
      <c r="C544" s="89" t="s">
        <v>48</v>
      </c>
      <c r="D544" s="89" t="s">
        <v>49</v>
      </c>
      <c r="E544" s="189">
        <v>95665744</v>
      </c>
      <c r="F544" s="182" t="s">
        <v>1683</v>
      </c>
      <c r="G544" s="90">
        <v>83110720787</v>
      </c>
      <c r="H544" s="91">
        <v>23959</v>
      </c>
      <c r="I544" s="89"/>
      <c r="J544" s="89" t="s">
        <v>84</v>
      </c>
      <c r="K544" s="89" t="s">
        <v>76</v>
      </c>
      <c r="L544" s="89" t="s">
        <v>572</v>
      </c>
      <c r="M544" s="89" t="s">
        <v>234</v>
      </c>
      <c r="N544" s="89" t="s">
        <v>197</v>
      </c>
      <c r="O544" s="92" t="s">
        <v>1684</v>
      </c>
      <c r="P544" s="93" t="s">
        <v>57</v>
      </c>
      <c r="Q544" s="110" t="s">
        <v>58</v>
      </c>
      <c r="R544" s="94">
        <v>46114</v>
      </c>
      <c r="S544" s="95"/>
      <c r="T544" s="95" t="s">
        <v>59</v>
      </c>
      <c r="U544" s="95" t="s">
        <v>60</v>
      </c>
      <c r="V544" s="91">
        <v>46114</v>
      </c>
      <c r="W544" s="91" t="s">
        <v>432</v>
      </c>
      <c r="X544" s="91" t="s">
        <v>432</v>
      </c>
      <c r="Y544" s="96"/>
      <c r="Z544" s="89" t="s">
        <v>62</v>
      </c>
      <c r="AA544" s="95"/>
      <c r="AB544" s="95" t="s">
        <v>63</v>
      </c>
      <c r="AC544" s="95" t="s">
        <v>63</v>
      </c>
      <c r="AD544" s="95" t="s">
        <v>63</v>
      </c>
      <c r="AE544" s="95" t="s">
        <v>63</v>
      </c>
      <c r="AF544" s="95" t="s">
        <v>63</v>
      </c>
      <c r="AG544" s="194"/>
      <c r="AH544" s="95" t="s">
        <v>63</v>
      </c>
      <c r="AI544" s="97"/>
      <c r="AJ544" s="97" t="s">
        <v>65</v>
      </c>
      <c r="AK544" s="97" t="s">
        <v>66</v>
      </c>
      <c r="AL544" s="45" t="s">
        <v>67</v>
      </c>
      <c r="AM544" s="160" t="str">
        <f>MONTH(B544)&amp;"/"&amp;YEAR(B544)</f>
        <v>3/2026</v>
      </c>
      <c r="AN544" s="45">
        <f>WEEKNUM(B544)-WEEKNUM(EOMONTH(B544,-1)+1)+1</f>
        <v>4</v>
      </c>
      <c r="AO544" s="45" t="str">
        <f>MONTH(R544)&amp;"/"&amp;YEAR(R544)</f>
        <v>4/2026</v>
      </c>
      <c r="AP544" s="45">
        <f>WEEKNUM(R544)-WEEKNUM(EOMONTH(R544,-1)+1)+1</f>
        <v>1</v>
      </c>
      <c r="AQ544" s="45">
        <f>IF(AU544="S",IF(Q544="1. Aceitou o programa",R544-B544,0),0)</f>
        <v>10</v>
      </c>
      <c r="AR544" s="45">
        <f>IF(AU544="S",IF(AND(S544&lt;&gt;"",R544&lt;&gt;""),S544-R544,0),0)</f>
        <v>0</v>
      </c>
      <c r="AS544" s="45">
        <f>IF(AU544="S",IF(Q544="1. Aceitou o programa",IF(OR(X544="Não se Aplica",X544=""),IF(OR(W544="Não se Aplica",W544=""),0,W544-V544),AVERAGE(X544-W544,W544-V544)),0),0)</f>
        <v>0</v>
      </c>
      <c r="AT544" s="45">
        <f>IF(AU544="S",IF(AND(Q544="1. Aceitou o programa",AB544="Realizada"),IFERROR(IF(AA544="",0,AA544-R544),0),0),0)</f>
        <v>0</v>
      </c>
      <c r="AU544" s="45" t="str">
        <f>_xlfn.XLOOKUP(U544,'Lista Suspensa'!$AA$20:$AA$23,'Lista Suspensa'!$AB$20:$AB$23,"N/A")</f>
        <v>S</v>
      </c>
    </row>
    <row r="545" spans="1:47" ht="12" customHeight="1" x14ac:dyDescent="0.3">
      <c r="A545" s="87" t="s">
        <v>47</v>
      </c>
      <c r="B545" s="88">
        <v>46104</v>
      </c>
      <c r="C545" s="89" t="s">
        <v>48</v>
      </c>
      <c r="D545" s="89" t="s">
        <v>49</v>
      </c>
      <c r="E545" s="189">
        <v>72917436</v>
      </c>
      <c r="F545" s="182" t="s">
        <v>1685</v>
      </c>
      <c r="G545" s="90">
        <v>32705380817</v>
      </c>
      <c r="H545" s="91">
        <v>30366</v>
      </c>
      <c r="I545" s="89"/>
      <c r="J545" s="89" t="s">
        <v>51</v>
      </c>
      <c r="K545" s="89" t="s">
        <v>52</v>
      </c>
      <c r="L545" s="89" t="s">
        <v>85</v>
      </c>
      <c r="M545" s="89" t="s">
        <v>1686</v>
      </c>
      <c r="N545" s="89" t="s">
        <v>79</v>
      </c>
      <c r="O545" s="92" t="s">
        <v>1687</v>
      </c>
      <c r="P545" s="93" t="s">
        <v>57</v>
      </c>
      <c r="Q545" s="110" t="s">
        <v>58</v>
      </c>
      <c r="R545" s="94">
        <v>46114</v>
      </c>
      <c r="S545" s="95"/>
      <c r="T545" s="95" t="s">
        <v>59</v>
      </c>
      <c r="U545" s="95" t="s">
        <v>60</v>
      </c>
      <c r="V545" s="91">
        <v>46114</v>
      </c>
      <c r="W545" s="91" t="s">
        <v>432</v>
      </c>
      <c r="X545" s="91" t="s">
        <v>432</v>
      </c>
      <c r="Y545" s="96"/>
      <c r="Z545" s="89" t="s">
        <v>62</v>
      </c>
      <c r="AA545" s="95"/>
      <c r="AB545" s="95" t="s">
        <v>63</v>
      </c>
      <c r="AC545" s="95" t="s">
        <v>63</v>
      </c>
      <c r="AD545" s="95" t="s">
        <v>63</v>
      </c>
      <c r="AE545" s="95" t="s">
        <v>63</v>
      </c>
      <c r="AF545" s="95" t="s">
        <v>63</v>
      </c>
      <c r="AG545" s="194"/>
      <c r="AH545" s="95" t="s">
        <v>63</v>
      </c>
      <c r="AI545" s="97"/>
      <c r="AJ545" s="97" t="s">
        <v>65</v>
      </c>
      <c r="AK545" s="97" t="s">
        <v>66</v>
      </c>
      <c r="AL545" s="45" t="s">
        <v>67</v>
      </c>
      <c r="AM545" s="160" t="str">
        <f>MONTH(B545)&amp;"/"&amp;YEAR(B545)</f>
        <v>3/2026</v>
      </c>
      <c r="AN545" s="45">
        <f>WEEKNUM(B545)-WEEKNUM(EOMONTH(B545,-1)+1)+1</f>
        <v>4</v>
      </c>
      <c r="AO545" s="45" t="str">
        <f>MONTH(R545)&amp;"/"&amp;YEAR(R545)</f>
        <v>4/2026</v>
      </c>
      <c r="AP545" s="45">
        <f>WEEKNUM(R545)-WEEKNUM(EOMONTH(R545,-1)+1)+1</f>
        <v>1</v>
      </c>
      <c r="AQ545" s="45">
        <f>IF(AU545="S",IF(Q545="1. Aceitou o programa",R545-B545,0),0)</f>
        <v>10</v>
      </c>
      <c r="AR545" s="45">
        <f>IF(AU545="S",IF(AND(S545&lt;&gt;"",R545&lt;&gt;""),S545-R545,0),0)</f>
        <v>0</v>
      </c>
      <c r="AS545" s="45">
        <f>IF(AU545="S",IF(Q545="1. Aceitou o programa",IF(OR(X545="Não se Aplica",X545=""),IF(OR(W545="Não se Aplica",W545=""),0,W545-V545),AVERAGE(X545-W545,W545-V545)),0),0)</f>
        <v>0</v>
      </c>
      <c r="AT545" s="45">
        <f>IF(AU545="S",IF(AND(Q545="1. Aceitou o programa",AB545="Realizada"),IFERROR(IF(AA545="",0,AA545-R545),0),0),0)</f>
        <v>0</v>
      </c>
      <c r="AU545" s="45" t="str">
        <f>_xlfn.XLOOKUP(U545,'Lista Suspensa'!$AA$20:$AA$23,'Lista Suspensa'!$AB$20:$AB$23,"N/A")</f>
        <v>S</v>
      </c>
    </row>
    <row r="546" spans="1:47" ht="12" customHeight="1" x14ac:dyDescent="0.3">
      <c r="A546" s="87" t="s">
        <v>47</v>
      </c>
      <c r="B546" s="88">
        <v>46104</v>
      </c>
      <c r="C546" s="89" t="s">
        <v>48</v>
      </c>
      <c r="D546" s="89" t="s">
        <v>49</v>
      </c>
      <c r="E546" s="189">
        <v>61420891</v>
      </c>
      <c r="F546" s="182" t="s">
        <v>1688</v>
      </c>
      <c r="G546" s="90">
        <v>2307008705</v>
      </c>
      <c r="H546" s="91">
        <v>26755</v>
      </c>
      <c r="I546" s="89"/>
      <c r="J546" s="89" t="s">
        <v>51</v>
      </c>
      <c r="K546" s="89" t="s">
        <v>76</v>
      </c>
      <c r="L546" s="89" t="s">
        <v>338</v>
      </c>
      <c r="M546" s="89" t="s">
        <v>1689</v>
      </c>
      <c r="N546" s="89" t="s">
        <v>79</v>
      </c>
      <c r="O546" s="92" t="s">
        <v>1690</v>
      </c>
      <c r="P546" s="93" t="s">
        <v>57</v>
      </c>
      <c r="Q546" s="110" t="s">
        <v>58</v>
      </c>
      <c r="R546" s="94">
        <v>46114</v>
      </c>
      <c r="S546" s="95"/>
      <c r="T546" s="95" t="s">
        <v>59</v>
      </c>
      <c r="U546" s="95" t="s">
        <v>60</v>
      </c>
      <c r="V546" s="91">
        <v>46114</v>
      </c>
      <c r="W546" s="91" t="s">
        <v>432</v>
      </c>
      <c r="X546" s="91" t="s">
        <v>432</v>
      </c>
      <c r="Y546" s="96"/>
      <c r="Z546" s="89" t="s">
        <v>62</v>
      </c>
      <c r="AA546" s="95"/>
      <c r="AB546" s="95" t="s">
        <v>63</v>
      </c>
      <c r="AC546" s="95" t="s">
        <v>63</v>
      </c>
      <c r="AD546" s="95" t="s">
        <v>63</v>
      </c>
      <c r="AE546" s="95" t="s">
        <v>63</v>
      </c>
      <c r="AF546" s="95" t="s">
        <v>63</v>
      </c>
      <c r="AG546" s="194"/>
      <c r="AH546" s="95" t="s">
        <v>63</v>
      </c>
      <c r="AI546" s="97"/>
      <c r="AJ546" s="97" t="s">
        <v>65</v>
      </c>
      <c r="AK546" s="97" t="s">
        <v>66</v>
      </c>
      <c r="AL546" s="45" t="s">
        <v>67</v>
      </c>
      <c r="AM546" s="160" t="str">
        <f>MONTH(B546)&amp;"/"&amp;YEAR(B546)</f>
        <v>3/2026</v>
      </c>
      <c r="AN546" s="45">
        <f>WEEKNUM(B546)-WEEKNUM(EOMONTH(B546,-1)+1)+1</f>
        <v>4</v>
      </c>
      <c r="AO546" s="45" t="str">
        <f>MONTH(R546)&amp;"/"&amp;YEAR(R546)</f>
        <v>4/2026</v>
      </c>
      <c r="AP546" s="45">
        <f>WEEKNUM(R546)-WEEKNUM(EOMONTH(R546,-1)+1)+1</f>
        <v>1</v>
      </c>
      <c r="AQ546" s="45">
        <f>IF(AU546="S",IF(Q546="1. Aceitou o programa",R546-B546,0),0)</f>
        <v>10</v>
      </c>
      <c r="AR546" s="45">
        <f>IF(AU546="S",IF(AND(S546&lt;&gt;"",R546&lt;&gt;""),S546-R546,0),0)</f>
        <v>0</v>
      </c>
      <c r="AS546" s="45">
        <f>IF(AU546="S",IF(Q546="1. Aceitou o programa",IF(OR(X546="Não se Aplica",X546=""),IF(OR(W546="Não se Aplica",W546=""),0,W546-V546),AVERAGE(X546-W546,W546-V546)),0),0)</f>
        <v>0</v>
      </c>
      <c r="AT546" s="45">
        <f>IF(AU546="S",IF(AND(Q546="1. Aceitou o programa",AB546="Realizada"),IFERROR(IF(AA546="",0,AA546-R546),0),0),0)</f>
        <v>0</v>
      </c>
      <c r="AU546" s="45" t="str">
        <f>_xlfn.XLOOKUP(U546,'Lista Suspensa'!$AA$20:$AA$23,'Lista Suspensa'!$AB$20:$AB$23,"N/A")</f>
        <v>S</v>
      </c>
    </row>
    <row r="547" spans="1:47" ht="12" customHeight="1" x14ac:dyDescent="0.3">
      <c r="A547" s="87" t="s">
        <v>47</v>
      </c>
      <c r="B547" s="88">
        <v>46104</v>
      </c>
      <c r="C547" s="89" t="s">
        <v>48</v>
      </c>
      <c r="D547" s="89" t="s">
        <v>49</v>
      </c>
      <c r="E547" s="189">
        <v>79139353</v>
      </c>
      <c r="F547" s="182" t="s">
        <v>1691</v>
      </c>
      <c r="G547" s="90">
        <v>1864028726</v>
      </c>
      <c r="H547" s="91">
        <v>25219</v>
      </c>
      <c r="I547" s="89"/>
      <c r="J547" s="89" t="s">
        <v>51</v>
      </c>
      <c r="K547" s="89" t="s">
        <v>76</v>
      </c>
      <c r="L547" s="89" t="s">
        <v>95</v>
      </c>
      <c r="M547" s="89" t="s">
        <v>1692</v>
      </c>
      <c r="N547" s="89" t="s">
        <v>229</v>
      </c>
      <c r="O547" s="92" t="s">
        <v>1693</v>
      </c>
      <c r="P547" s="93" t="s">
        <v>57</v>
      </c>
      <c r="Q547" s="110" t="s">
        <v>58</v>
      </c>
      <c r="R547" s="94">
        <v>46114</v>
      </c>
      <c r="S547" s="95"/>
      <c r="T547" s="95" t="s">
        <v>59</v>
      </c>
      <c r="U547" s="95" t="s">
        <v>60</v>
      </c>
      <c r="V547" s="91">
        <v>46114</v>
      </c>
      <c r="W547" s="91" t="s">
        <v>432</v>
      </c>
      <c r="X547" s="91" t="s">
        <v>432</v>
      </c>
      <c r="Y547" s="96"/>
      <c r="Z547" s="89" t="s">
        <v>62</v>
      </c>
      <c r="AA547" s="95"/>
      <c r="AB547" s="95" t="s">
        <v>63</v>
      </c>
      <c r="AC547" s="95" t="s">
        <v>63</v>
      </c>
      <c r="AD547" s="95" t="s">
        <v>63</v>
      </c>
      <c r="AE547" s="95" t="s">
        <v>63</v>
      </c>
      <c r="AF547" s="95" t="s">
        <v>63</v>
      </c>
      <c r="AG547" s="194"/>
      <c r="AH547" s="95" t="s">
        <v>63</v>
      </c>
      <c r="AI547" s="97"/>
      <c r="AJ547" s="97" t="s">
        <v>65</v>
      </c>
      <c r="AK547" s="97" t="s">
        <v>66</v>
      </c>
      <c r="AL547" s="45" t="s">
        <v>67</v>
      </c>
      <c r="AM547" s="160" t="str">
        <f>MONTH(B547)&amp;"/"&amp;YEAR(B547)</f>
        <v>3/2026</v>
      </c>
      <c r="AN547" s="45">
        <f>WEEKNUM(B547)-WEEKNUM(EOMONTH(B547,-1)+1)+1</f>
        <v>4</v>
      </c>
      <c r="AO547" s="45" t="str">
        <f>MONTH(R547)&amp;"/"&amp;YEAR(R547)</f>
        <v>4/2026</v>
      </c>
      <c r="AP547" s="45">
        <f>WEEKNUM(R547)-WEEKNUM(EOMONTH(R547,-1)+1)+1</f>
        <v>1</v>
      </c>
      <c r="AQ547" s="45">
        <f>IF(AU547="S",IF(Q547="1. Aceitou o programa",R547-B547,0),0)</f>
        <v>10</v>
      </c>
      <c r="AR547" s="45">
        <f>IF(AU547="S",IF(AND(S547&lt;&gt;"",R547&lt;&gt;""),S547-R547,0),0)</f>
        <v>0</v>
      </c>
      <c r="AS547" s="45">
        <f>IF(AU547="S",IF(Q547="1. Aceitou o programa",IF(OR(X547="Não se Aplica",X547=""),IF(OR(W547="Não se Aplica",W547=""),0,W547-V547),AVERAGE(X547-W547,W547-V547)),0),0)</f>
        <v>0</v>
      </c>
      <c r="AT547" s="45">
        <f>IF(AU547="S",IF(AND(Q547="1. Aceitou o programa",AB547="Realizada"),IFERROR(IF(AA547="",0,AA547-R547),0),0),0)</f>
        <v>0</v>
      </c>
      <c r="AU547" s="45" t="str">
        <f>_xlfn.XLOOKUP(U547,'Lista Suspensa'!$AA$20:$AA$23,'Lista Suspensa'!$AB$20:$AB$23,"N/A")</f>
        <v>S</v>
      </c>
    </row>
    <row r="548" spans="1:47" ht="12" customHeight="1" x14ac:dyDescent="0.3">
      <c r="A548" s="87" t="s">
        <v>47</v>
      </c>
      <c r="B548" s="88">
        <v>46104</v>
      </c>
      <c r="C548" s="89" t="s">
        <v>48</v>
      </c>
      <c r="D548" s="89" t="s">
        <v>49</v>
      </c>
      <c r="E548" s="189">
        <v>82664891</v>
      </c>
      <c r="F548" s="182" t="s">
        <v>1694</v>
      </c>
      <c r="G548" s="90">
        <v>22061294855</v>
      </c>
      <c r="H548" s="91">
        <v>28261</v>
      </c>
      <c r="I548" s="89"/>
      <c r="J548" s="89" t="s">
        <v>51</v>
      </c>
      <c r="K548" s="89" t="s">
        <v>52</v>
      </c>
      <c r="L548" s="89" t="s">
        <v>85</v>
      </c>
      <c r="M548" s="89" t="s">
        <v>1695</v>
      </c>
      <c r="N548" s="89" t="s">
        <v>229</v>
      </c>
      <c r="O548" s="92" t="s">
        <v>1696</v>
      </c>
      <c r="P548" s="93" t="s">
        <v>57</v>
      </c>
      <c r="Q548" s="110" t="s">
        <v>58</v>
      </c>
      <c r="R548" s="94">
        <v>46114</v>
      </c>
      <c r="S548" s="95"/>
      <c r="T548" s="95" t="s">
        <v>59</v>
      </c>
      <c r="U548" s="95" t="s">
        <v>60</v>
      </c>
      <c r="V548" s="91">
        <v>46114</v>
      </c>
      <c r="W548" s="91" t="s">
        <v>432</v>
      </c>
      <c r="X548" s="91" t="s">
        <v>432</v>
      </c>
      <c r="Y548" s="96"/>
      <c r="Z548" s="89" t="s">
        <v>62</v>
      </c>
      <c r="AA548" s="95"/>
      <c r="AB548" s="95" t="s">
        <v>63</v>
      </c>
      <c r="AC548" s="95" t="s">
        <v>63</v>
      </c>
      <c r="AD548" s="95" t="s">
        <v>63</v>
      </c>
      <c r="AE548" s="95" t="s">
        <v>63</v>
      </c>
      <c r="AF548" s="95" t="s">
        <v>63</v>
      </c>
      <c r="AG548" s="194"/>
      <c r="AH548" s="95" t="s">
        <v>63</v>
      </c>
      <c r="AI548" s="97"/>
      <c r="AJ548" s="97" t="s">
        <v>65</v>
      </c>
      <c r="AK548" s="97" t="s">
        <v>66</v>
      </c>
      <c r="AL548" s="45" t="s">
        <v>67</v>
      </c>
      <c r="AM548" s="160" t="str">
        <f>MONTH(B548)&amp;"/"&amp;YEAR(B548)</f>
        <v>3/2026</v>
      </c>
      <c r="AN548" s="45">
        <f>WEEKNUM(B548)-WEEKNUM(EOMONTH(B548,-1)+1)+1</f>
        <v>4</v>
      </c>
      <c r="AO548" s="45" t="str">
        <f>MONTH(R548)&amp;"/"&amp;YEAR(R548)</f>
        <v>4/2026</v>
      </c>
      <c r="AP548" s="45">
        <f>WEEKNUM(R548)-WEEKNUM(EOMONTH(R548,-1)+1)+1</f>
        <v>1</v>
      </c>
      <c r="AQ548" s="45">
        <f>IF(AU548="S",IF(Q548="1. Aceitou o programa",R548-B548,0),0)</f>
        <v>10</v>
      </c>
      <c r="AR548" s="45">
        <f>IF(AU548="S",IF(AND(S548&lt;&gt;"",R548&lt;&gt;""),S548-R548,0),0)</f>
        <v>0</v>
      </c>
      <c r="AS548" s="45">
        <f>IF(AU548="S",IF(Q548="1. Aceitou o programa",IF(OR(X548="Não se Aplica",X548=""),IF(OR(W548="Não se Aplica",W548=""),0,W548-V548),AVERAGE(X548-W548,W548-V548)),0),0)</f>
        <v>0</v>
      </c>
      <c r="AT548" s="45">
        <f>IF(AU548="S",IF(AND(Q548="1. Aceitou o programa",AB548="Realizada"),IFERROR(IF(AA548="",0,AA548-R548),0),0),0)</f>
        <v>0</v>
      </c>
      <c r="AU548" s="45" t="str">
        <f>_xlfn.XLOOKUP(U548,'Lista Suspensa'!$AA$20:$AA$23,'Lista Suspensa'!$AB$20:$AB$23,"N/A")</f>
        <v>S</v>
      </c>
    </row>
    <row r="549" spans="1:47" ht="12" customHeight="1" x14ac:dyDescent="0.3">
      <c r="A549" s="87" t="s">
        <v>47</v>
      </c>
      <c r="B549" s="88">
        <v>46104</v>
      </c>
      <c r="C549" s="89" t="s">
        <v>48</v>
      </c>
      <c r="D549" s="89" t="s">
        <v>49</v>
      </c>
      <c r="E549" s="189">
        <v>87305544</v>
      </c>
      <c r="F549" s="182" t="s">
        <v>1697</v>
      </c>
      <c r="G549" s="90">
        <v>3196162826</v>
      </c>
      <c r="H549" s="91">
        <v>21948</v>
      </c>
      <c r="I549" s="89"/>
      <c r="J549" s="89" t="s">
        <v>51</v>
      </c>
      <c r="K549" s="89" t="s">
        <v>52</v>
      </c>
      <c r="L549" s="89" t="s">
        <v>85</v>
      </c>
      <c r="M549" s="89" t="s">
        <v>1698</v>
      </c>
      <c r="N549" s="89" t="s">
        <v>137</v>
      </c>
      <c r="O549" s="92" t="s">
        <v>1699</v>
      </c>
      <c r="P549" s="93" t="s">
        <v>57</v>
      </c>
      <c r="Q549" s="110" t="s">
        <v>58</v>
      </c>
      <c r="R549" s="94">
        <v>46114</v>
      </c>
      <c r="S549" s="95"/>
      <c r="T549" s="95" t="s">
        <v>59</v>
      </c>
      <c r="U549" s="95" t="s">
        <v>60</v>
      </c>
      <c r="V549" s="91">
        <v>46114</v>
      </c>
      <c r="W549" s="91" t="s">
        <v>432</v>
      </c>
      <c r="X549" s="91" t="s">
        <v>432</v>
      </c>
      <c r="Y549" s="96"/>
      <c r="Z549" s="89" t="s">
        <v>62</v>
      </c>
      <c r="AA549" s="95"/>
      <c r="AB549" s="95" t="s">
        <v>63</v>
      </c>
      <c r="AC549" s="95" t="s">
        <v>63</v>
      </c>
      <c r="AD549" s="95" t="s">
        <v>63</v>
      </c>
      <c r="AE549" s="95" t="s">
        <v>63</v>
      </c>
      <c r="AF549" s="95" t="s">
        <v>63</v>
      </c>
      <c r="AG549" s="194"/>
      <c r="AH549" s="95" t="s">
        <v>63</v>
      </c>
      <c r="AI549" s="97"/>
      <c r="AJ549" s="97" t="s">
        <v>65</v>
      </c>
      <c r="AK549" s="97" t="s">
        <v>66</v>
      </c>
      <c r="AL549" s="45" t="s">
        <v>67</v>
      </c>
      <c r="AM549" s="160" t="str">
        <f>MONTH(B549)&amp;"/"&amp;YEAR(B549)</f>
        <v>3/2026</v>
      </c>
      <c r="AN549" s="45">
        <f>WEEKNUM(B549)-WEEKNUM(EOMONTH(B549,-1)+1)+1</f>
        <v>4</v>
      </c>
      <c r="AO549" s="45" t="str">
        <f>MONTH(R549)&amp;"/"&amp;YEAR(R549)</f>
        <v>4/2026</v>
      </c>
      <c r="AP549" s="45">
        <f>WEEKNUM(R549)-WEEKNUM(EOMONTH(R549,-1)+1)+1</f>
        <v>1</v>
      </c>
      <c r="AQ549" s="45">
        <f>IF(AU549="S",IF(Q549="1. Aceitou o programa",R549-B549,0),0)</f>
        <v>10</v>
      </c>
      <c r="AR549" s="45">
        <f>IF(AU549="S",IF(AND(S549&lt;&gt;"",R549&lt;&gt;""),S549-R549,0),0)</f>
        <v>0</v>
      </c>
      <c r="AS549" s="45">
        <f>IF(AU549="S",IF(Q549="1. Aceitou o programa",IF(OR(X549="Não se Aplica",X549=""),IF(OR(W549="Não se Aplica",W549=""),0,W549-V549),AVERAGE(X549-W549,W549-V549)),0),0)</f>
        <v>0</v>
      </c>
      <c r="AT549" s="45">
        <f>IF(AU549="S",IF(AND(Q549="1. Aceitou o programa",AB549="Realizada"),IFERROR(IF(AA549="",0,AA549-R549),0),0),0)</f>
        <v>0</v>
      </c>
      <c r="AU549" s="45" t="str">
        <f>_xlfn.XLOOKUP(U549,'Lista Suspensa'!$AA$20:$AA$23,'Lista Suspensa'!$AB$20:$AB$23,"N/A")</f>
        <v>S</v>
      </c>
    </row>
    <row r="550" spans="1:47" ht="12" customHeight="1" x14ac:dyDescent="0.3">
      <c r="A550" s="87" t="s">
        <v>47</v>
      </c>
      <c r="B550" s="88">
        <v>46104</v>
      </c>
      <c r="C550" s="89" t="s">
        <v>48</v>
      </c>
      <c r="D550" s="89" t="s">
        <v>49</v>
      </c>
      <c r="E550" s="189">
        <v>74219834</v>
      </c>
      <c r="F550" s="182" t="s">
        <v>1700</v>
      </c>
      <c r="G550" s="90">
        <v>85208361787</v>
      </c>
      <c r="H550" s="91">
        <v>21835</v>
      </c>
      <c r="I550" s="89"/>
      <c r="J550" s="89" t="s">
        <v>51</v>
      </c>
      <c r="K550" s="89" t="s">
        <v>76</v>
      </c>
      <c r="L550" s="89" t="s">
        <v>95</v>
      </c>
      <c r="M550" s="89" t="s">
        <v>1701</v>
      </c>
      <c r="N550" s="89" t="s">
        <v>159</v>
      </c>
      <c r="O550" s="92" t="s">
        <v>1702</v>
      </c>
      <c r="P550" s="93" t="s">
        <v>57</v>
      </c>
      <c r="Q550" s="110" t="s">
        <v>58</v>
      </c>
      <c r="R550" s="94">
        <v>46114</v>
      </c>
      <c r="S550" s="95"/>
      <c r="T550" s="95" t="s">
        <v>59</v>
      </c>
      <c r="U550" s="95" t="s">
        <v>60</v>
      </c>
      <c r="V550" s="91">
        <v>46114</v>
      </c>
      <c r="W550" s="91" t="s">
        <v>432</v>
      </c>
      <c r="X550" s="91" t="s">
        <v>432</v>
      </c>
      <c r="Y550" s="96"/>
      <c r="Z550" s="89" t="s">
        <v>62</v>
      </c>
      <c r="AA550" s="95"/>
      <c r="AB550" s="95" t="s">
        <v>63</v>
      </c>
      <c r="AC550" s="95" t="s">
        <v>63</v>
      </c>
      <c r="AD550" s="95" t="s">
        <v>63</v>
      </c>
      <c r="AE550" s="95" t="s">
        <v>63</v>
      </c>
      <c r="AF550" s="95" t="s">
        <v>63</v>
      </c>
      <c r="AG550" s="194"/>
      <c r="AH550" s="95" t="s">
        <v>63</v>
      </c>
      <c r="AI550" s="97"/>
      <c r="AJ550" s="97" t="s">
        <v>65</v>
      </c>
      <c r="AK550" s="97" t="s">
        <v>66</v>
      </c>
      <c r="AL550" s="45" t="s">
        <v>67</v>
      </c>
      <c r="AM550" s="160" t="str">
        <f>MONTH(B550)&amp;"/"&amp;YEAR(B550)</f>
        <v>3/2026</v>
      </c>
      <c r="AN550" s="45">
        <f>WEEKNUM(B550)-WEEKNUM(EOMONTH(B550,-1)+1)+1</f>
        <v>4</v>
      </c>
      <c r="AO550" s="45" t="str">
        <f>MONTH(R550)&amp;"/"&amp;YEAR(R550)</f>
        <v>4/2026</v>
      </c>
      <c r="AP550" s="45">
        <f>WEEKNUM(R550)-WEEKNUM(EOMONTH(R550,-1)+1)+1</f>
        <v>1</v>
      </c>
      <c r="AQ550" s="45">
        <f>IF(AU550="S",IF(Q550="1. Aceitou o programa",R550-B550,0),0)</f>
        <v>10</v>
      </c>
      <c r="AR550" s="45">
        <f>IF(AU550="S",IF(AND(S550&lt;&gt;"",R550&lt;&gt;""),S550-R550,0),0)</f>
        <v>0</v>
      </c>
      <c r="AS550" s="45">
        <f>IF(AU550="S",IF(Q550="1. Aceitou o programa",IF(OR(X550="Não se Aplica",X550=""),IF(OR(W550="Não se Aplica",W550=""),0,W550-V550),AVERAGE(X550-W550,W550-V550)),0),0)</f>
        <v>0</v>
      </c>
      <c r="AT550" s="45">
        <f>IF(AU550="S",IF(AND(Q550="1. Aceitou o programa",AB550="Realizada"),IFERROR(IF(AA550="",0,AA550-R550),0),0),0)</f>
        <v>0</v>
      </c>
      <c r="AU550" s="45" t="str">
        <f>_xlfn.XLOOKUP(U550,'Lista Suspensa'!$AA$20:$AA$23,'Lista Suspensa'!$AB$20:$AB$23,"N/A")</f>
        <v>S</v>
      </c>
    </row>
    <row r="551" spans="1:47" ht="12" customHeight="1" x14ac:dyDescent="0.3">
      <c r="A551" s="87" t="s">
        <v>47</v>
      </c>
      <c r="B551" s="88">
        <v>46104</v>
      </c>
      <c r="C551" s="89" t="s">
        <v>48</v>
      </c>
      <c r="D551" s="89" t="s">
        <v>49</v>
      </c>
      <c r="E551" s="189">
        <v>76066572</v>
      </c>
      <c r="F551" s="182" t="s">
        <v>1703</v>
      </c>
      <c r="G551" s="90">
        <v>432454632</v>
      </c>
      <c r="H551" s="91">
        <v>27481</v>
      </c>
      <c r="I551" s="89"/>
      <c r="J551" s="89" t="s">
        <v>51</v>
      </c>
      <c r="K551" s="89" t="s">
        <v>52</v>
      </c>
      <c r="L551" s="89" t="s">
        <v>85</v>
      </c>
      <c r="M551" s="89" t="s">
        <v>1216</v>
      </c>
      <c r="N551" s="89" t="s">
        <v>159</v>
      </c>
      <c r="O551" s="92" t="s">
        <v>1704</v>
      </c>
      <c r="P551" s="93" t="s">
        <v>57</v>
      </c>
      <c r="Q551" s="110" t="s">
        <v>58</v>
      </c>
      <c r="R551" s="94">
        <v>46114</v>
      </c>
      <c r="S551" s="95"/>
      <c r="T551" s="95" t="s">
        <v>59</v>
      </c>
      <c r="U551" s="95" t="s">
        <v>60</v>
      </c>
      <c r="V551" s="91">
        <v>46114</v>
      </c>
      <c r="W551" s="91" t="s">
        <v>432</v>
      </c>
      <c r="X551" s="91" t="s">
        <v>432</v>
      </c>
      <c r="Y551" s="96"/>
      <c r="Z551" s="89" t="s">
        <v>62</v>
      </c>
      <c r="AA551" s="95"/>
      <c r="AB551" s="95" t="s">
        <v>63</v>
      </c>
      <c r="AC551" s="95" t="s">
        <v>63</v>
      </c>
      <c r="AD551" s="95" t="s">
        <v>63</v>
      </c>
      <c r="AE551" s="95" t="s">
        <v>63</v>
      </c>
      <c r="AF551" s="95" t="s">
        <v>63</v>
      </c>
      <c r="AG551" s="194"/>
      <c r="AH551" s="95" t="s">
        <v>63</v>
      </c>
      <c r="AI551" s="97"/>
      <c r="AJ551" s="97" t="s">
        <v>65</v>
      </c>
      <c r="AK551" s="97" t="s">
        <v>66</v>
      </c>
      <c r="AL551" s="45" t="s">
        <v>67</v>
      </c>
      <c r="AM551" s="160" t="str">
        <f>MONTH(B551)&amp;"/"&amp;YEAR(B551)</f>
        <v>3/2026</v>
      </c>
      <c r="AN551" s="45">
        <f>WEEKNUM(B551)-WEEKNUM(EOMONTH(B551,-1)+1)+1</f>
        <v>4</v>
      </c>
      <c r="AO551" s="45" t="str">
        <f>MONTH(R551)&amp;"/"&amp;YEAR(R551)</f>
        <v>4/2026</v>
      </c>
      <c r="AP551" s="45">
        <f>WEEKNUM(R551)-WEEKNUM(EOMONTH(R551,-1)+1)+1</f>
        <v>1</v>
      </c>
      <c r="AQ551" s="45">
        <f>IF(AU551="S",IF(Q551="1. Aceitou o programa",R551-B551,0),0)</f>
        <v>10</v>
      </c>
      <c r="AR551" s="45">
        <f>IF(AU551="S",IF(AND(S551&lt;&gt;"",R551&lt;&gt;""),S551-R551,0),0)</f>
        <v>0</v>
      </c>
      <c r="AS551" s="45">
        <f>IF(AU551="S",IF(Q551="1. Aceitou o programa",IF(OR(X551="Não se Aplica",X551=""),IF(OR(W551="Não se Aplica",W551=""),0,W551-V551),AVERAGE(X551-W551,W551-V551)),0),0)</f>
        <v>0</v>
      </c>
      <c r="AT551" s="45">
        <f>IF(AU551="S",IF(AND(Q551="1. Aceitou o programa",AB551="Realizada"),IFERROR(IF(AA551="",0,AA551-R551),0),0),0)</f>
        <v>0</v>
      </c>
      <c r="AU551" s="45" t="str">
        <f>_xlfn.XLOOKUP(U551,'Lista Suspensa'!$AA$20:$AA$23,'Lista Suspensa'!$AB$20:$AB$23,"N/A")</f>
        <v>S</v>
      </c>
    </row>
    <row r="552" spans="1:47" ht="12" customHeight="1" x14ac:dyDescent="0.3">
      <c r="A552" s="87" t="s">
        <v>47</v>
      </c>
      <c r="B552" s="88">
        <v>46104</v>
      </c>
      <c r="C552" s="89" t="s">
        <v>48</v>
      </c>
      <c r="D552" s="89" t="s">
        <v>49</v>
      </c>
      <c r="E552" s="189">
        <v>76103712</v>
      </c>
      <c r="F552" s="182" t="s">
        <v>1705</v>
      </c>
      <c r="G552" s="90">
        <v>9501670708</v>
      </c>
      <c r="H552" s="91">
        <v>30530</v>
      </c>
      <c r="I552" s="89"/>
      <c r="J552" s="89" t="s">
        <v>84</v>
      </c>
      <c r="K552" s="89" t="s">
        <v>76</v>
      </c>
      <c r="L552" s="89" t="s">
        <v>95</v>
      </c>
      <c r="M552" s="89" t="s">
        <v>1706</v>
      </c>
      <c r="N552" s="89" t="s">
        <v>159</v>
      </c>
      <c r="O552" s="92" t="s">
        <v>1707</v>
      </c>
      <c r="P552" s="93" t="s">
        <v>57</v>
      </c>
      <c r="Q552" s="110" t="s">
        <v>58</v>
      </c>
      <c r="R552" s="94">
        <v>46114</v>
      </c>
      <c r="S552" s="95"/>
      <c r="T552" s="95" t="s">
        <v>59</v>
      </c>
      <c r="U552" s="95" t="s">
        <v>60</v>
      </c>
      <c r="V552" s="91">
        <v>46114</v>
      </c>
      <c r="W552" s="91" t="s">
        <v>432</v>
      </c>
      <c r="X552" s="91" t="s">
        <v>432</v>
      </c>
      <c r="Y552" s="96"/>
      <c r="Z552" s="89" t="s">
        <v>62</v>
      </c>
      <c r="AA552" s="95"/>
      <c r="AB552" s="95" t="s">
        <v>63</v>
      </c>
      <c r="AC552" s="95" t="s">
        <v>63</v>
      </c>
      <c r="AD552" s="95" t="s">
        <v>63</v>
      </c>
      <c r="AE552" s="95" t="s">
        <v>63</v>
      </c>
      <c r="AF552" s="95" t="s">
        <v>63</v>
      </c>
      <c r="AG552" s="194"/>
      <c r="AH552" s="95" t="s">
        <v>63</v>
      </c>
      <c r="AI552" s="97"/>
      <c r="AJ552" s="97" t="s">
        <v>65</v>
      </c>
      <c r="AK552" s="97" t="s">
        <v>66</v>
      </c>
      <c r="AL552" s="45" t="s">
        <v>67</v>
      </c>
      <c r="AM552" s="160" t="str">
        <f>MONTH(B552)&amp;"/"&amp;YEAR(B552)</f>
        <v>3/2026</v>
      </c>
      <c r="AN552" s="45">
        <f>WEEKNUM(B552)-WEEKNUM(EOMONTH(B552,-1)+1)+1</f>
        <v>4</v>
      </c>
      <c r="AO552" s="45" t="str">
        <f>MONTH(R552)&amp;"/"&amp;YEAR(R552)</f>
        <v>4/2026</v>
      </c>
      <c r="AP552" s="45">
        <f>WEEKNUM(R552)-WEEKNUM(EOMONTH(R552,-1)+1)+1</f>
        <v>1</v>
      </c>
      <c r="AQ552" s="45">
        <f>IF(AU552="S",IF(Q552="1. Aceitou o programa",R552-B552,0),0)</f>
        <v>10</v>
      </c>
      <c r="AR552" s="45">
        <f>IF(AU552="S",IF(AND(S552&lt;&gt;"",R552&lt;&gt;""),S552-R552,0),0)</f>
        <v>0</v>
      </c>
      <c r="AS552" s="45">
        <f>IF(AU552="S",IF(Q552="1. Aceitou o programa",IF(OR(X552="Não se Aplica",X552=""),IF(OR(W552="Não se Aplica",W552=""),0,W552-V552),AVERAGE(X552-W552,W552-V552)),0),0)</f>
        <v>0</v>
      </c>
      <c r="AT552" s="45">
        <f>IF(AU552="S",IF(AND(Q552="1. Aceitou o programa",AB552="Realizada"),IFERROR(IF(AA552="",0,AA552-R552),0),0),0)</f>
        <v>0</v>
      </c>
      <c r="AU552" s="45" t="str">
        <f>_xlfn.XLOOKUP(U552,'Lista Suspensa'!$AA$20:$AA$23,'Lista Suspensa'!$AB$20:$AB$23,"N/A")</f>
        <v>S</v>
      </c>
    </row>
    <row r="553" spans="1:47" ht="12" customHeight="1" x14ac:dyDescent="0.3">
      <c r="A553" s="87" t="s">
        <v>47</v>
      </c>
      <c r="B553" s="88">
        <v>46104</v>
      </c>
      <c r="C553" s="89" t="s">
        <v>48</v>
      </c>
      <c r="D553" s="89" t="s">
        <v>49</v>
      </c>
      <c r="E553" s="189">
        <v>76221474</v>
      </c>
      <c r="F553" s="182" t="s">
        <v>1708</v>
      </c>
      <c r="G553" s="90">
        <v>3216590828</v>
      </c>
      <c r="H553" s="91">
        <v>23386</v>
      </c>
      <c r="I553" s="89"/>
      <c r="J553" s="89" t="s">
        <v>84</v>
      </c>
      <c r="K553" s="89" t="s">
        <v>52</v>
      </c>
      <c r="L553" s="89" t="s">
        <v>85</v>
      </c>
      <c r="M553" s="89" t="s">
        <v>1709</v>
      </c>
      <c r="N553" s="89" t="s">
        <v>159</v>
      </c>
      <c r="O553" s="92" t="s">
        <v>1710</v>
      </c>
      <c r="P553" s="93" t="s">
        <v>57</v>
      </c>
      <c r="Q553" s="110" t="s">
        <v>58</v>
      </c>
      <c r="R553" s="94">
        <v>46114</v>
      </c>
      <c r="S553" s="95"/>
      <c r="T553" s="95" t="s">
        <v>59</v>
      </c>
      <c r="U553" s="95" t="s">
        <v>60</v>
      </c>
      <c r="V553" s="91">
        <v>46114</v>
      </c>
      <c r="W553" s="91" t="s">
        <v>432</v>
      </c>
      <c r="X553" s="91" t="s">
        <v>432</v>
      </c>
      <c r="Y553" s="96"/>
      <c r="Z553" s="89" t="s">
        <v>62</v>
      </c>
      <c r="AA553" s="95"/>
      <c r="AB553" s="95" t="s">
        <v>63</v>
      </c>
      <c r="AC553" s="95" t="s">
        <v>63</v>
      </c>
      <c r="AD553" s="95" t="s">
        <v>63</v>
      </c>
      <c r="AE553" s="95" t="s">
        <v>63</v>
      </c>
      <c r="AF553" s="95" t="s">
        <v>63</v>
      </c>
      <c r="AG553" s="194"/>
      <c r="AH553" s="95" t="s">
        <v>63</v>
      </c>
      <c r="AI553" s="97"/>
      <c r="AJ553" s="97" t="s">
        <v>65</v>
      </c>
      <c r="AK553" s="97" t="s">
        <v>66</v>
      </c>
      <c r="AL553" s="45" t="s">
        <v>67</v>
      </c>
      <c r="AM553" s="160" t="str">
        <f>MONTH(B553)&amp;"/"&amp;YEAR(B553)</f>
        <v>3/2026</v>
      </c>
      <c r="AN553" s="45">
        <f>WEEKNUM(B553)-WEEKNUM(EOMONTH(B553,-1)+1)+1</f>
        <v>4</v>
      </c>
      <c r="AO553" s="45" t="str">
        <f>MONTH(R553)&amp;"/"&amp;YEAR(R553)</f>
        <v>4/2026</v>
      </c>
      <c r="AP553" s="45">
        <f>WEEKNUM(R553)-WEEKNUM(EOMONTH(R553,-1)+1)+1</f>
        <v>1</v>
      </c>
      <c r="AQ553" s="45">
        <f>IF(AU553="S",IF(Q553="1. Aceitou o programa",R553-B553,0),0)</f>
        <v>10</v>
      </c>
      <c r="AR553" s="45">
        <f>IF(AU553="S",IF(AND(S553&lt;&gt;"",R553&lt;&gt;""),S553-R553,0),0)</f>
        <v>0</v>
      </c>
      <c r="AS553" s="45">
        <f>IF(AU553="S",IF(Q553="1. Aceitou o programa",IF(OR(X553="Não se Aplica",X553=""),IF(OR(W553="Não se Aplica",W553=""),0,W553-V553),AVERAGE(X553-W553,W553-V553)),0),0)</f>
        <v>0</v>
      </c>
      <c r="AT553" s="45">
        <f>IF(AU553="S",IF(AND(Q553="1. Aceitou o programa",AB553="Realizada"),IFERROR(IF(AA553="",0,AA553-R553),0),0),0)</f>
        <v>0</v>
      </c>
      <c r="AU553" s="45" t="str">
        <f>_xlfn.XLOOKUP(U553,'Lista Suspensa'!$AA$20:$AA$23,'Lista Suspensa'!$AB$20:$AB$23,"N/A")</f>
        <v>S</v>
      </c>
    </row>
    <row r="554" spans="1:47" ht="12" customHeight="1" x14ac:dyDescent="0.3">
      <c r="A554" s="87" t="s">
        <v>47</v>
      </c>
      <c r="B554" s="88">
        <v>46104</v>
      </c>
      <c r="C554" s="89" t="s">
        <v>48</v>
      </c>
      <c r="D554" s="89" t="s">
        <v>49</v>
      </c>
      <c r="E554" s="189">
        <v>79732179</v>
      </c>
      <c r="F554" s="182" t="s">
        <v>1711</v>
      </c>
      <c r="G554" s="90">
        <v>34119603881</v>
      </c>
      <c r="H554" s="91">
        <v>29950</v>
      </c>
      <c r="I554" s="89"/>
      <c r="J554" s="89" t="s">
        <v>51</v>
      </c>
      <c r="K554" s="89" t="s">
        <v>52</v>
      </c>
      <c r="L554" s="89" t="s">
        <v>85</v>
      </c>
      <c r="M554" s="89" t="s">
        <v>1712</v>
      </c>
      <c r="N554" s="89" t="s">
        <v>137</v>
      </c>
      <c r="O554" s="92" t="s">
        <v>1713</v>
      </c>
      <c r="P554" s="93" t="s">
        <v>57</v>
      </c>
      <c r="Q554" s="110" t="s">
        <v>58</v>
      </c>
      <c r="R554" s="94">
        <v>46114</v>
      </c>
      <c r="S554" s="95"/>
      <c r="T554" s="95" t="s">
        <v>59</v>
      </c>
      <c r="U554" s="95" t="s">
        <v>60</v>
      </c>
      <c r="V554" s="91">
        <v>46114</v>
      </c>
      <c r="W554" s="91" t="s">
        <v>432</v>
      </c>
      <c r="X554" s="91" t="s">
        <v>432</v>
      </c>
      <c r="Y554" s="96"/>
      <c r="Z554" s="89" t="s">
        <v>62</v>
      </c>
      <c r="AA554" s="95"/>
      <c r="AB554" s="95" t="s">
        <v>63</v>
      </c>
      <c r="AC554" s="95" t="s">
        <v>63</v>
      </c>
      <c r="AD554" s="95" t="s">
        <v>63</v>
      </c>
      <c r="AE554" s="95" t="s">
        <v>63</v>
      </c>
      <c r="AF554" s="95" t="s">
        <v>63</v>
      </c>
      <c r="AG554" s="194"/>
      <c r="AH554" s="95" t="s">
        <v>63</v>
      </c>
      <c r="AI554" s="97"/>
      <c r="AJ554" s="97" t="s">
        <v>65</v>
      </c>
      <c r="AK554" s="97" t="s">
        <v>66</v>
      </c>
      <c r="AL554" s="45" t="s">
        <v>67</v>
      </c>
      <c r="AM554" s="160" t="str">
        <f>MONTH(B554)&amp;"/"&amp;YEAR(B554)</f>
        <v>3/2026</v>
      </c>
      <c r="AN554" s="45">
        <f>WEEKNUM(B554)-WEEKNUM(EOMONTH(B554,-1)+1)+1</f>
        <v>4</v>
      </c>
      <c r="AO554" s="45" t="str">
        <f>MONTH(R554)&amp;"/"&amp;YEAR(R554)</f>
        <v>4/2026</v>
      </c>
      <c r="AP554" s="45">
        <f>WEEKNUM(R554)-WEEKNUM(EOMONTH(R554,-1)+1)+1</f>
        <v>1</v>
      </c>
      <c r="AQ554" s="45">
        <f>IF(AU554="S",IF(Q554="1. Aceitou o programa",R554-B554,0),0)</f>
        <v>10</v>
      </c>
      <c r="AR554" s="45">
        <f>IF(AU554="S",IF(AND(S554&lt;&gt;"",R554&lt;&gt;""),S554-R554,0),0)</f>
        <v>0</v>
      </c>
      <c r="AS554" s="45">
        <f>IF(AU554="S",IF(Q554="1. Aceitou o programa",IF(OR(X554="Não se Aplica",X554=""),IF(OR(W554="Não se Aplica",W554=""),0,W554-V554),AVERAGE(X554-W554,W554-V554)),0),0)</f>
        <v>0</v>
      </c>
      <c r="AT554" s="45">
        <f>IF(AU554="S",IF(AND(Q554="1. Aceitou o programa",AB554="Realizada"),IFERROR(IF(AA554="",0,AA554-R554),0),0),0)</f>
        <v>0</v>
      </c>
      <c r="AU554" s="45" t="str">
        <f>_xlfn.XLOOKUP(U554,'Lista Suspensa'!$AA$20:$AA$23,'Lista Suspensa'!$AB$20:$AB$23,"N/A")</f>
        <v>S</v>
      </c>
    </row>
    <row r="555" spans="1:47" ht="12" customHeight="1" x14ac:dyDescent="0.3">
      <c r="A555" s="87" t="s">
        <v>47</v>
      </c>
      <c r="B555" s="88">
        <v>46104</v>
      </c>
      <c r="C555" s="89" t="s">
        <v>48</v>
      </c>
      <c r="D555" s="89" t="s">
        <v>49</v>
      </c>
      <c r="E555" s="189">
        <v>76317595</v>
      </c>
      <c r="F555" s="182" t="s">
        <v>1714</v>
      </c>
      <c r="G555" s="90">
        <v>43575846715</v>
      </c>
      <c r="H555" s="91">
        <v>18780</v>
      </c>
      <c r="I555" s="89"/>
      <c r="J555" s="89" t="s">
        <v>84</v>
      </c>
      <c r="K555" s="89" t="s">
        <v>76</v>
      </c>
      <c r="L555" s="89" t="s">
        <v>95</v>
      </c>
      <c r="M555" s="89" t="s">
        <v>1715</v>
      </c>
      <c r="N555" s="89" t="s">
        <v>159</v>
      </c>
      <c r="O555" s="92" t="s">
        <v>1716</v>
      </c>
      <c r="P555" s="93" t="s">
        <v>57</v>
      </c>
      <c r="Q555" s="110" t="s">
        <v>58</v>
      </c>
      <c r="R555" s="94">
        <v>46114</v>
      </c>
      <c r="S555" s="95"/>
      <c r="T555" s="95" t="s">
        <v>59</v>
      </c>
      <c r="U555" s="95" t="s">
        <v>60</v>
      </c>
      <c r="V555" s="91">
        <v>46114</v>
      </c>
      <c r="W555" s="91" t="s">
        <v>432</v>
      </c>
      <c r="X555" s="91" t="s">
        <v>432</v>
      </c>
      <c r="Y555" s="96"/>
      <c r="Z555" s="89" t="s">
        <v>62</v>
      </c>
      <c r="AA555" s="95"/>
      <c r="AB555" s="95" t="s">
        <v>63</v>
      </c>
      <c r="AC555" s="95" t="s">
        <v>63</v>
      </c>
      <c r="AD555" s="95" t="s">
        <v>63</v>
      </c>
      <c r="AE555" s="95" t="s">
        <v>63</v>
      </c>
      <c r="AF555" s="95" t="s">
        <v>63</v>
      </c>
      <c r="AG555" s="194"/>
      <c r="AH555" s="95" t="s">
        <v>63</v>
      </c>
      <c r="AI555" s="97"/>
      <c r="AJ555" s="97" t="s">
        <v>65</v>
      </c>
      <c r="AK555" s="97" t="s">
        <v>66</v>
      </c>
      <c r="AL555" s="45" t="s">
        <v>67</v>
      </c>
      <c r="AM555" s="160" t="str">
        <f>MONTH(B555)&amp;"/"&amp;YEAR(B555)</f>
        <v>3/2026</v>
      </c>
      <c r="AN555" s="45">
        <f>WEEKNUM(B555)-WEEKNUM(EOMONTH(B555,-1)+1)+1</f>
        <v>4</v>
      </c>
      <c r="AO555" s="45" t="str">
        <f>MONTH(R555)&amp;"/"&amp;YEAR(R555)</f>
        <v>4/2026</v>
      </c>
      <c r="AP555" s="45">
        <f>WEEKNUM(R555)-WEEKNUM(EOMONTH(R555,-1)+1)+1</f>
        <v>1</v>
      </c>
      <c r="AQ555" s="45">
        <f>IF(AU555="S",IF(Q555="1. Aceitou o programa",R555-B555,0),0)</f>
        <v>10</v>
      </c>
      <c r="AR555" s="45">
        <f>IF(AU555="S",IF(AND(S555&lt;&gt;"",R555&lt;&gt;""),S555-R555,0),0)</f>
        <v>0</v>
      </c>
      <c r="AS555" s="45">
        <f>IF(AU555="S",IF(Q555="1. Aceitou o programa",IF(OR(X555="Não se Aplica",X555=""),IF(OR(W555="Não se Aplica",W555=""),0,W555-V555),AVERAGE(X555-W555,W555-V555)),0),0)</f>
        <v>0</v>
      </c>
      <c r="AT555" s="45">
        <f>IF(AU555="S",IF(AND(Q555="1. Aceitou o programa",AB555="Realizada"),IFERROR(IF(AA555="",0,AA555-R555),0),0),0)</f>
        <v>0</v>
      </c>
      <c r="AU555" s="45" t="str">
        <f>_xlfn.XLOOKUP(U555,'Lista Suspensa'!$AA$20:$AA$23,'Lista Suspensa'!$AB$20:$AB$23,"N/A")</f>
        <v>S</v>
      </c>
    </row>
    <row r="556" spans="1:47" ht="12" customHeight="1" x14ac:dyDescent="0.3">
      <c r="A556" s="87" t="s">
        <v>47</v>
      </c>
      <c r="B556" s="88">
        <v>46104</v>
      </c>
      <c r="C556" s="89" t="s">
        <v>48</v>
      </c>
      <c r="D556" s="89" t="s">
        <v>49</v>
      </c>
      <c r="E556" s="189">
        <v>76343378</v>
      </c>
      <c r="F556" s="182" t="s">
        <v>1717</v>
      </c>
      <c r="G556" s="90">
        <v>31249657873</v>
      </c>
      <c r="H556" s="91">
        <v>30089</v>
      </c>
      <c r="I556" s="89"/>
      <c r="J556" s="89" t="s">
        <v>51</v>
      </c>
      <c r="K556" s="89" t="s">
        <v>52</v>
      </c>
      <c r="L556" s="89" t="s">
        <v>85</v>
      </c>
      <c r="M556" s="89" t="s">
        <v>1718</v>
      </c>
      <c r="N556" s="89" t="s">
        <v>159</v>
      </c>
      <c r="O556" s="92" t="s">
        <v>1719</v>
      </c>
      <c r="P556" s="93" t="s">
        <v>57</v>
      </c>
      <c r="Q556" s="110" t="s">
        <v>58</v>
      </c>
      <c r="R556" s="94">
        <v>46114</v>
      </c>
      <c r="S556" s="95"/>
      <c r="T556" s="95" t="s">
        <v>59</v>
      </c>
      <c r="U556" s="95" t="s">
        <v>60</v>
      </c>
      <c r="V556" s="91">
        <v>46114</v>
      </c>
      <c r="W556" s="91" t="s">
        <v>432</v>
      </c>
      <c r="X556" s="91" t="s">
        <v>432</v>
      </c>
      <c r="Y556" s="96"/>
      <c r="Z556" s="89" t="s">
        <v>62</v>
      </c>
      <c r="AA556" s="95"/>
      <c r="AB556" s="95" t="s">
        <v>63</v>
      </c>
      <c r="AC556" s="95" t="s">
        <v>63</v>
      </c>
      <c r="AD556" s="95" t="s">
        <v>63</v>
      </c>
      <c r="AE556" s="95" t="s">
        <v>63</v>
      </c>
      <c r="AF556" s="95" t="s">
        <v>63</v>
      </c>
      <c r="AG556" s="194"/>
      <c r="AH556" s="95" t="s">
        <v>63</v>
      </c>
      <c r="AI556" s="97"/>
      <c r="AJ556" s="97" t="s">
        <v>65</v>
      </c>
      <c r="AK556" s="97" t="s">
        <v>66</v>
      </c>
      <c r="AL556" s="45" t="s">
        <v>67</v>
      </c>
      <c r="AM556" s="160" t="str">
        <f>MONTH(B556)&amp;"/"&amp;YEAR(B556)</f>
        <v>3/2026</v>
      </c>
      <c r="AN556" s="45">
        <f>WEEKNUM(B556)-WEEKNUM(EOMONTH(B556,-1)+1)+1</f>
        <v>4</v>
      </c>
      <c r="AO556" s="45" t="str">
        <f>MONTH(R556)&amp;"/"&amp;YEAR(R556)</f>
        <v>4/2026</v>
      </c>
      <c r="AP556" s="45">
        <f>WEEKNUM(R556)-WEEKNUM(EOMONTH(R556,-1)+1)+1</f>
        <v>1</v>
      </c>
      <c r="AQ556" s="45">
        <f>IF(AU556="S",IF(Q556="1. Aceitou o programa",R556-B556,0),0)</f>
        <v>10</v>
      </c>
      <c r="AR556" s="45">
        <f>IF(AU556="S",IF(AND(S556&lt;&gt;"",R556&lt;&gt;""),S556-R556,0),0)</f>
        <v>0</v>
      </c>
      <c r="AS556" s="45">
        <f>IF(AU556="S",IF(Q556="1. Aceitou o programa",IF(OR(X556="Não se Aplica",X556=""),IF(OR(W556="Não se Aplica",W556=""),0,W556-V556),AVERAGE(X556-W556,W556-V556)),0),0)</f>
        <v>0</v>
      </c>
      <c r="AT556" s="45">
        <f>IF(AU556="S",IF(AND(Q556="1. Aceitou o programa",AB556="Realizada"),IFERROR(IF(AA556="",0,AA556-R556),0),0),0)</f>
        <v>0</v>
      </c>
      <c r="AU556" s="45" t="str">
        <f>_xlfn.XLOOKUP(U556,'Lista Suspensa'!$AA$20:$AA$23,'Lista Suspensa'!$AB$20:$AB$23,"N/A")</f>
        <v>S</v>
      </c>
    </row>
    <row r="557" spans="1:47" ht="12" customHeight="1" x14ac:dyDescent="0.3">
      <c r="A557" s="87" t="s">
        <v>47</v>
      </c>
      <c r="B557" s="88">
        <v>46104</v>
      </c>
      <c r="C557" s="89" t="s">
        <v>48</v>
      </c>
      <c r="D557" s="89" t="s">
        <v>49</v>
      </c>
      <c r="E557" s="189">
        <v>82323392</v>
      </c>
      <c r="F557" s="182" t="s">
        <v>1720</v>
      </c>
      <c r="G557" s="90">
        <v>40454466803</v>
      </c>
      <c r="H557" s="91">
        <v>35544</v>
      </c>
      <c r="I557" s="89"/>
      <c r="J557" s="89" t="s">
        <v>51</v>
      </c>
      <c r="K557" s="89" t="s">
        <v>52</v>
      </c>
      <c r="L557" s="89" t="s">
        <v>85</v>
      </c>
      <c r="M557" s="89" t="s">
        <v>1574</v>
      </c>
      <c r="N557" s="89" t="s">
        <v>137</v>
      </c>
      <c r="O557" s="92" t="s">
        <v>1721</v>
      </c>
      <c r="P557" s="93" t="s">
        <v>57</v>
      </c>
      <c r="Q557" s="110" t="s">
        <v>58</v>
      </c>
      <c r="R557" s="94">
        <v>46114</v>
      </c>
      <c r="S557" s="95"/>
      <c r="T557" s="95" t="s">
        <v>59</v>
      </c>
      <c r="U557" s="95" t="s">
        <v>60</v>
      </c>
      <c r="V557" s="91">
        <v>46114</v>
      </c>
      <c r="W557" s="91" t="s">
        <v>432</v>
      </c>
      <c r="X557" s="91" t="s">
        <v>432</v>
      </c>
      <c r="Y557" s="96"/>
      <c r="Z557" s="89" t="s">
        <v>62</v>
      </c>
      <c r="AA557" s="95"/>
      <c r="AB557" s="95" t="s">
        <v>63</v>
      </c>
      <c r="AC557" s="95" t="s">
        <v>63</v>
      </c>
      <c r="AD557" s="95" t="s">
        <v>63</v>
      </c>
      <c r="AE557" s="95" t="s">
        <v>63</v>
      </c>
      <c r="AF557" s="95" t="s">
        <v>63</v>
      </c>
      <c r="AG557" s="194"/>
      <c r="AH557" s="95" t="s">
        <v>63</v>
      </c>
      <c r="AI557" s="97"/>
      <c r="AJ557" s="97" t="s">
        <v>65</v>
      </c>
      <c r="AK557" s="97" t="s">
        <v>66</v>
      </c>
      <c r="AL557" s="45" t="s">
        <v>67</v>
      </c>
      <c r="AM557" s="160" t="str">
        <f>MONTH(B557)&amp;"/"&amp;YEAR(B557)</f>
        <v>3/2026</v>
      </c>
      <c r="AN557" s="45">
        <f>WEEKNUM(B557)-WEEKNUM(EOMONTH(B557,-1)+1)+1</f>
        <v>4</v>
      </c>
      <c r="AO557" s="45" t="str">
        <f>MONTH(R557)&amp;"/"&amp;YEAR(R557)</f>
        <v>4/2026</v>
      </c>
      <c r="AP557" s="45">
        <f>WEEKNUM(R557)-WEEKNUM(EOMONTH(R557,-1)+1)+1</f>
        <v>1</v>
      </c>
      <c r="AQ557" s="45">
        <f>IF(AU557="S",IF(Q557="1. Aceitou o programa",R557-B557,0),0)</f>
        <v>10</v>
      </c>
      <c r="AR557" s="45">
        <f>IF(AU557="S",IF(AND(S557&lt;&gt;"",R557&lt;&gt;""),S557-R557,0),0)</f>
        <v>0</v>
      </c>
      <c r="AS557" s="45">
        <f>IF(AU557="S",IF(Q557="1. Aceitou o programa",IF(OR(X557="Não se Aplica",X557=""),IF(OR(W557="Não se Aplica",W557=""),0,W557-V557),AVERAGE(X557-W557,W557-V557)),0),0)</f>
        <v>0</v>
      </c>
      <c r="AT557" s="45">
        <f>IF(AU557="S",IF(AND(Q557="1. Aceitou o programa",AB557="Realizada"),IFERROR(IF(AA557="",0,AA557-R557),0),0),0)</f>
        <v>0</v>
      </c>
      <c r="AU557" s="45" t="str">
        <f>_xlfn.XLOOKUP(U557,'Lista Suspensa'!$AA$20:$AA$23,'Lista Suspensa'!$AB$20:$AB$23,"N/A")</f>
        <v>S</v>
      </c>
    </row>
    <row r="558" spans="1:47" ht="12" customHeight="1" x14ac:dyDescent="0.3">
      <c r="A558" s="87" t="s">
        <v>47</v>
      </c>
      <c r="B558" s="88">
        <v>46104</v>
      </c>
      <c r="C558" s="89" t="s">
        <v>48</v>
      </c>
      <c r="D558" s="89" t="s">
        <v>49</v>
      </c>
      <c r="E558" s="189">
        <v>76431731</v>
      </c>
      <c r="F558" s="182" t="s">
        <v>1722</v>
      </c>
      <c r="G558" s="90">
        <v>5681674819</v>
      </c>
      <c r="H558" s="91">
        <v>21136</v>
      </c>
      <c r="I558" s="89"/>
      <c r="J558" s="89" t="s">
        <v>51</v>
      </c>
      <c r="K558" s="89" t="s">
        <v>52</v>
      </c>
      <c r="L558" s="89" t="s">
        <v>1723</v>
      </c>
      <c r="M558" s="89" t="s">
        <v>1724</v>
      </c>
      <c r="N558" s="89" t="s">
        <v>159</v>
      </c>
      <c r="O558" s="92" t="s">
        <v>1725</v>
      </c>
      <c r="P558" s="93" t="s">
        <v>57</v>
      </c>
      <c r="Q558" s="110" t="s">
        <v>58</v>
      </c>
      <c r="R558" s="94">
        <v>46114</v>
      </c>
      <c r="S558" s="95"/>
      <c r="T558" s="95" t="s">
        <v>59</v>
      </c>
      <c r="U558" s="95" t="s">
        <v>60</v>
      </c>
      <c r="V558" s="91">
        <v>46114</v>
      </c>
      <c r="W558" s="91" t="s">
        <v>432</v>
      </c>
      <c r="X558" s="91" t="s">
        <v>432</v>
      </c>
      <c r="Y558" s="96"/>
      <c r="Z558" s="89" t="s">
        <v>62</v>
      </c>
      <c r="AA558" s="95"/>
      <c r="AB558" s="95" t="s">
        <v>63</v>
      </c>
      <c r="AC558" s="95" t="s">
        <v>63</v>
      </c>
      <c r="AD558" s="95" t="s">
        <v>63</v>
      </c>
      <c r="AE558" s="95" t="s">
        <v>63</v>
      </c>
      <c r="AF558" s="95" t="s">
        <v>63</v>
      </c>
      <c r="AG558" s="194"/>
      <c r="AH558" s="95" t="s">
        <v>63</v>
      </c>
      <c r="AI558" s="97"/>
      <c r="AJ558" s="97" t="s">
        <v>65</v>
      </c>
      <c r="AK558" s="97" t="s">
        <v>66</v>
      </c>
      <c r="AL558" s="45" t="s">
        <v>67</v>
      </c>
      <c r="AM558" s="160" t="str">
        <f>MONTH(B558)&amp;"/"&amp;YEAR(B558)</f>
        <v>3/2026</v>
      </c>
      <c r="AN558" s="45">
        <f>WEEKNUM(B558)-WEEKNUM(EOMONTH(B558,-1)+1)+1</f>
        <v>4</v>
      </c>
      <c r="AO558" s="45" t="str">
        <f>MONTH(R558)&amp;"/"&amp;YEAR(R558)</f>
        <v>4/2026</v>
      </c>
      <c r="AP558" s="45">
        <f>WEEKNUM(R558)-WEEKNUM(EOMONTH(R558,-1)+1)+1</f>
        <v>1</v>
      </c>
      <c r="AQ558" s="45">
        <f>IF(AU558="S",IF(Q558="1. Aceitou o programa",R558-B558,0),0)</f>
        <v>10</v>
      </c>
      <c r="AR558" s="45">
        <f>IF(AU558="S",IF(AND(S558&lt;&gt;"",R558&lt;&gt;""),S558-R558,0),0)</f>
        <v>0</v>
      </c>
      <c r="AS558" s="45">
        <f>IF(AU558="S",IF(Q558="1. Aceitou o programa",IF(OR(X558="Não se Aplica",X558=""),IF(OR(W558="Não se Aplica",W558=""),0,W558-V558),AVERAGE(X558-W558,W558-V558)),0),0)</f>
        <v>0</v>
      </c>
      <c r="AT558" s="45">
        <f>IF(AU558="S",IF(AND(Q558="1. Aceitou o programa",AB558="Realizada"),IFERROR(IF(AA558="",0,AA558-R558),0),0),0)</f>
        <v>0</v>
      </c>
      <c r="AU558" s="45" t="str">
        <f>_xlfn.XLOOKUP(U558,'Lista Suspensa'!$AA$20:$AA$23,'Lista Suspensa'!$AB$20:$AB$23,"N/A")</f>
        <v>S</v>
      </c>
    </row>
    <row r="559" spans="1:47" ht="12" customHeight="1" x14ac:dyDescent="0.3">
      <c r="A559" s="87" t="s">
        <v>47</v>
      </c>
      <c r="B559" s="88">
        <v>46104</v>
      </c>
      <c r="C559" s="89" t="s">
        <v>48</v>
      </c>
      <c r="D559" s="89" t="s">
        <v>49</v>
      </c>
      <c r="E559" s="189">
        <v>86511324</v>
      </c>
      <c r="F559" s="182" t="s">
        <v>1726</v>
      </c>
      <c r="G559" s="90">
        <v>10383391709</v>
      </c>
      <c r="H559" s="91">
        <v>31306</v>
      </c>
      <c r="I559" s="89"/>
      <c r="J559" s="89" t="s">
        <v>51</v>
      </c>
      <c r="K559" s="89" t="s">
        <v>76</v>
      </c>
      <c r="L559" s="89" t="s">
        <v>95</v>
      </c>
      <c r="M559" s="89" t="s">
        <v>222</v>
      </c>
      <c r="N559" s="89" t="s">
        <v>1727</v>
      </c>
      <c r="O559" s="92" t="s">
        <v>1728</v>
      </c>
      <c r="P559" s="93" t="s">
        <v>57</v>
      </c>
      <c r="Q559" s="110" t="s">
        <v>58</v>
      </c>
      <c r="R559" s="94">
        <v>46114</v>
      </c>
      <c r="S559" s="95"/>
      <c r="T559" s="95" t="s">
        <v>59</v>
      </c>
      <c r="U559" s="95" t="s">
        <v>60</v>
      </c>
      <c r="V559" s="91">
        <v>46114</v>
      </c>
      <c r="W559" s="91" t="s">
        <v>432</v>
      </c>
      <c r="X559" s="91" t="s">
        <v>432</v>
      </c>
      <c r="Y559" s="96"/>
      <c r="Z559" s="89" t="s">
        <v>62</v>
      </c>
      <c r="AA559" s="95"/>
      <c r="AB559" s="95" t="s">
        <v>63</v>
      </c>
      <c r="AC559" s="95" t="s">
        <v>63</v>
      </c>
      <c r="AD559" s="95" t="s">
        <v>63</v>
      </c>
      <c r="AE559" s="95" t="s">
        <v>63</v>
      </c>
      <c r="AF559" s="95" t="s">
        <v>63</v>
      </c>
      <c r="AG559" s="194"/>
      <c r="AH559" s="95" t="s">
        <v>63</v>
      </c>
      <c r="AI559" s="97"/>
      <c r="AJ559" s="97" t="s">
        <v>65</v>
      </c>
      <c r="AK559" s="97" t="s">
        <v>66</v>
      </c>
      <c r="AL559" s="45" t="s">
        <v>67</v>
      </c>
      <c r="AM559" s="160" t="str">
        <f>MONTH(B559)&amp;"/"&amp;YEAR(B559)</f>
        <v>3/2026</v>
      </c>
      <c r="AN559" s="45">
        <f>WEEKNUM(B559)-WEEKNUM(EOMONTH(B559,-1)+1)+1</f>
        <v>4</v>
      </c>
      <c r="AO559" s="45" t="str">
        <f>MONTH(R559)&amp;"/"&amp;YEAR(R559)</f>
        <v>4/2026</v>
      </c>
      <c r="AP559" s="45">
        <f>WEEKNUM(R559)-WEEKNUM(EOMONTH(R559,-1)+1)+1</f>
        <v>1</v>
      </c>
      <c r="AQ559" s="45">
        <f>IF(AU559="S",IF(Q559="1. Aceitou o programa",R559-B559,0),0)</f>
        <v>10</v>
      </c>
      <c r="AR559" s="45">
        <f>IF(AU559="S",IF(AND(S559&lt;&gt;"",R559&lt;&gt;""),S559-R559,0),0)</f>
        <v>0</v>
      </c>
      <c r="AS559" s="45">
        <f>IF(AU559="S",IF(Q559="1. Aceitou o programa",IF(OR(X559="Não se Aplica",X559=""),IF(OR(W559="Não se Aplica",W559=""),0,W559-V559),AVERAGE(X559-W559,W559-V559)),0),0)</f>
        <v>0</v>
      </c>
      <c r="AT559" s="45">
        <f>IF(AU559="S",IF(AND(Q559="1. Aceitou o programa",AB559="Realizada"),IFERROR(IF(AA559="",0,AA559-R559),0),0),0)</f>
        <v>0</v>
      </c>
      <c r="AU559" s="45" t="str">
        <f>_xlfn.XLOOKUP(U559,'Lista Suspensa'!$AA$20:$AA$23,'Lista Suspensa'!$AB$20:$AB$23,"N/A")</f>
        <v>S</v>
      </c>
    </row>
    <row r="560" spans="1:47" ht="12" customHeight="1" x14ac:dyDescent="0.3">
      <c r="A560" s="87" t="s">
        <v>47</v>
      </c>
      <c r="B560" s="88">
        <v>46104</v>
      </c>
      <c r="C560" s="89" t="s">
        <v>48</v>
      </c>
      <c r="D560" s="89" t="s">
        <v>49</v>
      </c>
      <c r="E560" s="189">
        <v>78230546</v>
      </c>
      <c r="F560" s="182" t="s">
        <v>1729</v>
      </c>
      <c r="G560" s="90">
        <v>45279737895</v>
      </c>
      <c r="H560" s="91">
        <v>35324</v>
      </c>
      <c r="I560" s="89"/>
      <c r="J560" s="89" t="s">
        <v>51</v>
      </c>
      <c r="K560" s="89" t="s">
        <v>52</v>
      </c>
      <c r="L560" s="89" t="s">
        <v>1730</v>
      </c>
      <c r="M560" s="89" t="s">
        <v>234</v>
      </c>
      <c r="N560" s="89" t="s">
        <v>159</v>
      </c>
      <c r="O560" s="92" t="s">
        <v>1731</v>
      </c>
      <c r="P560" s="93" t="s">
        <v>57</v>
      </c>
      <c r="Q560" s="110" t="s">
        <v>58</v>
      </c>
      <c r="R560" s="94">
        <v>46114</v>
      </c>
      <c r="S560" s="95"/>
      <c r="T560" s="95" t="s">
        <v>59</v>
      </c>
      <c r="U560" s="95" t="s">
        <v>60</v>
      </c>
      <c r="V560" s="91">
        <v>46114</v>
      </c>
      <c r="W560" s="91" t="s">
        <v>432</v>
      </c>
      <c r="X560" s="91" t="s">
        <v>432</v>
      </c>
      <c r="Y560" s="96"/>
      <c r="Z560" s="89" t="s">
        <v>62</v>
      </c>
      <c r="AA560" s="95"/>
      <c r="AB560" s="95" t="s">
        <v>63</v>
      </c>
      <c r="AC560" s="95" t="s">
        <v>63</v>
      </c>
      <c r="AD560" s="95" t="s">
        <v>63</v>
      </c>
      <c r="AE560" s="95" t="s">
        <v>63</v>
      </c>
      <c r="AF560" s="95" t="s">
        <v>63</v>
      </c>
      <c r="AG560" s="194"/>
      <c r="AH560" s="95" t="s">
        <v>63</v>
      </c>
      <c r="AI560" s="97"/>
      <c r="AJ560" s="97" t="s">
        <v>65</v>
      </c>
      <c r="AK560" s="97" t="s">
        <v>66</v>
      </c>
      <c r="AL560" s="45" t="s">
        <v>67</v>
      </c>
      <c r="AM560" s="160" t="str">
        <f>MONTH(B560)&amp;"/"&amp;YEAR(B560)</f>
        <v>3/2026</v>
      </c>
      <c r="AN560" s="45">
        <f>WEEKNUM(B560)-WEEKNUM(EOMONTH(B560,-1)+1)+1</f>
        <v>4</v>
      </c>
      <c r="AO560" s="45" t="str">
        <f>MONTH(R560)&amp;"/"&amp;YEAR(R560)</f>
        <v>4/2026</v>
      </c>
      <c r="AP560" s="45">
        <f>WEEKNUM(R560)-WEEKNUM(EOMONTH(R560,-1)+1)+1</f>
        <v>1</v>
      </c>
      <c r="AQ560" s="45">
        <f>IF(AU560="S",IF(Q560="1. Aceitou o programa",R560-B560,0),0)</f>
        <v>10</v>
      </c>
      <c r="AR560" s="45">
        <f>IF(AU560="S",IF(AND(S560&lt;&gt;"",R560&lt;&gt;""),S560-R560,0),0)</f>
        <v>0</v>
      </c>
      <c r="AS560" s="45">
        <f>IF(AU560="S",IF(Q560="1. Aceitou o programa",IF(OR(X560="Não se Aplica",X560=""),IF(OR(W560="Não se Aplica",W560=""),0,W560-V560),AVERAGE(X560-W560,W560-V560)),0),0)</f>
        <v>0</v>
      </c>
      <c r="AT560" s="45">
        <f>IF(AU560="S",IF(AND(Q560="1. Aceitou o programa",AB560="Realizada"),IFERROR(IF(AA560="",0,AA560-R560),0),0),0)</f>
        <v>0</v>
      </c>
      <c r="AU560" s="45" t="str">
        <f>_xlfn.XLOOKUP(U560,'Lista Suspensa'!$AA$20:$AA$23,'Lista Suspensa'!$AB$20:$AB$23,"N/A")</f>
        <v>S</v>
      </c>
    </row>
    <row r="561" spans="1:47" ht="12" customHeight="1" x14ac:dyDescent="0.3">
      <c r="A561" s="87" t="s">
        <v>47</v>
      </c>
      <c r="B561" s="88">
        <v>46104</v>
      </c>
      <c r="C561" s="89" t="s">
        <v>48</v>
      </c>
      <c r="D561" s="89" t="s">
        <v>49</v>
      </c>
      <c r="E561" s="189">
        <v>79008733</v>
      </c>
      <c r="F561" s="182" t="s">
        <v>1732</v>
      </c>
      <c r="G561" s="90">
        <v>11590829875</v>
      </c>
      <c r="H561" s="91">
        <v>24147</v>
      </c>
      <c r="I561" s="89"/>
      <c r="J561" s="89" t="s">
        <v>84</v>
      </c>
      <c r="K561" s="89" t="s">
        <v>52</v>
      </c>
      <c r="L561" s="89" t="s">
        <v>85</v>
      </c>
      <c r="M561" s="89" t="s">
        <v>1733</v>
      </c>
      <c r="N561" s="89" t="s">
        <v>137</v>
      </c>
      <c r="O561" s="92" t="s">
        <v>1734</v>
      </c>
      <c r="P561" s="93" t="s">
        <v>57</v>
      </c>
      <c r="Q561" s="110" t="s">
        <v>58</v>
      </c>
      <c r="R561" s="94">
        <v>46114</v>
      </c>
      <c r="S561" s="95"/>
      <c r="T561" s="95" t="s">
        <v>59</v>
      </c>
      <c r="U561" s="95" t="s">
        <v>60</v>
      </c>
      <c r="V561" s="91">
        <v>46114</v>
      </c>
      <c r="W561" s="91" t="s">
        <v>432</v>
      </c>
      <c r="X561" s="91" t="s">
        <v>432</v>
      </c>
      <c r="Y561" s="96"/>
      <c r="Z561" s="89" t="s">
        <v>62</v>
      </c>
      <c r="AA561" s="95"/>
      <c r="AB561" s="95" t="s">
        <v>63</v>
      </c>
      <c r="AC561" s="95" t="s">
        <v>63</v>
      </c>
      <c r="AD561" s="95" t="s">
        <v>63</v>
      </c>
      <c r="AE561" s="95" t="s">
        <v>63</v>
      </c>
      <c r="AF561" s="95" t="s">
        <v>63</v>
      </c>
      <c r="AG561" s="194"/>
      <c r="AH561" s="95" t="s">
        <v>63</v>
      </c>
      <c r="AI561" s="97"/>
      <c r="AJ561" s="97" t="s">
        <v>65</v>
      </c>
      <c r="AK561" s="97" t="s">
        <v>66</v>
      </c>
      <c r="AL561" s="45" t="s">
        <v>67</v>
      </c>
      <c r="AM561" s="160" t="str">
        <f>MONTH(B561)&amp;"/"&amp;YEAR(B561)</f>
        <v>3/2026</v>
      </c>
      <c r="AN561" s="45">
        <f>WEEKNUM(B561)-WEEKNUM(EOMONTH(B561,-1)+1)+1</f>
        <v>4</v>
      </c>
      <c r="AO561" s="45" t="str">
        <f>MONTH(R561)&amp;"/"&amp;YEAR(R561)</f>
        <v>4/2026</v>
      </c>
      <c r="AP561" s="45">
        <f>WEEKNUM(R561)-WEEKNUM(EOMONTH(R561,-1)+1)+1</f>
        <v>1</v>
      </c>
      <c r="AQ561" s="45">
        <f>IF(AU561="S",IF(Q561="1. Aceitou o programa",R561-B561,0),0)</f>
        <v>10</v>
      </c>
      <c r="AR561" s="45">
        <f>IF(AU561="S",IF(AND(S561&lt;&gt;"",R561&lt;&gt;""),S561-R561,0),0)</f>
        <v>0</v>
      </c>
      <c r="AS561" s="45">
        <f>IF(AU561="S",IF(Q561="1. Aceitou o programa",IF(OR(X561="Não se Aplica",X561=""),IF(OR(W561="Não se Aplica",W561=""),0,W561-V561),AVERAGE(X561-W561,W561-V561)),0),0)</f>
        <v>0</v>
      </c>
      <c r="AT561" s="45">
        <f>IF(AU561="S",IF(AND(Q561="1. Aceitou o programa",AB561="Realizada"),IFERROR(IF(AA561="",0,AA561-R561),0),0),0)</f>
        <v>0</v>
      </c>
      <c r="AU561" s="45" t="str">
        <f>_xlfn.XLOOKUP(U561,'Lista Suspensa'!$AA$20:$AA$23,'Lista Suspensa'!$AB$20:$AB$23,"N/A")</f>
        <v>S</v>
      </c>
    </row>
    <row r="562" spans="1:47" ht="12" customHeight="1" x14ac:dyDescent="0.3">
      <c r="A562" s="87" t="s">
        <v>47</v>
      </c>
      <c r="B562" s="88">
        <v>46104</v>
      </c>
      <c r="C562" s="89" t="s">
        <v>48</v>
      </c>
      <c r="D562" s="89" t="s">
        <v>49</v>
      </c>
      <c r="E562" s="189">
        <v>82512593</v>
      </c>
      <c r="F562" s="182" t="s">
        <v>1735</v>
      </c>
      <c r="G562" s="90">
        <v>9820649773</v>
      </c>
      <c r="H562" s="91">
        <v>29302</v>
      </c>
      <c r="I562" s="89"/>
      <c r="J562" s="89" t="s">
        <v>84</v>
      </c>
      <c r="K562" s="89" t="s">
        <v>76</v>
      </c>
      <c r="L562" s="89" t="s">
        <v>95</v>
      </c>
      <c r="M562" s="89" t="s">
        <v>445</v>
      </c>
      <c r="N562" s="89" t="s">
        <v>137</v>
      </c>
      <c r="O562" s="92" t="s">
        <v>1736</v>
      </c>
      <c r="P562" s="93" t="s">
        <v>57</v>
      </c>
      <c r="Q562" s="110" t="s">
        <v>58</v>
      </c>
      <c r="R562" s="94">
        <v>46114</v>
      </c>
      <c r="S562" s="95"/>
      <c r="T562" s="95" t="s">
        <v>59</v>
      </c>
      <c r="U562" s="95" t="s">
        <v>60</v>
      </c>
      <c r="V562" s="91">
        <v>46114</v>
      </c>
      <c r="W562" s="91" t="s">
        <v>432</v>
      </c>
      <c r="X562" s="91" t="s">
        <v>432</v>
      </c>
      <c r="Y562" s="96"/>
      <c r="Z562" s="89" t="s">
        <v>62</v>
      </c>
      <c r="AA562" s="95"/>
      <c r="AB562" s="95" t="s">
        <v>63</v>
      </c>
      <c r="AC562" s="95" t="s">
        <v>63</v>
      </c>
      <c r="AD562" s="95" t="s">
        <v>63</v>
      </c>
      <c r="AE562" s="95" t="s">
        <v>63</v>
      </c>
      <c r="AF562" s="95" t="s">
        <v>63</v>
      </c>
      <c r="AG562" s="194"/>
      <c r="AH562" s="95" t="s">
        <v>63</v>
      </c>
      <c r="AI562" s="97"/>
      <c r="AJ562" s="97" t="s">
        <v>65</v>
      </c>
      <c r="AK562" s="97" t="s">
        <v>66</v>
      </c>
      <c r="AL562" s="45" t="s">
        <v>67</v>
      </c>
      <c r="AM562" s="160" t="str">
        <f>MONTH(B562)&amp;"/"&amp;YEAR(B562)</f>
        <v>3/2026</v>
      </c>
      <c r="AN562" s="45">
        <f>WEEKNUM(B562)-WEEKNUM(EOMONTH(B562,-1)+1)+1</f>
        <v>4</v>
      </c>
      <c r="AO562" s="45" t="str">
        <f>MONTH(R562)&amp;"/"&amp;YEAR(R562)</f>
        <v>4/2026</v>
      </c>
      <c r="AP562" s="45">
        <f>WEEKNUM(R562)-WEEKNUM(EOMONTH(R562,-1)+1)+1</f>
        <v>1</v>
      </c>
      <c r="AQ562" s="45">
        <f>IF(AU562="S",IF(Q562="1. Aceitou o programa",R562-B562,0),0)</f>
        <v>10</v>
      </c>
      <c r="AR562" s="45">
        <f>IF(AU562="S",IF(AND(S562&lt;&gt;"",R562&lt;&gt;""),S562-R562,0),0)</f>
        <v>0</v>
      </c>
      <c r="AS562" s="45">
        <f>IF(AU562="S",IF(Q562="1. Aceitou o programa",IF(OR(X562="Não se Aplica",X562=""),IF(OR(W562="Não se Aplica",W562=""),0,W562-V562),AVERAGE(X562-W562,W562-V562)),0),0)</f>
        <v>0</v>
      </c>
      <c r="AT562" s="45">
        <f>IF(AU562="S",IF(AND(Q562="1. Aceitou o programa",AB562="Realizada"),IFERROR(IF(AA562="",0,AA562-R562),0),0),0)</f>
        <v>0</v>
      </c>
      <c r="AU562" s="45" t="str">
        <f>_xlfn.XLOOKUP(U562,'Lista Suspensa'!$AA$20:$AA$23,'Lista Suspensa'!$AB$20:$AB$23,"N/A")</f>
        <v>S</v>
      </c>
    </row>
    <row r="563" spans="1:47" ht="12" customHeight="1" x14ac:dyDescent="0.3">
      <c r="A563" s="87" t="s">
        <v>47</v>
      </c>
      <c r="B563" s="88">
        <v>46104</v>
      </c>
      <c r="C563" s="89" t="s">
        <v>48</v>
      </c>
      <c r="D563" s="89" t="s">
        <v>49</v>
      </c>
      <c r="E563" s="189">
        <v>87238944</v>
      </c>
      <c r="F563" s="182" t="s">
        <v>1737</v>
      </c>
      <c r="G563" s="90">
        <v>4266272707</v>
      </c>
      <c r="H563" s="91">
        <v>25710</v>
      </c>
      <c r="I563" s="89"/>
      <c r="J563" s="89" t="s">
        <v>51</v>
      </c>
      <c r="K563" s="89" t="s">
        <v>76</v>
      </c>
      <c r="L563" s="89" t="s">
        <v>95</v>
      </c>
      <c r="M563" s="89" t="s">
        <v>1592</v>
      </c>
      <c r="N563" s="89" t="s">
        <v>137</v>
      </c>
      <c r="O563" s="92" t="s">
        <v>1738</v>
      </c>
      <c r="P563" s="93" t="s">
        <v>57</v>
      </c>
      <c r="Q563" s="110" t="s">
        <v>58</v>
      </c>
      <c r="R563" s="94">
        <v>46114</v>
      </c>
      <c r="S563" s="95"/>
      <c r="T563" s="95" t="s">
        <v>59</v>
      </c>
      <c r="U563" s="95" t="s">
        <v>60</v>
      </c>
      <c r="V563" s="91">
        <v>46114</v>
      </c>
      <c r="W563" s="91" t="s">
        <v>432</v>
      </c>
      <c r="X563" s="91" t="s">
        <v>432</v>
      </c>
      <c r="Y563" s="96"/>
      <c r="Z563" s="89" t="s">
        <v>62</v>
      </c>
      <c r="AA563" s="95"/>
      <c r="AB563" s="95" t="s">
        <v>63</v>
      </c>
      <c r="AC563" s="95" t="s">
        <v>63</v>
      </c>
      <c r="AD563" s="95" t="s">
        <v>63</v>
      </c>
      <c r="AE563" s="95" t="s">
        <v>63</v>
      </c>
      <c r="AF563" s="95" t="s">
        <v>63</v>
      </c>
      <c r="AG563" s="194"/>
      <c r="AH563" s="95" t="s">
        <v>63</v>
      </c>
      <c r="AI563" s="97"/>
      <c r="AJ563" s="97" t="s">
        <v>65</v>
      </c>
      <c r="AK563" s="97" t="s">
        <v>66</v>
      </c>
      <c r="AL563" s="45" t="s">
        <v>67</v>
      </c>
      <c r="AM563" s="160" t="str">
        <f>MONTH(B563)&amp;"/"&amp;YEAR(B563)</f>
        <v>3/2026</v>
      </c>
      <c r="AN563" s="45">
        <f>WEEKNUM(B563)-WEEKNUM(EOMONTH(B563,-1)+1)+1</f>
        <v>4</v>
      </c>
      <c r="AO563" s="45" t="str">
        <f>MONTH(R563)&amp;"/"&amp;YEAR(R563)</f>
        <v>4/2026</v>
      </c>
      <c r="AP563" s="45">
        <f>WEEKNUM(R563)-WEEKNUM(EOMONTH(R563,-1)+1)+1</f>
        <v>1</v>
      </c>
      <c r="AQ563" s="45">
        <f>IF(AU563="S",IF(Q563="1. Aceitou o programa",R563-B563,0),0)</f>
        <v>10</v>
      </c>
      <c r="AR563" s="45">
        <f>IF(AU563="S",IF(AND(S563&lt;&gt;"",R563&lt;&gt;""),S563-R563,0),0)</f>
        <v>0</v>
      </c>
      <c r="AS563" s="45">
        <f>IF(AU563="S",IF(Q563="1. Aceitou o programa",IF(OR(X563="Não se Aplica",X563=""),IF(OR(W563="Não se Aplica",W563=""),0,W563-V563),AVERAGE(X563-W563,W563-V563)),0),0)</f>
        <v>0</v>
      </c>
      <c r="AT563" s="45">
        <f>IF(AU563="S",IF(AND(Q563="1. Aceitou o programa",AB563="Realizada"),IFERROR(IF(AA563="",0,AA563-R563),0),0),0)</f>
        <v>0</v>
      </c>
      <c r="AU563" s="45" t="str">
        <f>_xlfn.XLOOKUP(U563,'Lista Suspensa'!$AA$20:$AA$23,'Lista Suspensa'!$AB$20:$AB$23,"N/A")</f>
        <v>S</v>
      </c>
    </row>
    <row r="564" spans="1:47" ht="12" customHeight="1" x14ac:dyDescent="0.3">
      <c r="A564" s="87" t="s">
        <v>47</v>
      </c>
      <c r="B564" s="88">
        <v>46104</v>
      </c>
      <c r="C564" s="89" t="s">
        <v>48</v>
      </c>
      <c r="D564" s="89" t="s">
        <v>49</v>
      </c>
      <c r="E564" s="189">
        <v>76654176</v>
      </c>
      <c r="F564" s="182" t="s">
        <v>1739</v>
      </c>
      <c r="G564" s="90">
        <v>36662727890</v>
      </c>
      <c r="H564" s="91">
        <v>31843</v>
      </c>
      <c r="I564" s="89"/>
      <c r="J564" s="89" t="s">
        <v>51</v>
      </c>
      <c r="K564" s="89" t="s">
        <v>52</v>
      </c>
      <c r="L564" s="89" t="s">
        <v>85</v>
      </c>
      <c r="M564" s="89" t="s">
        <v>1586</v>
      </c>
      <c r="N564" s="89" t="s">
        <v>159</v>
      </c>
      <c r="O564" s="92" t="s">
        <v>1740</v>
      </c>
      <c r="P564" s="93" t="s">
        <v>57</v>
      </c>
      <c r="Q564" s="110" t="s">
        <v>58</v>
      </c>
      <c r="R564" s="94">
        <v>46114</v>
      </c>
      <c r="S564" s="95"/>
      <c r="T564" s="95" t="s">
        <v>59</v>
      </c>
      <c r="U564" s="95" t="s">
        <v>60</v>
      </c>
      <c r="V564" s="91">
        <v>46114</v>
      </c>
      <c r="W564" s="91" t="s">
        <v>432</v>
      </c>
      <c r="X564" s="91" t="s">
        <v>432</v>
      </c>
      <c r="Y564" s="96"/>
      <c r="Z564" s="89" t="s">
        <v>62</v>
      </c>
      <c r="AA564" s="95"/>
      <c r="AB564" s="95" t="s">
        <v>63</v>
      </c>
      <c r="AC564" s="95" t="s">
        <v>63</v>
      </c>
      <c r="AD564" s="95" t="s">
        <v>63</v>
      </c>
      <c r="AE564" s="95" t="s">
        <v>63</v>
      </c>
      <c r="AF564" s="95" t="s">
        <v>63</v>
      </c>
      <c r="AG564" s="194"/>
      <c r="AH564" s="95" t="s">
        <v>63</v>
      </c>
      <c r="AI564" s="97"/>
      <c r="AJ564" s="97" t="s">
        <v>65</v>
      </c>
      <c r="AK564" s="97" t="s">
        <v>66</v>
      </c>
      <c r="AL564" s="45" t="s">
        <v>67</v>
      </c>
      <c r="AM564" s="160" t="str">
        <f>MONTH(B564)&amp;"/"&amp;YEAR(B564)</f>
        <v>3/2026</v>
      </c>
      <c r="AN564" s="45">
        <f>WEEKNUM(B564)-WEEKNUM(EOMONTH(B564,-1)+1)+1</f>
        <v>4</v>
      </c>
      <c r="AO564" s="45" t="str">
        <f>MONTH(R564)&amp;"/"&amp;YEAR(R564)</f>
        <v>4/2026</v>
      </c>
      <c r="AP564" s="45">
        <f>WEEKNUM(R564)-WEEKNUM(EOMONTH(R564,-1)+1)+1</f>
        <v>1</v>
      </c>
      <c r="AQ564" s="45">
        <f>IF(AU564="S",IF(Q564="1. Aceitou o programa",R564-B564,0),0)</f>
        <v>10</v>
      </c>
      <c r="AR564" s="45">
        <f>IF(AU564="S",IF(AND(S564&lt;&gt;"",R564&lt;&gt;""),S564-R564,0),0)</f>
        <v>0</v>
      </c>
      <c r="AS564" s="45">
        <f>IF(AU564="S",IF(Q564="1. Aceitou o programa",IF(OR(X564="Não se Aplica",X564=""),IF(OR(W564="Não se Aplica",W564=""),0,W564-V564),AVERAGE(X564-W564,W564-V564)),0),0)</f>
        <v>0</v>
      </c>
      <c r="AT564" s="45">
        <f>IF(AU564="S",IF(AND(Q564="1. Aceitou o programa",AB564="Realizada"),IFERROR(IF(AA564="",0,AA564-R564),0),0),0)</f>
        <v>0</v>
      </c>
      <c r="AU564" s="45" t="str">
        <f>_xlfn.XLOOKUP(U564,'Lista Suspensa'!$AA$20:$AA$23,'Lista Suspensa'!$AB$20:$AB$23,"N/A")</f>
        <v>S</v>
      </c>
    </row>
    <row r="565" spans="1:47" ht="12" customHeight="1" x14ac:dyDescent="0.3">
      <c r="A565" s="87" t="s">
        <v>47</v>
      </c>
      <c r="B565" s="88">
        <v>46104</v>
      </c>
      <c r="C565" s="89" t="s">
        <v>48</v>
      </c>
      <c r="D565" s="89" t="s">
        <v>49</v>
      </c>
      <c r="E565" s="189">
        <v>77689382</v>
      </c>
      <c r="F565" s="182" t="s">
        <v>1741</v>
      </c>
      <c r="G565" s="90">
        <v>42988299870</v>
      </c>
      <c r="H565" s="91">
        <v>38045</v>
      </c>
      <c r="I565" s="89"/>
      <c r="J565" s="89" t="s">
        <v>51</v>
      </c>
      <c r="K565" s="89" t="s">
        <v>52</v>
      </c>
      <c r="L565" s="89" t="s">
        <v>85</v>
      </c>
      <c r="M565" s="89" t="s">
        <v>218</v>
      </c>
      <c r="N565" s="89" t="s">
        <v>159</v>
      </c>
      <c r="O565" s="92" t="s">
        <v>1742</v>
      </c>
      <c r="P565" s="93" t="s">
        <v>57</v>
      </c>
      <c r="Q565" s="110" t="s">
        <v>58</v>
      </c>
      <c r="R565" s="94">
        <v>46114</v>
      </c>
      <c r="S565" s="95"/>
      <c r="T565" s="95" t="s">
        <v>59</v>
      </c>
      <c r="U565" s="95" t="s">
        <v>60</v>
      </c>
      <c r="V565" s="91">
        <v>46114</v>
      </c>
      <c r="W565" s="91" t="s">
        <v>432</v>
      </c>
      <c r="X565" s="91" t="s">
        <v>432</v>
      </c>
      <c r="Y565" s="96"/>
      <c r="Z565" s="89" t="s">
        <v>62</v>
      </c>
      <c r="AA565" s="95"/>
      <c r="AB565" s="95" t="s">
        <v>63</v>
      </c>
      <c r="AC565" s="95" t="s">
        <v>63</v>
      </c>
      <c r="AD565" s="95" t="s">
        <v>63</v>
      </c>
      <c r="AE565" s="95" t="s">
        <v>63</v>
      </c>
      <c r="AF565" s="95" t="s">
        <v>63</v>
      </c>
      <c r="AG565" s="194"/>
      <c r="AH565" s="95" t="s">
        <v>63</v>
      </c>
      <c r="AI565" s="97"/>
      <c r="AJ565" s="97" t="s">
        <v>65</v>
      </c>
      <c r="AK565" s="97" t="s">
        <v>66</v>
      </c>
      <c r="AL565" s="45" t="s">
        <v>67</v>
      </c>
      <c r="AM565" s="160" t="str">
        <f>MONTH(B565)&amp;"/"&amp;YEAR(B565)</f>
        <v>3/2026</v>
      </c>
      <c r="AN565" s="45">
        <f>WEEKNUM(B565)-WEEKNUM(EOMONTH(B565,-1)+1)+1</f>
        <v>4</v>
      </c>
      <c r="AO565" s="45" t="str">
        <f>MONTH(R565)&amp;"/"&amp;YEAR(R565)</f>
        <v>4/2026</v>
      </c>
      <c r="AP565" s="45">
        <f>WEEKNUM(R565)-WEEKNUM(EOMONTH(R565,-1)+1)+1</f>
        <v>1</v>
      </c>
      <c r="AQ565" s="45">
        <f>IF(AU565="S",IF(Q565="1. Aceitou o programa",R565-B565,0),0)</f>
        <v>10</v>
      </c>
      <c r="AR565" s="45">
        <f>IF(AU565="S",IF(AND(S565&lt;&gt;"",R565&lt;&gt;""),S565-R565,0),0)</f>
        <v>0</v>
      </c>
      <c r="AS565" s="45">
        <f>IF(AU565="S",IF(Q565="1. Aceitou o programa",IF(OR(X565="Não se Aplica",X565=""),IF(OR(W565="Não se Aplica",W565=""),0,W565-V565),AVERAGE(X565-W565,W565-V565)),0),0)</f>
        <v>0</v>
      </c>
      <c r="AT565" s="45">
        <f>IF(AU565="S",IF(AND(Q565="1. Aceitou o programa",AB565="Realizada"),IFERROR(IF(AA565="",0,AA565-R565),0),0),0)</f>
        <v>0</v>
      </c>
      <c r="AU565" s="45" t="str">
        <f>_xlfn.XLOOKUP(U565,'Lista Suspensa'!$AA$20:$AA$23,'Lista Suspensa'!$AB$20:$AB$23,"N/A")</f>
        <v>S</v>
      </c>
    </row>
    <row r="566" spans="1:47" ht="12" customHeight="1" x14ac:dyDescent="0.3">
      <c r="A566" s="87" t="s">
        <v>47</v>
      </c>
      <c r="B566" s="88">
        <v>46104</v>
      </c>
      <c r="C566" s="89" t="s">
        <v>48</v>
      </c>
      <c r="D566" s="89" t="s">
        <v>49</v>
      </c>
      <c r="E566" s="189">
        <v>76745753</v>
      </c>
      <c r="F566" s="182" t="s">
        <v>1743</v>
      </c>
      <c r="G566" s="90">
        <v>67325599749</v>
      </c>
      <c r="H566" s="91">
        <v>17597</v>
      </c>
      <c r="I566" s="89"/>
      <c r="J566" s="89" t="s">
        <v>84</v>
      </c>
      <c r="K566" s="89" t="s">
        <v>76</v>
      </c>
      <c r="L566" s="89" t="s">
        <v>95</v>
      </c>
      <c r="M566" s="89" t="s">
        <v>1592</v>
      </c>
      <c r="N566" s="89" t="s">
        <v>159</v>
      </c>
      <c r="O566" s="92" t="s">
        <v>1744</v>
      </c>
      <c r="P566" s="93" t="s">
        <v>57</v>
      </c>
      <c r="Q566" s="110" t="s">
        <v>58</v>
      </c>
      <c r="R566" s="94">
        <v>46114</v>
      </c>
      <c r="S566" s="95"/>
      <c r="T566" s="95" t="s">
        <v>59</v>
      </c>
      <c r="U566" s="95" t="s">
        <v>60</v>
      </c>
      <c r="V566" s="91">
        <v>46114</v>
      </c>
      <c r="W566" s="91" t="s">
        <v>432</v>
      </c>
      <c r="X566" s="91" t="s">
        <v>432</v>
      </c>
      <c r="Y566" s="96"/>
      <c r="Z566" s="89" t="s">
        <v>62</v>
      </c>
      <c r="AA566" s="95"/>
      <c r="AB566" s="95" t="s">
        <v>63</v>
      </c>
      <c r="AC566" s="95" t="s">
        <v>63</v>
      </c>
      <c r="AD566" s="95" t="s">
        <v>63</v>
      </c>
      <c r="AE566" s="95" t="s">
        <v>63</v>
      </c>
      <c r="AF566" s="95" t="s">
        <v>63</v>
      </c>
      <c r="AG566" s="194"/>
      <c r="AH566" s="95" t="s">
        <v>63</v>
      </c>
      <c r="AI566" s="97"/>
      <c r="AJ566" s="97" t="s">
        <v>65</v>
      </c>
      <c r="AK566" s="97" t="s">
        <v>66</v>
      </c>
      <c r="AL566" s="45" t="s">
        <v>67</v>
      </c>
      <c r="AM566" s="160" t="str">
        <f>MONTH(B566)&amp;"/"&amp;YEAR(B566)</f>
        <v>3/2026</v>
      </c>
      <c r="AN566" s="45">
        <f>WEEKNUM(B566)-WEEKNUM(EOMONTH(B566,-1)+1)+1</f>
        <v>4</v>
      </c>
      <c r="AO566" s="45" t="str">
        <f>MONTH(R566)&amp;"/"&amp;YEAR(R566)</f>
        <v>4/2026</v>
      </c>
      <c r="AP566" s="45">
        <f>WEEKNUM(R566)-WEEKNUM(EOMONTH(R566,-1)+1)+1</f>
        <v>1</v>
      </c>
      <c r="AQ566" s="45">
        <f>IF(AU566="S",IF(Q566="1. Aceitou o programa",R566-B566,0),0)</f>
        <v>10</v>
      </c>
      <c r="AR566" s="45">
        <f>IF(AU566="S",IF(AND(S566&lt;&gt;"",R566&lt;&gt;""),S566-R566,0),0)</f>
        <v>0</v>
      </c>
      <c r="AS566" s="45">
        <f>IF(AU566="S",IF(Q566="1. Aceitou o programa",IF(OR(X566="Não se Aplica",X566=""),IF(OR(W566="Não se Aplica",W566=""),0,W566-V566),AVERAGE(X566-W566,W566-V566)),0),0)</f>
        <v>0</v>
      </c>
      <c r="AT566" s="45">
        <f>IF(AU566="S",IF(AND(Q566="1. Aceitou o programa",AB566="Realizada"),IFERROR(IF(AA566="",0,AA566-R566),0),0),0)</f>
        <v>0</v>
      </c>
      <c r="AU566" s="45" t="str">
        <f>_xlfn.XLOOKUP(U566,'Lista Suspensa'!$AA$20:$AA$23,'Lista Suspensa'!$AB$20:$AB$23,"N/A")</f>
        <v>S</v>
      </c>
    </row>
    <row r="567" spans="1:47" ht="12" customHeight="1" x14ac:dyDescent="0.3">
      <c r="A567" s="87" t="s">
        <v>47</v>
      </c>
      <c r="B567" s="88">
        <v>46104</v>
      </c>
      <c r="C567" s="89" t="s">
        <v>48</v>
      </c>
      <c r="D567" s="89" t="s">
        <v>49</v>
      </c>
      <c r="E567" s="189">
        <v>76789946</v>
      </c>
      <c r="F567" s="182" t="s">
        <v>1745</v>
      </c>
      <c r="G567" s="90">
        <v>27482147810</v>
      </c>
      <c r="H567" s="91">
        <v>27893</v>
      </c>
      <c r="I567" s="89"/>
      <c r="J567" s="89" t="s">
        <v>51</v>
      </c>
      <c r="K567" s="89" t="s">
        <v>52</v>
      </c>
      <c r="L567" s="89" t="s">
        <v>53</v>
      </c>
      <c r="M567" s="89" t="s">
        <v>1746</v>
      </c>
      <c r="N567" s="89" t="s">
        <v>159</v>
      </c>
      <c r="O567" s="92" t="s">
        <v>1747</v>
      </c>
      <c r="P567" s="93" t="s">
        <v>57</v>
      </c>
      <c r="Q567" s="110" t="s">
        <v>58</v>
      </c>
      <c r="R567" s="94">
        <v>46114</v>
      </c>
      <c r="S567" s="95"/>
      <c r="T567" s="95" t="s">
        <v>59</v>
      </c>
      <c r="U567" s="95" t="s">
        <v>60</v>
      </c>
      <c r="V567" s="91">
        <v>46114</v>
      </c>
      <c r="W567" s="91" t="s">
        <v>432</v>
      </c>
      <c r="X567" s="91" t="s">
        <v>432</v>
      </c>
      <c r="Y567" s="96"/>
      <c r="Z567" s="89" t="s">
        <v>62</v>
      </c>
      <c r="AA567" s="95"/>
      <c r="AB567" s="95" t="s">
        <v>63</v>
      </c>
      <c r="AC567" s="95" t="s">
        <v>63</v>
      </c>
      <c r="AD567" s="95" t="s">
        <v>63</v>
      </c>
      <c r="AE567" s="95" t="s">
        <v>63</v>
      </c>
      <c r="AF567" s="95" t="s">
        <v>63</v>
      </c>
      <c r="AG567" s="194"/>
      <c r="AH567" s="95" t="s">
        <v>63</v>
      </c>
      <c r="AI567" s="97"/>
      <c r="AJ567" s="97" t="s">
        <v>65</v>
      </c>
      <c r="AK567" s="97" t="s">
        <v>66</v>
      </c>
      <c r="AL567" s="45" t="s">
        <v>67</v>
      </c>
      <c r="AM567" s="160" t="str">
        <f>MONTH(B567)&amp;"/"&amp;YEAR(B567)</f>
        <v>3/2026</v>
      </c>
      <c r="AN567" s="45">
        <f>WEEKNUM(B567)-WEEKNUM(EOMONTH(B567,-1)+1)+1</f>
        <v>4</v>
      </c>
      <c r="AO567" s="45" t="str">
        <f>MONTH(R567)&amp;"/"&amp;YEAR(R567)</f>
        <v>4/2026</v>
      </c>
      <c r="AP567" s="45">
        <f>WEEKNUM(R567)-WEEKNUM(EOMONTH(R567,-1)+1)+1</f>
        <v>1</v>
      </c>
      <c r="AQ567" s="45">
        <f>IF(AU567="S",IF(Q567="1. Aceitou o programa",R567-B567,0),0)</f>
        <v>10</v>
      </c>
      <c r="AR567" s="45">
        <f>IF(AU567="S",IF(AND(S567&lt;&gt;"",R567&lt;&gt;""),S567-R567,0),0)</f>
        <v>0</v>
      </c>
      <c r="AS567" s="45">
        <f>IF(AU567="S",IF(Q567="1. Aceitou o programa",IF(OR(X567="Não se Aplica",X567=""),IF(OR(W567="Não se Aplica",W567=""),0,W567-V567),AVERAGE(X567-W567,W567-V567)),0),0)</f>
        <v>0</v>
      </c>
      <c r="AT567" s="45">
        <f>IF(AU567="S",IF(AND(Q567="1. Aceitou o programa",AB567="Realizada"),IFERROR(IF(AA567="",0,AA567-R567),0),0),0)</f>
        <v>0</v>
      </c>
      <c r="AU567" s="45" t="str">
        <f>_xlfn.XLOOKUP(U567,'Lista Suspensa'!$AA$20:$AA$23,'Lista Suspensa'!$AB$20:$AB$23,"N/A")</f>
        <v>S</v>
      </c>
    </row>
    <row r="568" spans="1:47" ht="12" customHeight="1" x14ac:dyDescent="0.3">
      <c r="A568" s="87" t="s">
        <v>47</v>
      </c>
      <c r="B568" s="88">
        <v>46104</v>
      </c>
      <c r="C568" s="89" t="s">
        <v>48</v>
      </c>
      <c r="D568" s="89" t="s">
        <v>49</v>
      </c>
      <c r="E568" s="189">
        <v>83192636</v>
      </c>
      <c r="F568" s="182" t="s">
        <v>1748</v>
      </c>
      <c r="G568" s="90">
        <v>29719492813</v>
      </c>
      <c r="H568" s="91">
        <v>29366</v>
      </c>
      <c r="I568" s="89"/>
      <c r="J568" s="89" t="s">
        <v>51</v>
      </c>
      <c r="K568" s="89" t="s">
        <v>52</v>
      </c>
      <c r="L568" s="89" t="s">
        <v>53</v>
      </c>
      <c r="M568" s="89" t="s">
        <v>238</v>
      </c>
      <c r="N568" s="89" t="s">
        <v>159</v>
      </c>
      <c r="O568" s="92" t="s">
        <v>1749</v>
      </c>
      <c r="P568" s="93" t="s">
        <v>57</v>
      </c>
      <c r="Q568" s="110" t="s">
        <v>58</v>
      </c>
      <c r="R568" s="94">
        <v>46114</v>
      </c>
      <c r="S568" s="95"/>
      <c r="T568" s="95" t="s">
        <v>59</v>
      </c>
      <c r="U568" s="95" t="s">
        <v>60</v>
      </c>
      <c r="V568" s="91">
        <v>46114</v>
      </c>
      <c r="W568" s="91" t="s">
        <v>432</v>
      </c>
      <c r="X568" s="91" t="s">
        <v>432</v>
      </c>
      <c r="Y568" s="96"/>
      <c r="Z568" s="89" t="s">
        <v>62</v>
      </c>
      <c r="AA568" s="95"/>
      <c r="AB568" s="95" t="s">
        <v>63</v>
      </c>
      <c r="AC568" s="95" t="s">
        <v>63</v>
      </c>
      <c r="AD568" s="95" t="s">
        <v>63</v>
      </c>
      <c r="AE568" s="95" t="s">
        <v>63</v>
      </c>
      <c r="AF568" s="95" t="s">
        <v>63</v>
      </c>
      <c r="AG568" s="194"/>
      <c r="AH568" s="95" t="s">
        <v>63</v>
      </c>
      <c r="AI568" s="97"/>
      <c r="AJ568" s="97" t="s">
        <v>65</v>
      </c>
      <c r="AK568" s="97" t="s">
        <v>66</v>
      </c>
      <c r="AL568" s="45" t="s">
        <v>67</v>
      </c>
      <c r="AM568" s="160" t="str">
        <f>MONTH(B568)&amp;"/"&amp;YEAR(B568)</f>
        <v>3/2026</v>
      </c>
      <c r="AN568" s="45">
        <f>WEEKNUM(B568)-WEEKNUM(EOMONTH(B568,-1)+1)+1</f>
        <v>4</v>
      </c>
      <c r="AO568" s="45" t="str">
        <f>MONTH(R568)&amp;"/"&amp;YEAR(R568)</f>
        <v>4/2026</v>
      </c>
      <c r="AP568" s="45">
        <f>WEEKNUM(R568)-WEEKNUM(EOMONTH(R568,-1)+1)+1</f>
        <v>1</v>
      </c>
      <c r="AQ568" s="45">
        <f>IF(AU568="S",IF(Q568="1. Aceitou o programa",R568-B568,0),0)</f>
        <v>10</v>
      </c>
      <c r="AR568" s="45">
        <f>IF(AU568="S",IF(AND(S568&lt;&gt;"",R568&lt;&gt;""),S568-R568,0),0)</f>
        <v>0</v>
      </c>
      <c r="AS568" s="45">
        <f>IF(AU568="S",IF(Q568="1. Aceitou o programa",IF(OR(X568="Não se Aplica",X568=""),IF(OR(W568="Não se Aplica",W568=""),0,W568-V568),AVERAGE(X568-W568,W568-V568)),0),0)</f>
        <v>0</v>
      </c>
      <c r="AT568" s="45">
        <f>IF(AU568="S",IF(AND(Q568="1. Aceitou o programa",AB568="Realizada"),IFERROR(IF(AA568="",0,AA568-R568),0),0),0)</f>
        <v>0</v>
      </c>
      <c r="AU568" s="45" t="str">
        <f>_xlfn.XLOOKUP(U568,'Lista Suspensa'!$AA$20:$AA$23,'Lista Suspensa'!$AB$20:$AB$23,"N/A")</f>
        <v>S</v>
      </c>
    </row>
    <row r="569" spans="1:47" ht="12" customHeight="1" x14ac:dyDescent="0.3">
      <c r="A569" s="87" t="s">
        <v>47</v>
      </c>
      <c r="B569" s="88">
        <v>46104</v>
      </c>
      <c r="C569" s="89" t="s">
        <v>48</v>
      </c>
      <c r="D569" s="89" t="s">
        <v>49</v>
      </c>
      <c r="E569" s="189">
        <v>76839915</v>
      </c>
      <c r="F569" s="182" t="s">
        <v>1750</v>
      </c>
      <c r="G569" s="90">
        <v>5250696821</v>
      </c>
      <c r="H569" s="91">
        <v>21025</v>
      </c>
      <c r="I569" s="89"/>
      <c r="J569" s="89" t="s">
        <v>51</v>
      </c>
      <c r="K569" s="89" t="s">
        <v>76</v>
      </c>
      <c r="L569" s="89" t="s">
        <v>95</v>
      </c>
      <c r="M569" s="89" t="s">
        <v>1751</v>
      </c>
      <c r="N569" s="89" t="s">
        <v>159</v>
      </c>
      <c r="O569" s="92" t="s">
        <v>1752</v>
      </c>
      <c r="P569" s="93" t="s">
        <v>57</v>
      </c>
      <c r="Q569" s="110" t="s">
        <v>58</v>
      </c>
      <c r="R569" s="94">
        <v>46114</v>
      </c>
      <c r="S569" s="95"/>
      <c r="T569" s="95" t="s">
        <v>59</v>
      </c>
      <c r="U569" s="95" t="s">
        <v>60</v>
      </c>
      <c r="V569" s="91">
        <v>46114</v>
      </c>
      <c r="W569" s="91" t="s">
        <v>432</v>
      </c>
      <c r="X569" s="91" t="s">
        <v>432</v>
      </c>
      <c r="Y569" s="96"/>
      <c r="Z569" s="89" t="s">
        <v>62</v>
      </c>
      <c r="AA569" s="95"/>
      <c r="AB569" s="95" t="s">
        <v>63</v>
      </c>
      <c r="AC569" s="95" t="s">
        <v>63</v>
      </c>
      <c r="AD569" s="95" t="s">
        <v>63</v>
      </c>
      <c r="AE569" s="95" t="s">
        <v>63</v>
      </c>
      <c r="AF569" s="95" t="s">
        <v>63</v>
      </c>
      <c r="AG569" s="194"/>
      <c r="AH569" s="95" t="s">
        <v>63</v>
      </c>
      <c r="AI569" s="97"/>
      <c r="AJ569" s="97" t="s">
        <v>65</v>
      </c>
      <c r="AK569" s="97" t="s">
        <v>66</v>
      </c>
      <c r="AL569" s="45" t="s">
        <v>67</v>
      </c>
      <c r="AM569" s="160" t="str">
        <f>MONTH(B569)&amp;"/"&amp;YEAR(B569)</f>
        <v>3/2026</v>
      </c>
      <c r="AN569" s="45">
        <f>WEEKNUM(B569)-WEEKNUM(EOMONTH(B569,-1)+1)+1</f>
        <v>4</v>
      </c>
      <c r="AO569" s="45" t="str">
        <f>MONTH(R569)&amp;"/"&amp;YEAR(R569)</f>
        <v>4/2026</v>
      </c>
      <c r="AP569" s="45">
        <f>WEEKNUM(R569)-WEEKNUM(EOMONTH(R569,-1)+1)+1</f>
        <v>1</v>
      </c>
      <c r="AQ569" s="45">
        <f>IF(AU569="S",IF(Q569="1. Aceitou o programa",R569-B569,0),0)</f>
        <v>10</v>
      </c>
      <c r="AR569" s="45">
        <f>IF(AU569="S",IF(AND(S569&lt;&gt;"",R569&lt;&gt;""),S569-R569,0),0)</f>
        <v>0</v>
      </c>
      <c r="AS569" s="45">
        <f>IF(AU569="S",IF(Q569="1. Aceitou o programa",IF(OR(X569="Não se Aplica",X569=""),IF(OR(W569="Não se Aplica",W569=""),0,W569-V569),AVERAGE(X569-W569,W569-V569)),0),0)</f>
        <v>0</v>
      </c>
      <c r="AT569" s="45">
        <f>IF(AU569="S",IF(AND(Q569="1. Aceitou o programa",AB569="Realizada"),IFERROR(IF(AA569="",0,AA569-R569),0),0),0)</f>
        <v>0</v>
      </c>
      <c r="AU569" s="45" t="str">
        <f>_xlfn.XLOOKUP(U569,'Lista Suspensa'!$AA$20:$AA$23,'Lista Suspensa'!$AB$20:$AB$23,"N/A")</f>
        <v>S</v>
      </c>
    </row>
    <row r="570" spans="1:47" ht="12" customHeight="1" x14ac:dyDescent="0.3">
      <c r="A570" s="87" t="s">
        <v>47</v>
      </c>
      <c r="B570" s="88">
        <v>46104</v>
      </c>
      <c r="C570" s="89" t="s">
        <v>48</v>
      </c>
      <c r="D570" s="89" t="s">
        <v>49</v>
      </c>
      <c r="E570" s="189">
        <v>76856539</v>
      </c>
      <c r="F570" s="182" t="s">
        <v>1753</v>
      </c>
      <c r="G570" s="90">
        <v>52403971634</v>
      </c>
      <c r="H570" s="91">
        <v>23545</v>
      </c>
      <c r="I570" s="89"/>
      <c r="J570" s="89" t="s">
        <v>51</v>
      </c>
      <c r="K570" s="89" t="s">
        <v>52</v>
      </c>
      <c r="L570" s="89" t="s">
        <v>85</v>
      </c>
      <c r="M570" s="89" t="s">
        <v>1754</v>
      </c>
      <c r="N570" s="89" t="s">
        <v>159</v>
      </c>
      <c r="O570" s="92" t="s">
        <v>1755</v>
      </c>
      <c r="P570" s="93" t="s">
        <v>57</v>
      </c>
      <c r="Q570" s="110" t="s">
        <v>58</v>
      </c>
      <c r="R570" s="94">
        <v>46114</v>
      </c>
      <c r="S570" s="95"/>
      <c r="T570" s="95" t="s">
        <v>59</v>
      </c>
      <c r="U570" s="95" t="s">
        <v>60</v>
      </c>
      <c r="V570" s="91">
        <v>46114</v>
      </c>
      <c r="W570" s="91" t="s">
        <v>432</v>
      </c>
      <c r="X570" s="91" t="s">
        <v>432</v>
      </c>
      <c r="Y570" s="96"/>
      <c r="Z570" s="89" t="s">
        <v>62</v>
      </c>
      <c r="AA570" s="95"/>
      <c r="AB570" s="95" t="s">
        <v>63</v>
      </c>
      <c r="AC570" s="95" t="s">
        <v>63</v>
      </c>
      <c r="AD570" s="95" t="s">
        <v>63</v>
      </c>
      <c r="AE570" s="95" t="s">
        <v>63</v>
      </c>
      <c r="AF570" s="95" t="s">
        <v>63</v>
      </c>
      <c r="AG570" s="194"/>
      <c r="AH570" s="95" t="s">
        <v>63</v>
      </c>
      <c r="AI570" s="97"/>
      <c r="AJ570" s="97" t="s">
        <v>65</v>
      </c>
      <c r="AK570" s="97" t="s">
        <v>66</v>
      </c>
      <c r="AL570" s="45" t="s">
        <v>67</v>
      </c>
      <c r="AM570" s="160" t="str">
        <f>MONTH(B570)&amp;"/"&amp;YEAR(B570)</f>
        <v>3/2026</v>
      </c>
      <c r="AN570" s="45">
        <f>WEEKNUM(B570)-WEEKNUM(EOMONTH(B570,-1)+1)+1</f>
        <v>4</v>
      </c>
      <c r="AO570" s="45" t="str">
        <f>MONTH(R570)&amp;"/"&amp;YEAR(R570)</f>
        <v>4/2026</v>
      </c>
      <c r="AP570" s="45">
        <f>WEEKNUM(R570)-WEEKNUM(EOMONTH(R570,-1)+1)+1</f>
        <v>1</v>
      </c>
      <c r="AQ570" s="45">
        <f>IF(AU570="S",IF(Q570="1. Aceitou o programa",R570-B570,0),0)</f>
        <v>10</v>
      </c>
      <c r="AR570" s="45">
        <f>IF(AU570="S",IF(AND(S570&lt;&gt;"",R570&lt;&gt;""),S570-R570,0),0)</f>
        <v>0</v>
      </c>
      <c r="AS570" s="45">
        <f>IF(AU570="S",IF(Q570="1. Aceitou o programa",IF(OR(X570="Não se Aplica",X570=""),IF(OR(W570="Não se Aplica",W570=""),0,W570-V570),AVERAGE(X570-W570,W570-V570)),0),0)</f>
        <v>0</v>
      </c>
      <c r="AT570" s="45">
        <f>IF(AU570="S",IF(AND(Q570="1. Aceitou o programa",AB570="Realizada"),IFERROR(IF(AA570="",0,AA570-R570),0),0),0)</f>
        <v>0</v>
      </c>
      <c r="AU570" s="45" t="str">
        <f>_xlfn.XLOOKUP(U570,'Lista Suspensa'!$AA$20:$AA$23,'Lista Suspensa'!$AB$20:$AB$23,"N/A")</f>
        <v>S</v>
      </c>
    </row>
    <row r="571" spans="1:47" ht="12" customHeight="1" x14ac:dyDescent="0.3">
      <c r="A571" s="87" t="s">
        <v>47</v>
      </c>
      <c r="B571" s="88">
        <v>46104</v>
      </c>
      <c r="C571" s="89" t="s">
        <v>48</v>
      </c>
      <c r="D571" s="89" t="s">
        <v>49</v>
      </c>
      <c r="E571" s="189">
        <v>61400319</v>
      </c>
      <c r="F571" s="182" t="s">
        <v>1756</v>
      </c>
      <c r="G571" s="90">
        <v>35949970730</v>
      </c>
      <c r="H571" s="91">
        <v>20571</v>
      </c>
      <c r="I571" s="89"/>
      <c r="J571" s="89" t="s">
        <v>84</v>
      </c>
      <c r="K571" s="89" t="s">
        <v>76</v>
      </c>
      <c r="L571" s="89" t="s">
        <v>95</v>
      </c>
      <c r="M571" s="89" t="s">
        <v>1757</v>
      </c>
      <c r="N571" s="89" t="s">
        <v>79</v>
      </c>
      <c r="O571" s="92" t="s">
        <v>1758</v>
      </c>
      <c r="P571" s="93" t="s">
        <v>57</v>
      </c>
      <c r="Q571" s="110" t="s">
        <v>58</v>
      </c>
      <c r="R571" s="94">
        <v>46161</v>
      </c>
      <c r="S571" s="95"/>
      <c r="T571" s="95" t="s">
        <v>59</v>
      </c>
      <c r="U571" s="95" t="s">
        <v>60</v>
      </c>
      <c r="V571" s="91">
        <v>46114</v>
      </c>
      <c r="W571" s="91">
        <v>46160</v>
      </c>
      <c r="X571" s="91" t="s">
        <v>432</v>
      </c>
      <c r="Y571" s="96" t="s">
        <v>61</v>
      </c>
      <c r="Z571" s="89" t="s">
        <v>62</v>
      </c>
      <c r="AA571" s="95"/>
      <c r="AB571" s="95" t="s">
        <v>63</v>
      </c>
      <c r="AC571" s="95" t="s">
        <v>63</v>
      </c>
      <c r="AD571" s="95" t="s">
        <v>63</v>
      </c>
      <c r="AE571" s="95" t="s">
        <v>63</v>
      </c>
      <c r="AF571" s="95" t="s">
        <v>63</v>
      </c>
      <c r="AG571" s="194" t="s">
        <v>99</v>
      </c>
      <c r="AH571" s="95" t="s">
        <v>63</v>
      </c>
      <c r="AI571" s="97"/>
      <c r="AJ571" s="97" t="s">
        <v>65</v>
      </c>
      <c r="AK571" s="97" t="s">
        <v>66</v>
      </c>
      <c r="AL571" s="45" t="s">
        <v>67</v>
      </c>
      <c r="AM571" s="160" t="str">
        <f>MONTH(B571)&amp;"/"&amp;YEAR(B571)</f>
        <v>3/2026</v>
      </c>
      <c r="AN571" s="45">
        <f>WEEKNUM(B571)-WEEKNUM(EOMONTH(B571,-1)+1)+1</f>
        <v>4</v>
      </c>
      <c r="AO571" s="45" t="str">
        <f>MONTH(R571)&amp;"/"&amp;YEAR(R571)</f>
        <v>5/2026</v>
      </c>
      <c r="AP571" s="45">
        <f>WEEKNUM(R571)-WEEKNUM(EOMONTH(R571,-1)+1)+1</f>
        <v>4</v>
      </c>
      <c r="AQ571" s="45">
        <f>IF(AU571="S",IF(Q571="1. Aceitou o programa",R571-B571,0),0)</f>
        <v>57</v>
      </c>
      <c r="AR571" s="45">
        <f>IF(AU571="S",IF(AND(S571&lt;&gt;"",R571&lt;&gt;""),S571-R571,0),0)</f>
        <v>0</v>
      </c>
      <c r="AS571" s="45">
        <f>IF(AU571="S",IF(Q571="1. Aceitou o programa",IF(OR(X571="Não se Aplica",X571=""),IF(OR(W571="Não se Aplica",W571=""),0,W571-V571),AVERAGE(X571-W571,W571-V571)),0),0)</f>
        <v>46</v>
      </c>
      <c r="AT571" s="45">
        <f>IF(AU571="S",IF(AND(Q571="1. Aceitou o programa",AB571="Realizada"),IFERROR(IF(AA571="",0,AA571-R571),0),0),0)</f>
        <v>0</v>
      </c>
      <c r="AU571" s="45" t="str">
        <f>_xlfn.XLOOKUP(U571,'Lista Suspensa'!$AA$20:$AA$23,'Lista Suspensa'!$AB$20:$AB$23,"N/A")</f>
        <v>S</v>
      </c>
    </row>
    <row r="572" spans="1:47" ht="12" customHeight="1" x14ac:dyDescent="0.3">
      <c r="A572" s="87" t="s">
        <v>47</v>
      </c>
      <c r="B572" s="88">
        <v>46104</v>
      </c>
      <c r="C572" s="89" t="s">
        <v>48</v>
      </c>
      <c r="D572" s="89" t="s">
        <v>49</v>
      </c>
      <c r="E572" s="189">
        <v>76879377</v>
      </c>
      <c r="F572" s="182" t="s">
        <v>1759</v>
      </c>
      <c r="G572" s="90">
        <v>11102360775</v>
      </c>
      <c r="H572" s="91">
        <v>31096</v>
      </c>
      <c r="I572" s="89"/>
      <c r="J572" s="89" t="s">
        <v>51</v>
      </c>
      <c r="K572" s="89" t="s">
        <v>76</v>
      </c>
      <c r="L572" s="89" t="s">
        <v>95</v>
      </c>
      <c r="M572" s="89" t="s">
        <v>114</v>
      </c>
      <c r="N572" s="89" t="s">
        <v>159</v>
      </c>
      <c r="O572" s="92" t="s">
        <v>1760</v>
      </c>
      <c r="P572" s="93" t="s">
        <v>57</v>
      </c>
      <c r="Q572" s="110" t="s">
        <v>58</v>
      </c>
      <c r="R572" s="94">
        <v>46118</v>
      </c>
      <c r="S572" s="95"/>
      <c r="T572" s="95" t="s">
        <v>59</v>
      </c>
      <c r="U572" s="95" t="s">
        <v>60</v>
      </c>
      <c r="V572" s="91">
        <v>46118</v>
      </c>
      <c r="W572" s="91" t="s">
        <v>432</v>
      </c>
      <c r="X572" s="91" t="s">
        <v>432</v>
      </c>
      <c r="Y572" s="96"/>
      <c r="Z572" s="89" t="s">
        <v>62</v>
      </c>
      <c r="AA572" s="95"/>
      <c r="AB572" s="95" t="s">
        <v>63</v>
      </c>
      <c r="AC572" s="95" t="s">
        <v>63</v>
      </c>
      <c r="AD572" s="95" t="s">
        <v>63</v>
      </c>
      <c r="AE572" s="95" t="s">
        <v>63</v>
      </c>
      <c r="AF572" s="95" t="s">
        <v>63</v>
      </c>
      <c r="AG572" s="194"/>
      <c r="AH572" s="95" t="s">
        <v>63</v>
      </c>
      <c r="AI572" s="97"/>
      <c r="AJ572" s="97" t="s">
        <v>65</v>
      </c>
      <c r="AK572" s="97" t="s">
        <v>66</v>
      </c>
      <c r="AL572" s="45" t="s">
        <v>67</v>
      </c>
      <c r="AM572" s="160" t="str">
        <f>MONTH(B572)&amp;"/"&amp;YEAR(B572)</f>
        <v>3/2026</v>
      </c>
      <c r="AN572" s="45">
        <f>WEEKNUM(B572)-WEEKNUM(EOMONTH(B572,-1)+1)+1</f>
        <v>4</v>
      </c>
      <c r="AO572" s="45" t="str">
        <f>MONTH(R572)&amp;"/"&amp;YEAR(R572)</f>
        <v>4/2026</v>
      </c>
      <c r="AP572" s="45">
        <f>WEEKNUM(R572)-WEEKNUM(EOMONTH(R572,-1)+1)+1</f>
        <v>2</v>
      </c>
      <c r="AQ572" s="45">
        <f>IF(AU572="S",IF(Q572="1. Aceitou o programa",R572-B572,0),0)</f>
        <v>14</v>
      </c>
      <c r="AR572" s="45">
        <f>IF(AU572="S",IF(AND(S572&lt;&gt;"",R572&lt;&gt;""),S572-R572,0),0)</f>
        <v>0</v>
      </c>
      <c r="AS572" s="45">
        <f>IF(AU572="S",IF(Q572="1. Aceitou o programa",IF(OR(X572="Não se Aplica",X572=""),IF(OR(W572="Não se Aplica",W572=""),0,W572-V572),AVERAGE(X572-W572,W572-V572)),0),0)</f>
        <v>0</v>
      </c>
      <c r="AT572" s="45">
        <f>IF(AU572="S",IF(AND(Q572="1. Aceitou o programa",AB572="Realizada"),IFERROR(IF(AA572="",0,AA572-R572),0),0),0)</f>
        <v>0</v>
      </c>
      <c r="AU572" s="45" t="str">
        <f>_xlfn.XLOOKUP(U572,'Lista Suspensa'!$AA$20:$AA$23,'Lista Suspensa'!$AB$20:$AB$23,"N/A")</f>
        <v>S</v>
      </c>
    </row>
    <row r="573" spans="1:47" ht="12" customHeight="1" x14ac:dyDescent="0.3">
      <c r="A573" s="87" t="s">
        <v>47</v>
      </c>
      <c r="B573" s="88">
        <v>46104</v>
      </c>
      <c r="C573" s="89" t="s">
        <v>48</v>
      </c>
      <c r="D573" s="89" t="s">
        <v>49</v>
      </c>
      <c r="E573" s="189">
        <v>76887850</v>
      </c>
      <c r="F573" s="182" t="s">
        <v>1761</v>
      </c>
      <c r="G573" s="90">
        <v>2309036730</v>
      </c>
      <c r="H573" s="91">
        <v>25481</v>
      </c>
      <c r="I573" s="89"/>
      <c r="J573" s="89" t="s">
        <v>51</v>
      </c>
      <c r="K573" s="89" t="s">
        <v>76</v>
      </c>
      <c r="L573" s="89" t="s">
        <v>303</v>
      </c>
      <c r="M573" s="89" t="s">
        <v>1762</v>
      </c>
      <c r="N573" s="89" t="s">
        <v>159</v>
      </c>
      <c r="O573" s="92" t="s">
        <v>1763</v>
      </c>
      <c r="P573" s="93" t="s">
        <v>57</v>
      </c>
      <c r="Q573" s="110" t="s">
        <v>58</v>
      </c>
      <c r="R573" s="94">
        <v>46118</v>
      </c>
      <c r="S573" s="95"/>
      <c r="T573" s="95" t="s">
        <v>59</v>
      </c>
      <c r="U573" s="95" t="s">
        <v>60</v>
      </c>
      <c r="V573" s="91">
        <v>46118</v>
      </c>
      <c r="W573" s="91" t="s">
        <v>432</v>
      </c>
      <c r="X573" s="91" t="s">
        <v>432</v>
      </c>
      <c r="Y573" s="96"/>
      <c r="Z573" s="89" t="s">
        <v>62</v>
      </c>
      <c r="AA573" s="95"/>
      <c r="AB573" s="95" t="s">
        <v>63</v>
      </c>
      <c r="AC573" s="95" t="s">
        <v>63</v>
      </c>
      <c r="AD573" s="95" t="s">
        <v>63</v>
      </c>
      <c r="AE573" s="95" t="s">
        <v>63</v>
      </c>
      <c r="AF573" s="95" t="s">
        <v>63</v>
      </c>
      <c r="AG573" s="194"/>
      <c r="AH573" s="95" t="s">
        <v>63</v>
      </c>
      <c r="AI573" s="97"/>
      <c r="AJ573" s="97" t="s">
        <v>65</v>
      </c>
      <c r="AK573" s="97" t="s">
        <v>66</v>
      </c>
      <c r="AL573" s="45" t="s">
        <v>67</v>
      </c>
      <c r="AM573" s="160" t="str">
        <f>MONTH(B573)&amp;"/"&amp;YEAR(B573)</f>
        <v>3/2026</v>
      </c>
      <c r="AN573" s="45">
        <f>WEEKNUM(B573)-WEEKNUM(EOMONTH(B573,-1)+1)+1</f>
        <v>4</v>
      </c>
      <c r="AO573" s="45" t="str">
        <f>MONTH(R573)&amp;"/"&amp;YEAR(R573)</f>
        <v>4/2026</v>
      </c>
      <c r="AP573" s="45">
        <f>WEEKNUM(R573)-WEEKNUM(EOMONTH(R573,-1)+1)+1</f>
        <v>2</v>
      </c>
      <c r="AQ573" s="45">
        <f>IF(AU573="S",IF(Q573="1. Aceitou o programa",R573-B573,0),0)</f>
        <v>14</v>
      </c>
      <c r="AR573" s="45">
        <f>IF(AU573="S",IF(AND(S573&lt;&gt;"",R573&lt;&gt;""),S573-R573,0),0)</f>
        <v>0</v>
      </c>
      <c r="AS573" s="45">
        <f>IF(AU573="S",IF(Q573="1. Aceitou o programa",IF(OR(X573="Não se Aplica",X573=""),IF(OR(W573="Não se Aplica",W573=""),0,W573-V573),AVERAGE(X573-W573,W573-V573)),0),0)</f>
        <v>0</v>
      </c>
      <c r="AT573" s="45">
        <f>IF(AU573="S",IF(AND(Q573="1. Aceitou o programa",AB573="Realizada"),IFERROR(IF(AA573="",0,AA573-R573),0),0),0)</f>
        <v>0</v>
      </c>
      <c r="AU573" s="45" t="str">
        <f>_xlfn.XLOOKUP(U573,'Lista Suspensa'!$AA$20:$AA$23,'Lista Suspensa'!$AB$20:$AB$23,"N/A")</f>
        <v>S</v>
      </c>
    </row>
    <row r="574" spans="1:47" ht="12" customHeight="1" x14ac:dyDescent="0.3">
      <c r="A574" s="87" t="s">
        <v>47</v>
      </c>
      <c r="B574" s="88">
        <v>46104</v>
      </c>
      <c r="C574" s="89" t="s">
        <v>48</v>
      </c>
      <c r="D574" s="89" t="s">
        <v>49</v>
      </c>
      <c r="E574" s="189">
        <v>77368897</v>
      </c>
      <c r="F574" s="182" t="s">
        <v>1764</v>
      </c>
      <c r="G574" s="90">
        <v>34035146846</v>
      </c>
      <c r="H574" s="91">
        <v>31683</v>
      </c>
      <c r="I574" s="89"/>
      <c r="J574" s="89" t="s">
        <v>51</v>
      </c>
      <c r="K574" s="89" t="s">
        <v>52</v>
      </c>
      <c r="L574" s="89" t="s">
        <v>85</v>
      </c>
      <c r="M574" s="89" t="s">
        <v>1765</v>
      </c>
      <c r="N574" s="89" t="s">
        <v>137</v>
      </c>
      <c r="O574" s="92" t="s">
        <v>1766</v>
      </c>
      <c r="P574" s="93" t="s">
        <v>57</v>
      </c>
      <c r="Q574" s="110" t="s">
        <v>58</v>
      </c>
      <c r="R574" s="94">
        <v>46118</v>
      </c>
      <c r="S574" s="95"/>
      <c r="T574" s="95" t="s">
        <v>59</v>
      </c>
      <c r="U574" s="95" t="s">
        <v>60</v>
      </c>
      <c r="V574" s="91">
        <v>46118</v>
      </c>
      <c r="W574" s="91" t="s">
        <v>432</v>
      </c>
      <c r="X574" s="91" t="s">
        <v>432</v>
      </c>
      <c r="Y574" s="96"/>
      <c r="Z574" s="89" t="s">
        <v>62</v>
      </c>
      <c r="AA574" s="95"/>
      <c r="AB574" s="95" t="s">
        <v>63</v>
      </c>
      <c r="AC574" s="95" t="s">
        <v>63</v>
      </c>
      <c r="AD574" s="95" t="s">
        <v>63</v>
      </c>
      <c r="AE574" s="95" t="s">
        <v>63</v>
      </c>
      <c r="AF574" s="95" t="s">
        <v>63</v>
      </c>
      <c r="AG574" s="194"/>
      <c r="AH574" s="95" t="s">
        <v>63</v>
      </c>
      <c r="AI574" s="97"/>
      <c r="AJ574" s="97" t="s">
        <v>65</v>
      </c>
      <c r="AK574" s="97" t="s">
        <v>66</v>
      </c>
      <c r="AL574" s="45" t="s">
        <v>67</v>
      </c>
      <c r="AM574" s="160" t="str">
        <f>MONTH(B574)&amp;"/"&amp;YEAR(B574)</f>
        <v>3/2026</v>
      </c>
      <c r="AN574" s="45">
        <f>WEEKNUM(B574)-WEEKNUM(EOMONTH(B574,-1)+1)+1</f>
        <v>4</v>
      </c>
      <c r="AO574" s="45" t="str">
        <f>MONTH(R574)&amp;"/"&amp;YEAR(R574)</f>
        <v>4/2026</v>
      </c>
      <c r="AP574" s="45">
        <f>WEEKNUM(R574)-WEEKNUM(EOMONTH(R574,-1)+1)+1</f>
        <v>2</v>
      </c>
      <c r="AQ574" s="45">
        <f>IF(AU574="S",IF(Q574="1. Aceitou o programa",R574-B574,0),0)</f>
        <v>14</v>
      </c>
      <c r="AR574" s="45">
        <f>IF(AU574="S",IF(AND(S574&lt;&gt;"",R574&lt;&gt;""),S574-R574,0),0)</f>
        <v>0</v>
      </c>
      <c r="AS574" s="45">
        <f>IF(AU574="S",IF(Q574="1. Aceitou o programa",IF(OR(X574="Não se Aplica",X574=""),IF(OR(W574="Não se Aplica",W574=""),0,W574-V574),AVERAGE(X574-W574,W574-V574)),0),0)</f>
        <v>0</v>
      </c>
      <c r="AT574" s="45">
        <f>IF(AU574="S",IF(AND(Q574="1. Aceitou o programa",AB574="Realizada"),IFERROR(IF(AA574="",0,AA574-R574),0),0),0)</f>
        <v>0</v>
      </c>
      <c r="AU574" s="45" t="str">
        <f>_xlfn.XLOOKUP(U574,'Lista Suspensa'!$AA$20:$AA$23,'Lista Suspensa'!$AB$20:$AB$23,"N/A")</f>
        <v>S</v>
      </c>
    </row>
    <row r="575" spans="1:47" ht="12" customHeight="1" x14ac:dyDescent="0.3">
      <c r="A575" s="87" t="s">
        <v>47</v>
      </c>
      <c r="B575" s="88">
        <v>46104</v>
      </c>
      <c r="C575" s="89" t="s">
        <v>48</v>
      </c>
      <c r="D575" s="89" t="s">
        <v>49</v>
      </c>
      <c r="E575" s="189">
        <v>92610478</v>
      </c>
      <c r="F575" s="182" t="s">
        <v>1767</v>
      </c>
      <c r="G575" s="90">
        <v>31514896800</v>
      </c>
      <c r="H575" s="91">
        <v>26464</v>
      </c>
      <c r="I575" s="89"/>
      <c r="J575" s="89" t="s">
        <v>51</v>
      </c>
      <c r="K575" s="89" t="s">
        <v>52</v>
      </c>
      <c r="L575" s="89" t="s">
        <v>53</v>
      </c>
      <c r="M575" s="89" t="s">
        <v>1768</v>
      </c>
      <c r="N575" s="89" t="s">
        <v>197</v>
      </c>
      <c r="O575" s="92" t="s">
        <v>1769</v>
      </c>
      <c r="P575" s="93" t="s">
        <v>57</v>
      </c>
      <c r="Q575" s="110" t="s">
        <v>58</v>
      </c>
      <c r="R575" s="94">
        <v>46118</v>
      </c>
      <c r="S575" s="95"/>
      <c r="T575" s="95" t="s">
        <v>59</v>
      </c>
      <c r="U575" s="95" t="s">
        <v>60</v>
      </c>
      <c r="V575" s="91">
        <v>46118</v>
      </c>
      <c r="W575" s="91" t="s">
        <v>432</v>
      </c>
      <c r="X575" s="91" t="s">
        <v>432</v>
      </c>
      <c r="Y575" s="96"/>
      <c r="Z575" s="89" t="s">
        <v>62</v>
      </c>
      <c r="AA575" s="95"/>
      <c r="AB575" s="95" t="s">
        <v>63</v>
      </c>
      <c r="AC575" s="95" t="s">
        <v>63</v>
      </c>
      <c r="AD575" s="95" t="s">
        <v>63</v>
      </c>
      <c r="AE575" s="95" t="s">
        <v>63</v>
      </c>
      <c r="AF575" s="95" t="s">
        <v>63</v>
      </c>
      <c r="AG575" s="194"/>
      <c r="AH575" s="95" t="s">
        <v>63</v>
      </c>
      <c r="AI575" s="97"/>
      <c r="AJ575" s="97" t="s">
        <v>65</v>
      </c>
      <c r="AK575" s="97" t="s">
        <v>66</v>
      </c>
      <c r="AL575" s="45" t="s">
        <v>67</v>
      </c>
      <c r="AM575" s="160" t="str">
        <f>MONTH(B575)&amp;"/"&amp;YEAR(B575)</f>
        <v>3/2026</v>
      </c>
      <c r="AN575" s="45">
        <f>WEEKNUM(B575)-WEEKNUM(EOMONTH(B575,-1)+1)+1</f>
        <v>4</v>
      </c>
      <c r="AO575" s="45" t="str">
        <f>MONTH(R575)&amp;"/"&amp;YEAR(R575)</f>
        <v>4/2026</v>
      </c>
      <c r="AP575" s="45">
        <f>WEEKNUM(R575)-WEEKNUM(EOMONTH(R575,-1)+1)+1</f>
        <v>2</v>
      </c>
      <c r="AQ575" s="45">
        <f>IF(AU575="S",IF(Q575="1. Aceitou o programa",R575-B575,0),0)</f>
        <v>14</v>
      </c>
      <c r="AR575" s="45">
        <f>IF(AU575="S",IF(AND(S575&lt;&gt;"",R575&lt;&gt;""),S575-R575,0),0)</f>
        <v>0</v>
      </c>
      <c r="AS575" s="45">
        <f>IF(AU575="S",IF(Q575="1. Aceitou o programa",IF(OR(X575="Não se Aplica",X575=""),IF(OR(W575="Não se Aplica",W575=""),0,W575-V575),AVERAGE(X575-W575,W575-V575)),0),0)</f>
        <v>0</v>
      </c>
      <c r="AT575" s="45">
        <f>IF(AU575="S",IF(AND(Q575="1. Aceitou o programa",AB575="Realizada"),IFERROR(IF(AA575="",0,AA575-R575),0),0),0)</f>
        <v>0</v>
      </c>
      <c r="AU575" s="45" t="str">
        <f>_xlfn.XLOOKUP(U575,'Lista Suspensa'!$AA$20:$AA$23,'Lista Suspensa'!$AB$20:$AB$23,"N/A")</f>
        <v>S</v>
      </c>
    </row>
    <row r="576" spans="1:47" ht="12" customHeight="1" x14ac:dyDescent="0.3">
      <c r="A576" s="87" t="s">
        <v>47</v>
      </c>
      <c r="B576" s="88">
        <v>46104</v>
      </c>
      <c r="C576" s="89" t="s">
        <v>48</v>
      </c>
      <c r="D576" s="89" t="s">
        <v>49</v>
      </c>
      <c r="E576" s="189">
        <v>89287861</v>
      </c>
      <c r="F576" s="182" t="s">
        <v>1770</v>
      </c>
      <c r="G576" s="90">
        <v>33192041811</v>
      </c>
      <c r="H576" s="91">
        <v>31345</v>
      </c>
      <c r="I576" s="89"/>
      <c r="J576" s="89" t="s">
        <v>84</v>
      </c>
      <c r="K576" s="89" t="s">
        <v>52</v>
      </c>
      <c r="L576" s="89" t="s">
        <v>85</v>
      </c>
      <c r="M576" s="89" t="s">
        <v>1771</v>
      </c>
      <c r="N576" s="89" t="s">
        <v>137</v>
      </c>
      <c r="O576" s="92" t="s">
        <v>1772</v>
      </c>
      <c r="P576" s="93" t="s">
        <v>57</v>
      </c>
      <c r="Q576" s="110" t="s">
        <v>58</v>
      </c>
      <c r="R576" s="94">
        <v>46118</v>
      </c>
      <c r="S576" s="95"/>
      <c r="T576" s="95" t="s">
        <v>59</v>
      </c>
      <c r="U576" s="95" t="s">
        <v>60</v>
      </c>
      <c r="V576" s="91">
        <v>46118</v>
      </c>
      <c r="W576" s="91" t="s">
        <v>432</v>
      </c>
      <c r="X576" s="91" t="s">
        <v>432</v>
      </c>
      <c r="Y576" s="96"/>
      <c r="Z576" s="89" t="s">
        <v>62</v>
      </c>
      <c r="AA576" s="95"/>
      <c r="AB576" s="95" t="s">
        <v>63</v>
      </c>
      <c r="AC576" s="95" t="s">
        <v>63</v>
      </c>
      <c r="AD576" s="95" t="s">
        <v>63</v>
      </c>
      <c r="AE576" s="95" t="s">
        <v>63</v>
      </c>
      <c r="AF576" s="95" t="s">
        <v>63</v>
      </c>
      <c r="AG576" s="194"/>
      <c r="AH576" s="95" t="s">
        <v>63</v>
      </c>
      <c r="AI576" s="97"/>
      <c r="AJ576" s="97" t="s">
        <v>65</v>
      </c>
      <c r="AK576" s="97" t="s">
        <v>66</v>
      </c>
      <c r="AL576" s="45" t="s">
        <v>67</v>
      </c>
      <c r="AM576" s="160" t="str">
        <f>MONTH(B576)&amp;"/"&amp;YEAR(B576)</f>
        <v>3/2026</v>
      </c>
      <c r="AN576" s="45">
        <f>WEEKNUM(B576)-WEEKNUM(EOMONTH(B576,-1)+1)+1</f>
        <v>4</v>
      </c>
      <c r="AO576" s="45" t="str">
        <f>MONTH(R576)&amp;"/"&amp;YEAR(R576)</f>
        <v>4/2026</v>
      </c>
      <c r="AP576" s="45">
        <f>WEEKNUM(R576)-WEEKNUM(EOMONTH(R576,-1)+1)+1</f>
        <v>2</v>
      </c>
      <c r="AQ576" s="45">
        <f>IF(AU576="S",IF(Q576="1. Aceitou o programa",R576-B576,0),0)</f>
        <v>14</v>
      </c>
      <c r="AR576" s="45">
        <f>IF(AU576="S",IF(AND(S576&lt;&gt;"",R576&lt;&gt;""),S576-R576,0),0)</f>
        <v>0</v>
      </c>
      <c r="AS576" s="45">
        <f>IF(AU576="S",IF(Q576="1. Aceitou o programa",IF(OR(X576="Não se Aplica",X576=""),IF(OR(W576="Não se Aplica",W576=""),0,W576-V576),AVERAGE(X576-W576,W576-V576)),0),0)</f>
        <v>0</v>
      </c>
      <c r="AT576" s="45">
        <f>IF(AU576="S",IF(AND(Q576="1. Aceitou o programa",AB576="Realizada"),IFERROR(IF(AA576="",0,AA576-R576),0),0),0)</f>
        <v>0</v>
      </c>
      <c r="AU576" s="45" t="str">
        <f>_xlfn.XLOOKUP(U576,'Lista Suspensa'!$AA$20:$AA$23,'Lista Suspensa'!$AB$20:$AB$23,"N/A")</f>
        <v>S</v>
      </c>
    </row>
    <row r="577" spans="1:47" ht="12" customHeight="1" x14ac:dyDescent="0.3">
      <c r="A577" s="87" t="s">
        <v>47</v>
      </c>
      <c r="B577" s="88">
        <v>46104</v>
      </c>
      <c r="C577" s="89" t="s">
        <v>48</v>
      </c>
      <c r="D577" s="89" t="s">
        <v>49</v>
      </c>
      <c r="E577" s="189">
        <v>95607543</v>
      </c>
      <c r="F577" s="182" t="s">
        <v>1773</v>
      </c>
      <c r="G577" s="90">
        <v>19527817870</v>
      </c>
      <c r="H577" s="91">
        <v>26499</v>
      </c>
      <c r="I577" s="89"/>
      <c r="J577" s="89" t="s">
        <v>51</v>
      </c>
      <c r="K577" s="89" t="s">
        <v>52</v>
      </c>
      <c r="L577" s="89" t="s">
        <v>85</v>
      </c>
      <c r="M577" s="89" t="s">
        <v>1774</v>
      </c>
      <c r="N577" s="89" t="s">
        <v>150</v>
      </c>
      <c r="O577" s="92" t="s">
        <v>1775</v>
      </c>
      <c r="P577" s="93" t="s">
        <v>57</v>
      </c>
      <c r="Q577" s="110" t="s">
        <v>58</v>
      </c>
      <c r="R577" s="94">
        <v>46118</v>
      </c>
      <c r="S577" s="95"/>
      <c r="T577" s="95" t="s">
        <v>59</v>
      </c>
      <c r="U577" s="95" t="s">
        <v>60</v>
      </c>
      <c r="V577" s="91">
        <v>46118</v>
      </c>
      <c r="W577" s="91" t="s">
        <v>432</v>
      </c>
      <c r="X577" s="91" t="s">
        <v>432</v>
      </c>
      <c r="Y577" s="96"/>
      <c r="Z577" s="89" t="s">
        <v>62</v>
      </c>
      <c r="AA577" s="95"/>
      <c r="AB577" s="95" t="s">
        <v>63</v>
      </c>
      <c r="AC577" s="95" t="s">
        <v>63</v>
      </c>
      <c r="AD577" s="95" t="s">
        <v>63</v>
      </c>
      <c r="AE577" s="95" t="s">
        <v>63</v>
      </c>
      <c r="AF577" s="95" t="s">
        <v>63</v>
      </c>
      <c r="AG577" s="194"/>
      <c r="AH577" s="95" t="s">
        <v>63</v>
      </c>
      <c r="AI577" s="97"/>
      <c r="AJ577" s="97" t="s">
        <v>65</v>
      </c>
      <c r="AK577" s="97" t="s">
        <v>66</v>
      </c>
      <c r="AL577" s="45" t="s">
        <v>67</v>
      </c>
      <c r="AM577" s="160" t="str">
        <f>MONTH(B577)&amp;"/"&amp;YEAR(B577)</f>
        <v>3/2026</v>
      </c>
      <c r="AN577" s="45">
        <f>WEEKNUM(B577)-WEEKNUM(EOMONTH(B577,-1)+1)+1</f>
        <v>4</v>
      </c>
      <c r="AO577" s="45" t="str">
        <f>MONTH(R577)&amp;"/"&amp;YEAR(R577)</f>
        <v>4/2026</v>
      </c>
      <c r="AP577" s="45">
        <f>WEEKNUM(R577)-WEEKNUM(EOMONTH(R577,-1)+1)+1</f>
        <v>2</v>
      </c>
      <c r="AQ577" s="45">
        <f>IF(AU577="S",IF(Q577="1. Aceitou o programa",R577-B577,0),0)</f>
        <v>14</v>
      </c>
      <c r="AR577" s="45">
        <f>IF(AU577="S",IF(AND(S577&lt;&gt;"",R577&lt;&gt;""),S577-R577,0),0)</f>
        <v>0</v>
      </c>
      <c r="AS577" s="45">
        <f>IF(AU577="S",IF(Q577="1. Aceitou o programa",IF(OR(X577="Não se Aplica",X577=""),IF(OR(W577="Não se Aplica",W577=""),0,W577-V577),AVERAGE(X577-W577,W577-V577)),0),0)</f>
        <v>0</v>
      </c>
      <c r="AT577" s="45">
        <f>IF(AU577="S",IF(AND(Q577="1. Aceitou o programa",AB577="Realizada"),IFERROR(IF(AA577="",0,AA577-R577),0),0),0)</f>
        <v>0</v>
      </c>
      <c r="AU577" s="45" t="str">
        <f>_xlfn.XLOOKUP(U577,'Lista Suspensa'!$AA$20:$AA$23,'Lista Suspensa'!$AB$20:$AB$23,"N/A")</f>
        <v>S</v>
      </c>
    </row>
    <row r="578" spans="1:47" ht="12" customHeight="1" x14ac:dyDescent="0.3">
      <c r="A578" s="87" t="s">
        <v>47</v>
      </c>
      <c r="B578" s="88">
        <v>46104</v>
      </c>
      <c r="C578" s="89" t="s">
        <v>48</v>
      </c>
      <c r="D578" s="89" t="s">
        <v>49</v>
      </c>
      <c r="E578" s="189">
        <v>77701532</v>
      </c>
      <c r="F578" s="182" t="s">
        <v>1776</v>
      </c>
      <c r="G578" s="90">
        <v>44232632700</v>
      </c>
      <c r="H578" s="91">
        <v>20821</v>
      </c>
      <c r="I578" s="89"/>
      <c r="J578" s="89" t="s">
        <v>51</v>
      </c>
      <c r="K578" s="89" t="s">
        <v>76</v>
      </c>
      <c r="L578" s="89" t="s">
        <v>95</v>
      </c>
      <c r="M578" s="89" t="s">
        <v>222</v>
      </c>
      <c r="N578" s="89" t="s">
        <v>137</v>
      </c>
      <c r="O578" s="92" t="s">
        <v>1777</v>
      </c>
      <c r="P578" s="93" t="s">
        <v>57</v>
      </c>
      <c r="Q578" s="110" t="s">
        <v>58</v>
      </c>
      <c r="R578" s="94">
        <v>46118</v>
      </c>
      <c r="S578" s="95"/>
      <c r="T578" s="95" t="s">
        <v>59</v>
      </c>
      <c r="U578" s="95" t="s">
        <v>60</v>
      </c>
      <c r="V578" s="91">
        <v>46118</v>
      </c>
      <c r="W578" s="91" t="s">
        <v>432</v>
      </c>
      <c r="X578" s="91" t="s">
        <v>432</v>
      </c>
      <c r="Y578" s="96"/>
      <c r="Z578" s="89" t="s">
        <v>62</v>
      </c>
      <c r="AA578" s="95"/>
      <c r="AB578" s="95" t="s">
        <v>63</v>
      </c>
      <c r="AC578" s="95" t="s">
        <v>63</v>
      </c>
      <c r="AD578" s="95" t="s">
        <v>63</v>
      </c>
      <c r="AE578" s="95" t="s">
        <v>63</v>
      </c>
      <c r="AF578" s="95" t="s">
        <v>63</v>
      </c>
      <c r="AG578" s="194"/>
      <c r="AH578" s="95" t="s">
        <v>63</v>
      </c>
      <c r="AI578" s="97"/>
      <c r="AJ578" s="97" t="s">
        <v>65</v>
      </c>
      <c r="AK578" s="97" t="s">
        <v>66</v>
      </c>
      <c r="AL578" s="45" t="s">
        <v>67</v>
      </c>
      <c r="AM578" s="160" t="str">
        <f>MONTH(B578)&amp;"/"&amp;YEAR(B578)</f>
        <v>3/2026</v>
      </c>
      <c r="AN578" s="45">
        <f>WEEKNUM(B578)-WEEKNUM(EOMONTH(B578,-1)+1)+1</f>
        <v>4</v>
      </c>
      <c r="AO578" s="45" t="str">
        <f>MONTH(R578)&amp;"/"&amp;YEAR(R578)</f>
        <v>4/2026</v>
      </c>
      <c r="AP578" s="45">
        <f>WEEKNUM(R578)-WEEKNUM(EOMONTH(R578,-1)+1)+1</f>
        <v>2</v>
      </c>
      <c r="AQ578" s="45">
        <f>IF(AU578="S",IF(Q578="1. Aceitou o programa",R578-B578,0),0)</f>
        <v>14</v>
      </c>
      <c r="AR578" s="45">
        <f>IF(AU578="S",IF(AND(S578&lt;&gt;"",R578&lt;&gt;""),S578-R578,0),0)</f>
        <v>0</v>
      </c>
      <c r="AS578" s="45">
        <f>IF(AU578="S",IF(Q578="1. Aceitou o programa",IF(OR(X578="Não se Aplica",X578=""),IF(OR(W578="Não se Aplica",W578=""),0,W578-V578),AVERAGE(X578-W578,W578-V578)),0),0)</f>
        <v>0</v>
      </c>
      <c r="AT578" s="45">
        <f>IF(AU578="S",IF(AND(Q578="1. Aceitou o programa",AB578="Realizada"),IFERROR(IF(AA578="",0,AA578-R578),0),0),0)</f>
        <v>0</v>
      </c>
      <c r="AU578" s="45" t="str">
        <f>_xlfn.XLOOKUP(U578,'Lista Suspensa'!$AA$20:$AA$23,'Lista Suspensa'!$AB$20:$AB$23,"N/A")</f>
        <v>S</v>
      </c>
    </row>
    <row r="579" spans="1:47" ht="12" customHeight="1" x14ac:dyDescent="0.3">
      <c r="A579" s="87" t="s">
        <v>47</v>
      </c>
      <c r="B579" s="88">
        <v>46104</v>
      </c>
      <c r="C579" s="89" t="s">
        <v>48</v>
      </c>
      <c r="D579" s="89" t="s">
        <v>49</v>
      </c>
      <c r="E579" s="189">
        <v>77776847</v>
      </c>
      <c r="F579" s="182" t="s">
        <v>1778</v>
      </c>
      <c r="G579" s="90">
        <v>24757405820</v>
      </c>
      <c r="H579" s="91">
        <v>28007</v>
      </c>
      <c r="I579" s="89"/>
      <c r="J579" s="89" t="s">
        <v>51</v>
      </c>
      <c r="K579" s="89" t="s">
        <v>52</v>
      </c>
      <c r="L579" s="89" t="s">
        <v>758</v>
      </c>
      <c r="M579" s="89" t="s">
        <v>1779</v>
      </c>
      <c r="N579" s="89" t="s">
        <v>159</v>
      </c>
      <c r="O579" s="92" t="s">
        <v>1780</v>
      </c>
      <c r="P579" s="93" t="s">
        <v>57</v>
      </c>
      <c r="Q579" s="110" t="s">
        <v>58</v>
      </c>
      <c r="R579" s="94">
        <v>46118</v>
      </c>
      <c r="S579" s="95"/>
      <c r="T579" s="95" t="s">
        <v>59</v>
      </c>
      <c r="U579" s="95" t="s">
        <v>60</v>
      </c>
      <c r="V579" s="91">
        <v>46118</v>
      </c>
      <c r="W579" s="91" t="s">
        <v>432</v>
      </c>
      <c r="X579" s="91" t="s">
        <v>432</v>
      </c>
      <c r="Y579" s="96"/>
      <c r="Z579" s="89" t="s">
        <v>62</v>
      </c>
      <c r="AA579" s="95"/>
      <c r="AB579" s="95" t="s">
        <v>63</v>
      </c>
      <c r="AC579" s="95" t="s">
        <v>63</v>
      </c>
      <c r="AD579" s="95" t="s">
        <v>63</v>
      </c>
      <c r="AE579" s="95" t="s">
        <v>63</v>
      </c>
      <c r="AF579" s="95" t="s">
        <v>63</v>
      </c>
      <c r="AG579" s="194"/>
      <c r="AH579" s="95" t="s">
        <v>63</v>
      </c>
      <c r="AI579" s="97"/>
      <c r="AJ579" s="97" t="s">
        <v>65</v>
      </c>
      <c r="AK579" s="97" t="s">
        <v>66</v>
      </c>
      <c r="AL579" s="45" t="s">
        <v>67</v>
      </c>
      <c r="AM579" s="160" t="str">
        <f>MONTH(B579)&amp;"/"&amp;YEAR(B579)</f>
        <v>3/2026</v>
      </c>
      <c r="AN579" s="45">
        <f>WEEKNUM(B579)-WEEKNUM(EOMONTH(B579,-1)+1)+1</f>
        <v>4</v>
      </c>
      <c r="AO579" s="45" t="str">
        <f>MONTH(R579)&amp;"/"&amp;YEAR(R579)</f>
        <v>4/2026</v>
      </c>
      <c r="AP579" s="45">
        <f>WEEKNUM(R579)-WEEKNUM(EOMONTH(R579,-1)+1)+1</f>
        <v>2</v>
      </c>
      <c r="AQ579" s="45">
        <f>IF(AU579="S",IF(Q579="1. Aceitou o programa",R579-B579,0),0)</f>
        <v>14</v>
      </c>
      <c r="AR579" s="45">
        <f>IF(AU579="S",IF(AND(S579&lt;&gt;"",R579&lt;&gt;""),S579-R579,0),0)</f>
        <v>0</v>
      </c>
      <c r="AS579" s="45">
        <f>IF(AU579="S",IF(Q579="1. Aceitou o programa",IF(OR(X579="Não se Aplica",X579=""),IF(OR(W579="Não se Aplica",W579=""),0,W579-V579),AVERAGE(X579-W579,W579-V579)),0),0)</f>
        <v>0</v>
      </c>
      <c r="AT579" s="45">
        <f>IF(AU579="S",IF(AND(Q579="1. Aceitou o programa",AB579="Realizada"),IFERROR(IF(AA579="",0,AA579-R579),0),0),0)</f>
        <v>0</v>
      </c>
      <c r="AU579" s="45" t="str">
        <f>_xlfn.XLOOKUP(U579,'Lista Suspensa'!$AA$20:$AA$23,'Lista Suspensa'!$AB$20:$AB$23,"N/A")</f>
        <v>S</v>
      </c>
    </row>
    <row r="580" spans="1:47" ht="12" customHeight="1" x14ac:dyDescent="0.3">
      <c r="A580" s="87" t="s">
        <v>47</v>
      </c>
      <c r="B580" s="88">
        <v>46104</v>
      </c>
      <c r="C580" s="89" t="s">
        <v>48</v>
      </c>
      <c r="D580" s="89" t="s">
        <v>49</v>
      </c>
      <c r="E580" s="189">
        <v>77801380</v>
      </c>
      <c r="F580" s="182" t="s">
        <v>1781</v>
      </c>
      <c r="G580" s="90">
        <v>11568930704</v>
      </c>
      <c r="H580" s="91">
        <v>31937</v>
      </c>
      <c r="I580" s="89"/>
      <c r="J580" s="89" t="s">
        <v>51</v>
      </c>
      <c r="K580" s="89" t="s">
        <v>76</v>
      </c>
      <c r="L580" s="89" t="s">
        <v>95</v>
      </c>
      <c r="M580" s="89" t="s">
        <v>343</v>
      </c>
      <c r="N580" s="89" t="s">
        <v>137</v>
      </c>
      <c r="O580" s="92" t="s">
        <v>1782</v>
      </c>
      <c r="P580" s="93" t="s">
        <v>57</v>
      </c>
      <c r="Q580" s="110" t="s">
        <v>58</v>
      </c>
      <c r="R580" s="94">
        <v>46118</v>
      </c>
      <c r="S580" s="95"/>
      <c r="T580" s="95" t="s">
        <v>59</v>
      </c>
      <c r="U580" s="95" t="s">
        <v>60</v>
      </c>
      <c r="V580" s="91">
        <v>46118</v>
      </c>
      <c r="W580" s="91" t="s">
        <v>432</v>
      </c>
      <c r="X580" s="91" t="s">
        <v>432</v>
      </c>
      <c r="Y580" s="96"/>
      <c r="Z580" s="89" t="s">
        <v>62</v>
      </c>
      <c r="AA580" s="95"/>
      <c r="AB580" s="95" t="s">
        <v>63</v>
      </c>
      <c r="AC580" s="95" t="s">
        <v>63</v>
      </c>
      <c r="AD580" s="95" t="s">
        <v>63</v>
      </c>
      <c r="AE580" s="95" t="s">
        <v>63</v>
      </c>
      <c r="AF580" s="95" t="s">
        <v>63</v>
      </c>
      <c r="AG580" s="194"/>
      <c r="AH580" s="95" t="s">
        <v>63</v>
      </c>
      <c r="AI580" s="97"/>
      <c r="AJ580" s="97" t="s">
        <v>65</v>
      </c>
      <c r="AK580" s="97" t="s">
        <v>66</v>
      </c>
      <c r="AL580" s="45" t="s">
        <v>67</v>
      </c>
      <c r="AM580" s="160" t="str">
        <f>MONTH(B580)&amp;"/"&amp;YEAR(B580)</f>
        <v>3/2026</v>
      </c>
      <c r="AN580" s="45">
        <f>WEEKNUM(B580)-WEEKNUM(EOMONTH(B580,-1)+1)+1</f>
        <v>4</v>
      </c>
      <c r="AO580" s="45" t="str">
        <f>MONTH(R580)&amp;"/"&amp;YEAR(R580)</f>
        <v>4/2026</v>
      </c>
      <c r="AP580" s="45">
        <f>WEEKNUM(R580)-WEEKNUM(EOMONTH(R580,-1)+1)+1</f>
        <v>2</v>
      </c>
      <c r="AQ580" s="45">
        <f>IF(AU580="S",IF(Q580="1. Aceitou o programa",R580-B580,0),0)</f>
        <v>14</v>
      </c>
      <c r="AR580" s="45">
        <f>IF(AU580="S",IF(AND(S580&lt;&gt;"",R580&lt;&gt;""),S580-R580,0),0)</f>
        <v>0</v>
      </c>
      <c r="AS580" s="45">
        <f>IF(AU580="S",IF(Q580="1. Aceitou o programa",IF(OR(X580="Não se Aplica",X580=""),IF(OR(W580="Não se Aplica",W580=""),0,W580-V580),AVERAGE(X580-W580,W580-V580)),0),0)</f>
        <v>0</v>
      </c>
      <c r="AT580" s="45">
        <f>IF(AU580="S",IF(AND(Q580="1. Aceitou o programa",AB580="Realizada"),IFERROR(IF(AA580="",0,AA580-R580),0),0),0)</f>
        <v>0</v>
      </c>
      <c r="AU580" s="45" t="str">
        <f>_xlfn.XLOOKUP(U580,'Lista Suspensa'!$AA$20:$AA$23,'Lista Suspensa'!$AB$20:$AB$23,"N/A")</f>
        <v>S</v>
      </c>
    </row>
    <row r="581" spans="1:47" ht="12" customHeight="1" x14ac:dyDescent="0.3">
      <c r="A581" s="87" t="s">
        <v>47</v>
      </c>
      <c r="B581" s="88">
        <v>46104</v>
      </c>
      <c r="C581" s="89" t="s">
        <v>48</v>
      </c>
      <c r="D581" s="89" t="s">
        <v>49</v>
      </c>
      <c r="E581" s="189">
        <v>94615877</v>
      </c>
      <c r="F581" s="182" t="s">
        <v>1783</v>
      </c>
      <c r="G581" s="90">
        <v>15096326896</v>
      </c>
      <c r="H581" s="91">
        <v>25736</v>
      </c>
      <c r="I581" s="89"/>
      <c r="J581" s="89" t="s">
        <v>51</v>
      </c>
      <c r="K581" s="89" t="s">
        <v>52</v>
      </c>
      <c r="L581" s="89" t="s">
        <v>85</v>
      </c>
      <c r="M581" s="89" t="s">
        <v>904</v>
      </c>
      <c r="N581" s="89" t="s">
        <v>150</v>
      </c>
      <c r="O581" s="92" t="s">
        <v>1784</v>
      </c>
      <c r="P581" s="93" t="s">
        <v>57</v>
      </c>
      <c r="Q581" s="110" t="s">
        <v>58</v>
      </c>
      <c r="R581" s="94">
        <v>46118</v>
      </c>
      <c r="S581" s="95"/>
      <c r="T581" s="95" t="s">
        <v>59</v>
      </c>
      <c r="U581" s="95" t="s">
        <v>60</v>
      </c>
      <c r="V581" s="91">
        <v>46118</v>
      </c>
      <c r="W581" s="91" t="s">
        <v>432</v>
      </c>
      <c r="X581" s="91" t="s">
        <v>432</v>
      </c>
      <c r="Y581" s="96"/>
      <c r="Z581" s="89" t="s">
        <v>62</v>
      </c>
      <c r="AA581" s="95"/>
      <c r="AB581" s="95" t="s">
        <v>63</v>
      </c>
      <c r="AC581" s="95" t="s">
        <v>63</v>
      </c>
      <c r="AD581" s="95" t="s">
        <v>63</v>
      </c>
      <c r="AE581" s="95" t="s">
        <v>63</v>
      </c>
      <c r="AF581" s="95" t="s">
        <v>63</v>
      </c>
      <c r="AG581" s="194"/>
      <c r="AH581" s="95" t="s">
        <v>63</v>
      </c>
      <c r="AI581" s="97"/>
      <c r="AJ581" s="97" t="s">
        <v>65</v>
      </c>
      <c r="AK581" s="97" t="s">
        <v>66</v>
      </c>
      <c r="AL581" s="45" t="s">
        <v>67</v>
      </c>
      <c r="AM581" s="160" t="str">
        <f>MONTH(B581)&amp;"/"&amp;YEAR(B581)</f>
        <v>3/2026</v>
      </c>
      <c r="AN581" s="45">
        <f>WEEKNUM(B581)-WEEKNUM(EOMONTH(B581,-1)+1)+1</f>
        <v>4</v>
      </c>
      <c r="AO581" s="45" t="str">
        <f>MONTH(R581)&amp;"/"&amp;YEAR(R581)</f>
        <v>4/2026</v>
      </c>
      <c r="AP581" s="45">
        <f>WEEKNUM(R581)-WEEKNUM(EOMONTH(R581,-1)+1)+1</f>
        <v>2</v>
      </c>
      <c r="AQ581" s="45">
        <f>IF(AU581="S",IF(Q581="1. Aceitou o programa",R581-B581,0),0)</f>
        <v>14</v>
      </c>
      <c r="AR581" s="45">
        <f>IF(AU581="S",IF(AND(S581&lt;&gt;"",R581&lt;&gt;""),S581-R581,0),0)</f>
        <v>0</v>
      </c>
      <c r="AS581" s="45">
        <f>IF(AU581="S",IF(Q581="1. Aceitou o programa",IF(OR(X581="Não se Aplica",X581=""),IF(OR(W581="Não se Aplica",W581=""),0,W581-V581),AVERAGE(X581-W581,W581-V581)),0),0)</f>
        <v>0</v>
      </c>
      <c r="AT581" s="45">
        <f>IF(AU581="S",IF(AND(Q581="1. Aceitou o programa",AB581="Realizada"),IFERROR(IF(AA581="",0,AA581-R581),0),0),0)</f>
        <v>0</v>
      </c>
      <c r="AU581" s="45" t="str">
        <f>_xlfn.XLOOKUP(U581,'Lista Suspensa'!$AA$20:$AA$23,'Lista Suspensa'!$AB$20:$AB$23,"N/A")</f>
        <v>S</v>
      </c>
    </row>
    <row r="582" spans="1:47" ht="12" customHeight="1" x14ac:dyDescent="0.3">
      <c r="A582" s="87" t="s">
        <v>47</v>
      </c>
      <c r="B582" s="88">
        <v>46104</v>
      </c>
      <c r="C582" s="89" t="s">
        <v>48</v>
      </c>
      <c r="D582" s="89" t="s">
        <v>49</v>
      </c>
      <c r="E582" s="189">
        <v>85615209</v>
      </c>
      <c r="F582" s="182" t="s">
        <v>1785</v>
      </c>
      <c r="G582" s="90">
        <v>13692592710</v>
      </c>
      <c r="H582" s="91">
        <v>33163</v>
      </c>
      <c r="I582" s="89"/>
      <c r="J582" s="89" t="s">
        <v>51</v>
      </c>
      <c r="K582" s="89" t="s">
        <v>76</v>
      </c>
      <c r="L582" s="89" t="s">
        <v>303</v>
      </c>
      <c r="M582" s="89" t="s">
        <v>558</v>
      </c>
      <c r="N582" s="89" t="s">
        <v>197</v>
      </c>
      <c r="O582" s="92" t="s">
        <v>1786</v>
      </c>
      <c r="P582" s="93" t="s">
        <v>57</v>
      </c>
      <c r="Q582" s="110" t="s">
        <v>58</v>
      </c>
      <c r="R582" s="94">
        <v>46118</v>
      </c>
      <c r="S582" s="95"/>
      <c r="T582" s="95" t="s">
        <v>59</v>
      </c>
      <c r="U582" s="95" t="s">
        <v>60</v>
      </c>
      <c r="V582" s="91">
        <v>46118</v>
      </c>
      <c r="W582" s="91" t="s">
        <v>432</v>
      </c>
      <c r="X582" s="91" t="s">
        <v>432</v>
      </c>
      <c r="Y582" s="96"/>
      <c r="Z582" s="89" t="s">
        <v>62</v>
      </c>
      <c r="AA582" s="95"/>
      <c r="AB582" s="95" t="s">
        <v>63</v>
      </c>
      <c r="AC582" s="95" t="s">
        <v>63</v>
      </c>
      <c r="AD582" s="95" t="s">
        <v>63</v>
      </c>
      <c r="AE582" s="95" t="s">
        <v>63</v>
      </c>
      <c r="AF582" s="95" t="s">
        <v>63</v>
      </c>
      <c r="AG582" s="194"/>
      <c r="AH582" s="95" t="s">
        <v>63</v>
      </c>
      <c r="AI582" s="97"/>
      <c r="AJ582" s="97" t="s">
        <v>65</v>
      </c>
      <c r="AK582" s="97" t="s">
        <v>66</v>
      </c>
      <c r="AL582" s="45" t="s">
        <v>67</v>
      </c>
      <c r="AM582" s="160" t="str">
        <f>MONTH(B582)&amp;"/"&amp;YEAR(B582)</f>
        <v>3/2026</v>
      </c>
      <c r="AN582" s="45">
        <f>WEEKNUM(B582)-WEEKNUM(EOMONTH(B582,-1)+1)+1</f>
        <v>4</v>
      </c>
      <c r="AO582" s="45" t="str">
        <f>MONTH(R582)&amp;"/"&amp;YEAR(R582)</f>
        <v>4/2026</v>
      </c>
      <c r="AP582" s="45">
        <f>WEEKNUM(R582)-WEEKNUM(EOMONTH(R582,-1)+1)+1</f>
        <v>2</v>
      </c>
      <c r="AQ582" s="45">
        <f>IF(AU582="S",IF(Q582="1. Aceitou o programa",R582-B582,0),0)</f>
        <v>14</v>
      </c>
      <c r="AR582" s="45">
        <f>IF(AU582="S",IF(AND(S582&lt;&gt;"",R582&lt;&gt;""),S582-R582,0),0)</f>
        <v>0</v>
      </c>
      <c r="AS582" s="45">
        <f>IF(AU582="S",IF(Q582="1. Aceitou o programa",IF(OR(X582="Não se Aplica",X582=""),IF(OR(W582="Não se Aplica",W582=""),0,W582-V582),AVERAGE(X582-W582,W582-V582)),0),0)</f>
        <v>0</v>
      </c>
      <c r="AT582" s="45">
        <f>IF(AU582="S",IF(AND(Q582="1. Aceitou o programa",AB582="Realizada"),IFERROR(IF(AA582="",0,AA582-R582),0),0),0)</f>
        <v>0</v>
      </c>
      <c r="AU582" s="45" t="str">
        <f>_xlfn.XLOOKUP(U582,'Lista Suspensa'!$AA$20:$AA$23,'Lista Suspensa'!$AB$20:$AB$23,"N/A")</f>
        <v>S</v>
      </c>
    </row>
    <row r="583" spans="1:47" ht="12" customHeight="1" x14ac:dyDescent="0.3">
      <c r="A583" s="87" t="s">
        <v>47</v>
      </c>
      <c r="B583" s="88">
        <v>46104</v>
      </c>
      <c r="C583" s="89" t="s">
        <v>48</v>
      </c>
      <c r="D583" s="89" t="s">
        <v>49</v>
      </c>
      <c r="E583" s="189">
        <v>89898395</v>
      </c>
      <c r="F583" s="182" t="s">
        <v>1787</v>
      </c>
      <c r="G583" s="90">
        <v>29731814884</v>
      </c>
      <c r="H583" s="91">
        <v>28890</v>
      </c>
      <c r="I583" s="89"/>
      <c r="J583" s="89" t="s">
        <v>84</v>
      </c>
      <c r="K583" s="89" t="s">
        <v>52</v>
      </c>
      <c r="L583" s="89" t="s">
        <v>53</v>
      </c>
      <c r="M583" s="89" t="s">
        <v>267</v>
      </c>
      <c r="N583" s="89" t="s">
        <v>197</v>
      </c>
      <c r="O583" s="92" t="s">
        <v>1788</v>
      </c>
      <c r="P583" s="93" t="s">
        <v>57</v>
      </c>
      <c r="Q583" s="110" t="s">
        <v>58</v>
      </c>
      <c r="R583" s="94">
        <v>46118</v>
      </c>
      <c r="S583" s="95"/>
      <c r="T583" s="95" t="s">
        <v>59</v>
      </c>
      <c r="U583" s="95" t="s">
        <v>60</v>
      </c>
      <c r="V583" s="91">
        <v>46118</v>
      </c>
      <c r="W583" s="91" t="s">
        <v>432</v>
      </c>
      <c r="X583" s="91" t="s">
        <v>432</v>
      </c>
      <c r="Y583" s="96"/>
      <c r="Z583" s="89" t="s">
        <v>62</v>
      </c>
      <c r="AA583" s="95"/>
      <c r="AB583" s="95" t="s">
        <v>63</v>
      </c>
      <c r="AC583" s="95" t="s">
        <v>63</v>
      </c>
      <c r="AD583" s="95" t="s">
        <v>63</v>
      </c>
      <c r="AE583" s="95" t="s">
        <v>63</v>
      </c>
      <c r="AF583" s="95" t="s">
        <v>63</v>
      </c>
      <c r="AG583" s="194"/>
      <c r="AH583" s="95" t="s">
        <v>63</v>
      </c>
      <c r="AI583" s="97"/>
      <c r="AJ583" s="97" t="s">
        <v>65</v>
      </c>
      <c r="AK583" s="97" t="s">
        <v>66</v>
      </c>
      <c r="AL583" s="45" t="s">
        <v>67</v>
      </c>
      <c r="AM583" s="160" t="str">
        <f>MONTH(B583)&amp;"/"&amp;YEAR(B583)</f>
        <v>3/2026</v>
      </c>
      <c r="AN583" s="45">
        <f>WEEKNUM(B583)-WEEKNUM(EOMONTH(B583,-1)+1)+1</f>
        <v>4</v>
      </c>
      <c r="AO583" s="45" t="str">
        <f>MONTH(R583)&amp;"/"&amp;YEAR(R583)</f>
        <v>4/2026</v>
      </c>
      <c r="AP583" s="45">
        <f>WEEKNUM(R583)-WEEKNUM(EOMONTH(R583,-1)+1)+1</f>
        <v>2</v>
      </c>
      <c r="AQ583" s="45">
        <f>IF(AU583="S",IF(Q583="1. Aceitou o programa",R583-B583,0),0)</f>
        <v>14</v>
      </c>
      <c r="AR583" s="45">
        <f>IF(AU583="S",IF(AND(S583&lt;&gt;"",R583&lt;&gt;""),S583-R583,0),0)</f>
        <v>0</v>
      </c>
      <c r="AS583" s="45">
        <f>IF(AU583="S",IF(Q583="1. Aceitou o programa",IF(OR(X583="Não se Aplica",X583=""),IF(OR(W583="Não se Aplica",W583=""),0,W583-V583),AVERAGE(X583-W583,W583-V583)),0),0)</f>
        <v>0</v>
      </c>
      <c r="AT583" s="45">
        <f>IF(AU583="S",IF(AND(Q583="1. Aceitou o programa",AB583="Realizada"),IFERROR(IF(AA583="",0,AA583-R583),0),0),0)</f>
        <v>0</v>
      </c>
      <c r="AU583" s="45" t="str">
        <f>_xlfn.XLOOKUP(U583,'Lista Suspensa'!$AA$20:$AA$23,'Lista Suspensa'!$AB$20:$AB$23,"N/A")</f>
        <v>S</v>
      </c>
    </row>
    <row r="584" spans="1:47" ht="12" customHeight="1" x14ac:dyDescent="0.3">
      <c r="A584" s="87" t="s">
        <v>47</v>
      </c>
      <c r="B584" s="88">
        <v>46104</v>
      </c>
      <c r="C584" s="89" t="s">
        <v>48</v>
      </c>
      <c r="D584" s="89" t="s">
        <v>49</v>
      </c>
      <c r="E584" s="189">
        <v>83846694</v>
      </c>
      <c r="F584" s="182" t="s">
        <v>1789</v>
      </c>
      <c r="G584" s="90">
        <v>31530191858</v>
      </c>
      <c r="H584" s="91">
        <v>31034</v>
      </c>
      <c r="I584" s="89"/>
      <c r="J584" s="89" t="s">
        <v>51</v>
      </c>
      <c r="K584" s="89" t="s">
        <v>52</v>
      </c>
      <c r="L584" s="89" t="s">
        <v>1730</v>
      </c>
      <c r="M584" s="89" t="s">
        <v>1790</v>
      </c>
      <c r="N584" s="89" t="s">
        <v>197</v>
      </c>
      <c r="O584" s="92" t="s">
        <v>1791</v>
      </c>
      <c r="P584" s="93" t="s">
        <v>57</v>
      </c>
      <c r="Q584" s="110" t="s">
        <v>58</v>
      </c>
      <c r="R584" s="94">
        <v>46118</v>
      </c>
      <c r="S584" s="95"/>
      <c r="T584" s="95" t="s">
        <v>59</v>
      </c>
      <c r="U584" s="95" t="s">
        <v>60</v>
      </c>
      <c r="V584" s="91">
        <v>46118</v>
      </c>
      <c r="W584" s="91" t="s">
        <v>432</v>
      </c>
      <c r="X584" s="91" t="s">
        <v>432</v>
      </c>
      <c r="Y584" s="96"/>
      <c r="Z584" s="89" t="s">
        <v>62</v>
      </c>
      <c r="AA584" s="95"/>
      <c r="AB584" s="95" t="s">
        <v>63</v>
      </c>
      <c r="AC584" s="95" t="s">
        <v>63</v>
      </c>
      <c r="AD584" s="95" t="s">
        <v>63</v>
      </c>
      <c r="AE584" s="95" t="s">
        <v>63</v>
      </c>
      <c r="AF584" s="95" t="s">
        <v>63</v>
      </c>
      <c r="AG584" s="194"/>
      <c r="AH584" s="95" t="s">
        <v>63</v>
      </c>
      <c r="AI584" s="97"/>
      <c r="AJ584" s="97" t="s">
        <v>65</v>
      </c>
      <c r="AK584" s="97" t="s">
        <v>66</v>
      </c>
      <c r="AL584" s="45" t="s">
        <v>67</v>
      </c>
      <c r="AM584" s="160" t="str">
        <f>MONTH(B584)&amp;"/"&amp;YEAR(B584)</f>
        <v>3/2026</v>
      </c>
      <c r="AN584" s="45">
        <f>WEEKNUM(B584)-WEEKNUM(EOMONTH(B584,-1)+1)+1</f>
        <v>4</v>
      </c>
      <c r="AO584" s="45" t="str">
        <f>MONTH(R584)&amp;"/"&amp;YEAR(R584)</f>
        <v>4/2026</v>
      </c>
      <c r="AP584" s="45">
        <f>WEEKNUM(R584)-WEEKNUM(EOMONTH(R584,-1)+1)+1</f>
        <v>2</v>
      </c>
      <c r="AQ584" s="45">
        <f>IF(AU584="S",IF(Q584="1. Aceitou o programa",R584-B584,0),0)</f>
        <v>14</v>
      </c>
      <c r="AR584" s="45">
        <f>IF(AU584="S",IF(AND(S584&lt;&gt;"",R584&lt;&gt;""),S584-R584,0),0)</f>
        <v>0</v>
      </c>
      <c r="AS584" s="45">
        <f>IF(AU584="S",IF(Q584="1. Aceitou o programa",IF(OR(X584="Não se Aplica",X584=""),IF(OR(W584="Não se Aplica",W584=""),0,W584-V584),AVERAGE(X584-W584,W584-V584)),0),0)</f>
        <v>0</v>
      </c>
      <c r="AT584" s="45">
        <f>IF(AU584="S",IF(AND(Q584="1. Aceitou o programa",AB584="Realizada"),IFERROR(IF(AA584="",0,AA584-R584),0),0),0)</f>
        <v>0</v>
      </c>
      <c r="AU584" s="45" t="str">
        <f>_xlfn.XLOOKUP(U584,'Lista Suspensa'!$AA$20:$AA$23,'Lista Suspensa'!$AB$20:$AB$23,"N/A")</f>
        <v>S</v>
      </c>
    </row>
    <row r="585" spans="1:47" ht="12" customHeight="1" x14ac:dyDescent="0.3">
      <c r="A585" s="87" t="s">
        <v>47</v>
      </c>
      <c r="B585" s="88">
        <v>46104</v>
      </c>
      <c r="C585" s="89" t="s">
        <v>48</v>
      </c>
      <c r="D585" s="89" t="s">
        <v>49</v>
      </c>
      <c r="E585" s="189">
        <v>87342808</v>
      </c>
      <c r="F585" s="182" t="s">
        <v>1792</v>
      </c>
      <c r="G585" s="90">
        <v>37118316806</v>
      </c>
      <c r="H585" s="91">
        <v>32561</v>
      </c>
      <c r="I585" s="89"/>
      <c r="J585" s="89" t="s">
        <v>51</v>
      </c>
      <c r="K585" s="89" t="s">
        <v>52</v>
      </c>
      <c r="L585" s="89" t="s">
        <v>85</v>
      </c>
      <c r="M585" s="89" t="s">
        <v>1793</v>
      </c>
      <c r="N585" s="89" t="s">
        <v>87</v>
      </c>
      <c r="O585" s="92" t="s">
        <v>1794</v>
      </c>
      <c r="P585" s="93" t="s">
        <v>57</v>
      </c>
      <c r="Q585" s="110" t="s">
        <v>58</v>
      </c>
      <c r="R585" s="94">
        <v>46118</v>
      </c>
      <c r="S585" s="95"/>
      <c r="T585" s="95" t="s">
        <v>59</v>
      </c>
      <c r="U585" s="95" t="s">
        <v>60</v>
      </c>
      <c r="V585" s="91">
        <v>46118</v>
      </c>
      <c r="W585" s="91" t="s">
        <v>432</v>
      </c>
      <c r="X585" s="91" t="s">
        <v>432</v>
      </c>
      <c r="Y585" s="96"/>
      <c r="Z585" s="89" t="s">
        <v>62</v>
      </c>
      <c r="AA585" s="95"/>
      <c r="AB585" s="95" t="s">
        <v>63</v>
      </c>
      <c r="AC585" s="95" t="s">
        <v>63</v>
      </c>
      <c r="AD585" s="95" t="s">
        <v>63</v>
      </c>
      <c r="AE585" s="95" t="s">
        <v>63</v>
      </c>
      <c r="AF585" s="95" t="s">
        <v>63</v>
      </c>
      <c r="AG585" s="194"/>
      <c r="AH585" s="95" t="s">
        <v>63</v>
      </c>
      <c r="AI585" s="97"/>
      <c r="AJ585" s="97" t="s">
        <v>65</v>
      </c>
      <c r="AK585" s="97" t="s">
        <v>66</v>
      </c>
      <c r="AL585" s="45" t="s">
        <v>67</v>
      </c>
      <c r="AM585" s="160" t="str">
        <f>MONTH(B585)&amp;"/"&amp;YEAR(B585)</f>
        <v>3/2026</v>
      </c>
      <c r="AN585" s="45">
        <f>WEEKNUM(B585)-WEEKNUM(EOMONTH(B585,-1)+1)+1</f>
        <v>4</v>
      </c>
      <c r="AO585" s="45" t="str">
        <f>MONTH(R585)&amp;"/"&amp;YEAR(R585)</f>
        <v>4/2026</v>
      </c>
      <c r="AP585" s="45">
        <f>WEEKNUM(R585)-WEEKNUM(EOMONTH(R585,-1)+1)+1</f>
        <v>2</v>
      </c>
      <c r="AQ585" s="45">
        <f>IF(AU585="S",IF(Q585="1. Aceitou o programa",R585-B585,0),0)</f>
        <v>14</v>
      </c>
      <c r="AR585" s="45">
        <f>IF(AU585="S",IF(AND(S585&lt;&gt;"",R585&lt;&gt;""),S585-R585,0),0)</f>
        <v>0</v>
      </c>
      <c r="AS585" s="45">
        <f>IF(AU585="S",IF(Q585="1. Aceitou o programa",IF(OR(X585="Não se Aplica",X585=""),IF(OR(W585="Não se Aplica",W585=""),0,W585-V585),AVERAGE(X585-W585,W585-V585)),0),0)</f>
        <v>0</v>
      </c>
      <c r="AT585" s="45">
        <f>IF(AU585="S",IF(AND(Q585="1. Aceitou o programa",AB585="Realizada"),IFERROR(IF(AA585="",0,AA585-R585),0),0),0)</f>
        <v>0</v>
      </c>
      <c r="AU585" s="45" t="str">
        <f>_xlfn.XLOOKUP(U585,'Lista Suspensa'!$AA$20:$AA$23,'Lista Suspensa'!$AB$20:$AB$23,"N/A")</f>
        <v>S</v>
      </c>
    </row>
    <row r="586" spans="1:47" ht="12" customHeight="1" x14ac:dyDescent="0.3">
      <c r="A586" s="87" t="s">
        <v>47</v>
      </c>
      <c r="B586" s="88">
        <v>46104</v>
      </c>
      <c r="C586" s="89" t="s">
        <v>48</v>
      </c>
      <c r="D586" s="89" t="s">
        <v>49</v>
      </c>
      <c r="E586" s="189">
        <v>78357709</v>
      </c>
      <c r="F586" s="182" t="s">
        <v>1795</v>
      </c>
      <c r="G586" s="90">
        <v>8663770774</v>
      </c>
      <c r="H586" s="91">
        <v>28577</v>
      </c>
      <c r="I586" s="89"/>
      <c r="J586" s="89" t="s">
        <v>51</v>
      </c>
      <c r="K586" s="89" t="s">
        <v>76</v>
      </c>
      <c r="L586" s="89" t="s">
        <v>233</v>
      </c>
      <c r="M586" s="89" t="s">
        <v>732</v>
      </c>
      <c r="N586" s="89" t="s">
        <v>197</v>
      </c>
      <c r="O586" s="92" t="s">
        <v>1796</v>
      </c>
      <c r="P586" s="93" t="s">
        <v>57</v>
      </c>
      <c r="Q586" s="110" t="s">
        <v>58</v>
      </c>
      <c r="R586" s="94">
        <v>46118</v>
      </c>
      <c r="S586" s="95"/>
      <c r="T586" s="95" t="s">
        <v>59</v>
      </c>
      <c r="U586" s="95" t="s">
        <v>60</v>
      </c>
      <c r="V586" s="91">
        <v>46118</v>
      </c>
      <c r="W586" s="91" t="s">
        <v>432</v>
      </c>
      <c r="X586" s="91" t="s">
        <v>432</v>
      </c>
      <c r="Y586" s="96"/>
      <c r="Z586" s="89" t="s">
        <v>62</v>
      </c>
      <c r="AA586" s="95"/>
      <c r="AB586" s="95" t="s">
        <v>63</v>
      </c>
      <c r="AC586" s="95" t="s">
        <v>63</v>
      </c>
      <c r="AD586" s="95" t="s">
        <v>63</v>
      </c>
      <c r="AE586" s="95" t="s">
        <v>63</v>
      </c>
      <c r="AF586" s="95" t="s">
        <v>63</v>
      </c>
      <c r="AG586" s="194"/>
      <c r="AH586" s="95" t="s">
        <v>63</v>
      </c>
      <c r="AI586" s="97"/>
      <c r="AJ586" s="97" t="s">
        <v>65</v>
      </c>
      <c r="AK586" s="97" t="s">
        <v>66</v>
      </c>
      <c r="AL586" s="45" t="s">
        <v>67</v>
      </c>
      <c r="AM586" s="160" t="str">
        <f>MONTH(B586)&amp;"/"&amp;YEAR(B586)</f>
        <v>3/2026</v>
      </c>
      <c r="AN586" s="45">
        <f>WEEKNUM(B586)-WEEKNUM(EOMONTH(B586,-1)+1)+1</f>
        <v>4</v>
      </c>
      <c r="AO586" s="45" t="str">
        <f>MONTH(R586)&amp;"/"&amp;YEAR(R586)</f>
        <v>4/2026</v>
      </c>
      <c r="AP586" s="45">
        <f>WEEKNUM(R586)-WEEKNUM(EOMONTH(R586,-1)+1)+1</f>
        <v>2</v>
      </c>
      <c r="AQ586" s="45">
        <f>IF(AU586="S",IF(Q586="1. Aceitou o programa",R586-B586,0),0)</f>
        <v>14</v>
      </c>
      <c r="AR586" s="45">
        <f>IF(AU586="S",IF(AND(S586&lt;&gt;"",R586&lt;&gt;""),S586-R586,0),0)</f>
        <v>0</v>
      </c>
      <c r="AS586" s="45">
        <f>IF(AU586="S",IF(Q586="1. Aceitou o programa",IF(OR(X586="Não se Aplica",X586=""),IF(OR(W586="Não se Aplica",W586=""),0,W586-V586),AVERAGE(X586-W586,W586-V586)),0),0)</f>
        <v>0</v>
      </c>
      <c r="AT586" s="45">
        <f>IF(AU586="S",IF(AND(Q586="1. Aceitou o programa",AB586="Realizada"),IFERROR(IF(AA586="",0,AA586-R586),0),0),0)</f>
        <v>0</v>
      </c>
      <c r="AU586" s="45" t="str">
        <f>_xlfn.XLOOKUP(U586,'Lista Suspensa'!$AA$20:$AA$23,'Lista Suspensa'!$AB$20:$AB$23,"N/A")</f>
        <v>S</v>
      </c>
    </row>
    <row r="587" spans="1:47" ht="12" customHeight="1" x14ac:dyDescent="0.3">
      <c r="A587" s="87" t="s">
        <v>47</v>
      </c>
      <c r="B587" s="88">
        <v>46104</v>
      </c>
      <c r="C587" s="89" t="s">
        <v>48</v>
      </c>
      <c r="D587" s="89" t="s">
        <v>49</v>
      </c>
      <c r="E587" s="189">
        <v>92641849</v>
      </c>
      <c r="F587" s="182" t="s">
        <v>1797</v>
      </c>
      <c r="G587" s="90">
        <v>5308677700</v>
      </c>
      <c r="H587" s="91">
        <v>28460</v>
      </c>
      <c r="I587" s="89"/>
      <c r="J587" s="89" t="s">
        <v>51</v>
      </c>
      <c r="K587" s="89" t="s">
        <v>76</v>
      </c>
      <c r="L587" s="89" t="s">
        <v>303</v>
      </c>
      <c r="M587" s="89" t="s">
        <v>1798</v>
      </c>
      <c r="N587" s="89" t="s">
        <v>197</v>
      </c>
      <c r="O587" s="92" t="s">
        <v>1799</v>
      </c>
      <c r="P587" s="93" t="s">
        <v>57</v>
      </c>
      <c r="Q587" s="110" t="s">
        <v>58</v>
      </c>
      <c r="R587" s="94">
        <v>46118</v>
      </c>
      <c r="S587" s="95"/>
      <c r="T587" s="95" t="s">
        <v>59</v>
      </c>
      <c r="U587" s="95" t="s">
        <v>60</v>
      </c>
      <c r="V587" s="91">
        <v>46118</v>
      </c>
      <c r="W587" s="91" t="s">
        <v>432</v>
      </c>
      <c r="X587" s="91" t="s">
        <v>432</v>
      </c>
      <c r="Y587" s="96"/>
      <c r="Z587" s="89" t="s">
        <v>62</v>
      </c>
      <c r="AA587" s="95"/>
      <c r="AB587" s="95" t="s">
        <v>63</v>
      </c>
      <c r="AC587" s="95" t="s">
        <v>63</v>
      </c>
      <c r="AD587" s="95" t="s">
        <v>63</v>
      </c>
      <c r="AE587" s="95" t="s">
        <v>63</v>
      </c>
      <c r="AF587" s="95" t="s">
        <v>63</v>
      </c>
      <c r="AG587" s="194"/>
      <c r="AH587" s="95" t="s">
        <v>63</v>
      </c>
      <c r="AI587" s="97"/>
      <c r="AJ587" s="97" t="s">
        <v>65</v>
      </c>
      <c r="AK587" s="97" t="s">
        <v>66</v>
      </c>
      <c r="AL587" s="45" t="s">
        <v>67</v>
      </c>
      <c r="AM587" s="160" t="str">
        <f>MONTH(B587)&amp;"/"&amp;YEAR(B587)</f>
        <v>3/2026</v>
      </c>
      <c r="AN587" s="45">
        <f>WEEKNUM(B587)-WEEKNUM(EOMONTH(B587,-1)+1)+1</f>
        <v>4</v>
      </c>
      <c r="AO587" s="45" t="str">
        <f>MONTH(R587)&amp;"/"&amp;YEAR(R587)</f>
        <v>4/2026</v>
      </c>
      <c r="AP587" s="45">
        <f>WEEKNUM(R587)-WEEKNUM(EOMONTH(R587,-1)+1)+1</f>
        <v>2</v>
      </c>
      <c r="AQ587" s="45">
        <f>IF(AU587="S",IF(Q587="1. Aceitou o programa",R587-B587,0),0)</f>
        <v>14</v>
      </c>
      <c r="AR587" s="45">
        <f>IF(AU587="S",IF(AND(S587&lt;&gt;"",R587&lt;&gt;""),S587-R587,0),0)</f>
        <v>0</v>
      </c>
      <c r="AS587" s="45">
        <f>IF(AU587="S",IF(Q587="1. Aceitou o programa",IF(OR(X587="Não se Aplica",X587=""),IF(OR(W587="Não se Aplica",W587=""),0,W587-V587),AVERAGE(X587-W587,W587-V587)),0),0)</f>
        <v>0</v>
      </c>
      <c r="AT587" s="45">
        <f>IF(AU587="S",IF(AND(Q587="1. Aceitou o programa",AB587="Realizada"),IFERROR(IF(AA587="",0,AA587-R587),0),0),0)</f>
        <v>0</v>
      </c>
      <c r="AU587" s="45" t="str">
        <f>_xlfn.XLOOKUP(U587,'Lista Suspensa'!$AA$20:$AA$23,'Lista Suspensa'!$AB$20:$AB$23,"N/A")</f>
        <v>S</v>
      </c>
    </row>
    <row r="588" spans="1:47" ht="12" customHeight="1" x14ac:dyDescent="0.3">
      <c r="A588" s="87" t="s">
        <v>47</v>
      </c>
      <c r="B588" s="88">
        <v>46104</v>
      </c>
      <c r="C588" s="89" t="s">
        <v>48</v>
      </c>
      <c r="D588" s="89" t="s">
        <v>49</v>
      </c>
      <c r="E588" s="189">
        <v>82283695</v>
      </c>
      <c r="F588" s="182" t="s">
        <v>1800</v>
      </c>
      <c r="G588" s="90">
        <v>22892890861</v>
      </c>
      <c r="H588" s="91">
        <v>33802</v>
      </c>
      <c r="I588" s="89"/>
      <c r="J588" s="89" t="s">
        <v>51</v>
      </c>
      <c r="K588" s="89" t="s">
        <v>52</v>
      </c>
      <c r="L588" s="89" t="s">
        <v>69</v>
      </c>
      <c r="M588" s="89" t="s">
        <v>1801</v>
      </c>
      <c r="N588" s="89" t="s">
        <v>87</v>
      </c>
      <c r="O588" s="92" t="s">
        <v>1802</v>
      </c>
      <c r="P588" s="93" t="s">
        <v>57</v>
      </c>
      <c r="Q588" s="110" t="s">
        <v>58</v>
      </c>
      <c r="R588" s="94">
        <v>46118</v>
      </c>
      <c r="S588" s="95"/>
      <c r="T588" s="95" t="s">
        <v>59</v>
      </c>
      <c r="U588" s="95" t="s">
        <v>60</v>
      </c>
      <c r="V588" s="91">
        <v>46118</v>
      </c>
      <c r="W588" s="91" t="s">
        <v>432</v>
      </c>
      <c r="X588" s="91" t="s">
        <v>432</v>
      </c>
      <c r="Y588" s="96"/>
      <c r="Z588" s="89" t="s">
        <v>62</v>
      </c>
      <c r="AA588" s="95"/>
      <c r="AB588" s="95" t="s">
        <v>63</v>
      </c>
      <c r="AC588" s="95" t="s">
        <v>63</v>
      </c>
      <c r="AD588" s="95" t="s">
        <v>63</v>
      </c>
      <c r="AE588" s="95" t="s">
        <v>63</v>
      </c>
      <c r="AF588" s="95" t="s">
        <v>63</v>
      </c>
      <c r="AG588" s="194"/>
      <c r="AH588" s="95" t="s">
        <v>63</v>
      </c>
      <c r="AI588" s="97"/>
      <c r="AJ588" s="97" t="s">
        <v>65</v>
      </c>
      <c r="AK588" s="97" t="s">
        <v>66</v>
      </c>
      <c r="AL588" s="45" t="s">
        <v>67</v>
      </c>
      <c r="AM588" s="160" t="str">
        <f>MONTH(B588)&amp;"/"&amp;YEAR(B588)</f>
        <v>3/2026</v>
      </c>
      <c r="AN588" s="45">
        <f>WEEKNUM(B588)-WEEKNUM(EOMONTH(B588,-1)+1)+1</f>
        <v>4</v>
      </c>
      <c r="AO588" s="45" t="str">
        <f>MONTH(R588)&amp;"/"&amp;YEAR(R588)</f>
        <v>4/2026</v>
      </c>
      <c r="AP588" s="45">
        <f>WEEKNUM(R588)-WEEKNUM(EOMONTH(R588,-1)+1)+1</f>
        <v>2</v>
      </c>
      <c r="AQ588" s="45">
        <f>IF(AU588="S",IF(Q588="1. Aceitou o programa",R588-B588,0),0)</f>
        <v>14</v>
      </c>
      <c r="AR588" s="45">
        <f>IF(AU588="S",IF(AND(S588&lt;&gt;"",R588&lt;&gt;""),S588-R588,0),0)</f>
        <v>0</v>
      </c>
      <c r="AS588" s="45">
        <f>IF(AU588="S",IF(Q588="1. Aceitou o programa",IF(OR(X588="Não se Aplica",X588=""),IF(OR(W588="Não se Aplica",W588=""),0,W588-V588),AVERAGE(X588-W588,W588-V588)),0),0)</f>
        <v>0</v>
      </c>
      <c r="AT588" s="45">
        <f>IF(AU588="S",IF(AND(Q588="1. Aceitou o programa",AB588="Realizada"),IFERROR(IF(AA588="",0,AA588-R588),0),0),0)</f>
        <v>0</v>
      </c>
      <c r="AU588" s="45" t="str">
        <f>_xlfn.XLOOKUP(U588,'Lista Suspensa'!$AA$20:$AA$23,'Lista Suspensa'!$AB$20:$AB$23,"N/A")</f>
        <v>S</v>
      </c>
    </row>
    <row r="589" spans="1:47" ht="12" customHeight="1" x14ac:dyDescent="0.3">
      <c r="A589" s="87" t="s">
        <v>47</v>
      </c>
      <c r="B589" s="88">
        <v>46104</v>
      </c>
      <c r="C589" s="89" t="s">
        <v>48</v>
      </c>
      <c r="D589" s="89" t="s">
        <v>49</v>
      </c>
      <c r="E589" s="189">
        <v>89900152</v>
      </c>
      <c r="F589" s="182" t="s">
        <v>1803</v>
      </c>
      <c r="G589" s="90">
        <v>36756406809</v>
      </c>
      <c r="H589" s="91">
        <v>31829</v>
      </c>
      <c r="I589" s="89"/>
      <c r="J589" s="89" t="s">
        <v>51</v>
      </c>
      <c r="K589" s="89" t="s">
        <v>52</v>
      </c>
      <c r="L589" s="89" t="s">
        <v>53</v>
      </c>
      <c r="M589" s="89" t="s">
        <v>1804</v>
      </c>
      <c r="N589" s="89" t="s">
        <v>197</v>
      </c>
      <c r="O589" s="92" t="s">
        <v>1805</v>
      </c>
      <c r="P589" s="93" t="s">
        <v>57</v>
      </c>
      <c r="Q589" s="110" t="s">
        <v>58</v>
      </c>
      <c r="R589" s="94">
        <v>46114</v>
      </c>
      <c r="S589" s="95"/>
      <c r="T589" s="95" t="s">
        <v>59</v>
      </c>
      <c r="U589" s="95" t="s">
        <v>60</v>
      </c>
      <c r="V589" s="91">
        <v>46114</v>
      </c>
      <c r="W589" s="91" t="s">
        <v>432</v>
      </c>
      <c r="X589" s="91" t="s">
        <v>432</v>
      </c>
      <c r="Y589" s="96"/>
      <c r="Z589" s="89" t="s">
        <v>62</v>
      </c>
      <c r="AA589" s="95"/>
      <c r="AB589" s="95" t="s">
        <v>63</v>
      </c>
      <c r="AC589" s="95" t="s">
        <v>63</v>
      </c>
      <c r="AD589" s="95" t="s">
        <v>63</v>
      </c>
      <c r="AE589" s="95" t="s">
        <v>63</v>
      </c>
      <c r="AF589" s="95" t="s">
        <v>63</v>
      </c>
      <c r="AG589" s="194"/>
      <c r="AH589" s="95" t="s">
        <v>63</v>
      </c>
      <c r="AI589" s="97"/>
      <c r="AJ589" s="97" t="s">
        <v>65</v>
      </c>
      <c r="AK589" s="97" t="s">
        <v>66</v>
      </c>
      <c r="AL589" s="45" t="s">
        <v>67</v>
      </c>
      <c r="AM589" s="160" t="str">
        <f>MONTH(B589)&amp;"/"&amp;YEAR(B589)</f>
        <v>3/2026</v>
      </c>
      <c r="AN589" s="45">
        <f>WEEKNUM(B589)-WEEKNUM(EOMONTH(B589,-1)+1)+1</f>
        <v>4</v>
      </c>
      <c r="AO589" s="45" t="str">
        <f>MONTH(R589)&amp;"/"&amp;YEAR(R589)</f>
        <v>4/2026</v>
      </c>
      <c r="AP589" s="45">
        <f>WEEKNUM(R589)-WEEKNUM(EOMONTH(R589,-1)+1)+1</f>
        <v>1</v>
      </c>
      <c r="AQ589" s="45">
        <f>IF(AU589="S",IF(Q589="1. Aceitou o programa",R589-B589,0),0)</f>
        <v>10</v>
      </c>
      <c r="AR589" s="45">
        <f>IF(AU589="S",IF(AND(S589&lt;&gt;"",R589&lt;&gt;""),S589-R589,0),0)</f>
        <v>0</v>
      </c>
      <c r="AS589" s="45">
        <f>IF(AU589="S",IF(Q589="1. Aceitou o programa",IF(OR(X589="Não se Aplica",X589=""),IF(OR(W589="Não se Aplica",W589=""),0,W589-V589),AVERAGE(X589-W589,W589-V589)),0),0)</f>
        <v>0</v>
      </c>
      <c r="AT589" s="45">
        <f>IF(AU589="S",IF(AND(Q589="1. Aceitou o programa",AB589="Realizada"),IFERROR(IF(AA589="",0,AA589-R589),0),0),0)</f>
        <v>0</v>
      </c>
      <c r="AU589" s="45" t="str">
        <f>_xlfn.XLOOKUP(U589,'Lista Suspensa'!$AA$20:$AA$23,'Lista Suspensa'!$AB$20:$AB$23,"N/A")</f>
        <v>S</v>
      </c>
    </row>
    <row r="590" spans="1:47" ht="12" customHeight="1" x14ac:dyDescent="0.3">
      <c r="A590" s="87" t="s">
        <v>47</v>
      </c>
      <c r="B590" s="88">
        <v>46104</v>
      </c>
      <c r="C590" s="89" t="s">
        <v>48</v>
      </c>
      <c r="D590" s="89" t="s">
        <v>49</v>
      </c>
      <c r="E590" s="189">
        <v>92642466</v>
      </c>
      <c r="F590" s="182" t="s">
        <v>1806</v>
      </c>
      <c r="G590" s="90">
        <v>9376644727</v>
      </c>
      <c r="H590" s="91">
        <v>30531</v>
      </c>
      <c r="I590" s="89"/>
      <c r="J590" s="89" t="s">
        <v>51</v>
      </c>
      <c r="K590" s="89" t="s">
        <v>76</v>
      </c>
      <c r="L590" s="89" t="s">
        <v>233</v>
      </c>
      <c r="M590" s="89" t="s">
        <v>1807</v>
      </c>
      <c r="N590" s="89" t="s">
        <v>197</v>
      </c>
      <c r="O590" s="92" t="s">
        <v>1808</v>
      </c>
      <c r="P590" s="93" t="s">
        <v>57</v>
      </c>
      <c r="Q590" s="110" t="s">
        <v>58</v>
      </c>
      <c r="R590" s="94">
        <v>46118</v>
      </c>
      <c r="S590" s="95"/>
      <c r="T590" s="95" t="s">
        <v>59</v>
      </c>
      <c r="U590" s="95" t="s">
        <v>60</v>
      </c>
      <c r="V590" s="91">
        <v>46118</v>
      </c>
      <c r="W590" s="91" t="s">
        <v>432</v>
      </c>
      <c r="X590" s="91" t="s">
        <v>432</v>
      </c>
      <c r="Y590" s="96"/>
      <c r="Z590" s="89" t="s">
        <v>62</v>
      </c>
      <c r="AA590" s="95"/>
      <c r="AB590" s="95" t="s">
        <v>63</v>
      </c>
      <c r="AC590" s="95" t="s">
        <v>63</v>
      </c>
      <c r="AD590" s="95" t="s">
        <v>63</v>
      </c>
      <c r="AE590" s="95" t="s">
        <v>63</v>
      </c>
      <c r="AF590" s="95" t="s">
        <v>63</v>
      </c>
      <c r="AG590" s="194"/>
      <c r="AH590" s="95" t="s">
        <v>63</v>
      </c>
      <c r="AI590" s="97"/>
      <c r="AJ590" s="97" t="s">
        <v>65</v>
      </c>
      <c r="AK590" s="97" t="s">
        <v>66</v>
      </c>
      <c r="AL590" s="45" t="s">
        <v>67</v>
      </c>
      <c r="AM590" s="160" t="str">
        <f>MONTH(B590)&amp;"/"&amp;YEAR(B590)</f>
        <v>3/2026</v>
      </c>
      <c r="AN590" s="45">
        <f>WEEKNUM(B590)-WEEKNUM(EOMONTH(B590,-1)+1)+1</f>
        <v>4</v>
      </c>
      <c r="AO590" s="45" t="str">
        <f>MONTH(R590)&amp;"/"&amp;YEAR(R590)</f>
        <v>4/2026</v>
      </c>
      <c r="AP590" s="45">
        <f>WEEKNUM(R590)-WEEKNUM(EOMONTH(R590,-1)+1)+1</f>
        <v>2</v>
      </c>
      <c r="AQ590" s="45">
        <f>IF(AU590="S",IF(Q590="1. Aceitou o programa",R590-B590,0),0)</f>
        <v>14</v>
      </c>
      <c r="AR590" s="45">
        <f>IF(AU590="S",IF(AND(S590&lt;&gt;"",R590&lt;&gt;""),S590-R590,0),0)</f>
        <v>0</v>
      </c>
      <c r="AS590" s="45">
        <f>IF(AU590="S",IF(Q590="1. Aceitou o programa",IF(OR(X590="Não se Aplica",X590=""),IF(OR(W590="Não se Aplica",W590=""),0,W590-V590),AVERAGE(X590-W590,W590-V590)),0),0)</f>
        <v>0</v>
      </c>
      <c r="AT590" s="45">
        <f>IF(AU590="S",IF(AND(Q590="1. Aceitou o programa",AB590="Realizada"),IFERROR(IF(AA590="",0,AA590-R590),0),0),0)</f>
        <v>0</v>
      </c>
      <c r="AU590" s="45" t="str">
        <f>_xlfn.XLOOKUP(U590,'Lista Suspensa'!$AA$20:$AA$23,'Lista Suspensa'!$AB$20:$AB$23,"N/A")</f>
        <v>S</v>
      </c>
    </row>
    <row r="591" spans="1:47" ht="12" customHeight="1" x14ac:dyDescent="0.3">
      <c r="A591" s="87" t="s">
        <v>47</v>
      </c>
      <c r="B591" s="88">
        <v>46104</v>
      </c>
      <c r="C591" s="89" t="s">
        <v>48</v>
      </c>
      <c r="D591" s="89" t="s">
        <v>49</v>
      </c>
      <c r="E591" s="189">
        <v>89099922</v>
      </c>
      <c r="F591" s="182" t="s">
        <v>1809</v>
      </c>
      <c r="G591" s="90">
        <v>13758702704</v>
      </c>
      <c r="H591" s="91">
        <v>33557</v>
      </c>
      <c r="I591" s="89"/>
      <c r="J591" s="89" t="s">
        <v>51</v>
      </c>
      <c r="K591" s="89" t="s">
        <v>76</v>
      </c>
      <c r="L591" s="89" t="s">
        <v>740</v>
      </c>
      <c r="M591" s="89" t="s">
        <v>1810</v>
      </c>
      <c r="N591" s="89" t="s">
        <v>197</v>
      </c>
      <c r="O591" s="92" t="s">
        <v>1811</v>
      </c>
      <c r="P591" s="93" t="s">
        <v>57</v>
      </c>
      <c r="Q591" s="110" t="s">
        <v>58</v>
      </c>
      <c r="R591" s="94">
        <v>46118</v>
      </c>
      <c r="S591" s="95"/>
      <c r="T591" s="95" t="s">
        <v>59</v>
      </c>
      <c r="U591" s="95" t="s">
        <v>60</v>
      </c>
      <c r="V591" s="91">
        <v>46118</v>
      </c>
      <c r="W591" s="91" t="s">
        <v>432</v>
      </c>
      <c r="X591" s="91" t="s">
        <v>432</v>
      </c>
      <c r="Y591" s="96"/>
      <c r="Z591" s="89" t="s">
        <v>62</v>
      </c>
      <c r="AA591" s="95"/>
      <c r="AB591" s="95" t="s">
        <v>63</v>
      </c>
      <c r="AC591" s="95" t="s">
        <v>63</v>
      </c>
      <c r="AD591" s="95" t="s">
        <v>63</v>
      </c>
      <c r="AE591" s="95" t="s">
        <v>63</v>
      </c>
      <c r="AF591" s="95" t="s">
        <v>63</v>
      </c>
      <c r="AG591" s="194"/>
      <c r="AH591" s="95" t="s">
        <v>63</v>
      </c>
      <c r="AI591" s="97"/>
      <c r="AJ591" s="97" t="s">
        <v>65</v>
      </c>
      <c r="AK591" s="97" t="s">
        <v>66</v>
      </c>
      <c r="AL591" s="45" t="s">
        <v>67</v>
      </c>
      <c r="AM591" s="160" t="str">
        <f>MONTH(B591)&amp;"/"&amp;YEAR(B591)</f>
        <v>3/2026</v>
      </c>
      <c r="AN591" s="45">
        <f>WEEKNUM(B591)-WEEKNUM(EOMONTH(B591,-1)+1)+1</f>
        <v>4</v>
      </c>
      <c r="AO591" s="45" t="str">
        <f>MONTH(R591)&amp;"/"&amp;YEAR(R591)</f>
        <v>4/2026</v>
      </c>
      <c r="AP591" s="45">
        <f>WEEKNUM(R591)-WEEKNUM(EOMONTH(R591,-1)+1)+1</f>
        <v>2</v>
      </c>
      <c r="AQ591" s="45">
        <f>IF(AU591="S",IF(Q591="1. Aceitou o programa",R591-B591,0),0)</f>
        <v>14</v>
      </c>
      <c r="AR591" s="45">
        <f>IF(AU591="S",IF(AND(S591&lt;&gt;"",R591&lt;&gt;""),S591-R591,0),0)</f>
        <v>0</v>
      </c>
      <c r="AS591" s="45">
        <f>IF(AU591="S",IF(Q591="1. Aceitou o programa",IF(OR(X591="Não se Aplica",X591=""),IF(OR(W591="Não se Aplica",W591=""),0,W591-V591),AVERAGE(X591-W591,W591-V591)),0),0)</f>
        <v>0</v>
      </c>
      <c r="AT591" s="45">
        <f>IF(AU591="S",IF(AND(Q591="1. Aceitou o programa",AB591="Realizada"),IFERROR(IF(AA591="",0,AA591-R591),0),0),0)</f>
        <v>0</v>
      </c>
      <c r="AU591" s="45" t="str">
        <f>_xlfn.XLOOKUP(U591,'Lista Suspensa'!$AA$20:$AA$23,'Lista Suspensa'!$AB$20:$AB$23,"N/A")</f>
        <v>S</v>
      </c>
    </row>
    <row r="592" spans="1:47" ht="12" customHeight="1" x14ac:dyDescent="0.3">
      <c r="A592" s="87" t="s">
        <v>47</v>
      </c>
      <c r="B592" s="88">
        <v>46104</v>
      </c>
      <c r="C592" s="89" t="s">
        <v>48</v>
      </c>
      <c r="D592" s="89" t="s">
        <v>49</v>
      </c>
      <c r="E592" s="189">
        <v>85350897</v>
      </c>
      <c r="F592" s="182" t="s">
        <v>1812</v>
      </c>
      <c r="G592" s="90">
        <v>17613676765</v>
      </c>
      <c r="H592" s="91">
        <v>36544</v>
      </c>
      <c r="I592" s="89"/>
      <c r="J592" s="89" t="s">
        <v>84</v>
      </c>
      <c r="K592" s="89" t="s">
        <v>76</v>
      </c>
      <c r="L592" s="89" t="s">
        <v>191</v>
      </c>
      <c r="M592" s="89" t="s">
        <v>1813</v>
      </c>
      <c r="N592" s="89" t="s">
        <v>197</v>
      </c>
      <c r="O592" s="92" t="s">
        <v>1814</v>
      </c>
      <c r="P592" s="93" t="s">
        <v>57</v>
      </c>
      <c r="Q592" s="110" t="s">
        <v>58</v>
      </c>
      <c r="R592" s="94">
        <v>46118</v>
      </c>
      <c r="S592" s="95"/>
      <c r="T592" s="95" t="s">
        <v>59</v>
      </c>
      <c r="U592" s="95" t="s">
        <v>60</v>
      </c>
      <c r="V592" s="91">
        <v>46118</v>
      </c>
      <c r="W592" s="91" t="s">
        <v>432</v>
      </c>
      <c r="X592" s="91" t="s">
        <v>432</v>
      </c>
      <c r="Y592" s="96"/>
      <c r="Z592" s="89" t="s">
        <v>62</v>
      </c>
      <c r="AA592" s="95"/>
      <c r="AB592" s="95" t="s">
        <v>63</v>
      </c>
      <c r="AC592" s="95" t="s">
        <v>63</v>
      </c>
      <c r="AD592" s="95" t="s">
        <v>63</v>
      </c>
      <c r="AE592" s="95" t="s">
        <v>63</v>
      </c>
      <c r="AF592" s="95" t="s">
        <v>63</v>
      </c>
      <c r="AG592" s="194"/>
      <c r="AH592" s="95" t="s">
        <v>63</v>
      </c>
      <c r="AI592" s="97"/>
      <c r="AJ592" s="97" t="s">
        <v>65</v>
      </c>
      <c r="AK592" s="97" t="s">
        <v>66</v>
      </c>
      <c r="AL592" s="45" t="s">
        <v>67</v>
      </c>
      <c r="AM592" s="160" t="str">
        <f>MONTH(B592)&amp;"/"&amp;YEAR(B592)</f>
        <v>3/2026</v>
      </c>
      <c r="AN592" s="45">
        <f>WEEKNUM(B592)-WEEKNUM(EOMONTH(B592,-1)+1)+1</f>
        <v>4</v>
      </c>
      <c r="AO592" s="45" t="str">
        <f>MONTH(R592)&amp;"/"&amp;YEAR(R592)</f>
        <v>4/2026</v>
      </c>
      <c r="AP592" s="45">
        <f>WEEKNUM(R592)-WEEKNUM(EOMONTH(R592,-1)+1)+1</f>
        <v>2</v>
      </c>
      <c r="AQ592" s="45">
        <f>IF(AU592="S",IF(Q592="1. Aceitou o programa",R592-B592,0),0)</f>
        <v>14</v>
      </c>
      <c r="AR592" s="45">
        <f>IF(AU592="S",IF(AND(S592&lt;&gt;"",R592&lt;&gt;""),S592-R592,0),0)</f>
        <v>0</v>
      </c>
      <c r="AS592" s="45">
        <f>IF(AU592="S",IF(Q592="1. Aceitou o programa",IF(OR(X592="Não se Aplica",X592=""),IF(OR(W592="Não se Aplica",W592=""),0,W592-V592),AVERAGE(X592-W592,W592-V592)),0),0)</f>
        <v>0</v>
      </c>
      <c r="AT592" s="45">
        <f>IF(AU592="S",IF(AND(Q592="1. Aceitou o programa",AB592="Realizada"),IFERROR(IF(AA592="",0,AA592-R592),0),0),0)</f>
        <v>0</v>
      </c>
      <c r="AU592" s="45" t="str">
        <f>_xlfn.XLOOKUP(U592,'Lista Suspensa'!$AA$20:$AA$23,'Lista Suspensa'!$AB$20:$AB$23,"N/A")</f>
        <v>S</v>
      </c>
    </row>
    <row r="593" spans="1:47" ht="12" customHeight="1" x14ac:dyDescent="0.3">
      <c r="A593" s="87" t="s">
        <v>47</v>
      </c>
      <c r="B593" s="88">
        <v>46104</v>
      </c>
      <c r="C593" s="89" t="s">
        <v>48</v>
      </c>
      <c r="D593" s="89" t="s">
        <v>49</v>
      </c>
      <c r="E593" s="189">
        <v>93502786</v>
      </c>
      <c r="F593" s="182" t="s">
        <v>1815</v>
      </c>
      <c r="G593" s="90">
        <v>17833300748</v>
      </c>
      <c r="H593" s="91">
        <v>39093</v>
      </c>
      <c r="I593" s="89"/>
      <c r="J593" s="89" t="s">
        <v>84</v>
      </c>
      <c r="K593" s="89" t="s">
        <v>76</v>
      </c>
      <c r="L593" s="89" t="s">
        <v>95</v>
      </c>
      <c r="M593" s="89" t="s">
        <v>222</v>
      </c>
      <c r="N593" s="89" t="s">
        <v>197</v>
      </c>
      <c r="O593" s="92" t="s">
        <v>1816</v>
      </c>
      <c r="P593" s="93" t="s">
        <v>57</v>
      </c>
      <c r="Q593" s="110" t="s">
        <v>58</v>
      </c>
      <c r="R593" s="94">
        <v>46118</v>
      </c>
      <c r="S593" s="95"/>
      <c r="T593" s="95" t="s">
        <v>59</v>
      </c>
      <c r="U593" s="95" t="s">
        <v>60</v>
      </c>
      <c r="V593" s="91">
        <v>46118</v>
      </c>
      <c r="W593" s="91" t="s">
        <v>432</v>
      </c>
      <c r="X593" s="91" t="s">
        <v>432</v>
      </c>
      <c r="Y593" s="96"/>
      <c r="Z593" s="89" t="s">
        <v>62</v>
      </c>
      <c r="AA593" s="95"/>
      <c r="AB593" s="95" t="s">
        <v>63</v>
      </c>
      <c r="AC593" s="95" t="s">
        <v>63</v>
      </c>
      <c r="AD593" s="95" t="s">
        <v>63</v>
      </c>
      <c r="AE593" s="95" t="s">
        <v>63</v>
      </c>
      <c r="AF593" s="95" t="s">
        <v>63</v>
      </c>
      <c r="AG593" s="194"/>
      <c r="AH593" s="95" t="s">
        <v>63</v>
      </c>
      <c r="AI593" s="97"/>
      <c r="AJ593" s="97" t="s">
        <v>65</v>
      </c>
      <c r="AK593" s="97" t="s">
        <v>66</v>
      </c>
      <c r="AL593" s="45" t="s">
        <v>67</v>
      </c>
      <c r="AM593" s="160" t="str">
        <f>MONTH(B593)&amp;"/"&amp;YEAR(B593)</f>
        <v>3/2026</v>
      </c>
      <c r="AN593" s="45">
        <f>WEEKNUM(B593)-WEEKNUM(EOMONTH(B593,-1)+1)+1</f>
        <v>4</v>
      </c>
      <c r="AO593" s="45" t="str">
        <f>MONTH(R593)&amp;"/"&amp;YEAR(R593)</f>
        <v>4/2026</v>
      </c>
      <c r="AP593" s="45">
        <f>WEEKNUM(R593)-WEEKNUM(EOMONTH(R593,-1)+1)+1</f>
        <v>2</v>
      </c>
      <c r="AQ593" s="45">
        <f>IF(AU593="S",IF(Q593="1. Aceitou o programa",R593-B593,0),0)</f>
        <v>14</v>
      </c>
      <c r="AR593" s="45">
        <f>IF(AU593="S",IF(AND(S593&lt;&gt;"",R593&lt;&gt;""),S593-R593,0),0)</f>
        <v>0</v>
      </c>
      <c r="AS593" s="45">
        <f>IF(AU593="S",IF(Q593="1. Aceitou o programa",IF(OR(X593="Não se Aplica",X593=""),IF(OR(W593="Não se Aplica",W593=""),0,W593-V593),AVERAGE(X593-W593,W593-V593)),0),0)</f>
        <v>0</v>
      </c>
      <c r="AT593" s="45">
        <f>IF(AU593="S",IF(AND(Q593="1. Aceitou o programa",AB593="Realizada"),IFERROR(IF(AA593="",0,AA593-R593),0),0),0)</f>
        <v>0</v>
      </c>
      <c r="AU593" s="45" t="str">
        <f>_xlfn.XLOOKUP(U593,'Lista Suspensa'!$AA$20:$AA$23,'Lista Suspensa'!$AB$20:$AB$23,"N/A")</f>
        <v>S</v>
      </c>
    </row>
    <row r="594" spans="1:47" ht="12" customHeight="1" x14ac:dyDescent="0.3">
      <c r="A594" s="87" t="s">
        <v>47</v>
      </c>
      <c r="B594" s="88">
        <v>46104</v>
      </c>
      <c r="C594" s="89" t="s">
        <v>48</v>
      </c>
      <c r="D594" s="89" t="s">
        <v>49</v>
      </c>
      <c r="E594" s="189">
        <v>95817096</v>
      </c>
      <c r="F594" s="182" t="s">
        <v>1817</v>
      </c>
      <c r="G594" s="90">
        <v>44601575869</v>
      </c>
      <c r="H594" s="91">
        <v>35895</v>
      </c>
      <c r="I594" s="89"/>
      <c r="J594" s="89" t="s">
        <v>51</v>
      </c>
      <c r="K594" s="89" t="s">
        <v>52</v>
      </c>
      <c r="L594" s="89" t="s">
        <v>85</v>
      </c>
      <c r="M594" s="89" t="s">
        <v>1818</v>
      </c>
      <c r="N594" s="89" t="s">
        <v>87</v>
      </c>
      <c r="O594" s="92" t="s">
        <v>1819</v>
      </c>
      <c r="P594" s="93" t="s">
        <v>57</v>
      </c>
      <c r="Q594" s="110" t="s">
        <v>58</v>
      </c>
      <c r="R594" s="94">
        <v>46118</v>
      </c>
      <c r="S594" s="95"/>
      <c r="T594" s="95" t="s">
        <v>59</v>
      </c>
      <c r="U594" s="95" t="s">
        <v>60</v>
      </c>
      <c r="V594" s="91">
        <v>46118</v>
      </c>
      <c r="W594" s="91" t="s">
        <v>432</v>
      </c>
      <c r="X594" s="91" t="s">
        <v>432</v>
      </c>
      <c r="Y594" s="96"/>
      <c r="Z594" s="89" t="s">
        <v>62</v>
      </c>
      <c r="AA594" s="95"/>
      <c r="AB594" s="95" t="s">
        <v>63</v>
      </c>
      <c r="AC594" s="95" t="s">
        <v>63</v>
      </c>
      <c r="AD594" s="95" t="s">
        <v>63</v>
      </c>
      <c r="AE594" s="95" t="s">
        <v>63</v>
      </c>
      <c r="AF594" s="95" t="s">
        <v>63</v>
      </c>
      <c r="AG594" s="194"/>
      <c r="AH594" s="95" t="s">
        <v>63</v>
      </c>
      <c r="AI594" s="97"/>
      <c r="AJ594" s="97" t="s">
        <v>65</v>
      </c>
      <c r="AK594" s="97" t="s">
        <v>66</v>
      </c>
      <c r="AL594" s="45" t="s">
        <v>67</v>
      </c>
      <c r="AM594" s="160" t="str">
        <f>MONTH(B594)&amp;"/"&amp;YEAR(B594)</f>
        <v>3/2026</v>
      </c>
      <c r="AN594" s="45">
        <f>WEEKNUM(B594)-WEEKNUM(EOMONTH(B594,-1)+1)+1</f>
        <v>4</v>
      </c>
      <c r="AO594" s="45" t="str">
        <f>MONTH(R594)&amp;"/"&amp;YEAR(R594)</f>
        <v>4/2026</v>
      </c>
      <c r="AP594" s="45">
        <f>WEEKNUM(R594)-WEEKNUM(EOMONTH(R594,-1)+1)+1</f>
        <v>2</v>
      </c>
      <c r="AQ594" s="45">
        <f>IF(AU594="S",IF(Q594="1. Aceitou o programa",R594-B594,0),0)</f>
        <v>14</v>
      </c>
      <c r="AR594" s="45">
        <f>IF(AU594="S",IF(AND(S594&lt;&gt;"",R594&lt;&gt;""),S594-R594,0),0)</f>
        <v>0</v>
      </c>
      <c r="AS594" s="45">
        <f>IF(AU594="S",IF(Q594="1. Aceitou o programa",IF(OR(X594="Não se Aplica",X594=""),IF(OR(W594="Não se Aplica",W594=""),0,W594-V594),AVERAGE(X594-W594,W594-V594)),0),0)</f>
        <v>0</v>
      </c>
      <c r="AT594" s="45">
        <f>IF(AU594="S",IF(AND(Q594="1. Aceitou o programa",AB594="Realizada"),IFERROR(IF(AA594="",0,AA594-R594),0),0),0)</f>
        <v>0</v>
      </c>
      <c r="AU594" s="45" t="str">
        <f>_xlfn.XLOOKUP(U594,'Lista Suspensa'!$AA$20:$AA$23,'Lista Suspensa'!$AB$20:$AB$23,"N/A")</f>
        <v>S</v>
      </c>
    </row>
    <row r="595" spans="1:47" ht="12" customHeight="1" x14ac:dyDescent="0.3">
      <c r="A595" s="87" t="s">
        <v>47</v>
      </c>
      <c r="B595" s="88">
        <v>46104</v>
      </c>
      <c r="C595" s="89" t="s">
        <v>48</v>
      </c>
      <c r="D595" s="89" t="s">
        <v>49</v>
      </c>
      <c r="E595" s="189">
        <v>94589863</v>
      </c>
      <c r="F595" s="182" t="s">
        <v>1820</v>
      </c>
      <c r="G595" s="90">
        <v>5504927714</v>
      </c>
      <c r="H595" s="91">
        <v>30398</v>
      </c>
      <c r="I595" s="89"/>
      <c r="J595" s="89" t="s">
        <v>51</v>
      </c>
      <c r="K595" s="89" t="s">
        <v>76</v>
      </c>
      <c r="L595" s="89" t="s">
        <v>101</v>
      </c>
      <c r="M595" s="89" t="s">
        <v>1639</v>
      </c>
      <c r="N595" s="89" t="s">
        <v>87</v>
      </c>
      <c r="O595" s="92" t="s">
        <v>1821</v>
      </c>
      <c r="P595" s="93" t="s">
        <v>57</v>
      </c>
      <c r="Q595" s="110" t="s">
        <v>58</v>
      </c>
      <c r="R595" s="94">
        <v>46118</v>
      </c>
      <c r="S595" s="95"/>
      <c r="T595" s="95" t="s">
        <v>59</v>
      </c>
      <c r="U595" s="95" t="s">
        <v>60</v>
      </c>
      <c r="V595" s="91">
        <v>46118</v>
      </c>
      <c r="W595" s="91" t="s">
        <v>432</v>
      </c>
      <c r="X595" s="91" t="s">
        <v>432</v>
      </c>
      <c r="Y595" s="96"/>
      <c r="Z595" s="89" t="s">
        <v>62</v>
      </c>
      <c r="AA595" s="95"/>
      <c r="AB595" s="95" t="s">
        <v>63</v>
      </c>
      <c r="AC595" s="95" t="s">
        <v>63</v>
      </c>
      <c r="AD595" s="95" t="s">
        <v>63</v>
      </c>
      <c r="AE595" s="95" t="s">
        <v>63</v>
      </c>
      <c r="AF595" s="95" t="s">
        <v>63</v>
      </c>
      <c r="AG595" s="194"/>
      <c r="AH595" s="95" t="s">
        <v>63</v>
      </c>
      <c r="AI595" s="97"/>
      <c r="AJ595" s="97" t="s">
        <v>65</v>
      </c>
      <c r="AK595" s="97" t="s">
        <v>66</v>
      </c>
      <c r="AL595" s="45" t="s">
        <v>67</v>
      </c>
      <c r="AM595" s="160" t="str">
        <f>MONTH(B595)&amp;"/"&amp;YEAR(B595)</f>
        <v>3/2026</v>
      </c>
      <c r="AN595" s="45">
        <f>WEEKNUM(B595)-WEEKNUM(EOMONTH(B595,-1)+1)+1</f>
        <v>4</v>
      </c>
      <c r="AO595" s="45" t="str">
        <f>MONTH(R595)&amp;"/"&amp;YEAR(R595)</f>
        <v>4/2026</v>
      </c>
      <c r="AP595" s="45">
        <f>WEEKNUM(R595)-WEEKNUM(EOMONTH(R595,-1)+1)+1</f>
        <v>2</v>
      </c>
      <c r="AQ595" s="45">
        <f>IF(AU595="S",IF(Q595="1. Aceitou o programa",R595-B595,0),0)</f>
        <v>14</v>
      </c>
      <c r="AR595" s="45">
        <f>IF(AU595="S",IF(AND(S595&lt;&gt;"",R595&lt;&gt;""),S595-R595,0),0)</f>
        <v>0</v>
      </c>
      <c r="AS595" s="45">
        <f>IF(AU595="S",IF(Q595="1. Aceitou o programa",IF(OR(X595="Não se Aplica",X595=""),IF(OR(W595="Não se Aplica",W595=""),0,W595-V595),AVERAGE(X595-W595,W595-V595)),0),0)</f>
        <v>0</v>
      </c>
      <c r="AT595" s="45">
        <f>IF(AU595="S",IF(AND(Q595="1. Aceitou o programa",AB595="Realizada"),IFERROR(IF(AA595="",0,AA595-R595),0),0),0)</f>
        <v>0</v>
      </c>
      <c r="AU595" s="45" t="str">
        <f>_xlfn.XLOOKUP(U595,'Lista Suspensa'!$AA$20:$AA$23,'Lista Suspensa'!$AB$20:$AB$23,"N/A")</f>
        <v>S</v>
      </c>
    </row>
    <row r="596" spans="1:47" ht="12" customHeight="1" x14ac:dyDescent="0.3">
      <c r="A596" s="87" t="s">
        <v>47</v>
      </c>
      <c r="B596" s="88">
        <v>46104</v>
      </c>
      <c r="C596" s="89" t="s">
        <v>48</v>
      </c>
      <c r="D596" s="89" t="s">
        <v>49</v>
      </c>
      <c r="E596" s="189">
        <v>78359361</v>
      </c>
      <c r="F596" s="182" t="s">
        <v>1822</v>
      </c>
      <c r="G596" s="90">
        <v>15462610793</v>
      </c>
      <c r="H596" s="91">
        <v>37782</v>
      </c>
      <c r="I596" s="89"/>
      <c r="J596" s="89" t="s">
        <v>84</v>
      </c>
      <c r="K596" s="89" t="s">
        <v>76</v>
      </c>
      <c r="L596" s="89" t="s">
        <v>95</v>
      </c>
      <c r="M596" s="89" t="s">
        <v>222</v>
      </c>
      <c r="N596" s="89" t="s">
        <v>197</v>
      </c>
      <c r="O596" s="92" t="s">
        <v>1823</v>
      </c>
      <c r="P596" s="93" t="s">
        <v>57</v>
      </c>
      <c r="Q596" s="110" t="s">
        <v>58</v>
      </c>
      <c r="R596" s="94">
        <v>46118</v>
      </c>
      <c r="S596" s="95"/>
      <c r="T596" s="95" t="s">
        <v>59</v>
      </c>
      <c r="U596" s="95" t="s">
        <v>60</v>
      </c>
      <c r="V596" s="91">
        <v>46118</v>
      </c>
      <c r="W596" s="91" t="s">
        <v>432</v>
      </c>
      <c r="X596" s="91" t="s">
        <v>432</v>
      </c>
      <c r="Y596" s="96"/>
      <c r="Z596" s="89" t="s">
        <v>62</v>
      </c>
      <c r="AA596" s="95"/>
      <c r="AB596" s="95" t="s">
        <v>63</v>
      </c>
      <c r="AC596" s="95" t="s">
        <v>63</v>
      </c>
      <c r="AD596" s="95" t="s">
        <v>63</v>
      </c>
      <c r="AE596" s="95" t="s">
        <v>63</v>
      </c>
      <c r="AF596" s="95" t="s">
        <v>63</v>
      </c>
      <c r="AG596" s="194"/>
      <c r="AH596" s="95" t="s">
        <v>63</v>
      </c>
      <c r="AI596" s="97"/>
      <c r="AJ596" s="97" t="s">
        <v>65</v>
      </c>
      <c r="AK596" s="97" t="s">
        <v>66</v>
      </c>
      <c r="AL596" s="45" t="s">
        <v>67</v>
      </c>
      <c r="AM596" s="160" t="str">
        <f>MONTH(B596)&amp;"/"&amp;YEAR(B596)</f>
        <v>3/2026</v>
      </c>
      <c r="AN596" s="45">
        <f>WEEKNUM(B596)-WEEKNUM(EOMONTH(B596,-1)+1)+1</f>
        <v>4</v>
      </c>
      <c r="AO596" s="45" t="str">
        <f>MONTH(R596)&amp;"/"&amp;YEAR(R596)</f>
        <v>4/2026</v>
      </c>
      <c r="AP596" s="45">
        <f>WEEKNUM(R596)-WEEKNUM(EOMONTH(R596,-1)+1)+1</f>
        <v>2</v>
      </c>
      <c r="AQ596" s="45">
        <f>IF(AU596="S",IF(Q596="1. Aceitou o programa",R596-B596,0),0)</f>
        <v>14</v>
      </c>
      <c r="AR596" s="45">
        <f>IF(AU596="S",IF(AND(S596&lt;&gt;"",R596&lt;&gt;""),S596-R596,0),0)</f>
        <v>0</v>
      </c>
      <c r="AS596" s="45">
        <f>IF(AU596="S",IF(Q596="1. Aceitou o programa",IF(OR(X596="Não se Aplica",X596=""),IF(OR(W596="Não se Aplica",W596=""),0,W596-V596),AVERAGE(X596-W596,W596-V596)),0),0)</f>
        <v>0</v>
      </c>
      <c r="AT596" s="45">
        <f>IF(AU596="S",IF(AND(Q596="1. Aceitou o programa",AB596="Realizada"),IFERROR(IF(AA596="",0,AA596-R596),0),0),0)</f>
        <v>0</v>
      </c>
      <c r="AU596" s="45" t="str">
        <f>_xlfn.XLOOKUP(U596,'Lista Suspensa'!$AA$20:$AA$23,'Lista Suspensa'!$AB$20:$AB$23,"N/A")</f>
        <v>S</v>
      </c>
    </row>
    <row r="597" spans="1:47" ht="12" customHeight="1" x14ac:dyDescent="0.3">
      <c r="A597" s="87" t="s">
        <v>47</v>
      </c>
      <c r="B597" s="88">
        <v>46104</v>
      </c>
      <c r="C597" s="89" t="s">
        <v>48</v>
      </c>
      <c r="D597" s="89" t="s">
        <v>49</v>
      </c>
      <c r="E597" s="189">
        <v>92642338</v>
      </c>
      <c r="F597" s="182" t="s">
        <v>1824</v>
      </c>
      <c r="G597" s="90">
        <v>28444005827</v>
      </c>
      <c r="H597" s="91">
        <v>29650</v>
      </c>
      <c r="I597" s="89"/>
      <c r="J597" s="89" t="s">
        <v>51</v>
      </c>
      <c r="K597" s="89" t="s">
        <v>52</v>
      </c>
      <c r="L597" s="89" t="s">
        <v>1730</v>
      </c>
      <c r="M597" s="89" t="s">
        <v>1825</v>
      </c>
      <c r="N597" s="89" t="s">
        <v>197</v>
      </c>
      <c r="O597" s="92" t="s">
        <v>1826</v>
      </c>
      <c r="P597" s="93" t="s">
        <v>57</v>
      </c>
      <c r="Q597" s="110" t="s">
        <v>58</v>
      </c>
      <c r="R597" s="94">
        <v>46118</v>
      </c>
      <c r="S597" s="95"/>
      <c r="T597" s="95" t="s">
        <v>59</v>
      </c>
      <c r="U597" s="95" t="s">
        <v>60</v>
      </c>
      <c r="V597" s="91">
        <v>46118</v>
      </c>
      <c r="W597" s="91" t="s">
        <v>432</v>
      </c>
      <c r="X597" s="91" t="s">
        <v>432</v>
      </c>
      <c r="Y597" s="96"/>
      <c r="Z597" s="89" t="s">
        <v>62</v>
      </c>
      <c r="AA597" s="95"/>
      <c r="AB597" s="95" t="s">
        <v>63</v>
      </c>
      <c r="AC597" s="95" t="s">
        <v>63</v>
      </c>
      <c r="AD597" s="95" t="s">
        <v>63</v>
      </c>
      <c r="AE597" s="95" t="s">
        <v>63</v>
      </c>
      <c r="AF597" s="95" t="s">
        <v>63</v>
      </c>
      <c r="AG597" s="194"/>
      <c r="AH597" s="95" t="s">
        <v>63</v>
      </c>
      <c r="AI597" s="97"/>
      <c r="AJ597" s="97" t="s">
        <v>65</v>
      </c>
      <c r="AK597" s="97" t="s">
        <v>66</v>
      </c>
      <c r="AL597" s="45" t="s">
        <v>67</v>
      </c>
      <c r="AM597" s="160" t="str">
        <f>MONTH(B597)&amp;"/"&amp;YEAR(B597)</f>
        <v>3/2026</v>
      </c>
      <c r="AN597" s="45">
        <f>WEEKNUM(B597)-WEEKNUM(EOMONTH(B597,-1)+1)+1</f>
        <v>4</v>
      </c>
      <c r="AO597" s="45" t="str">
        <f>MONTH(R597)&amp;"/"&amp;YEAR(R597)</f>
        <v>4/2026</v>
      </c>
      <c r="AP597" s="45">
        <f>WEEKNUM(R597)-WEEKNUM(EOMONTH(R597,-1)+1)+1</f>
        <v>2</v>
      </c>
      <c r="AQ597" s="45">
        <f>IF(AU597="S",IF(Q597="1. Aceitou o programa",R597-B597,0),0)</f>
        <v>14</v>
      </c>
      <c r="AR597" s="45">
        <f>IF(AU597="S",IF(AND(S597&lt;&gt;"",R597&lt;&gt;""),S597-R597,0),0)</f>
        <v>0</v>
      </c>
      <c r="AS597" s="45">
        <f>IF(AU597="S",IF(Q597="1. Aceitou o programa",IF(OR(X597="Não se Aplica",X597=""),IF(OR(W597="Não se Aplica",W597=""),0,W597-V597),AVERAGE(X597-W597,W597-V597)),0),0)</f>
        <v>0</v>
      </c>
      <c r="AT597" s="45">
        <f>IF(AU597="S",IF(AND(Q597="1. Aceitou o programa",AB597="Realizada"),IFERROR(IF(AA597="",0,AA597-R597),0),0),0)</f>
        <v>0</v>
      </c>
      <c r="AU597" s="45" t="str">
        <f>_xlfn.XLOOKUP(U597,'Lista Suspensa'!$AA$20:$AA$23,'Lista Suspensa'!$AB$20:$AB$23,"N/A")</f>
        <v>S</v>
      </c>
    </row>
    <row r="598" spans="1:47" ht="12" customHeight="1" x14ac:dyDescent="0.3">
      <c r="A598" s="87" t="s">
        <v>47</v>
      </c>
      <c r="B598" s="88">
        <v>46104</v>
      </c>
      <c r="C598" s="89" t="s">
        <v>48</v>
      </c>
      <c r="D598" s="89" t="s">
        <v>49</v>
      </c>
      <c r="E598" s="189">
        <v>78460400</v>
      </c>
      <c r="F598" s="182" t="s">
        <v>1827</v>
      </c>
      <c r="G598" s="90">
        <v>34223608835</v>
      </c>
      <c r="H598" s="91">
        <v>31084</v>
      </c>
      <c r="I598" s="89"/>
      <c r="J598" s="89" t="s">
        <v>51</v>
      </c>
      <c r="K598" s="89" t="s">
        <v>52</v>
      </c>
      <c r="L598" s="89" t="s">
        <v>69</v>
      </c>
      <c r="M598" s="89" t="s">
        <v>1828</v>
      </c>
      <c r="N598" s="89" t="s">
        <v>197</v>
      </c>
      <c r="O598" s="92" t="s">
        <v>1829</v>
      </c>
      <c r="P598" s="93" t="s">
        <v>57</v>
      </c>
      <c r="Q598" s="110" t="s">
        <v>58</v>
      </c>
      <c r="R598" s="94">
        <v>46118</v>
      </c>
      <c r="S598" s="95"/>
      <c r="T598" s="95" t="s">
        <v>59</v>
      </c>
      <c r="U598" s="95" t="s">
        <v>60</v>
      </c>
      <c r="V598" s="91">
        <v>46118</v>
      </c>
      <c r="W598" s="91" t="s">
        <v>432</v>
      </c>
      <c r="X598" s="91" t="s">
        <v>432</v>
      </c>
      <c r="Y598" s="96"/>
      <c r="Z598" s="89" t="s">
        <v>62</v>
      </c>
      <c r="AA598" s="95"/>
      <c r="AB598" s="95" t="s">
        <v>63</v>
      </c>
      <c r="AC598" s="95" t="s">
        <v>63</v>
      </c>
      <c r="AD598" s="95" t="s">
        <v>63</v>
      </c>
      <c r="AE598" s="95" t="s">
        <v>63</v>
      </c>
      <c r="AF598" s="95" t="s">
        <v>63</v>
      </c>
      <c r="AG598" s="194"/>
      <c r="AH598" s="95" t="s">
        <v>63</v>
      </c>
      <c r="AI598" s="97"/>
      <c r="AJ598" s="97" t="s">
        <v>65</v>
      </c>
      <c r="AK598" s="97" t="s">
        <v>66</v>
      </c>
      <c r="AL598" s="45" t="s">
        <v>67</v>
      </c>
      <c r="AM598" s="160" t="str">
        <f>MONTH(B598)&amp;"/"&amp;YEAR(B598)</f>
        <v>3/2026</v>
      </c>
      <c r="AN598" s="45">
        <f>WEEKNUM(B598)-WEEKNUM(EOMONTH(B598,-1)+1)+1</f>
        <v>4</v>
      </c>
      <c r="AO598" s="45" t="str">
        <f>MONTH(R598)&amp;"/"&amp;YEAR(R598)</f>
        <v>4/2026</v>
      </c>
      <c r="AP598" s="45">
        <f>WEEKNUM(R598)-WEEKNUM(EOMONTH(R598,-1)+1)+1</f>
        <v>2</v>
      </c>
      <c r="AQ598" s="45">
        <f>IF(AU598="S",IF(Q598="1. Aceitou o programa",R598-B598,0),0)</f>
        <v>14</v>
      </c>
      <c r="AR598" s="45">
        <f>IF(AU598="S",IF(AND(S598&lt;&gt;"",R598&lt;&gt;""),S598-R598,0),0)</f>
        <v>0</v>
      </c>
      <c r="AS598" s="45">
        <f>IF(AU598="S",IF(Q598="1. Aceitou o programa",IF(OR(X598="Não se Aplica",X598=""),IF(OR(W598="Não se Aplica",W598=""),0,W598-V598),AVERAGE(X598-W598,W598-V598)),0),0)</f>
        <v>0</v>
      </c>
      <c r="AT598" s="45">
        <f>IF(AU598="S",IF(AND(Q598="1. Aceitou o programa",AB598="Realizada"),IFERROR(IF(AA598="",0,AA598-R598),0),0),0)</f>
        <v>0</v>
      </c>
      <c r="AU598" s="45" t="str">
        <f>_xlfn.XLOOKUP(U598,'Lista Suspensa'!$AA$20:$AA$23,'Lista Suspensa'!$AB$20:$AB$23,"N/A")</f>
        <v>S</v>
      </c>
    </row>
    <row r="599" spans="1:47" ht="12" customHeight="1" x14ac:dyDescent="0.3">
      <c r="A599" s="87" t="s">
        <v>47</v>
      </c>
      <c r="B599" s="88">
        <v>46104</v>
      </c>
      <c r="C599" s="89" t="s">
        <v>48</v>
      </c>
      <c r="D599" s="89" t="s">
        <v>49</v>
      </c>
      <c r="E599" s="189">
        <v>92579377</v>
      </c>
      <c r="F599" s="182" t="s">
        <v>1830</v>
      </c>
      <c r="G599" s="90">
        <v>14524639802</v>
      </c>
      <c r="H599" s="91">
        <v>24274</v>
      </c>
      <c r="I599" s="89"/>
      <c r="J599" s="89" t="s">
        <v>51</v>
      </c>
      <c r="K599" s="89" t="s">
        <v>52</v>
      </c>
      <c r="L599" s="89" t="s">
        <v>69</v>
      </c>
      <c r="M599" s="89" t="s">
        <v>334</v>
      </c>
      <c r="N599" s="89" t="s">
        <v>87</v>
      </c>
      <c r="O599" s="92" t="s">
        <v>1831</v>
      </c>
      <c r="P599" s="93" t="s">
        <v>57</v>
      </c>
      <c r="Q599" s="110" t="s">
        <v>58</v>
      </c>
      <c r="R599" s="94">
        <v>46118</v>
      </c>
      <c r="S599" s="95"/>
      <c r="T599" s="95" t="s">
        <v>59</v>
      </c>
      <c r="U599" s="95" t="s">
        <v>60</v>
      </c>
      <c r="V599" s="91">
        <v>46118</v>
      </c>
      <c r="W599" s="91" t="s">
        <v>432</v>
      </c>
      <c r="X599" s="91" t="s">
        <v>432</v>
      </c>
      <c r="Y599" s="96"/>
      <c r="Z599" s="89" t="s">
        <v>62</v>
      </c>
      <c r="AA599" s="95"/>
      <c r="AB599" s="95" t="s">
        <v>63</v>
      </c>
      <c r="AC599" s="95" t="s">
        <v>63</v>
      </c>
      <c r="AD599" s="95" t="s">
        <v>63</v>
      </c>
      <c r="AE599" s="95" t="s">
        <v>63</v>
      </c>
      <c r="AF599" s="95" t="s">
        <v>63</v>
      </c>
      <c r="AG599" s="194"/>
      <c r="AH599" s="95" t="s">
        <v>63</v>
      </c>
      <c r="AI599" s="97"/>
      <c r="AJ599" s="97" t="s">
        <v>65</v>
      </c>
      <c r="AK599" s="97" t="s">
        <v>66</v>
      </c>
      <c r="AL599" s="45" t="s">
        <v>67</v>
      </c>
      <c r="AM599" s="160" t="str">
        <f>MONTH(B599)&amp;"/"&amp;YEAR(B599)</f>
        <v>3/2026</v>
      </c>
      <c r="AN599" s="45">
        <f>WEEKNUM(B599)-WEEKNUM(EOMONTH(B599,-1)+1)+1</f>
        <v>4</v>
      </c>
      <c r="AO599" s="45" t="str">
        <f>MONTH(R599)&amp;"/"&amp;YEAR(R599)</f>
        <v>4/2026</v>
      </c>
      <c r="AP599" s="45">
        <f>WEEKNUM(R599)-WEEKNUM(EOMONTH(R599,-1)+1)+1</f>
        <v>2</v>
      </c>
      <c r="AQ599" s="45">
        <f>IF(AU599="S",IF(Q599="1. Aceitou o programa",R599-B599,0),0)</f>
        <v>14</v>
      </c>
      <c r="AR599" s="45">
        <f>IF(AU599="S",IF(AND(S599&lt;&gt;"",R599&lt;&gt;""),S599-R599,0),0)</f>
        <v>0</v>
      </c>
      <c r="AS599" s="45">
        <f>IF(AU599="S",IF(Q599="1. Aceitou o programa",IF(OR(X599="Não se Aplica",X599=""),IF(OR(W599="Não se Aplica",W599=""),0,W599-V599),AVERAGE(X599-W599,W599-V599)),0),0)</f>
        <v>0</v>
      </c>
      <c r="AT599" s="45">
        <f>IF(AU599="S",IF(AND(Q599="1. Aceitou o programa",AB599="Realizada"),IFERROR(IF(AA599="",0,AA599-R599),0),0),0)</f>
        <v>0</v>
      </c>
      <c r="AU599" s="45" t="str">
        <f>_xlfn.XLOOKUP(U599,'Lista Suspensa'!$AA$20:$AA$23,'Lista Suspensa'!$AB$20:$AB$23,"N/A")</f>
        <v>S</v>
      </c>
    </row>
    <row r="600" spans="1:47" ht="12" customHeight="1" x14ac:dyDescent="0.3">
      <c r="A600" s="87" t="s">
        <v>47</v>
      </c>
      <c r="B600" s="88">
        <v>46104</v>
      </c>
      <c r="C600" s="89" t="s">
        <v>48</v>
      </c>
      <c r="D600" s="89" t="s">
        <v>49</v>
      </c>
      <c r="E600" s="189">
        <v>93021726</v>
      </c>
      <c r="F600" s="182" t="s">
        <v>1832</v>
      </c>
      <c r="G600" s="90">
        <v>3435508736</v>
      </c>
      <c r="H600" s="91">
        <v>26860</v>
      </c>
      <c r="I600" s="89"/>
      <c r="J600" s="89" t="s">
        <v>51</v>
      </c>
      <c r="K600" s="89" t="s">
        <v>76</v>
      </c>
      <c r="L600" s="89" t="s">
        <v>95</v>
      </c>
      <c r="M600" s="89" t="s">
        <v>222</v>
      </c>
      <c r="N600" s="89" t="s">
        <v>197</v>
      </c>
      <c r="O600" s="92" t="s">
        <v>1833</v>
      </c>
      <c r="P600" s="93" t="s">
        <v>57</v>
      </c>
      <c r="Q600" s="110" t="s">
        <v>58</v>
      </c>
      <c r="R600" s="94">
        <v>46118</v>
      </c>
      <c r="S600" s="95"/>
      <c r="T600" s="95" t="s">
        <v>59</v>
      </c>
      <c r="U600" s="95" t="s">
        <v>60</v>
      </c>
      <c r="V600" s="91">
        <v>46118</v>
      </c>
      <c r="W600" s="91" t="s">
        <v>432</v>
      </c>
      <c r="X600" s="91" t="s">
        <v>432</v>
      </c>
      <c r="Y600" s="96"/>
      <c r="Z600" s="89" t="s">
        <v>62</v>
      </c>
      <c r="AA600" s="95"/>
      <c r="AB600" s="95" t="s">
        <v>63</v>
      </c>
      <c r="AC600" s="95" t="s">
        <v>63</v>
      </c>
      <c r="AD600" s="95" t="s">
        <v>63</v>
      </c>
      <c r="AE600" s="95" t="s">
        <v>63</v>
      </c>
      <c r="AF600" s="95" t="s">
        <v>63</v>
      </c>
      <c r="AG600" s="194"/>
      <c r="AH600" s="95" t="s">
        <v>63</v>
      </c>
      <c r="AI600" s="97"/>
      <c r="AJ600" s="97" t="s">
        <v>65</v>
      </c>
      <c r="AK600" s="97" t="s">
        <v>66</v>
      </c>
      <c r="AL600" s="45" t="s">
        <v>67</v>
      </c>
      <c r="AM600" s="160" t="str">
        <f>MONTH(B600)&amp;"/"&amp;YEAR(B600)</f>
        <v>3/2026</v>
      </c>
      <c r="AN600" s="45">
        <f>WEEKNUM(B600)-WEEKNUM(EOMONTH(B600,-1)+1)+1</f>
        <v>4</v>
      </c>
      <c r="AO600" s="45" t="str">
        <f>MONTH(R600)&amp;"/"&amp;YEAR(R600)</f>
        <v>4/2026</v>
      </c>
      <c r="AP600" s="45">
        <f>WEEKNUM(R600)-WEEKNUM(EOMONTH(R600,-1)+1)+1</f>
        <v>2</v>
      </c>
      <c r="AQ600" s="45">
        <f>IF(AU600="S",IF(Q600="1. Aceitou o programa",R600-B600,0),0)</f>
        <v>14</v>
      </c>
      <c r="AR600" s="45">
        <f>IF(AU600="S",IF(AND(S600&lt;&gt;"",R600&lt;&gt;""),S600-R600,0),0)</f>
        <v>0</v>
      </c>
      <c r="AS600" s="45">
        <f>IF(AU600="S",IF(Q600="1. Aceitou o programa",IF(OR(X600="Não se Aplica",X600=""),IF(OR(W600="Não se Aplica",W600=""),0,W600-V600),AVERAGE(X600-W600,W600-V600)),0),0)</f>
        <v>0</v>
      </c>
      <c r="AT600" s="45">
        <f>IF(AU600="S",IF(AND(Q600="1. Aceitou o programa",AB600="Realizada"),IFERROR(IF(AA600="",0,AA600-R600),0),0),0)</f>
        <v>0</v>
      </c>
      <c r="AU600" s="45" t="str">
        <f>_xlfn.XLOOKUP(U600,'Lista Suspensa'!$AA$20:$AA$23,'Lista Suspensa'!$AB$20:$AB$23,"N/A")</f>
        <v>S</v>
      </c>
    </row>
    <row r="601" spans="1:47" ht="12" customHeight="1" x14ac:dyDescent="0.3">
      <c r="A601" s="87" t="s">
        <v>47</v>
      </c>
      <c r="B601" s="88">
        <v>46104</v>
      </c>
      <c r="C601" s="89" t="s">
        <v>48</v>
      </c>
      <c r="D601" s="89" t="s">
        <v>49</v>
      </c>
      <c r="E601" s="189">
        <v>78386237</v>
      </c>
      <c r="F601" s="182" t="s">
        <v>1834</v>
      </c>
      <c r="G601" s="90">
        <v>45290774890</v>
      </c>
      <c r="H601" s="91">
        <v>34869</v>
      </c>
      <c r="I601" s="89"/>
      <c r="J601" s="89" t="s">
        <v>51</v>
      </c>
      <c r="K601" s="89" t="s">
        <v>52</v>
      </c>
      <c r="L601" s="89" t="s">
        <v>85</v>
      </c>
      <c r="M601" s="89" t="s">
        <v>1835</v>
      </c>
      <c r="N601" s="89" t="s">
        <v>87</v>
      </c>
      <c r="O601" s="92" t="s">
        <v>1836</v>
      </c>
      <c r="P601" s="93" t="s">
        <v>57</v>
      </c>
      <c r="Q601" s="110" t="s">
        <v>58</v>
      </c>
      <c r="R601" s="94">
        <v>46118</v>
      </c>
      <c r="S601" s="95"/>
      <c r="T601" s="95" t="s">
        <v>59</v>
      </c>
      <c r="U601" s="95" t="s">
        <v>60</v>
      </c>
      <c r="V601" s="91">
        <v>46118</v>
      </c>
      <c r="W601" s="91" t="s">
        <v>432</v>
      </c>
      <c r="X601" s="91" t="s">
        <v>432</v>
      </c>
      <c r="Y601" s="96"/>
      <c r="Z601" s="89" t="s">
        <v>62</v>
      </c>
      <c r="AA601" s="95"/>
      <c r="AB601" s="95" t="s">
        <v>63</v>
      </c>
      <c r="AC601" s="95" t="s">
        <v>63</v>
      </c>
      <c r="AD601" s="95" t="s">
        <v>63</v>
      </c>
      <c r="AE601" s="95" t="s">
        <v>63</v>
      </c>
      <c r="AF601" s="95" t="s">
        <v>63</v>
      </c>
      <c r="AG601" s="194"/>
      <c r="AH601" s="95" t="s">
        <v>63</v>
      </c>
      <c r="AI601" s="97"/>
      <c r="AJ601" s="97" t="s">
        <v>65</v>
      </c>
      <c r="AK601" s="97" t="s">
        <v>66</v>
      </c>
      <c r="AL601" s="45" t="s">
        <v>67</v>
      </c>
      <c r="AM601" s="160" t="str">
        <f>MONTH(B601)&amp;"/"&amp;YEAR(B601)</f>
        <v>3/2026</v>
      </c>
      <c r="AN601" s="45">
        <f>WEEKNUM(B601)-WEEKNUM(EOMONTH(B601,-1)+1)+1</f>
        <v>4</v>
      </c>
      <c r="AO601" s="45" t="str">
        <f>MONTH(R601)&amp;"/"&amp;YEAR(R601)</f>
        <v>4/2026</v>
      </c>
      <c r="AP601" s="45">
        <f>WEEKNUM(R601)-WEEKNUM(EOMONTH(R601,-1)+1)+1</f>
        <v>2</v>
      </c>
      <c r="AQ601" s="45">
        <f>IF(AU601="S",IF(Q601="1. Aceitou o programa",R601-B601,0),0)</f>
        <v>14</v>
      </c>
      <c r="AR601" s="45">
        <f>IF(AU601="S",IF(AND(S601&lt;&gt;"",R601&lt;&gt;""),S601-R601,0),0)</f>
        <v>0</v>
      </c>
      <c r="AS601" s="45">
        <f>IF(AU601="S",IF(Q601="1. Aceitou o programa",IF(OR(X601="Não se Aplica",X601=""),IF(OR(W601="Não se Aplica",W601=""),0,W601-V601),AVERAGE(X601-W601,W601-V601)),0),0)</f>
        <v>0</v>
      </c>
      <c r="AT601" s="45">
        <f>IF(AU601="S",IF(AND(Q601="1. Aceitou o programa",AB601="Realizada"),IFERROR(IF(AA601="",0,AA601-R601),0),0),0)</f>
        <v>0</v>
      </c>
      <c r="AU601" s="45" t="str">
        <f>_xlfn.XLOOKUP(U601,'Lista Suspensa'!$AA$20:$AA$23,'Lista Suspensa'!$AB$20:$AB$23,"N/A")</f>
        <v>S</v>
      </c>
    </row>
    <row r="602" spans="1:47" ht="12" customHeight="1" x14ac:dyDescent="0.3">
      <c r="A602" s="87" t="s">
        <v>47</v>
      </c>
      <c r="B602" s="88">
        <v>46104</v>
      </c>
      <c r="C602" s="89" t="s">
        <v>48</v>
      </c>
      <c r="D602" s="89" t="s">
        <v>49</v>
      </c>
      <c r="E602" s="189">
        <v>78388345</v>
      </c>
      <c r="F602" s="182" t="s">
        <v>1837</v>
      </c>
      <c r="G602" s="90">
        <v>29389978840</v>
      </c>
      <c r="H602" s="91">
        <v>29638</v>
      </c>
      <c r="I602" s="89"/>
      <c r="J602" s="89" t="s">
        <v>51</v>
      </c>
      <c r="K602" s="89" t="s">
        <v>52</v>
      </c>
      <c r="L602" s="89" t="s">
        <v>410</v>
      </c>
      <c r="M602" s="89" t="s">
        <v>1838</v>
      </c>
      <c r="N602" s="89" t="s">
        <v>197</v>
      </c>
      <c r="O602" s="92" t="s">
        <v>1839</v>
      </c>
      <c r="P602" s="93" t="s">
        <v>57</v>
      </c>
      <c r="Q602" s="110" t="s">
        <v>58</v>
      </c>
      <c r="R602" s="94">
        <v>46118</v>
      </c>
      <c r="S602" s="95"/>
      <c r="T602" s="95" t="s">
        <v>59</v>
      </c>
      <c r="U602" s="95" t="s">
        <v>60</v>
      </c>
      <c r="V602" s="91">
        <v>46118</v>
      </c>
      <c r="W602" s="91" t="s">
        <v>432</v>
      </c>
      <c r="X602" s="91" t="s">
        <v>432</v>
      </c>
      <c r="Y602" s="96"/>
      <c r="Z602" s="89" t="s">
        <v>62</v>
      </c>
      <c r="AA602" s="95"/>
      <c r="AB602" s="95" t="s">
        <v>63</v>
      </c>
      <c r="AC602" s="95" t="s">
        <v>63</v>
      </c>
      <c r="AD602" s="95" t="s">
        <v>63</v>
      </c>
      <c r="AE602" s="95" t="s">
        <v>63</v>
      </c>
      <c r="AF602" s="95" t="s">
        <v>63</v>
      </c>
      <c r="AG602" s="194"/>
      <c r="AH602" s="95" t="s">
        <v>63</v>
      </c>
      <c r="AI602" s="97"/>
      <c r="AJ602" s="97" t="s">
        <v>65</v>
      </c>
      <c r="AK602" s="97" t="s">
        <v>66</v>
      </c>
      <c r="AL602" s="45" t="s">
        <v>67</v>
      </c>
      <c r="AM602" s="160" t="str">
        <f>MONTH(B602)&amp;"/"&amp;YEAR(B602)</f>
        <v>3/2026</v>
      </c>
      <c r="AN602" s="45">
        <f>WEEKNUM(B602)-WEEKNUM(EOMONTH(B602,-1)+1)+1</f>
        <v>4</v>
      </c>
      <c r="AO602" s="45" t="str">
        <f>MONTH(R602)&amp;"/"&amp;YEAR(R602)</f>
        <v>4/2026</v>
      </c>
      <c r="AP602" s="45">
        <f>WEEKNUM(R602)-WEEKNUM(EOMONTH(R602,-1)+1)+1</f>
        <v>2</v>
      </c>
      <c r="AQ602" s="45">
        <f>IF(AU602="S",IF(Q602="1. Aceitou o programa",R602-B602,0),0)</f>
        <v>14</v>
      </c>
      <c r="AR602" s="45">
        <f>IF(AU602="S",IF(AND(S602&lt;&gt;"",R602&lt;&gt;""),S602-R602,0),0)</f>
        <v>0</v>
      </c>
      <c r="AS602" s="45">
        <f>IF(AU602="S",IF(Q602="1. Aceitou o programa",IF(OR(X602="Não se Aplica",X602=""),IF(OR(W602="Não se Aplica",W602=""),0,W602-V602),AVERAGE(X602-W602,W602-V602)),0),0)</f>
        <v>0</v>
      </c>
      <c r="AT602" s="45">
        <f>IF(AU602="S",IF(AND(Q602="1. Aceitou o programa",AB602="Realizada"),IFERROR(IF(AA602="",0,AA602-R602),0),0),0)</f>
        <v>0</v>
      </c>
      <c r="AU602" s="45" t="str">
        <f>_xlfn.XLOOKUP(U602,'Lista Suspensa'!$AA$20:$AA$23,'Lista Suspensa'!$AB$20:$AB$23,"N/A")</f>
        <v>S</v>
      </c>
    </row>
    <row r="603" spans="1:47" ht="12" customHeight="1" x14ac:dyDescent="0.3">
      <c r="A603" s="87" t="s">
        <v>47</v>
      </c>
      <c r="B603" s="88">
        <v>46104</v>
      </c>
      <c r="C603" s="89" t="s">
        <v>48</v>
      </c>
      <c r="D603" s="89" t="s">
        <v>49</v>
      </c>
      <c r="E603" s="189">
        <v>94340229</v>
      </c>
      <c r="F603" s="182" t="s">
        <v>1840</v>
      </c>
      <c r="G603" s="90">
        <v>19520078878</v>
      </c>
      <c r="H603" s="91">
        <v>27955</v>
      </c>
      <c r="I603" s="89"/>
      <c r="J603" s="89" t="s">
        <v>84</v>
      </c>
      <c r="K603" s="89" t="s">
        <v>52</v>
      </c>
      <c r="L603" s="89" t="s">
        <v>85</v>
      </c>
      <c r="M603" s="89" t="s">
        <v>1841</v>
      </c>
      <c r="N603" s="89" t="s">
        <v>1727</v>
      </c>
      <c r="O603" s="92" t="s">
        <v>1842</v>
      </c>
      <c r="P603" s="93" t="s">
        <v>57</v>
      </c>
      <c r="Q603" s="110" t="s">
        <v>58</v>
      </c>
      <c r="R603" s="94">
        <v>46118</v>
      </c>
      <c r="S603" s="95"/>
      <c r="T603" s="95" t="s">
        <v>59</v>
      </c>
      <c r="U603" s="95" t="s">
        <v>60</v>
      </c>
      <c r="V603" s="91">
        <v>46118</v>
      </c>
      <c r="W603" s="91" t="s">
        <v>432</v>
      </c>
      <c r="X603" s="91" t="s">
        <v>432</v>
      </c>
      <c r="Y603" s="96"/>
      <c r="Z603" s="89" t="s">
        <v>62</v>
      </c>
      <c r="AA603" s="95"/>
      <c r="AB603" s="95" t="s">
        <v>63</v>
      </c>
      <c r="AC603" s="95" t="s">
        <v>63</v>
      </c>
      <c r="AD603" s="95" t="s">
        <v>63</v>
      </c>
      <c r="AE603" s="95" t="s">
        <v>63</v>
      </c>
      <c r="AF603" s="95" t="s">
        <v>63</v>
      </c>
      <c r="AG603" s="194"/>
      <c r="AH603" s="95" t="s">
        <v>63</v>
      </c>
      <c r="AI603" s="97"/>
      <c r="AJ603" s="97" t="s">
        <v>65</v>
      </c>
      <c r="AK603" s="97" t="s">
        <v>66</v>
      </c>
      <c r="AL603" s="45" t="s">
        <v>67</v>
      </c>
      <c r="AM603" s="160" t="str">
        <f>MONTH(B603)&amp;"/"&amp;YEAR(B603)</f>
        <v>3/2026</v>
      </c>
      <c r="AN603" s="45">
        <f>WEEKNUM(B603)-WEEKNUM(EOMONTH(B603,-1)+1)+1</f>
        <v>4</v>
      </c>
      <c r="AO603" s="45" t="str">
        <f>MONTH(R603)&amp;"/"&amp;YEAR(R603)</f>
        <v>4/2026</v>
      </c>
      <c r="AP603" s="45">
        <f>WEEKNUM(R603)-WEEKNUM(EOMONTH(R603,-1)+1)+1</f>
        <v>2</v>
      </c>
      <c r="AQ603" s="45">
        <f>IF(AU603="S",IF(Q603="1. Aceitou o programa",R603-B603,0),0)</f>
        <v>14</v>
      </c>
      <c r="AR603" s="45">
        <f>IF(AU603="S",IF(AND(S603&lt;&gt;"",R603&lt;&gt;""),S603-R603,0),0)</f>
        <v>0</v>
      </c>
      <c r="AS603" s="45">
        <f>IF(AU603="S",IF(Q603="1. Aceitou o programa",IF(OR(X603="Não se Aplica",X603=""),IF(OR(W603="Não se Aplica",W603=""),0,W603-V603),AVERAGE(X603-W603,W603-V603)),0),0)</f>
        <v>0</v>
      </c>
      <c r="AT603" s="45">
        <f>IF(AU603="S",IF(AND(Q603="1. Aceitou o programa",AB603="Realizada"),IFERROR(IF(AA603="",0,AA603-R603),0),0),0)</f>
        <v>0</v>
      </c>
      <c r="AU603" s="45" t="str">
        <f>_xlfn.XLOOKUP(U603,'Lista Suspensa'!$AA$20:$AA$23,'Lista Suspensa'!$AB$20:$AB$23,"N/A")</f>
        <v>S</v>
      </c>
    </row>
    <row r="604" spans="1:47" ht="12" customHeight="1" x14ac:dyDescent="0.3">
      <c r="A604" s="87" t="s">
        <v>47</v>
      </c>
      <c r="B604" s="88">
        <v>46104</v>
      </c>
      <c r="C604" s="89" t="s">
        <v>48</v>
      </c>
      <c r="D604" s="89" t="s">
        <v>49</v>
      </c>
      <c r="E604" s="189">
        <v>92639124</v>
      </c>
      <c r="F604" s="182" t="s">
        <v>1843</v>
      </c>
      <c r="G604" s="90">
        <v>10613964799</v>
      </c>
      <c r="H604" s="91">
        <v>30663</v>
      </c>
      <c r="I604" s="89"/>
      <c r="J604" s="89" t="s">
        <v>84</v>
      </c>
      <c r="K604" s="89" t="s">
        <v>76</v>
      </c>
      <c r="L604" s="89" t="s">
        <v>370</v>
      </c>
      <c r="M604" s="89" t="s">
        <v>1844</v>
      </c>
      <c r="N604" s="89" t="s">
        <v>197</v>
      </c>
      <c r="O604" s="92" t="s">
        <v>1845</v>
      </c>
      <c r="P604" s="93" t="s">
        <v>57</v>
      </c>
      <c r="Q604" s="110" t="s">
        <v>58</v>
      </c>
      <c r="R604" s="94">
        <v>46118</v>
      </c>
      <c r="S604" s="95"/>
      <c r="T604" s="95" t="s">
        <v>59</v>
      </c>
      <c r="U604" s="95" t="s">
        <v>60</v>
      </c>
      <c r="V604" s="91">
        <v>46118</v>
      </c>
      <c r="W604" s="91" t="s">
        <v>432</v>
      </c>
      <c r="X604" s="91" t="s">
        <v>432</v>
      </c>
      <c r="Y604" s="96"/>
      <c r="Z604" s="89" t="s">
        <v>62</v>
      </c>
      <c r="AA604" s="95"/>
      <c r="AB604" s="95" t="s">
        <v>63</v>
      </c>
      <c r="AC604" s="95" t="s">
        <v>63</v>
      </c>
      <c r="AD604" s="95" t="s">
        <v>63</v>
      </c>
      <c r="AE604" s="95" t="s">
        <v>63</v>
      </c>
      <c r="AF604" s="95" t="s">
        <v>63</v>
      </c>
      <c r="AG604" s="194"/>
      <c r="AH604" s="95" t="s">
        <v>63</v>
      </c>
      <c r="AI604" s="97"/>
      <c r="AJ604" s="97" t="s">
        <v>65</v>
      </c>
      <c r="AK604" s="97" t="s">
        <v>66</v>
      </c>
      <c r="AL604" s="45" t="s">
        <v>67</v>
      </c>
      <c r="AM604" s="160" t="str">
        <f>MONTH(B604)&amp;"/"&amp;YEAR(B604)</f>
        <v>3/2026</v>
      </c>
      <c r="AN604" s="45">
        <f>WEEKNUM(B604)-WEEKNUM(EOMONTH(B604,-1)+1)+1</f>
        <v>4</v>
      </c>
      <c r="AO604" s="45" t="str">
        <f>MONTH(R604)&amp;"/"&amp;YEAR(R604)</f>
        <v>4/2026</v>
      </c>
      <c r="AP604" s="45">
        <f>WEEKNUM(R604)-WEEKNUM(EOMONTH(R604,-1)+1)+1</f>
        <v>2</v>
      </c>
      <c r="AQ604" s="45">
        <f>IF(AU604="S",IF(Q604="1. Aceitou o programa",R604-B604,0),0)</f>
        <v>14</v>
      </c>
      <c r="AR604" s="45">
        <f>IF(AU604="S",IF(AND(S604&lt;&gt;"",R604&lt;&gt;""),S604-R604,0),0)</f>
        <v>0</v>
      </c>
      <c r="AS604" s="45">
        <f>IF(AU604="S",IF(Q604="1. Aceitou o programa",IF(OR(X604="Não se Aplica",X604=""),IF(OR(W604="Não se Aplica",W604=""),0,W604-V604),AVERAGE(X604-W604,W604-V604)),0),0)</f>
        <v>0</v>
      </c>
      <c r="AT604" s="45">
        <f>IF(AU604="S",IF(AND(Q604="1. Aceitou o programa",AB604="Realizada"),IFERROR(IF(AA604="",0,AA604-R604),0),0),0)</f>
        <v>0</v>
      </c>
      <c r="AU604" s="45" t="str">
        <f>_xlfn.XLOOKUP(U604,'Lista Suspensa'!$AA$20:$AA$23,'Lista Suspensa'!$AB$20:$AB$23,"N/A")</f>
        <v>S</v>
      </c>
    </row>
    <row r="605" spans="1:47" ht="12" customHeight="1" x14ac:dyDescent="0.3">
      <c r="A605" s="87" t="s">
        <v>47</v>
      </c>
      <c r="B605" s="88">
        <v>46104</v>
      </c>
      <c r="C605" s="89" t="s">
        <v>48</v>
      </c>
      <c r="D605" s="89" t="s">
        <v>49</v>
      </c>
      <c r="E605" s="189">
        <v>83574512</v>
      </c>
      <c r="F605" s="182" t="s">
        <v>1846</v>
      </c>
      <c r="G605" s="90">
        <v>30095322884</v>
      </c>
      <c r="H605" s="91">
        <v>30127</v>
      </c>
      <c r="I605" s="89"/>
      <c r="J605" s="89" t="s">
        <v>51</v>
      </c>
      <c r="K605" s="89" t="s">
        <v>52</v>
      </c>
      <c r="L605" s="89" t="s">
        <v>53</v>
      </c>
      <c r="M605" s="89" t="s">
        <v>1847</v>
      </c>
      <c r="N605" s="89" t="s">
        <v>197</v>
      </c>
      <c r="O605" s="92" t="s">
        <v>1848</v>
      </c>
      <c r="P605" s="93" t="s">
        <v>57</v>
      </c>
      <c r="Q605" s="110" t="s">
        <v>58</v>
      </c>
      <c r="R605" s="94">
        <v>46118</v>
      </c>
      <c r="S605" s="95"/>
      <c r="T605" s="95" t="s">
        <v>59</v>
      </c>
      <c r="U605" s="95" t="s">
        <v>60</v>
      </c>
      <c r="V605" s="91">
        <v>46118</v>
      </c>
      <c r="W605" s="91" t="s">
        <v>432</v>
      </c>
      <c r="X605" s="91" t="s">
        <v>432</v>
      </c>
      <c r="Y605" s="96"/>
      <c r="Z605" s="89" t="s">
        <v>62</v>
      </c>
      <c r="AA605" s="95"/>
      <c r="AB605" s="95" t="s">
        <v>63</v>
      </c>
      <c r="AC605" s="95" t="s">
        <v>63</v>
      </c>
      <c r="AD605" s="95" t="s">
        <v>63</v>
      </c>
      <c r="AE605" s="95" t="s">
        <v>63</v>
      </c>
      <c r="AF605" s="95" t="s">
        <v>63</v>
      </c>
      <c r="AG605" s="194"/>
      <c r="AH605" s="95" t="s">
        <v>63</v>
      </c>
      <c r="AI605" s="97"/>
      <c r="AJ605" s="97" t="s">
        <v>65</v>
      </c>
      <c r="AK605" s="97" t="s">
        <v>66</v>
      </c>
      <c r="AL605" s="45" t="s">
        <v>67</v>
      </c>
      <c r="AM605" s="160" t="str">
        <f>MONTH(B605)&amp;"/"&amp;YEAR(B605)</f>
        <v>3/2026</v>
      </c>
      <c r="AN605" s="45">
        <f>WEEKNUM(B605)-WEEKNUM(EOMONTH(B605,-1)+1)+1</f>
        <v>4</v>
      </c>
      <c r="AO605" s="45" t="str">
        <f>MONTH(R605)&amp;"/"&amp;YEAR(R605)</f>
        <v>4/2026</v>
      </c>
      <c r="AP605" s="45">
        <f>WEEKNUM(R605)-WEEKNUM(EOMONTH(R605,-1)+1)+1</f>
        <v>2</v>
      </c>
      <c r="AQ605" s="45">
        <f>IF(AU605="S",IF(Q605="1. Aceitou o programa",R605-B605,0),0)</f>
        <v>14</v>
      </c>
      <c r="AR605" s="45">
        <f>IF(AU605="S",IF(AND(S605&lt;&gt;"",R605&lt;&gt;""),S605-R605,0),0)</f>
        <v>0</v>
      </c>
      <c r="AS605" s="45">
        <f>IF(AU605="S",IF(Q605="1. Aceitou o programa",IF(OR(X605="Não se Aplica",X605=""),IF(OR(W605="Não se Aplica",W605=""),0,W605-V605),AVERAGE(X605-W605,W605-V605)),0),0)</f>
        <v>0</v>
      </c>
      <c r="AT605" s="45">
        <f>IF(AU605="S",IF(AND(Q605="1. Aceitou o programa",AB605="Realizada"),IFERROR(IF(AA605="",0,AA605-R605),0),0),0)</f>
        <v>0</v>
      </c>
      <c r="AU605" s="45" t="str">
        <f>_xlfn.XLOOKUP(U605,'Lista Suspensa'!$AA$20:$AA$23,'Lista Suspensa'!$AB$20:$AB$23,"N/A")</f>
        <v>S</v>
      </c>
    </row>
    <row r="606" spans="1:47" ht="12" customHeight="1" x14ac:dyDescent="0.3">
      <c r="A606" s="87" t="s">
        <v>47</v>
      </c>
      <c r="B606" s="88">
        <v>46104</v>
      </c>
      <c r="C606" s="89" t="s">
        <v>48</v>
      </c>
      <c r="D606" s="89" t="s">
        <v>49</v>
      </c>
      <c r="E606" s="189">
        <v>87390591</v>
      </c>
      <c r="F606" s="182" t="s">
        <v>1849</v>
      </c>
      <c r="G606" s="90">
        <v>2437454780</v>
      </c>
      <c r="H606" s="91">
        <v>27128</v>
      </c>
      <c r="I606" s="89"/>
      <c r="J606" s="89" t="s">
        <v>51</v>
      </c>
      <c r="K606" s="89" t="s">
        <v>76</v>
      </c>
      <c r="L606" s="89" t="s">
        <v>95</v>
      </c>
      <c r="M606" s="89" t="s">
        <v>343</v>
      </c>
      <c r="N606" s="89" t="s">
        <v>197</v>
      </c>
      <c r="O606" s="92" t="s">
        <v>1850</v>
      </c>
      <c r="P606" s="93" t="s">
        <v>57</v>
      </c>
      <c r="Q606" s="110" t="s">
        <v>58</v>
      </c>
      <c r="R606" s="94">
        <v>46118</v>
      </c>
      <c r="S606" s="95"/>
      <c r="T606" s="95" t="s">
        <v>59</v>
      </c>
      <c r="U606" s="95" t="s">
        <v>60</v>
      </c>
      <c r="V606" s="91">
        <v>46118</v>
      </c>
      <c r="W606" s="91" t="s">
        <v>432</v>
      </c>
      <c r="X606" s="91" t="s">
        <v>432</v>
      </c>
      <c r="Y606" s="96"/>
      <c r="Z606" s="89" t="s">
        <v>62</v>
      </c>
      <c r="AA606" s="95"/>
      <c r="AB606" s="95" t="s">
        <v>63</v>
      </c>
      <c r="AC606" s="95" t="s">
        <v>63</v>
      </c>
      <c r="AD606" s="95" t="s">
        <v>63</v>
      </c>
      <c r="AE606" s="95" t="s">
        <v>63</v>
      </c>
      <c r="AF606" s="95" t="s">
        <v>63</v>
      </c>
      <c r="AG606" s="194"/>
      <c r="AH606" s="95" t="s">
        <v>63</v>
      </c>
      <c r="AI606" s="97"/>
      <c r="AJ606" s="97" t="s">
        <v>65</v>
      </c>
      <c r="AK606" s="97" t="s">
        <v>66</v>
      </c>
      <c r="AL606" s="45" t="s">
        <v>67</v>
      </c>
      <c r="AM606" s="160" t="str">
        <f>MONTH(B606)&amp;"/"&amp;YEAR(B606)</f>
        <v>3/2026</v>
      </c>
      <c r="AN606" s="45">
        <f>WEEKNUM(B606)-WEEKNUM(EOMONTH(B606,-1)+1)+1</f>
        <v>4</v>
      </c>
      <c r="AO606" s="45" t="str">
        <f>MONTH(R606)&amp;"/"&amp;YEAR(R606)</f>
        <v>4/2026</v>
      </c>
      <c r="AP606" s="45">
        <f>WEEKNUM(R606)-WEEKNUM(EOMONTH(R606,-1)+1)+1</f>
        <v>2</v>
      </c>
      <c r="AQ606" s="45">
        <f>IF(AU606="S",IF(Q606="1. Aceitou o programa",R606-B606,0),0)</f>
        <v>14</v>
      </c>
      <c r="AR606" s="45">
        <f>IF(AU606="S",IF(AND(S606&lt;&gt;"",R606&lt;&gt;""),S606-R606,0),0)</f>
        <v>0</v>
      </c>
      <c r="AS606" s="45">
        <f>IF(AU606="S",IF(Q606="1. Aceitou o programa",IF(OR(X606="Não se Aplica",X606=""),IF(OR(W606="Não se Aplica",W606=""),0,W606-V606),AVERAGE(X606-W606,W606-V606)),0),0)</f>
        <v>0</v>
      </c>
      <c r="AT606" s="45">
        <f>IF(AU606="S",IF(AND(Q606="1. Aceitou o programa",AB606="Realizada"),IFERROR(IF(AA606="",0,AA606-R606),0),0),0)</f>
        <v>0</v>
      </c>
      <c r="AU606" s="45" t="str">
        <f>_xlfn.XLOOKUP(U606,'Lista Suspensa'!$AA$20:$AA$23,'Lista Suspensa'!$AB$20:$AB$23,"N/A")</f>
        <v>S</v>
      </c>
    </row>
    <row r="607" spans="1:47" ht="12" customHeight="1" x14ac:dyDescent="0.3">
      <c r="A607" s="87" t="s">
        <v>47</v>
      </c>
      <c r="B607" s="88">
        <v>46104</v>
      </c>
      <c r="C607" s="89" t="s">
        <v>48</v>
      </c>
      <c r="D607" s="89" t="s">
        <v>49</v>
      </c>
      <c r="E607" s="189">
        <v>82449341</v>
      </c>
      <c r="F607" s="182" t="s">
        <v>1851</v>
      </c>
      <c r="G607" s="90">
        <v>41258603861</v>
      </c>
      <c r="H607" s="91">
        <v>34668</v>
      </c>
      <c r="I607" s="89"/>
      <c r="J607" s="89" t="s">
        <v>51</v>
      </c>
      <c r="K607" s="89" t="s">
        <v>52</v>
      </c>
      <c r="L607" s="89" t="s">
        <v>85</v>
      </c>
      <c r="M607" s="89" t="s">
        <v>1852</v>
      </c>
      <c r="N607" s="89" t="s">
        <v>197</v>
      </c>
      <c r="O607" s="92" t="s">
        <v>1853</v>
      </c>
      <c r="P607" s="93" t="s">
        <v>57</v>
      </c>
      <c r="Q607" s="110" t="s">
        <v>58</v>
      </c>
      <c r="R607" s="94">
        <v>46118</v>
      </c>
      <c r="S607" s="95"/>
      <c r="T607" s="95" t="s">
        <v>59</v>
      </c>
      <c r="U607" s="95" t="s">
        <v>60</v>
      </c>
      <c r="V607" s="91">
        <v>46118</v>
      </c>
      <c r="W607" s="91" t="s">
        <v>432</v>
      </c>
      <c r="X607" s="91" t="s">
        <v>432</v>
      </c>
      <c r="Y607" s="96"/>
      <c r="Z607" s="89" t="s">
        <v>62</v>
      </c>
      <c r="AA607" s="95"/>
      <c r="AB607" s="95" t="s">
        <v>63</v>
      </c>
      <c r="AC607" s="95" t="s">
        <v>63</v>
      </c>
      <c r="AD607" s="95" t="s">
        <v>63</v>
      </c>
      <c r="AE607" s="95" t="s">
        <v>63</v>
      </c>
      <c r="AF607" s="95" t="s">
        <v>63</v>
      </c>
      <c r="AG607" s="194"/>
      <c r="AH607" s="95" t="s">
        <v>63</v>
      </c>
      <c r="AI607" s="97"/>
      <c r="AJ607" s="97" t="s">
        <v>65</v>
      </c>
      <c r="AK607" s="97" t="s">
        <v>66</v>
      </c>
      <c r="AL607" s="45" t="s">
        <v>67</v>
      </c>
      <c r="AM607" s="160" t="str">
        <f>MONTH(B607)&amp;"/"&amp;YEAR(B607)</f>
        <v>3/2026</v>
      </c>
      <c r="AN607" s="45">
        <f>WEEKNUM(B607)-WEEKNUM(EOMONTH(B607,-1)+1)+1</f>
        <v>4</v>
      </c>
      <c r="AO607" s="45" t="str">
        <f>MONTH(R607)&amp;"/"&amp;YEAR(R607)</f>
        <v>4/2026</v>
      </c>
      <c r="AP607" s="45">
        <f>WEEKNUM(R607)-WEEKNUM(EOMONTH(R607,-1)+1)+1</f>
        <v>2</v>
      </c>
      <c r="AQ607" s="45">
        <f>IF(AU607="S",IF(Q607="1. Aceitou o programa",R607-B607,0),0)</f>
        <v>14</v>
      </c>
      <c r="AR607" s="45">
        <f>IF(AU607="S",IF(AND(S607&lt;&gt;"",R607&lt;&gt;""),S607-R607,0),0)</f>
        <v>0</v>
      </c>
      <c r="AS607" s="45">
        <f>IF(AU607="S",IF(Q607="1. Aceitou o programa",IF(OR(X607="Não se Aplica",X607=""),IF(OR(W607="Não se Aplica",W607=""),0,W607-V607),AVERAGE(X607-W607,W607-V607)),0),0)</f>
        <v>0</v>
      </c>
      <c r="AT607" s="45">
        <f>IF(AU607="S",IF(AND(Q607="1. Aceitou o programa",AB607="Realizada"),IFERROR(IF(AA607="",0,AA607-R607),0),0),0)</f>
        <v>0</v>
      </c>
      <c r="AU607" s="45" t="str">
        <f>_xlfn.XLOOKUP(U607,'Lista Suspensa'!$AA$20:$AA$23,'Lista Suspensa'!$AB$20:$AB$23,"N/A")</f>
        <v>S</v>
      </c>
    </row>
    <row r="608" spans="1:47" ht="12" customHeight="1" x14ac:dyDescent="0.3">
      <c r="A608" s="87" t="s">
        <v>47</v>
      </c>
      <c r="B608" s="88">
        <v>46104</v>
      </c>
      <c r="C608" s="89" t="s">
        <v>48</v>
      </c>
      <c r="D608" s="89" t="s">
        <v>49</v>
      </c>
      <c r="E608" s="189">
        <v>93383040</v>
      </c>
      <c r="F608" s="182" t="s">
        <v>1854</v>
      </c>
      <c r="G608" s="90">
        <v>42163179877</v>
      </c>
      <c r="H608" s="91">
        <v>34798</v>
      </c>
      <c r="I608" s="89"/>
      <c r="J608" s="89" t="s">
        <v>51</v>
      </c>
      <c r="K608" s="89" t="s">
        <v>52</v>
      </c>
      <c r="L608" s="89" t="s">
        <v>85</v>
      </c>
      <c r="M608" s="89" t="s">
        <v>1349</v>
      </c>
      <c r="N608" s="89" t="s">
        <v>197</v>
      </c>
      <c r="O608" s="92" t="s">
        <v>1855</v>
      </c>
      <c r="P608" s="93" t="s">
        <v>57</v>
      </c>
      <c r="Q608" s="110" t="s">
        <v>58</v>
      </c>
      <c r="R608" s="94">
        <v>46118</v>
      </c>
      <c r="S608" s="95"/>
      <c r="T608" s="95" t="s">
        <v>59</v>
      </c>
      <c r="U608" s="95" t="s">
        <v>60</v>
      </c>
      <c r="V608" s="91">
        <v>46118</v>
      </c>
      <c r="W608" s="91" t="s">
        <v>432</v>
      </c>
      <c r="X608" s="91" t="s">
        <v>432</v>
      </c>
      <c r="Y608" s="96"/>
      <c r="Z608" s="89" t="s">
        <v>62</v>
      </c>
      <c r="AA608" s="95"/>
      <c r="AB608" s="95" t="s">
        <v>63</v>
      </c>
      <c r="AC608" s="95" t="s">
        <v>63</v>
      </c>
      <c r="AD608" s="95" t="s">
        <v>63</v>
      </c>
      <c r="AE608" s="95" t="s">
        <v>63</v>
      </c>
      <c r="AF608" s="95" t="s">
        <v>63</v>
      </c>
      <c r="AG608" s="194"/>
      <c r="AH608" s="95" t="s">
        <v>63</v>
      </c>
      <c r="AI608" s="97"/>
      <c r="AJ608" s="97" t="s">
        <v>65</v>
      </c>
      <c r="AK608" s="97" t="s">
        <v>66</v>
      </c>
      <c r="AL608" s="45" t="s">
        <v>67</v>
      </c>
      <c r="AM608" s="160" t="str">
        <f>MONTH(B608)&amp;"/"&amp;YEAR(B608)</f>
        <v>3/2026</v>
      </c>
      <c r="AN608" s="45">
        <f>WEEKNUM(B608)-WEEKNUM(EOMONTH(B608,-1)+1)+1</f>
        <v>4</v>
      </c>
      <c r="AO608" s="45" t="str">
        <f>MONTH(R608)&amp;"/"&amp;YEAR(R608)</f>
        <v>4/2026</v>
      </c>
      <c r="AP608" s="45">
        <f>WEEKNUM(R608)-WEEKNUM(EOMONTH(R608,-1)+1)+1</f>
        <v>2</v>
      </c>
      <c r="AQ608" s="45">
        <f>IF(AU608="S",IF(Q608="1. Aceitou o programa",R608-B608,0),0)</f>
        <v>14</v>
      </c>
      <c r="AR608" s="45">
        <f>IF(AU608="S",IF(AND(S608&lt;&gt;"",R608&lt;&gt;""),S608-R608,0),0)</f>
        <v>0</v>
      </c>
      <c r="AS608" s="45">
        <f>IF(AU608="S",IF(Q608="1. Aceitou o programa",IF(OR(X608="Não se Aplica",X608=""),IF(OR(W608="Não se Aplica",W608=""),0,W608-V608),AVERAGE(X608-W608,W608-V608)),0),0)</f>
        <v>0</v>
      </c>
      <c r="AT608" s="45">
        <f>IF(AU608="S",IF(AND(Q608="1. Aceitou o programa",AB608="Realizada"),IFERROR(IF(AA608="",0,AA608-R608),0),0),0)</f>
        <v>0</v>
      </c>
      <c r="AU608" s="45" t="str">
        <f>_xlfn.XLOOKUP(U608,'Lista Suspensa'!$AA$20:$AA$23,'Lista Suspensa'!$AB$20:$AB$23,"N/A")</f>
        <v>S</v>
      </c>
    </row>
    <row r="609" spans="1:47" ht="12" customHeight="1" x14ac:dyDescent="0.3">
      <c r="A609" s="87" t="s">
        <v>47</v>
      </c>
      <c r="B609" s="88">
        <v>46104</v>
      </c>
      <c r="C609" s="89" t="s">
        <v>48</v>
      </c>
      <c r="D609" s="89" t="s">
        <v>49</v>
      </c>
      <c r="E609" s="189">
        <v>89576646</v>
      </c>
      <c r="F609" s="182" t="s">
        <v>1856</v>
      </c>
      <c r="G609" s="90">
        <v>19585393840</v>
      </c>
      <c r="H609" s="91">
        <v>27787</v>
      </c>
      <c r="I609" s="89"/>
      <c r="J609" s="89" t="s">
        <v>84</v>
      </c>
      <c r="K609" s="89" t="s">
        <v>52</v>
      </c>
      <c r="L609" s="89" t="s">
        <v>85</v>
      </c>
      <c r="M609" s="89" t="s">
        <v>1857</v>
      </c>
      <c r="N609" s="89" t="s">
        <v>197</v>
      </c>
      <c r="O609" s="92" t="s">
        <v>1858</v>
      </c>
      <c r="P609" s="93" t="s">
        <v>57</v>
      </c>
      <c r="Q609" s="110" t="s">
        <v>58</v>
      </c>
      <c r="R609" s="94">
        <v>46118</v>
      </c>
      <c r="S609" s="95"/>
      <c r="T609" s="95" t="s">
        <v>59</v>
      </c>
      <c r="U609" s="95" t="s">
        <v>60</v>
      </c>
      <c r="V609" s="91">
        <v>46118</v>
      </c>
      <c r="W609" s="91" t="s">
        <v>432</v>
      </c>
      <c r="X609" s="91" t="s">
        <v>432</v>
      </c>
      <c r="Y609" s="96"/>
      <c r="Z609" s="89" t="s">
        <v>62</v>
      </c>
      <c r="AA609" s="95"/>
      <c r="AB609" s="95" t="s">
        <v>63</v>
      </c>
      <c r="AC609" s="95" t="s">
        <v>63</v>
      </c>
      <c r="AD609" s="95" t="s">
        <v>63</v>
      </c>
      <c r="AE609" s="95" t="s">
        <v>63</v>
      </c>
      <c r="AF609" s="95" t="s">
        <v>63</v>
      </c>
      <c r="AG609" s="194"/>
      <c r="AH609" s="95" t="s">
        <v>63</v>
      </c>
      <c r="AI609" s="97"/>
      <c r="AJ609" s="97" t="s">
        <v>65</v>
      </c>
      <c r="AK609" s="97" t="s">
        <v>66</v>
      </c>
      <c r="AL609" s="45" t="s">
        <v>67</v>
      </c>
      <c r="AM609" s="160" t="str">
        <f>MONTH(B609)&amp;"/"&amp;YEAR(B609)</f>
        <v>3/2026</v>
      </c>
      <c r="AN609" s="45">
        <f>WEEKNUM(B609)-WEEKNUM(EOMONTH(B609,-1)+1)+1</f>
        <v>4</v>
      </c>
      <c r="AO609" s="45" t="str">
        <f>MONTH(R609)&amp;"/"&amp;YEAR(R609)</f>
        <v>4/2026</v>
      </c>
      <c r="AP609" s="45">
        <f>WEEKNUM(R609)-WEEKNUM(EOMONTH(R609,-1)+1)+1</f>
        <v>2</v>
      </c>
      <c r="AQ609" s="45">
        <f>IF(AU609="S",IF(Q609="1. Aceitou o programa",R609-B609,0),0)</f>
        <v>14</v>
      </c>
      <c r="AR609" s="45">
        <f>IF(AU609="S",IF(AND(S609&lt;&gt;"",R609&lt;&gt;""),S609-R609,0),0)</f>
        <v>0</v>
      </c>
      <c r="AS609" s="45">
        <f>IF(AU609="S",IF(Q609="1. Aceitou o programa",IF(OR(X609="Não se Aplica",X609=""),IF(OR(W609="Não se Aplica",W609=""),0,W609-V609),AVERAGE(X609-W609,W609-V609)),0),0)</f>
        <v>0</v>
      </c>
      <c r="AT609" s="45">
        <f>IF(AU609="S",IF(AND(Q609="1. Aceitou o programa",AB609="Realizada"),IFERROR(IF(AA609="",0,AA609-R609),0),0),0)</f>
        <v>0</v>
      </c>
      <c r="AU609" s="45" t="str">
        <f>_xlfn.XLOOKUP(U609,'Lista Suspensa'!$AA$20:$AA$23,'Lista Suspensa'!$AB$20:$AB$23,"N/A")</f>
        <v>S</v>
      </c>
    </row>
    <row r="610" spans="1:47" ht="12" customHeight="1" x14ac:dyDescent="0.3">
      <c r="A610" s="87" t="s">
        <v>47</v>
      </c>
      <c r="B610" s="88">
        <v>46104</v>
      </c>
      <c r="C610" s="89" t="s">
        <v>48</v>
      </c>
      <c r="D610" s="89" t="s">
        <v>49</v>
      </c>
      <c r="E610" s="189">
        <v>78387166</v>
      </c>
      <c r="F610" s="182" t="s">
        <v>1859</v>
      </c>
      <c r="G610" s="90">
        <v>11662430876</v>
      </c>
      <c r="H610" s="91">
        <v>26138</v>
      </c>
      <c r="I610" s="89"/>
      <c r="J610" s="89" t="s">
        <v>51</v>
      </c>
      <c r="K610" s="89" t="s">
        <v>52</v>
      </c>
      <c r="L610" s="89" t="s">
        <v>85</v>
      </c>
      <c r="M610" s="89" t="s">
        <v>833</v>
      </c>
      <c r="N610" s="89" t="s">
        <v>197</v>
      </c>
      <c r="O610" s="92" t="s">
        <v>1860</v>
      </c>
      <c r="P610" s="93" t="s">
        <v>57</v>
      </c>
      <c r="Q610" s="110" t="s">
        <v>58</v>
      </c>
      <c r="R610" s="94">
        <v>46118</v>
      </c>
      <c r="S610" s="95"/>
      <c r="T610" s="95" t="s">
        <v>59</v>
      </c>
      <c r="U610" s="95" t="s">
        <v>60</v>
      </c>
      <c r="V610" s="91">
        <v>46118</v>
      </c>
      <c r="W610" s="91" t="s">
        <v>432</v>
      </c>
      <c r="X610" s="91" t="s">
        <v>432</v>
      </c>
      <c r="Y610" s="96"/>
      <c r="Z610" s="89" t="s">
        <v>62</v>
      </c>
      <c r="AA610" s="95"/>
      <c r="AB610" s="95" t="s">
        <v>63</v>
      </c>
      <c r="AC610" s="95" t="s">
        <v>63</v>
      </c>
      <c r="AD610" s="95" t="s">
        <v>63</v>
      </c>
      <c r="AE610" s="95" t="s">
        <v>63</v>
      </c>
      <c r="AF610" s="95" t="s">
        <v>63</v>
      </c>
      <c r="AG610" s="194"/>
      <c r="AH610" s="95" t="s">
        <v>63</v>
      </c>
      <c r="AI610" s="97"/>
      <c r="AJ610" s="97" t="s">
        <v>65</v>
      </c>
      <c r="AK610" s="97" t="s">
        <v>66</v>
      </c>
      <c r="AL610" s="45" t="s">
        <v>67</v>
      </c>
      <c r="AM610" s="160" t="str">
        <f>MONTH(B610)&amp;"/"&amp;YEAR(B610)</f>
        <v>3/2026</v>
      </c>
      <c r="AN610" s="45">
        <f>WEEKNUM(B610)-WEEKNUM(EOMONTH(B610,-1)+1)+1</f>
        <v>4</v>
      </c>
      <c r="AO610" s="45" t="str">
        <f>MONTH(R610)&amp;"/"&amp;YEAR(R610)</f>
        <v>4/2026</v>
      </c>
      <c r="AP610" s="45">
        <f>WEEKNUM(R610)-WEEKNUM(EOMONTH(R610,-1)+1)+1</f>
        <v>2</v>
      </c>
      <c r="AQ610" s="45">
        <f>IF(AU610="S",IF(Q610="1. Aceitou o programa",R610-B610,0),0)</f>
        <v>14</v>
      </c>
      <c r="AR610" s="45">
        <f>IF(AU610="S",IF(AND(S610&lt;&gt;"",R610&lt;&gt;""),S610-R610,0),0)</f>
        <v>0</v>
      </c>
      <c r="AS610" s="45">
        <f>IF(AU610="S",IF(Q610="1. Aceitou o programa",IF(OR(X610="Não se Aplica",X610=""),IF(OR(W610="Não se Aplica",W610=""),0,W610-V610),AVERAGE(X610-W610,W610-V610)),0),0)</f>
        <v>0</v>
      </c>
      <c r="AT610" s="45">
        <f>IF(AU610="S",IF(AND(Q610="1. Aceitou o programa",AB610="Realizada"),IFERROR(IF(AA610="",0,AA610-R610),0),0),0)</f>
        <v>0</v>
      </c>
      <c r="AU610" s="45" t="str">
        <f>_xlfn.XLOOKUP(U610,'Lista Suspensa'!$AA$20:$AA$23,'Lista Suspensa'!$AB$20:$AB$23,"N/A")</f>
        <v>S</v>
      </c>
    </row>
    <row r="611" spans="1:47" ht="12" customHeight="1" x14ac:dyDescent="0.3">
      <c r="A611" s="87" t="s">
        <v>47</v>
      </c>
      <c r="B611" s="88">
        <v>46104</v>
      </c>
      <c r="C611" s="89" t="s">
        <v>48</v>
      </c>
      <c r="D611" s="89" t="s">
        <v>49</v>
      </c>
      <c r="E611" s="189">
        <v>78018802</v>
      </c>
      <c r="F611" s="182" t="s">
        <v>1861</v>
      </c>
      <c r="G611" s="90">
        <v>29783994816</v>
      </c>
      <c r="H611" s="91">
        <v>29947</v>
      </c>
      <c r="I611" s="89"/>
      <c r="J611" s="89" t="s">
        <v>51</v>
      </c>
      <c r="K611" s="89" t="s">
        <v>52</v>
      </c>
      <c r="L611" s="89" t="s">
        <v>53</v>
      </c>
      <c r="M611" s="89" t="s">
        <v>267</v>
      </c>
      <c r="N611" s="89" t="s">
        <v>137</v>
      </c>
      <c r="O611" s="92" t="s">
        <v>1862</v>
      </c>
      <c r="P611" s="93" t="s">
        <v>57</v>
      </c>
      <c r="Q611" s="110" t="s">
        <v>58</v>
      </c>
      <c r="R611" s="94">
        <v>46118</v>
      </c>
      <c r="S611" s="95"/>
      <c r="T611" s="95" t="s">
        <v>59</v>
      </c>
      <c r="U611" s="95" t="s">
        <v>60</v>
      </c>
      <c r="V611" s="91">
        <v>46118</v>
      </c>
      <c r="W611" s="91" t="s">
        <v>432</v>
      </c>
      <c r="X611" s="91" t="s">
        <v>432</v>
      </c>
      <c r="Y611" s="96"/>
      <c r="Z611" s="89" t="s">
        <v>62</v>
      </c>
      <c r="AA611" s="95"/>
      <c r="AB611" s="95" t="s">
        <v>63</v>
      </c>
      <c r="AC611" s="95" t="s">
        <v>63</v>
      </c>
      <c r="AD611" s="95" t="s">
        <v>63</v>
      </c>
      <c r="AE611" s="95" t="s">
        <v>63</v>
      </c>
      <c r="AF611" s="95" t="s">
        <v>63</v>
      </c>
      <c r="AG611" s="194"/>
      <c r="AH611" s="95" t="s">
        <v>63</v>
      </c>
      <c r="AI611" s="97"/>
      <c r="AJ611" s="97" t="s">
        <v>65</v>
      </c>
      <c r="AK611" s="97" t="s">
        <v>66</v>
      </c>
      <c r="AL611" s="45" t="s">
        <v>67</v>
      </c>
      <c r="AM611" s="160" t="str">
        <f>MONTH(B611)&amp;"/"&amp;YEAR(B611)</f>
        <v>3/2026</v>
      </c>
      <c r="AN611" s="45">
        <f>WEEKNUM(B611)-WEEKNUM(EOMONTH(B611,-1)+1)+1</f>
        <v>4</v>
      </c>
      <c r="AO611" s="45" t="str">
        <f>MONTH(R611)&amp;"/"&amp;YEAR(R611)</f>
        <v>4/2026</v>
      </c>
      <c r="AP611" s="45">
        <f>WEEKNUM(R611)-WEEKNUM(EOMONTH(R611,-1)+1)+1</f>
        <v>2</v>
      </c>
      <c r="AQ611" s="45">
        <f>IF(AU611="S",IF(Q611="1. Aceitou o programa",R611-B611,0),0)</f>
        <v>14</v>
      </c>
      <c r="AR611" s="45">
        <f>IF(AU611="S",IF(AND(S611&lt;&gt;"",R611&lt;&gt;""),S611-R611,0),0)</f>
        <v>0</v>
      </c>
      <c r="AS611" s="45">
        <f>IF(AU611="S",IF(Q611="1. Aceitou o programa",IF(OR(X611="Não se Aplica",X611=""),IF(OR(W611="Não se Aplica",W611=""),0,W611-V611),AVERAGE(X611-W611,W611-V611)),0),0)</f>
        <v>0</v>
      </c>
      <c r="AT611" s="45">
        <f>IF(AU611="S",IF(AND(Q611="1. Aceitou o programa",AB611="Realizada"),IFERROR(IF(AA611="",0,AA611-R611),0),0),0)</f>
        <v>0</v>
      </c>
      <c r="AU611" s="45" t="str">
        <f>_xlfn.XLOOKUP(U611,'Lista Suspensa'!$AA$20:$AA$23,'Lista Suspensa'!$AB$20:$AB$23,"N/A")</f>
        <v>S</v>
      </c>
    </row>
    <row r="612" spans="1:47" ht="12" customHeight="1" x14ac:dyDescent="0.3">
      <c r="A612" s="87" t="s">
        <v>47</v>
      </c>
      <c r="B612" s="88">
        <v>46104</v>
      </c>
      <c r="C612" s="89" t="s">
        <v>48</v>
      </c>
      <c r="D612" s="89" t="s">
        <v>49</v>
      </c>
      <c r="E612" s="189">
        <v>78140868</v>
      </c>
      <c r="F612" s="182" t="s">
        <v>1863</v>
      </c>
      <c r="G612" s="90">
        <v>17118402893</v>
      </c>
      <c r="H612" s="91">
        <v>27149</v>
      </c>
      <c r="I612" s="89"/>
      <c r="J612" s="89" t="s">
        <v>51</v>
      </c>
      <c r="K612" s="89" t="s">
        <v>52</v>
      </c>
      <c r="L612" s="89" t="s">
        <v>85</v>
      </c>
      <c r="M612" s="89" t="s">
        <v>1864</v>
      </c>
      <c r="N612" s="89" t="s">
        <v>291</v>
      </c>
      <c r="O612" s="92" t="s">
        <v>1865</v>
      </c>
      <c r="P612" s="93" t="s">
        <v>57</v>
      </c>
      <c r="Q612" s="110" t="s">
        <v>58</v>
      </c>
      <c r="R612" s="94">
        <v>46118</v>
      </c>
      <c r="S612" s="95"/>
      <c r="T612" s="95" t="s">
        <v>59</v>
      </c>
      <c r="U612" s="95" t="s">
        <v>60</v>
      </c>
      <c r="V612" s="91">
        <v>46118</v>
      </c>
      <c r="W612" s="91" t="s">
        <v>432</v>
      </c>
      <c r="X612" s="91" t="s">
        <v>432</v>
      </c>
      <c r="Y612" s="96"/>
      <c r="Z612" s="89" t="s">
        <v>62</v>
      </c>
      <c r="AA612" s="95"/>
      <c r="AB612" s="95" t="s">
        <v>63</v>
      </c>
      <c r="AC612" s="95" t="s">
        <v>63</v>
      </c>
      <c r="AD612" s="95" t="s">
        <v>63</v>
      </c>
      <c r="AE612" s="95" t="s">
        <v>63</v>
      </c>
      <c r="AF612" s="95" t="s">
        <v>63</v>
      </c>
      <c r="AG612" s="194"/>
      <c r="AH612" s="95" t="s">
        <v>63</v>
      </c>
      <c r="AI612" s="97"/>
      <c r="AJ612" s="97" t="s">
        <v>65</v>
      </c>
      <c r="AK612" s="97" t="s">
        <v>66</v>
      </c>
      <c r="AL612" s="45" t="s">
        <v>67</v>
      </c>
      <c r="AM612" s="160" t="str">
        <f>MONTH(B612)&amp;"/"&amp;YEAR(B612)</f>
        <v>3/2026</v>
      </c>
      <c r="AN612" s="45">
        <f>WEEKNUM(B612)-WEEKNUM(EOMONTH(B612,-1)+1)+1</f>
        <v>4</v>
      </c>
      <c r="AO612" s="45" t="str">
        <f>MONTH(R612)&amp;"/"&amp;YEAR(R612)</f>
        <v>4/2026</v>
      </c>
      <c r="AP612" s="45">
        <f>WEEKNUM(R612)-WEEKNUM(EOMONTH(R612,-1)+1)+1</f>
        <v>2</v>
      </c>
      <c r="AQ612" s="45">
        <f>IF(AU612="S",IF(Q612="1. Aceitou o programa",R612-B612,0),0)</f>
        <v>14</v>
      </c>
      <c r="AR612" s="45">
        <f>IF(AU612="S",IF(AND(S612&lt;&gt;"",R612&lt;&gt;""),S612-R612,0),0)</f>
        <v>0</v>
      </c>
      <c r="AS612" s="45">
        <f>IF(AU612="S",IF(Q612="1. Aceitou o programa",IF(OR(X612="Não se Aplica",X612=""),IF(OR(W612="Não se Aplica",W612=""),0,W612-V612),AVERAGE(X612-W612,W612-V612)),0),0)</f>
        <v>0</v>
      </c>
      <c r="AT612" s="45">
        <f>IF(AU612="S",IF(AND(Q612="1. Aceitou o programa",AB612="Realizada"),IFERROR(IF(AA612="",0,AA612-R612),0),0),0)</f>
        <v>0</v>
      </c>
      <c r="AU612" s="45" t="str">
        <f>_xlfn.XLOOKUP(U612,'Lista Suspensa'!$AA$20:$AA$23,'Lista Suspensa'!$AB$20:$AB$23,"N/A")</f>
        <v>S</v>
      </c>
    </row>
    <row r="613" spans="1:47" ht="12" customHeight="1" x14ac:dyDescent="0.3">
      <c r="A613" s="87" t="s">
        <v>47</v>
      </c>
      <c r="B613" s="88">
        <v>46104</v>
      </c>
      <c r="C613" s="89" t="s">
        <v>48</v>
      </c>
      <c r="D613" s="89" t="s">
        <v>49</v>
      </c>
      <c r="E613" s="189">
        <v>92891019</v>
      </c>
      <c r="F613" s="182" t="s">
        <v>1866</v>
      </c>
      <c r="G613" s="90">
        <v>1141118807</v>
      </c>
      <c r="H613" s="91">
        <v>21045</v>
      </c>
      <c r="I613" s="89"/>
      <c r="J613" s="89" t="s">
        <v>51</v>
      </c>
      <c r="K613" s="89" t="s">
        <v>52</v>
      </c>
      <c r="L613" s="89" t="s">
        <v>85</v>
      </c>
      <c r="M613" s="89" t="s">
        <v>1867</v>
      </c>
      <c r="N613" s="89" t="s">
        <v>137</v>
      </c>
      <c r="O613" s="92" t="s">
        <v>1868</v>
      </c>
      <c r="P613" s="93" t="s">
        <v>57</v>
      </c>
      <c r="Q613" s="110" t="s">
        <v>58</v>
      </c>
      <c r="R613" s="94">
        <v>46118</v>
      </c>
      <c r="S613" s="95"/>
      <c r="T613" s="95" t="s">
        <v>59</v>
      </c>
      <c r="U613" s="95" t="s">
        <v>60</v>
      </c>
      <c r="V613" s="91">
        <v>46118</v>
      </c>
      <c r="W613" s="91" t="s">
        <v>432</v>
      </c>
      <c r="X613" s="91" t="s">
        <v>432</v>
      </c>
      <c r="Y613" s="96"/>
      <c r="Z613" s="89" t="s">
        <v>62</v>
      </c>
      <c r="AA613" s="95"/>
      <c r="AB613" s="95" t="s">
        <v>63</v>
      </c>
      <c r="AC613" s="95" t="s">
        <v>63</v>
      </c>
      <c r="AD613" s="95" t="s">
        <v>63</v>
      </c>
      <c r="AE613" s="95" t="s">
        <v>63</v>
      </c>
      <c r="AF613" s="95" t="s">
        <v>63</v>
      </c>
      <c r="AG613" s="194"/>
      <c r="AH613" s="95" t="s">
        <v>63</v>
      </c>
      <c r="AI613" s="97"/>
      <c r="AJ613" s="97" t="s">
        <v>65</v>
      </c>
      <c r="AK613" s="97" t="s">
        <v>66</v>
      </c>
      <c r="AL613" s="45" t="s">
        <v>67</v>
      </c>
      <c r="AM613" s="160" t="str">
        <f>MONTH(B613)&amp;"/"&amp;YEAR(B613)</f>
        <v>3/2026</v>
      </c>
      <c r="AN613" s="45">
        <f>WEEKNUM(B613)-WEEKNUM(EOMONTH(B613,-1)+1)+1</f>
        <v>4</v>
      </c>
      <c r="AO613" s="45" t="str">
        <f>MONTH(R613)&amp;"/"&amp;YEAR(R613)</f>
        <v>4/2026</v>
      </c>
      <c r="AP613" s="45">
        <f>WEEKNUM(R613)-WEEKNUM(EOMONTH(R613,-1)+1)+1</f>
        <v>2</v>
      </c>
      <c r="AQ613" s="45">
        <f>IF(AU613="S",IF(Q613="1. Aceitou o programa",R613-B613,0),0)</f>
        <v>14</v>
      </c>
      <c r="AR613" s="45">
        <f>IF(AU613="S",IF(AND(S613&lt;&gt;"",R613&lt;&gt;""),S613-R613,0),0)</f>
        <v>0</v>
      </c>
      <c r="AS613" s="45">
        <f>IF(AU613="S",IF(Q613="1. Aceitou o programa",IF(OR(X613="Não se Aplica",X613=""),IF(OR(W613="Não se Aplica",W613=""),0,W613-V613),AVERAGE(X613-W613,W613-V613)),0),0)</f>
        <v>0</v>
      </c>
      <c r="AT613" s="45">
        <f>IF(AU613="S",IF(AND(Q613="1. Aceitou o programa",AB613="Realizada"),IFERROR(IF(AA613="",0,AA613-R613),0),0),0)</f>
        <v>0</v>
      </c>
      <c r="AU613" s="45" t="str">
        <f>_xlfn.XLOOKUP(U613,'Lista Suspensa'!$AA$20:$AA$23,'Lista Suspensa'!$AB$20:$AB$23,"N/A")</f>
        <v>S</v>
      </c>
    </row>
    <row r="614" spans="1:47" ht="12" customHeight="1" x14ac:dyDescent="0.3">
      <c r="A614" s="87" t="s">
        <v>47</v>
      </c>
      <c r="B614" s="88">
        <v>46104</v>
      </c>
      <c r="C614" s="89" t="s">
        <v>48</v>
      </c>
      <c r="D614" s="89" t="s">
        <v>49</v>
      </c>
      <c r="E614" s="189">
        <v>78277225</v>
      </c>
      <c r="F614" s="182" t="s">
        <v>1869</v>
      </c>
      <c r="G614" s="90">
        <v>13915761877</v>
      </c>
      <c r="H614" s="91">
        <v>27240</v>
      </c>
      <c r="I614" s="89"/>
      <c r="J614" s="89" t="s">
        <v>51</v>
      </c>
      <c r="K614" s="89" t="s">
        <v>52</v>
      </c>
      <c r="L614" s="89" t="s">
        <v>53</v>
      </c>
      <c r="M614" s="89" t="s">
        <v>1135</v>
      </c>
      <c r="N614" s="89" t="s">
        <v>137</v>
      </c>
      <c r="O614" s="92" t="s">
        <v>1870</v>
      </c>
      <c r="P614" s="93" t="s">
        <v>57</v>
      </c>
      <c r="Q614" s="110" t="s">
        <v>58</v>
      </c>
      <c r="R614" s="94">
        <v>46118</v>
      </c>
      <c r="S614" s="95"/>
      <c r="T614" s="95" t="s">
        <v>59</v>
      </c>
      <c r="U614" s="95" t="s">
        <v>60</v>
      </c>
      <c r="V614" s="91">
        <v>46118</v>
      </c>
      <c r="W614" s="91" t="s">
        <v>432</v>
      </c>
      <c r="X614" s="91" t="s">
        <v>432</v>
      </c>
      <c r="Y614" s="96"/>
      <c r="Z614" s="89" t="s">
        <v>62</v>
      </c>
      <c r="AA614" s="95"/>
      <c r="AB614" s="95" t="s">
        <v>63</v>
      </c>
      <c r="AC614" s="95" t="s">
        <v>63</v>
      </c>
      <c r="AD614" s="95" t="s">
        <v>63</v>
      </c>
      <c r="AE614" s="95" t="s">
        <v>63</v>
      </c>
      <c r="AF614" s="95" t="s">
        <v>63</v>
      </c>
      <c r="AG614" s="194"/>
      <c r="AH614" s="95" t="s">
        <v>63</v>
      </c>
      <c r="AI614" s="97"/>
      <c r="AJ614" s="97" t="s">
        <v>65</v>
      </c>
      <c r="AK614" s="97" t="s">
        <v>66</v>
      </c>
      <c r="AL614" s="45" t="s">
        <v>67</v>
      </c>
      <c r="AM614" s="160" t="str">
        <f>MONTH(B614)&amp;"/"&amp;YEAR(B614)</f>
        <v>3/2026</v>
      </c>
      <c r="AN614" s="45">
        <f>WEEKNUM(B614)-WEEKNUM(EOMONTH(B614,-1)+1)+1</f>
        <v>4</v>
      </c>
      <c r="AO614" s="45" t="str">
        <f>MONTH(R614)&amp;"/"&amp;YEAR(R614)</f>
        <v>4/2026</v>
      </c>
      <c r="AP614" s="45">
        <f>WEEKNUM(R614)-WEEKNUM(EOMONTH(R614,-1)+1)+1</f>
        <v>2</v>
      </c>
      <c r="AQ614" s="45">
        <f>IF(AU614="S",IF(Q614="1. Aceitou o programa",R614-B614,0),0)</f>
        <v>14</v>
      </c>
      <c r="AR614" s="45">
        <f>IF(AU614="S",IF(AND(S614&lt;&gt;"",R614&lt;&gt;""),S614-R614,0),0)</f>
        <v>0</v>
      </c>
      <c r="AS614" s="45">
        <f>IF(AU614="S",IF(Q614="1. Aceitou o programa",IF(OR(X614="Não se Aplica",X614=""),IF(OR(W614="Não se Aplica",W614=""),0,W614-V614),AVERAGE(X614-W614,W614-V614)),0),0)</f>
        <v>0</v>
      </c>
      <c r="AT614" s="45">
        <f>IF(AU614="S",IF(AND(Q614="1. Aceitou o programa",AB614="Realizada"),IFERROR(IF(AA614="",0,AA614-R614),0),0),0)</f>
        <v>0</v>
      </c>
      <c r="AU614" s="45" t="str">
        <f>_xlfn.XLOOKUP(U614,'Lista Suspensa'!$AA$20:$AA$23,'Lista Suspensa'!$AB$20:$AB$23,"N/A")</f>
        <v>S</v>
      </c>
    </row>
    <row r="615" spans="1:47" ht="12" customHeight="1" x14ac:dyDescent="0.3">
      <c r="A615" s="87" t="s">
        <v>47</v>
      </c>
      <c r="B615" s="88">
        <v>46104</v>
      </c>
      <c r="C615" s="89" t="s">
        <v>48</v>
      </c>
      <c r="D615" s="89" t="s">
        <v>49</v>
      </c>
      <c r="E615" s="189">
        <v>78426496</v>
      </c>
      <c r="F615" s="182" t="s">
        <v>1871</v>
      </c>
      <c r="G615" s="90">
        <v>2911446755</v>
      </c>
      <c r="H615" s="91">
        <v>27051</v>
      </c>
      <c r="I615" s="89"/>
      <c r="J615" s="89" t="s">
        <v>51</v>
      </c>
      <c r="K615" s="89" t="s">
        <v>52</v>
      </c>
      <c r="L615" s="89" t="s">
        <v>85</v>
      </c>
      <c r="M615" s="89" t="s">
        <v>1872</v>
      </c>
      <c r="N615" s="89" t="s">
        <v>159</v>
      </c>
      <c r="O615" s="92" t="s">
        <v>1873</v>
      </c>
      <c r="P615" s="93" t="s">
        <v>57</v>
      </c>
      <c r="Q615" s="110" t="s">
        <v>58</v>
      </c>
      <c r="R615" s="94">
        <v>46118</v>
      </c>
      <c r="S615" s="95"/>
      <c r="T615" s="95" t="s">
        <v>59</v>
      </c>
      <c r="U615" s="95" t="s">
        <v>60</v>
      </c>
      <c r="V615" s="91">
        <v>46118</v>
      </c>
      <c r="W615" s="91" t="s">
        <v>432</v>
      </c>
      <c r="X615" s="91" t="s">
        <v>432</v>
      </c>
      <c r="Y615" s="96"/>
      <c r="Z615" s="89" t="s">
        <v>62</v>
      </c>
      <c r="AA615" s="95"/>
      <c r="AB615" s="95" t="s">
        <v>63</v>
      </c>
      <c r="AC615" s="95" t="s">
        <v>63</v>
      </c>
      <c r="AD615" s="95" t="s">
        <v>63</v>
      </c>
      <c r="AE615" s="95" t="s">
        <v>63</v>
      </c>
      <c r="AF615" s="95" t="s">
        <v>63</v>
      </c>
      <c r="AG615" s="194"/>
      <c r="AH615" s="95" t="s">
        <v>63</v>
      </c>
      <c r="AI615" s="97"/>
      <c r="AJ615" s="97" t="s">
        <v>65</v>
      </c>
      <c r="AK615" s="97" t="s">
        <v>66</v>
      </c>
      <c r="AL615" s="45" t="s">
        <v>67</v>
      </c>
      <c r="AM615" s="160" t="str">
        <f>MONTH(B615)&amp;"/"&amp;YEAR(B615)</f>
        <v>3/2026</v>
      </c>
      <c r="AN615" s="45">
        <f>WEEKNUM(B615)-WEEKNUM(EOMONTH(B615,-1)+1)+1</f>
        <v>4</v>
      </c>
      <c r="AO615" s="45" t="str">
        <f>MONTH(R615)&amp;"/"&amp;YEAR(R615)</f>
        <v>4/2026</v>
      </c>
      <c r="AP615" s="45">
        <f>WEEKNUM(R615)-WEEKNUM(EOMONTH(R615,-1)+1)+1</f>
        <v>2</v>
      </c>
      <c r="AQ615" s="45">
        <f>IF(AU615="S",IF(Q615="1. Aceitou o programa",R615-B615,0),0)</f>
        <v>14</v>
      </c>
      <c r="AR615" s="45">
        <f>IF(AU615="S",IF(AND(S615&lt;&gt;"",R615&lt;&gt;""),S615-R615,0),0)</f>
        <v>0</v>
      </c>
      <c r="AS615" s="45">
        <f>IF(AU615="S",IF(Q615="1. Aceitou o programa",IF(OR(X615="Não se Aplica",X615=""),IF(OR(W615="Não se Aplica",W615=""),0,W615-V615),AVERAGE(X615-W615,W615-V615)),0),0)</f>
        <v>0</v>
      </c>
      <c r="AT615" s="45">
        <f>IF(AU615="S",IF(AND(Q615="1. Aceitou o programa",AB615="Realizada"),IFERROR(IF(AA615="",0,AA615-R615),0),0),0)</f>
        <v>0</v>
      </c>
      <c r="AU615" s="45" t="str">
        <f>_xlfn.XLOOKUP(U615,'Lista Suspensa'!$AA$20:$AA$23,'Lista Suspensa'!$AB$20:$AB$23,"N/A")</f>
        <v>S</v>
      </c>
    </row>
    <row r="616" spans="1:47" ht="12" customHeight="1" x14ac:dyDescent="0.3">
      <c r="A616" s="87" t="s">
        <v>47</v>
      </c>
      <c r="B616" s="88">
        <v>46104</v>
      </c>
      <c r="C616" s="89" t="s">
        <v>48</v>
      </c>
      <c r="D616" s="89" t="s">
        <v>49</v>
      </c>
      <c r="E616" s="189">
        <v>459072218</v>
      </c>
      <c r="F616" s="182" t="s">
        <v>1874</v>
      </c>
      <c r="G616" s="90">
        <v>12632461847</v>
      </c>
      <c r="H616" s="91">
        <v>25311</v>
      </c>
      <c r="I616" s="89"/>
      <c r="J616" s="89" t="s">
        <v>84</v>
      </c>
      <c r="K616" s="89" t="s">
        <v>52</v>
      </c>
      <c r="L616" s="89" t="s">
        <v>85</v>
      </c>
      <c r="M616" s="89" t="s">
        <v>1586</v>
      </c>
      <c r="N616" s="89" t="s">
        <v>97</v>
      </c>
      <c r="O616" s="92" t="s">
        <v>1875</v>
      </c>
      <c r="P616" s="93" t="s">
        <v>57</v>
      </c>
      <c r="Q616" s="110" t="s">
        <v>58</v>
      </c>
      <c r="R616" s="94">
        <v>46118</v>
      </c>
      <c r="S616" s="95"/>
      <c r="T616" s="95" t="s">
        <v>59</v>
      </c>
      <c r="U616" s="95" t="s">
        <v>60</v>
      </c>
      <c r="V616" s="91">
        <v>46118</v>
      </c>
      <c r="W616" s="91" t="s">
        <v>432</v>
      </c>
      <c r="X616" s="91" t="s">
        <v>432</v>
      </c>
      <c r="Y616" s="96"/>
      <c r="Z616" s="89" t="s">
        <v>62</v>
      </c>
      <c r="AA616" s="95"/>
      <c r="AB616" s="95" t="s">
        <v>63</v>
      </c>
      <c r="AC616" s="95" t="s">
        <v>63</v>
      </c>
      <c r="AD616" s="95" t="s">
        <v>63</v>
      </c>
      <c r="AE616" s="95" t="s">
        <v>63</v>
      </c>
      <c r="AF616" s="95" t="s">
        <v>63</v>
      </c>
      <c r="AG616" s="194"/>
      <c r="AH616" s="95" t="s">
        <v>63</v>
      </c>
      <c r="AI616" s="97"/>
      <c r="AJ616" s="97" t="s">
        <v>65</v>
      </c>
      <c r="AK616" s="97" t="s">
        <v>66</v>
      </c>
      <c r="AL616" s="45" t="s">
        <v>67</v>
      </c>
      <c r="AM616" s="160" t="str">
        <f>MONTH(B616)&amp;"/"&amp;YEAR(B616)</f>
        <v>3/2026</v>
      </c>
      <c r="AN616" s="45">
        <f>WEEKNUM(B616)-WEEKNUM(EOMONTH(B616,-1)+1)+1</f>
        <v>4</v>
      </c>
      <c r="AO616" s="45" t="str">
        <f>MONTH(R616)&amp;"/"&amp;YEAR(R616)</f>
        <v>4/2026</v>
      </c>
      <c r="AP616" s="45">
        <f>WEEKNUM(R616)-WEEKNUM(EOMONTH(R616,-1)+1)+1</f>
        <v>2</v>
      </c>
      <c r="AQ616" s="45">
        <f>IF(AU616="S",IF(Q616="1. Aceitou o programa",R616-B616,0),0)</f>
        <v>14</v>
      </c>
      <c r="AR616" s="45">
        <f>IF(AU616="S",IF(AND(S616&lt;&gt;"",R616&lt;&gt;""),S616-R616,0),0)</f>
        <v>0</v>
      </c>
      <c r="AS616" s="45">
        <f>IF(AU616="S",IF(Q616="1. Aceitou o programa",IF(OR(X616="Não se Aplica",X616=""),IF(OR(W616="Não se Aplica",W616=""),0,W616-V616),AVERAGE(X616-W616,W616-V616)),0),0)</f>
        <v>0</v>
      </c>
      <c r="AT616" s="45">
        <f>IF(AU616="S",IF(AND(Q616="1. Aceitou o programa",AB616="Realizada"),IFERROR(IF(AA616="",0,AA616-R616),0),0),0)</f>
        <v>0</v>
      </c>
      <c r="AU616" s="45" t="str">
        <f>_xlfn.XLOOKUP(U616,'Lista Suspensa'!$AA$20:$AA$23,'Lista Suspensa'!$AB$20:$AB$23,"N/A")</f>
        <v>S</v>
      </c>
    </row>
    <row r="617" spans="1:47" ht="12" customHeight="1" x14ac:dyDescent="0.3">
      <c r="A617" s="87" t="s">
        <v>47</v>
      </c>
      <c r="B617" s="88">
        <v>46104</v>
      </c>
      <c r="C617" s="89" t="s">
        <v>48</v>
      </c>
      <c r="D617" s="89" t="s">
        <v>49</v>
      </c>
      <c r="E617" s="189">
        <v>94991938</v>
      </c>
      <c r="F617" s="182" t="s">
        <v>1876</v>
      </c>
      <c r="G617" s="90">
        <v>85323357720</v>
      </c>
      <c r="H617" s="91">
        <v>20404</v>
      </c>
      <c r="I617" s="89"/>
      <c r="J617" s="89" t="s">
        <v>51</v>
      </c>
      <c r="K617" s="89" t="s">
        <v>76</v>
      </c>
      <c r="L617" s="89" t="s">
        <v>101</v>
      </c>
      <c r="M617" s="89" t="s">
        <v>1877</v>
      </c>
      <c r="N617" s="89" t="s">
        <v>344</v>
      </c>
      <c r="O617" s="92" t="s">
        <v>1878</v>
      </c>
      <c r="P617" s="93" t="s">
        <v>57</v>
      </c>
      <c r="Q617" s="110" t="s">
        <v>58</v>
      </c>
      <c r="R617" s="94">
        <v>46118</v>
      </c>
      <c r="S617" s="95"/>
      <c r="T617" s="95" t="s">
        <v>59</v>
      </c>
      <c r="U617" s="95" t="s">
        <v>60</v>
      </c>
      <c r="V617" s="91">
        <v>46118</v>
      </c>
      <c r="W617" s="91" t="s">
        <v>432</v>
      </c>
      <c r="X617" s="91" t="s">
        <v>432</v>
      </c>
      <c r="Y617" s="96"/>
      <c r="Z617" s="89" t="s">
        <v>62</v>
      </c>
      <c r="AA617" s="95"/>
      <c r="AB617" s="95" t="s">
        <v>63</v>
      </c>
      <c r="AC617" s="95" t="s">
        <v>63</v>
      </c>
      <c r="AD617" s="95" t="s">
        <v>63</v>
      </c>
      <c r="AE617" s="95" t="s">
        <v>63</v>
      </c>
      <c r="AF617" s="95" t="s">
        <v>63</v>
      </c>
      <c r="AG617" s="194"/>
      <c r="AH617" s="95" t="s">
        <v>63</v>
      </c>
      <c r="AI617" s="97"/>
      <c r="AJ617" s="97" t="s">
        <v>65</v>
      </c>
      <c r="AK617" s="97" t="s">
        <v>66</v>
      </c>
      <c r="AL617" s="45" t="s">
        <v>67</v>
      </c>
      <c r="AM617" s="160" t="str">
        <f>MONTH(B617)&amp;"/"&amp;YEAR(B617)</f>
        <v>3/2026</v>
      </c>
      <c r="AN617" s="45">
        <f>WEEKNUM(B617)-WEEKNUM(EOMONTH(B617,-1)+1)+1</f>
        <v>4</v>
      </c>
      <c r="AO617" s="45" t="str">
        <f>MONTH(R617)&amp;"/"&amp;YEAR(R617)</f>
        <v>4/2026</v>
      </c>
      <c r="AP617" s="45">
        <f>WEEKNUM(R617)-WEEKNUM(EOMONTH(R617,-1)+1)+1</f>
        <v>2</v>
      </c>
      <c r="AQ617" s="45">
        <f>IF(AU617="S",IF(Q617="1. Aceitou o programa",R617-B617,0),0)</f>
        <v>14</v>
      </c>
      <c r="AR617" s="45">
        <f>IF(AU617="S",IF(AND(S617&lt;&gt;"",R617&lt;&gt;""),S617-R617,0),0)</f>
        <v>0</v>
      </c>
      <c r="AS617" s="45">
        <f>IF(AU617="S",IF(Q617="1. Aceitou o programa",IF(OR(X617="Não se Aplica",X617=""),IF(OR(W617="Não se Aplica",W617=""),0,W617-V617),AVERAGE(X617-W617,W617-V617)),0),0)</f>
        <v>0</v>
      </c>
      <c r="AT617" s="45">
        <f>IF(AU617="S",IF(AND(Q617="1. Aceitou o programa",AB617="Realizada"),IFERROR(IF(AA617="",0,AA617-R617),0),0),0)</f>
        <v>0</v>
      </c>
      <c r="AU617" s="45" t="str">
        <f>_xlfn.XLOOKUP(U617,'Lista Suspensa'!$AA$20:$AA$23,'Lista Suspensa'!$AB$20:$AB$23,"N/A")</f>
        <v>S</v>
      </c>
    </row>
    <row r="618" spans="1:47" ht="12" customHeight="1" x14ac:dyDescent="0.3">
      <c r="A618" s="87" t="s">
        <v>47</v>
      </c>
      <c r="B618" s="88">
        <v>46104</v>
      </c>
      <c r="C618" s="89" t="s">
        <v>48</v>
      </c>
      <c r="D618" s="89" t="s">
        <v>49</v>
      </c>
      <c r="E618" s="189">
        <v>78907404</v>
      </c>
      <c r="F618" s="182" t="s">
        <v>1879</v>
      </c>
      <c r="G618" s="90">
        <v>90332342700</v>
      </c>
      <c r="H618" s="91">
        <v>22980</v>
      </c>
      <c r="I618" s="89"/>
      <c r="J618" s="89" t="s">
        <v>51</v>
      </c>
      <c r="K618" s="89" t="s">
        <v>76</v>
      </c>
      <c r="L618" s="89" t="s">
        <v>95</v>
      </c>
      <c r="M618" s="89" t="s">
        <v>1692</v>
      </c>
      <c r="N618" s="89" t="s">
        <v>137</v>
      </c>
      <c r="O618" s="92" t="s">
        <v>1880</v>
      </c>
      <c r="P618" s="93" t="s">
        <v>57</v>
      </c>
      <c r="Q618" s="110" t="s">
        <v>58</v>
      </c>
      <c r="R618" s="94">
        <v>46118</v>
      </c>
      <c r="S618" s="95"/>
      <c r="T618" s="95" t="s">
        <v>59</v>
      </c>
      <c r="U618" s="95" t="s">
        <v>60</v>
      </c>
      <c r="V618" s="91">
        <v>46118</v>
      </c>
      <c r="W618" s="91" t="s">
        <v>432</v>
      </c>
      <c r="X618" s="91" t="s">
        <v>432</v>
      </c>
      <c r="Y618" s="96"/>
      <c r="Z618" s="89" t="s">
        <v>62</v>
      </c>
      <c r="AA618" s="95"/>
      <c r="AB618" s="95" t="s">
        <v>63</v>
      </c>
      <c r="AC618" s="95" t="s">
        <v>63</v>
      </c>
      <c r="AD618" s="95" t="s">
        <v>63</v>
      </c>
      <c r="AE618" s="95" t="s">
        <v>63</v>
      </c>
      <c r="AF618" s="95" t="s">
        <v>63</v>
      </c>
      <c r="AG618" s="194"/>
      <c r="AH618" s="95" t="s">
        <v>63</v>
      </c>
      <c r="AI618" s="97"/>
      <c r="AJ618" s="97" t="s">
        <v>65</v>
      </c>
      <c r="AK618" s="97" t="s">
        <v>66</v>
      </c>
      <c r="AL618" s="45" t="s">
        <v>67</v>
      </c>
      <c r="AM618" s="160" t="str">
        <f>MONTH(B618)&amp;"/"&amp;YEAR(B618)</f>
        <v>3/2026</v>
      </c>
      <c r="AN618" s="45">
        <f>WEEKNUM(B618)-WEEKNUM(EOMONTH(B618,-1)+1)+1</f>
        <v>4</v>
      </c>
      <c r="AO618" s="45" t="str">
        <f>MONTH(R618)&amp;"/"&amp;YEAR(R618)</f>
        <v>4/2026</v>
      </c>
      <c r="AP618" s="45">
        <f>WEEKNUM(R618)-WEEKNUM(EOMONTH(R618,-1)+1)+1</f>
        <v>2</v>
      </c>
      <c r="AQ618" s="45">
        <f>IF(AU618="S",IF(Q618="1. Aceitou o programa",R618-B618,0),0)</f>
        <v>14</v>
      </c>
      <c r="AR618" s="45">
        <f>IF(AU618="S",IF(AND(S618&lt;&gt;"",R618&lt;&gt;""),S618-R618,0),0)</f>
        <v>0</v>
      </c>
      <c r="AS618" s="45">
        <f>IF(AU618="S",IF(Q618="1. Aceitou o programa",IF(OR(X618="Não se Aplica",X618=""),IF(OR(W618="Não se Aplica",W618=""),0,W618-V618),AVERAGE(X618-W618,W618-V618)),0),0)</f>
        <v>0</v>
      </c>
      <c r="AT618" s="45">
        <f>IF(AU618="S",IF(AND(Q618="1. Aceitou o programa",AB618="Realizada"),IFERROR(IF(AA618="",0,AA618-R618),0),0),0)</f>
        <v>0</v>
      </c>
      <c r="AU618" s="45" t="str">
        <f>_xlfn.XLOOKUP(U618,'Lista Suspensa'!$AA$20:$AA$23,'Lista Suspensa'!$AB$20:$AB$23,"N/A")</f>
        <v>S</v>
      </c>
    </row>
    <row r="619" spans="1:47" ht="12" customHeight="1" x14ac:dyDescent="0.3">
      <c r="A619" s="87" t="s">
        <v>47</v>
      </c>
      <c r="B619" s="88">
        <v>46104</v>
      </c>
      <c r="C619" s="89" t="s">
        <v>48</v>
      </c>
      <c r="D619" s="89" t="s">
        <v>49</v>
      </c>
      <c r="E619" s="189">
        <v>78553810</v>
      </c>
      <c r="F619" s="182" t="s">
        <v>1881</v>
      </c>
      <c r="G619" s="90">
        <v>14572682720</v>
      </c>
      <c r="H619" s="91">
        <v>38947</v>
      </c>
      <c r="I619" s="89"/>
      <c r="J619" s="89" t="s">
        <v>51</v>
      </c>
      <c r="K619" s="89" t="s">
        <v>76</v>
      </c>
      <c r="L619" s="89" t="s">
        <v>283</v>
      </c>
      <c r="M619" s="89" t="s">
        <v>693</v>
      </c>
      <c r="N619" s="89" t="s">
        <v>137</v>
      </c>
      <c r="O619" s="92" t="s">
        <v>1882</v>
      </c>
      <c r="P619" s="93" t="s">
        <v>57</v>
      </c>
      <c r="Q619" s="110" t="s">
        <v>58</v>
      </c>
      <c r="R619" s="94">
        <v>46118</v>
      </c>
      <c r="S619" s="95"/>
      <c r="T619" s="95" t="s">
        <v>59</v>
      </c>
      <c r="U619" s="95" t="s">
        <v>60</v>
      </c>
      <c r="V619" s="91">
        <v>46118</v>
      </c>
      <c r="W619" s="91" t="s">
        <v>432</v>
      </c>
      <c r="X619" s="91" t="s">
        <v>432</v>
      </c>
      <c r="Y619" s="96"/>
      <c r="Z619" s="89" t="s">
        <v>62</v>
      </c>
      <c r="AA619" s="95"/>
      <c r="AB619" s="95" t="s">
        <v>63</v>
      </c>
      <c r="AC619" s="95" t="s">
        <v>63</v>
      </c>
      <c r="AD619" s="95" t="s">
        <v>63</v>
      </c>
      <c r="AE619" s="95" t="s">
        <v>63</v>
      </c>
      <c r="AF619" s="95" t="s">
        <v>63</v>
      </c>
      <c r="AG619" s="194"/>
      <c r="AH619" s="95" t="s">
        <v>63</v>
      </c>
      <c r="AI619" s="97"/>
      <c r="AJ619" s="97" t="s">
        <v>65</v>
      </c>
      <c r="AK619" s="97" t="s">
        <v>66</v>
      </c>
      <c r="AL619" s="45" t="s">
        <v>67</v>
      </c>
      <c r="AM619" s="160" t="str">
        <f>MONTH(B619)&amp;"/"&amp;YEAR(B619)</f>
        <v>3/2026</v>
      </c>
      <c r="AN619" s="45">
        <f>WEEKNUM(B619)-WEEKNUM(EOMONTH(B619,-1)+1)+1</f>
        <v>4</v>
      </c>
      <c r="AO619" s="45" t="str">
        <f>MONTH(R619)&amp;"/"&amp;YEAR(R619)</f>
        <v>4/2026</v>
      </c>
      <c r="AP619" s="45">
        <f>WEEKNUM(R619)-WEEKNUM(EOMONTH(R619,-1)+1)+1</f>
        <v>2</v>
      </c>
      <c r="AQ619" s="45">
        <f>IF(AU619="S",IF(Q619="1. Aceitou o programa",R619-B619,0),0)</f>
        <v>14</v>
      </c>
      <c r="AR619" s="45">
        <f>IF(AU619="S",IF(AND(S619&lt;&gt;"",R619&lt;&gt;""),S619-R619,0),0)</f>
        <v>0</v>
      </c>
      <c r="AS619" s="45">
        <f>IF(AU619="S",IF(Q619="1. Aceitou o programa",IF(OR(X619="Não se Aplica",X619=""),IF(OR(W619="Não se Aplica",W619=""),0,W619-V619),AVERAGE(X619-W619,W619-V619)),0),0)</f>
        <v>0</v>
      </c>
      <c r="AT619" s="45">
        <f>IF(AU619="S",IF(AND(Q619="1. Aceitou o programa",AB619="Realizada"),IFERROR(IF(AA619="",0,AA619-R619),0),0),0)</f>
        <v>0</v>
      </c>
      <c r="AU619" s="45" t="str">
        <f>_xlfn.XLOOKUP(U619,'Lista Suspensa'!$AA$20:$AA$23,'Lista Suspensa'!$AB$20:$AB$23,"N/A")</f>
        <v>S</v>
      </c>
    </row>
    <row r="620" spans="1:47" ht="12" customHeight="1" x14ac:dyDescent="0.3">
      <c r="A620" s="87" t="s">
        <v>47</v>
      </c>
      <c r="B620" s="88">
        <v>46104</v>
      </c>
      <c r="C620" s="89" t="s">
        <v>48</v>
      </c>
      <c r="D620" s="89" t="s">
        <v>49</v>
      </c>
      <c r="E620" s="189">
        <v>78660062</v>
      </c>
      <c r="F620" s="182" t="s">
        <v>1883</v>
      </c>
      <c r="G620" s="90">
        <v>25274479880</v>
      </c>
      <c r="H620" s="91">
        <v>28484</v>
      </c>
      <c r="I620" s="89"/>
      <c r="J620" s="89" t="s">
        <v>84</v>
      </c>
      <c r="K620" s="89" t="s">
        <v>52</v>
      </c>
      <c r="L620" s="89" t="s">
        <v>85</v>
      </c>
      <c r="M620" s="89" t="s">
        <v>1884</v>
      </c>
      <c r="N620" s="89" t="s">
        <v>137</v>
      </c>
      <c r="O620" s="92" t="s">
        <v>1885</v>
      </c>
      <c r="P620" s="93" t="s">
        <v>57</v>
      </c>
      <c r="Q620" s="110" t="s">
        <v>58</v>
      </c>
      <c r="R620" s="94">
        <v>46118</v>
      </c>
      <c r="S620" s="95"/>
      <c r="T620" s="95" t="s">
        <v>59</v>
      </c>
      <c r="U620" s="95" t="s">
        <v>60</v>
      </c>
      <c r="V620" s="91">
        <v>46118</v>
      </c>
      <c r="W620" s="91" t="s">
        <v>432</v>
      </c>
      <c r="X620" s="91" t="s">
        <v>432</v>
      </c>
      <c r="Y620" s="96"/>
      <c r="Z620" s="89" t="s">
        <v>62</v>
      </c>
      <c r="AA620" s="95"/>
      <c r="AB620" s="95" t="s">
        <v>63</v>
      </c>
      <c r="AC620" s="95" t="s">
        <v>63</v>
      </c>
      <c r="AD620" s="95" t="s">
        <v>63</v>
      </c>
      <c r="AE620" s="95" t="s">
        <v>63</v>
      </c>
      <c r="AF620" s="95" t="s">
        <v>63</v>
      </c>
      <c r="AG620" s="194"/>
      <c r="AH620" s="95" t="s">
        <v>63</v>
      </c>
      <c r="AI620" s="97"/>
      <c r="AJ620" s="97" t="s">
        <v>65</v>
      </c>
      <c r="AK620" s="97" t="s">
        <v>66</v>
      </c>
      <c r="AL620" s="45" t="s">
        <v>67</v>
      </c>
      <c r="AM620" s="160" t="str">
        <f>MONTH(B620)&amp;"/"&amp;YEAR(B620)</f>
        <v>3/2026</v>
      </c>
      <c r="AN620" s="45">
        <f>WEEKNUM(B620)-WEEKNUM(EOMONTH(B620,-1)+1)+1</f>
        <v>4</v>
      </c>
      <c r="AO620" s="45" t="str">
        <f>MONTH(R620)&amp;"/"&amp;YEAR(R620)</f>
        <v>4/2026</v>
      </c>
      <c r="AP620" s="45">
        <f>WEEKNUM(R620)-WEEKNUM(EOMONTH(R620,-1)+1)+1</f>
        <v>2</v>
      </c>
      <c r="AQ620" s="45">
        <f>IF(AU620="S",IF(Q620="1. Aceitou o programa",R620-B620,0),0)</f>
        <v>14</v>
      </c>
      <c r="AR620" s="45">
        <f>IF(AU620="S",IF(AND(S620&lt;&gt;"",R620&lt;&gt;""),S620-R620,0),0)</f>
        <v>0</v>
      </c>
      <c r="AS620" s="45">
        <f>IF(AU620="S",IF(Q620="1. Aceitou o programa",IF(OR(X620="Não se Aplica",X620=""),IF(OR(W620="Não se Aplica",W620=""),0,W620-V620),AVERAGE(X620-W620,W620-V620)),0),0)</f>
        <v>0</v>
      </c>
      <c r="AT620" s="45">
        <f>IF(AU620="S",IF(AND(Q620="1. Aceitou o programa",AB620="Realizada"),IFERROR(IF(AA620="",0,AA620-R620),0),0),0)</f>
        <v>0</v>
      </c>
      <c r="AU620" s="45" t="str">
        <f>_xlfn.XLOOKUP(U620,'Lista Suspensa'!$AA$20:$AA$23,'Lista Suspensa'!$AB$20:$AB$23,"N/A")</f>
        <v>S</v>
      </c>
    </row>
    <row r="621" spans="1:47" ht="12" customHeight="1" x14ac:dyDescent="0.3">
      <c r="A621" s="87" t="s">
        <v>47</v>
      </c>
      <c r="B621" s="88">
        <v>46104</v>
      </c>
      <c r="C621" s="89" t="s">
        <v>48</v>
      </c>
      <c r="D621" s="89" t="s">
        <v>49</v>
      </c>
      <c r="E621" s="189">
        <v>78668375</v>
      </c>
      <c r="F621" s="182" t="s">
        <v>1886</v>
      </c>
      <c r="G621" s="90">
        <v>1449156347</v>
      </c>
      <c r="H621" s="91">
        <v>31300</v>
      </c>
      <c r="I621" s="89"/>
      <c r="J621" s="89" t="s">
        <v>51</v>
      </c>
      <c r="K621" s="89" t="s">
        <v>52</v>
      </c>
      <c r="L621" s="89" t="s">
        <v>53</v>
      </c>
      <c r="M621" s="89" t="s">
        <v>1887</v>
      </c>
      <c r="N621" s="89" t="s">
        <v>137</v>
      </c>
      <c r="O621" s="92" t="s">
        <v>1888</v>
      </c>
      <c r="P621" s="93" t="s">
        <v>57</v>
      </c>
      <c r="Q621" s="110" t="s">
        <v>58</v>
      </c>
      <c r="R621" s="94">
        <v>46118</v>
      </c>
      <c r="S621" s="95"/>
      <c r="T621" s="95" t="s">
        <v>59</v>
      </c>
      <c r="U621" s="95" t="s">
        <v>60</v>
      </c>
      <c r="V621" s="91">
        <v>46118</v>
      </c>
      <c r="W621" s="91" t="s">
        <v>432</v>
      </c>
      <c r="X621" s="91" t="s">
        <v>432</v>
      </c>
      <c r="Y621" s="96"/>
      <c r="Z621" s="89" t="s">
        <v>62</v>
      </c>
      <c r="AA621" s="95"/>
      <c r="AB621" s="95" t="s">
        <v>63</v>
      </c>
      <c r="AC621" s="95" t="s">
        <v>63</v>
      </c>
      <c r="AD621" s="95" t="s">
        <v>63</v>
      </c>
      <c r="AE621" s="95" t="s">
        <v>63</v>
      </c>
      <c r="AF621" s="95" t="s">
        <v>63</v>
      </c>
      <c r="AG621" s="194"/>
      <c r="AH621" s="95" t="s">
        <v>63</v>
      </c>
      <c r="AI621" s="97"/>
      <c r="AJ621" s="97" t="s">
        <v>65</v>
      </c>
      <c r="AK621" s="97" t="s">
        <v>66</v>
      </c>
      <c r="AL621" s="45" t="s">
        <v>67</v>
      </c>
      <c r="AM621" s="160" t="str">
        <f>MONTH(B621)&amp;"/"&amp;YEAR(B621)</f>
        <v>3/2026</v>
      </c>
      <c r="AN621" s="45">
        <f>WEEKNUM(B621)-WEEKNUM(EOMONTH(B621,-1)+1)+1</f>
        <v>4</v>
      </c>
      <c r="AO621" s="45" t="str">
        <f>MONTH(R621)&amp;"/"&amp;YEAR(R621)</f>
        <v>4/2026</v>
      </c>
      <c r="AP621" s="45">
        <f>WEEKNUM(R621)-WEEKNUM(EOMONTH(R621,-1)+1)+1</f>
        <v>2</v>
      </c>
      <c r="AQ621" s="45">
        <f>IF(AU621="S",IF(Q621="1. Aceitou o programa",R621-B621,0),0)</f>
        <v>14</v>
      </c>
      <c r="AR621" s="45">
        <f>IF(AU621="S",IF(AND(S621&lt;&gt;"",R621&lt;&gt;""),S621-R621,0),0)</f>
        <v>0</v>
      </c>
      <c r="AS621" s="45">
        <f>IF(AU621="S",IF(Q621="1. Aceitou o programa",IF(OR(X621="Não se Aplica",X621=""),IF(OR(W621="Não se Aplica",W621=""),0,W621-V621),AVERAGE(X621-W621,W621-V621)),0),0)</f>
        <v>0</v>
      </c>
      <c r="AT621" s="45">
        <f>IF(AU621="S",IF(AND(Q621="1. Aceitou o programa",AB621="Realizada"),IFERROR(IF(AA621="",0,AA621-R621),0),0),0)</f>
        <v>0</v>
      </c>
      <c r="AU621" s="45" t="str">
        <f>_xlfn.XLOOKUP(U621,'Lista Suspensa'!$AA$20:$AA$23,'Lista Suspensa'!$AB$20:$AB$23,"N/A")</f>
        <v>S</v>
      </c>
    </row>
    <row r="622" spans="1:47" ht="12" customHeight="1" x14ac:dyDescent="0.3">
      <c r="A622" s="87" t="s">
        <v>47</v>
      </c>
      <c r="B622" s="88">
        <v>46104</v>
      </c>
      <c r="C622" s="89" t="s">
        <v>48</v>
      </c>
      <c r="D622" s="89" t="s">
        <v>49</v>
      </c>
      <c r="E622" s="189">
        <v>78752874</v>
      </c>
      <c r="F622" s="182" t="s">
        <v>1889</v>
      </c>
      <c r="G622" s="90">
        <v>39962040787</v>
      </c>
      <c r="H622" s="91">
        <v>18842</v>
      </c>
      <c r="I622" s="89"/>
      <c r="J622" s="89" t="s">
        <v>84</v>
      </c>
      <c r="K622" s="89" t="s">
        <v>76</v>
      </c>
      <c r="L622" s="89" t="s">
        <v>95</v>
      </c>
      <c r="M622" s="89" t="s">
        <v>597</v>
      </c>
      <c r="N622" s="89" t="s">
        <v>137</v>
      </c>
      <c r="O622" s="92" t="s">
        <v>1890</v>
      </c>
      <c r="P622" s="93" t="s">
        <v>57</v>
      </c>
      <c r="Q622" s="110" t="s">
        <v>58</v>
      </c>
      <c r="R622" s="94">
        <v>46118</v>
      </c>
      <c r="S622" s="95"/>
      <c r="T622" s="95" t="s">
        <v>59</v>
      </c>
      <c r="U622" s="95" t="s">
        <v>60</v>
      </c>
      <c r="V622" s="91">
        <v>46118</v>
      </c>
      <c r="W622" s="91" t="s">
        <v>432</v>
      </c>
      <c r="X622" s="91" t="s">
        <v>432</v>
      </c>
      <c r="Y622" s="96"/>
      <c r="Z622" s="89" t="s">
        <v>62</v>
      </c>
      <c r="AA622" s="95"/>
      <c r="AB622" s="95" t="s">
        <v>63</v>
      </c>
      <c r="AC622" s="95" t="s">
        <v>63</v>
      </c>
      <c r="AD622" s="95" t="s">
        <v>63</v>
      </c>
      <c r="AE622" s="95" t="s">
        <v>63</v>
      </c>
      <c r="AF622" s="95" t="s">
        <v>63</v>
      </c>
      <c r="AG622" s="194"/>
      <c r="AH622" s="95" t="s">
        <v>63</v>
      </c>
      <c r="AI622" s="97"/>
      <c r="AJ622" s="97" t="s">
        <v>65</v>
      </c>
      <c r="AK622" s="97" t="s">
        <v>66</v>
      </c>
      <c r="AL622" s="45" t="s">
        <v>67</v>
      </c>
      <c r="AM622" s="160" t="str">
        <f>MONTH(B622)&amp;"/"&amp;YEAR(B622)</f>
        <v>3/2026</v>
      </c>
      <c r="AN622" s="45">
        <f>WEEKNUM(B622)-WEEKNUM(EOMONTH(B622,-1)+1)+1</f>
        <v>4</v>
      </c>
      <c r="AO622" s="45" t="str">
        <f>MONTH(R622)&amp;"/"&amp;YEAR(R622)</f>
        <v>4/2026</v>
      </c>
      <c r="AP622" s="45">
        <f>WEEKNUM(R622)-WEEKNUM(EOMONTH(R622,-1)+1)+1</f>
        <v>2</v>
      </c>
      <c r="AQ622" s="45">
        <f>IF(AU622="S",IF(Q622="1. Aceitou o programa",R622-B622,0),0)</f>
        <v>14</v>
      </c>
      <c r="AR622" s="45">
        <f>IF(AU622="S",IF(AND(S622&lt;&gt;"",R622&lt;&gt;""),S622-R622,0),0)</f>
        <v>0</v>
      </c>
      <c r="AS622" s="45">
        <f>IF(AU622="S",IF(Q622="1. Aceitou o programa",IF(OR(X622="Não se Aplica",X622=""),IF(OR(W622="Não se Aplica",W622=""),0,W622-V622),AVERAGE(X622-W622,W622-V622)),0),0)</f>
        <v>0</v>
      </c>
      <c r="AT622" s="45">
        <f>IF(AU622="S",IF(AND(Q622="1. Aceitou o programa",AB622="Realizada"),IFERROR(IF(AA622="",0,AA622-R622),0),0),0)</f>
        <v>0</v>
      </c>
      <c r="AU622" s="45" t="str">
        <f>_xlfn.XLOOKUP(U622,'Lista Suspensa'!$AA$20:$AA$23,'Lista Suspensa'!$AB$20:$AB$23,"N/A")</f>
        <v>S</v>
      </c>
    </row>
    <row r="623" spans="1:47" ht="12" customHeight="1" x14ac:dyDescent="0.3">
      <c r="A623" s="87" t="s">
        <v>47</v>
      </c>
      <c r="B623" s="88">
        <v>46104</v>
      </c>
      <c r="C623" s="89" t="s">
        <v>48</v>
      </c>
      <c r="D623" s="89" t="s">
        <v>49</v>
      </c>
      <c r="E623" s="189">
        <v>78767484</v>
      </c>
      <c r="F623" s="182" t="s">
        <v>1891</v>
      </c>
      <c r="G623" s="90">
        <v>75058561700</v>
      </c>
      <c r="H623" s="91">
        <v>23031</v>
      </c>
      <c r="I623" s="89"/>
      <c r="J623" s="89" t="s">
        <v>84</v>
      </c>
      <c r="K623" s="89" t="s">
        <v>76</v>
      </c>
      <c r="L623" s="89" t="s">
        <v>95</v>
      </c>
      <c r="M623" s="89" t="s">
        <v>96</v>
      </c>
      <c r="N623" s="89" t="s">
        <v>137</v>
      </c>
      <c r="O623" s="92" t="s">
        <v>1892</v>
      </c>
      <c r="P623" s="93" t="s">
        <v>57</v>
      </c>
      <c r="Q623" s="110" t="s">
        <v>58</v>
      </c>
      <c r="R623" s="94">
        <v>46118</v>
      </c>
      <c r="S623" s="95"/>
      <c r="T623" s="95" t="s">
        <v>59</v>
      </c>
      <c r="U623" s="95" t="s">
        <v>60</v>
      </c>
      <c r="V623" s="91">
        <v>46118</v>
      </c>
      <c r="W623" s="91" t="s">
        <v>432</v>
      </c>
      <c r="X623" s="91" t="s">
        <v>432</v>
      </c>
      <c r="Y623" s="96"/>
      <c r="Z623" s="89" t="s">
        <v>62</v>
      </c>
      <c r="AA623" s="95"/>
      <c r="AB623" s="95" t="s">
        <v>63</v>
      </c>
      <c r="AC623" s="95" t="s">
        <v>63</v>
      </c>
      <c r="AD623" s="95" t="s">
        <v>63</v>
      </c>
      <c r="AE623" s="95" t="s">
        <v>63</v>
      </c>
      <c r="AF623" s="95" t="s">
        <v>63</v>
      </c>
      <c r="AG623" s="194"/>
      <c r="AH623" s="95" t="s">
        <v>63</v>
      </c>
      <c r="AI623" s="97"/>
      <c r="AJ623" s="97" t="s">
        <v>65</v>
      </c>
      <c r="AK623" s="97" t="s">
        <v>66</v>
      </c>
      <c r="AL623" s="45" t="s">
        <v>67</v>
      </c>
      <c r="AM623" s="160" t="str">
        <f>MONTH(B623)&amp;"/"&amp;YEAR(B623)</f>
        <v>3/2026</v>
      </c>
      <c r="AN623" s="45">
        <f>WEEKNUM(B623)-WEEKNUM(EOMONTH(B623,-1)+1)+1</f>
        <v>4</v>
      </c>
      <c r="AO623" s="45" t="str">
        <f>MONTH(R623)&amp;"/"&amp;YEAR(R623)</f>
        <v>4/2026</v>
      </c>
      <c r="AP623" s="45">
        <f>WEEKNUM(R623)-WEEKNUM(EOMONTH(R623,-1)+1)+1</f>
        <v>2</v>
      </c>
      <c r="AQ623" s="45">
        <f>IF(AU623="S",IF(Q623="1. Aceitou o programa",R623-B623,0),0)</f>
        <v>14</v>
      </c>
      <c r="AR623" s="45">
        <f>IF(AU623="S",IF(AND(S623&lt;&gt;"",R623&lt;&gt;""),S623-R623,0),0)</f>
        <v>0</v>
      </c>
      <c r="AS623" s="45">
        <f>IF(AU623="S",IF(Q623="1. Aceitou o programa",IF(OR(X623="Não se Aplica",X623=""),IF(OR(W623="Não se Aplica",W623=""),0,W623-V623),AVERAGE(X623-W623,W623-V623)),0),0)</f>
        <v>0</v>
      </c>
      <c r="AT623" s="45">
        <f>IF(AU623="S",IF(AND(Q623="1. Aceitou o programa",AB623="Realizada"),IFERROR(IF(AA623="",0,AA623-R623),0),0),0)</f>
        <v>0</v>
      </c>
      <c r="AU623" s="45" t="str">
        <f>_xlfn.XLOOKUP(U623,'Lista Suspensa'!$AA$20:$AA$23,'Lista Suspensa'!$AB$20:$AB$23,"N/A")</f>
        <v>S</v>
      </c>
    </row>
    <row r="624" spans="1:47" ht="12" customHeight="1" x14ac:dyDescent="0.3">
      <c r="A624" s="87" t="s">
        <v>47</v>
      </c>
      <c r="B624" s="88">
        <v>46104</v>
      </c>
      <c r="C624" s="89" t="s">
        <v>48</v>
      </c>
      <c r="D624" s="89" t="s">
        <v>49</v>
      </c>
      <c r="E624" s="189">
        <v>78813872</v>
      </c>
      <c r="F624" s="182" t="s">
        <v>1893</v>
      </c>
      <c r="G624" s="90">
        <v>46912452434</v>
      </c>
      <c r="H624" s="91">
        <v>24458</v>
      </c>
      <c r="I624" s="89"/>
      <c r="J624" s="89" t="s">
        <v>84</v>
      </c>
      <c r="K624" s="89" t="s">
        <v>52</v>
      </c>
      <c r="L624" s="89" t="s">
        <v>85</v>
      </c>
      <c r="M624" s="89" t="s">
        <v>1410</v>
      </c>
      <c r="N624" s="89" t="s">
        <v>137</v>
      </c>
      <c r="O624" s="92" t="s">
        <v>1894</v>
      </c>
      <c r="P624" s="93" t="s">
        <v>57</v>
      </c>
      <c r="Q624" s="110" t="s">
        <v>58</v>
      </c>
      <c r="R624" s="94">
        <v>46118</v>
      </c>
      <c r="S624" s="95"/>
      <c r="T624" s="95" t="s">
        <v>59</v>
      </c>
      <c r="U624" s="95" t="s">
        <v>60</v>
      </c>
      <c r="V624" s="91">
        <v>46118</v>
      </c>
      <c r="W624" s="91" t="s">
        <v>432</v>
      </c>
      <c r="X624" s="91" t="s">
        <v>432</v>
      </c>
      <c r="Y624" s="96"/>
      <c r="Z624" s="89" t="s">
        <v>62</v>
      </c>
      <c r="AA624" s="95"/>
      <c r="AB624" s="95" t="s">
        <v>63</v>
      </c>
      <c r="AC624" s="95" t="s">
        <v>63</v>
      </c>
      <c r="AD624" s="95" t="s">
        <v>63</v>
      </c>
      <c r="AE624" s="95" t="s">
        <v>63</v>
      </c>
      <c r="AF624" s="95" t="s">
        <v>63</v>
      </c>
      <c r="AG624" s="194"/>
      <c r="AH624" s="95" t="s">
        <v>63</v>
      </c>
      <c r="AI624" s="97"/>
      <c r="AJ624" s="97" t="s">
        <v>65</v>
      </c>
      <c r="AK624" s="97" t="s">
        <v>66</v>
      </c>
      <c r="AL624" s="45" t="s">
        <v>67</v>
      </c>
      <c r="AM624" s="160" t="str">
        <f>MONTH(B624)&amp;"/"&amp;YEAR(B624)</f>
        <v>3/2026</v>
      </c>
      <c r="AN624" s="45">
        <f>WEEKNUM(B624)-WEEKNUM(EOMONTH(B624,-1)+1)+1</f>
        <v>4</v>
      </c>
      <c r="AO624" s="45" t="str">
        <f>MONTH(R624)&amp;"/"&amp;YEAR(R624)</f>
        <v>4/2026</v>
      </c>
      <c r="AP624" s="45">
        <f>WEEKNUM(R624)-WEEKNUM(EOMONTH(R624,-1)+1)+1</f>
        <v>2</v>
      </c>
      <c r="AQ624" s="45">
        <f>IF(AU624="S",IF(Q624="1. Aceitou o programa",R624-B624,0),0)</f>
        <v>14</v>
      </c>
      <c r="AR624" s="45">
        <f>IF(AU624="S",IF(AND(S624&lt;&gt;"",R624&lt;&gt;""),S624-R624,0),0)</f>
        <v>0</v>
      </c>
      <c r="AS624" s="45">
        <f>IF(AU624="S",IF(Q624="1. Aceitou o programa",IF(OR(X624="Não se Aplica",X624=""),IF(OR(W624="Não se Aplica",W624=""),0,W624-V624),AVERAGE(X624-W624,W624-V624)),0),0)</f>
        <v>0</v>
      </c>
      <c r="AT624" s="45">
        <f>IF(AU624="S",IF(AND(Q624="1. Aceitou o programa",AB624="Realizada"),IFERROR(IF(AA624="",0,AA624-R624),0),0),0)</f>
        <v>0</v>
      </c>
      <c r="AU624" s="45" t="str">
        <f>_xlfn.XLOOKUP(U624,'Lista Suspensa'!$AA$20:$AA$23,'Lista Suspensa'!$AB$20:$AB$23,"N/A")</f>
        <v>S</v>
      </c>
    </row>
    <row r="625" spans="1:47" ht="12" customHeight="1" x14ac:dyDescent="0.3">
      <c r="A625" s="87" t="s">
        <v>47</v>
      </c>
      <c r="B625" s="88">
        <v>46104</v>
      </c>
      <c r="C625" s="89" t="s">
        <v>48</v>
      </c>
      <c r="D625" s="89" t="s">
        <v>49</v>
      </c>
      <c r="E625" s="189">
        <v>78921735</v>
      </c>
      <c r="F625" s="182" t="s">
        <v>1895</v>
      </c>
      <c r="G625" s="90">
        <v>5367092896</v>
      </c>
      <c r="H625" s="91">
        <v>22721</v>
      </c>
      <c r="I625" s="89"/>
      <c r="J625" s="89" t="s">
        <v>51</v>
      </c>
      <c r="K625" s="89" t="s">
        <v>52</v>
      </c>
      <c r="L625" s="89" t="s">
        <v>53</v>
      </c>
      <c r="M625" s="89" t="s">
        <v>1896</v>
      </c>
      <c r="N625" s="89" t="s">
        <v>137</v>
      </c>
      <c r="O625" s="92" t="s">
        <v>1897</v>
      </c>
      <c r="P625" s="93" t="s">
        <v>57</v>
      </c>
      <c r="Q625" s="110" t="s">
        <v>58</v>
      </c>
      <c r="R625" s="94">
        <v>46118</v>
      </c>
      <c r="S625" s="95"/>
      <c r="T625" s="95" t="s">
        <v>59</v>
      </c>
      <c r="U625" s="95" t="s">
        <v>60</v>
      </c>
      <c r="V625" s="91">
        <v>46118</v>
      </c>
      <c r="W625" s="91" t="s">
        <v>432</v>
      </c>
      <c r="X625" s="91" t="s">
        <v>432</v>
      </c>
      <c r="Y625" s="96"/>
      <c r="Z625" s="89" t="s">
        <v>62</v>
      </c>
      <c r="AA625" s="95"/>
      <c r="AB625" s="95" t="s">
        <v>63</v>
      </c>
      <c r="AC625" s="95" t="s">
        <v>63</v>
      </c>
      <c r="AD625" s="95" t="s">
        <v>63</v>
      </c>
      <c r="AE625" s="95" t="s">
        <v>63</v>
      </c>
      <c r="AF625" s="95" t="s">
        <v>63</v>
      </c>
      <c r="AG625" s="194"/>
      <c r="AH625" s="95" t="s">
        <v>63</v>
      </c>
      <c r="AI625" s="97"/>
      <c r="AJ625" s="97" t="s">
        <v>65</v>
      </c>
      <c r="AK625" s="97" t="s">
        <v>66</v>
      </c>
      <c r="AL625" s="45" t="s">
        <v>67</v>
      </c>
      <c r="AM625" s="160" t="str">
        <f>MONTH(B625)&amp;"/"&amp;YEAR(B625)</f>
        <v>3/2026</v>
      </c>
      <c r="AN625" s="45">
        <f>WEEKNUM(B625)-WEEKNUM(EOMONTH(B625,-1)+1)+1</f>
        <v>4</v>
      </c>
      <c r="AO625" s="45" t="str">
        <f>MONTH(R625)&amp;"/"&amp;YEAR(R625)</f>
        <v>4/2026</v>
      </c>
      <c r="AP625" s="45">
        <f>WEEKNUM(R625)-WEEKNUM(EOMONTH(R625,-1)+1)+1</f>
        <v>2</v>
      </c>
      <c r="AQ625" s="45">
        <f>IF(AU625="S",IF(Q625="1. Aceitou o programa",R625-B625,0),0)</f>
        <v>14</v>
      </c>
      <c r="AR625" s="45">
        <f>IF(AU625="S",IF(AND(S625&lt;&gt;"",R625&lt;&gt;""),S625-R625,0),0)</f>
        <v>0</v>
      </c>
      <c r="AS625" s="45">
        <f>IF(AU625="S",IF(Q625="1. Aceitou o programa",IF(OR(X625="Não se Aplica",X625=""),IF(OR(W625="Não se Aplica",W625=""),0,W625-V625),AVERAGE(X625-W625,W625-V625)),0),0)</f>
        <v>0</v>
      </c>
      <c r="AT625" s="45">
        <f>IF(AU625="S",IF(AND(Q625="1. Aceitou o programa",AB625="Realizada"),IFERROR(IF(AA625="",0,AA625-R625),0),0),0)</f>
        <v>0</v>
      </c>
      <c r="AU625" s="45" t="str">
        <f>_xlfn.XLOOKUP(U625,'Lista Suspensa'!$AA$20:$AA$23,'Lista Suspensa'!$AB$20:$AB$23,"N/A")</f>
        <v>S</v>
      </c>
    </row>
    <row r="626" spans="1:47" ht="12" customHeight="1" x14ac:dyDescent="0.3">
      <c r="A626" s="87" t="s">
        <v>47</v>
      </c>
      <c r="B626" s="88">
        <v>46104</v>
      </c>
      <c r="C626" s="89" t="s">
        <v>48</v>
      </c>
      <c r="D626" s="89" t="s">
        <v>49</v>
      </c>
      <c r="E626" s="189">
        <v>96202550</v>
      </c>
      <c r="F626" s="182" t="s">
        <v>1898</v>
      </c>
      <c r="G626" s="90">
        <v>7635310810</v>
      </c>
      <c r="H626" s="91">
        <v>24483</v>
      </c>
      <c r="I626" s="89"/>
      <c r="J626" s="89" t="s">
        <v>84</v>
      </c>
      <c r="K626" s="89" t="s">
        <v>52</v>
      </c>
      <c r="L626" s="89" t="s">
        <v>53</v>
      </c>
      <c r="M626" s="89" t="s">
        <v>1899</v>
      </c>
      <c r="N626" s="89" t="s">
        <v>137</v>
      </c>
      <c r="O626" s="92" t="s">
        <v>1900</v>
      </c>
      <c r="P626" s="93" t="s">
        <v>57</v>
      </c>
      <c r="Q626" s="110" t="s">
        <v>58</v>
      </c>
      <c r="R626" s="94">
        <v>46118</v>
      </c>
      <c r="S626" s="95"/>
      <c r="T626" s="95" t="s">
        <v>59</v>
      </c>
      <c r="U626" s="95" t="s">
        <v>60</v>
      </c>
      <c r="V626" s="91">
        <v>46118</v>
      </c>
      <c r="W626" s="91" t="s">
        <v>432</v>
      </c>
      <c r="X626" s="91" t="s">
        <v>432</v>
      </c>
      <c r="Y626" s="96"/>
      <c r="Z626" s="89" t="s">
        <v>62</v>
      </c>
      <c r="AA626" s="95"/>
      <c r="AB626" s="95" t="s">
        <v>63</v>
      </c>
      <c r="AC626" s="95" t="s">
        <v>63</v>
      </c>
      <c r="AD626" s="95" t="s">
        <v>63</v>
      </c>
      <c r="AE626" s="95" t="s">
        <v>63</v>
      </c>
      <c r="AF626" s="95" t="s">
        <v>63</v>
      </c>
      <c r="AG626" s="194"/>
      <c r="AH626" s="95" t="s">
        <v>63</v>
      </c>
      <c r="AI626" s="97"/>
      <c r="AJ626" s="97" t="s">
        <v>65</v>
      </c>
      <c r="AK626" s="97" t="s">
        <v>66</v>
      </c>
      <c r="AL626" s="45" t="s">
        <v>67</v>
      </c>
      <c r="AM626" s="160" t="str">
        <f>MONTH(B626)&amp;"/"&amp;YEAR(B626)</f>
        <v>3/2026</v>
      </c>
      <c r="AN626" s="45">
        <f>WEEKNUM(B626)-WEEKNUM(EOMONTH(B626,-1)+1)+1</f>
        <v>4</v>
      </c>
      <c r="AO626" s="45" t="str">
        <f>MONTH(R626)&amp;"/"&amp;YEAR(R626)</f>
        <v>4/2026</v>
      </c>
      <c r="AP626" s="45">
        <f>WEEKNUM(R626)-WEEKNUM(EOMONTH(R626,-1)+1)+1</f>
        <v>2</v>
      </c>
      <c r="AQ626" s="45">
        <f>IF(AU626="S",IF(Q626="1. Aceitou o programa",R626-B626,0),0)</f>
        <v>14</v>
      </c>
      <c r="AR626" s="45">
        <f>IF(AU626="S",IF(AND(S626&lt;&gt;"",R626&lt;&gt;""),S626-R626,0),0)</f>
        <v>0</v>
      </c>
      <c r="AS626" s="45">
        <f>IF(AU626="S",IF(Q626="1. Aceitou o programa",IF(OR(X626="Não se Aplica",X626=""),IF(OR(W626="Não se Aplica",W626=""),0,W626-V626),AVERAGE(X626-W626,W626-V626)),0),0)</f>
        <v>0</v>
      </c>
      <c r="AT626" s="45">
        <f>IF(AU626="S",IF(AND(Q626="1. Aceitou o programa",AB626="Realizada"),IFERROR(IF(AA626="",0,AA626-R626),0),0),0)</f>
        <v>0</v>
      </c>
      <c r="AU626" s="45" t="str">
        <f>_xlfn.XLOOKUP(U626,'Lista Suspensa'!$AA$20:$AA$23,'Lista Suspensa'!$AB$20:$AB$23,"N/A")</f>
        <v>S</v>
      </c>
    </row>
    <row r="627" spans="1:47" ht="12" customHeight="1" x14ac:dyDescent="0.3">
      <c r="A627" s="87" t="s">
        <v>47</v>
      </c>
      <c r="B627" s="88">
        <v>46104</v>
      </c>
      <c r="C627" s="89" t="s">
        <v>48</v>
      </c>
      <c r="D627" s="89" t="s">
        <v>49</v>
      </c>
      <c r="E627" s="189">
        <v>78939204</v>
      </c>
      <c r="F627" s="182" t="s">
        <v>1901</v>
      </c>
      <c r="G627" s="90">
        <v>20183083865</v>
      </c>
      <c r="H627" s="91">
        <v>28794</v>
      </c>
      <c r="I627" s="89"/>
      <c r="J627" s="89" t="s">
        <v>51</v>
      </c>
      <c r="K627" s="89" t="s">
        <v>52</v>
      </c>
      <c r="L627" s="89" t="s">
        <v>85</v>
      </c>
      <c r="M627" s="89" t="s">
        <v>184</v>
      </c>
      <c r="N627" s="89" t="s">
        <v>137</v>
      </c>
      <c r="O627" s="92" t="s">
        <v>1902</v>
      </c>
      <c r="P627" s="93" t="s">
        <v>57</v>
      </c>
      <c r="Q627" s="110" t="s">
        <v>58</v>
      </c>
      <c r="R627" s="94">
        <v>46118</v>
      </c>
      <c r="S627" s="95"/>
      <c r="T627" s="95" t="s">
        <v>59</v>
      </c>
      <c r="U627" s="95" t="s">
        <v>60</v>
      </c>
      <c r="V627" s="91">
        <v>46118</v>
      </c>
      <c r="W627" s="91" t="s">
        <v>432</v>
      </c>
      <c r="X627" s="91" t="s">
        <v>432</v>
      </c>
      <c r="Y627" s="96"/>
      <c r="Z627" s="89" t="s">
        <v>62</v>
      </c>
      <c r="AA627" s="95"/>
      <c r="AB627" s="95" t="s">
        <v>63</v>
      </c>
      <c r="AC627" s="95" t="s">
        <v>63</v>
      </c>
      <c r="AD627" s="95" t="s">
        <v>63</v>
      </c>
      <c r="AE627" s="95" t="s">
        <v>63</v>
      </c>
      <c r="AF627" s="95" t="s">
        <v>63</v>
      </c>
      <c r="AG627" s="194"/>
      <c r="AH627" s="95" t="s">
        <v>63</v>
      </c>
      <c r="AI627" s="97"/>
      <c r="AJ627" s="97" t="s">
        <v>65</v>
      </c>
      <c r="AK627" s="97" t="s">
        <v>66</v>
      </c>
      <c r="AL627" s="45" t="s">
        <v>67</v>
      </c>
      <c r="AM627" s="160" t="str">
        <f>MONTH(B627)&amp;"/"&amp;YEAR(B627)</f>
        <v>3/2026</v>
      </c>
      <c r="AN627" s="45">
        <f>WEEKNUM(B627)-WEEKNUM(EOMONTH(B627,-1)+1)+1</f>
        <v>4</v>
      </c>
      <c r="AO627" s="45" t="str">
        <f>MONTH(R627)&amp;"/"&amp;YEAR(R627)</f>
        <v>4/2026</v>
      </c>
      <c r="AP627" s="45">
        <f>WEEKNUM(R627)-WEEKNUM(EOMONTH(R627,-1)+1)+1</f>
        <v>2</v>
      </c>
      <c r="AQ627" s="45">
        <f>IF(AU627="S",IF(Q627="1. Aceitou o programa",R627-B627,0),0)</f>
        <v>14</v>
      </c>
      <c r="AR627" s="45">
        <f>IF(AU627="S",IF(AND(S627&lt;&gt;"",R627&lt;&gt;""),S627-R627,0),0)</f>
        <v>0</v>
      </c>
      <c r="AS627" s="45">
        <f>IF(AU627="S",IF(Q627="1. Aceitou o programa",IF(OR(X627="Não se Aplica",X627=""),IF(OR(W627="Não se Aplica",W627=""),0,W627-V627),AVERAGE(X627-W627,W627-V627)),0),0)</f>
        <v>0</v>
      </c>
      <c r="AT627" s="45">
        <f>IF(AU627="S",IF(AND(Q627="1. Aceitou o programa",AB627="Realizada"),IFERROR(IF(AA627="",0,AA627-R627),0),0),0)</f>
        <v>0</v>
      </c>
      <c r="AU627" s="45" t="str">
        <f>_xlfn.XLOOKUP(U627,'Lista Suspensa'!$AA$20:$AA$23,'Lista Suspensa'!$AB$20:$AB$23,"N/A")</f>
        <v>S</v>
      </c>
    </row>
    <row r="628" spans="1:47" ht="12" customHeight="1" x14ac:dyDescent="0.3">
      <c r="A628" s="87" t="s">
        <v>47</v>
      </c>
      <c r="B628" s="88">
        <v>46104</v>
      </c>
      <c r="C628" s="89" t="s">
        <v>48</v>
      </c>
      <c r="D628" s="89" t="s">
        <v>49</v>
      </c>
      <c r="E628" s="189">
        <v>79015711</v>
      </c>
      <c r="F628" s="182" t="s">
        <v>1903</v>
      </c>
      <c r="G628" s="90">
        <v>584667701</v>
      </c>
      <c r="H628" s="91">
        <v>25451</v>
      </c>
      <c r="I628" s="89"/>
      <c r="J628" s="89" t="s">
        <v>51</v>
      </c>
      <c r="K628" s="89" t="s">
        <v>76</v>
      </c>
      <c r="L628" s="89" t="s">
        <v>303</v>
      </c>
      <c r="M628" s="89" t="s">
        <v>1904</v>
      </c>
      <c r="N628" s="89" t="s">
        <v>137</v>
      </c>
      <c r="O628" s="92" t="s">
        <v>1905</v>
      </c>
      <c r="P628" s="93" t="s">
        <v>57</v>
      </c>
      <c r="Q628" s="110" t="s">
        <v>58</v>
      </c>
      <c r="R628" s="94">
        <v>46118</v>
      </c>
      <c r="S628" s="95"/>
      <c r="T628" s="95" t="s">
        <v>59</v>
      </c>
      <c r="U628" s="95" t="s">
        <v>60</v>
      </c>
      <c r="V628" s="91">
        <v>46118</v>
      </c>
      <c r="W628" s="91" t="s">
        <v>432</v>
      </c>
      <c r="X628" s="91" t="s">
        <v>432</v>
      </c>
      <c r="Y628" s="96"/>
      <c r="Z628" s="89" t="s">
        <v>62</v>
      </c>
      <c r="AA628" s="95"/>
      <c r="AB628" s="95" t="s">
        <v>63</v>
      </c>
      <c r="AC628" s="95" t="s">
        <v>63</v>
      </c>
      <c r="AD628" s="95" t="s">
        <v>63</v>
      </c>
      <c r="AE628" s="95" t="s">
        <v>63</v>
      </c>
      <c r="AF628" s="95" t="s">
        <v>63</v>
      </c>
      <c r="AG628" s="194"/>
      <c r="AH628" s="95" t="s">
        <v>63</v>
      </c>
      <c r="AI628" s="97"/>
      <c r="AJ628" s="97" t="s">
        <v>65</v>
      </c>
      <c r="AK628" s="97" t="s">
        <v>66</v>
      </c>
      <c r="AL628" s="45" t="s">
        <v>67</v>
      </c>
      <c r="AM628" s="160" t="str">
        <f>MONTH(B628)&amp;"/"&amp;YEAR(B628)</f>
        <v>3/2026</v>
      </c>
      <c r="AN628" s="45">
        <f>WEEKNUM(B628)-WEEKNUM(EOMONTH(B628,-1)+1)+1</f>
        <v>4</v>
      </c>
      <c r="AO628" s="45" t="str">
        <f>MONTH(R628)&amp;"/"&amp;YEAR(R628)</f>
        <v>4/2026</v>
      </c>
      <c r="AP628" s="45">
        <f>WEEKNUM(R628)-WEEKNUM(EOMONTH(R628,-1)+1)+1</f>
        <v>2</v>
      </c>
      <c r="AQ628" s="45">
        <f>IF(AU628="S",IF(Q628="1. Aceitou o programa",R628-B628,0),0)</f>
        <v>14</v>
      </c>
      <c r="AR628" s="45">
        <f>IF(AU628="S",IF(AND(S628&lt;&gt;"",R628&lt;&gt;""),S628-R628,0),0)</f>
        <v>0</v>
      </c>
      <c r="AS628" s="45">
        <f>IF(AU628="S",IF(Q628="1. Aceitou o programa",IF(OR(X628="Não se Aplica",X628=""),IF(OR(W628="Não se Aplica",W628=""),0,W628-V628),AVERAGE(X628-W628,W628-V628)),0),0)</f>
        <v>0</v>
      </c>
      <c r="AT628" s="45">
        <f>IF(AU628="S",IF(AND(Q628="1. Aceitou o programa",AB628="Realizada"),IFERROR(IF(AA628="",0,AA628-R628),0),0),0)</f>
        <v>0</v>
      </c>
      <c r="AU628" s="45" t="str">
        <f>_xlfn.XLOOKUP(U628,'Lista Suspensa'!$AA$20:$AA$23,'Lista Suspensa'!$AB$20:$AB$23,"N/A")</f>
        <v>S</v>
      </c>
    </row>
    <row r="629" spans="1:47" ht="12" customHeight="1" x14ac:dyDescent="0.3">
      <c r="A629" s="87" t="s">
        <v>47</v>
      </c>
      <c r="B629" s="88">
        <v>46104</v>
      </c>
      <c r="C629" s="89" t="s">
        <v>48</v>
      </c>
      <c r="D629" s="89" t="s">
        <v>49</v>
      </c>
      <c r="E629" s="189">
        <v>79023473</v>
      </c>
      <c r="F629" s="182" t="s">
        <v>1906</v>
      </c>
      <c r="G629" s="90">
        <v>51474609856</v>
      </c>
      <c r="H629" s="91">
        <v>38931</v>
      </c>
      <c r="I629" s="89"/>
      <c r="J629" s="89" t="s">
        <v>51</v>
      </c>
      <c r="K629" s="89" t="s">
        <v>52</v>
      </c>
      <c r="L629" s="89" t="s">
        <v>53</v>
      </c>
      <c r="M629" s="89" t="s">
        <v>1101</v>
      </c>
      <c r="N629" s="89" t="s">
        <v>137</v>
      </c>
      <c r="O629" s="92" t="s">
        <v>1907</v>
      </c>
      <c r="P629" s="93" t="s">
        <v>57</v>
      </c>
      <c r="Q629" s="110" t="s">
        <v>58</v>
      </c>
      <c r="R629" s="94">
        <v>46118</v>
      </c>
      <c r="S629" s="95"/>
      <c r="T629" s="95" t="s">
        <v>59</v>
      </c>
      <c r="U629" s="95" t="s">
        <v>60</v>
      </c>
      <c r="V629" s="91">
        <v>46118</v>
      </c>
      <c r="W629" s="91" t="s">
        <v>432</v>
      </c>
      <c r="X629" s="91" t="s">
        <v>432</v>
      </c>
      <c r="Y629" s="96"/>
      <c r="Z629" s="89" t="s">
        <v>62</v>
      </c>
      <c r="AA629" s="95"/>
      <c r="AB629" s="95" t="s">
        <v>63</v>
      </c>
      <c r="AC629" s="95" t="s">
        <v>63</v>
      </c>
      <c r="AD629" s="95" t="s">
        <v>63</v>
      </c>
      <c r="AE629" s="95" t="s">
        <v>63</v>
      </c>
      <c r="AF629" s="95" t="s">
        <v>63</v>
      </c>
      <c r="AG629" s="194"/>
      <c r="AH629" s="95" t="s">
        <v>63</v>
      </c>
      <c r="AI629" s="97"/>
      <c r="AJ629" s="97" t="s">
        <v>65</v>
      </c>
      <c r="AK629" s="97" t="s">
        <v>66</v>
      </c>
      <c r="AL629" s="45" t="s">
        <v>67</v>
      </c>
      <c r="AM629" s="160" t="str">
        <f>MONTH(B629)&amp;"/"&amp;YEAR(B629)</f>
        <v>3/2026</v>
      </c>
      <c r="AN629" s="45">
        <f>WEEKNUM(B629)-WEEKNUM(EOMONTH(B629,-1)+1)+1</f>
        <v>4</v>
      </c>
      <c r="AO629" s="45" t="str">
        <f>MONTH(R629)&amp;"/"&amp;YEAR(R629)</f>
        <v>4/2026</v>
      </c>
      <c r="AP629" s="45">
        <f>WEEKNUM(R629)-WEEKNUM(EOMONTH(R629,-1)+1)+1</f>
        <v>2</v>
      </c>
      <c r="AQ629" s="45">
        <f>IF(AU629="S",IF(Q629="1. Aceitou o programa",R629-B629,0),0)</f>
        <v>14</v>
      </c>
      <c r="AR629" s="45">
        <f>IF(AU629="S",IF(AND(S629&lt;&gt;"",R629&lt;&gt;""),S629-R629,0),0)</f>
        <v>0</v>
      </c>
      <c r="AS629" s="45">
        <f>IF(AU629="S",IF(Q629="1. Aceitou o programa",IF(OR(X629="Não se Aplica",X629=""),IF(OR(W629="Não se Aplica",W629=""),0,W629-V629),AVERAGE(X629-W629,W629-V629)),0),0)</f>
        <v>0</v>
      </c>
      <c r="AT629" s="45">
        <f>IF(AU629="S",IF(AND(Q629="1. Aceitou o programa",AB629="Realizada"),IFERROR(IF(AA629="",0,AA629-R629),0),0),0)</f>
        <v>0</v>
      </c>
      <c r="AU629" s="45" t="str">
        <f>_xlfn.XLOOKUP(U629,'Lista Suspensa'!$AA$20:$AA$23,'Lista Suspensa'!$AB$20:$AB$23,"N/A")</f>
        <v>S</v>
      </c>
    </row>
    <row r="630" spans="1:47" ht="12" customHeight="1" x14ac:dyDescent="0.3">
      <c r="A630" s="87" t="s">
        <v>47</v>
      </c>
      <c r="B630" s="88">
        <v>46104</v>
      </c>
      <c r="C630" s="89" t="s">
        <v>48</v>
      </c>
      <c r="D630" s="89" t="s">
        <v>49</v>
      </c>
      <c r="E630" s="189">
        <v>79038434</v>
      </c>
      <c r="F630" s="182" t="s">
        <v>1908</v>
      </c>
      <c r="G630" s="90">
        <v>8622494810</v>
      </c>
      <c r="H630" s="91">
        <v>24761</v>
      </c>
      <c r="I630" s="89"/>
      <c r="J630" s="89" t="s">
        <v>51</v>
      </c>
      <c r="K630" s="89" t="s">
        <v>52</v>
      </c>
      <c r="L630" s="89" t="s">
        <v>53</v>
      </c>
      <c r="M630" s="89" t="s">
        <v>238</v>
      </c>
      <c r="N630" s="89" t="s">
        <v>137</v>
      </c>
      <c r="O630" s="92" t="s">
        <v>1909</v>
      </c>
      <c r="P630" s="93" t="s">
        <v>57</v>
      </c>
      <c r="Q630" s="110" t="s">
        <v>58</v>
      </c>
      <c r="R630" s="94">
        <v>46118</v>
      </c>
      <c r="S630" s="95"/>
      <c r="T630" s="95" t="s">
        <v>59</v>
      </c>
      <c r="U630" s="95" t="s">
        <v>60</v>
      </c>
      <c r="V630" s="91">
        <v>46118</v>
      </c>
      <c r="W630" s="91" t="s">
        <v>432</v>
      </c>
      <c r="X630" s="91" t="s">
        <v>432</v>
      </c>
      <c r="Y630" s="96"/>
      <c r="Z630" s="89" t="s">
        <v>62</v>
      </c>
      <c r="AA630" s="95"/>
      <c r="AB630" s="95" t="s">
        <v>63</v>
      </c>
      <c r="AC630" s="95" t="s">
        <v>63</v>
      </c>
      <c r="AD630" s="95" t="s">
        <v>63</v>
      </c>
      <c r="AE630" s="95" t="s">
        <v>63</v>
      </c>
      <c r="AF630" s="95" t="s">
        <v>63</v>
      </c>
      <c r="AG630" s="194"/>
      <c r="AH630" s="95" t="s">
        <v>63</v>
      </c>
      <c r="AI630" s="97"/>
      <c r="AJ630" s="97" t="s">
        <v>65</v>
      </c>
      <c r="AK630" s="97" t="s">
        <v>66</v>
      </c>
      <c r="AL630" s="45" t="s">
        <v>67</v>
      </c>
      <c r="AM630" s="160" t="str">
        <f>MONTH(B630)&amp;"/"&amp;YEAR(B630)</f>
        <v>3/2026</v>
      </c>
      <c r="AN630" s="45">
        <f>WEEKNUM(B630)-WEEKNUM(EOMONTH(B630,-1)+1)+1</f>
        <v>4</v>
      </c>
      <c r="AO630" s="45" t="str">
        <f>MONTH(R630)&amp;"/"&amp;YEAR(R630)</f>
        <v>4/2026</v>
      </c>
      <c r="AP630" s="45">
        <f>WEEKNUM(R630)-WEEKNUM(EOMONTH(R630,-1)+1)+1</f>
        <v>2</v>
      </c>
      <c r="AQ630" s="45">
        <f>IF(AU630="S",IF(Q630="1. Aceitou o programa",R630-B630,0),0)</f>
        <v>14</v>
      </c>
      <c r="AR630" s="45">
        <f>IF(AU630="S",IF(AND(S630&lt;&gt;"",R630&lt;&gt;""),S630-R630,0),0)</f>
        <v>0</v>
      </c>
      <c r="AS630" s="45">
        <f>IF(AU630="S",IF(Q630="1. Aceitou o programa",IF(OR(X630="Não se Aplica",X630=""),IF(OR(W630="Não se Aplica",W630=""),0,W630-V630),AVERAGE(X630-W630,W630-V630)),0),0)</f>
        <v>0</v>
      </c>
      <c r="AT630" s="45">
        <f>IF(AU630="S",IF(AND(Q630="1. Aceitou o programa",AB630="Realizada"),IFERROR(IF(AA630="",0,AA630-R630),0),0),0)</f>
        <v>0</v>
      </c>
      <c r="AU630" s="45" t="str">
        <f>_xlfn.XLOOKUP(U630,'Lista Suspensa'!$AA$20:$AA$23,'Lista Suspensa'!$AB$20:$AB$23,"N/A")</f>
        <v>S</v>
      </c>
    </row>
    <row r="631" spans="1:47" ht="12" customHeight="1" x14ac:dyDescent="0.3">
      <c r="A631" s="87" t="s">
        <v>47</v>
      </c>
      <c r="B631" s="88">
        <v>46104</v>
      </c>
      <c r="C631" s="89" t="s">
        <v>48</v>
      </c>
      <c r="D631" s="89" t="s">
        <v>49</v>
      </c>
      <c r="E631" s="189">
        <v>79050625</v>
      </c>
      <c r="F631" s="182" t="s">
        <v>1910</v>
      </c>
      <c r="G631" s="90">
        <v>87187450753</v>
      </c>
      <c r="H631" s="91">
        <v>17081</v>
      </c>
      <c r="I631" s="89"/>
      <c r="J631" s="89" t="s">
        <v>51</v>
      </c>
      <c r="K631" s="89" t="s">
        <v>76</v>
      </c>
      <c r="L631" s="89" t="s">
        <v>283</v>
      </c>
      <c r="M631" s="89" t="s">
        <v>693</v>
      </c>
      <c r="N631" s="89" t="s">
        <v>137</v>
      </c>
      <c r="O631" s="92" t="s">
        <v>1911</v>
      </c>
      <c r="P631" s="93" t="s">
        <v>57</v>
      </c>
      <c r="Q631" s="110" t="s">
        <v>58</v>
      </c>
      <c r="R631" s="94">
        <v>46118</v>
      </c>
      <c r="S631" s="95"/>
      <c r="T631" s="95" t="s">
        <v>59</v>
      </c>
      <c r="U631" s="95" t="s">
        <v>60</v>
      </c>
      <c r="V631" s="91">
        <v>46118</v>
      </c>
      <c r="W631" s="91" t="s">
        <v>432</v>
      </c>
      <c r="X631" s="91" t="s">
        <v>432</v>
      </c>
      <c r="Y631" s="96"/>
      <c r="Z631" s="89" t="s">
        <v>62</v>
      </c>
      <c r="AA631" s="95"/>
      <c r="AB631" s="95" t="s">
        <v>63</v>
      </c>
      <c r="AC631" s="95" t="s">
        <v>63</v>
      </c>
      <c r="AD631" s="95" t="s">
        <v>63</v>
      </c>
      <c r="AE631" s="95" t="s">
        <v>63</v>
      </c>
      <c r="AF631" s="95" t="s">
        <v>63</v>
      </c>
      <c r="AG631" s="194"/>
      <c r="AH631" s="95" t="s">
        <v>63</v>
      </c>
      <c r="AI631" s="97"/>
      <c r="AJ631" s="97" t="s">
        <v>65</v>
      </c>
      <c r="AK631" s="97" t="s">
        <v>66</v>
      </c>
      <c r="AL631" s="45" t="s">
        <v>67</v>
      </c>
      <c r="AM631" s="160" t="str">
        <f>MONTH(B631)&amp;"/"&amp;YEAR(B631)</f>
        <v>3/2026</v>
      </c>
      <c r="AN631" s="45">
        <f>WEEKNUM(B631)-WEEKNUM(EOMONTH(B631,-1)+1)+1</f>
        <v>4</v>
      </c>
      <c r="AO631" s="45" t="str">
        <f>MONTH(R631)&amp;"/"&amp;YEAR(R631)</f>
        <v>4/2026</v>
      </c>
      <c r="AP631" s="45">
        <f>WEEKNUM(R631)-WEEKNUM(EOMONTH(R631,-1)+1)+1</f>
        <v>2</v>
      </c>
      <c r="AQ631" s="45">
        <f>IF(AU631="S",IF(Q631="1. Aceitou o programa",R631-B631,0),0)</f>
        <v>14</v>
      </c>
      <c r="AR631" s="45">
        <f>IF(AU631="S",IF(AND(S631&lt;&gt;"",R631&lt;&gt;""),S631-R631,0),0)</f>
        <v>0</v>
      </c>
      <c r="AS631" s="45">
        <f>IF(AU631="S",IF(Q631="1. Aceitou o programa",IF(OR(X631="Não se Aplica",X631=""),IF(OR(W631="Não se Aplica",W631=""),0,W631-V631),AVERAGE(X631-W631,W631-V631)),0),0)</f>
        <v>0</v>
      </c>
      <c r="AT631" s="45">
        <f>IF(AU631="S",IF(AND(Q631="1. Aceitou o programa",AB631="Realizada"),IFERROR(IF(AA631="",0,AA631-R631),0),0),0)</f>
        <v>0</v>
      </c>
      <c r="AU631" s="45" t="str">
        <f>_xlfn.XLOOKUP(U631,'Lista Suspensa'!$AA$20:$AA$23,'Lista Suspensa'!$AB$20:$AB$23,"N/A")</f>
        <v>S</v>
      </c>
    </row>
    <row r="632" spans="1:47" ht="12" customHeight="1" x14ac:dyDescent="0.3">
      <c r="A632" s="87" t="s">
        <v>47</v>
      </c>
      <c r="B632" s="88">
        <v>46104</v>
      </c>
      <c r="C632" s="89" t="s">
        <v>48</v>
      </c>
      <c r="D632" s="89" t="s">
        <v>49</v>
      </c>
      <c r="E632" s="189">
        <v>79090956</v>
      </c>
      <c r="F632" s="182" t="s">
        <v>1912</v>
      </c>
      <c r="G632" s="90">
        <v>27367032860</v>
      </c>
      <c r="H632" s="91">
        <v>29326</v>
      </c>
      <c r="I632" s="89"/>
      <c r="J632" s="89" t="s">
        <v>84</v>
      </c>
      <c r="K632" s="89" t="s">
        <v>52</v>
      </c>
      <c r="L632" s="89" t="s">
        <v>53</v>
      </c>
      <c r="M632" s="89" t="s">
        <v>1913</v>
      </c>
      <c r="N632" s="89" t="s">
        <v>137</v>
      </c>
      <c r="O632" s="92" t="s">
        <v>1914</v>
      </c>
      <c r="P632" s="93" t="s">
        <v>57</v>
      </c>
      <c r="Q632" s="110" t="s">
        <v>58</v>
      </c>
      <c r="R632" s="94">
        <v>46118</v>
      </c>
      <c r="S632" s="95"/>
      <c r="T632" s="95" t="s">
        <v>59</v>
      </c>
      <c r="U632" s="95" t="s">
        <v>60</v>
      </c>
      <c r="V632" s="91">
        <v>46118</v>
      </c>
      <c r="W632" s="91" t="s">
        <v>432</v>
      </c>
      <c r="X632" s="91" t="s">
        <v>432</v>
      </c>
      <c r="Y632" s="96"/>
      <c r="Z632" s="89" t="s">
        <v>62</v>
      </c>
      <c r="AA632" s="95"/>
      <c r="AB632" s="95" t="s">
        <v>63</v>
      </c>
      <c r="AC632" s="95" t="s">
        <v>63</v>
      </c>
      <c r="AD632" s="95" t="s">
        <v>63</v>
      </c>
      <c r="AE632" s="95" t="s">
        <v>63</v>
      </c>
      <c r="AF632" s="95" t="s">
        <v>63</v>
      </c>
      <c r="AG632" s="194"/>
      <c r="AH632" s="95" t="s">
        <v>63</v>
      </c>
      <c r="AI632" s="97"/>
      <c r="AJ632" s="97" t="s">
        <v>65</v>
      </c>
      <c r="AK632" s="97" t="s">
        <v>66</v>
      </c>
      <c r="AL632" s="45" t="s">
        <v>67</v>
      </c>
      <c r="AM632" s="160" t="str">
        <f>MONTH(B632)&amp;"/"&amp;YEAR(B632)</f>
        <v>3/2026</v>
      </c>
      <c r="AN632" s="45">
        <f>WEEKNUM(B632)-WEEKNUM(EOMONTH(B632,-1)+1)+1</f>
        <v>4</v>
      </c>
      <c r="AO632" s="45" t="str">
        <f>MONTH(R632)&amp;"/"&amp;YEAR(R632)</f>
        <v>4/2026</v>
      </c>
      <c r="AP632" s="45">
        <f>WEEKNUM(R632)-WEEKNUM(EOMONTH(R632,-1)+1)+1</f>
        <v>2</v>
      </c>
      <c r="AQ632" s="45">
        <f>IF(AU632="S",IF(Q632="1. Aceitou o programa",R632-B632,0),0)</f>
        <v>14</v>
      </c>
      <c r="AR632" s="45">
        <f>IF(AU632="S",IF(AND(S632&lt;&gt;"",R632&lt;&gt;""),S632-R632,0),0)</f>
        <v>0</v>
      </c>
      <c r="AS632" s="45">
        <f>IF(AU632="S",IF(Q632="1. Aceitou o programa",IF(OR(X632="Não se Aplica",X632=""),IF(OR(W632="Não se Aplica",W632=""),0,W632-V632),AVERAGE(X632-W632,W632-V632)),0),0)</f>
        <v>0</v>
      </c>
      <c r="AT632" s="45">
        <f>IF(AU632="S",IF(AND(Q632="1. Aceitou o programa",AB632="Realizada"),IFERROR(IF(AA632="",0,AA632-R632),0),0),0)</f>
        <v>0</v>
      </c>
      <c r="AU632" s="45" t="str">
        <f>_xlfn.XLOOKUP(U632,'Lista Suspensa'!$AA$20:$AA$23,'Lista Suspensa'!$AB$20:$AB$23,"N/A")</f>
        <v>S</v>
      </c>
    </row>
    <row r="633" spans="1:47" ht="12" customHeight="1" x14ac:dyDescent="0.3">
      <c r="A633" s="87" t="s">
        <v>47</v>
      </c>
      <c r="B633" s="88">
        <v>46104</v>
      </c>
      <c r="C633" s="89" t="s">
        <v>48</v>
      </c>
      <c r="D633" s="89" t="s">
        <v>49</v>
      </c>
      <c r="E633" s="189">
        <v>79100684</v>
      </c>
      <c r="F633" s="182" t="s">
        <v>1915</v>
      </c>
      <c r="G633" s="90">
        <v>16993199874</v>
      </c>
      <c r="H633" s="91">
        <v>26553</v>
      </c>
      <c r="I633" s="89"/>
      <c r="J633" s="89" t="s">
        <v>51</v>
      </c>
      <c r="K633" s="89" t="s">
        <v>52</v>
      </c>
      <c r="L633" s="89" t="s">
        <v>85</v>
      </c>
      <c r="M633" s="89" t="s">
        <v>1916</v>
      </c>
      <c r="N633" s="89" t="s">
        <v>229</v>
      </c>
      <c r="O633" s="92" t="s">
        <v>1917</v>
      </c>
      <c r="P633" s="93" t="s">
        <v>57</v>
      </c>
      <c r="Q633" s="110" t="s">
        <v>58</v>
      </c>
      <c r="R633" s="94">
        <v>46118</v>
      </c>
      <c r="S633" s="95"/>
      <c r="T633" s="95" t="s">
        <v>59</v>
      </c>
      <c r="U633" s="95" t="s">
        <v>60</v>
      </c>
      <c r="V633" s="91">
        <v>46118</v>
      </c>
      <c r="W633" s="91" t="s">
        <v>432</v>
      </c>
      <c r="X633" s="91" t="s">
        <v>432</v>
      </c>
      <c r="Y633" s="96"/>
      <c r="Z633" s="89" t="s">
        <v>62</v>
      </c>
      <c r="AA633" s="95"/>
      <c r="AB633" s="95" t="s">
        <v>63</v>
      </c>
      <c r="AC633" s="95" t="s">
        <v>63</v>
      </c>
      <c r="AD633" s="95" t="s">
        <v>63</v>
      </c>
      <c r="AE633" s="95" t="s">
        <v>63</v>
      </c>
      <c r="AF633" s="95" t="s">
        <v>63</v>
      </c>
      <c r="AG633" s="194"/>
      <c r="AH633" s="95" t="s">
        <v>63</v>
      </c>
      <c r="AI633" s="97"/>
      <c r="AJ633" s="97" t="s">
        <v>65</v>
      </c>
      <c r="AK633" s="97" t="s">
        <v>66</v>
      </c>
      <c r="AL633" s="45" t="s">
        <v>67</v>
      </c>
      <c r="AM633" s="160" t="str">
        <f>MONTH(B633)&amp;"/"&amp;YEAR(B633)</f>
        <v>3/2026</v>
      </c>
      <c r="AN633" s="45">
        <f>WEEKNUM(B633)-WEEKNUM(EOMONTH(B633,-1)+1)+1</f>
        <v>4</v>
      </c>
      <c r="AO633" s="45" t="str">
        <f>MONTH(R633)&amp;"/"&amp;YEAR(R633)</f>
        <v>4/2026</v>
      </c>
      <c r="AP633" s="45">
        <f>WEEKNUM(R633)-WEEKNUM(EOMONTH(R633,-1)+1)+1</f>
        <v>2</v>
      </c>
      <c r="AQ633" s="45">
        <f>IF(AU633="S",IF(Q633="1. Aceitou o programa",R633-B633,0),0)</f>
        <v>14</v>
      </c>
      <c r="AR633" s="45">
        <f>IF(AU633="S",IF(AND(S633&lt;&gt;"",R633&lt;&gt;""),S633-R633,0),0)</f>
        <v>0</v>
      </c>
      <c r="AS633" s="45">
        <f>IF(AU633="S",IF(Q633="1. Aceitou o programa",IF(OR(X633="Não se Aplica",X633=""),IF(OR(W633="Não se Aplica",W633=""),0,W633-V633),AVERAGE(X633-W633,W633-V633)),0),0)</f>
        <v>0</v>
      </c>
      <c r="AT633" s="45">
        <f>IF(AU633="S",IF(AND(Q633="1. Aceitou o programa",AB633="Realizada"),IFERROR(IF(AA633="",0,AA633-R633),0),0),0)</f>
        <v>0</v>
      </c>
      <c r="AU633" s="45" t="str">
        <f>_xlfn.XLOOKUP(U633,'Lista Suspensa'!$AA$20:$AA$23,'Lista Suspensa'!$AB$20:$AB$23,"N/A")</f>
        <v>S</v>
      </c>
    </row>
    <row r="634" spans="1:47" ht="12" customHeight="1" x14ac:dyDescent="0.3">
      <c r="A634" s="87" t="s">
        <v>47</v>
      </c>
      <c r="B634" s="88">
        <v>46104</v>
      </c>
      <c r="C634" s="89" t="s">
        <v>48</v>
      </c>
      <c r="D634" s="89" t="s">
        <v>49</v>
      </c>
      <c r="E634" s="189">
        <v>79100685</v>
      </c>
      <c r="F634" s="182" t="s">
        <v>1918</v>
      </c>
      <c r="G634" s="90">
        <v>14380118819</v>
      </c>
      <c r="H634" s="91">
        <v>26537</v>
      </c>
      <c r="I634" s="89"/>
      <c r="J634" s="89" t="s">
        <v>84</v>
      </c>
      <c r="K634" s="89" t="s">
        <v>52</v>
      </c>
      <c r="L634" s="89" t="s">
        <v>85</v>
      </c>
      <c r="M634" s="89" t="s">
        <v>1916</v>
      </c>
      <c r="N634" s="89" t="s">
        <v>229</v>
      </c>
      <c r="O634" s="92" t="s">
        <v>1919</v>
      </c>
      <c r="P634" s="93" t="s">
        <v>57</v>
      </c>
      <c r="Q634" s="110" t="s">
        <v>58</v>
      </c>
      <c r="R634" s="94">
        <v>46118</v>
      </c>
      <c r="S634" s="95"/>
      <c r="T634" s="95" t="s">
        <v>59</v>
      </c>
      <c r="U634" s="95" t="s">
        <v>60</v>
      </c>
      <c r="V634" s="91">
        <v>46118</v>
      </c>
      <c r="W634" s="91" t="s">
        <v>432</v>
      </c>
      <c r="X634" s="91" t="s">
        <v>432</v>
      </c>
      <c r="Y634" s="96"/>
      <c r="Z634" s="89" t="s">
        <v>62</v>
      </c>
      <c r="AA634" s="95"/>
      <c r="AB634" s="95" t="s">
        <v>63</v>
      </c>
      <c r="AC634" s="95" t="s">
        <v>63</v>
      </c>
      <c r="AD634" s="95" t="s">
        <v>63</v>
      </c>
      <c r="AE634" s="95" t="s">
        <v>63</v>
      </c>
      <c r="AF634" s="95" t="s">
        <v>63</v>
      </c>
      <c r="AG634" s="194"/>
      <c r="AH634" s="95" t="s">
        <v>63</v>
      </c>
      <c r="AI634" s="97"/>
      <c r="AJ634" s="97" t="s">
        <v>65</v>
      </c>
      <c r="AK634" s="97" t="s">
        <v>66</v>
      </c>
      <c r="AL634" s="45" t="s">
        <v>67</v>
      </c>
      <c r="AM634" s="160" t="str">
        <f>MONTH(B634)&amp;"/"&amp;YEAR(B634)</f>
        <v>3/2026</v>
      </c>
      <c r="AN634" s="45">
        <f>WEEKNUM(B634)-WEEKNUM(EOMONTH(B634,-1)+1)+1</f>
        <v>4</v>
      </c>
      <c r="AO634" s="45" t="str">
        <f>MONTH(R634)&amp;"/"&amp;YEAR(R634)</f>
        <v>4/2026</v>
      </c>
      <c r="AP634" s="45">
        <f>WEEKNUM(R634)-WEEKNUM(EOMONTH(R634,-1)+1)+1</f>
        <v>2</v>
      </c>
      <c r="AQ634" s="45">
        <f>IF(AU634="S",IF(Q634="1. Aceitou o programa",R634-B634,0),0)</f>
        <v>14</v>
      </c>
      <c r="AR634" s="45">
        <f>IF(AU634="S",IF(AND(S634&lt;&gt;"",R634&lt;&gt;""),S634-R634,0),0)</f>
        <v>0</v>
      </c>
      <c r="AS634" s="45">
        <f>IF(AU634="S",IF(Q634="1. Aceitou o programa",IF(OR(X634="Não se Aplica",X634=""),IF(OR(W634="Não se Aplica",W634=""),0,W634-V634),AVERAGE(X634-W634,W634-V634)),0),0)</f>
        <v>0</v>
      </c>
      <c r="AT634" s="45">
        <f>IF(AU634="S",IF(AND(Q634="1. Aceitou o programa",AB634="Realizada"),IFERROR(IF(AA634="",0,AA634-R634),0),0),0)</f>
        <v>0</v>
      </c>
      <c r="AU634" s="45" t="str">
        <f>_xlfn.XLOOKUP(U634,'Lista Suspensa'!$AA$20:$AA$23,'Lista Suspensa'!$AB$20:$AB$23,"N/A")</f>
        <v>S</v>
      </c>
    </row>
    <row r="635" spans="1:47" ht="12" customHeight="1" x14ac:dyDescent="0.3">
      <c r="A635" s="87" t="s">
        <v>47</v>
      </c>
      <c r="B635" s="88">
        <v>46104</v>
      </c>
      <c r="C635" s="89" t="s">
        <v>48</v>
      </c>
      <c r="D635" s="89" t="s">
        <v>49</v>
      </c>
      <c r="E635" s="189">
        <v>79116041</v>
      </c>
      <c r="F635" s="182" t="s">
        <v>1920</v>
      </c>
      <c r="G635" s="90">
        <v>15358781854</v>
      </c>
      <c r="H635" s="91">
        <v>27542</v>
      </c>
      <c r="I635" s="89"/>
      <c r="J635" s="89" t="s">
        <v>51</v>
      </c>
      <c r="K635" s="89" t="s">
        <v>52</v>
      </c>
      <c r="L635" s="89" t="s">
        <v>85</v>
      </c>
      <c r="M635" s="89" t="s">
        <v>1921</v>
      </c>
      <c r="N635" s="89" t="s">
        <v>137</v>
      </c>
      <c r="O635" s="92" t="s">
        <v>1922</v>
      </c>
      <c r="P635" s="93" t="s">
        <v>57</v>
      </c>
      <c r="Q635" s="110" t="s">
        <v>58</v>
      </c>
      <c r="R635" s="94">
        <v>46118</v>
      </c>
      <c r="S635" s="95"/>
      <c r="T635" s="95" t="s">
        <v>59</v>
      </c>
      <c r="U635" s="95" t="s">
        <v>60</v>
      </c>
      <c r="V635" s="91">
        <v>46118</v>
      </c>
      <c r="W635" s="91" t="s">
        <v>432</v>
      </c>
      <c r="X635" s="91" t="s">
        <v>432</v>
      </c>
      <c r="Y635" s="96"/>
      <c r="Z635" s="89" t="s">
        <v>62</v>
      </c>
      <c r="AA635" s="95"/>
      <c r="AB635" s="95" t="s">
        <v>63</v>
      </c>
      <c r="AC635" s="95" t="s">
        <v>63</v>
      </c>
      <c r="AD635" s="95" t="s">
        <v>63</v>
      </c>
      <c r="AE635" s="95" t="s">
        <v>63</v>
      </c>
      <c r="AF635" s="95" t="s">
        <v>63</v>
      </c>
      <c r="AG635" s="194"/>
      <c r="AH635" s="95" t="s">
        <v>63</v>
      </c>
      <c r="AI635" s="97"/>
      <c r="AJ635" s="97" t="s">
        <v>65</v>
      </c>
      <c r="AK635" s="97" t="s">
        <v>66</v>
      </c>
      <c r="AL635" s="45" t="s">
        <v>67</v>
      </c>
      <c r="AM635" s="160" t="str">
        <f>MONTH(B635)&amp;"/"&amp;YEAR(B635)</f>
        <v>3/2026</v>
      </c>
      <c r="AN635" s="45">
        <f>WEEKNUM(B635)-WEEKNUM(EOMONTH(B635,-1)+1)+1</f>
        <v>4</v>
      </c>
      <c r="AO635" s="45" t="str">
        <f>MONTH(R635)&amp;"/"&amp;YEAR(R635)</f>
        <v>4/2026</v>
      </c>
      <c r="AP635" s="45">
        <f>WEEKNUM(R635)-WEEKNUM(EOMONTH(R635,-1)+1)+1</f>
        <v>2</v>
      </c>
      <c r="AQ635" s="45">
        <f>IF(AU635="S",IF(Q635="1. Aceitou o programa",R635-B635,0),0)</f>
        <v>14</v>
      </c>
      <c r="AR635" s="45">
        <f>IF(AU635="S",IF(AND(S635&lt;&gt;"",R635&lt;&gt;""),S635-R635,0),0)</f>
        <v>0</v>
      </c>
      <c r="AS635" s="45">
        <f>IF(AU635="S",IF(Q635="1. Aceitou o programa",IF(OR(X635="Não se Aplica",X635=""),IF(OR(W635="Não se Aplica",W635=""),0,W635-V635),AVERAGE(X635-W635,W635-V635)),0),0)</f>
        <v>0</v>
      </c>
      <c r="AT635" s="45">
        <f>IF(AU635="S",IF(AND(Q635="1. Aceitou o programa",AB635="Realizada"),IFERROR(IF(AA635="",0,AA635-R635),0),0),0)</f>
        <v>0</v>
      </c>
      <c r="AU635" s="45" t="str">
        <f>_xlfn.XLOOKUP(U635,'Lista Suspensa'!$AA$20:$AA$23,'Lista Suspensa'!$AB$20:$AB$23,"N/A")</f>
        <v>S</v>
      </c>
    </row>
    <row r="636" spans="1:47" ht="12" customHeight="1" x14ac:dyDescent="0.3">
      <c r="A636" s="87" t="s">
        <v>47</v>
      </c>
      <c r="B636" s="88">
        <v>46104</v>
      </c>
      <c r="C636" s="89" t="s">
        <v>48</v>
      </c>
      <c r="D636" s="89" t="s">
        <v>49</v>
      </c>
      <c r="E636" s="189">
        <v>85606388</v>
      </c>
      <c r="F636" s="182" t="s">
        <v>1923</v>
      </c>
      <c r="G636" s="90">
        <v>25267131881</v>
      </c>
      <c r="H636" s="91">
        <v>28183</v>
      </c>
      <c r="I636" s="89"/>
      <c r="J636" s="89" t="s">
        <v>51</v>
      </c>
      <c r="K636" s="89" t="s">
        <v>52</v>
      </c>
      <c r="L636" s="89" t="s">
        <v>381</v>
      </c>
      <c r="M636" s="89" t="s">
        <v>1924</v>
      </c>
      <c r="N636" s="89" t="s">
        <v>137</v>
      </c>
      <c r="O636" s="92" t="s">
        <v>1925</v>
      </c>
      <c r="P636" s="93" t="s">
        <v>57</v>
      </c>
      <c r="Q636" s="110" t="s">
        <v>58</v>
      </c>
      <c r="R636" s="94">
        <v>46118</v>
      </c>
      <c r="S636" s="95"/>
      <c r="T636" s="95" t="s">
        <v>59</v>
      </c>
      <c r="U636" s="95" t="s">
        <v>60</v>
      </c>
      <c r="V636" s="91">
        <v>46118</v>
      </c>
      <c r="W636" s="91">
        <v>46142</v>
      </c>
      <c r="X636" s="91"/>
      <c r="Y636" s="96"/>
      <c r="Z636" s="89" t="s">
        <v>62</v>
      </c>
      <c r="AA636" s="95"/>
      <c r="AB636" s="95" t="s">
        <v>63</v>
      </c>
      <c r="AC636" s="95" t="s">
        <v>63</v>
      </c>
      <c r="AD636" s="95" t="s">
        <v>63</v>
      </c>
      <c r="AE636" s="95" t="s">
        <v>63</v>
      </c>
      <c r="AF636" s="95" t="s">
        <v>63</v>
      </c>
      <c r="AG636" s="194"/>
      <c r="AH636" s="95" t="s">
        <v>63</v>
      </c>
      <c r="AI636" s="97"/>
      <c r="AJ636" s="97" t="s">
        <v>65</v>
      </c>
      <c r="AK636" s="97" t="s">
        <v>66</v>
      </c>
      <c r="AL636" s="45" t="s">
        <v>67</v>
      </c>
      <c r="AM636" s="160" t="str">
        <f>MONTH(B636)&amp;"/"&amp;YEAR(B636)</f>
        <v>3/2026</v>
      </c>
      <c r="AN636" s="45">
        <f>WEEKNUM(B636)-WEEKNUM(EOMONTH(B636,-1)+1)+1</f>
        <v>4</v>
      </c>
      <c r="AO636" s="45" t="str">
        <f>MONTH(R636)&amp;"/"&amp;YEAR(R636)</f>
        <v>4/2026</v>
      </c>
      <c r="AP636" s="45">
        <f>WEEKNUM(R636)-WEEKNUM(EOMONTH(R636,-1)+1)+1</f>
        <v>2</v>
      </c>
      <c r="AQ636" s="45">
        <f>IF(AU636="S",IF(Q636="1. Aceitou o programa",R636-B636,0),0)</f>
        <v>14</v>
      </c>
      <c r="AR636" s="45">
        <f>IF(AU636="S",IF(AND(S636&lt;&gt;"",R636&lt;&gt;""),S636-R636,0),0)</f>
        <v>0</v>
      </c>
      <c r="AS636" s="45">
        <f>IF(AU636="S",IF(Q636="1. Aceitou o programa",IF(OR(X636="Não se Aplica",X636=""),IF(OR(W636="Não se Aplica",W636=""),0,W636-V636),AVERAGE(X636-W636,W636-V636)),0),0)</f>
        <v>24</v>
      </c>
      <c r="AT636" s="45">
        <f>IF(AU636="S",IF(AND(Q636="1. Aceitou o programa",AB636="Realizada"),IFERROR(IF(AA636="",0,AA636-R636),0),0),0)</f>
        <v>0</v>
      </c>
      <c r="AU636" s="45" t="str">
        <f>_xlfn.XLOOKUP(U636,'Lista Suspensa'!$AA$20:$AA$23,'Lista Suspensa'!$AB$20:$AB$23,"N/A")</f>
        <v>S</v>
      </c>
    </row>
    <row r="637" spans="1:47" ht="12" customHeight="1" x14ac:dyDescent="0.3">
      <c r="A637" s="87" t="s">
        <v>47</v>
      </c>
      <c r="B637" s="88">
        <v>46104</v>
      </c>
      <c r="C637" s="89" t="s">
        <v>48</v>
      </c>
      <c r="D637" s="89" t="s">
        <v>49</v>
      </c>
      <c r="E637" s="189">
        <v>79265647</v>
      </c>
      <c r="F637" s="182" t="s">
        <v>1926</v>
      </c>
      <c r="G637" s="90">
        <v>15558853816</v>
      </c>
      <c r="H637" s="91">
        <v>27254</v>
      </c>
      <c r="I637" s="89"/>
      <c r="J637" s="89" t="s">
        <v>84</v>
      </c>
      <c r="K637" s="89" t="s">
        <v>52</v>
      </c>
      <c r="L637" s="89" t="s">
        <v>85</v>
      </c>
      <c r="M637" s="89" t="s">
        <v>1927</v>
      </c>
      <c r="N637" s="89" t="s">
        <v>137</v>
      </c>
      <c r="O637" s="92" t="s">
        <v>1928</v>
      </c>
      <c r="P637" s="93" t="s">
        <v>57</v>
      </c>
      <c r="Q637" s="110" t="s">
        <v>58</v>
      </c>
      <c r="R637" s="94">
        <v>46118</v>
      </c>
      <c r="S637" s="95"/>
      <c r="T637" s="95" t="s">
        <v>59</v>
      </c>
      <c r="U637" s="95" t="s">
        <v>60</v>
      </c>
      <c r="V637" s="91">
        <v>46118</v>
      </c>
      <c r="W637" s="91">
        <v>46142</v>
      </c>
      <c r="X637" s="91"/>
      <c r="Y637" s="96"/>
      <c r="Z637" s="89" t="s">
        <v>62</v>
      </c>
      <c r="AA637" s="95"/>
      <c r="AB637" s="95" t="s">
        <v>63</v>
      </c>
      <c r="AC637" s="95" t="s">
        <v>63</v>
      </c>
      <c r="AD637" s="95" t="s">
        <v>63</v>
      </c>
      <c r="AE637" s="95" t="s">
        <v>63</v>
      </c>
      <c r="AF637" s="95" t="s">
        <v>63</v>
      </c>
      <c r="AG637" s="194"/>
      <c r="AH637" s="95" t="s">
        <v>63</v>
      </c>
      <c r="AI637" s="97"/>
      <c r="AJ637" s="97" t="s">
        <v>65</v>
      </c>
      <c r="AK637" s="97" t="s">
        <v>66</v>
      </c>
      <c r="AL637" s="45" t="s">
        <v>67</v>
      </c>
      <c r="AM637" s="160" t="str">
        <f>MONTH(B637)&amp;"/"&amp;YEAR(B637)</f>
        <v>3/2026</v>
      </c>
      <c r="AN637" s="45">
        <f>WEEKNUM(B637)-WEEKNUM(EOMONTH(B637,-1)+1)+1</f>
        <v>4</v>
      </c>
      <c r="AO637" s="45" t="str">
        <f>MONTH(R637)&amp;"/"&amp;YEAR(R637)</f>
        <v>4/2026</v>
      </c>
      <c r="AP637" s="45">
        <f>WEEKNUM(R637)-WEEKNUM(EOMONTH(R637,-1)+1)+1</f>
        <v>2</v>
      </c>
      <c r="AQ637" s="45">
        <f>IF(AU637="S",IF(Q637="1. Aceitou o programa",R637-B637,0),0)</f>
        <v>14</v>
      </c>
      <c r="AR637" s="45">
        <f>IF(AU637="S",IF(AND(S637&lt;&gt;"",R637&lt;&gt;""),S637-R637,0),0)</f>
        <v>0</v>
      </c>
      <c r="AS637" s="45">
        <f>IF(AU637="S",IF(Q637="1. Aceitou o programa",IF(OR(X637="Não se Aplica",X637=""),IF(OR(W637="Não se Aplica",W637=""),0,W637-V637),AVERAGE(X637-W637,W637-V637)),0),0)</f>
        <v>24</v>
      </c>
      <c r="AT637" s="45">
        <f>IF(AU637="S",IF(AND(Q637="1. Aceitou o programa",AB637="Realizada"),IFERROR(IF(AA637="",0,AA637-R637),0),0),0)</f>
        <v>0</v>
      </c>
      <c r="AU637" s="45" t="str">
        <f>_xlfn.XLOOKUP(U637,'Lista Suspensa'!$AA$20:$AA$23,'Lista Suspensa'!$AB$20:$AB$23,"N/A")</f>
        <v>S</v>
      </c>
    </row>
    <row r="638" spans="1:47" ht="12" customHeight="1" x14ac:dyDescent="0.3">
      <c r="A638" s="87" t="s">
        <v>47</v>
      </c>
      <c r="B638" s="88">
        <v>46104</v>
      </c>
      <c r="C638" s="89" t="s">
        <v>48</v>
      </c>
      <c r="D638" s="89" t="s">
        <v>49</v>
      </c>
      <c r="E638" s="189">
        <v>79274206</v>
      </c>
      <c r="F638" s="182" t="s">
        <v>1929</v>
      </c>
      <c r="G638" s="90">
        <v>62476238449</v>
      </c>
      <c r="H638" s="91">
        <v>26158</v>
      </c>
      <c r="I638" s="89"/>
      <c r="J638" s="89" t="s">
        <v>51</v>
      </c>
      <c r="K638" s="89" t="s">
        <v>52</v>
      </c>
      <c r="L638" s="89" t="s">
        <v>53</v>
      </c>
      <c r="M638" s="89" t="s">
        <v>1930</v>
      </c>
      <c r="N638" s="89" t="s">
        <v>137</v>
      </c>
      <c r="O638" s="92" t="s">
        <v>1931</v>
      </c>
      <c r="P638" s="93" t="s">
        <v>57</v>
      </c>
      <c r="Q638" s="110" t="s">
        <v>58</v>
      </c>
      <c r="R638" s="94">
        <v>46118</v>
      </c>
      <c r="S638" s="95"/>
      <c r="T638" s="95" t="s">
        <v>59</v>
      </c>
      <c r="U638" s="95" t="s">
        <v>60</v>
      </c>
      <c r="V638" s="91">
        <v>46118</v>
      </c>
      <c r="W638" s="91">
        <v>46142</v>
      </c>
      <c r="X638" s="91"/>
      <c r="Y638" s="96"/>
      <c r="Z638" s="89" t="s">
        <v>62</v>
      </c>
      <c r="AA638" s="95"/>
      <c r="AB638" s="95" t="s">
        <v>63</v>
      </c>
      <c r="AC638" s="95" t="s">
        <v>63</v>
      </c>
      <c r="AD638" s="95" t="s">
        <v>63</v>
      </c>
      <c r="AE638" s="95" t="s">
        <v>63</v>
      </c>
      <c r="AF638" s="95" t="s">
        <v>63</v>
      </c>
      <c r="AG638" s="194"/>
      <c r="AH638" s="95" t="s">
        <v>63</v>
      </c>
      <c r="AI638" s="97"/>
      <c r="AJ638" s="97" t="s">
        <v>65</v>
      </c>
      <c r="AK638" s="97" t="s">
        <v>66</v>
      </c>
      <c r="AL638" s="45" t="s">
        <v>67</v>
      </c>
      <c r="AM638" s="160" t="str">
        <f>MONTH(B638)&amp;"/"&amp;YEAR(B638)</f>
        <v>3/2026</v>
      </c>
      <c r="AN638" s="45">
        <f>WEEKNUM(B638)-WEEKNUM(EOMONTH(B638,-1)+1)+1</f>
        <v>4</v>
      </c>
      <c r="AO638" s="45" t="str">
        <f>MONTH(R638)&amp;"/"&amp;YEAR(R638)</f>
        <v>4/2026</v>
      </c>
      <c r="AP638" s="45">
        <f>WEEKNUM(R638)-WEEKNUM(EOMONTH(R638,-1)+1)+1</f>
        <v>2</v>
      </c>
      <c r="AQ638" s="45">
        <f>IF(AU638="S",IF(Q638="1. Aceitou o programa",R638-B638,0),0)</f>
        <v>14</v>
      </c>
      <c r="AR638" s="45">
        <f>IF(AU638="S",IF(AND(S638&lt;&gt;"",R638&lt;&gt;""),S638-R638,0),0)</f>
        <v>0</v>
      </c>
      <c r="AS638" s="45">
        <f>IF(AU638="S",IF(Q638="1. Aceitou o programa",IF(OR(X638="Não se Aplica",X638=""),IF(OR(W638="Não se Aplica",W638=""),0,W638-V638),AVERAGE(X638-W638,W638-V638)),0),0)</f>
        <v>24</v>
      </c>
      <c r="AT638" s="45">
        <f>IF(AU638="S",IF(AND(Q638="1. Aceitou o programa",AB638="Realizada"),IFERROR(IF(AA638="",0,AA638-R638),0),0),0)</f>
        <v>0</v>
      </c>
      <c r="AU638" s="45" t="str">
        <f>_xlfn.XLOOKUP(U638,'Lista Suspensa'!$AA$20:$AA$23,'Lista Suspensa'!$AB$20:$AB$23,"N/A")</f>
        <v>S</v>
      </c>
    </row>
    <row r="639" spans="1:47" ht="12" customHeight="1" x14ac:dyDescent="0.3">
      <c r="A639" s="87" t="s">
        <v>47</v>
      </c>
      <c r="B639" s="88">
        <v>46104</v>
      </c>
      <c r="C639" s="89" t="s">
        <v>48</v>
      </c>
      <c r="D639" s="89" t="s">
        <v>49</v>
      </c>
      <c r="E639" s="189">
        <v>79291923</v>
      </c>
      <c r="F639" s="182" t="s">
        <v>1932</v>
      </c>
      <c r="G639" s="90">
        <v>5330016762</v>
      </c>
      <c r="H639" s="91">
        <v>30285</v>
      </c>
      <c r="I639" s="89"/>
      <c r="J639" s="89" t="s">
        <v>84</v>
      </c>
      <c r="K639" s="89" t="s">
        <v>76</v>
      </c>
      <c r="L639" s="89" t="s">
        <v>95</v>
      </c>
      <c r="M639" s="89" t="s">
        <v>1561</v>
      </c>
      <c r="N639" s="89" t="s">
        <v>137</v>
      </c>
      <c r="O639" s="92" t="s">
        <v>1933</v>
      </c>
      <c r="P639" s="93" t="s">
        <v>57</v>
      </c>
      <c r="Q639" s="110" t="s">
        <v>58</v>
      </c>
      <c r="R639" s="94">
        <v>46118</v>
      </c>
      <c r="S639" s="95"/>
      <c r="T639" s="95" t="s">
        <v>59</v>
      </c>
      <c r="U639" s="95" t="s">
        <v>60</v>
      </c>
      <c r="V639" s="91">
        <v>46118</v>
      </c>
      <c r="W639" s="91" t="s">
        <v>432</v>
      </c>
      <c r="X639" s="91" t="s">
        <v>432</v>
      </c>
      <c r="Y639" s="96"/>
      <c r="Z639" s="89" t="s">
        <v>62</v>
      </c>
      <c r="AA639" s="95"/>
      <c r="AB639" s="95" t="s">
        <v>63</v>
      </c>
      <c r="AC639" s="95" t="s">
        <v>63</v>
      </c>
      <c r="AD639" s="95" t="s">
        <v>63</v>
      </c>
      <c r="AE639" s="95" t="s">
        <v>63</v>
      </c>
      <c r="AF639" s="95" t="s">
        <v>63</v>
      </c>
      <c r="AG639" s="194"/>
      <c r="AH639" s="95" t="s">
        <v>63</v>
      </c>
      <c r="AI639" s="97"/>
      <c r="AJ639" s="97" t="s">
        <v>65</v>
      </c>
      <c r="AK639" s="97" t="s">
        <v>66</v>
      </c>
      <c r="AL639" s="45" t="s">
        <v>67</v>
      </c>
      <c r="AM639" s="160" t="str">
        <f>MONTH(B639)&amp;"/"&amp;YEAR(B639)</f>
        <v>3/2026</v>
      </c>
      <c r="AN639" s="45">
        <f>WEEKNUM(B639)-WEEKNUM(EOMONTH(B639,-1)+1)+1</f>
        <v>4</v>
      </c>
      <c r="AO639" s="45" t="str">
        <f>MONTH(R639)&amp;"/"&amp;YEAR(R639)</f>
        <v>4/2026</v>
      </c>
      <c r="AP639" s="45">
        <f>WEEKNUM(R639)-WEEKNUM(EOMONTH(R639,-1)+1)+1</f>
        <v>2</v>
      </c>
      <c r="AQ639" s="45">
        <f>IF(AU639="S",IF(Q639="1. Aceitou o programa",R639-B639,0),0)</f>
        <v>14</v>
      </c>
      <c r="AR639" s="45">
        <f>IF(AU639="S",IF(AND(S639&lt;&gt;"",R639&lt;&gt;""),S639-R639,0),0)</f>
        <v>0</v>
      </c>
      <c r="AS639" s="45">
        <f>IF(AU639="S",IF(Q639="1. Aceitou o programa",IF(OR(X639="Não se Aplica",X639=""),IF(OR(W639="Não se Aplica",W639=""),0,W639-V639),AVERAGE(X639-W639,W639-V639)),0),0)</f>
        <v>0</v>
      </c>
      <c r="AT639" s="45">
        <f>IF(AU639="S",IF(AND(Q639="1. Aceitou o programa",AB639="Realizada"),IFERROR(IF(AA639="",0,AA639-R639),0),0),0)</f>
        <v>0</v>
      </c>
      <c r="AU639" s="45" t="str">
        <f>_xlfn.XLOOKUP(U639,'Lista Suspensa'!$AA$20:$AA$23,'Lista Suspensa'!$AB$20:$AB$23,"N/A")</f>
        <v>S</v>
      </c>
    </row>
    <row r="640" spans="1:47" ht="12" customHeight="1" x14ac:dyDescent="0.3">
      <c r="A640" s="87" t="s">
        <v>47</v>
      </c>
      <c r="B640" s="88">
        <v>46104</v>
      </c>
      <c r="C640" s="89" t="s">
        <v>48</v>
      </c>
      <c r="D640" s="89" t="s">
        <v>49</v>
      </c>
      <c r="E640" s="189">
        <v>79311948</v>
      </c>
      <c r="F640" s="182" t="s">
        <v>1934</v>
      </c>
      <c r="G640" s="90">
        <v>27685795809</v>
      </c>
      <c r="H640" s="91">
        <v>28850</v>
      </c>
      <c r="I640" s="89"/>
      <c r="J640" s="89" t="s">
        <v>51</v>
      </c>
      <c r="K640" s="89" t="s">
        <v>52</v>
      </c>
      <c r="L640" s="89" t="s">
        <v>53</v>
      </c>
      <c r="M640" s="89" t="s">
        <v>334</v>
      </c>
      <c r="N640" s="89" t="s">
        <v>137</v>
      </c>
      <c r="O640" s="92" t="s">
        <v>1935</v>
      </c>
      <c r="P640" s="93" t="s">
        <v>57</v>
      </c>
      <c r="Q640" s="110" t="s">
        <v>58</v>
      </c>
      <c r="R640" s="94">
        <v>46118</v>
      </c>
      <c r="S640" s="95"/>
      <c r="T640" s="95" t="s">
        <v>59</v>
      </c>
      <c r="U640" s="95" t="s">
        <v>60</v>
      </c>
      <c r="V640" s="91">
        <v>46118</v>
      </c>
      <c r="W640" s="91" t="s">
        <v>432</v>
      </c>
      <c r="X640" s="91" t="s">
        <v>432</v>
      </c>
      <c r="Y640" s="96"/>
      <c r="Z640" s="89" t="s">
        <v>62</v>
      </c>
      <c r="AA640" s="95"/>
      <c r="AB640" s="95" t="s">
        <v>63</v>
      </c>
      <c r="AC640" s="95" t="s">
        <v>63</v>
      </c>
      <c r="AD640" s="95" t="s">
        <v>63</v>
      </c>
      <c r="AE640" s="95" t="s">
        <v>63</v>
      </c>
      <c r="AF640" s="95" t="s">
        <v>63</v>
      </c>
      <c r="AG640" s="194"/>
      <c r="AH640" s="95" t="s">
        <v>63</v>
      </c>
      <c r="AI640" s="97"/>
      <c r="AJ640" s="97" t="s">
        <v>65</v>
      </c>
      <c r="AK640" s="97" t="s">
        <v>66</v>
      </c>
      <c r="AL640" s="45" t="s">
        <v>67</v>
      </c>
      <c r="AM640" s="160" t="str">
        <f>MONTH(B640)&amp;"/"&amp;YEAR(B640)</f>
        <v>3/2026</v>
      </c>
      <c r="AN640" s="45">
        <f>WEEKNUM(B640)-WEEKNUM(EOMONTH(B640,-1)+1)+1</f>
        <v>4</v>
      </c>
      <c r="AO640" s="45" t="str">
        <f>MONTH(R640)&amp;"/"&amp;YEAR(R640)</f>
        <v>4/2026</v>
      </c>
      <c r="AP640" s="45">
        <f>WEEKNUM(R640)-WEEKNUM(EOMONTH(R640,-1)+1)+1</f>
        <v>2</v>
      </c>
      <c r="AQ640" s="45">
        <f>IF(AU640="S",IF(Q640="1. Aceitou o programa",R640-B640,0),0)</f>
        <v>14</v>
      </c>
      <c r="AR640" s="45">
        <f>IF(AU640="S",IF(AND(S640&lt;&gt;"",R640&lt;&gt;""),S640-R640,0),0)</f>
        <v>0</v>
      </c>
      <c r="AS640" s="45">
        <f>IF(AU640="S",IF(Q640="1. Aceitou o programa",IF(OR(X640="Não se Aplica",X640=""),IF(OR(W640="Não se Aplica",W640=""),0,W640-V640),AVERAGE(X640-W640,W640-V640)),0),0)</f>
        <v>0</v>
      </c>
      <c r="AT640" s="45">
        <f>IF(AU640="S",IF(AND(Q640="1. Aceitou o programa",AB640="Realizada"),IFERROR(IF(AA640="",0,AA640-R640),0),0),0)</f>
        <v>0</v>
      </c>
      <c r="AU640" s="45" t="str">
        <f>_xlfn.XLOOKUP(U640,'Lista Suspensa'!$AA$20:$AA$23,'Lista Suspensa'!$AB$20:$AB$23,"N/A")</f>
        <v>S</v>
      </c>
    </row>
    <row r="641" spans="1:47" ht="12" customHeight="1" x14ac:dyDescent="0.3">
      <c r="A641" s="87" t="s">
        <v>47</v>
      </c>
      <c r="B641" s="88">
        <v>46104</v>
      </c>
      <c r="C641" s="89" t="s">
        <v>48</v>
      </c>
      <c r="D641" s="89" t="s">
        <v>49</v>
      </c>
      <c r="E641" s="189">
        <v>79312243</v>
      </c>
      <c r="F641" s="182" t="s">
        <v>1936</v>
      </c>
      <c r="G641" s="90">
        <v>43123331814</v>
      </c>
      <c r="H641" s="91">
        <v>39854</v>
      </c>
      <c r="I641" s="89"/>
      <c r="J641" s="89" t="s">
        <v>84</v>
      </c>
      <c r="K641" s="89" t="s">
        <v>52</v>
      </c>
      <c r="L641" s="89" t="s">
        <v>85</v>
      </c>
      <c r="M641" s="89" t="s">
        <v>1937</v>
      </c>
      <c r="N641" s="89" t="s">
        <v>449</v>
      </c>
      <c r="O641" s="92" t="s">
        <v>1938</v>
      </c>
      <c r="P641" s="93" t="s">
        <v>57</v>
      </c>
      <c r="Q641" s="110" t="s">
        <v>58</v>
      </c>
      <c r="R641" s="94">
        <v>46118</v>
      </c>
      <c r="S641" s="95"/>
      <c r="T641" s="95" t="s">
        <v>59</v>
      </c>
      <c r="U641" s="95" t="s">
        <v>60</v>
      </c>
      <c r="V641" s="91">
        <v>46118</v>
      </c>
      <c r="W641" s="91" t="s">
        <v>432</v>
      </c>
      <c r="X641" s="91" t="s">
        <v>432</v>
      </c>
      <c r="Y641" s="96"/>
      <c r="Z641" s="89" t="s">
        <v>62</v>
      </c>
      <c r="AA641" s="95"/>
      <c r="AB641" s="95" t="s">
        <v>63</v>
      </c>
      <c r="AC641" s="95" t="s">
        <v>63</v>
      </c>
      <c r="AD641" s="95" t="s">
        <v>63</v>
      </c>
      <c r="AE641" s="95" t="s">
        <v>63</v>
      </c>
      <c r="AF641" s="95" t="s">
        <v>63</v>
      </c>
      <c r="AG641" s="194"/>
      <c r="AH641" s="95" t="s">
        <v>63</v>
      </c>
      <c r="AI641" s="97"/>
      <c r="AJ641" s="97" t="s">
        <v>65</v>
      </c>
      <c r="AK641" s="97" t="s">
        <v>66</v>
      </c>
      <c r="AL641" s="45" t="s">
        <v>67</v>
      </c>
      <c r="AM641" s="160" t="str">
        <f>MONTH(B641)&amp;"/"&amp;YEAR(B641)</f>
        <v>3/2026</v>
      </c>
      <c r="AN641" s="45">
        <f>WEEKNUM(B641)-WEEKNUM(EOMONTH(B641,-1)+1)+1</f>
        <v>4</v>
      </c>
      <c r="AO641" s="45" t="str">
        <f>MONTH(R641)&amp;"/"&amp;YEAR(R641)</f>
        <v>4/2026</v>
      </c>
      <c r="AP641" s="45">
        <f>WEEKNUM(R641)-WEEKNUM(EOMONTH(R641,-1)+1)+1</f>
        <v>2</v>
      </c>
      <c r="AQ641" s="45">
        <f>IF(AU641="S",IF(Q641="1. Aceitou o programa",R641-B641,0),0)</f>
        <v>14</v>
      </c>
      <c r="AR641" s="45">
        <f>IF(AU641="S",IF(AND(S641&lt;&gt;"",R641&lt;&gt;""),S641-R641,0),0)</f>
        <v>0</v>
      </c>
      <c r="AS641" s="45">
        <f>IF(AU641="S",IF(Q641="1. Aceitou o programa",IF(OR(X641="Não se Aplica",X641=""),IF(OR(W641="Não se Aplica",W641=""),0,W641-V641),AVERAGE(X641-W641,W641-V641)),0),0)</f>
        <v>0</v>
      </c>
      <c r="AT641" s="45">
        <f>IF(AU641="S",IF(AND(Q641="1. Aceitou o programa",AB641="Realizada"),IFERROR(IF(AA641="",0,AA641-R641),0),0),0)</f>
        <v>0</v>
      </c>
      <c r="AU641" s="45" t="str">
        <f>_xlfn.XLOOKUP(U641,'Lista Suspensa'!$AA$20:$AA$23,'Lista Suspensa'!$AB$20:$AB$23,"N/A")</f>
        <v>S</v>
      </c>
    </row>
    <row r="642" spans="1:47" ht="12" customHeight="1" x14ac:dyDescent="0.3">
      <c r="A642" s="87" t="s">
        <v>47</v>
      </c>
      <c r="B642" s="88">
        <v>46104</v>
      </c>
      <c r="C642" s="89" t="s">
        <v>48</v>
      </c>
      <c r="D642" s="89" t="s">
        <v>49</v>
      </c>
      <c r="E642" s="189">
        <v>83512585</v>
      </c>
      <c r="F642" s="182" t="s">
        <v>1939</v>
      </c>
      <c r="G642" s="90">
        <v>8657435764</v>
      </c>
      <c r="H642" s="91">
        <v>29575</v>
      </c>
      <c r="I642" s="89"/>
      <c r="J642" s="89" t="s">
        <v>84</v>
      </c>
      <c r="K642" s="89" t="s">
        <v>76</v>
      </c>
      <c r="L642" s="89" t="s">
        <v>303</v>
      </c>
      <c r="M642" s="89" t="s">
        <v>54</v>
      </c>
      <c r="N642" s="89" t="s">
        <v>137</v>
      </c>
      <c r="O642" s="92" t="s">
        <v>1940</v>
      </c>
      <c r="P642" s="93" t="s">
        <v>57</v>
      </c>
      <c r="Q642" s="110" t="s">
        <v>58</v>
      </c>
      <c r="R642" s="94">
        <v>46118</v>
      </c>
      <c r="S642" s="95"/>
      <c r="T642" s="95" t="s">
        <v>59</v>
      </c>
      <c r="U642" s="95" t="s">
        <v>60</v>
      </c>
      <c r="V642" s="91">
        <v>46118</v>
      </c>
      <c r="W642" s="91" t="s">
        <v>432</v>
      </c>
      <c r="X642" s="91" t="s">
        <v>432</v>
      </c>
      <c r="Y642" s="96"/>
      <c r="Z642" s="89" t="s">
        <v>62</v>
      </c>
      <c r="AA642" s="95"/>
      <c r="AB642" s="95" t="s">
        <v>63</v>
      </c>
      <c r="AC642" s="95" t="s">
        <v>63</v>
      </c>
      <c r="AD642" s="95" t="s">
        <v>63</v>
      </c>
      <c r="AE642" s="95" t="s">
        <v>63</v>
      </c>
      <c r="AF642" s="95" t="s">
        <v>63</v>
      </c>
      <c r="AG642" s="194"/>
      <c r="AH642" s="95" t="s">
        <v>63</v>
      </c>
      <c r="AI642" s="97"/>
      <c r="AJ642" s="97" t="s">
        <v>65</v>
      </c>
      <c r="AK642" s="97" t="s">
        <v>66</v>
      </c>
      <c r="AL642" s="45" t="s">
        <v>67</v>
      </c>
      <c r="AM642" s="160" t="str">
        <f>MONTH(B642)&amp;"/"&amp;YEAR(B642)</f>
        <v>3/2026</v>
      </c>
      <c r="AN642" s="45">
        <f>WEEKNUM(B642)-WEEKNUM(EOMONTH(B642,-1)+1)+1</f>
        <v>4</v>
      </c>
      <c r="AO642" s="45" t="str">
        <f>MONTH(R642)&amp;"/"&amp;YEAR(R642)</f>
        <v>4/2026</v>
      </c>
      <c r="AP642" s="45">
        <f>WEEKNUM(R642)-WEEKNUM(EOMONTH(R642,-1)+1)+1</f>
        <v>2</v>
      </c>
      <c r="AQ642" s="45">
        <f>IF(AU642="S",IF(Q642="1. Aceitou o programa",R642-B642,0),0)</f>
        <v>14</v>
      </c>
      <c r="AR642" s="45">
        <f>IF(AU642="S",IF(AND(S642&lt;&gt;"",R642&lt;&gt;""),S642-R642,0),0)</f>
        <v>0</v>
      </c>
      <c r="AS642" s="45">
        <f>IF(AU642="S",IF(Q642="1. Aceitou o programa",IF(OR(X642="Não se Aplica",X642=""),IF(OR(W642="Não se Aplica",W642=""),0,W642-V642),AVERAGE(X642-W642,W642-V642)),0),0)</f>
        <v>0</v>
      </c>
      <c r="AT642" s="45">
        <f>IF(AU642="S",IF(AND(Q642="1. Aceitou o programa",AB642="Realizada"),IFERROR(IF(AA642="",0,AA642-R642),0),0),0)</f>
        <v>0</v>
      </c>
      <c r="AU642" s="45" t="str">
        <f>_xlfn.XLOOKUP(U642,'Lista Suspensa'!$AA$20:$AA$23,'Lista Suspensa'!$AB$20:$AB$23,"N/A")</f>
        <v>S</v>
      </c>
    </row>
    <row r="643" spans="1:47" ht="12" customHeight="1" x14ac:dyDescent="0.3">
      <c r="A643" s="87" t="s">
        <v>47</v>
      </c>
      <c r="B643" s="88">
        <v>46104</v>
      </c>
      <c r="C643" s="89" t="s">
        <v>48</v>
      </c>
      <c r="D643" s="89" t="s">
        <v>49</v>
      </c>
      <c r="E643" s="189">
        <v>79403263</v>
      </c>
      <c r="F643" s="182" t="s">
        <v>1941</v>
      </c>
      <c r="G643" s="90">
        <v>44404680805</v>
      </c>
      <c r="H643" s="91">
        <v>39952</v>
      </c>
      <c r="I643" s="89"/>
      <c r="J643" s="89" t="s">
        <v>84</v>
      </c>
      <c r="K643" s="89" t="s">
        <v>52</v>
      </c>
      <c r="L643" s="89" t="s">
        <v>85</v>
      </c>
      <c r="M643" s="89" t="s">
        <v>1942</v>
      </c>
      <c r="N643" s="89" t="s">
        <v>137</v>
      </c>
      <c r="O643" s="92" t="s">
        <v>1943</v>
      </c>
      <c r="P643" s="93" t="s">
        <v>57</v>
      </c>
      <c r="Q643" s="110" t="s">
        <v>58</v>
      </c>
      <c r="R643" s="94">
        <v>46118</v>
      </c>
      <c r="S643" s="95"/>
      <c r="T643" s="95" t="s">
        <v>59</v>
      </c>
      <c r="U643" s="95" t="s">
        <v>60</v>
      </c>
      <c r="V643" s="91">
        <v>46118</v>
      </c>
      <c r="W643" s="91" t="s">
        <v>432</v>
      </c>
      <c r="X643" s="91" t="s">
        <v>432</v>
      </c>
      <c r="Y643" s="96"/>
      <c r="Z643" s="89" t="s">
        <v>62</v>
      </c>
      <c r="AA643" s="95"/>
      <c r="AB643" s="95" t="s">
        <v>63</v>
      </c>
      <c r="AC643" s="95" t="s">
        <v>63</v>
      </c>
      <c r="AD643" s="95" t="s">
        <v>63</v>
      </c>
      <c r="AE643" s="95" t="s">
        <v>63</v>
      </c>
      <c r="AF643" s="95" t="s">
        <v>63</v>
      </c>
      <c r="AG643" s="194"/>
      <c r="AH643" s="95" t="s">
        <v>63</v>
      </c>
      <c r="AI643" s="97"/>
      <c r="AJ643" s="97" t="s">
        <v>65</v>
      </c>
      <c r="AK643" s="97" t="s">
        <v>66</v>
      </c>
      <c r="AL643" s="45" t="s">
        <v>67</v>
      </c>
      <c r="AM643" s="160" t="str">
        <f>MONTH(B643)&amp;"/"&amp;YEAR(B643)</f>
        <v>3/2026</v>
      </c>
      <c r="AN643" s="45">
        <f>WEEKNUM(B643)-WEEKNUM(EOMONTH(B643,-1)+1)+1</f>
        <v>4</v>
      </c>
      <c r="AO643" s="45" t="str">
        <f>MONTH(R643)&amp;"/"&amp;YEAR(R643)</f>
        <v>4/2026</v>
      </c>
      <c r="AP643" s="45">
        <f>WEEKNUM(R643)-WEEKNUM(EOMONTH(R643,-1)+1)+1</f>
        <v>2</v>
      </c>
      <c r="AQ643" s="45">
        <f>IF(AU643="S",IF(Q643="1. Aceitou o programa",R643-B643,0),0)</f>
        <v>14</v>
      </c>
      <c r="AR643" s="45">
        <f>IF(AU643="S",IF(AND(S643&lt;&gt;"",R643&lt;&gt;""),S643-R643,0),0)</f>
        <v>0</v>
      </c>
      <c r="AS643" s="45">
        <f>IF(AU643="S",IF(Q643="1. Aceitou o programa",IF(OR(X643="Não se Aplica",X643=""),IF(OR(W643="Não se Aplica",W643=""),0,W643-V643),AVERAGE(X643-W643,W643-V643)),0),0)</f>
        <v>0</v>
      </c>
      <c r="AT643" s="45">
        <f>IF(AU643="S",IF(AND(Q643="1. Aceitou o programa",AB643="Realizada"),IFERROR(IF(AA643="",0,AA643-R643),0),0),0)</f>
        <v>0</v>
      </c>
      <c r="AU643" s="45" t="str">
        <f>_xlfn.XLOOKUP(U643,'Lista Suspensa'!$AA$20:$AA$23,'Lista Suspensa'!$AB$20:$AB$23,"N/A")</f>
        <v>S</v>
      </c>
    </row>
    <row r="644" spans="1:47" ht="12" customHeight="1" x14ac:dyDescent="0.3">
      <c r="A644" s="87" t="s">
        <v>47</v>
      </c>
      <c r="B644" s="88">
        <v>46104</v>
      </c>
      <c r="C644" s="89" t="s">
        <v>48</v>
      </c>
      <c r="D644" s="89" t="s">
        <v>49</v>
      </c>
      <c r="E644" s="189">
        <v>79469883</v>
      </c>
      <c r="F644" s="182" t="s">
        <v>1944</v>
      </c>
      <c r="G644" s="90">
        <v>18505941802</v>
      </c>
      <c r="H644" s="91">
        <v>27209</v>
      </c>
      <c r="I644" s="89"/>
      <c r="J644" s="89" t="s">
        <v>51</v>
      </c>
      <c r="K644" s="89" t="s">
        <v>52</v>
      </c>
      <c r="L644" s="89" t="s">
        <v>53</v>
      </c>
      <c r="M644" s="89" t="s">
        <v>1603</v>
      </c>
      <c r="N644" s="89" t="s">
        <v>137</v>
      </c>
      <c r="O644" s="92" t="s">
        <v>1945</v>
      </c>
      <c r="P644" s="93" t="s">
        <v>57</v>
      </c>
      <c r="Q644" s="110" t="s">
        <v>58</v>
      </c>
      <c r="R644" s="94">
        <v>46118</v>
      </c>
      <c r="S644" s="95"/>
      <c r="T644" s="95" t="s">
        <v>59</v>
      </c>
      <c r="U644" s="95" t="s">
        <v>60</v>
      </c>
      <c r="V644" s="91">
        <v>46118</v>
      </c>
      <c r="W644" s="91" t="s">
        <v>432</v>
      </c>
      <c r="X644" s="91" t="s">
        <v>432</v>
      </c>
      <c r="Y644" s="96"/>
      <c r="Z644" s="89" t="s">
        <v>62</v>
      </c>
      <c r="AA644" s="95"/>
      <c r="AB644" s="95" t="s">
        <v>63</v>
      </c>
      <c r="AC644" s="95" t="s">
        <v>63</v>
      </c>
      <c r="AD644" s="95" t="s">
        <v>63</v>
      </c>
      <c r="AE644" s="95" t="s">
        <v>63</v>
      </c>
      <c r="AF644" s="95" t="s">
        <v>63</v>
      </c>
      <c r="AG644" s="194"/>
      <c r="AH644" s="95" t="s">
        <v>63</v>
      </c>
      <c r="AI644" s="97"/>
      <c r="AJ644" s="97" t="s">
        <v>65</v>
      </c>
      <c r="AK644" s="97" t="s">
        <v>66</v>
      </c>
      <c r="AL644" s="45" t="s">
        <v>67</v>
      </c>
      <c r="AM644" s="160" t="str">
        <f>MONTH(B644)&amp;"/"&amp;YEAR(B644)</f>
        <v>3/2026</v>
      </c>
      <c r="AN644" s="45">
        <f>WEEKNUM(B644)-WEEKNUM(EOMONTH(B644,-1)+1)+1</f>
        <v>4</v>
      </c>
      <c r="AO644" s="45" t="str">
        <f>MONTH(R644)&amp;"/"&amp;YEAR(R644)</f>
        <v>4/2026</v>
      </c>
      <c r="AP644" s="45">
        <f>WEEKNUM(R644)-WEEKNUM(EOMONTH(R644,-1)+1)+1</f>
        <v>2</v>
      </c>
      <c r="AQ644" s="45">
        <f>IF(AU644="S",IF(Q644="1. Aceitou o programa",R644-B644,0),0)</f>
        <v>14</v>
      </c>
      <c r="AR644" s="45">
        <f>IF(AU644="S",IF(AND(S644&lt;&gt;"",R644&lt;&gt;""),S644-R644,0),0)</f>
        <v>0</v>
      </c>
      <c r="AS644" s="45">
        <f>IF(AU644="S",IF(Q644="1. Aceitou o programa",IF(OR(X644="Não se Aplica",X644=""),IF(OR(W644="Não se Aplica",W644=""),0,W644-V644),AVERAGE(X644-W644,W644-V644)),0),0)</f>
        <v>0</v>
      </c>
      <c r="AT644" s="45">
        <f>IF(AU644="S",IF(AND(Q644="1. Aceitou o programa",AB644="Realizada"),IFERROR(IF(AA644="",0,AA644-R644),0),0),0)</f>
        <v>0</v>
      </c>
      <c r="AU644" s="45" t="str">
        <f>_xlfn.XLOOKUP(U644,'Lista Suspensa'!$AA$20:$AA$23,'Lista Suspensa'!$AB$20:$AB$23,"N/A")</f>
        <v>S</v>
      </c>
    </row>
    <row r="645" spans="1:47" ht="12" customHeight="1" x14ac:dyDescent="0.3">
      <c r="A645" s="87" t="s">
        <v>47</v>
      </c>
      <c r="B645" s="88">
        <v>46104</v>
      </c>
      <c r="C645" s="89" t="s">
        <v>48</v>
      </c>
      <c r="D645" s="89" t="s">
        <v>49</v>
      </c>
      <c r="E645" s="189">
        <v>79585244</v>
      </c>
      <c r="F645" s="182" t="s">
        <v>1946</v>
      </c>
      <c r="G645" s="90">
        <v>43204511715</v>
      </c>
      <c r="H645" s="91">
        <v>20918</v>
      </c>
      <c r="I645" s="89"/>
      <c r="J645" s="89" t="s">
        <v>51</v>
      </c>
      <c r="K645" s="89" t="s">
        <v>76</v>
      </c>
      <c r="L645" s="89" t="s">
        <v>740</v>
      </c>
      <c r="M645" s="89" t="s">
        <v>1947</v>
      </c>
      <c r="N645" s="89" t="s">
        <v>229</v>
      </c>
      <c r="O645" s="92" t="s">
        <v>1948</v>
      </c>
      <c r="P645" s="93" t="s">
        <v>57</v>
      </c>
      <c r="Q645" s="110" t="s">
        <v>58</v>
      </c>
      <c r="R645" s="94">
        <v>46118</v>
      </c>
      <c r="S645" s="95"/>
      <c r="T645" s="95" t="s">
        <v>59</v>
      </c>
      <c r="U645" s="95" t="s">
        <v>60</v>
      </c>
      <c r="V645" s="91">
        <v>46118</v>
      </c>
      <c r="W645" s="91" t="s">
        <v>432</v>
      </c>
      <c r="X645" s="91" t="s">
        <v>432</v>
      </c>
      <c r="Y645" s="96"/>
      <c r="Z645" s="89" t="s">
        <v>62</v>
      </c>
      <c r="AA645" s="95"/>
      <c r="AB645" s="95" t="s">
        <v>63</v>
      </c>
      <c r="AC645" s="95" t="s">
        <v>63</v>
      </c>
      <c r="AD645" s="95" t="s">
        <v>63</v>
      </c>
      <c r="AE645" s="95" t="s">
        <v>63</v>
      </c>
      <c r="AF645" s="95" t="s">
        <v>63</v>
      </c>
      <c r="AG645" s="194"/>
      <c r="AH645" s="95" t="s">
        <v>63</v>
      </c>
      <c r="AI645" s="97"/>
      <c r="AJ645" s="97" t="s">
        <v>65</v>
      </c>
      <c r="AK645" s="97" t="s">
        <v>66</v>
      </c>
      <c r="AL645" s="45" t="s">
        <v>67</v>
      </c>
      <c r="AM645" s="160" t="str">
        <f>MONTH(B645)&amp;"/"&amp;YEAR(B645)</f>
        <v>3/2026</v>
      </c>
      <c r="AN645" s="45">
        <f>WEEKNUM(B645)-WEEKNUM(EOMONTH(B645,-1)+1)+1</f>
        <v>4</v>
      </c>
      <c r="AO645" s="45" t="str">
        <f>MONTH(R645)&amp;"/"&amp;YEAR(R645)</f>
        <v>4/2026</v>
      </c>
      <c r="AP645" s="45">
        <f>WEEKNUM(R645)-WEEKNUM(EOMONTH(R645,-1)+1)+1</f>
        <v>2</v>
      </c>
      <c r="AQ645" s="45">
        <f>IF(AU645="S",IF(Q645="1. Aceitou o programa",R645-B645,0),0)</f>
        <v>14</v>
      </c>
      <c r="AR645" s="45">
        <f>IF(AU645="S",IF(AND(S645&lt;&gt;"",R645&lt;&gt;""),S645-R645,0),0)</f>
        <v>0</v>
      </c>
      <c r="AS645" s="45">
        <f>IF(AU645="S",IF(Q645="1. Aceitou o programa",IF(OR(X645="Não se Aplica",X645=""),IF(OR(W645="Não se Aplica",W645=""),0,W645-V645),AVERAGE(X645-W645,W645-V645)),0),0)</f>
        <v>0</v>
      </c>
      <c r="AT645" s="45">
        <f>IF(AU645="S",IF(AND(Q645="1. Aceitou o programa",AB645="Realizada"),IFERROR(IF(AA645="",0,AA645-R645),0),0),0)</f>
        <v>0</v>
      </c>
      <c r="AU645" s="45" t="str">
        <f>_xlfn.XLOOKUP(U645,'Lista Suspensa'!$AA$20:$AA$23,'Lista Suspensa'!$AB$20:$AB$23,"N/A")</f>
        <v>S</v>
      </c>
    </row>
    <row r="646" spans="1:47" ht="12" customHeight="1" x14ac:dyDescent="0.3">
      <c r="A646" s="87" t="s">
        <v>47</v>
      </c>
      <c r="B646" s="88">
        <v>46104</v>
      </c>
      <c r="C646" s="89" t="s">
        <v>48</v>
      </c>
      <c r="D646" s="89" t="s">
        <v>49</v>
      </c>
      <c r="E646" s="189">
        <v>79659941</v>
      </c>
      <c r="F646" s="182" t="s">
        <v>1949</v>
      </c>
      <c r="G646" s="90">
        <v>58539050820</v>
      </c>
      <c r="H646" s="91">
        <v>18885</v>
      </c>
      <c r="I646" s="89"/>
      <c r="J646" s="89" t="s">
        <v>84</v>
      </c>
      <c r="K646" s="89" t="s">
        <v>52</v>
      </c>
      <c r="L646" s="89" t="s">
        <v>53</v>
      </c>
      <c r="M646" s="89" t="s">
        <v>313</v>
      </c>
      <c r="N646" s="89" t="s">
        <v>229</v>
      </c>
      <c r="O646" s="92" t="s">
        <v>1950</v>
      </c>
      <c r="P646" s="93" t="s">
        <v>57</v>
      </c>
      <c r="Q646" s="110" t="s">
        <v>58</v>
      </c>
      <c r="R646" s="94">
        <v>46118</v>
      </c>
      <c r="S646" s="95"/>
      <c r="T646" s="95" t="s">
        <v>59</v>
      </c>
      <c r="U646" s="95" t="s">
        <v>60</v>
      </c>
      <c r="V646" s="91">
        <v>46118</v>
      </c>
      <c r="W646" s="91" t="s">
        <v>432</v>
      </c>
      <c r="X646" s="91" t="s">
        <v>432</v>
      </c>
      <c r="Y646" s="96"/>
      <c r="Z646" s="89" t="s">
        <v>62</v>
      </c>
      <c r="AA646" s="95"/>
      <c r="AB646" s="95" t="s">
        <v>63</v>
      </c>
      <c r="AC646" s="95" t="s">
        <v>63</v>
      </c>
      <c r="AD646" s="95" t="s">
        <v>63</v>
      </c>
      <c r="AE646" s="95" t="s">
        <v>63</v>
      </c>
      <c r="AF646" s="95" t="s">
        <v>63</v>
      </c>
      <c r="AG646" s="194"/>
      <c r="AH646" s="95" t="s">
        <v>63</v>
      </c>
      <c r="AI646" s="97"/>
      <c r="AJ646" s="97" t="s">
        <v>65</v>
      </c>
      <c r="AK646" s="97" t="s">
        <v>66</v>
      </c>
      <c r="AL646" s="45" t="s">
        <v>67</v>
      </c>
      <c r="AM646" s="160" t="str">
        <f>MONTH(B646)&amp;"/"&amp;YEAR(B646)</f>
        <v>3/2026</v>
      </c>
      <c r="AN646" s="45">
        <f>WEEKNUM(B646)-WEEKNUM(EOMONTH(B646,-1)+1)+1</f>
        <v>4</v>
      </c>
      <c r="AO646" s="45" t="str">
        <f>MONTH(R646)&amp;"/"&amp;YEAR(R646)</f>
        <v>4/2026</v>
      </c>
      <c r="AP646" s="45">
        <f>WEEKNUM(R646)-WEEKNUM(EOMONTH(R646,-1)+1)+1</f>
        <v>2</v>
      </c>
      <c r="AQ646" s="45">
        <f>IF(AU646="S",IF(Q646="1. Aceitou o programa",R646-B646,0),0)</f>
        <v>14</v>
      </c>
      <c r="AR646" s="45">
        <f>IF(AU646="S",IF(AND(S646&lt;&gt;"",R646&lt;&gt;""),S646-R646,0),0)</f>
        <v>0</v>
      </c>
      <c r="AS646" s="45">
        <f>IF(AU646="S",IF(Q646="1. Aceitou o programa",IF(OR(X646="Não se Aplica",X646=""),IF(OR(W646="Não se Aplica",W646=""),0,W646-V646),AVERAGE(X646-W646,W646-V646)),0),0)</f>
        <v>0</v>
      </c>
      <c r="AT646" s="45">
        <f>IF(AU646="S",IF(AND(Q646="1. Aceitou o programa",AB646="Realizada"),IFERROR(IF(AA646="",0,AA646-R646),0),0),0)</f>
        <v>0</v>
      </c>
      <c r="AU646" s="45" t="str">
        <f>_xlfn.XLOOKUP(U646,'Lista Suspensa'!$AA$20:$AA$23,'Lista Suspensa'!$AB$20:$AB$23,"N/A")</f>
        <v>S</v>
      </c>
    </row>
    <row r="647" spans="1:47" ht="12" customHeight="1" x14ac:dyDescent="0.3">
      <c r="A647" s="87" t="s">
        <v>47</v>
      </c>
      <c r="B647" s="88">
        <v>46104</v>
      </c>
      <c r="C647" s="89" t="s">
        <v>48</v>
      </c>
      <c r="D647" s="89" t="s">
        <v>49</v>
      </c>
      <c r="E647" s="189">
        <v>79668291</v>
      </c>
      <c r="F647" s="182" t="s">
        <v>1951</v>
      </c>
      <c r="G647" s="90">
        <v>15418252844</v>
      </c>
      <c r="H647" s="91">
        <v>27147</v>
      </c>
      <c r="I647" s="89"/>
      <c r="J647" s="89" t="s">
        <v>51</v>
      </c>
      <c r="K647" s="89" t="s">
        <v>52</v>
      </c>
      <c r="L647" s="89" t="s">
        <v>85</v>
      </c>
      <c r="M647" s="89" t="s">
        <v>1952</v>
      </c>
      <c r="N647" s="89" t="s">
        <v>137</v>
      </c>
      <c r="O647" s="92" t="s">
        <v>1953</v>
      </c>
      <c r="P647" s="93" t="s">
        <v>57</v>
      </c>
      <c r="Q647" s="110" t="s">
        <v>58</v>
      </c>
      <c r="R647" s="94">
        <v>46118</v>
      </c>
      <c r="S647" s="95"/>
      <c r="T647" s="95" t="s">
        <v>59</v>
      </c>
      <c r="U647" s="95" t="s">
        <v>60</v>
      </c>
      <c r="V647" s="91">
        <v>46118</v>
      </c>
      <c r="W647" s="91" t="s">
        <v>432</v>
      </c>
      <c r="X647" s="91" t="s">
        <v>432</v>
      </c>
      <c r="Y647" s="96"/>
      <c r="Z647" s="89" t="s">
        <v>62</v>
      </c>
      <c r="AA647" s="95"/>
      <c r="AB647" s="95" t="s">
        <v>63</v>
      </c>
      <c r="AC647" s="95" t="s">
        <v>63</v>
      </c>
      <c r="AD647" s="95" t="s">
        <v>63</v>
      </c>
      <c r="AE647" s="95" t="s">
        <v>63</v>
      </c>
      <c r="AF647" s="95" t="s">
        <v>63</v>
      </c>
      <c r="AG647" s="194"/>
      <c r="AH647" s="95" t="s">
        <v>63</v>
      </c>
      <c r="AI647" s="97"/>
      <c r="AJ647" s="97" t="s">
        <v>65</v>
      </c>
      <c r="AK647" s="97" t="s">
        <v>66</v>
      </c>
      <c r="AL647" s="45" t="s">
        <v>67</v>
      </c>
      <c r="AM647" s="160" t="str">
        <f>MONTH(B647)&amp;"/"&amp;YEAR(B647)</f>
        <v>3/2026</v>
      </c>
      <c r="AN647" s="45">
        <f>WEEKNUM(B647)-WEEKNUM(EOMONTH(B647,-1)+1)+1</f>
        <v>4</v>
      </c>
      <c r="AO647" s="45" t="str">
        <f>MONTH(R647)&amp;"/"&amp;YEAR(R647)</f>
        <v>4/2026</v>
      </c>
      <c r="AP647" s="45">
        <f>WEEKNUM(R647)-WEEKNUM(EOMONTH(R647,-1)+1)+1</f>
        <v>2</v>
      </c>
      <c r="AQ647" s="45">
        <f>IF(AU647="S",IF(Q647="1. Aceitou o programa",R647-B647,0),0)</f>
        <v>14</v>
      </c>
      <c r="AR647" s="45">
        <f>IF(AU647="S",IF(AND(S647&lt;&gt;"",R647&lt;&gt;""),S647-R647,0),0)</f>
        <v>0</v>
      </c>
      <c r="AS647" s="45">
        <f>IF(AU647="S",IF(Q647="1. Aceitou o programa",IF(OR(X647="Não se Aplica",X647=""),IF(OR(W647="Não se Aplica",W647=""),0,W647-V647),AVERAGE(X647-W647,W647-V647)),0),0)</f>
        <v>0</v>
      </c>
      <c r="AT647" s="45">
        <f>IF(AU647="S",IF(AND(Q647="1. Aceitou o programa",AB647="Realizada"),IFERROR(IF(AA647="",0,AA647-R647),0),0),0)</f>
        <v>0</v>
      </c>
      <c r="AU647" s="45" t="str">
        <f>_xlfn.XLOOKUP(U647,'Lista Suspensa'!$AA$20:$AA$23,'Lista Suspensa'!$AB$20:$AB$23,"N/A")</f>
        <v>S</v>
      </c>
    </row>
    <row r="648" spans="1:47" ht="12" customHeight="1" x14ac:dyDescent="0.3">
      <c r="A648" s="87" t="s">
        <v>47</v>
      </c>
      <c r="B648" s="88">
        <v>46104</v>
      </c>
      <c r="C648" s="89" t="s">
        <v>48</v>
      </c>
      <c r="D648" s="89" t="s">
        <v>49</v>
      </c>
      <c r="E648" s="189">
        <v>86464998</v>
      </c>
      <c r="F648" s="182" t="s">
        <v>1954</v>
      </c>
      <c r="G648" s="90">
        <v>76708918820</v>
      </c>
      <c r="H648" s="91">
        <v>19422</v>
      </c>
      <c r="I648" s="89"/>
      <c r="J648" s="89" t="s">
        <v>84</v>
      </c>
      <c r="K648" s="89" t="s">
        <v>52</v>
      </c>
      <c r="L648" s="89" t="s">
        <v>53</v>
      </c>
      <c r="M648" s="89" t="s">
        <v>1135</v>
      </c>
      <c r="N648" s="89" t="s">
        <v>137</v>
      </c>
      <c r="O648" s="92" t="s">
        <v>1955</v>
      </c>
      <c r="P648" s="93" t="s">
        <v>57</v>
      </c>
      <c r="Q648" s="110" t="s">
        <v>58</v>
      </c>
      <c r="R648" s="94">
        <v>46118</v>
      </c>
      <c r="S648" s="95"/>
      <c r="T648" s="95" t="s">
        <v>59</v>
      </c>
      <c r="U648" s="95" t="s">
        <v>60</v>
      </c>
      <c r="V648" s="91">
        <v>46118</v>
      </c>
      <c r="W648" s="91" t="s">
        <v>432</v>
      </c>
      <c r="X648" s="91" t="s">
        <v>432</v>
      </c>
      <c r="Y648" s="96"/>
      <c r="Z648" s="89" t="s">
        <v>62</v>
      </c>
      <c r="AA648" s="95"/>
      <c r="AB648" s="95" t="s">
        <v>63</v>
      </c>
      <c r="AC648" s="95" t="s">
        <v>63</v>
      </c>
      <c r="AD648" s="95" t="s">
        <v>63</v>
      </c>
      <c r="AE648" s="95" t="s">
        <v>63</v>
      </c>
      <c r="AF648" s="95" t="s">
        <v>63</v>
      </c>
      <c r="AG648" s="194"/>
      <c r="AH648" s="95" t="s">
        <v>63</v>
      </c>
      <c r="AI648" s="97"/>
      <c r="AJ648" s="97" t="s">
        <v>65</v>
      </c>
      <c r="AK648" s="97" t="s">
        <v>66</v>
      </c>
      <c r="AL648" s="45" t="s">
        <v>67</v>
      </c>
      <c r="AM648" s="160" t="str">
        <f>MONTH(B648)&amp;"/"&amp;YEAR(B648)</f>
        <v>3/2026</v>
      </c>
      <c r="AN648" s="45">
        <f>WEEKNUM(B648)-WEEKNUM(EOMONTH(B648,-1)+1)+1</f>
        <v>4</v>
      </c>
      <c r="AO648" s="45" t="str">
        <f>MONTH(R648)&amp;"/"&amp;YEAR(R648)</f>
        <v>4/2026</v>
      </c>
      <c r="AP648" s="45">
        <f>WEEKNUM(R648)-WEEKNUM(EOMONTH(R648,-1)+1)+1</f>
        <v>2</v>
      </c>
      <c r="AQ648" s="45">
        <f>IF(AU648="S",IF(Q648="1. Aceitou o programa",R648-B648,0),0)</f>
        <v>14</v>
      </c>
      <c r="AR648" s="45">
        <f>IF(AU648="S",IF(AND(S648&lt;&gt;"",R648&lt;&gt;""),S648-R648,0),0)</f>
        <v>0</v>
      </c>
      <c r="AS648" s="45">
        <f>IF(AU648="S",IF(Q648="1. Aceitou o programa",IF(OR(X648="Não se Aplica",X648=""),IF(OR(W648="Não se Aplica",W648=""),0,W648-V648),AVERAGE(X648-W648,W648-V648)),0),0)</f>
        <v>0</v>
      </c>
      <c r="AT648" s="45">
        <f>IF(AU648="S",IF(AND(Q648="1. Aceitou o programa",AB648="Realizada"),IFERROR(IF(AA648="",0,AA648-R648),0),0),0)</f>
        <v>0</v>
      </c>
      <c r="AU648" s="45" t="str">
        <f>_xlfn.XLOOKUP(U648,'Lista Suspensa'!$AA$20:$AA$23,'Lista Suspensa'!$AB$20:$AB$23,"N/A")</f>
        <v>S</v>
      </c>
    </row>
    <row r="649" spans="1:47" ht="12" customHeight="1" x14ac:dyDescent="0.3">
      <c r="A649" s="87" t="s">
        <v>47</v>
      </c>
      <c r="B649" s="88">
        <v>46104</v>
      </c>
      <c r="C649" s="89" t="s">
        <v>48</v>
      </c>
      <c r="D649" s="89" t="s">
        <v>49</v>
      </c>
      <c r="E649" s="189">
        <v>79741646</v>
      </c>
      <c r="F649" s="182" t="s">
        <v>1956</v>
      </c>
      <c r="G649" s="90">
        <v>42812155817</v>
      </c>
      <c r="H649" s="91">
        <v>34825</v>
      </c>
      <c r="I649" s="89"/>
      <c r="J649" s="89" t="s">
        <v>51</v>
      </c>
      <c r="K649" s="89" t="s">
        <v>52</v>
      </c>
      <c r="L649" s="89" t="s">
        <v>85</v>
      </c>
      <c r="M649" s="89" t="s">
        <v>1957</v>
      </c>
      <c r="N649" s="89" t="s">
        <v>137</v>
      </c>
      <c r="O649" s="92" t="s">
        <v>1958</v>
      </c>
      <c r="P649" s="93" t="s">
        <v>57</v>
      </c>
      <c r="Q649" s="110" t="s">
        <v>58</v>
      </c>
      <c r="R649" s="94">
        <v>46118</v>
      </c>
      <c r="S649" s="95"/>
      <c r="T649" s="95" t="s">
        <v>59</v>
      </c>
      <c r="U649" s="95" t="s">
        <v>60</v>
      </c>
      <c r="V649" s="91">
        <v>46118</v>
      </c>
      <c r="W649" s="91" t="s">
        <v>432</v>
      </c>
      <c r="X649" s="91" t="s">
        <v>432</v>
      </c>
      <c r="Y649" s="96"/>
      <c r="Z649" s="89" t="s">
        <v>62</v>
      </c>
      <c r="AA649" s="95"/>
      <c r="AB649" s="95" t="s">
        <v>63</v>
      </c>
      <c r="AC649" s="95" t="s">
        <v>63</v>
      </c>
      <c r="AD649" s="95" t="s">
        <v>63</v>
      </c>
      <c r="AE649" s="95" t="s">
        <v>63</v>
      </c>
      <c r="AF649" s="95" t="s">
        <v>63</v>
      </c>
      <c r="AG649" s="194"/>
      <c r="AH649" s="95" t="s">
        <v>63</v>
      </c>
      <c r="AI649" s="97"/>
      <c r="AJ649" s="97" t="s">
        <v>65</v>
      </c>
      <c r="AK649" s="97" t="s">
        <v>66</v>
      </c>
      <c r="AL649" s="45" t="s">
        <v>67</v>
      </c>
      <c r="AM649" s="160" t="str">
        <f>MONTH(B649)&amp;"/"&amp;YEAR(B649)</f>
        <v>3/2026</v>
      </c>
      <c r="AN649" s="45">
        <f>WEEKNUM(B649)-WEEKNUM(EOMONTH(B649,-1)+1)+1</f>
        <v>4</v>
      </c>
      <c r="AO649" s="45" t="str">
        <f>MONTH(R649)&amp;"/"&amp;YEAR(R649)</f>
        <v>4/2026</v>
      </c>
      <c r="AP649" s="45">
        <f>WEEKNUM(R649)-WEEKNUM(EOMONTH(R649,-1)+1)+1</f>
        <v>2</v>
      </c>
      <c r="AQ649" s="45">
        <f>IF(AU649="S",IF(Q649="1. Aceitou o programa",R649-B649,0),0)</f>
        <v>14</v>
      </c>
      <c r="AR649" s="45">
        <f>IF(AU649="S",IF(AND(S649&lt;&gt;"",R649&lt;&gt;""),S649-R649,0),0)</f>
        <v>0</v>
      </c>
      <c r="AS649" s="45">
        <f>IF(AU649="S",IF(Q649="1. Aceitou o programa",IF(OR(X649="Não se Aplica",X649=""),IF(OR(W649="Não se Aplica",W649=""),0,W649-V649),AVERAGE(X649-W649,W649-V649)),0),0)</f>
        <v>0</v>
      </c>
      <c r="AT649" s="45">
        <f>IF(AU649="S",IF(AND(Q649="1. Aceitou o programa",AB649="Realizada"),IFERROR(IF(AA649="",0,AA649-R649),0),0),0)</f>
        <v>0</v>
      </c>
      <c r="AU649" s="45" t="str">
        <f>_xlfn.XLOOKUP(U649,'Lista Suspensa'!$AA$20:$AA$23,'Lista Suspensa'!$AB$20:$AB$23,"N/A")</f>
        <v>S</v>
      </c>
    </row>
    <row r="650" spans="1:47" ht="12" customHeight="1" x14ac:dyDescent="0.3">
      <c r="A650" s="87" t="s">
        <v>47</v>
      </c>
      <c r="B650" s="88">
        <v>46104</v>
      </c>
      <c r="C650" s="89" t="s">
        <v>48</v>
      </c>
      <c r="D650" s="89" t="s">
        <v>49</v>
      </c>
      <c r="E650" s="189">
        <v>79007415</v>
      </c>
      <c r="F650" s="182" t="s">
        <v>1959</v>
      </c>
      <c r="G650" s="90">
        <v>8400483782</v>
      </c>
      <c r="H650" s="91">
        <v>29333</v>
      </c>
      <c r="I650" s="89"/>
      <c r="J650" s="89" t="s">
        <v>51</v>
      </c>
      <c r="K650" s="89" t="s">
        <v>76</v>
      </c>
      <c r="L650" s="89" t="s">
        <v>283</v>
      </c>
      <c r="M650" s="89" t="s">
        <v>1960</v>
      </c>
      <c r="N650" s="89" t="s">
        <v>137</v>
      </c>
      <c r="O650" s="92" t="s">
        <v>1961</v>
      </c>
      <c r="P650" s="93" t="s">
        <v>57</v>
      </c>
      <c r="Q650" s="110" t="s">
        <v>58</v>
      </c>
      <c r="R650" s="94">
        <v>46161</v>
      </c>
      <c r="S650" s="95"/>
      <c r="T650" s="95" t="s">
        <v>59</v>
      </c>
      <c r="U650" s="95" t="s">
        <v>60</v>
      </c>
      <c r="V650" s="91">
        <v>46118</v>
      </c>
      <c r="W650" s="91">
        <v>46160</v>
      </c>
      <c r="X650" s="91" t="s">
        <v>432</v>
      </c>
      <c r="Y650" s="96" t="s">
        <v>61</v>
      </c>
      <c r="Z650" s="89" t="s">
        <v>62</v>
      </c>
      <c r="AA650" s="95"/>
      <c r="AB650" s="95" t="s">
        <v>63</v>
      </c>
      <c r="AC650" s="95" t="s">
        <v>63</v>
      </c>
      <c r="AD650" s="95" t="s">
        <v>63</v>
      </c>
      <c r="AE650" s="95" t="s">
        <v>63</v>
      </c>
      <c r="AF650" s="95" t="s">
        <v>63</v>
      </c>
      <c r="AG650" s="194" t="s">
        <v>104</v>
      </c>
      <c r="AH650" s="95" t="s">
        <v>63</v>
      </c>
      <c r="AI650" s="97"/>
      <c r="AJ650" s="97" t="s">
        <v>65</v>
      </c>
      <c r="AK650" s="97" t="s">
        <v>66</v>
      </c>
      <c r="AL650" s="45" t="s">
        <v>67</v>
      </c>
      <c r="AM650" s="160" t="str">
        <f>MONTH(B650)&amp;"/"&amp;YEAR(B650)</f>
        <v>3/2026</v>
      </c>
      <c r="AN650" s="45">
        <f>WEEKNUM(B650)-WEEKNUM(EOMONTH(B650,-1)+1)+1</f>
        <v>4</v>
      </c>
      <c r="AO650" s="45" t="str">
        <f>MONTH(R650)&amp;"/"&amp;YEAR(R650)</f>
        <v>5/2026</v>
      </c>
      <c r="AP650" s="45">
        <f>WEEKNUM(R650)-WEEKNUM(EOMONTH(R650,-1)+1)+1</f>
        <v>4</v>
      </c>
      <c r="AQ650" s="45">
        <f>IF(AU650="S",IF(Q650="1. Aceitou o programa",R650-B650,0),0)</f>
        <v>57</v>
      </c>
      <c r="AR650" s="45">
        <f>IF(AU650="S",IF(AND(S650&lt;&gt;"",R650&lt;&gt;""),S650-R650,0),0)</f>
        <v>0</v>
      </c>
      <c r="AS650" s="45">
        <f>IF(AU650="S",IF(Q650="1. Aceitou o programa",IF(OR(X650="Não se Aplica",X650=""),IF(OR(W650="Não se Aplica",W650=""),0,W650-V650),AVERAGE(X650-W650,W650-V650)),0),0)</f>
        <v>42</v>
      </c>
      <c r="AT650" s="45">
        <f>IF(AU650="S",IF(AND(Q650="1. Aceitou o programa",AB650="Realizada"),IFERROR(IF(AA650="",0,AA650-R650),0),0),0)</f>
        <v>0</v>
      </c>
      <c r="AU650" s="45" t="str">
        <f>_xlfn.XLOOKUP(U650,'Lista Suspensa'!$AA$20:$AA$23,'Lista Suspensa'!$AB$20:$AB$23,"N/A")</f>
        <v>S</v>
      </c>
    </row>
    <row r="651" spans="1:47" ht="12" customHeight="1" x14ac:dyDescent="0.3">
      <c r="A651" s="87" t="s">
        <v>47</v>
      </c>
      <c r="B651" s="88">
        <v>46104</v>
      </c>
      <c r="C651" s="89" t="s">
        <v>48</v>
      </c>
      <c r="D651" s="89" t="s">
        <v>49</v>
      </c>
      <c r="E651" s="189">
        <v>79779556</v>
      </c>
      <c r="F651" s="182" t="s">
        <v>1962</v>
      </c>
      <c r="G651" s="90">
        <v>8397781714</v>
      </c>
      <c r="H651" s="91">
        <v>27875</v>
      </c>
      <c r="I651" s="89"/>
      <c r="J651" s="89" t="s">
        <v>51</v>
      </c>
      <c r="K651" s="89" t="s">
        <v>76</v>
      </c>
      <c r="L651" s="89" t="s">
        <v>95</v>
      </c>
      <c r="M651" s="89" t="s">
        <v>180</v>
      </c>
      <c r="N651" s="89" t="s">
        <v>137</v>
      </c>
      <c r="O651" s="92" t="s">
        <v>1963</v>
      </c>
      <c r="P651" s="93" t="s">
        <v>57</v>
      </c>
      <c r="Q651" s="110" t="s">
        <v>58</v>
      </c>
      <c r="R651" s="94">
        <v>46118</v>
      </c>
      <c r="S651" s="95"/>
      <c r="T651" s="95" t="s">
        <v>59</v>
      </c>
      <c r="U651" s="95" t="s">
        <v>60</v>
      </c>
      <c r="V651" s="91">
        <v>46118</v>
      </c>
      <c r="W651" s="91" t="s">
        <v>432</v>
      </c>
      <c r="X651" s="91" t="s">
        <v>432</v>
      </c>
      <c r="Y651" s="96"/>
      <c r="Z651" s="89" t="s">
        <v>62</v>
      </c>
      <c r="AA651" s="95"/>
      <c r="AB651" s="95" t="s">
        <v>63</v>
      </c>
      <c r="AC651" s="95" t="s">
        <v>63</v>
      </c>
      <c r="AD651" s="95" t="s">
        <v>63</v>
      </c>
      <c r="AE651" s="95" t="s">
        <v>63</v>
      </c>
      <c r="AF651" s="95" t="s">
        <v>63</v>
      </c>
      <c r="AG651" s="194"/>
      <c r="AH651" s="95" t="s">
        <v>63</v>
      </c>
      <c r="AI651" s="97"/>
      <c r="AJ651" s="97" t="s">
        <v>65</v>
      </c>
      <c r="AK651" s="97" t="s">
        <v>66</v>
      </c>
      <c r="AL651" s="45" t="s">
        <v>67</v>
      </c>
      <c r="AM651" s="160" t="str">
        <f>MONTH(B651)&amp;"/"&amp;YEAR(B651)</f>
        <v>3/2026</v>
      </c>
      <c r="AN651" s="45">
        <f>WEEKNUM(B651)-WEEKNUM(EOMONTH(B651,-1)+1)+1</f>
        <v>4</v>
      </c>
      <c r="AO651" s="45" t="str">
        <f>MONTH(R651)&amp;"/"&amp;YEAR(R651)</f>
        <v>4/2026</v>
      </c>
      <c r="AP651" s="45">
        <f>WEEKNUM(R651)-WEEKNUM(EOMONTH(R651,-1)+1)+1</f>
        <v>2</v>
      </c>
      <c r="AQ651" s="45">
        <f>IF(AU651="S",IF(Q651="1. Aceitou o programa",R651-B651,0),0)</f>
        <v>14</v>
      </c>
      <c r="AR651" s="45">
        <f>IF(AU651="S",IF(AND(S651&lt;&gt;"",R651&lt;&gt;""),S651-R651,0),0)</f>
        <v>0</v>
      </c>
      <c r="AS651" s="45">
        <f>IF(AU651="S",IF(Q651="1. Aceitou o programa",IF(OR(X651="Não se Aplica",X651=""),IF(OR(W651="Não se Aplica",W651=""),0,W651-V651),AVERAGE(X651-W651,W651-V651)),0),0)</f>
        <v>0</v>
      </c>
      <c r="AT651" s="45">
        <f>IF(AU651="S",IF(AND(Q651="1. Aceitou o programa",AB651="Realizada"),IFERROR(IF(AA651="",0,AA651-R651),0),0),0)</f>
        <v>0</v>
      </c>
      <c r="AU651" s="45" t="str">
        <f>_xlfn.XLOOKUP(U651,'Lista Suspensa'!$AA$20:$AA$23,'Lista Suspensa'!$AB$20:$AB$23,"N/A")</f>
        <v>S</v>
      </c>
    </row>
    <row r="652" spans="1:47" ht="12" customHeight="1" x14ac:dyDescent="0.3">
      <c r="A652" s="87" t="s">
        <v>47</v>
      </c>
      <c r="B652" s="88">
        <v>46104</v>
      </c>
      <c r="C652" s="89" t="s">
        <v>48</v>
      </c>
      <c r="D652" s="89" t="s">
        <v>49</v>
      </c>
      <c r="E652" s="189">
        <v>89103716</v>
      </c>
      <c r="F652" s="182" t="s">
        <v>1964</v>
      </c>
      <c r="G652" s="90">
        <v>31911475860</v>
      </c>
      <c r="H652" s="91">
        <v>31165</v>
      </c>
      <c r="I652" s="89"/>
      <c r="J652" s="89" t="s">
        <v>84</v>
      </c>
      <c r="K652" s="89" t="s">
        <v>52</v>
      </c>
      <c r="L652" s="89" t="s">
        <v>85</v>
      </c>
      <c r="M652" s="89" t="s">
        <v>1965</v>
      </c>
      <c r="N652" s="89" t="s">
        <v>150</v>
      </c>
      <c r="O652" s="92" t="s">
        <v>1966</v>
      </c>
      <c r="P652" s="93" t="s">
        <v>57</v>
      </c>
      <c r="Q652" s="110" t="s">
        <v>58</v>
      </c>
      <c r="R652" s="94">
        <v>46118</v>
      </c>
      <c r="S652" s="95"/>
      <c r="T652" s="95" t="s">
        <v>59</v>
      </c>
      <c r="U652" s="95" t="s">
        <v>60</v>
      </c>
      <c r="V652" s="91">
        <v>46118</v>
      </c>
      <c r="W652" s="91" t="s">
        <v>432</v>
      </c>
      <c r="X652" s="91" t="s">
        <v>432</v>
      </c>
      <c r="Y652" s="96"/>
      <c r="Z652" s="89" t="s">
        <v>62</v>
      </c>
      <c r="AA652" s="95"/>
      <c r="AB652" s="95" t="s">
        <v>63</v>
      </c>
      <c r="AC652" s="95" t="s">
        <v>63</v>
      </c>
      <c r="AD652" s="95" t="s">
        <v>63</v>
      </c>
      <c r="AE652" s="95" t="s">
        <v>63</v>
      </c>
      <c r="AF652" s="95" t="s">
        <v>63</v>
      </c>
      <c r="AG652" s="194"/>
      <c r="AH652" s="95" t="s">
        <v>63</v>
      </c>
      <c r="AI652" s="97"/>
      <c r="AJ652" s="97" t="s">
        <v>65</v>
      </c>
      <c r="AK652" s="97" t="s">
        <v>66</v>
      </c>
      <c r="AL652" s="45" t="s">
        <v>67</v>
      </c>
      <c r="AM652" s="160" t="str">
        <f>MONTH(B652)&amp;"/"&amp;YEAR(B652)</f>
        <v>3/2026</v>
      </c>
      <c r="AN652" s="45">
        <f>WEEKNUM(B652)-WEEKNUM(EOMONTH(B652,-1)+1)+1</f>
        <v>4</v>
      </c>
      <c r="AO652" s="45" t="str">
        <f>MONTH(R652)&amp;"/"&amp;YEAR(R652)</f>
        <v>4/2026</v>
      </c>
      <c r="AP652" s="45">
        <f>WEEKNUM(R652)-WEEKNUM(EOMONTH(R652,-1)+1)+1</f>
        <v>2</v>
      </c>
      <c r="AQ652" s="45">
        <f>IF(AU652="S",IF(Q652="1. Aceitou o programa",R652-B652,0),0)</f>
        <v>14</v>
      </c>
      <c r="AR652" s="45">
        <f>IF(AU652="S",IF(AND(S652&lt;&gt;"",R652&lt;&gt;""),S652-R652,0),0)</f>
        <v>0</v>
      </c>
      <c r="AS652" s="45">
        <f>IF(AU652="S",IF(Q652="1. Aceitou o programa",IF(OR(X652="Não se Aplica",X652=""),IF(OR(W652="Não se Aplica",W652=""),0,W652-V652),AVERAGE(X652-W652,W652-V652)),0),0)</f>
        <v>0</v>
      </c>
      <c r="AT652" s="45">
        <f>IF(AU652="S",IF(AND(Q652="1. Aceitou o programa",AB652="Realizada"),IFERROR(IF(AA652="",0,AA652-R652),0),0),0)</f>
        <v>0</v>
      </c>
      <c r="AU652" s="45" t="str">
        <f>_xlfn.XLOOKUP(U652,'Lista Suspensa'!$AA$20:$AA$23,'Lista Suspensa'!$AB$20:$AB$23,"N/A")</f>
        <v>S</v>
      </c>
    </row>
    <row r="653" spans="1:47" ht="12" customHeight="1" x14ac:dyDescent="0.3">
      <c r="A653" s="87" t="s">
        <v>47</v>
      </c>
      <c r="B653" s="88">
        <v>46104</v>
      </c>
      <c r="C653" s="89" t="s">
        <v>48</v>
      </c>
      <c r="D653" s="89" t="s">
        <v>49</v>
      </c>
      <c r="E653" s="189">
        <v>79881236</v>
      </c>
      <c r="F653" s="182" t="s">
        <v>1967</v>
      </c>
      <c r="G653" s="90">
        <v>9969207733</v>
      </c>
      <c r="H653" s="91">
        <v>29401</v>
      </c>
      <c r="I653" s="89"/>
      <c r="J653" s="89" t="s">
        <v>51</v>
      </c>
      <c r="K653" s="89" t="s">
        <v>76</v>
      </c>
      <c r="L653" s="89" t="s">
        <v>283</v>
      </c>
      <c r="M653" s="89" t="s">
        <v>1968</v>
      </c>
      <c r="N653" s="89" t="s">
        <v>137</v>
      </c>
      <c r="O653" s="92" t="s">
        <v>1969</v>
      </c>
      <c r="P653" s="93" t="s">
        <v>57</v>
      </c>
      <c r="Q653" s="110" t="s">
        <v>58</v>
      </c>
      <c r="R653" s="94">
        <v>46118</v>
      </c>
      <c r="S653" s="95"/>
      <c r="T653" s="95" t="s">
        <v>59</v>
      </c>
      <c r="U653" s="95" t="s">
        <v>60</v>
      </c>
      <c r="V653" s="91">
        <v>46118</v>
      </c>
      <c r="W653" s="91" t="s">
        <v>432</v>
      </c>
      <c r="X653" s="91" t="s">
        <v>432</v>
      </c>
      <c r="Y653" s="96"/>
      <c r="Z653" s="89" t="s">
        <v>62</v>
      </c>
      <c r="AA653" s="95"/>
      <c r="AB653" s="95" t="s">
        <v>63</v>
      </c>
      <c r="AC653" s="95" t="s">
        <v>63</v>
      </c>
      <c r="AD653" s="95" t="s">
        <v>63</v>
      </c>
      <c r="AE653" s="95" t="s">
        <v>63</v>
      </c>
      <c r="AF653" s="95" t="s">
        <v>63</v>
      </c>
      <c r="AG653" s="194"/>
      <c r="AH653" s="95" t="s">
        <v>63</v>
      </c>
      <c r="AI653" s="97"/>
      <c r="AJ653" s="97" t="s">
        <v>65</v>
      </c>
      <c r="AK653" s="97" t="s">
        <v>66</v>
      </c>
      <c r="AL653" s="45" t="s">
        <v>67</v>
      </c>
      <c r="AM653" s="160" t="str">
        <f>MONTH(B653)&amp;"/"&amp;YEAR(B653)</f>
        <v>3/2026</v>
      </c>
      <c r="AN653" s="45">
        <f>WEEKNUM(B653)-WEEKNUM(EOMONTH(B653,-1)+1)+1</f>
        <v>4</v>
      </c>
      <c r="AO653" s="45" t="str">
        <f>MONTH(R653)&amp;"/"&amp;YEAR(R653)</f>
        <v>4/2026</v>
      </c>
      <c r="AP653" s="45">
        <f>WEEKNUM(R653)-WEEKNUM(EOMONTH(R653,-1)+1)+1</f>
        <v>2</v>
      </c>
      <c r="AQ653" s="45">
        <f>IF(AU653="S",IF(Q653="1. Aceitou o programa",R653-B653,0),0)</f>
        <v>14</v>
      </c>
      <c r="AR653" s="45">
        <f>IF(AU653="S",IF(AND(S653&lt;&gt;"",R653&lt;&gt;""),S653-R653,0),0)</f>
        <v>0</v>
      </c>
      <c r="AS653" s="45">
        <f>IF(AU653="S",IF(Q653="1. Aceitou o programa",IF(OR(X653="Não se Aplica",X653=""),IF(OR(W653="Não se Aplica",W653=""),0,W653-V653),AVERAGE(X653-W653,W653-V653)),0),0)</f>
        <v>0</v>
      </c>
      <c r="AT653" s="45">
        <f>IF(AU653="S",IF(AND(Q653="1. Aceitou o programa",AB653="Realizada"),IFERROR(IF(AA653="",0,AA653-R653),0),0),0)</f>
        <v>0</v>
      </c>
      <c r="AU653" s="45" t="str">
        <f>_xlfn.XLOOKUP(U653,'Lista Suspensa'!$AA$20:$AA$23,'Lista Suspensa'!$AB$20:$AB$23,"N/A")</f>
        <v>S</v>
      </c>
    </row>
    <row r="654" spans="1:47" ht="12" customHeight="1" x14ac:dyDescent="0.3">
      <c r="A654" s="87" t="s">
        <v>47</v>
      </c>
      <c r="B654" s="88">
        <v>46104</v>
      </c>
      <c r="C654" s="89" t="s">
        <v>48</v>
      </c>
      <c r="D654" s="89" t="s">
        <v>49</v>
      </c>
      <c r="E654" s="189">
        <v>87595776</v>
      </c>
      <c r="F654" s="182" t="s">
        <v>1970</v>
      </c>
      <c r="G654" s="90">
        <v>8673447844</v>
      </c>
      <c r="H654" s="91">
        <v>25072</v>
      </c>
      <c r="I654" s="89"/>
      <c r="J654" s="89" t="s">
        <v>84</v>
      </c>
      <c r="K654" s="89" t="s">
        <v>52</v>
      </c>
      <c r="L654" s="89" t="s">
        <v>85</v>
      </c>
      <c r="M654" s="89" t="s">
        <v>1971</v>
      </c>
      <c r="N654" s="89" t="s">
        <v>229</v>
      </c>
      <c r="O654" s="92" t="s">
        <v>1972</v>
      </c>
      <c r="P654" s="93" t="s">
        <v>57</v>
      </c>
      <c r="Q654" s="110" t="s">
        <v>58</v>
      </c>
      <c r="R654" s="94">
        <v>46118</v>
      </c>
      <c r="S654" s="95"/>
      <c r="T654" s="95" t="s">
        <v>59</v>
      </c>
      <c r="U654" s="95" t="s">
        <v>60</v>
      </c>
      <c r="V654" s="91">
        <v>46118</v>
      </c>
      <c r="W654" s="91" t="s">
        <v>432</v>
      </c>
      <c r="X654" s="91" t="s">
        <v>432</v>
      </c>
      <c r="Y654" s="96"/>
      <c r="Z654" s="89" t="s">
        <v>62</v>
      </c>
      <c r="AA654" s="95"/>
      <c r="AB654" s="95" t="s">
        <v>63</v>
      </c>
      <c r="AC654" s="95" t="s">
        <v>63</v>
      </c>
      <c r="AD654" s="95" t="s">
        <v>63</v>
      </c>
      <c r="AE654" s="95" t="s">
        <v>63</v>
      </c>
      <c r="AF654" s="95" t="s">
        <v>63</v>
      </c>
      <c r="AG654" s="194"/>
      <c r="AH654" s="95" t="s">
        <v>63</v>
      </c>
      <c r="AI654" s="97"/>
      <c r="AJ654" s="97" t="s">
        <v>65</v>
      </c>
      <c r="AK654" s="97" t="s">
        <v>66</v>
      </c>
      <c r="AL654" s="45" t="s">
        <v>67</v>
      </c>
      <c r="AM654" s="160" t="str">
        <f>MONTH(B654)&amp;"/"&amp;YEAR(B654)</f>
        <v>3/2026</v>
      </c>
      <c r="AN654" s="45">
        <f>WEEKNUM(B654)-WEEKNUM(EOMONTH(B654,-1)+1)+1</f>
        <v>4</v>
      </c>
      <c r="AO654" s="45" t="str">
        <f>MONTH(R654)&amp;"/"&amp;YEAR(R654)</f>
        <v>4/2026</v>
      </c>
      <c r="AP654" s="45">
        <f>WEEKNUM(R654)-WEEKNUM(EOMONTH(R654,-1)+1)+1</f>
        <v>2</v>
      </c>
      <c r="AQ654" s="45">
        <f>IF(AU654="S",IF(Q654="1. Aceitou o programa",R654-B654,0),0)</f>
        <v>14</v>
      </c>
      <c r="AR654" s="45">
        <f>IF(AU654="S",IF(AND(S654&lt;&gt;"",R654&lt;&gt;""),S654-R654,0),0)</f>
        <v>0</v>
      </c>
      <c r="AS654" s="45">
        <f>IF(AU654="S",IF(Q654="1. Aceitou o programa",IF(OR(X654="Não se Aplica",X654=""),IF(OR(W654="Não se Aplica",W654=""),0,W654-V654),AVERAGE(X654-W654,W654-V654)),0),0)</f>
        <v>0</v>
      </c>
      <c r="AT654" s="45">
        <f>IF(AU654="S",IF(AND(Q654="1. Aceitou o programa",AB654="Realizada"),IFERROR(IF(AA654="",0,AA654-R654),0),0),0)</f>
        <v>0</v>
      </c>
      <c r="AU654" s="45" t="str">
        <f>_xlfn.XLOOKUP(U654,'Lista Suspensa'!$AA$20:$AA$23,'Lista Suspensa'!$AB$20:$AB$23,"N/A")</f>
        <v>S</v>
      </c>
    </row>
    <row r="655" spans="1:47" ht="12" customHeight="1" x14ac:dyDescent="0.3">
      <c r="A655" s="87" t="s">
        <v>47</v>
      </c>
      <c r="B655" s="88">
        <v>46104</v>
      </c>
      <c r="C655" s="89" t="s">
        <v>48</v>
      </c>
      <c r="D655" s="89" t="s">
        <v>49</v>
      </c>
      <c r="E655" s="189">
        <v>79991343</v>
      </c>
      <c r="F655" s="182" t="s">
        <v>1973</v>
      </c>
      <c r="G655" s="90">
        <v>24583511825</v>
      </c>
      <c r="H655" s="91">
        <v>27407</v>
      </c>
      <c r="I655" s="89"/>
      <c r="J655" s="89" t="s">
        <v>51</v>
      </c>
      <c r="K655" s="89" t="s">
        <v>52</v>
      </c>
      <c r="L655" s="89" t="s">
        <v>242</v>
      </c>
      <c r="M655" s="89" t="s">
        <v>1974</v>
      </c>
      <c r="N655" s="89" t="s">
        <v>229</v>
      </c>
      <c r="O655" s="92" t="s">
        <v>1975</v>
      </c>
      <c r="P655" s="93" t="s">
        <v>57</v>
      </c>
      <c r="Q655" s="110" t="s">
        <v>58</v>
      </c>
      <c r="R655" s="94">
        <v>46118</v>
      </c>
      <c r="S655" s="95"/>
      <c r="T655" s="95" t="s">
        <v>59</v>
      </c>
      <c r="U655" s="95" t="s">
        <v>60</v>
      </c>
      <c r="V655" s="91">
        <v>46118</v>
      </c>
      <c r="W655" s="91" t="s">
        <v>432</v>
      </c>
      <c r="X655" s="91" t="s">
        <v>432</v>
      </c>
      <c r="Y655" s="96"/>
      <c r="Z655" s="89" t="s">
        <v>62</v>
      </c>
      <c r="AA655" s="95"/>
      <c r="AB655" s="95" t="s">
        <v>63</v>
      </c>
      <c r="AC655" s="95" t="s">
        <v>63</v>
      </c>
      <c r="AD655" s="95" t="s">
        <v>63</v>
      </c>
      <c r="AE655" s="95" t="s">
        <v>63</v>
      </c>
      <c r="AF655" s="95" t="s">
        <v>63</v>
      </c>
      <c r="AG655" s="194"/>
      <c r="AH655" s="95" t="s">
        <v>63</v>
      </c>
      <c r="AI655" s="97"/>
      <c r="AJ655" s="97" t="s">
        <v>65</v>
      </c>
      <c r="AK655" s="97" t="s">
        <v>66</v>
      </c>
      <c r="AL655" s="45" t="s">
        <v>67</v>
      </c>
      <c r="AM655" s="160" t="str">
        <f>MONTH(B655)&amp;"/"&amp;YEAR(B655)</f>
        <v>3/2026</v>
      </c>
      <c r="AN655" s="45">
        <f>WEEKNUM(B655)-WEEKNUM(EOMONTH(B655,-1)+1)+1</f>
        <v>4</v>
      </c>
      <c r="AO655" s="45" t="str">
        <f>MONTH(R655)&amp;"/"&amp;YEAR(R655)</f>
        <v>4/2026</v>
      </c>
      <c r="AP655" s="45">
        <f>WEEKNUM(R655)-WEEKNUM(EOMONTH(R655,-1)+1)+1</f>
        <v>2</v>
      </c>
      <c r="AQ655" s="45">
        <f>IF(AU655="S",IF(Q655="1. Aceitou o programa",R655-B655,0),0)</f>
        <v>14</v>
      </c>
      <c r="AR655" s="45">
        <f>IF(AU655="S",IF(AND(S655&lt;&gt;"",R655&lt;&gt;""),S655-R655,0),0)</f>
        <v>0</v>
      </c>
      <c r="AS655" s="45">
        <f>IF(AU655="S",IF(Q655="1. Aceitou o programa",IF(OR(X655="Não se Aplica",X655=""),IF(OR(W655="Não se Aplica",W655=""),0,W655-V655),AVERAGE(X655-W655,W655-V655)),0),0)</f>
        <v>0</v>
      </c>
      <c r="AT655" s="45">
        <f>IF(AU655="S",IF(AND(Q655="1. Aceitou o programa",AB655="Realizada"),IFERROR(IF(AA655="",0,AA655-R655),0),0),0)</f>
        <v>0</v>
      </c>
      <c r="AU655" s="45" t="str">
        <f>_xlfn.XLOOKUP(U655,'Lista Suspensa'!$AA$20:$AA$23,'Lista Suspensa'!$AB$20:$AB$23,"N/A")</f>
        <v>S</v>
      </c>
    </row>
    <row r="656" spans="1:47" ht="12" customHeight="1" x14ac:dyDescent="0.3">
      <c r="A656" s="87" t="s">
        <v>47</v>
      </c>
      <c r="B656" s="88">
        <v>46104</v>
      </c>
      <c r="C656" s="89" t="s">
        <v>48</v>
      </c>
      <c r="D656" s="89" t="s">
        <v>49</v>
      </c>
      <c r="E656" s="189">
        <v>80972887</v>
      </c>
      <c r="F656" s="182" t="s">
        <v>1976</v>
      </c>
      <c r="G656" s="90">
        <v>28065296890</v>
      </c>
      <c r="H656" s="91">
        <v>29678</v>
      </c>
      <c r="I656" s="89"/>
      <c r="J656" s="89" t="s">
        <v>84</v>
      </c>
      <c r="K656" s="89" t="s">
        <v>52</v>
      </c>
      <c r="L656" s="89" t="s">
        <v>85</v>
      </c>
      <c r="M656" s="89" t="s">
        <v>1977</v>
      </c>
      <c r="N656" s="89" t="s">
        <v>229</v>
      </c>
      <c r="O656" s="92" t="s">
        <v>1978</v>
      </c>
      <c r="P656" s="93" t="s">
        <v>57</v>
      </c>
      <c r="Q656" s="110" t="s">
        <v>58</v>
      </c>
      <c r="R656" s="94">
        <v>46118</v>
      </c>
      <c r="S656" s="95"/>
      <c r="T656" s="95" t="s">
        <v>59</v>
      </c>
      <c r="U656" s="95" t="s">
        <v>60</v>
      </c>
      <c r="V656" s="91">
        <v>46118</v>
      </c>
      <c r="W656" s="91" t="s">
        <v>432</v>
      </c>
      <c r="X656" s="91" t="s">
        <v>432</v>
      </c>
      <c r="Y656" s="96"/>
      <c r="Z656" s="89" t="s">
        <v>62</v>
      </c>
      <c r="AA656" s="95"/>
      <c r="AB656" s="95" t="s">
        <v>63</v>
      </c>
      <c r="AC656" s="95" t="s">
        <v>63</v>
      </c>
      <c r="AD656" s="95" t="s">
        <v>63</v>
      </c>
      <c r="AE656" s="95" t="s">
        <v>63</v>
      </c>
      <c r="AF656" s="95" t="s">
        <v>63</v>
      </c>
      <c r="AG656" s="194"/>
      <c r="AH656" s="95" t="s">
        <v>63</v>
      </c>
      <c r="AI656" s="97"/>
      <c r="AJ656" s="97" t="s">
        <v>65</v>
      </c>
      <c r="AK656" s="97" t="s">
        <v>66</v>
      </c>
      <c r="AL656" s="45" t="s">
        <v>67</v>
      </c>
      <c r="AM656" s="160" t="str">
        <f>MONTH(B656)&amp;"/"&amp;YEAR(B656)</f>
        <v>3/2026</v>
      </c>
      <c r="AN656" s="45">
        <f>WEEKNUM(B656)-WEEKNUM(EOMONTH(B656,-1)+1)+1</f>
        <v>4</v>
      </c>
      <c r="AO656" s="45" t="str">
        <f>MONTH(R656)&amp;"/"&amp;YEAR(R656)</f>
        <v>4/2026</v>
      </c>
      <c r="AP656" s="45">
        <f>WEEKNUM(R656)-WEEKNUM(EOMONTH(R656,-1)+1)+1</f>
        <v>2</v>
      </c>
      <c r="AQ656" s="45">
        <f>IF(AU656="S",IF(Q656="1. Aceitou o programa",R656-B656,0),0)</f>
        <v>14</v>
      </c>
      <c r="AR656" s="45">
        <f>IF(AU656="S",IF(AND(S656&lt;&gt;"",R656&lt;&gt;""),S656-R656,0),0)</f>
        <v>0</v>
      </c>
      <c r="AS656" s="45">
        <f>IF(AU656="S",IF(Q656="1. Aceitou o programa",IF(OR(X656="Não se Aplica",X656=""),IF(OR(W656="Não se Aplica",W656=""),0,W656-V656),AVERAGE(X656-W656,W656-V656)),0),0)</f>
        <v>0</v>
      </c>
      <c r="AT656" s="45">
        <f>IF(AU656="S",IF(AND(Q656="1. Aceitou o programa",AB656="Realizada"),IFERROR(IF(AA656="",0,AA656-R656),0),0),0)</f>
        <v>0</v>
      </c>
      <c r="AU656" s="45" t="str">
        <f>_xlfn.XLOOKUP(U656,'Lista Suspensa'!$AA$20:$AA$23,'Lista Suspensa'!$AB$20:$AB$23,"N/A")</f>
        <v>S</v>
      </c>
    </row>
    <row r="657" spans="1:47" ht="12" customHeight="1" x14ac:dyDescent="0.3">
      <c r="A657" s="87" t="s">
        <v>47</v>
      </c>
      <c r="B657" s="88">
        <v>46104</v>
      </c>
      <c r="C657" s="89" t="s">
        <v>48</v>
      </c>
      <c r="D657" s="89" t="s">
        <v>49</v>
      </c>
      <c r="E657" s="189">
        <v>80994805</v>
      </c>
      <c r="F657" s="182" t="s">
        <v>1979</v>
      </c>
      <c r="G657" s="90">
        <v>20655835768</v>
      </c>
      <c r="H657" s="91">
        <v>17817</v>
      </c>
      <c r="I657" s="89"/>
      <c r="J657" s="89" t="s">
        <v>84</v>
      </c>
      <c r="K657" s="89" t="s">
        <v>76</v>
      </c>
      <c r="L657" s="89" t="s">
        <v>283</v>
      </c>
      <c r="M657" s="89" t="s">
        <v>1980</v>
      </c>
      <c r="N657" s="89" t="s">
        <v>137</v>
      </c>
      <c r="O657" s="92" t="s">
        <v>1981</v>
      </c>
      <c r="P657" s="93" t="s">
        <v>57</v>
      </c>
      <c r="Q657" s="110" t="s">
        <v>58</v>
      </c>
      <c r="R657" s="94">
        <v>46118</v>
      </c>
      <c r="S657" s="95"/>
      <c r="T657" s="95" t="s">
        <v>59</v>
      </c>
      <c r="U657" s="95" t="s">
        <v>60</v>
      </c>
      <c r="V657" s="91">
        <v>46118</v>
      </c>
      <c r="W657" s="91" t="s">
        <v>432</v>
      </c>
      <c r="X657" s="91" t="s">
        <v>432</v>
      </c>
      <c r="Y657" s="96"/>
      <c r="Z657" s="89" t="s">
        <v>62</v>
      </c>
      <c r="AA657" s="95"/>
      <c r="AB657" s="95" t="s">
        <v>63</v>
      </c>
      <c r="AC657" s="95" t="s">
        <v>63</v>
      </c>
      <c r="AD657" s="95" t="s">
        <v>63</v>
      </c>
      <c r="AE657" s="95" t="s">
        <v>63</v>
      </c>
      <c r="AF657" s="95" t="s">
        <v>63</v>
      </c>
      <c r="AG657" s="194"/>
      <c r="AH657" s="95" t="s">
        <v>63</v>
      </c>
      <c r="AI657" s="97"/>
      <c r="AJ657" s="97" t="s">
        <v>65</v>
      </c>
      <c r="AK657" s="97" t="s">
        <v>66</v>
      </c>
      <c r="AL657" s="45" t="s">
        <v>67</v>
      </c>
      <c r="AM657" s="160" t="str">
        <f>MONTH(B657)&amp;"/"&amp;YEAR(B657)</f>
        <v>3/2026</v>
      </c>
      <c r="AN657" s="45">
        <f>WEEKNUM(B657)-WEEKNUM(EOMONTH(B657,-1)+1)+1</f>
        <v>4</v>
      </c>
      <c r="AO657" s="45" t="str">
        <f>MONTH(R657)&amp;"/"&amp;YEAR(R657)</f>
        <v>4/2026</v>
      </c>
      <c r="AP657" s="45">
        <f>WEEKNUM(R657)-WEEKNUM(EOMONTH(R657,-1)+1)+1</f>
        <v>2</v>
      </c>
      <c r="AQ657" s="45">
        <f>IF(AU657="S",IF(Q657="1. Aceitou o programa",R657-B657,0),0)</f>
        <v>14</v>
      </c>
      <c r="AR657" s="45">
        <f>IF(AU657="S",IF(AND(S657&lt;&gt;"",R657&lt;&gt;""),S657-R657,0),0)</f>
        <v>0</v>
      </c>
      <c r="AS657" s="45">
        <f>IF(AU657="S",IF(Q657="1. Aceitou o programa",IF(OR(X657="Não se Aplica",X657=""),IF(OR(W657="Não se Aplica",W657=""),0,W657-V657),AVERAGE(X657-W657,W657-V657)),0),0)</f>
        <v>0</v>
      </c>
      <c r="AT657" s="45">
        <f>IF(AU657="S",IF(AND(Q657="1. Aceitou o programa",AB657="Realizada"),IFERROR(IF(AA657="",0,AA657-R657),0),0),0)</f>
        <v>0</v>
      </c>
      <c r="AU657" s="45" t="str">
        <f>_xlfn.XLOOKUP(U657,'Lista Suspensa'!$AA$20:$AA$23,'Lista Suspensa'!$AB$20:$AB$23,"N/A")</f>
        <v>S</v>
      </c>
    </row>
    <row r="658" spans="1:47" ht="12" customHeight="1" x14ac:dyDescent="0.3">
      <c r="A658" s="87" t="s">
        <v>47</v>
      </c>
      <c r="B658" s="88">
        <v>46104</v>
      </c>
      <c r="C658" s="89" t="s">
        <v>48</v>
      </c>
      <c r="D658" s="89" t="s">
        <v>49</v>
      </c>
      <c r="E658" s="189">
        <v>95796057</v>
      </c>
      <c r="F658" s="182" t="s">
        <v>1982</v>
      </c>
      <c r="G658" s="90">
        <v>15450261810</v>
      </c>
      <c r="H658" s="91">
        <v>26524</v>
      </c>
      <c r="I658" s="89"/>
      <c r="J658" s="89" t="s">
        <v>51</v>
      </c>
      <c r="K658" s="89" t="s">
        <v>52</v>
      </c>
      <c r="L658" s="89" t="s">
        <v>53</v>
      </c>
      <c r="M658" s="89" t="s">
        <v>1983</v>
      </c>
      <c r="N658" s="89" t="s">
        <v>150</v>
      </c>
      <c r="O658" s="92" t="s">
        <v>1984</v>
      </c>
      <c r="P658" s="93" t="s">
        <v>57</v>
      </c>
      <c r="Q658" s="110" t="s">
        <v>58</v>
      </c>
      <c r="R658" s="94">
        <v>46118</v>
      </c>
      <c r="S658" s="95"/>
      <c r="T658" s="95" t="s">
        <v>59</v>
      </c>
      <c r="U658" s="95" t="s">
        <v>60</v>
      </c>
      <c r="V658" s="91">
        <v>46118</v>
      </c>
      <c r="W658" s="91" t="s">
        <v>432</v>
      </c>
      <c r="X658" s="91" t="s">
        <v>432</v>
      </c>
      <c r="Y658" s="96"/>
      <c r="Z658" s="89" t="s">
        <v>62</v>
      </c>
      <c r="AA658" s="95"/>
      <c r="AB658" s="95" t="s">
        <v>63</v>
      </c>
      <c r="AC658" s="95" t="s">
        <v>63</v>
      </c>
      <c r="AD658" s="95" t="s">
        <v>63</v>
      </c>
      <c r="AE658" s="95" t="s">
        <v>63</v>
      </c>
      <c r="AF658" s="95" t="s">
        <v>63</v>
      </c>
      <c r="AG658" s="194"/>
      <c r="AH658" s="95" t="s">
        <v>63</v>
      </c>
      <c r="AI658" s="97"/>
      <c r="AJ658" s="97" t="s">
        <v>65</v>
      </c>
      <c r="AK658" s="97" t="s">
        <v>66</v>
      </c>
      <c r="AL658" s="45" t="s">
        <v>67</v>
      </c>
      <c r="AM658" s="160" t="str">
        <f>MONTH(B658)&amp;"/"&amp;YEAR(B658)</f>
        <v>3/2026</v>
      </c>
      <c r="AN658" s="45">
        <f>WEEKNUM(B658)-WEEKNUM(EOMONTH(B658,-1)+1)+1</f>
        <v>4</v>
      </c>
      <c r="AO658" s="45" t="str">
        <f>MONTH(R658)&amp;"/"&amp;YEAR(R658)</f>
        <v>4/2026</v>
      </c>
      <c r="AP658" s="45">
        <f>WEEKNUM(R658)-WEEKNUM(EOMONTH(R658,-1)+1)+1</f>
        <v>2</v>
      </c>
      <c r="AQ658" s="45">
        <f>IF(AU658="S",IF(Q658="1. Aceitou o programa",R658-B658,0),0)</f>
        <v>14</v>
      </c>
      <c r="AR658" s="45">
        <f>IF(AU658="S",IF(AND(S658&lt;&gt;"",R658&lt;&gt;""),S658-R658,0),0)</f>
        <v>0</v>
      </c>
      <c r="AS658" s="45">
        <f>IF(AU658="S",IF(Q658="1. Aceitou o programa",IF(OR(X658="Não se Aplica",X658=""),IF(OR(W658="Não se Aplica",W658=""),0,W658-V658),AVERAGE(X658-W658,W658-V658)),0),0)</f>
        <v>0</v>
      </c>
      <c r="AT658" s="45">
        <f>IF(AU658="S",IF(AND(Q658="1. Aceitou o programa",AB658="Realizada"),IFERROR(IF(AA658="",0,AA658-R658),0),0),0)</f>
        <v>0</v>
      </c>
      <c r="AU658" s="45" t="str">
        <f>_xlfn.XLOOKUP(U658,'Lista Suspensa'!$AA$20:$AA$23,'Lista Suspensa'!$AB$20:$AB$23,"N/A")</f>
        <v>S</v>
      </c>
    </row>
    <row r="659" spans="1:47" ht="12" customHeight="1" x14ac:dyDescent="0.3">
      <c r="A659" s="87" t="s">
        <v>47</v>
      </c>
      <c r="B659" s="88">
        <v>46104</v>
      </c>
      <c r="C659" s="89" t="s">
        <v>48</v>
      </c>
      <c r="D659" s="89" t="s">
        <v>49</v>
      </c>
      <c r="E659" s="189">
        <v>81089492</v>
      </c>
      <c r="F659" s="182" t="s">
        <v>1985</v>
      </c>
      <c r="G659" s="90">
        <v>16583679876</v>
      </c>
      <c r="H659" s="91">
        <v>27148</v>
      </c>
      <c r="I659" s="89"/>
      <c r="J659" s="89" t="s">
        <v>84</v>
      </c>
      <c r="K659" s="89" t="s">
        <v>52</v>
      </c>
      <c r="L659" s="89" t="s">
        <v>85</v>
      </c>
      <c r="M659" s="89" t="s">
        <v>1986</v>
      </c>
      <c r="N659" s="89" t="s">
        <v>137</v>
      </c>
      <c r="O659" s="92" t="s">
        <v>1987</v>
      </c>
      <c r="P659" s="93" t="s">
        <v>57</v>
      </c>
      <c r="Q659" s="110" t="s">
        <v>58</v>
      </c>
      <c r="R659" s="94">
        <v>46118</v>
      </c>
      <c r="S659" s="95"/>
      <c r="T659" s="95" t="s">
        <v>59</v>
      </c>
      <c r="U659" s="95" t="s">
        <v>60</v>
      </c>
      <c r="V659" s="91">
        <v>46118</v>
      </c>
      <c r="W659" s="91" t="s">
        <v>432</v>
      </c>
      <c r="X659" s="91" t="s">
        <v>432</v>
      </c>
      <c r="Y659" s="96"/>
      <c r="Z659" s="89" t="s">
        <v>62</v>
      </c>
      <c r="AA659" s="95"/>
      <c r="AB659" s="95" t="s">
        <v>63</v>
      </c>
      <c r="AC659" s="95" t="s">
        <v>63</v>
      </c>
      <c r="AD659" s="95" t="s">
        <v>63</v>
      </c>
      <c r="AE659" s="95" t="s">
        <v>63</v>
      </c>
      <c r="AF659" s="95" t="s">
        <v>63</v>
      </c>
      <c r="AG659" s="194"/>
      <c r="AH659" s="95" t="s">
        <v>63</v>
      </c>
      <c r="AI659" s="97"/>
      <c r="AJ659" s="97" t="s">
        <v>65</v>
      </c>
      <c r="AK659" s="97" t="s">
        <v>66</v>
      </c>
      <c r="AL659" s="45" t="s">
        <v>67</v>
      </c>
      <c r="AM659" s="160" t="str">
        <f>MONTH(B659)&amp;"/"&amp;YEAR(B659)</f>
        <v>3/2026</v>
      </c>
      <c r="AN659" s="45">
        <f>WEEKNUM(B659)-WEEKNUM(EOMONTH(B659,-1)+1)+1</f>
        <v>4</v>
      </c>
      <c r="AO659" s="45" t="str">
        <f>MONTH(R659)&amp;"/"&amp;YEAR(R659)</f>
        <v>4/2026</v>
      </c>
      <c r="AP659" s="45">
        <f>WEEKNUM(R659)-WEEKNUM(EOMONTH(R659,-1)+1)+1</f>
        <v>2</v>
      </c>
      <c r="AQ659" s="45">
        <f>IF(AU659="S",IF(Q659="1. Aceitou o programa",R659-B659,0),0)</f>
        <v>14</v>
      </c>
      <c r="AR659" s="45">
        <f>IF(AU659="S",IF(AND(S659&lt;&gt;"",R659&lt;&gt;""),S659-R659,0),0)</f>
        <v>0</v>
      </c>
      <c r="AS659" s="45">
        <f>IF(AU659="S",IF(Q659="1. Aceitou o programa",IF(OR(X659="Não se Aplica",X659=""),IF(OR(W659="Não se Aplica",W659=""),0,W659-V659),AVERAGE(X659-W659,W659-V659)),0),0)</f>
        <v>0</v>
      </c>
      <c r="AT659" s="45">
        <f>IF(AU659="S",IF(AND(Q659="1. Aceitou o programa",AB659="Realizada"),IFERROR(IF(AA659="",0,AA659-R659),0),0),0)</f>
        <v>0</v>
      </c>
      <c r="AU659" s="45" t="str">
        <f>_xlfn.XLOOKUP(U659,'Lista Suspensa'!$AA$20:$AA$23,'Lista Suspensa'!$AB$20:$AB$23,"N/A")</f>
        <v>S</v>
      </c>
    </row>
    <row r="660" spans="1:47" ht="12" customHeight="1" x14ac:dyDescent="0.3">
      <c r="A660" s="87" t="s">
        <v>47</v>
      </c>
      <c r="B660" s="88">
        <v>46104</v>
      </c>
      <c r="C660" s="89" t="s">
        <v>48</v>
      </c>
      <c r="D660" s="89" t="s">
        <v>49</v>
      </c>
      <c r="E660" s="189">
        <v>81172242</v>
      </c>
      <c r="F660" s="182" t="s">
        <v>1988</v>
      </c>
      <c r="G660" s="90">
        <v>12788291809</v>
      </c>
      <c r="H660" s="91">
        <v>24076</v>
      </c>
      <c r="I660" s="89"/>
      <c r="J660" s="89" t="s">
        <v>84</v>
      </c>
      <c r="K660" s="89" t="s">
        <v>52</v>
      </c>
      <c r="L660" s="89" t="s">
        <v>85</v>
      </c>
      <c r="M660" s="89" t="s">
        <v>1989</v>
      </c>
      <c r="N660" s="89" t="s">
        <v>197</v>
      </c>
      <c r="O660" s="92" t="s">
        <v>1990</v>
      </c>
      <c r="P660" s="93" t="s">
        <v>57</v>
      </c>
      <c r="Q660" s="110" t="s">
        <v>58</v>
      </c>
      <c r="R660" s="94">
        <v>46118</v>
      </c>
      <c r="S660" s="95"/>
      <c r="T660" s="95" t="s">
        <v>59</v>
      </c>
      <c r="U660" s="95" t="s">
        <v>60</v>
      </c>
      <c r="V660" s="91">
        <v>46118</v>
      </c>
      <c r="W660" s="91" t="s">
        <v>432</v>
      </c>
      <c r="X660" s="91" t="s">
        <v>432</v>
      </c>
      <c r="Y660" s="96"/>
      <c r="Z660" s="89" t="s">
        <v>62</v>
      </c>
      <c r="AA660" s="95"/>
      <c r="AB660" s="95" t="s">
        <v>63</v>
      </c>
      <c r="AC660" s="95" t="s">
        <v>63</v>
      </c>
      <c r="AD660" s="95" t="s">
        <v>63</v>
      </c>
      <c r="AE660" s="95" t="s">
        <v>63</v>
      </c>
      <c r="AF660" s="95" t="s">
        <v>63</v>
      </c>
      <c r="AG660" s="194"/>
      <c r="AH660" s="95" t="s">
        <v>63</v>
      </c>
      <c r="AI660" s="97"/>
      <c r="AJ660" s="97" t="s">
        <v>65</v>
      </c>
      <c r="AK660" s="97" t="s">
        <v>66</v>
      </c>
      <c r="AL660" s="45" t="s">
        <v>67</v>
      </c>
      <c r="AM660" s="160" t="str">
        <f>MONTH(B660)&amp;"/"&amp;YEAR(B660)</f>
        <v>3/2026</v>
      </c>
      <c r="AN660" s="45">
        <f>WEEKNUM(B660)-WEEKNUM(EOMONTH(B660,-1)+1)+1</f>
        <v>4</v>
      </c>
      <c r="AO660" s="45" t="str">
        <f>MONTH(R660)&amp;"/"&amp;YEAR(R660)</f>
        <v>4/2026</v>
      </c>
      <c r="AP660" s="45">
        <f>WEEKNUM(R660)-WEEKNUM(EOMONTH(R660,-1)+1)+1</f>
        <v>2</v>
      </c>
      <c r="AQ660" s="45">
        <f>IF(AU660="S",IF(Q660="1. Aceitou o programa",R660-B660,0),0)</f>
        <v>14</v>
      </c>
      <c r="AR660" s="45">
        <f>IF(AU660="S",IF(AND(S660&lt;&gt;"",R660&lt;&gt;""),S660-R660,0),0)</f>
        <v>0</v>
      </c>
      <c r="AS660" s="45">
        <f>IF(AU660="S",IF(Q660="1. Aceitou o programa",IF(OR(X660="Não se Aplica",X660=""),IF(OR(W660="Não se Aplica",W660=""),0,W660-V660),AVERAGE(X660-W660,W660-V660)),0),0)</f>
        <v>0</v>
      </c>
      <c r="AT660" s="45">
        <f>IF(AU660="S",IF(AND(Q660="1. Aceitou o programa",AB660="Realizada"),IFERROR(IF(AA660="",0,AA660-R660),0),0),0)</f>
        <v>0</v>
      </c>
      <c r="AU660" s="45" t="str">
        <f>_xlfn.XLOOKUP(U660,'Lista Suspensa'!$AA$20:$AA$23,'Lista Suspensa'!$AB$20:$AB$23,"N/A")</f>
        <v>S</v>
      </c>
    </row>
    <row r="661" spans="1:47" ht="12" customHeight="1" x14ac:dyDescent="0.3">
      <c r="A661" s="87" t="s">
        <v>47</v>
      </c>
      <c r="B661" s="88">
        <v>46104</v>
      </c>
      <c r="C661" s="89" t="s">
        <v>48</v>
      </c>
      <c r="D661" s="89" t="s">
        <v>49</v>
      </c>
      <c r="E661" s="189">
        <v>81188819</v>
      </c>
      <c r="F661" s="182" t="s">
        <v>1991</v>
      </c>
      <c r="G661" s="90">
        <v>14493372796</v>
      </c>
      <c r="H661" s="91">
        <v>29944</v>
      </c>
      <c r="I661" s="89"/>
      <c r="J661" s="89" t="s">
        <v>84</v>
      </c>
      <c r="K661" s="89" t="s">
        <v>76</v>
      </c>
      <c r="L661" s="89" t="s">
        <v>95</v>
      </c>
      <c r="M661" s="89" t="s">
        <v>214</v>
      </c>
      <c r="N661" s="89" t="s">
        <v>291</v>
      </c>
      <c r="O661" s="92" t="s">
        <v>1992</v>
      </c>
      <c r="P661" s="93" t="s">
        <v>57</v>
      </c>
      <c r="Q661" s="110" t="s">
        <v>58</v>
      </c>
      <c r="R661" s="94">
        <v>46118</v>
      </c>
      <c r="S661" s="95"/>
      <c r="T661" s="95" t="s">
        <v>59</v>
      </c>
      <c r="U661" s="95" t="s">
        <v>60</v>
      </c>
      <c r="V661" s="91">
        <v>46118</v>
      </c>
      <c r="W661" s="91" t="s">
        <v>432</v>
      </c>
      <c r="X661" s="91" t="s">
        <v>432</v>
      </c>
      <c r="Y661" s="96"/>
      <c r="Z661" s="89" t="s">
        <v>62</v>
      </c>
      <c r="AA661" s="95"/>
      <c r="AB661" s="95" t="s">
        <v>63</v>
      </c>
      <c r="AC661" s="95" t="s">
        <v>63</v>
      </c>
      <c r="AD661" s="95" t="s">
        <v>63</v>
      </c>
      <c r="AE661" s="95" t="s">
        <v>63</v>
      </c>
      <c r="AF661" s="95" t="s">
        <v>63</v>
      </c>
      <c r="AG661" s="194"/>
      <c r="AH661" s="95" t="s">
        <v>63</v>
      </c>
      <c r="AI661" s="97"/>
      <c r="AJ661" s="97" t="s">
        <v>65</v>
      </c>
      <c r="AK661" s="97" t="s">
        <v>66</v>
      </c>
      <c r="AL661" s="45" t="s">
        <v>67</v>
      </c>
      <c r="AM661" s="160" t="str">
        <f>MONTH(B661)&amp;"/"&amp;YEAR(B661)</f>
        <v>3/2026</v>
      </c>
      <c r="AN661" s="45">
        <f>WEEKNUM(B661)-WEEKNUM(EOMONTH(B661,-1)+1)+1</f>
        <v>4</v>
      </c>
      <c r="AO661" s="45" t="str">
        <f>MONTH(R661)&amp;"/"&amp;YEAR(R661)</f>
        <v>4/2026</v>
      </c>
      <c r="AP661" s="45">
        <f>WEEKNUM(R661)-WEEKNUM(EOMONTH(R661,-1)+1)+1</f>
        <v>2</v>
      </c>
      <c r="AQ661" s="45">
        <f>IF(AU661="S",IF(Q661="1. Aceitou o programa",R661-B661,0),0)</f>
        <v>14</v>
      </c>
      <c r="AR661" s="45">
        <f>IF(AU661="S",IF(AND(S661&lt;&gt;"",R661&lt;&gt;""),S661-R661,0),0)</f>
        <v>0</v>
      </c>
      <c r="AS661" s="45">
        <f>IF(AU661="S",IF(Q661="1. Aceitou o programa",IF(OR(X661="Não se Aplica",X661=""),IF(OR(W661="Não se Aplica",W661=""),0,W661-V661),AVERAGE(X661-W661,W661-V661)),0),0)</f>
        <v>0</v>
      </c>
      <c r="AT661" s="45">
        <f>IF(AU661="S",IF(AND(Q661="1. Aceitou o programa",AB661="Realizada"),IFERROR(IF(AA661="",0,AA661-R661),0),0),0)</f>
        <v>0</v>
      </c>
      <c r="AU661" s="45" t="str">
        <f>_xlfn.XLOOKUP(U661,'Lista Suspensa'!$AA$20:$AA$23,'Lista Suspensa'!$AB$20:$AB$23,"N/A")</f>
        <v>S</v>
      </c>
    </row>
    <row r="662" spans="1:47" ht="12" customHeight="1" x14ac:dyDescent="0.3">
      <c r="A662" s="87" t="s">
        <v>47</v>
      </c>
      <c r="B662" s="88">
        <v>46104</v>
      </c>
      <c r="C662" s="89" t="s">
        <v>48</v>
      </c>
      <c r="D662" s="89" t="s">
        <v>49</v>
      </c>
      <c r="E662" s="189">
        <v>81236434</v>
      </c>
      <c r="F662" s="182" t="s">
        <v>1993</v>
      </c>
      <c r="G662" s="90">
        <v>52681647835</v>
      </c>
      <c r="H662" s="91">
        <v>40386</v>
      </c>
      <c r="I662" s="89"/>
      <c r="J662" s="89" t="s">
        <v>84</v>
      </c>
      <c r="K662" s="89" t="s">
        <v>52</v>
      </c>
      <c r="L662" s="89" t="s">
        <v>53</v>
      </c>
      <c r="M662" s="89" t="s">
        <v>1364</v>
      </c>
      <c r="N662" s="89" t="s">
        <v>229</v>
      </c>
      <c r="O662" s="92" t="s">
        <v>1994</v>
      </c>
      <c r="P662" s="93" t="s">
        <v>57</v>
      </c>
      <c r="Q662" s="110" t="s">
        <v>58</v>
      </c>
      <c r="R662" s="94">
        <v>46118</v>
      </c>
      <c r="S662" s="95"/>
      <c r="T662" s="95" t="s">
        <v>59</v>
      </c>
      <c r="U662" s="95" t="s">
        <v>60</v>
      </c>
      <c r="V662" s="91">
        <v>46118</v>
      </c>
      <c r="W662" s="91" t="s">
        <v>432</v>
      </c>
      <c r="X662" s="91" t="s">
        <v>432</v>
      </c>
      <c r="Y662" s="96"/>
      <c r="Z662" s="89" t="s">
        <v>62</v>
      </c>
      <c r="AA662" s="95"/>
      <c r="AB662" s="95" t="s">
        <v>63</v>
      </c>
      <c r="AC662" s="95" t="s">
        <v>63</v>
      </c>
      <c r="AD662" s="95" t="s">
        <v>63</v>
      </c>
      <c r="AE662" s="95" t="s">
        <v>63</v>
      </c>
      <c r="AF662" s="95" t="s">
        <v>63</v>
      </c>
      <c r="AG662" s="194"/>
      <c r="AH662" s="95" t="s">
        <v>63</v>
      </c>
      <c r="AI662" s="97"/>
      <c r="AJ662" s="97" t="s">
        <v>65</v>
      </c>
      <c r="AK662" s="97" t="s">
        <v>66</v>
      </c>
      <c r="AL662" s="45" t="s">
        <v>67</v>
      </c>
      <c r="AM662" s="160" t="str">
        <f>MONTH(B662)&amp;"/"&amp;YEAR(B662)</f>
        <v>3/2026</v>
      </c>
      <c r="AN662" s="45">
        <f>WEEKNUM(B662)-WEEKNUM(EOMONTH(B662,-1)+1)+1</f>
        <v>4</v>
      </c>
      <c r="AO662" s="45" t="str">
        <f>MONTH(R662)&amp;"/"&amp;YEAR(R662)</f>
        <v>4/2026</v>
      </c>
      <c r="AP662" s="45">
        <f>WEEKNUM(R662)-WEEKNUM(EOMONTH(R662,-1)+1)+1</f>
        <v>2</v>
      </c>
      <c r="AQ662" s="45">
        <f>IF(AU662="S",IF(Q662="1. Aceitou o programa",R662-B662,0),0)</f>
        <v>14</v>
      </c>
      <c r="AR662" s="45">
        <f>IF(AU662="S",IF(AND(S662&lt;&gt;"",R662&lt;&gt;""),S662-R662,0),0)</f>
        <v>0</v>
      </c>
      <c r="AS662" s="45">
        <f>IF(AU662="S",IF(Q662="1. Aceitou o programa",IF(OR(X662="Não se Aplica",X662=""),IF(OR(W662="Não se Aplica",W662=""),0,W662-V662),AVERAGE(X662-W662,W662-V662)),0),0)</f>
        <v>0</v>
      </c>
      <c r="AT662" s="45">
        <f>IF(AU662="S",IF(AND(Q662="1. Aceitou o programa",AB662="Realizada"),IFERROR(IF(AA662="",0,AA662-R662),0),0),0)</f>
        <v>0</v>
      </c>
      <c r="AU662" s="45" t="str">
        <f>_xlfn.XLOOKUP(U662,'Lista Suspensa'!$AA$20:$AA$23,'Lista Suspensa'!$AB$20:$AB$23,"N/A")</f>
        <v>S</v>
      </c>
    </row>
    <row r="663" spans="1:47" ht="12" customHeight="1" x14ac:dyDescent="0.3">
      <c r="A663" s="87" t="s">
        <v>47</v>
      </c>
      <c r="B663" s="88">
        <v>46104</v>
      </c>
      <c r="C663" s="89" t="s">
        <v>48</v>
      </c>
      <c r="D663" s="89" t="s">
        <v>49</v>
      </c>
      <c r="E663" s="189">
        <v>81267785</v>
      </c>
      <c r="F663" s="182" t="s">
        <v>1995</v>
      </c>
      <c r="G663" s="90">
        <v>29367521839</v>
      </c>
      <c r="H663" s="91">
        <v>29803</v>
      </c>
      <c r="I663" s="89"/>
      <c r="J663" s="89" t="s">
        <v>84</v>
      </c>
      <c r="K663" s="89" t="s">
        <v>52</v>
      </c>
      <c r="L663" s="89" t="s">
        <v>85</v>
      </c>
      <c r="M663" s="89" t="s">
        <v>1996</v>
      </c>
      <c r="N663" s="89" t="s">
        <v>229</v>
      </c>
      <c r="O663" s="92" t="s">
        <v>1997</v>
      </c>
      <c r="P663" s="93" t="s">
        <v>57</v>
      </c>
      <c r="Q663" s="110" t="s">
        <v>58</v>
      </c>
      <c r="R663" s="94">
        <v>46118</v>
      </c>
      <c r="S663" s="95"/>
      <c r="T663" s="95" t="s">
        <v>59</v>
      </c>
      <c r="U663" s="95" t="s">
        <v>60</v>
      </c>
      <c r="V663" s="91">
        <v>46118</v>
      </c>
      <c r="W663" s="91" t="s">
        <v>432</v>
      </c>
      <c r="X663" s="91" t="s">
        <v>432</v>
      </c>
      <c r="Y663" s="96"/>
      <c r="Z663" s="89" t="s">
        <v>62</v>
      </c>
      <c r="AA663" s="95"/>
      <c r="AB663" s="95" t="s">
        <v>63</v>
      </c>
      <c r="AC663" s="95" t="s">
        <v>63</v>
      </c>
      <c r="AD663" s="95" t="s">
        <v>63</v>
      </c>
      <c r="AE663" s="95" t="s">
        <v>63</v>
      </c>
      <c r="AF663" s="95" t="s">
        <v>63</v>
      </c>
      <c r="AG663" s="194"/>
      <c r="AH663" s="95" t="s">
        <v>63</v>
      </c>
      <c r="AI663" s="97"/>
      <c r="AJ663" s="97" t="s">
        <v>65</v>
      </c>
      <c r="AK663" s="97" t="s">
        <v>66</v>
      </c>
      <c r="AL663" s="45" t="s">
        <v>67</v>
      </c>
      <c r="AM663" s="160" t="str">
        <f>MONTH(B663)&amp;"/"&amp;YEAR(B663)</f>
        <v>3/2026</v>
      </c>
      <c r="AN663" s="45">
        <f>WEEKNUM(B663)-WEEKNUM(EOMONTH(B663,-1)+1)+1</f>
        <v>4</v>
      </c>
      <c r="AO663" s="45" t="str">
        <f>MONTH(R663)&amp;"/"&amp;YEAR(R663)</f>
        <v>4/2026</v>
      </c>
      <c r="AP663" s="45">
        <f>WEEKNUM(R663)-WEEKNUM(EOMONTH(R663,-1)+1)+1</f>
        <v>2</v>
      </c>
      <c r="AQ663" s="45">
        <f>IF(AU663="S",IF(Q663="1. Aceitou o programa",R663-B663,0),0)</f>
        <v>14</v>
      </c>
      <c r="AR663" s="45">
        <f>IF(AU663="S",IF(AND(S663&lt;&gt;"",R663&lt;&gt;""),S663-R663,0),0)</f>
        <v>0</v>
      </c>
      <c r="AS663" s="45">
        <f>IF(AU663="S",IF(Q663="1. Aceitou o programa",IF(OR(X663="Não se Aplica",X663=""),IF(OR(W663="Não se Aplica",W663=""),0,W663-V663),AVERAGE(X663-W663,W663-V663)),0),0)</f>
        <v>0</v>
      </c>
      <c r="AT663" s="45">
        <f>IF(AU663="S",IF(AND(Q663="1. Aceitou o programa",AB663="Realizada"),IFERROR(IF(AA663="",0,AA663-R663),0),0),0)</f>
        <v>0</v>
      </c>
      <c r="AU663" s="45" t="str">
        <f>_xlfn.XLOOKUP(U663,'Lista Suspensa'!$AA$20:$AA$23,'Lista Suspensa'!$AB$20:$AB$23,"N/A")</f>
        <v>S</v>
      </c>
    </row>
    <row r="664" spans="1:47" ht="12" customHeight="1" x14ac:dyDescent="0.3">
      <c r="A664" s="87" t="s">
        <v>47</v>
      </c>
      <c r="B664" s="88">
        <v>46104</v>
      </c>
      <c r="C664" s="89" t="s">
        <v>48</v>
      </c>
      <c r="D664" s="89" t="s">
        <v>49</v>
      </c>
      <c r="E664" s="189">
        <v>81268619</v>
      </c>
      <c r="F664" s="182" t="s">
        <v>1998</v>
      </c>
      <c r="G664" s="90">
        <v>30896618889</v>
      </c>
      <c r="H664" s="91">
        <v>30366</v>
      </c>
      <c r="I664" s="89"/>
      <c r="J664" s="89" t="s">
        <v>51</v>
      </c>
      <c r="K664" s="89" t="s">
        <v>52</v>
      </c>
      <c r="L664" s="89" t="s">
        <v>85</v>
      </c>
      <c r="M664" s="89" t="s">
        <v>1256</v>
      </c>
      <c r="N664" s="89" t="s">
        <v>449</v>
      </c>
      <c r="O664" s="92" t="s">
        <v>1999</v>
      </c>
      <c r="P664" s="93" t="s">
        <v>57</v>
      </c>
      <c r="Q664" s="110" t="s">
        <v>58</v>
      </c>
      <c r="R664" s="94">
        <v>46118</v>
      </c>
      <c r="S664" s="95"/>
      <c r="T664" s="95" t="s">
        <v>59</v>
      </c>
      <c r="U664" s="95" t="s">
        <v>60</v>
      </c>
      <c r="V664" s="91">
        <v>46118</v>
      </c>
      <c r="W664" s="91" t="s">
        <v>432</v>
      </c>
      <c r="X664" s="91" t="s">
        <v>432</v>
      </c>
      <c r="Y664" s="96"/>
      <c r="Z664" s="89" t="s">
        <v>62</v>
      </c>
      <c r="AA664" s="95"/>
      <c r="AB664" s="95" t="s">
        <v>63</v>
      </c>
      <c r="AC664" s="95" t="s">
        <v>63</v>
      </c>
      <c r="AD664" s="95" t="s">
        <v>63</v>
      </c>
      <c r="AE664" s="95" t="s">
        <v>63</v>
      </c>
      <c r="AF664" s="95" t="s">
        <v>63</v>
      </c>
      <c r="AG664" s="194"/>
      <c r="AH664" s="95" t="s">
        <v>63</v>
      </c>
      <c r="AI664" s="97"/>
      <c r="AJ664" s="97" t="s">
        <v>65</v>
      </c>
      <c r="AK664" s="97" t="s">
        <v>66</v>
      </c>
      <c r="AL664" s="45" t="s">
        <v>67</v>
      </c>
      <c r="AM664" s="160" t="str">
        <f>MONTH(B664)&amp;"/"&amp;YEAR(B664)</f>
        <v>3/2026</v>
      </c>
      <c r="AN664" s="45">
        <f>WEEKNUM(B664)-WEEKNUM(EOMONTH(B664,-1)+1)+1</f>
        <v>4</v>
      </c>
      <c r="AO664" s="45" t="str">
        <f>MONTH(R664)&amp;"/"&amp;YEAR(R664)</f>
        <v>4/2026</v>
      </c>
      <c r="AP664" s="45">
        <f>WEEKNUM(R664)-WEEKNUM(EOMONTH(R664,-1)+1)+1</f>
        <v>2</v>
      </c>
      <c r="AQ664" s="45">
        <f>IF(AU664="S",IF(Q664="1. Aceitou o programa",R664-B664,0),0)</f>
        <v>14</v>
      </c>
      <c r="AR664" s="45">
        <f>IF(AU664="S",IF(AND(S664&lt;&gt;"",R664&lt;&gt;""),S664-R664,0),0)</f>
        <v>0</v>
      </c>
      <c r="AS664" s="45">
        <f>IF(AU664="S",IF(Q664="1. Aceitou o programa",IF(OR(X664="Não se Aplica",X664=""),IF(OR(W664="Não se Aplica",W664=""),0,W664-V664),AVERAGE(X664-W664,W664-V664)),0),0)</f>
        <v>0</v>
      </c>
      <c r="AT664" s="45">
        <f>IF(AU664="S",IF(AND(Q664="1. Aceitou o programa",AB664="Realizada"),IFERROR(IF(AA664="",0,AA664-R664),0),0),0)</f>
        <v>0</v>
      </c>
      <c r="AU664" s="45" t="str">
        <f>_xlfn.XLOOKUP(U664,'Lista Suspensa'!$AA$20:$AA$23,'Lista Suspensa'!$AB$20:$AB$23,"N/A")</f>
        <v>S</v>
      </c>
    </row>
    <row r="665" spans="1:47" ht="12" customHeight="1" x14ac:dyDescent="0.3">
      <c r="A665" s="87" t="s">
        <v>47</v>
      </c>
      <c r="B665" s="88">
        <v>46104</v>
      </c>
      <c r="C665" s="89" t="s">
        <v>48</v>
      </c>
      <c r="D665" s="89" t="s">
        <v>49</v>
      </c>
      <c r="E665" s="189">
        <v>81291073</v>
      </c>
      <c r="F665" s="182" t="s">
        <v>2000</v>
      </c>
      <c r="G665" s="90">
        <v>956693962</v>
      </c>
      <c r="H665" s="91">
        <v>32247</v>
      </c>
      <c r="I665" s="89"/>
      <c r="J665" s="89" t="s">
        <v>51</v>
      </c>
      <c r="K665" s="89" t="s">
        <v>76</v>
      </c>
      <c r="L665" s="89" t="s">
        <v>95</v>
      </c>
      <c r="M665" s="89" t="s">
        <v>214</v>
      </c>
      <c r="N665" s="89" t="s">
        <v>176</v>
      </c>
      <c r="O665" s="92" t="s">
        <v>2001</v>
      </c>
      <c r="P665" s="93" t="s">
        <v>57</v>
      </c>
      <c r="Q665" s="110" t="s">
        <v>58</v>
      </c>
      <c r="R665" s="94">
        <v>46118</v>
      </c>
      <c r="S665" s="95"/>
      <c r="T665" s="95" t="s">
        <v>59</v>
      </c>
      <c r="U665" s="95" t="s">
        <v>60</v>
      </c>
      <c r="V665" s="91">
        <v>46118</v>
      </c>
      <c r="W665" s="91" t="s">
        <v>432</v>
      </c>
      <c r="X665" s="91" t="s">
        <v>432</v>
      </c>
      <c r="Y665" s="96"/>
      <c r="Z665" s="89" t="s">
        <v>62</v>
      </c>
      <c r="AA665" s="95"/>
      <c r="AB665" s="95" t="s">
        <v>63</v>
      </c>
      <c r="AC665" s="95" t="s">
        <v>63</v>
      </c>
      <c r="AD665" s="95" t="s">
        <v>63</v>
      </c>
      <c r="AE665" s="95" t="s">
        <v>63</v>
      </c>
      <c r="AF665" s="95" t="s">
        <v>63</v>
      </c>
      <c r="AG665" s="194"/>
      <c r="AH665" s="95" t="s">
        <v>63</v>
      </c>
      <c r="AI665" s="97"/>
      <c r="AJ665" s="97" t="s">
        <v>65</v>
      </c>
      <c r="AK665" s="97" t="s">
        <v>66</v>
      </c>
      <c r="AL665" s="45" t="s">
        <v>67</v>
      </c>
      <c r="AM665" s="160" t="str">
        <f>MONTH(B665)&amp;"/"&amp;YEAR(B665)</f>
        <v>3/2026</v>
      </c>
      <c r="AN665" s="45">
        <f>WEEKNUM(B665)-WEEKNUM(EOMONTH(B665,-1)+1)+1</f>
        <v>4</v>
      </c>
      <c r="AO665" s="45" t="str">
        <f>MONTH(R665)&amp;"/"&amp;YEAR(R665)</f>
        <v>4/2026</v>
      </c>
      <c r="AP665" s="45">
        <f>WEEKNUM(R665)-WEEKNUM(EOMONTH(R665,-1)+1)+1</f>
        <v>2</v>
      </c>
      <c r="AQ665" s="45">
        <f>IF(AU665="S",IF(Q665="1. Aceitou o programa",R665-B665,0),0)</f>
        <v>14</v>
      </c>
      <c r="AR665" s="45">
        <f>IF(AU665="S",IF(AND(S665&lt;&gt;"",R665&lt;&gt;""),S665-R665,0),0)</f>
        <v>0</v>
      </c>
      <c r="AS665" s="45">
        <f>IF(AU665="S",IF(Q665="1. Aceitou o programa",IF(OR(X665="Não se Aplica",X665=""),IF(OR(W665="Não se Aplica",W665=""),0,W665-V665),AVERAGE(X665-W665,W665-V665)),0),0)</f>
        <v>0</v>
      </c>
      <c r="AT665" s="45">
        <f>IF(AU665="S",IF(AND(Q665="1. Aceitou o programa",AB665="Realizada"),IFERROR(IF(AA665="",0,AA665-R665),0),0),0)</f>
        <v>0</v>
      </c>
      <c r="AU665" s="45" t="str">
        <f>_xlfn.XLOOKUP(U665,'Lista Suspensa'!$AA$20:$AA$23,'Lista Suspensa'!$AB$20:$AB$23,"N/A")</f>
        <v>S</v>
      </c>
    </row>
    <row r="666" spans="1:47" ht="12" customHeight="1" x14ac:dyDescent="0.3">
      <c r="A666" s="87" t="s">
        <v>47</v>
      </c>
      <c r="B666" s="88">
        <v>46104</v>
      </c>
      <c r="C666" s="89" t="s">
        <v>48</v>
      </c>
      <c r="D666" s="89" t="s">
        <v>49</v>
      </c>
      <c r="E666" s="189">
        <v>81369894</v>
      </c>
      <c r="F666" s="182" t="s">
        <v>2002</v>
      </c>
      <c r="G666" s="90">
        <v>13590110805</v>
      </c>
      <c r="H666" s="91">
        <v>26472</v>
      </c>
      <c r="I666" s="89"/>
      <c r="J666" s="89" t="s">
        <v>84</v>
      </c>
      <c r="K666" s="89" t="s">
        <v>52</v>
      </c>
      <c r="L666" s="89" t="s">
        <v>85</v>
      </c>
      <c r="M666" s="89" t="s">
        <v>2003</v>
      </c>
      <c r="N666" s="89" t="s">
        <v>449</v>
      </c>
      <c r="O666" s="92" t="s">
        <v>2004</v>
      </c>
      <c r="P666" s="93" t="s">
        <v>57</v>
      </c>
      <c r="Q666" s="110" t="s">
        <v>58</v>
      </c>
      <c r="R666" s="94">
        <v>46118</v>
      </c>
      <c r="S666" s="95"/>
      <c r="T666" s="95" t="s">
        <v>59</v>
      </c>
      <c r="U666" s="95" t="s">
        <v>60</v>
      </c>
      <c r="V666" s="91">
        <v>46118</v>
      </c>
      <c r="W666" s="91" t="s">
        <v>432</v>
      </c>
      <c r="X666" s="91" t="s">
        <v>432</v>
      </c>
      <c r="Y666" s="96"/>
      <c r="Z666" s="89" t="s">
        <v>62</v>
      </c>
      <c r="AA666" s="95"/>
      <c r="AB666" s="95" t="s">
        <v>63</v>
      </c>
      <c r="AC666" s="95" t="s">
        <v>63</v>
      </c>
      <c r="AD666" s="95" t="s">
        <v>63</v>
      </c>
      <c r="AE666" s="95" t="s">
        <v>63</v>
      </c>
      <c r="AF666" s="95" t="s">
        <v>63</v>
      </c>
      <c r="AG666" s="194"/>
      <c r="AH666" s="95" t="s">
        <v>63</v>
      </c>
      <c r="AI666" s="97"/>
      <c r="AJ666" s="97" t="s">
        <v>65</v>
      </c>
      <c r="AK666" s="97" t="s">
        <v>66</v>
      </c>
      <c r="AL666" s="45" t="s">
        <v>67</v>
      </c>
      <c r="AM666" s="160" t="str">
        <f>MONTH(B666)&amp;"/"&amp;YEAR(B666)</f>
        <v>3/2026</v>
      </c>
      <c r="AN666" s="45">
        <f>WEEKNUM(B666)-WEEKNUM(EOMONTH(B666,-1)+1)+1</f>
        <v>4</v>
      </c>
      <c r="AO666" s="45" t="str">
        <f>MONTH(R666)&amp;"/"&amp;YEAR(R666)</f>
        <v>4/2026</v>
      </c>
      <c r="AP666" s="45">
        <f>WEEKNUM(R666)-WEEKNUM(EOMONTH(R666,-1)+1)+1</f>
        <v>2</v>
      </c>
      <c r="AQ666" s="45">
        <f>IF(AU666="S",IF(Q666="1. Aceitou o programa",R666-B666,0),0)</f>
        <v>14</v>
      </c>
      <c r="AR666" s="45">
        <f>IF(AU666="S",IF(AND(S666&lt;&gt;"",R666&lt;&gt;""),S666-R666,0),0)</f>
        <v>0</v>
      </c>
      <c r="AS666" s="45">
        <f>IF(AU666="S",IF(Q666="1. Aceitou o programa",IF(OR(X666="Não se Aplica",X666=""),IF(OR(W666="Não se Aplica",W666=""),0,W666-V666),AVERAGE(X666-W666,W666-V666)),0),0)</f>
        <v>0</v>
      </c>
      <c r="AT666" s="45">
        <f>IF(AU666="S",IF(AND(Q666="1. Aceitou o programa",AB666="Realizada"),IFERROR(IF(AA666="",0,AA666-R666),0),0),0)</f>
        <v>0</v>
      </c>
      <c r="AU666" s="45" t="str">
        <f>_xlfn.XLOOKUP(U666,'Lista Suspensa'!$AA$20:$AA$23,'Lista Suspensa'!$AB$20:$AB$23,"N/A")</f>
        <v>S</v>
      </c>
    </row>
    <row r="667" spans="1:47" ht="12" customHeight="1" x14ac:dyDescent="0.3">
      <c r="A667" s="87" t="s">
        <v>47</v>
      </c>
      <c r="B667" s="88">
        <v>46104</v>
      </c>
      <c r="C667" s="89" t="s">
        <v>48</v>
      </c>
      <c r="D667" s="89" t="s">
        <v>49</v>
      </c>
      <c r="E667" s="189">
        <v>81389863</v>
      </c>
      <c r="F667" s="182" t="s">
        <v>2005</v>
      </c>
      <c r="G667" s="90">
        <v>10883862700</v>
      </c>
      <c r="H667" s="91">
        <v>27441</v>
      </c>
      <c r="I667" s="89"/>
      <c r="J667" s="89" t="s">
        <v>51</v>
      </c>
      <c r="K667" s="89" t="s">
        <v>76</v>
      </c>
      <c r="L667" s="89" t="s">
        <v>95</v>
      </c>
      <c r="M667" s="89" t="s">
        <v>222</v>
      </c>
      <c r="N667" s="89" t="s">
        <v>449</v>
      </c>
      <c r="O667" s="92" t="s">
        <v>2006</v>
      </c>
      <c r="P667" s="93" t="s">
        <v>57</v>
      </c>
      <c r="Q667" s="110" t="s">
        <v>58</v>
      </c>
      <c r="R667" s="94">
        <v>46118</v>
      </c>
      <c r="S667" s="95"/>
      <c r="T667" s="95" t="s">
        <v>59</v>
      </c>
      <c r="U667" s="95" t="s">
        <v>60</v>
      </c>
      <c r="V667" s="91">
        <v>46118</v>
      </c>
      <c r="W667" s="91" t="s">
        <v>432</v>
      </c>
      <c r="X667" s="91" t="s">
        <v>432</v>
      </c>
      <c r="Y667" s="96"/>
      <c r="Z667" s="89" t="s">
        <v>62</v>
      </c>
      <c r="AA667" s="95"/>
      <c r="AB667" s="95" t="s">
        <v>63</v>
      </c>
      <c r="AC667" s="95" t="s">
        <v>63</v>
      </c>
      <c r="AD667" s="95" t="s">
        <v>63</v>
      </c>
      <c r="AE667" s="95" t="s">
        <v>63</v>
      </c>
      <c r="AF667" s="95" t="s">
        <v>63</v>
      </c>
      <c r="AG667" s="194"/>
      <c r="AH667" s="95" t="s">
        <v>63</v>
      </c>
      <c r="AI667" s="97"/>
      <c r="AJ667" s="97" t="s">
        <v>65</v>
      </c>
      <c r="AK667" s="97" t="s">
        <v>66</v>
      </c>
      <c r="AL667" s="45" t="s">
        <v>67</v>
      </c>
      <c r="AM667" s="160" t="str">
        <f>MONTH(B667)&amp;"/"&amp;YEAR(B667)</f>
        <v>3/2026</v>
      </c>
      <c r="AN667" s="45">
        <f>WEEKNUM(B667)-WEEKNUM(EOMONTH(B667,-1)+1)+1</f>
        <v>4</v>
      </c>
      <c r="AO667" s="45" t="str">
        <f>MONTH(R667)&amp;"/"&amp;YEAR(R667)</f>
        <v>4/2026</v>
      </c>
      <c r="AP667" s="45">
        <f>WEEKNUM(R667)-WEEKNUM(EOMONTH(R667,-1)+1)+1</f>
        <v>2</v>
      </c>
      <c r="AQ667" s="45">
        <f>IF(AU667="S",IF(Q667="1. Aceitou o programa",R667-B667,0),0)</f>
        <v>14</v>
      </c>
      <c r="AR667" s="45">
        <f>IF(AU667="S",IF(AND(S667&lt;&gt;"",R667&lt;&gt;""),S667-R667,0),0)</f>
        <v>0</v>
      </c>
      <c r="AS667" s="45">
        <f>IF(AU667="S",IF(Q667="1. Aceitou o programa",IF(OR(X667="Não se Aplica",X667=""),IF(OR(W667="Não se Aplica",W667=""),0,W667-V667),AVERAGE(X667-W667,W667-V667)),0),0)</f>
        <v>0</v>
      </c>
      <c r="AT667" s="45">
        <f>IF(AU667="S",IF(AND(Q667="1. Aceitou o programa",AB667="Realizada"),IFERROR(IF(AA667="",0,AA667-R667),0),0),0)</f>
        <v>0</v>
      </c>
      <c r="AU667" s="45" t="str">
        <f>_xlfn.XLOOKUP(U667,'Lista Suspensa'!$AA$20:$AA$23,'Lista Suspensa'!$AB$20:$AB$23,"N/A")</f>
        <v>S</v>
      </c>
    </row>
    <row r="668" spans="1:47" ht="12" customHeight="1" x14ac:dyDescent="0.3">
      <c r="A668" s="87" t="s">
        <v>47</v>
      </c>
      <c r="B668" s="88">
        <v>46104</v>
      </c>
      <c r="C668" s="89" t="s">
        <v>48</v>
      </c>
      <c r="D668" s="89" t="s">
        <v>49</v>
      </c>
      <c r="E668" s="189">
        <v>81660946</v>
      </c>
      <c r="F668" s="182" t="s">
        <v>2007</v>
      </c>
      <c r="G668" s="90">
        <v>8677194789</v>
      </c>
      <c r="H668" s="91">
        <v>27411</v>
      </c>
      <c r="I668" s="89"/>
      <c r="J668" s="89" t="s">
        <v>51</v>
      </c>
      <c r="K668" s="89" t="s">
        <v>76</v>
      </c>
      <c r="L668" s="89" t="s">
        <v>95</v>
      </c>
      <c r="M668" s="89" t="s">
        <v>445</v>
      </c>
      <c r="N668" s="89" t="s">
        <v>449</v>
      </c>
      <c r="O668" s="92" t="s">
        <v>2008</v>
      </c>
      <c r="P668" s="93" t="s">
        <v>57</v>
      </c>
      <c r="Q668" s="110" t="s">
        <v>58</v>
      </c>
      <c r="R668" s="94">
        <v>46118</v>
      </c>
      <c r="S668" s="95"/>
      <c r="T668" s="95" t="s">
        <v>59</v>
      </c>
      <c r="U668" s="95" t="s">
        <v>60</v>
      </c>
      <c r="V668" s="91">
        <v>46118</v>
      </c>
      <c r="W668" s="91" t="s">
        <v>432</v>
      </c>
      <c r="X668" s="91" t="s">
        <v>432</v>
      </c>
      <c r="Y668" s="96"/>
      <c r="Z668" s="89" t="s">
        <v>62</v>
      </c>
      <c r="AA668" s="95"/>
      <c r="AB668" s="95" t="s">
        <v>63</v>
      </c>
      <c r="AC668" s="95" t="s">
        <v>63</v>
      </c>
      <c r="AD668" s="95" t="s">
        <v>63</v>
      </c>
      <c r="AE668" s="95" t="s">
        <v>63</v>
      </c>
      <c r="AF668" s="95" t="s">
        <v>63</v>
      </c>
      <c r="AG668" s="194"/>
      <c r="AH668" s="95" t="s">
        <v>63</v>
      </c>
      <c r="AI668" s="97"/>
      <c r="AJ668" s="97" t="s">
        <v>65</v>
      </c>
      <c r="AK668" s="97" t="s">
        <v>66</v>
      </c>
      <c r="AL668" s="45" t="s">
        <v>67</v>
      </c>
      <c r="AM668" s="160" t="str">
        <f>MONTH(B668)&amp;"/"&amp;YEAR(B668)</f>
        <v>3/2026</v>
      </c>
      <c r="AN668" s="45">
        <f>WEEKNUM(B668)-WEEKNUM(EOMONTH(B668,-1)+1)+1</f>
        <v>4</v>
      </c>
      <c r="AO668" s="45" t="str">
        <f>MONTH(R668)&amp;"/"&amp;YEAR(R668)</f>
        <v>4/2026</v>
      </c>
      <c r="AP668" s="45">
        <f>WEEKNUM(R668)-WEEKNUM(EOMONTH(R668,-1)+1)+1</f>
        <v>2</v>
      </c>
      <c r="AQ668" s="45">
        <f>IF(AU668="S",IF(Q668="1. Aceitou o programa",R668-B668,0),0)</f>
        <v>14</v>
      </c>
      <c r="AR668" s="45">
        <f>IF(AU668="S",IF(AND(S668&lt;&gt;"",R668&lt;&gt;""),S668-R668,0),0)</f>
        <v>0</v>
      </c>
      <c r="AS668" s="45">
        <f>IF(AU668="S",IF(Q668="1. Aceitou o programa",IF(OR(X668="Não se Aplica",X668=""),IF(OR(W668="Não se Aplica",W668=""),0,W668-V668),AVERAGE(X668-W668,W668-V668)),0),0)</f>
        <v>0</v>
      </c>
      <c r="AT668" s="45">
        <f>IF(AU668="S",IF(AND(Q668="1. Aceitou o programa",AB668="Realizada"),IFERROR(IF(AA668="",0,AA668-R668),0),0),0)</f>
        <v>0</v>
      </c>
      <c r="AU668" s="45" t="str">
        <f>_xlfn.XLOOKUP(U668,'Lista Suspensa'!$AA$20:$AA$23,'Lista Suspensa'!$AB$20:$AB$23,"N/A")</f>
        <v>S</v>
      </c>
    </row>
    <row r="669" spans="1:47" ht="12" customHeight="1" x14ac:dyDescent="0.3">
      <c r="A669" s="87" t="s">
        <v>47</v>
      </c>
      <c r="B669" s="88">
        <v>46104</v>
      </c>
      <c r="C669" s="89" t="s">
        <v>48</v>
      </c>
      <c r="D669" s="89" t="s">
        <v>49</v>
      </c>
      <c r="E669" s="189">
        <v>94172983</v>
      </c>
      <c r="F669" s="182" t="s">
        <v>2009</v>
      </c>
      <c r="G669" s="90">
        <v>3595752341</v>
      </c>
      <c r="H669" s="91">
        <v>32625</v>
      </c>
      <c r="I669" s="89"/>
      <c r="J669" s="89" t="s">
        <v>51</v>
      </c>
      <c r="K669" s="89" t="s">
        <v>76</v>
      </c>
      <c r="L669" s="89" t="s">
        <v>95</v>
      </c>
      <c r="M669" s="89" t="s">
        <v>180</v>
      </c>
      <c r="N669" s="89" t="s">
        <v>344</v>
      </c>
      <c r="O669" s="92" t="s">
        <v>2010</v>
      </c>
      <c r="P669" s="93" t="s">
        <v>57</v>
      </c>
      <c r="Q669" s="110" t="s">
        <v>58</v>
      </c>
      <c r="R669" s="94">
        <v>46118</v>
      </c>
      <c r="S669" s="95"/>
      <c r="T669" s="95" t="s">
        <v>59</v>
      </c>
      <c r="U669" s="95" t="s">
        <v>60</v>
      </c>
      <c r="V669" s="91">
        <v>46118</v>
      </c>
      <c r="W669" s="91" t="s">
        <v>432</v>
      </c>
      <c r="X669" s="91" t="s">
        <v>432</v>
      </c>
      <c r="Y669" s="96"/>
      <c r="Z669" s="89" t="s">
        <v>62</v>
      </c>
      <c r="AA669" s="95"/>
      <c r="AB669" s="95" t="s">
        <v>63</v>
      </c>
      <c r="AC669" s="95" t="s">
        <v>63</v>
      </c>
      <c r="AD669" s="95" t="s">
        <v>63</v>
      </c>
      <c r="AE669" s="95" t="s">
        <v>63</v>
      </c>
      <c r="AF669" s="95" t="s">
        <v>63</v>
      </c>
      <c r="AG669" s="194"/>
      <c r="AH669" s="95" t="s">
        <v>63</v>
      </c>
      <c r="AI669" s="97"/>
      <c r="AJ669" s="97" t="s">
        <v>65</v>
      </c>
      <c r="AK669" s="97" t="s">
        <v>66</v>
      </c>
      <c r="AL669" s="45" t="s">
        <v>67</v>
      </c>
      <c r="AM669" s="160" t="str">
        <f>MONTH(B669)&amp;"/"&amp;YEAR(B669)</f>
        <v>3/2026</v>
      </c>
      <c r="AN669" s="45">
        <f>WEEKNUM(B669)-WEEKNUM(EOMONTH(B669,-1)+1)+1</f>
        <v>4</v>
      </c>
      <c r="AO669" s="45" t="str">
        <f>MONTH(R669)&amp;"/"&amp;YEAR(R669)</f>
        <v>4/2026</v>
      </c>
      <c r="AP669" s="45">
        <f>WEEKNUM(R669)-WEEKNUM(EOMONTH(R669,-1)+1)+1</f>
        <v>2</v>
      </c>
      <c r="AQ669" s="45">
        <f>IF(AU669="S",IF(Q669="1. Aceitou o programa",R669-B669,0),0)</f>
        <v>14</v>
      </c>
      <c r="AR669" s="45">
        <f>IF(AU669="S",IF(AND(S669&lt;&gt;"",R669&lt;&gt;""),S669-R669,0),0)</f>
        <v>0</v>
      </c>
      <c r="AS669" s="45">
        <f>IF(AU669="S",IF(Q669="1. Aceitou o programa",IF(OR(X669="Não se Aplica",X669=""),IF(OR(W669="Não se Aplica",W669=""),0,W669-V669),AVERAGE(X669-W669,W669-V669)),0),0)</f>
        <v>0</v>
      </c>
      <c r="AT669" s="45">
        <f>IF(AU669="S",IF(AND(Q669="1. Aceitou o programa",AB669="Realizada"),IFERROR(IF(AA669="",0,AA669-R669),0),0),0)</f>
        <v>0</v>
      </c>
      <c r="AU669" s="45" t="str">
        <f>_xlfn.XLOOKUP(U669,'Lista Suspensa'!$AA$20:$AA$23,'Lista Suspensa'!$AB$20:$AB$23,"N/A")</f>
        <v>S</v>
      </c>
    </row>
    <row r="670" spans="1:47" ht="12" customHeight="1" x14ac:dyDescent="0.3">
      <c r="A670" s="87" t="s">
        <v>47</v>
      </c>
      <c r="B670" s="88">
        <v>46104</v>
      </c>
      <c r="C670" s="89" t="s">
        <v>48</v>
      </c>
      <c r="D670" s="89" t="s">
        <v>49</v>
      </c>
      <c r="E670" s="189">
        <v>81414539</v>
      </c>
      <c r="F670" s="182" t="s">
        <v>2011</v>
      </c>
      <c r="G670" s="90">
        <v>27238759896</v>
      </c>
      <c r="H670" s="91">
        <v>29269</v>
      </c>
      <c r="I670" s="89"/>
      <c r="J670" s="89" t="s">
        <v>51</v>
      </c>
      <c r="K670" s="89" t="s">
        <v>52</v>
      </c>
      <c r="L670" s="89" t="s">
        <v>69</v>
      </c>
      <c r="M670" s="89" t="s">
        <v>946</v>
      </c>
      <c r="N670" s="89" t="s">
        <v>137</v>
      </c>
      <c r="O670" s="92" t="s">
        <v>2012</v>
      </c>
      <c r="P670" s="93" t="s">
        <v>57</v>
      </c>
      <c r="Q670" s="110" t="s">
        <v>58</v>
      </c>
      <c r="R670" s="94">
        <v>46118</v>
      </c>
      <c r="S670" s="95"/>
      <c r="T670" s="95" t="s">
        <v>59</v>
      </c>
      <c r="U670" s="95" t="s">
        <v>60</v>
      </c>
      <c r="V670" s="91">
        <v>46118</v>
      </c>
      <c r="W670" s="91" t="s">
        <v>432</v>
      </c>
      <c r="X670" s="91" t="s">
        <v>432</v>
      </c>
      <c r="Y670" s="96"/>
      <c r="Z670" s="89" t="s">
        <v>62</v>
      </c>
      <c r="AA670" s="95"/>
      <c r="AB670" s="95" t="s">
        <v>63</v>
      </c>
      <c r="AC670" s="95" t="s">
        <v>63</v>
      </c>
      <c r="AD670" s="95" t="s">
        <v>63</v>
      </c>
      <c r="AE670" s="95" t="s">
        <v>63</v>
      </c>
      <c r="AF670" s="95" t="s">
        <v>63</v>
      </c>
      <c r="AG670" s="194"/>
      <c r="AH670" s="95" t="s">
        <v>63</v>
      </c>
      <c r="AI670" s="97"/>
      <c r="AJ670" s="97" t="s">
        <v>65</v>
      </c>
      <c r="AK670" s="97" t="s">
        <v>66</v>
      </c>
      <c r="AL670" s="45" t="s">
        <v>67</v>
      </c>
      <c r="AM670" s="160" t="str">
        <f>MONTH(B670)&amp;"/"&amp;YEAR(B670)</f>
        <v>3/2026</v>
      </c>
      <c r="AN670" s="45">
        <f>WEEKNUM(B670)-WEEKNUM(EOMONTH(B670,-1)+1)+1</f>
        <v>4</v>
      </c>
      <c r="AO670" s="45" t="str">
        <f>MONTH(R670)&amp;"/"&amp;YEAR(R670)</f>
        <v>4/2026</v>
      </c>
      <c r="AP670" s="45">
        <f>WEEKNUM(R670)-WEEKNUM(EOMONTH(R670,-1)+1)+1</f>
        <v>2</v>
      </c>
      <c r="AQ670" s="45">
        <f>IF(AU670="S",IF(Q670="1. Aceitou o programa",R670-B670,0),0)</f>
        <v>14</v>
      </c>
      <c r="AR670" s="45">
        <f>IF(AU670="S",IF(AND(S670&lt;&gt;"",R670&lt;&gt;""),S670-R670,0),0)</f>
        <v>0</v>
      </c>
      <c r="AS670" s="45">
        <f>IF(AU670="S",IF(Q670="1. Aceitou o programa",IF(OR(X670="Não se Aplica",X670=""),IF(OR(W670="Não se Aplica",W670=""),0,W670-V670),AVERAGE(X670-W670,W670-V670)),0),0)</f>
        <v>0</v>
      </c>
      <c r="AT670" s="45">
        <f>IF(AU670="S",IF(AND(Q670="1. Aceitou o programa",AB670="Realizada"),IFERROR(IF(AA670="",0,AA670-R670),0),0),0)</f>
        <v>0</v>
      </c>
      <c r="AU670" s="45" t="str">
        <f>_xlfn.XLOOKUP(U670,'Lista Suspensa'!$AA$20:$AA$23,'Lista Suspensa'!$AB$20:$AB$23,"N/A")</f>
        <v>S</v>
      </c>
    </row>
    <row r="671" spans="1:47" ht="12" customHeight="1" x14ac:dyDescent="0.3">
      <c r="A671" s="87" t="s">
        <v>47</v>
      </c>
      <c r="B671" s="88">
        <v>46104</v>
      </c>
      <c r="C671" s="89" t="s">
        <v>48</v>
      </c>
      <c r="D671" s="89" t="s">
        <v>49</v>
      </c>
      <c r="E671" s="189">
        <v>81623440</v>
      </c>
      <c r="F671" s="182" t="s">
        <v>2013</v>
      </c>
      <c r="G671" s="90">
        <v>86540335415</v>
      </c>
      <c r="H671" s="91">
        <v>26426</v>
      </c>
      <c r="I671" s="89"/>
      <c r="J671" s="89" t="s">
        <v>51</v>
      </c>
      <c r="K671" s="89" t="s">
        <v>52</v>
      </c>
      <c r="L671" s="89" t="s">
        <v>53</v>
      </c>
      <c r="M671" s="89" t="s">
        <v>1983</v>
      </c>
      <c r="N671" s="89" t="s">
        <v>137</v>
      </c>
      <c r="O671" s="92" t="s">
        <v>2014</v>
      </c>
      <c r="P671" s="93" t="s">
        <v>57</v>
      </c>
      <c r="Q671" s="110" t="s">
        <v>58</v>
      </c>
      <c r="R671" s="94">
        <v>46118</v>
      </c>
      <c r="S671" s="95"/>
      <c r="T671" s="95" t="s">
        <v>59</v>
      </c>
      <c r="U671" s="95" t="s">
        <v>60</v>
      </c>
      <c r="V671" s="91">
        <v>46118</v>
      </c>
      <c r="W671" s="91" t="s">
        <v>432</v>
      </c>
      <c r="X671" s="91" t="s">
        <v>432</v>
      </c>
      <c r="Y671" s="96"/>
      <c r="Z671" s="89" t="s">
        <v>62</v>
      </c>
      <c r="AA671" s="95"/>
      <c r="AB671" s="95" t="s">
        <v>63</v>
      </c>
      <c r="AC671" s="95" t="s">
        <v>63</v>
      </c>
      <c r="AD671" s="95" t="s">
        <v>63</v>
      </c>
      <c r="AE671" s="95" t="s">
        <v>63</v>
      </c>
      <c r="AF671" s="95" t="s">
        <v>63</v>
      </c>
      <c r="AG671" s="194"/>
      <c r="AH671" s="95" t="s">
        <v>63</v>
      </c>
      <c r="AI671" s="97"/>
      <c r="AJ671" s="97" t="s">
        <v>65</v>
      </c>
      <c r="AK671" s="97" t="s">
        <v>66</v>
      </c>
      <c r="AL671" s="45" t="s">
        <v>67</v>
      </c>
      <c r="AM671" s="160" t="str">
        <f>MONTH(B671)&amp;"/"&amp;YEAR(B671)</f>
        <v>3/2026</v>
      </c>
      <c r="AN671" s="45">
        <f>WEEKNUM(B671)-WEEKNUM(EOMONTH(B671,-1)+1)+1</f>
        <v>4</v>
      </c>
      <c r="AO671" s="45" t="str">
        <f>MONTH(R671)&amp;"/"&amp;YEAR(R671)</f>
        <v>4/2026</v>
      </c>
      <c r="AP671" s="45">
        <f>WEEKNUM(R671)-WEEKNUM(EOMONTH(R671,-1)+1)+1</f>
        <v>2</v>
      </c>
      <c r="AQ671" s="45">
        <f>IF(AU671="S",IF(Q671="1. Aceitou o programa",R671-B671,0),0)</f>
        <v>14</v>
      </c>
      <c r="AR671" s="45">
        <f>IF(AU671="S",IF(AND(S671&lt;&gt;"",R671&lt;&gt;""),S671-R671,0),0)</f>
        <v>0</v>
      </c>
      <c r="AS671" s="45">
        <f>IF(AU671="S",IF(Q671="1. Aceitou o programa",IF(OR(X671="Não se Aplica",X671=""),IF(OR(W671="Não se Aplica",W671=""),0,W671-V671),AVERAGE(X671-W671,W671-V671)),0),0)</f>
        <v>0</v>
      </c>
      <c r="AT671" s="45">
        <f>IF(AU671="S",IF(AND(Q671="1. Aceitou o programa",AB671="Realizada"),IFERROR(IF(AA671="",0,AA671-R671),0),0),0)</f>
        <v>0</v>
      </c>
      <c r="AU671" s="45" t="str">
        <f>_xlfn.XLOOKUP(U671,'Lista Suspensa'!$AA$20:$AA$23,'Lista Suspensa'!$AB$20:$AB$23,"N/A")</f>
        <v>S</v>
      </c>
    </row>
    <row r="672" spans="1:47" ht="12" customHeight="1" x14ac:dyDescent="0.3">
      <c r="A672" s="87" t="s">
        <v>47</v>
      </c>
      <c r="B672" s="88">
        <v>46104</v>
      </c>
      <c r="C672" s="89" t="s">
        <v>48</v>
      </c>
      <c r="D672" s="89" t="s">
        <v>49</v>
      </c>
      <c r="E672" s="189">
        <v>81486815</v>
      </c>
      <c r="F672" s="182" t="s">
        <v>2015</v>
      </c>
      <c r="G672" s="90">
        <v>25051149863</v>
      </c>
      <c r="H672" s="91">
        <v>19203</v>
      </c>
      <c r="I672" s="89"/>
      <c r="J672" s="89" t="s">
        <v>51</v>
      </c>
      <c r="K672" s="89" t="s">
        <v>52</v>
      </c>
      <c r="L672" s="89" t="s">
        <v>85</v>
      </c>
      <c r="M672" s="89" t="s">
        <v>1083</v>
      </c>
      <c r="N672" s="89" t="s">
        <v>229</v>
      </c>
      <c r="O672" s="92" t="s">
        <v>2016</v>
      </c>
      <c r="P672" s="93" t="s">
        <v>57</v>
      </c>
      <c r="Q672" s="110" t="s">
        <v>58</v>
      </c>
      <c r="R672" s="94">
        <v>46118</v>
      </c>
      <c r="S672" s="95"/>
      <c r="T672" s="95" t="s">
        <v>59</v>
      </c>
      <c r="U672" s="95" t="s">
        <v>60</v>
      </c>
      <c r="V672" s="91">
        <v>46118</v>
      </c>
      <c r="W672" s="91" t="s">
        <v>432</v>
      </c>
      <c r="X672" s="91" t="s">
        <v>432</v>
      </c>
      <c r="Y672" s="96"/>
      <c r="Z672" s="89" t="s">
        <v>62</v>
      </c>
      <c r="AA672" s="95"/>
      <c r="AB672" s="95" t="s">
        <v>63</v>
      </c>
      <c r="AC672" s="95" t="s">
        <v>63</v>
      </c>
      <c r="AD672" s="95" t="s">
        <v>63</v>
      </c>
      <c r="AE672" s="95" t="s">
        <v>63</v>
      </c>
      <c r="AF672" s="95" t="s">
        <v>63</v>
      </c>
      <c r="AG672" s="194"/>
      <c r="AH672" s="95" t="s">
        <v>63</v>
      </c>
      <c r="AI672" s="97"/>
      <c r="AJ672" s="97" t="s">
        <v>65</v>
      </c>
      <c r="AK672" s="97" t="s">
        <v>66</v>
      </c>
      <c r="AL672" s="45" t="s">
        <v>67</v>
      </c>
      <c r="AM672" s="160" t="str">
        <f>MONTH(B672)&amp;"/"&amp;YEAR(B672)</f>
        <v>3/2026</v>
      </c>
      <c r="AN672" s="45">
        <f>WEEKNUM(B672)-WEEKNUM(EOMONTH(B672,-1)+1)+1</f>
        <v>4</v>
      </c>
      <c r="AO672" s="45" t="str">
        <f>MONTH(R672)&amp;"/"&amp;YEAR(R672)</f>
        <v>4/2026</v>
      </c>
      <c r="AP672" s="45">
        <f>WEEKNUM(R672)-WEEKNUM(EOMONTH(R672,-1)+1)+1</f>
        <v>2</v>
      </c>
      <c r="AQ672" s="45">
        <f>IF(AU672="S",IF(Q672="1. Aceitou o programa",R672-B672,0),0)</f>
        <v>14</v>
      </c>
      <c r="AR672" s="45">
        <f>IF(AU672="S",IF(AND(S672&lt;&gt;"",R672&lt;&gt;""),S672-R672,0),0)</f>
        <v>0</v>
      </c>
      <c r="AS672" s="45">
        <f>IF(AU672="S",IF(Q672="1. Aceitou o programa",IF(OR(X672="Não se Aplica",X672=""),IF(OR(W672="Não se Aplica",W672=""),0,W672-V672),AVERAGE(X672-W672,W672-V672)),0),0)</f>
        <v>0</v>
      </c>
      <c r="AT672" s="45">
        <f>IF(AU672="S",IF(AND(Q672="1. Aceitou o programa",AB672="Realizada"),IFERROR(IF(AA672="",0,AA672-R672),0),0),0)</f>
        <v>0</v>
      </c>
      <c r="AU672" s="45" t="str">
        <f>_xlfn.XLOOKUP(U672,'Lista Suspensa'!$AA$20:$AA$23,'Lista Suspensa'!$AB$20:$AB$23,"N/A")</f>
        <v>S</v>
      </c>
    </row>
    <row r="673" spans="1:47" ht="12" customHeight="1" x14ac:dyDescent="0.3">
      <c r="A673" s="87" t="s">
        <v>47</v>
      </c>
      <c r="B673" s="88">
        <v>46104</v>
      </c>
      <c r="C673" s="89" t="s">
        <v>48</v>
      </c>
      <c r="D673" s="89" t="s">
        <v>49</v>
      </c>
      <c r="E673" s="189">
        <v>83927387</v>
      </c>
      <c r="F673" s="182" t="s">
        <v>2017</v>
      </c>
      <c r="G673" s="90">
        <v>50903527715</v>
      </c>
      <c r="H673" s="91">
        <v>21325</v>
      </c>
      <c r="I673" s="89"/>
      <c r="J673" s="89" t="s">
        <v>51</v>
      </c>
      <c r="K673" s="89" t="s">
        <v>76</v>
      </c>
      <c r="L673" s="89" t="s">
        <v>95</v>
      </c>
      <c r="M673" s="89" t="s">
        <v>1706</v>
      </c>
      <c r="N673" s="89" t="s">
        <v>137</v>
      </c>
      <c r="O673" s="92" t="s">
        <v>2018</v>
      </c>
      <c r="P673" s="93" t="s">
        <v>57</v>
      </c>
      <c r="Q673" s="110" t="s">
        <v>58</v>
      </c>
      <c r="R673" s="94">
        <v>46118</v>
      </c>
      <c r="S673" s="95"/>
      <c r="T673" s="95" t="s">
        <v>59</v>
      </c>
      <c r="U673" s="95" t="s">
        <v>60</v>
      </c>
      <c r="V673" s="91">
        <v>46118</v>
      </c>
      <c r="W673" s="91" t="s">
        <v>432</v>
      </c>
      <c r="X673" s="91" t="s">
        <v>432</v>
      </c>
      <c r="Y673" s="96"/>
      <c r="Z673" s="89" t="s">
        <v>62</v>
      </c>
      <c r="AA673" s="95"/>
      <c r="AB673" s="95" t="s">
        <v>63</v>
      </c>
      <c r="AC673" s="95" t="s">
        <v>63</v>
      </c>
      <c r="AD673" s="95" t="s">
        <v>63</v>
      </c>
      <c r="AE673" s="95" t="s">
        <v>63</v>
      </c>
      <c r="AF673" s="95" t="s">
        <v>63</v>
      </c>
      <c r="AG673" s="194"/>
      <c r="AH673" s="95" t="s">
        <v>63</v>
      </c>
      <c r="AI673" s="97"/>
      <c r="AJ673" s="97" t="s">
        <v>65</v>
      </c>
      <c r="AK673" s="97" t="s">
        <v>66</v>
      </c>
      <c r="AL673" s="45" t="s">
        <v>67</v>
      </c>
      <c r="AM673" s="160" t="str">
        <f>MONTH(B673)&amp;"/"&amp;YEAR(B673)</f>
        <v>3/2026</v>
      </c>
      <c r="AN673" s="45">
        <f>WEEKNUM(B673)-WEEKNUM(EOMONTH(B673,-1)+1)+1</f>
        <v>4</v>
      </c>
      <c r="AO673" s="45" t="str">
        <f>MONTH(R673)&amp;"/"&amp;YEAR(R673)</f>
        <v>4/2026</v>
      </c>
      <c r="AP673" s="45">
        <f>WEEKNUM(R673)-WEEKNUM(EOMONTH(R673,-1)+1)+1</f>
        <v>2</v>
      </c>
      <c r="AQ673" s="45">
        <f>IF(AU673="S",IF(Q673="1. Aceitou o programa",R673-B673,0),0)</f>
        <v>14</v>
      </c>
      <c r="AR673" s="45">
        <f>IF(AU673="S",IF(AND(S673&lt;&gt;"",R673&lt;&gt;""),S673-R673,0),0)</f>
        <v>0</v>
      </c>
      <c r="AS673" s="45">
        <f>IF(AU673="S",IF(Q673="1. Aceitou o programa",IF(OR(X673="Não se Aplica",X673=""),IF(OR(W673="Não se Aplica",W673=""),0,W673-V673),AVERAGE(X673-W673,W673-V673)),0),0)</f>
        <v>0</v>
      </c>
      <c r="AT673" s="45">
        <f>IF(AU673="S",IF(AND(Q673="1. Aceitou o programa",AB673="Realizada"),IFERROR(IF(AA673="",0,AA673-R673),0),0),0)</f>
        <v>0</v>
      </c>
      <c r="AU673" s="45" t="str">
        <f>_xlfn.XLOOKUP(U673,'Lista Suspensa'!$AA$20:$AA$23,'Lista Suspensa'!$AB$20:$AB$23,"N/A")</f>
        <v>S</v>
      </c>
    </row>
    <row r="674" spans="1:47" ht="12" customHeight="1" x14ac:dyDescent="0.3">
      <c r="A674" s="87" t="s">
        <v>47</v>
      </c>
      <c r="B674" s="88">
        <v>46104</v>
      </c>
      <c r="C674" s="89" t="s">
        <v>48</v>
      </c>
      <c r="D674" s="89" t="s">
        <v>49</v>
      </c>
      <c r="E674" s="189">
        <v>81596259</v>
      </c>
      <c r="F674" s="182" t="s">
        <v>2019</v>
      </c>
      <c r="G674" s="90">
        <v>4701489930</v>
      </c>
      <c r="H674" s="91">
        <v>31358</v>
      </c>
      <c r="I674" s="89"/>
      <c r="J674" s="89" t="s">
        <v>84</v>
      </c>
      <c r="K674" s="89" t="s">
        <v>52</v>
      </c>
      <c r="L674" s="89" t="s">
        <v>85</v>
      </c>
      <c r="M674" s="89" t="s">
        <v>2020</v>
      </c>
      <c r="N674" s="89" t="s">
        <v>137</v>
      </c>
      <c r="O674" s="92" t="s">
        <v>2021</v>
      </c>
      <c r="P674" s="93" t="s">
        <v>57</v>
      </c>
      <c r="Q674" s="110" t="s">
        <v>58</v>
      </c>
      <c r="R674" s="94">
        <v>46118</v>
      </c>
      <c r="S674" s="95"/>
      <c r="T674" s="95" t="s">
        <v>59</v>
      </c>
      <c r="U674" s="95" t="s">
        <v>60</v>
      </c>
      <c r="V674" s="91">
        <v>46118</v>
      </c>
      <c r="W674" s="91" t="s">
        <v>432</v>
      </c>
      <c r="X674" s="91" t="s">
        <v>432</v>
      </c>
      <c r="Y674" s="96"/>
      <c r="Z674" s="89" t="s">
        <v>62</v>
      </c>
      <c r="AA674" s="95"/>
      <c r="AB674" s="95" t="s">
        <v>63</v>
      </c>
      <c r="AC674" s="95" t="s">
        <v>63</v>
      </c>
      <c r="AD674" s="95" t="s">
        <v>63</v>
      </c>
      <c r="AE674" s="95" t="s">
        <v>63</v>
      </c>
      <c r="AF674" s="95" t="s">
        <v>63</v>
      </c>
      <c r="AG674" s="194"/>
      <c r="AH674" s="95" t="s">
        <v>63</v>
      </c>
      <c r="AI674" s="97"/>
      <c r="AJ674" s="97" t="s">
        <v>65</v>
      </c>
      <c r="AK674" s="97" t="s">
        <v>66</v>
      </c>
      <c r="AL674" s="45" t="s">
        <v>67</v>
      </c>
      <c r="AM674" s="160" t="str">
        <f>MONTH(B674)&amp;"/"&amp;YEAR(B674)</f>
        <v>3/2026</v>
      </c>
      <c r="AN674" s="45">
        <f>WEEKNUM(B674)-WEEKNUM(EOMONTH(B674,-1)+1)+1</f>
        <v>4</v>
      </c>
      <c r="AO674" s="45" t="str">
        <f>MONTH(R674)&amp;"/"&amp;YEAR(R674)</f>
        <v>4/2026</v>
      </c>
      <c r="AP674" s="45">
        <f>WEEKNUM(R674)-WEEKNUM(EOMONTH(R674,-1)+1)+1</f>
        <v>2</v>
      </c>
      <c r="AQ674" s="45">
        <f>IF(AU674="S",IF(Q674="1. Aceitou o programa",R674-B674,0),0)</f>
        <v>14</v>
      </c>
      <c r="AR674" s="45">
        <f>IF(AU674="S",IF(AND(S674&lt;&gt;"",R674&lt;&gt;""),S674-R674,0),0)</f>
        <v>0</v>
      </c>
      <c r="AS674" s="45">
        <f>IF(AU674="S",IF(Q674="1. Aceitou o programa",IF(OR(X674="Não se Aplica",X674=""),IF(OR(W674="Não se Aplica",W674=""),0,W674-V674),AVERAGE(X674-W674,W674-V674)),0),0)</f>
        <v>0</v>
      </c>
      <c r="AT674" s="45">
        <f>IF(AU674="S",IF(AND(Q674="1. Aceitou o programa",AB674="Realizada"),IFERROR(IF(AA674="",0,AA674-R674),0),0),0)</f>
        <v>0</v>
      </c>
      <c r="AU674" s="45" t="str">
        <f>_xlfn.XLOOKUP(U674,'Lista Suspensa'!$AA$20:$AA$23,'Lista Suspensa'!$AB$20:$AB$23,"N/A")</f>
        <v>S</v>
      </c>
    </row>
    <row r="675" spans="1:47" ht="12" customHeight="1" x14ac:dyDescent="0.3">
      <c r="A675" s="87" t="s">
        <v>47</v>
      </c>
      <c r="B675" s="88">
        <v>46104</v>
      </c>
      <c r="C675" s="89" t="s">
        <v>48</v>
      </c>
      <c r="D675" s="89" t="s">
        <v>49</v>
      </c>
      <c r="E675" s="189">
        <v>89621110</v>
      </c>
      <c r="F675" s="182" t="s">
        <v>2022</v>
      </c>
      <c r="G675" s="90">
        <v>15379846831</v>
      </c>
      <c r="H675" s="91">
        <v>27267</v>
      </c>
      <c r="I675" s="89"/>
      <c r="J675" s="89" t="s">
        <v>51</v>
      </c>
      <c r="K675" s="89" t="s">
        <v>52</v>
      </c>
      <c r="L675" s="89" t="s">
        <v>619</v>
      </c>
      <c r="M675" s="89" t="s">
        <v>2023</v>
      </c>
      <c r="N675" s="89" t="s">
        <v>197</v>
      </c>
      <c r="O675" s="92" t="s">
        <v>2024</v>
      </c>
      <c r="P675" s="93" t="s">
        <v>57</v>
      </c>
      <c r="Q675" s="110" t="s">
        <v>58</v>
      </c>
      <c r="R675" s="94">
        <v>46118</v>
      </c>
      <c r="S675" s="95"/>
      <c r="T675" s="95" t="s">
        <v>59</v>
      </c>
      <c r="U675" s="95" t="s">
        <v>60</v>
      </c>
      <c r="V675" s="91">
        <v>46118</v>
      </c>
      <c r="W675" s="91" t="s">
        <v>432</v>
      </c>
      <c r="X675" s="91" t="s">
        <v>432</v>
      </c>
      <c r="Y675" s="96"/>
      <c r="Z675" s="89" t="s">
        <v>62</v>
      </c>
      <c r="AA675" s="95"/>
      <c r="AB675" s="95" t="s">
        <v>63</v>
      </c>
      <c r="AC675" s="95" t="s">
        <v>63</v>
      </c>
      <c r="AD675" s="95" t="s">
        <v>63</v>
      </c>
      <c r="AE675" s="95" t="s">
        <v>63</v>
      </c>
      <c r="AF675" s="95" t="s">
        <v>63</v>
      </c>
      <c r="AG675" s="194"/>
      <c r="AH675" s="95" t="s">
        <v>63</v>
      </c>
      <c r="AI675" s="97"/>
      <c r="AJ675" s="97" t="s">
        <v>65</v>
      </c>
      <c r="AK675" s="97" t="s">
        <v>66</v>
      </c>
      <c r="AL675" s="45" t="s">
        <v>67</v>
      </c>
      <c r="AM675" s="160" t="str">
        <f>MONTH(B675)&amp;"/"&amp;YEAR(B675)</f>
        <v>3/2026</v>
      </c>
      <c r="AN675" s="45">
        <f>WEEKNUM(B675)-WEEKNUM(EOMONTH(B675,-1)+1)+1</f>
        <v>4</v>
      </c>
      <c r="AO675" s="45" t="str">
        <f>MONTH(R675)&amp;"/"&amp;YEAR(R675)</f>
        <v>4/2026</v>
      </c>
      <c r="AP675" s="45">
        <f>WEEKNUM(R675)-WEEKNUM(EOMONTH(R675,-1)+1)+1</f>
        <v>2</v>
      </c>
      <c r="AQ675" s="45">
        <f>IF(AU675="S",IF(Q675="1. Aceitou o programa",R675-B675,0),0)</f>
        <v>14</v>
      </c>
      <c r="AR675" s="45">
        <f>IF(AU675="S",IF(AND(S675&lt;&gt;"",R675&lt;&gt;""),S675-R675,0),0)</f>
        <v>0</v>
      </c>
      <c r="AS675" s="45">
        <f>IF(AU675="S",IF(Q675="1. Aceitou o programa",IF(OR(X675="Não se Aplica",X675=""),IF(OR(W675="Não se Aplica",W675=""),0,W675-V675),AVERAGE(X675-W675,W675-V675)),0),0)</f>
        <v>0</v>
      </c>
      <c r="AT675" s="45">
        <f>IF(AU675="S",IF(AND(Q675="1. Aceitou o programa",AB675="Realizada"),IFERROR(IF(AA675="",0,AA675-R675),0),0),0)</f>
        <v>0</v>
      </c>
      <c r="AU675" s="45" t="str">
        <f>_xlfn.XLOOKUP(U675,'Lista Suspensa'!$AA$20:$AA$23,'Lista Suspensa'!$AB$20:$AB$23,"N/A")</f>
        <v>S</v>
      </c>
    </row>
    <row r="676" spans="1:47" ht="12" customHeight="1" x14ac:dyDescent="0.3">
      <c r="A676" s="87" t="s">
        <v>47</v>
      </c>
      <c r="B676" s="88">
        <v>46104</v>
      </c>
      <c r="C676" s="89" t="s">
        <v>48</v>
      </c>
      <c r="D676" s="89" t="s">
        <v>49</v>
      </c>
      <c r="E676" s="189">
        <v>81713372</v>
      </c>
      <c r="F676" s="182" t="s">
        <v>2025</v>
      </c>
      <c r="G676" s="90">
        <v>53384270797</v>
      </c>
      <c r="H676" s="91">
        <v>20728</v>
      </c>
      <c r="I676" s="89"/>
      <c r="J676" s="89" t="s">
        <v>84</v>
      </c>
      <c r="K676" s="89" t="s">
        <v>76</v>
      </c>
      <c r="L676" s="89" t="s">
        <v>95</v>
      </c>
      <c r="M676" s="89" t="s">
        <v>96</v>
      </c>
      <c r="N676" s="89" t="s">
        <v>137</v>
      </c>
      <c r="O676" s="92" t="s">
        <v>2026</v>
      </c>
      <c r="P676" s="93" t="s">
        <v>57</v>
      </c>
      <c r="Q676" s="110" t="s">
        <v>58</v>
      </c>
      <c r="R676" s="94">
        <v>46118</v>
      </c>
      <c r="S676" s="95"/>
      <c r="T676" s="95" t="s">
        <v>59</v>
      </c>
      <c r="U676" s="95" t="s">
        <v>60</v>
      </c>
      <c r="V676" s="91">
        <v>46118</v>
      </c>
      <c r="W676" s="91" t="s">
        <v>432</v>
      </c>
      <c r="X676" s="91" t="s">
        <v>432</v>
      </c>
      <c r="Y676" s="96"/>
      <c r="Z676" s="89" t="s">
        <v>62</v>
      </c>
      <c r="AA676" s="95"/>
      <c r="AB676" s="95" t="s">
        <v>63</v>
      </c>
      <c r="AC676" s="95" t="s">
        <v>63</v>
      </c>
      <c r="AD676" s="95" t="s">
        <v>63</v>
      </c>
      <c r="AE676" s="95" t="s">
        <v>63</v>
      </c>
      <c r="AF676" s="95" t="s">
        <v>63</v>
      </c>
      <c r="AG676" s="194"/>
      <c r="AH676" s="95" t="s">
        <v>63</v>
      </c>
      <c r="AI676" s="97"/>
      <c r="AJ676" s="97" t="s">
        <v>65</v>
      </c>
      <c r="AK676" s="97" t="s">
        <v>66</v>
      </c>
      <c r="AL676" s="45" t="s">
        <v>67</v>
      </c>
      <c r="AM676" s="160" t="str">
        <f>MONTH(B676)&amp;"/"&amp;YEAR(B676)</f>
        <v>3/2026</v>
      </c>
      <c r="AN676" s="45">
        <f>WEEKNUM(B676)-WEEKNUM(EOMONTH(B676,-1)+1)+1</f>
        <v>4</v>
      </c>
      <c r="AO676" s="45" t="str">
        <f>MONTH(R676)&amp;"/"&amp;YEAR(R676)</f>
        <v>4/2026</v>
      </c>
      <c r="AP676" s="45">
        <f>WEEKNUM(R676)-WEEKNUM(EOMONTH(R676,-1)+1)+1</f>
        <v>2</v>
      </c>
      <c r="AQ676" s="45">
        <f>IF(AU676="S",IF(Q676="1. Aceitou o programa",R676-B676,0),0)</f>
        <v>14</v>
      </c>
      <c r="AR676" s="45">
        <f>IF(AU676="S",IF(AND(S676&lt;&gt;"",R676&lt;&gt;""),S676-R676,0),0)</f>
        <v>0</v>
      </c>
      <c r="AS676" s="45">
        <f>IF(AU676="S",IF(Q676="1. Aceitou o programa",IF(OR(X676="Não se Aplica",X676=""),IF(OR(W676="Não se Aplica",W676=""),0,W676-V676),AVERAGE(X676-W676,W676-V676)),0),0)</f>
        <v>0</v>
      </c>
      <c r="AT676" s="45">
        <f>IF(AU676="S",IF(AND(Q676="1. Aceitou o programa",AB676="Realizada"),IFERROR(IF(AA676="",0,AA676-R676),0),0),0)</f>
        <v>0</v>
      </c>
      <c r="AU676" s="45" t="str">
        <f>_xlfn.XLOOKUP(U676,'Lista Suspensa'!$AA$20:$AA$23,'Lista Suspensa'!$AB$20:$AB$23,"N/A")</f>
        <v>S</v>
      </c>
    </row>
    <row r="677" spans="1:47" ht="12" customHeight="1" x14ac:dyDescent="0.3">
      <c r="A677" s="87" t="s">
        <v>47</v>
      </c>
      <c r="B677" s="88">
        <v>46104</v>
      </c>
      <c r="C677" s="89" t="s">
        <v>48</v>
      </c>
      <c r="D677" s="89" t="s">
        <v>49</v>
      </c>
      <c r="E677" s="189">
        <v>89242721</v>
      </c>
      <c r="F677" s="182" t="s">
        <v>2027</v>
      </c>
      <c r="G677" s="90">
        <v>7750743812</v>
      </c>
      <c r="H677" s="91">
        <v>24050</v>
      </c>
      <c r="I677" s="89"/>
      <c r="J677" s="89" t="s">
        <v>51</v>
      </c>
      <c r="K677" s="89" t="s">
        <v>52</v>
      </c>
      <c r="L677" s="89" t="s">
        <v>85</v>
      </c>
      <c r="M677" s="89" t="s">
        <v>2028</v>
      </c>
      <c r="N677" s="89" t="s">
        <v>449</v>
      </c>
      <c r="O677" s="92" t="s">
        <v>2029</v>
      </c>
      <c r="P677" s="93" t="s">
        <v>57</v>
      </c>
      <c r="Q677" s="110" t="s">
        <v>58</v>
      </c>
      <c r="R677" s="94">
        <v>46118</v>
      </c>
      <c r="S677" s="95"/>
      <c r="T677" s="95" t="s">
        <v>59</v>
      </c>
      <c r="U677" s="95" t="s">
        <v>60</v>
      </c>
      <c r="V677" s="91">
        <v>46118</v>
      </c>
      <c r="W677" s="91" t="s">
        <v>432</v>
      </c>
      <c r="X677" s="91" t="s">
        <v>432</v>
      </c>
      <c r="Y677" s="96"/>
      <c r="Z677" s="89" t="s">
        <v>62</v>
      </c>
      <c r="AA677" s="95"/>
      <c r="AB677" s="95" t="s">
        <v>63</v>
      </c>
      <c r="AC677" s="95" t="s">
        <v>63</v>
      </c>
      <c r="AD677" s="95" t="s">
        <v>63</v>
      </c>
      <c r="AE677" s="95" t="s">
        <v>63</v>
      </c>
      <c r="AF677" s="95" t="s">
        <v>63</v>
      </c>
      <c r="AG677" s="194"/>
      <c r="AH677" s="95" t="s">
        <v>63</v>
      </c>
      <c r="AI677" s="97"/>
      <c r="AJ677" s="97" t="s">
        <v>65</v>
      </c>
      <c r="AK677" s="97" t="s">
        <v>66</v>
      </c>
      <c r="AL677" s="45" t="s">
        <v>67</v>
      </c>
      <c r="AM677" s="160" t="str">
        <f>MONTH(B677)&amp;"/"&amp;YEAR(B677)</f>
        <v>3/2026</v>
      </c>
      <c r="AN677" s="45">
        <f>WEEKNUM(B677)-WEEKNUM(EOMONTH(B677,-1)+1)+1</f>
        <v>4</v>
      </c>
      <c r="AO677" s="45" t="str">
        <f>MONTH(R677)&amp;"/"&amp;YEAR(R677)</f>
        <v>4/2026</v>
      </c>
      <c r="AP677" s="45">
        <f>WEEKNUM(R677)-WEEKNUM(EOMONTH(R677,-1)+1)+1</f>
        <v>2</v>
      </c>
      <c r="AQ677" s="45">
        <f>IF(AU677="S",IF(Q677="1. Aceitou o programa",R677-B677,0),0)</f>
        <v>14</v>
      </c>
      <c r="AR677" s="45">
        <f>IF(AU677="S",IF(AND(S677&lt;&gt;"",R677&lt;&gt;""),S677-R677,0),0)</f>
        <v>0</v>
      </c>
      <c r="AS677" s="45">
        <f>IF(AU677="S",IF(Q677="1. Aceitou o programa",IF(OR(X677="Não se Aplica",X677=""),IF(OR(W677="Não se Aplica",W677=""),0,W677-V677),AVERAGE(X677-W677,W677-V677)),0),0)</f>
        <v>0</v>
      </c>
      <c r="AT677" s="45">
        <f>IF(AU677="S",IF(AND(Q677="1. Aceitou o programa",AB677="Realizada"),IFERROR(IF(AA677="",0,AA677-R677),0),0),0)</f>
        <v>0</v>
      </c>
      <c r="AU677" s="45" t="str">
        <f>_xlfn.XLOOKUP(U677,'Lista Suspensa'!$AA$20:$AA$23,'Lista Suspensa'!$AB$20:$AB$23,"N/A")</f>
        <v>S</v>
      </c>
    </row>
    <row r="678" spans="1:47" ht="12" customHeight="1" x14ac:dyDescent="0.3">
      <c r="A678" s="87" t="s">
        <v>47</v>
      </c>
      <c r="B678" s="88">
        <v>46104</v>
      </c>
      <c r="C678" s="89" t="s">
        <v>48</v>
      </c>
      <c r="D678" s="89" t="s">
        <v>49</v>
      </c>
      <c r="E678" s="189">
        <v>81779958</v>
      </c>
      <c r="F678" s="182" t="s">
        <v>2030</v>
      </c>
      <c r="G678" s="90">
        <v>42461323810</v>
      </c>
      <c r="H678" s="91">
        <v>33262</v>
      </c>
      <c r="I678" s="89"/>
      <c r="J678" s="89" t="s">
        <v>84</v>
      </c>
      <c r="K678" s="89" t="s">
        <v>52</v>
      </c>
      <c r="L678" s="89" t="s">
        <v>53</v>
      </c>
      <c r="M678" s="89" t="s">
        <v>2031</v>
      </c>
      <c r="N678" s="89" t="s">
        <v>137</v>
      </c>
      <c r="O678" s="92" t="s">
        <v>2032</v>
      </c>
      <c r="P678" s="93" t="s">
        <v>57</v>
      </c>
      <c r="Q678" s="110" t="s">
        <v>58</v>
      </c>
      <c r="R678" s="94">
        <v>46118</v>
      </c>
      <c r="S678" s="95"/>
      <c r="T678" s="95" t="s">
        <v>59</v>
      </c>
      <c r="U678" s="95" t="s">
        <v>60</v>
      </c>
      <c r="V678" s="91">
        <v>46118</v>
      </c>
      <c r="W678" s="91" t="s">
        <v>432</v>
      </c>
      <c r="X678" s="91" t="s">
        <v>432</v>
      </c>
      <c r="Y678" s="96"/>
      <c r="Z678" s="89" t="s">
        <v>62</v>
      </c>
      <c r="AA678" s="95"/>
      <c r="AB678" s="95" t="s">
        <v>63</v>
      </c>
      <c r="AC678" s="95" t="s">
        <v>63</v>
      </c>
      <c r="AD678" s="95" t="s">
        <v>63</v>
      </c>
      <c r="AE678" s="95" t="s">
        <v>63</v>
      </c>
      <c r="AF678" s="95" t="s">
        <v>63</v>
      </c>
      <c r="AG678" s="194"/>
      <c r="AH678" s="95" t="s">
        <v>63</v>
      </c>
      <c r="AI678" s="97"/>
      <c r="AJ678" s="97" t="s">
        <v>65</v>
      </c>
      <c r="AK678" s="97" t="s">
        <v>66</v>
      </c>
      <c r="AL678" s="45" t="s">
        <v>67</v>
      </c>
      <c r="AM678" s="160" t="str">
        <f>MONTH(B678)&amp;"/"&amp;YEAR(B678)</f>
        <v>3/2026</v>
      </c>
      <c r="AN678" s="45">
        <f>WEEKNUM(B678)-WEEKNUM(EOMONTH(B678,-1)+1)+1</f>
        <v>4</v>
      </c>
      <c r="AO678" s="45" t="str">
        <f>MONTH(R678)&amp;"/"&amp;YEAR(R678)</f>
        <v>4/2026</v>
      </c>
      <c r="AP678" s="45">
        <f>WEEKNUM(R678)-WEEKNUM(EOMONTH(R678,-1)+1)+1</f>
        <v>2</v>
      </c>
      <c r="AQ678" s="45">
        <f>IF(AU678="S",IF(Q678="1. Aceitou o programa",R678-B678,0),0)</f>
        <v>14</v>
      </c>
      <c r="AR678" s="45">
        <f>IF(AU678="S",IF(AND(S678&lt;&gt;"",R678&lt;&gt;""),S678-R678,0),0)</f>
        <v>0</v>
      </c>
      <c r="AS678" s="45">
        <f>IF(AU678="S",IF(Q678="1. Aceitou o programa",IF(OR(X678="Não se Aplica",X678=""),IF(OR(W678="Não se Aplica",W678=""),0,W678-V678),AVERAGE(X678-W678,W678-V678)),0),0)</f>
        <v>0</v>
      </c>
      <c r="AT678" s="45">
        <f>IF(AU678="S",IF(AND(Q678="1. Aceitou o programa",AB678="Realizada"),IFERROR(IF(AA678="",0,AA678-R678),0),0),0)</f>
        <v>0</v>
      </c>
      <c r="AU678" s="45" t="str">
        <f>_xlfn.XLOOKUP(U678,'Lista Suspensa'!$AA$20:$AA$23,'Lista Suspensa'!$AB$20:$AB$23,"N/A")</f>
        <v>S</v>
      </c>
    </row>
    <row r="679" spans="1:47" ht="12" customHeight="1" x14ac:dyDescent="0.3">
      <c r="A679" s="87" t="s">
        <v>47</v>
      </c>
      <c r="B679" s="88">
        <v>46104</v>
      </c>
      <c r="C679" s="89" t="s">
        <v>48</v>
      </c>
      <c r="D679" s="89" t="s">
        <v>49</v>
      </c>
      <c r="E679" s="189">
        <v>81801218</v>
      </c>
      <c r="F679" s="182" t="s">
        <v>2033</v>
      </c>
      <c r="G679" s="90">
        <v>25062173809</v>
      </c>
      <c r="H679" s="91">
        <v>28349</v>
      </c>
      <c r="I679" s="89"/>
      <c r="J679" s="89" t="s">
        <v>51</v>
      </c>
      <c r="K679" s="89" t="s">
        <v>52</v>
      </c>
      <c r="L679" s="89" t="s">
        <v>85</v>
      </c>
      <c r="M679" s="89" t="s">
        <v>2034</v>
      </c>
      <c r="N679" s="89" t="s">
        <v>229</v>
      </c>
      <c r="O679" s="92" t="s">
        <v>2035</v>
      </c>
      <c r="P679" s="93" t="s">
        <v>57</v>
      </c>
      <c r="Q679" s="110" t="s">
        <v>58</v>
      </c>
      <c r="R679" s="94">
        <v>46118</v>
      </c>
      <c r="S679" s="95"/>
      <c r="T679" s="95" t="s">
        <v>59</v>
      </c>
      <c r="U679" s="95" t="s">
        <v>60</v>
      </c>
      <c r="V679" s="91">
        <v>46118</v>
      </c>
      <c r="W679" s="91" t="s">
        <v>432</v>
      </c>
      <c r="X679" s="91" t="s">
        <v>432</v>
      </c>
      <c r="Y679" s="96"/>
      <c r="Z679" s="89" t="s">
        <v>62</v>
      </c>
      <c r="AA679" s="95"/>
      <c r="AB679" s="95" t="s">
        <v>63</v>
      </c>
      <c r="AC679" s="95" t="s">
        <v>63</v>
      </c>
      <c r="AD679" s="95" t="s">
        <v>63</v>
      </c>
      <c r="AE679" s="95" t="s">
        <v>63</v>
      </c>
      <c r="AF679" s="95" t="s">
        <v>63</v>
      </c>
      <c r="AG679" s="194"/>
      <c r="AH679" s="95" t="s">
        <v>63</v>
      </c>
      <c r="AI679" s="97"/>
      <c r="AJ679" s="97" t="s">
        <v>65</v>
      </c>
      <c r="AK679" s="97" t="s">
        <v>66</v>
      </c>
      <c r="AL679" s="45" t="s">
        <v>67</v>
      </c>
      <c r="AM679" s="160" t="str">
        <f>MONTH(B679)&amp;"/"&amp;YEAR(B679)</f>
        <v>3/2026</v>
      </c>
      <c r="AN679" s="45">
        <f>WEEKNUM(B679)-WEEKNUM(EOMONTH(B679,-1)+1)+1</f>
        <v>4</v>
      </c>
      <c r="AO679" s="45" t="str">
        <f>MONTH(R679)&amp;"/"&amp;YEAR(R679)</f>
        <v>4/2026</v>
      </c>
      <c r="AP679" s="45">
        <f>WEEKNUM(R679)-WEEKNUM(EOMONTH(R679,-1)+1)+1</f>
        <v>2</v>
      </c>
      <c r="AQ679" s="45">
        <f>IF(AU679="S",IF(Q679="1. Aceitou o programa",R679-B679,0),0)</f>
        <v>14</v>
      </c>
      <c r="AR679" s="45">
        <f>IF(AU679="S",IF(AND(S679&lt;&gt;"",R679&lt;&gt;""),S679-R679,0),0)</f>
        <v>0</v>
      </c>
      <c r="AS679" s="45">
        <f>IF(AU679="S",IF(Q679="1. Aceitou o programa",IF(OR(X679="Não se Aplica",X679=""),IF(OR(W679="Não se Aplica",W679=""),0,W679-V679),AVERAGE(X679-W679,W679-V679)),0),0)</f>
        <v>0</v>
      </c>
      <c r="AT679" s="45">
        <f>IF(AU679="S",IF(AND(Q679="1. Aceitou o programa",AB679="Realizada"),IFERROR(IF(AA679="",0,AA679-R679),0),0),0)</f>
        <v>0</v>
      </c>
      <c r="AU679" s="45" t="str">
        <f>_xlfn.XLOOKUP(U679,'Lista Suspensa'!$AA$20:$AA$23,'Lista Suspensa'!$AB$20:$AB$23,"N/A")</f>
        <v>S</v>
      </c>
    </row>
    <row r="680" spans="1:47" ht="12" customHeight="1" x14ac:dyDescent="0.3">
      <c r="A680" s="87" t="s">
        <v>47</v>
      </c>
      <c r="B680" s="88">
        <v>46104</v>
      </c>
      <c r="C680" s="89" t="s">
        <v>48</v>
      </c>
      <c r="D680" s="89" t="s">
        <v>49</v>
      </c>
      <c r="E680" s="189">
        <v>81890893</v>
      </c>
      <c r="F680" s="182" t="s">
        <v>2036</v>
      </c>
      <c r="G680" s="90">
        <v>12536654869</v>
      </c>
      <c r="H680" s="91">
        <v>25525</v>
      </c>
      <c r="I680" s="89"/>
      <c r="J680" s="89" t="s">
        <v>84</v>
      </c>
      <c r="K680" s="89" t="s">
        <v>52</v>
      </c>
      <c r="L680" s="89" t="s">
        <v>85</v>
      </c>
      <c r="M680" s="89" t="s">
        <v>2037</v>
      </c>
      <c r="N680" s="89" t="s">
        <v>229</v>
      </c>
      <c r="O680" s="92" t="s">
        <v>2038</v>
      </c>
      <c r="P680" s="93" t="s">
        <v>57</v>
      </c>
      <c r="Q680" s="110" t="s">
        <v>58</v>
      </c>
      <c r="R680" s="94">
        <v>46118</v>
      </c>
      <c r="S680" s="95"/>
      <c r="T680" s="95" t="s">
        <v>59</v>
      </c>
      <c r="U680" s="95" t="s">
        <v>60</v>
      </c>
      <c r="V680" s="91">
        <v>46118</v>
      </c>
      <c r="W680" s="91" t="s">
        <v>432</v>
      </c>
      <c r="X680" s="91" t="s">
        <v>432</v>
      </c>
      <c r="Y680" s="96"/>
      <c r="Z680" s="89" t="s">
        <v>62</v>
      </c>
      <c r="AA680" s="95"/>
      <c r="AB680" s="95" t="s">
        <v>63</v>
      </c>
      <c r="AC680" s="95" t="s">
        <v>63</v>
      </c>
      <c r="AD680" s="95" t="s">
        <v>63</v>
      </c>
      <c r="AE680" s="95" t="s">
        <v>63</v>
      </c>
      <c r="AF680" s="95" t="s">
        <v>63</v>
      </c>
      <c r="AG680" s="194"/>
      <c r="AH680" s="95" t="s">
        <v>63</v>
      </c>
      <c r="AI680" s="97"/>
      <c r="AJ680" s="97" t="s">
        <v>65</v>
      </c>
      <c r="AK680" s="97" t="s">
        <v>66</v>
      </c>
      <c r="AL680" s="45" t="s">
        <v>67</v>
      </c>
      <c r="AM680" s="160" t="str">
        <f>MONTH(B680)&amp;"/"&amp;YEAR(B680)</f>
        <v>3/2026</v>
      </c>
      <c r="AN680" s="45">
        <f>WEEKNUM(B680)-WEEKNUM(EOMONTH(B680,-1)+1)+1</f>
        <v>4</v>
      </c>
      <c r="AO680" s="45" t="str">
        <f>MONTH(R680)&amp;"/"&amp;YEAR(R680)</f>
        <v>4/2026</v>
      </c>
      <c r="AP680" s="45">
        <f>WEEKNUM(R680)-WEEKNUM(EOMONTH(R680,-1)+1)+1</f>
        <v>2</v>
      </c>
      <c r="AQ680" s="45">
        <f>IF(AU680="S",IF(Q680="1. Aceitou o programa",R680-B680,0),0)</f>
        <v>14</v>
      </c>
      <c r="AR680" s="45">
        <f>IF(AU680="S",IF(AND(S680&lt;&gt;"",R680&lt;&gt;""),S680-R680,0),0)</f>
        <v>0</v>
      </c>
      <c r="AS680" s="45">
        <f>IF(AU680="S",IF(Q680="1. Aceitou o programa",IF(OR(X680="Não se Aplica",X680=""),IF(OR(W680="Não se Aplica",W680=""),0,W680-V680),AVERAGE(X680-W680,W680-V680)),0),0)</f>
        <v>0</v>
      </c>
      <c r="AT680" s="45">
        <f>IF(AU680="S",IF(AND(Q680="1. Aceitou o programa",AB680="Realizada"),IFERROR(IF(AA680="",0,AA680-R680),0),0),0)</f>
        <v>0</v>
      </c>
      <c r="AU680" s="45" t="str">
        <f>_xlfn.XLOOKUP(U680,'Lista Suspensa'!$AA$20:$AA$23,'Lista Suspensa'!$AB$20:$AB$23,"N/A")</f>
        <v>S</v>
      </c>
    </row>
    <row r="681" spans="1:47" ht="12" customHeight="1" x14ac:dyDescent="0.3">
      <c r="A681" s="87" t="s">
        <v>47</v>
      </c>
      <c r="B681" s="88">
        <v>46104</v>
      </c>
      <c r="C681" s="89" t="s">
        <v>48</v>
      </c>
      <c r="D681" s="89" t="s">
        <v>49</v>
      </c>
      <c r="E681" s="189">
        <v>81917682</v>
      </c>
      <c r="F681" s="182" t="s">
        <v>2039</v>
      </c>
      <c r="G681" s="90">
        <v>31217143840</v>
      </c>
      <c r="H681" s="91">
        <v>30476</v>
      </c>
      <c r="I681" s="89"/>
      <c r="J681" s="89" t="s">
        <v>51</v>
      </c>
      <c r="K681" s="89" t="s">
        <v>52</v>
      </c>
      <c r="L681" s="89" t="s">
        <v>85</v>
      </c>
      <c r="M681" s="89" t="s">
        <v>2040</v>
      </c>
      <c r="N681" s="89" t="s">
        <v>137</v>
      </c>
      <c r="O681" s="92" t="s">
        <v>2041</v>
      </c>
      <c r="P681" s="93" t="s">
        <v>57</v>
      </c>
      <c r="Q681" s="110" t="s">
        <v>58</v>
      </c>
      <c r="R681" s="94">
        <v>46118</v>
      </c>
      <c r="S681" s="95"/>
      <c r="T681" s="95" t="s">
        <v>59</v>
      </c>
      <c r="U681" s="95" t="s">
        <v>60</v>
      </c>
      <c r="V681" s="91">
        <v>46118</v>
      </c>
      <c r="W681" s="91" t="s">
        <v>432</v>
      </c>
      <c r="X681" s="91" t="s">
        <v>432</v>
      </c>
      <c r="Y681" s="96"/>
      <c r="Z681" s="89" t="s">
        <v>62</v>
      </c>
      <c r="AA681" s="95"/>
      <c r="AB681" s="95" t="s">
        <v>63</v>
      </c>
      <c r="AC681" s="95" t="s">
        <v>63</v>
      </c>
      <c r="AD681" s="95" t="s">
        <v>63</v>
      </c>
      <c r="AE681" s="95" t="s">
        <v>63</v>
      </c>
      <c r="AF681" s="95" t="s">
        <v>63</v>
      </c>
      <c r="AG681" s="194"/>
      <c r="AH681" s="95" t="s">
        <v>63</v>
      </c>
      <c r="AI681" s="97"/>
      <c r="AJ681" s="97" t="s">
        <v>65</v>
      </c>
      <c r="AK681" s="97" t="s">
        <v>66</v>
      </c>
      <c r="AL681" s="45" t="s">
        <v>67</v>
      </c>
      <c r="AM681" s="160" t="str">
        <f>MONTH(B681)&amp;"/"&amp;YEAR(B681)</f>
        <v>3/2026</v>
      </c>
      <c r="AN681" s="45">
        <f>WEEKNUM(B681)-WEEKNUM(EOMONTH(B681,-1)+1)+1</f>
        <v>4</v>
      </c>
      <c r="AO681" s="45" t="str">
        <f>MONTH(R681)&amp;"/"&amp;YEAR(R681)</f>
        <v>4/2026</v>
      </c>
      <c r="AP681" s="45">
        <f>WEEKNUM(R681)-WEEKNUM(EOMONTH(R681,-1)+1)+1</f>
        <v>2</v>
      </c>
      <c r="AQ681" s="45">
        <f>IF(AU681="S",IF(Q681="1. Aceitou o programa",R681-B681,0),0)</f>
        <v>14</v>
      </c>
      <c r="AR681" s="45">
        <f>IF(AU681="S",IF(AND(S681&lt;&gt;"",R681&lt;&gt;""),S681-R681,0),0)</f>
        <v>0</v>
      </c>
      <c r="AS681" s="45">
        <f>IF(AU681="S",IF(Q681="1. Aceitou o programa",IF(OR(X681="Não se Aplica",X681=""),IF(OR(W681="Não se Aplica",W681=""),0,W681-V681),AVERAGE(X681-W681,W681-V681)),0),0)</f>
        <v>0</v>
      </c>
      <c r="AT681" s="45">
        <f>IF(AU681="S",IF(AND(Q681="1. Aceitou o programa",AB681="Realizada"),IFERROR(IF(AA681="",0,AA681-R681),0),0),0)</f>
        <v>0</v>
      </c>
      <c r="AU681" s="45" t="str">
        <f>_xlfn.XLOOKUP(U681,'Lista Suspensa'!$AA$20:$AA$23,'Lista Suspensa'!$AB$20:$AB$23,"N/A")</f>
        <v>S</v>
      </c>
    </row>
    <row r="682" spans="1:47" ht="12" customHeight="1" x14ac:dyDescent="0.3">
      <c r="A682" s="87" t="s">
        <v>47</v>
      </c>
      <c r="B682" s="88">
        <v>46104</v>
      </c>
      <c r="C682" s="89" t="s">
        <v>48</v>
      </c>
      <c r="D682" s="89" t="s">
        <v>49</v>
      </c>
      <c r="E682" s="189">
        <v>81927211</v>
      </c>
      <c r="F682" s="182" t="s">
        <v>2042</v>
      </c>
      <c r="G682" s="90">
        <v>45814366800</v>
      </c>
      <c r="H682" s="91">
        <v>33078</v>
      </c>
      <c r="I682" s="89"/>
      <c r="J682" s="89" t="s">
        <v>51</v>
      </c>
      <c r="K682" s="89" t="s">
        <v>52</v>
      </c>
      <c r="L682" s="89" t="s">
        <v>69</v>
      </c>
      <c r="M682" s="89" t="s">
        <v>2043</v>
      </c>
      <c r="N682" s="89" t="s">
        <v>229</v>
      </c>
      <c r="O682" s="92" t="s">
        <v>2044</v>
      </c>
      <c r="P682" s="93" t="s">
        <v>57</v>
      </c>
      <c r="Q682" s="110" t="s">
        <v>58</v>
      </c>
      <c r="R682" s="94">
        <v>46118</v>
      </c>
      <c r="S682" s="95"/>
      <c r="T682" s="95" t="s">
        <v>59</v>
      </c>
      <c r="U682" s="95" t="s">
        <v>60</v>
      </c>
      <c r="V682" s="91">
        <v>46118</v>
      </c>
      <c r="W682" s="91" t="s">
        <v>432</v>
      </c>
      <c r="X682" s="91" t="s">
        <v>432</v>
      </c>
      <c r="Y682" s="96"/>
      <c r="Z682" s="89" t="s">
        <v>62</v>
      </c>
      <c r="AA682" s="95"/>
      <c r="AB682" s="95" t="s">
        <v>63</v>
      </c>
      <c r="AC682" s="95" t="s">
        <v>63</v>
      </c>
      <c r="AD682" s="95" t="s">
        <v>63</v>
      </c>
      <c r="AE682" s="95" t="s">
        <v>63</v>
      </c>
      <c r="AF682" s="95" t="s">
        <v>63</v>
      </c>
      <c r="AG682" s="194"/>
      <c r="AH682" s="95" t="s">
        <v>63</v>
      </c>
      <c r="AI682" s="97"/>
      <c r="AJ682" s="97" t="s">
        <v>65</v>
      </c>
      <c r="AK682" s="97" t="s">
        <v>66</v>
      </c>
      <c r="AL682" s="45" t="s">
        <v>67</v>
      </c>
      <c r="AM682" s="160" t="str">
        <f>MONTH(B682)&amp;"/"&amp;YEAR(B682)</f>
        <v>3/2026</v>
      </c>
      <c r="AN682" s="45">
        <f>WEEKNUM(B682)-WEEKNUM(EOMONTH(B682,-1)+1)+1</f>
        <v>4</v>
      </c>
      <c r="AO682" s="45" t="str">
        <f>MONTH(R682)&amp;"/"&amp;YEAR(R682)</f>
        <v>4/2026</v>
      </c>
      <c r="AP682" s="45">
        <f>WEEKNUM(R682)-WEEKNUM(EOMONTH(R682,-1)+1)+1</f>
        <v>2</v>
      </c>
      <c r="AQ682" s="45">
        <f>IF(AU682="S",IF(Q682="1. Aceitou o programa",R682-B682,0),0)</f>
        <v>14</v>
      </c>
      <c r="AR682" s="45">
        <f>IF(AU682="S",IF(AND(S682&lt;&gt;"",R682&lt;&gt;""),S682-R682,0),0)</f>
        <v>0</v>
      </c>
      <c r="AS682" s="45">
        <f>IF(AU682="S",IF(Q682="1. Aceitou o programa",IF(OR(X682="Não se Aplica",X682=""),IF(OR(W682="Não se Aplica",W682=""),0,W682-V682),AVERAGE(X682-W682,W682-V682)),0),0)</f>
        <v>0</v>
      </c>
      <c r="AT682" s="45">
        <f>IF(AU682="S",IF(AND(Q682="1. Aceitou o programa",AB682="Realizada"),IFERROR(IF(AA682="",0,AA682-R682),0),0),0)</f>
        <v>0</v>
      </c>
      <c r="AU682" s="45" t="str">
        <f>_xlfn.XLOOKUP(U682,'Lista Suspensa'!$AA$20:$AA$23,'Lista Suspensa'!$AB$20:$AB$23,"N/A")</f>
        <v>S</v>
      </c>
    </row>
    <row r="683" spans="1:47" ht="12" customHeight="1" x14ac:dyDescent="0.3">
      <c r="A683" s="87" t="s">
        <v>47</v>
      </c>
      <c r="B683" s="88">
        <v>46104</v>
      </c>
      <c r="C683" s="89" t="s">
        <v>48</v>
      </c>
      <c r="D683" s="89" t="s">
        <v>49</v>
      </c>
      <c r="E683" s="189">
        <v>81983633</v>
      </c>
      <c r="F683" s="182" t="s">
        <v>2045</v>
      </c>
      <c r="G683" s="90">
        <v>27056921850</v>
      </c>
      <c r="H683" s="91">
        <v>27729</v>
      </c>
      <c r="I683" s="89"/>
      <c r="J683" s="89" t="s">
        <v>84</v>
      </c>
      <c r="K683" s="89" t="s">
        <v>52</v>
      </c>
      <c r="L683" s="89" t="s">
        <v>1421</v>
      </c>
      <c r="M683" s="89" t="s">
        <v>1422</v>
      </c>
      <c r="N683" s="89" t="s">
        <v>137</v>
      </c>
      <c r="O683" s="92" t="s">
        <v>2046</v>
      </c>
      <c r="P683" s="93" t="s">
        <v>57</v>
      </c>
      <c r="Q683" s="110" t="s">
        <v>58</v>
      </c>
      <c r="R683" s="94">
        <v>46118</v>
      </c>
      <c r="S683" s="95"/>
      <c r="T683" s="95" t="s">
        <v>59</v>
      </c>
      <c r="U683" s="95" t="s">
        <v>60</v>
      </c>
      <c r="V683" s="91">
        <v>46118</v>
      </c>
      <c r="W683" s="91" t="s">
        <v>432</v>
      </c>
      <c r="X683" s="91" t="s">
        <v>432</v>
      </c>
      <c r="Y683" s="96"/>
      <c r="Z683" s="89" t="s">
        <v>62</v>
      </c>
      <c r="AA683" s="95"/>
      <c r="AB683" s="95" t="s">
        <v>63</v>
      </c>
      <c r="AC683" s="95" t="s">
        <v>63</v>
      </c>
      <c r="AD683" s="95" t="s">
        <v>63</v>
      </c>
      <c r="AE683" s="95" t="s">
        <v>63</v>
      </c>
      <c r="AF683" s="95" t="s">
        <v>63</v>
      </c>
      <c r="AG683" s="194"/>
      <c r="AH683" s="95" t="s">
        <v>63</v>
      </c>
      <c r="AI683" s="97"/>
      <c r="AJ683" s="97" t="s">
        <v>65</v>
      </c>
      <c r="AK683" s="97" t="s">
        <v>66</v>
      </c>
      <c r="AL683" s="45" t="s">
        <v>67</v>
      </c>
      <c r="AM683" s="160" t="str">
        <f>MONTH(B683)&amp;"/"&amp;YEAR(B683)</f>
        <v>3/2026</v>
      </c>
      <c r="AN683" s="45">
        <f>WEEKNUM(B683)-WEEKNUM(EOMONTH(B683,-1)+1)+1</f>
        <v>4</v>
      </c>
      <c r="AO683" s="45" t="str">
        <f>MONTH(R683)&amp;"/"&amp;YEAR(R683)</f>
        <v>4/2026</v>
      </c>
      <c r="AP683" s="45">
        <f>WEEKNUM(R683)-WEEKNUM(EOMONTH(R683,-1)+1)+1</f>
        <v>2</v>
      </c>
      <c r="AQ683" s="45">
        <f>IF(AU683="S",IF(Q683="1. Aceitou o programa",R683-B683,0),0)</f>
        <v>14</v>
      </c>
      <c r="AR683" s="45">
        <f>IF(AU683="S",IF(AND(S683&lt;&gt;"",R683&lt;&gt;""),S683-R683,0),0)</f>
        <v>0</v>
      </c>
      <c r="AS683" s="45">
        <f>IF(AU683="S",IF(Q683="1. Aceitou o programa",IF(OR(X683="Não se Aplica",X683=""),IF(OR(W683="Não se Aplica",W683=""),0,W683-V683),AVERAGE(X683-W683,W683-V683)),0),0)</f>
        <v>0</v>
      </c>
      <c r="AT683" s="45">
        <f>IF(AU683="S",IF(AND(Q683="1. Aceitou o programa",AB683="Realizada"),IFERROR(IF(AA683="",0,AA683-R683),0),0),0)</f>
        <v>0</v>
      </c>
      <c r="AU683" s="45" t="str">
        <f>_xlfn.XLOOKUP(U683,'Lista Suspensa'!$AA$20:$AA$23,'Lista Suspensa'!$AB$20:$AB$23,"N/A")</f>
        <v>S</v>
      </c>
    </row>
    <row r="684" spans="1:47" ht="12" customHeight="1" x14ac:dyDescent="0.3">
      <c r="A684" s="87" t="s">
        <v>47</v>
      </c>
      <c r="B684" s="88">
        <v>46104</v>
      </c>
      <c r="C684" s="89" t="s">
        <v>48</v>
      </c>
      <c r="D684" s="89" t="s">
        <v>49</v>
      </c>
      <c r="E684" s="189">
        <v>82640198</v>
      </c>
      <c r="F684" s="182" t="s">
        <v>2047</v>
      </c>
      <c r="G684" s="90">
        <v>54367369803</v>
      </c>
      <c r="H684" s="91">
        <v>38493</v>
      </c>
      <c r="I684" s="89"/>
      <c r="J684" s="89" t="s">
        <v>51</v>
      </c>
      <c r="K684" s="89" t="s">
        <v>52</v>
      </c>
      <c r="L684" s="89" t="s">
        <v>53</v>
      </c>
      <c r="M684" s="89" t="s">
        <v>2048</v>
      </c>
      <c r="N684" s="89" t="s">
        <v>137</v>
      </c>
      <c r="O684" s="92" t="s">
        <v>2049</v>
      </c>
      <c r="P684" s="93" t="s">
        <v>57</v>
      </c>
      <c r="Q684" s="110" t="s">
        <v>58</v>
      </c>
      <c r="R684" s="94">
        <v>46118</v>
      </c>
      <c r="S684" s="95"/>
      <c r="T684" s="95" t="s">
        <v>59</v>
      </c>
      <c r="U684" s="95" t="s">
        <v>60</v>
      </c>
      <c r="V684" s="91">
        <v>46118</v>
      </c>
      <c r="W684" s="91" t="s">
        <v>432</v>
      </c>
      <c r="X684" s="91" t="s">
        <v>432</v>
      </c>
      <c r="Y684" s="96"/>
      <c r="Z684" s="89" t="s">
        <v>62</v>
      </c>
      <c r="AA684" s="95"/>
      <c r="AB684" s="95" t="s">
        <v>63</v>
      </c>
      <c r="AC684" s="95" t="s">
        <v>63</v>
      </c>
      <c r="AD684" s="95" t="s">
        <v>63</v>
      </c>
      <c r="AE684" s="95" t="s">
        <v>63</v>
      </c>
      <c r="AF684" s="95" t="s">
        <v>63</v>
      </c>
      <c r="AG684" s="194"/>
      <c r="AH684" s="95" t="s">
        <v>63</v>
      </c>
      <c r="AI684" s="97"/>
      <c r="AJ684" s="97" t="s">
        <v>65</v>
      </c>
      <c r="AK684" s="97" t="s">
        <v>66</v>
      </c>
      <c r="AL684" s="45" t="s">
        <v>67</v>
      </c>
      <c r="AM684" s="160" t="str">
        <f>MONTH(B684)&amp;"/"&amp;YEAR(B684)</f>
        <v>3/2026</v>
      </c>
      <c r="AN684" s="45">
        <f>WEEKNUM(B684)-WEEKNUM(EOMONTH(B684,-1)+1)+1</f>
        <v>4</v>
      </c>
      <c r="AO684" s="45" t="str">
        <f>MONTH(R684)&amp;"/"&amp;YEAR(R684)</f>
        <v>4/2026</v>
      </c>
      <c r="AP684" s="45">
        <f>WEEKNUM(R684)-WEEKNUM(EOMONTH(R684,-1)+1)+1</f>
        <v>2</v>
      </c>
      <c r="AQ684" s="45">
        <f>IF(AU684="S",IF(Q684="1. Aceitou o programa",R684-B684,0),0)</f>
        <v>14</v>
      </c>
      <c r="AR684" s="45">
        <f>IF(AU684="S",IF(AND(S684&lt;&gt;"",R684&lt;&gt;""),S684-R684,0),0)</f>
        <v>0</v>
      </c>
      <c r="AS684" s="45">
        <f>IF(AU684="S",IF(Q684="1. Aceitou o programa",IF(OR(X684="Não se Aplica",X684=""),IF(OR(W684="Não se Aplica",W684=""),0,W684-V684),AVERAGE(X684-W684,W684-V684)),0),0)</f>
        <v>0</v>
      </c>
      <c r="AT684" s="45">
        <f>IF(AU684="S",IF(AND(Q684="1. Aceitou o programa",AB684="Realizada"),IFERROR(IF(AA684="",0,AA684-R684),0),0),0)</f>
        <v>0</v>
      </c>
      <c r="AU684" s="45" t="str">
        <f>_xlfn.XLOOKUP(U684,'Lista Suspensa'!$AA$20:$AA$23,'Lista Suspensa'!$AB$20:$AB$23,"N/A")</f>
        <v>S</v>
      </c>
    </row>
    <row r="685" spans="1:47" ht="12" customHeight="1" x14ac:dyDescent="0.3">
      <c r="A685" s="87" t="s">
        <v>47</v>
      </c>
      <c r="B685" s="88">
        <v>46104</v>
      </c>
      <c r="C685" s="89" t="s">
        <v>48</v>
      </c>
      <c r="D685" s="89" t="s">
        <v>49</v>
      </c>
      <c r="E685" s="189">
        <v>81758221</v>
      </c>
      <c r="F685" s="182" t="s">
        <v>2050</v>
      </c>
      <c r="G685" s="90">
        <v>11480299820</v>
      </c>
      <c r="H685" s="91">
        <v>26211</v>
      </c>
      <c r="I685" s="89"/>
      <c r="J685" s="89" t="s">
        <v>51</v>
      </c>
      <c r="K685" s="89" t="s">
        <v>52</v>
      </c>
      <c r="L685" s="89" t="s">
        <v>85</v>
      </c>
      <c r="M685" s="89" t="s">
        <v>1072</v>
      </c>
      <c r="N685" s="89" t="s">
        <v>291</v>
      </c>
      <c r="O685" s="92" t="s">
        <v>2051</v>
      </c>
      <c r="P685" s="93" t="s">
        <v>57</v>
      </c>
      <c r="Q685" s="110" t="s">
        <v>58</v>
      </c>
      <c r="R685" s="94">
        <v>46160</v>
      </c>
      <c r="S685" s="95"/>
      <c r="T685" s="95" t="s">
        <v>59</v>
      </c>
      <c r="U685" s="95" t="s">
        <v>60</v>
      </c>
      <c r="V685" s="91">
        <v>46118</v>
      </c>
      <c r="W685" s="91">
        <v>46160</v>
      </c>
      <c r="X685" s="91" t="s">
        <v>432</v>
      </c>
      <c r="Y685" s="96"/>
      <c r="Z685" s="89" t="s">
        <v>62</v>
      </c>
      <c r="AA685" s="95"/>
      <c r="AB685" s="95" t="s">
        <v>63</v>
      </c>
      <c r="AC685" s="95" t="s">
        <v>63</v>
      </c>
      <c r="AD685" s="95" t="s">
        <v>63</v>
      </c>
      <c r="AE685" s="95" t="s">
        <v>63</v>
      </c>
      <c r="AF685" s="95" t="s">
        <v>63</v>
      </c>
      <c r="AG685" s="194" t="s">
        <v>2052</v>
      </c>
      <c r="AH685" s="95" t="s">
        <v>63</v>
      </c>
      <c r="AI685" s="97"/>
      <c r="AJ685" s="97" t="s">
        <v>65</v>
      </c>
      <c r="AK685" s="97" t="s">
        <v>66</v>
      </c>
      <c r="AL685" s="45" t="s">
        <v>67</v>
      </c>
      <c r="AM685" s="160" t="str">
        <f>MONTH(B685)&amp;"/"&amp;YEAR(B685)</f>
        <v>3/2026</v>
      </c>
      <c r="AN685" s="45">
        <f>WEEKNUM(B685)-WEEKNUM(EOMONTH(B685,-1)+1)+1</f>
        <v>4</v>
      </c>
      <c r="AO685" s="45" t="str">
        <f>MONTH(R685)&amp;"/"&amp;YEAR(R685)</f>
        <v>5/2026</v>
      </c>
      <c r="AP685" s="45">
        <f>WEEKNUM(R685)-WEEKNUM(EOMONTH(R685,-1)+1)+1</f>
        <v>4</v>
      </c>
      <c r="AQ685" s="45">
        <f>IF(AU685="S",IF(Q685="1. Aceitou o programa",R685-B685,0),0)</f>
        <v>56</v>
      </c>
      <c r="AR685" s="45">
        <f>IF(AU685="S",IF(AND(S685&lt;&gt;"",R685&lt;&gt;""),S685-R685,0),0)</f>
        <v>0</v>
      </c>
      <c r="AS685" s="45">
        <f>IF(AU685="S",IF(Q685="1. Aceitou o programa",IF(OR(X685="Não se Aplica",X685=""),IF(OR(W685="Não se Aplica",W685=""),0,W685-V685),AVERAGE(X685-W685,W685-V685)),0),0)</f>
        <v>42</v>
      </c>
      <c r="AT685" s="45">
        <f>IF(AU685="S",IF(AND(Q685="1. Aceitou o programa",AB685="Realizada"),IFERROR(IF(AA685="",0,AA685-R685),0),0),0)</f>
        <v>0</v>
      </c>
      <c r="AU685" s="45" t="str">
        <f>_xlfn.XLOOKUP(U685,'Lista Suspensa'!$AA$20:$AA$23,'Lista Suspensa'!$AB$20:$AB$23,"N/A")</f>
        <v>S</v>
      </c>
    </row>
    <row r="686" spans="1:47" ht="12" customHeight="1" x14ac:dyDescent="0.3">
      <c r="A686" s="87" t="s">
        <v>47</v>
      </c>
      <c r="B686" s="88">
        <v>46104</v>
      </c>
      <c r="C686" s="89" t="s">
        <v>48</v>
      </c>
      <c r="D686" s="89" t="s">
        <v>49</v>
      </c>
      <c r="E686" s="189">
        <v>84353801</v>
      </c>
      <c r="F686" s="182" t="s">
        <v>2053</v>
      </c>
      <c r="G686" s="90">
        <v>5863933747</v>
      </c>
      <c r="H686" s="91">
        <v>32066</v>
      </c>
      <c r="I686" s="89"/>
      <c r="J686" s="89" t="s">
        <v>51</v>
      </c>
      <c r="K686" s="89" t="s">
        <v>76</v>
      </c>
      <c r="L686" s="89" t="s">
        <v>283</v>
      </c>
      <c r="M686" s="89" t="s">
        <v>284</v>
      </c>
      <c r="N686" s="89" t="s">
        <v>197</v>
      </c>
      <c r="O686" s="92" t="s">
        <v>2054</v>
      </c>
      <c r="P686" s="93" t="s">
        <v>57</v>
      </c>
      <c r="Q686" s="110" t="s">
        <v>58</v>
      </c>
      <c r="R686" s="94">
        <v>46114</v>
      </c>
      <c r="S686" s="95"/>
      <c r="T686" s="95" t="s">
        <v>59</v>
      </c>
      <c r="U686" s="95" t="s">
        <v>60</v>
      </c>
      <c r="V686" s="91">
        <v>46114</v>
      </c>
      <c r="W686" s="91" t="s">
        <v>432</v>
      </c>
      <c r="X686" s="91" t="s">
        <v>432</v>
      </c>
      <c r="Y686" s="96"/>
      <c r="Z686" s="89" t="s">
        <v>62</v>
      </c>
      <c r="AA686" s="95"/>
      <c r="AB686" s="95" t="s">
        <v>63</v>
      </c>
      <c r="AC686" s="95" t="s">
        <v>63</v>
      </c>
      <c r="AD686" s="95" t="s">
        <v>63</v>
      </c>
      <c r="AE686" s="95" t="s">
        <v>63</v>
      </c>
      <c r="AF686" s="95" t="s">
        <v>63</v>
      </c>
      <c r="AG686" s="194" t="s">
        <v>82</v>
      </c>
      <c r="AH686" s="95" t="s">
        <v>63</v>
      </c>
      <c r="AI686" s="97"/>
      <c r="AJ686" s="97" t="s">
        <v>65</v>
      </c>
      <c r="AK686" s="97" t="s">
        <v>66</v>
      </c>
      <c r="AL686" s="45" t="s">
        <v>67</v>
      </c>
      <c r="AM686" s="160" t="str">
        <f>MONTH(B686)&amp;"/"&amp;YEAR(B686)</f>
        <v>3/2026</v>
      </c>
      <c r="AN686" s="45">
        <f>WEEKNUM(B686)-WEEKNUM(EOMONTH(B686,-1)+1)+1</f>
        <v>4</v>
      </c>
      <c r="AO686" s="45" t="str">
        <f>MONTH(R686)&amp;"/"&amp;YEAR(R686)</f>
        <v>4/2026</v>
      </c>
      <c r="AP686" s="45">
        <f>WEEKNUM(R686)-WEEKNUM(EOMONTH(R686,-1)+1)+1</f>
        <v>1</v>
      </c>
      <c r="AQ686" s="45">
        <f>IF(AU686="S",IF(Q686="1. Aceitou o programa",R686-B686,0),0)</f>
        <v>10</v>
      </c>
      <c r="AR686" s="45">
        <f>IF(AU686="S",IF(AND(S686&lt;&gt;"",R686&lt;&gt;""),S686-R686,0),0)</f>
        <v>0</v>
      </c>
      <c r="AS686" s="45">
        <f>IF(AU686="S",IF(Q686="1. Aceitou o programa",IF(OR(X686="Não se Aplica",X686=""),IF(OR(W686="Não se Aplica",W686=""),0,W686-V686),AVERAGE(X686-W686,W686-V686)),0),0)</f>
        <v>0</v>
      </c>
      <c r="AT686" s="45">
        <f>IF(AU686="S",IF(AND(Q686="1. Aceitou o programa",AB686="Realizada"),IFERROR(IF(AA686="",0,AA686-R686),0),0),0)</f>
        <v>0</v>
      </c>
      <c r="AU686" s="45" t="str">
        <f>_xlfn.XLOOKUP(U686,'Lista Suspensa'!$AA$20:$AA$23,'Lista Suspensa'!$AB$20:$AB$23,"N/A")</f>
        <v>S</v>
      </c>
    </row>
    <row r="687" spans="1:47" ht="12" customHeight="1" x14ac:dyDescent="0.3">
      <c r="A687" s="87" t="s">
        <v>47</v>
      </c>
      <c r="B687" s="88">
        <v>46104</v>
      </c>
      <c r="C687" s="89" t="s">
        <v>48</v>
      </c>
      <c r="D687" s="89" t="s">
        <v>49</v>
      </c>
      <c r="E687" s="189">
        <v>89154894</v>
      </c>
      <c r="F687" s="182" t="s">
        <v>2055</v>
      </c>
      <c r="G687" s="90">
        <v>2506383476</v>
      </c>
      <c r="H687" s="91">
        <v>27776</v>
      </c>
      <c r="I687" s="89"/>
      <c r="J687" s="89" t="s">
        <v>51</v>
      </c>
      <c r="K687" s="89" t="s">
        <v>52</v>
      </c>
      <c r="L687" s="89" t="s">
        <v>85</v>
      </c>
      <c r="M687" s="89" t="s">
        <v>2056</v>
      </c>
      <c r="N687" s="89" t="s">
        <v>137</v>
      </c>
      <c r="O687" s="92" t="s">
        <v>2057</v>
      </c>
      <c r="P687" s="93" t="s">
        <v>57</v>
      </c>
      <c r="Q687" s="110" t="s">
        <v>58</v>
      </c>
      <c r="R687" s="94">
        <v>46146</v>
      </c>
      <c r="S687" s="95"/>
      <c r="T687" s="95" t="s">
        <v>59</v>
      </c>
      <c r="U687" s="95" t="s">
        <v>60</v>
      </c>
      <c r="V687" s="91">
        <v>46146</v>
      </c>
      <c r="W687" s="91" t="s">
        <v>432</v>
      </c>
      <c r="X687" s="91" t="s">
        <v>432</v>
      </c>
      <c r="Y687" s="96"/>
      <c r="Z687" s="89" t="s">
        <v>62</v>
      </c>
      <c r="AA687" s="95"/>
      <c r="AB687" s="95" t="s">
        <v>63</v>
      </c>
      <c r="AC687" s="95" t="s">
        <v>63</v>
      </c>
      <c r="AD687" s="95" t="s">
        <v>63</v>
      </c>
      <c r="AE687" s="95" t="s">
        <v>63</v>
      </c>
      <c r="AF687" s="95" t="s">
        <v>63</v>
      </c>
      <c r="AG687" s="194"/>
      <c r="AH687" s="95" t="s">
        <v>63</v>
      </c>
      <c r="AI687" s="97"/>
      <c r="AJ687" s="97" t="s">
        <v>65</v>
      </c>
      <c r="AK687" s="97" t="s">
        <v>66</v>
      </c>
      <c r="AL687" s="45" t="s">
        <v>67</v>
      </c>
      <c r="AM687" s="160" t="str">
        <f>MONTH(B687)&amp;"/"&amp;YEAR(B687)</f>
        <v>3/2026</v>
      </c>
      <c r="AN687" s="45">
        <f>WEEKNUM(B687)-WEEKNUM(EOMONTH(B687,-1)+1)+1</f>
        <v>4</v>
      </c>
      <c r="AO687" s="45" t="str">
        <f>MONTH(R687)&amp;"/"&amp;YEAR(R687)</f>
        <v>5/2026</v>
      </c>
      <c r="AP687" s="45">
        <f>WEEKNUM(R687)-WEEKNUM(EOMONTH(R687,-1)+1)+1</f>
        <v>2</v>
      </c>
      <c r="AQ687" s="45">
        <f>IF(AU687="S",IF(Q687="1. Aceitou o programa",R687-B687,0),0)</f>
        <v>42</v>
      </c>
      <c r="AR687" s="45">
        <f>IF(AU687="S",IF(AND(S687&lt;&gt;"",R687&lt;&gt;""),S687-R687,0),0)</f>
        <v>0</v>
      </c>
      <c r="AS687" s="45">
        <f>IF(AU687="S",IF(Q687="1. Aceitou o programa",IF(OR(X687="Não se Aplica",X687=""),IF(OR(W687="Não se Aplica",W687=""),0,W687-V687),AVERAGE(X687-W687,W687-V687)),0),0)</f>
        <v>0</v>
      </c>
      <c r="AT687" s="45">
        <f>IF(AU687="S",IF(AND(Q687="1. Aceitou o programa",AB687="Realizada"),IFERROR(IF(AA687="",0,AA687-R687),0),0),0)</f>
        <v>0</v>
      </c>
      <c r="AU687" s="45" t="str">
        <f>_xlfn.XLOOKUP(U687,'Lista Suspensa'!$AA$20:$AA$23,'Lista Suspensa'!$AB$20:$AB$23,"N/A")</f>
        <v>S</v>
      </c>
    </row>
    <row r="688" spans="1:47" ht="12" customHeight="1" x14ac:dyDescent="0.3">
      <c r="A688" s="87" t="s">
        <v>47</v>
      </c>
      <c r="B688" s="88">
        <v>46104</v>
      </c>
      <c r="C688" s="89" t="s">
        <v>48</v>
      </c>
      <c r="D688" s="89" t="s">
        <v>49</v>
      </c>
      <c r="E688" s="189">
        <v>94632429</v>
      </c>
      <c r="F688" s="182" t="s">
        <v>2058</v>
      </c>
      <c r="G688" s="90">
        <v>29906872896</v>
      </c>
      <c r="H688" s="91">
        <v>27740</v>
      </c>
      <c r="I688" s="89"/>
      <c r="J688" s="89" t="s">
        <v>51</v>
      </c>
      <c r="K688" s="89" t="s">
        <v>52</v>
      </c>
      <c r="L688" s="89" t="s">
        <v>53</v>
      </c>
      <c r="M688" s="89" t="s">
        <v>2059</v>
      </c>
      <c r="N688" s="89" t="s">
        <v>150</v>
      </c>
      <c r="O688" s="92" t="s">
        <v>2060</v>
      </c>
      <c r="P688" s="93" t="s">
        <v>57</v>
      </c>
      <c r="Q688" s="110" t="s">
        <v>58</v>
      </c>
      <c r="R688" s="94">
        <v>46146</v>
      </c>
      <c r="S688" s="95"/>
      <c r="T688" s="95" t="s">
        <v>59</v>
      </c>
      <c r="U688" s="95" t="s">
        <v>60</v>
      </c>
      <c r="V688" s="91">
        <v>46146</v>
      </c>
      <c r="W688" s="91" t="s">
        <v>432</v>
      </c>
      <c r="X688" s="91" t="s">
        <v>432</v>
      </c>
      <c r="Y688" s="96"/>
      <c r="Z688" s="89" t="s">
        <v>62</v>
      </c>
      <c r="AA688" s="95"/>
      <c r="AB688" s="95" t="s">
        <v>63</v>
      </c>
      <c r="AC688" s="95" t="s">
        <v>63</v>
      </c>
      <c r="AD688" s="95" t="s">
        <v>63</v>
      </c>
      <c r="AE688" s="95" t="s">
        <v>63</v>
      </c>
      <c r="AF688" s="95" t="s">
        <v>63</v>
      </c>
      <c r="AG688" s="194"/>
      <c r="AH688" s="95" t="s">
        <v>63</v>
      </c>
      <c r="AI688" s="97"/>
      <c r="AJ688" s="97" t="s">
        <v>65</v>
      </c>
      <c r="AK688" s="97" t="s">
        <v>66</v>
      </c>
      <c r="AL688" s="45" t="s">
        <v>67</v>
      </c>
      <c r="AM688" s="160" t="str">
        <f>MONTH(B688)&amp;"/"&amp;YEAR(B688)</f>
        <v>3/2026</v>
      </c>
      <c r="AN688" s="45">
        <f>WEEKNUM(B688)-WEEKNUM(EOMONTH(B688,-1)+1)+1</f>
        <v>4</v>
      </c>
      <c r="AO688" s="45" t="str">
        <f>MONTH(R688)&amp;"/"&amp;YEAR(R688)</f>
        <v>5/2026</v>
      </c>
      <c r="AP688" s="45">
        <f>WEEKNUM(R688)-WEEKNUM(EOMONTH(R688,-1)+1)+1</f>
        <v>2</v>
      </c>
      <c r="AQ688" s="45">
        <f>IF(AU688="S",IF(Q688="1. Aceitou o programa",R688-B688,0),0)</f>
        <v>42</v>
      </c>
      <c r="AR688" s="45">
        <f>IF(AU688="S",IF(AND(S688&lt;&gt;"",R688&lt;&gt;""),S688-R688,0),0)</f>
        <v>0</v>
      </c>
      <c r="AS688" s="45">
        <f>IF(AU688="S",IF(Q688="1. Aceitou o programa",IF(OR(X688="Não se Aplica",X688=""),IF(OR(W688="Não se Aplica",W688=""),0,W688-V688),AVERAGE(X688-W688,W688-V688)),0),0)</f>
        <v>0</v>
      </c>
      <c r="AT688" s="45">
        <f>IF(AU688="S",IF(AND(Q688="1. Aceitou o programa",AB688="Realizada"),IFERROR(IF(AA688="",0,AA688-R688),0),0),0)</f>
        <v>0</v>
      </c>
      <c r="AU688" s="45" t="str">
        <f>_xlfn.XLOOKUP(U688,'Lista Suspensa'!$AA$20:$AA$23,'Lista Suspensa'!$AB$20:$AB$23,"N/A")</f>
        <v>S</v>
      </c>
    </row>
    <row r="689" spans="1:47" ht="12" customHeight="1" x14ac:dyDescent="0.3">
      <c r="A689" s="87" t="s">
        <v>47</v>
      </c>
      <c r="B689" s="88">
        <v>46104</v>
      </c>
      <c r="C689" s="89" t="s">
        <v>48</v>
      </c>
      <c r="D689" s="89" t="s">
        <v>49</v>
      </c>
      <c r="E689" s="189">
        <v>93868121</v>
      </c>
      <c r="F689" s="182" t="s">
        <v>2061</v>
      </c>
      <c r="G689" s="90">
        <v>12626022896</v>
      </c>
      <c r="H689" s="91">
        <v>26154</v>
      </c>
      <c r="I689" s="89"/>
      <c r="J689" s="89" t="s">
        <v>51</v>
      </c>
      <c r="K689" s="89" t="s">
        <v>52</v>
      </c>
      <c r="L689" s="89" t="s">
        <v>410</v>
      </c>
      <c r="M689" s="89" t="s">
        <v>2062</v>
      </c>
      <c r="N689" s="89" t="s">
        <v>176</v>
      </c>
      <c r="O689" s="92" t="s">
        <v>2063</v>
      </c>
      <c r="P689" s="93" t="s">
        <v>57</v>
      </c>
      <c r="Q689" s="110" t="s">
        <v>58</v>
      </c>
      <c r="R689" s="94">
        <v>46146</v>
      </c>
      <c r="S689" s="95"/>
      <c r="T689" s="95" t="s">
        <v>59</v>
      </c>
      <c r="U689" s="95" t="s">
        <v>60</v>
      </c>
      <c r="V689" s="91">
        <v>46146</v>
      </c>
      <c r="W689" s="91" t="s">
        <v>432</v>
      </c>
      <c r="X689" s="91" t="s">
        <v>432</v>
      </c>
      <c r="Y689" s="96"/>
      <c r="Z689" s="89" t="s">
        <v>62</v>
      </c>
      <c r="AA689" s="95"/>
      <c r="AB689" s="95" t="s">
        <v>63</v>
      </c>
      <c r="AC689" s="95" t="s">
        <v>63</v>
      </c>
      <c r="AD689" s="95" t="s">
        <v>63</v>
      </c>
      <c r="AE689" s="95" t="s">
        <v>63</v>
      </c>
      <c r="AF689" s="95" t="s">
        <v>63</v>
      </c>
      <c r="AG689" s="194"/>
      <c r="AH689" s="95" t="s">
        <v>63</v>
      </c>
      <c r="AI689" s="97"/>
      <c r="AJ689" s="97" t="s">
        <v>65</v>
      </c>
      <c r="AK689" s="97" t="s">
        <v>66</v>
      </c>
      <c r="AL689" s="45" t="s">
        <v>67</v>
      </c>
      <c r="AM689" s="160" t="str">
        <f>MONTH(B689)&amp;"/"&amp;YEAR(B689)</f>
        <v>3/2026</v>
      </c>
      <c r="AN689" s="45">
        <f>WEEKNUM(B689)-WEEKNUM(EOMONTH(B689,-1)+1)+1</f>
        <v>4</v>
      </c>
      <c r="AO689" s="45" t="str">
        <f>MONTH(R689)&amp;"/"&amp;YEAR(R689)</f>
        <v>5/2026</v>
      </c>
      <c r="AP689" s="45">
        <f>WEEKNUM(R689)-WEEKNUM(EOMONTH(R689,-1)+1)+1</f>
        <v>2</v>
      </c>
      <c r="AQ689" s="45">
        <f>IF(AU689="S",IF(Q689="1. Aceitou o programa",R689-B689,0),0)</f>
        <v>42</v>
      </c>
      <c r="AR689" s="45">
        <f>IF(AU689="S",IF(AND(S689&lt;&gt;"",R689&lt;&gt;""),S689-R689,0),0)</f>
        <v>0</v>
      </c>
      <c r="AS689" s="45">
        <f>IF(AU689="S",IF(Q689="1. Aceitou o programa",IF(OR(X689="Não se Aplica",X689=""),IF(OR(W689="Não se Aplica",W689=""),0,W689-V689),AVERAGE(X689-W689,W689-V689)),0),0)</f>
        <v>0</v>
      </c>
      <c r="AT689" s="45">
        <f>IF(AU689="S",IF(AND(Q689="1. Aceitou o programa",AB689="Realizada"),IFERROR(IF(AA689="",0,AA689-R689),0),0),0)</f>
        <v>0</v>
      </c>
      <c r="AU689" s="45" t="str">
        <f>_xlfn.XLOOKUP(U689,'Lista Suspensa'!$AA$20:$AA$23,'Lista Suspensa'!$AB$20:$AB$23,"N/A")</f>
        <v>S</v>
      </c>
    </row>
    <row r="690" spans="1:47" ht="12" customHeight="1" x14ac:dyDescent="0.3">
      <c r="A690" s="87" t="s">
        <v>47</v>
      </c>
      <c r="B690" s="88">
        <v>46104</v>
      </c>
      <c r="C690" s="89" t="s">
        <v>48</v>
      </c>
      <c r="D690" s="89" t="s">
        <v>49</v>
      </c>
      <c r="E690" s="189">
        <v>95775858</v>
      </c>
      <c r="F690" s="182" t="s">
        <v>2064</v>
      </c>
      <c r="G690" s="90">
        <v>3364301751</v>
      </c>
      <c r="H690" s="91">
        <v>27190</v>
      </c>
      <c r="I690" s="89"/>
      <c r="J690" s="89" t="s">
        <v>51</v>
      </c>
      <c r="K690" s="89" t="s">
        <v>76</v>
      </c>
      <c r="L690" s="89" t="s">
        <v>95</v>
      </c>
      <c r="M690" s="89" t="s">
        <v>234</v>
      </c>
      <c r="N690" s="89" t="s">
        <v>291</v>
      </c>
      <c r="O690" s="92" t="s">
        <v>2065</v>
      </c>
      <c r="P690" s="93" t="s">
        <v>57</v>
      </c>
      <c r="Q690" s="110" t="s">
        <v>58</v>
      </c>
      <c r="R690" s="94">
        <v>46160</v>
      </c>
      <c r="S690" s="95"/>
      <c r="T690" s="95" t="s">
        <v>59</v>
      </c>
      <c r="U690" s="95" t="s">
        <v>60</v>
      </c>
      <c r="V690" s="91">
        <v>46156</v>
      </c>
      <c r="W690" s="91" t="s">
        <v>432</v>
      </c>
      <c r="X690" s="91" t="s">
        <v>432</v>
      </c>
      <c r="Y690" s="96" t="s">
        <v>356</v>
      </c>
      <c r="Z690" s="89" t="s">
        <v>62</v>
      </c>
      <c r="AA690" s="95"/>
      <c r="AB690" s="95" t="s">
        <v>63</v>
      </c>
      <c r="AC690" s="95" t="s">
        <v>63</v>
      </c>
      <c r="AD690" s="95" t="s">
        <v>63</v>
      </c>
      <c r="AE690" s="95" t="s">
        <v>63</v>
      </c>
      <c r="AF690" s="95" t="s">
        <v>63</v>
      </c>
      <c r="AG690" s="194" t="s">
        <v>2066</v>
      </c>
      <c r="AH690" s="95" t="s">
        <v>63</v>
      </c>
      <c r="AI690" s="97"/>
      <c r="AJ690" s="97" t="s">
        <v>65</v>
      </c>
      <c r="AK690" s="97" t="s">
        <v>66</v>
      </c>
      <c r="AL690" s="45" t="s">
        <v>67</v>
      </c>
      <c r="AM690" s="160" t="str">
        <f>MONTH(B690)&amp;"/"&amp;YEAR(B690)</f>
        <v>3/2026</v>
      </c>
      <c r="AN690" s="45">
        <f>WEEKNUM(B690)-WEEKNUM(EOMONTH(B690,-1)+1)+1</f>
        <v>4</v>
      </c>
      <c r="AO690" s="45" t="str">
        <f>MONTH(R690)&amp;"/"&amp;YEAR(R690)</f>
        <v>5/2026</v>
      </c>
      <c r="AP690" s="45">
        <f>WEEKNUM(R690)-WEEKNUM(EOMONTH(R690,-1)+1)+1</f>
        <v>4</v>
      </c>
      <c r="AQ690" s="45">
        <f>IF(AU690="S",IF(Q690="1. Aceitou o programa",R690-B690,0),0)</f>
        <v>56</v>
      </c>
      <c r="AR690" s="45">
        <f>IF(AU690="S",IF(AND(S690&lt;&gt;"",R690&lt;&gt;""),S690-R690,0),0)</f>
        <v>0</v>
      </c>
      <c r="AS690" s="45">
        <f>IF(AU690="S",IF(Q690="1. Aceitou o programa",IF(OR(X690="Não se Aplica",X690=""),IF(OR(W690="Não se Aplica",W690=""),0,W690-V690),AVERAGE(X690-W690,W690-V690)),0),0)</f>
        <v>0</v>
      </c>
      <c r="AT690" s="45">
        <f>IF(AU690="S",IF(AND(Q690="1. Aceitou o programa",AB690="Realizada"),IFERROR(IF(AA690="",0,AA690-R690),0),0),0)</f>
        <v>0</v>
      </c>
      <c r="AU690" s="45" t="str">
        <f>_xlfn.XLOOKUP(U690,'Lista Suspensa'!$AA$20:$AA$23,'Lista Suspensa'!$AB$20:$AB$23,"N/A")</f>
        <v>S</v>
      </c>
    </row>
    <row r="691" spans="1:47" ht="12" customHeight="1" x14ac:dyDescent="0.3">
      <c r="A691" s="87" t="s">
        <v>47</v>
      </c>
      <c r="B691" s="88">
        <v>46104</v>
      </c>
      <c r="C691" s="89" t="s">
        <v>48</v>
      </c>
      <c r="D691" s="89" t="s">
        <v>49</v>
      </c>
      <c r="E691" s="189">
        <v>95080827</v>
      </c>
      <c r="F691" s="182" t="s">
        <v>2067</v>
      </c>
      <c r="G691" s="90">
        <v>30540324850</v>
      </c>
      <c r="H691" s="91">
        <v>30317</v>
      </c>
      <c r="I691" s="89"/>
      <c r="J691" s="89" t="s">
        <v>84</v>
      </c>
      <c r="K691" s="89" t="s">
        <v>52</v>
      </c>
      <c r="L691" s="89" t="s">
        <v>85</v>
      </c>
      <c r="M691" s="89" t="s">
        <v>2068</v>
      </c>
      <c r="N691" s="89" t="s">
        <v>137</v>
      </c>
      <c r="O691" s="92" t="s">
        <v>2069</v>
      </c>
      <c r="P691" s="93" t="s">
        <v>57</v>
      </c>
      <c r="Q691" s="110" t="s">
        <v>58</v>
      </c>
      <c r="R691" s="94">
        <v>46160</v>
      </c>
      <c r="S691" s="95"/>
      <c r="T691" s="95" t="s">
        <v>59</v>
      </c>
      <c r="U691" s="95" t="s">
        <v>60</v>
      </c>
      <c r="V691" s="91">
        <v>46156</v>
      </c>
      <c r="W691" s="91">
        <v>46160</v>
      </c>
      <c r="X691" s="91" t="s">
        <v>432</v>
      </c>
      <c r="Y691" s="96"/>
      <c r="Z691" s="89" t="s">
        <v>62</v>
      </c>
      <c r="AA691" s="95"/>
      <c r="AB691" s="95" t="s">
        <v>63</v>
      </c>
      <c r="AC691" s="95" t="s">
        <v>63</v>
      </c>
      <c r="AD691" s="95" t="s">
        <v>63</v>
      </c>
      <c r="AE691" s="95" t="s">
        <v>63</v>
      </c>
      <c r="AF691" s="95" t="s">
        <v>63</v>
      </c>
      <c r="AG691" s="194" t="s">
        <v>261</v>
      </c>
      <c r="AH691" s="95" t="s">
        <v>63</v>
      </c>
      <c r="AI691" s="97"/>
      <c r="AJ691" s="97" t="s">
        <v>65</v>
      </c>
      <c r="AK691" s="97" t="s">
        <v>66</v>
      </c>
      <c r="AL691" s="45" t="s">
        <v>67</v>
      </c>
      <c r="AM691" s="160" t="str">
        <f>MONTH(B691)&amp;"/"&amp;YEAR(B691)</f>
        <v>3/2026</v>
      </c>
      <c r="AN691" s="45">
        <f>WEEKNUM(B691)-WEEKNUM(EOMONTH(B691,-1)+1)+1</f>
        <v>4</v>
      </c>
      <c r="AO691" s="45" t="str">
        <f>MONTH(R691)&amp;"/"&amp;YEAR(R691)</f>
        <v>5/2026</v>
      </c>
      <c r="AP691" s="45">
        <f>WEEKNUM(R691)-WEEKNUM(EOMONTH(R691,-1)+1)+1</f>
        <v>4</v>
      </c>
      <c r="AQ691" s="45">
        <f>IF(AU691="S",IF(Q691="1. Aceitou o programa",R691-B691,0),0)</f>
        <v>56</v>
      </c>
      <c r="AR691" s="45">
        <f>IF(AU691="S",IF(AND(S691&lt;&gt;"",R691&lt;&gt;""),S691-R691,0),0)</f>
        <v>0</v>
      </c>
      <c r="AS691" s="45">
        <f>IF(AU691="S",IF(Q691="1. Aceitou o programa",IF(OR(X691="Não se Aplica",X691=""),IF(OR(W691="Não se Aplica",W691=""),0,W691-V691),AVERAGE(X691-W691,W691-V691)),0),0)</f>
        <v>4</v>
      </c>
      <c r="AT691" s="45">
        <f>IF(AU691="S",IF(AND(Q691="1. Aceitou o programa",AB691="Realizada"),IFERROR(IF(AA691="",0,AA691-R691),0),0),0)</f>
        <v>0</v>
      </c>
      <c r="AU691" s="45" t="str">
        <f>_xlfn.XLOOKUP(U691,'Lista Suspensa'!$AA$20:$AA$23,'Lista Suspensa'!$AB$20:$AB$23,"N/A")</f>
        <v>S</v>
      </c>
    </row>
    <row r="692" spans="1:47" ht="12" customHeight="1" x14ac:dyDescent="0.3">
      <c r="A692" s="87" t="s">
        <v>47</v>
      </c>
      <c r="B692" s="88">
        <v>46104</v>
      </c>
      <c r="C692" s="89" t="s">
        <v>48</v>
      </c>
      <c r="D692" s="89" t="s">
        <v>49</v>
      </c>
      <c r="E692" s="189">
        <v>84812341</v>
      </c>
      <c r="F692" s="182" t="s">
        <v>2070</v>
      </c>
      <c r="G692" s="90">
        <v>52448592187</v>
      </c>
      <c r="H692" s="91">
        <v>26326</v>
      </c>
      <c r="I692" s="89"/>
      <c r="J692" s="89" t="s">
        <v>84</v>
      </c>
      <c r="K692" s="89" t="s">
        <v>76</v>
      </c>
      <c r="L692" s="89" t="s">
        <v>303</v>
      </c>
      <c r="M692" s="89" t="s">
        <v>558</v>
      </c>
      <c r="N692" s="89" t="s">
        <v>137</v>
      </c>
      <c r="O692" s="92" t="s">
        <v>2071</v>
      </c>
      <c r="P692" s="93" t="s">
        <v>57</v>
      </c>
      <c r="Q692" s="110" t="s">
        <v>58</v>
      </c>
      <c r="R692" s="94">
        <v>46160</v>
      </c>
      <c r="S692" s="95"/>
      <c r="T692" s="95" t="s">
        <v>59</v>
      </c>
      <c r="U692" s="95" t="s">
        <v>60</v>
      </c>
      <c r="V692" s="91">
        <v>46156</v>
      </c>
      <c r="W692" s="91" t="s">
        <v>432</v>
      </c>
      <c r="X692" s="91" t="s">
        <v>432</v>
      </c>
      <c r="Y692" s="96" t="s">
        <v>356</v>
      </c>
      <c r="Z692" s="89" t="s">
        <v>62</v>
      </c>
      <c r="AA692" s="95"/>
      <c r="AB692" s="95" t="s">
        <v>63</v>
      </c>
      <c r="AC692" s="95" t="s">
        <v>63</v>
      </c>
      <c r="AD692" s="95" t="s">
        <v>63</v>
      </c>
      <c r="AE692" s="95" t="s">
        <v>63</v>
      </c>
      <c r="AF692" s="95" t="s">
        <v>63</v>
      </c>
      <c r="AG692" s="194" t="s">
        <v>112</v>
      </c>
      <c r="AH692" s="95" t="s">
        <v>63</v>
      </c>
      <c r="AI692" s="97"/>
      <c r="AJ692" s="97" t="s">
        <v>65</v>
      </c>
      <c r="AK692" s="97" t="s">
        <v>66</v>
      </c>
      <c r="AL692" s="45" t="s">
        <v>67</v>
      </c>
      <c r="AM692" s="160" t="str">
        <f>MONTH(B692)&amp;"/"&amp;YEAR(B692)</f>
        <v>3/2026</v>
      </c>
      <c r="AN692" s="45">
        <f>WEEKNUM(B692)-WEEKNUM(EOMONTH(B692,-1)+1)+1</f>
        <v>4</v>
      </c>
      <c r="AO692" s="45" t="str">
        <f>MONTH(R692)&amp;"/"&amp;YEAR(R692)</f>
        <v>5/2026</v>
      </c>
      <c r="AP692" s="45">
        <f>WEEKNUM(R692)-WEEKNUM(EOMONTH(R692,-1)+1)+1</f>
        <v>4</v>
      </c>
      <c r="AQ692" s="45">
        <f>IF(AU692="S",IF(Q692="1. Aceitou o programa",R692-B692,0),0)</f>
        <v>56</v>
      </c>
      <c r="AR692" s="45">
        <f>IF(AU692="S",IF(AND(S692&lt;&gt;"",R692&lt;&gt;""),S692-R692,0),0)</f>
        <v>0</v>
      </c>
      <c r="AS692" s="45">
        <f>IF(AU692="S",IF(Q692="1. Aceitou o programa",IF(OR(X692="Não se Aplica",X692=""),IF(OR(W692="Não se Aplica",W692=""),0,W692-V692),AVERAGE(X692-W692,W692-V692)),0),0)</f>
        <v>0</v>
      </c>
      <c r="AT692" s="45">
        <f>IF(AU692="S",IF(AND(Q692="1. Aceitou o programa",AB692="Realizada"),IFERROR(IF(AA692="",0,AA692-R692),0),0),0)</f>
        <v>0</v>
      </c>
      <c r="AU692" s="45" t="str">
        <f>_xlfn.XLOOKUP(U692,'Lista Suspensa'!$AA$20:$AA$23,'Lista Suspensa'!$AB$20:$AB$23,"N/A")</f>
        <v>S</v>
      </c>
    </row>
    <row r="693" spans="1:47" ht="12" customHeight="1" x14ac:dyDescent="0.3">
      <c r="A693" s="87" t="s">
        <v>47</v>
      </c>
      <c r="B693" s="88">
        <v>46104</v>
      </c>
      <c r="C693" s="89" t="s">
        <v>48</v>
      </c>
      <c r="D693" s="89" t="s">
        <v>49</v>
      </c>
      <c r="E693" s="189">
        <v>85346790</v>
      </c>
      <c r="F693" s="182" t="s">
        <v>2072</v>
      </c>
      <c r="G693" s="90">
        <v>25628561800</v>
      </c>
      <c r="H693" s="91">
        <v>28718</v>
      </c>
      <c r="I693" s="89"/>
      <c r="J693" s="89" t="s">
        <v>51</v>
      </c>
      <c r="K693" s="89" t="s">
        <v>52</v>
      </c>
      <c r="L693" s="89" t="s">
        <v>85</v>
      </c>
      <c r="M693" s="89" t="s">
        <v>1064</v>
      </c>
      <c r="N693" s="89" t="s">
        <v>137</v>
      </c>
      <c r="O693" s="92" t="s">
        <v>2073</v>
      </c>
      <c r="P693" s="93" t="s">
        <v>57</v>
      </c>
      <c r="Q693" s="110" t="s">
        <v>58</v>
      </c>
      <c r="R693" s="94">
        <v>46114</v>
      </c>
      <c r="S693" s="95"/>
      <c r="T693" s="95" t="s">
        <v>59</v>
      </c>
      <c r="U693" s="95" t="s">
        <v>60</v>
      </c>
      <c r="V693" s="91">
        <v>46146</v>
      </c>
      <c r="W693" s="91" t="s">
        <v>432</v>
      </c>
      <c r="X693" s="91" t="s">
        <v>432</v>
      </c>
      <c r="Y693" s="96"/>
      <c r="Z693" s="89" t="s">
        <v>62</v>
      </c>
      <c r="AA693" s="95"/>
      <c r="AB693" s="95" t="s">
        <v>63</v>
      </c>
      <c r="AC693" s="95" t="s">
        <v>63</v>
      </c>
      <c r="AD693" s="95" t="s">
        <v>63</v>
      </c>
      <c r="AE693" s="95" t="s">
        <v>63</v>
      </c>
      <c r="AF693" s="95" t="s">
        <v>63</v>
      </c>
      <c r="AG693" s="194"/>
      <c r="AH693" s="95" t="s">
        <v>63</v>
      </c>
      <c r="AI693" s="97"/>
      <c r="AJ693" s="97" t="s">
        <v>65</v>
      </c>
      <c r="AK693" s="97" t="s">
        <v>66</v>
      </c>
      <c r="AL693" s="45" t="s">
        <v>67</v>
      </c>
      <c r="AM693" s="160" t="str">
        <f>MONTH(B693)&amp;"/"&amp;YEAR(B693)</f>
        <v>3/2026</v>
      </c>
      <c r="AN693" s="45">
        <f>WEEKNUM(B693)-WEEKNUM(EOMONTH(B693,-1)+1)+1</f>
        <v>4</v>
      </c>
      <c r="AO693" s="45" t="str">
        <f>MONTH(R693)&amp;"/"&amp;YEAR(R693)</f>
        <v>4/2026</v>
      </c>
      <c r="AP693" s="45">
        <f>WEEKNUM(R693)-WEEKNUM(EOMONTH(R693,-1)+1)+1</f>
        <v>1</v>
      </c>
      <c r="AQ693" s="45">
        <f>IF(AU693="S",IF(Q693="1. Aceitou o programa",R693-B693,0),0)</f>
        <v>10</v>
      </c>
      <c r="AR693" s="45">
        <f>IF(AU693="S",IF(AND(S693&lt;&gt;"",R693&lt;&gt;""),S693-R693,0),0)</f>
        <v>0</v>
      </c>
      <c r="AS693" s="45">
        <f>IF(AU693="S",IF(Q693="1. Aceitou o programa",IF(OR(X693="Não se Aplica",X693=""),IF(OR(W693="Não se Aplica",W693=""),0,W693-V693),AVERAGE(X693-W693,W693-V693)),0),0)</f>
        <v>0</v>
      </c>
      <c r="AT693" s="45">
        <f>IF(AU693="S",IF(AND(Q693="1. Aceitou o programa",AB693="Realizada"),IFERROR(IF(AA693="",0,AA693-R693),0),0),0)</f>
        <v>0</v>
      </c>
      <c r="AU693" s="45" t="str">
        <f>_xlfn.XLOOKUP(U693,'Lista Suspensa'!$AA$20:$AA$23,'Lista Suspensa'!$AB$20:$AB$23,"N/A")</f>
        <v>S</v>
      </c>
    </row>
    <row r="694" spans="1:47" ht="12" customHeight="1" x14ac:dyDescent="0.3">
      <c r="A694" s="87" t="s">
        <v>47</v>
      </c>
      <c r="B694" s="88">
        <v>46104</v>
      </c>
      <c r="C694" s="89" t="s">
        <v>48</v>
      </c>
      <c r="D694" s="89" t="s">
        <v>49</v>
      </c>
      <c r="E694" s="189">
        <v>86394469</v>
      </c>
      <c r="F694" s="182" t="s">
        <v>2074</v>
      </c>
      <c r="G694" s="90">
        <v>34223279831</v>
      </c>
      <c r="H694" s="91">
        <v>29032</v>
      </c>
      <c r="I694" s="89"/>
      <c r="J694" s="89" t="s">
        <v>84</v>
      </c>
      <c r="K694" s="89" t="s">
        <v>52</v>
      </c>
      <c r="L694" s="89" t="s">
        <v>53</v>
      </c>
      <c r="M694" s="89" t="s">
        <v>1930</v>
      </c>
      <c r="N694" s="89" t="s">
        <v>137</v>
      </c>
      <c r="O694" s="92" t="s">
        <v>2075</v>
      </c>
      <c r="P694" s="93" t="s">
        <v>57</v>
      </c>
      <c r="Q694" s="110" t="s">
        <v>58</v>
      </c>
      <c r="R694" s="94">
        <v>46146</v>
      </c>
      <c r="S694" s="95"/>
      <c r="T694" s="95" t="s">
        <v>59</v>
      </c>
      <c r="U694" s="95" t="s">
        <v>60</v>
      </c>
      <c r="V694" s="91">
        <v>46146</v>
      </c>
      <c r="W694" s="91" t="s">
        <v>432</v>
      </c>
      <c r="X694" s="91" t="s">
        <v>432</v>
      </c>
      <c r="Y694" s="96"/>
      <c r="Z694" s="89" t="s">
        <v>62</v>
      </c>
      <c r="AA694" s="95"/>
      <c r="AB694" s="95" t="s">
        <v>63</v>
      </c>
      <c r="AC694" s="95" t="s">
        <v>63</v>
      </c>
      <c r="AD694" s="95" t="s">
        <v>63</v>
      </c>
      <c r="AE694" s="95" t="s">
        <v>63</v>
      </c>
      <c r="AF694" s="95" t="s">
        <v>63</v>
      </c>
      <c r="AG694" s="194"/>
      <c r="AH694" s="95" t="s">
        <v>63</v>
      </c>
      <c r="AI694" s="97"/>
      <c r="AJ694" s="97" t="s">
        <v>65</v>
      </c>
      <c r="AK694" s="97" t="s">
        <v>66</v>
      </c>
      <c r="AL694" s="45" t="s">
        <v>67</v>
      </c>
      <c r="AM694" s="160" t="str">
        <f>MONTH(B694)&amp;"/"&amp;YEAR(B694)</f>
        <v>3/2026</v>
      </c>
      <c r="AN694" s="45">
        <f>WEEKNUM(B694)-WEEKNUM(EOMONTH(B694,-1)+1)+1</f>
        <v>4</v>
      </c>
      <c r="AO694" s="45" t="str">
        <f>MONTH(R694)&amp;"/"&amp;YEAR(R694)</f>
        <v>5/2026</v>
      </c>
      <c r="AP694" s="45">
        <f>WEEKNUM(R694)-WEEKNUM(EOMONTH(R694,-1)+1)+1</f>
        <v>2</v>
      </c>
      <c r="AQ694" s="45">
        <f>IF(AU694="S",IF(Q694="1. Aceitou o programa",R694-B694,0),0)</f>
        <v>42</v>
      </c>
      <c r="AR694" s="45">
        <f>IF(AU694="S",IF(AND(S694&lt;&gt;"",R694&lt;&gt;""),S694-R694,0),0)</f>
        <v>0</v>
      </c>
      <c r="AS694" s="45">
        <f>IF(AU694="S",IF(Q694="1. Aceitou o programa",IF(OR(X694="Não se Aplica",X694=""),IF(OR(W694="Não se Aplica",W694=""),0,W694-V694),AVERAGE(X694-W694,W694-V694)),0),0)</f>
        <v>0</v>
      </c>
      <c r="AT694" s="45">
        <f>IF(AU694="S",IF(AND(Q694="1. Aceitou o programa",AB694="Realizada"),IFERROR(IF(AA694="",0,AA694-R694),0),0),0)</f>
        <v>0</v>
      </c>
      <c r="AU694" s="45" t="str">
        <f>_xlfn.XLOOKUP(U694,'Lista Suspensa'!$AA$20:$AA$23,'Lista Suspensa'!$AB$20:$AB$23,"N/A")</f>
        <v>S</v>
      </c>
    </row>
    <row r="695" spans="1:47" ht="12" customHeight="1" x14ac:dyDescent="0.3">
      <c r="A695" s="87" t="s">
        <v>47</v>
      </c>
      <c r="B695" s="88">
        <v>46104</v>
      </c>
      <c r="C695" s="89" t="s">
        <v>48</v>
      </c>
      <c r="D695" s="89" t="s">
        <v>49</v>
      </c>
      <c r="E695" s="189">
        <v>86537839</v>
      </c>
      <c r="F695" s="182" t="s">
        <v>2076</v>
      </c>
      <c r="G695" s="90">
        <v>86661558768</v>
      </c>
      <c r="H695" s="91">
        <v>23329</v>
      </c>
      <c r="I695" s="89"/>
      <c r="J695" s="89" t="s">
        <v>51</v>
      </c>
      <c r="K695" s="89" t="s">
        <v>76</v>
      </c>
      <c r="L695" s="89" t="s">
        <v>95</v>
      </c>
      <c r="M695" s="89" t="s">
        <v>343</v>
      </c>
      <c r="N695" s="89" t="s">
        <v>229</v>
      </c>
      <c r="O695" s="92" t="s">
        <v>2077</v>
      </c>
      <c r="P695" s="93" t="s">
        <v>57</v>
      </c>
      <c r="Q695" s="110" t="s">
        <v>58</v>
      </c>
      <c r="R695" s="94">
        <v>46146</v>
      </c>
      <c r="S695" s="95"/>
      <c r="T695" s="95" t="s">
        <v>59</v>
      </c>
      <c r="U695" s="95" t="s">
        <v>60</v>
      </c>
      <c r="V695" s="91">
        <v>46146</v>
      </c>
      <c r="W695" s="91" t="s">
        <v>432</v>
      </c>
      <c r="X695" s="91" t="s">
        <v>432</v>
      </c>
      <c r="Y695" s="96"/>
      <c r="Z695" s="89" t="s">
        <v>62</v>
      </c>
      <c r="AA695" s="95"/>
      <c r="AB695" s="95" t="s">
        <v>63</v>
      </c>
      <c r="AC695" s="95" t="s">
        <v>63</v>
      </c>
      <c r="AD695" s="95" t="s">
        <v>63</v>
      </c>
      <c r="AE695" s="95" t="s">
        <v>63</v>
      </c>
      <c r="AF695" s="95" t="s">
        <v>63</v>
      </c>
      <c r="AG695" s="194"/>
      <c r="AH695" s="95" t="s">
        <v>63</v>
      </c>
      <c r="AI695" s="97"/>
      <c r="AJ695" s="97" t="s">
        <v>65</v>
      </c>
      <c r="AK695" s="97" t="s">
        <v>66</v>
      </c>
      <c r="AL695" s="45" t="s">
        <v>67</v>
      </c>
      <c r="AM695" s="160" t="str">
        <f>MONTH(B695)&amp;"/"&amp;YEAR(B695)</f>
        <v>3/2026</v>
      </c>
      <c r="AN695" s="45">
        <f>WEEKNUM(B695)-WEEKNUM(EOMONTH(B695,-1)+1)+1</f>
        <v>4</v>
      </c>
      <c r="AO695" s="45" t="str">
        <f>MONTH(R695)&amp;"/"&amp;YEAR(R695)</f>
        <v>5/2026</v>
      </c>
      <c r="AP695" s="45">
        <f>WEEKNUM(R695)-WEEKNUM(EOMONTH(R695,-1)+1)+1</f>
        <v>2</v>
      </c>
      <c r="AQ695" s="45">
        <f>IF(AU695="S",IF(Q695="1. Aceitou o programa",R695-B695,0),0)</f>
        <v>42</v>
      </c>
      <c r="AR695" s="45">
        <f>IF(AU695="S",IF(AND(S695&lt;&gt;"",R695&lt;&gt;""),S695-R695,0),0)</f>
        <v>0</v>
      </c>
      <c r="AS695" s="45">
        <f>IF(AU695="S",IF(Q695="1. Aceitou o programa",IF(OR(X695="Não se Aplica",X695=""),IF(OR(W695="Não se Aplica",W695=""),0,W695-V695),AVERAGE(X695-W695,W695-V695)),0),0)</f>
        <v>0</v>
      </c>
      <c r="AT695" s="45">
        <f>IF(AU695="S",IF(AND(Q695="1. Aceitou o programa",AB695="Realizada"),IFERROR(IF(AA695="",0,AA695-R695),0),0),0)</f>
        <v>0</v>
      </c>
      <c r="AU695" s="45" t="str">
        <f>_xlfn.XLOOKUP(U695,'Lista Suspensa'!$AA$20:$AA$23,'Lista Suspensa'!$AB$20:$AB$23,"N/A")</f>
        <v>S</v>
      </c>
    </row>
    <row r="696" spans="1:47" ht="12" customHeight="1" x14ac:dyDescent="0.3">
      <c r="A696" s="87" t="s">
        <v>47</v>
      </c>
      <c r="B696" s="88">
        <v>46104</v>
      </c>
      <c r="C696" s="89" t="s">
        <v>48</v>
      </c>
      <c r="D696" s="89" t="s">
        <v>49</v>
      </c>
      <c r="E696" s="189">
        <v>87926383</v>
      </c>
      <c r="F696" s="182" t="s">
        <v>2078</v>
      </c>
      <c r="G696" s="90">
        <v>1881232700</v>
      </c>
      <c r="H696" s="91">
        <v>25593</v>
      </c>
      <c r="I696" s="89"/>
      <c r="J696" s="89" t="s">
        <v>84</v>
      </c>
      <c r="K696" s="89" t="s">
        <v>76</v>
      </c>
      <c r="L696" s="89" t="s">
        <v>101</v>
      </c>
      <c r="M696" s="89" t="s">
        <v>2079</v>
      </c>
      <c r="N696" s="89" t="s">
        <v>331</v>
      </c>
      <c r="O696" s="92" t="s">
        <v>2080</v>
      </c>
      <c r="P696" s="93" t="s">
        <v>57</v>
      </c>
      <c r="Q696" s="110" t="s">
        <v>58</v>
      </c>
      <c r="R696" s="94">
        <v>46146</v>
      </c>
      <c r="S696" s="95"/>
      <c r="T696" s="95" t="s">
        <v>59</v>
      </c>
      <c r="U696" s="95" t="s">
        <v>60</v>
      </c>
      <c r="V696" s="91">
        <v>46146</v>
      </c>
      <c r="W696" s="91" t="s">
        <v>432</v>
      </c>
      <c r="X696" s="91" t="s">
        <v>432</v>
      </c>
      <c r="Y696" s="96"/>
      <c r="Z696" s="89" t="s">
        <v>62</v>
      </c>
      <c r="AA696" s="95"/>
      <c r="AB696" s="95" t="s">
        <v>63</v>
      </c>
      <c r="AC696" s="95" t="s">
        <v>63</v>
      </c>
      <c r="AD696" s="95" t="s">
        <v>63</v>
      </c>
      <c r="AE696" s="95" t="s">
        <v>63</v>
      </c>
      <c r="AF696" s="95" t="s">
        <v>63</v>
      </c>
      <c r="AG696" s="194"/>
      <c r="AH696" s="95" t="s">
        <v>63</v>
      </c>
      <c r="AI696" s="97"/>
      <c r="AJ696" s="97" t="s">
        <v>65</v>
      </c>
      <c r="AK696" s="97" t="s">
        <v>66</v>
      </c>
      <c r="AL696" s="45" t="s">
        <v>67</v>
      </c>
      <c r="AM696" s="160" t="str">
        <f>MONTH(B696)&amp;"/"&amp;YEAR(B696)</f>
        <v>3/2026</v>
      </c>
      <c r="AN696" s="45">
        <f>WEEKNUM(B696)-WEEKNUM(EOMONTH(B696,-1)+1)+1</f>
        <v>4</v>
      </c>
      <c r="AO696" s="45" t="str">
        <f>MONTH(R696)&amp;"/"&amp;YEAR(R696)</f>
        <v>5/2026</v>
      </c>
      <c r="AP696" s="45">
        <f>WEEKNUM(R696)-WEEKNUM(EOMONTH(R696,-1)+1)+1</f>
        <v>2</v>
      </c>
      <c r="AQ696" s="45">
        <f>IF(AU696="S",IF(Q696="1. Aceitou o programa",R696-B696,0),0)</f>
        <v>42</v>
      </c>
      <c r="AR696" s="45">
        <f>IF(AU696="S",IF(AND(S696&lt;&gt;"",R696&lt;&gt;""),S696-R696,0),0)</f>
        <v>0</v>
      </c>
      <c r="AS696" s="45">
        <f>IF(AU696="S",IF(Q696="1. Aceitou o programa",IF(OR(X696="Não se Aplica",X696=""),IF(OR(W696="Não se Aplica",W696=""),0,W696-V696),AVERAGE(X696-W696,W696-V696)),0),0)</f>
        <v>0</v>
      </c>
      <c r="AT696" s="45">
        <f>IF(AU696="S",IF(AND(Q696="1. Aceitou o programa",AB696="Realizada"),IFERROR(IF(AA696="",0,AA696-R696),0),0),0)</f>
        <v>0</v>
      </c>
      <c r="AU696" s="45" t="str">
        <f>_xlfn.XLOOKUP(U696,'Lista Suspensa'!$AA$20:$AA$23,'Lista Suspensa'!$AB$20:$AB$23,"N/A")</f>
        <v>S</v>
      </c>
    </row>
    <row r="697" spans="1:47" ht="12" customHeight="1" x14ac:dyDescent="0.3">
      <c r="A697" s="87" t="s">
        <v>47</v>
      </c>
      <c r="B697" s="88">
        <v>46104</v>
      </c>
      <c r="C697" s="89" t="s">
        <v>48</v>
      </c>
      <c r="D697" s="89" t="s">
        <v>49</v>
      </c>
      <c r="E697" s="189">
        <v>86755581</v>
      </c>
      <c r="F697" s="182" t="s">
        <v>2081</v>
      </c>
      <c r="G697" s="90">
        <v>28913053888</v>
      </c>
      <c r="H697" s="91">
        <v>28576</v>
      </c>
      <c r="I697" s="89"/>
      <c r="J697" s="89" t="s">
        <v>84</v>
      </c>
      <c r="K697" s="89" t="s">
        <v>52</v>
      </c>
      <c r="L697" s="89" t="s">
        <v>85</v>
      </c>
      <c r="M697" s="89" t="s">
        <v>1916</v>
      </c>
      <c r="N697" s="89" t="s">
        <v>137</v>
      </c>
      <c r="O697" s="92" t="s">
        <v>2082</v>
      </c>
      <c r="P697" s="93" t="s">
        <v>57</v>
      </c>
      <c r="Q697" s="110" t="s">
        <v>58</v>
      </c>
      <c r="R697" s="94">
        <v>46146</v>
      </c>
      <c r="S697" s="95"/>
      <c r="T697" s="95" t="s">
        <v>59</v>
      </c>
      <c r="U697" s="95" t="s">
        <v>60</v>
      </c>
      <c r="V697" s="91">
        <v>46146</v>
      </c>
      <c r="W697" s="91" t="s">
        <v>432</v>
      </c>
      <c r="X697" s="91" t="s">
        <v>432</v>
      </c>
      <c r="Y697" s="96"/>
      <c r="Z697" s="89" t="s">
        <v>62</v>
      </c>
      <c r="AA697" s="95"/>
      <c r="AB697" s="95" t="s">
        <v>63</v>
      </c>
      <c r="AC697" s="95" t="s">
        <v>63</v>
      </c>
      <c r="AD697" s="95" t="s">
        <v>63</v>
      </c>
      <c r="AE697" s="95" t="s">
        <v>63</v>
      </c>
      <c r="AF697" s="95" t="s">
        <v>63</v>
      </c>
      <c r="AG697" s="194"/>
      <c r="AH697" s="95" t="s">
        <v>63</v>
      </c>
      <c r="AI697" s="97"/>
      <c r="AJ697" s="97" t="s">
        <v>65</v>
      </c>
      <c r="AK697" s="97" t="s">
        <v>66</v>
      </c>
      <c r="AL697" s="45" t="s">
        <v>67</v>
      </c>
      <c r="AM697" s="160" t="str">
        <f>MONTH(B697)&amp;"/"&amp;YEAR(B697)</f>
        <v>3/2026</v>
      </c>
      <c r="AN697" s="45">
        <f>WEEKNUM(B697)-WEEKNUM(EOMONTH(B697,-1)+1)+1</f>
        <v>4</v>
      </c>
      <c r="AO697" s="45" t="str">
        <f>MONTH(R697)&amp;"/"&amp;YEAR(R697)</f>
        <v>5/2026</v>
      </c>
      <c r="AP697" s="45">
        <f>WEEKNUM(R697)-WEEKNUM(EOMONTH(R697,-1)+1)+1</f>
        <v>2</v>
      </c>
      <c r="AQ697" s="45">
        <f>IF(AU697="S",IF(Q697="1. Aceitou o programa",R697-B697,0),0)</f>
        <v>42</v>
      </c>
      <c r="AR697" s="45">
        <f>IF(AU697="S",IF(AND(S697&lt;&gt;"",R697&lt;&gt;""),S697-R697,0),0)</f>
        <v>0</v>
      </c>
      <c r="AS697" s="45">
        <f>IF(AU697="S",IF(Q697="1. Aceitou o programa",IF(OR(X697="Não se Aplica",X697=""),IF(OR(W697="Não se Aplica",W697=""),0,W697-V697),AVERAGE(X697-W697,W697-V697)),0),0)</f>
        <v>0</v>
      </c>
      <c r="AT697" s="45">
        <f>IF(AU697="S",IF(AND(Q697="1. Aceitou o programa",AB697="Realizada"),IFERROR(IF(AA697="",0,AA697-R697),0),0),0)</f>
        <v>0</v>
      </c>
      <c r="AU697" s="45" t="str">
        <f>_xlfn.XLOOKUP(U697,'Lista Suspensa'!$AA$20:$AA$23,'Lista Suspensa'!$AB$20:$AB$23,"N/A")</f>
        <v>S</v>
      </c>
    </row>
    <row r="698" spans="1:47" ht="12" customHeight="1" x14ac:dyDescent="0.3">
      <c r="A698" s="87" t="s">
        <v>47</v>
      </c>
      <c r="B698" s="88">
        <v>46104</v>
      </c>
      <c r="C698" s="89" t="s">
        <v>48</v>
      </c>
      <c r="D698" s="89" t="s">
        <v>49</v>
      </c>
      <c r="E698" s="189">
        <v>94723884</v>
      </c>
      <c r="F698" s="182" t="s">
        <v>2083</v>
      </c>
      <c r="G698" s="90">
        <v>33885355825</v>
      </c>
      <c r="H698" s="91">
        <v>31342</v>
      </c>
      <c r="I698" s="89"/>
      <c r="J698" s="89" t="s">
        <v>51</v>
      </c>
      <c r="K698" s="89" t="s">
        <v>52</v>
      </c>
      <c r="L698" s="89" t="s">
        <v>85</v>
      </c>
      <c r="M698" s="89" t="s">
        <v>2084</v>
      </c>
      <c r="N698" s="89" t="s">
        <v>176</v>
      </c>
      <c r="O698" s="92" t="s">
        <v>2085</v>
      </c>
      <c r="P698" s="93" t="s">
        <v>57</v>
      </c>
      <c r="Q698" s="110" t="s">
        <v>58</v>
      </c>
      <c r="R698" s="94">
        <v>46160</v>
      </c>
      <c r="S698" s="95"/>
      <c r="T698" s="95" t="s">
        <v>59</v>
      </c>
      <c r="U698" s="95" t="s">
        <v>60</v>
      </c>
      <c r="V698" s="91">
        <v>46156</v>
      </c>
      <c r="W698" s="91" t="s">
        <v>432</v>
      </c>
      <c r="X698" s="91" t="s">
        <v>432</v>
      </c>
      <c r="Y698" s="96" t="s">
        <v>356</v>
      </c>
      <c r="Z698" s="89" t="s">
        <v>62</v>
      </c>
      <c r="AA698" s="95"/>
      <c r="AB698" s="95" t="s">
        <v>63</v>
      </c>
      <c r="AC698" s="95" t="s">
        <v>63</v>
      </c>
      <c r="AD698" s="95" t="s">
        <v>63</v>
      </c>
      <c r="AE698" s="95" t="s">
        <v>63</v>
      </c>
      <c r="AF698" s="95" t="s">
        <v>63</v>
      </c>
      <c r="AG698" s="194" t="s">
        <v>112</v>
      </c>
      <c r="AH698" s="95" t="s">
        <v>63</v>
      </c>
      <c r="AI698" s="97"/>
      <c r="AJ698" s="97" t="s">
        <v>65</v>
      </c>
      <c r="AK698" s="97" t="s">
        <v>66</v>
      </c>
      <c r="AL698" s="45" t="s">
        <v>67</v>
      </c>
      <c r="AM698" s="160" t="str">
        <f>MONTH(B698)&amp;"/"&amp;YEAR(B698)</f>
        <v>3/2026</v>
      </c>
      <c r="AN698" s="45">
        <f>WEEKNUM(B698)-WEEKNUM(EOMONTH(B698,-1)+1)+1</f>
        <v>4</v>
      </c>
      <c r="AO698" s="45" t="str">
        <f>MONTH(R698)&amp;"/"&amp;YEAR(R698)</f>
        <v>5/2026</v>
      </c>
      <c r="AP698" s="45">
        <f>WEEKNUM(R698)-WEEKNUM(EOMONTH(R698,-1)+1)+1</f>
        <v>4</v>
      </c>
      <c r="AQ698" s="45">
        <f>IF(AU698="S",IF(Q698="1. Aceitou o programa",R698-B698,0),0)</f>
        <v>56</v>
      </c>
      <c r="AR698" s="45">
        <f>IF(AU698="S",IF(AND(S698&lt;&gt;"",R698&lt;&gt;""),S698-R698,0),0)</f>
        <v>0</v>
      </c>
      <c r="AS698" s="45">
        <f>IF(AU698="S",IF(Q698="1. Aceitou o programa",IF(OR(X698="Não se Aplica",X698=""),IF(OR(W698="Não se Aplica",W698=""),0,W698-V698),AVERAGE(X698-W698,W698-V698)),0),0)</f>
        <v>0</v>
      </c>
      <c r="AT698" s="45">
        <f>IF(AU698="S",IF(AND(Q698="1. Aceitou o programa",AB698="Realizada"),IFERROR(IF(AA698="",0,AA698-R698),0),0),0)</f>
        <v>0</v>
      </c>
      <c r="AU698" s="45" t="str">
        <f>_xlfn.XLOOKUP(U698,'Lista Suspensa'!$AA$20:$AA$23,'Lista Suspensa'!$AB$20:$AB$23,"N/A")</f>
        <v>S</v>
      </c>
    </row>
    <row r="699" spans="1:47" ht="12" customHeight="1" x14ac:dyDescent="0.3">
      <c r="A699" s="87" t="s">
        <v>47</v>
      </c>
      <c r="B699" s="88">
        <v>46104</v>
      </c>
      <c r="C699" s="89" t="s">
        <v>48</v>
      </c>
      <c r="D699" s="89" t="s">
        <v>49</v>
      </c>
      <c r="E699" s="189">
        <v>93979940</v>
      </c>
      <c r="F699" s="182" t="s">
        <v>2086</v>
      </c>
      <c r="G699" s="90">
        <v>27707794869</v>
      </c>
      <c r="H699" s="91">
        <v>28275</v>
      </c>
      <c r="I699" s="89"/>
      <c r="J699" s="89" t="s">
        <v>51</v>
      </c>
      <c r="K699" s="89" t="s">
        <v>52</v>
      </c>
      <c r="L699" s="89" t="s">
        <v>53</v>
      </c>
      <c r="M699" s="89" t="s">
        <v>2087</v>
      </c>
      <c r="N699" s="89" t="s">
        <v>137</v>
      </c>
      <c r="O699" s="92" t="s">
        <v>2088</v>
      </c>
      <c r="P699" s="93" t="s">
        <v>57</v>
      </c>
      <c r="Q699" s="110" t="s">
        <v>58</v>
      </c>
      <c r="R699" s="94">
        <v>46146</v>
      </c>
      <c r="S699" s="95"/>
      <c r="T699" s="95" t="s">
        <v>59</v>
      </c>
      <c r="U699" s="95" t="s">
        <v>60</v>
      </c>
      <c r="V699" s="91">
        <v>46146</v>
      </c>
      <c r="W699" s="91" t="s">
        <v>432</v>
      </c>
      <c r="X699" s="91" t="s">
        <v>432</v>
      </c>
      <c r="Y699" s="96"/>
      <c r="Z699" s="89" t="s">
        <v>62</v>
      </c>
      <c r="AA699" s="95"/>
      <c r="AB699" s="95" t="s">
        <v>63</v>
      </c>
      <c r="AC699" s="95" t="s">
        <v>63</v>
      </c>
      <c r="AD699" s="95" t="s">
        <v>63</v>
      </c>
      <c r="AE699" s="95" t="s">
        <v>63</v>
      </c>
      <c r="AF699" s="95" t="s">
        <v>63</v>
      </c>
      <c r="AG699" s="194"/>
      <c r="AH699" s="95" t="s">
        <v>63</v>
      </c>
      <c r="AI699" s="97"/>
      <c r="AJ699" s="97" t="s">
        <v>65</v>
      </c>
      <c r="AK699" s="97" t="s">
        <v>66</v>
      </c>
      <c r="AL699" s="45" t="s">
        <v>67</v>
      </c>
      <c r="AM699" s="160" t="str">
        <f>MONTH(B699)&amp;"/"&amp;YEAR(B699)</f>
        <v>3/2026</v>
      </c>
      <c r="AN699" s="45">
        <f>WEEKNUM(B699)-WEEKNUM(EOMONTH(B699,-1)+1)+1</f>
        <v>4</v>
      </c>
      <c r="AO699" s="45" t="str">
        <f>MONTH(R699)&amp;"/"&amp;YEAR(R699)</f>
        <v>5/2026</v>
      </c>
      <c r="AP699" s="45">
        <f>WEEKNUM(R699)-WEEKNUM(EOMONTH(R699,-1)+1)+1</f>
        <v>2</v>
      </c>
      <c r="AQ699" s="45">
        <f>IF(AU699="S",IF(Q699="1. Aceitou o programa",R699-B699,0),0)</f>
        <v>42</v>
      </c>
      <c r="AR699" s="45">
        <f>IF(AU699="S",IF(AND(S699&lt;&gt;"",R699&lt;&gt;""),S699-R699,0),0)</f>
        <v>0</v>
      </c>
      <c r="AS699" s="45">
        <f>IF(AU699="S",IF(Q699="1. Aceitou o programa",IF(OR(X699="Não se Aplica",X699=""),IF(OR(W699="Não se Aplica",W699=""),0,W699-V699),AVERAGE(X699-W699,W699-V699)),0),0)</f>
        <v>0</v>
      </c>
      <c r="AT699" s="45">
        <f>IF(AU699="S",IF(AND(Q699="1. Aceitou o programa",AB699="Realizada"),IFERROR(IF(AA699="",0,AA699-R699),0),0),0)</f>
        <v>0</v>
      </c>
      <c r="AU699" s="45" t="str">
        <f>_xlfn.XLOOKUP(U699,'Lista Suspensa'!$AA$20:$AA$23,'Lista Suspensa'!$AB$20:$AB$23,"N/A")</f>
        <v>S</v>
      </c>
    </row>
    <row r="700" spans="1:47" ht="12" customHeight="1" x14ac:dyDescent="0.3">
      <c r="A700" s="87" t="s">
        <v>47</v>
      </c>
      <c r="B700" s="88">
        <v>46104</v>
      </c>
      <c r="C700" s="89" t="s">
        <v>48</v>
      </c>
      <c r="D700" s="89" t="s">
        <v>49</v>
      </c>
      <c r="E700" s="189">
        <v>92613218</v>
      </c>
      <c r="F700" s="182" t="s">
        <v>2089</v>
      </c>
      <c r="G700" s="90">
        <v>26438126896</v>
      </c>
      <c r="H700" s="91">
        <v>27462</v>
      </c>
      <c r="I700" s="89"/>
      <c r="J700" s="89" t="s">
        <v>51</v>
      </c>
      <c r="K700" s="89" t="s">
        <v>52</v>
      </c>
      <c r="L700" s="89" t="s">
        <v>2090</v>
      </c>
      <c r="M700" s="89" t="s">
        <v>334</v>
      </c>
      <c r="N700" s="89" t="s">
        <v>137</v>
      </c>
      <c r="O700" s="92" t="s">
        <v>2091</v>
      </c>
      <c r="P700" s="93" t="s">
        <v>57</v>
      </c>
      <c r="Q700" s="110" t="s">
        <v>58</v>
      </c>
      <c r="R700" s="94">
        <v>46142</v>
      </c>
      <c r="S700" s="95"/>
      <c r="T700" s="95" t="s">
        <v>59</v>
      </c>
      <c r="U700" s="95" t="s">
        <v>60</v>
      </c>
      <c r="V700" s="91">
        <v>46142</v>
      </c>
      <c r="W700" s="91" t="s">
        <v>432</v>
      </c>
      <c r="X700" s="91" t="s">
        <v>432</v>
      </c>
      <c r="Y700" s="96"/>
      <c r="Z700" s="89" t="s">
        <v>62</v>
      </c>
      <c r="AA700" s="95"/>
      <c r="AB700" s="95" t="s">
        <v>63</v>
      </c>
      <c r="AC700" s="95" t="s">
        <v>63</v>
      </c>
      <c r="AD700" s="95" t="s">
        <v>63</v>
      </c>
      <c r="AE700" s="95" t="s">
        <v>63</v>
      </c>
      <c r="AF700" s="95" t="s">
        <v>63</v>
      </c>
      <c r="AG700" s="194"/>
      <c r="AH700" s="95" t="s">
        <v>63</v>
      </c>
      <c r="AI700" s="97"/>
      <c r="AJ700" s="97" t="s">
        <v>65</v>
      </c>
      <c r="AK700" s="97" t="s">
        <v>66</v>
      </c>
      <c r="AL700" s="45" t="s">
        <v>67</v>
      </c>
      <c r="AM700" s="160" t="str">
        <f>MONTH(B700)&amp;"/"&amp;YEAR(B700)</f>
        <v>3/2026</v>
      </c>
      <c r="AN700" s="45">
        <f>WEEKNUM(B700)-WEEKNUM(EOMONTH(B700,-1)+1)+1</f>
        <v>4</v>
      </c>
      <c r="AO700" s="45" t="str">
        <f>MONTH(R700)&amp;"/"&amp;YEAR(R700)</f>
        <v>4/2026</v>
      </c>
      <c r="AP700" s="45">
        <f>WEEKNUM(R700)-WEEKNUM(EOMONTH(R700,-1)+1)+1</f>
        <v>5</v>
      </c>
      <c r="AQ700" s="45">
        <f>IF(AU700="S",IF(Q700="1. Aceitou o programa",R700-B700,0),0)</f>
        <v>38</v>
      </c>
      <c r="AR700" s="45">
        <f>IF(AU700="S",IF(AND(S700&lt;&gt;"",R700&lt;&gt;""),S700-R700,0),0)</f>
        <v>0</v>
      </c>
      <c r="AS700" s="45">
        <f>IF(AU700="S",IF(Q700="1. Aceitou o programa",IF(OR(X700="Não se Aplica",X700=""),IF(OR(W700="Não se Aplica",W700=""),0,W700-V700),AVERAGE(X700-W700,W700-V700)),0),0)</f>
        <v>0</v>
      </c>
      <c r="AT700" s="45">
        <f>IF(AU700="S",IF(AND(Q700="1. Aceitou o programa",AB700="Realizada"),IFERROR(IF(AA700="",0,AA700-R700),0),0),0)</f>
        <v>0</v>
      </c>
      <c r="AU700" s="45" t="str">
        <f>_xlfn.XLOOKUP(U700,'Lista Suspensa'!$AA$20:$AA$23,'Lista Suspensa'!$AB$20:$AB$23,"N/A")</f>
        <v>S</v>
      </c>
    </row>
    <row r="701" spans="1:47" ht="12" customHeight="1" x14ac:dyDescent="0.3">
      <c r="A701" s="87" t="s">
        <v>47</v>
      </c>
      <c r="B701" s="88">
        <v>46104</v>
      </c>
      <c r="C701" s="89" t="s">
        <v>48</v>
      </c>
      <c r="D701" s="89" t="s">
        <v>49</v>
      </c>
      <c r="E701" s="189">
        <v>89823525</v>
      </c>
      <c r="F701" s="182" t="s">
        <v>2092</v>
      </c>
      <c r="G701" s="90">
        <v>54730445813</v>
      </c>
      <c r="H701" s="91">
        <v>40085</v>
      </c>
      <c r="I701" s="89"/>
      <c r="J701" s="89" t="s">
        <v>51</v>
      </c>
      <c r="K701" s="89" t="s">
        <v>52</v>
      </c>
      <c r="L701" s="89" t="s">
        <v>53</v>
      </c>
      <c r="M701" s="89" t="s">
        <v>2093</v>
      </c>
      <c r="N701" s="89" t="s">
        <v>449</v>
      </c>
      <c r="O701" s="92" t="s">
        <v>2094</v>
      </c>
      <c r="P701" s="93" t="s">
        <v>57</v>
      </c>
      <c r="Q701" s="110" t="s">
        <v>58</v>
      </c>
      <c r="R701" s="94">
        <v>46146</v>
      </c>
      <c r="S701" s="95"/>
      <c r="T701" s="95" t="s">
        <v>59</v>
      </c>
      <c r="U701" s="95" t="s">
        <v>60</v>
      </c>
      <c r="V701" s="91">
        <v>46146</v>
      </c>
      <c r="W701" s="91" t="s">
        <v>432</v>
      </c>
      <c r="X701" s="91" t="s">
        <v>432</v>
      </c>
      <c r="Y701" s="96"/>
      <c r="Z701" s="89" t="s">
        <v>62</v>
      </c>
      <c r="AA701" s="95"/>
      <c r="AB701" s="95" t="s">
        <v>63</v>
      </c>
      <c r="AC701" s="95" t="s">
        <v>63</v>
      </c>
      <c r="AD701" s="95" t="s">
        <v>63</v>
      </c>
      <c r="AE701" s="95" t="s">
        <v>63</v>
      </c>
      <c r="AF701" s="95" t="s">
        <v>63</v>
      </c>
      <c r="AG701" s="194"/>
      <c r="AH701" s="95" t="s">
        <v>63</v>
      </c>
      <c r="AI701" s="97"/>
      <c r="AJ701" s="97" t="s">
        <v>65</v>
      </c>
      <c r="AK701" s="97" t="s">
        <v>66</v>
      </c>
      <c r="AL701" s="45" t="s">
        <v>67</v>
      </c>
      <c r="AM701" s="160" t="str">
        <f>MONTH(B701)&amp;"/"&amp;YEAR(B701)</f>
        <v>3/2026</v>
      </c>
      <c r="AN701" s="45">
        <f>WEEKNUM(B701)-WEEKNUM(EOMONTH(B701,-1)+1)+1</f>
        <v>4</v>
      </c>
      <c r="AO701" s="45" t="str">
        <f>MONTH(R701)&amp;"/"&amp;YEAR(R701)</f>
        <v>5/2026</v>
      </c>
      <c r="AP701" s="45">
        <f>WEEKNUM(R701)-WEEKNUM(EOMONTH(R701,-1)+1)+1</f>
        <v>2</v>
      </c>
      <c r="AQ701" s="45">
        <f>IF(AU701="S",IF(Q701="1. Aceitou o programa",R701-B701,0),0)</f>
        <v>42</v>
      </c>
      <c r="AR701" s="45">
        <f>IF(AU701="S",IF(AND(S701&lt;&gt;"",R701&lt;&gt;""),S701-R701,0),0)</f>
        <v>0</v>
      </c>
      <c r="AS701" s="45">
        <f>IF(AU701="S",IF(Q701="1. Aceitou o programa",IF(OR(X701="Não se Aplica",X701=""),IF(OR(W701="Não se Aplica",W701=""),0,W701-V701),AVERAGE(X701-W701,W701-V701)),0),0)</f>
        <v>0</v>
      </c>
      <c r="AT701" s="45">
        <f>IF(AU701="S",IF(AND(Q701="1. Aceitou o programa",AB701="Realizada"),IFERROR(IF(AA701="",0,AA701-R701),0),0),0)</f>
        <v>0</v>
      </c>
      <c r="AU701" s="45" t="str">
        <f>_xlfn.XLOOKUP(U701,'Lista Suspensa'!$AA$20:$AA$23,'Lista Suspensa'!$AB$20:$AB$23,"N/A")</f>
        <v>S</v>
      </c>
    </row>
    <row r="702" spans="1:47" ht="12" customHeight="1" x14ac:dyDescent="0.3">
      <c r="A702" s="87" t="s">
        <v>47</v>
      </c>
      <c r="B702" s="88">
        <v>46104</v>
      </c>
      <c r="C702" s="89" t="s">
        <v>48</v>
      </c>
      <c r="D702" s="89" t="s">
        <v>49</v>
      </c>
      <c r="E702" s="189">
        <v>92673747</v>
      </c>
      <c r="F702" s="182" t="s">
        <v>2095</v>
      </c>
      <c r="G702" s="90">
        <v>2112998714</v>
      </c>
      <c r="H702" s="91">
        <v>26495</v>
      </c>
      <c r="I702" s="89"/>
      <c r="J702" s="89" t="s">
        <v>84</v>
      </c>
      <c r="K702" s="89" t="s">
        <v>76</v>
      </c>
      <c r="L702" s="89" t="s">
        <v>95</v>
      </c>
      <c r="M702" s="89" t="s">
        <v>163</v>
      </c>
      <c r="N702" s="89" t="s">
        <v>176</v>
      </c>
      <c r="O702" s="92" t="s">
        <v>2096</v>
      </c>
      <c r="P702" s="93" t="s">
        <v>57</v>
      </c>
      <c r="Q702" s="110" t="s">
        <v>58</v>
      </c>
      <c r="R702" s="94">
        <v>46146</v>
      </c>
      <c r="S702" s="95"/>
      <c r="T702" s="95" t="s">
        <v>59</v>
      </c>
      <c r="U702" s="95" t="s">
        <v>60</v>
      </c>
      <c r="V702" s="91">
        <v>46146</v>
      </c>
      <c r="W702" s="91" t="s">
        <v>432</v>
      </c>
      <c r="X702" s="91" t="s">
        <v>432</v>
      </c>
      <c r="Y702" s="96"/>
      <c r="Z702" s="89" t="s">
        <v>62</v>
      </c>
      <c r="AA702" s="95"/>
      <c r="AB702" s="95" t="s">
        <v>63</v>
      </c>
      <c r="AC702" s="95" t="s">
        <v>63</v>
      </c>
      <c r="AD702" s="95" t="s">
        <v>63</v>
      </c>
      <c r="AE702" s="95" t="s">
        <v>63</v>
      </c>
      <c r="AF702" s="95" t="s">
        <v>63</v>
      </c>
      <c r="AG702" s="194"/>
      <c r="AH702" s="95" t="s">
        <v>63</v>
      </c>
      <c r="AI702" s="97"/>
      <c r="AJ702" s="97" t="s">
        <v>65</v>
      </c>
      <c r="AK702" s="97" t="s">
        <v>66</v>
      </c>
      <c r="AL702" s="45" t="s">
        <v>67</v>
      </c>
      <c r="AM702" s="160" t="str">
        <f>MONTH(B702)&amp;"/"&amp;YEAR(B702)</f>
        <v>3/2026</v>
      </c>
      <c r="AN702" s="45">
        <f>WEEKNUM(B702)-WEEKNUM(EOMONTH(B702,-1)+1)+1</f>
        <v>4</v>
      </c>
      <c r="AO702" s="45" t="str">
        <f>MONTH(R702)&amp;"/"&amp;YEAR(R702)</f>
        <v>5/2026</v>
      </c>
      <c r="AP702" s="45">
        <f>WEEKNUM(R702)-WEEKNUM(EOMONTH(R702,-1)+1)+1</f>
        <v>2</v>
      </c>
      <c r="AQ702" s="45">
        <f>IF(AU702="S",IF(Q702="1. Aceitou o programa",R702-B702,0),0)</f>
        <v>42</v>
      </c>
      <c r="AR702" s="45">
        <f>IF(AU702="S",IF(AND(S702&lt;&gt;"",R702&lt;&gt;""),S702-R702,0),0)</f>
        <v>0</v>
      </c>
      <c r="AS702" s="45">
        <f>IF(AU702="S",IF(Q702="1. Aceitou o programa",IF(OR(X702="Não se Aplica",X702=""),IF(OR(W702="Não se Aplica",W702=""),0,W702-V702),AVERAGE(X702-W702,W702-V702)),0),0)</f>
        <v>0</v>
      </c>
      <c r="AT702" s="45">
        <f>IF(AU702="S",IF(AND(Q702="1. Aceitou o programa",AB702="Realizada"),IFERROR(IF(AA702="",0,AA702-R702),0),0),0)</f>
        <v>0</v>
      </c>
      <c r="AU702" s="45" t="str">
        <f>_xlfn.XLOOKUP(U702,'Lista Suspensa'!$AA$20:$AA$23,'Lista Suspensa'!$AB$20:$AB$23,"N/A")</f>
        <v>S</v>
      </c>
    </row>
    <row r="703" spans="1:47" ht="12" customHeight="1" x14ac:dyDescent="0.3">
      <c r="A703" s="87" t="s">
        <v>47</v>
      </c>
      <c r="B703" s="88">
        <v>46104</v>
      </c>
      <c r="C703" s="89" t="s">
        <v>48</v>
      </c>
      <c r="D703" s="89" t="s">
        <v>49</v>
      </c>
      <c r="E703" s="189">
        <v>92674500</v>
      </c>
      <c r="F703" s="182" t="s">
        <v>2097</v>
      </c>
      <c r="G703" s="90">
        <v>10261244760</v>
      </c>
      <c r="H703" s="91">
        <v>30105</v>
      </c>
      <c r="I703" s="89"/>
      <c r="J703" s="89" t="s">
        <v>84</v>
      </c>
      <c r="K703" s="89" t="s">
        <v>76</v>
      </c>
      <c r="L703" s="89" t="s">
        <v>2098</v>
      </c>
      <c r="M703" s="89" t="s">
        <v>2099</v>
      </c>
      <c r="N703" s="89" t="s">
        <v>197</v>
      </c>
      <c r="O703" s="92" t="s">
        <v>2100</v>
      </c>
      <c r="P703" s="93" t="s">
        <v>57</v>
      </c>
      <c r="Q703" s="110" t="s">
        <v>58</v>
      </c>
      <c r="R703" s="94">
        <v>46146</v>
      </c>
      <c r="S703" s="95"/>
      <c r="T703" s="95" t="s">
        <v>59</v>
      </c>
      <c r="U703" s="95" t="s">
        <v>60</v>
      </c>
      <c r="V703" s="91">
        <v>46146</v>
      </c>
      <c r="W703" s="91" t="s">
        <v>432</v>
      </c>
      <c r="X703" s="91" t="s">
        <v>432</v>
      </c>
      <c r="Y703" s="96"/>
      <c r="Z703" s="89" t="s">
        <v>62</v>
      </c>
      <c r="AA703" s="95"/>
      <c r="AB703" s="95" t="s">
        <v>63</v>
      </c>
      <c r="AC703" s="95" t="s">
        <v>63</v>
      </c>
      <c r="AD703" s="95" t="s">
        <v>63</v>
      </c>
      <c r="AE703" s="95" t="s">
        <v>63</v>
      </c>
      <c r="AF703" s="95" t="s">
        <v>63</v>
      </c>
      <c r="AG703" s="194"/>
      <c r="AH703" s="95" t="s">
        <v>63</v>
      </c>
      <c r="AI703" s="97"/>
      <c r="AJ703" s="97" t="s">
        <v>65</v>
      </c>
      <c r="AK703" s="97" t="s">
        <v>66</v>
      </c>
      <c r="AL703" s="45" t="s">
        <v>67</v>
      </c>
      <c r="AM703" s="160" t="str">
        <f>MONTH(B703)&amp;"/"&amp;YEAR(B703)</f>
        <v>3/2026</v>
      </c>
      <c r="AN703" s="45">
        <f>WEEKNUM(B703)-WEEKNUM(EOMONTH(B703,-1)+1)+1</f>
        <v>4</v>
      </c>
      <c r="AO703" s="45" t="str">
        <f>MONTH(R703)&amp;"/"&amp;YEAR(R703)</f>
        <v>5/2026</v>
      </c>
      <c r="AP703" s="45">
        <f>WEEKNUM(R703)-WEEKNUM(EOMONTH(R703,-1)+1)+1</f>
        <v>2</v>
      </c>
      <c r="AQ703" s="45">
        <f>IF(AU703="S",IF(Q703="1. Aceitou o programa",R703-B703,0),0)</f>
        <v>42</v>
      </c>
      <c r="AR703" s="45">
        <f>IF(AU703="S",IF(AND(S703&lt;&gt;"",R703&lt;&gt;""),S703-R703,0),0)</f>
        <v>0</v>
      </c>
      <c r="AS703" s="45">
        <f>IF(AU703="S",IF(Q703="1. Aceitou o programa",IF(OR(X703="Não se Aplica",X703=""),IF(OR(W703="Não se Aplica",W703=""),0,W703-V703),AVERAGE(X703-W703,W703-V703)),0),0)</f>
        <v>0</v>
      </c>
      <c r="AT703" s="45">
        <f>IF(AU703="S",IF(AND(Q703="1. Aceitou o programa",AB703="Realizada"),IFERROR(IF(AA703="",0,AA703-R703),0),0),0)</f>
        <v>0</v>
      </c>
      <c r="AU703" s="45" t="str">
        <f>_xlfn.XLOOKUP(U703,'Lista Suspensa'!$AA$20:$AA$23,'Lista Suspensa'!$AB$20:$AB$23,"N/A")</f>
        <v>S</v>
      </c>
    </row>
    <row r="704" spans="1:47" ht="12" customHeight="1" x14ac:dyDescent="0.3">
      <c r="A704" s="87" t="s">
        <v>47</v>
      </c>
      <c r="B704" s="88">
        <v>46104</v>
      </c>
      <c r="C704" s="89" t="s">
        <v>48</v>
      </c>
      <c r="D704" s="89" t="s">
        <v>49</v>
      </c>
      <c r="E704" s="189">
        <v>93156444</v>
      </c>
      <c r="F704" s="182" t="s">
        <v>2101</v>
      </c>
      <c r="G704" s="90">
        <v>89210530772</v>
      </c>
      <c r="H704" s="91">
        <v>23795</v>
      </c>
      <c r="I704" s="89"/>
      <c r="J704" s="89" t="s">
        <v>84</v>
      </c>
      <c r="K704" s="89" t="s">
        <v>76</v>
      </c>
      <c r="L704" s="89" t="s">
        <v>191</v>
      </c>
      <c r="M704" s="89" t="s">
        <v>2102</v>
      </c>
      <c r="N704" s="89" t="s">
        <v>344</v>
      </c>
      <c r="O704" s="92" t="s">
        <v>2103</v>
      </c>
      <c r="P704" s="93" t="s">
        <v>57</v>
      </c>
      <c r="Q704" s="110" t="s">
        <v>58</v>
      </c>
      <c r="R704" s="94">
        <v>46146</v>
      </c>
      <c r="S704" s="95"/>
      <c r="T704" s="95" t="s">
        <v>59</v>
      </c>
      <c r="U704" s="95" t="s">
        <v>60</v>
      </c>
      <c r="V704" s="91">
        <v>46146</v>
      </c>
      <c r="W704" s="91" t="s">
        <v>432</v>
      </c>
      <c r="X704" s="91" t="s">
        <v>432</v>
      </c>
      <c r="Y704" s="96"/>
      <c r="Z704" s="89" t="s">
        <v>62</v>
      </c>
      <c r="AA704" s="95"/>
      <c r="AB704" s="95" t="s">
        <v>63</v>
      </c>
      <c r="AC704" s="95" t="s">
        <v>63</v>
      </c>
      <c r="AD704" s="95" t="s">
        <v>63</v>
      </c>
      <c r="AE704" s="95" t="s">
        <v>63</v>
      </c>
      <c r="AF704" s="95" t="s">
        <v>63</v>
      </c>
      <c r="AG704" s="194"/>
      <c r="AH704" s="95" t="s">
        <v>63</v>
      </c>
      <c r="AI704" s="97"/>
      <c r="AJ704" s="97" t="s">
        <v>65</v>
      </c>
      <c r="AK704" s="97" t="s">
        <v>66</v>
      </c>
      <c r="AL704" s="45" t="s">
        <v>67</v>
      </c>
      <c r="AM704" s="160" t="str">
        <f>MONTH(B704)&amp;"/"&amp;YEAR(B704)</f>
        <v>3/2026</v>
      </c>
      <c r="AN704" s="45">
        <f>WEEKNUM(B704)-WEEKNUM(EOMONTH(B704,-1)+1)+1</f>
        <v>4</v>
      </c>
      <c r="AO704" s="45" t="str">
        <f>MONTH(R704)&amp;"/"&amp;YEAR(R704)</f>
        <v>5/2026</v>
      </c>
      <c r="AP704" s="45">
        <f>WEEKNUM(R704)-WEEKNUM(EOMONTH(R704,-1)+1)+1</f>
        <v>2</v>
      </c>
      <c r="AQ704" s="45">
        <f>IF(AU704="S",IF(Q704="1. Aceitou o programa",R704-B704,0),0)</f>
        <v>42</v>
      </c>
      <c r="AR704" s="45">
        <f>IF(AU704="S",IF(AND(S704&lt;&gt;"",R704&lt;&gt;""),S704-R704,0),0)</f>
        <v>0</v>
      </c>
      <c r="AS704" s="45">
        <f>IF(AU704="S",IF(Q704="1. Aceitou o programa",IF(OR(X704="Não se Aplica",X704=""),IF(OR(W704="Não se Aplica",W704=""),0,W704-V704),AVERAGE(X704-W704,W704-V704)),0),0)</f>
        <v>0</v>
      </c>
      <c r="AT704" s="45">
        <f>IF(AU704="S",IF(AND(Q704="1. Aceitou o programa",AB704="Realizada"),IFERROR(IF(AA704="",0,AA704-R704),0),0),0)</f>
        <v>0</v>
      </c>
      <c r="AU704" s="45" t="str">
        <f>_xlfn.XLOOKUP(U704,'Lista Suspensa'!$AA$20:$AA$23,'Lista Suspensa'!$AB$20:$AB$23,"N/A")</f>
        <v>S</v>
      </c>
    </row>
    <row r="705" spans="1:47" ht="12" customHeight="1" x14ac:dyDescent="0.3">
      <c r="A705" s="87" t="s">
        <v>47</v>
      </c>
      <c r="B705" s="88">
        <v>46104</v>
      </c>
      <c r="C705" s="89" t="s">
        <v>48</v>
      </c>
      <c r="D705" s="89" t="s">
        <v>49</v>
      </c>
      <c r="E705" s="189">
        <v>94641129</v>
      </c>
      <c r="F705" s="182" t="s">
        <v>2104</v>
      </c>
      <c r="G705" s="90">
        <v>48596779787</v>
      </c>
      <c r="H705" s="91">
        <v>19759</v>
      </c>
      <c r="I705" s="89"/>
      <c r="J705" s="89" t="s">
        <v>84</v>
      </c>
      <c r="K705" s="89" t="s">
        <v>76</v>
      </c>
      <c r="L705" s="89" t="s">
        <v>191</v>
      </c>
      <c r="M705" s="89" t="s">
        <v>594</v>
      </c>
      <c r="N705" s="89" t="s">
        <v>449</v>
      </c>
      <c r="O705" s="92" t="s">
        <v>2105</v>
      </c>
      <c r="P705" s="93" t="s">
        <v>57</v>
      </c>
      <c r="Q705" s="110" t="s">
        <v>58</v>
      </c>
      <c r="R705" s="94">
        <v>46146</v>
      </c>
      <c r="S705" s="95"/>
      <c r="T705" s="95" t="s">
        <v>59</v>
      </c>
      <c r="U705" s="95" t="s">
        <v>60</v>
      </c>
      <c r="V705" s="91">
        <v>46146</v>
      </c>
      <c r="W705" s="91" t="s">
        <v>432</v>
      </c>
      <c r="X705" s="91" t="s">
        <v>432</v>
      </c>
      <c r="Y705" s="96"/>
      <c r="Z705" s="89" t="s">
        <v>62</v>
      </c>
      <c r="AA705" s="95"/>
      <c r="AB705" s="95" t="s">
        <v>63</v>
      </c>
      <c r="AC705" s="95" t="s">
        <v>63</v>
      </c>
      <c r="AD705" s="95" t="s">
        <v>63</v>
      </c>
      <c r="AE705" s="95" t="s">
        <v>63</v>
      </c>
      <c r="AF705" s="95" t="s">
        <v>63</v>
      </c>
      <c r="AG705" s="194"/>
      <c r="AH705" s="95" t="s">
        <v>63</v>
      </c>
      <c r="AI705" s="97"/>
      <c r="AJ705" s="97" t="s">
        <v>65</v>
      </c>
      <c r="AK705" s="97" t="s">
        <v>66</v>
      </c>
      <c r="AL705" s="45" t="s">
        <v>67</v>
      </c>
      <c r="AM705" s="160" t="str">
        <f>MONTH(B705)&amp;"/"&amp;YEAR(B705)</f>
        <v>3/2026</v>
      </c>
      <c r="AN705" s="45">
        <f>WEEKNUM(B705)-WEEKNUM(EOMONTH(B705,-1)+1)+1</f>
        <v>4</v>
      </c>
      <c r="AO705" s="45" t="str">
        <f>MONTH(R705)&amp;"/"&amp;YEAR(R705)</f>
        <v>5/2026</v>
      </c>
      <c r="AP705" s="45">
        <f>WEEKNUM(R705)-WEEKNUM(EOMONTH(R705,-1)+1)+1</f>
        <v>2</v>
      </c>
      <c r="AQ705" s="45">
        <f>IF(AU705="S",IF(Q705="1. Aceitou o programa",R705-B705,0),0)</f>
        <v>42</v>
      </c>
      <c r="AR705" s="45">
        <f>IF(AU705="S",IF(AND(S705&lt;&gt;"",R705&lt;&gt;""),S705-R705,0),0)</f>
        <v>0</v>
      </c>
      <c r="AS705" s="45">
        <f>IF(AU705="S",IF(Q705="1. Aceitou o programa",IF(OR(X705="Não se Aplica",X705=""),IF(OR(W705="Não se Aplica",W705=""),0,W705-V705),AVERAGE(X705-W705,W705-V705)),0),0)</f>
        <v>0</v>
      </c>
      <c r="AT705" s="45">
        <f>IF(AU705="S",IF(AND(Q705="1. Aceitou o programa",AB705="Realizada"),IFERROR(IF(AA705="",0,AA705-R705),0),0),0)</f>
        <v>0</v>
      </c>
      <c r="AU705" s="45" t="str">
        <f>_xlfn.XLOOKUP(U705,'Lista Suspensa'!$AA$20:$AA$23,'Lista Suspensa'!$AB$20:$AB$23,"N/A")</f>
        <v>S</v>
      </c>
    </row>
    <row r="706" spans="1:47" ht="12" customHeight="1" x14ac:dyDescent="0.3">
      <c r="A706" s="87" t="s">
        <v>47</v>
      </c>
      <c r="B706" s="88">
        <v>46104</v>
      </c>
      <c r="C706" s="89" t="s">
        <v>48</v>
      </c>
      <c r="D706" s="89" t="s">
        <v>49</v>
      </c>
      <c r="E706" s="189">
        <v>93817556</v>
      </c>
      <c r="F706" s="182" t="s">
        <v>2106</v>
      </c>
      <c r="G706" s="90">
        <v>29938127851</v>
      </c>
      <c r="H706" s="91">
        <v>29781</v>
      </c>
      <c r="I706" s="89"/>
      <c r="J706" s="89" t="s">
        <v>51</v>
      </c>
      <c r="K706" s="89" t="s">
        <v>52</v>
      </c>
      <c r="L706" s="89" t="s">
        <v>85</v>
      </c>
      <c r="M706" s="89" t="s">
        <v>627</v>
      </c>
      <c r="N706" s="89" t="s">
        <v>137</v>
      </c>
      <c r="O706" s="92" t="s">
        <v>2107</v>
      </c>
      <c r="P706" s="93" t="s">
        <v>57</v>
      </c>
      <c r="Q706" s="110" t="s">
        <v>58</v>
      </c>
      <c r="R706" s="94">
        <v>46160</v>
      </c>
      <c r="S706" s="95"/>
      <c r="T706" s="95" t="s">
        <v>59</v>
      </c>
      <c r="U706" s="95" t="s">
        <v>60</v>
      </c>
      <c r="V706" s="91">
        <v>46156</v>
      </c>
      <c r="W706" s="91" t="s">
        <v>432</v>
      </c>
      <c r="X706" s="91" t="s">
        <v>432</v>
      </c>
      <c r="Y706" s="96" t="s">
        <v>356</v>
      </c>
      <c r="Z706" s="89" t="s">
        <v>62</v>
      </c>
      <c r="AA706" s="95"/>
      <c r="AB706" s="95" t="s">
        <v>63</v>
      </c>
      <c r="AC706" s="95" t="s">
        <v>63</v>
      </c>
      <c r="AD706" s="95" t="s">
        <v>63</v>
      </c>
      <c r="AE706" s="95" t="s">
        <v>63</v>
      </c>
      <c r="AF706" s="95" t="s">
        <v>63</v>
      </c>
      <c r="AG706" s="194" t="s">
        <v>169</v>
      </c>
      <c r="AH706" s="95" t="s">
        <v>63</v>
      </c>
      <c r="AI706" s="97"/>
      <c r="AJ706" s="97" t="s">
        <v>65</v>
      </c>
      <c r="AK706" s="97" t="s">
        <v>66</v>
      </c>
      <c r="AL706" s="45" t="s">
        <v>67</v>
      </c>
      <c r="AM706" s="160" t="str">
        <f>MONTH(B706)&amp;"/"&amp;YEAR(B706)</f>
        <v>3/2026</v>
      </c>
      <c r="AN706" s="45">
        <f>WEEKNUM(B706)-WEEKNUM(EOMONTH(B706,-1)+1)+1</f>
        <v>4</v>
      </c>
      <c r="AO706" s="45" t="str">
        <f>MONTH(R706)&amp;"/"&amp;YEAR(R706)</f>
        <v>5/2026</v>
      </c>
      <c r="AP706" s="45">
        <f>WEEKNUM(R706)-WEEKNUM(EOMONTH(R706,-1)+1)+1</f>
        <v>4</v>
      </c>
      <c r="AQ706" s="45">
        <f>IF(AU706="S",IF(Q706="1. Aceitou o programa",R706-B706,0),0)</f>
        <v>56</v>
      </c>
      <c r="AR706" s="45">
        <f>IF(AU706="S",IF(AND(S706&lt;&gt;"",R706&lt;&gt;""),S706-R706,0),0)</f>
        <v>0</v>
      </c>
      <c r="AS706" s="45">
        <f>IF(AU706="S",IF(Q706="1. Aceitou o programa",IF(OR(X706="Não se Aplica",X706=""),IF(OR(W706="Não se Aplica",W706=""),0,W706-V706),AVERAGE(X706-W706,W706-V706)),0),0)</f>
        <v>0</v>
      </c>
      <c r="AT706" s="45">
        <f>IF(AU706="S",IF(AND(Q706="1. Aceitou o programa",AB706="Realizada"),IFERROR(IF(AA706="",0,AA706-R706),0),0),0)</f>
        <v>0</v>
      </c>
      <c r="AU706" s="45" t="str">
        <f>_xlfn.XLOOKUP(U706,'Lista Suspensa'!$AA$20:$AA$23,'Lista Suspensa'!$AB$20:$AB$23,"N/A")</f>
        <v>S</v>
      </c>
    </row>
    <row r="707" spans="1:47" ht="12" customHeight="1" x14ac:dyDescent="0.3">
      <c r="A707" s="87" t="s">
        <v>47</v>
      </c>
      <c r="B707" s="88">
        <v>46104</v>
      </c>
      <c r="C707" s="89" t="s">
        <v>48</v>
      </c>
      <c r="D707" s="89" t="s">
        <v>49</v>
      </c>
      <c r="E707" s="189">
        <v>93871621</v>
      </c>
      <c r="F707" s="182" t="s">
        <v>2108</v>
      </c>
      <c r="G707" s="90">
        <v>38296891875</v>
      </c>
      <c r="H707" s="91">
        <v>33405</v>
      </c>
      <c r="I707" s="89"/>
      <c r="J707" s="89" t="s">
        <v>51</v>
      </c>
      <c r="K707" s="89" t="s">
        <v>52</v>
      </c>
      <c r="L707" s="89" t="s">
        <v>85</v>
      </c>
      <c r="M707" s="89" t="s">
        <v>965</v>
      </c>
      <c r="N707" s="89" t="s">
        <v>137</v>
      </c>
      <c r="O707" s="92" t="s">
        <v>2109</v>
      </c>
      <c r="P707" s="93" t="s">
        <v>57</v>
      </c>
      <c r="Q707" s="110" t="s">
        <v>58</v>
      </c>
      <c r="R707" s="94">
        <v>46146</v>
      </c>
      <c r="S707" s="95"/>
      <c r="T707" s="95" t="s">
        <v>59</v>
      </c>
      <c r="U707" s="95" t="s">
        <v>60</v>
      </c>
      <c r="V707" s="91">
        <v>46146</v>
      </c>
      <c r="W707" s="91" t="s">
        <v>432</v>
      </c>
      <c r="X707" s="91" t="s">
        <v>432</v>
      </c>
      <c r="Y707" s="96"/>
      <c r="Z707" s="89" t="s">
        <v>62</v>
      </c>
      <c r="AA707" s="95"/>
      <c r="AB707" s="95" t="s">
        <v>63</v>
      </c>
      <c r="AC707" s="95" t="s">
        <v>63</v>
      </c>
      <c r="AD707" s="95" t="s">
        <v>63</v>
      </c>
      <c r="AE707" s="95" t="s">
        <v>63</v>
      </c>
      <c r="AF707" s="95" t="s">
        <v>63</v>
      </c>
      <c r="AG707" s="194"/>
      <c r="AH707" s="95" t="s">
        <v>63</v>
      </c>
      <c r="AI707" s="97"/>
      <c r="AJ707" s="97" t="s">
        <v>65</v>
      </c>
      <c r="AK707" s="97" t="s">
        <v>66</v>
      </c>
      <c r="AL707" s="45" t="s">
        <v>67</v>
      </c>
      <c r="AM707" s="160" t="str">
        <f>MONTH(B707)&amp;"/"&amp;YEAR(B707)</f>
        <v>3/2026</v>
      </c>
      <c r="AN707" s="45">
        <f>WEEKNUM(B707)-WEEKNUM(EOMONTH(B707,-1)+1)+1</f>
        <v>4</v>
      </c>
      <c r="AO707" s="45" t="str">
        <f>MONTH(R707)&amp;"/"&amp;YEAR(R707)</f>
        <v>5/2026</v>
      </c>
      <c r="AP707" s="45">
        <f>WEEKNUM(R707)-WEEKNUM(EOMONTH(R707,-1)+1)+1</f>
        <v>2</v>
      </c>
      <c r="AQ707" s="45">
        <f>IF(AU707="S",IF(Q707="1. Aceitou o programa",R707-B707,0),0)</f>
        <v>42</v>
      </c>
      <c r="AR707" s="45">
        <f>IF(AU707="S",IF(AND(S707&lt;&gt;"",R707&lt;&gt;""),S707-R707,0),0)</f>
        <v>0</v>
      </c>
      <c r="AS707" s="45">
        <f>IF(AU707="S",IF(Q707="1. Aceitou o programa",IF(OR(X707="Não se Aplica",X707=""),IF(OR(W707="Não se Aplica",W707=""),0,W707-V707),AVERAGE(X707-W707,W707-V707)),0),0)</f>
        <v>0</v>
      </c>
      <c r="AT707" s="45">
        <f>IF(AU707="S",IF(AND(Q707="1. Aceitou o programa",AB707="Realizada"),IFERROR(IF(AA707="",0,AA707-R707),0),0),0)</f>
        <v>0</v>
      </c>
      <c r="AU707" s="45" t="str">
        <f>_xlfn.XLOOKUP(U707,'Lista Suspensa'!$AA$20:$AA$23,'Lista Suspensa'!$AB$20:$AB$23,"N/A")</f>
        <v>S</v>
      </c>
    </row>
    <row r="708" spans="1:47" ht="12" customHeight="1" x14ac:dyDescent="0.3">
      <c r="A708" s="87" t="s">
        <v>47</v>
      </c>
      <c r="B708" s="88">
        <v>46104</v>
      </c>
      <c r="C708" s="89" t="s">
        <v>48</v>
      </c>
      <c r="D708" s="89" t="s">
        <v>49</v>
      </c>
      <c r="E708" s="189">
        <v>94338549</v>
      </c>
      <c r="F708" s="182" t="s">
        <v>2110</v>
      </c>
      <c r="G708" s="90">
        <v>14141939714</v>
      </c>
      <c r="H708" s="91">
        <v>34625</v>
      </c>
      <c r="I708" s="89"/>
      <c r="J708" s="89" t="s">
        <v>51</v>
      </c>
      <c r="K708" s="89" t="s">
        <v>52</v>
      </c>
      <c r="L708" s="89" t="s">
        <v>85</v>
      </c>
      <c r="M708" s="89" t="s">
        <v>1216</v>
      </c>
      <c r="N708" s="89" t="s">
        <v>150</v>
      </c>
      <c r="O708" s="92" t="s">
        <v>2111</v>
      </c>
      <c r="P708" s="93" t="s">
        <v>57</v>
      </c>
      <c r="Q708" s="110" t="s">
        <v>58</v>
      </c>
      <c r="R708" s="94">
        <v>46160</v>
      </c>
      <c r="S708" s="95"/>
      <c r="T708" s="95" t="s">
        <v>59</v>
      </c>
      <c r="U708" s="95" t="s">
        <v>60</v>
      </c>
      <c r="V708" s="91">
        <v>46156</v>
      </c>
      <c r="W708" s="91">
        <v>46160</v>
      </c>
      <c r="X708" s="91" t="s">
        <v>432</v>
      </c>
      <c r="Y708" s="96"/>
      <c r="Z708" s="89" t="s">
        <v>62</v>
      </c>
      <c r="AA708" s="95"/>
      <c r="AB708" s="95" t="s">
        <v>63</v>
      </c>
      <c r="AC708" s="95" t="s">
        <v>63</v>
      </c>
      <c r="AD708" s="95" t="s">
        <v>63</v>
      </c>
      <c r="AE708" s="95" t="s">
        <v>63</v>
      </c>
      <c r="AF708" s="95" t="s">
        <v>63</v>
      </c>
      <c r="AG708" s="194" t="s">
        <v>2112</v>
      </c>
      <c r="AH708" s="95" t="s">
        <v>63</v>
      </c>
      <c r="AI708" s="97"/>
      <c r="AJ708" s="97" t="s">
        <v>65</v>
      </c>
      <c r="AK708" s="97" t="s">
        <v>66</v>
      </c>
      <c r="AL708" s="45" t="s">
        <v>67</v>
      </c>
      <c r="AM708" s="160" t="str">
        <f>MONTH(B708)&amp;"/"&amp;YEAR(B708)</f>
        <v>3/2026</v>
      </c>
      <c r="AN708" s="45">
        <f>WEEKNUM(B708)-WEEKNUM(EOMONTH(B708,-1)+1)+1</f>
        <v>4</v>
      </c>
      <c r="AO708" s="45" t="str">
        <f>MONTH(R708)&amp;"/"&amp;YEAR(R708)</f>
        <v>5/2026</v>
      </c>
      <c r="AP708" s="45">
        <f>WEEKNUM(R708)-WEEKNUM(EOMONTH(R708,-1)+1)+1</f>
        <v>4</v>
      </c>
      <c r="AQ708" s="45">
        <f>IF(AU708="S",IF(Q708="1. Aceitou o programa",R708-B708,0),0)</f>
        <v>56</v>
      </c>
      <c r="AR708" s="45">
        <f>IF(AU708="S",IF(AND(S708&lt;&gt;"",R708&lt;&gt;""),S708-R708,0),0)</f>
        <v>0</v>
      </c>
      <c r="AS708" s="45">
        <f>IF(AU708="S",IF(Q708="1. Aceitou o programa",IF(OR(X708="Não se Aplica",X708=""),IF(OR(W708="Não se Aplica",W708=""),0,W708-V708),AVERAGE(X708-W708,W708-V708)),0),0)</f>
        <v>4</v>
      </c>
      <c r="AT708" s="45">
        <f>IF(AU708="S",IF(AND(Q708="1. Aceitou o programa",AB708="Realizada"),IFERROR(IF(AA708="",0,AA708-R708),0),0),0)</f>
        <v>0</v>
      </c>
      <c r="AU708" s="45" t="str">
        <f>_xlfn.XLOOKUP(U708,'Lista Suspensa'!$AA$20:$AA$23,'Lista Suspensa'!$AB$20:$AB$23,"N/A")</f>
        <v>S</v>
      </c>
    </row>
    <row r="709" spans="1:47" ht="12" customHeight="1" x14ac:dyDescent="0.3">
      <c r="A709" s="87" t="s">
        <v>47</v>
      </c>
      <c r="B709" s="88">
        <v>46104</v>
      </c>
      <c r="C709" s="89" t="s">
        <v>48</v>
      </c>
      <c r="D709" s="89" t="s">
        <v>49</v>
      </c>
      <c r="E709" s="189">
        <v>94338805</v>
      </c>
      <c r="F709" s="182" t="s">
        <v>2113</v>
      </c>
      <c r="G709" s="90">
        <v>36197192845</v>
      </c>
      <c r="H709" s="91">
        <v>33585</v>
      </c>
      <c r="I709" s="89"/>
      <c r="J709" s="89" t="s">
        <v>51</v>
      </c>
      <c r="K709" s="89" t="s">
        <v>52</v>
      </c>
      <c r="L709" s="89" t="s">
        <v>85</v>
      </c>
      <c r="M709" s="89" t="s">
        <v>2114</v>
      </c>
      <c r="N709" s="89" t="s">
        <v>150</v>
      </c>
      <c r="O709" s="92" t="s">
        <v>2115</v>
      </c>
      <c r="P709" s="93" t="s">
        <v>57</v>
      </c>
      <c r="Q709" s="110" t="s">
        <v>58</v>
      </c>
      <c r="R709" s="94">
        <v>46146</v>
      </c>
      <c r="S709" s="95"/>
      <c r="T709" s="95" t="s">
        <v>59</v>
      </c>
      <c r="U709" s="95" t="s">
        <v>60</v>
      </c>
      <c r="V709" s="91">
        <v>46146</v>
      </c>
      <c r="W709" s="91" t="s">
        <v>432</v>
      </c>
      <c r="X709" s="91" t="s">
        <v>432</v>
      </c>
      <c r="Y709" s="96"/>
      <c r="Z709" s="89" t="s">
        <v>62</v>
      </c>
      <c r="AA709" s="95"/>
      <c r="AB709" s="95" t="s">
        <v>63</v>
      </c>
      <c r="AC709" s="95" t="s">
        <v>63</v>
      </c>
      <c r="AD709" s="95" t="s">
        <v>63</v>
      </c>
      <c r="AE709" s="95" t="s">
        <v>63</v>
      </c>
      <c r="AF709" s="95" t="s">
        <v>63</v>
      </c>
      <c r="AG709" s="194"/>
      <c r="AH709" s="95" t="s">
        <v>63</v>
      </c>
      <c r="AI709" s="97"/>
      <c r="AJ709" s="97" t="s">
        <v>65</v>
      </c>
      <c r="AK709" s="97" t="s">
        <v>66</v>
      </c>
      <c r="AL709" s="45" t="s">
        <v>67</v>
      </c>
      <c r="AM709" s="160" t="str">
        <f>MONTH(B709)&amp;"/"&amp;YEAR(B709)</f>
        <v>3/2026</v>
      </c>
      <c r="AN709" s="45">
        <f>WEEKNUM(B709)-WEEKNUM(EOMONTH(B709,-1)+1)+1</f>
        <v>4</v>
      </c>
      <c r="AO709" s="45" t="str">
        <f>MONTH(R709)&amp;"/"&amp;YEAR(R709)</f>
        <v>5/2026</v>
      </c>
      <c r="AP709" s="45">
        <f>WEEKNUM(R709)-WEEKNUM(EOMONTH(R709,-1)+1)+1</f>
        <v>2</v>
      </c>
      <c r="AQ709" s="45">
        <f>IF(AU709="S",IF(Q709="1. Aceitou o programa",R709-B709,0),0)</f>
        <v>42</v>
      </c>
      <c r="AR709" s="45">
        <f>IF(AU709="S",IF(AND(S709&lt;&gt;"",R709&lt;&gt;""),S709-R709,0),0)</f>
        <v>0</v>
      </c>
      <c r="AS709" s="45">
        <f>IF(AU709="S",IF(Q709="1. Aceitou o programa",IF(OR(X709="Não se Aplica",X709=""),IF(OR(W709="Não se Aplica",W709=""),0,W709-V709),AVERAGE(X709-W709,W709-V709)),0),0)</f>
        <v>0</v>
      </c>
      <c r="AT709" s="45">
        <f>IF(AU709="S",IF(AND(Q709="1. Aceitou o programa",AB709="Realizada"),IFERROR(IF(AA709="",0,AA709-R709),0),0),0)</f>
        <v>0</v>
      </c>
      <c r="AU709" s="45" t="str">
        <f>_xlfn.XLOOKUP(U709,'Lista Suspensa'!$AA$20:$AA$23,'Lista Suspensa'!$AB$20:$AB$23,"N/A")</f>
        <v>S</v>
      </c>
    </row>
    <row r="710" spans="1:47" ht="12" customHeight="1" x14ac:dyDescent="0.3">
      <c r="A710" s="87" t="s">
        <v>47</v>
      </c>
      <c r="B710" s="88">
        <v>46104</v>
      </c>
      <c r="C710" s="89" t="s">
        <v>48</v>
      </c>
      <c r="D710" s="89" t="s">
        <v>49</v>
      </c>
      <c r="E710" s="189">
        <v>94395734</v>
      </c>
      <c r="F710" s="182" t="s">
        <v>2116</v>
      </c>
      <c r="G710" s="90">
        <v>27951866830</v>
      </c>
      <c r="H710" s="91">
        <v>28768</v>
      </c>
      <c r="I710" s="89"/>
      <c r="J710" s="89" t="s">
        <v>51</v>
      </c>
      <c r="K710" s="89" t="s">
        <v>52</v>
      </c>
      <c r="L710" s="89" t="s">
        <v>53</v>
      </c>
      <c r="M710" s="89" t="s">
        <v>2117</v>
      </c>
      <c r="N710" s="89" t="s">
        <v>150</v>
      </c>
      <c r="O710" s="92" t="s">
        <v>2118</v>
      </c>
      <c r="P710" s="93" t="s">
        <v>57</v>
      </c>
      <c r="Q710" s="110" t="s">
        <v>58</v>
      </c>
      <c r="R710" s="94">
        <v>46160</v>
      </c>
      <c r="S710" s="95"/>
      <c r="T710" s="95" t="s">
        <v>59</v>
      </c>
      <c r="U710" s="95" t="s">
        <v>60</v>
      </c>
      <c r="V710" s="91">
        <v>46156</v>
      </c>
      <c r="W710" s="91">
        <v>46160</v>
      </c>
      <c r="X710" s="91" t="s">
        <v>432</v>
      </c>
      <c r="Y710" s="96"/>
      <c r="Z710" s="89" t="s">
        <v>62</v>
      </c>
      <c r="AA710" s="95"/>
      <c r="AB710" s="95" t="s">
        <v>63</v>
      </c>
      <c r="AC710" s="95" t="s">
        <v>63</v>
      </c>
      <c r="AD710" s="95" t="s">
        <v>63</v>
      </c>
      <c r="AE710" s="95" t="s">
        <v>63</v>
      </c>
      <c r="AF710" s="95" t="s">
        <v>63</v>
      </c>
      <c r="AG710" s="194" t="s">
        <v>64</v>
      </c>
      <c r="AH710" s="95" t="s">
        <v>63</v>
      </c>
      <c r="AI710" s="97"/>
      <c r="AJ710" s="97" t="s">
        <v>65</v>
      </c>
      <c r="AK710" s="97" t="s">
        <v>66</v>
      </c>
      <c r="AL710" s="45" t="s">
        <v>67</v>
      </c>
      <c r="AM710" s="160" t="str">
        <f>MONTH(B710)&amp;"/"&amp;YEAR(B710)</f>
        <v>3/2026</v>
      </c>
      <c r="AN710" s="45">
        <f>WEEKNUM(B710)-WEEKNUM(EOMONTH(B710,-1)+1)+1</f>
        <v>4</v>
      </c>
      <c r="AO710" s="45" t="str">
        <f>MONTH(R710)&amp;"/"&amp;YEAR(R710)</f>
        <v>5/2026</v>
      </c>
      <c r="AP710" s="45">
        <f>WEEKNUM(R710)-WEEKNUM(EOMONTH(R710,-1)+1)+1</f>
        <v>4</v>
      </c>
      <c r="AQ710" s="45">
        <f>IF(AU710="S",IF(Q710="1. Aceitou o programa",R710-B710,0),0)</f>
        <v>56</v>
      </c>
      <c r="AR710" s="45">
        <f>IF(AU710="S",IF(AND(S710&lt;&gt;"",R710&lt;&gt;""),S710-R710,0),0)</f>
        <v>0</v>
      </c>
      <c r="AS710" s="45">
        <f>IF(AU710="S",IF(Q710="1. Aceitou o programa",IF(OR(X710="Não se Aplica",X710=""),IF(OR(W710="Não se Aplica",W710=""),0,W710-V710),AVERAGE(X710-W710,W710-V710)),0),0)</f>
        <v>4</v>
      </c>
      <c r="AT710" s="45">
        <f>IF(AU710="S",IF(AND(Q710="1. Aceitou o programa",AB710="Realizada"),IFERROR(IF(AA710="",0,AA710-R710),0),0),0)</f>
        <v>0</v>
      </c>
      <c r="AU710" s="45" t="str">
        <f>_xlfn.XLOOKUP(U710,'Lista Suspensa'!$AA$20:$AA$23,'Lista Suspensa'!$AB$20:$AB$23,"N/A")</f>
        <v>S</v>
      </c>
    </row>
    <row r="711" spans="1:47" ht="12" customHeight="1" x14ac:dyDescent="0.3">
      <c r="A711" s="87" t="s">
        <v>47</v>
      </c>
      <c r="B711" s="88">
        <v>46104</v>
      </c>
      <c r="C711" s="89" t="s">
        <v>48</v>
      </c>
      <c r="D711" s="89" t="s">
        <v>49</v>
      </c>
      <c r="E711" s="189">
        <v>94445948</v>
      </c>
      <c r="F711" s="182" t="s">
        <v>2119</v>
      </c>
      <c r="G711" s="90">
        <v>17016071820</v>
      </c>
      <c r="H711" s="91">
        <v>27681</v>
      </c>
      <c r="I711" s="89"/>
      <c r="J711" s="89" t="s">
        <v>84</v>
      </c>
      <c r="K711" s="89" t="s">
        <v>52</v>
      </c>
      <c r="L711" s="89" t="s">
        <v>85</v>
      </c>
      <c r="M711" s="89" t="s">
        <v>2120</v>
      </c>
      <c r="N711" s="89" t="s">
        <v>137</v>
      </c>
      <c r="O711" s="92" t="s">
        <v>2121</v>
      </c>
      <c r="P711" s="93" t="s">
        <v>57</v>
      </c>
      <c r="Q711" s="110" t="s">
        <v>58</v>
      </c>
      <c r="R711" s="94">
        <v>46146</v>
      </c>
      <c r="S711" s="95"/>
      <c r="T711" s="95" t="s">
        <v>59</v>
      </c>
      <c r="U711" s="95" t="s">
        <v>60</v>
      </c>
      <c r="V711" s="91">
        <v>46146</v>
      </c>
      <c r="W711" s="91" t="s">
        <v>432</v>
      </c>
      <c r="X711" s="91" t="s">
        <v>432</v>
      </c>
      <c r="Y711" s="96"/>
      <c r="Z711" s="89" t="s">
        <v>62</v>
      </c>
      <c r="AA711" s="95"/>
      <c r="AB711" s="95" t="s">
        <v>63</v>
      </c>
      <c r="AC711" s="95" t="s">
        <v>63</v>
      </c>
      <c r="AD711" s="95" t="s">
        <v>63</v>
      </c>
      <c r="AE711" s="95" t="s">
        <v>63</v>
      </c>
      <c r="AF711" s="95" t="s">
        <v>63</v>
      </c>
      <c r="AG711" s="194"/>
      <c r="AH711" s="95" t="s">
        <v>63</v>
      </c>
      <c r="AI711" s="97"/>
      <c r="AJ711" s="97" t="s">
        <v>65</v>
      </c>
      <c r="AK711" s="97" t="s">
        <v>66</v>
      </c>
      <c r="AL711" s="45" t="s">
        <v>67</v>
      </c>
      <c r="AM711" s="160" t="str">
        <f>MONTH(B711)&amp;"/"&amp;YEAR(B711)</f>
        <v>3/2026</v>
      </c>
      <c r="AN711" s="45">
        <f>WEEKNUM(B711)-WEEKNUM(EOMONTH(B711,-1)+1)+1</f>
        <v>4</v>
      </c>
      <c r="AO711" s="45" t="str">
        <f>MONTH(R711)&amp;"/"&amp;YEAR(R711)</f>
        <v>5/2026</v>
      </c>
      <c r="AP711" s="45">
        <f>WEEKNUM(R711)-WEEKNUM(EOMONTH(R711,-1)+1)+1</f>
        <v>2</v>
      </c>
      <c r="AQ711" s="45">
        <f>IF(AU711="S",IF(Q711="1. Aceitou o programa",R711-B711,0),0)</f>
        <v>42</v>
      </c>
      <c r="AR711" s="45">
        <f>IF(AU711="S",IF(AND(S711&lt;&gt;"",R711&lt;&gt;""),S711-R711,0),0)</f>
        <v>0</v>
      </c>
      <c r="AS711" s="45">
        <f>IF(AU711="S",IF(Q711="1. Aceitou o programa",IF(OR(X711="Não se Aplica",X711=""),IF(OR(W711="Não se Aplica",W711=""),0,W711-V711),AVERAGE(X711-W711,W711-V711)),0),0)</f>
        <v>0</v>
      </c>
      <c r="AT711" s="45">
        <f>IF(AU711="S",IF(AND(Q711="1. Aceitou o programa",AB711="Realizada"),IFERROR(IF(AA711="",0,AA711-R711),0),0),0)</f>
        <v>0</v>
      </c>
      <c r="AU711" s="45" t="str">
        <f>_xlfn.XLOOKUP(U711,'Lista Suspensa'!$AA$20:$AA$23,'Lista Suspensa'!$AB$20:$AB$23,"N/A")</f>
        <v>S</v>
      </c>
    </row>
    <row r="712" spans="1:47" ht="12" customHeight="1" x14ac:dyDescent="0.3">
      <c r="A712" s="87" t="s">
        <v>47</v>
      </c>
      <c r="B712" s="88">
        <v>46104</v>
      </c>
      <c r="C712" s="89" t="s">
        <v>48</v>
      </c>
      <c r="D712" s="89" t="s">
        <v>49</v>
      </c>
      <c r="E712" s="189">
        <v>94727288</v>
      </c>
      <c r="F712" s="182" t="s">
        <v>2122</v>
      </c>
      <c r="G712" s="90">
        <v>48364310852</v>
      </c>
      <c r="H712" s="91">
        <v>36319</v>
      </c>
      <c r="I712" s="89"/>
      <c r="J712" s="89" t="s">
        <v>51</v>
      </c>
      <c r="K712" s="89" t="s">
        <v>52</v>
      </c>
      <c r="L712" s="89" t="s">
        <v>53</v>
      </c>
      <c r="M712" s="89" t="s">
        <v>2123</v>
      </c>
      <c r="N712" s="89" t="s">
        <v>137</v>
      </c>
      <c r="O712" s="92" t="s">
        <v>2124</v>
      </c>
      <c r="P712" s="93" t="s">
        <v>57</v>
      </c>
      <c r="Q712" s="110" t="s">
        <v>58</v>
      </c>
      <c r="R712" s="94">
        <v>46146</v>
      </c>
      <c r="S712" s="95"/>
      <c r="T712" s="95" t="s">
        <v>59</v>
      </c>
      <c r="U712" s="95" t="s">
        <v>60</v>
      </c>
      <c r="V712" s="91">
        <v>46146</v>
      </c>
      <c r="W712" s="91" t="s">
        <v>432</v>
      </c>
      <c r="X712" s="91" t="s">
        <v>432</v>
      </c>
      <c r="Y712" s="96"/>
      <c r="Z712" s="89" t="s">
        <v>62</v>
      </c>
      <c r="AA712" s="95"/>
      <c r="AB712" s="95" t="s">
        <v>63</v>
      </c>
      <c r="AC712" s="95" t="s">
        <v>63</v>
      </c>
      <c r="AD712" s="95" t="s">
        <v>63</v>
      </c>
      <c r="AE712" s="95" t="s">
        <v>63</v>
      </c>
      <c r="AF712" s="95" t="s">
        <v>63</v>
      </c>
      <c r="AG712" s="194"/>
      <c r="AH712" s="95" t="s">
        <v>63</v>
      </c>
      <c r="AI712" s="97"/>
      <c r="AJ712" s="97" t="s">
        <v>65</v>
      </c>
      <c r="AK712" s="97" t="s">
        <v>66</v>
      </c>
      <c r="AL712" s="45" t="s">
        <v>67</v>
      </c>
      <c r="AM712" s="160" t="str">
        <f>MONTH(B712)&amp;"/"&amp;YEAR(B712)</f>
        <v>3/2026</v>
      </c>
      <c r="AN712" s="45">
        <f>WEEKNUM(B712)-WEEKNUM(EOMONTH(B712,-1)+1)+1</f>
        <v>4</v>
      </c>
      <c r="AO712" s="45" t="str">
        <f>MONTH(R712)&amp;"/"&amp;YEAR(R712)</f>
        <v>5/2026</v>
      </c>
      <c r="AP712" s="45">
        <f>WEEKNUM(R712)-WEEKNUM(EOMONTH(R712,-1)+1)+1</f>
        <v>2</v>
      </c>
      <c r="AQ712" s="45">
        <f>IF(AU712="S",IF(Q712="1. Aceitou o programa",R712-B712,0),0)</f>
        <v>42</v>
      </c>
      <c r="AR712" s="45">
        <f>IF(AU712="S",IF(AND(S712&lt;&gt;"",R712&lt;&gt;""),S712-R712,0),0)</f>
        <v>0</v>
      </c>
      <c r="AS712" s="45">
        <f>IF(AU712="S",IF(Q712="1. Aceitou o programa",IF(OR(X712="Não se Aplica",X712=""),IF(OR(W712="Não se Aplica",W712=""),0,W712-V712),AVERAGE(X712-W712,W712-V712)),0),0)</f>
        <v>0</v>
      </c>
      <c r="AT712" s="45">
        <f>IF(AU712="S",IF(AND(Q712="1. Aceitou o programa",AB712="Realizada"),IFERROR(IF(AA712="",0,AA712-R712),0),0),0)</f>
        <v>0</v>
      </c>
      <c r="AU712" s="45" t="str">
        <f>_xlfn.XLOOKUP(U712,'Lista Suspensa'!$AA$20:$AA$23,'Lista Suspensa'!$AB$20:$AB$23,"N/A")</f>
        <v>S</v>
      </c>
    </row>
    <row r="713" spans="1:47" ht="12" customHeight="1" x14ac:dyDescent="0.3">
      <c r="A713" s="87" t="s">
        <v>47</v>
      </c>
      <c r="B713" s="88">
        <v>46104</v>
      </c>
      <c r="C713" s="89" t="s">
        <v>48</v>
      </c>
      <c r="D713" s="89" t="s">
        <v>49</v>
      </c>
      <c r="E713" s="189">
        <v>95526077</v>
      </c>
      <c r="F713" s="182" t="s">
        <v>2125</v>
      </c>
      <c r="G713" s="90">
        <v>9404243710</v>
      </c>
      <c r="H713" s="91">
        <v>29942</v>
      </c>
      <c r="I713" s="89"/>
      <c r="J713" s="89" t="s">
        <v>84</v>
      </c>
      <c r="K713" s="89" t="s">
        <v>76</v>
      </c>
      <c r="L713" s="89" t="s">
        <v>233</v>
      </c>
      <c r="M713" s="89" t="s">
        <v>732</v>
      </c>
      <c r="N713" s="89" t="s">
        <v>344</v>
      </c>
      <c r="O713" s="92" t="s">
        <v>2126</v>
      </c>
      <c r="P713" s="93" t="s">
        <v>57</v>
      </c>
      <c r="Q713" s="110" t="s">
        <v>58</v>
      </c>
      <c r="R713" s="94">
        <v>46146</v>
      </c>
      <c r="S713" s="95"/>
      <c r="T713" s="95" t="s">
        <v>59</v>
      </c>
      <c r="U713" s="95" t="s">
        <v>60</v>
      </c>
      <c r="V713" s="91">
        <v>46146</v>
      </c>
      <c r="W713" s="91" t="s">
        <v>432</v>
      </c>
      <c r="X713" s="91" t="s">
        <v>432</v>
      </c>
      <c r="Y713" s="96"/>
      <c r="Z713" s="89" t="s">
        <v>62</v>
      </c>
      <c r="AA713" s="95"/>
      <c r="AB713" s="95" t="s">
        <v>63</v>
      </c>
      <c r="AC713" s="95" t="s">
        <v>63</v>
      </c>
      <c r="AD713" s="95" t="s">
        <v>63</v>
      </c>
      <c r="AE713" s="95" t="s">
        <v>63</v>
      </c>
      <c r="AF713" s="95" t="s">
        <v>63</v>
      </c>
      <c r="AG713" s="194"/>
      <c r="AH713" s="95" t="s">
        <v>63</v>
      </c>
      <c r="AI713" s="97"/>
      <c r="AJ713" s="97" t="s">
        <v>65</v>
      </c>
      <c r="AK713" s="97" t="s">
        <v>66</v>
      </c>
      <c r="AL713" s="45" t="s">
        <v>67</v>
      </c>
      <c r="AM713" s="160" t="str">
        <f>MONTH(B713)&amp;"/"&amp;YEAR(B713)</f>
        <v>3/2026</v>
      </c>
      <c r="AN713" s="45">
        <f>WEEKNUM(B713)-WEEKNUM(EOMONTH(B713,-1)+1)+1</f>
        <v>4</v>
      </c>
      <c r="AO713" s="45" t="str">
        <f>MONTH(R713)&amp;"/"&amp;YEAR(R713)</f>
        <v>5/2026</v>
      </c>
      <c r="AP713" s="45">
        <f>WEEKNUM(R713)-WEEKNUM(EOMONTH(R713,-1)+1)+1</f>
        <v>2</v>
      </c>
      <c r="AQ713" s="45">
        <f>IF(AU713="S",IF(Q713="1. Aceitou o programa",R713-B713,0),0)</f>
        <v>42</v>
      </c>
      <c r="AR713" s="45">
        <f>IF(AU713="S",IF(AND(S713&lt;&gt;"",R713&lt;&gt;""),S713-R713,0),0)</f>
        <v>0</v>
      </c>
      <c r="AS713" s="45">
        <f>IF(AU713="S",IF(Q713="1. Aceitou o programa",IF(OR(X713="Não se Aplica",X713=""),IF(OR(W713="Não se Aplica",W713=""),0,W713-V713),AVERAGE(X713-W713,W713-V713)),0),0)</f>
        <v>0</v>
      </c>
      <c r="AT713" s="45">
        <f>IF(AU713="S",IF(AND(Q713="1. Aceitou o programa",AB713="Realizada"),IFERROR(IF(AA713="",0,AA713-R713),0),0),0)</f>
        <v>0</v>
      </c>
      <c r="AU713" s="45" t="str">
        <f>_xlfn.XLOOKUP(U713,'Lista Suspensa'!$AA$20:$AA$23,'Lista Suspensa'!$AB$20:$AB$23,"N/A")</f>
        <v>S</v>
      </c>
    </row>
    <row r="714" spans="1:47" ht="12" customHeight="1" x14ac:dyDescent="0.3">
      <c r="A714" s="87" t="s">
        <v>47</v>
      </c>
      <c r="B714" s="88">
        <v>46104</v>
      </c>
      <c r="C714" s="89" t="s">
        <v>48</v>
      </c>
      <c r="D714" s="89" t="s">
        <v>49</v>
      </c>
      <c r="E714" s="189">
        <v>94505386</v>
      </c>
      <c r="F714" s="182" t="s">
        <v>2127</v>
      </c>
      <c r="G714" s="90">
        <v>19858258801</v>
      </c>
      <c r="H714" s="91">
        <v>28072</v>
      </c>
      <c r="I714" s="89"/>
      <c r="J714" s="89" t="s">
        <v>51</v>
      </c>
      <c r="K714" s="89" t="s">
        <v>52</v>
      </c>
      <c r="L714" s="89" t="s">
        <v>410</v>
      </c>
      <c r="M714" s="89" t="s">
        <v>2128</v>
      </c>
      <c r="N714" s="89" t="s">
        <v>291</v>
      </c>
      <c r="O714" s="92" t="s">
        <v>2129</v>
      </c>
      <c r="P714" s="93" t="s">
        <v>57</v>
      </c>
      <c r="Q714" s="110" t="s">
        <v>58</v>
      </c>
      <c r="R714" s="94">
        <v>46146</v>
      </c>
      <c r="S714" s="95"/>
      <c r="T714" s="95" t="s">
        <v>59</v>
      </c>
      <c r="U714" s="95" t="s">
        <v>60</v>
      </c>
      <c r="V714" s="91">
        <v>46146</v>
      </c>
      <c r="W714" s="91" t="s">
        <v>432</v>
      </c>
      <c r="X714" s="91" t="s">
        <v>432</v>
      </c>
      <c r="Y714" s="96"/>
      <c r="Z714" s="89" t="s">
        <v>62</v>
      </c>
      <c r="AA714" s="95"/>
      <c r="AB714" s="95" t="s">
        <v>63</v>
      </c>
      <c r="AC714" s="95" t="s">
        <v>63</v>
      </c>
      <c r="AD714" s="95" t="s">
        <v>63</v>
      </c>
      <c r="AE714" s="95" t="s">
        <v>63</v>
      </c>
      <c r="AF714" s="95" t="s">
        <v>63</v>
      </c>
      <c r="AG714" s="194"/>
      <c r="AH714" s="95" t="s">
        <v>63</v>
      </c>
      <c r="AI714" s="97"/>
      <c r="AJ714" s="97" t="s">
        <v>65</v>
      </c>
      <c r="AK714" s="97" t="s">
        <v>66</v>
      </c>
      <c r="AL714" s="45" t="s">
        <v>67</v>
      </c>
      <c r="AM714" s="160" t="str">
        <f>MONTH(B714)&amp;"/"&amp;YEAR(B714)</f>
        <v>3/2026</v>
      </c>
      <c r="AN714" s="45">
        <f>WEEKNUM(B714)-WEEKNUM(EOMONTH(B714,-1)+1)+1</f>
        <v>4</v>
      </c>
      <c r="AO714" s="45" t="str">
        <f>MONTH(R714)&amp;"/"&amp;YEAR(R714)</f>
        <v>5/2026</v>
      </c>
      <c r="AP714" s="45">
        <f>WEEKNUM(R714)-WEEKNUM(EOMONTH(R714,-1)+1)+1</f>
        <v>2</v>
      </c>
      <c r="AQ714" s="45">
        <f>IF(AU714="S",IF(Q714="1. Aceitou o programa",R714-B714,0),0)</f>
        <v>42</v>
      </c>
      <c r="AR714" s="45">
        <f>IF(AU714="S",IF(AND(S714&lt;&gt;"",R714&lt;&gt;""),S714-R714,0),0)</f>
        <v>0</v>
      </c>
      <c r="AS714" s="45">
        <f>IF(AU714="S",IF(Q714="1. Aceitou o programa",IF(OR(X714="Não se Aplica",X714=""),IF(OR(W714="Não se Aplica",W714=""),0,W714-V714),AVERAGE(X714-W714,W714-V714)),0),0)</f>
        <v>0</v>
      </c>
      <c r="AT714" s="45">
        <f>IF(AU714="S",IF(AND(Q714="1. Aceitou o programa",AB714="Realizada"),IFERROR(IF(AA714="",0,AA714-R714),0),0),0)</f>
        <v>0</v>
      </c>
      <c r="AU714" s="45" t="str">
        <f>_xlfn.XLOOKUP(U714,'Lista Suspensa'!$AA$20:$AA$23,'Lista Suspensa'!$AB$20:$AB$23,"N/A")</f>
        <v>S</v>
      </c>
    </row>
    <row r="715" spans="1:47" ht="12" customHeight="1" x14ac:dyDescent="0.3">
      <c r="A715" s="87" t="s">
        <v>47</v>
      </c>
      <c r="B715" s="88">
        <v>46104</v>
      </c>
      <c r="C715" s="89" t="s">
        <v>48</v>
      </c>
      <c r="D715" s="89" t="s">
        <v>49</v>
      </c>
      <c r="E715" s="189">
        <v>95670713</v>
      </c>
      <c r="F715" s="182" t="s">
        <v>2130</v>
      </c>
      <c r="G715" s="90">
        <v>31940185823</v>
      </c>
      <c r="H715" s="91">
        <v>30462</v>
      </c>
      <c r="I715" s="89"/>
      <c r="J715" s="89" t="s">
        <v>84</v>
      </c>
      <c r="K715" s="89" t="s">
        <v>52</v>
      </c>
      <c r="L715" s="89" t="s">
        <v>1613</v>
      </c>
      <c r="M715" s="89" t="s">
        <v>1580</v>
      </c>
      <c r="N715" s="89" t="s">
        <v>137</v>
      </c>
      <c r="O715" s="92" t="s">
        <v>2131</v>
      </c>
      <c r="P715" s="93" t="s">
        <v>57</v>
      </c>
      <c r="Q715" s="110" t="s">
        <v>58</v>
      </c>
      <c r="R715" s="94">
        <v>46142</v>
      </c>
      <c r="S715" s="95"/>
      <c r="T715" s="95" t="s">
        <v>59</v>
      </c>
      <c r="U715" s="95" t="s">
        <v>60</v>
      </c>
      <c r="V715" s="91">
        <v>46142</v>
      </c>
      <c r="W715" s="91" t="s">
        <v>432</v>
      </c>
      <c r="X715" s="91" t="s">
        <v>432</v>
      </c>
      <c r="Y715" s="96"/>
      <c r="Z715" s="89" t="s">
        <v>62</v>
      </c>
      <c r="AA715" s="95"/>
      <c r="AB715" s="95" t="s">
        <v>63</v>
      </c>
      <c r="AC715" s="95" t="s">
        <v>63</v>
      </c>
      <c r="AD715" s="95" t="s">
        <v>63</v>
      </c>
      <c r="AE715" s="95" t="s">
        <v>63</v>
      </c>
      <c r="AF715" s="95" t="s">
        <v>63</v>
      </c>
      <c r="AG715" s="194"/>
      <c r="AH715" s="95" t="s">
        <v>63</v>
      </c>
      <c r="AI715" s="97"/>
      <c r="AJ715" s="97" t="s">
        <v>65</v>
      </c>
      <c r="AK715" s="97" t="s">
        <v>66</v>
      </c>
      <c r="AL715" s="45" t="s">
        <v>67</v>
      </c>
      <c r="AM715" s="160" t="str">
        <f>MONTH(B715)&amp;"/"&amp;YEAR(B715)</f>
        <v>3/2026</v>
      </c>
      <c r="AN715" s="45">
        <f>WEEKNUM(B715)-WEEKNUM(EOMONTH(B715,-1)+1)+1</f>
        <v>4</v>
      </c>
      <c r="AO715" s="45" t="str">
        <f>MONTH(R715)&amp;"/"&amp;YEAR(R715)</f>
        <v>4/2026</v>
      </c>
      <c r="AP715" s="45">
        <f>WEEKNUM(R715)-WEEKNUM(EOMONTH(R715,-1)+1)+1</f>
        <v>5</v>
      </c>
      <c r="AQ715" s="45">
        <f>IF(AU715="S",IF(Q715="1. Aceitou o programa",R715-B715,0),0)</f>
        <v>38</v>
      </c>
      <c r="AR715" s="45">
        <f>IF(AU715="S",IF(AND(S715&lt;&gt;"",R715&lt;&gt;""),S715-R715,0),0)</f>
        <v>0</v>
      </c>
      <c r="AS715" s="45">
        <f>IF(AU715="S",IF(Q715="1. Aceitou o programa",IF(OR(X715="Não se Aplica",X715=""),IF(OR(W715="Não se Aplica",W715=""),0,W715-V715),AVERAGE(X715-W715,W715-V715)),0),0)</f>
        <v>0</v>
      </c>
      <c r="AT715" s="45">
        <f>IF(AU715="S",IF(AND(Q715="1. Aceitou o programa",AB715="Realizada"),IFERROR(IF(AA715="",0,AA715-R715),0),0),0)</f>
        <v>0</v>
      </c>
      <c r="AU715" s="45" t="str">
        <f>_xlfn.XLOOKUP(U715,'Lista Suspensa'!$AA$20:$AA$23,'Lista Suspensa'!$AB$20:$AB$23,"N/A")</f>
        <v>S</v>
      </c>
    </row>
    <row r="716" spans="1:47" ht="12" customHeight="1" x14ac:dyDescent="0.3">
      <c r="A716" s="87" t="s">
        <v>47</v>
      </c>
      <c r="B716" s="88">
        <v>46104</v>
      </c>
      <c r="C716" s="89" t="s">
        <v>48</v>
      </c>
      <c r="D716" s="89" t="s">
        <v>49</v>
      </c>
      <c r="E716" s="189">
        <v>79575888</v>
      </c>
      <c r="F716" s="182" t="s">
        <v>2132</v>
      </c>
      <c r="G716" s="90">
        <v>84205946791</v>
      </c>
      <c r="H716" s="91">
        <v>24074</v>
      </c>
      <c r="I716" s="89"/>
      <c r="J716" s="89" t="s">
        <v>84</v>
      </c>
      <c r="K716" s="89" t="s">
        <v>76</v>
      </c>
      <c r="L716" s="89" t="s">
        <v>95</v>
      </c>
      <c r="M716" s="89" t="s">
        <v>334</v>
      </c>
      <c r="N716" s="89" t="s">
        <v>87</v>
      </c>
      <c r="O716" s="92" t="s">
        <v>2133</v>
      </c>
      <c r="P716" s="93" t="s">
        <v>57</v>
      </c>
      <c r="Q716" s="110" t="s">
        <v>58</v>
      </c>
      <c r="R716" s="94">
        <v>46146</v>
      </c>
      <c r="S716" s="95"/>
      <c r="T716" s="95" t="s">
        <v>59</v>
      </c>
      <c r="U716" s="95" t="s">
        <v>60</v>
      </c>
      <c r="V716" s="91">
        <v>46146</v>
      </c>
      <c r="W716" s="91" t="s">
        <v>432</v>
      </c>
      <c r="X716" s="91" t="s">
        <v>432</v>
      </c>
      <c r="Y716" s="96"/>
      <c r="Z716" s="89" t="s">
        <v>62</v>
      </c>
      <c r="AA716" s="95"/>
      <c r="AB716" s="95" t="s">
        <v>63</v>
      </c>
      <c r="AC716" s="95" t="s">
        <v>63</v>
      </c>
      <c r="AD716" s="95" t="s">
        <v>63</v>
      </c>
      <c r="AE716" s="95" t="s">
        <v>63</v>
      </c>
      <c r="AF716" s="95" t="s">
        <v>63</v>
      </c>
      <c r="AG716" s="194"/>
      <c r="AH716" s="95" t="s">
        <v>63</v>
      </c>
      <c r="AI716" s="97"/>
      <c r="AJ716" s="97" t="s">
        <v>65</v>
      </c>
      <c r="AK716" s="97" t="s">
        <v>66</v>
      </c>
      <c r="AL716" s="45" t="s">
        <v>67</v>
      </c>
      <c r="AM716" s="160" t="str">
        <f>MONTH(B716)&amp;"/"&amp;YEAR(B716)</f>
        <v>3/2026</v>
      </c>
      <c r="AN716" s="45">
        <f>WEEKNUM(B716)-WEEKNUM(EOMONTH(B716,-1)+1)+1</f>
        <v>4</v>
      </c>
      <c r="AO716" s="45" t="str">
        <f>MONTH(R716)&amp;"/"&amp;YEAR(R716)</f>
        <v>5/2026</v>
      </c>
      <c r="AP716" s="45">
        <f>WEEKNUM(R716)-WEEKNUM(EOMONTH(R716,-1)+1)+1</f>
        <v>2</v>
      </c>
      <c r="AQ716" s="45">
        <f>IF(AU716="S",IF(Q716="1. Aceitou o programa",R716-B716,0),0)</f>
        <v>42</v>
      </c>
      <c r="AR716" s="45">
        <f>IF(AU716="S",IF(AND(S716&lt;&gt;"",R716&lt;&gt;""),S716-R716,0),0)</f>
        <v>0</v>
      </c>
      <c r="AS716" s="45">
        <f>IF(AU716="S",IF(Q716="1. Aceitou o programa",IF(OR(X716="Não se Aplica",X716=""),IF(OR(W716="Não se Aplica",W716=""),0,W716-V716),AVERAGE(X716-W716,W716-V716)),0),0)</f>
        <v>0</v>
      </c>
      <c r="AT716" s="45">
        <f>IF(AU716="S",IF(AND(Q716="1. Aceitou o programa",AB716="Realizada"),IFERROR(IF(AA716="",0,AA716-R716),0),0),0)</f>
        <v>0</v>
      </c>
      <c r="AU716" s="45" t="str">
        <f>_xlfn.XLOOKUP(U716,'Lista Suspensa'!$AA$20:$AA$23,'Lista Suspensa'!$AB$20:$AB$23,"N/A")</f>
        <v>S</v>
      </c>
    </row>
    <row r="717" spans="1:47" ht="12" customHeight="1" x14ac:dyDescent="0.3">
      <c r="A717" s="87" t="s">
        <v>47</v>
      </c>
      <c r="B717" s="88">
        <v>46104</v>
      </c>
      <c r="C717" s="89" t="s">
        <v>48</v>
      </c>
      <c r="D717" s="89" t="s">
        <v>49</v>
      </c>
      <c r="E717" s="189">
        <v>95530006</v>
      </c>
      <c r="F717" s="182" t="s">
        <v>2134</v>
      </c>
      <c r="G717" s="90">
        <v>4872577310</v>
      </c>
      <c r="H717" s="91">
        <v>32814</v>
      </c>
      <c r="I717" s="89"/>
      <c r="J717" s="89" t="s">
        <v>84</v>
      </c>
      <c r="K717" s="89" t="s">
        <v>52</v>
      </c>
      <c r="L717" s="89" t="s">
        <v>85</v>
      </c>
      <c r="M717" s="89" t="s">
        <v>2135</v>
      </c>
      <c r="N717" s="89" t="s">
        <v>150</v>
      </c>
      <c r="O717" s="92" t="s">
        <v>2136</v>
      </c>
      <c r="P717" s="93" t="s">
        <v>57</v>
      </c>
      <c r="Q717" s="110" t="s">
        <v>58</v>
      </c>
      <c r="R717" s="94">
        <v>46146</v>
      </c>
      <c r="S717" s="95"/>
      <c r="T717" s="95" t="s">
        <v>59</v>
      </c>
      <c r="U717" s="95" t="s">
        <v>60</v>
      </c>
      <c r="V717" s="91">
        <v>46146</v>
      </c>
      <c r="W717" s="91" t="s">
        <v>432</v>
      </c>
      <c r="X717" s="91" t="s">
        <v>432</v>
      </c>
      <c r="Y717" s="96"/>
      <c r="Z717" s="89" t="s">
        <v>62</v>
      </c>
      <c r="AA717" s="95"/>
      <c r="AB717" s="95" t="s">
        <v>63</v>
      </c>
      <c r="AC717" s="95" t="s">
        <v>63</v>
      </c>
      <c r="AD717" s="95" t="s">
        <v>63</v>
      </c>
      <c r="AE717" s="95" t="s">
        <v>63</v>
      </c>
      <c r="AF717" s="95" t="s">
        <v>63</v>
      </c>
      <c r="AG717" s="194"/>
      <c r="AH717" s="95" t="s">
        <v>63</v>
      </c>
      <c r="AI717" s="97"/>
      <c r="AJ717" s="97" t="s">
        <v>65</v>
      </c>
      <c r="AK717" s="97" t="s">
        <v>66</v>
      </c>
      <c r="AL717" s="45" t="s">
        <v>67</v>
      </c>
      <c r="AM717" s="160" t="str">
        <f>MONTH(B717)&amp;"/"&amp;YEAR(B717)</f>
        <v>3/2026</v>
      </c>
      <c r="AN717" s="45">
        <f>WEEKNUM(B717)-WEEKNUM(EOMONTH(B717,-1)+1)+1</f>
        <v>4</v>
      </c>
      <c r="AO717" s="45" t="str">
        <f>MONTH(R717)&amp;"/"&amp;YEAR(R717)</f>
        <v>5/2026</v>
      </c>
      <c r="AP717" s="45">
        <f>WEEKNUM(R717)-WEEKNUM(EOMONTH(R717,-1)+1)+1</f>
        <v>2</v>
      </c>
      <c r="AQ717" s="45">
        <f>IF(AU717="S",IF(Q717="1. Aceitou o programa",R717-B717,0),0)</f>
        <v>42</v>
      </c>
      <c r="AR717" s="45">
        <f>IF(AU717="S",IF(AND(S717&lt;&gt;"",R717&lt;&gt;""),S717-R717,0),0)</f>
        <v>0</v>
      </c>
      <c r="AS717" s="45">
        <f>IF(AU717="S",IF(Q717="1. Aceitou o programa",IF(OR(X717="Não se Aplica",X717=""),IF(OR(W717="Não se Aplica",W717=""),0,W717-V717),AVERAGE(X717-W717,W717-V717)),0),0)</f>
        <v>0</v>
      </c>
      <c r="AT717" s="45">
        <f>IF(AU717="S",IF(AND(Q717="1. Aceitou o programa",AB717="Realizada"),IFERROR(IF(AA717="",0,AA717-R717),0),0),0)</f>
        <v>0</v>
      </c>
      <c r="AU717" s="45" t="str">
        <f>_xlfn.XLOOKUP(U717,'Lista Suspensa'!$AA$20:$AA$23,'Lista Suspensa'!$AB$20:$AB$23,"N/A")</f>
        <v>S</v>
      </c>
    </row>
    <row r="718" spans="1:47" ht="12" customHeight="1" x14ac:dyDescent="0.3">
      <c r="A718" s="87" t="s">
        <v>47</v>
      </c>
      <c r="B718" s="88">
        <v>46104</v>
      </c>
      <c r="C718" s="89" t="s">
        <v>48</v>
      </c>
      <c r="D718" s="89" t="s">
        <v>49</v>
      </c>
      <c r="E718" s="189">
        <v>82868707</v>
      </c>
      <c r="F718" s="182" t="s">
        <v>2137</v>
      </c>
      <c r="G718" s="90">
        <v>11250633788</v>
      </c>
      <c r="H718" s="91">
        <v>32495</v>
      </c>
      <c r="I718" s="89"/>
      <c r="J718" s="89" t="s">
        <v>84</v>
      </c>
      <c r="K718" s="89" t="s">
        <v>76</v>
      </c>
      <c r="L718" s="89" t="s">
        <v>95</v>
      </c>
      <c r="M718" s="89" t="s">
        <v>836</v>
      </c>
      <c r="N718" s="89" t="s">
        <v>71</v>
      </c>
      <c r="O718" s="92" t="s">
        <v>2138</v>
      </c>
      <c r="P718" s="93" t="s">
        <v>57</v>
      </c>
      <c r="Q718" s="110" t="s">
        <v>58</v>
      </c>
      <c r="R718" s="94">
        <v>46146</v>
      </c>
      <c r="S718" s="95"/>
      <c r="T718" s="95" t="s">
        <v>59</v>
      </c>
      <c r="U718" s="95" t="s">
        <v>60</v>
      </c>
      <c r="V718" s="91">
        <v>46146</v>
      </c>
      <c r="W718" s="91" t="s">
        <v>432</v>
      </c>
      <c r="X718" s="91" t="s">
        <v>432</v>
      </c>
      <c r="Y718" s="96"/>
      <c r="Z718" s="89" t="s">
        <v>62</v>
      </c>
      <c r="AA718" s="95"/>
      <c r="AB718" s="95" t="s">
        <v>63</v>
      </c>
      <c r="AC718" s="95" t="s">
        <v>63</v>
      </c>
      <c r="AD718" s="95" t="s">
        <v>63</v>
      </c>
      <c r="AE718" s="95" t="s">
        <v>63</v>
      </c>
      <c r="AF718" s="95" t="s">
        <v>63</v>
      </c>
      <c r="AG718" s="194"/>
      <c r="AH718" s="95" t="s">
        <v>63</v>
      </c>
      <c r="AI718" s="97"/>
      <c r="AJ718" s="97" t="s">
        <v>65</v>
      </c>
      <c r="AK718" s="97" t="s">
        <v>66</v>
      </c>
      <c r="AL718" s="45" t="s">
        <v>67</v>
      </c>
      <c r="AM718" s="160" t="str">
        <f>MONTH(B718)&amp;"/"&amp;YEAR(B718)</f>
        <v>3/2026</v>
      </c>
      <c r="AN718" s="45">
        <f>WEEKNUM(B718)-WEEKNUM(EOMONTH(B718,-1)+1)+1</f>
        <v>4</v>
      </c>
      <c r="AO718" s="45" t="str">
        <f>MONTH(R718)&amp;"/"&amp;YEAR(R718)</f>
        <v>5/2026</v>
      </c>
      <c r="AP718" s="45">
        <f>WEEKNUM(R718)-WEEKNUM(EOMONTH(R718,-1)+1)+1</f>
        <v>2</v>
      </c>
      <c r="AQ718" s="45">
        <f>IF(AU718="S",IF(Q718="1. Aceitou o programa",R718-B718,0),0)</f>
        <v>42</v>
      </c>
      <c r="AR718" s="45">
        <f>IF(AU718="S",IF(AND(S718&lt;&gt;"",R718&lt;&gt;""),S718-R718,0),0)</f>
        <v>0</v>
      </c>
      <c r="AS718" s="45">
        <f>IF(AU718="S",IF(Q718="1. Aceitou o programa",IF(OR(X718="Não se Aplica",X718=""),IF(OR(W718="Não se Aplica",W718=""),0,W718-V718),AVERAGE(X718-W718,W718-V718)),0),0)</f>
        <v>0</v>
      </c>
      <c r="AT718" s="45">
        <f>IF(AU718="S",IF(AND(Q718="1. Aceitou o programa",AB718="Realizada"),IFERROR(IF(AA718="",0,AA718-R718),0),0),0)</f>
        <v>0</v>
      </c>
      <c r="AU718" s="45" t="str">
        <f>_xlfn.XLOOKUP(U718,'Lista Suspensa'!$AA$20:$AA$23,'Lista Suspensa'!$AB$20:$AB$23,"N/A")</f>
        <v>S</v>
      </c>
    </row>
    <row r="719" spans="1:47" ht="12" customHeight="1" x14ac:dyDescent="0.3">
      <c r="A719" s="87" t="s">
        <v>47</v>
      </c>
      <c r="B719" s="88">
        <v>46104</v>
      </c>
      <c r="C719" s="89" t="s">
        <v>48</v>
      </c>
      <c r="D719" s="89" t="s">
        <v>49</v>
      </c>
      <c r="E719" s="189">
        <v>81834116</v>
      </c>
      <c r="F719" s="182" t="s">
        <v>2139</v>
      </c>
      <c r="G719" s="90">
        <v>29141632826</v>
      </c>
      <c r="H719" s="91">
        <v>29119</v>
      </c>
      <c r="I719" s="89"/>
      <c r="J719" s="89" t="s">
        <v>84</v>
      </c>
      <c r="K719" s="89" t="s">
        <v>52</v>
      </c>
      <c r="L719" s="89" t="s">
        <v>85</v>
      </c>
      <c r="M719" s="89" t="s">
        <v>513</v>
      </c>
      <c r="N719" s="89" t="s">
        <v>137</v>
      </c>
      <c r="O719" s="92" t="s">
        <v>2140</v>
      </c>
      <c r="P719" s="93" t="s">
        <v>57</v>
      </c>
      <c r="Q719" s="110" t="s">
        <v>58</v>
      </c>
      <c r="R719" s="94">
        <v>46146</v>
      </c>
      <c r="S719" s="95"/>
      <c r="T719" s="95" t="s">
        <v>59</v>
      </c>
      <c r="U719" s="95" t="s">
        <v>60</v>
      </c>
      <c r="V719" s="91">
        <v>46146</v>
      </c>
      <c r="W719" s="91" t="s">
        <v>432</v>
      </c>
      <c r="X719" s="91" t="s">
        <v>432</v>
      </c>
      <c r="Y719" s="96"/>
      <c r="Z719" s="89" t="s">
        <v>62</v>
      </c>
      <c r="AA719" s="95"/>
      <c r="AB719" s="95" t="s">
        <v>63</v>
      </c>
      <c r="AC719" s="95" t="s">
        <v>63</v>
      </c>
      <c r="AD719" s="95" t="s">
        <v>63</v>
      </c>
      <c r="AE719" s="95" t="s">
        <v>63</v>
      </c>
      <c r="AF719" s="95" t="s">
        <v>63</v>
      </c>
      <c r="AG719" s="194"/>
      <c r="AH719" s="95" t="s">
        <v>63</v>
      </c>
      <c r="AI719" s="97"/>
      <c r="AJ719" s="97" t="s">
        <v>65</v>
      </c>
      <c r="AK719" s="97" t="s">
        <v>66</v>
      </c>
      <c r="AL719" s="45" t="s">
        <v>67</v>
      </c>
      <c r="AM719" s="160" t="str">
        <f>MONTH(B719)&amp;"/"&amp;YEAR(B719)</f>
        <v>3/2026</v>
      </c>
      <c r="AN719" s="45">
        <f>WEEKNUM(B719)-WEEKNUM(EOMONTH(B719,-1)+1)+1</f>
        <v>4</v>
      </c>
      <c r="AO719" s="45" t="str">
        <f>MONTH(R719)&amp;"/"&amp;YEAR(R719)</f>
        <v>5/2026</v>
      </c>
      <c r="AP719" s="45">
        <f>WEEKNUM(R719)-WEEKNUM(EOMONTH(R719,-1)+1)+1</f>
        <v>2</v>
      </c>
      <c r="AQ719" s="45">
        <f>IF(AU719="S",IF(Q719="1. Aceitou o programa",R719-B719,0),0)</f>
        <v>42</v>
      </c>
      <c r="AR719" s="45">
        <f>IF(AU719="S",IF(AND(S719&lt;&gt;"",R719&lt;&gt;""),S719-R719,0),0)</f>
        <v>0</v>
      </c>
      <c r="AS719" s="45">
        <f>IF(AU719="S",IF(Q719="1. Aceitou o programa",IF(OR(X719="Não se Aplica",X719=""),IF(OR(W719="Não se Aplica",W719=""),0,W719-V719),AVERAGE(X719-W719,W719-V719)),0),0)</f>
        <v>0</v>
      </c>
      <c r="AT719" s="45">
        <f>IF(AU719="S",IF(AND(Q719="1. Aceitou o programa",AB719="Realizada"),IFERROR(IF(AA719="",0,AA719-R719),0),0),0)</f>
        <v>0</v>
      </c>
      <c r="AU719" s="45" t="str">
        <f>_xlfn.XLOOKUP(U719,'Lista Suspensa'!$AA$20:$AA$23,'Lista Suspensa'!$AB$20:$AB$23,"N/A")</f>
        <v>S</v>
      </c>
    </row>
    <row r="720" spans="1:47" ht="12" customHeight="1" x14ac:dyDescent="0.3">
      <c r="A720" s="87" t="s">
        <v>47</v>
      </c>
      <c r="B720" s="88">
        <v>46104</v>
      </c>
      <c r="C720" s="89" t="s">
        <v>48</v>
      </c>
      <c r="D720" s="89" t="s">
        <v>49</v>
      </c>
      <c r="E720" s="189">
        <v>84703056</v>
      </c>
      <c r="F720" s="182" t="s">
        <v>2141</v>
      </c>
      <c r="G720" s="90">
        <v>25436638864</v>
      </c>
      <c r="H720" s="91">
        <v>27457</v>
      </c>
      <c r="I720" s="89"/>
      <c r="J720" s="89" t="s">
        <v>51</v>
      </c>
      <c r="K720" s="89" t="s">
        <v>52</v>
      </c>
      <c r="L720" s="89" t="s">
        <v>53</v>
      </c>
      <c r="M720" s="89" t="s">
        <v>1983</v>
      </c>
      <c r="N720" s="89" t="s">
        <v>137</v>
      </c>
      <c r="O720" s="92" t="s">
        <v>2142</v>
      </c>
      <c r="P720" s="93" t="s">
        <v>57</v>
      </c>
      <c r="Q720" s="110" t="s">
        <v>58</v>
      </c>
      <c r="R720" s="94">
        <v>46146</v>
      </c>
      <c r="S720" s="95"/>
      <c r="T720" s="95" t="s">
        <v>59</v>
      </c>
      <c r="U720" s="95" t="s">
        <v>60</v>
      </c>
      <c r="V720" s="91">
        <v>46146</v>
      </c>
      <c r="W720" s="91" t="s">
        <v>432</v>
      </c>
      <c r="X720" s="91" t="s">
        <v>432</v>
      </c>
      <c r="Y720" s="96"/>
      <c r="Z720" s="89" t="s">
        <v>62</v>
      </c>
      <c r="AA720" s="95"/>
      <c r="AB720" s="95" t="s">
        <v>63</v>
      </c>
      <c r="AC720" s="95" t="s">
        <v>63</v>
      </c>
      <c r="AD720" s="95" t="s">
        <v>63</v>
      </c>
      <c r="AE720" s="95" t="s">
        <v>63</v>
      </c>
      <c r="AF720" s="95" t="s">
        <v>63</v>
      </c>
      <c r="AG720" s="194"/>
      <c r="AH720" s="95" t="s">
        <v>63</v>
      </c>
      <c r="AI720" s="97"/>
      <c r="AJ720" s="97" t="s">
        <v>65</v>
      </c>
      <c r="AK720" s="97" t="s">
        <v>66</v>
      </c>
      <c r="AL720" s="45" t="s">
        <v>67</v>
      </c>
      <c r="AM720" s="160" t="str">
        <f>MONTH(B720)&amp;"/"&amp;YEAR(B720)</f>
        <v>3/2026</v>
      </c>
      <c r="AN720" s="45">
        <f>WEEKNUM(B720)-WEEKNUM(EOMONTH(B720,-1)+1)+1</f>
        <v>4</v>
      </c>
      <c r="AO720" s="45" t="str">
        <f>MONTH(R720)&amp;"/"&amp;YEAR(R720)</f>
        <v>5/2026</v>
      </c>
      <c r="AP720" s="45">
        <f>WEEKNUM(R720)-WEEKNUM(EOMONTH(R720,-1)+1)+1</f>
        <v>2</v>
      </c>
      <c r="AQ720" s="45">
        <f>IF(AU720="S",IF(Q720="1. Aceitou o programa",R720-B720,0),0)</f>
        <v>42</v>
      </c>
      <c r="AR720" s="45">
        <f>IF(AU720="S",IF(AND(S720&lt;&gt;"",R720&lt;&gt;""),S720-R720,0),0)</f>
        <v>0</v>
      </c>
      <c r="AS720" s="45">
        <f>IF(AU720="S",IF(Q720="1. Aceitou o programa",IF(OR(X720="Não se Aplica",X720=""),IF(OR(W720="Não se Aplica",W720=""),0,W720-V720),AVERAGE(X720-W720,W720-V720)),0),0)</f>
        <v>0</v>
      </c>
      <c r="AT720" s="45">
        <f>IF(AU720="S",IF(AND(Q720="1. Aceitou o programa",AB720="Realizada"),IFERROR(IF(AA720="",0,AA720-R720),0),0),0)</f>
        <v>0</v>
      </c>
      <c r="AU720" s="45" t="str">
        <f>_xlfn.XLOOKUP(U720,'Lista Suspensa'!$AA$20:$AA$23,'Lista Suspensa'!$AB$20:$AB$23,"N/A")</f>
        <v>S</v>
      </c>
    </row>
    <row r="721" spans="1:47" ht="12" customHeight="1" x14ac:dyDescent="0.3">
      <c r="A721" s="87" t="s">
        <v>47</v>
      </c>
      <c r="B721" s="88">
        <v>46104</v>
      </c>
      <c r="C721" s="89" t="s">
        <v>48</v>
      </c>
      <c r="D721" s="89" t="s">
        <v>49</v>
      </c>
      <c r="E721" s="189">
        <v>92584570</v>
      </c>
      <c r="F721" s="182" t="s">
        <v>2143</v>
      </c>
      <c r="G721" s="90">
        <v>40798615753</v>
      </c>
      <c r="H721" s="91">
        <v>19925</v>
      </c>
      <c r="I721" s="89"/>
      <c r="J721" s="89" t="s">
        <v>84</v>
      </c>
      <c r="K721" s="89" t="s">
        <v>76</v>
      </c>
      <c r="L721" s="89" t="s">
        <v>95</v>
      </c>
      <c r="M721" s="89" t="s">
        <v>438</v>
      </c>
      <c r="N721" s="89" t="s">
        <v>291</v>
      </c>
      <c r="O721" s="92" t="s">
        <v>2144</v>
      </c>
      <c r="P721" s="93" t="s">
        <v>57</v>
      </c>
      <c r="Q721" s="110" t="s">
        <v>58</v>
      </c>
      <c r="R721" s="94">
        <v>46146</v>
      </c>
      <c r="S721" s="95"/>
      <c r="T721" s="95" t="s">
        <v>59</v>
      </c>
      <c r="U721" s="95" t="s">
        <v>60</v>
      </c>
      <c r="V721" s="91">
        <v>46146</v>
      </c>
      <c r="W721" s="91" t="s">
        <v>432</v>
      </c>
      <c r="X721" s="91" t="s">
        <v>432</v>
      </c>
      <c r="Y721" s="96"/>
      <c r="Z721" s="89" t="s">
        <v>62</v>
      </c>
      <c r="AA721" s="95"/>
      <c r="AB721" s="95" t="s">
        <v>63</v>
      </c>
      <c r="AC721" s="95" t="s">
        <v>63</v>
      </c>
      <c r="AD721" s="95" t="s">
        <v>63</v>
      </c>
      <c r="AE721" s="95" t="s">
        <v>63</v>
      </c>
      <c r="AF721" s="95" t="s">
        <v>63</v>
      </c>
      <c r="AG721" s="194"/>
      <c r="AH721" s="95" t="s">
        <v>63</v>
      </c>
      <c r="AI721" s="97"/>
      <c r="AJ721" s="97" t="s">
        <v>65</v>
      </c>
      <c r="AK721" s="97" t="s">
        <v>66</v>
      </c>
      <c r="AL721" s="45" t="s">
        <v>67</v>
      </c>
      <c r="AM721" s="160" t="str">
        <f>MONTH(B721)&amp;"/"&amp;YEAR(B721)</f>
        <v>3/2026</v>
      </c>
      <c r="AN721" s="45">
        <f>WEEKNUM(B721)-WEEKNUM(EOMONTH(B721,-1)+1)+1</f>
        <v>4</v>
      </c>
      <c r="AO721" s="45" t="str">
        <f>MONTH(R721)&amp;"/"&amp;YEAR(R721)</f>
        <v>5/2026</v>
      </c>
      <c r="AP721" s="45">
        <f>WEEKNUM(R721)-WEEKNUM(EOMONTH(R721,-1)+1)+1</f>
        <v>2</v>
      </c>
      <c r="AQ721" s="45">
        <f>IF(AU721="S",IF(Q721="1. Aceitou o programa",R721-B721,0),0)</f>
        <v>42</v>
      </c>
      <c r="AR721" s="45">
        <f>IF(AU721="S",IF(AND(S721&lt;&gt;"",R721&lt;&gt;""),S721-R721,0),0)</f>
        <v>0</v>
      </c>
      <c r="AS721" s="45">
        <f>IF(AU721="S",IF(Q721="1. Aceitou o programa",IF(OR(X721="Não se Aplica",X721=""),IF(OR(W721="Não se Aplica",W721=""),0,W721-V721),AVERAGE(X721-W721,W721-V721)),0),0)</f>
        <v>0</v>
      </c>
      <c r="AT721" s="45">
        <f>IF(AU721="S",IF(AND(Q721="1. Aceitou o programa",AB721="Realizada"),IFERROR(IF(AA721="",0,AA721-R721),0),0),0)</f>
        <v>0</v>
      </c>
      <c r="AU721" s="45" t="str">
        <f>_xlfn.XLOOKUP(U721,'Lista Suspensa'!$AA$20:$AA$23,'Lista Suspensa'!$AB$20:$AB$23,"N/A")</f>
        <v>S</v>
      </c>
    </row>
    <row r="722" spans="1:47" ht="12" customHeight="1" x14ac:dyDescent="0.3">
      <c r="A722" s="87" t="s">
        <v>47</v>
      </c>
      <c r="B722" s="88">
        <v>46104</v>
      </c>
      <c r="C722" s="89" t="s">
        <v>48</v>
      </c>
      <c r="D722" s="89" t="s">
        <v>49</v>
      </c>
      <c r="E722" s="189">
        <v>74613676</v>
      </c>
      <c r="F722" s="182" t="s">
        <v>2145</v>
      </c>
      <c r="G722" s="90">
        <v>4442774803</v>
      </c>
      <c r="H722" s="91">
        <v>22330</v>
      </c>
      <c r="I722" s="89"/>
      <c r="J722" s="89" t="s">
        <v>51</v>
      </c>
      <c r="K722" s="89" t="s">
        <v>52</v>
      </c>
      <c r="L722" s="89" t="s">
        <v>85</v>
      </c>
      <c r="M722" s="89" t="s">
        <v>1810</v>
      </c>
      <c r="N722" s="89" t="s">
        <v>55</v>
      </c>
      <c r="O722" s="92" t="s">
        <v>2146</v>
      </c>
      <c r="P722" s="93" t="s">
        <v>57</v>
      </c>
      <c r="Q722" s="110" t="s">
        <v>58</v>
      </c>
      <c r="R722" s="94">
        <v>46146</v>
      </c>
      <c r="S722" s="95"/>
      <c r="T722" s="95" t="s">
        <v>59</v>
      </c>
      <c r="U722" s="95" t="s">
        <v>60</v>
      </c>
      <c r="V722" s="91">
        <v>46146</v>
      </c>
      <c r="W722" s="91" t="s">
        <v>432</v>
      </c>
      <c r="X722" s="91" t="s">
        <v>432</v>
      </c>
      <c r="Y722" s="96"/>
      <c r="Z722" s="89" t="s">
        <v>62</v>
      </c>
      <c r="AA722" s="95"/>
      <c r="AB722" s="95" t="s">
        <v>63</v>
      </c>
      <c r="AC722" s="95" t="s">
        <v>63</v>
      </c>
      <c r="AD722" s="95" t="s">
        <v>63</v>
      </c>
      <c r="AE722" s="95" t="s">
        <v>63</v>
      </c>
      <c r="AF722" s="95" t="s">
        <v>63</v>
      </c>
      <c r="AG722" s="194"/>
      <c r="AH722" s="95" t="s">
        <v>63</v>
      </c>
      <c r="AI722" s="97"/>
      <c r="AJ722" s="97" t="s">
        <v>65</v>
      </c>
      <c r="AK722" s="97" t="s">
        <v>66</v>
      </c>
      <c r="AL722" s="45" t="s">
        <v>67</v>
      </c>
      <c r="AM722" s="160" t="str">
        <f>MONTH(B722)&amp;"/"&amp;YEAR(B722)</f>
        <v>3/2026</v>
      </c>
      <c r="AN722" s="45">
        <f>WEEKNUM(B722)-WEEKNUM(EOMONTH(B722,-1)+1)+1</f>
        <v>4</v>
      </c>
      <c r="AO722" s="45" t="str">
        <f>MONTH(R722)&amp;"/"&amp;YEAR(R722)</f>
        <v>5/2026</v>
      </c>
      <c r="AP722" s="45">
        <f>WEEKNUM(R722)-WEEKNUM(EOMONTH(R722,-1)+1)+1</f>
        <v>2</v>
      </c>
      <c r="AQ722" s="45">
        <f>IF(AU722="S",IF(Q722="1. Aceitou o programa",R722-B722,0),0)</f>
        <v>42</v>
      </c>
      <c r="AR722" s="45">
        <f>IF(AU722="S",IF(AND(S722&lt;&gt;"",R722&lt;&gt;""),S722-R722,0),0)</f>
        <v>0</v>
      </c>
      <c r="AS722" s="45">
        <f>IF(AU722="S",IF(Q722="1. Aceitou o programa",IF(OR(X722="Não se Aplica",X722=""),IF(OR(W722="Não se Aplica",W722=""),0,W722-V722),AVERAGE(X722-W722,W722-V722)),0),0)</f>
        <v>0</v>
      </c>
      <c r="AT722" s="45">
        <f>IF(AU722="S",IF(AND(Q722="1. Aceitou o programa",AB722="Realizada"),IFERROR(IF(AA722="",0,AA722-R722),0),0),0)</f>
        <v>0</v>
      </c>
      <c r="AU722" s="45" t="str">
        <f>_xlfn.XLOOKUP(U722,'Lista Suspensa'!$AA$20:$AA$23,'Lista Suspensa'!$AB$20:$AB$23,"N/A")</f>
        <v>S</v>
      </c>
    </row>
    <row r="723" spans="1:47" ht="12" customHeight="1" x14ac:dyDescent="0.3">
      <c r="A723" s="87" t="s">
        <v>47</v>
      </c>
      <c r="B723" s="88">
        <v>46104</v>
      </c>
      <c r="C723" s="89" t="s">
        <v>48</v>
      </c>
      <c r="D723" s="89" t="s">
        <v>49</v>
      </c>
      <c r="E723" s="189">
        <v>84807047</v>
      </c>
      <c r="F723" s="182" t="s">
        <v>2147</v>
      </c>
      <c r="G723" s="90">
        <v>59313250772</v>
      </c>
      <c r="H723" s="91">
        <v>20996</v>
      </c>
      <c r="I723" s="89"/>
      <c r="J723" s="89" t="s">
        <v>84</v>
      </c>
      <c r="K723" s="89" t="s">
        <v>76</v>
      </c>
      <c r="L723" s="89" t="s">
        <v>95</v>
      </c>
      <c r="M723" s="89" t="s">
        <v>200</v>
      </c>
      <c r="N723" s="89" t="s">
        <v>449</v>
      </c>
      <c r="O723" s="92" t="s">
        <v>2148</v>
      </c>
      <c r="P723" s="93" t="s">
        <v>57</v>
      </c>
      <c r="Q723" s="110" t="s">
        <v>58</v>
      </c>
      <c r="R723" s="94">
        <v>46146</v>
      </c>
      <c r="S723" s="95"/>
      <c r="T723" s="95" t="s">
        <v>59</v>
      </c>
      <c r="U723" s="95" t="s">
        <v>60</v>
      </c>
      <c r="V723" s="91">
        <v>46146</v>
      </c>
      <c r="W723" s="91" t="s">
        <v>432</v>
      </c>
      <c r="X723" s="91" t="s">
        <v>432</v>
      </c>
      <c r="Y723" s="96"/>
      <c r="Z723" s="89" t="s">
        <v>62</v>
      </c>
      <c r="AA723" s="95"/>
      <c r="AB723" s="95" t="s">
        <v>63</v>
      </c>
      <c r="AC723" s="95" t="s">
        <v>63</v>
      </c>
      <c r="AD723" s="95" t="s">
        <v>63</v>
      </c>
      <c r="AE723" s="95" t="s">
        <v>63</v>
      </c>
      <c r="AF723" s="95" t="s">
        <v>63</v>
      </c>
      <c r="AG723" s="194"/>
      <c r="AH723" s="95" t="s">
        <v>63</v>
      </c>
      <c r="AI723" s="97"/>
      <c r="AJ723" s="97" t="s">
        <v>65</v>
      </c>
      <c r="AK723" s="97" t="s">
        <v>66</v>
      </c>
      <c r="AL723" s="45" t="s">
        <v>67</v>
      </c>
      <c r="AM723" s="160" t="str">
        <f>MONTH(B723)&amp;"/"&amp;YEAR(B723)</f>
        <v>3/2026</v>
      </c>
      <c r="AN723" s="45">
        <f>WEEKNUM(B723)-WEEKNUM(EOMONTH(B723,-1)+1)+1</f>
        <v>4</v>
      </c>
      <c r="AO723" s="45" t="str">
        <f>MONTH(R723)&amp;"/"&amp;YEAR(R723)</f>
        <v>5/2026</v>
      </c>
      <c r="AP723" s="45">
        <f>WEEKNUM(R723)-WEEKNUM(EOMONTH(R723,-1)+1)+1</f>
        <v>2</v>
      </c>
      <c r="AQ723" s="45">
        <f>IF(AU723="S",IF(Q723="1. Aceitou o programa",R723-B723,0),0)</f>
        <v>42</v>
      </c>
      <c r="AR723" s="45">
        <f>IF(AU723="S",IF(AND(S723&lt;&gt;"",R723&lt;&gt;""),S723-R723,0),0)</f>
        <v>0</v>
      </c>
      <c r="AS723" s="45">
        <f>IF(AU723="S",IF(Q723="1. Aceitou o programa",IF(OR(X723="Não se Aplica",X723=""),IF(OR(W723="Não se Aplica",W723=""),0,W723-V723),AVERAGE(X723-W723,W723-V723)),0),0)</f>
        <v>0</v>
      </c>
      <c r="AT723" s="45">
        <f>IF(AU723="S",IF(AND(Q723="1. Aceitou o programa",AB723="Realizada"),IFERROR(IF(AA723="",0,AA723-R723),0),0),0)</f>
        <v>0</v>
      </c>
      <c r="AU723" s="45" t="str">
        <f>_xlfn.XLOOKUP(U723,'Lista Suspensa'!$AA$20:$AA$23,'Lista Suspensa'!$AB$20:$AB$23,"N/A")</f>
        <v>S</v>
      </c>
    </row>
    <row r="724" spans="1:47" ht="12" customHeight="1" x14ac:dyDescent="0.3">
      <c r="A724" s="87" t="s">
        <v>47</v>
      </c>
      <c r="B724" s="88">
        <v>46104</v>
      </c>
      <c r="C724" s="89" t="s">
        <v>48</v>
      </c>
      <c r="D724" s="89" t="s">
        <v>49</v>
      </c>
      <c r="E724" s="189">
        <v>94232325</v>
      </c>
      <c r="F724" s="182" t="s">
        <v>2149</v>
      </c>
      <c r="G724" s="90">
        <v>11939287707</v>
      </c>
      <c r="H724" s="91">
        <v>34173</v>
      </c>
      <c r="I724" s="89"/>
      <c r="J724" s="89" t="s">
        <v>84</v>
      </c>
      <c r="K724" s="89" t="s">
        <v>76</v>
      </c>
      <c r="L724" s="89" t="s">
        <v>95</v>
      </c>
      <c r="M724" s="89" t="s">
        <v>1592</v>
      </c>
      <c r="N724" s="89" t="s">
        <v>97</v>
      </c>
      <c r="O724" s="92" t="s">
        <v>2150</v>
      </c>
      <c r="P724" s="93" t="s">
        <v>57</v>
      </c>
      <c r="Q724" s="110" t="s">
        <v>58</v>
      </c>
      <c r="R724" s="94">
        <v>46146</v>
      </c>
      <c r="S724" s="95"/>
      <c r="T724" s="95" t="s">
        <v>59</v>
      </c>
      <c r="U724" s="95" t="s">
        <v>60</v>
      </c>
      <c r="V724" s="91">
        <v>46146</v>
      </c>
      <c r="W724" s="91" t="s">
        <v>432</v>
      </c>
      <c r="X724" s="91" t="s">
        <v>432</v>
      </c>
      <c r="Y724" s="96"/>
      <c r="Z724" s="89" t="s">
        <v>62</v>
      </c>
      <c r="AA724" s="95"/>
      <c r="AB724" s="95" t="s">
        <v>63</v>
      </c>
      <c r="AC724" s="95" t="s">
        <v>63</v>
      </c>
      <c r="AD724" s="95" t="s">
        <v>63</v>
      </c>
      <c r="AE724" s="95" t="s">
        <v>63</v>
      </c>
      <c r="AF724" s="95" t="s">
        <v>63</v>
      </c>
      <c r="AG724" s="194"/>
      <c r="AH724" s="95" t="s">
        <v>63</v>
      </c>
      <c r="AI724" s="97"/>
      <c r="AJ724" s="97" t="s">
        <v>65</v>
      </c>
      <c r="AK724" s="97" t="s">
        <v>66</v>
      </c>
      <c r="AL724" s="45" t="s">
        <v>67</v>
      </c>
      <c r="AM724" s="160" t="str">
        <f>MONTH(B724)&amp;"/"&amp;YEAR(B724)</f>
        <v>3/2026</v>
      </c>
      <c r="AN724" s="45">
        <f>WEEKNUM(B724)-WEEKNUM(EOMONTH(B724,-1)+1)+1</f>
        <v>4</v>
      </c>
      <c r="AO724" s="45" t="str">
        <f>MONTH(R724)&amp;"/"&amp;YEAR(R724)</f>
        <v>5/2026</v>
      </c>
      <c r="AP724" s="45">
        <f>WEEKNUM(R724)-WEEKNUM(EOMONTH(R724,-1)+1)+1</f>
        <v>2</v>
      </c>
      <c r="AQ724" s="45">
        <f>IF(AU724="S",IF(Q724="1. Aceitou o programa",R724-B724,0),0)</f>
        <v>42</v>
      </c>
      <c r="AR724" s="45">
        <f>IF(AU724="S",IF(AND(S724&lt;&gt;"",R724&lt;&gt;""),S724-R724,0),0)</f>
        <v>0</v>
      </c>
      <c r="AS724" s="45">
        <f>IF(AU724="S",IF(Q724="1. Aceitou o programa",IF(OR(X724="Não se Aplica",X724=""),IF(OR(W724="Não se Aplica",W724=""),0,W724-V724),AVERAGE(X724-W724,W724-V724)),0),0)</f>
        <v>0</v>
      </c>
      <c r="AT724" s="45">
        <f>IF(AU724="S",IF(AND(Q724="1. Aceitou o programa",AB724="Realizada"),IFERROR(IF(AA724="",0,AA724-R724),0),0),0)</f>
        <v>0</v>
      </c>
      <c r="AU724" s="45" t="str">
        <f>_xlfn.XLOOKUP(U724,'Lista Suspensa'!$AA$20:$AA$23,'Lista Suspensa'!$AB$20:$AB$23,"N/A")</f>
        <v>S</v>
      </c>
    </row>
    <row r="725" spans="1:47" ht="12" customHeight="1" x14ac:dyDescent="0.3">
      <c r="A725" s="87" t="s">
        <v>47</v>
      </c>
      <c r="B725" s="88">
        <v>46104</v>
      </c>
      <c r="C725" s="89" t="s">
        <v>48</v>
      </c>
      <c r="D725" s="89" t="s">
        <v>49</v>
      </c>
      <c r="E725" s="189">
        <v>93793142</v>
      </c>
      <c r="F725" s="182" t="s">
        <v>2151</v>
      </c>
      <c r="G725" s="90">
        <v>33853093876</v>
      </c>
      <c r="H725" s="91">
        <v>31386</v>
      </c>
      <c r="I725" s="89"/>
      <c r="J725" s="89" t="s">
        <v>84</v>
      </c>
      <c r="K725" s="89" t="s">
        <v>52</v>
      </c>
      <c r="L725" s="89" t="s">
        <v>85</v>
      </c>
      <c r="M725" s="89" t="s">
        <v>2152</v>
      </c>
      <c r="N725" s="89" t="s">
        <v>137</v>
      </c>
      <c r="O725" s="92" t="s">
        <v>2153</v>
      </c>
      <c r="P725" s="93" t="s">
        <v>57</v>
      </c>
      <c r="Q725" s="110" t="s">
        <v>58</v>
      </c>
      <c r="R725" s="94">
        <v>46146</v>
      </c>
      <c r="S725" s="95"/>
      <c r="T725" s="95" t="s">
        <v>59</v>
      </c>
      <c r="U725" s="95" t="s">
        <v>60</v>
      </c>
      <c r="V725" s="91">
        <v>46146</v>
      </c>
      <c r="W725" s="91" t="s">
        <v>432</v>
      </c>
      <c r="X725" s="91" t="s">
        <v>432</v>
      </c>
      <c r="Y725" s="96"/>
      <c r="Z725" s="89" t="s">
        <v>62</v>
      </c>
      <c r="AA725" s="95"/>
      <c r="AB725" s="95" t="s">
        <v>63</v>
      </c>
      <c r="AC725" s="95" t="s">
        <v>63</v>
      </c>
      <c r="AD725" s="95" t="s">
        <v>63</v>
      </c>
      <c r="AE725" s="95" t="s">
        <v>63</v>
      </c>
      <c r="AF725" s="95" t="s">
        <v>63</v>
      </c>
      <c r="AG725" s="194"/>
      <c r="AH725" s="95" t="s">
        <v>63</v>
      </c>
      <c r="AI725" s="97"/>
      <c r="AJ725" s="97" t="s">
        <v>65</v>
      </c>
      <c r="AK725" s="97" t="s">
        <v>66</v>
      </c>
      <c r="AL725" s="45" t="s">
        <v>67</v>
      </c>
      <c r="AM725" s="160" t="str">
        <f>MONTH(B725)&amp;"/"&amp;YEAR(B725)</f>
        <v>3/2026</v>
      </c>
      <c r="AN725" s="45">
        <f>WEEKNUM(B725)-WEEKNUM(EOMONTH(B725,-1)+1)+1</f>
        <v>4</v>
      </c>
      <c r="AO725" s="45" t="str">
        <f>MONTH(R725)&amp;"/"&amp;YEAR(R725)</f>
        <v>5/2026</v>
      </c>
      <c r="AP725" s="45">
        <f>WEEKNUM(R725)-WEEKNUM(EOMONTH(R725,-1)+1)+1</f>
        <v>2</v>
      </c>
      <c r="AQ725" s="45">
        <f>IF(AU725="S",IF(Q725="1. Aceitou o programa",R725-B725,0),0)</f>
        <v>42</v>
      </c>
      <c r="AR725" s="45">
        <f>IF(AU725="S",IF(AND(S725&lt;&gt;"",R725&lt;&gt;""),S725-R725,0),0)</f>
        <v>0</v>
      </c>
      <c r="AS725" s="45">
        <f>IF(AU725="S",IF(Q725="1. Aceitou o programa",IF(OR(X725="Não se Aplica",X725=""),IF(OR(W725="Não se Aplica",W725=""),0,W725-V725),AVERAGE(X725-W725,W725-V725)),0),0)</f>
        <v>0</v>
      </c>
      <c r="AT725" s="45">
        <f>IF(AU725="S",IF(AND(Q725="1. Aceitou o programa",AB725="Realizada"),IFERROR(IF(AA725="",0,AA725-R725),0),0),0)</f>
        <v>0</v>
      </c>
      <c r="AU725" s="45" t="str">
        <f>_xlfn.XLOOKUP(U725,'Lista Suspensa'!$AA$20:$AA$23,'Lista Suspensa'!$AB$20:$AB$23,"N/A")</f>
        <v>S</v>
      </c>
    </row>
    <row r="726" spans="1:47" ht="12" customHeight="1" x14ac:dyDescent="0.3">
      <c r="A726" s="87" t="s">
        <v>47</v>
      </c>
      <c r="B726" s="88">
        <v>46104</v>
      </c>
      <c r="C726" s="89" t="s">
        <v>48</v>
      </c>
      <c r="D726" s="89" t="s">
        <v>49</v>
      </c>
      <c r="E726" s="189">
        <v>592795594</v>
      </c>
      <c r="F726" s="182" t="s">
        <v>2154</v>
      </c>
      <c r="G726" s="90">
        <v>20076061434</v>
      </c>
      <c r="H726" s="91">
        <v>21032</v>
      </c>
      <c r="I726" s="89"/>
      <c r="J726" s="89" t="s">
        <v>84</v>
      </c>
      <c r="K726" s="89" t="s">
        <v>52</v>
      </c>
      <c r="L726" s="89" t="s">
        <v>53</v>
      </c>
      <c r="M726" s="89" t="s">
        <v>1364</v>
      </c>
      <c r="N726" s="89" t="s">
        <v>159</v>
      </c>
      <c r="O726" s="92" t="s">
        <v>2155</v>
      </c>
      <c r="P726" s="93" t="s">
        <v>57</v>
      </c>
      <c r="Q726" s="110" t="s">
        <v>58</v>
      </c>
      <c r="R726" s="94">
        <v>46146</v>
      </c>
      <c r="S726" s="95"/>
      <c r="T726" s="95" t="s">
        <v>59</v>
      </c>
      <c r="U726" s="95" t="s">
        <v>60</v>
      </c>
      <c r="V726" s="91">
        <v>46146</v>
      </c>
      <c r="W726" s="91" t="s">
        <v>432</v>
      </c>
      <c r="X726" s="91" t="s">
        <v>432</v>
      </c>
      <c r="Y726" s="96"/>
      <c r="Z726" s="89" t="s">
        <v>62</v>
      </c>
      <c r="AA726" s="95"/>
      <c r="AB726" s="95" t="s">
        <v>63</v>
      </c>
      <c r="AC726" s="95" t="s">
        <v>63</v>
      </c>
      <c r="AD726" s="95" t="s">
        <v>63</v>
      </c>
      <c r="AE726" s="95" t="s">
        <v>63</v>
      </c>
      <c r="AF726" s="95" t="s">
        <v>63</v>
      </c>
      <c r="AG726" s="194"/>
      <c r="AH726" s="95" t="s">
        <v>63</v>
      </c>
      <c r="AI726" s="97"/>
      <c r="AJ726" s="97" t="s">
        <v>65</v>
      </c>
      <c r="AK726" s="97" t="s">
        <v>66</v>
      </c>
      <c r="AL726" s="45" t="s">
        <v>67</v>
      </c>
      <c r="AM726" s="160" t="str">
        <f>MONTH(B726)&amp;"/"&amp;YEAR(B726)</f>
        <v>3/2026</v>
      </c>
      <c r="AN726" s="45">
        <f>WEEKNUM(B726)-WEEKNUM(EOMONTH(B726,-1)+1)+1</f>
        <v>4</v>
      </c>
      <c r="AO726" s="45" t="str">
        <f>MONTH(R726)&amp;"/"&amp;YEAR(R726)</f>
        <v>5/2026</v>
      </c>
      <c r="AP726" s="45">
        <f>WEEKNUM(R726)-WEEKNUM(EOMONTH(R726,-1)+1)+1</f>
        <v>2</v>
      </c>
      <c r="AQ726" s="45">
        <f>IF(AU726="S",IF(Q726="1. Aceitou o programa",R726-B726,0),0)</f>
        <v>42</v>
      </c>
      <c r="AR726" s="45">
        <f>IF(AU726="S",IF(AND(S726&lt;&gt;"",R726&lt;&gt;""),S726-R726,0),0)</f>
        <v>0</v>
      </c>
      <c r="AS726" s="45">
        <f>IF(AU726="S",IF(Q726="1. Aceitou o programa",IF(OR(X726="Não se Aplica",X726=""),IF(OR(W726="Não se Aplica",W726=""),0,W726-V726),AVERAGE(X726-W726,W726-V726)),0),0)</f>
        <v>0</v>
      </c>
      <c r="AT726" s="45">
        <f>IF(AU726="S",IF(AND(Q726="1. Aceitou o programa",AB726="Realizada"),IFERROR(IF(AA726="",0,AA726-R726),0),0),0)</f>
        <v>0</v>
      </c>
      <c r="AU726" s="45" t="str">
        <f>_xlfn.XLOOKUP(U726,'Lista Suspensa'!$AA$20:$AA$23,'Lista Suspensa'!$AB$20:$AB$23,"N/A")</f>
        <v>S</v>
      </c>
    </row>
    <row r="727" spans="1:47" ht="12" customHeight="1" x14ac:dyDescent="0.3">
      <c r="A727" s="87" t="s">
        <v>47</v>
      </c>
      <c r="B727" s="88">
        <v>46104</v>
      </c>
      <c r="C727" s="89" t="s">
        <v>48</v>
      </c>
      <c r="D727" s="89" t="s">
        <v>49</v>
      </c>
      <c r="E727" s="189">
        <v>94711211</v>
      </c>
      <c r="F727" s="182" t="s">
        <v>2156</v>
      </c>
      <c r="G727" s="90">
        <v>39684069820</v>
      </c>
      <c r="H727" s="91">
        <v>34791</v>
      </c>
      <c r="I727" s="89"/>
      <c r="J727" s="89" t="s">
        <v>51</v>
      </c>
      <c r="K727" s="89" t="s">
        <v>52</v>
      </c>
      <c r="L727" s="89" t="s">
        <v>53</v>
      </c>
      <c r="M727" s="89" t="s">
        <v>238</v>
      </c>
      <c r="N727" s="89" t="s">
        <v>176</v>
      </c>
      <c r="O727" s="92" t="s">
        <v>2157</v>
      </c>
      <c r="P727" s="93" t="s">
        <v>57</v>
      </c>
      <c r="Q727" s="110" t="s">
        <v>58</v>
      </c>
      <c r="R727" s="94">
        <v>46146</v>
      </c>
      <c r="S727" s="95"/>
      <c r="T727" s="95" t="s">
        <v>59</v>
      </c>
      <c r="U727" s="95" t="s">
        <v>60</v>
      </c>
      <c r="V727" s="91">
        <v>46146</v>
      </c>
      <c r="W727" s="91" t="s">
        <v>432</v>
      </c>
      <c r="X727" s="91" t="s">
        <v>432</v>
      </c>
      <c r="Y727" s="96"/>
      <c r="Z727" s="89" t="s">
        <v>62</v>
      </c>
      <c r="AA727" s="95"/>
      <c r="AB727" s="95" t="s">
        <v>63</v>
      </c>
      <c r="AC727" s="95" t="s">
        <v>63</v>
      </c>
      <c r="AD727" s="95" t="s">
        <v>63</v>
      </c>
      <c r="AE727" s="95" t="s">
        <v>63</v>
      </c>
      <c r="AF727" s="95" t="s">
        <v>63</v>
      </c>
      <c r="AG727" s="194"/>
      <c r="AH727" s="95" t="s">
        <v>63</v>
      </c>
      <c r="AI727" s="97"/>
      <c r="AJ727" s="97" t="s">
        <v>65</v>
      </c>
      <c r="AK727" s="97" t="s">
        <v>66</v>
      </c>
      <c r="AL727" s="45" t="s">
        <v>67</v>
      </c>
      <c r="AM727" s="160" t="str">
        <f>MONTH(B727)&amp;"/"&amp;YEAR(B727)</f>
        <v>3/2026</v>
      </c>
      <c r="AN727" s="45">
        <f>WEEKNUM(B727)-WEEKNUM(EOMONTH(B727,-1)+1)+1</f>
        <v>4</v>
      </c>
      <c r="AO727" s="45" t="str">
        <f>MONTH(R727)&amp;"/"&amp;YEAR(R727)</f>
        <v>5/2026</v>
      </c>
      <c r="AP727" s="45">
        <f>WEEKNUM(R727)-WEEKNUM(EOMONTH(R727,-1)+1)+1</f>
        <v>2</v>
      </c>
      <c r="AQ727" s="45">
        <f>IF(AU727="S",IF(Q727="1. Aceitou o programa",R727-B727,0),0)</f>
        <v>42</v>
      </c>
      <c r="AR727" s="45">
        <f>IF(AU727="S",IF(AND(S727&lt;&gt;"",R727&lt;&gt;""),S727-R727,0),0)</f>
        <v>0</v>
      </c>
      <c r="AS727" s="45">
        <f>IF(AU727="S",IF(Q727="1. Aceitou o programa",IF(OR(X727="Não se Aplica",X727=""),IF(OR(W727="Não se Aplica",W727=""),0,W727-V727),AVERAGE(X727-W727,W727-V727)),0),0)</f>
        <v>0</v>
      </c>
      <c r="AT727" s="45">
        <f>IF(AU727="S",IF(AND(Q727="1. Aceitou o programa",AB727="Realizada"),IFERROR(IF(AA727="",0,AA727-R727),0),0),0)</f>
        <v>0</v>
      </c>
      <c r="AU727" s="45" t="str">
        <f>_xlfn.XLOOKUP(U727,'Lista Suspensa'!$AA$20:$AA$23,'Lista Suspensa'!$AB$20:$AB$23,"N/A")</f>
        <v>S</v>
      </c>
    </row>
    <row r="728" spans="1:47" ht="12" customHeight="1" x14ac:dyDescent="0.3">
      <c r="A728" s="87" t="s">
        <v>47</v>
      </c>
      <c r="B728" s="88">
        <v>46104</v>
      </c>
      <c r="C728" s="89" t="s">
        <v>48</v>
      </c>
      <c r="D728" s="89" t="s">
        <v>49</v>
      </c>
      <c r="E728" s="189">
        <v>92775720</v>
      </c>
      <c r="F728" s="182" t="s">
        <v>2158</v>
      </c>
      <c r="G728" s="90">
        <v>34145431847</v>
      </c>
      <c r="H728" s="91">
        <v>31198</v>
      </c>
      <c r="I728" s="89"/>
      <c r="J728" s="89" t="s">
        <v>51</v>
      </c>
      <c r="K728" s="89" t="s">
        <v>52</v>
      </c>
      <c r="L728" s="89" t="s">
        <v>85</v>
      </c>
      <c r="M728" s="89" t="s">
        <v>2159</v>
      </c>
      <c r="N728" s="89" t="s">
        <v>79</v>
      </c>
      <c r="O728" s="92" t="s">
        <v>2160</v>
      </c>
      <c r="P728" s="93" t="s">
        <v>57</v>
      </c>
      <c r="Q728" s="110" t="s">
        <v>58</v>
      </c>
      <c r="R728" s="94">
        <v>46160</v>
      </c>
      <c r="S728" s="95"/>
      <c r="T728" s="95" t="s">
        <v>59</v>
      </c>
      <c r="U728" s="95" t="s">
        <v>60</v>
      </c>
      <c r="V728" s="91">
        <v>46156</v>
      </c>
      <c r="W728" s="91" t="s">
        <v>432</v>
      </c>
      <c r="X728" s="91" t="s">
        <v>432</v>
      </c>
      <c r="Y728" s="96" t="s">
        <v>356</v>
      </c>
      <c r="Z728" s="89" t="s">
        <v>62</v>
      </c>
      <c r="AA728" s="95"/>
      <c r="AB728" s="95" t="s">
        <v>63</v>
      </c>
      <c r="AC728" s="95" t="s">
        <v>63</v>
      </c>
      <c r="AD728" s="95" t="s">
        <v>63</v>
      </c>
      <c r="AE728" s="95" t="s">
        <v>63</v>
      </c>
      <c r="AF728" s="95" t="s">
        <v>63</v>
      </c>
      <c r="AG728" s="194" t="s">
        <v>2052</v>
      </c>
      <c r="AH728" s="95" t="s">
        <v>63</v>
      </c>
      <c r="AI728" s="97"/>
      <c r="AJ728" s="97" t="s">
        <v>65</v>
      </c>
      <c r="AK728" s="97" t="s">
        <v>66</v>
      </c>
      <c r="AL728" s="45" t="s">
        <v>67</v>
      </c>
      <c r="AM728" s="160" t="str">
        <f>MONTH(B728)&amp;"/"&amp;YEAR(B728)</f>
        <v>3/2026</v>
      </c>
      <c r="AN728" s="45">
        <f>WEEKNUM(B728)-WEEKNUM(EOMONTH(B728,-1)+1)+1</f>
        <v>4</v>
      </c>
      <c r="AO728" s="45" t="str">
        <f>MONTH(R728)&amp;"/"&amp;YEAR(R728)</f>
        <v>5/2026</v>
      </c>
      <c r="AP728" s="45">
        <f>WEEKNUM(R728)-WEEKNUM(EOMONTH(R728,-1)+1)+1</f>
        <v>4</v>
      </c>
      <c r="AQ728" s="45">
        <f>IF(AU728="S",IF(Q728="1. Aceitou o programa",R728-B728,0),0)</f>
        <v>56</v>
      </c>
      <c r="AR728" s="45">
        <f>IF(AU728="S",IF(AND(S728&lt;&gt;"",R728&lt;&gt;""),S728-R728,0),0)</f>
        <v>0</v>
      </c>
      <c r="AS728" s="45">
        <f>IF(AU728="S",IF(Q728="1. Aceitou o programa",IF(OR(X728="Não se Aplica",X728=""),IF(OR(W728="Não se Aplica",W728=""),0,W728-V728),AVERAGE(X728-W728,W728-V728)),0),0)</f>
        <v>0</v>
      </c>
      <c r="AT728" s="45">
        <f>IF(AU728="S",IF(AND(Q728="1. Aceitou o programa",AB728="Realizada"),IFERROR(IF(AA728="",0,AA728-R728),0),0),0)</f>
        <v>0</v>
      </c>
      <c r="AU728" s="45" t="str">
        <f>_xlfn.XLOOKUP(U728,'Lista Suspensa'!$AA$20:$AA$23,'Lista Suspensa'!$AB$20:$AB$23,"N/A")</f>
        <v>S</v>
      </c>
    </row>
    <row r="729" spans="1:47" ht="12" customHeight="1" x14ac:dyDescent="0.3">
      <c r="A729" s="87" t="s">
        <v>47</v>
      </c>
      <c r="B729" s="88">
        <v>46104</v>
      </c>
      <c r="C729" s="89" t="s">
        <v>48</v>
      </c>
      <c r="D729" s="89" t="s">
        <v>49</v>
      </c>
      <c r="E729" s="189">
        <v>81614674</v>
      </c>
      <c r="F729" s="182" t="s">
        <v>2161</v>
      </c>
      <c r="G729" s="90">
        <v>71927620759</v>
      </c>
      <c r="H729" s="91">
        <v>22621</v>
      </c>
      <c r="I729" s="89"/>
      <c r="J729" s="89" t="s">
        <v>84</v>
      </c>
      <c r="K729" s="89" t="s">
        <v>76</v>
      </c>
      <c r="L729" s="89" t="s">
        <v>572</v>
      </c>
      <c r="M729" s="89" t="s">
        <v>2162</v>
      </c>
      <c r="N729" s="89" t="s">
        <v>137</v>
      </c>
      <c r="O729" s="92" t="s">
        <v>2163</v>
      </c>
      <c r="P729" s="93" t="s">
        <v>57</v>
      </c>
      <c r="Q729" s="110" t="s">
        <v>58</v>
      </c>
      <c r="R729" s="94">
        <v>46146</v>
      </c>
      <c r="S729" s="95"/>
      <c r="T729" s="95" t="s">
        <v>59</v>
      </c>
      <c r="U729" s="95" t="s">
        <v>60</v>
      </c>
      <c r="V729" s="91">
        <v>46146</v>
      </c>
      <c r="W729" s="91" t="s">
        <v>432</v>
      </c>
      <c r="X729" s="91" t="s">
        <v>432</v>
      </c>
      <c r="Y729" s="96"/>
      <c r="Z729" s="89" t="s">
        <v>62</v>
      </c>
      <c r="AA729" s="95"/>
      <c r="AB729" s="95" t="s">
        <v>63</v>
      </c>
      <c r="AC729" s="95" t="s">
        <v>63</v>
      </c>
      <c r="AD729" s="95" t="s">
        <v>63</v>
      </c>
      <c r="AE729" s="95" t="s">
        <v>63</v>
      </c>
      <c r="AF729" s="95" t="s">
        <v>63</v>
      </c>
      <c r="AG729" s="194"/>
      <c r="AH729" s="95" t="s">
        <v>63</v>
      </c>
      <c r="AI729" s="97"/>
      <c r="AJ729" s="97" t="s">
        <v>65</v>
      </c>
      <c r="AK729" s="97" t="s">
        <v>66</v>
      </c>
      <c r="AL729" s="45" t="s">
        <v>67</v>
      </c>
      <c r="AM729" s="160" t="str">
        <f>MONTH(B729)&amp;"/"&amp;YEAR(B729)</f>
        <v>3/2026</v>
      </c>
      <c r="AN729" s="45">
        <f>WEEKNUM(B729)-WEEKNUM(EOMONTH(B729,-1)+1)+1</f>
        <v>4</v>
      </c>
      <c r="AO729" s="45" t="str">
        <f>MONTH(R729)&amp;"/"&amp;YEAR(R729)</f>
        <v>5/2026</v>
      </c>
      <c r="AP729" s="45">
        <f>WEEKNUM(R729)-WEEKNUM(EOMONTH(R729,-1)+1)+1</f>
        <v>2</v>
      </c>
      <c r="AQ729" s="45">
        <f>IF(AU729="S",IF(Q729="1. Aceitou o programa",R729-B729,0),0)</f>
        <v>42</v>
      </c>
      <c r="AR729" s="45">
        <f>IF(AU729="S",IF(AND(S729&lt;&gt;"",R729&lt;&gt;""),S729-R729,0),0)</f>
        <v>0</v>
      </c>
      <c r="AS729" s="45">
        <f>IF(AU729="S",IF(Q729="1. Aceitou o programa",IF(OR(X729="Não se Aplica",X729=""),IF(OR(W729="Não se Aplica",W729=""),0,W729-V729),AVERAGE(X729-W729,W729-V729)),0),0)</f>
        <v>0</v>
      </c>
      <c r="AT729" s="45">
        <f>IF(AU729="S",IF(AND(Q729="1. Aceitou o programa",AB729="Realizada"),IFERROR(IF(AA729="",0,AA729-R729),0),0),0)</f>
        <v>0</v>
      </c>
      <c r="AU729" s="45" t="str">
        <f>_xlfn.XLOOKUP(U729,'Lista Suspensa'!$AA$20:$AA$23,'Lista Suspensa'!$AB$20:$AB$23,"N/A")</f>
        <v>S</v>
      </c>
    </row>
    <row r="730" spans="1:47" ht="12" customHeight="1" x14ac:dyDescent="0.3">
      <c r="A730" s="87" t="s">
        <v>47</v>
      </c>
      <c r="B730" s="88">
        <v>46104</v>
      </c>
      <c r="C730" s="89" t="s">
        <v>48</v>
      </c>
      <c r="D730" s="89" t="s">
        <v>49</v>
      </c>
      <c r="E730" s="189">
        <v>758010680</v>
      </c>
      <c r="F730" s="182" t="s">
        <v>2164</v>
      </c>
      <c r="G730" s="90">
        <v>3029807762</v>
      </c>
      <c r="H730" s="91">
        <v>26927</v>
      </c>
      <c r="I730" s="89"/>
      <c r="J730" s="89" t="s">
        <v>51</v>
      </c>
      <c r="K730" s="89" t="s">
        <v>76</v>
      </c>
      <c r="L730" s="89" t="s">
        <v>572</v>
      </c>
      <c r="M730" s="89" t="s">
        <v>2165</v>
      </c>
      <c r="N730" s="89" t="s">
        <v>97</v>
      </c>
      <c r="O730" s="92" t="s">
        <v>2166</v>
      </c>
      <c r="P730" s="93" t="s">
        <v>57</v>
      </c>
      <c r="Q730" s="110" t="s">
        <v>58</v>
      </c>
      <c r="R730" s="94">
        <v>46160</v>
      </c>
      <c r="S730" s="95"/>
      <c r="T730" s="95" t="s">
        <v>59</v>
      </c>
      <c r="U730" s="95" t="s">
        <v>60</v>
      </c>
      <c r="V730" s="91">
        <v>46112</v>
      </c>
      <c r="W730" s="91">
        <v>46160</v>
      </c>
      <c r="X730" s="91"/>
      <c r="Y730" s="96"/>
      <c r="Z730" s="89" t="s">
        <v>62</v>
      </c>
      <c r="AA730" s="95"/>
      <c r="AB730" s="95" t="s">
        <v>63</v>
      </c>
      <c r="AC730" s="95" t="s">
        <v>63</v>
      </c>
      <c r="AD730" s="95" t="s">
        <v>63</v>
      </c>
      <c r="AE730" s="95" t="s">
        <v>63</v>
      </c>
      <c r="AF730" s="95" t="s">
        <v>63</v>
      </c>
      <c r="AG730" s="194"/>
      <c r="AH730" s="95" t="s">
        <v>63</v>
      </c>
      <c r="AI730" s="97"/>
      <c r="AJ730" s="97" t="s">
        <v>65</v>
      </c>
      <c r="AK730" s="97" t="s">
        <v>66</v>
      </c>
      <c r="AL730" s="45" t="s">
        <v>67</v>
      </c>
      <c r="AM730" s="160" t="str">
        <f>MONTH(B730)&amp;"/"&amp;YEAR(B730)</f>
        <v>3/2026</v>
      </c>
      <c r="AN730" s="45">
        <f>WEEKNUM(B730)-WEEKNUM(EOMONTH(B730,-1)+1)+1</f>
        <v>4</v>
      </c>
      <c r="AO730" s="45" t="str">
        <f>MONTH(R730)&amp;"/"&amp;YEAR(R730)</f>
        <v>5/2026</v>
      </c>
      <c r="AP730" s="45">
        <f>WEEKNUM(R730)-WEEKNUM(EOMONTH(R730,-1)+1)+1</f>
        <v>4</v>
      </c>
      <c r="AQ730" s="45">
        <f>IF(AU730="S",IF(Q730="1. Aceitou o programa",R730-B730,0),0)</f>
        <v>56</v>
      </c>
      <c r="AR730" s="45">
        <f>IF(AU730="S",IF(AND(S730&lt;&gt;"",R730&lt;&gt;""),S730-R730,0),0)</f>
        <v>0</v>
      </c>
      <c r="AS730" s="45">
        <f>IF(AU730="S",IF(Q730="1. Aceitou o programa",IF(OR(X730="Não se Aplica",X730=""),IF(OR(W730="Não se Aplica",W730=""),0,W730-V730),AVERAGE(X730-W730,W730-V730)),0),0)</f>
        <v>48</v>
      </c>
      <c r="AT730" s="45">
        <f>IF(AU730="S",IF(AND(Q730="1. Aceitou o programa",AB730="Realizada"),IFERROR(IF(AA730="",0,AA730-R730),0),0),0)</f>
        <v>0</v>
      </c>
      <c r="AU730" s="45" t="str">
        <f>_xlfn.XLOOKUP(U730,'Lista Suspensa'!$AA$20:$AA$23,'Lista Suspensa'!$AB$20:$AB$23,"N/A")</f>
        <v>S</v>
      </c>
    </row>
    <row r="731" spans="1:47" ht="12" customHeight="1" x14ac:dyDescent="0.3">
      <c r="A731" s="87" t="s">
        <v>47</v>
      </c>
      <c r="B731" s="88">
        <v>46104</v>
      </c>
      <c r="C731" s="89" t="s">
        <v>48</v>
      </c>
      <c r="D731" s="89" t="s">
        <v>49</v>
      </c>
      <c r="E731" s="189">
        <v>594075718</v>
      </c>
      <c r="F731" s="182" t="s">
        <v>2167</v>
      </c>
      <c r="G731" s="90">
        <v>28944033803</v>
      </c>
      <c r="H731" s="91">
        <v>29309</v>
      </c>
      <c r="I731" s="89"/>
      <c r="J731" s="89" t="s">
        <v>84</v>
      </c>
      <c r="K731" s="89" t="s">
        <v>52</v>
      </c>
      <c r="L731" s="89" t="s">
        <v>53</v>
      </c>
      <c r="M731" s="89" t="s">
        <v>2168</v>
      </c>
      <c r="N731" s="89" t="s">
        <v>159</v>
      </c>
      <c r="O731" s="92" t="s">
        <v>2169</v>
      </c>
      <c r="P731" s="93" t="s">
        <v>57</v>
      </c>
      <c r="Q731" s="110" t="s">
        <v>58</v>
      </c>
      <c r="R731" s="94">
        <v>46160</v>
      </c>
      <c r="S731" s="95"/>
      <c r="T731" s="95" t="s">
        <v>59</v>
      </c>
      <c r="U731" s="95" t="s">
        <v>60</v>
      </c>
      <c r="V731" s="91">
        <v>46112</v>
      </c>
      <c r="W731" s="91">
        <v>46160</v>
      </c>
      <c r="X731" s="91" t="s">
        <v>432</v>
      </c>
      <c r="Y731" s="96"/>
      <c r="Z731" s="89" t="s">
        <v>62</v>
      </c>
      <c r="AA731" s="95"/>
      <c r="AB731" s="95" t="s">
        <v>63</v>
      </c>
      <c r="AC731" s="95" t="s">
        <v>63</v>
      </c>
      <c r="AD731" s="95" t="s">
        <v>63</v>
      </c>
      <c r="AE731" s="95" t="s">
        <v>63</v>
      </c>
      <c r="AF731" s="95" t="s">
        <v>63</v>
      </c>
      <c r="AG731" s="194" t="s">
        <v>2170</v>
      </c>
      <c r="AH731" s="95" t="s">
        <v>63</v>
      </c>
      <c r="AI731" s="97"/>
      <c r="AJ731" s="97" t="s">
        <v>65</v>
      </c>
      <c r="AK731" s="97" t="s">
        <v>66</v>
      </c>
      <c r="AL731" s="45" t="s">
        <v>67</v>
      </c>
      <c r="AM731" s="160" t="str">
        <f>MONTH(B731)&amp;"/"&amp;YEAR(B731)</f>
        <v>3/2026</v>
      </c>
      <c r="AN731" s="45">
        <f>WEEKNUM(B731)-WEEKNUM(EOMONTH(B731,-1)+1)+1</f>
        <v>4</v>
      </c>
      <c r="AO731" s="45" t="str">
        <f>MONTH(R731)&amp;"/"&amp;YEAR(R731)</f>
        <v>5/2026</v>
      </c>
      <c r="AP731" s="45">
        <f>WEEKNUM(R731)-WEEKNUM(EOMONTH(R731,-1)+1)+1</f>
        <v>4</v>
      </c>
      <c r="AQ731" s="45">
        <f>IF(AU731="S",IF(Q731="1. Aceitou o programa",R731-B731,0),0)</f>
        <v>56</v>
      </c>
      <c r="AR731" s="45">
        <f>IF(AU731="S",IF(AND(S731&lt;&gt;"",R731&lt;&gt;""),S731-R731,0),0)</f>
        <v>0</v>
      </c>
      <c r="AS731" s="45">
        <f>IF(AU731="S",IF(Q731="1. Aceitou o programa",IF(OR(X731="Não se Aplica",X731=""),IF(OR(W731="Não se Aplica",W731=""),0,W731-V731),AVERAGE(X731-W731,W731-V731)),0),0)</f>
        <v>48</v>
      </c>
      <c r="AT731" s="45">
        <f>IF(AU731="S",IF(AND(Q731="1. Aceitou o programa",AB731="Realizada"),IFERROR(IF(AA731="",0,AA731-R731),0),0),0)</f>
        <v>0</v>
      </c>
      <c r="AU731" s="45" t="str">
        <f>_xlfn.XLOOKUP(U731,'Lista Suspensa'!$AA$20:$AA$23,'Lista Suspensa'!$AB$20:$AB$23,"N/A")</f>
        <v>S</v>
      </c>
    </row>
    <row r="732" spans="1:47" ht="12" customHeight="1" x14ac:dyDescent="0.3">
      <c r="A732" s="87" t="s">
        <v>47</v>
      </c>
      <c r="B732" s="88">
        <v>46104</v>
      </c>
      <c r="C732" s="89" t="s">
        <v>48</v>
      </c>
      <c r="D732" s="89" t="s">
        <v>49</v>
      </c>
      <c r="E732" s="189">
        <v>810166275</v>
      </c>
      <c r="F732" s="182" t="s">
        <v>2171</v>
      </c>
      <c r="G732" s="90">
        <v>28590904873</v>
      </c>
      <c r="H732" s="91">
        <v>29546</v>
      </c>
      <c r="I732" s="89"/>
      <c r="J732" s="89" t="s">
        <v>51</v>
      </c>
      <c r="K732" s="89" t="s">
        <v>52</v>
      </c>
      <c r="L732" s="89" t="s">
        <v>85</v>
      </c>
      <c r="M732" s="89" t="s">
        <v>2172</v>
      </c>
      <c r="N732" s="89" t="s">
        <v>97</v>
      </c>
      <c r="O732" s="92" t="s">
        <v>2173</v>
      </c>
      <c r="P732" s="93" t="s">
        <v>57</v>
      </c>
      <c r="Q732" s="110" t="s">
        <v>58</v>
      </c>
      <c r="R732" s="94">
        <v>46160</v>
      </c>
      <c r="S732" s="95"/>
      <c r="T732" s="95" t="s">
        <v>59</v>
      </c>
      <c r="U732" s="95" t="s">
        <v>60</v>
      </c>
      <c r="V732" s="91">
        <v>46112</v>
      </c>
      <c r="W732" s="91">
        <v>46160</v>
      </c>
      <c r="X732" s="91" t="s">
        <v>432</v>
      </c>
      <c r="Y732" s="96"/>
      <c r="Z732" s="89" t="s">
        <v>62</v>
      </c>
      <c r="AA732" s="95"/>
      <c r="AB732" s="95" t="s">
        <v>63</v>
      </c>
      <c r="AC732" s="95" t="s">
        <v>63</v>
      </c>
      <c r="AD732" s="95" t="s">
        <v>63</v>
      </c>
      <c r="AE732" s="95" t="s">
        <v>63</v>
      </c>
      <c r="AF732" s="95" t="s">
        <v>63</v>
      </c>
      <c r="AG732" s="194" t="s">
        <v>261</v>
      </c>
      <c r="AH732" s="95" t="s">
        <v>63</v>
      </c>
      <c r="AI732" s="97"/>
      <c r="AJ732" s="97" t="s">
        <v>65</v>
      </c>
      <c r="AK732" s="97" t="s">
        <v>66</v>
      </c>
      <c r="AL732" s="45" t="s">
        <v>67</v>
      </c>
      <c r="AM732" s="160" t="str">
        <f>MONTH(B732)&amp;"/"&amp;YEAR(B732)</f>
        <v>3/2026</v>
      </c>
      <c r="AN732" s="45">
        <f>WEEKNUM(B732)-WEEKNUM(EOMONTH(B732,-1)+1)+1</f>
        <v>4</v>
      </c>
      <c r="AO732" s="45" t="str">
        <f>MONTH(R732)&amp;"/"&amp;YEAR(R732)</f>
        <v>5/2026</v>
      </c>
      <c r="AP732" s="45">
        <f>WEEKNUM(R732)-WEEKNUM(EOMONTH(R732,-1)+1)+1</f>
        <v>4</v>
      </c>
      <c r="AQ732" s="45">
        <f>IF(AU732="S",IF(Q732="1. Aceitou o programa",R732-B732,0),0)</f>
        <v>56</v>
      </c>
      <c r="AR732" s="45">
        <f>IF(AU732="S",IF(AND(S732&lt;&gt;"",R732&lt;&gt;""),S732-R732,0),0)</f>
        <v>0</v>
      </c>
      <c r="AS732" s="45">
        <f>IF(AU732="S",IF(Q732="1. Aceitou o programa",IF(OR(X732="Não se Aplica",X732=""),IF(OR(W732="Não se Aplica",W732=""),0,W732-V732),AVERAGE(X732-W732,W732-V732)),0),0)</f>
        <v>48</v>
      </c>
      <c r="AT732" s="45">
        <f>IF(AU732="S",IF(AND(Q732="1. Aceitou o programa",AB732="Realizada"),IFERROR(IF(AA732="",0,AA732-R732),0),0),0)</f>
        <v>0</v>
      </c>
      <c r="AU732" s="45" t="str">
        <f>_xlfn.XLOOKUP(U732,'Lista Suspensa'!$AA$20:$AA$23,'Lista Suspensa'!$AB$20:$AB$23,"N/A")</f>
        <v>S</v>
      </c>
    </row>
    <row r="733" spans="1:47" ht="12" customHeight="1" x14ac:dyDescent="0.3">
      <c r="A733" s="87" t="s">
        <v>47</v>
      </c>
      <c r="B733" s="88">
        <v>46104</v>
      </c>
      <c r="C733" s="89" t="s">
        <v>48</v>
      </c>
      <c r="D733" s="89" t="s">
        <v>49</v>
      </c>
      <c r="E733" s="189">
        <v>758509570</v>
      </c>
      <c r="F733" s="182" t="s">
        <v>2174</v>
      </c>
      <c r="G733" s="90">
        <v>93425180797</v>
      </c>
      <c r="H733" s="91">
        <v>17575</v>
      </c>
      <c r="I733" s="89"/>
      <c r="J733" s="89" t="s">
        <v>51</v>
      </c>
      <c r="K733" s="89" t="s">
        <v>76</v>
      </c>
      <c r="L733" s="89" t="s">
        <v>95</v>
      </c>
      <c r="M733" s="89" t="s">
        <v>597</v>
      </c>
      <c r="N733" s="89" t="s">
        <v>97</v>
      </c>
      <c r="O733" s="92" t="s">
        <v>2175</v>
      </c>
      <c r="P733" s="93" t="s">
        <v>57</v>
      </c>
      <c r="Q733" s="110" t="s">
        <v>58</v>
      </c>
      <c r="R733" s="94">
        <v>46160</v>
      </c>
      <c r="S733" s="95"/>
      <c r="T733" s="95" t="s">
        <v>59</v>
      </c>
      <c r="U733" s="95" t="s">
        <v>60</v>
      </c>
      <c r="V733" s="91">
        <v>46112</v>
      </c>
      <c r="W733" s="91">
        <v>46160</v>
      </c>
      <c r="X733" s="91" t="s">
        <v>432</v>
      </c>
      <c r="Y733" s="96"/>
      <c r="Z733" s="89" t="s">
        <v>62</v>
      </c>
      <c r="AA733" s="95"/>
      <c r="AB733" s="95" t="s">
        <v>63</v>
      </c>
      <c r="AC733" s="95" t="s">
        <v>63</v>
      </c>
      <c r="AD733" s="95" t="s">
        <v>63</v>
      </c>
      <c r="AE733" s="95" t="s">
        <v>63</v>
      </c>
      <c r="AF733" s="95" t="s">
        <v>63</v>
      </c>
      <c r="AG733" s="194" t="s">
        <v>99</v>
      </c>
      <c r="AH733" s="95" t="s">
        <v>63</v>
      </c>
      <c r="AI733" s="97"/>
      <c r="AJ733" s="97" t="s">
        <v>65</v>
      </c>
      <c r="AK733" s="97" t="s">
        <v>66</v>
      </c>
      <c r="AL733" s="45" t="s">
        <v>67</v>
      </c>
      <c r="AM733" s="160" t="str">
        <f>MONTH(B733)&amp;"/"&amp;YEAR(B733)</f>
        <v>3/2026</v>
      </c>
      <c r="AN733" s="45">
        <f>WEEKNUM(B733)-WEEKNUM(EOMONTH(B733,-1)+1)+1</f>
        <v>4</v>
      </c>
      <c r="AO733" s="45" t="str">
        <f>MONTH(R733)&amp;"/"&amp;YEAR(R733)</f>
        <v>5/2026</v>
      </c>
      <c r="AP733" s="45">
        <f>WEEKNUM(R733)-WEEKNUM(EOMONTH(R733,-1)+1)+1</f>
        <v>4</v>
      </c>
      <c r="AQ733" s="45">
        <f>IF(AU733="S",IF(Q733="1. Aceitou o programa",R733-B733,0),0)</f>
        <v>56</v>
      </c>
      <c r="AR733" s="45">
        <f>IF(AU733="S",IF(AND(S733&lt;&gt;"",R733&lt;&gt;""),S733-R733,0),0)</f>
        <v>0</v>
      </c>
      <c r="AS733" s="45">
        <f>IF(AU733="S",IF(Q733="1. Aceitou o programa",IF(OR(X733="Não se Aplica",X733=""),IF(OR(W733="Não se Aplica",W733=""),0,W733-V733),AVERAGE(X733-W733,W733-V733)),0),0)</f>
        <v>48</v>
      </c>
      <c r="AT733" s="45">
        <f>IF(AU733="S",IF(AND(Q733="1. Aceitou o programa",AB733="Realizada"),IFERROR(IF(AA733="",0,AA733-R733),0),0),0)</f>
        <v>0</v>
      </c>
      <c r="AU733" s="45" t="str">
        <f>_xlfn.XLOOKUP(U733,'Lista Suspensa'!$AA$20:$AA$23,'Lista Suspensa'!$AB$20:$AB$23,"N/A")</f>
        <v>S</v>
      </c>
    </row>
    <row r="734" spans="1:47" ht="12" customHeight="1" x14ac:dyDescent="0.3">
      <c r="A734" s="87" t="s">
        <v>47</v>
      </c>
      <c r="B734" s="88">
        <v>46104</v>
      </c>
      <c r="C734" s="89" t="s">
        <v>48</v>
      </c>
      <c r="D734" s="89" t="s">
        <v>49</v>
      </c>
      <c r="E734" s="189">
        <v>594113717</v>
      </c>
      <c r="F734" s="182" t="s">
        <v>2176</v>
      </c>
      <c r="G734" s="90">
        <v>48344312825</v>
      </c>
      <c r="H734" s="91">
        <v>40628</v>
      </c>
      <c r="I734" s="89"/>
      <c r="J734" s="89" t="s">
        <v>84</v>
      </c>
      <c r="K734" s="89" t="s">
        <v>52</v>
      </c>
      <c r="L734" s="89" t="s">
        <v>53</v>
      </c>
      <c r="M734" s="89" t="s">
        <v>2177</v>
      </c>
      <c r="N734" s="89" t="s">
        <v>159</v>
      </c>
      <c r="O734" s="92" t="s">
        <v>2178</v>
      </c>
      <c r="P734" s="93" t="s">
        <v>57</v>
      </c>
      <c r="Q734" s="110" t="s">
        <v>58</v>
      </c>
      <c r="R734" s="94">
        <v>46160</v>
      </c>
      <c r="S734" s="95"/>
      <c r="T734" s="95" t="s">
        <v>59</v>
      </c>
      <c r="U734" s="95" t="s">
        <v>60</v>
      </c>
      <c r="V734" s="91">
        <v>46112</v>
      </c>
      <c r="W734" s="91">
        <v>46160</v>
      </c>
      <c r="X734" s="91" t="s">
        <v>432</v>
      </c>
      <c r="Y734" s="96"/>
      <c r="Z734" s="89" t="s">
        <v>62</v>
      </c>
      <c r="AA734" s="95"/>
      <c r="AB734" s="95" t="s">
        <v>63</v>
      </c>
      <c r="AC734" s="95" t="s">
        <v>63</v>
      </c>
      <c r="AD734" s="95" t="s">
        <v>63</v>
      </c>
      <c r="AE734" s="95" t="s">
        <v>63</v>
      </c>
      <c r="AF734" s="95" t="s">
        <v>63</v>
      </c>
      <c r="AG734" s="194" t="s">
        <v>636</v>
      </c>
      <c r="AH734" s="95" t="s">
        <v>63</v>
      </c>
      <c r="AI734" s="97"/>
      <c r="AJ734" s="97" t="s">
        <v>65</v>
      </c>
      <c r="AK734" s="97" t="s">
        <v>66</v>
      </c>
      <c r="AL734" s="45" t="s">
        <v>67</v>
      </c>
      <c r="AM734" s="160" t="str">
        <f>MONTH(B734)&amp;"/"&amp;YEAR(B734)</f>
        <v>3/2026</v>
      </c>
      <c r="AN734" s="45">
        <f>WEEKNUM(B734)-WEEKNUM(EOMONTH(B734,-1)+1)+1</f>
        <v>4</v>
      </c>
      <c r="AO734" s="45" t="str">
        <f>MONTH(R734)&amp;"/"&amp;YEAR(R734)</f>
        <v>5/2026</v>
      </c>
      <c r="AP734" s="45">
        <f>WEEKNUM(R734)-WEEKNUM(EOMONTH(R734,-1)+1)+1</f>
        <v>4</v>
      </c>
      <c r="AQ734" s="45">
        <f>IF(AU734="S",IF(Q734="1. Aceitou o programa",R734-B734,0),0)</f>
        <v>56</v>
      </c>
      <c r="AR734" s="45">
        <f>IF(AU734="S",IF(AND(S734&lt;&gt;"",R734&lt;&gt;""),S734-R734,0),0)</f>
        <v>0</v>
      </c>
      <c r="AS734" s="45">
        <f>IF(AU734="S",IF(Q734="1. Aceitou o programa",IF(OR(X734="Não se Aplica",X734=""),IF(OR(W734="Não se Aplica",W734=""),0,W734-V734),AVERAGE(X734-W734,W734-V734)),0),0)</f>
        <v>48</v>
      </c>
      <c r="AT734" s="45">
        <f>IF(AU734="S",IF(AND(Q734="1. Aceitou o programa",AB734="Realizada"),IFERROR(IF(AA734="",0,AA734-R734),0),0),0)</f>
        <v>0</v>
      </c>
      <c r="AU734" s="45" t="str">
        <f>_xlfn.XLOOKUP(U734,'Lista Suspensa'!$AA$20:$AA$23,'Lista Suspensa'!$AB$20:$AB$23,"N/A")</f>
        <v>S</v>
      </c>
    </row>
    <row r="735" spans="1:47" ht="12" customHeight="1" x14ac:dyDescent="0.3">
      <c r="A735" s="87" t="s">
        <v>47</v>
      </c>
      <c r="B735" s="88">
        <v>46104</v>
      </c>
      <c r="C735" s="89" t="s">
        <v>48</v>
      </c>
      <c r="D735" s="89" t="s">
        <v>49</v>
      </c>
      <c r="E735" s="189">
        <v>594002745</v>
      </c>
      <c r="F735" s="182" t="s">
        <v>2179</v>
      </c>
      <c r="G735" s="90">
        <v>13603390865</v>
      </c>
      <c r="H735" s="91">
        <v>27105</v>
      </c>
      <c r="I735" s="89"/>
      <c r="J735" s="89" t="s">
        <v>51</v>
      </c>
      <c r="K735" s="89" t="s">
        <v>52</v>
      </c>
      <c r="L735" s="89" t="s">
        <v>53</v>
      </c>
      <c r="M735" s="89" t="s">
        <v>957</v>
      </c>
      <c r="N735" s="89" t="s">
        <v>159</v>
      </c>
      <c r="O735" s="92" t="s">
        <v>2180</v>
      </c>
      <c r="P735" s="93" t="s">
        <v>57</v>
      </c>
      <c r="Q735" s="110" t="s">
        <v>58</v>
      </c>
      <c r="R735" s="94">
        <v>46160</v>
      </c>
      <c r="S735" s="95"/>
      <c r="T735" s="95" t="s">
        <v>59</v>
      </c>
      <c r="U735" s="95" t="s">
        <v>60</v>
      </c>
      <c r="V735" s="91">
        <v>46113</v>
      </c>
      <c r="W735" s="91">
        <v>46160</v>
      </c>
      <c r="X735" s="91" t="s">
        <v>432</v>
      </c>
      <c r="Y735" s="96"/>
      <c r="Z735" s="89" t="s">
        <v>62</v>
      </c>
      <c r="AA735" s="95"/>
      <c r="AB735" s="95" t="s">
        <v>63</v>
      </c>
      <c r="AC735" s="95" t="s">
        <v>63</v>
      </c>
      <c r="AD735" s="95" t="s">
        <v>63</v>
      </c>
      <c r="AE735" s="95" t="s">
        <v>63</v>
      </c>
      <c r="AF735" s="95" t="s">
        <v>63</v>
      </c>
      <c r="AG735" s="194" t="s">
        <v>386</v>
      </c>
      <c r="AH735" s="95" t="s">
        <v>63</v>
      </c>
      <c r="AI735" s="97"/>
      <c r="AJ735" s="97" t="s">
        <v>65</v>
      </c>
      <c r="AK735" s="97" t="s">
        <v>66</v>
      </c>
      <c r="AL735" s="45" t="s">
        <v>67</v>
      </c>
      <c r="AM735" s="160" t="str">
        <f>MONTH(B735)&amp;"/"&amp;YEAR(B735)</f>
        <v>3/2026</v>
      </c>
      <c r="AN735" s="45">
        <f>WEEKNUM(B735)-WEEKNUM(EOMONTH(B735,-1)+1)+1</f>
        <v>4</v>
      </c>
      <c r="AO735" s="45" t="str">
        <f>MONTH(R735)&amp;"/"&amp;YEAR(R735)</f>
        <v>5/2026</v>
      </c>
      <c r="AP735" s="45">
        <f>WEEKNUM(R735)-WEEKNUM(EOMONTH(R735,-1)+1)+1</f>
        <v>4</v>
      </c>
      <c r="AQ735" s="45">
        <f>IF(AU735="S",IF(Q735="1. Aceitou o programa",R735-B735,0),0)</f>
        <v>56</v>
      </c>
      <c r="AR735" s="45">
        <f>IF(AU735="S",IF(AND(S735&lt;&gt;"",R735&lt;&gt;""),S735-R735,0),0)</f>
        <v>0</v>
      </c>
      <c r="AS735" s="45">
        <f>IF(AU735="S",IF(Q735="1. Aceitou o programa",IF(OR(X735="Não se Aplica",X735=""),IF(OR(W735="Não se Aplica",W735=""),0,W735-V735),AVERAGE(X735-W735,W735-V735)),0),0)</f>
        <v>47</v>
      </c>
      <c r="AT735" s="45">
        <f>IF(AU735="S",IF(AND(Q735="1. Aceitou o programa",AB735="Realizada"),IFERROR(IF(AA735="",0,AA735-R735),0),0),0)</f>
        <v>0</v>
      </c>
      <c r="AU735" s="45" t="str">
        <f>_xlfn.XLOOKUP(U735,'Lista Suspensa'!$AA$20:$AA$23,'Lista Suspensa'!$AB$20:$AB$23,"N/A")</f>
        <v>S</v>
      </c>
    </row>
    <row r="736" spans="1:47" ht="12" customHeight="1" x14ac:dyDescent="0.3">
      <c r="A736" s="87" t="s">
        <v>47</v>
      </c>
      <c r="B736" s="88">
        <v>46104</v>
      </c>
      <c r="C736" s="89" t="s">
        <v>48</v>
      </c>
      <c r="D736" s="89" t="s">
        <v>49</v>
      </c>
      <c r="E736" s="189">
        <v>840416849</v>
      </c>
      <c r="F736" s="182" t="s">
        <v>2181</v>
      </c>
      <c r="G736" s="90">
        <v>87964295420</v>
      </c>
      <c r="H736" s="91">
        <v>26149</v>
      </c>
      <c r="I736" s="89"/>
      <c r="J736" s="89" t="s">
        <v>51</v>
      </c>
      <c r="K736" s="89" t="s">
        <v>771</v>
      </c>
      <c r="L736" s="89" t="s">
        <v>2182</v>
      </c>
      <c r="M736" s="89" t="s">
        <v>2183</v>
      </c>
      <c r="N736" s="89" t="s">
        <v>55</v>
      </c>
      <c r="O736" s="92" t="s">
        <v>2184</v>
      </c>
      <c r="P736" s="93" t="s">
        <v>57</v>
      </c>
      <c r="Q736" s="110" t="s">
        <v>58</v>
      </c>
      <c r="R736" s="94">
        <v>46160</v>
      </c>
      <c r="S736" s="95"/>
      <c r="T736" s="95" t="s">
        <v>59</v>
      </c>
      <c r="U736" s="95" t="s">
        <v>60</v>
      </c>
      <c r="V736" s="91">
        <v>46113</v>
      </c>
      <c r="W736" s="91">
        <v>46160</v>
      </c>
      <c r="X736" s="91" t="s">
        <v>432</v>
      </c>
      <c r="Y736" s="96"/>
      <c r="Z736" s="89" t="s">
        <v>62</v>
      </c>
      <c r="AA736" s="95"/>
      <c r="AB736" s="95" t="s">
        <v>63</v>
      </c>
      <c r="AC736" s="95" t="s">
        <v>63</v>
      </c>
      <c r="AD736" s="95" t="s">
        <v>63</v>
      </c>
      <c r="AE736" s="95" t="s">
        <v>63</v>
      </c>
      <c r="AF736" s="95" t="s">
        <v>63</v>
      </c>
      <c r="AG736" s="194" t="s">
        <v>2185</v>
      </c>
      <c r="AH736" s="95" t="s">
        <v>63</v>
      </c>
      <c r="AI736" s="97"/>
      <c r="AJ736" s="97" t="s">
        <v>65</v>
      </c>
      <c r="AK736" s="97" t="s">
        <v>66</v>
      </c>
      <c r="AL736" s="45" t="s">
        <v>67</v>
      </c>
      <c r="AM736" s="160" t="str">
        <f>MONTH(B736)&amp;"/"&amp;YEAR(B736)</f>
        <v>3/2026</v>
      </c>
      <c r="AN736" s="45">
        <f>WEEKNUM(B736)-WEEKNUM(EOMONTH(B736,-1)+1)+1</f>
        <v>4</v>
      </c>
      <c r="AO736" s="45" t="str">
        <f>MONTH(R736)&amp;"/"&amp;YEAR(R736)</f>
        <v>5/2026</v>
      </c>
      <c r="AP736" s="45">
        <f>WEEKNUM(R736)-WEEKNUM(EOMONTH(R736,-1)+1)+1</f>
        <v>4</v>
      </c>
      <c r="AQ736" s="45">
        <f>IF(AU736="S",IF(Q736="1. Aceitou o programa",R736-B736,0),0)</f>
        <v>56</v>
      </c>
      <c r="AR736" s="45">
        <f>IF(AU736="S",IF(AND(S736&lt;&gt;"",R736&lt;&gt;""),S736-R736,0),0)</f>
        <v>0</v>
      </c>
      <c r="AS736" s="45">
        <f>IF(AU736="S",IF(Q736="1. Aceitou o programa",IF(OR(X736="Não se Aplica",X736=""),IF(OR(W736="Não se Aplica",W736=""),0,W736-V736),AVERAGE(X736-W736,W736-V736)),0),0)</f>
        <v>47</v>
      </c>
      <c r="AT736" s="45">
        <f>IF(AU736="S",IF(AND(Q736="1. Aceitou o programa",AB736="Realizada"),IFERROR(IF(AA736="",0,AA736-R736),0),0),0)</f>
        <v>0</v>
      </c>
      <c r="AU736" s="45" t="str">
        <f>_xlfn.XLOOKUP(U736,'Lista Suspensa'!$AA$20:$AA$23,'Lista Suspensa'!$AB$20:$AB$23,"N/A")</f>
        <v>S</v>
      </c>
    </row>
    <row r="737" spans="1:47" ht="12" customHeight="1" x14ac:dyDescent="0.3">
      <c r="A737" s="87" t="s">
        <v>47</v>
      </c>
      <c r="B737" s="88">
        <v>46104</v>
      </c>
      <c r="C737" s="89" t="s">
        <v>48</v>
      </c>
      <c r="D737" s="89" t="s">
        <v>49</v>
      </c>
      <c r="E737" s="189">
        <v>223253456</v>
      </c>
      <c r="F737" s="182" t="s">
        <v>2186</v>
      </c>
      <c r="G737" s="90">
        <v>69195927891</v>
      </c>
      <c r="H737" s="91">
        <v>18923</v>
      </c>
      <c r="I737" s="89"/>
      <c r="J737" s="89" t="s">
        <v>51</v>
      </c>
      <c r="K737" s="89" t="s">
        <v>52</v>
      </c>
      <c r="L737" s="89" t="s">
        <v>85</v>
      </c>
      <c r="M737" s="89" t="s">
        <v>2187</v>
      </c>
      <c r="N737" s="89" t="s">
        <v>87</v>
      </c>
      <c r="O737" s="92" t="s">
        <v>2188</v>
      </c>
      <c r="P737" s="93" t="s">
        <v>57</v>
      </c>
      <c r="Q737" s="110" t="s">
        <v>58</v>
      </c>
      <c r="R737" s="94">
        <v>46160</v>
      </c>
      <c r="S737" s="95"/>
      <c r="T737" s="95" t="s">
        <v>59</v>
      </c>
      <c r="U737" s="95" t="s">
        <v>60</v>
      </c>
      <c r="V737" s="91">
        <v>46113</v>
      </c>
      <c r="W737" s="91">
        <v>46160</v>
      </c>
      <c r="X737" s="91" t="s">
        <v>432</v>
      </c>
      <c r="Y737" s="96"/>
      <c r="Z737" s="89" t="s">
        <v>62</v>
      </c>
      <c r="AA737" s="95"/>
      <c r="AB737" s="95" t="s">
        <v>63</v>
      </c>
      <c r="AC737" s="95" t="s">
        <v>63</v>
      </c>
      <c r="AD737" s="95" t="s">
        <v>63</v>
      </c>
      <c r="AE737" s="95" t="s">
        <v>63</v>
      </c>
      <c r="AF737" s="95" t="s">
        <v>63</v>
      </c>
      <c r="AG737" s="194" t="s">
        <v>265</v>
      </c>
      <c r="AH737" s="95" t="s">
        <v>63</v>
      </c>
      <c r="AI737" s="97"/>
      <c r="AJ737" s="97" t="s">
        <v>65</v>
      </c>
      <c r="AK737" s="97" t="s">
        <v>66</v>
      </c>
      <c r="AL737" s="45" t="s">
        <v>67</v>
      </c>
      <c r="AM737" s="160" t="str">
        <f>MONTH(B737)&amp;"/"&amp;YEAR(B737)</f>
        <v>3/2026</v>
      </c>
      <c r="AN737" s="45">
        <f>WEEKNUM(B737)-WEEKNUM(EOMONTH(B737,-1)+1)+1</f>
        <v>4</v>
      </c>
      <c r="AO737" s="45" t="str">
        <f>MONTH(R737)&amp;"/"&amp;YEAR(R737)</f>
        <v>5/2026</v>
      </c>
      <c r="AP737" s="45">
        <f>WEEKNUM(R737)-WEEKNUM(EOMONTH(R737,-1)+1)+1</f>
        <v>4</v>
      </c>
      <c r="AQ737" s="45">
        <f>IF(AU737="S",IF(Q737="1. Aceitou o programa",R737-B737,0),0)</f>
        <v>56</v>
      </c>
      <c r="AR737" s="45">
        <f>IF(AU737="S",IF(AND(S737&lt;&gt;"",R737&lt;&gt;""),S737-R737,0),0)</f>
        <v>0</v>
      </c>
      <c r="AS737" s="45">
        <f>IF(AU737="S",IF(Q737="1. Aceitou o programa",IF(OR(X737="Não se Aplica",X737=""),IF(OR(W737="Não se Aplica",W737=""),0,W737-V737),AVERAGE(X737-W737,W737-V737)),0),0)</f>
        <v>47</v>
      </c>
      <c r="AT737" s="45">
        <f>IF(AU737="S",IF(AND(Q737="1. Aceitou o programa",AB737="Realizada"),IFERROR(IF(AA737="",0,AA737-R737),0),0),0)</f>
        <v>0</v>
      </c>
      <c r="AU737" s="45" t="str">
        <f>_xlfn.XLOOKUP(U737,'Lista Suspensa'!$AA$20:$AA$23,'Lista Suspensa'!$AB$20:$AB$23,"N/A")</f>
        <v>S</v>
      </c>
    </row>
    <row r="738" spans="1:47" ht="12" customHeight="1" x14ac:dyDescent="0.3">
      <c r="A738" s="87" t="s">
        <v>47</v>
      </c>
      <c r="B738" s="88">
        <v>46104</v>
      </c>
      <c r="C738" s="89" t="s">
        <v>48</v>
      </c>
      <c r="D738" s="89" t="s">
        <v>49</v>
      </c>
      <c r="E738" s="189">
        <v>219412413</v>
      </c>
      <c r="F738" s="182" t="s">
        <v>2189</v>
      </c>
      <c r="G738" s="90">
        <v>2914339798</v>
      </c>
      <c r="H738" s="91">
        <v>27295</v>
      </c>
      <c r="I738" s="89"/>
      <c r="J738" s="89" t="s">
        <v>51</v>
      </c>
      <c r="K738" s="89" t="s">
        <v>76</v>
      </c>
      <c r="L738" s="89" t="s">
        <v>95</v>
      </c>
      <c r="M738" s="89" t="s">
        <v>96</v>
      </c>
      <c r="N738" s="89" t="s">
        <v>79</v>
      </c>
      <c r="O738" s="92" t="s">
        <v>2190</v>
      </c>
      <c r="P738" s="93" t="s">
        <v>57</v>
      </c>
      <c r="Q738" s="110" t="s">
        <v>58</v>
      </c>
      <c r="R738" s="94">
        <v>46160</v>
      </c>
      <c r="S738" s="95"/>
      <c r="T738" s="95" t="s">
        <v>59</v>
      </c>
      <c r="U738" s="95" t="s">
        <v>60</v>
      </c>
      <c r="V738" s="91">
        <v>46113</v>
      </c>
      <c r="W738" s="91">
        <v>46160</v>
      </c>
      <c r="X738" s="91" t="s">
        <v>432</v>
      </c>
      <c r="Y738" s="96"/>
      <c r="Z738" s="89" t="s">
        <v>62</v>
      </c>
      <c r="AA738" s="95"/>
      <c r="AB738" s="95" t="s">
        <v>63</v>
      </c>
      <c r="AC738" s="95" t="s">
        <v>63</v>
      </c>
      <c r="AD738" s="95" t="s">
        <v>63</v>
      </c>
      <c r="AE738" s="95" t="s">
        <v>63</v>
      </c>
      <c r="AF738" s="95" t="s">
        <v>63</v>
      </c>
      <c r="AG738" s="194" t="s">
        <v>390</v>
      </c>
      <c r="AH738" s="95" t="s">
        <v>63</v>
      </c>
      <c r="AI738" s="97"/>
      <c r="AJ738" s="97" t="s">
        <v>65</v>
      </c>
      <c r="AK738" s="97" t="s">
        <v>66</v>
      </c>
      <c r="AL738" s="45" t="s">
        <v>67</v>
      </c>
      <c r="AM738" s="160" t="str">
        <f>MONTH(B738)&amp;"/"&amp;YEAR(B738)</f>
        <v>3/2026</v>
      </c>
      <c r="AN738" s="45">
        <f>WEEKNUM(B738)-WEEKNUM(EOMONTH(B738,-1)+1)+1</f>
        <v>4</v>
      </c>
      <c r="AO738" s="45" t="str">
        <f>MONTH(R738)&amp;"/"&amp;YEAR(R738)</f>
        <v>5/2026</v>
      </c>
      <c r="AP738" s="45">
        <f>WEEKNUM(R738)-WEEKNUM(EOMONTH(R738,-1)+1)+1</f>
        <v>4</v>
      </c>
      <c r="AQ738" s="45">
        <f>IF(AU738="S",IF(Q738="1. Aceitou o programa",R738-B738,0),0)</f>
        <v>56</v>
      </c>
      <c r="AR738" s="45">
        <f>IF(AU738="S",IF(AND(S738&lt;&gt;"",R738&lt;&gt;""),S738-R738,0),0)</f>
        <v>0</v>
      </c>
      <c r="AS738" s="45">
        <f>IF(AU738="S",IF(Q738="1. Aceitou o programa",IF(OR(X738="Não se Aplica",X738=""),IF(OR(W738="Não se Aplica",W738=""),0,W738-V738),AVERAGE(X738-W738,W738-V738)),0),0)</f>
        <v>47</v>
      </c>
      <c r="AT738" s="45">
        <f>IF(AU738="S",IF(AND(Q738="1. Aceitou o programa",AB738="Realizada"),IFERROR(IF(AA738="",0,AA738-R738),0),0),0)</f>
        <v>0</v>
      </c>
      <c r="AU738" s="45" t="str">
        <f>_xlfn.XLOOKUP(U738,'Lista Suspensa'!$AA$20:$AA$23,'Lista Suspensa'!$AB$20:$AB$23,"N/A")</f>
        <v>S</v>
      </c>
    </row>
    <row r="739" spans="1:47" ht="12" customHeight="1" x14ac:dyDescent="0.3">
      <c r="A739" s="87" t="s">
        <v>47</v>
      </c>
      <c r="B739" s="88">
        <v>46104</v>
      </c>
      <c r="C739" s="89" t="s">
        <v>48</v>
      </c>
      <c r="D739" s="89" t="s">
        <v>49</v>
      </c>
      <c r="E739" s="189">
        <v>630570884</v>
      </c>
      <c r="F739" s="182" t="s">
        <v>2191</v>
      </c>
      <c r="G739" s="90">
        <v>6051247602</v>
      </c>
      <c r="H739" s="91">
        <v>30751</v>
      </c>
      <c r="I739" s="89"/>
      <c r="J739" s="89" t="s">
        <v>51</v>
      </c>
      <c r="K739" s="89" t="s">
        <v>52</v>
      </c>
      <c r="L739" s="89" t="s">
        <v>85</v>
      </c>
      <c r="M739" s="89" t="s">
        <v>2192</v>
      </c>
      <c r="N739" s="89" t="s">
        <v>55</v>
      </c>
      <c r="O739" s="92" t="s">
        <v>2193</v>
      </c>
      <c r="P739" s="93" t="s">
        <v>57</v>
      </c>
      <c r="Q739" s="110" t="s">
        <v>58</v>
      </c>
      <c r="R739" s="94">
        <v>46160</v>
      </c>
      <c r="S739" s="95"/>
      <c r="T739" s="95" t="s">
        <v>59</v>
      </c>
      <c r="U739" s="95" t="s">
        <v>60</v>
      </c>
      <c r="V739" s="91">
        <v>46113</v>
      </c>
      <c r="W739" s="91">
        <v>46160</v>
      </c>
      <c r="X739" s="91" t="s">
        <v>432</v>
      </c>
      <c r="Y739" s="96"/>
      <c r="Z739" s="89" t="s">
        <v>62</v>
      </c>
      <c r="AA739" s="95"/>
      <c r="AB739" s="95" t="s">
        <v>63</v>
      </c>
      <c r="AC739" s="95" t="s">
        <v>63</v>
      </c>
      <c r="AD739" s="95" t="s">
        <v>63</v>
      </c>
      <c r="AE739" s="95" t="s">
        <v>63</v>
      </c>
      <c r="AF739" s="95" t="s">
        <v>63</v>
      </c>
      <c r="AG739" s="194" t="s">
        <v>261</v>
      </c>
      <c r="AH739" s="95" t="s">
        <v>63</v>
      </c>
      <c r="AI739" s="97"/>
      <c r="AJ739" s="97" t="s">
        <v>65</v>
      </c>
      <c r="AK739" s="97" t="s">
        <v>66</v>
      </c>
      <c r="AL739" s="45" t="s">
        <v>67</v>
      </c>
      <c r="AM739" s="160" t="str">
        <f>MONTH(B739)&amp;"/"&amp;YEAR(B739)</f>
        <v>3/2026</v>
      </c>
      <c r="AN739" s="45">
        <f>WEEKNUM(B739)-WEEKNUM(EOMONTH(B739,-1)+1)+1</f>
        <v>4</v>
      </c>
      <c r="AO739" s="45" t="str">
        <f>MONTH(R739)&amp;"/"&amp;YEAR(R739)</f>
        <v>5/2026</v>
      </c>
      <c r="AP739" s="45">
        <f>WEEKNUM(R739)-WEEKNUM(EOMONTH(R739,-1)+1)+1</f>
        <v>4</v>
      </c>
      <c r="AQ739" s="45">
        <f>IF(AU739="S",IF(Q739="1. Aceitou o programa",R739-B739,0),0)</f>
        <v>56</v>
      </c>
      <c r="AR739" s="45">
        <f>IF(AU739="S",IF(AND(S739&lt;&gt;"",R739&lt;&gt;""),S739-R739,0),0)</f>
        <v>0</v>
      </c>
      <c r="AS739" s="45">
        <f>IF(AU739="S",IF(Q739="1. Aceitou o programa",IF(OR(X739="Não se Aplica",X739=""),IF(OR(W739="Não se Aplica",W739=""),0,W739-V739),AVERAGE(X739-W739,W739-V739)),0),0)</f>
        <v>47</v>
      </c>
      <c r="AT739" s="45">
        <f>IF(AU739="S",IF(AND(Q739="1. Aceitou o programa",AB739="Realizada"),IFERROR(IF(AA739="",0,AA739-R739),0),0),0)</f>
        <v>0</v>
      </c>
      <c r="AU739" s="45" t="str">
        <f>_xlfn.XLOOKUP(U739,'Lista Suspensa'!$AA$20:$AA$23,'Lista Suspensa'!$AB$20:$AB$23,"N/A")</f>
        <v>S</v>
      </c>
    </row>
    <row r="740" spans="1:47" ht="12" customHeight="1" x14ac:dyDescent="0.3">
      <c r="A740" s="87" t="s">
        <v>47</v>
      </c>
      <c r="B740" s="88">
        <v>46104</v>
      </c>
      <c r="C740" s="89" t="s">
        <v>48</v>
      </c>
      <c r="D740" s="89" t="s">
        <v>49</v>
      </c>
      <c r="E740" s="189">
        <v>100030602</v>
      </c>
      <c r="F740" s="182" t="s">
        <v>2194</v>
      </c>
      <c r="G740" s="90">
        <v>16380571841</v>
      </c>
      <c r="H740" s="91">
        <v>27811</v>
      </c>
      <c r="I740" s="89"/>
      <c r="J740" s="89" t="s">
        <v>84</v>
      </c>
      <c r="K740" s="89" t="s">
        <v>52</v>
      </c>
      <c r="L740" s="89" t="s">
        <v>85</v>
      </c>
      <c r="M740" s="89" t="s">
        <v>2195</v>
      </c>
      <c r="N740" s="89" t="s">
        <v>79</v>
      </c>
      <c r="O740" s="92" t="s">
        <v>2196</v>
      </c>
      <c r="P740" s="93" t="s">
        <v>57</v>
      </c>
      <c r="Q740" s="110" t="s">
        <v>58</v>
      </c>
      <c r="R740" s="94">
        <v>46160</v>
      </c>
      <c r="S740" s="95"/>
      <c r="T740" s="95" t="s">
        <v>59</v>
      </c>
      <c r="U740" s="95" t="s">
        <v>60</v>
      </c>
      <c r="V740" s="91">
        <v>46113</v>
      </c>
      <c r="W740" s="91">
        <v>46160</v>
      </c>
      <c r="X740" s="91" t="s">
        <v>432</v>
      </c>
      <c r="Y740" s="96"/>
      <c r="Z740" s="89" t="s">
        <v>62</v>
      </c>
      <c r="AA740" s="95"/>
      <c r="AB740" s="95" t="s">
        <v>63</v>
      </c>
      <c r="AC740" s="95" t="s">
        <v>63</v>
      </c>
      <c r="AD740" s="95" t="s">
        <v>63</v>
      </c>
      <c r="AE740" s="95" t="s">
        <v>63</v>
      </c>
      <c r="AF740" s="95" t="s">
        <v>63</v>
      </c>
      <c r="AG740" s="194" t="s">
        <v>2197</v>
      </c>
      <c r="AH740" s="95" t="s">
        <v>63</v>
      </c>
      <c r="AI740" s="97"/>
      <c r="AJ740" s="97" t="s">
        <v>65</v>
      </c>
      <c r="AK740" s="97" t="s">
        <v>66</v>
      </c>
      <c r="AL740" s="45" t="s">
        <v>67</v>
      </c>
      <c r="AM740" s="160" t="str">
        <f>MONTH(B740)&amp;"/"&amp;YEAR(B740)</f>
        <v>3/2026</v>
      </c>
      <c r="AN740" s="45">
        <f>WEEKNUM(B740)-WEEKNUM(EOMONTH(B740,-1)+1)+1</f>
        <v>4</v>
      </c>
      <c r="AO740" s="45" t="str">
        <f>MONTH(R740)&amp;"/"&amp;YEAR(R740)</f>
        <v>5/2026</v>
      </c>
      <c r="AP740" s="45">
        <f>WEEKNUM(R740)-WEEKNUM(EOMONTH(R740,-1)+1)+1</f>
        <v>4</v>
      </c>
      <c r="AQ740" s="45">
        <f>IF(AU740="S",IF(Q740="1. Aceitou o programa",R740-B740,0),0)</f>
        <v>56</v>
      </c>
      <c r="AR740" s="45">
        <f>IF(AU740="S",IF(AND(S740&lt;&gt;"",R740&lt;&gt;""),S740-R740,0),0)</f>
        <v>0</v>
      </c>
      <c r="AS740" s="45">
        <f>IF(AU740="S",IF(Q740="1. Aceitou o programa",IF(OR(X740="Não se Aplica",X740=""),IF(OR(W740="Não se Aplica",W740=""),0,W740-V740),AVERAGE(X740-W740,W740-V740)),0),0)</f>
        <v>47</v>
      </c>
      <c r="AT740" s="45">
        <f>IF(AU740="S",IF(AND(Q740="1. Aceitou o programa",AB740="Realizada"),IFERROR(IF(AA740="",0,AA740-R740),0),0),0)</f>
        <v>0</v>
      </c>
      <c r="AU740" s="45" t="str">
        <f>_xlfn.XLOOKUP(U740,'Lista Suspensa'!$AA$20:$AA$23,'Lista Suspensa'!$AB$20:$AB$23,"N/A")</f>
        <v>S</v>
      </c>
    </row>
    <row r="741" spans="1:47" ht="12" customHeight="1" x14ac:dyDescent="0.3">
      <c r="A741" s="87" t="s">
        <v>47</v>
      </c>
      <c r="B741" s="88">
        <v>46104</v>
      </c>
      <c r="C741" s="89" t="s">
        <v>48</v>
      </c>
      <c r="D741" s="89" t="s">
        <v>49</v>
      </c>
      <c r="E741" s="189">
        <v>593982711</v>
      </c>
      <c r="F741" s="182" t="s">
        <v>2198</v>
      </c>
      <c r="G741" s="90">
        <v>29969451820</v>
      </c>
      <c r="H741" s="91">
        <v>30122</v>
      </c>
      <c r="I741" s="89"/>
      <c r="J741" s="89" t="s">
        <v>51</v>
      </c>
      <c r="K741" s="89" t="s">
        <v>52</v>
      </c>
      <c r="L741" s="89" t="s">
        <v>53</v>
      </c>
      <c r="M741" s="89" t="s">
        <v>1899</v>
      </c>
      <c r="N741" s="89" t="s">
        <v>159</v>
      </c>
      <c r="O741" s="92" t="s">
        <v>2199</v>
      </c>
      <c r="P741" s="93" t="s">
        <v>57</v>
      </c>
      <c r="Q741" s="110" t="s">
        <v>58</v>
      </c>
      <c r="R741" s="94">
        <v>46160</v>
      </c>
      <c r="S741" s="95"/>
      <c r="T741" s="95" t="s">
        <v>59</v>
      </c>
      <c r="U741" s="95" t="s">
        <v>60</v>
      </c>
      <c r="V741" s="91">
        <v>46114</v>
      </c>
      <c r="W741" s="91">
        <v>46160</v>
      </c>
      <c r="X741" s="91" t="s">
        <v>432</v>
      </c>
      <c r="Y741" s="96"/>
      <c r="Z741" s="89" t="s">
        <v>62</v>
      </c>
      <c r="AA741" s="95"/>
      <c r="AB741" s="95" t="s">
        <v>63</v>
      </c>
      <c r="AC741" s="95" t="s">
        <v>63</v>
      </c>
      <c r="AD741" s="95" t="s">
        <v>63</v>
      </c>
      <c r="AE741" s="95" t="s">
        <v>63</v>
      </c>
      <c r="AF741" s="95" t="s">
        <v>63</v>
      </c>
      <c r="AG741" s="194" t="s">
        <v>2200</v>
      </c>
      <c r="AH741" s="95" t="s">
        <v>63</v>
      </c>
      <c r="AI741" s="97"/>
      <c r="AJ741" s="97" t="s">
        <v>65</v>
      </c>
      <c r="AK741" s="97" t="s">
        <v>66</v>
      </c>
      <c r="AL741" s="45" t="s">
        <v>67</v>
      </c>
      <c r="AM741" s="160" t="str">
        <f>MONTH(B741)&amp;"/"&amp;YEAR(B741)</f>
        <v>3/2026</v>
      </c>
      <c r="AN741" s="45">
        <f>WEEKNUM(B741)-WEEKNUM(EOMONTH(B741,-1)+1)+1</f>
        <v>4</v>
      </c>
      <c r="AO741" s="45" t="str">
        <f>MONTH(R741)&amp;"/"&amp;YEAR(R741)</f>
        <v>5/2026</v>
      </c>
      <c r="AP741" s="45">
        <f>WEEKNUM(R741)-WEEKNUM(EOMONTH(R741,-1)+1)+1</f>
        <v>4</v>
      </c>
      <c r="AQ741" s="45">
        <f>IF(AU741="S",IF(Q741="1. Aceitou o programa",R741-B741,0),0)</f>
        <v>56</v>
      </c>
      <c r="AR741" s="45">
        <f>IF(AU741="S",IF(AND(S741&lt;&gt;"",R741&lt;&gt;""),S741-R741,0),0)</f>
        <v>0</v>
      </c>
      <c r="AS741" s="45">
        <f>IF(AU741="S",IF(Q741="1. Aceitou o programa",IF(OR(X741="Não se Aplica",X741=""),IF(OR(W741="Não se Aplica",W741=""),0,W741-V741),AVERAGE(X741-W741,W741-V741)),0),0)</f>
        <v>46</v>
      </c>
      <c r="AT741" s="45">
        <f>IF(AU741="S",IF(AND(Q741="1. Aceitou o programa",AB741="Realizada"),IFERROR(IF(AA741="",0,AA741-R741),0),0),0)</f>
        <v>0</v>
      </c>
      <c r="AU741" s="45" t="str">
        <f>_xlfn.XLOOKUP(U741,'Lista Suspensa'!$AA$20:$AA$23,'Lista Suspensa'!$AB$20:$AB$23,"N/A")</f>
        <v>S</v>
      </c>
    </row>
    <row r="742" spans="1:47" ht="12" customHeight="1" x14ac:dyDescent="0.3">
      <c r="A742" s="87" t="s">
        <v>47</v>
      </c>
      <c r="B742" s="88">
        <v>46104</v>
      </c>
      <c r="C742" s="89" t="s">
        <v>48</v>
      </c>
      <c r="D742" s="89" t="s">
        <v>49</v>
      </c>
      <c r="E742" s="189">
        <v>93400609</v>
      </c>
      <c r="F742" s="182" t="s">
        <v>2201</v>
      </c>
      <c r="G742" s="90">
        <v>9134618813</v>
      </c>
      <c r="H742" s="91">
        <v>25434</v>
      </c>
      <c r="I742" s="89"/>
      <c r="J742" s="89" t="s">
        <v>84</v>
      </c>
      <c r="K742" s="89" t="s">
        <v>52</v>
      </c>
      <c r="L742" s="89" t="s">
        <v>85</v>
      </c>
      <c r="M742" s="89" t="s">
        <v>2202</v>
      </c>
      <c r="N742" s="89" t="s">
        <v>137</v>
      </c>
      <c r="O742" s="92" t="s">
        <v>2203</v>
      </c>
      <c r="P742" s="93" t="s">
        <v>57</v>
      </c>
      <c r="Q742" s="110" t="s">
        <v>58</v>
      </c>
      <c r="R742" s="94">
        <v>46160</v>
      </c>
      <c r="S742" s="95"/>
      <c r="T742" s="95" t="s">
        <v>59</v>
      </c>
      <c r="U742" s="95" t="s">
        <v>60</v>
      </c>
      <c r="V742" s="91">
        <v>46114</v>
      </c>
      <c r="W742" s="91">
        <v>46160</v>
      </c>
      <c r="X742" s="91" t="s">
        <v>432</v>
      </c>
      <c r="Y742" s="96"/>
      <c r="Z742" s="89" t="s">
        <v>62</v>
      </c>
      <c r="AA742" s="95"/>
      <c r="AB742" s="95" t="s">
        <v>63</v>
      </c>
      <c r="AC742" s="95" t="s">
        <v>63</v>
      </c>
      <c r="AD742" s="95" t="s">
        <v>63</v>
      </c>
      <c r="AE742" s="95" t="s">
        <v>63</v>
      </c>
      <c r="AF742" s="95" t="s">
        <v>63</v>
      </c>
      <c r="AG742" s="194" t="s">
        <v>747</v>
      </c>
      <c r="AH742" s="95" t="s">
        <v>63</v>
      </c>
      <c r="AI742" s="97"/>
      <c r="AJ742" s="97" t="s">
        <v>65</v>
      </c>
      <c r="AK742" s="97" t="s">
        <v>66</v>
      </c>
      <c r="AL742" s="45" t="s">
        <v>67</v>
      </c>
      <c r="AM742" s="160" t="str">
        <f>MONTH(B742)&amp;"/"&amp;YEAR(B742)</f>
        <v>3/2026</v>
      </c>
      <c r="AN742" s="45">
        <f>WEEKNUM(B742)-WEEKNUM(EOMONTH(B742,-1)+1)+1</f>
        <v>4</v>
      </c>
      <c r="AO742" s="45" t="str">
        <f>MONTH(R742)&amp;"/"&amp;YEAR(R742)</f>
        <v>5/2026</v>
      </c>
      <c r="AP742" s="45">
        <f>WEEKNUM(R742)-WEEKNUM(EOMONTH(R742,-1)+1)+1</f>
        <v>4</v>
      </c>
      <c r="AQ742" s="45">
        <f>IF(AU742="S",IF(Q742="1. Aceitou o programa",R742-B742,0),0)</f>
        <v>56</v>
      </c>
      <c r="AR742" s="45">
        <f>IF(AU742="S",IF(AND(S742&lt;&gt;"",R742&lt;&gt;""),S742-R742,0),0)</f>
        <v>0</v>
      </c>
      <c r="AS742" s="45">
        <f>IF(AU742="S",IF(Q742="1. Aceitou o programa",IF(OR(X742="Não se Aplica",X742=""),IF(OR(W742="Não se Aplica",W742=""),0,W742-V742),AVERAGE(X742-W742,W742-V742)),0),0)</f>
        <v>46</v>
      </c>
      <c r="AT742" s="45">
        <f>IF(AU742="S",IF(AND(Q742="1. Aceitou o programa",AB742="Realizada"),IFERROR(IF(AA742="",0,AA742-R742),0),0),0)</f>
        <v>0</v>
      </c>
      <c r="AU742" s="45" t="str">
        <f>_xlfn.XLOOKUP(U742,'Lista Suspensa'!$AA$20:$AA$23,'Lista Suspensa'!$AB$20:$AB$23,"N/A")</f>
        <v>S</v>
      </c>
    </row>
    <row r="743" spans="1:47" ht="12" customHeight="1" x14ac:dyDescent="0.3">
      <c r="A743" s="87" t="s">
        <v>47</v>
      </c>
      <c r="B743" s="88">
        <v>46104</v>
      </c>
      <c r="C743" s="89" t="s">
        <v>48</v>
      </c>
      <c r="D743" s="89" t="s">
        <v>49</v>
      </c>
      <c r="E743" s="189">
        <v>596822847</v>
      </c>
      <c r="F743" s="182" t="s">
        <v>2204</v>
      </c>
      <c r="G743" s="90">
        <v>41705973892</v>
      </c>
      <c r="H743" s="91">
        <v>33162</v>
      </c>
      <c r="I743" s="89"/>
      <c r="J743" s="89" t="s">
        <v>51</v>
      </c>
      <c r="K743" s="89" t="s">
        <v>52</v>
      </c>
      <c r="L743" s="89" t="s">
        <v>85</v>
      </c>
      <c r="M743" s="89" t="s">
        <v>1283</v>
      </c>
      <c r="N743" s="89" t="s">
        <v>159</v>
      </c>
      <c r="O743" s="92" t="s">
        <v>2205</v>
      </c>
      <c r="P743" s="93" t="s">
        <v>57</v>
      </c>
      <c r="Q743" s="110" t="s">
        <v>58</v>
      </c>
      <c r="R743" s="94">
        <v>46160</v>
      </c>
      <c r="S743" s="95"/>
      <c r="T743" s="95" t="s">
        <v>59</v>
      </c>
      <c r="U743" s="95" t="s">
        <v>60</v>
      </c>
      <c r="V743" s="91">
        <v>46114</v>
      </c>
      <c r="W743" s="91">
        <v>46160</v>
      </c>
      <c r="X743" s="91" t="s">
        <v>432</v>
      </c>
      <c r="Y743" s="96"/>
      <c r="Z743" s="89" t="s">
        <v>62</v>
      </c>
      <c r="AA743" s="95"/>
      <c r="AB743" s="95" t="s">
        <v>63</v>
      </c>
      <c r="AC743" s="95" t="s">
        <v>63</v>
      </c>
      <c r="AD743" s="95" t="s">
        <v>63</v>
      </c>
      <c r="AE743" s="95" t="s">
        <v>63</v>
      </c>
      <c r="AF743" s="95" t="s">
        <v>63</v>
      </c>
      <c r="AG743" s="194"/>
      <c r="AH743" s="95" t="s">
        <v>63</v>
      </c>
      <c r="AI743" s="97"/>
      <c r="AJ743" s="97" t="s">
        <v>65</v>
      </c>
      <c r="AK743" s="97" t="s">
        <v>66</v>
      </c>
      <c r="AL743" s="45" t="s">
        <v>67</v>
      </c>
      <c r="AM743" s="160" t="str">
        <f>MONTH(B743)&amp;"/"&amp;YEAR(B743)</f>
        <v>3/2026</v>
      </c>
      <c r="AN743" s="45">
        <f>WEEKNUM(B743)-WEEKNUM(EOMONTH(B743,-1)+1)+1</f>
        <v>4</v>
      </c>
      <c r="AO743" s="45" t="str">
        <f>MONTH(R743)&amp;"/"&amp;YEAR(R743)</f>
        <v>5/2026</v>
      </c>
      <c r="AP743" s="45">
        <f>WEEKNUM(R743)-WEEKNUM(EOMONTH(R743,-1)+1)+1</f>
        <v>4</v>
      </c>
      <c r="AQ743" s="45">
        <f>IF(AU743="S",IF(Q743="1. Aceitou o programa",R743-B743,0),0)</f>
        <v>56</v>
      </c>
      <c r="AR743" s="45">
        <f>IF(AU743="S",IF(AND(S743&lt;&gt;"",R743&lt;&gt;""),S743-R743,0),0)</f>
        <v>0</v>
      </c>
      <c r="AS743" s="45">
        <f>IF(AU743="S",IF(Q743="1. Aceitou o programa",IF(OR(X743="Não se Aplica",X743=""),IF(OR(W743="Não se Aplica",W743=""),0,W743-V743),AVERAGE(X743-W743,W743-V743)),0),0)</f>
        <v>46</v>
      </c>
      <c r="AT743" s="45">
        <f>IF(AU743="S",IF(AND(Q743="1. Aceitou o programa",AB743="Realizada"),IFERROR(IF(AA743="",0,AA743-R743),0),0),0)</f>
        <v>0</v>
      </c>
      <c r="AU743" s="45" t="str">
        <f>_xlfn.XLOOKUP(U743,'Lista Suspensa'!$AA$20:$AA$23,'Lista Suspensa'!$AB$20:$AB$23,"N/A")</f>
        <v>S</v>
      </c>
    </row>
    <row r="744" spans="1:47" ht="12" customHeight="1" x14ac:dyDescent="0.3">
      <c r="A744" s="87" t="s">
        <v>47</v>
      </c>
      <c r="B744" s="88">
        <v>46104</v>
      </c>
      <c r="C744" s="89" t="s">
        <v>48</v>
      </c>
      <c r="D744" s="89" t="s">
        <v>49</v>
      </c>
      <c r="E744" s="189">
        <v>95570145</v>
      </c>
      <c r="F744" s="182" t="s">
        <v>2206</v>
      </c>
      <c r="G744" s="90">
        <v>13763831797</v>
      </c>
      <c r="H744" s="91">
        <v>32707</v>
      </c>
      <c r="I744" s="89"/>
      <c r="J744" s="89" t="s">
        <v>84</v>
      </c>
      <c r="K744" s="89" t="s">
        <v>76</v>
      </c>
      <c r="L744" s="89" t="s">
        <v>740</v>
      </c>
      <c r="M744" s="89" t="s">
        <v>2207</v>
      </c>
      <c r="N744" s="89" t="s">
        <v>331</v>
      </c>
      <c r="O744" s="92" t="s">
        <v>2208</v>
      </c>
      <c r="P744" s="93" t="s">
        <v>57</v>
      </c>
      <c r="Q744" s="110" t="s">
        <v>58</v>
      </c>
      <c r="R744" s="94">
        <v>46160</v>
      </c>
      <c r="S744" s="95"/>
      <c r="T744" s="95" t="s">
        <v>59</v>
      </c>
      <c r="U744" s="95" t="s">
        <v>60</v>
      </c>
      <c r="V744" s="91">
        <v>46114</v>
      </c>
      <c r="W744" s="91">
        <v>46160</v>
      </c>
      <c r="X744" s="91" t="s">
        <v>432</v>
      </c>
      <c r="Y744" s="96"/>
      <c r="Z744" s="89" t="s">
        <v>62</v>
      </c>
      <c r="AA744" s="95"/>
      <c r="AB744" s="95" t="s">
        <v>63</v>
      </c>
      <c r="AC744" s="95" t="s">
        <v>63</v>
      </c>
      <c r="AD744" s="95" t="s">
        <v>63</v>
      </c>
      <c r="AE744" s="95" t="s">
        <v>63</v>
      </c>
      <c r="AF744" s="95" t="s">
        <v>63</v>
      </c>
      <c r="AG744" s="194" t="s">
        <v>2209</v>
      </c>
      <c r="AH744" s="95" t="s">
        <v>63</v>
      </c>
      <c r="AI744" s="97"/>
      <c r="AJ744" s="97" t="s">
        <v>65</v>
      </c>
      <c r="AK744" s="97" t="s">
        <v>66</v>
      </c>
      <c r="AL744" s="45" t="s">
        <v>67</v>
      </c>
      <c r="AM744" s="160" t="str">
        <f>MONTH(B744)&amp;"/"&amp;YEAR(B744)</f>
        <v>3/2026</v>
      </c>
      <c r="AN744" s="45">
        <f>WEEKNUM(B744)-WEEKNUM(EOMONTH(B744,-1)+1)+1</f>
        <v>4</v>
      </c>
      <c r="AO744" s="45" t="str">
        <f>MONTH(R744)&amp;"/"&amp;YEAR(R744)</f>
        <v>5/2026</v>
      </c>
      <c r="AP744" s="45">
        <f>WEEKNUM(R744)-WEEKNUM(EOMONTH(R744,-1)+1)+1</f>
        <v>4</v>
      </c>
      <c r="AQ744" s="45">
        <f>IF(AU744="S",IF(Q744="1. Aceitou o programa",R744-B744,0),0)</f>
        <v>56</v>
      </c>
      <c r="AR744" s="45">
        <f>IF(AU744="S",IF(AND(S744&lt;&gt;"",R744&lt;&gt;""),S744-R744,0),0)</f>
        <v>0</v>
      </c>
      <c r="AS744" s="45">
        <f>IF(AU744="S",IF(Q744="1. Aceitou o programa",IF(OR(X744="Não se Aplica",X744=""),IF(OR(W744="Não se Aplica",W744=""),0,W744-V744),AVERAGE(X744-W744,W744-V744)),0),0)</f>
        <v>46</v>
      </c>
      <c r="AT744" s="45">
        <f>IF(AU744="S",IF(AND(Q744="1. Aceitou o programa",AB744="Realizada"),IFERROR(IF(AA744="",0,AA744-R744),0),0),0)</f>
        <v>0</v>
      </c>
      <c r="AU744" s="45" t="str">
        <f>_xlfn.XLOOKUP(U744,'Lista Suspensa'!$AA$20:$AA$23,'Lista Suspensa'!$AB$20:$AB$23,"N/A")</f>
        <v>S</v>
      </c>
    </row>
    <row r="745" spans="1:47" ht="12" customHeight="1" x14ac:dyDescent="0.3">
      <c r="A745" s="87" t="s">
        <v>47</v>
      </c>
      <c r="B745" s="88">
        <v>46104</v>
      </c>
      <c r="C745" s="89" t="s">
        <v>48</v>
      </c>
      <c r="D745" s="89" t="s">
        <v>49</v>
      </c>
      <c r="E745" s="189">
        <v>81467333</v>
      </c>
      <c r="F745" s="182" t="s">
        <v>2210</v>
      </c>
      <c r="G745" s="90">
        <v>32547806800</v>
      </c>
      <c r="H745" s="91">
        <v>31211</v>
      </c>
      <c r="I745" s="89"/>
      <c r="J745" s="89" t="s">
        <v>84</v>
      </c>
      <c r="K745" s="89" t="s">
        <v>52</v>
      </c>
      <c r="L745" s="89" t="s">
        <v>85</v>
      </c>
      <c r="M745" s="89" t="s">
        <v>848</v>
      </c>
      <c r="N745" s="89" t="s">
        <v>229</v>
      </c>
      <c r="O745" s="92" t="s">
        <v>2211</v>
      </c>
      <c r="P745" s="93" t="s">
        <v>57</v>
      </c>
      <c r="Q745" s="110" t="s">
        <v>58</v>
      </c>
      <c r="R745" s="94">
        <v>46160</v>
      </c>
      <c r="S745" s="95"/>
      <c r="T745" s="95" t="s">
        <v>59</v>
      </c>
      <c r="U745" s="95" t="s">
        <v>60</v>
      </c>
      <c r="V745" s="91">
        <v>46114</v>
      </c>
      <c r="W745" s="91">
        <v>46160</v>
      </c>
      <c r="X745" s="91" t="s">
        <v>432</v>
      </c>
      <c r="Y745" s="96"/>
      <c r="Z745" s="89" t="s">
        <v>62</v>
      </c>
      <c r="AA745" s="95"/>
      <c r="AB745" s="95" t="s">
        <v>63</v>
      </c>
      <c r="AC745" s="95" t="s">
        <v>63</v>
      </c>
      <c r="AD745" s="95" t="s">
        <v>63</v>
      </c>
      <c r="AE745" s="95" t="s">
        <v>63</v>
      </c>
      <c r="AF745" s="95" t="s">
        <v>63</v>
      </c>
      <c r="AG745" s="194" t="s">
        <v>629</v>
      </c>
      <c r="AH745" s="95" t="s">
        <v>63</v>
      </c>
      <c r="AI745" s="97"/>
      <c r="AJ745" s="97" t="s">
        <v>65</v>
      </c>
      <c r="AK745" s="97" t="s">
        <v>66</v>
      </c>
      <c r="AL745" s="45" t="s">
        <v>67</v>
      </c>
      <c r="AM745" s="160" t="str">
        <f>MONTH(B745)&amp;"/"&amp;YEAR(B745)</f>
        <v>3/2026</v>
      </c>
      <c r="AN745" s="45">
        <f>WEEKNUM(B745)-WEEKNUM(EOMONTH(B745,-1)+1)+1</f>
        <v>4</v>
      </c>
      <c r="AO745" s="45" t="str">
        <f>MONTH(R745)&amp;"/"&amp;YEAR(R745)</f>
        <v>5/2026</v>
      </c>
      <c r="AP745" s="45">
        <f>WEEKNUM(R745)-WEEKNUM(EOMONTH(R745,-1)+1)+1</f>
        <v>4</v>
      </c>
      <c r="AQ745" s="45">
        <f>IF(AU745="S",IF(Q745="1. Aceitou o programa",R745-B745,0),0)</f>
        <v>56</v>
      </c>
      <c r="AR745" s="45">
        <f>IF(AU745="S",IF(AND(S745&lt;&gt;"",R745&lt;&gt;""),S745-R745,0),0)</f>
        <v>0</v>
      </c>
      <c r="AS745" s="45">
        <f>IF(AU745="S",IF(Q745="1. Aceitou o programa",IF(OR(X745="Não se Aplica",X745=""),IF(OR(W745="Não se Aplica",W745=""),0,W745-V745),AVERAGE(X745-W745,W745-V745)),0),0)</f>
        <v>46</v>
      </c>
      <c r="AT745" s="45">
        <f>IF(AU745="S",IF(AND(Q745="1. Aceitou o programa",AB745="Realizada"),IFERROR(IF(AA745="",0,AA745-R745),0),0),0)</f>
        <v>0</v>
      </c>
      <c r="AU745" s="45" t="str">
        <f>_xlfn.XLOOKUP(U745,'Lista Suspensa'!$AA$20:$AA$23,'Lista Suspensa'!$AB$20:$AB$23,"N/A")</f>
        <v>S</v>
      </c>
    </row>
    <row r="746" spans="1:47" ht="12" customHeight="1" x14ac:dyDescent="0.3">
      <c r="A746" s="87" t="s">
        <v>47</v>
      </c>
      <c r="B746" s="88">
        <v>46104</v>
      </c>
      <c r="C746" s="89" t="s">
        <v>48</v>
      </c>
      <c r="D746" s="89" t="s">
        <v>49</v>
      </c>
      <c r="E746" s="189">
        <v>87008908</v>
      </c>
      <c r="F746" s="182" t="s">
        <v>2212</v>
      </c>
      <c r="G746" s="90">
        <v>9429527746</v>
      </c>
      <c r="H746" s="91">
        <v>29656</v>
      </c>
      <c r="I746" s="89"/>
      <c r="J746" s="89" t="s">
        <v>51</v>
      </c>
      <c r="K746" s="89" t="s">
        <v>76</v>
      </c>
      <c r="L746" s="89" t="s">
        <v>95</v>
      </c>
      <c r="M746" s="89" t="s">
        <v>222</v>
      </c>
      <c r="N746" s="89" t="s">
        <v>79</v>
      </c>
      <c r="O746" s="92" t="s">
        <v>2213</v>
      </c>
      <c r="P746" s="93" t="s">
        <v>57</v>
      </c>
      <c r="Q746" s="110" t="s">
        <v>58</v>
      </c>
      <c r="R746" s="94">
        <v>46160</v>
      </c>
      <c r="S746" s="95"/>
      <c r="T746" s="95" t="s">
        <v>59</v>
      </c>
      <c r="U746" s="95" t="s">
        <v>60</v>
      </c>
      <c r="V746" s="91">
        <v>46114</v>
      </c>
      <c r="W746" s="91">
        <v>46160</v>
      </c>
      <c r="X746" s="91" t="s">
        <v>432</v>
      </c>
      <c r="Y746" s="96"/>
      <c r="Z746" s="89" t="s">
        <v>62</v>
      </c>
      <c r="AA746" s="95"/>
      <c r="AB746" s="95" t="s">
        <v>63</v>
      </c>
      <c r="AC746" s="95" t="s">
        <v>63</v>
      </c>
      <c r="AD746" s="95" t="s">
        <v>63</v>
      </c>
      <c r="AE746" s="95" t="s">
        <v>63</v>
      </c>
      <c r="AF746" s="95" t="s">
        <v>63</v>
      </c>
      <c r="AG746" s="194" t="s">
        <v>2214</v>
      </c>
      <c r="AH746" s="95" t="s">
        <v>63</v>
      </c>
      <c r="AI746" s="97"/>
      <c r="AJ746" s="97" t="s">
        <v>65</v>
      </c>
      <c r="AK746" s="97" t="s">
        <v>66</v>
      </c>
      <c r="AL746" s="45" t="s">
        <v>67</v>
      </c>
      <c r="AM746" s="160" t="str">
        <f>MONTH(B746)&amp;"/"&amp;YEAR(B746)</f>
        <v>3/2026</v>
      </c>
      <c r="AN746" s="45">
        <f>WEEKNUM(B746)-WEEKNUM(EOMONTH(B746,-1)+1)+1</f>
        <v>4</v>
      </c>
      <c r="AO746" s="45" t="str">
        <f>MONTH(R746)&amp;"/"&amp;YEAR(R746)</f>
        <v>5/2026</v>
      </c>
      <c r="AP746" s="45">
        <f>WEEKNUM(R746)-WEEKNUM(EOMONTH(R746,-1)+1)+1</f>
        <v>4</v>
      </c>
      <c r="AQ746" s="45">
        <f>IF(AU746="S",IF(Q746="1. Aceitou o programa",R746-B746,0),0)</f>
        <v>56</v>
      </c>
      <c r="AR746" s="45">
        <f>IF(AU746="S",IF(AND(S746&lt;&gt;"",R746&lt;&gt;""),S746-R746,0),0)</f>
        <v>0</v>
      </c>
      <c r="AS746" s="45">
        <f>IF(AU746="S",IF(Q746="1. Aceitou o programa",IF(OR(X746="Não se Aplica",X746=""),IF(OR(W746="Não se Aplica",W746=""),0,W746-V746),AVERAGE(X746-W746,W746-V746)),0),0)</f>
        <v>46</v>
      </c>
      <c r="AT746" s="45">
        <f>IF(AU746="S",IF(AND(Q746="1. Aceitou o programa",AB746="Realizada"),IFERROR(IF(AA746="",0,AA746-R746),0),0),0)</f>
        <v>0</v>
      </c>
      <c r="AU746" s="45" t="str">
        <f>_xlfn.XLOOKUP(U746,'Lista Suspensa'!$AA$20:$AA$23,'Lista Suspensa'!$AB$20:$AB$23,"N/A")</f>
        <v>S</v>
      </c>
    </row>
    <row r="747" spans="1:47" ht="12" customHeight="1" x14ac:dyDescent="0.3">
      <c r="A747" s="87" t="s">
        <v>47</v>
      </c>
      <c r="B747" s="88">
        <v>46104</v>
      </c>
      <c r="C747" s="89" t="s">
        <v>48</v>
      </c>
      <c r="D747" s="89" t="s">
        <v>49</v>
      </c>
      <c r="E747" s="189">
        <v>89029499</v>
      </c>
      <c r="F747" s="182" t="s">
        <v>2215</v>
      </c>
      <c r="G747" s="90">
        <v>34208221895</v>
      </c>
      <c r="H747" s="91">
        <v>30695</v>
      </c>
      <c r="I747" s="89"/>
      <c r="J747" s="89" t="s">
        <v>51</v>
      </c>
      <c r="K747" s="89" t="s">
        <v>52</v>
      </c>
      <c r="L747" s="89" t="s">
        <v>53</v>
      </c>
      <c r="M747" s="89" t="s">
        <v>2216</v>
      </c>
      <c r="N747" s="89" t="s">
        <v>197</v>
      </c>
      <c r="O747" s="92" t="s">
        <v>2217</v>
      </c>
      <c r="P747" s="93" t="s">
        <v>57</v>
      </c>
      <c r="Q747" s="110" t="s">
        <v>58</v>
      </c>
      <c r="R747" s="94">
        <v>46160</v>
      </c>
      <c r="S747" s="95"/>
      <c r="T747" s="95" t="s">
        <v>59</v>
      </c>
      <c r="U747" s="95" t="s">
        <v>60</v>
      </c>
      <c r="V747" s="91">
        <v>46114</v>
      </c>
      <c r="W747" s="91">
        <v>46160</v>
      </c>
      <c r="X747" s="91" t="s">
        <v>432</v>
      </c>
      <c r="Y747" s="96"/>
      <c r="Z747" s="89" t="s">
        <v>62</v>
      </c>
      <c r="AA747" s="95"/>
      <c r="AB747" s="95" t="s">
        <v>63</v>
      </c>
      <c r="AC747" s="95" t="s">
        <v>63</v>
      </c>
      <c r="AD747" s="95" t="s">
        <v>63</v>
      </c>
      <c r="AE747" s="95" t="s">
        <v>63</v>
      </c>
      <c r="AF747" s="95" t="s">
        <v>63</v>
      </c>
      <c r="AG747" s="194" t="s">
        <v>277</v>
      </c>
      <c r="AH747" s="95" t="s">
        <v>63</v>
      </c>
      <c r="AI747" s="97"/>
      <c r="AJ747" s="97" t="s">
        <v>65</v>
      </c>
      <c r="AK747" s="97" t="s">
        <v>66</v>
      </c>
      <c r="AL747" s="45" t="s">
        <v>67</v>
      </c>
      <c r="AM747" s="160" t="str">
        <f>MONTH(B747)&amp;"/"&amp;YEAR(B747)</f>
        <v>3/2026</v>
      </c>
      <c r="AN747" s="45">
        <f>WEEKNUM(B747)-WEEKNUM(EOMONTH(B747,-1)+1)+1</f>
        <v>4</v>
      </c>
      <c r="AO747" s="45" t="str">
        <f>MONTH(R747)&amp;"/"&amp;YEAR(R747)</f>
        <v>5/2026</v>
      </c>
      <c r="AP747" s="45">
        <f>WEEKNUM(R747)-WEEKNUM(EOMONTH(R747,-1)+1)+1</f>
        <v>4</v>
      </c>
      <c r="AQ747" s="45">
        <f>IF(AU747="S",IF(Q747="1. Aceitou o programa",R747-B747,0),0)</f>
        <v>56</v>
      </c>
      <c r="AR747" s="45">
        <f>IF(AU747="S",IF(AND(S747&lt;&gt;"",R747&lt;&gt;""),S747-R747,0),0)</f>
        <v>0</v>
      </c>
      <c r="AS747" s="45">
        <f>IF(AU747="S",IF(Q747="1. Aceitou o programa",IF(OR(X747="Não se Aplica",X747=""),IF(OR(W747="Não se Aplica",W747=""),0,W747-V747),AVERAGE(X747-W747,W747-V747)),0),0)</f>
        <v>46</v>
      </c>
      <c r="AT747" s="45">
        <f>IF(AU747="S",IF(AND(Q747="1. Aceitou o programa",AB747="Realizada"),IFERROR(IF(AA747="",0,AA747-R747),0),0),0)</f>
        <v>0</v>
      </c>
      <c r="AU747" s="45" t="str">
        <f>_xlfn.XLOOKUP(U747,'Lista Suspensa'!$AA$20:$AA$23,'Lista Suspensa'!$AB$20:$AB$23,"N/A")</f>
        <v>S</v>
      </c>
    </row>
    <row r="748" spans="1:47" ht="12" customHeight="1" x14ac:dyDescent="0.3">
      <c r="A748" s="87" t="s">
        <v>47</v>
      </c>
      <c r="B748" s="88">
        <v>46104</v>
      </c>
      <c r="C748" s="89" t="s">
        <v>48</v>
      </c>
      <c r="D748" s="89" t="s">
        <v>49</v>
      </c>
      <c r="E748" s="189">
        <v>89632072</v>
      </c>
      <c r="F748" s="182" t="s">
        <v>2218</v>
      </c>
      <c r="G748" s="90">
        <v>31389194809</v>
      </c>
      <c r="H748" s="91">
        <v>31105</v>
      </c>
      <c r="I748" s="89"/>
      <c r="J748" s="89" t="s">
        <v>84</v>
      </c>
      <c r="K748" s="89" t="s">
        <v>52</v>
      </c>
      <c r="L748" s="89" t="s">
        <v>85</v>
      </c>
      <c r="M748" s="89" t="s">
        <v>2219</v>
      </c>
      <c r="N748" s="89" t="s">
        <v>79</v>
      </c>
      <c r="O748" s="92" t="s">
        <v>2220</v>
      </c>
      <c r="P748" s="93" t="s">
        <v>57</v>
      </c>
      <c r="Q748" s="110" t="s">
        <v>58</v>
      </c>
      <c r="R748" s="94">
        <v>46160</v>
      </c>
      <c r="S748" s="95"/>
      <c r="T748" s="95" t="s">
        <v>59</v>
      </c>
      <c r="U748" s="95" t="s">
        <v>60</v>
      </c>
      <c r="V748" s="91">
        <v>46114</v>
      </c>
      <c r="W748" s="91">
        <v>46160</v>
      </c>
      <c r="X748" s="91" t="s">
        <v>432</v>
      </c>
      <c r="Y748" s="96"/>
      <c r="Z748" s="89" t="s">
        <v>62</v>
      </c>
      <c r="AA748" s="95"/>
      <c r="AB748" s="95" t="s">
        <v>63</v>
      </c>
      <c r="AC748" s="95" t="s">
        <v>63</v>
      </c>
      <c r="AD748" s="95" t="s">
        <v>63</v>
      </c>
      <c r="AE748" s="95" t="s">
        <v>63</v>
      </c>
      <c r="AF748" s="95" t="s">
        <v>63</v>
      </c>
      <c r="AG748" s="194" t="s">
        <v>2221</v>
      </c>
      <c r="AH748" s="95" t="s">
        <v>63</v>
      </c>
      <c r="AI748" s="97"/>
      <c r="AJ748" s="97" t="s">
        <v>65</v>
      </c>
      <c r="AK748" s="97" t="s">
        <v>66</v>
      </c>
      <c r="AL748" s="45" t="s">
        <v>67</v>
      </c>
      <c r="AM748" s="160" t="str">
        <f>MONTH(B748)&amp;"/"&amp;YEAR(B748)</f>
        <v>3/2026</v>
      </c>
      <c r="AN748" s="45">
        <f>WEEKNUM(B748)-WEEKNUM(EOMONTH(B748,-1)+1)+1</f>
        <v>4</v>
      </c>
      <c r="AO748" s="45" t="str">
        <f>MONTH(R748)&amp;"/"&amp;YEAR(R748)</f>
        <v>5/2026</v>
      </c>
      <c r="AP748" s="45">
        <f>WEEKNUM(R748)-WEEKNUM(EOMONTH(R748,-1)+1)+1</f>
        <v>4</v>
      </c>
      <c r="AQ748" s="45">
        <f>IF(AU748="S",IF(Q748="1. Aceitou o programa",R748-B748,0),0)</f>
        <v>56</v>
      </c>
      <c r="AR748" s="45">
        <f>IF(AU748="S",IF(AND(S748&lt;&gt;"",R748&lt;&gt;""),S748-R748,0),0)</f>
        <v>0</v>
      </c>
      <c r="AS748" s="45">
        <f>IF(AU748="S",IF(Q748="1. Aceitou o programa",IF(OR(X748="Não se Aplica",X748=""),IF(OR(W748="Não se Aplica",W748=""),0,W748-V748),AVERAGE(X748-W748,W748-V748)),0),0)</f>
        <v>46</v>
      </c>
      <c r="AT748" s="45">
        <f>IF(AU748="S",IF(AND(Q748="1. Aceitou o programa",AB748="Realizada"),IFERROR(IF(AA748="",0,AA748-R748),0),0),0)</f>
        <v>0</v>
      </c>
      <c r="AU748" s="45" t="str">
        <f>_xlfn.XLOOKUP(U748,'Lista Suspensa'!$AA$20:$AA$23,'Lista Suspensa'!$AB$20:$AB$23,"N/A")</f>
        <v>S</v>
      </c>
    </row>
    <row r="749" spans="1:47" ht="12" customHeight="1" x14ac:dyDescent="0.3">
      <c r="A749" s="87" t="s">
        <v>47</v>
      </c>
      <c r="B749" s="88">
        <v>46104</v>
      </c>
      <c r="C749" s="89" t="s">
        <v>48</v>
      </c>
      <c r="D749" s="89" t="s">
        <v>49</v>
      </c>
      <c r="E749" s="189">
        <v>89287554</v>
      </c>
      <c r="F749" s="182" t="s">
        <v>2222</v>
      </c>
      <c r="G749" s="90">
        <v>47637857883</v>
      </c>
      <c r="H749" s="91">
        <v>35803</v>
      </c>
      <c r="I749" s="89"/>
      <c r="J749" s="89" t="s">
        <v>51</v>
      </c>
      <c r="K749" s="89" t="s">
        <v>52</v>
      </c>
      <c r="L749" s="89" t="s">
        <v>85</v>
      </c>
      <c r="M749" s="89" t="s">
        <v>2223</v>
      </c>
      <c r="N749" s="89" t="s">
        <v>137</v>
      </c>
      <c r="O749" s="92" t="s">
        <v>2224</v>
      </c>
      <c r="P749" s="93" t="s">
        <v>57</v>
      </c>
      <c r="Q749" s="110" t="s">
        <v>58</v>
      </c>
      <c r="R749" s="94">
        <v>46160</v>
      </c>
      <c r="S749" s="95"/>
      <c r="T749" s="95" t="s">
        <v>59</v>
      </c>
      <c r="U749" s="95" t="s">
        <v>60</v>
      </c>
      <c r="V749" s="91">
        <v>46114</v>
      </c>
      <c r="W749" s="91">
        <v>46160</v>
      </c>
      <c r="X749" s="91" t="s">
        <v>432</v>
      </c>
      <c r="Y749" s="96"/>
      <c r="Z749" s="89" t="s">
        <v>62</v>
      </c>
      <c r="AA749" s="95"/>
      <c r="AB749" s="95" t="s">
        <v>63</v>
      </c>
      <c r="AC749" s="95" t="s">
        <v>63</v>
      </c>
      <c r="AD749" s="95" t="s">
        <v>63</v>
      </c>
      <c r="AE749" s="95" t="s">
        <v>63</v>
      </c>
      <c r="AF749" s="95" t="s">
        <v>63</v>
      </c>
      <c r="AG749" s="194" t="s">
        <v>376</v>
      </c>
      <c r="AH749" s="95" t="s">
        <v>63</v>
      </c>
      <c r="AI749" s="97"/>
      <c r="AJ749" s="97" t="s">
        <v>65</v>
      </c>
      <c r="AK749" s="97" t="s">
        <v>66</v>
      </c>
      <c r="AL749" s="45" t="s">
        <v>67</v>
      </c>
      <c r="AM749" s="160" t="str">
        <f>MONTH(B749)&amp;"/"&amp;YEAR(B749)</f>
        <v>3/2026</v>
      </c>
      <c r="AN749" s="45">
        <f>WEEKNUM(B749)-WEEKNUM(EOMONTH(B749,-1)+1)+1</f>
        <v>4</v>
      </c>
      <c r="AO749" s="45" t="str">
        <f>MONTH(R749)&amp;"/"&amp;YEAR(R749)</f>
        <v>5/2026</v>
      </c>
      <c r="AP749" s="45">
        <f>WEEKNUM(R749)-WEEKNUM(EOMONTH(R749,-1)+1)+1</f>
        <v>4</v>
      </c>
      <c r="AQ749" s="45">
        <f>IF(AU749="S",IF(Q749="1. Aceitou o programa",R749-B749,0),0)</f>
        <v>56</v>
      </c>
      <c r="AR749" s="45">
        <f>IF(AU749="S",IF(AND(S749&lt;&gt;"",R749&lt;&gt;""),S749-R749,0),0)</f>
        <v>0</v>
      </c>
      <c r="AS749" s="45">
        <f>IF(AU749="S",IF(Q749="1. Aceitou o programa",IF(OR(X749="Não se Aplica",X749=""),IF(OR(W749="Não se Aplica",W749=""),0,W749-V749),AVERAGE(X749-W749,W749-V749)),0),0)</f>
        <v>46</v>
      </c>
      <c r="AT749" s="45">
        <f>IF(AU749="S",IF(AND(Q749="1. Aceitou o programa",AB749="Realizada"),IFERROR(IF(AA749="",0,AA749-R749),0),0),0)</f>
        <v>0</v>
      </c>
      <c r="AU749" s="45" t="str">
        <f>_xlfn.XLOOKUP(U749,'Lista Suspensa'!$AA$20:$AA$23,'Lista Suspensa'!$AB$20:$AB$23,"N/A")</f>
        <v>S</v>
      </c>
    </row>
    <row r="750" spans="1:47" ht="12" customHeight="1" x14ac:dyDescent="0.3">
      <c r="A750" s="87" t="s">
        <v>47</v>
      </c>
      <c r="B750" s="88">
        <v>46104</v>
      </c>
      <c r="C750" s="89" t="s">
        <v>48</v>
      </c>
      <c r="D750" s="89" t="s">
        <v>49</v>
      </c>
      <c r="E750" s="189">
        <v>84599375</v>
      </c>
      <c r="F750" s="182" t="s">
        <v>2225</v>
      </c>
      <c r="G750" s="90">
        <v>68911912700</v>
      </c>
      <c r="H750" s="91">
        <v>21409</v>
      </c>
      <c r="I750" s="89"/>
      <c r="J750" s="89" t="s">
        <v>84</v>
      </c>
      <c r="K750" s="89" t="s">
        <v>76</v>
      </c>
      <c r="L750" s="89" t="s">
        <v>95</v>
      </c>
      <c r="M750" s="89" t="s">
        <v>180</v>
      </c>
      <c r="N750" s="89" t="s">
        <v>159</v>
      </c>
      <c r="O750" s="92" t="s">
        <v>2226</v>
      </c>
      <c r="P750" s="93" t="s">
        <v>57</v>
      </c>
      <c r="Q750" s="110" t="s">
        <v>58</v>
      </c>
      <c r="R750" s="94">
        <v>46160</v>
      </c>
      <c r="S750" s="95"/>
      <c r="T750" s="95" t="s">
        <v>59</v>
      </c>
      <c r="U750" s="95" t="s">
        <v>60</v>
      </c>
      <c r="V750" s="91">
        <v>46114</v>
      </c>
      <c r="W750" s="91">
        <v>46160</v>
      </c>
      <c r="X750" s="91" t="s">
        <v>432</v>
      </c>
      <c r="Y750" s="96"/>
      <c r="Z750" s="89" t="s">
        <v>62</v>
      </c>
      <c r="AA750" s="95"/>
      <c r="AB750" s="95" t="s">
        <v>63</v>
      </c>
      <c r="AC750" s="95" t="s">
        <v>63</v>
      </c>
      <c r="AD750" s="95" t="s">
        <v>63</v>
      </c>
      <c r="AE750" s="95" t="s">
        <v>63</v>
      </c>
      <c r="AF750" s="95" t="s">
        <v>63</v>
      </c>
      <c r="AG750" s="194" t="s">
        <v>108</v>
      </c>
      <c r="AH750" s="95" t="s">
        <v>63</v>
      </c>
      <c r="AI750" s="97"/>
      <c r="AJ750" s="97" t="s">
        <v>65</v>
      </c>
      <c r="AK750" s="97" t="s">
        <v>66</v>
      </c>
      <c r="AL750" s="45" t="s">
        <v>67</v>
      </c>
      <c r="AM750" s="160" t="str">
        <f>MONTH(B750)&amp;"/"&amp;YEAR(B750)</f>
        <v>3/2026</v>
      </c>
      <c r="AN750" s="45">
        <f>WEEKNUM(B750)-WEEKNUM(EOMONTH(B750,-1)+1)+1</f>
        <v>4</v>
      </c>
      <c r="AO750" s="45" t="str">
        <f>MONTH(R750)&amp;"/"&amp;YEAR(R750)</f>
        <v>5/2026</v>
      </c>
      <c r="AP750" s="45">
        <f>WEEKNUM(R750)-WEEKNUM(EOMONTH(R750,-1)+1)+1</f>
        <v>4</v>
      </c>
      <c r="AQ750" s="45">
        <f>IF(AU750="S",IF(Q750="1. Aceitou o programa",R750-B750,0),0)</f>
        <v>56</v>
      </c>
      <c r="AR750" s="45">
        <f>IF(AU750="S",IF(AND(S750&lt;&gt;"",R750&lt;&gt;""),S750-R750,0),0)</f>
        <v>0</v>
      </c>
      <c r="AS750" s="45">
        <f>IF(AU750="S",IF(Q750="1. Aceitou o programa",IF(OR(X750="Não se Aplica",X750=""),IF(OR(W750="Não se Aplica",W750=""),0,W750-V750),AVERAGE(X750-W750,W750-V750)),0),0)</f>
        <v>46</v>
      </c>
      <c r="AT750" s="45">
        <f>IF(AU750="S",IF(AND(Q750="1. Aceitou o programa",AB750="Realizada"),IFERROR(IF(AA750="",0,AA750-R750),0),0),0)</f>
        <v>0</v>
      </c>
      <c r="AU750" s="45" t="str">
        <f>_xlfn.XLOOKUP(U750,'Lista Suspensa'!$AA$20:$AA$23,'Lista Suspensa'!$AB$20:$AB$23,"N/A")</f>
        <v>S</v>
      </c>
    </row>
    <row r="751" spans="1:47" ht="12" customHeight="1" x14ac:dyDescent="0.3">
      <c r="A751" s="87" t="s">
        <v>47</v>
      </c>
      <c r="B751" s="88">
        <v>46104</v>
      </c>
      <c r="C751" s="89" t="s">
        <v>48</v>
      </c>
      <c r="D751" s="89" t="s">
        <v>49</v>
      </c>
      <c r="E751" s="189">
        <v>73418546</v>
      </c>
      <c r="F751" s="182" t="s">
        <v>2227</v>
      </c>
      <c r="G751" s="90">
        <v>12697382836</v>
      </c>
      <c r="H751" s="91">
        <v>26224</v>
      </c>
      <c r="I751" s="89"/>
      <c r="J751" s="89" t="s">
        <v>51</v>
      </c>
      <c r="K751" s="89" t="s">
        <v>52</v>
      </c>
      <c r="L751" s="89" t="s">
        <v>85</v>
      </c>
      <c r="M751" s="89" t="s">
        <v>415</v>
      </c>
      <c r="N751" s="89" t="s">
        <v>159</v>
      </c>
      <c r="O751" s="92" t="s">
        <v>2228</v>
      </c>
      <c r="P751" s="93" t="s">
        <v>57</v>
      </c>
      <c r="Q751" s="110" t="s">
        <v>58</v>
      </c>
      <c r="R751" s="94">
        <v>46160</v>
      </c>
      <c r="S751" s="95"/>
      <c r="T751" s="95" t="s">
        <v>59</v>
      </c>
      <c r="U751" s="95" t="s">
        <v>60</v>
      </c>
      <c r="V751" s="91">
        <v>46114</v>
      </c>
      <c r="W751" s="91">
        <v>46160</v>
      </c>
      <c r="X751" s="91" t="s">
        <v>432</v>
      </c>
      <c r="Y751" s="96"/>
      <c r="Z751" s="89" t="s">
        <v>62</v>
      </c>
      <c r="AA751" s="95"/>
      <c r="AB751" s="95" t="s">
        <v>63</v>
      </c>
      <c r="AC751" s="95" t="s">
        <v>63</v>
      </c>
      <c r="AD751" s="95" t="s">
        <v>63</v>
      </c>
      <c r="AE751" s="95" t="s">
        <v>63</v>
      </c>
      <c r="AF751" s="95" t="s">
        <v>63</v>
      </c>
      <c r="AG751" s="194" t="s">
        <v>2229</v>
      </c>
      <c r="AH751" s="95" t="s">
        <v>63</v>
      </c>
      <c r="AI751" s="97"/>
      <c r="AJ751" s="97" t="s">
        <v>65</v>
      </c>
      <c r="AK751" s="97" t="s">
        <v>66</v>
      </c>
      <c r="AL751" s="45" t="s">
        <v>67</v>
      </c>
      <c r="AM751" s="160" t="str">
        <f>MONTH(B751)&amp;"/"&amp;YEAR(B751)</f>
        <v>3/2026</v>
      </c>
      <c r="AN751" s="45">
        <f>WEEKNUM(B751)-WEEKNUM(EOMONTH(B751,-1)+1)+1</f>
        <v>4</v>
      </c>
      <c r="AO751" s="45" t="str">
        <f>MONTH(R751)&amp;"/"&amp;YEAR(R751)</f>
        <v>5/2026</v>
      </c>
      <c r="AP751" s="45">
        <f>WEEKNUM(R751)-WEEKNUM(EOMONTH(R751,-1)+1)+1</f>
        <v>4</v>
      </c>
      <c r="AQ751" s="45">
        <f>IF(AU751="S",IF(Q751="1. Aceitou o programa",R751-B751,0),0)</f>
        <v>56</v>
      </c>
      <c r="AR751" s="45">
        <f>IF(AU751="S",IF(AND(S751&lt;&gt;"",R751&lt;&gt;""),S751-R751,0),0)</f>
        <v>0</v>
      </c>
      <c r="AS751" s="45">
        <f>IF(AU751="S",IF(Q751="1. Aceitou o programa",IF(OR(X751="Não se Aplica",X751=""),IF(OR(W751="Não se Aplica",W751=""),0,W751-V751),AVERAGE(X751-W751,W751-V751)),0),0)</f>
        <v>46</v>
      </c>
      <c r="AT751" s="45">
        <f>IF(AU751="S",IF(AND(Q751="1. Aceitou o programa",AB751="Realizada"),IFERROR(IF(AA751="",0,AA751-R751),0),0),0)</f>
        <v>0</v>
      </c>
      <c r="AU751" s="45" t="str">
        <f>_xlfn.XLOOKUP(U751,'Lista Suspensa'!$AA$20:$AA$23,'Lista Suspensa'!$AB$20:$AB$23,"N/A")</f>
        <v>S</v>
      </c>
    </row>
    <row r="752" spans="1:47" ht="12" customHeight="1" x14ac:dyDescent="0.3">
      <c r="A752" s="87" t="s">
        <v>47</v>
      </c>
      <c r="B752" s="88">
        <v>46104</v>
      </c>
      <c r="C752" s="89" t="s">
        <v>48</v>
      </c>
      <c r="D752" s="89" t="s">
        <v>49</v>
      </c>
      <c r="E752" s="189">
        <v>73911679</v>
      </c>
      <c r="F752" s="182" t="s">
        <v>2230</v>
      </c>
      <c r="G752" s="90">
        <v>30858312824</v>
      </c>
      <c r="H752" s="91">
        <v>22219</v>
      </c>
      <c r="I752" s="89"/>
      <c r="J752" s="89" t="s">
        <v>51</v>
      </c>
      <c r="K752" s="89" t="s">
        <v>52</v>
      </c>
      <c r="L752" s="89" t="s">
        <v>85</v>
      </c>
      <c r="M752" s="89" t="s">
        <v>2231</v>
      </c>
      <c r="N752" s="89" t="s">
        <v>159</v>
      </c>
      <c r="O752" s="92" t="s">
        <v>2232</v>
      </c>
      <c r="P752" s="93" t="s">
        <v>57</v>
      </c>
      <c r="Q752" s="110" t="s">
        <v>58</v>
      </c>
      <c r="R752" s="94">
        <v>46160</v>
      </c>
      <c r="S752" s="95"/>
      <c r="T752" s="95" t="s">
        <v>59</v>
      </c>
      <c r="U752" s="95" t="s">
        <v>60</v>
      </c>
      <c r="V752" s="91">
        <v>46114</v>
      </c>
      <c r="W752" s="91">
        <v>46160</v>
      </c>
      <c r="X752" s="91" t="s">
        <v>432</v>
      </c>
      <c r="Y752" s="96"/>
      <c r="Z752" s="89" t="s">
        <v>62</v>
      </c>
      <c r="AA752" s="95"/>
      <c r="AB752" s="95" t="s">
        <v>63</v>
      </c>
      <c r="AC752" s="95" t="s">
        <v>63</v>
      </c>
      <c r="AD752" s="95" t="s">
        <v>63</v>
      </c>
      <c r="AE752" s="95" t="s">
        <v>63</v>
      </c>
      <c r="AF752" s="95" t="s">
        <v>63</v>
      </c>
      <c r="AG752" s="194" t="s">
        <v>161</v>
      </c>
      <c r="AH752" s="95" t="s">
        <v>63</v>
      </c>
      <c r="AI752" s="97"/>
      <c r="AJ752" s="97" t="s">
        <v>65</v>
      </c>
      <c r="AK752" s="97" t="s">
        <v>66</v>
      </c>
      <c r="AL752" s="45" t="s">
        <v>67</v>
      </c>
      <c r="AM752" s="160" t="str">
        <f>MONTH(B752)&amp;"/"&amp;YEAR(B752)</f>
        <v>3/2026</v>
      </c>
      <c r="AN752" s="45">
        <f>WEEKNUM(B752)-WEEKNUM(EOMONTH(B752,-1)+1)+1</f>
        <v>4</v>
      </c>
      <c r="AO752" s="45" t="str">
        <f>MONTH(R752)&amp;"/"&amp;YEAR(R752)</f>
        <v>5/2026</v>
      </c>
      <c r="AP752" s="45">
        <f>WEEKNUM(R752)-WEEKNUM(EOMONTH(R752,-1)+1)+1</f>
        <v>4</v>
      </c>
      <c r="AQ752" s="45">
        <f>IF(AU752="S",IF(Q752="1. Aceitou o programa",R752-B752,0),0)</f>
        <v>56</v>
      </c>
      <c r="AR752" s="45">
        <f>IF(AU752="S",IF(AND(S752&lt;&gt;"",R752&lt;&gt;""),S752-R752,0),0)</f>
        <v>0</v>
      </c>
      <c r="AS752" s="45">
        <f>IF(AU752="S",IF(Q752="1. Aceitou o programa",IF(OR(X752="Não se Aplica",X752=""),IF(OR(W752="Não se Aplica",W752=""),0,W752-V752),AVERAGE(X752-W752,W752-V752)),0),0)</f>
        <v>46</v>
      </c>
      <c r="AT752" s="45">
        <f>IF(AU752="S",IF(AND(Q752="1. Aceitou o programa",AB752="Realizada"),IFERROR(IF(AA752="",0,AA752-R752),0),0),0)</f>
        <v>0</v>
      </c>
      <c r="AU752" s="45" t="str">
        <f>_xlfn.XLOOKUP(U752,'Lista Suspensa'!$AA$20:$AA$23,'Lista Suspensa'!$AB$20:$AB$23,"N/A")</f>
        <v>S</v>
      </c>
    </row>
    <row r="753" spans="1:47" ht="12" customHeight="1" x14ac:dyDescent="0.3">
      <c r="A753" s="87" t="s">
        <v>47</v>
      </c>
      <c r="B753" s="88">
        <v>46104</v>
      </c>
      <c r="C753" s="89" t="s">
        <v>48</v>
      </c>
      <c r="D753" s="89" t="s">
        <v>49</v>
      </c>
      <c r="E753" s="189">
        <v>76249400</v>
      </c>
      <c r="F753" s="182" t="s">
        <v>2233</v>
      </c>
      <c r="G753" s="90">
        <v>70476071534</v>
      </c>
      <c r="H753" s="91">
        <v>26652</v>
      </c>
      <c r="I753" s="89"/>
      <c r="J753" s="89" t="s">
        <v>51</v>
      </c>
      <c r="K753" s="89" t="s">
        <v>52</v>
      </c>
      <c r="L753" s="89" t="s">
        <v>85</v>
      </c>
      <c r="M753" s="89" t="s">
        <v>2234</v>
      </c>
      <c r="N753" s="89" t="s">
        <v>159</v>
      </c>
      <c r="O753" s="92" t="s">
        <v>2235</v>
      </c>
      <c r="P753" s="93" t="s">
        <v>57</v>
      </c>
      <c r="Q753" s="110" t="s">
        <v>58</v>
      </c>
      <c r="R753" s="94">
        <v>46160</v>
      </c>
      <c r="S753" s="95"/>
      <c r="T753" s="95" t="s">
        <v>59</v>
      </c>
      <c r="U753" s="95" t="s">
        <v>60</v>
      </c>
      <c r="V753" s="91">
        <v>46114</v>
      </c>
      <c r="W753" s="91">
        <v>46160</v>
      </c>
      <c r="X753" s="91" t="s">
        <v>432</v>
      </c>
      <c r="Y753" s="96"/>
      <c r="Z753" s="89" t="s">
        <v>62</v>
      </c>
      <c r="AA753" s="95"/>
      <c r="AB753" s="95" t="s">
        <v>63</v>
      </c>
      <c r="AC753" s="95" t="s">
        <v>63</v>
      </c>
      <c r="AD753" s="95" t="s">
        <v>63</v>
      </c>
      <c r="AE753" s="95" t="s">
        <v>63</v>
      </c>
      <c r="AF753" s="95" t="s">
        <v>63</v>
      </c>
      <c r="AG753" s="194" t="s">
        <v>376</v>
      </c>
      <c r="AH753" s="95" t="s">
        <v>63</v>
      </c>
      <c r="AI753" s="97"/>
      <c r="AJ753" s="97" t="s">
        <v>65</v>
      </c>
      <c r="AK753" s="97" t="s">
        <v>66</v>
      </c>
      <c r="AL753" s="45" t="s">
        <v>67</v>
      </c>
      <c r="AM753" s="160" t="str">
        <f>MONTH(B753)&amp;"/"&amp;YEAR(B753)</f>
        <v>3/2026</v>
      </c>
      <c r="AN753" s="45">
        <f>WEEKNUM(B753)-WEEKNUM(EOMONTH(B753,-1)+1)+1</f>
        <v>4</v>
      </c>
      <c r="AO753" s="45" t="str">
        <f>MONTH(R753)&amp;"/"&amp;YEAR(R753)</f>
        <v>5/2026</v>
      </c>
      <c r="AP753" s="45">
        <f>WEEKNUM(R753)-WEEKNUM(EOMONTH(R753,-1)+1)+1</f>
        <v>4</v>
      </c>
      <c r="AQ753" s="45">
        <f>IF(AU753="S",IF(Q753="1. Aceitou o programa",R753-B753,0),0)</f>
        <v>56</v>
      </c>
      <c r="AR753" s="45">
        <f>IF(AU753="S",IF(AND(S753&lt;&gt;"",R753&lt;&gt;""),S753-R753,0),0)</f>
        <v>0</v>
      </c>
      <c r="AS753" s="45">
        <f>IF(AU753="S",IF(Q753="1. Aceitou o programa",IF(OR(X753="Não se Aplica",X753=""),IF(OR(W753="Não se Aplica",W753=""),0,W753-V753),AVERAGE(X753-W753,W753-V753)),0),0)</f>
        <v>46</v>
      </c>
      <c r="AT753" s="45">
        <f>IF(AU753="S",IF(AND(Q753="1. Aceitou o programa",AB753="Realizada"),IFERROR(IF(AA753="",0,AA753-R753),0),0),0)</f>
        <v>0</v>
      </c>
      <c r="AU753" s="45" t="str">
        <f>_xlfn.XLOOKUP(U753,'Lista Suspensa'!$AA$20:$AA$23,'Lista Suspensa'!$AB$20:$AB$23,"N/A")</f>
        <v>S</v>
      </c>
    </row>
    <row r="754" spans="1:47" ht="12" customHeight="1" x14ac:dyDescent="0.3">
      <c r="A754" s="87" t="s">
        <v>47</v>
      </c>
      <c r="B754" s="88">
        <v>46104</v>
      </c>
      <c r="C754" s="89" t="s">
        <v>48</v>
      </c>
      <c r="D754" s="89" t="s">
        <v>49</v>
      </c>
      <c r="E754" s="189">
        <v>89558460</v>
      </c>
      <c r="F754" s="182" t="s">
        <v>2236</v>
      </c>
      <c r="G754" s="90">
        <v>22374597890</v>
      </c>
      <c r="H754" s="91">
        <v>29769</v>
      </c>
      <c r="I754" s="89"/>
      <c r="J754" s="89" t="s">
        <v>51</v>
      </c>
      <c r="K754" s="89" t="s">
        <v>52</v>
      </c>
      <c r="L754" s="89" t="s">
        <v>85</v>
      </c>
      <c r="M754" s="89" t="s">
        <v>288</v>
      </c>
      <c r="N754" s="89" t="s">
        <v>159</v>
      </c>
      <c r="O754" s="92" t="s">
        <v>2237</v>
      </c>
      <c r="P754" s="93" t="s">
        <v>57</v>
      </c>
      <c r="Q754" s="110" t="s">
        <v>58</v>
      </c>
      <c r="R754" s="94">
        <v>46160</v>
      </c>
      <c r="S754" s="95"/>
      <c r="T754" s="95" t="s">
        <v>59</v>
      </c>
      <c r="U754" s="95" t="s">
        <v>60</v>
      </c>
      <c r="V754" s="91">
        <v>46114</v>
      </c>
      <c r="W754" s="91">
        <v>46160</v>
      </c>
      <c r="X754" s="91" t="s">
        <v>432</v>
      </c>
      <c r="Y754" s="96"/>
      <c r="Z754" s="89" t="s">
        <v>62</v>
      </c>
      <c r="AA754" s="95"/>
      <c r="AB754" s="95" t="s">
        <v>63</v>
      </c>
      <c r="AC754" s="95" t="s">
        <v>63</v>
      </c>
      <c r="AD754" s="95" t="s">
        <v>63</v>
      </c>
      <c r="AE754" s="95" t="s">
        <v>63</v>
      </c>
      <c r="AF754" s="95" t="s">
        <v>63</v>
      </c>
      <c r="AG754" s="194" t="s">
        <v>261</v>
      </c>
      <c r="AH754" s="95" t="s">
        <v>63</v>
      </c>
      <c r="AI754" s="97"/>
      <c r="AJ754" s="97" t="s">
        <v>65</v>
      </c>
      <c r="AK754" s="97" t="s">
        <v>66</v>
      </c>
      <c r="AL754" s="45" t="s">
        <v>67</v>
      </c>
      <c r="AM754" s="160" t="str">
        <f>MONTH(B754)&amp;"/"&amp;YEAR(B754)</f>
        <v>3/2026</v>
      </c>
      <c r="AN754" s="45">
        <f>WEEKNUM(B754)-WEEKNUM(EOMONTH(B754,-1)+1)+1</f>
        <v>4</v>
      </c>
      <c r="AO754" s="45" t="str">
        <f>MONTH(R754)&amp;"/"&amp;YEAR(R754)</f>
        <v>5/2026</v>
      </c>
      <c r="AP754" s="45">
        <f>WEEKNUM(R754)-WEEKNUM(EOMONTH(R754,-1)+1)+1</f>
        <v>4</v>
      </c>
      <c r="AQ754" s="45">
        <f>IF(AU754="S",IF(Q754="1. Aceitou o programa",R754-B754,0),0)</f>
        <v>56</v>
      </c>
      <c r="AR754" s="45">
        <f>IF(AU754="S",IF(AND(S754&lt;&gt;"",R754&lt;&gt;""),S754-R754,0),0)</f>
        <v>0</v>
      </c>
      <c r="AS754" s="45">
        <f>IF(AU754="S",IF(Q754="1. Aceitou o programa",IF(OR(X754="Não se Aplica",X754=""),IF(OR(W754="Não se Aplica",W754=""),0,W754-V754),AVERAGE(X754-W754,W754-V754)),0),0)</f>
        <v>46</v>
      </c>
      <c r="AT754" s="45">
        <f>IF(AU754="S",IF(AND(Q754="1. Aceitou o programa",AB754="Realizada"),IFERROR(IF(AA754="",0,AA754-R754),0),0),0)</f>
        <v>0</v>
      </c>
      <c r="AU754" s="45" t="str">
        <f>_xlfn.XLOOKUP(U754,'Lista Suspensa'!$AA$20:$AA$23,'Lista Suspensa'!$AB$20:$AB$23,"N/A")</f>
        <v>S</v>
      </c>
    </row>
    <row r="755" spans="1:47" ht="12" customHeight="1" x14ac:dyDescent="0.3">
      <c r="A755" s="87" t="s">
        <v>47</v>
      </c>
      <c r="B755" s="88">
        <v>46104</v>
      </c>
      <c r="C755" s="89" t="s">
        <v>48</v>
      </c>
      <c r="D755" s="89" t="s">
        <v>49</v>
      </c>
      <c r="E755" s="189">
        <v>84674066</v>
      </c>
      <c r="F755" s="182" t="s">
        <v>2238</v>
      </c>
      <c r="G755" s="90">
        <v>1374730793</v>
      </c>
      <c r="H755" s="91">
        <v>25472</v>
      </c>
      <c r="I755" s="89"/>
      <c r="J755" s="89" t="s">
        <v>51</v>
      </c>
      <c r="K755" s="89" t="s">
        <v>76</v>
      </c>
      <c r="L755" s="89" t="s">
        <v>303</v>
      </c>
      <c r="M755" s="89" t="s">
        <v>2239</v>
      </c>
      <c r="N755" s="89" t="s">
        <v>159</v>
      </c>
      <c r="O755" s="92" t="s">
        <v>2240</v>
      </c>
      <c r="P755" s="93" t="s">
        <v>57</v>
      </c>
      <c r="Q755" s="110" t="s">
        <v>58</v>
      </c>
      <c r="R755" s="94">
        <v>46160</v>
      </c>
      <c r="S755" s="95"/>
      <c r="T755" s="95" t="s">
        <v>59</v>
      </c>
      <c r="U755" s="95" t="s">
        <v>60</v>
      </c>
      <c r="V755" s="91">
        <v>46114</v>
      </c>
      <c r="W755" s="91">
        <v>46160</v>
      </c>
      <c r="X755" s="91" t="s">
        <v>432</v>
      </c>
      <c r="Y755" s="96" t="s">
        <v>61</v>
      </c>
      <c r="Z755" s="89" t="s">
        <v>62</v>
      </c>
      <c r="AA755" s="95"/>
      <c r="AB755" s="95" t="s">
        <v>63</v>
      </c>
      <c r="AC755" s="95" t="s">
        <v>63</v>
      </c>
      <c r="AD755" s="95" t="s">
        <v>63</v>
      </c>
      <c r="AE755" s="95" t="s">
        <v>63</v>
      </c>
      <c r="AF755" s="95" t="s">
        <v>63</v>
      </c>
      <c r="AG755" s="194" t="s">
        <v>112</v>
      </c>
      <c r="AH755" s="95" t="s">
        <v>63</v>
      </c>
      <c r="AI755" s="97"/>
      <c r="AJ755" s="97" t="s">
        <v>65</v>
      </c>
      <c r="AK755" s="97" t="s">
        <v>66</v>
      </c>
      <c r="AL755" s="45" t="s">
        <v>67</v>
      </c>
      <c r="AM755" s="160" t="str">
        <f>MONTH(B755)&amp;"/"&amp;YEAR(B755)</f>
        <v>3/2026</v>
      </c>
      <c r="AN755" s="45">
        <f>WEEKNUM(B755)-WEEKNUM(EOMONTH(B755,-1)+1)+1</f>
        <v>4</v>
      </c>
      <c r="AO755" s="45" t="str">
        <f>MONTH(R755)&amp;"/"&amp;YEAR(R755)</f>
        <v>5/2026</v>
      </c>
      <c r="AP755" s="45">
        <f>WEEKNUM(R755)-WEEKNUM(EOMONTH(R755,-1)+1)+1</f>
        <v>4</v>
      </c>
      <c r="AQ755" s="45">
        <f>IF(AU755="S",IF(Q755="1. Aceitou o programa",R755-B755,0),0)</f>
        <v>56</v>
      </c>
      <c r="AR755" s="45">
        <f>IF(AU755="S",IF(AND(S755&lt;&gt;"",R755&lt;&gt;""),S755-R755,0),0)</f>
        <v>0</v>
      </c>
      <c r="AS755" s="45">
        <f>IF(AU755="S",IF(Q755="1. Aceitou o programa",IF(OR(X755="Não se Aplica",X755=""),IF(OR(W755="Não se Aplica",W755=""),0,W755-V755),AVERAGE(X755-W755,W755-V755)),0),0)</f>
        <v>46</v>
      </c>
      <c r="AT755" s="45">
        <f>IF(AU755="S",IF(AND(Q755="1. Aceitou o programa",AB755="Realizada"),IFERROR(IF(AA755="",0,AA755-R755),0),0),0)</f>
        <v>0</v>
      </c>
      <c r="AU755" s="45" t="str">
        <f>_xlfn.XLOOKUP(U755,'Lista Suspensa'!$AA$20:$AA$23,'Lista Suspensa'!$AB$20:$AB$23,"N/A")</f>
        <v>S</v>
      </c>
    </row>
    <row r="756" spans="1:47" ht="12" customHeight="1" x14ac:dyDescent="0.3">
      <c r="A756" s="87" t="s">
        <v>47</v>
      </c>
      <c r="B756" s="88">
        <v>46104</v>
      </c>
      <c r="C756" s="89" t="s">
        <v>48</v>
      </c>
      <c r="D756" s="89" t="s">
        <v>49</v>
      </c>
      <c r="E756" s="189">
        <v>95073866</v>
      </c>
      <c r="F756" s="182" t="s">
        <v>2241</v>
      </c>
      <c r="G756" s="90">
        <v>14335612800</v>
      </c>
      <c r="H756" s="91">
        <v>25976</v>
      </c>
      <c r="I756" s="89"/>
      <c r="J756" s="89" t="s">
        <v>51</v>
      </c>
      <c r="K756" s="89" t="s">
        <v>52</v>
      </c>
      <c r="L756" s="89" t="s">
        <v>242</v>
      </c>
      <c r="M756" s="89" t="s">
        <v>2242</v>
      </c>
      <c r="N756" s="89" t="s">
        <v>79</v>
      </c>
      <c r="O756" s="92" t="s">
        <v>2243</v>
      </c>
      <c r="P756" s="93" t="s">
        <v>57</v>
      </c>
      <c r="Q756" s="110" t="s">
        <v>58</v>
      </c>
      <c r="R756" s="94">
        <v>46160</v>
      </c>
      <c r="S756" s="95"/>
      <c r="T756" s="95" t="s">
        <v>59</v>
      </c>
      <c r="U756" s="95" t="s">
        <v>60</v>
      </c>
      <c r="V756" s="91">
        <v>46114</v>
      </c>
      <c r="W756" s="91">
        <v>46160</v>
      </c>
      <c r="X756" s="91" t="s">
        <v>432</v>
      </c>
      <c r="Y756" s="96"/>
      <c r="Z756" s="89" t="s">
        <v>62</v>
      </c>
      <c r="AA756" s="95"/>
      <c r="AB756" s="95" t="s">
        <v>63</v>
      </c>
      <c r="AC756" s="95" t="s">
        <v>63</v>
      </c>
      <c r="AD756" s="95" t="s">
        <v>63</v>
      </c>
      <c r="AE756" s="95" t="s">
        <v>63</v>
      </c>
      <c r="AF756" s="95" t="s">
        <v>63</v>
      </c>
      <c r="AG756" s="194" t="s">
        <v>636</v>
      </c>
      <c r="AH756" s="95" t="s">
        <v>63</v>
      </c>
      <c r="AI756" s="97"/>
      <c r="AJ756" s="97" t="s">
        <v>65</v>
      </c>
      <c r="AK756" s="97" t="s">
        <v>66</v>
      </c>
      <c r="AL756" s="45" t="s">
        <v>67</v>
      </c>
      <c r="AM756" s="160" t="str">
        <f>MONTH(B756)&amp;"/"&amp;YEAR(B756)</f>
        <v>3/2026</v>
      </c>
      <c r="AN756" s="45">
        <f>WEEKNUM(B756)-WEEKNUM(EOMONTH(B756,-1)+1)+1</f>
        <v>4</v>
      </c>
      <c r="AO756" s="45" t="str">
        <f>MONTH(R756)&amp;"/"&amp;YEAR(R756)</f>
        <v>5/2026</v>
      </c>
      <c r="AP756" s="45">
        <f>WEEKNUM(R756)-WEEKNUM(EOMONTH(R756,-1)+1)+1</f>
        <v>4</v>
      </c>
      <c r="AQ756" s="45">
        <f>IF(AU756="S",IF(Q756="1. Aceitou o programa",R756-B756,0),0)</f>
        <v>56</v>
      </c>
      <c r="AR756" s="45">
        <f>IF(AU756="S",IF(AND(S756&lt;&gt;"",R756&lt;&gt;""),S756-R756,0),0)</f>
        <v>0</v>
      </c>
      <c r="AS756" s="45">
        <f>IF(AU756="S",IF(Q756="1. Aceitou o programa",IF(OR(X756="Não se Aplica",X756=""),IF(OR(W756="Não se Aplica",W756=""),0,W756-V756),AVERAGE(X756-W756,W756-V756)),0),0)</f>
        <v>46</v>
      </c>
      <c r="AT756" s="45">
        <f>IF(AU756="S",IF(AND(Q756="1. Aceitou o programa",AB756="Realizada"),IFERROR(IF(AA756="",0,AA756-R756),0),0),0)</f>
        <v>0</v>
      </c>
      <c r="AU756" s="45" t="str">
        <f>_xlfn.XLOOKUP(U756,'Lista Suspensa'!$AA$20:$AA$23,'Lista Suspensa'!$AB$20:$AB$23,"N/A")</f>
        <v>S</v>
      </c>
    </row>
    <row r="757" spans="1:47" ht="12" customHeight="1" x14ac:dyDescent="0.3">
      <c r="A757" s="87" t="s">
        <v>47</v>
      </c>
      <c r="B757" s="88">
        <v>46104</v>
      </c>
      <c r="C757" s="89" t="s">
        <v>48</v>
      </c>
      <c r="D757" s="89" t="s">
        <v>49</v>
      </c>
      <c r="E757" s="189">
        <v>93393565</v>
      </c>
      <c r="F757" s="182" t="s">
        <v>2244</v>
      </c>
      <c r="G757" s="90">
        <v>16699134817</v>
      </c>
      <c r="H757" s="91">
        <v>26212</v>
      </c>
      <c r="I757" s="89"/>
      <c r="J757" s="89" t="s">
        <v>51</v>
      </c>
      <c r="K757" s="89" t="s">
        <v>52</v>
      </c>
      <c r="L757" s="89" t="s">
        <v>85</v>
      </c>
      <c r="M757" s="89" t="s">
        <v>2245</v>
      </c>
      <c r="N757" s="89" t="s">
        <v>150</v>
      </c>
      <c r="O757" s="92" t="s">
        <v>2246</v>
      </c>
      <c r="P757" s="93" t="s">
        <v>57</v>
      </c>
      <c r="Q757" s="110" t="s">
        <v>58</v>
      </c>
      <c r="R757" s="94">
        <v>46160</v>
      </c>
      <c r="S757" s="95"/>
      <c r="T757" s="95" t="s">
        <v>59</v>
      </c>
      <c r="U757" s="95" t="s">
        <v>60</v>
      </c>
      <c r="V757" s="91">
        <v>46156</v>
      </c>
      <c r="W757" s="91" t="s">
        <v>432</v>
      </c>
      <c r="X757" s="91" t="s">
        <v>432</v>
      </c>
      <c r="Y757" s="96" t="s">
        <v>356</v>
      </c>
      <c r="Z757" s="89" t="s">
        <v>62</v>
      </c>
      <c r="AA757" s="95"/>
      <c r="AB757" s="95" t="s">
        <v>63</v>
      </c>
      <c r="AC757" s="95" t="s">
        <v>63</v>
      </c>
      <c r="AD757" s="95" t="s">
        <v>63</v>
      </c>
      <c r="AE757" s="95" t="s">
        <v>63</v>
      </c>
      <c r="AF757" s="95" t="s">
        <v>63</v>
      </c>
      <c r="AG757" s="194" t="s">
        <v>2247</v>
      </c>
      <c r="AH757" s="95" t="s">
        <v>63</v>
      </c>
      <c r="AI757" s="97"/>
      <c r="AJ757" s="97" t="s">
        <v>65</v>
      </c>
      <c r="AK757" s="97" t="s">
        <v>66</v>
      </c>
      <c r="AL757" s="45" t="s">
        <v>67</v>
      </c>
      <c r="AM757" s="160" t="str">
        <f>MONTH(B757)&amp;"/"&amp;YEAR(B757)</f>
        <v>3/2026</v>
      </c>
      <c r="AN757" s="45">
        <f>WEEKNUM(B757)-WEEKNUM(EOMONTH(B757,-1)+1)+1</f>
        <v>4</v>
      </c>
      <c r="AO757" s="45" t="str">
        <f>MONTH(R757)&amp;"/"&amp;YEAR(R757)</f>
        <v>5/2026</v>
      </c>
      <c r="AP757" s="45">
        <f>WEEKNUM(R757)-WEEKNUM(EOMONTH(R757,-1)+1)+1</f>
        <v>4</v>
      </c>
      <c r="AQ757" s="45">
        <f>IF(AU757="S",IF(Q757="1. Aceitou o programa",R757-B757,0),0)</f>
        <v>56</v>
      </c>
      <c r="AR757" s="45">
        <f>IF(AU757="S",IF(AND(S757&lt;&gt;"",R757&lt;&gt;""),S757-R757,0),0)</f>
        <v>0</v>
      </c>
      <c r="AS757" s="45">
        <f>IF(AU757="S",IF(Q757="1. Aceitou o programa",IF(OR(X757="Não se Aplica",X757=""),IF(OR(W757="Não se Aplica",W757=""),0,W757-V757),AVERAGE(X757-W757,W757-V757)),0),0)</f>
        <v>0</v>
      </c>
      <c r="AT757" s="45">
        <f>IF(AU757="S",IF(AND(Q757="1. Aceitou o programa",AB757="Realizada"),IFERROR(IF(AA757="",0,AA757-R757),0),0),0)</f>
        <v>0</v>
      </c>
      <c r="AU757" s="45" t="str">
        <f>_xlfn.XLOOKUP(U757,'Lista Suspensa'!$AA$20:$AA$23,'Lista Suspensa'!$AB$20:$AB$23,"N/A")</f>
        <v>S</v>
      </c>
    </row>
    <row r="758" spans="1:47" ht="12" customHeight="1" x14ac:dyDescent="0.3">
      <c r="A758" s="87" t="s">
        <v>66</v>
      </c>
      <c r="B758" s="88">
        <v>46149</v>
      </c>
      <c r="C758" s="89" t="s">
        <v>857</v>
      </c>
      <c r="D758" s="89" t="s">
        <v>49</v>
      </c>
      <c r="E758" s="189">
        <v>95387857</v>
      </c>
      <c r="F758" s="182" t="s">
        <v>2248</v>
      </c>
      <c r="G758" s="90">
        <v>10663031770</v>
      </c>
      <c r="H758" s="91">
        <v>30791</v>
      </c>
      <c r="I758" s="89">
        <v>42</v>
      </c>
      <c r="J758" s="89" t="s">
        <v>84</v>
      </c>
      <c r="K758" s="89" t="s">
        <v>76</v>
      </c>
      <c r="L758" s="89" t="s">
        <v>95</v>
      </c>
      <c r="M758" s="89" t="s">
        <v>343</v>
      </c>
      <c r="N758" s="89">
        <v>450</v>
      </c>
      <c r="O758" s="92" t="s">
        <v>2249</v>
      </c>
      <c r="P758" s="93" t="s">
        <v>57</v>
      </c>
      <c r="Q758" s="110" t="s">
        <v>58</v>
      </c>
      <c r="R758" s="94">
        <v>46161</v>
      </c>
      <c r="S758" s="95"/>
      <c r="T758" s="95" t="s">
        <v>59</v>
      </c>
      <c r="U758" s="95" t="s">
        <v>60</v>
      </c>
      <c r="V758" s="91">
        <v>46157</v>
      </c>
      <c r="W758" s="91">
        <v>46160</v>
      </c>
      <c r="X758" s="91" t="s">
        <v>432</v>
      </c>
      <c r="Y758" s="96" t="s">
        <v>61</v>
      </c>
      <c r="Z758" s="89" t="s">
        <v>62</v>
      </c>
      <c r="AA758" s="95"/>
      <c r="AB758" s="95" t="s">
        <v>63</v>
      </c>
      <c r="AC758" s="95" t="s">
        <v>63</v>
      </c>
      <c r="AD758" s="95" t="s">
        <v>63</v>
      </c>
      <c r="AE758" s="95" t="s">
        <v>63</v>
      </c>
      <c r="AF758" s="95" t="s">
        <v>63</v>
      </c>
      <c r="AG758" s="194" t="s">
        <v>2250</v>
      </c>
      <c r="AH758" s="95" t="s">
        <v>63</v>
      </c>
      <c r="AI758" s="97"/>
      <c r="AJ758" s="97" t="s">
        <v>65</v>
      </c>
      <c r="AK758" s="97" t="s">
        <v>66</v>
      </c>
      <c r="AL758" s="45" t="s">
        <v>67</v>
      </c>
      <c r="AM758" s="160" t="str">
        <f>MONTH(B758)&amp;"/"&amp;YEAR(B758)</f>
        <v>5/2026</v>
      </c>
      <c r="AN758" s="45">
        <f>WEEKNUM(B758)-WEEKNUM(EOMONTH(B758,-1)+1)+1</f>
        <v>2</v>
      </c>
      <c r="AO758" s="45" t="str">
        <f>MONTH(R758)&amp;"/"&amp;YEAR(R758)</f>
        <v>5/2026</v>
      </c>
      <c r="AP758" s="45">
        <f>WEEKNUM(R758)-WEEKNUM(EOMONTH(R758,-1)+1)+1</f>
        <v>4</v>
      </c>
      <c r="AQ758" s="45">
        <f>IF(AU758="S",IF(Q758="1. Aceitou o programa",R758-B758,0),0)</f>
        <v>12</v>
      </c>
      <c r="AR758" s="45">
        <f>IF(AU758="S",IF(AND(S758&lt;&gt;"",R758&lt;&gt;""),S758-R758,0),0)</f>
        <v>0</v>
      </c>
      <c r="AS758" s="45">
        <f>IF(AU758="S",IF(Q758="1. Aceitou o programa",IF(OR(X758="Não se Aplica",X758=""),IF(OR(W758="Não se Aplica",W758=""),0,W758-V758),AVERAGE(X758-W758,W758-V758)),0),0)</f>
        <v>3</v>
      </c>
      <c r="AT758" s="45">
        <f>IF(AU758="S",IF(AND(Q758="1. Aceitou o programa",AB758="Realizada"),IFERROR(IF(AA758="",0,AA758-R758),0),0),0)</f>
        <v>0</v>
      </c>
      <c r="AU758" s="45" t="str">
        <f>_xlfn.XLOOKUP(U758,'Lista Suspensa'!$AA$20:$AA$23,'Lista Suspensa'!$AB$20:$AB$23,"N/A")</f>
        <v>S</v>
      </c>
    </row>
    <row r="759" spans="1:47" ht="12" customHeight="1" x14ac:dyDescent="0.3">
      <c r="A759" s="87" t="s">
        <v>47</v>
      </c>
      <c r="B759" s="88">
        <v>46104</v>
      </c>
      <c r="C759" s="89" t="s">
        <v>48</v>
      </c>
      <c r="D759" s="89" t="s">
        <v>49</v>
      </c>
      <c r="E759" s="189">
        <v>93622507</v>
      </c>
      <c r="F759" s="182" t="s">
        <v>2251</v>
      </c>
      <c r="G759" s="90">
        <v>1500461709</v>
      </c>
      <c r="H759" s="91">
        <v>26422</v>
      </c>
      <c r="I759" s="89"/>
      <c r="J759" s="89" t="s">
        <v>51</v>
      </c>
      <c r="K759" s="89" t="s">
        <v>76</v>
      </c>
      <c r="L759" s="89" t="s">
        <v>101</v>
      </c>
      <c r="M759" s="89" t="s">
        <v>2252</v>
      </c>
      <c r="N759" s="89" t="s">
        <v>331</v>
      </c>
      <c r="O759" s="92" t="s">
        <v>2253</v>
      </c>
      <c r="P759" s="93" t="s">
        <v>57</v>
      </c>
      <c r="Q759" s="110" t="s">
        <v>58</v>
      </c>
      <c r="R759" s="94">
        <v>46160</v>
      </c>
      <c r="S759" s="95"/>
      <c r="T759" s="95" t="s">
        <v>59</v>
      </c>
      <c r="U759" s="95" t="s">
        <v>60</v>
      </c>
      <c r="V759" s="91">
        <v>46156</v>
      </c>
      <c r="W759" s="91" t="s">
        <v>432</v>
      </c>
      <c r="X759" s="91" t="s">
        <v>432</v>
      </c>
      <c r="Y759" s="96" t="s">
        <v>356</v>
      </c>
      <c r="Z759" s="89" t="s">
        <v>62</v>
      </c>
      <c r="AA759" s="95"/>
      <c r="AB759" s="95" t="s">
        <v>63</v>
      </c>
      <c r="AC759" s="95" t="s">
        <v>63</v>
      </c>
      <c r="AD759" s="95" t="s">
        <v>63</v>
      </c>
      <c r="AE759" s="95" t="s">
        <v>63</v>
      </c>
      <c r="AF759" s="95" t="s">
        <v>63</v>
      </c>
      <c r="AG759" s="194" t="s">
        <v>2254</v>
      </c>
      <c r="AH759" s="95" t="s">
        <v>63</v>
      </c>
      <c r="AI759" s="97"/>
      <c r="AJ759" s="97" t="s">
        <v>65</v>
      </c>
      <c r="AK759" s="97" t="s">
        <v>66</v>
      </c>
      <c r="AL759" s="45" t="s">
        <v>67</v>
      </c>
      <c r="AM759" s="160" t="str">
        <f>MONTH(B759)&amp;"/"&amp;YEAR(B759)</f>
        <v>3/2026</v>
      </c>
      <c r="AN759" s="45">
        <f>WEEKNUM(B759)-WEEKNUM(EOMONTH(B759,-1)+1)+1</f>
        <v>4</v>
      </c>
      <c r="AO759" s="45" t="str">
        <f>MONTH(R759)&amp;"/"&amp;YEAR(R759)</f>
        <v>5/2026</v>
      </c>
      <c r="AP759" s="45">
        <f>WEEKNUM(R759)-WEEKNUM(EOMONTH(R759,-1)+1)+1</f>
        <v>4</v>
      </c>
      <c r="AQ759" s="45">
        <f>IF(AU759="S",IF(Q759="1. Aceitou o programa",R759-B759,0),0)</f>
        <v>56</v>
      </c>
      <c r="AR759" s="45">
        <f>IF(AU759="S",IF(AND(S759&lt;&gt;"",R759&lt;&gt;""),S759-R759,0),0)</f>
        <v>0</v>
      </c>
      <c r="AS759" s="45">
        <f>IF(AU759="S",IF(Q759="1. Aceitou o programa",IF(OR(X759="Não se Aplica",X759=""),IF(OR(W759="Não se Aplica",W759=""),0,W759-V759),AVERAGE(X759-W759,W759-V759)),0),0)</f>
        <v>0</v>
      </c>
      <c r="AT759" s="45">
        <f>IF(AU759="S",IF(AND(Q759="1. Aceitou o programa",AB759="Realizada"),IFERROR(IF(AA759="",0,AA759-R759),0),0),0)</f>
        <v>0</v>
      </c>
      <c r="AU759" s="45" t="str">
        <f>_xlfn.XLOOKUP(U759,'Lista Suspensa'!$AA$20:$AA$23,'Lista Suspensa'!$AB$20:$AB$23,"N/A")</f>
        <v>S</v>
      </c>
    </row>
    <row r="760" spans="1:47" ht="12" customHeight="1" x14ac:dyDescent="0.3">
      <c r="A760" s="87" t="s">
        <v>47</v>
      </c>
      <c r="B760" s="88">
        <v>46104</v>
      </c>
      <c r="C760" s="89" t="s">
        <v>48</v>
      </c>
      <c r="D760" s="89" t="s">
        <v>49</v>
      </c>
      <c r="E760" s="189">
        <v>94207646</v>
      </c>
      <c r="F760" s="182" t="s">
        <v>2255</v>
      </c>
      <c r="G760" s="90">
        <v>29785546810</v>
      </c>
      <c r="H760" s="91">
        <v>29938</v>
      </c>
      <c r="I760" s="89"/>
      <c r="J760" s="89" t="s">
        <v>84</v>
      </c>
      <c r="K760" s="89" t="s">
        <v>52</v>
      </c>
      <c r="L760" s="89" t="s">
        <v>85</v>
      </c>
      <c r="M760" s="89" t="s">
        <v>833</v>
      </c>
      <c r="N760" s="89" t="s">
        <v>137</v>
      </c>
      <c r="O760" s="92" t="s">
        <v>2256</v>
      </c>
      <c r="P760" s="93" t="s">
        <v>57</v>
      </c>
      <c r="Q760" s="110" t="s">
        <v>58</v>
      </c>
      <c r="R760" s="94">
        <v>46160</v>
      </c>
      <c r="S760" s="95"/>
      <c r="T760" s="95" t="s">
        <v>59</v>
      </c>
      <c r="U760" s="95" t="s">
        <v>60</v>
      </c>
      <c r="V760" s="91">
        <v>46156</v>
      </c>
      <c r="W760" s="91" t="s">
        <v>432</v>
      </c>
      <c r="X760" s="91" t="s">
        <v>432</v>
      </c>
      <c r="Y760" s="96" t="s">
        <v>356</v>
      </c>
      <c r="Z760" s="89" t="s">
        <v>62</v>
      </c>
      <c r="AA760" s="95"/>
      <c r="AB760" s="95" t="s">
        <v>63</v>
      </c>
      <c r="AC760" s="95" t="s">
        <v>63</v>
      </c>
      <c r="AD760" s="95" t="s">
        <v>63</v>
      </c>
      <c r="AE760" s="95" t="s">
        <v>63</v>
      </c>
      <c r="AF760" s="95" t="s">
        <v>63</v>
      </c>
      <c r="AG760" s="194" t="s">
        <v>277</v>
      </c>
      <c r="AH760" s="95" t="s">
        <v>63</v>
      </c>
      <c r="AI760" s="97"/>
      <c r="AJ760" s="97" t="s">
        <v>65</v>
      </c>
      <c r="AK760" s="97" t="s">
        <v>66</v>
      </c>
      <c r="AL760" s="45" t="s">
        <v>67</v>
      </c>
      <c r="AM760" s="160" t="str">
        <f>MONTH(B760)&amp;"/"&amp;YEAR(B760)</f>
        <v>3/2026</v>
      </c>
      <c r="AN760" s="45">
        <f>WEEKNUM(B760)-WEEKNUM(EOMONTH(B760,-1)+1)+1</f>
        <v>4</v>
      </c>
      <c r="AO760" s="45" t="str">
        <f>MONTH(R760)&amp;"/"&amp;YEAR(R760)</f>
        <v>5/2026</v>
      </c>
      <c r="AP760" s="45">
        <f>WEEKNUM(R760)-WEEKNUM(EOMONTH(R760,-1)+1)+1</f>
        <v>4</v>
      </c>
      <c r="AQ760" s="45">
        <f>IF(AU760="S",IF(Q760="1. Aceitou o programa",R760-B760,0),0)</f>
        <v>56</v>
      </c>
      <c r="AR760" s="45">
        <f>IF(AU760="S",IF(AND(S760&lt;&gt;"",R760&lt;&gt;""),S760-R760,0),0)</f>
        <v>0</v>
      </c>
      <c r="AS760" s="45">
        <f>IF(AU760="S",IF(Q760="1. Aceitou o programa",IF(OR(X760="Não se Aplica",X760=""),IF(OR(W760="Não se Aplica",W760=""),0,W760-V760),AVERAGE(X760-W760,W760-V760)),0),0)</f>
        <v>0</v>
      </c>
      <c r="AT760" s="45">
        <f>IF(AU760="S",IF(AND(Q760="1. Aceitou o programa",AB760="Realizada"),IFERROR(IF(AA760="",0,AA760-R760),0),0),0)</f>
        <v>0</v>
      </c>
      <c r="AU760" s="45" t="str">
        <f>_xlfn.XLOOKUP(U760,'Lista Suspensa'!$AA$20:$AA$23,'Lista Suspensa'!$AB$20:$AB$23,"N/A")</f>
        <v>S</v>
      </c>
    </row>
    <row r="761" spans="1:47" ht="12" customHeight="1" x14ac:dyDescent="0.3">
      <c r="A761" s="87" t="s">
        <v>47</v>
      </c>
      <c r="B761" s="88">
        <v>46104</v>
      </c>
      <c r="C761" s="89" t="s">
        <v>48</v>
      </c>
      <c r="D761" s="89" t="s">
        <v>49</v>
      </c>
      <c r="E761" s="189">
        <v>84938973</v>
      </c>
      <c r="F761" s="182" t="s">
        <v>2257</v>
      </c>
      <c r="G761" s="90">
        <v>9383424796</v>
      </c>
      <c r="H761" s="91">
        <v>29936</v>
      </c>
      <c r="I761" s="89"/>
      <c r="J761" s="89" t="s">
        <v>84</v>
      </c>
      <c r="K761" s="89" t="s">
        <v>76</v>
      </c>
      <c r="L761" s="89" t="s">
        <v>95</v>
      </c>
      <c r="M761" s="89" t="s">
        <v>2258</v>
      </c>
      <c r="N761" s="89" t="s">
        <v>137</v>
      </c>
      <c r="O761" s="92" t="s">
        <v>2259</v>
      </c>
      <c r="P761" s="93" t="s">
        <v>57</v>
      </c>
      <c r="Q761" s="110" t="s">
        <v>58</v>
      </c>
      <c r="R761" s="94">
        <v>46160</v>
      </c>
      <c r="S761" s="95"/>
      <c r="T761" s="95" t="s">
        <v>59</v>
      </c>
      <c r="U761" s="95" t="s">
        <v>60</v>
      </c>
      <c r="V761" s="91">
        <v>46156</v>
      </c>
      <c r="W761" s="91" t="s">
        <v>432</v>
      </c>
      <c r="X761" s="91" t="s">
        <v>432</v>
      </c>
      <c r="Y761" s="96" t="s">
        <v>356</v>
      </c>
      <c r="Z761" s="89" t="s">
        <v>62</v>
      </c>
      <c r="AA761" s="95"/>
      <c r="AB761" s="95" t="s">
        <v>63</v>
      </c>
      <c r="AC761" s="95" t="s">
        <v>63</v>
      </c>
      <c r="AD761" s="95" t="s">
        <v>63</v>
      </c>
      <c r="AE761" s="95" t="s">
        <v>63</v>
      </c>
      <c r="AF761" s="95" t="s">
        <v>63</v>
      </c>
      <c r="AG761" s="194" t="s">
        <v>108</v>
      </c>
      <c r="AH761" s="95" t="s">
        <v>63</v>
      </c>
      <c r="AI761" s="97"/>
      <c r="AJ761" s="97" t="s">
        <v>65</v>
      </c>
      <c r="AK761" s="97" t="s">
        <v>66</v>
      </c>
      <c r="AL761" s="45" t="s">
        <v>67</v>
      </c>
      <c r="AM761" s="160" t="str">
        <f>MONTH(B761)&amp;"/"&amp;YEAR(B761)</f>
        <v>3/2026</v>
      </c>
      <c r="AN761" s="45">
        <f>WEEKNUM(B761)-WEEKNUM(EOMONTH(B761,-1)+1)+1</f>
        <v>4</v>
      </c>
      <c r="AO761" s="45" t="str">
        <f>MONTH(R761)&amp;"/"&amp;YEAR(R761)</f>
        <v>5/2026</v>
      </c>
      <c r="AP761" s="45">
        <f>WEEKNUM(R761)-WEEKNUM(EOMONTH(R761,-1)+1)+1</f>
        <v>4</v>
      </c>
      <c r="AQ761" s="45">
        <f>IF(AU761="S",IF(Q761="1. Aceitou o programa",R761-B761,0),0)</f>
        <v>56</v>
      </c>
      <c r="AR761" s="45">
        <f>IF(AU761="S",IF(AND(S761&lt;&gt;"",R761&lt;&gt;""),S761-R761,0),0)</f>
        <v>0</v>
      </c>
      <c r="AS761" s="45">
        <f>IF(AU761="S",IF(Q761="1. Aceitou o programa",IF(OR(X761="Não se Aplica",X761=""),IF(OR(W761="Não se Aplica",W761=""),0,W761-V761),AVERAGE(X761-W761,W761-V761)),0),0)</f>
        <v>0</v>
      </c>
      <c r="AT761" s="45">
        <f>IF(AU761="S",IF(AND(Q761="1. Aceitou o programa",AB761="Realizada"),IFERROR(IF(AA761="",0,AA761-R761),0),0),0)</f>
        <v>0</v>
      </c>
      <c r="AU761" s="45" t="str">
        <f>_xlfn.XLOOKUP(U761,'Lista Suspensa'!$AA$20:$AA$23,'Lista Suspensa'!$AB$20:$AB$23,"N/A")</f>
        <v>S</v>
      </c>
    </row>
    <row r="762" spans="1:47" ht="12" customHeight="1" x14ac:dyDescent="0.3">
      <c r="A762" s="87" t="s">
        <v>47</v>
      </c>
      <c r="B762" s="88">
        <v>46104</v>
      </c>
      <c r="C762" s="89" t="s">
        <v>48</v>
      </c>
      <c r="D762" s="89" t="s">
        <v>49</v>
      </c>
      <c r="E762" s="189">
        <v>85091832</v>
      </c>
      <c r="F762" s="182" t="s">
        <v>2260</v>
      </c>
      <c r="G762" s="90">
        <v>17622955809</v>
      </c>
      <c r="H762" s="91">
        <v>24699</v>
      </c>
      <c r="I762" s="89"/>
      <c r="J762" s="89" t="s">
        <v>51</v>
      </c>
      <c r="K762" s="89" t="s">
        <v>52</v>
      </c>
      <c r="L762" s="89" t="s">
        <v>85</v>
      </c>
      <c r="M762" s="89" t="s">
        <v>2261</v>
      </c>
      <c r="N762" s="89" t="s">
        <v>137</v>
      </c>
      <c r="O762" s="92" t="s">
        <v>2262</v>
      </c>
      <c r="P762" s="93" t="s">
        <v>57</v>
      </c>
      <c r="Q762" s="110" t="s">
        <v>58</v>
      </c>
      <c r="R762" s="94">
        <v>46160</v>
      </c>
      <c r="S762" s="95"/>
      <c r="T762" s="95" t="s">
        <v>59</v>
      </c>
      <c r="U762" s="95" t="s">
        <v>60</v>
      </c>
      <c r="V762" s="91">
        <v>46156</v>
      </c>
      <c r="W762" s="91" t="s">
        <v>432</v>
      </c>
      <c r="X762" s="91" t="s">
        <v>432</v>
      </c>
      <c r="Y762" s="96" t="s">
        <v>356</v>
      </c>
      <c r="Z762" s="89" t="s">
        <v>62</v>
      </c>
      <c r="AA762" s="95"/>
      <c r="AB762" s="95" t="s">
        <v>63</v>
      </c>
      <c r="AC762" s="95" t="s">
        <v>63</v>
      </c>
      <c r="AD762" s="95" t="s">
        <v>63</v>
      </c>
      <c r="AE762" s="95" t="s">
        <v>63</v>
      </c>
      <c r="AF762" s="95" t="s">
        <v>63</v>
      </c>
      <c r="AG762" s="194" t="s">
        <v>376</v>
      </c>
      <c r="AH762" s="95" t="s">
        <v>63</v>
      </c>
      <c r="AI762" s="97"/>
      <c r="AJ762" s="97" t="s">
        <v>65</v>
      </c>
      <c r="AK762" s="97" t="s">
        <v>66</v>
      </c>
      <c r="AL762" s="45" t="s">
        <v>67</v>
      </c>
      <c r="AM762" s="160" t="str">
        <f>MONTH(B762)&amp;"/"&amp;YEAR(B762)</f>
        <v>3/2026</v>
      </c>
      <c r="AN762" s="45">
        <f>WEEKNUM(B762)-WEEKNUM(EOMONTH(B762,-1)+1)+1</f>
        <v>4</v>
      </c>
      <c r="AO762" s="45" t="str">
        <f>MONTH(R762)&amp;"/"&amp;YEAR(R762)</f>
        <v>5/2026</v>
      </c>
      <c r="AP762" s="45">
        <f>WEEKNUM(R762)-WEEKNUM(EOMONTH(R762,-1)+1)+1</f>
        <v>4</v>
      </c>
      <c r="AQ762" s="45">
        <f>IF(AU762="S",IF(Q762="1. Aceitou o programa",R762-B762,0),0)</f>
        <v>56</v>
      </c>
      <c r="AR762" s="45">
        <f>IF(AU762="S",IF(AND(S762&lt;&gt;"",R762&lt;&gt;""),S762-R762,0),0)</f>
        <v>0</v>
      </c>
      <c r="AS762" s="45">
        <f>IF(AU762="S",IF(Q762="1. Aceitou o programa",IF(OR(X762="Não se Aplica",X762=""),IF(OR(W762="Não se Aplica",W762=""),0,W762-V762),AVERAGE(X762-W762,W762-V762)),0),0)</f>
        <v>0</v>
      </c>
      <c r="AT762" s="45">
        <f>IF(AU762="S",IF(AND(Q762="1. Aceitou o programa",AB762="Realizada"),IFERROR(IF(AA762="",0,AA762-R762),0),0),0)</f>
        <v>0</v>
      </c>
      <c r="AU762" s="45" t="str">
        <f>_xlfn.XLOOKUP(U762,'Lista Suspensa'!$AA$20:$AA$23,'Lista Suspensa'!$AB$20:$AB$23,"N/A")</f>
        <v>S</v>
      </c>
    </row>
    <row r="763" spans="1:47" ht="12" customHeight="1" x14ac:dyDescent="0.3">
      <c r="A763" s="87" t="s">
        <v>47</v>
      </c>
      <c r="B763" s="88">
        <v>46104</v>
      </c>
      <c r="C763" s="89" t="s">
        <v>48</v>
      </c>
      <c r="D763" s="89" t="s">
        <v>49</v>
      </c>
      <c r="E763" s="189">
        <v>85567365</v>
      </c>
      <c r="F763" s="182" t="s">
        <v>2263</v>
      </c>
      <c r="G763" s="90">
        <v>12774876850</v>
      </c>
      <c r="H763" s="91">
        <v>24953</v>
      </c>
      <c r="I763" s="89"/>
      <c r="J763" s="89" t="s">
        <v>51</v>
      </c>
      <c r="K763" s="89" t="s">
        <v>52</v>
      </c>
      <c r="L763" s="89" t="s">
        <v>85</v>
      </c>
      <c r="M763" s="89" t="s">
        <v>288</v>
      </c>
      <c r="N763" s="89" t="s">
        <v>137</v>
      </c>
      <c r="O763" s="92" t="s">
        <v>2264</v>
      </c>
      <c r="P763" s="93" t="s">
        <v>57</v>
      </c>
      <c r="Q763" s="110" t="s">
        <v>58</v>
      </c>
      <c r="R763" s="94">
        <v>46160</v>
      </c>
      <c r="S763" s="95"/>
      <c r="T763" s="95" t="s">
        <v>59</v>
      </c>
      <c r="U763" s="95" t="s">
        <v>60</v>
      </c>
      <c r="V763" s="91">
        <v>46156</v>
      </c>
      <c r="W763" s="91" t="s">
        <v>432</v>
      </c>
      <c r="X763" s="91" t="s">
        <v>432</v>
      </c>
      <c r="Y763" s="96" t="s">
        <v>356</v>
      </c>
      <c r="Z763" s="89" t="s">
        <v>62</v>
      </c>
      <c r="AA763" s="95"/>
      <c r="AB763" s="95" t="s">
        <v>63</v>
      </c>
      <c r="AC763" s="95" t="s">
        <v>63</v>
      </c>
      <c r="AD763" s="95" t="s">
        <v>63</v>
      </c>
      <c r="AE763" s="95" t="s">
        <v>63</v>
      </c>
      <c r="AF763" s="95" t="s">
        <v>63</v>
      </c>
      <c r="AG763" s="194" t="s">
        <v>173</v>
      </c>
      <c r="AH763" s="95" t="s">
        <v>63</v>
      </c>
      <c r="AI763" s="97"/>
      <c r="AJ763" s="97" t="s">
        <v>65</v>
      </c>
      <c r="AK763" s="97" t="s">
        <v>66</v>
      </c>
      <c r="AL763" s="45" t="s">
        <v>67</v>
      </c>
      <c r="AM763" s="160" t="str">
        <f>MONTH(B763)&amp;"/"&amp;YEAR(B763)</f>
        <v>3/2026</v>
      </c>
      <c r="AN763" s="45">
        <f>WEEKNUM(B763)-WEEKNUM(EOMONTH(B763,-1)+1)+1</f>
        <v>4</v>
      </c>
      <c r="AO763" s="45" t="str">
        <f>MONTH(R763)&amp;"/"&amp;YEAR(R763)</f>
        <v>5/2026</v>
      </c>
      <c r="AP763" s="45">
        <f>WEEKNUM(R763)-WEEKNUM(EOMONTH(R763,-1)+1)+1</f>
        <v>4</v>
      </c>
      <c r="AQ763" s="45">
        <f>IF(AU763="S",IF(Q763="1. Aceitou o programa",R763-B763,0),0)</f>
        <v>56</v>
      </c>
      <c r="AR763" s="45">
        <f>IF(AU763="S",IF(AND(S763&lt;&gt;"",R763&lt;&gt;""),S763-R763,0),0)</f>
        <v>0</v>
      </c>
      <c r="AS763" s="45">
        <f>IF(AU763="S",IF(Q763="1. Aceitou o programa",IF(OR(X763="Não se Aplica",X763=""),IF(OR(W763="Não se Aplica",W763=""),0,W763-V763),AVERAGE(X763-W763,W763-V763)),0),0)</f>
        <v>0</v>
      </c>
      <c r="AT763" s="45">
        <f>IF(AU763="S",IF(AND(Q763="1. Aceitou o programa",AB763="Realizada"),IFERROR(IF(AA763="",0,AA763-R763),0),0),0)</f>
        <v>0</v>
      </c>
      <c r="AU763" s="45" t="str">
        <f>_xlfn.XLOOKUP(U763,'Lista Suspensa'!$AA$20:$AA$23,'Lista Suspensa'!$AB$20:$AB$23,"N/A")</f>
        <v>S</v>
      </c>
    </row>
    <row r="764" spans="1:47" ht="12" customHeight="1" x14ac:dyDescent="0.3">
      <c r="A764" s="87" t="s">
        <v>47</v>
      </c>
      <c r="B764" s="88">
        <v>46104</v>
      </c>
      <c r="C764" s="89" t="s">
        <v>48</v>
      </c>
      <c r="D764" s="89" t="s">
        <v>49</v>
      </c>
      <c r="E764" s="189">
        <v>85651208</v>
      </c>
      <c r="F764" s="182" t="s">
        <v>2265</v>
      </c>
      <c r="G764" s="90">
        <v>3214976869</v>
      </c>
      <c r="H764" s="91">
        <v>22365</v>
      </c>
      <c r="I764" s="89"/>
      <c r="J764" s="89" t="s">
        <v>51</v>
      </c>
      <c r="K764" s="89" t="s">
        <v>52</v>
      </c>
      <c r="L764" s="89" t="s">
        <v>85</v>
      </c>
      <c r="M764" s="89" t="s">
        <v>2266</v>
      </c>
      <c r="N764" s="89" t="s">
        <v>137</v>
      </c>
      <c r="O764" s="92" t="s">
        <v>2267</v>
      </c>
      <c r="P764" s="93" t="s">
        <v>57</v>
      </c>
      <c r="Q764" s="110" t="s">
        <v>58</v>
      </c>
      <c r="R764" s="94">
        <v>46160</v>
      </c>
      <c r="S764" s="95"/>
      <c r="T764" s="95" t="s">
        <v>59</v>
      </c>
      <c r="U764" s="95" t="s">
        <v>60</v>
      </c>
      <c r="V764" s="91">
        <v>46156</v>
      </c>
      <c r="W764" s="91" t="s">
        <v>432</v>
      </c>
      <c r="X764" s="91" t="s">
        <v>432</v>
      </c>
      <c r="Y764" s="96" t="s">
        <v>356</v>
      </c>
      <c r="Z764" s="89" t="s">
        <v>62</v>
      </c>
      <c r="AA764" s="95"/>
      <c r="AB764" s="95" t="s">
        <v>63</v>
      </c>
      <c r="AC764" s="95" t="s">
        <v>63</v>
      </c>
      <c r="AD764" s="95" t="s">
        <v>63</v>
      </c>
      <c r="AE764" s="95" t="s">
        <v>63</v>
      </c>
      <c r="AF764" s="95" t="s">
        <v>63</v>
      </c>
      <c r="AG764" s="194" t="s">
        <v>636</v>
      </c>
      <c r="AH764" s="95" t="s">
        <v>63</v>
      </c>
      <c r="AI764" s="97"/>
      <c r="AJ764" s="97" t="s">
        <v>65</v>
      </c>
      <c r="AK764" s="97" t="s">
        <v>66</v>
      </c>
      <c r="AL764" s="45" t="s">
        <v>67</v>
      </c>
      <c r="AM764" s="160" t="str">
        <f>MONTH(B764)&amp;"/"&amp;YEAR(B764)</f>
        <v>3/2026</v>
      </c>
      <c r="AN764" s="45">
        <f>WEEKNUM(B764)-WEEKNUM(EOMONTH(B764,-1)+1)+1</f>
        <v>4</v>
      </c>
      <c r="AO764" s="45" t="str">
        <f>MONTH(R764)&amp;"/"&amp;YEAR(R764)</f>
        <v>5/2026</v>
      </c>
      <c r="AP764" s="45">
        <f>WEEKNUM(R764)-WEEKNUM(EOMONTH(R764,-1)+1)+1</f>
        <v>4</v>
      </c>
      <c r="AQ764" s="45">
        <f>IF(AU764="S",IF(Q764="1. Aceitou o programa",R764-B764,0),0)</f>
        <v>56</v>
      </c>
      <c r="AR764" s="45">
        <f>IF(AU764="S",IF(AND(S764&lt;&gt;"",R764&lt;&gt;""),S764-R764,0),0)</f>
        <v>0</v>
      </c>
      <c r="AS764" s="45">
        <f>IF(AU764="S",IF(Q764="1. Aceitou o programa",IF(OR(X764="Não se Aplica",X764=""),IF(OR(W764="Não se Aplica",W764=""),0,W764-V764),AVERAGE(X764-W764,W764-V764)),0),0)</f>
        <v>0</v>
      </c>
      <c r="AT764" s="45">
        <f>IF(AU764="S",IF(AND(Q764="1. Aceitou o programa",AB764="Realizada"),IFERROR(IF(AA764="",0,AA764-R764),0),0),0)</f>
        <v>0</v>
      </c>
      <c r="AU764" s="45" t="str">
        <f>_xlfn.XLOOKUP(U764,'Lista Suspensa'!$AA$20:$AA$23,'Lista Suspensa'!$AB$20:$AB$23,"N/A")</f>
        <v>S</v>
      </c>
    </row>
    <row r="765" spans="1:47" ht="12" customHeight="1" x14ac:dyDescent="0.3">
      <c r="A765" s="87" t="s">
        <v>47</v>
      </c>
      <c r="B765" s="88">
        <v>46104</v>
      </c>
      <c r="C765" s="89" t="s">
        <v>48</v>
      </c>
      <c r="D765" s="89" t="s">
        <v>49</v>
      </c>
      <c r="E765" s="189">
        <v>89060584</v>
      </c>
      <c r="F765" s="182" t="s">
        <v>2268</v>
      </c>
      <c r="G765" s="90">
        <v>5240223726</v>
      </c>
      <c r="H765" s="91">
        <v>29349</v>
      </c>
      <c r="I765" s="89"/>
      <c r="J765" s="89" t="s">
        <v>51</v>
      </c>
      <c r="K765" s="89" t="s">
        <v>76</v>
      </c>
      <c r="L765" s="89" t="s">
        <v>95</v>
      </c>
      <c r="M765" s="89" t="s">
        <v>234</v>
      </c>
      <c r="N765" s="89" t="s">
        <v>197</v>
      </c>
      <c r="O765" s="92" t="s">
        <v>2269</v>
      </c>
      <c r="P765" s="93" t="s">
        <v>57</v>
      </c>
      <c r="Q765" s="110" t="s">
        <v>58</v>
      </c>
      <c r="R765" s="94">
        <v>46160</v>
      </c>
      <c r="S765" s="95"/>
      <c r="T765" s="95" t="s">
        <v>59</v>
      </c>
      <c r="U765" s="95" t="s">
        <v>60</v>
      </c>
      <c r="V765" s="91">
        <v>46156</v>
      </c>
      <c r="W765" s="91" t="s">
        <v>432</v>
      </c>
      <c r="X765" s="91" t="s">
        <v>432</v>
      </c>
      <c r="Y765" s="96" t="s">
        <v>356</v>
      </c>
      <c r="Z765" s="89" t="s">
        <v>62</v>
      </c>
      <c r="AA765" s="95"/>
      <c r="AB765" s="95" t="s">
        <v>63</v>
      </c>
      <c r="AC765" s="95" t="s">
        <v>63</v>
      </c>
      <c r="AD765" s="95" t="s">
        <v>63</v>
      </c>
      <c r="AE765" s="95" t="s">
        <v>63</v>
      </c>
      <c r="AF765" s="95" t="s">
        <v>63</v>
      </c>
      <c r="AG765" s="194" t="s">
        <v>420</v>
      </c>
      <c r="AH765" s="95" t="s">
        <v>63</v>
      </c>
      <c r="AI765" s="97"/>
      <c r="AJ765" s="97" t="s">
        <v>65</v>
      </c>
      <c r="AK765" s="97" t="s">
        <v>66</v>
      </c>
      <c r="AL765" s="45" t="s">
        <v>67</v>
      </c>
      <c r="AM765" s="160" t="str">
        <f>MONTH(B765)&amp;"/"&amp;YEAR(B765)</f>
        <v>3/2026</v>
      </c>
      <c r="AN765" s="45">
        <f>WEEKNUM(B765)-WEEKNUM(EOMONTH(B765,-1)+1)+1</f>
        <v>4</v>
      </c>
      <c r="AO765" s="45" t="str">
        <f>MONTH(R765)&amp;"/"&amp;YEAR(R765)</f>
        <v>5/2026</v>
      </c>
      <c r="AP765" s="45">
        <f>WEEKNUM(R765)-WEEKNUM(EOMONTH(R765,-1)+1)+1</f>
        <v>4</v>
      </c>
      <c r="AQ765" s="45">
        <f>IF(AU765="S",IF(Q765="1. Aceitou o programa",R765-B765,0),0)</f>
        <v>56</v>
      </c>
      <c r="AR765" s="45">
        <f>IF(AU765="S",IF(AND(S765&lt;&gt;"",R765&lt;&gt;""),S765-R765,0),0)</f>
        <v>0</v>
      </c>
      <c r="AS765" s="45">
        <f>IF(AU765="S",IF(Q765="1. Aceitou o programa",IF(OR(X765="Não se Aplica",X765=""),IF(OR(W765="Não se Aplica",W765=""),0,W765-V765),AVERAGE(X765-W765,W765-V765)),0),0)</f>
        <v>0</v>
      </c>
      <c r="AT765" s="45">
        <f>IF(AU765="S",IF(AND(Q765="1. Aceitou o programa",AB765="Realizada"),IFERROR(IF(AA765="",0,AA765-R765),0),0),0)</f>
        <v>0</v>
      </c>
      <c r="AU765" s="45" t="str">
        <f>_xlfn.XLOOKUP(U765,'Lista Suspensa'!$AA$20:$AA$23,'Lista Suspensa'!$AB$20:$AB$23,"N/A")</f>
        <v>S</v>
      </c>
    </row>
    <row r="766" spans="1:47" ht="12" customHeight="1" x14ac:dyDescent="0.3">
      <c r="A766" s="87" t="s">
        <v>47</v>
      </c>
      <c r="B766" s="88">
        <v>46104</v>
      </c>
      <c r="C766" s="89" t="s">
        <v>48</v>
      </c>
      <c r="D766" s="89" t="s">
        <v>49</v>
      </c>
      <c r="E766" s="189">
        <v>92868411</v>
      </c>
      <c r="F766" s="182" t="s">
        <v>2270</v>
      </c>
      <c r="G766" s="90">
        <v>42199639878</v>
      </c>
      <c r="H766" s="91">
        <v>34806</v>
      </c>
      <c r="I766" s="89"/>
      <c r="J766" s="89" t="s">
        <v>84</v>
      </c>
      <c r="K766" s="89" t="s">
        <v>52</v>
      </c>
      <c r="L766" s="89" t="s">
        <v>85</v>
      </c>
      <c r="M766" s="89" t="s">
        <v>2271</v>
      </c>
      <c r="N766" s="89" t="s">
        <v>449</v>
      </c>
      <c r="O766" s="92" t="s">
        <v>2272</v>
      </c>
      <c r="P766" s="93" t="s">
        <v>57</v>
      </c>
      <c r="Q766" s="110" t="s">
        <v>58</v>
      </c>
      <c r="R766" s="94">
        <v>46160</v>
      </c>
      <c r="S766" s="95"/>
      <c r="T766" s="95" t="s">
        <v>59</v>
      </c>
      <c r="U766" s="95" t="s">
        <v>60</v>
      </c>
      <c r="V766" s="91">
        <v>46156</v>
      </c>
      <c r="W766" s="91" t="s">
        <v>432</v>
      </c>
      <c r="X766" s="91" t="s">
        <v>432</v>
      </c>
      <c r="Y766" s="96" t="s">
        <v>356</v>
      </c>
      <c r="Z766" s="89" t="s">
        <v>62</v>
      </c>
      <c r="AA766" s="95"/>
      <c r="AB766" s="95" t="s">
        <v>63</v>
      </c>
      <c r="AC766" s="95" t="s">
        <v>63</v>
      </c>
      <c r="AD766" s="95" t="s">
        <v>63</v>
      </c>
      <c r="AE766" s="95" t="s">
        <v>63</v>
      </c>
      <c r="AF766" s="95" t="s">
        <v>63</v>
      </c>
      <c r="AG766" s="194" t="s">
        <v>2247</v>
      </c>
      <c r="AH766" s="95" t="s">
        <v>63</v>
      </c>
      <c r="AI766" s="97"/>
      <c r="AJ766" s="97" t="s">
        <v>65</v>
      </c>
      <c r="AK766" s="97" t="s">
        <v>66</v>
      </c>
      <c r="AL766" s="45" t="s">
        <v>67</v>
      </c>
      <c r="AM766" s="160" t="str">
        <f>MONTH(B766)&amp;"/"&amp;YEAR(B766)</f>
        <v>3/2026</v>
      </c>
      <c r="AN766" s="45">
        <f>WEEKNUM(B766)-WEEKNUM(EOMONTH(B766,-1)+1)+1</f>
        <v>4</v>
      </c>
      <c r="AO766" s="45" t="str">
        <f>MONTH(R766)&amp;"/"&amp;YEAR(R766)</f>
        <v>5/2026</v>
      </c>
      <c r="AP766" s="45">
        <f>WEEKNUM(R766)-WEEKNUM(EOMONTH(R766,-1)+1)+1</f>
        <v>4</v>
      </c>
      <c r="AQ766" s="45">
        <f>IF(AU766="S",IF(Q766="1. Aceitou o programa",R766-B766,0),0)</f>
        <v>56</v>
      </c>
      <c r="AR766" s="45">
        <f>IF(AU766="S",IF(AND(S766&lt;&gt;"",R766&lt;&gt;""),S766-R766,0),0)</f>
        <v>0</v>
      </c>
      <c r="AS766" s="45">
        <f>IF(AU766="S",IF(Q766="1. Aceitou o programa",IF(OR(X766="Não se Aplica",X766=""),IF(OR(W766="Não se Aplica",W766=""),0,W766-V766),AVERAGE(X766-W766,W766-V766)),0),0)</f>
        <v>0</v>
      </c>
      <c r="AT766" s="45">
        <f>IF(AU766="S",IF(AND(Q766="1. Aceitou o programa",AB766="Realizada"),IFERROR(IF(AA766="",0,AA766-R766),0),0),0)</f>
        <v>0</v>
      </c>
      <c r="AU766" s="45" t="str">
        <f>_xlfn.XLOOKUP(U766,'Lista Suspensa'!$AA$20:$AA$23,'Lista Suspensa'!$AB$20:$AB$23,"N/A")</f>
        <v>S</v>
      </c>
    </row>
    <row r="767" spans="1:47" ht="12" customHeight="1" x14ac:dyDescent="0.3">
      <c r="A767" s="87" t="s">
        <v>47</v>
      </c>
      <c r="B767" s="88">
        <v>46104</v>
      </c>
      <c r="C767" s="89" t="s">
        <v>48</v>
      </c>
      <c r="D767" s="89" t="s">
        <v>49</v>
      </c>
      <c r="E767" s="189">
        <v>86835400</v>
      </c>
      <c r="F767" s="182" t="s">
        <v>2273</v>
      </c>
      <c r="G767" s="90">
        <v>53183142791</v>
      </c>
      <c r="H767" s="91">
        <v>21645</v>
      </c>
      <c r="I767" s="89"/>
      <c r="J767" s="89" t="s">
        <v>84</v>
      </c>
      <c r="K767" s="89" t="s">
        <v>76</v>
      </c>
      <c r="L767" s="89" t="s">
        <v>303</v>
      </c>
      <c r="M767" s="89" t="s">
        <v>2274</v>
      </c>
      <c r="N767" s="89" t="s">
        <v>197</v>
      </c>
      <c r="O767" s="92" t="s">
        <v>2275</v>
      </c>
      <c r="P767" s="93" t="s">
        <v>57</v>
      </c>
      <c r="Q767" s="110" t="s">
        <v>58</v>
      </c>
      <c r="R767" s="94">
        <v>46160</v>
      </c>
      <c r="S767" s="95"/>
      <c r="T767" s="95" t="s">
        <v>59</v>
      </c>
      <c r="U767" s="95" t="s">
        <v>60</v>
      </c>
      <c r="V767" s="91">
        <v>46156</v>
      </c>
      <c r="W767" s="91" t="s">
        <v>432</v>
      </c>
      <c r="X767" s="91" t="s">
        <v>432</v>
      </c>
      <c r="Y767" s="96" t="s">
        <v>356</v>
      </c>
      <c r="Z767" s="89" t="s">
        <v>62</v>
      </c>
      <c r="AA767" s="95"/>
      <c r="AB767" s="95" t="s">
        <v>63</v>
      </c>
      <c r="AC767" s="95" t="s">
        <v>63</v>
      </c>
      <c r="AD767" s="95" t="s">
        <v>63</v>
      </c>
      <c r="AE767" s="95" t="s">
        <v>63</v>
      </c>
      <c r="AF767" s="95" t="s">
        <v>63</v>
      </c>
      <c r="AG767" s="194" t="s">
        <v>636</v>
      </c>
      <c r="AH767" s="95" t="s">
        <v>63</v>
      </c>
      <c r="AI767" s="97"/>
      <c r="AJ767" s="97" t="s">
        <v>65</v>
      </c>
      <c r="AK767" s="97" t="s">
        <v>66</v>
      </c>
      <c r="AL767" s="45" t="s">
        <v>67</v>
      </c>
      <c r="AM767" s="160" t="str">
        <f>MONTH(B767)&amp;"/"&amp;YEAR(B767)</f>
        <v>3/2026</v>
      </c>
      <c r="AN767" s="45">
        <f>WEEKNUM(B767)-WEEKNUM(EOMONTH(B767,-1)+1)+1</f>
        <v>4</v>
      </c>
      <c r="AO767" s="45" t="str">
        <f>MONTH(R767)&amp;"/"&amp;YEAR(R767)</f>
        <v>5/2026</v>
      </c>
      <c r="AP767" s="45">
        <f>WEEKNUM(R767)-WEEKNUM(EOMONTH(R767,-1)+1)+1</f>
        <v>4</v>
      </c>
      <c r="AQ767" s="45">
        <f>IF(AU767="S",IF(Q767="1. Aceitou o programa",R767-B767,0),0)</f>
        <v>56</v>
      </c>
      <c r="AR767" s="45">
        <f>IF(AU767="S",IF(AND(S767&lt;&gt;"",R767&lt;&gt;""),S767-R767,0),0)</f>
        <v>0</v>
      </c>
      <c r="AS767" s="45">
        <f>IF(AU767="S",IF(Q767="1. Aceitou o programa",IF(OR(X767="Não se Aplica",X767=""),IF(OR(W767="Não se Aplica",W767=""),0,W767-V767),AVERAGE(X767-W767,W767-V767)),0),0)</f>
        <v>0</v>
      </c>
      <c r="AT767" s="45">
        <f>IF(AU767="S",IF(AND(Q767="1. Aceitou o programa",AB767="Realizada"),IFERROR(IF(AA767="",0,AA767-R767),0),0),0)</f>
        <v>0</v>
      </c>
      <c r="AU767" s="45" t="str">
        <f>_xlfn.XLOOKUP(U767,'Lista Suspensa'!$AA$20:$AA$23,'Lista Suspensa'!$AB$20:$AB$23,"N/A")</f>
        <v>S</v>
      </c>
    </row>
    <row r="768" spans="1:47" ht="12" customHeight="1" x14ac:dyDescent="0.3">
      <c r="A768" s="87" t="s">
        <v>47</v>
      </c>
      <c r="B768" s="88">
        <v>46104</v>
      </c>
      <c r="C768" s="89" t="s">
        <v>48</v>
      </c>
      <c r="D768" s="89" t="s">
        <v>49</v>
      </c>
      <c r="E768" s="189">
        <v>94773069</v>
      </c>
      <c r="F768" s="182" t="s">
        <v>2276</v>
      </c>
      <c r="G768" s="90">
        <v>36809150803</v>
      </c>
      <c r="H768" s="91">
        <v>28901</v>
      </c>
      <c r="I768" s="89"/>
      <c r="J768" s="89" t="s">
        <v>51</v>
      </c>
      <c r="K768" s="89" t="s">
        <v>52</v>
      </c>
      <c r="L768" s="89" t="s">
        <v>85</v>
      </c>
      <c r="M768" s="89" t="s">
        <v>2277</v>
      </c>
      <c r="N768" s="89" t="s">
        <v>137</v>
      </c>
      <c r="O768" s="92" t="s">
        <v>2278</v>
      </c>
      <c r="P768" s="93" t="s">
        <v>57</v>
      </c>
      <c r="Q768" s="110" t="s">
        <v>58</v>
      </c>
      <c r="R768" s="94">
        <v>46160</v>
      </c>
      <c r="S768" s="95"/>
      <c r="T768" s="95" t="s">
        <v>59</v>
      </c>
      <c r="U768" s="95" t="s">
        <v>60</v>
      </c>
      <c r="V768" s="91">
        <v>46156</v>
      </c>
      <c r="W768" s="91" t="s">
        <v>432</v>
      </c>
      <c r="X768" s="91" t="s">
        <v>432</v>
      </c>
      <c r="Y768" s="96" t="s">
        <v>356</v>
      </c>
      <c r="Z768" s="89" t="s">
        <v>62</v>
      </c>
      <c r="AA768" s="95"/>
      <c r="AB768" s="95" t="s">
        <v>63</v>
      </c>
      <c r="AC768" s="95" t="s">
        <v>63</v>
      </c>
      <c r="AD768" s="95" t="s">
        <v>63</v>
      </c>
      <c r="AE768" s="95" t="s">
        <v>63</v>
      </c>
      <c r="AF768" s="95" t="s">
        <v>63</v>
      </c>
      <c r="AG768" s="194" t="s">
        <v>2279</v>
      </c>
      <c r="AH768" s="95" t="s">
        <v>63</v>
      </c>
      <c r="AI768" s="97"/>
      <c r="AJ768" s="97" t="s">
        <v>65</v>
      </c>
      <c r="AK768" s="97" t="s">
        <v>66</v>
      </c>
      <c r="AL768" s="45" t="s">
        <v>67</v>
      </c>
      <c r="AM768" s="160" t="str">
        <f>MONTH(B768)&amp;"/"&amp;YEAR(B768)</f>
        <v>3/2026</v>
      </c>
      <c r="AN768" s="45">
        <f>WEEKNUM(B768)-WEEKNUM(EOMONTH(B768,-1)+1)+1</f>
        <v>4</v>
      </c>
      <c r="AO768" s="45" t="str">
        <f>MONTH(R768)&amp;"/"&amp;YEAR(R768)</f>
        <v>5/2026</v>
      </c>
      <c r="AP768" s="45">
        <f>WEEKNUM(R768)-WEEKNUM(EOMONTH(R768,-1)+1)+1</f>
        <v>4</v>
      </c>
      <c r="AQ768" s="45">
        <f>IF(AU768="S",IF(Q768="1. Aceitou o programa",R768-B768,0),0)</f>
        <v>56</v>
      </c>
      <c r="AR768" s="45">
        <f>IF(AU768="S",IF(AND(S768&lt;&gt;"",R768&lt;&gt;""),S768-R768,0),0)</f>
        <v>0</v>
      </c>
      <c r="AS768" s="45">
        <f>IF(AU768="S",IF(Q768="1. Aceitou o programa",IF(OR(X768="Não se Aplica",X768=""),IF(OR(W768="Não se Aplica",W768=""),0,W768-V768),AVERAGE(X768-W768,W768-V768)),0),0)</f>
        <v>0</v>
      </c>
      <c r="AT768" s="45">
        <f>IF(AU768="S",IF(AND(Q768="1. Aceitou o programa",AB768="Realizada"),IFERROR(IF(AA768="",0,AA768-R768),0),0),0)</f>
        <v>0</v>
      </c>
      <c r="AU768" s="45" t="str">
        <f>_xlfn.XLOOKUP(U768,'Lista Suspensa'!$AA$20:$AA$23,'Lista Suspensa'!$AB$20:$AB$23,"N/A")</f>
        <v>S</v>
      </c>
    </row>
    <row r="769" spans="1:47" ht="12" customHeight="1" x14ac:dyDescent="0.3">
      <c r="A769" s="87" t="s">
        <v>47</v>
      </c>
      <c r="B769" s="88">
        <v>46104</v>
      </c>
      <c r="C769" s="89" t="s">
        <v>48</v>
      </c>
      <c r="D769" s="89" t="s">
        <v>49</v>
      </c>
      <c r="E769" s="189">
        <v>86187572</v>
      </c>
      <c r="F769" s="182" t="s">
        <v>2280</v>
      </c>
      <c r="G769" s="90">
        <v>25076471831</v>
      </c>
      <c r="H769" s="91">
        <v>28414</v>
      </c>
      <c r="I769" s="89"/>
      <c r="J769" s="89" t="s">
        <v>51</v>
      </c>
      <c r="K769" s="89" t="s">
        <v>52</v>
      </c>
      <c r="L769" s="89" t="s">
        <v>53</v>
      </c>
      <c r="M769" s="89" t="s">
        <v>789</v>
      </c>
      <c r="N769" s="89" t="s">
        <v>137</v>
      </c>
      <c r="O769" s="92" t="s">
        <v>2281</v>
      </c>
      <c r="P769" s="93" t="s">
        <v>57</v>
      </c>
      <c r="Q769" s="110" t="s">
        <v>58</v>
      </c>
      <c r="R769" s="94">
        <v>46160</v>
      </c>
      <c r="S769" s="95"/>
      <c r="T769" s="95" t="s">
        <v>59</v>
      </c>
      <c r="U769" s="95" t="s">
        <v>60</v>
      </c>
      <c r="V769" s="91">
        <v>46156</v>
      </c>
      <c r="W769" s="91" t="s">
        <v>432</v>
      </c>
      <c r="X769" s="91" t="s">
        <v>432</v>
      </c>
      <c r="Y769" s="96" t="s">
        <v>356</v>
      </c>
      <c r="Z769" s="89" t="s">
        <v>62</v>
      </c>
      <c r="AA769" s="95"/>
      <c r="AB769" s="95" t="s">
        <v>63</v>
      </c>
      <c r="AC769" s="95" t="s">
        <v>63</v>
      </c>
      <c r="AD769" s="95" t="s">
        <v>63</v>
      </c>
      <c r="AE769" s="95" t="s">
        <v>63</v>
      </c>
      <c r="AF769" s="95" t="s">
        <v>63</v>
      </c>
      <c r="AG769" s="194" t="s">
        <v>2247</v>
      </c>
      <c r="AH769" s="95" t="s">
        <v>63</v>
      </c>
      <c r="AI769" s="97"/>
      <c r="AJ769" s="97" t="s">
        <v>65</v>
      </c>
      <c r="AK769" s="97" t="s">
        <v>66</v>
      </c>
      <c r="AL769" s="45" t="s">
        <v>67</v>
      </c>
      <c r="AM769" s="160" t="str">
        <f>MONTH(B769)&amp;"/"&amp;YEAR(B769)</f>
        <v>3/2026</v>
      </c>
      <c r="AN769" s="45">
        <f>WEEKNUM(B769)-WEEKNUM(EOMONTH(B769,-1)+1)+1</f>
        <v>4</v>
      </c>
      <c r="AO769" s="45" t="str">
        <f>MONTH(R769)&amp;"/"&amp;YEAR(R769)</f>
        <v>5/2026</v>
      </c>
      <c r="AP769" s="45">
        <f>WEEKNUM(R769)-WEEKNUM(EOMONTH(R769,-1)+1)+1</f>
        <v>4</v>
      </c>
      <c r="AQ769" s="45">
        <f>IF(AU769="S",IF(Q769="1. Aceitou o programa",R769-B769,0),0)</f>
        <v>56</v>
      </c>
      <c r="AR769" s="45">
        <f>IF(AU769="S",IF(AND(S769&lt;&gt;"",R769&lt;&gt;""),S769-R769,0),0)</f>
        <v>0</v>
      </c>
      <c r="AS769" s="45">
        <f>IF(AU769="S",IF(Q769="1. Aceitou o programa",IF(OR(X769="Não se Aplica",X769=""),IF(OR(W769="Não se Aplica",W769=""),0,W769-V769),AVERAGE(X769-W769,W769-V769)),0),0)</f>
        <v>0</v>
      </c>
      <c r="AT769" s="45">
        <f>IF(AU769="S",IF(AND(Q769="1. Aceitou o programa",AB769="Realizada"),IFERROR(IF(AA769="",0,AA769-R769),0),0),0)</f>
        <v>0</v>
      </c>
      <c r="AU769" s="45" t="str">
        <f>_xlfn.XLOOKUP(U769,'Lista Suspensa'!$AA$20:$AA$23,'Lista Suspensa'!$AB$20:$AB$23,"N/A")</f>
        <v>S</v>
      </c>
    </row>
    <row r="770" spans="1:47" ht="12" customHeight="1" x14ac:dyDescent="0.3">
      <c r="A770" s="87" t="s">
        <v>47</v>
      </c>
      <c r="B770" s="88">
        <v>46104</v>
      </c>
      <c r="C770" s="89" t="s">
        <v>48</v>
      </c>
      <c r="D770" s="89" t="s">
        <v>49</v>
      </c>
      <c r="E770" s="189">
        <v>86343733</v>
      </c>
      <c r="F770" s="182" t="s">
        <v>2282</v>
      </c>
      <c r="G770" s="90">
        <v>31062423372</v>
      </c>
      <c r="H770" s="91">
        <v>24562</v>
      </c>
      <c r="I770" s="89"/>
      <c r="J770" s="89" t="s">
        <v>84</v>
      </c>
      <c r="K770" s="89" t="s">
        <v>52</v>
      </c>
      <c r="L770" s="89" t="s">
        <v>85</v>
      </c>
      <c r="M770" s="89" t="s">
        <v>2283</v>
      </c>
      <c r="N770" s="89" t="s">
        <v>449</v>
      </c>
      <c r="O770" s="92" t="s">
        <v>2284</v>
      </c>
      <c r="P770" s="93" t="s">
        <v>57</v>
      </c>
      <c r="Q770" s="110" t="s">
        <v>58</v>
      </c>
      <c r="R770" s="94">
        <v>46160</v>
      </c>
      <c r="S770" s="95"/>
      <c r="T770" s="95" t="s">
        <v>59</v>
      </c>
      <c r="U770" s="95" t="s">
        <v>60</v>
      </c>
      <c r="V770" s="91">
        <v>46156</v>
      </c>
      <c r="W770" s="91" t="s">
        <v>432</v>
      </c>
      <c r="X770" s="91" t="s">
        <v>432</v>
      </c>
      <c r="Y770" s="96" t="s">
        <v>356</v>
      </c>
      <c r="Z770" s="89" t="s">
        <v>62</v>
      </c>
      <c r="AA770" s="95"/>
      <c r="AB770" s="95" t="s">
        <v>63</v>
      </c>
      <c r="AC770" s="95" t="s">
        <v>63</v>
      </c>
      <c r="AD770" s="95" t="s">
        <v>63</v>
      </c>
      <c r="AE770" s="95" t="s">
        <v>63</v>
      </c>
      <c r="AF770" s="95" t="s">
        <v>63</v>
      </c>
      <c r="AG770" s="194" t="s">
        <v>2247</v>
      </c>
      <c r="AH770" s="95" t="s">
        <v>63</v>
      </c>
      <c r="AI770" s="97"/>
      <c r="AJ770" s="97" t="s">
        <v>65</v>
      </c>
      <c r="AK770" s="97" t="s">
        <v>66</v>
      </c>
      <c r="AL770" s="45" t="s">
        <v>67</v>
      </c>
      <c r="AM770" s="160" t="str">
        <f>MONTH(B770)&amp;"/"&amp;YEAR(B770)</f>
        <v>3/2026</v>
      </c>
      <c r="AN770" s="45">
        <f>WEEKNUM(B770)-WEEKNUM(EOMONTH(B770,-1)+1)+1</f>
        <v>4</v>
      </c>
      <c r="AO770" s="45" t="str">
        <f>MONTH(R770)&amp;"/"&amp;YEAR(R770)</f>
        <v>5/2026</v>
      </c>
      <c r="AP770" s="45">
        <f>WEEKNUM(R770)-WEEKNUM(EOMONTH(R770,-1)+1)+1</f>
        <v>4</v>
      </c>
      <c r="AQ770" s="45">
        <f>IF(AU770="S",IF(Q770="1. Aceitou o programa",R770-B770,0),0)</f>
        <v>56</v>
      </c>
      <c r="AR770" s="45">
        <f>IF(AU770="S",IF(AND(S770&lt;&gt;"",R770&lt;&gt;""),S770-R770,0),0)</f>
        <v>0</v>
      </c>
      <c r="AS770" s="45">
        <f>IF(AU770="S",IF(Q770="1. Aceitou o programa",IF(OR(X770="Não se Aplica",X770=""),IF(OR(W770="Não se Aplica",W770=""),0,W770-V770),AVERAGE(X770-W770,W770-V770)),0),0)</f>
        <v>0</v>
      </c>
      <c r="AT770" s="45">
        <f>IF(AU770="S",IF(AND(Q770="1. Aceitou o programa",AB770="Realizada"),IFERROR(IF(AA770="",0,AA770-R770),0),0),0)</f>
        <v>0</v>
      </c>
      <c r="AU770" s="45" t="str">
        <f>_xlfn.XLOOKUP(U770,'Lista Suspensa'!$AA$20:$AA$23,'Lista Suspensa'!$AB$20:$AB$23,"N/A")</f>
        <v>S</v>
      </c>
    </row>
    <row r="771" spans="1:47" ht="12" customHeight="1" x14ac:dyDescent="0.3">
      <c r="A771" s="87" t="s">
        <v>47</v>
      </c>
      <c r="B771" s="88">
        <v>46104</v>
      </c>
      <c r="C771" s="89" t="s">
        <v>48</v>
      </c>
      <c r="D771" s="89" t="s">
        <v>49</v>
      </c>
      <c r="E771" s="189">
        <v>86695346</v>
      </c>
      <c r="F771" s="182" t="s">
        <v>2285</v>
      </c>
      <c r="G771" s="90">
        <v>12693226724</v>
      </c>
      <c r="H771" s="91">
        <v>33080</v>
      </c>
      <c r="I771" s="89"/>
      <c r="J771" s="89" t="s">
        <v>51</v>
      </c>
      <c r="K771" s="89" t="s">
        <v>76</v>
      </c>
      <c r="L771" s="89" t="s">
        <v>95</v>
      </c>
      <c r="M771" s="89" t="s">
        <v>222</v>
      </c>
      <c r="N771" s="89" t="s">
        <v>137</v>
      </c>
      <c r="O771" s="92" t="s">
        <v>2286</v>
      </c>
      <c r="P771" s="93" t="s">
        <v>57</v>
      </c>
      <c r="Q771" s="110" t="s">
        <v>58</v>
      </c>
      <c r="R771" s="94">
        <v>46160</v>
      </c>
      <c r="S771" s="95"/>
      <c r="T771" s="95" t="s">
        <v>59</v>
      </c>
      <c r="U771" s="95" t="s">
        <v>60</v>
      </c>
      <c r="V771" s="91">
        <v>46156</v>
      </c>
      <c r="W771" s="91" t="s">
        <v>432</v>
      </c>
      <c r="X771" s="91" t="s">
        <v>432</v>
      </c>
      <c r="Y771" s="96" t="s">
        <v>356</v>
      </c>
      <c r="Z771" s="89" t="s">
        <v>62</v>
      </c>
      <c r="AA771" s="95"/>
      <c r="AB771" s="95" t="s">
        <v>63</v>
      </c>
      <c r="AC771" s="95" t="s">
        <v>63</v>
      </c>
      <c r="AD771" s="95" t="s">
        <v>63</v>
      </c>
      <c r="AE771" s="95" t="s">
        <v>63</v>
      </c>
      <c r="AF771" s="95" t="s">
        <v>63</v>
      </c>
      <c r="AG771" s="194" t="s">
        <v>420</v>
      </c>
      <c r="AH771" s="95" t="s">
        <v>63</v>
      </c>
      <c r="AI771" s="97"/>
      <c r="AJ771" s="97" t="s">
        <v>65</v>
      </c>
      <c r="AK771" s="97" t="s">
        <v>66</v>
      </c>
      <c r="AL771" s="45" t="s">
        <v>67</v>
      </c>
      <c r="AM771" s="160" t="str">
        <f>MONTH(B771)&amp;"/"&amp;YEAR(B771)</f>
        <v>3/2026</v>
      </c>
      <c r="AN771" s="45">
        <f>WEEKNUM(B771)-WEEKNUM(EOMONTH(B771,-1)+1)+1</f>
        <v>4</v>
      </c>
      <c r="AO771" s="45" t="str">
        <f>MONTH(R771)&amp;"/"&amp;YEAR(R771)</f>
        <v>5/2026</v>
      </c>
      <c r="AP771" s="45">
        <f>WEEKNUM(R771)-WEEKNUM(EOMONTH(R771,-1)+1)+1</f>
        <v>4</v>
      </c>
      <c r="AQ771" s="45">
        <f>IF(AU771="S",IF(Q771="1. Aceitou o programa",R771-B771,0),0)</f>
        <v>56</v>
      </c>
      <c r="AR771" s="45">
        <f>IF(AU771="S",IF(AND(S771&lt;&gt;"",R771&lt;&gt;""),S771-R771,0),0)</f>
        <v>0</v>
      </c>
      <c r="AS771" s="45">
        <f>IF(AU771="S",IF(Q771="1. Aceitou o programa",IF(OR(X771="Não se Aplica",X771=""),IF(OR(W771="Não se Aplica",W771=""),0,W771-V771),AVERAGE(X771-W771,W771-V771)),0),0)</f>
        <v>0</v>
      </c>
      <c r="AT771" s="45">
        <f>IF(AU771="S",IF(AND(Q771="1. Aceitou o programa",AB771="Realizada"),IFERROR(IF(AA771="",0,AA771-R771),0),0),0)</f>
        <v>0</v>
      </c>
      <c r="AU771" s="45" t="str">
        <f>_xlfn.XLOOKUP(U771,'Lista Suspensa'!$AA$20:$AA$23,'Lista Suspensa'!$AB$20:$AB$23,"N/A")</f>
        <v>S</v>
      </c>
    </row>
    <row r="772" spans="1:47" ht="12" customHeight="1" x14ac:dyDescent="0.3">
      <c r="A772" s="87" t="s">
        <v>47</v>
      </c>
      <c r="B772" s="88">
        <v>46104</v>
      </c>
      <c r="C772" s="89" t="s">
        <v>48</v>
      </c>
      <c r="D772" s="89" t="s">
        <v>49</v>
      </c>
      <c r="E772" s="189">
        <v>88327981</v>
      </c>
      <c r="F772" s="182" t="s">
        <v>2287</v>
      </c>
      <c r="G772" s="90">
        <v>28516631869</v>
      </c>
      <c r="H772" s="91">
        <v>28333</v>
      </c>
      <c r="I772" s="89"/>
      <c r="J772" s="89" t="s">
        <v>84</v>
      </c>
      <c r="K772" s="89" t="s">
        <v>52</v>
      </c>
      <c r="L772" s="89" t="s">
        <v>85</v>
      </c>
      <c r="M772" s="89" t="s">
        <v>2288</v>
      </c>
      <c r="N772" s="89" t="s">
        <v>449</v>
      </c>
      <c r="O772" s="92" t="s">
        <v>2289</v>
      </c>
      <c r="P772" s="93" t="s">
        <v>57</v>
      </c>
      <c r="Q772" s="110" t="s">
        <v>58</v>
      </c>
      <c r="R772" s="94">
        <v>46160</v>
      </c>
      <c r="S772" s="95"/>
      <c r="T772" s="95" t="s">
        <v>59</v>
      </c>
      <c r="U772" s="95" t="s">
        <v>60</v>
      </c>
      <c r="V772" s="91">
        <v>46156</v>
      </c>
      <c r="W772" s="91" t="s">
        <v>432</v>
      </c>
      <c r="X772" s="91" t="s">
        <v>432</v>
      </c>
      <c r="Y772" s="96"/>
      <c r="Z772" s="89" t="s">
        <v>62</v>
      </c>
      <c r="AA772" s="95"/>
      <c r="AB772" s="95" t="s">
        <v>63</v>
      </c>
      <c r="AC772" s="95" t="s">
        <v>63</v>
      </c>
      <c r="AD772" s="95" t="s">
        <v>63</v>
      </c>
      <c r="AE772" s="95" t="s">
        <v>63</v>
      </c>
      <c r="AF772" s="95" t="s">
        <v>63</v>
      </c>
      <c r="AG772" s="194" t="s">
        <v>2290</v>
      </c>
      <c r="AH772" s="95" t="s">
        <v>63</v>
      </c>
      <c r="AI772" s="97"/>
      <c r="AJ772" s="97" t="s">
        <v>65</v>
      </c>
      <c r="AK772" s="97" t="s">
        <v>66</v>
      </c>
      <c r="AL772" s="45" t="s">
        <v>67</v>
      </c>
      <c r="AM772" s="160" t="str">
        <f>MONTH(B772)&amp;"/"&amp;YEAR(B772)</f>
        <v>3/2026</v>
      </c>
      <c r="AN772" s="45">
        <f>WEEKNUM(B772)-WEEKNUM(EOMONTH(B772,-1)+1)+1</f>
        <v>4</v>
      </c>
      <c r="AO772" s="45" t="str">
        <f>MONTH(R772)&amp;"/"&amp;YEAR(R772)</f>
        <v>5/2026</v>
      </c>
      <c r="AP772" s="45">
        <f>WEEKNUM(R772)-WEEKNUM(EOMONTH(R772,-1)+1)+1</f>
        <v>4</v>
      </c>
      <c r="AQ772" s="45">
        <f>IF(AU772="S",IF(Q772="1. Aceitou o programa",R772-B772,0),0)</f>
        <v>56</v>
      </c>
      <c r="AR772" s="45">
        <f>IF(AU772="S",IF(AND(S772&lt;&gt;"",R772&lt;&gt;""),S772-R772,0),0)</f>
        <v>0</v>
      </c>
      <c r="AS772" s="45">
        <f>IF(AU772="S",IF(Q772="1. Aceitou o programa",IF(OR(X772="Não se Aplica",X772=""),IF(OR(W772="Não se Aplica",W772=""),0,W772-V772),AVERAGE(X772-W772,W772-V772)),0),0)</f>
        <v>0</v>
      </c>
      <c r="AT772" s="45">
        <f>IF(AU772="S",IF(AND(Q772="1. Aceitou o programa",AB772="Realizada"),IFERROR(IF(AA772="",0,AA772-R772),0),0),0)</f>
        <v>0</v>
      </c>
      <c r="AU772" s="45" t="str">
        <f>_xlfn.XLOOKUP(U772,'Lista Suspensa'!$AA$20:$AA$23,'Lista Suspensa'!$AB$20:$AB$23,"N/A")</f>
        <v>S</v>
      </c>
    </row>
    <row r="773" spans="1:47" ht="12" customHeight="1" x14ac:dyDescent="0.3">
      <c r="A773" s="87" t="s">
        <v>47</v>
      </c>
      <c r="B773" s="88">
        <v>46104</v>
      </c>
      <c r="C773" s="89" t="s">
        <v>48</v>
      </c>
      <c r="D773" s="89" t="s">
        <v>49</v>
      </c>
      <c r="E773" s="189">
        <v>87020445</v>
      </c>
      <c r="F773" s="182" t="s">
        <v>2291</v>
      </c>
      <c r="G773" s="90">
        <v>26735631803</v>
      </c>
      <c r="H773" s="91">
        <v>29134</v>
      </c>
      <c r="I773" s="89"/>
      <c r="J773" s="89" t="s">
        <v>51</v>
      </c>
      <c r="K773" s="89" t="s">
        <v>52</v>
      </c>
      <c r="L773" s="89" t="s">
        <v>85</v>
      </c>
      <c r="M773" s="89" t="s">
        <v>1916</v>
      </c>
      <c r="N773" s="89" t="s">
        <v>150</v>
      </c>
      <c r="O773" s="92" t="s">
        <v>2292</v>
      </c>
      <c r="P773" s="93" t="s">
        <v>57</v>
      </c>
      <c r="Q773" s="110" t="s">
        <v>58</v>
      </c>
      <c r="R773" s="94">
        <v>46160</v>
      </c>
      <c r="S773" s="95"/>
      <c r="T773" s="95" t="s">
        <v>59</v>
      </c>
      <c r="U773" s="95" t="s">
        <v>60</v>
      </c>
      <c r="V773" s="91">
        <v>46156</v>
      </c>
      <c r="W773" s="91" t="s">
        <v>432</v>
      </c>
      <c r="X773" s="91" t="s">
        <v>432</v>
      </c>
      <c r="Y773" s="96" t="s">
        <v>356</v>
      </c>
      <c r="Z773" s="89" t="s">
        <v>62</v>
      </c>
      <c r="AA773" s="95"/>
      <c r="AB773" s="95" t="s">
        <v>63</v>
      </c>
      <c r="AC773" s="95" t="s">
        <v>63</v>
      </c>
      <c r="AD773" s="95" t="s">
        <v>63</v>
      </c>
      <c r="AE773" s="95" t="s">
        <v>63</v>
      </c>
      <c r="AF773" s="95" t="s">
        <v>63</v>
      </c>
      <c r="AG773" s="194" t="s">
        <v>143</v>
      </c>
      <c r="AH773" s="95" t="s">
        <v>63</v>
      </c>
      <c r="AI773" s="97"/>
      <c r="AJ773" s="97" t="s">
        <v>65</v>
      </c>
      <c r="AK773" s="97" t="s">
        <v>66</v>
      </c>
      <c r="AL773" s="45" t="s">
        <v>67</v>
      </c>
      <c r="AM773" s="160" t="str">
        <f>MONTH(B773)&amp;"/"&amp;YEAR(B773)</f>
        <v>3/2026</v>
      </c>
      <c r="AN773" s="45">
        <f>WEEKNUM(B773)-WEEKNUM(EOMONTH(B773,-1)+1)+1</f>
        <v>4</v>
      </c>
      <c r="AO773" s="45" t="str">
        <f>MONTH(R773)&amp;"/"&amp;YEAR(R773)</f>
        <v>5/2026</v>
      </c>
      <c r="AP773" s="45">
        <f>WEEKNUM(R773)-WEEKNUM(EOMONTH(R773,-1)+1)+1</f>
        <v>4</v>
      </c>
      <c r="AQ773" s="45">
        <f>IF(AU773="S",IF(Q773="1. Aceitou o programa",R773-B773,0),0)</f>
        <v>56</v>
      </c>
      <c r="AR773" s="45">
        <f>IF(AU773="S",IF(AND(S773&lt;&gt;"",R773&lt;&gt;""),S773-R773,0),0)</f>
        <v>0</v>
      </c>
      <c r="AS773" s="45">
        <f>IF(AU773="S",IF(Q773="1. Aceitou o programa",IF(OR(X773="Não se Aplica",X773=""),IF(OR(W773="Não se Aplica",W773=""),0,W773-V773),AVERAGE(X773-W773,W773-V773)),0),0)</f>
        <v>0</v>
      </c>
      <c r="AT773" s="45">
        <f>IF(AU773="S",IF(AND(Q773="1. Aceitou o programa",AB773="Realizada"),IFERROR(IF(AA773="",0,AA773-R773),0),0),0)</f>
        <v>0</v>
      </c>
      <c r="AU773" s="45" t="str">
        <f>_xlfn.XLOOKUP(U773,'Lista Suspensa'!$AA$20:$AA$23,'Lista Suspensa'!$AB$20:$AB$23,"N/A")</f>
        <v>S</v>
      </c>
    </row>
    <row r="774" spans="1:47" ht="12" customHeight="1" x14ac:dyDescent="0.3">
      <c r="A774" s="87" t="s">
        <v>47</v>
      </c>
      <c r="B774" s="88">
        <v>46104</v>
      </c>
      <c r="C774" s="89" t="s">
        <v>48</v>
      </c>
      <c r="D774" s="89" t="s">
        <v>49</v>
      </c>
      <c r="E774" s="189">
        <v>87447262</v>
      </c>
      <c r="F774" s="182" t="s">
        <v>2293</v>
      </c>
      <c r="G774" s="90">
        <v>38338331813</v>
      </c>
      <c r="H774" s="91">
        <v>32938</v>
      </c>
      <c r="I774" s="89"/>
      <c r="J774" s="89" t="s">
        <v>84</v>
      </c>
      <c r="K774" s="89" t="s">
        <v>52</v>
      </c>
      <c r="L774" s="89" t="s">
        <v>85</v>
      </c>
      <c r="M774" s="89" t="s">
        <v>2294</v>
      </c>
      <c r="N774" s="89" t="s">
        <v>137</v>
      </c>
      <c r="O774" s="92" t="s">
        <v>2295</v>
      </c>
      <c r="P774" s="93" t="s">
        <v>57</v>
      </c>
      <c r="Q774" s="110" t="s">
        <v>58</v>
      </c>
      <c r="R774" s="94">
        <v>46160</v>
      </c>
      <c r="S774" s="95"/>
      <c r="T774" s="95" t="s">
        <v>59</v>
      </c>
      <c r="U774" s="95" t="s">
        <v>60</v>
      </c>
      <c r="V774" s="91">
        <v>46156</v>
      </c>
      <c r="W774" s="91" t="s">
        <v>432</v>
      </c>
      <c r="X774" s="91" t="s">
        <v>432</v>
      </c>
      <c r="Y774" s="96"/>
      <c r="Z774" s="89" t="s">
        <v>62</v>
      </c>
      <c r="AA774" s="95"/>
      <c r="AB774" s="95" t="s">
        <v>63</v>
      </c>
      <c r="AC774" s="95" t="s">
        <v>63</v>
      </c>
      <c r="AD774" s="95" t="s">
        <v>63</v>
      </c>
      <c r="AE774" s="95" t="s">
        <v>63</v>
      </c>
      <c r="AF774" s="95" t="s">
        <v>63</v>
      </c>
      <c r="AG774" s="194" t="s">
        <v>2296</v>
      </c>
      <c r="AH774" s="95" t="s">
        <v>63</v>
      </c>
      <c r="AI774" s="97"/>
      <c r="AJ774" s="97" t="s">
        <v>65</v>
      </c>
      <c r="AK774" s="97" t="s">
        <v>66</v>
      </c>
      <c r="AL774" s="45" t="s">
        <v>67</v>
      </c>
      <c r="AM774" s="160" t="str">
        <f>MONTH(B774)&amp;"/"&amp;YEAR(B774)</f>
        <v>3/2026</v>
      </c>
      <c r="AN774" s="45">
        <f>WEEKNUM(B774)-WEEKNUM(EOMONTH(B774,-1)+1)+1</f>
        <v>4</v>
      </c>
      <c r="AO774" s="45" t="str">
        <f>MONTH(R774)&amp;"/"&amp;YEAR(R774)</f>
        <v>5/2026</v>
      </c>
      <c r="AP774" s="45">
        <f>WEEKNUM(R774)-WEEKNUM(EOMONTH(R774,-1)+1)+1</f>
        <v>4</v>
      </c>
      <c r="AQ774" s="45">
        <f>IF(AU774="S",IF(Q774="1. Aceitou o programa",R774-B774,0),0)</f>
        <v>56</v>
      </c>
      <c r="AR774" s="45">
        <f>IF(AU774="S",IF(AND(S774&lt;&gt;"",R774&lt;&gt;""),S774-R774,0),0)</f>
        <v>0</v>
      </c>
      <c r="AS774" s="45">
        <f>IF(AU774="S",IF(Q774="1. Aceitou o programa",IF(OR(X774="Não se Aplica",X774=""),IF(OR(W774="Não se Aplica",W774=""),0,W774-V774),AVERAGE(X774-W774,W774-V774)),0),0)</f>
        <v>0</v>
      </c>
      <c r="AT774" s="45">
        <f>IF(AU774="S",IF(AND(Q774="1. Aceitou o programa",AB774="Realizada"),IFERROR(IF(AA774="",0,AA774-R774),0),0),0)</f>
        <v>0</v>
      </c>
      <c r="AU774" s="45" t="str">
        <f>_xlfn.XLOOKUP(U774,'Lista Suspensa'!$AA$20:$AA$23,'Lista Suspensa'!$AB$20:$AB$23,"N/A")</f>
        <v>S</v>
      </c>
    </row>
    <row r="775" spans="1:47" ht="12" customHeight="1" x14ac:dyDescent="0.3">
      <c r="A775" s="87" t="s">
        <v>47</v>
      </c>
      <c r="B775" s="88">
        <v>46104</v>
      </c>
      <c r="C775" s="89" t="s">
        <v>48</v>
      </c>
      <c r="D775" s="89" t="s">
        <v>49</v>
      </c>
      <c r="E775" s="189">
        <v>87488046</v>
      </c>
      <c r="F775" s="182" t="s">
        <v>2297</v>
      </c>
      <c r="G775" s="90">
        <v>30326918850</v>
      </c>
      <c r="H775" s="91">
        <v>30663</v>
      </c>
      <c r="I775" s="89"/>
      <c r="J775" s="89" t="s">
        <v>51</v>
      </c>
      <c r="K775" s="89" t="s">
        <v>52</v>
      </c>
      <c r="L775" s="89" t="s">
        <v>85</v>
      </c>
      <c r="M775" s="89" t="s">
        <v>2298</v>
      </c>
      <c r="N775" s="89" t="s">
        <v>449</v>
      </c>
      <c r="O775" s="92" t="s">
        <v>2299</v>
      </c>
      <c r="P775" s="93" t="s">
        <v>57</v>
      </c>
      <c r="Q775" s="110" t="s">
        <v>58</v>
      </c>
      <c r="R775" s="94">
        <v>46160</v>
      </c>
      <c r="S775" s="95"/>
      <c r="T775" s="95" t="s">
        <v>59</v>
      </c>
      <c r="U775" s="95" t="s">
        <v>60</v>
      </c>
      <c r="V775" s="91">
        <v>46156</v>
      </c>
      <c r="W775" s="91" t="s">
        <v>432</v>
      </c>
      <c r="X775" s="91" t="s">
        <v>432</v>
      </c>
      <c r="Y775" s="96" t="s">
        <v>356</v>
      </c>
      <c r="Z775" s="89" t="s">
        <v>62</v>
      </c>
      <c r="AA775" s="95"/>
      <c r="AB775" s="95" t="s">
        <v>63</v>
      </c>
      <c r="AC775" s="95" t="s">
        <v>63</v>
      </c>
      <c r="AD775" s="95" t="s">
        <v>63</v>
      </c>
      <c r="AE775" s="95" t="s">
        <v>63</v>
      </c>
      <c r="AF775" s="95" t="s">
        <v>63</v>
      </c>
      <c r="AG775" s="194" t="s">
        <v>2300</v>
      </c>
      <c r="AH775" s="95" t="s">
        <v>63</v>
      </c>
      <c r="AI775" s="97"/>
      <c r="AJ775" s="97" t="s">
        <v>65</v>
      </c>
      <c r="AK775" s="97" t="s">
        <v>66</v>
      </c>
      <c r="AL775" s="45" t="s">
        <v>67</v>
      </c>
      <c r="AM775" s="160" t="str">
        <f>MONTH(B775)&amp;"/"&amp;YEAR(B775)</f>
        <v>3/2026</v>
      </c>
      <c r="AN775" s="45">
        <f>WEEKNUM(B775)-WEEKNUM(EOMONTH(B775,-1)+1)+1</f>
        <v>4</v>
      </c>
      <c r="AO775" s="45" t="str">
        <f>MONTH(R775)&amp;"/"&amp;YEAR(R775)</f>
        <v>5/2026</v>
      </c>
      <c r="AP775" s="45">
        <f>WEEKNUM(R775)-WEEKNUM(EOMONTH(R775,-1)+1)+1</f>
        <v>4</v>
      </c>
      <c r="AQ775" s="45">
        <f>IF(AU775="S",IF(Q775="1. Aceitou o programa",R775-B775,0),0)</f>
        <v>56</v>
      </c>
      <c r="AR775" s="45">
        <f>IF(AU775="S",IF(AND(S775&lt;&gt;"",R775&lt;&gt;""),S775-R775,0),0)</f>
        <v>0</v>
      </c>
      <c r="AS775" s="45">
        <f>IF(AU775="S",IF(Q775="1. Aceitou o programa",IF(OR(X775="Não se Aplica",X775=""),IF(OR(W775="Não se Aplica",W775=""),0,W775-V775),AVERAGE(X775-W775,W775-V775)),0),0)</f>
        <v>0</v>
      </c>
      <c r="AT775" s="45">
        <f>IF(AU775="S",IF(AND(Q775="1. Aceitou o programa",AB775="Realizada"),IFERROR(IF(AA775="",0,AA775-R775),0),0),0)</f>
        <v>0</v>
      </c>
      <c r="AU775" s="45" t="str">
        <f>_xlfn.XLOOKUP(U775,'Lista Suspensa'!$AA$20:$AA$23,'Lista Suspensa'!$AB$20:$AB$23,"N/A")</f>
        <v>S</v>
      </c>
    </row>
    <row r="776" spans="1:47" ht="12" customHeight="1" x14ac:dyDescent="0.3">
      <c r="A776" s="87" t="s">
        <v>47</v>
      </c>
      <c r="B776" s="88">
        <v>46104</v>
      </c>
      <c r="C776" s="89" t="s">
        <v>48</v>
      </c>
      <c r="D776" s="89" t="s">
        <v>49</v>
      </c>
      <c r="E776" s="189">
        <v>89579965</v>
      </c>
      <c r="F776" s="182" t="s">
        <v>2301</v>
      </c>
      <c r="G776" s="90">
        <v>54998897837</v>
      </c>
      <c r="H776" s="91">
        <v>41304</v>
      </c>
      <c r="I776" s="89"/>
      <c r="J776" s="89" t="s">
        <v>51</v>
      </c>
      <c r="K776" s="89" t="s">
        <v>52</v>
      </c>
      <c r="L776" s="89" t="s">
        <v>53</v>
      </c>
      <c r="M776" s="89" t="s">
        <v>1603</v>
      </c>
      <c r="N776" s="89" t="s">
        <v>449</v>
      </c>
      <c r="O776" s="92" t="s">
        <v>2302</v>
      </c>
      <c r="P776" s="93" t="s">
        <v>57</v>
      </c>
      <c r="Q776" s="110" t="s">
        <v>58</v>
      </c>
      <c r="R776" s="94">
        <v>46160</v>
      </c>
      <c r="S776" s="95"/>
      <c r="T776" s="95" t="s">
        <v>59</v>
      </c>
      <c r="U776" s="95" t="s">
        <v>60</v>
      </c>
      <c r="V776" s="91">
        <v>46156</v>
      </c>
      <c r="W776" s="91" t="s">
        <v>432</v>
      </c>
      <c r="X776" s="91" t="s">
        <v>432</v>
      </c>
      <c r="Y776" s="96" t="s">
        <v>356</v>
      </c>
      <c r="Z776" s="89" t="s">
        <v>62</v>
      </c>
      <c r="AA776" s="95"/>
      <c r="AB776" s="95" t="s">
        <v>63</v>
      </c>
      <c r="AC776" s="95" t="s">
        <v>63</v>
      </c>
      <c r="AD776" s="95" t="s">
        <v>63</v>
      </c>
      <c r="AE776" s="95" t="s">
        <v>63</v>
      </c>
      <c r="AF776" s="95" t="s">
        <v>63</v>
      </c>
      <c r="AG776" s="194" t="s">
        <v>2303</v>
      </c>
      <c r="AH776" s="95" t="s">
        <v>63</v>
      </c>
      <c r="AI776" s="97"/>
      <c r="AJ776" s="97" t="s">
        <v>65</v>
      </c>
      <c r="AK776" s="97" t="s">
        <v>66</v>
      </c>
      <c r="AL776" s="45" t="s">
        <v>67</v>
      </c>
      <c r="AM776" s="160" t="str">
        <f>MONTH(B776)&amp;"/"&amp;YEAR(B776)</f>
        <v>3/2026</v>
      </c>
      <c r="AN776" s="45">
        <f>WEEKNUM(B776)-WEEKNUM(EOMONTH(B776,-1)+1)+1</f>
        <v>4</v>
      </c>
      <c r="AO776" s="45" t="str">
        <f>MONTH(R776)&amp;"/"&amp;YEAR(R776)</f>
        <v>5/2026</v>
      </c>
      <c r="AP776" s="45">
        <f>WEEKNUM(R776)-WEEKNUM(EOMONTH(R776,-1)+1)+1</f>
        <v>4</v>
      </c>
      <c r="AQ776" s="45">
        <f>IF(AU776="S",IF(Q776="1. Aceitou o programa",R776-B776,0),0)</f>
        <v>56</v>
      </c>
      <c r="AR776" s="45">
        <f>IF(AU776="S",IF(AND(S776&lt;&gt;"",R776&lt;&gt;""),S776-R776,0),0)</f>
        <v>0</v>
      </c>
      <c r="AS776" s="45">
        <f>IF(AU776="S",IF(Q776="1. Aceitou o programa",IF(OR(X776="Não se Aplica",X776=""),IF(OR(W776="Não se Aplica",W776=""),0,W776-V776),AVERAGE(X776-W776,W776-V776)),0),0)</f>
        <v>0</v>
      </c>
      <c r="AT776" s="45">
        <f>IF(AU776="S",IF(AND(Q776="1. Aceitou o programa",AB776="Realizada"),IFERROR(IF(AA776="",0,AA776-R776),0),0),0)</f>
        <v>0</v>
      </c>
      <c r="AU776" s="45" t="str">
        <f>_xlfn.XLOOKUP(U776,'Lista Suspensa'!$AA$20:$AA$23,'Lista Suspensa'!$AB$20:$AB$23,"N/A")</f>
        <v>S</v>
      </c>
    </row>
    <row r="777" spans="1:47" ht="12" customHeight="1" x14ac:dyDescent="0.3">
      <c r="A777" s="87" t="s">
        <v>47</v>
      </c>
      <c r="B777" s="88">
        <v>46104</v>
      </c>
      <c r="C777" s="89" t="s">
        <v>48</v>
      </c>
      <c r="D777" s="89" t="s">
        <v>49</v>
      </c>
      <c r="E777" s="189">
        <v>95151134</v>
      </c>
      <c r="F777" s="182" t="s">
        <v>2304</v>
      </c>
      <c r="G777" s="90">
        <v>2378111541</v>
      </c>
      <c r="H777" s="91">
        <v>32070</v>
      </c>
      <c r="I777" s="89"/>
      <c r="J777" s="89" t="s">
        <v>51</v>
      </c>
      <c r="K777" s="89" t="s">
        <v>52</v>
      </c>
      <c r="L777" s="89" t="s">
        <v>85</v>
      </c>
      <c r="M777" s="89" t="s">
        <v>234</v>
      </c>
      <c r="N777" s="89" t="s">
        <v>137</v>
      </c>
      <c r="O777" s="92" t="s">
        <v>2305</v>
      </c>
      <c r="P777" s="93" t="s">
        <v>57</v>
      </c>
      <c r="Q777" s="110" t="s">
        <v>58</v>
      </c>
      <c r="R777" s="94">
        <v>46160</v>
      </c>
      <c r="S777" s="95"/>
      <c r="T777" s="95" t="s">
        <v>59</v>
      </c>
      <c r="U777" s="95" t="s">
        <v>60</v>
      </c>
      <c r="V777" s="91">
        <v>46156</v>
      </c>
      <c r="W777" s="91" t="s">
        <v>432</v>
      </c>
      <c r="X777" s="91" t="s">
        <v>432</v>
      </c>
      <c r="Y777" s="96" t="s">
        <v>356</v>
      </c>
      <c r="Z777" s="89" t="s">
        <v>62</v>
      </c>
      <c r="AA777" s="95"/>
      <c r="AB777" s="95" t="s">
        <v>63</v>
      </c>
      <c r="AC777" s="95" t="s">
        <v>63</v>
      </c>
      <c r="AD777" s="95" t="s">
        <v>63</v>
      </c>
      <c r="AE777" s="95" t="s">
        <v>63</v>
      </c>
      <c r="AF777" s="95" t="s">
        <v>63</v>
      </c>
      <c r="AG777" s="194" t="s">
        <v>173</v>
      </c>
      <c r="AH777" s="95" t="s">
        <v>63</v>
      </c>
      <c r="AI777" s="97"/>
      <c r="AJ777" s="97" t="s">
        <v>65</v>
      </c>
      <c r="AK777" s="97" t="s">
        <v>66</v>
      </c>
      <c r="AL777" s="45" t="s">
        <v>67</v>
      </c>
      <c r="AM777" s="160" t="str">
        <f>MONTH(B777)&amp;"/"&amp;YEAR(B777)</f>
        <v>3/2026</v>
      </c>
      <c r="AN777" s="45">
        <f>WEEKNUM(B777)-WEEKNUM(EOMONTH(B777,-1)+1)+1</f>
        <v>4</v>
      </c>
      <c r="AO777" s="45" t="str">
        <f>MONTH(R777)&amp;"/"&amp;YEAR(R777)</f>
        <v>5/2026</v>
      </c>
      <c r="AP777" s="45">
        <f>WEEKNUM(R777)-WEEKNUM(EOMONTH(R777,-1)+1)+1</f>
        <v>4</v>
      </c>
      <c r="AQ777" s="45">
        <f>IF(AU777="S",IF(Q777="1. Aceitou o programa",R777-B777,0),0)</f>
        <v>56</v>
      </c>
      <c r="AR777" s="45">
        <f>IF(AU777="S",IF(AND(S777&lt;&gt;"",R777&lt;&gt;""),S777-R777,0),0)</f>
        <v>0</v>
      </c>
      <c r="AS777" s="45">
        <f>IF(AU777="S",IF(Q777="1. Aceitou o programa",IF(OR(X777="Não se Aplica",X777=""),IF(OR(W777="Não se Aplica",W777=""),0,W777-V777),AVERAGE(X777-W777,W777-V777)),0),0)</f>
        <v>0</v>
      </c>
      <c r="AT777" s="45">
        <f>IF(AU777="S",IF(AND(Q777="1. Aceitou o programa",AB777="Realizada"),IFERROR(IF(AA777="",0,AA777-R777),0),0),0)</f>
        <v>0</v>
      </c>
      <c r="AU777" s="45" t="str">
        <f>_xlfn.XLOOKUP(U777,'Lista Suspensa'!$AA$20:$AA$23,'Lista Suspensa'!$AB$20:$AB$23,"N/A")</f>
        <v>S</v>
      </c>
    </row>
    <row r="778" spans="1:47" ht="12" customHeight="1" x14ac:dyDescent="0.3">
      <c r="A778" s="87" t="s">
        <v>47</v>
      </c>
      <c r="B778" s="88">
        <v>46104</v>
      </c>
      <c r="C778" s="89" t="s">
        <v>48</v>
      </c>
      <c r="D778" s="89" t="s">
        <v>49</v>
      </c>
      <c r="E778" s="189">
        <v>87880064</v>
      </c>
      <c r="F778" s="182" t="s">
        <v>2306</v>
      </c>
      <c r="G778" s="90">
        <v>18726039800</v>
      </c>
      <c r="H778" s="91">
        <v>27116</v>
      </c>
      <c r="I778" s="89"/>
      <c r="J778" s="89" t="s">
        <v>51</v>
      </c>
      <c r="K778" s="89" t="s">
        <v>52</v>
      </c>
      <c r="L778" s="89" t="s">
        <v>85</v>
      </c>
      <c r="M778" s="89" t="s">
        <v>2307</v>
      </c>
      <c r="N778" s="89" t="s">
        <v>150</v>
      </c>
      <c r="O778" s="92" t="s">
        <v>2308</v>
      </c>
      <c r="P778" s="93" t="s">
        <v>57</v>
      </c>
      <c r="Q778" s="110" t="s">
        <v>58</v>
      </c>
      <c r="R778" s="94">
        <v>46160</v>
      </c>
      <c r="S778" s="95"/>
      <c r="T778" s="95" t="s">
        <v>59</v>
      </c>
      <c r="U778" s="95" t="s">
        <v>60</v>
      </c>
      <c r="V778" s="91">
        <v>46156</v>
      </c>
      <c r="W778" s="91" t="s">
        <v>432</v>
      </c>
      <c r="X778" s="91" t="s">
        <v>432</v>
      </c>
      <c r="Y778" s="96" t="s">
        <v>356</v>
      </c>
      <c r="Z778" s="89" t="s">
        <v>62</v>
      </c>
      <c r="AA778" s="95"/>
      <c r="AB778" s="95" t="s">
        <v>63</v>
      </c>
      <c r="AC778" s="95" t="s">
        <v>63</v>
      </c>
      <c r="AD778" s="95" t="s">
        <v>63</v>
      </c>
      <c r="AE778" s="95" t="s">
        <v>63</v>
      </c>
      <c r="AF778" s="95" t="s">
        <v>63</v>
      </c>
      <c r="AG778" s="194" t="s">
        <v>2309</v>
      </c>
      <c r="AH778" s="95" t="s">
        <v>63</v>
      </c>
      <c r="AI778" s="97"/>
      <c r="AJ778" s="97" t="s">
        <v>65</v>
      </c>
      <c r="AK778" s="97" t="s">
        <v>66</v>
      </c>
      <c r="AL778" s="45" t="s">
        <v>67</v>
      </c>
      <c r="AM778" s="160" t="str">
        <f>MONTH(B778)&amp;"/"&amp;YEAR(B778)</f>
        <v>3/2026</v>
      </c>
      <c r="AN778" s="45">
        <f>WEEKNUM(B778)-WEEKNUM(EOMONTH(B778,-1)+1)+1</f>
        <v>4</v>
      </c>
      <c r="AO778" s="45" t="str">
        <f>MONTH(R778)&amp;"/"&amp;YEAR(R778)</f>
        <v>5/2026</v>
      </c>
      <c r="AP778" s="45">
        <f>WEEKNUM(R778)-WEEKNUM(EOMONTH(R778,-1)+1)+1</f>
        <v>4</v>
      </c>
      <c r="AQ778" s="45">
        <f>IF(AU778="S",IF(Q778="1. Aceitou o programa",R778-B778,0),0)</f>
        <v>56</v>
      </c>
      <c r="AR778" s="45">
        <f>IF(AU778="S",IF(AND(S778&lt;&gt;"",R778&lt;&gt;""),S778-R778,0),0)</f>
        <v>0</v>
      </c>
      <c r="AS778" s="45">
        <f>IF(AU778="S",IF(Q778="1. Aceitou o programa",IF(OR(X778="Não se Aplica",X778=""),IF(OR(W778="Não se Aplica",W778=""),0,W778-V778),AVERAGE(X778-W778,W778-V778)),0),0)</f>
        <v>0</v>
      </c>
      <c r="AT778" s="45">
        <f>IF(AU778="S",IF(AND(Q778="1. Aceitou o programa",AB778="Realizada"),IFERROR(IF(AA778="",0,AA778-R778),0),0),0)</f>
        <v>0</v>
      </c>
      <c r="AU778" s="45" t="str">
        <f>_xlfn.XLOOKUP(U778,'Lista Suspensa'!$AA$20:$AA$23,'Lista Suspensa'!$AB$20:$AB$23,"N/A")</f>
        <v>S</v>
      </c>
    </row>
    <row r="779" spans="1:47" ht="12" customHeight="1" x14ac:dyDescent="0.3">
      <c r="A779" s="87" t="s">
        <v>47</v>
      </c>
      <c r="B779" s="88">
        <v>46104</v>
      </c>
      <c r="C779" s="89" t="s">
        <v>48</v>
      </c>
      <c r="D779" s="89" t="s">
        <v>49</v>
      </c>
      <c r="E779" s="189">
        <v>93748094</v>
      </c>
      <c r="F779" s="182" t="s">
        <v>2310</v>
      </c>
      <c r="G779" s="90">
        <v>9875705799</v>
      </c>
      <c r="H779" s="91">
        <v>30873</v>
      </c>
      <c r="I779" s="89"/>
      <c r="J779" s="89" t="s">
        <v>84</v>
      </c>
      <c r="K779" s="89" t="s">
        <v>76</v>
      </c>
      <c r="L779" s="89" t="s">
        <v>283</v>
      </c>
      <c r="M779" s="89" t="s">
        <v>2311</v>
      </c>
      <c r="N779" s="89" t="s">
        <v>331</v>
      </c>
      <c r="O779" s="92" t="s">
        <v>2312</v>
      </c>
      <c r="P779" s="93" t="s">
        <v>57</v>
      </c>
      <c r="Q779" s="110" t="s">
        <v>58</v>
      </c>
      <c r="R779" s="94">
        <v>46160</v>
      </c>
      <c r="S779" s="95"/>
      <c r="T779" s="95" t="s">
        <v>59</v>
      </c>
      <c r="U779" s="95" t="s">
        <v>60</v>
      </c>
      <c r="V779" s="91">
        <v>46156</v>
      </c>
      <c r="W779" s="91" t="s">
        <v>432</v>
      </c>
      <c r="X779" s="91" t="s">
        <v>432</v>
      </c>
      <c r="Y779" s="96" t="s">
        <v>356</v>
      </c>
      <c r="Z779" s="89" t="s">
        <v>62</v>
      </c>
      <c r="AA779" s="95"/>
      <c r="AB779" s="95" t="s">
        <v>63</v>
      </c>
      <c r="AC779" s="95" t="s">
        <v>63</v>
      </c>
      <c r="AD779" s="95" t="s">
        <v>63</v>
      </c>
      <c r="AE779" s="95" t="s">
        <v>63</v>
      </c>
      <c r="AF779" s="95" t="s">
        <v>63</v>
      </c>
      <c r="AG779" s="194" t="s">
        <v>2313</v>
      </c>
      <c r="AH779" s="95" t="s">
        <v>63</v>
      </c>
      <c r="AI779" s="97"/>
      <c r="AJ779" s="97" t="s">
        <v>65</v>
      </c>
      <c r="AK779" s="97" t="s">
        <v>66</v>
      </c>
      <c r="AL779" s="45" t="s">
        <v>67</v>
      </c>
      <c r="AM779" s="160" t="str">
        <f>MONTH(B779)&amp;"/"&amp;YEAR(B779)</f>
        <v>3/2026</v>
      </c>
      <c r="AN779" s="45">
        <f>WEEKNUM(B779)-WEEKNUM(EOMONTH(B779,-1)+1)+1</f>
        <v>4</v>
      </c>
      <c r="AO779" s="45" t="str">
        <f>MONTH(R779)&amp;"/"&amp;YEAR(R779)</f>
        <v>5/2026</v>
      </c>
      <c r="AP779" s="45">
        <f>WEEKNUM(R779)-WEEKNUM(EOMONTH(R779,-1)+1)+1</f>
        <v>4</v>
      </c>
      <c r="AQ779" s="45">
        <f>IF(AU779="S",IF(Q779="1. Aceitou o programa",R779-B779,0),0)</f>
        <v>56</v>
      </c>
      <c r="AR779" s="45">
        <f>IF(AU779="S",IF(AND(S779&lt;&gt;"",R779&lt;&gt;""),S779-R779,0),0)</f>
        <v>0</v>
      </c>
      <c r="AS779" s="45">
        <f>IF(AU779="S",IF(Q779="1. Aceitou o programa",IF(OR(X779="Não se Aplica",X779=""),IF(OR(W779="Não se Aplica",W779=""),0,W779-V779),AVERAGE(X779-W779,W779-V779)),0),0)</f>
        <v>0</v>
      </c>
      <c r="AT779" s="45">
        <f>IF(AU779="S",IF(AND(Q779="1. Aceitou o programa",AB779="Realizada"),IFERROR(IF(AA779="",0,AA779-R779),0),0),0)</f>
        <v>0</v>
      </c>
      <c r="AU779" s="45" t="str">
        <f>_xlfn.XLOOKUP(U779,'Lista Suspensa'!$AA$20:$AA$23,'Lista Suspensa'!$AB$20:$AB$23,"N/A")</f>
        <v>S</v>
      </c>
    </row>
    <row r="780" spans="1:47" ht="12" customHeight="1" x14ac:dyDescent="0.3">
      <c r="A780" s="87" t="s">
        <v>47</v>
      </c>
      <c r="B780" s="88">
        <v>46104</v>
      </c>
      <c r="C780" s="89" t="s">
        <v>48</v>
      </c>
      <c r="D780" s="89" t="s">
        <v>49</v>
      </c>
      <c r="E780" s="189">
        <v>88192873</v>
      </c>
      <c r="F780" s="182" t="s">
        <v>2314</v>
      </c>
      <c r="G780" s="90">
        <v>2098444770</v>
      </c>
      <c r="H780" s="91">
        <v>26642</v>
      </c>
      <c r="I780" s="89"/>
      <c r="J780" s="89" t="s">
        <v>51</v>
      </c>
      <c r="K780" s="89" t="s">
        <v>76</v>
      </c>
      <c r="L780" s="89" t="s">
        <v>95</v>
      </c>
      <c r="M780" s="89" t="s">
        <v>971</v>
      </c>
      <c r="N780" s="89" t="s">
        <v>344</v>
      </c>
      <c r="O780" s="92" t="s">
        <v>2315</v>
      </c>
      <c r="P780" s="93" t="s">
        <v>57</v>
      </c>
      <c r="Q780" s="110" t="s">
        <v>58</v>
      </c>
      <c r="R780" s="94">
        <v>46160</v>
      </c>
      <c r="S780" s="95"/>
      <c r="T780" s="95" t="s">
        <v>59</v>
      </c>
      <c r="U780" s="95" t="s">
        <v>60</v>
      </c>
      <c r="V780" s="91">
        <v>46156</v>
      </c>
      <c r="W780" s="91" t="s">
        <v>432</v>
      </c>
      <c r="X780" s="91" t="s">
        <v>432</v>
      </c>
      <c r="Y780" s="96" t="s">
        <v>356</v>
      </c>
      <c r="Z780" s="89" t="s">
        <v>62</v>
      </c>
      <c r="AA780" s="95"/>
      <c r="AB780" s="95" t="s">
        <v>63</v>
      </c>
      <c r="AC780" s="95" t="s">
        <v>63</v>
      </c>
      <c r="AD780" s="95" t="s">
        <v>63</v>
      </c>
      <c r="AE780" s="95" t="s">
        <v>63</v>
      </c>
      <c r="AF780" s="95" t="s">
        <v>63</v>
      </c>
      <c r="AG780" s="194" t="s">
        <v>194</v>
      </c>
      <c r="AH780" s="95" t="s">
        <v>63</v>
      </c>
      <c r="AI780" s="97"/>
      <c r="AJ780" s="97" t="s">
        <v>65</v>
      </c>
      <c r="AK780" s="97" t="s">
        <v>66</v>
      </c>
      <c r="AL780" s="45" t="s">
        <v>67</v>
      </c>
      <c r="AM780" s="160" t="str">
        <f>MONTH(B780)&amp;"/"&amp;YEAR(B780)</f>
        <v>3/2026</v>
      </c>
      <c r="AN780" s="45">
        <f>WEEKNUM(B780)-WEEKNUM(EOMONTH(B780,-1)+1)+1</f>
        <v>4</v>
      </c>
      <c r="AO780" s="45" t="str">
        <f>MONTH(R780)&amp;"/"&amp;YEAR(R780)</f>
        <v>5/2026</v>
      </c>
      <c r="AP780" s="45">
        <f>WEEKNUM(R780)-WEEKNUM(EOMONTH(R780,-1)+1)+1</f>
        <v>4</v>
      </c>
      <c r="AQ780" s="45">
        <f>IF(AU780="S",IF(Q780="1. Aceitou o programa",R780-B780,0),0)</f>
        <v>56</v>
      </c>
      <c r="AR780" s="45">
        <f>IF(AU780="S",IF(AND(S780&lt;&gt;"",R780&lt;&gt;""),S780-R780,0),0)</f>
        <v>0</v>
      </c>
      <c r="AS780" s="45">
        <f>IF(AU780="S",IF(Q780="1. Aceitou o programa",IF(OR(X780="Não se Aplica",X780=""),IF(OR(W780="Não se Aplica",W780=""),0,W780-V780),AVERAGE(X780-W780,W780-V780)),0),0)</f>
        <v>0</v>
      </c>
      <c r="AT780" s="45">
        <f>IF(AU780="S",IF(AND(Q780="1. Aceitou o programa",AB780="Realizada"),IFERROR(IF(AA780="",0,AA780-R780),0),0),0)</f>
        <v>0</v>
      </c>
      <c r="AU780" s="45" t="str">
        <f>_xlfn.XLOOKUP(U780,'Lista Suspensa'!$AA$20:$AA$23,'Lista Suspensa'!$AB$20:$AB$23,"N/A")</f>
        <v>S</v>
      </c>
    </row>
    <row r="781" spans="1:47" ht="12" customHeight="1" x14ac:dyDescent="0.3">
      <c r="A781" s="87" t="s">
        <v>47</v>
      </c>
      <c r="B781" s="88">
        <v>46104</v>
      </c>
      <c r="C781" s="89" t="s">
        <v>48</v>
      </c>
      <c r="D781" s="89" t="s">
        <v>49</v>
      </c>
      <c r="E781" s="189">
        <v>88380474</v>
      </c>
      <c r="F781" s="182" t="s">
        <v>2316</v>
      </c>
      <c r="G781" s="90">
        <v>25673681836</v>
      </c>
      <c r="H781" s="91">
        <v>28503</v>
      </c>
      <c r="I781" s="89"/>
      <c r="J781" s="89" t="s">
        <v>84</v>
      </c>
      <c r="K781" s="89" t="s">
        <v>52</v>
      </c>
      <c r="L781" s="89" t="s">
        <v>53</v>
      </c>
      <c r="M781" s="89" t="s">
        <v>2317</v>
      </c>
      <c r="N781" s="89" t="s">
        <v>150</v>
      </c>
      <c r="O781" s="92" t="s">
        <v>2318</v>
      </c>
      <c r="P781" s="93" t="s">
        <v>57</v>
      </c>
      <c r="Q781" s="110" t="s">
        <v>58</v>
      </c>
      <c r="R781" s="94">
        <v>46160</v>
      </c>
      <c r="S781" s="95"/>
      <c r="T781" s="95" t="s">
        <v>59</v>
      </c>
      <c r="U781" s="95" t="s">
        <v>60</v>
      </c>
      <c r="V781" s="91">
        <v>46156</v>
      </c>
      <c r="W781" s="91" t="s">
        <v>432</v>
      </c>
      <c r="X781" s="91" t="s">
        <v>432</v>
      </c>
      <c r="Y781" s="96" t="s">
        <v>356</v>
      </c>
      <c r="Z781" s="89" t="s">
        <v>62</v>
      </c>
      <c r="AA781" s="95"/>
      <c r="AB781" s="95" t="s">
        <v>63</v>
      </c>
      <c r="AC781" s="95" t="s">
        <v>63</v>
      </c>
      <c r="AD781" s="95" t="s">
        <v>63</v>
      </c>
      <c r="AE781" s="95" t="s">
        <v>63</v>
      </c>
      <c r="AF781" s="95" t="s">
        <v>63</v>
      </c>
      <c r="AG781" s="194" t="s">
        <v>64</v>
      </c>
      <c r="AH781" s="95" t="s">
        <v>63</v>
      </c>
      <c r="AI781" s="97"/>
      <c r="AJ781" s="97" t="s">
        <v>65</v>
      </c>
      <c r="AK781" s="97" t="s">
        <v>66</v>
      </c>
      <c r="AL781" s="45" t="s">
        <v>67</v>
      </c>
      <c r="AM781" s="160" t="str">
        <f>MONTH(B781)&amp;"/"&amp;YEAR(B781)</f>
        <v>3/2026</v>
      </c>
      <c r="AN781" s="45">
        <f>WEEKNUM(B781)-WEEKNUM(EOMONTH(B781,-1)+1)+1</f>
        <v>4</v>
      </c>
      <c r="AO781" s="45" t="str">
        <f>MONTH(R781)&amp;"/"&amp;YEAR(R781)</f>
        <v>5/2026</v>
      </c>
      <c r="AP781" s="45">
        <f>WEEKNUM(R781)-WEEKNUM(EOMONTH(R781,-1)+1)+1</f>
        <v>4</v>
      </c>
      <c r="AQ781" s="45">
        <f>IF(AU781="S",IF(Q781="1. Aceitou o programa",R781-B781,0),0)</f>
        <v>56</v>
      </c>
      <c r="AR781" s="45">
        <f>IF(AU781="S",IF(AND(S781&lt;&gt;"",R781&lt;&gt;""),S781-R781,0),0)</f>
        <v>0</v>
      </c>
      <c r="AS781" s="45">
        <f>IF(AU781="S",IF(Q781="1. Aceitou o programa",IF(OR(X781="Não se Aplica",X781=""),IF(OR(W781="Não se Aplica",W781=""),0,W781-V781),AVERAGE(X781-W781,W781-V781)),0),0)</f>
        <v>0</v>
      </c>
      <c r="AT781" s="45">
        <f>IF(AU781="S",IF(AND(Q781="1. Aceitou o programa",AB781="Realizada"),IFERROR(IF(AA781="",0,AA781-R781),0),0),0)</f>
        <v>0</v>
      </c>
      <c r="AU781" s="45" t="str">
        <f>_xlfn.XLOOKUP(U781,'Lista Suspensa'!$AA$20:$AA$23,'Lista Suspensa'!$AB$20:$AB$23,"N/A")</f>
        <v>S</v>
      </c>
    </row>
    <row r="782" spans="1:47" ht="12" customHeight="1" x14ac:dyDescent="0.3">
      <c r="A782" s="87" t="s">
        <v>47</v>
      </c>
      <c r="B782" s="88">
        <v>46104</v>
      </c>
      <c r="C782" s="89" t="s">
        <v>48</v>
      </c>
      <c r="D782" s="89" t="s">
        <v>49</v>
      </c>
      <c r="E782" s="189">
        <v>89789350</v>
      </c>
      <c r="F782" s="182" t="s">
        <v>2319</v>
      </c>
      <c r="G782" s="90">
        <v>44225574830</v>
      </c>
      <c r="H782" s="91">
        <v>34816</v>
      </c>
      <c r="I782" s="89"/>
      <c r="J782" s="89" t="s">
        <v>84</v>
      </c>
      <c r="K782" s="89" t="s">
        <v>52</v>
      </c>
      <c r="L782" s="89" t="s">
        <v>85</v>
      </c>
      <c r="M782" s="89" t="s">
        <v>2320</v>
      </c>
      <c r="N782" s="89" t="s">
        <v>137</v>
      </c>
      <c r="O782" s="92" t="s">
        <v>2321</v>
      </c>
      <c r="P782" s="93" t="s">
        <v>57</v>
      </c>
      <c r="Q782" s="110" t="s">
        <v>58</v>
      </c>
      <c r="R782" s="94">
        <v>46160</v>
      </c>
      <c r="S782" s="95"/>
      <c r="T782" s="95" t="s">
        <v>59</v>
      </c>
      <c r="U782" s="95" t="s">
        <v>60</v>
      </c>
      <c r="V782" s="91">
        <v>46156</v>
      </c>
      <c r="W782" s="91" t="s">
        <v>432</v>
      </c>
      <c r="X782" s="91" t="s">
        <v>432</v>
      </c>
      <c r="Y782" s="96" t="s">
        <v>356</v>
      </c>
      <c r="Z782" s="89" t="s">
        <v>62</v>
      </c>
      <c r="AA782" s="95"/>
      <c r="AB782" s="95" t="s">
        <v>63</v>
      </c>
      <c r="AC782" s="95" t="s">
        <v>63</v>
      </c>
      <c r="AD782" s="95" t="s">
        <v>63</v>
      </c>
      <c r="AE782" s="95" t="s">
        <v>63</v>
      </c>
      <c r="AF782" s="95" t="s">
        <v>63</v>
      </c>
      <c r="AG782" s="194" t="s">
        <v>1162</v>
      </c>
      <c r="AH782" s="95" t="s">
        <v>63</v>
      </c>
      <c r="AI782" s="97"/>
      <c r="AJ782" s="97" t="s">
        <v>65</v>
      </c>
      <c r="AK782" s="97" t="s">
        <v>66</v>
      </c>
      <c r="AL782" s="45" t="s">
        <v>67</v>
      </c>
      <c r="AM782" s="160" t="str">
        <f>MONTH(B782)&amp;"/"&amp;YEAR(B782)</f>
        <v>3/2026</v>
      </c>
      <c r="AN782" s="45">
        <f>WEEKNUM(B782)-WEEKNUM(EOMONTH(B782,-1)+1)+1</f>
        <v>4</v>
      </c>
      <c r="AO782" s="45" t="str">
        <f>MONTH(R782)&amp;"/"&amp;YEAR(R782)</f>
        <v>5/2026</v>
      </c>
      <c r="AP782" s="45">
        <f>WEEKNUM(R782)-WEEKNUM(EOMONTH(R782,-1)+1)+1</f>
        <v>4</v>
      </c>
      <c r="AQ782" s="45">
        <f>IF(AU782="S",IF(Q782="1. Aceitou o programa",R782-B782,0),0)</f>
        <v>56</v>
      </c>
      <c r="AR782" s="45">
        <f>IF(AU782="S",IF(AND(S782&lt;&gt;"",R782&lt;&gt;""),S782-R782,0),0)</f>
        <v>0</v>
      </c>
      <c r="AS782" s="45">
        <f>IF(AU782="S",IF(Q782="1. Aceitou o programa",IF(OR(X782="Não se Aplica",X782=""),IF(OR(W782="Não se Aplica",W782=""),0,W782-V782),AVERAGE(X782-W782,W782-V782)),0),0)</f>
        <v>0</v>
      </c>
      <c r="AT782" s="45">
        <f>IF(AU782="S",IF(AND(Q782="1. Aceitou o programa",AB782="Realizada"),IFERROR(IF(AA782="",0,AA782-R782),0),0),0)</f>
        <v>0</v>
      </c>
      <c r="AU782" s="45" t="str">
        <f>_xlfn.XLOOKUP(U782,'Lista Suspensa'!$AA$20:$AA$23,'Lista Suspensa'!$AB$20:$AB$23,"N/A")</f>
        <v>S</v>
      </c>
    </row>
    <row r="783" spans="1:47" ht="12" customHeight="1" x14ac:dyDescent="0.3">
      <c r="A783" s="87" t="s">
        <v>47</v>
      </c>
      <c r="B783" s="88">
        <v>46104</v>
      </c>
      <c r="C783" s="89" t="s">
        <v>48</v>
      </c>
      <c r="D783" s="89" t="s">
        <v>49</v>
      </c>
      <c r="E783" s="189">
        <v>88504700</v>
      </c>
      <c r="F783" s="182" t="s">
        <v>2322</v>
      </c>
      <c r="G783" s="90">
        <v>21871157803</v>
      </c>
      <c r="H783" s="91">
        <v>29743</v>
      </c>
      <c r="I783" s="89"/>
      <c r="J783" s="89" t="s">
        <v>84</v>
      </c>
      <c r="K783" s="89" t="s">
        <v>52</v>
      </c>
      <c r="L783" s="89" t="s">
        <v>85</v>
      </c>
      <c r="M783" s="89" t="s">
        <v>2323</v>
      </c>
      <c r="N783" s="89" t="s">
        <v>137</v>
      </c>
      <c r="O783" s="92" t="s">
        <v>2324</v>
      </c>
      <c r="P783" s="93" t="s">
        <v>57</v>
      </c>
      <c r="Q783" s="110" t="s">
        <v>58</v>
      </c>
      <c r="R783" s="94">
        <v>46160</v>
      </c>
      <c r="S783" s="95"/>
      <c r="T783" s="95" t="s">
        <v>59</v>
      </c>
      <c r="U783" s="95" t="s">
        <v>60</v>
      </c>
      <c r="V783" s="91">
        <v>46156</v>
      </c>
      <c r="W783" s="91" t="s">
        <v>432</v>
      </c>
      <c r="X783" s="91" t="s">
        <v>432</v>
      </c>
      <c r="Y783" s="96" t="s">
        <v>356</v>
      </c>
      <c r="Z783" s="89" t="s">
        <v>62</v>
      </c>
      <c r="AA783" s="95"/>
      <c r="AB783" s="95" t="s">
        <v>63</v>
      </c>
      <c r="AC783" s="95" t="s">
        <v>63</v>
      </c>
      <c r="AD783" s="95" t="s">
        <v>63</v>
      </c>
      <c r="AE783" s="95" t="s">
        <v>63</v>
      </c>
      <c r="AF783" s="95" t="s">
        <v>63</v>
      </c>
      <c r="AG783" s="194" t="s">
        <v>2325</v>
      </c>
      <c r="AH783" s="95" t="s">
        <v>63</v>
      </c>
      <c r="AI783" s="97"/>
      <c r="AJ783" s="97" t="s">
        <v>65</v>
      </c>
      <c r="AK783" s="97" t="s">
        <v>66</v>
      </c>
      <c r="AL783" s="45" t="s">
        <v>67</v>
      </c>
      <c r="AM783" s="160" t="str">
        <f>MONTH(B783)&amp;"/"&amp;YEAR(B783)</f>
        <v>3/2026</v>
      </c>
      <c r="AN783" s="45">
        <f>WEEKNUM(B783)-WEEKNUM(EOMONTH(B783,-1)+1)+1</f>
        <v>4</v>
      </c>
      <c r="AO783" s="45" t="str">
        <f>MONTH(R783)&amp;"/"&amp;YEAR(R783)</f>
        <v>5/2026</v>
      </c>
      <c r="AP783" s="45">
        <f>WEEKNUM(R783)-WEEKNUM(EOMONTH(R783,-1)+1)+1</f>
        <v>4</v>
      </c>
      <c r="AQ783" s="45">
        <f>IF(AU783="S",IF(Q783="1. Aceitou o programa",R783-B783,0),0)</f>
        <v>56</v>
      </c>
      <c r="AR783" s="45">
        <f>IF(AU783="S",IF(AND(S783&lt;&gt;"",R783&lt;&gt;""),S783-R783,0),0)</f>
        <v>0</v>
      </c>
      <c r="AS783" s="45">
        <f>IF(AU783="S",IF(Q783="1. Aceitou o programa",IF(OR(X783="Não se Aplica",X783=""),IF(OR(W783="Não se Aplica",W783=""),0,W783-V783),AVERAGE(X783-W783,W783-V783)),0),0)</f>
        <v>0</v>
      </c>
      <c r="AT783" s="45">
        <f>IF(AU783="S",IF(AND(Q783="1. Aceitou o programa",AB783="Realizada"),IFERROR(IF(AA783="",0,AA783-R783),0),0),0)</f>
        <v>0</v>
      </c>
      <c r="AU783" s="45" t="str">
        <f>_xlfn.XLOOKUP(U783,'Lista Suspensa'!$AA$20:$AA$23,'Lista Suspensa'!$AB$20:$AB$23,"N/A")</f>
        <v>S</v>
      </c>
    </row>
    <row r="784" spans="1:47" ht="12" customHeight="1" x14ac:dyDescent="0.3">
      <c r="A784" s="87" t="s">
        <v>47</v>
      </c>
      <c r="B784" s="88">
        <v>46104</v>
      </c>
      <c r="C784" s="89" t="s">
        <v>48</v>
      </c>
      <c r="D784" s="89" t="s">
        <v>49</v>
      </c>
      <c r="E784" s="189">
        <v>89760078</v>
      </c>
      <c r="F784" s="182" t="s">
        <v>2326</v>
      </c>
      <c r="G784" s="90">
        <v>9636815755</v>
      </c>
      <c r="H784" s="91">
        <v>28728</v>
      </c>
      <c r="I784" s="89"/>
      <c r="J784" s="89" t="s">
        <v>51</v>
      </c>
      <c r="K784" s="89" t="s">
        <v>76</v>
      </c>
      <c r="L784" s="89" t="s">
        <v>283</v>
      </c>
      <c r="M784" s="89" t="s">
        <v>2327</v>
      </c>
      <c r="N784" s="89" t="s">
        <v>331</v>
      </c>
      <c r="O784" s="92" t="s">
        <v>2328</v>
      </c>
      <c r="P784" s="93" t="s">
        <v>57</v>
      </c>
      <c r="Q784" s="110" t="s">
        <v>58</v>
      </c>
      <c r="R784" s="94">
        <v>46160</v>
      </c>
      <c r="S784" s="95"/>
      <c r="T784" s="95" t="s">
        <v>59</v>
      </c>
      <c r="U784" s="95" t="s">
        <v>60</v>
      </c>
      <c r="V784" s="91">
        <v>46156</v>
      </c>
      <c r="W784" s="91" t="s">
        <v>432</v>
      </c>
      <c r="X784" s="91" t="s">
        <v>432</v>
      </c>
      <c r="Y784" s="96"/>
      <c r="Z784" s="89" t="s">
        <v>62</v>
      </c>
      <c r="AA784" s="95"/>
      <c r="AB784" s="95" t="s">
        <v>63</v>
      </c>
      <c r="AC784" s="95" t="s">
        <v>63</v>
      </c>
      <c r="AD784" s="95" t="s">
        <v>63</v>
      </c>
      <c r="AE784" s="95" t="s">
        <v>63</v>
      </c>
      <c r="AF784" s="95" t="s">
        <v>63</v>
      </c>
      <c r="AG784" s="194" t="s">
        <v>2329</v>
      </c>
      <c r="AH784" s="95" t="s">
        <v>63</v>
      </c>
      <c r="AI784" s="97"/>
      <c r="AJ784" s="97" t="s">
        <v>65</v>
      </c>
      <c r="AK784" s="97" t="s">
        <v>66</v>
      </c>
      <c r="AL784" s="45" t="s">
        <v>67</v>
      </c>
      <c r="AM784" s="160" t="str">
        <f>MONTH(B784)&amp;"/"&amp;YEAR(B784)</f>
        <v>3/2026</v>
      </c>
      <c r="AN784" s="45">
        <f>WEEKNUM(B784)-WEEKNUM(EOMONTH(B784,-1)+1)+1</f>
        <v>4</v>
      </c>
      <c r="AO784" s="45" t="str">
        <f>MONTH(R784)&amp;"/"&amp;YEAR(R784)</f>
        <v>5/2026</v>
      </c>
      <c r="AP784" s="45">
        <f>WEEKNUM(R784)-WEEKNUM(EOMONTH(R784,-1)+1)+1</f>
        <v>4</v>
      </c>
      <c r="AQ784" s="45">
        <f>IF(AU784="S",IF(Q784="1. Aceitou o programa",R784-B784,0),0)</f>
        <v>56</v>
      </c>
      <c r="AR784" s="45">
        <f>IF(AU784="S",IF(AND(S784&lt;&gt;"",R784&lt;&gt;""),S784-R784,0),0)</f>
        <v>0</v>
      </c>
      <c r="AS784" s="45">
        <f>IF(AU784="S",IF(Q784="1. Aceitou o programa",IF(OR(X784="Não se Aplica",X784=""),IF(OR(W784="Não se Aplica",W784=""),0,W784-V784),AVERAGE(X784-W784,W784-V784)),0),0)</f>
        <v>0</v>
      </c>
      <c r="AT784" s="45">
        <f>IF(AU784="S",IF(AND(Q784="1. Aceitou o programa",AB784="Realizada"),IFERROR(IF(AA784="",0,AA784-R784),0),0),0)</f>
        <v>0</v>
      </c>
      <c r="AU784" s="45" t="str">
        <f>_xlfn.XLOOKUP(U784,'Lista Suspensa'!$AA$20:$AA$23,'Lista Suspensa'!$AB$20:$AB$23,"N/A")</f>
        <v>S</v>
      </c>
    </row>
    <row r="785" spans="1:47" ht="12" customHeight="1" x14ac:dyDescent="0.3">
      <c r="A785" s="87" t="s">
        <v>47</v>
      </c>
      <c r="B785" s="88">
        <v>46104</v>
      </c>
      <c r="C785" s="89" t="s">
        <v>48</v>
      </c>
      <c r="D785" s="89" t="s">
        <v>49</v>
      </c>
      <c r="E785" s="189">
        <v>89252121</v>
      </c>
      <c r="F785" s="182" t="s">
        <v>2330</v>
      </c>
      <c r="G785" s="90">
        <v>14821136864</v>
      </c>
      <c r="H785" s="91">
        <v>27156</v>
      </c>
      <c r="I785" s="89"/>
      <c r="J785" s="89" t="s">
        <v>51</v>
      </c>
      <c r="K785" s="89" t="s">
        <v>52</v>
      </c>
      <c r="L785" s="89" t="s">
        <v>53</v>
      </c>
      <c r="M785" s="89" t="s">
        <v>2331</v>
      </c>
      <c r="N785" s="89" t="s">
        <v>150</v>
      </c>
      <c r="O785" s="92" t="s">
        <v>2332</v>
      </c>
      <c r="P785" s="93" t="s">
        <v>57</v>
      </c>
      <c r="Q785" s="110" t="s">
        <v>58</v>
      </c>
      <c r="R785" s="94">
        <v>46160</v>
      </c>
      <c r="S785" s="95"/>
      <c r="T785" s="95" t="s">
        <v>59</v>
      </c>
      <c r="U785" s="95" t="s">
        <v>60</v>
      </c>
      <c r="V785" s="91">
        <v>46156</v>
      </c>
      <c r="W785" s="91" t="s">
        <v>432</v>
      </c>
      <c r="X785" s="91" t="s">
        <v>432</v>
      </c>
      <c r="Y785" s="96" t="s">
        <v>356</v>
      </c>
      <c r="Z785" s="89" t="s">
        <v>62</v>
      </c>
      <c r="AA785" s="95"/>
      <c r="AB785" s="95" t="s">
        <v>63</v>
      </c>
      <c r="AC785" s="95" t="s">
        <v>63</v>
      </c>
      <c r="AD785" s="95" t="s">
        <v>63</v>
      </c>
      <c r="AE785" s="95" t="s">
        <v>63</v>
      </c>
      <c r="AF785" s="95" t="s">
        <v>63</v>
      </c>
      <c r="AG785" s="194" t="s">
        <v>169</v>
      </c>
      <c r="AH785" s="95" t="s">
        <v>63</v>
      </c>
      <c r="AI785" s="97"/>
      <c r="AJ785" s="97" t="s">
        <v>65</v>
      </c>
      <c r="AK785" s="97" t="s">
        <v>66</v>
      </c>
      <c r="AL785" s="45" t="s">
        <v>67</v>
      </c>
      <c r="AM785" s="160" t="str">
        <f>MONTH(B785)&amp;"/"&amp;YEAR(B785)</f>
        <v>3/2026</v>
      </c>
      <c r="AN785" s="45">
        <f>WEEKNUM(B785)-WEEKNUM(EOMONTH(B785,-1)+1)+1</f>
        <v>4</v>
      </c>
      <c r="AO785" s="45" t="str">
        <f>MONTH(R785)&amp;"/"&amp;YEAR(R785)</f>
        <v>5/2026</v>
      </c>
      <c r="AP785" s="45">
        <f>WEEKNUM(R785)-WEEKNUM(EOMONTH(R785,-1)+1)+1</f>
        <v>4</v>
      </c>
      <c r="AQ785" s="45">
        <f>IF(AU785="S",IF(Q785="1. Aceitou o programa",R785-B785,0),0)</f>
        <v>56</v>
      </c>
      <c r="AR785" s="45">
        <f>IF(AU785="S",IF(AND(S785&lt;&gt;"",R785&lt;&gt;""),S785-R785,0),0)</f>
        <v>0</v>
      </c>
      <c r="AS785" s="45">
        <f>IF(AU785="S",IF(Q785="1. Aceitou o programa",IF(OR(X785="Não se Aplica",X785=""),IF(OR(W785="Não se Aplica",W785=""),0,W785-V785),AVERAGE(X785-W785,W785-V785)),0),0)</f>
        <v>0</v>
      </c>
      <c r="AT785" s="45">
        <f>IF(AU785="S",IF(AND(Q785="1. Aceitou o programa",AB785="Realizada"),IFERROR(IF(AA785="",0,AA785-R785),0),0),0)</f>
        <v>0</v>
      </c>
      <c r="AU785" s="45" t="str">
        <f>_xlfn.XLOOKUP(U785,'Lista Suspensa'!$AA$20:$AA$23,'Lista Suspensa'!$AB$20:$AB$23,"N/A")</f>
        <v>S</v>
      </c>
    </row>
    <row r="786" spans="1:47" ht="12" customHeight="1" x14ac:dyDescent="0.3">
      <c r="A786" s="87" t="s">
        <v>47</v>
      </c>
      <c r="B786" s="88">
        <v>46104</v>
      </c>
      <c r="C786" s="89" t="s">
        <v>48</v>
      </c>
      <c r="D786" s="89" t="s">
        <v>49</v>
      </c>
      <c r="E786" s="189">
        <v>95744397</v>
      </c>
      <c r="F786" s="182" t="s">
        <v>2333</v>
      </c>
      <c r="G786" s="90">
        <v>2200575750</v>
      </c>
      <c r="H786" s="91">
        <v>27465</v>
      </c>
      <c r="I786" s="89"/>
      <c r="J786" s="89" t="s">
        <v>84</v>
      </c>
      <c r="K786" s="89" t="s">
        <v>76</v>
      </c>
      <c r="L786" s="89" t="s">
        <v>95</v>
      </c>
      <c r="M786" s="89" t="s">
        <v>2334</v>
      </c>
      <c r="N786" s="89" t="s">
        <v>449</v>
      </c>
      <c r="O786" s="92" t="s">
        <v>2335</v>
      </c>
      <c r="P786" s="93" t="s">
        <v>57</v>
      </c>
      <c r="Q786" s="110" t="s">
        <v>58</v>
      </c>
      <c r="R786" s="94">
        <v>46160</v>
      </c>
      <c r="S786" s="95"/>
      <c r="T786" s="95" t="s">
        <v>59</v>
      </c>
      <c r="U786" s="95" t="s">
        <v>60</v>
      </c>
      <c r="V786" s="91">
        <v>46156</v>
      </c>
      <c r="W786" s="91" t="s">
        <v>432</v>
      </c>
      <c r="X786" s="91" t="s">
        <v>432</v>
      </c>
      <c r="Y786" s="96" t="s">
        <v>356</v>
      </c>
      <c r="Z786" s="89" t="s">
        <v>62</v>
      </c>
      <c r="AA786" s="95"/>
      <c r="AB786" s="95" t="s">
        <v>63</v>
      </c>
      <c r="AC786" s="95" t="s">
        <v>63</v>
      </c>
      <c r="AD786" s="95" t="s">
        <v>63</v>
      </c>
      <c r="AE786" s="95" t="s">
        <v>63</v>
      </c>
      <c r="AF786" s="95" t="s">
        <v>63</v>
      </c>
      <c r="AG786" s="194" t="s">
        <v>390</v>
      </c>
      <c r="AH786" s="95" t="s">
        <v>63</v>
      </c>
      <c r="AI786" s="97"/>
      <c r="AJ786" s="97" t="s">
        <v>65</v>
      </c>
      <c r="AK786" s="97" t="s">
        <v>66</v>
      </c>
      <c r="AL786" s="45" t="s">
        <v>67</v>
      </c>
      <c r="AM786" s="160" t="str">
        <f>MONTH(B786)&amp;"/"&amp;YEAR(B786)</f>
        <v>3/2026</v>
      </c>
      <c r="AN786" s="45">
        <f>WEEKNUM(B786)-WEEKNUM(EOMONTH(B786,-1)+1)+1</f>
        <v>4</v>
      </c>
      <c r="AO786" s="45" t="str">
        <f>MONTH(R786)&amp;"/"&amp;YEAR(R786)</f>
        <v>5/2026</v>
      </c>
      <c r="AP786" s="45">
        <f>WEEKNUM(R786)-WEEKNUM(EOMONTH(R786,-1)+1)+1</f>
        <v>4</v>
      </c>
      <c r="AQ786" s="45">
        <f>IF(AU786="S",IF(Q786="1. Aceitou o programa",R786-B786,0),0)</f>
        <v>56</v>
      </c>
      <c r="AR786" s="45">
        <f>IF(AU786="S",IF(AND(S786&lt;&gt;"",R786&lt;&gt;""),S786-R786,0),0)</f>
        <v>0</v>
      </c>
      <c r="AS786" s="45">
        <f>IF(AU786="S",IF(Q786="1. Aceitou o programa",IF(OR(X786="Não se Aplica",X786=""),IF(OR(W786="Não se Aplica",W786=""),0,W786-V786),AVERAGE(X786-W786,W786-V786)),0),0)</f>
        <v>0</v>
      </c>
      <c r="AT786" s="45">
        <f>IF(AU786="S",IF(AND(Q786="1. Aceitou o programa",AB786="Realizada"),IFERROR(IF(AA786="",0,AA786-R786),0),0),0)</f>
        <v>0</v>
      </c>
      <c r="AU786" s="45" t="str">
        <f>_xlfn.XLOOKUP(U786,'Lista Suspensa'!$AA$20:$AA$23,'Lista Suspensa'!$AB$20:$AB$23,"N/A")</f>
        <v>S</v>
      </c>
    </row>
    <row r="787" spans="1:47" ht="12" customHeight="1" x14ac:dyDescent="0.3">
      <c r="A787" s="87" t="s">
        <v>47</v>
      </c>
      <c r="B787" s="88">
        <v>46104</v>
      </c>
      <c r="C787" s="89" t="s">
        <v>48</v>
      </c>
      <c r="D787" s="89" t="s">
        <v>49</v>
      </c>
      <c r="E787" s="189">
        <v>89400198</v>
      </c>
      <c r="F787" s="182" t="s">
        <v>2336</v>
      </c>
      <c r="G787" s="90">
        <v>11846384893</v>
      </c>
      <c r="H787" s="91">
        <v>25940</v>
      </c>
      <c r="I787" s="89"/>
      <c r="J787" s="89" t="s">
        <v>51</v>
      </c>
      <c r="K787" s="89" t="s">
        <v>52</v>
      </c>
      <c r="L787" s="89" t="s">
        <v>85</v>
      </c>
      <c r="M787" s="89" t="s">
        <v>2337</v>
      </c>
      <c r="N787" s="89" t="s">
        <v>150</v>
      </c>
      <c r="O787" s="92" t="s">
        <v>2338</v>
      </c>
      <c r="P787" s="93" t="s">
        <v>57</v>
      </c>
      <c r="Q787" s="110" t="s">
        <v>58</v>
      </c>
      <c r="R787" s="94">
        <v>46160</v>
      </c>
      <c r="S787" s="95"/>
      <c r="T787" s="95" t="s">
        <v>59</v>
      </c>
      <c r="U787" s="95" t="s">
        <v>60</v>
      </c>
      <c r="V787" s="91">
        <v>46156</v>
      </c>
      <c r="W787" s="91" t="s">
        <v>432</v>
      </c>
      <c r="X787" s="91" t="s">
        <v>432</v>
      </c>
      <c r="Y787" s="96"/>
      <c r="Z787" s="89" t="s">
        <v>62</v>
      </c>
      <c r="AA787" s="95"/>
      <c r="AB787" s="95" t="s">
        <v>63</v>
      </c>
      <c r="AC787" s="95" t="s">
        <v>63</v>
      </c>
      <c r="AD787" s="95" t="s">
        <v>63</v>
      </c>
      <c r="AE787" s="95" t="s">
        <v>63</v>
      </c>
      <c r="AF787" s="95" t="s">
        <v>63</v>
      </c>
      <c r="AG787" s="194" t="s">
        <v>376</v>
      </c>
      <c r="AH787" s="95" t="s">
        <v>63</v>
      </c>
      <c r="AI787" s="97"/>
      <c r="AJ787" s="97" t="s">
        <v>65</v>
      </c>
      <c r="AK787" s="97" t="s">
        <v>66</v>
      </c>
      <c r="AL787" s="45" t="s">
        <v>67</v>
      </c>
      <c r="AM787" s="160" t="str">
        <f>MONTH(B787)&amp;"/"&amp;YEAR(B787)</f>
        <v>3/2026</v>
      </c>
      <c r="AN787" s="45">
        <f>WEEKNUM(B787)-WEEKNUM(EOMONTH(B787,-1)+1)+1</f>
        <v>4</v>
      </c>
      <c r="AO787" s="45" t="str">
        <f>MONTH(R787)&amp;"/"&amp;YEAR(R787)</f>
        <v>5/2026</v>
      </c>
      <c r="AP787" s="45">
        <f>WEEKNUM(R787)-WEEKNUM(EOMONTH(R787,-1)+1)+1</f>
        <v>4</v>
      </c>
      <c r="AQ787" s="45">
        <f>IF(AU787="S",IF(Q787="1. Aceitou o programa",R787-B787,0),0)</f>
        <v>56</v>
      </c>
      <c r="AR787" s="45">
        <f>IF(AU787="S",IF(AND(S787&lt;&gt;"",R787&lt;&gt;""),S787-R787,0),0)</f>
        <v>0</v>
      </c>
      <c r="AS787" s="45">
        <f>IF(AU787="S",IF(Q787="1. Aceitou o programa",IF(OR(X787="Não se Aplica",X787=""),IF(OR(W787="Não se Aplica",W787=""),0,W787-V787),AVERAGE(X787-W787,W787-V787)),0),0)</f>
        <v>0</v>
      </c>
      <c r="AT787" s="45">
        <f>IF(AU787="S",IF(AND(Q787="1. Aceitou o programa",AB787="Realizada"),IFERROR(IF(AA787="",0,AA787-R787),0),0),0)</f>
        <v>0</v>
      </c>
      <c r="AU787" s="45" t="str">
        <f>_xlfn.XLOOKUP(U787,'Lista Suspensa'!$AA$20:$AA$23,'Lista Suspensa'!$AB$20:$AB$23,"N/A")</f>
        <v>S</v>
      </c>
    </row>
    <row r="788" spans="1:47" ht="12" customHeight="1" x14ac:dyDescent="0.3">
      <c r="A788" s="87" t="s">
        <v>47</v>
      </c>
      <c r="B788" s="88">
        <v>46104</v>
      </c>
      <c r="C788" s="89" t="s">
        <v>48</v>
      </c>
      <c r="D788" s="89" t="s">
        <v>49</v>
      </c>
      <c r="E788" s="189">
        <v>89503676</v>
      </c>
      <c r="F788" s="182" t="s">
        <v>2339</v>
      </c>
      <c r="G788" s="90">
        <v>34682445847</v>
      </c>
      <c r="H788" s="91">
        <v>30131</v>
      </c>
      <c r="I788" s="89"/>
      <c r="J788" s="89" t="s">
        <v>51</v>
      </c>
      <c r="K788" s="89" t="s">
        <v>52</v>
      </c>
      <c r="L788" s="89" t="s">
        <v>85</v>
      </c>
      <c r="M788" s="89" t="s">
        <v>1539</v>
      </c>
      <c r="N788" s="89" t="s">
        <v>150</v>
      </c>
      <c r="O788" s="92" t="s">
        <v>2340</v>
      </c>
      <c r="P788" s="93" t="s">
        <v>57</v>
      </c>
      <c r="Q788" s="110" t="s">
        <v>58</v>
      </c>
      <c r="R788" s="94">
        <v>46160</v>
      </c>
      <c r="S788" s="95"/>
      <c r="T788" s="95" t="s">
        <v>59</v>
      </c>
      <c r="U788" s="95" t="s">
        <v>60</v>
      </c>
      <c r="V788" s="91">
        <v>46156</v>
      </c>
      <c r="W788" s="91" t="s">
        <v>432</v>
      </c>
      <c r="X788" s="91" t="s">
        <v>432</v>
      </c>
      <c r="Y788" s="96" t="s">
        <v>356</v>
      </c>
      <c r="Z788" s="89" t="s">
        <v>62</v>
      </c>
      <c r="AA788" s="95"/>
      <c r="AB788" s="95" t="s">
        <v>63</v>
      </c>
      <c r="AC788" s="95" t="s">
        <v>63</v>
      </c>
      <c r="AD788" s="95" t="s">
        <v>63</v>
      </c>
      <c r="AE788" s="95" t="s">
        <v>63</v>
      </c>
      <c r="AF788" s="95" t="s">
        <v>63</v>
      </c>
      <c r="AG788" s="194" t="s">
        <v>570</v>
      </c>
      <c r="AH788" s="95" t="s">
        <v>63</v>
      </c>
      <c r="AI788" s="97"/>
      <c r="AJ788" s="97" t="s">
        <v>65</v>
      </c>
      <c r="AK788" s="97" t="s">
        <v>66</v>
      </c>
      <c r="AL788" s="45" t="s">
        <v>67</v>
      </c>
      <c r="AM788" s="160" t="str">
        <f>MONTH(B788)&amp;"/"&amp;YEAR(B788)</f>
        <v>3/2026</v>
      </c>
      <c r="AN788" s="45">
        <f>WEEKNUM(B788)-WEEKNUM(EOMONTH(B788,-1)+1)+1</f>
        <v>4</v>
      </c>
      <c r="AO788" s="45" t="str">
        <f>MONTH(R788)&amp;"/"&amp;YEAR(R788)</f>
        <v>5/2026</v>
      </c>
      <c r="AP788" s="45">
        <f>WEEKNUM(R788)-WEEKNUM(EOMONTH(R788,-1)+1)+1</f>
        <v>4</v>
      </c>
      <c r="AQ788" s="45">
        <f>IF(AU788="S",IF(Q788="1. Aceitou o programa",R788-B788,0),0)</f>
        <v>56</v>
      </c>
      <c r="AR788" s="45">
        <f>IF(AU788="S",IF(AND(S788&lt;&gt;"",R788&lt;&gt;""),S788-R788,0),0)</f>
        <v>0</v>
      </c>
      <c r="AS788" s="45">
        <f>IF(AU788="S",IF(Q788="1. Aceitou o programa",IF(OR(X788="Não se Aplica",X788=""),IF(OR(W788="Não se Aplica",W788=""),0,W788-V788),AVERAGE(X788-W788,W788-V788)),0),0)</f>
        <v>0</v>
      </c>
      <c r="AT788" s="45">
        <f>IF(AU788="S",IF(AND(Q788="1. Aceitou o programa",AB788="Realizada"),IFERROR(IF(AA788="",0,AA788-R788),0),0),0)</f>
        <v>0</v>
      </c>
      <c r="AU788" s="45" t="str">
        <f>_xlfn.XLOOKUP(U788,'Lista Suspensa'!$AA$20:$AA$23,'Lista Suspensa'!$AB$20:$AB$23,"N/A")</f>
        <v>S</v>
      </c>
    </row>
    <row r="789" spans="1:47" ht="12" customHeight="1" x14ac:dyDescent="0.3">
      <c r="A789" s="87" t="s">
        <v>47</v>
      </c>
      <c r="B789" s="88">
        <v>46104</v>
      </c>
      <c r="C789" s="89" t="s">
        <v>48</v>
      </c>
      <c r="D789" s="89" t="s">
        <v>49</v>
      </c>
      <c r="E789" s="189">
        <v>89539001</v>
      </c>
      <c r="F789" s="182" t="s">
        <v>2341</v>
      </c>
      <c r="G789" s="90">
        <v>81323751491</v>
      </c>
      <c r="H789" s="91">
        <v>26130</v>
      </c>
      <c r="I789" s="89"/>
      <c r="J789" s="89" t="s">
        <v>51</v>
      </c>
      <c r="K789" s="89" t="s">
        <v>52</v>
      </c>
      <c r="L789" s="89" t="s">
        <v>85</v>
      </c>
      <c r="M789" s="89" t="s">
        <v>2342</v>
      </c>
      <c r="N789" s="89" t="s">
        <v>150</v>
      </c>
      <c r="O789" s="92" t="s">
        <v>2343</v>
      </c>
      <c r="P789" s="93" t="s">
        <v>57</v>
      </c>
      <c r="Q789" s="110" t="s">
        <v>58</v>
      </c>
      <c r="R789" s="94">
        <v>46160</v>
      </c>
      <c r="S789" s="95"/>
      <c r="T789" s="95" t="s">
        <v>59</v>
      </c>
      <c r="U789" s="95" t="s">
        <v>60</v>
      </c>
      <c r="V789" s="91">
        <v>46156</v>
      </c>
      <c r="W789" s="91" t="s">
        <v>432</v>
      </c>
      <c r="X789" s="91" t="s">
        <v>432</v>
      </c>
      <c r="Y789" s="96" t="s">
        <v>356</v>
      </c>
      <c r="Z789" s="89" t="s">
        <v>62</v>
      </c>
      <c r="AA789" s="95"/>
      <c r="AB789" s="95" t="s">
        <v>63</v>
      </c>
      <c r="AC789" s="95" t="s">
        <v>63</v>
      </c>
      <c r="AD789" s="95" t="s">
        <v>63</v>
      </c>
      <c r="AE789" s="95" t="s">
        <v>63</v>
      </c>
      <c r="AF789" s="95" t="s">
        <v>63</v>
      </c>
      <c r="AG789" s="194" t="s">
        <v>2279</v>
      </c>
      <c r="AH789" s="95" t="s">
        <v>63</v>
      </c>
      <c r="AI789" s="97"/>
      <c r="AJ789" s="97" t="s">
        <v>65</v>
      </c>
      <c r="AK789" s="97" t="s">
        <v>66</v>
      </c>
      <c r="AL789" s="45" t="s">
        <v>67</v>
      </c>
      <c r="AM789" s="160" t="str">
        <f>MONTH(B789)&amp;"/"&amp;YEAR(B789)</f>
        <v>3/2026</v>
      </c>
      <c r="AN789" s="45">
        <f>WEEKNUM(B789)-WEEKNUM(EOMONTH(B789,-1)+1)+1</f>
        <v>4</v>
      </c>
      <c r="AO789" s="45" t="str">
        <f>MONTH(R789)&amp;"/"&amp;YEAR(R789)</f>
        <v>5/2026</v>
      </c>
      <c r="AP789" s="45">
        <f>WEEKNUM(R789)-WEEKNUM(EOMONTH(R789,-1)+1)+1</f>
        <v>4</v>
      </c>
      <c r="AQ789" s="45">
        <f>IF(AU789="S",IF(Q789="1. Aceitou o programa",R789-B789,0),0)</f>
        <v>56</v>
      </c>
      <c r="AR789" s="45">
        <f>IF(AU789="S",IF(AND(S789&lt;&gt;"",R789&lt;&gt;""),S789-R789,0),0)</f>
        <v>0</v>
      </c>
      <c r="AS789" s="45">
        <f>IF(AU789="S",IF(Q789="1. Aceitou o programa",IF(OR(X789="Não se Aplica",X789=""),IF(OR(W789="Não se Aplica",W789=""),0,W789-V789),AVERAGE(X789-W789,W789-V789)),0),0)</f>
        <v>0</v>
      </c>
      <c r="AT789" s="45">
        <f>IF(AU789="S",IF(AND(Q789="1. Aceitou o programa",AB789="Realizada"),IFERROR(IF(AA789="",0,AA789-R789),0),0),0)</f>
        <v>0</v>
      </c>
      <c r="AU789" s="45" t="str">
        <f>_xlfn.XLOOKUP(U789,'Lista Suspensa'!$AA$20:$AA$23,'Lista Suspensa'!$AB$20:$AB$23,"N/A")</f>
        <v>S</v>
      </c>
    </row>
    <row r="790" spans="1:47" ht="12" customHeight="1" x14ac:dyDescent="0.3">
      <c r="A790" s="87" t="s">
        <v>47</v>
      </c>
      <c r="B790" s="88">
        <v>46104</v>
      </c>
      <c r="C790" s="89" t="s">
        <v>48</v>
      </c>
      <c r="D790" s="89" t="s">
        <v>49</v>
      </c>
      <c r="E790" s="189">
        <v>92751498</v>
      </c>
      <c r="F790" s="182" t="s">
        <v>2344</v>
      </c>
      <c r="G790" s="90">
        <v>14080743700</v>
      </c>
      <c r="H790" s="91">
        <v>33207</v>
      </c>
      <c r="I790" s="89"/>
      <c r="J790" s="89" t="s">
        <v>51</v>
      </c>
      <c r="K790" s="89" t="s">
        <v>76</v>
      </c>
      <c r="L790" s="89" t="s">
        <v>740</v>
      </c>
      <c r="M790" s="89" t="s">
        <v>2345</v>
      </c>
      <c r="N790" s="89" t="s">
        <v>331</v>
      </c>
      <c r="O790" s="92" t="s">
        <v>2346</v>
      </c>
      <c r="P790" s="93" t="s">
        <v>57</v>
      </c>
      <c r="Q790" s="110" t="s">
        <v>58</v>
      </c>
      <c r="R790" s="94">
        <v>46160</v>
      </c>
      <c r="S790" s="95"/>
      <c r="T790" s="95" t="s">
        <v>59</v>
      </c>
      <c r="U790" s="95" t="s">
        <v>60</v>
      </c>
      <c r="V790" s="91">
        <v>46156</v>
      </c>
      <c r="W790" s="91" t="s">
        <v>432</v>
      </c>
      <c r="X790" s="91" t="s">
        <v>432</v>
      </c>
      <c r="Y790" s="96" t="s">
        <v>356</v>
      </c>
      <c r="Z790" s="89" t="s">
        <v>62</v>
      </c>
      <c r="AA790" s="95"/>
      <c r="AB790" s="95" t="s">
        <v>63</v>
      </c>
      <c r="AC790" s="95" t="s">
        <v>63</v>
      </c>
      <c r="AD790" s="95" t="s">
        <v>63</v>
      </c>
      <c r="AE790" s="95" t="s">
        <v>63</v>
      </c>
      <c r="AF790" s="95" t="s">
        <v>63</v>
      </c>
      <c r="AG790" s="194" t="s">
        <v>2347</v>
      </c>
      <c r="AH790" s="95" t="s">
        <v>63</v>
      </c>
      <c r="AI790" s="97"/>
      <c r="AJ790" s="97" t="s">
        <v>65</v>
      </c>
      <c r="AK790" s="97" t="s">
        <v>66</v>
      </c>
      <c r="AL790" s="45" t="s">
        <v>67</v>
      </c>
      <c r="AM790" s="160" t="str">
        <f>MONTH(B790)&amp;"/"&amp;YEAR(B790)</f>
        <v>3/2026</v>
      </c>
      <c r="AN790" s="45">
        <f>WEEKNUM(B790)-WEEKNUM(EOMONTH(B790,-1)+1)+1</f>
        <v>4</v>
      </c>
      <c r="AO790" s="45" t="str">
        <f>MONTH(R790)&amp;"/"&amp;YEAR(R790)</f>
        <v>5/2026</v>
      </c>
      <c r="AP790" s="45">
        <f>WEEKNUM(R790)-WEEKNUM(EOMONTH(R790,-1)+1)+1</f>
        <v>4</v>
      </c>
      <c r="AQ790" s="45">
        <f>IF(AU790="S",IF(Q790="1. Aceitou o programa",R790-B790,0),0)</f>
        <v>56</v>
      </c>
      <c r="AR790" s="45">
        <f>IF(AU790="S",IF(AND(S790&lt;&gt;"",R790&lt;&gt;""),S790-R790,0),0)</f>
        <v>0</v>
      </c>
      <c r="AS790" s="45">
        <f>IF(AU790="S",IF(Q790="1. Aceitou o programa",IF(OR(X790="Não se Aplica",X790=""),IF(OR(W790="Não se Aplica",W790=""),0,W790-V790),AVERAGE(X790-W790,W790-V790)),0),0)</f>
        <v>0</v>
      </c>
      <c r="AT790" s="45">
        <f>IF(AU790="S",IF(AND(Q790="1. Aceitou o programa",AB790="Realizada"),IFERROR(IF(AA790="",0,AA790-R790),0),0),0)</f>
        <v>0</v>
      </c>
      <c r="AU790" s="45" t="str">
        <f>_xlfn.XLOOKUP(U790,'Lista Suspensa'!$AA$20:$AA$23,'Lista Suspensa'!$AB$20:$AB$23,"N/A")</f>
        <v>S</v>
      </c>
    </row>
    <row r="791" spans="1:47" ht="12" customHeight="1" x14ac:dyDescent="0.3">
      <c r="A791" s="87" t="s">
        <v>47</v>
      </c>
      <c r="B791" s="88">
        <v>46104</v>
      </c>
      <c r="C791" s="89" t="s">
        <v>48</v>
      </c>
      <c r="D791" s="89" t="s">
        <v>49</v>
      </c>
      <c r="E791" s="189">
        <v>89717763</v>
      </c>
      <c r="F791" s="182" t="s">
        <v>2348</v>
      </c>
      <c r="G791" s="90">
        <v>29807615836</v>
      </c>
      <c r="H791" s="91">
        <v>29766</v>
      </c>
      <c r="I791" s="89"/>
      <c r="J791" s="89" t="s">
        <v>84</v>
      </c>
      <c r="K791" s="89" t="s">
        <v>52</v>
      </c>
      <c r="L791" s="89" t="s">
        <v>85</v>
      </c>
      <c r="M791" s="89" t="s">
        <v>2349</v>
      </c>
      <c r="N791" s="89" t="s">
        <v>291</v>
      </c>
      <c r="O791" s="92" t="s">
        <v>2350</v>
      </c>
      <c r="P791" s="93" t="s">
        <v>57</v>
      </c>
      <c r="Q791" s="110" t="s">
        <v>58</v>
      </c>
      <c r="R791" s="94">
        <v>46160</v>
      </c>
      <c r="S791" s="95"/>
      <c r="T791" s="95" t="s">
        <v>59</v>
      </c>
      <c r="U791" s="95" t="s">
        <v>60</v>
      </c>
      <c r="V791" s="91">
        <v>46156</v>
      </c>
      <c r="W791" s="91" t="s">
        <v>432</v>
      </c>
      <c r="X791" s="91" t="s">
        <v>432</v>
      </c>
      <c r="Y791" s="96" t="s">
        <v>356</v>
      </c>
      <c r="Z791" s="89" t="s">
        <v>62</v>
      </c>
      <c r="AA791" s="95"/>
      <c r="AB791" s="95" t="s">
        <v>63</v>
      </c>
      <c r="AC791" s="95" t="s">
        <v>63</v>
      </c>
      <c r="AD791" s="95" t="s">
        <v>63</v>
      </c>
      <c r="AE791" s="95" t="s">
        <v>63</v>
      </c>
      <c r="AF791" s="95" t="s">
        <v>63</v>
      </c>
      <c r="AG791" s="194" t="s">
        <v>2247</v>
      </c>
      <c r="AH791" s="95" t="s">
        <v>63</v>
      </c>
      <c r="AI791" s="97"/>
      <c r="AJ791" s="97" t="s">
        <v>65</v>
      </c>
      <c r="AK791" s="97" t="s">
        <v>66</v>
      </c>
      <c r="AL791" s="45" t="s">
        <v>67</v>
      </c>
      <c r="AM791" s="160" t="str">
        <f>MONTH(B791)&amp;"/"&amp;YEAR(B791)</f>
        <v>3/2026</v>
      </c>
      <c r="AN791" s="45">
        <f>WEEKNUM(B791)-WEEKNUM(EOMONTH(B791,-1)+1)+1</f>
        <v>4</v>
      </c>
      <c r="AO791" s="45" t="str">
        <f>MONTH(R791)&amp;"/"&amp;YEAR(R791)</f>
        <v>5/2026</v>
      </c>
      <c r="AP791" s="45">
        <f>WEEKNUM(R791)-WEEKNUM(EOMONTH(R791,-1)+1)+1</f>
        <v>4</v>
      </c>
      <c r="AQ791" s="45">
        <f>IF(AU791="S",IF(Q791="1. Aceitou o programa",R791-B791,0),0)</f>
        <v>56</v>
      </c>
      <c r="AR791" s="45">
        <f>IF(AU791="S",IF(AND(S791&lt;&gt;"",R791&lt;&gt;""),S791-R791,0),0)</f>
        <v>0</v>
      </c>
      <c r="AS791" s="45">
        <f>IF(AU791="S",IF(Q791="1. Aceitou o programa",IF(OR(X791="Não se Aplica",X791=""),IF(OR(W791="Não se Aplica",W791=""),0,W791-V791),AVERAGE(X791-W791,W791-V791)),0),0)</f>
        <v>0</v>
      </c>
      <c r="AT791" s="45">
        <f>IF(AU791="S",IF(AND(Q791="1. Aceitou o programa",AB791="Realizada"),IFERROR(IF(AA791="",0,AA791-R791),0),0),0)</f>
        <v>0</v>
      </c>
      <c r="AU791" s="45" t="str">
        <f>_xlfn.XLOOKUP(U791,'Lista Suspensa'!$AA$20:$AA$23,'Lista Suspensa'!$AB$20:$AB$23,"N/A")</f>
        <v>S</v>
      </c>
    </row>
    <row r="792" spans="1:47" ht="12" customHeight="1" x14ac:dyDescent="0.3">
      <c r="A792" s="87" t="s">
        <v>47</v>
      </c>
      <c r="B792" s="88">
        <v>46104</v>
      </c>
      <c r="C792" s="89" t="s">
        <v>48</v>
      </c>
      <c r="D792" s="89" t="s">
        <v>49</v>
      </c>
      <c r="E792" s="189">
        <v>92660420</v>
      </c>
      <c r="F792" s="182" t="s">
        <v>2351</v>
      </c>
      <c r="G792" s="90">
        <v>26820482850</v>
      </c>
      <c r="H792" s="91">
        <v>27260</v>
      </c>
      <c r="I792" s="89"/>
      <c r="J792" s="89" t="s">
        <v>84</v>
      </c>
      <c r="K792" s="89" t="s">
        <v>52</v>
      </c>
      <c r="L792" s="89" t="s">
        <v>85</v>
      </c>
      <c r="M792" s="89" t="s">
        <v>2352</v>
      </c>
      <c r="N792" s="89" t="s">
        <v>449</v>
      </c>
      <c r="O792" s="92" t="s">
        <v>2353</v>
      </c>
      <c r="P792" s="93" t="s">
        <v>57</v>
      </c>
      <c r="Q792" s="110" t="s">
        <v>58</v>
      </c>
      <c r="R792" s="94">
        <v>46160</v>
      </c>
      <c r="S792" s="95"/>
      <c r="T792" s="95" t="s">
        <v>59</v>
      </c>
      <c r="U792" s="95" t="s">
        <v>60</v>
      </c>
      <c r="V792" s="91">
        <v>46156</v>
      </c>
      <c r="W792" s="91" t="s">
        <v>432</v>
      </c>
      <c r="X792" s="91" t="s">
        <v>432</v>
      </c>
      <c r="Y792" s="96" t="s">
        <v>356</v>
      </c>
      <c r="Z792" s="89" t="s">
        <v>62</v>
      </c>
      <c r="AA792" s="95"/>
      <c r="AB792" s="95" t="s">
        <v>63</v>
      </c>
      <c r="AC792" s="95" t="s">
        <v>63</v>
      </c>
      <c r="AD792" s="95" t="s">
        <v>63</v>
      </c>
      <c r="AE792" s="95" t="s">
        <v>63</v>
      </c>
      <c r="AF792" s="95" t="s">
        <v>63</v>
      </c>
      <c r="AG792" s="194" t="s">
        <v>161</v>
      </c>
      <c r="AH792" s="95" t="s">
        <v>63</v>
      </c>
      <c r="AI792" s="97"/>
      <c r="AJ792" s="97" t="s">
        <v>65</v>
      </c>
      <c r="AK792" s="97" t="s">
        <v>66</v>
      </c>
      <c r="AL792" s="45" t="s">
        <v>67</v>
      </c>
      <c r="AM792" s="160" t="str">
        <f>MONTH(B792)&amp;"/"&amp;YEAR(B792)</f>
        <v>3/2026</v>
      </c>
      <c r="AN792" s="45">
        <f>WEEKNUM(B792)-WEEKNUM(EOMONTH(B792,-1)+1)+1</f>
        <v>4</v>
      </c>
      <c r="AO792" s="45" t="str">
        <f>MONTH(R792)&amp;"/"&amp;YEAR(R792)</f>
        <v>5/2026</v>
      </c>
      <c r="AP792" s="45">
        <f>WEEKNUM(R792)-WEEKNUM(EOMONTH(R792,-1)+1)+1</f>
        <v>4</v>
      </c>
      <c r="AQ792" s="45">
        <f>IF(AU792="S",IF(Q792="1. Aceitou o programa",R792-B792,0),0)</f>
        <v>56</v>
      </c>
      <c r="AR792" s="45">
        <f>IF(AU792="S",IF(AND(S792&lt;&gt;"",R792&lt;&gt;""),S792-R792,0),0)</f>
        <v>0</v>
      </c>
      <c r="AS792" s="45">
        <f>IF(AU792="S",IF(Q792="1. Aceitou o programa",IF(OR(X792="Não se Aplica",X792=""),IF(OR(W792="Não se Aplica",W792=""),0,W792-V792),AVERAGE(X792-W792,W792-V792)),0),0)</f>
        <v>0</v>
      </c>
      <c r="AT792" s="45">
        <f>IF(AU792="S",IF(AND(Q792="1. Aceitou o programa",AB792="Realizada"),IFERROR(IF(AA792="",0,AA792-R792),0),0),0)</f>
        <v>0</v>
      </c>
      <c r="AU792" s="45" t="str">
        <f>_xlfn.XLOOKUP(U792,'Lista Suspensa'!$AA$20:$AA$23,'Lista Suspensa'!$AB$20:$AB$23,"N/A")</f>
        <v>S</v>
      </c>
    </row>
    <row r="793" spans="1:47" ht="12" customHeight="1" x14ac:dyDescent="0.3">
      <c r="A793" s="87" t="s">
        <v>47</v>
      </c>
      <c r="B793" s="88">
        <v>46104</v>
      </c>
      <c r="C793" s="89" t="s">
        <v>48</v>
      </c>
      <c r="D793" s="89" t="s">
        <v>49</v>
      </c>
      <c r="E793" s="189">
        <v>92773552</v>
      </c>
      <c r="F793" s="182" t="s">
        <v>2354</v>
      </c>
      <c r="G793" s="90">
        <v>15432765713</v>
      </c>
      <c r="H793" s="91">
        <v>34231</v>
      </c>
      <c r="I793" s="89"/>
      <c r="J793" s="89" t="s">
        <v>51</v>
      </c>
      <c r="K793" s="89" t="s">
        <v>76</v>
      </c>
      <c r="L793" s="89" t="s">
        <v>283</v>
      </c>
      <c r="M793" s="89" t="s">
        <v>2355</v>
      </c>
      <c r="N793" s="89" t="s">
        <v>344</v>
      </c>
      <c r="O793" s="92" t="s">
        <v>2356</v>
      </c>
      <c r="P793" s="93" t="s">
        <v>57</v>
      </c>
      <c r="Q793" s="110" t="s">
        <v>58</v>
      </c>
      <c r="R793" s="94">
        <v>46160</v>
      </c>
      <c r="S793" s="95"/>
      <c r="T793" s="95" t="s">
        <v>59</v>
      </c>
      <c r="U793" s="95" t="s">
        <v>60</v>
      </c>
      <c r="V793" s="91">
        <v>46156</v>
      </c>
      <c r="W793" s="91" t="s">
        <v>432</v>
      </c>
      <c r="X793" s="91" t="s">
        <v>432</v>
      </c>
      <c r="Y793" s="96" t="s">
        <v>356</v>
      </c>
      <c r="Z793" s="89" t="s">
        <v>62</v>
      </c>
      <c r="AA793" s="95"/>
      <c r="AB793" s="95" t="s">
        <v>63</v>
      </c>
      <c r="AC793" s="95" t="s">
        <v>63</v>
      </c>
      <c r="AD793" s="95" t="s">
        <v>63</v>
      </c>
      <c r="AE793" s="95" t="s">
        <v>63</v>
      </c>
      <c r="AF793" s="95" t="s">
        <v>63</v>
      </c>
      <c r="AG793" s="194" t="s">
        <v>2313</v>
      </c>
      <c r="AH793" s="95" t="s">
        <v>63</v>
      </c>
      <c r="AI793" s="97"/>
      <c r="AJ793" s="97" t="s">
        <v>65</v>
      </c>
      <c r="AK793" s="97" t="s">
        <v>66</v>
      </c>
      <c r="AL793" s="45" t="s">
        <v>67</v>
      </c>
      <c r="AM793" s="160" t="str">
        <f>MONTH(B793)&amp;"/"&amp;YEAR(B793)</f>
        <v>3/2026</v>
      </c>
      <c r="AN793" s="45">
        <f>WEEKNUM(B793)-WEEKNUM(EOMONTH(B793,-1)+1)+1</f>
        <v>4</v>
      </c>
      <c r="AO793" s="45" t="str">
        <f>MONTH(R793)&amp;"/"&amp;YEAR(R793)</f>
        <v>5/2026</v>
      </c>
      <c r="AP793" s="45">
        <f>WEEKNUM(R793)-WEEKNUM(EOMONTH(R793,-1)+1)+1</f>
        <v>4</v>
      </c>
      <c r="AQ793" s="45">
        <f>IF(AU793="S",IF(Q793="1. Aceitou o programa",R793-B793,0),0)</f>
        <v>56</v>
      </c>
      <c r="AR793" s="45">
        <f>IF(AU793="S",IF(AND(S793&lt;&gt;"",R793&lt;&gt;""),S793-R793,0),0)</f>
        <v>0</v>
      </c>
      <c r="AS793" s="45">
        <f>IF(AU793="S",IF(Q793="1. Aceitou o programa",IF(OR(X793="Não se Aplica",X793=""),IF(OR(W793="Não se Aplica",W793=""),0,W793-V793),AVERAGE(X793-W793,W793-V793)),0),0)</f>
        <v>0</v>
      </c>
      <c r="AT793" s="45">
        <f>IF(AU793="S",IF(AND(Q793="1. Aceitou o programa",AB793="Realizada"),IFERROR(IF(AA793="",0,AA793-R793),0),0),0)</f>
        <v>0</v>
      </c>
      <c r="AU793" s="45" t="str">
        <f>_xlfn.XLOOKUP(U793,'Lista Suspensa'!$AA$20:$AA$23,'Lista Suspensa'!$AB$20:$AB$23,"N/A")</f>
        <v>S</v>
      </c>
    </row>
    <row r="794" spans="1:47" ht="12" customHeight="1" x14ac:dyDescent="0.3">
      <c r="A794" s="87" t="s">
        <v>47</v>
      </c>
      <c r="B794" s="88">
        <v>46104</v>
      </c>
      <c r="C794" s="89" t="s">
        <v>48</v>
      </c>
      <c r="D794" s="89" t="s">
        <v>49</v>
      </c>
      <c r="E794" s="189">
        <v>92780475</v>
      </c>
      <c r="F794" s="182" t="s">
        <v>2357</v>
      </c>
      <c r="G794" s="90">
        <v>28767603807</v>
      </c>
      <c r="H794" s="91">
        <v>29354</v>
      </c>
      <c r="I794" s="89"/>
      <c r="J794" s="89" t="s">
        <v>51</v>
      </c>
      <c r="K794" s="89" t="s">
        <v>52</v>
      </c>
      <c r="L794" s="89" t="s">
        <v>85</v>
      </c>
      <c r="M794" s="89" t="s">
        <v>2358</v>
      </c>
      <c r="N794" s="89" t="s">
        <v>137</v>
      </c>
      <c r="O794" s="92" t="s">
        <v>2359</v>
      </c>
      <c r="P794" s="93" t="s">
        <v>57</v>
      </c>
      <c r="Q794" s="110" t="s">
        <v>58</v>
      </c>
      <c r="R794" s="94">
        <v>46160</v>
      </c>
      <c r="S794" s="95"/>
      <c r="T794" s="95" t="s">
        <v>59</v>
      </c>
      <c r="U794" s="95" t="s">
        <v>60</v>
      </c>
      <c r="V794" s="91">
        <v>46156</v>
      </c>
      <c r="W794" s="91" t="s">
        <v>432</v>
      </c>
      <c r="X794" s="91" t="s">
        <v>432</v>
      </c>
      <c r="Y794" s="96" t="s">
        <v>356</v>
      </c>
      <c r="Z794" s="89" t="s">
        <v>62</v>
      </c>
      <c r="AA794" s="95"/>
      <c r="AB794" s="95" t="s">
        <v>63</v>
      </c>
      <c r="AC794" s="95" t="s">
        <v>63</v>
      </c>
      <c r="AD794" s="95" t="s">
        <v>63</v>
      </c>
      <c r="AE794" s="95" t="s">
        <v>63</v>
      </c>
      <c r="AF794" s="95" t="s">
        <v>63</v>
      </c>
      <c r="AG794" s="194" t="s">
        <v>376</v>
      </c>
      <c r="AH794" s="95" t="s">
        <v>63</v>
      </c>
      <c r="AI794" s="97"/>
      <c r="AJ794" s="97" t="s">
        <v>65</v>
      </c>
      <c r="AK794" s="97" t="s">
        <v>66</v>
      </c>
      <c r="AL794" s="45" t="s">
        <v>67</v>
      </c>
      <c r="AM794" s="160" t="str">
        <f>MONTH(B794)&amp;"/"&amp;YEAR(B794)</f>
        <v>3/2026</v>
      </c>
      <c r="AN794" s="45">
        <f>WEEKNUM(B794)-WEEKNUM(EOMONTH(B794,-1)+1)+1</f>
        <v>4</v>
      </c>
      <c r="AO794" s="45" t="str">
        <f>MONTH(R794)&amp;"/"&amp;YEAR(R794)</f>
        <v>5/2026</v>
      </c>
      <c r="AP794" s="45">
        <f>WEEKNUM(R794)-WEEKNUM(EOMONTH(R794,-1)+1)+1</f>
        <v>4</v>
      </c>
      <c r="AQ794" s="45">
        <f>IF(AU794="S",IF(Q794="1. Aceitou o programa",R794-B794,0),0)</f>
        <v>56</v>
      </c>
      <c r="AR794" s="45">
        <f>IF(AU794="S",IF(AND(S794&lt;&gt;"",R794&lt;&gt;""),S794-R794,0),0)</f>
        <v>0</v>
      </c>
      <c r="AS794" s="45">
        <f>IF(AU794="S",IF(Q794="1. Aceitou o programa",IF(OR(X794="Não se Aplica",X794=""),IF(OR(W794="Não se Aplica",W794=""),0,W794-V794),AVERAGE(X794-W794,W794-V794)),0),0)</f>
        <v>0</v>
      </c>
      <c r="AT794" s="45">
        <f>IF(AU794="S",IF(AND(Q794="1. Aceitou o programa",AB794="Realizada"),IFERROR(IF(AA794="",0,AA794-R794),0),0),0)</f>
        <v>0</v>
      </c>
      <c r="AU794" s="45" t="str">
        <f>_xlfn.XLOOKUP(U794,'Lista Suspensa'!$AA$20:$AA$23,'Lista Suspensa'!$AB$20:$AB$23,"N/A")</f>
        <v>S</v>
      </c>
    </row>
    <row r="795" spans="1:47" ht="12" customHeight="1" x14ac:dyDescent="0.3">
      <c r="A795" s="87" t="s">
        <v>47</v>
      </c>
      <c r="B795" s="88">
        <v>46104</v>
      </c>
      <c r="C795" s="89" t="s">
        <v>48</v>
      </c>
      <c r="D795" s="89" t="s">
        <v>49</v>
      </c>
      <c r="E795" s="189">
        <v>93154261</v>
      </c>
      <c r="F795" s="182" t="s">
        <v>2360</v>
      </c>
      <c r="G795" s="90">
        <v>3606167717</v>
      </c>
      <c r="H795" s="91">
        <v>27339</v>
      </c>
      <c r="I795" s="89"/>
      <c r="J795" s="89" t="s">
        <v>51</v>
      </c>
      <c r="K795" s="89" t="s">
        <v>76</v>
      </c>
      <c r="L795" s="89" t="s">
        <v>233</v>
      </c>
      <c r="M795" s="89" t="s">
        <v>2361</v>
      </c>
      <c r="N795" s="89" t="s">
        <v>344</v>
      </c>
      <c r="O795" s="92" t="s">
        <v>2362</v>
      </c>
      <c r="P795" s="93" t="s">
        <v>57</v>
      </c>
      <c r="Q795" s="110" t="s">
        <v>58</v>
      </c>
      <c r="R795" s="94">
        <v>46160</v>
      </c>
      <c r="S795" s="95"/>
      <c r="T795" s="95" t="s">
        <v>59</v>
      </c>
      <c r="U795" s="95" t="s">
        <v>60</v>
      </c>
      <c r="V795" s="91">
        <v>46156</v>
      </c>
      <c r="W795" s="91" t="s">
        <v>432</v>
      </c>
      <c r="X795" s="91" t="s">
        <v>432</v>
      </c>
      <c r="Y795" s="96" t="s">
        <v>356</v>
      </c>
      <c r="Z795" s="89" t="s">
        <v>62</v>
      </c>
      <c r="AA795" s="95"/>
      <c r="AB795" s="95" t="s">
        <v>63</v>
      </c>
      <c r="AC795" s="95" t="s">
        <v>63</v>
      </c>
      <c r="AD795" s="95" t="s">
        <v>63</v>
      </c>
      <c r="AE795" s="95" t="s">
        <v>63</v>
      </c>
      <c r="AF795" s="95" t="s">
        <v>63</v>
      </c>
      <c r="AG795" s="194" t="s">
        <v>194</v>
      </c>
      <c r="AH795" s="95" t="s">
        <v>63</v>
      </c>
      <c r="AI795" s="97"/>
      <c r="AJ795" s="97" t="s">
        <v>65</v>
      </c>
      <c r="AK795" s="97" t="s">
        <v>66</v>
      </c>
      <c r="AL795" s="45" t="s">
        <v>67</v>
      </c>
      <c r="AM795" s="160" t="str">
        <f>MONTH(B795)&amp;"/"&amp;YEAR(B795)</f>
        <v>3/2026</v>
      </c>
      <c r="AN795" s="45">
        <f>WEEKNUM(B795)-WEEKNUM(EOMONTH(B795,-1)+1)+1</f>
        <v>4</v>
      </c>
      <c r="AO795" s="45" t="str">
        <f>MONTH(R795)&amp;"/"&amp;YEAR(R795)</f>
        <v>5/2026</v>
      </c>
      <c r="AP795" s="45">
        <f>WEEKNUM(R795)-WEEKNUM(EOMONTH(R795,-1)+1)+1</f>
        <v>4</v>
      </c>
      <c r="AQ795" s="45">
        <f>IF(AU795="S",IF(Q795="1. Aceitou o programa",R795-B795,0),0)</f>
        <v>56</v>
      </c>
      <c r="AR795" s="45">
        <f>IF(AU795="S",IF(AND(S795&lt;&gt;"",R795&lt;&gt;""),S795-R795,0),0)</f>
        <v>0</v>
      </c>
      <c r="AS795" s="45">
        <f>IF(AU795="S",IF(Q795="1. Aceitou o programa",IF(OR(X795="Não se Aplica",X795=""),IF(OR(W795="Não se Aplica",W795=""),0,W795-V795),AVERAGE(X795-W795,W795-V795)),0),0)</f>
        <v>0</v>
      </c>
      <c r="AT795" s="45">
        <f>IF(AU795="S",IF(AND(Q795="1. Aceitou o programa",AB795="Realizada"),IFERROR(IF(AA795="",0,AA795-R795),0),0),0)</f>
        <v>0</v>
      </c>
      <c r="AU795" s="45" t="str">
        <f>_xlfn.XLOOKUP(U795,'Lista Suspensa'!$AA$20:$AA$23,'Lista Suspensa'!$AB$20:$AB$23,"N/A")</f>
        <v>S</v>
      </c>
    </row>
    <row r="796" spans="1:47" ht="12" customHeight="1" x14ac:dyDescent="0.3">
      <c r="A796" s="87" t="s">
        <v>47</v>
      </c>
      <c r="B796" s="88">
        <v>46104</v>
      </c>
      <c r="C796" s="89" t="s">
        <v>48</v>
      </c>
      <c r="D796" s="89" t="s">
        <v>49</v>
      </c>
      <c r="E796" s="189">
        <v>92990531</v>
      </c>
      <c r="F796" s="182" t="s">
        <v>2363</v>
      </c>
      <c r="G796" s="90">
        <v>9066299770</v>
      </c>
      <c r="H796" s="91">
        <v>29215</v>
      </c>
      <c r="I796" s="89"/>
      <c r="J796" s="89" t="s">
        <v>51</v>
      </c>
      <c r="K796" s="89" t="s">
        <v>76</v>
      </c>
      <c r="L796" s="89" t="s">
        <v>303</v>
      </c>
      <c r="M796" s="89" t="s">
        <v>1542</v>
      </c>
      <c r="N796" s="89" t="s">
        <v>331</v>
      </c>
      <c r="O796" s="92" t="s">
        <v>2364</v>
      </c>
      <c r="P796" s="93" t="s">
        <v>57</v>
      </c>
      <c r="Q796" s="110" t="s">
        <v>58</v>
      </c>
      <c r="R796" s="94">
        <v>46160</v>
      </c>
      <c r="S796" s="95"/>
      <c r="T796" s="95" t="s">
        <v>59</v>
      </c>
      <c r="U796" s="95" t="s">
        <v>60</v>
      </c>
      <c r="V796" s="91">
        <v>46156</v>
      </c>
      <c r="W796" s="91" t="s">
        <v>432</v>
      </c>
      <c r="X796" s="91" t="s">
        <v>432</v>
      </c>
      <c r="Y796" s="96"/>
      <c r="Z796" s="89" t="s">
        <v>62</v>
      </c>
      <c r="AA796" s="95"/>
      <c r="AB796" s="95" t="s">
        <v>63</v>
      </c>
      <c r="AC796" s="95" t="s">
        <v>63</v>
      </c>
      <c r="AD796" s="95" t="s">
        <v>63</v>
      </c>
      <c r="AE796" s="95" t="s">
        <v>63</v>
      </c>
      <c r="AF796" s="95" t="s">
        <v>63</v>
      </c>
      <c r="AG796" s="194" t="s">
        <v>2347</v>
      </c>
      <c r="AH796" s="95" t="s">
        <v>63</v>
      </c>
      <c r="AI796" s="97"/>
      <c r="AJ796" s="97" t="s">
        <v>65</v>
      </c>
      <c r="AK796" s="97" t="s">
        <v>66</v>
      </c>
      <c r="AL796" s="45" t="s">
        <v>67</v>
      </c>
      <c r="AM796" s="160" t="str">
        <f>MONTH(B796)&amp;"/"&amp;YEAR(B796)</f>
        <v>3/2026</v>
      </c>
      <c r="AN796" s="45">
        <f>WEEKNUM(B796)-WEEKNUM(EOMONTH(B796,-1)+1)+1</f>
        <v>4</v>
      </c>
      <c r="AO796" s="45" t="str">
        <f>MONTH(R796)&amp;"/"&amp;YEAR(R796)</f>
        <v>5/2026</v>
      </c>
      <c r="AP796" s="45">
        <f>WEEKNUM(R796)-WEEKNUM(EOMONTH(R796,-1)+1)+1</f>
        <v>4</v>
      </c>
      <c r="AQ796" s="45">
        <f>IF(AU796="S",IF(Q796="1. Aceitou o programa",R796-B796,0),0)</f>
        <v>56</v>
      </c>
      <c r="AR796" s="45">
        <f>IF(AU796="S",IF(AND(S796&lt;&gt;"",R796&lt;&gt;""),S796-R796,0),0)</f>
        <v>0</v>
      </c>
      <c r="AS796" s="45">
        <f>IF(AU796="S",IF(Q796="1. Aceitou o programa",IF(OR(X796="Não se Aplica",X796=""),IF(OR(W796="Não se Aplica",W796=""),0,W796-V796),AVERAGE(X796-W796,W796-V796)),0),0)</f>
        <v>0</v>
      </c>
      <c r="AT796" s="45">
        <f>IF(AU796="S",IF(AND(Q796="1. Aceitou o programa",AB796="Realizada"),IFERROR(IF(AA796="",0,AA796-R796),0),0),0)</f>
        <v>0</v>
      </c>
      <c r="AU796" s="45" t="str">
        <f>_xlfn.XLOOKUP(U796,'Lista Suspensa'!$AA$20:$AA$23,'Lista Suspensa'!$AB$20:$AB$23,"N/A")</f>
        <v>S</v>
      </c>
    </row>
    <row r="797" spans="1:47" ht="12" customHeight="1" x14ac:dyDescent="0.3">
      <c r="A797" s="87" t="s">
        <v>47</v>
      </c>
      <c r="B797" s="88">
        <v>46104</v>
      </c>
      <c r="C797" s="89" t="s">
        <v>48</v>
      </c>
      <c r="D797" s="89" t="s">
        <v>49</v>
      </c>
      <c r="E797" s="189">
        <v>94726628</v>
      </c>
      <c r="F797" s="182" t="s">
        <v>2365</v>
      </c>
      <c r="G797" s="90">
        <v>26415349830</v>
      </c>
      <c r="H797" s="91">
        <v>27526</v>
      </c>
      <c r="I797" s="89"/>
      <c r="J797" s="89" t="s">
        <v>51</v>
      </c>
      <c r="K797" s="89" t="s">
        <v>52</v>
      </c>
      <c r="L797" s="89" t="s">
        <v>85</v>
      </c>
      <c r="M797" s="89" t="s">
        <v>1047</v>
      </c>
      <c r="N797" s="89" t="s">
        <v>150</v>
      </c>
      <c r="O797" s="92" t="s">
        <v>2366</v>
      </c>
      <c r="P797" s="93" t="s">
        <v>57</v>
      </c>
      <c r="Q797" s="110" t="s">
        <v>58</v>
      </c>
      <c r="R797" s="94">
        <v>46160</v>
      </c>
      <c r="S797" s="95"/>
      <c r="T797" s="95" t="s">
        <v>59</v>
      </c>
      <c r="U797" s="95" t="s">
        <v>60</v>
      </c>
      <c r="V797" s="91">
        <v>46157</v>
      </c>
      <c r="W797" s="91" t="s">
        <v>432</v>
      </c>
      <c r="X797" s="91" t="s">
        <v>432</v>
      </c>
      <c r="Y797" s="96"/>
      <c r="Z797" s="89" t="s">
        <v>62</v>
      </c>
      <c r="AA797" s="95"/>
      <c r="AB797" s="95" t="s">
        <v>63</v>
      </c>
      <c r="AC797" s="95" t="s">
        <v>63</v>
      </c>
      <c r="AD797" s="95" t="s">
        <v>63</v>
      </c>
      <c r="AE797" s="95" t="s">
        <v>63</v>
      </c>
      <c r="AF797" s="95" t="s">
        <v>63</v>
      </c>
      <c r="AG797" s="194" t="s">
        <v>2367</v>
      </c>
      <c r="AH797" s="95" t="s">
        <v>63</v>
      </c>
      <c r="AI797" s="97"/>
      <c r="AJ797" s="97" t="s">
        <v>65</v>
      </c>
      <c r="AK797" s="97" t="s">
        <v>66</v>
      </c>
      <c r="AL797" s="45" t="s">
        <v>67</v>
      </c>
      <c r="AM797" s="160" t="str">
        <f>MONTH(B797)&amp;"/"&amp;YEAR(B797)</f>
        <v>3/2026</v>
      </c>
      <c r="AN797" s="45">
        <f>WEEKNUM(B797)-WEEKNUM(EOMONTH(B797,-1)+1)+1</f>
        <v>4</v>
      </c>
      <c r="AO797" s="45" t="str">
        <f>MONTH(R797)&amp;"/"&amp;YEAR(R797)</f>
        <v>5/2026</v>
      </c>
      <c r="AP797" s="45">
        <f>WEEKNUM(R797)-WEEKNUM(EOMONTH(R797,-1)+1)+1</f>
        <v>4</v>
      </c>
      <c r="AQ797" s="45">
        <f>IF(AU797="S",IF(Q797="1. Aceitou o programa",R797-B797,0),0)</f>
        <v>56</v>
      </c>
      <c r="AR797" s="45">
        <f>IF(AU797="S",IF(AND(S797&lt;&gt;"",R797&lt;&gt;""),S797-R797,0),0)</f>
        <v>0</v>
      </c>
      <c r="AS797" s="45">
        <f>IF(AU797="S",IF(Q797="1. Aceitou o programa",IF(OR(X797="Não se Aplica",X797=""),IF(OR(W797="Não se Aplica",W797=""),0,W797-V797),AVERAGE(X797-W797,W797-V797)),0),0)</f>
        <v>0</v>
      </c>
      <c r="AT797" s="45">
        <f>IF(AU797="S",IF(AND(Q797="1. Aceitou o programa",AB797="Realizada"),IFERROR(IF(AA797="",0,AA797-R797),0),0),0)</f>
        <v>0</v>
      </c>
      <c r="AU797" s="45" t="str">
        <f>_xlfn.XLOOKUP(U797,'Lista Suspensa'!$AA$20:$AA$23,'Lista Suspensa'!$AB$20:$AB$23,"N/A")</f>
        <v>S</v>
      </c>
    </row>
    <row r="798" spans="1:47" ht="12" customHeight="1" x14ac:dyDescent="0.3">
      <c r="A798" s="87" t="s">
        <v>47</v>
      </c>
      <c r="B798" s="88">
        <v>46104</v>
      </c>
      <c r="C798" s="89" t="s">
        <v>48</v>
      </c>
      <c r="D798" s="89" t="s">
        <v>49</v>
      </c>
      <c r="E798" s="189">
        <v>93549210</v>
      </c>
      <c r="F798" s="182" t="s">
        <v>2368</v>
      </c>
      <c r="G798" s="90">
        <v>40467794898</v>
      </c>
      <c r="H798" s="91">
        <v>36132</v>
      </c>
      <c r="I798" s="89"/>
      <c r="J798" s="89" t="s">
        <v>51</v>
      </c>
      <c r="K798" s="89" t="s">
        <v>52</v>
      </c>
      <c r="L798" s="89" t="s">
        <v>85</v>
      </c>
      <c r="M798" s="89" t="s">
        <v>218</v>
      </c>
      <c r="N798" s="89" t="s">
        <v>150</v>
      </c>
      <c r="O798" s="92" t="s">
        <v>2369</v>
      </c>
      <c r="P798" s="93" t="s">
        <v>57</v>
      </c>
      <c r="Q798" s="110" t="s">
        <v>58</v>
      </c>
      <c r="R798" s="94">
        <v>46160</v>
      </c>
      <c r="S798" s="95"/>
      <c r="T798" s="95" t="s">
        <v>59</v>
      </c>
      <c r="U798" s="95" t="s">
        <v>60</v>
      </c>
      <c r="V798" s="91">
        <v>46157</v>
      </c>
      <c r="W798" s="91" t="s">
        <v>432</v>
      </c>
      <c r="X798" s="91" t="s">
        <v>432</v>
      </c>
      <c r="Y798" s="96"/>
      <c r="Z798" s="89" t="s">
        <v>62</v>
      </c>
      <c r="AA798" s="95"/>
      <c r="AB798" s="95" t="s">
        <v>63</v>
      </c>
      <c r="AC798" s="95" t="s">
        <v>63</v>
      </c>
      <c r="AD798" s="95" t="s">
        <v>63</v>
      </c>
      <c r="AE798" s="95" t="s">
        <v>63</v>
      </c>
      <c r="AF798" s="95" t="s">
        <v>63</v>
      </c>
      <c r="AG798" s="194" t="s">
        <v>173</v>
      </c>
      <c r="AH798" s="95" t="s">
        <v>63</v>
      </c>
      <c r="AI798" s="97"/>
      <c r="AJ798" s="97" t="s">
        <v>65</v>
      </c>
      <c r="AK798" s="97" t="s">
        <v>66</v>
      </c>
      <c r="AL798" s="45" t="s">
        <v>67</v>
      </c>
      <c r="AM798" s="160" t="str">
        <f>MONTH(B798)&amp;"/"&amp;YEAR(B798)</f>
        <v>3/2026</v>
      </c>
      <c r="AN798" s="45">
        <f>WEEKNUM(B798)-WEEKNUM(EOMONTH(B798,-1)+1)+1</f>
        <v>4</v>
      </c>
      <c r="AO798" s="45" t="str">
        <f>MONTH(R798)&amp;"/"&amp;YEAR(R798)</f>
        <v>5/2026</v>
      </c>
      <c r="AP798" s="45">
        <f>WEEKNUM(R798)-WEEKNUM(EOMONTH(R798,-1)+1)+1</f>
        <v>4</v>
      </c>
      <c r="AQ798" s="45">
        <f>IF(AU798="S",IF(Q798="1. Aceitou o programa",R798-B798,0),0)</f>
        <v>56</v>
      </c>
      <c r="AR798" s="45">
        <f>IF(AU798="S",IF(AND(S798&lt;&gt;"",R798&lt;&gt;""),S798-R798,0),0)</f>
        <v>0</v>
      </c>
      <c r="AS798" s="45">
        <f>IF(AU798="S",IF(Q798="1. Aceitou o programa",IF(OR(X798="Não se Aplica",X798=""),IF(OR(W798="Não se Aplica",W798=""),0,W798-V798),AVERAGE(X798-W798,W798-V798)),0),0)</f>
        <v>0</v>
      </c>
      <c r="AT798" s="45">
        <f>IF(AU798="S",IF(AND(Q798="1. Aceitou o programa",AB798="Realizada"),IFERROR(IF(AA798="",0,AA798-R798),0),0),0)</f>
        <v>0</v>
      </c>
      <c r="AU798" s="45" t="str">
        <f>_xlfn.XLOOKUP(U798,'Lista Suspensa'!$AA$20:$AA$23,'Lista Suspensa'!$AB$20:$AB$23,"N/A")</f>
        <v>S</v>
      </c>
    </row>
    <row r="799" spans="1:47" ht="12" customHeight="1" x14ac:dyDescent="0.3">
      <c r="A799" s="87" t="s">
        <v>47</v>
      </c>
      <c r="B799" s="88">
        <v>46104</v>
      </c>
      <c r="C799" s="89" t="s">
        <v>48</v>
      </c>
      <c r="D799" s="89" t="s">
        <v>49</v>
      </c>
      <c r="E799" s="189">
        <v>93606570</v>
      </c>
      <c r="F799" s="182" t="s">
        <v>2370</v>
      </c>
      <c r="G799" s="90">
        <v>37482325867</v>
      </c>
      <c r="H799" s="91">
        <v>32209</v>
      </c>
      <c r="I799" s="89"/>
      <c r="J799" s="89" t="s">
        <v>84</v>
      </c>
      <c r="K799" s="89" t="s">
        <v>52</v>
      </c>
      <c r="L799" s="89" t="s">
        <v>53</v>
      </c>
      <c r="M799" s="89" t="s">
        <v>2168</v>
      </c>
      <c r="N799" s="89" t="s">
        <v>150</v>
      </c>
      <c r="O799" s="92" t="s">
        <v>2371</v>
      </c>
      <c r="P799" s="93" t="s">
        <v>57</v>
      </c>
      <c r="Q799" s="110" t="s">
        <v>58</v>
      </c>
      <c r="R799" s="94">
        <v>46160</v>
      </c>
      <c r="S799" s="95"/>
      <c r="T799" s="95" t="s">
        <v>59</v>
      </c>
      <c r="U799" s="95" t="s">
        <v>60</v>
      </c>
      <c r="V799" s="91">
        <v>46157</v>
      </c>
      <c r="W799" s="91" t="s">
        <v>432</v>
      </c>
      <c r="X799" s="91" t="s">
        <v>432</v>
      </c>
      <c r="Y799" s="96"/>
      <c r="Z799" s="89" t="s">
        <v>62</v>
      </c>
      <c r="AA799" s="95"/>
      <c r="AB799" s="95" t="s">
        <v>63</v>
      </c>
      <c r="AC799" s="95" t="s">
        <v>63</v>
      </c>
      <c r="AD799" s="95" t="s">
        <v>63</v>
      </c>
      <c r="AE799" s="95" t="s">
        <v>63</v>
      </c>
      <c r="AF799" s="95" t="s">
        <v>63</v>
      </c>
      <c r="AG799" s="194" t="s">
        <v>277</v>
      </c>
      <c r="AH799" s="95" t="s">
        <v>63</v>
      </c>
      <c r="AI799" s="97"/>
      <c r="AJ799" s="97" t="s">
        <v>65</v>
      </c>
      <c r="AK799" s="97" t="s">
        <v>66</v>
      </c>
      <c r="AL799" s="45" t="s">
        <v>67</v>
      </c>
      <c r="AM799" s="160" t="str">
        <f>MONTH(B799)&amp;"/"&amp;YEAR(B799)</f>
        <v>3/2026</v>
      </c>
      <c r="AN799" s="45">
        <f>WEEKNUM(B799)-WEEKNUM(EOMONTH(B799,-1)+1)+1</f>
        <v>4</v>
      </c>
      <c r="AO799" s="45" t="str">
        <f>MONTH(R799)&amp;"/"&amp;YEAR(R799)</f>
        <v>5/2026</v>
      </c>
      <c r="AP799" s="45">
        <f>WEEKNUM(R799)-WEEKNUM(EOMONTH(R799,-1)+1)+1</f>
        <v>4</v>
      </c>
      <c r="AQ799" s="45">
        <f>IF(AU799="S",IF(Q799="1. Aceitou o programa",R799-B799,0),0)</f>
        <v>56</v>
      </c>
      <c r="AR799" s="45">
        <f>IF(AU799="S",IF(AND(S799&lt;&gt;"",R799&lt;&gt;""),S799-R799,0),0)</f>
        <v>0</v>
      </c>
      <c r="AS799" s="45">
        <f>IF(AU799="S",IF(Q799="1. Aceitou o programa",IF(OR(X799="Não se Aplica",X799=""),IF(OR(W799="Não se Aplica",W799=""),0,W799-V799),AVERAGE(X799-W799,W799-V799)),0),0)</f>
        <v>0</v>
      </c>
      <c r="AT799" s="45">
        <f>IF(AU799="S",IF(AND(Q799="1. Aceitou o programa",AB799="Realizada"),IFERROR(IF(AA799="",0,AA799-R799),0),0),0)</f>
        <v>0</v>
      </c>
      <c r="AU799" s="45" t="str">
        <f>_xlfn.XLOOKUP(U799,'Lista Suspensa'!$AA$20:$AA$23,'Lista Suspensa'!$AB$20:$AB$23,"N/A")</f>
        <v>S</v>
      </c>
    </row>
    <row r="800" spans="1:47" ht="12" customHeight="1" x14ac:dyDescent="0.3">
      <c r="A800" s="87" t="s">
        <v>47</v>
      </c>
      <c r="B800" s="88">
        <v>46104</v>
      </c>
      <c r="C800" s="89" t="s">
        <v>48</v>
      </c>
      <c r="D800" s="89" t="s">
        <v>49</v>
      </c>
      <c r="E800" s="189">
        <v>94568295</v>
      </c>
      <c r="F800" s="182" t="s">
        <v>2372</v>
      </c>
      <c r="G800" s="90">
        <v>19609262848</v>
      </c>
      <c r="H800" s="91">
        <v>24667</v>
      </c>
      <c r="I800" s="89"/>
      <c r="J800" s="89" t="s">
        <v>51</v>
      </c>
      <c r="K800" s="89" t="s">
        <v>52</v>
      </c>
      <c r="L800" s="89" t="s">
        <v>53</v>
      </c>
      <c r="M800" s="89" t="s">
        <v>2373</v>
      </c>
      <c r="N800" s="89" t="s">
        <v>137</v>
      </c>
      <c r="O800" s="92" t="s">
        <v>2374</v>
      </c>
      <c r="P800" s="93" t="s">
        <v>57</v>
      </c>
      <c r="Q800" s="110" t="s">
        <v>58</v>
      </c>
      <c r="R800" s="94">
        <v>46160</v>
      </c>
      <c r="S800" s="95"/>
      <c r="T800" s="95" t="s">
        <v>59</v>
      </c>
      <c r="U800" s="95" t="s">
        <v>60</v>
      </c>
      <c r="V800" s="91">
        <v>46157</v>
      </c>
      <c r="W800" s="91" t="s">
        <v>432</v>
      </c>
      <c r="X800" s="91" t="s">
        <v>432</v>
      </c>
      <c r="Y800" s="96"/>
      <c r="Z800" s="89" t="s">
        <v>62</v>
      </c>
      <c r="AA800" s="95"/>
      <c r="AB800" s="95" t="s">
        <v>63</v>
      </c>
      <c r="AC800" s="95" t="s">
        <v>63</v>
      </c>
      <c r="AD800" s="95" t="s">
        <v>63</v>
      </c>
      <c r="AE800" s="95" t="s">
        <v>63</v>
      </c>
      <c r="AF800" s="95" t="s">
        <v>63</v>
      </c>
      <c r="AG800" s="194" t="s">
        <v>2375</v>
      </c>
      <c r="AH800" s="95" t="s">
        <v>63</v>
      </c>
      <c r="AI800" s="97"/>
      <c r="AJ800" s="97" t="s">
        <v>65</v>
      </c>
      <c r="AK800" s="97" t="s">
        <v>66</v>
      </c>
      <c r="AL800" s="45" t="s">
        <v>67</v>
      </c>
      <c r="AM800" s="160" t="str">
        <f>MONTH(B800)&amp;"/"&amp;YEAR(B800)</f>
        <v>3/2026</v>
      </c>
      <c r="AN800" s="45">
        <f>WEEKNUM(B800)-WEEKNUM(EOMONTH(B800,-1)+1)+1</f>
        <v>4</v>
      </c>
      <c r="AO800" s="45" t="str">
        <f>MONTH(R800)&amp;"/"&amp;YEAR(R800)</f>
        <v>5/2026</v>
      </c>
      <c r="AP800" s="45">
        <f>WEEKNUM(R800)-WEEKNUM(EOMONTH(R800,-1)+1)+1</f>
        <v>4</v>
      </c>
      <c r="AQ800" s="45">
        <f>IF(AU800="S",IF(Q800="1. Aceitou o programa",R800-B800,0),0)</f>
        <v>56</v>
      </c>
      <c r="AR800" s="45">
        <f>IF(AU800="S",IF(AND(S800&lt;&gt;"",R800&lt;&gt;""),S800-R800,0),0)</f>
        <v>0</v>
      </c>
      <c r="AS800" s="45">
        <f>IF(AU800="S",IF(Q800="1. Aceitou o programa",IF(OR(X800="Não se Aplica",X800=""),IF(OR(W800="Não se Aplica",W800=""),0,W800-V800),AVERAGE(X800-W800,W800-V800)),0),0)</f>
        <v>0</v>
      </c>
      <c r="AT800" s="45">
        <f>IF(AU800="S",IF(AND(Q800="1. Aceitou o programa",AB800="Realizada"),IFERROR(IF(AA800="",0,AA800-R800),0),0),0)</f>
        <v>0</v>
      </c>
      <c r="AU800" s="45" t="str">
        <f>_xlfn.XLOOKUP(U800,'Lista Suspensa'!$AA$20:$AA$23,'Lista Suspensa'!$AB$20:$AB$23,"N/A")</f>
        <v>S</v>
      </c>
    </row>
    <row r="801" spans="1:47" ht="12" customHeight="1" x14ac:dyDescent="0.3">
      <c r="A801" s="87" t="s">
        <v>47</v>
      </c>
      <c r="B801" s="88">
        <v>46104</v>
      </c>
      <c r="C801" s="89" t="s">
        <v>48</v>
      </c>
      <c r="D801" s="89" t="s">
        <v>49</v>
      </c>
      <c r="E801" s="189">
        <v>93708680</v>
      </c>
      <c r="F801" s="182" t="s">
        <v>2376</v>
      </c>
      <c r="G801" s="90">
        <v>92219675068</v>
      </c>
      <c r="H801" s="91">
        <v>28367</v>
      </c>
      <c r="I801" s="89"/>
      <c r="J801" s="89" t="s">
        <v>51</v>
      </c>
      <c r="K801" s="89" t="s">
        <v>52</v>
      </c>
      <c r="L801" s="89" t="s">
        <v>69</v>
      </c>
      <c r="M801" s="89" t="s">
        <v>1183</v>
      </c>
      <c r="N801" s="89" t="s">
        <v>176</v>
      </c>
      <c r="O801" s="92" t="s">
        <v>2377</v>
      </c>
      <c r="P801" s="93" t="s">
        <v>57</v>
      </c>
      <c r="Q801" s="110" t="s">
        <v>58</v>
      </c>
      <c r="R801" s="94">
        <v>46160</v>
      </c>
      <c r="S801" s="95"/>
      <c r="T801" s="95" t="s">
        <v>59</v>
      </c>
      <c r="U801" s="95" t="s">
        <v>60</v>
      </c>
      <c r="V801" s="91">
        <v>46157</v>
      </c>
      <c r="W801" s="91" t="s">
        <v>432</v>
      </c>
      <c r="X801" s="91" t="s">
        <v>432</v>
      </c>
      <c r="Y801" s="96"/>
      <c r="Z801" s="89" t="s">
        <v>62</v>
      </c>
      <c r="AA801" s="95"/>
      <c r="AB801" s="95" t="s">
        <v>63</v>
      </c>
      <c r="AC801" s="95" t="s">
        <v>63</v>
      </c>
      <c r="AD801" s="95" t="s">
        <v>63</v>
      </c>
      <c r="AE801" s="95" t="s">
        <v>63</v>
      </c>
      <c r="AF801" s="95" t="s">
        <v>63</v>
      </c>
      <c r="AG801" s="194" t="s">
        <v>2378</v>
      </c>
      <c r="AH801" s="95" t="s">
        <v>63</v>
      </c>
      <c r="AI801" s="97"/>
      <c r="AJ801" s="97" t="s">
        <v>65</v>
      </c>
      <c r="AK801" s="97" t="s">
        <v>66</v>
      </c>
      <c r="AL801" s="45" t="s">
        <v>67</v>
      </c>
      <c r="AM801" s="160" t="str">
        <f>MONTH(B801)&amp;"/"&amp;YEAR(B801)</f>
        <v>3/2026</v>
      </c>
      <c r="AN801" s="45">
        <f>WEEKNUM(B801)-WEEKNUM(EOMONTH(B801,-1)+1)+1</f>
        <v>4</v>
      </c>
      <c r="AO801" s="45" t="str">
        <f>MONTH(R801)&amp;"/"&amp;YEAR(R801)</f>
        <v>5/2026</v>
      </c>
      <c r="AP801" s="45">
        <f>WEEKNUM(R801)-WEEKNUM(EOMONTH(R801,-1)+1)+1</f>
        <v>4</v>
      </c>
      <c r="AQ801" s="45">
        <f>IF(AU801="S",IF(Q801="1. Aceitou o programa",R801-B801,0),0)</f>
        <v>56</v>
      </c>
      <c r="AR801" s="45">
        <f>IF(AU801="S",IF(AND(S801&lt;&gt;"",R801&lt;&gt;""),S801-R801,0),0)</f>
        <v>0</v>
      </c>
      <c r="AS801" s="45">
        <f>IF(AU801="S",IF(Q801="1. Aceitou o programa",IF(OR(X801="Não se Aplica",X801=""),IF(OR(W801="Não se Aplica",W801=""),0,W801-V801),AVERAGE(X801-W801,W801-V801)),0),0)</f>
        <v>0</v>
      </c>
      <c r="AT801" s="45">
        <f>IF(AU801="S",IF(AND(Q801="1. Aceitou o programa",AB801="Realizada"),IFERROR(IF(AA801="",0,AA801-R801),0),0),0)</f>
        <v>0</v>
      </c>
      <c r="AU801" s="45" t="str">
        <f>_xlfn.XLOOKUP(U801,'Lista Suspensa'!$AA$20:$AA$23,'Lista Suspensa'!$AB$20:$AB$23,"N/A")</f>
        <v>S</v>
      </c>
    </row>
    <row r="802" spans="1:47" ht="12" customHeight="1" x14ac:dyDescent="0.3">
      <c r="A802" s="87" t="s">
        <v>47</v>
      </c>
      <c r="B802" s="88">
        <v>46104</v>
      </c>
      <c r="C802" s="89" t="s">
        <v>48</v>
      </c>
      <c r="D802" s="89" t="s">
        <v>49</v>
      </c>
      <c r="E802" s="189">
        <v>93805393</v>
      </c>
      <c r="F802" s="182" t="s">
        <v>2379</v>
      </c>
      <c r="G802" s="90">
        <v>28407711870</v>
      </c>
      <c r="H802" s="91">
        <v>28633</v>
      </c>
      <c r="I802" s="89"/>
      <c r="J802" s="89" t="s">
        <v>51</v>
      </c>
      <c r="K802" s="89" t="s">
        <v>52</v>
      </c>
      <c r="L802" s="89" t="s">
        <v>85</v>
      </c>
      <c r="M802" s="89" t="s">
        <v>2187</v>
      </c>
      <c r="N802" s="89" t="s">
        <v>137</v>
      </c>
      <c r="O802" s="92" t="s">
        <v>2380</v>
      </c>
      <c r="P802" s="93" t="s">
        <v>57</v>
      </c>
      <c r="Q802" s="110" t="s">
        <v>58</v>
      </c>
      <c r="R802" s="94">
        <v>46160</v>
      </c>
      <c r="S802" s="95"/>
      <c r="T802" s="95" t="s">
        <v>59</v>
      </c>
      <c r="U802" s="95" t="s">
        <v>60</v>
      </c>
      <c r="V802" s="91">
        <v>46157</v>
      </c>
      <c r="W802" s="91" t="s">
        <v>432</v>
      </c>
      <c r="X802" s="91" t="s">
        <v>432</v>
      </c>
      <c r="Y802" s="96"/>
      <c r="Z802" s="89" t="s">
        <v>62</v>
      </c>
      <c r="AA802" s="95"/>
      <c r="AB802" s="95" t="s">
        <v>63</v>
      </c>
      <c r="AC802" s="95" t="s">
        <v>63</v>
      </c>
      <c r="AD802" s="95" t="s">
        <v>63</v>
      </c>
      <c r="AE802" s="95" t="s">
        <v>63</v>
      </c>
      <c r="AF802" s="95" t="s">
        <v>63</v>
      </c>
      <c r="AG802" s="194" t="s">
        <v>161</v>
      </c>
      <c r="AH802" s="95" t="s">
        <v>63</v>
      </c>
      <c r="AI802" s="97"/>
      <c r="AJ802" s="97" t="s">
        <v>65</v>
      </c>
      <c r="AK802" s="97" t="s">
        <v>66</v>
      </c>
      <c r="AL802" s="45" t="s">
        <v>67</v>
      </c>
      <c r="AM802" s="160" t="str">
        <f>MONTH(B802)&amp;"/"&amp;YEAR(B802)</f>
        <v>3/2026</v>
      </c>
      <c r="AN802" s="45">
        <f>WEEKNUM(B802)-WEEKNUM(EOMONTH(B802,-1)+1)+1</f>
        <v>4</v>
      </c>
      <c r="AO802" s="45" t="str">
        <f>MONTH(R802)&amp;"/"&amp;YEAR(R802)</f>
        <v>5/2026</v>
      </c>
      <c r="AP802" s="45">
        <f>WEEKNUM(R802)-WEEKNUM(EOMONTH(R802,-1)+1)+1</f>
        <v>4</v>
      </c>
      <c r="AQ802" s="45">
        <f>IF(AU802="S",IF(Q802="1. Aceitou o programa",R802-B802,0),0)</f>
        <v>56</v>
      </c>
      <c r="AR802" s="45">
        <f>IF(AU802="S",IF(AND(S802&lt;&gt;"",R802&lt;&gt;""),S802-R802,0),0)</f>
        <v>0</v>
      </c>
      <c r="AS802" s="45">
        <f>IF(AU802="S",IF(Q802="1. Aceitou o programa",IF(OR(X802="Não se Aplica",X802=""),IF(OR(W802="Não se Aplica",W802=""),0,W802-V802),AVERAGE(X802-W802,W802-V802)),0),0)</f>
        <v>0</v>
      </c>
      <c r="AT802" s="45">
        <f>IF(AU802="S",IF(AND(Q802="1. Aceitou o programa",AB802="Realizada"),IFERROR(IF(AA802="",0,AA802-R802),0),0),0)</f>
        <v>0</v>
      </c>
      <c r="AU802" s="45" t="str">
        <f>_xlfn.XLOOKUP(U802,'Lista Suspensa'!$AA$20:$AA$23,'Lista Suspensa'!$AB$20:$AB$23,"N/A")</f>
        <v>S</v>
      </c>
    </row>
    <row r="803" spans="1:47" ht="12" customHeight="1" x14ac:dyDescent="0.3">
      <c r="A803" s="87" t="s">
        <v>47</v>
      </c>
      <c r="B803" s="88">
        <v>46104</v>
      </c>
      <c r="C803" s="89" t="s">
        <v>48</v>
      </c>
      <c r="D803" s="89" t="s">
        <v>49</v>
      </c>
      <c r="E803" s="189">
        <v>93814392</v>
      </c>
      <c r="F803" s="182" t="s">
        <v>2381</v>
      </c>
      <c r="G803" s="90">
        <v>6463820717</v>
      </c>
      <c r="H803" s="91">
        <v>38264</v>
      </c>
      <c r="I803" s="89"/>
      <c r="J803" s="89" t="s">
        <v>84</v>
      </c>
      <c r="K803" s="89" t="s">
        <v>76</v>
      </c>
      <c r="L803" s="89" t="s">
        <v>191</v>
      </c>
      <c r="M803" s="89" t="s">
        <v>2382</v>
      </c>
      <c r="N803" s="89" t="s">
        <v>344</v>
      </c>
      <c r="O803" s="92" t="s">
        <v>2383</v>
      </c>
      <c r="P803" s="93" t="s">
        <v>57</v>
      </c>
      <c r="Q803" s="110" t="s">
        <v>58</v>
      </c>
      <c r="R803" s="94">
        <v>46160</v>
      </c>
      <c r="S803" s="95"/>
      <c r="T803" s="95" t="s">
        <v>59</v>
      </c>
      <c r="U803" s="95" t="s">
        <v>60</v>
      </c>
      <c r="V803" s="91">
        <v>46157</v>
      </c>
      <c r="W803" s="91" t="s">
        <v>432</v>
      </c>
      <c r="X803" s="91" t="s">
        <v>432</v>
      </c>
      <c r="Y803" s="96"/>
      <c r="Z803" s="89" t="s">
        <v>62</v>
      </c>
      <c r="AA803" s="95"/>
      <c r="AB803" s="95" t="s">
        <v>63</v>
      </c>
      <c r="AC803" s="95" t="s">
        <v>63</v>
      </c>
      <c r="AD803" s="95" t="s">
        <v>63</v>
      </c>
      <c r="AE803" s="95" t="s">
        <v>63</v>
      </c>
      <c r="AF803" s="95" t="s">
        <v>63</v>
      </c>
      <c r="AG803" s="194" t="s">
        <v>734</v>
      </c>
      <c r="AH803" s="95" t="s">
        <v>63</v>
      </c>
      <c r="AI803" s="97"/>
      <c r="AJ803" s="97" t="s">
        <v>65</v>
      </c>
      <c r="AK803" s="97" t="s">
        <v>66</v>
      </c>
      <c r="AL803" s="45" t="s">
        <v>67</v>
      </c>
      <c r="AM803" s="160" t="str">
        <f>MONTH(B803)&amp;"/"&amp;YEAR(B803)</f>
        <v>3/2026</v>
      </c>
      <c r="AN803" s="45">
        <f>WEEKNUM(B803)-WEEKNUM(EOMONTH(B803,-1)+1)+1</f>
        <v>4</v>
      </c>
      <c r="AO803" s="45" t="str">
        <f>MONTH(R803)&amp;"/"&amp;YEAR(R803)</f>
        <v>5/2026</v>
      </c>
      <c r="AP803" s="45">
        <f>WEEKNUM(R803)-WEEKNUM(EOMONTH(R803,-1)+1)+1</f>
        <v>4</v>
      </c>
      <c r="AQ803" s="45">
        <f>IF(AU803="S",IF(Q803="1. Aceitou o programa",R803-B803,0),0)</f>
        <v>56</v>
      </c>
      <c r="AR803" s="45">
        <f>IF(AU803="S",IF(AND(S803&lt;&gt;"",R803&lt;&gt;""),S803-R803,0),0)</f>
        <v>0</v>
      </c>
      <c r="AS803" s="45">
        <f>IF(AU803="S",IF(Q803="1. Aceitou o programa",IF(OR(X803="Não se Aplica",X803=""),IF(OR(W803="Não se Aplica",W803=""),0,W803-V803),AVERAGE(X803-W803,W803-V803)),0),0)</f>
        <v>0</v>
      </c>
      <c r="AT803" s="45">
        <f>IF(AU803="S",IF(AND(Q803="1. Aceitou o programa",AB803="Realizada"),IFERROR(IF(AA803="",0,AA803-R803),0),0),0)</f>
        <v>0</v>
      </c>
      <c r="AU803" s="45" t="str">
        <f>_xlfn.XLOOKUP(U803,'Lista Suspensa'!$AA$20:$AA$23,'Lista Suspensa'!$AB$20:$AB$23,"N/A")</f>
        <v>S</v>
      </c>
    </row>
    <row r="804" spans="1:47" ht="12" customHeight="1" x14ac:dyDescent="0.3">
      <c r="A804" s="87" t="s">
        <v>47</v>
      </c>
      <c r="B804" s="88">
        <v>46104</v>
      </c>
      <c r="C804" s="89" t="s">
        <v>48</v>
      </c>
      <c r="D804" s="89" t="s">
        <v>49</v>
      </c>
      <c r="E804" s="189">
        <v>93881006</v>
      </c>
      <c r="F804" s="182" t="s">
        <v>2384</v>
      </c>
      <c r="G804" s="90">
        <v>73564419772</v>
      </c>
      <c r="H804" s="91">
        <v>23036</v>
      </c>
      <c r="I804" s="89"/>
      <c r="J804" s="89" t="s">
        <v>84</v>
      </c>
      <c r="K804" s="89" t="s">
        <v>76</v>
      </c>
      <c r="L804" s="89" t="s">
        <v>77</v>
      </c>
      <c r="M804" s="89" t="s">
        <v>334</v>
      </c>
      <c r="N804" s="89" t="s">
        <v>344</v>
      </c>
      <c r="O804" s="92" t="s">
        <v>2385</v>
      </c>
      <c r="P804" s="93" t="s">
        <v>57</v>
      </c>
      <c r="Q804" s="110" t="s">
        <v>58</v>
      </c>
      <c r="R804" s="94">
        <v>46160</v>
      </c>
      <c r="S804" s="95"/>
      <c r="T804" s="95" t="s">
        <v>59</v>
      </c>
      <c r="U804" s="95" t="s">
        <v>60</v>
      </c>
      <c r="V804" s="91">
        <v>46157</v>
      </c>
      <c r="W804" s="91" t="s">
        <v>432</v>
      </c>
      <c r="X804" s="91" t="s">
        <v>432</v>
      </c>
      <c r="Y804" s="96"/>
      <c r="Z804" s="89" t="s">
        <v>62</v>
      </c>
      <c r="AA804" s="95"/>
      <c r="AB804" s="95" t="s">
        <v>63</v>
      </c>
      <c r="AC804" s="95" t="s">
        <v>63</v>
      </c>
      <c r="AD804" s="95" t="s">
        <v>63</v>
      </c>
      <c r="AE804" s="95" t="s">
        <v>63</v>
      </c>
      <c r="AF804" s="95" t="s">
        <v>63</v>
      </c>
      <c r="AG804" s="194" t="s">
        <v>104</v>
      </c>
      <c r="AH804" s="95" t="s">
        <v>63</v>
      </c>
      <c r="AI804" s="97"/>
      <c r="AJ804" s="97" t="s">
        <v>65</v>
      </c>
      <c r="AK804" s="97" t="s">
        <v>66</v>
      </c>
      <c r="AL804" s="45" t="s">
        <v>67</v>
      </c>
      <c r="AM804" s="160" t="str">
        <f>MONTH(B804)&amp;"/"&amp;YEAR(B804)</f>
        <v>3/2026</v>
      </c>
      <c r="AN804" s="45">
        <f>WEEKNUM(B804)-WEEKNUM(EOMONTH(B804,-1)+1)+1</f>
        <v>4</v>
      </c>
      <c r="AO804" s="45" t="str">
        <f>MONTH(R804)&amp;"/"&amp;YEAR(R804)</f>
        <v>5/2026</v>
      </c>
      <c r="AP804" s="45">
        <f>WEEKNUM(R804)-WEEKNUM(EOMONTH(R804,-1)+1)+1</f>
        <v>4</v>
      </c>
      <c r="AQ804" s="45">
        <f>IF(AU804="S",IF(Q804="1. Aceitou o programa",R804-B804,0),0)</f>
        <v>56</v>
      </c>
      <c r="AR804" s="45">
        <f>IF(AU804="S",IF(AND(S804&lt;&gt;"",R804&lt;&gt;""),S804-R804,0),0)</f>
        <v>0</v>
      </c>
      <c r="AS804" s="45">
        <f>IF(AU804="S",IF(Q804="1. Aceitou o programa",IF(OR(X804="Não se Aplica",X804=""),IF(OR(W804="Não se Aplica",W804=""),0,W804-V804),AVERAGE(X804-W804,W804-V804)),0),0)</f>
        <v>0</v>
      </c>
      <c r="AT804" s="45">
        <f>IF(AU804="S",IF(AND(Q804="1. Aceitou o programa",AB804="Realizada"),IFERROR(IF(AA804="",0,AA804-R804),0),0),0)</f>
        <v>0</v>
      </c>
      <c r="AU804" s="45" t="str">
        <f>_xlfn.XLOOKUP(U804,'Lista Suspensa'!$AA$20:$AA$23,'Lista Suspensa'!$AB$20:$AB$23,"N/A")</f>
        <v>S</v>
      </c>
    </row>
    <row r="805" spans="1:47" ht="12" customHeight="1" x14ac:dyDescent="0.3">
      <c r="A805" s="87" t="s">
        <v>47</v>
      </c>
      <c r="B805" s="88">
        <v>46104</v>
      </c>
      <c r="C805" s="89" t="s">
        <v>48</v>
      </c>
      <c r="D805" s="89" t="s">
        <v>49</v>
      </c>
      <c r="E805" s="189">
        <v>93972091</v>
      </c>
      <c r="F805" s="182" t="s">
        <v>2386</v>
      </c>
      <c r="G805" s="90">
        <v>3364139121</v>
      </c>
      <c r="H805" s="91">
        <v>33354</v>
      </c>
      <c r="I805" s="89"/>
      <c r="J805" s="89" t="s">
        <v>51</v>
      </c>
      <c r="K805" s="89" t="s">
        <v>52</v>
      </c>
      <c r="L805" s="89" t="s">
        <v>85</v>
      </c>
      <c r="M805" s="89" t="s">
        <v>218</v>
      </c>
      <c r="N805" s="89" t="s">
        <v>137</v>
      </c>
      <c r="O805" s="92" t="s">
        <v>2387</v>
      </c>
      <c r="P805" s="93" t="s">
        <v>57</v>
      </c>
      <c r="Q805" s="110" t="s">
        <v>58</v>
      </c>
      <c r="R805" s="94">
        <v>46160</v>
      </c>
      <c r="S805" s="95"/>
      <c r="T805" s="95" t="s">
        <v>59</v>
      </c>
      <c r="U805" s="95" t="s">
        <v>60</v>
      </c>
      <c r="V805" s="91">
        <v>46157</v>
      </c>
      <c r="W805" s="91" t="s">
        <v>432</v>
      </c>
      <c r="X805" s="91" t="s">
        <v>432</v>
      </c>
      <c r="Y805" s="96"/>
      <c r="Z805" s="89" t="s">
        <v>62</v>
      </c>
      <c r="AA805" s="95"/>
      <c r="AB805" s="95" t="s">
        <v>63</v>
      </c>
      <c r="AC805" s="95" t="s">
        <v>63</v>
      </c>
      <c r="AD805" s="95" t="s">
        <v>63</v>
      </c>
      <c r="AE805" s="95" t="s">
        <v>63</v>
      </c>
      <c r="AF805" s="95" t="s">
        <v>63</v>
      </c>
      <c r="AG805" s="194" t="s">
        <v>636</v>
      </c>
      <c r="AH805" s="95" t="s">
        <v>63</v>
      </c>
      <c r="AI805" s="97"/>
      <c r="AJ805" s="97" t="s">
        <v>65</v>
      </c>
      <c r="AK805" s="97" t="s">
        <v>66</v>
      </c>
      <c r="AL805" s="45" t="s">
        <v>67</v>
      </c>
      <c r="AM805" s="160" t="str">
        <f>MONTH(B805)&amp;"/"&amp;YEAR(B805)</f>
        <v>3/2026</v>
      </c>
      <c r="AN805" s="45">
        <f>WEEKNUM(B805)-WEEKNUM(EOMONTH(B805,-1)+1)+1</f>
        <v>4</v>
      </c>
      <c r="AO805" s="45" t="str">
        <f>MONTH(R805)&amp;"/"&amp;YEAR(R805)</f>
        <v>5/2026</v>
      </c>
      <c r="AP805" s="45">
        <f>WEEKNUM(R805)-WEEKNUM(EOMONTH(R805,-1)+1)+1</f>
        <v>4</v>
      </c>
      <c r="AQ805" s="45">
        <f>IF(AU805="S",IF(Q805="1. Aceitou o programa",R805-B805,0),0)</f>
        <v>56</v>
      </c>
      <c r="AR805" s="45">
        <f>IF(AU805="S",IF(AND(S805&lt;&gt;"",R805&lt;&gt;""),S805-R805,0),0)</f>
        <v>0</v>
      </c>
      <c r="AS805" s="45">
        <f>IF(AU805="S",IF(Q805="1. Aceitou o programa",IF(OR(X805="Não se Aplica",X805=""),IF(OR(W805="Não se Aplica",W805=""),0,W805-V805),AVERAGE(X805-W805,W805-V805)),0),0)</f>
        <v>0</v>
      </c>
      <c r="AT805" s="45">
        <f>IF(AU805="S",IF(AND(Q805="1. Aceitou o programa",AB805="Realizada"),IFERROR(IF(AA805="",0,AA805-R805),0),0),0)</f>
        <v>0</v>
      </c>
      <c r="AU805" s="45" t="str">
        <f>_xlfn.XLOOKUP(U805,'Lista Suspensa'!$AA$20:$AA$23,'Lista Suspensa'!$AB$20:$AB$23,"N/A")</f>
        <v>S</v>
      </c>
    </row>
    <row r="806" spans="1:47" ht="12" customHeight="1" x14ac:dyDescent="0.3">
      <c r="A806" s="87" t="s">
        <v>47</v>
      </c>
      <c r="B806" s="88">
        <v>46104</v>
      </c>
      <c r="C806" s="89" t="s">
        <v>48</v>
      </c>
      <c r="D806" s="89" t="s">
        <v>49</v>
      </c>
      <c r="E806" s="189">
        <v>93990869</v>
      </c>
      <c r="F806" s="182" t="s">
        <v>2388</v>
      </c>
      <c r="G806" s="90">
        <v>75072050700</v>
      </c>
      <c r="H806" s="91">
        <v>23363</v>
      </c>
      <c r="I806" s="89"/>
      <c r="J806" s="89" t="s">
        <v>51</v>
      </c>
      <c r="K806" s="89" t="s">
        <v>76</v>
      </c>
      <c r="L806" s="89" t="s">
        <v>95</v>
      </c>
      <c r="M806" s="89" t="s">
        <v>96</v>
      </c>
      <c r="N806" s="89" t="s">
        <v>331</v>
      </c>
      <c r="O806" s="92" t="s">
        <v>2389</v>
      </c>
      <c r="P806" s="93" t="s">
        <v>57</v>
      </c>
      <c r="Q806" s="110" t="s">
        <v>58</v>
      </c>
      <c r="R806" s="94">
        <v>46160</v>
      </c>
      <c r="S806" s="95"/>
      <c r="T806" s="95" t="s">
        <v>59</v>
      </c>
      <c r="U806" s="95" t="s">
        <v>60</v>
      </c>
      <c r="V806" s="91">
        <v>46157</v>
      </c>
      <c r="W806" s="91" t="s">
        <v>432</v>
      </c>
      <c r="X806" s="91" t="s">
        <v>432</v>
      </c>
      <c r="Y806" s="96"/>
      <c r="Z806" s="89" t="s">
        <v>62</v>
      </c>
      <c r="AA806" s="95"/>
      <c r="AB806" s="95" t="s">
        <v>63</v>
      </c>
      <c r="AC806" s="95" t="s">
        <v>63</v>
      </c>
      <c r="AD806" s="95" t="s">
        <v>63</v>
      </c>
      <c r="AE806" s="95" t="s">
        <v>63</v>
      </c>
      <c r="AF806" s="95" t="s">
        <v>63</v>
      </c>
      <c r="AG806" s="194" t="s">
        <v>99</v>
      </c>
      <c r="AH806" s="95" t="s">
        <v>63</v>
      </c>
      <c r="AI806" s="97"/>
      <c r="AJ806" s="97" t="s">
        <v>65</v>
      </c>
      <c r="AK806" s="97" t="s">
        <v>66</v>
      </c>
      <c r="AL806" s="45" t="s">
        <v>67</v>
      </c>
      <c r="AM806" s="160" t="str">
        <f>MONTH(B806)&amp;"/"&amp;YEAR(B806)</f>
        <v>3/2026</v>
      </c>
      <c r="AN806" s="45">
        <f>WEEKNUM(B806)-WEEKNUM(EOMONTH(B806,-1)+1)+1</f>
        <v>4</v>
      </c>
      <c r="AO806" s="45" t="str">
        <f>MONTH(R806)&amp;"/"&amp;YEAR(R806)</f>
        <v>5/2026</v>
      </c>
      <c r="AP806" s="45">
        <f>WEEKNUM(R806)-WEEKNUM(EOMONTH(R806,-1)+1)+1</f>
        <v>4</v>
      </c>
      <c r="AQ806" s="45">
        <f>IF(AU806="S",IF(Q806="1. Aceitou o programa",R806-B806,0),0)</f>
        <v>56</v>
      </c>
      <c r="AR806" s="45">
        <f>IF(AU806="S",IF(AND(S806&lt;&gt;"",R806&lt;&gt;""),S806-R806,0),0)</f>
        <v>0</v>
      </c>
      <c r="AS806" s="45">
        <f>IF(AU806="S",IF(Q806="1. Aceitou o programa",IF(OR(X806="Não se Aplica",X806=""),IF(OR(W806="Não se Aplica",W806=""),0,W806-V806),AVERAGE(X806-W806,W806-V806)),0),0)</f>
        <v>0</v>
      </c>
      <c r="AT806" s="45">
        <f>IF(AU806="S",IF(AND(Q806="1. Aceitou o programa",AB806="Realizada"),IFERROR(IF(AA806="",0,AA806-R806),0),0),0)</f>
        <v>0</v>
      </c>
      <c r="AU806" s="45" t="str">
        <f>_xlfn.XLOOKUP(U806,'Lista Suspensa'!$AA$20:$AA$23,'Lista Suspensa'!$AB$20:$AB$23,"N/A")</f>
        <v>S</v>
      </c>
    </row>
    <row r="807" spans="1:47" ht="12" customHeight="1" x14ac:dyDescent="0.3">
      <c r="A807" s="87" t="s">
        <v>47</v>
      </c>
      <c r="B807" s="88">
        <v>46104</v>
      </c>
      <c r="C807" s="89" t="s">
        <v>48</v>
      </c>
      <c r="D807" s="89" t="s">
        <v>49</v>
      </c>
      <c r="E807" s="189">
        <v>94284536</v>
      </c>
      <c r="F807" s="182" t="s">
        <v>2390</v>
      </c>
      <c r="G807" s="90">
        <v>1261059794</v>
      </c>
      <c r="H807" s="91">
        <v>24687</v>
      </c>
      <c r="I807" s="89"/>
      <c r="J807" s="89" t="s">
        <v>51</v>
      </c>
      <c r="K807" s="89" t="s">
        <v>76</v>
      </c>
      <c r="L807" s="89" t="s">
        <v>101</v>
      </c>
      <c r="M807" s="89" t="s">
        <v>102</v>
      </c>
      <c r="N807" s="89" t="s">
        <v>344</v>
      </c>
      <c r="O807" s="92" t="s">
        <v>2391</v>
      </c>
      <c r="P807" s="93" t="s">
        <v>57</v>
      </c>
      <c r="Q807" s="110" t="s">
        <v>58</v>
      </c>
      <c r="R807" s="94">
        <v>46160</v>
      </c>
      <c r="S807" s="95"/>
      <c r="T807" s="95" t="s">
        <v>59</v>
      </c>
      <c r="U807" s="95" t="s">
        <v>60</v>
      </c>
      <c r="V807" s="91">
        <v>46157</v>
      </c>
      <c r="W807" s="91" t="s">
        <v>432</v>
      </c>
      <c r="X807" s="91" t="s">
        <v>432</v>
      </c>
      <c r="Y807" s="96"/>
      <c r="Z807" s="89" t="s">
        <v>62</v>
      </c>
      <c r="AA807" s="95"/>
      <c r="AB807" s="95" t="s">
        <v>63</v>
      </c>
      <c r="AC807" s="95" t="s">
        <v>63</v>
      </c>
      <c r="AD807" s="95" t="s">
        <v>63</v>
      </c>
      <c r="AE807" s="95" t="s">
        <v>63</v>
      </c>
      <c r="AF807" s="95" t="s">
        <v>63</v>
      </c>
      <c r="AG807" s="194" t="s">
        <v>515</v>
      </c>
      <c r="AH807" s="95" t="s">
        <v>63</v>
      </c>
      <c r="AI807" s="97"/>
      <c r="AJ807" s="97" t="s">
        <v>65</v>
      </c>
      <c r="AK807" s="97" t="s">
        <v>66</v>
      </c>
      <c r="AL807" s="45" t="s">
        <v>67</v>
      </c>
      <c r="AM807" s="160" t="str">
        <f>MONTH(B807)&amp;"/"&amp;YEAR(B807)</f>
        <v>3/2026</v>
      </c>
      <c r="AN807" s="45">
        <f>WEEKNUM(B807)-WEEKNUM(EOMONTH(B807,-1)+1)+1</f>
        <v>4</v>
      </c>
      <c r="AO807" s="45" t="str">
        <f>MONTH(R807)&amp;"/"&amp;YEAR(R807)</f>
        <v>5/2026</v>
      </c>
      <c r="AP807" s="45">
        <f>WEEKNUM(R807)-WEEKNUM(EOMONTH(R807,-1)+1)+1</f>
        <v>4</v>
      </c>
      <c r="AQ807" s="45">
        <f>IF(AU807="S",IF(Q807="1. Aceitou o programa",R807-B807,0),0)</f>
        <v>56</v>
      </c>
      <c r="AR807" s="45">
        <f>IF(AU807="S",IF(AND(S807&lt;&gt;"",R807&lt;&gt;""),S807-R807,0),0)</f>
        <v>0</v>
      </c>
      <c r="AS807" s="45">
        <f>IF(AU807="S",IF(Q807="1. Aceitou o programa",IF(OR(X807="Não se Aplica",X807=""),IF(OR(W807="Não se Aplica",W807=""),0,W807-V807),AVERAGE(X807-W807,W807-V807)),0),0)</f>
        <v>0</v>
      </c>
      <c r="AT807" s="45">
        <f>IF(AU807="S",IF(AND(Q807="1. Aceitou o programa",AB807="Realizada"),IFERROR(IF(AA807="",0,AA807-R807),0),0),0)</f>
        <v>0</v>
      </c>
      <c r="AU807" s="45" t="str">
        <f>_xlfn.XLOOKUP(U807,'Lista Suspensa'!$AA$20:$AA$23,'Lista Suspensa'!$AB$20:$AB$23,"N/A")</f>
        <v>S</v>
      </c>
    </row>
    <row r="808" spans="1:47" ht="12" customHeight="1" x14ac:dyDescent="0.3">
      <c r="A808" s="87" t="s">
        <v>47</v>
      </c>
      <c r="B808" s="88">
        <v>46104</v>
      </c>
      <c r="C808" s="89" t="s">
        <v>48</v>
      </c>
      <c r="D808" s="89" t="s">
        <v>49</v>
      </c>
      <c r="E808" s="189">
        <v>94385308</v>
      </c>
      <c r="F808" s="182" t="s">
        <v>2392</v>
      </c>
      <c r="G808" s="90">
        <v>2153399750</v>
      </c>
      <c r="H808" s="91">
        <v>26336</v>
      </c>
      <c r="I808" s="89"/>
      <c r="J808" s="89" t="s">
        <v>84</v>
      </c>
      <c r="K808" s="89" t="s">
        <v>76</v>
      </c>
      <c r="L808" s="89" t="s">
        <v>95</v>
      </c>
      <c r="M808" s="89" t="s">
        <v>1592</v>
      </c>
      <c r="N808" s="89" t="s">
        <v>344</v>
      </c>
      <c r="O808" s="92" t="s">
        <v>2393</v>
      </c>
      <c r="P808" s="93" t="s">
        <v>57</v>
      </c>
      <c r="Q808" s="110" t="s">
        <v>58</v>
      </c>
      <c r="R808" s="94">
        <v>46160</v>
      </c>
      <c r="S808" s="95"/>
      <c r="T808" s="95" t="s">
        <v>59</v>
      </c>
      <c r="U808" s="95" t="s">
        <v>60</v>
      </c>
      <c r="V808" s="91">
        <v>46157</v>
      </c>
      <c r="W808" s="91" t="s">
        <v>432</v>
      </c>
      <c r="X808" s="91" t="s">
        <v>432</v>
      </c>
      <c r="Y808" s="96"/>
      <c r="Z808" s="89" t="s">
        <v>62</v>
      </c>
      <c r="AA808" s="95"/>
      <c r="AB808" s="95" t="s">
        <v>63</v>
      </c>
      <c r="AC808" s="95" t="s">
        <v>63</v>
      </c>
      <c r="AD808" s="95" t="s">
        <v>63</v>
      </c>
      <c r="AE808" s="95" t="s">
        <v>63</v>
      </c>
      <c r="AF808" s="95" t="s">
        <v>63</v>
      </c>
      <c r="AG808" s="194" t="s">
        <v>165</v>
      </c>
      <c r="AH808" s="95" t="s">
        <v>63</v>
      </c>
      <c r="AI808" s="97"/>
      <c r="AJ808" s="97" t="s">
        <v>65</v>
      </c>
      <c r="AK808" s="97" t="s">
        <v>66</v>
      </c>
      <c r="AL808" s="45" t="s">
        <v>67</v>
      </c>
      <c r="AM808" s="160" t="str">
        <f>MONTH(B808)&amp;"/"&amp;YEAR(B808)</f>
        <v>3/2026</v>
      </c>
      <c r="AN808" s="45">
        <f>WEEKNUM(B808)-WEEKNUM(EOMONTH(B808,-1)+1)+1</f>
        <v>4</v>
      </c>
      <c r="AO808" s="45" t="str">
        <f>MONTH(R808)&amp;"/"&amp;YEAR(R808)</f>
        <v>5/2026</v>
      </c>
      <c r="AP808" s="45">
        <f>WEEKNUM(R808)-WEEKNUM(EOMONTH(R808,-1)+1)+1</f>
        <v>4</v>
      </c>
      <c r="AQ808" s="45">
        <f>IF(AU808="S",IF(Q808="1. Aceitou o programa",R808-B808,0),0)</f>
        <v>56</v>
      </c>
      <c r="AR808" s="45">
        <f>IF(AU808="S",IF(AND(S808&lt;&gt;"",R808&lt;&gt;""),S808-R808,0),0)</f>
        <v>0</v>
      </c>
      <c r="AS808" s="45">
        <f>IF(AU808="S",IF(Q808="1. Aceitou o programa",IF(OR(X808="Não se Aplica",X808=""),IF(OR(W808="Não se Aplica",W808=""),0,W808-V808),AVERAGE(X808-W808,W808-V808)),0),0)</f>
        <v>0</v>
      </c>
      <c r="AT808" s="45">
        <f>IF(AU808="S",IF(AND(Q808="1. Aceitou o programa",AB808="Realizada"),IFERROR(IF(AA808="",0,AA808-R808),0),0),0)</f>
        <v>0</v>
      </c>
      <c r="AU808" s="45" t="str">
        <f>_xlfn.XLOOKUP(U808,'Lista Suspensa'!$AA$20:$AA$23,'Lista Suspensa'!$AB$20:$AB$23,"N/A")</f>
        <v>S</v>
      </c>
    </row>
    <row r="809" spans="1:47" ht="12" customHeight="1" x14ac:dyDescent="0.3">
      <c r="A809" s="87" t="s">
        <v>47</v>
      </c>
      <c r="B809" s="88">
        <v>46104</v>
      </c>
      <c r="C809" s="89" t="s">
        <v>48</v>
      </c>
      <c r="D809" s="89" t="s">
        <v>49</v>
      </c>
      <c r="E809" s="189">
        <v>94412875</v>
      </c>
      <c r="F809" s="182" t="s">
        <v>2394</v>
      </c>
      <c r="G809" s="90">
        <v>77199596634</v>
      </c>
      <c r="H809" s="91">
        <v>23707</v>
      </c>
      <c r="I809" s="89"/>
      <c r="J809" s="89" t="s">
        <v>51</v>
      </c>
      <c r="K809" s="89" t="s">
        <v>52</v>
      </c>
      <c r="L809" s="89" t="s">
        <v>85</v>
      </c>
      <c r="M809" s="89" t="s">
        <v>2395</v>
      </c>
      <c r="N809" s="89" t="s">
        <v>150</v>
      </c>
      <c r="O809" s="92" t="s">
        <v>2396</v>
      </c>
      <c r="P809" s="93" t="s">
        <v>57</v>
      </c>
      <c r="Q809" s="110" t="s">
        <v>58</v>
      </c>
      <c r="R809" s="94">
        <v>46160</v>
      </c>
      <c r="S809" s="95"/>
      <c r="T809" s="95" t="s">
        <v>59</v>
      </c>
      <c r="U809" s="95" t="s">
        <v>60</v>
      </c>
      <c r="V809" s="91">
        <v>46157</v>
      </c>
      <c r="W809" s="91" t="s">
        <v>432</v>
      </c>
      <c r="X809" s="91" t="s">
        <v>432</v>
      </c>
      <c r="Y809" s="96"/>
      <c r="Z809" s="89" t="s">
        <v>62</v>
      </c>
      <c r="AA809" s="95"/>
      <c r="AB809" s="95" t="s">
        <v>63</v>
      </c>
      <c r="AC809" s="95" t="s">
        <v>63</v>
      </c>
      <c r="AD809" s="95" t="s">
        <v>63</v>
      </c>
      <c r="AE809" s="95" t="s">
        <v>63</v>
      </c>
      <c r="AF809" s="95" t="s">
        <v>63</v>
      </c>
      <c r="AG809" s="194" t="s">
        <v>2296</v>
      </c>
      <c r="AH809" s="95" t="s">
        <v>63</v>
      </c>
      <c r="AI809" s="97"/>
      <c r="AJ809" s="97" t="s">
        <v>65</v>
      </c>
      <c r="AK809" s="97" t="s">
        <v>66</v>
      </c>
      <c r="AL809" s="45" t="s">
        <v>67</v>
      </c>
      <c r="AM809" s="160" t="str">
        <f>MONTH(B809)&amp;"/"&amp;YEAR(B809)</f>
        <v>3/2026</v>
      </c>
      <c r="AN809" s="45">
        <f>WEEKNUM(B809)-WEEKNUM(EOMONTH(B809,-1)+1)+1</f>
        <v>4</v>
      </c>
      <c r="AO809" s="45" t="str">
        <f>MONTH(R809)&amp;"/"&amp;YEAR(R809)</f>
        <v>5/2026</v>
      </c>
      <c r="AP809" s="45">
        <f>WEEKNUM(R809)-WEEKNUM(EOMONTH(R809,-1)+1)+1</f>
        <v>4</v>
      </c>
      <c r="AQ809" s="45">
        <f>IF(AU809="S",IF(Q809="1. Aceitou o programa",R809-B809,0),0)</f>
        <v>56</v>
      </c>
      <c r="AR809" s="45">
        <f>IF(AU809="S",IF(AND(S809&lt;&gt;"",R809&lt;&gt;""),S809-R809,0),0)</f>
        <v>0</v>
      </c>
      <c r="AS809" s="45">
        <f>IF(AU809="S",IF(Q809="1. Aceitou o programa",IF(OR(X809="Não se Aplica",X809=""),IF(OR(W809="Não se Aplica",W809=""),0,W809-V809),AVERAGE(X809-W809,W809-V809)),0),0)</f>
        <v>0</v>
      </c>
      <c r="AT809" s="45">
        <f>IF(AU809="S",IF(AND(Q809="1. Aceitou o programa",AB809="Realizada"),IFERROR(IF(AA809="",0,AA809-R809),0),0),0)</f>
        <v>0</v>
      </c>
      <c r="AU809" s="45" t="str">
        <f>_xlfn.XLOOKUP(U809,'Lista Suspensa'!$AA$20:$AA$23,'Lista Suspensa'!$AB$20:$AB$23,"N/A")</f>
        <v>S</v>
      </c>
    </row>
    <row r="810" spans="1:47" ht="12" customHeight="1" x14ac:dyDescent="0.3">
      <c r="A810" s="87" t="s">
        <v>47</v>
      </c>
      <c r="B810" s="88">
        <v>46104</v>
      </c>
      <c r="C810" s="89" t="s">
        <v>48</v>
      </c>
      <c r="D810" s="89" t="s">
        <v>49</v>
      </c>
      <c r="E810" s="189">
        <v>94446723</v>
      </c>
      <c r="F810" s="182" t="s">
        <v>2397</v>
      </c>
      <c r="G810" s="90">
        <v>18510114803</v>
      </c>
      <c r="H810" s="91">
        <v>27259</v>
      </c>
      <c r="I810" s="89"/>
      <c r="J810" s="89" t="s">
        <v>51</v>
      </c>
      <c r="K810" s="89" t="s">
        <v>52</v>
      </c>
      <c r="L810" s="89" t="s">
        <v>85</v>
      </c>
      <c r="M810" s="89" t="s">
        <v>1376</v>
      </c>
      <c r="N810" s="89" t="s">
        <v>137</v>
      </c>
      <c r="O810" s="92" t="s">
        <v>2398</v>
      </c>
      <c r="P810" s="93" t="s">
        <v>57</v>
      </c>
      <c r="Q810" s="110" t="s">
        <v>58</v>
      </c>
      <c r="R810" s="94">
        <v>46160</v>
      </c>
      <c r="S810" s="95"/>
      <c r="T810" s="95" t="s">
        <v>59</v>
      </c>
      <c r="U810" s="95" t="s">
        <v>60</v>
      </c>
      <c r="V810" s="91">
        <v>46157</v>
      </c>
      <c r="W810" s="91" t="s">
        <v>432</v>
      </c>
      <c r="X810" s="91" t="s">
        <v>432</v>
      </c>
      <c r="Y810" s="96"/>
      <c r="Z810" s="89" t="s">
        <v>62</v>
      </c>
      <c r="AA810" s="95"/>
      <c r="AB810" s="95" t="s">
        <v>63</v>
      </c>
      <c r="AC810" s="95" t="s">
        <v>63</v>
      </c>
      <c r="AD810" s="95" t="s">
        <v>63</v>
      </c>
      <c r="AE810" s="95" t="s">
        <v>63</v>
      </c>
      <c r="AF810" s="95" t="s">
        <v>63</v>
      </c>
      <c r="AG810" s="194" t="s">
        <v>2399</v>
      </c>
      <c r="AH810" s="95" t="s">
        <v>63</v>
      </c>
      <c r="AI810" s="97"/>
      <c r="AJ810" s="97" t="s">
        <v>65</v>
      </c>
      <c r="AK810" s="97" t="s">
        <v>66</v>
      </c>
      <c r="AL810" s="45" t="s">
        <v>67</v>
      </c>
      <c r="AM810" s="160" t="str">
        <f>MONTH(B810)&amp;"/"&amp;YEAR(B810)</f>
        <v>3/2026</v>
      </c>
      <c r="AN810" s="45">
        <f>WEEKNUM(B810)-WEEKNUM(EOMONTH(B810,-1)+1)+1</f>
        <v>4</v>
      </c>
      <c r="AO810" s="45" t="str">
        <f>MONTH(R810)&amp;"/"&amp;YEAR(R810)</f>
        <v>5/2026</v>
      </c>
      <c r="AP810" s="45">
        <f>WEEKNUM(R810)-WEEKNUM(EOMONTH(R810,-1)+1)+1</f>
        <v>4</v>
      </c>
      <c r="AQ810" s="45">
        <f>IF(AU810="S",IF(Q810="1. Aceitou o programa",R810-B810,0),0)</f>
        <v>56</v>
      </c>
      <c r="AR810" s="45">
        <f>IF(AU810="S",IF(AND(S810&lt;&gt;"",R810&lt;&gt;""),S810-R810,0),0)</f>
        <v>0</v>
      </c>
      <c r="AS810" s="45">
        <f>IF(AU810="S",IF(Q810="1. Aceitou o programa",IF(OR(X810="Não se Aplica",X810=""),IF(OR(W810="Não se Aplica",W810=""),0,W810-V810),AVERAGE(X810-W810,W810-V810)),0),0)</f>
        <v>0</v>
      </c>
      <c r="AT810" s="45">
        <f>IF(AU810="S",IF(AND(Q810="1. Aceitou o programa",AB810="Realizada"),IFERROR(IF(AA810="",0,AA810-R810),0),0),0)</f>
        <v>0</v>
      </c>
      <c r="AU810" s="45" t="str">
        <f>_xlfn.XLOOKUP(U810,'Lista Suspensa'!$AA$20:$AA$23,'Lista Suspensa'!$AB$20:$AB$23,"N/A")</f>
        <v>S</v>
      </c>
    </row>
    <row r="811" spans="1:47" ht="12" customHeight="1" x14ac:dyDescent="0.3">
      <c r="A811" s="87" t="s">
        <v>47</v>
      </c>
      <c r="B811" s="88">
        <v>46104</v>
      </c>
      <c r="C811" s="89" t="s">
        <v>48</v>
      </c>
      <c r="D811" s="89" t="s">
        <v>49</v>
      </c>
      <c r="E811" s="189">
        <v>94496609</v>
      </c>
      <c r="F811" s="182" t="s">
        <v>2400</v>
      </c>
      <c r="G811" s="90">
        <v>35365247884</v>
      </c>
      <c r="H811" s="91">
        <v>31851</v>
      </c>
      <c r="I811" s="89"/>
      <c r="J811" s="89" t="s">
        <v>51</v>
      </c>
      <c r="K811" s="89" t="s">
        <v>52</v>
      </c>
      <c r="L811" s="89" t="s">
        <v>242</v>
      </c>
      <c r="M811" s="89" t="s">
        <v>2401</v>
      </c>
      <c r="N811" s="89" t="s">
        <v>137</v>
      </c>
      <c r="O811" s="92" t="s">
        <v>2402</v>
      </c>
      <c r="P811" s="93" t="s">
        <v>57</v>
      </c>
      <c r="Q811" s="110" t="s">
        <v>58</v>
      </c>
      <c r="R811" s="94">
        <v>46160</v>
      </c>
      <c r="S811" s="95"/>
      <c r="T811" s="95" t="s">
        <v>59</v>
      </c>
      <c r="U811" s="95" t="s">
        <v>60</v>
      </c>
      <c r="V811" s="91">
        <v>46157</v>
      </c>
      <c r="W811" s="91" t="s">
        <v>432</v>
      </c>
      <c r="X811" s="91" t="s">
        <v>432</v>
      </c>
      <c r="Y811" s="96"/>
      <c r="Z811" s="89" t="s">
        <v>62</v>
      </c>
      <c r="AA811" s="95"/>
      <c r="AB811" s="95" t="s">
        <v>63</v>
      </c>
      <c r="AC811" s="95" t="s">
        <v>63</v>
      </c>
      <c r="AD811" s="95" t="s">
        <v>63</v>
      </c>
      <c r="AE811" s="95" t="s">
        <v>63</v>
      </c>
      <c r="AF811" s="95" t="s">
        <v>63</v>
      </c>
      <c r="AG811" s="194" t="s">
        <v>2403</v>
      </c>
      <c r="AH811" s="95" t="s">
        <v>63</v>
      </c>
      <c r="AI811" s="97"/>
      <c r="AJ811" s="97" t="s">
        <v>65</v>
      </c>
      <c r="AK811" s="97" t="s">
        <v>66</v>
      </c>
      <c r="AL811" s="45" t="s">
        <v>67</v>
      </c>
      <c r="AM811" s="160" t="str">
        <f>MONTH(B811)&amp;"/"&amp;YEAR(B811)</f>
        <v>3/2026</v>
      </c>
      <c r="AN811" s="45">
        <f>WEEKNUM(B811)-WEEKNUM(EOMONTH(B811,-1)+1)+1</f>
        <v>4</v>
      </c>
      <c r="AO811" s="45" t="str">
        <f>MONTH(R811)&amp;"/"&amp;YEAR(R811)</f>
        <v>5/2026</v>
      </c>
      <c r="AP811" s="45">
        <f>WEEKNUM(R811)-WEEKNUM(EOMONTH(R811,-1)+1)+1</f>
        <v>4</v>
      </c>
      <c r="AQ811" s="45">
        <f>IF(AU811="S",IF(Q811="1. Aceitou o programa",R811-B811,0),0)</f>
        <v>56</v>
      </c>
      <c r="AR811" s="45">
        <f>IF(AU811="S",IF(AND(S811&lt;&gt;"",R811&lt;&gt;""),S811-R811,0),0)</f>
        <v>0</v>
      </c>
      <c r="AS811" s="45">
        <f>IF(AU811="S",IF(Q811="1. Aceitou o programa",IF(OR(X811="Não se Aplica",X811=""),IF(OR(W811="Não se Aplica",W811=""),0,W811-V811),AVERAGE(X811-W811,W811-V811)),0),0)</f>
        <v>0</v>
      </c>
      <c r="AT811" s="45">
        <f>IF(AU811="S",IF(AND(Q811="1. Aceitou o programa",AB811="Realizada"),IFERROR(IF(AA811="",0,AA811-R811),0),0),0)</f>
        <v>0</v>
      </c>
      <c r="AU811" s="45" t="str">
        <f>_xlfn.XLOOKUP(U811,'Lista Suspensa'!$AA$20:$AA$23,'Lista Suspensa'!$AB$20:$AB$23,"N/A")</f>
        <v>S</v>
      </c>
    </row>
    <row r="812" spans="1:47" ht="12" customHeight="1" x14ac:dyDescent="0.3">
      <c r="A812" s="87" t="s">
        <v>47</v>
      </c>
      <c r="B812" s="88">
        <v>46104</v>
      </c>
      <c r="C812" s="89" t="s">
        <v>48</v>
      </c>
      <c r="D812" s="89" t="s">
        <v>49</v>
      </c>
      <c r="E812" s="189">
        <v>94550415</v>
      </c>
      <c r="F812" s="182" t="s">
        <v>2404</v>
      </c>
      <c r="G812" s="90">
        <v>39573266806</v>
      </c>
      <c r="H812" s="91">
        <v>33031</v>
      </c>
      <c r="I812" s="89"/>
      <c r="J812" s="89" t="s">
        <v>84</v>
      </c>
      <c r="K812" s="89" t="s">
        <v>52</v>
      </c>
      <c r="L812" s="89" t="s">
        <v>85</v>
      </c>
      <c r="M812" s="89" t="s">
        <v>1354</v>
      </c>
      <c r="N812" s="89" t="s">
        <v>137</v>
      </c>
      <c r="O812" s="92" t="s">
        <v>2405</v>
      </c>
      <c r="P812" s="93" t="s">
        <v>57</v>
      </c>
      <c r="Q812" s="110" t="s">
        <v>58</v>
      </c>
      <c r="R812" s="94">
        <v>46160</v>
      </c>
      <c r="S812" s="95"/>
      <c r="T812" s="95" t="s">
        <v>59</v>
      </c>
      <c r="U812" s="95" t="s">
        <v>60</v>
      </c>
      <c r="V812" s="91">
        <v>46157</v>
      </c>
      <c r="W812" s="91" t="s">
        <v>432</v>
      </c>
      <c r="X812" s="91" t="s">
        <v>432</v>
      </c>
      <c r="Y812" s="96"/>
      <c r="Z812" s="89" t="s">
        <v>62</v>
      </c>
      <c r="AA812" s="95"/>
      <c r="AB812" s="95" t="s">
        <v>63</v>
      </c>
      <c r="AC812" s="95" t="s">
        <v>63</v>
      </c>
      <c r="AD812" s="95" t="s">
        <v>63</v>
      </c>
      <c r="AE812" s="95" t="s">
        <v>63</v>
      </c>
      <c r="AF812" s="95" t="s">
        <v>63</v>
      </c>
      <c r="AG812" s="194" t="s">
        <v>2406</v>
      </c>
      <c r="AH812" s="95" t="s">
        <v>63</v>
      </c>
      <c r="AI812" s="97"/>
      <c r="AJ812" s="97" t="s">
        <v>65</v>
      </c>
      <c r="AK812" s="97" t="s">
        <v>66</v>
      </c>
      <c r="AL812" s="45" t="s">
        <v>67</v>
      </c>
      <c r="AM812" s="160" t="str">
        <f>MONTH(B812)&amp;"/"&amp;YEAR(B812)</f>
        <v>3/2026</v>
      </c>
      <c r="AN812" s="45">
        <f>WEEKNUM(B812)-WEEKNUM(EOMONTH(B812,-1)+1)+1</f>
        <v>4</v>
      </c>
      <c r="AO812" s="45" t="str">
        <f>MONTH(R812)&amp;"/"&amp;YEAR(R812)</f>
        <v>5/2026</v>
      </c>
      <c r="AP812" s="45">
        <f>WEEKNUM(R812)-WEEKNUM(EOMONTH(R812,-1)+1)+1</f>
        <v>4</v>
      </c>
      <c r="AQ812" s="45">
        <f>IF(AU812="S",IF(Q812="1. Aceitou o programa",R812-B812,0),0)</f>
        <v>56</v>
      </c>
      <c r="AR812" s="45">
        <f>IF(AU812="S",IF(AND(S812&lt;&gt;"",R812&lt;&gt;""),S812-R812,0),0)</f>
        <v>0</v>
      </c>
      <c r="AS812" s="45">
        <f>IF(AU812="S",IF(Q812="1. Aceitou o programa",IF(OR(X812="Não se Aplica",X812=""),IF(OR(W812="Não se Aplica",W812=""),0,W812-V812),AVERAGE(X812-W812,W812-V812)),0),0)</f>
        <v>0</v>
      </c>
      <c r="AT812" s="45">
        <f>IF(AU812="S",IF(AND(Q812="1. Aceitou o programa",AB812="Realizada"),IFERROR(IF(AA812="",0,AA812-R812),0),0),0)</f>
        <v>0</v>
      </c>
      <c r="AU812" s="45" t="str">
        <f>_xlfn.XLOOKUP(U812,'Lista Suspensa'!$AA$20:$AA$23,'Lista Suspensa'!$AB$20:$AB$23,"N/A")</f>
        <v>S</v>
      </c>
    </row>
    <row r="813" spans="1:47" ht="12" customHeight="1" x14ac:dyDescent="0.3">
      <c r="A813" s="87" t="s">
        <v>47</v>
      </c>
      <c r="B813" s="88">
        <v>46104</v>
      </c>
      <c r="C813" s="89" t="s">
        <v>48</v>
      </c>
      <c r="D813" s="89" t="s">
        <v>49</v>
      </c>
      <c r="E813" s="189">
        <v>94573817</v>
      </c>
      <c r="F813" s="182" t="s">
        <v>2407</v>
      </c>
      <c r="G813" s="90">
        <v>9254611727</v>
      </c>
      <c r="H813" s="91">
        <v>29934</v>
      </c>
      <c r="I813" s="89"/>
      <c r="J813" s="89" t="s">
        <v>84</v>
      </c>
      <c r="K813" s="89" t="s">
        <v>76</v>
      </c>
      <c r="L813" s="89" t="s">
        <v>283</v>
      </c>
      <c r="M813" s="89" t="s">
        <v>1138</v>
      </c>
      <c r="N813" s="89" t="s">
        <v>197</v>
      </c>
      <c r="O813" s="92" t="s">
        <v>2408</v>
      </c>
      <c r="P813" s="93" t="s">
        <v>57</v>
      </c>
      <c r="Q813" s="110" t="s">
        <v>58</v>
      </c>
      <c r="R813" s="94">
        <v>46160</v>
      </c>
      <c r="S813" s="95"/>
      <c r="T813" s="95" t="s">
        <v>59</v>
      </c>
      <c r="U813" s="95" t="s">
        <v>60</v>
      </c>
      <c r="V813" s="91">
        <v>46157</v>
      </c>
      <c r="W813" s="91" t="s">
        <v>432</v>
      </c>
      <c r="X813" s="91" t="s">
        <v>432</v>
      </c>
      <c r="Y813" s="96"/>
      <c r="Z813" s="89" t="s">
        <v>62</v>
      </c>
      <c r="AA813" s="95"/>
      <c r="AB813" s="95" t="s">
        <v>63</v>
      </c>
      <c r="AC813" s="95" t="s">
        <v>63</v>
      </c>
      <c r="AD813" s="95" t="s">
        <v>63</v>
      </c>
      <c r="AE813" s="95" t="s">
        <v>63</v>
      </c>
      <c r="AF813" s="95" t="s">
        <v>63</v>
      </c>
      <c r="AG813" s="194" t="s">
        <v>515</v>
      </c>
      <c r="AH813" s="95" t="s">
        <v>63</v>
      </c>
      <c r="AI813" s="97"/>
      <c r="AJ813" s="97" t="s">
        <v>65</v>
      </c>
      <c r="AK813" s="97" t="s">
        <v>66</v>
      </c>
      <c r="AL813" s="45" t="s">
        <v>67</v>
      </c>
      <c r="AM813" s="160" t="str">
        <f>MONTH(B813)&amp;"/"&amp;YEAR(B813)</f>
        <v>3/2026</v>
      </c>
      <c r="AN813" s="45">
        <f>WEEKNUM(B813)-WEEKNUM(EOMONTH(B813,-1)+1)+1</f>
        <v>4</v>
      </c>
      <c r="AO813" s="45" t="str">
        <f>MONTH(R813)&amp;"/"&amp;YEAR(R813)</f>
        <v>5/2026</v>
      </c>
      <c r="AP813" s="45">
        <f>WEEKNUM(R813)-WEEKNUM(EOMONTH(R813,-1)+1)+1</f>
        <v>4</v>
      </c>
      <c r="AQ813" s="45">
        <f>IF(AU813="S",IF(Q813="1. Aceitou o programa",R813-B813,0),0)</f>
        <v>56</v>
      </c>
      <c r="AR813" s="45">
        <f>IF(AU813="S",IF(AND(S813&lt;&gt;"",R813&lt;&gt;""),S813-R813,0),0)</f>
        <v>0</v>
      </c>
      <c r="AS813" s="45">
        <f>IF(AU813="S",IF(Q813="1. Aceitou o programa",IF(OR(X813="Não se Aplica",X813=""),IF(OR(W813="Não se Aplica",W813=""),0,W813-V813),AVERAGE(X813-W813,W813-V813)),0),0)</f>
        <v>0</v>
      </c>
      <c r="AT813" s="45">
        <f>IF(AU813="S",IF(AND(Q813="1. Aceitou o programa",AB813="Realizada"),IFERROR(IF(AA813="",0,AA813-R813),0),0),0)</f>
        <v>0</v>
      </c>
      <c r="AU813" s="45" t="str">
        <f>_xlfn.XLOOKUP(U813,'Lista Suspensa'!$AA$20:$AA$23,'Lista Suspensa'!$AB$20:$AB$23,"N/A")</f>
        <v>S</v>
      </c>
    </row>
    <row r="814" spans="1:47" ht="12" customHeight="1" x14ac:dyDescent="0.3">
      <c r="A814" s="87" t="s">
        <v>47</v>
      </c>
      <c r="B814" s="88">
        <v>46104</v>
      </c>
      <c r="C814" s="89" t="s">
        <v>48</v>
      </c>
      <c r="D814" s="89" t="s">
        <v>49</v>
      </c>
      <c r="E814" s="189">
        <v>94596438</v>
      </c>
      <c r="F814" s="182" t="s">
        <v>2409</v>
      </c>
      <c r="G814" s="90">
        <v>10185567886</v>
      </c>
      <c r="H814" s="91">
        <v>24470</v>
      </c>
      <c r="I814" s="89"/>
      <c r="J814" s="89" t="s">
        <v>51</v>
      </c>
      <c r="K814" s="89" t="s">
        <v>52</v>
      </c>
      <c r="L814" s="89" t="s">
        <v>85</v>
      </c>
      <c r="M814" s="89" t="s">
        <v>158</v>
      </c>
      <c r="N814" s="89" t="s">
        <v>176</v>
      </c>
      <c r="O814" s="92" t="s">
        <v>2410</v>
      </c>
      <c r="P814" s="93" t="s">
        <v>57</v>
      </c>
      <c r="Q814" s="110" t="s">
        <v>58</v>
      </c>
      <c r="R814" s="94">
        <v>46160</v>
      </c>
      <c r="S814" s="95"/>
      <c r="T814" s="95" t="s">
        <v>59</v>
      </c>
      <c r="U814" s="95" t="s">
        <v>60</v>
      </c>
      <c r="V814" s="91">
        <v>46157</v>
      </c>
      <c r="W814" s="91" t="s">
        <v>432</v>
      </c>
      <c r="X814" s="91" t="s">
        <v>432</v>
      </c>
      <c r="Y814" s="96"/>
      <c r="Z814" s="89" t="s">
        <v>62</v>
      </c>
      <c r="AA814" s="95"/>
      <c r="AB814" s="95" t="s">
        <v>63</v>
      </c>
      <c r="AC814" s="95" t="s">
        <v>63</v>
      </c>
      <c r="AD814" s="95" t="s">
        <v>63</v>
      </c>
      <c r="AE814" s="95" t="s">
        <v>63</v>
      </c>
      <c r="AF814" s="95" t="s">
        <v>63</v>
      </c>
      <c r="AG814" s="194" t="s">
        <v>265</v>
      </c>
      <c r="AH814" s="95" t="s">
        <v>63</v>
      </c>
      <c r="AI814" s="97"/>
      <c r="AJ814" s="97" t="s">
        <v>65</v>
      </c>
      <c r="AK814" s="97" t="s">
        <v>66</v>
      </c>
      <c r="AL814" s="45" t="s">
        <v>67</v>
      </c>
      <c r="AM814" s="160" t="str">
        <f>MONTH(B814)&amp;"/"&amp;YEAR(B814)</f>
        <v>3/2026</v>
      </c>
      <c r="AN814" s="45">
        <f>WEEKNUM(B814)-WEEKNUM(EOMONTH(B814,-1)+1)+1</f>
        <v>4</v>
      </c>
      <c r="AO814" s="45" t="str">
        <f>MONTH(R814)&amp;"/"&amp;YEAR(R814)</f>
        <v>5/2026</v>
      </c>
      <c r="AP814" s="45">
        <f>WEEKNUM(R814)-WEEKNUM(EOMONTH(R814,-1)+1)+1</f>
        <v>4</v>
      </c>
      <c r="AQ814" s="45">
        <f>IF(AU814="S",IF(Q814="1. Aceitou o programa",R814-B814,0),0)</f>
        <v>56</v>
      </c>
      <c r="AR814" s="45">
        <f>IF(AU814="S",IF(AND(S814&lt;&gt;"",R814&lt;&gt;""),S814-R814,0),0)</f>
        <v>0</v>
      </c>
      <c r="AS814" s="45">
        <f>IF(AU814="S",IF(Q814="1. Aceitou o programa",IF(OR(X814="Não se Aplica",X814=""),IF(OR(W814="Não se Aplica",W814=""),0,W814-V814),AVERAGE(X814-W814,W814-V814)),0),0)</f>
        <v>0</v>
      </c>
      <c r="AT814" s="45">
        <f>IF(AU814="S",IF(AND(Q814="1. Aceitou o programa",AB814="Realizada"),IFERROR(IF(AA814="",0,AA814-R814),0),0),0)</f>
        <v>0</v>
      </c>
      <c r="AU814" s="45" t="str">
        <f>_xlfn.XLOOKUP(U814,'Lista Suspensa'!$AA$20:$AA$23,'Lista Suspensa'!$AB$20:$AB$23,"N/A")</f>
        <v>S</v>
      </c>
    </row>
    <row r="815" spans="1:47" ht="12" customHeight="1" x14ac:dyDescent="0.3">
      <c r="A815" s="87" t="s">
        <v>47</v>
      </c>
      <c r="B815" s="88">
        <v>46104</v>
      </c>
      <c r="C815" s="89" t="s">
        <v>48</v>
      </c>
      <c r="D815" s="89" t="s">
        <v>49</v>
      </c>
      <c r="E815" s="189">
        <v>94699229</v>
      </c>
      <c r="F815" s="182" t="s">
        <v>2411</v>
      </c>
      <c r="G815" s="90">
        <v>21919043861</v>
      </c>
      <c r="H815" s="91">
        <v>28795</v>
      </c>
      <c r="I815" s="89"/>
      <c r="J815" s="89" t="s">
        <v>51</v>
      </c>
      <c r="K815" s="89" t="s">
        <v>52</v>
      </c>
      <c r="L815" s="89" t="s">
        <v>85</v>
      </c>
      <c r="M815" s="89" t="s">
        <v>2187</v>
      </c>
      <c r="N815" s="89" t="s">
        <v>197</v>
      </c>
      <c r="O815" s="92" t="s">
        <v>2412</v>
      </c>
      <c r="P815" s="93" t="s">
        <v>57</v>
      </c>
      <c r="Q815" s="110" t="s">
        <v>58</v>
      </c>
      <c r="R815" s="94">
        <v>46160</v>
      </c>
      <c r="S815" s="95"/>
      <c r="T815" s="95" t="s">
        <v>59</v>
      </c>
      <c r="U815" s="95" t="s">
        <v>60</v>
      </c>
      <c r="V815" s="91">
        <v>46157</v>
      </c>
      <c r="W815" s="91" t="s">
        <v>432</v>
      </c>
      <c r="X815" s="91" t="s">
        <v>432</v>
      </c>
      <c r="Y815" s="96"/>
      <c r="Z815" s="89" t="s">
        <v>62</v>
      </c>
      <c r="AA815" s="95"/>
      <c r="AB815" s="95" t="s">
        <v>63</v>
      </c>
      <c r="AC815" s="95" t="s">
        <v>63</v>
      </c>
      <c r="AD815" s="95" t="s">
        <v>63</v>
      </c>
      <c r="AE815" s="95" t="s">
        <v>63</v>
      </c>
      <c r="AF815" s="95" t="s">
        <v>63</v>
      </c>
      <c r="AG815" s="194" t="s">
        <v>2406</v>
      </c>
      <c r="AH815" s="95" t="s">
        <v>63</v>
      </c>
      <c r="AI815" s="97"/>
      <c r="AJ815" s="97" t="s">
        <v>65</v>
      </c>
      <c r="AK815" s="97" t="s">
        <v>66</v>
      </c>
      <c r="AL815" s="45" t="s">
        <v>67</v>
      </c>
      <c r="AM815" s="160" t="str">
        <f>MONTH(B815)&amp;"/"&amp;YEAR(B815)</f>
        <v>3/2026</v>
      </c>
      <c r="AN815" s="45">
        <f>WEEKNUM(B815)-WEEKNUM(EOMONTH(B815,-1)+1)+1</f>
        <v>4</v>
      </c>
      <c r="AO815" s="45" t="str">
        <f>MONTH(R815)&amp;"/"&amp;YEAR(R815)</f>
        <v>5/2026</v>
      </c>
      <c r="AP815" s="45">
        <f>WEEKNUM(R815)-WEEKNUM(EOMONTH(R815,-1)+1)+1</f>
        <v>4</v>
      </c>
      <c r="AQ815" s="45">
        <f>IF(AU815="S",IF(Q815="1. Aceitou o programa",R815-B815,0),0)</f>
        <v>56</v>
      </c>
      <c r="AR815" s="45">
        <f>IF(AU815="S",IF(AND(S815&lt;&gt;"",R815&lt;&gt;""),S815-R815,0),0)</f>
        <v>0</v>
      </c>
      <c r="AS815" s="45">
        <f>IF(AU815="S",IF(Q815="1. Aceitou o programa",IF(OR(X815="Não se Aplica",X815=""),IF(OR(W815="Não se Aplica",W815=""),0,W815-V815),AVERAGE(X815-W815,W815-V815)),0),0)</f>
        <v>0</v>
      </c>
      <c r="AT815" s="45">
        <f>IF(AU815="S",IF(AND(Q815="1. Aceitou o programa",AB815="Realizada"),IFERROR(IF(AA815="",0,AA815-R815),0),0),0)</f>
        <v>0</v>
      </c>
      <c r="AU815" s="45" t="str">
        <f>_xlfn.XLOOKUP(U815,'Lista Suspensa'!$AA$20:$AA$23,'Lista Suspensa'!$AB$20:$AB$23,"N/A")</f>
        <v>S</v>
      </c>
    </row>
    <row r="816" spans="1:47" ht="12" customHeight="1" x14ac:dyDescent="0.3">
      <c r="A816" s="87" t="s">
        <v>47</v>
      </c>
      <c r="B816" s="88">
        <v>46104</v>
      </c>
      <c r="C816" s="89" t="s">
        <v>48</v>
      </c>
      <c r="D816" s="89" t="s">
        <v>49</v>
      </c>
      <c r="E816" s="189">
        <v>94699813</v>
      </c>
      <c r="F816" s="182" t="s">
        <v>2413</v>
      </c>
      <c r="G816" s="90">
        <v>12135408794</v>
      </c>
      <c r="H816" s="91">
        <v>33049</v>
      </c>
      <c r="I816" s="89"/>
      <c r="J816" s="89" t="s">
        <v>84</v>
      </c>
      <c r="K816" s="89" t="s">
        <v>76</v>
      </c>
      <c r="L816" s="89" t="s">
        <v>95</v>
      </c>
      <c r="M816" s="89" t="s">
        <v>1692</v>
      </c>
      <c r="N816" s="89" t="s">
        <v>449</v>
      </c>
      <c r="O816" s="92" t="s">
        <v>2414</v>
      </c>
      <c r="P816" s="93" t="s">
        <v>57</v>
      </c>
      <c r="Q816" s="110" t="s">
        <v>58</v>
      </c>
      <c r="R816" s="94">
        <v>46160</v>
      </c>
      <c r="S816" s="95"/>
      <c r="T816" s="95" t="s">
        <v>59</v>
      </c>
      <c r="U816" s="95" t="s">
        <v>60</v>
      </c>
      <c r="V816" s="91">
        <v>46157</v>
      </c>
      <c r="W816" s="91" t="s">
        <v>432</v>
      </c>
      <c r="X816" s="91" t="s">
        <v>432</v>
      </c>
      <c r="Y816" s="96"/>
      <c r="Z816" s="89" t="s">
        <v>62</v>
      </c>
      <c r="AA816" s="95"/>
      <c r="AB816" s="95" t="s">
        <v>63</v>
      </c>
      <c r="AC816" s="95" t="s">
        <v>63</v>
      </c>
      <c r="AD816" s="95" t="s">
        <v>63</v>
      </c>
      <c r="AE816" s="95" t="s">
        <v>63</v>
      </c>
      <c r="AF816" s="95" t="s">
        <v>63</v>
      </c>
      <c r="AG816" s="194" t="s">
        <v>390</v>
      </c>
      <c r="AH816" s="95" t="s">
        <v>63</v>
      </c>
      <c r="AI816" s="97"/>
      <c r="AJ816" s="97" t="s">
        <v>65</v>
      </c>
      <c r="AK816" s="97" t="s">
        <v>66</v>
      </c>
      <c r="AL816" s="45" t="s">
        <v>67</v>
      </c>
      <c r="AM816" s="160" t="str">
        <f>MONTH(B816)&amp;"/"&amp;YEAR(B816)</f>
        <v>3/2026</v>
      </c>
      <c r="AN816" s="45">
        <f>WEEKNUM(B816)-WEEKNUM(EOMONTH(B816,-1)+1)+1</f>
        <v>4</v>
      </c>
      <c r="AO816" s="45" t="str">
        <f>MONTH(R816)&amp;"/"&amp;YEAR(R816)</f>
        <v>5/2026</v>
      </c>
      <c r="AP816" s="45">
        <f>WEEKNUM(R816)-WEEKNUM(EOMONTH(R816,-1)+1)+1</f>
        <v>4</v>
      </c>
      <c r="AQ816" s="45">
        <f>IF(AU816="S",IF(Q816="1. Aceitou o programa",R816-B816,0),0)</f>
        <v>56</v>
      </c>
      <c r="AR816" s="45">
        <f>IF(AU816="S",IF(AND(S816&lt;&gt;"",R816&lt;&gt;""),S816-R816,0),0)</f>
        <v>0</v>
      </c>
      <c r="AS816" s="45">
        <f>IF(AU816="S",IF(Q816="1. Aceitou o programa",IF(OR(X816="Não se Aplica",X816=""),IF(OR(W816="Não se Aplica",W816=""),0,W816-V816),AVERAGE(X816-W816,W816-V816)),0),0)</f>
        <v>0</v>
      </c>
      <c r="AT816" s="45">
        <f>IF(AU816="S",IF(AND(Q816="1. Aceitou o programa",AB816="Realizada"),IFERROR(IF(AA816="",0,AA816-R816),0),0),0)</f>
        <v>0</v>
      </c>
      <c r="AU816" s="45" t="str">
        <f>_xlfn.XLOOKUP(U816,'Lista Suspensa'!$AA$20:$AA$23,'Lista Suspensa'!$AB$20:$AB$23,"N/A")</f>
        <v>S</v>
      </c>
    </row>
    <row r="817" spans="1:47" ht="12" customHeight="1" x14ac:dyDescent="0.3">
      <c r="A817" s="87" t="s">
        <v>47</v>
      </c>
      <c r="B817" s="88">
        <v>46104</v>
      </c>
      <c r="C817" s="89" t="s">
        <v>48</v>
      </c>
      <c r="D817" s="89" t="s">
        <v>49</v>
      </c>
      <c r="E817" s="189">
        <v>94701035</v>
      </c>
      <c r="F817" s="182" t="s">
        <v>2415</v>
      </c>
      <c r="G817" s="90">
        <v>10390295744</v>
      </c>
      <c r="H817" s="91">
        <v>35918</v>
      </c>
      <c r="I817" s="89"/>
      <c r="J817" s="89" t="s">
        <v>51</v>
      </c>
      <c r="K817" s="89" t="s">
        <v>76</v>
      </c>
      <c r="L817" s="89" t="s">
        <v>95</v>
      </c>
      <c r="M817" s="89" t="s">
        <v>487</v>
      </c>
      <c r="N817" s="89" t="s">
        <v>331</v>
      </c>
      <c r="O817" s="92" t="s">
        <v>2416</v>
      </c>
      <c r="P817" s="93" t="s">
        <v>57</v>
      </c>
      <c r="Q817" s="110" t="s">
        <v>58</v>
      </c>
      <c r="R817" s="94">
        <v>46160</v>
      </c>
      <c r="S817" s="95"/>
      <c r="T817" s="95" t="s">
        <v>59</v>
      </c>
      <c r="U817" s="95" t="s">
        <v>60</v>
      </c>
      <c r="V817" s="91">
        <v>46157</v>
      </c>
      <c r="W817" s="91" t="s">
        <v>432</v>
      </c>
      <c r="X817" s="91" t="s">
        <v>432</v>
      </c>
      <c r="Y817" s="96"/>
      <c r="Z817" s="89" t="s">
        <v>62</v>
      </c>
      <c r="AA817" s="95"/>
      <c r="AB817" s="95" t="s">
        <v>63</v>
      </c>
      <c r="AC817" s="95" t="s">
        <v>63</v>
      </c>
      <c r="AD817" s="95" t="s">
        <v>63</v>
      </c>
      <c r="AE817" s="95" t="s">
        <v>63</v>
      </c>
      <c r="AF817" s="95" t="s">
        <v>63</v>
      </c>
      <c r="AG817" s="194" t="s">
        <v>2417</v>
      </c>
      <c r="AH817" s="95" t="s">
        <v>63</v>
      </c>
      <c r="AI817" s="97"/>
      <c r="AJ817" s="97" t="s">
        <v>65</v>
      </c>
      <c r="AK817" s="97" t="s">
        <v>66</v>
      </c>
      <c r="AL817" s="45" t="s">
        <v>67</v>
      </c>
      <c r="AM817" s="160" t="str">
        <f>MONTH(B817)&amp;"/"&amp;YEAR(B817)</f>
        <v>3/2026</v>
      </c>
      <c r="AN817" s="45">
        <f>WEEKNUM(B817)-WEEKNUM(EOMONTH(B817,-1)+1)+1</f>
        <v>4</v>
      </c>
      <c r="AO817" s="45" t="str">
        <f>MONTH(R817)&amp;"/"&amp;YEAR(R817)</f>
        <v>5/2026</v>
      </c>
      <c r="AP817" s="45">
        <f>WEEKNUM(R817)-WEEKNUM(EOMONTH(R817,-1)+1)+1</f>
        <v>4</v>
      </c>
      <c r="AQ817" s="45">
        <f>IF(AU817="S",IF(Q817="1. Aceitou o programa",R817-B817,0),0)</f>
        <v>56</v>
      </c>
      <c r="AR817" s="45">
        <f>IF(AU817="S",IF(AND(S817&lt;&gt;"",R817&lt;&gt;""),S817-R817,0),0)</f>
        <v>0</v>
      </c>
      <c r="AS817" s="45">
        <f>IF(AU817="S",IF(Q817="1. Aceitou o programa",IF(OR(X817="Não se Aplica",X817=""),IF(OR(W817="Não se Aplica",W817=""),0,W817-V817),AVERAGE(X817-W817,W817-V817)),0),0)</f>
        <v>0</v>
      </c>
      <c r="AT817" s="45">
        <f>IF(AU817="S",IF(AND(Q817="1. Aceitou o programa",AB817="Realizada"),IFERROR(IF(AA817="",0,AA817-R817),0),0),0)</f>
        <v>0</v>
      </c>
      <c r="AU817" s="45" t="str">
        <f>_xlfn.XLOOKUP(U817,'Lista Suspensa'!$AA$20:$AA$23,'Lista Suspensa'!$AB$20:$AB$23,"N/A")</f>
        <v>S</v>
      </c>
    </row>
    <row r="818" spans="1:47" ht="12" customHeight="1" x14ac:dyDescent="0.3">
      <c r="A818" s="87" t="s">
        <v>47</v>
      </c>
      <c r="B818" s="88">
        <v>46104</v>
      </c>
      <c r="C818" s="89" t="s">
        <v>48</v>
      </c>
      <c r="D818" s="89" t="s">
        <v>49</v>
      </c>
      <c r="E818" s="189">
        <v>94956905</v>
      </c>
      <c r="F818" s="182" t="s">
        <v>2418</v>
      </c>
      <c r="G818" s="90">
        <v>458936596</v>
      </c>
      <c r="H818" s="91">
        <v>29997</v>
      </c>
      <c r="I818" s="89"/>
      <c r="J818" s="89" t="s">
        <v>84</v>
      </c>
      <c r="K818" s="89" t="s">
        <v>52</v>
      </c>
      <c r="L818" s="89" t="s">
        <v>85</v>
      </c>
      <c r="M818" s="89" t="s">
        <v>2152</v>
      </c>
      <c r="N818" s="89" t="s">
        <v>137</v>
      </c>
      <c r="O818" s="92" t="s">
        <v>2419</v>
      </c>
      <c r="P818" s="93" t="s">
        <v>57</v>
      </c>
      <c r="Q818" s="110" t="s">
        <v>58</v>
      </c>
      <c r="R818" s="94">
        <v>46160</v>
      </c>
      <c r="S818" s="95"/>
      <c r="T818" s="95" t="s">
        <v>59</v>
      </c>
      <c r="U818" s="95" t="s">
        <v>60</v>
      </c>
      <c r="V818" s="91">
        <v>46157</v>
      </c>
      <c r="W818" s="91" t="s">
        <v>432</v>
      </c>
      <c r="X818" s="91" t="s">
        <v>432</v>
      </c>
      <c r="Y818" s="96"/>
      <c r="Z818" s="89" t="s">
        <v>62</v>
      </c>
      <c r="AA818" s="95"/>
      <c r="AB818" s="95" t="s">
        <v>63</v>
      </c>
      <c r="AC818" s="95" t="s">
        <v>63</v>
      </c>
      <c r="AD818" s="95" t="s">
        <v>63</v>
      </c>
      <c r="AE818" s="95" t="s">
        <v>63</v>
      </c>
      <c r="AF818" s="95" t="s">
        <v>63</v>
      </c>
      <c r="AG818" s="194" t="s">
        <v>173</v>
      </c>
      <c r="AH818" s="95" t="s">
        <v>63</v>
      </c>
      <c r="AI818" s="97"/>
      <c r="AJ818" s="97" t="s">
        <v>65</v>
      </c>
      <c r="AK818" s="97" t="s">
        <v>66</v>
      </c>
      <c r="AL818" s="45" t="s">
        <v>67</v>
      </c>
      <c r="AM818" s="160" t="str">
        <f>MONTH(B818)&amp;"/"&amp;YEAR(B818)</f>
        <v>3/2026</v>
      </c>
      <c r="AN818" s="45">
        <f>WEEKNUM(B818)-WEEKNUM(EOMONTH(B818,-1)+1)+1</f>
        <v>4</v>
      </c>
      <c r="AO818" s="45" t="str">
        <f>MONTH(R818)&amp;"/"&amp;YEAR(R818)</f>
        <v>5/2026</v>
      </c>
      <c r="AP818" s="45">
        <f>WEEKNUM(R818)-WEEKNUM(EOMONTH(R818,-1)+1)+1</f>
        <v>4</v>
      </c>
      <c r="AQ818" s="45">
        <f>IF(AU818="S",IF(Q818="1. Aceitou o programa",R818-B818,0),0)</f>
        <v>56</v>
      </c>
      <c r="AR818" s="45">
        <f>IF(AU818="S",IF(AND(S818&lt;&gt;"",R818&lt;&gt;""),S818-R818,0),0)</f>
        <v>0</v>
      </c>
      <c r="AS818" s="45">
        <f>IF(AU818="S",IF(Q818="1. Aceitou o programa",IF(OR(X818="Não se Aplica",X818=""),IF(OR(W818="Não se Aplica",W818=""),0,W818-V818),AVERAGE(X818-W818,W818-V818)),0),0)</f>
        <v>0</v>
      </c>
      <c r="AT818" s="45">
        <f>IF(AU818="S",IF(AND(Q818="1. Aceitou o programa",AB818="Realizada"),IFERROR(IF(AA818="",0,AA818-R818),0),0),0)</f>
        <v>0</v>
      </c>
      <c r="AU818" s="45" t="str">
        <f>_xlfn.XLOOKUP(U818,'Lista Suspensa'!$AA$20:$AA$23,'Lista Suspensa'!$AB$20:$AB$23,"N/A")</f>
        <v>S</v>
      </c>
    </row>
    <row r="819" spans="1:47" ht="12" customHeight="1" x14ac:dyDescent="0.3">
      <c r="A819" s="87" t="s">
        <v>47</v>
      </c>
      <c r="B819" s="88">
        <v>46104</v>
      </c>
      <c r="C819" s="89" t="s">
        <v>48</v>
      </c>
      <c r="D819" s="89" t="s">
        <v>49</v>
      </c>
      <c r="E819" s="189">
        <v>95179418</v>
      </c>
      <c r="F819" s="182" t="s">
        <v>2420</v>
      </c>
      <c r="G819" s="90">
        <v>29435796885</v>
      </c>
      <c r="H819" s="91">
        <v>18149</v>
      </c>
      <c r="I819" s="89"/>
      <c r="J819" s="89" t="s">
        <v>51</v>
      </c>
      <c r="K819" s="89" t="s">
        <v>52</v>
      </c>
      <c r="L819" s="89" t="s">
        <v>85</v>
      </c>
      <c r="M819" s="89" t="s">
        <v>2421</v>
      </c>
      <c r="N819" s="89" t="s">
        <v>150</v>
      </c>
      <c r="O819" s="92" t="s">
        <v>2422</v>
      </c>
      <c r="P819" s="93" t="s">
        <v>57</v>
      </c>
      <c r="Q819" s="110" t="s">
        <v>58</v>
      </c>
      <c r="R819" s="94">
        <v>46160</v>
      </c>
      <c r="S819" s="95"/>
      <c r="T819" s="95" t="s">
        <v>59</v>
      </c>
      <c r="U819" s="95" t="s">
        <v>60</v>
      </c>
      <c r="V819" s="91">
        <v>46157</v>
      </c>
      <c r="W819" s="91" t="s">
        <v>432</v>
      </c>
      <c r="X819" s="91" t="s">
        <v>432</v>
      </c>
      <c r="Y819" s="96"/>
      <c r="Z819" s="89" t="s">
        <v>62</v>
      </c>
      <c r="AA819" s="95"/>
      <c r="AB819" s="95" t="s">
        <v>63</v>
      </c>
      <c r="AC819" s="95" t="s">
        <v>63</v>
      </c>
      <c r="AD819" s="95" t="s">
        <v>63</v>
      </c>
      <c r="AE819" s="95" t="s">
        <v>63</v>
      </c>
      <c r="AF819" s="95" t="s">
        <v>63</v>
      </c>
      <c r="AG819" s="194" t="s">
        <v>2423</v>
      </c>
      <c r="AH819" s="95" t="s">
        <v>63</v>
      </c>
      <c r="AI819" s="97"/>
      <c r="AJ819" s="97" t="s">
        <v>65</v>
      </c>
      <c r="AK819" s="97" t="s">
        <v>66</v>
      </c>
      <c r="AL819" s="45" t="s">
        <v>67</v>
      </c>
      <c r="AM819" s="160" t="str">
        <f>MONTH(B819)&amp;"/"&amp;YEAR(B819)</f>
        <v>3/2026</v>
      </c>
      <c r="AN819" s="45">
        <f>WEEKNUM(B819)-WEEKNUM(EOMONTH(B819,-1)+1)+1</f>
        <v>4</v>
      </c>
      <c r="AO819" s="45" t="str">
        <f>MONTH(R819)&amp;"/"&amp;YEAR(R819)</f>
        <v>5/2026</v>
      </c>
      <c r="AP819" s="45">
        <f>WEEKNUM(R819)-WEEKNUM(EOMONTH(R819,-1)+1)+1</f>
        <v>4</v>
      </c>
      <c r="AQ819" s="45">
        <f>IF(AU819="S",IF(Q819="1. Aceitou o programa",R819-B819,0),0)</f>
        <v>56</v>
      </c>
      <c r="AR819" s="45">
        <f>IF(AU819="S",IF(AND(S819&lt;&gt;"",R819&lt;&gt;""),S819-R819,0),0)</f>
        <v>0</v>
      </c>
      <c r="AS819" s="45">
        <f>IF(AU819="S",IF(Q819="1. Aceitou o programa",IF(OR(X819="Não se Aplica",X819=""),IF(OR(W819="Não se Aplica",W819=""),0,W819-V819),AVERAGE(X819-W819,W819-V819)),0),0)</f>
        <v>0</v>
      </c>
      <c r="AT819" s="45">
        <f>IF(AU819="S",IF(AND(Q819="1. Aceitou o programa",AB819="Realizada"),IFERROR(IF(AA819="",0,AA819-R819),0),0),0)</f>
        <v>0</v>
      </c>
      <c r="AU819" s="45" t="str">
        <f>_xlfn.XLOOKUP(U819,'Lista Suspensa'!$AA$20:$AA$23,'Lista Suspensa'!$AB$20:$AB$23,"N/A")</f>
        <v>S</v>
      </c>
    </row>
    <row r="820" spans="1:47" ht="12" customHeight="1" x14ac:dyDescent="0.3">
      <c r="A820" s="87" t="s">
        <v>47</v>
      </c>
      <c r="B820" s="88">
        <v>46104</v>
      </c>
      <c r="C820" s="89" t="s">
        <v>48</v>
      </c>
      <c r="D820" s="89" t="s">
        <v>49</v>
      </c>
      <c r="E820" s="189">
        <v>95185883</v>
      </c>
      <c r="F820" s="182" t="s">
        <v>2424</v>
      </c>
      <c r="G820" s="90">
        <v>5690253707</v>
      </c>
      <c r="H820" s="91">
        <v>30375</v>
      </c>
      <c r="I820" s="89"/>
      <c r="J820" s="89" t="s">
        <v>84</v>
      </c>
      <c r="K820" s="89" t="s">
        <v>76</v>
      </c>
      <c r="L820" s="89" t="s">
        <v>95</v>
      </c>
      <c r="M820" s="89" t="s">
        <v>2425</v>
      </c>
      <c r="N820" s="89" t="s">
        <v>331</v>
      </c>
      <c r="O820" s="92" t="s">
        <v>2426</v>
      </c>
      <c r="P820" s="93" t="s">
        <v>57</v>
      </c>
      <c r="Q820" s="110" t="s">
        <v>58</v>
      </c>
      <c r="R820" s="94">
        <v>46160</v>
      </c>
      <c r="S820" s="95"/>
      <c r="T820" s="95" t="s">
        <v>59</v>
      </c>
      <c r="U820" s="95" t="s">
        <v>60</v>
      </c>
      <c r="V820" s="91">
        <v>46157</v>
      </c>
      <c r="W820" s="91" t="s">
        <v>432</v>
      </c>
      <c r="X820" s="91" t="s">
        <v>432</v>
      </c>
      <c r="Y820" s="96"/>
      <c r="Z820" s="89" t="s">
        <v>62</v>
      </c>
      <c r="AA820" s="95"/>
      <c r="AB820" s="95" t="s">
        <v>63</v>
      </c>
      <c r="AC820" s="95" t="s">
        <v>63</v>
      </c>
      <c r="AD820" s="95" t="s">
        <v>63</v>
      </c>
      <c r="AE820" s="95" t="s">
        <v>63</v>
      </c>
      <c r="AF820" s="95" t="s">
        <v>63</v>
      </c>
      <c r="AG820" s="194" t="s">
        <v>2417</v>
      </c>
      <c r="AH820" s="95" t="s">
        <v>63</v>
      </c>
      <c r="AI820" s="97"/>
      <c r="AJ820" s="97" t="s">
        <v>65</v>
      </c>
      <c r="AK820" s="97" t="s">
        <v>66</v>
      </c>
      <c r="AL820" s="45" t="s">
        <v>67</v>
      </c>
      <c r="AM820" s="160" t="str">
        <f>MONTH(B820)&amp;"/"&amp;YEAR(B820)</f>
        <v>3/2026</v>
      </c>
      <c r="AN820" s="45">
        <f>WEEKNUM(B820)-WEEKNUM(EOMONTH(B820,-1)+1)+1</f>
        <v>4</v>
      </c>
      <c r="AO820" s="45" t="str">
        <f>MONTH(R820)&amp;"/"&amp;YEAR(R820)</f>
        <v>5/2026</v>
      </c>
      <c r="AP820" s="45">
        <f>WEEKNUM(R820)-WEEKNUM(EOMONTH(R820,-1)+1)+1</f>
        <v>4</v>
      </c>
      <c r="AQ820" s="45">
        <f>IF(AU820="S",IF(Q820="1. Aceitou o programa",R820-B820,0),0)</f>
        <v>56</v>
      </c>
      <c r="AR820" s="45">
        <f>IF(AU820="S",IF(AND(S820&lt;&gt;"",R820&lt;&gt;""),S820-R820,0),0)</f>
        <v>0</v>
      </c>
      <c r="AS820" s="45">
        <f>IF(AU820="S",IF(Q820="1. Aceitou o programa",IF(OR(X820="Não se Aplica",X820=""),IF(OR(W820="Não se Aplica",W820=""),0,W820-V820),AVERAGE(X820-W820,W820-V820)),0),0)</f>
        <v>0</v>
      </c>
      <c r="AT820" s="45">
        <f>IF(AU820="S",IF(AND(Q820="1. Aceitou o programa",AB820="Realizada"),IFERROR(IF(AA820="",0,AA820-R820),0),0),0)</f>
        <v>0</v>
      </c>
      <c r="AU820" s="45" t="str">
        <f>_xlfn.XLOOKUP(U820,'Lista Suspensa'!$AA$20:$AA$23,'Lista Suspensa'!$AB$20:$AB$23,"N/A")</f>
        <v>S</v>
      </c>
    </row>
    <row r="821" spans="1:47" ht="12" customHeight="1" x14ac:dyDescent="0.3">
      <c r="A821" s="87" t="s">
        <v>47</v>
      </c>
      <c r="B821" s="88">
        <v>46104</v>
      </c>
      <c r="C821" s="89" t="s">
        <v>48</v>
      </c>
      <c r="D821" s="89" t="s">
        <v>49</v>
      </c>
      <c r="E821" s="189">
        <v>95290529</v>
      </c>
      <c r="F821" s="182" t="s">
        <v>2427</v>
      </c>
      <c r="G821" s="90">
        <v>27607044833</v>
      </c>
      <c r="H821" s="91">
        <v>29514</v>
      </c>
      <c r="I821" s="89"/>
      <c r="J821" s="89" t="s">
        <v>51</v>
      </c>
      <c r="K821" s="89" t="s">
        <v>52</v>
      </c>
      <c r="L821" s="89" t="s">
        <v>85</v>
      </c>
      <c r="M821" s="89" t="s">
        <v>2428</v>
      </c>
      <c r="N821" s="89" t="s">
        <v>137</v>
      </c>
      <c r="O821" s="92" t="s">
        <v>2429</v>
      </c>
      <c r="P821" s="93" t="s">
        <v>57</v>
      </c>
      <c r="Q821" s="110" t="s">
        <v>58</v>
      </c>
      <c r="R821" s="94">
        <v>46160</v>
      </c>
      <c r="S821" s="95"/>
      <c r="T821" s="95" t="s">
        <v>59</v>
      </c>
      <c r="U821" s="95" t="s">
        <v>60</v>
      </c>
      <c r="V821" s="91">
        <v>46157</v>
      </c>
      <c r="W821" s="91" t="s">
        <v>432</v>
      </c>
      <c r="X821" s="91" t="s">
        <v>432</v>
      </c>
      <c r="Y821" s="96"/>
      <c r="Z821" s="89" t="s">
        <v>62</v>
      </c>
      <c r="AA821" s="95"/>
      <c r="AB821" s="95" t="s">
        <v>63</v>
      </c>
      <c r="AC821" s="95" t="s">
        <v>63</v>
      </c>
      <c r="AD821" s="95" t="s">
        <v>63</v>
      </c>
      <c r="AE821" s="95" t="s">
        <v>63</v>
      </c>
      <c r="AF821" s="95" t="s">
        <v>63</v>
      </c>
      <c r="AG821" s="194" t="s">
        <v>2325</v>
      </c>
      <c r="AH821" s="95" t="s">
        <v>63</v>
      </c>
      <c r="AI821" s="97"/>
      <c r="AJ821" s="97" t="s">
        <v>65</v>
      </c>
      <c r="AK821" s="97" t="s">
        <v>66</v>
      </c>
      <c r="AL821" s="45" t="s">
        <v>67</v>
      </c>
      <c r="AM821" s="160" t="str">
        <f>MONTH(B821)&amp;"/"&amp;YEAR(B821)</f>
        <v>3/2026</v>
      </c>
      <c r="AN821" s="45">
        <f>WEEKNUM(B821)-WEEKNUM(EOMONTH(B821,-1)+1)+1</f>
        <v>4</v>
      </c>
      <c r="AO821" s="45" t="str">
        <f>MONTH(R821)&amp;"/"&amp;YEAR(R821)</f>
        <v>5/2026</v>
      </c>
      <c r="AP821" s="45">
        <f>WEEKNUM(R821)-WEEKNUM(EOMONTH(R821,-1)+1)+1</f>
        <v>4</v>
      </c>
      <c r="AQ821" s="45">
        <f>IF(AU821="S",IF(Q821="1. Aceitou o programa",R821-B821,0),0)</f>
        <v>56</v>
      </c>
      <c r="AR821" s="45">
        <f>IF(AU821="S",IF(AND(S821&lt;&gt;"",R821&lt;&gt;""),S821-R821,0),0)</f>
        <v>0</v>
      </c>
      <c r="AS821" s="45">
        <f>IF(AU821="S",IF(Q821="1. Aceitou o programa",IF(OR(X821="Não se Aplica",X821=""),IF(OR(W821="Não se Aplica",W821=""),0,W821-V821),AVERAGE(X821-W821,W821-V821)),0),0)</f>
        <v>0</v>
      </c>
      <c r="AT821" s="45">
        <f>IF(AU821="S",IF(AND(Q821="1. Aceitou o programa",AB821="Realizada"),IFERROR(IF(AA821="",0,AA821-R821),0),0),0)</f>
        <v>0</v>
      </c>
      <c r="AU821" s="45" t="str">
        <f>_xlfn.XLOOKUP(U821,'Lista Suspensa'!$AA$20:$AA$23,'Lista Suspensa'!$AB$20:$AB$23,"N/A")</f>
        <v>S</v>
      </c>
    </row>
    <row r="822" spans="1:47" ht="12" customHeight="1" x14ac:dyDescent="0.3">
      <c r="A822" s="87" t="s">
        <v>47</v>
      </c>
      <c r="B822" s="88">
        <v>46104</v>
      </c>
      <c r="C822" s="89" t="s">
        <v>48</v>
      </c>
      <c r="D822" s="89" t="s">
        <v>49</v>
      </c>
      <c r="E822" s="189">
        <v>95472697</v>
      </c>
      <c r="F822" s="182" t="s">
        <v>2430</v>
      </c>
      <c r="G822" s="90">
        <v>32419042883</v>
      </c>
      <c r="H822" s="91">
        <v>31168</v>
      </c>
      <c r="I822" s="89"/>
      <c r="J822" s="89" t="s">
        <v>51</v>
      </c>
      <c r="K822" s="89" t="s">
        <v>52</v>
      </c>
      <c r="L822" s="89" t="s">
        <v>53</v>
      </c>
      <c r="M822" s="89" t="s">
        <v>2431</v>
      </c>
      <c r="N822" s="89" t="s">
        <v>150</v>
      </c>
      <c r="O822" s="92" t="s">
        <v>2432</v>
      </c>
      <c r="P822" s="93" t="s">
        <v>57</v>
      </c>
      <c r="Q822" s="110" t="s">
        <v>58</v>
      </c>
      <c r="R822" s="94">
        <v>46160</v>
      </c>
      <c r="S822" s="95"/>
      <c r="T822" s="95" t="s">
        <v>59</v>
      </c>
      <c r="U822" s="95" t="s">
        <v>60</v>
      </c>
      <c r="V822" s="91">
        <v>46157</v>
      </c>
      <c r="W822" s="91" t="s">
        <v>432</v>
      </c>
      <c r="X822" s="91" t="s">
        <v>432</v>
      </c>
      <c r="Y822" s="96"/>
      <c r="Z822" s="89" t="s">
        <v>62</v>
      </c>
      <c r="AA822" s="95"/>
      <c r="AB822" s="95" t="s">
        <v>63</v>
      </c>
      <c r="AC822" s="95" t="s">
        <v>63</v>
      </c>
      <c r="AD822" s="95" t="s">
        <v>63</v>
      </c>
      <c r="AE822" s="95" t="s">
        <v>63</v>
      </c>
      <c r="AF822" s="95" t="s">
        <v>63</v>
      </c>
      <c r="AG822" s="194" t="s">
        <v>2229</v>
      </c>
      <c r="AH822" s="95" t="s">
        <v>63</v>
      </c>
      <c r="AI822" s="97"/>
      <c r="AJ822" s="97" t="s">
        <v>65</v>
      </c>
      <c r="AK822" s="97" t="s">
        <v>66</v>
      </c>
      <c r="AL822" s="45" t="s">
        <v>67</v>
      </c>
      <c r="AM822" s="160" t="str">
        <f>MONTH(B822)&amp;"/"&amp;YEAR(B822)</f>
        <v>3/2026</v>
      </c>
      <c r="AN822" s="45">
        <f>WEEKNUM(B822)-WEEKNUM(EOMONTH(B822,-1)+1)+1</f>
        <v>4</v>
      </c>
      <c r="AO822" s="45" t="str">
        <f>MONTH(R822)&amp;"/"&amp;YEAR(R822)</f>
        <v>5/2026</v>
      </c>
      <c r="AP822" s="45">
        <f>WEEKNUM(R822)-WEEKNUM(EOMONTH(R822,-1)+1)+1</f>
        <v>4</v>
      </c>
      <c r="AQ822" s="45">
        <f>IF(AU822="S",IF(Q822="1. Aceitou o programa",R822-B822,0),0)</f>
        <v>56</v>
      </c>
      <c r="AR822" s="45">
        <f>IF(AU822="S",IF(AND(S822&lt;&gt;"",R822&lt;&gt;""),S822-R822,0),0)</f>
        <v>0</v>
      </c>
      <c r="AS822" s="45">
        <f>IF(AU822="S",IF(Q822="1. Aceitou o programa",IF(OR(X822="Não se Aplica",X822=""),IF(OR(W822="Não se Aplica",W822=""),0,W822-V822),AVERAGE(X822-W822,W822-V822)),0),0)</f>
        <v>0</v>
      </c>
      <c r="AT822" s="45">
        <f>IF(AU822="S",IF(AND(Q822="1. Aceitou o programa",AB822="Realizada"),IFERROR(IF(AA822="",0,AA822-R822),0),0),0)</f>
        <v>0</v>
      </c>
      <c r="AU822" s="45" t="str">
        <f>_xlfn.XLOOKUP(U822,'Lista Suspensa'!$AA$20:$AA$23,'Lista Suspensa'!$AB$20:$AB$23,"N/A")</f>
        <v>S</v>
      </c>
    </row>
    <row r="823" spans="1:47" ht="12" customHeight="1" x14ac:dyDescent="0.3">
      <c r="A823" s="87" t="s">
        <v>47</v>
      </c>
      <c r="B823" s="88">
        <v>46104</v>
      </c>
      <c r="C823" s="89" t="s">
        <v>48</v>
      </c>
      <c r="D823" s="89" t="s">
        <v>49</v>
      </c>
      <c r="E823" s="189">
        <v>95974494</v>
      </c>
      <c r="F823" s="182" t="s">
        <v>2433</v>
      </c>
      <c r="G823" s="90">
        <v>40592152871</v>
      </c>
      <c r="H823" s="91">
        <v>31467</v>
      </c>
      <c r="I823" s="89"/>
      <c r="J823" s="89" t="s">
        <v>84</v>
      </c>
      <c r="K823" s="89" t="s">
        <v>52</v>
      </c>
      <c r="L823" s="89" t="s">
        <v>85</v>
      </c>
      <c r="M823" s="89" t="s">
        <v>2434</v>
      </c>
      <c r="N823" s="89" t="s">
        <v>150</v>
      </c>
      <c r="O823" s="92" t="s">
        <v>2435</v>
      </c>
      <c r="P823" s="93" t="s">
        <v>57</v>
      </c>
      <c r="Q823" s="110" t="s">
        <v>58</v>
      </c>
      <c r="R823" s="94">
        <v>46160</v>
      </c>
      <c r="S823" s="95"/>
      <c r="T823" s="95" t="s">
        <v>59</v>
      </c>
      <c r="U823" s="95" t="s">
        <v>60</v>
      </c>
      <c r="V823" s="91">
        <v>46157</v>
      </c>
      <c r="W823" s="91" t="s">
        <v>432</v>
      </c>
      <c r="X823" s="91" t="s">
        <v>432</v>
      </c>
      <c r="Y823" s="96"/>
      <c r="Z823" s="89" t="s">
        <v>62</v>
      </c>
      <c r="AA823" s="95"/>
      <c r="AB823" s="95" t="s">
        <v>63</v>
      </c>
      <c r="AC823" s="95" t="s">
        <v>63</v>
      </c>
      <c r="AD823" s="95" t="s">
        <v>63</v>
      </c>
      <c r="AE823" s="95" t="s">
        <v>63</v>
      </c>
      <c r="AF823" s="95" t="s">
        <v>63</v>
      </c>
      <c r="AG823" s="194" t="s">
        <v>2436</v>
      </c>
      <c r="AH823" s="95" t="s">
        <v>63</v>
      </c>
      <c r="AI823" s="97"/>
      <c r="AJ823" s="97" t="s">
        <v>65</v>
      </c>
      <c r="AK823" s="97" t="s">
        <v>66</v>
      </c>
      <c r="AL823" s="45" t="s">
        <v>67</v>
      </c>
      <c r="AM823" s="160" t="str">
        <f>MONTH(B823)&amp;"/"&amp;YEAR(B823)</f>
        <v>3/2026</v>
      </c>
      <c r="AN823" s="45">
        <f>WEEKNUM(B823)-WEEKNUM(EOMONTH(B823,-1)+1)+1</f>
        <v>4</v>
      </c>
      <c r="AO823" s="45" t="str">
        <f>MONTH(R823)&amp;"/"&amp;YEAR(R823)</f>
        <v>5/2026</v>
      </c>
      <c r="AP823" s="45">
        <f>WEEKNUM(R823)-WEEKNUM(EOMONTH(R823,-1)+1)+1</f>
        <v>4</v>
      </c>
      <c r="AQ823" s="45">
        <f>IF(AU823="S",IF(Q823="1. Aceitou o programa",R823-B823,0),0)</f>
        <v>56</v>
      </c>
      <c r="AR823" s="45">
        <f>IF(AU823="S",IF(AND(S823&lt;&gt;"",R823&lt;&gt;""),S823-R823,0),0)</f>
        <v>0</v>
      </c>
      <c r="AS823" s="45">
        <f>IF(AU823="S",IF(Q823="1. Aceitou o programa",IF(OR(X823="Não se Aplica",X823=""),IF(OR(W823="Não se Aplica",W823=""),0,W823-V823),AVERAGE(X823-W823,W823-V823)),0),0)</f>
        <v>0</v>
      </c>
      <c r="AT823" s="45">
        <f>IF(AU823="S",IF(AND(Q823="1. Aceitou o programa",AB823="Realizada"),IFERROR(IF(AA823="",0,AA823-R823),0),0),0)</f>
        <v>0</v>
      </c>
      <c r="AU823" s="45" t="str">
        <f>_xlfn.XLOOKUP(U823,'Lista Suspensa'!$AA$20:$AA$23,'Lista Suspensa'!$AB$20:$AB$23,"N/A")</f>
        <v>S</v>
      </c>
    </row>
    <row r="824" spans="1:47" ht="12" customHeight="1" x14ac:dyDescent="0.3">
      <c r="A824" s="87" t="s">
        <v>47</v>
      </c>
      <c r="B824" s="88">
        <v>46104</v>
      </c>
      <c r="C824" s="89" t="s">
        <v>48</v>
      </c>
      <c r="D824" s="89" t="s">
        <v>49</v>
      </c>
      <c r="E824" s="189">
        <v>92970015</v>
      </c>
      <c r="F824" s="182" t="s">
        <v>2437</v>
      </c>
      <c r="G824" s="90">
        <v>6538463800</v>
      </c>
      <c r="H824" s="91">
        <v>22204</v>
      </c>
      <c r="I824" s="89"/>
      <c r="J824" s="89" t="s">
        <v>51</v>
      </c>
      <c r="K824" s="89" t="s">
        <v>52</v>
      </c>
      <c r="L824" s="89" t="s">
        <v>85</v>
      </c>
      <c r="M824" s="89" t="s">
        <v>2438</v>
      </c>
      <c r="N824" s="89" t="s">
        <v>229</v>
      </c>
      <c r="O824" s="92" t="s">
        <v>2439</v>
      </c>
      <c r="P824" s="93" t="s">
        <v>57</v>
      </c>
      <c r="Q824" s="110" t="s">
        <v>58</v>
      </c>
      <c r="R824" s="94">
        <v>46160</v>
      </c>
      <c r="S824" s="95"/>
      <c r="T824" s="95" t="s">
        <v>59</v>
      </c>
      <c r="U824" s="95" t="s">
        <v>60</v>
      </c>
      <c r="V824" s="91">
        <v>46157</v>
      </c>
      <c r="W824" s="91" t="s">
        <v>432</v>
      </c>
      <c r="X824" s="91" t="s">
        <v>432</v>
      </c>
      <c r="Y824" s="96"/>
      <c r="Z824" s="89" t="s">
        <v>62</v>
      </c>
      <c r="AA824" s="95"/>
      <c r="AB824" s="95" t="s">
        <v>63</v>
      </c>
      <c r="AC824" s="95" t="s">
        <v>63</v>
      </c>
      <c r="AD824" s="95" t="s">
        <v>63</v>
      </c>
      <c r="AE824" s="95" t="s">
        <v>63</v>
      </c>
      <c r="AF824" s="95" t="s">
        <v>63</v>
      </c>
      <c r="AG824" s="194" t="s">
        <v>2406</v>
      </c>
      <c r="AH824" s="95" t="s">
        <v>63</v>
      </c>
      <c r="AI824" s="97"/>
      <c r="AJ824" s="97" t="s">
        <v>65</v>
      </c>
      <c r="AK824" s="97" t="s">
        <v>66</v>
      </c>
      <c r="AL824" s="45" t="s">
        <v>67</v>
      </c>
      <c r="AM824" s="160" t="str">
        <f>MONTH(B824)&amp;"/"&amp;YEAR(B824)</f>
        <v>3/2026</v>
      </c>
      <c r="AN824" s="45">
        <f>WEEKNUM(B824)-WEEKNUM(EOMONTH(B824,-1)+1)+1</f>
        <v>4</v>
      </c>
      <c r="AO824" s="45" t="str">
        <f>MONTH(R824)&amp;"/"&amp;YEAR(R824)</f>
        <v>5/2026</v>
      </c>
      <c r="AP824" s="45">
        <f>WEEKNUM(R824)-WEEKNUM(EOMONTH(R824,-1)+1)+1</f>
        <v>4</v>
      </c>
      <c r="AQ824" s="45">
        <f>IF(AU824="S",IF(Q824="1. Aceitou o programa",R824-B824,0),0)</f>
        <v>56</v>
      </c>
      <c r="AR824" s="45">
        <f>IF(AU824="S",IF(AND(S824&lt;&gt;"",R824&lt;&gt;""),S824-R824,0),0)</f>
        <v>0</v>
      </c>
      <c r="AS824" s="45">
        <f>IF(AU824="S",IF(Q824="1. Aceitou o programa",IF(OR(X824="Não se Aplica",X824=""),IF(OR(W824="Não se Aplica",W824=""),0,W824-V824),AVERAGE(X824-W824,W824-V824)),0),0)</f>
        <v>0</v>
      </c>
      <c r="AT824" s="45">
        <f>IF(AU824="S",IF(AND(Q824="1. Aceitou o programa",AB824="Realizada"),IFERROR(IF(AA824="",0,AA824-R824),0),0),0)</f>
        <v>0</v>
      </c>
      <c r="AU824" s="45" t="str">
        <f>_xlfn.XLOOKUP(U824,'Lista Suspensa'!$AA$20:$AA$23,'Lista Suspensa'!$AB$20:$AB$23,"N/A")</f>
        <v>S</v>
      </c>
    </row>
    <row r="825" spans="1:47" ht="12" customHeight="1" x14ac:dyDescent="0.3">
      <c r="A825" s="87" t="s">
        <v>47</v>
      </c>
      <c r="B825" s="88">
        <v>46104</v>
      </c>
      <c r="C825" s="89" t="s">
        <v>48</v>
      </c>
      <c r="D825" s="89" t="s">
        <v>49</v>
      </c>
      <c r="E825" s="189">
        <v>82948817</v>
      </c>
      <c r="F825" s="182" t="s">
        <v>2440</v>
      </c>
      <c r="G825" s="90">
        <v>9371740760</v>
      </c>
      <c r="H825" s="91">
        <v>30355</v>
      </c>
      <c r="I825" s="89"/>
      <c r="J825" s="89" t="s">
        <v>84</v>
      </c>
      <c r="K825" s="89" t="s">
        <v>52</v>
      </c>
      <c r="L825" s="89" t="s">
        <v>85</v>
      </c>
      <c r="M825" s="89" t="s">
        <v>513</v>
      </c>
      <c r="N825" s="89" t="s">
        <v>137</v>
      </c>
      <c r="O825" s="92" t="s">
        <v>2441</v>
      </c>
      <c r="P825" s="93" t="s">
        <v>57</v>
      </c>
      <c r="Q825" s="110" t="s">
        <v>58</v>
      </c>
      <c r="R825" s="94">
        <v>46160</v>
      </c>
      <c r="S825" s="95"/>
      <c r="T825" s="95" t="s">
        <v>59</v>
      </c>
      <c r="U825" s="95" t="s">
        <v>60</v>
      </c>
      <c r="V825" s="91">
        <v>46157</v>
      </c>
      <c r="W825" s="91" t="s">
        <v>432</v>
      </c>
      <c r="X825" s="91" t="s">
        <v>432</v>
      </c>
      <c r="Y825" s="96"/>
      <c r="Z825" s="89" t="s">
        <v>62</v>
      </c>
      <c r="AA825" s="95"/>
      <c r="AB825" s="95" t="s">
        <v>63</v>
      </c>
      <c r="AC825" s="95" t="s">
        <v>63</v>
      </c>
      <c r="AD825" s="95" t="s">
        <v>63</v>
      </c>
      <c r="AE825" s="95" t="s">
        <v>63</v>
      </c>
      <c r="AF825" s="95" t="s">
        <v>63</v>
      </c>
      <c r="AG825" s="194" t="s">
        <v>390</v>
      </c>
      <c r="AH825" s="95" t="s">
        <v>63</v>
      </c>
      <c r="AI825" s="97"/>
      <c r="AJ825" s="97" t="s">
        <v>65</v>
      </c>
      <c r="AK825" s="97" t="s">
        <v>66</v>
      </c>
      <c r="AL825" s="45" t="s">
        <v>67</v>
      </c>
      <c r="AM825" s="160" t="str">
        <f>MONTH(B825)&amp;"/"&amp;YEAR(B825)</f>
        <v>3/2026</v>
      </c>
      <c r="AN825" s="45">
        <f>WEEKNUM(B825)-WEEKNUM(EOMONTH(B825,-1)+1)+1</f>
        <v>4</v>
      </c>
      <c r="AO825" s="45" t="str">
        <f>MONTH(R825)&amp;"/"&amp;YEAR(R825)</f>
        <v>5/2026</v>
      </c>
      <c r="AP825" s="45">
        <f>WEEKNUM(R825)-WEEKNUM(EOMONTH(R825,-1)+1)+1</f>
        <v>4</v>
      </c>
      <c r="AQ825" s="45">
        <f>IF(AU825="S",IF(Q825="1. Aceitou o programa",R825-B825,0),0)</f>
        <v>56</v>
      </c>
      <c r="AR825" s="45">
        <f>IF(AU825="S",IF(AND(S825&lt;&gt;"",R825&lt;&gt;""),S825-R825,0),0)</f>
        <v>0</v>
      </c>
      <c r="AS825" s="45">
        <f>IF(AU825="S",IF(Q825="1. Aceitou o programa",IF(OR(X825="Não se Aplica",X825=""),IF(OR(W825="Não se Aplica",W825=""),0,W825-V825),AVERAGE(X825-W825,W825-V825)),0),0)</f>
        <v>0</v>
      </c>
      <c r="AT825" s="45">
        <f>IF(AU825="S",IF(AND(Q825="1. Aceitou o programa",AB825="Realizada"),IFERROR(IF(AA825="",0,AA825-R825),0),0),0)</f>
        <v>0</v>
      </c>
      <c r="AU825" s="45" t="str">
        <f>_xlfn.XLOOKUP(U825,'Lista Suspensa'!$AA$20:$AA$23,'Lista Suspensa'!$AB$20:$AB$23,"N/A")</f>
        <v>S</v>
      </c>
    </row>
    <row r="826" spans="1:47" ht="12" customHeight="1" x14ac:dyDescent="0.3">
      <c r="A826" s="87" t="s">
        <v>47</v>
      </c>
      <c r="B826" s="88">
        <v>46104</v>
      </c>
      <c r="C826" s="89" t="s">
        <v>48</v>
      </c>
      <c r="D826" s="89" t="s">
        <v>49</v>
      </c>
      <c r="E826" s="189">
        <v>81549098</v>
      </c>
      <c r="F826" s="182" t="s">
        <v>2442</v>
      </c>
      <c r="G826" s="90">
        <v>51515440710</v>
      </c>
      <c r="H826" s="91">
        <v>21084</v>
      </c>
      <c r="I826" s="89"/>
      <c r="J826" s="89" t="s">
        <v>51</v>
      </c>
      <c r="K826" s="89" t="s">
        <v>76</v>
      </c>
      <c r="L826" s="89" t="s">
        <v>77</v>
      </c>
      <c r="M826" s="89" t="s">
        <v>2443</v>
      </c>
      <c r="N826" s="89" t="s">
        <v>137</v>
      </c>
      <c r="O826" s="92" t="s">
        <v>2444</v>
      </c>
      <c r="P826" s="93" t="s">
        <v>57</v>
      </c>
      <c r="Q826" s="110" t="s">
        <v>58</v>
      </c>
      <c r="R826" s="94">
        <v>46160</v>
      </c>
      <c r="S826" s="95"/>
      <c r="T826" s="95" t="s">
        <v>59</v>
      </c>
      <c r="U826" s="95" t="s">
        <v>60</v>
      </c>
      <c r="V826" s="91">
        <v>46157</v>
      </c>
      <c r="W826" s="91" t="s">
        <v>432</v>
      </c>
      <c r="X826" s="91" t="s">
        <v>432</v>
      </c>
      <c r="Y826" s="96"/>
      <c r="Z826" s="89" t="s">
        <v>62</v>
      </c>
      <c r="AA826" s="95"/>
      <c r="AB826" s="95" t="s">
        <v>63</v>
      </c>
      <c r="AC826" s="95" t="s">
        <v>63</v>
      </c>
      <c r="AD826" s="95" t="s">
        <v>63</v>
      </c>
      <c r="AE826" s="95" t="s">
        <v>63</v>
      </c>
      <c r="AF826" s="95" t="s">
        <v>63</v>
      </c>
      <c r="AG826" s="194" t="s">
        <v>104</v>
      </c>
      <c r="AH826" s="95" t="s">
        <v>63</v>
      </c>
      <c r="AI826" s="97"/>
      <c r="AJ826" s="97" t="s">
        <v>65</v>
      </c>
      <c r="AK826" s="97" t="s">
        <v>66</v>
      </c>
      <c r="AL826" s="45" t="s">
        <v>67</v>
      </c>
      <c r="AM826" s="160" t="str">
        <f>MONTH(B826)&amp;"/"&amp;YEAR(B826)</f>
        <v>3/2026</v>
      </c>
      <c r="AN826" s="45">
        <f>WEEKNUM(B826)-WEEKNUM(EOMONTH(B826,-1)+1)+1</f>
        <v>4</v>
      </c>
      <c r="AO826" s="45" t="str">
        <f>MONTH(R826)&amp;"/"&amp;YEAR(R826)</f>
        <v>5/2026</v>
      </c>
      <c r="AP826" s="45">
        <f>WEEKNUM(R826)-WEEKNUM(EOMONTH(R826,-1)+1)+1</f>
        <v>4</v>
      </c>
      <c r="AQ826" s="45">
        <f>IF(AU826="S",IF(Q826="1. Aceitou o programa",R826-B826,0),0)</f>
        <v>56</v>
      </c>
      <c r="AR826" s="45">
        <f>IF(AU826="S",IF(AND(S826&lt;&gt;"",R826&lt;&gt;""),S826-R826,0),0)</f>
        <v>0</v>
      </c>
      <c r="AS826" s="45">
        <f>IF(AU826="S",IF(Q826="1. Aceitou o programa",IF(OR(X826="Não se Aplica",X826=""),IF(OR(W826="Não se Aplica",W826=""),0,W826-V826),AVERAGE(X826-W826,W826-V826)),0),0)</f>
        <v>0</v>
      </c>
      <c r="AT826" s="45">
        <f>IF(AU826="S",IF(AND(Q826="1. Aceitou o programa",AB826="Realizada"),IFERROR(IF(AA826="",0,AA826-R826),0),0),0)</f>
        <v>0</v>
      </c>
      <c r="AU826" s="45" t="str">
        <f>_xlfn.XLOOKUP(U826,'Lista Suspensa'!$AA$20:$AA$23,'Lista Suspensa'!$AB$20:$AB$23,"N/A")</f>
        <v>S</v>
      </c>
    </row>
    <row r="827" spans="1:47" ht="12" customHeight="1" x14ac:dyDescent="0.3">
      <c r="A827" s="87" t="s">
        <v>47</v>
      </c>
      <c r="B827" s="88">
        <v>46104</v>
      </c>
      <c r="C827" s="89" t="s">
        <v>48</v>
      </c>
      <c r="D827" s="89" t="s">
        <v>49</v>
      </c>
      <c r="E827" s="189">
        <v>86216657</v>
      </c>
      <c r="F827" s="182" t="s">
        <v>2445</v>
      </c>
      <c r="G827" s="90">
        <v>86608770715</v>
      </c>
      <c r="H827" s="91">
        <v>23983</v>
      </c>
      <c r="I827" s="89"/>
      <c r="J827" s="89" t="s">
        <v>84</v>
      </c>
      <c r="K827" s="89" t="s">
        <v>76</v>
      </c>
      <c r="L827" s="89" t="s">
        <v>95</v>
      </c>
      <c r="M827" s="89" t="s">
        <v>222</v>
      </c>
      <c r="N827" s="89" t="s">
        <v>344</v>
      </c>
      <c r="O827" s="92" t="s">
        <v>2446</v>
      </c>
      <c r="P827" s="93" t="s">
        <v>57</v>
      </c>
      <c r="Q827" s="110" t="s">
        <v>58</v>
      </c>
      <c r="R827" s="94">
        <v>46160</v>
      </c>
      <c r="S827" s="95"/>
      <c r="T827" s="95" t="s">
        <v>59</v>
      </c>
      <c r="U827" s="95" t="s">
        <v>60</v>
      </c>
      <c r="V827" s="91">
        <v>46157</v>
      </c>
      <c r="W827" s="91" t="s">
        <v>432</v>
      </c>
      <c r="X827" s="91" t="s">
        <v>432</v>
      </c>
      <c r="Y827" s="96"/>
      <c r="Z827" s="89" t="s">
        <v>62</v>
      </c>
      <c r="AA827" s="95"/>
      <c r="AB827" s="95" t="s">
        <v>63</v>
      </c>
      <c r="AC827" s="95" t="s">
        <v>63</v>
      </c>
      <c r="AD827" s="95" t="s">
        <v>63</v>
      </c>
      <c r="AE827" s="95" t="s">
        <v>63</v>
      </c>
      <c r="AF827" s="95" t="s">
        <v>63</v>
      </c>
      <c r="AG827" s="194" t="s">
        <v>420</v>
      </c>
      <c r="AH827" s="95" t="s">
        <v>63</v>
      </c>
      <c r="AI827" s="97"/>
      <c r="AJ827" s="97" t="s">
        <v>65</v>
      </c>
      <c r="AK827" s="97" t="s">
        <v>66</v>
      </c>
      <c r="AL827" s="45" t="s">
        <v>67</v>
      </c>
      <c r="AM827" s="160" t="str">
        <f>MONTH(B827)&amp;"/"&amp;YEAR(B827)</f>
        <v>3/2026</v>
      </c>
      <c r="AN827" s="45">
        <f>WEEKNUM(B827)-WEEKNUM(EOMONTH(B827,-1)+1)+1</f>
        <v>4</v>
      </c>
      <c r="AO827" s="45" t="str">
        <f>MONTH(R827)&amp;"/"&amp;YEAR(R827)</f>
        <v>5/2026</v>
      </c>
      <c r="AP827" s="45">
        <f>WEEKNUM(R827)-WEEKNUM(EOMONTH(R827,-1)+1)+1</f>
        <v>4</v>
      </c>
      <c r="AQ827" s="45">
        <f>IF(AU827="S",IF(Q827="1. Aceitou o programa",R827-B827,0),0)</f>
        <v>56</v>
      </c>
      <c r="AR827" s="45">
        <f>IF(AU827="S",IF(AND(S827&lt;&gt;"",R827&lt;&gt;""),S827-R827,0),0)</f>
        <v>0</v>
      </c>
      <c r="AS827" s="45">
        <f>IF(AU827="S",IF(Q827="1. Aceitou o programa",IF(OR(X827="Não se Aplica",X827=""),IF(OR(W827="Não se Aplica",W827=""),0,W827-V827),AVERAGE(X827-W827,W827-V827)),0),0)</f>
        <v>0</v>
      </c>
      <c r="AT827" s="45">
        <f>IF(AU827="S",IF(AND(Q827="1. Aceitou o programa",AB827="Realizada"),IFERROR(IF(AA827="",0,AA827-R827),0),0),0)</f>
        <v>0</v>
      </c>
      <c r="AU827" s="45" t="str">
        <f>_xlfn.XLOOKUP(U827,'Lista Suspensa'!$AA$20:$AA$23,'Lista Suspensa'!$AB$20:$AB$23,"N/A")</f>
        <v>S</v>
      </c>
    </row>
    <row r="828" spans="1:47" ht="12" customHeight="1" x14ac:dyDescent="0.3">
      <c r="A828" s="87" t="s">
        <v>47</v>
      </c>
      <c r="B828" s="88">
        <v>46104</v>
      </c>
      <c r="C828" s="89" t="s">
        <v>48</v>
      </c>
      <c r="D828" s="89" t="s">
        <v>49</v>
      </c>
      <c r="E828" s="189">
        <v>88998645</v>
      </c>
      <c r="F828" s="182" t="s">
        <v>2447</v>
      </c>
      <c r="G828" s="90">
        <v>33983197850</v>
      </c>
      <c r="H828" s="91">
        <v>30820</v>
      </c>
      <c r="I828" s="89"/>
      <c r="J828" s="89" t="s">
        <v>84</v>
      </c>
      <c r="K828" s="89" t="s">
        <v>52</v>
      </c>
      <c r="L828" s="89" t="s">
        <v>85</v>
      </c>
      <c r="M828" s="89" t="s">
        <v>2448</v>
      </c>
      <c r="N828" s="89" t="s">
        <v>150</v>
      </c>
      <c r="O828" s="92" t="s">
        <v>2449</v>
      </c>
      <c r="P828" s="93" t="s">
        <v>57</v>
      </c>
      <c r="Q828" s="110" t="s">
        <v>58</v>
      </c>
      <c r="R828" s="94">
        <v>46160</v>
      </c>
      <c r="S828" s="95"/>
      <c r="T828" s="95" t="s">
        <v>59</v>
      </c>
      <c r="U828" s="95" t="s">
        <v>60</v>
      </c>
      <c r="V828" s="91">
        <v>46157</v>
      </c>
      <c r="W828" s="91" t="s">
        <v>432</v>
      </c>
      <c r="X828" s="91" t="s">
        <v>432</v>
      </c>
      <c r="Y828" s="96"/>
      <c r="Z828" s="89" t="s">
        <v>62</v>
      </c>
      <c r="AA828" s="95"/>
      <c r="AB828" s="95" t="s">
        <v>63</v>
      </c>
      <c r="AC828" s="95" t="s">
        <v>63</v>
      </c>
      <c r="AD828" s="95" t="s">
        <v>63</v>
      </c>
      <c r="AE828" s="95" t="s">
        <v>63</v>
      </c>
      <c r="AF828" s="95" t="s">
        <v>63</v>
      </c>
      <c r="AG828" s="194" t="s">
        <v>386</v>
      </c>
      <c r="AH828" s="95" t="s">
        <v>63</v>
      </c>
      <c r="AI828" s="97"/>
      <c r="AJ828" s="97" t="s">
        <v>65</v>
      </c>
      <c r="AK828" s="97" t="s">
        <v>66</v>
      </c>
      <c r="AL828" s="45" t="s">
        <v>67</v>
      </c>
      <c r="AM828" s="160" t="str">
        <f>MONTH(B828)&amp;"/"&amp;YEAR(B828)</f>
        <v>3/2026</v>
      </c>
      <c r="AN828" s="45">
        <f>WEEKNUM(B828)-WEEKNUM(EOMONTH(B828,-1)+1)+1</f>
        <v>4</v>
      </c>
      <c r="AO828" s="45" t="str">
        <f>MONTH(R828)&amp;"/"&amp;YEAR(R828)</f>
        <v>5/2026</v>
      </c>
      <c r="AP828" s="45">
        <f>WEEKNUM(R828)-WEEKNUM(EOMONTH(R828,-1)+1)+1</f>
        <v>4</v>
      </c>
      <c r="AQ828" s="45">
        <f>IF(AU828="S",IF(Q828="1. Aceitou o programa",R828-B828,0),0)</f>
        <v>56</v>
      </c>
      <c r="AR828" s="45">
        <f>IF(AU828="S",IF(AND(S828&lt;&gt;"",R828&lt;&gt;""),S828-R828,0),0)</f>
        <v>0</v>
      </c>
      <c r="AS828" s="45">
        <f>IF(AU828="S",IF(Q828="1. Aceitou o programa",IF(OR(X828="Não se Aplica",X828=""),IF(OR(W828="Não se Aplica",W828=""),0,W828-V828),AVERAGE(X828-W828,W828-V828)),0),0)</f>
        <v>0</v>
      </c>
      <c r="AT828" s="45">
        <f>IF(AU828="S",IF(AND(Q828="1. Aceitou o programa",AB828="Realizada"),IFERROR(IF(AA828="",0,AA828-R828),0),0),0)</f>
        <v>0</v>
      </c>
      <c r="AU828" s="45" t="str">
        <f>_xlfn.XLOOKUP(U828,'Lista Suspensa'!$AA$20:$AA$23,'Lista Suspensa'!$AB$20:$AB$23,"N/A")</f>
        <v>S</v>
      </c>
    </row>
    <row r="829" spans="1:47" ht="12" customHeight="1" x14ac:dyDescent="0.3">
      <c r="A829" s="87" t="s">
        <v>47</v>
      </c>
      <c r="B829" s="88">
        <v>46104</v>
      </c>
      <c r="C829" s="89" t="s">
        <v>48</v>
      </c>
      <c r="D829" s="89" t="s">
        <v>49</v>
      </c>
      <c r="E829" s="189">
        <v>82833766</v>
      </c>
      <c r="F829" s="182" t="s">
        <v>2450</v>
      </c>
      <c r="G829" s="90">
        <v>11313359882</v>
      </c>
      <c r="H829" s="91">
        <v>25112</v>
      </c>
      <c r="I829" s="89"/>
      <c r="J829" s="89" t="s">
        <v>51</v>
      </c>
      <c r="K829" s="89" t="s">
        <v>52</v>
      </c>
      <c r="L829" s="89" t="s">
        <v>85</v>
      </c>
      <c r="M829" s="89" t="s">
        <v>1586</v>
      </c>
      <c r="N829" s="89" t="s">
        <v>449</v>
      </c>
      <c r="O829" s="92" t="s">
        <v>2451</v>
      </c>
      <c r="P829" s="93" t="s">
        <v>57</v>
      </c>
      <c r="Q829" s="110" t="s">
        <v>58</v>
      </c>
      <c r="R829" s="94">
        <v>46160</v>
      </c>
      <c r="S829" s="95"/>
      <c r="T829" s="95" t="s">
        <v>59</v>
      </c>
      <c r="U829" s="95" t="s">
        <v>60</v>
      </c>
      <c r="V829" s="91">
        <v>46157</v>
      </c>
      <c r="W829" s="91" t="s">
        <v>432</v>
      </c>
      <c r="X829" s="91" t="s">
        <v>432</v>
      </c>
      <c r="Y829" s="96"/>
      <c r="Z829" s="89" t="s">
        <v>62</v>
      </c>
      <c r="AA829" s="95"/>
      <c r="AB829" s="95" t="s">
        <v>63</v>
      </c>
      <c r="AC829" s="95" t="s">
        <v>63</v>
      </c>
      <c r="AD829" s="95" t="s">
        <v>63</v>
      </c>
      <c r="AE829" s="95" t="s">
        <v>63</v>
      </c>
      <c r="AF829" s="95" t="s">
        <v>63</v>
      </c>
      <c r="AG829" s="194" t="s">
        <v>2296</v>
      </c>
      <c r="AH829" s="95" t="s">
        <v>63</v>
      </c>
      <c r="AI829" s="97"/>
      <c r="AJ829" s="97" t="s">
        <v>65</v>
      </c>
      <c r="AK829" s="97" t="s">
        <v>66</v>
      </c>
      <c r="AL829" s="45" t="s">
        <v>67</v>
      </c>
      <c r="AM829" s="160" t="str">
        <f>MONTH(B829)&amp;"/"&amp;YEAR(B829)</f>
        <v>3/2026</v>
      </c>
      <c r="AN829" s="45">
        <f>WEEKNUM(B829)-WEEKNUM(EOMONTH(B829,-1)+1)+1</f>
        <v>4</v>
      </c>
      <c r="AO829" s="45" t="str">
        <f>MONTH(R829)&amp;"/"&amp;YEAR(R829)</f>
        <v>5/2026</v>
      </c>
      <c r="AP829" s="45">
        <f>WEEKNUM(R829)-WEEKNUM(EOMONTH(R829,-1)+1)+1</f>
        <v>4</v>
      </c>
      <c r="AQ829" s="45">
        <f>IF(AU829="S",IF(Q829="1. Aceitou o programa",R829-B829,0),0)</f>
        <v>56</v>
      </c>
      <c r="AR829" s="45">
        <f>IF(AU829="S",IF(AND(S829&lt;&gt;"",R829&lt;&gt;""),S829-R829,0),0)</f>
        <v>0</v>
      </c>
      <c r="AS829" s="45">
        <f>IF(AU829="S",IF(Q829="1. Aceitou o programa",IF(OR(X829="Não se Aplica",X829=""),IF(OR(W829="Não se Aplica",W829=""),0,W829-V829),AVERAGE(X829-W829,W829-V829)),0),0)</f>
        <v>0</v>
      </c>
      <c r="AT829" s="45">
        <f>IF(AU829="S",IF(AND(Q829="1. Aceitou o programa",AB829="Realizada"),IFERROR(IF(AA829="",0,AA829-R829),0),0),0)</f>
        <v>0</v>
      </c>
      <c r="AU829" s="45" t="str">
        <f>_xlfn.XLOOKUP(U829,'Lista Suspensa'!$AA$20:$AA$23,'Lista Suspensa'!$AB$20:$AB$23,"N/A")</f>
        <v>S</v>
      </c>
    </row>
    <row r="830" spans="1:47" ht="12" customHeight="1" x14ac:dyDescent="0.3">
      <c r="A830" s="87" t="s">
        <v>47</v>
      </c>
      <c r="B830" s="88">
        <v>46104</v>
      </c>
      <c r="C830" s="89" t="s">
        <v>48</v>
      </c>
      <c r="D830" s="89" t="s">
        <v>49</v>
      </c>
      <c r="E830" s="189">
        <v>94130943</v>
      </c>
      <c r="F830" s="182" t="s">
        <v>2452</v>
      </c>
      <c r="G830" s="90">
        <v>19351203875</v>
      </c>
      <c r="H830" s="91">
        <v>27789</v>
      </c>
      <c r="I830" s="89"/>
      <c r="J830" s="89" t="s">
        <v>84</v>
      </c>
      <c r="K830" s="89" t="s">
        <v>52</v>
      </c>
      <c r="L830" s="89" t="s">
        <v>85</v>
      </c>
      <c r="M830" s="89" t="s">
        <v>2453</v>
      </c>
      <c r="N830" s="89" t="s">
        <v>137</v>
      </c>
      <c r="O830" s="92" t="s">
        <v>2454</v>
      </c>
      <c r="P830" s="93" t="s">
        <v>57</v>
      </c>
      <c r="Q830" s="110" t="s">
        <v>58</v>
      </c>
      <c r="R830" s="94">
        <v>46160</v>
      </c>
      <c r="S830" s="95"/>
      <c r="T830" s="95" t="s">
        <v>59</v>
      </c>
      <c r="U830" s="95" t="s">
        <v>60</v>
      </c>
      <c r="V830" s="91">
        <v>46157</v>
      </c>
      <c r="W830" s="91" t="s">
        <v>432</v>
      </c>
      <c r="X830" s="91" t="s">
        <v>432</v>
      </c>
      <c r="Y830" s="96"/>
      <c r="Z830" s="89" t="s">
        <v>62</v>
      </c>
      <c r="AA830" s="95"/>
      <c r="AB830" s="95" t="s">
        <v>63</v>
      </c>
      <c r="AC830" s="95" t="s">
        <v>63</v>
      </c>
      <c r="AD830" s="95" t="s">
        <v>63</v>
      </c>
      <c r="AE830" s="95" t="s">
        <v>63</v>
      </c>
      <c r="AF830" s="95" t="s">
        <v>63</v>
      </c>
      <c r="AG830" s="194" t="s">
        <v>2406</v>
      </c>
      <c r="AH830" s="95" t="s">
        <v>63</v>
      </c>
      <c r="AI830" s="97"/>
      <c r="AJ830" s="97" t="s">
        <v>65</v>
      </c>
      <c r="AK830" s="97" t="s">
        <v>66</v>
      </c>
      <c r="AL830" s="45" t="s">
        <v>67</v>
      </c>
      <c r="AM830" s="160" t="str">
        <f>MONTH(B830)&amp;"/"&amp;YEAR(B830)</f>
        <v>3/2026</v>
      </c>
      <c r="AN830" s="45">
        <f>WEEKNUM(B830)-WEEKNUM(EOMONTH(B830,-1)+1)+1</f>
        <v>4</v>
      </c>
      <c r="AO830" s="45" t="str">
        <f>MONTH(R830)&amp;"/"&amp;YEAR(R830)</f>
        <v>5/2026</v>
      </c>
      <c r="AP830" s="45">
        <f>WEEKNUM(R830)-WEEKNUM(EOMONTH(R830,-1)+1)+1</f>
        <v>4</v>
      </c>
      <c r="AQ830" s="45">
        <f>IF(AU830="S",IF(Q830="1. Aceitou o programa",R830-B830,0),0)</f>
        <v>56</v>
      </c>
      <c r="AR830" s="45">
        <f>IF(AU830="S",IF(AND(S830&lt;&gt;"",R830&lt;&gt;""),S830-R830,0),0)</f>
        <v>0</v>
      </c>
      <c r="AS830" s="45">
        <f>IF(AU830="S",IF(Q830="1. Aceitou o programa",IF(OR(X830="Não se Aplica",X830=""),IF(OR(W830="Não se Aplica",W830=""),0,W830-V830),AVERAGE(X830-W830,W830-V830)),0),0)</f>
        <v>0</v>
      </c>
      <c r="AT830" s="45">
        <f>IF(AU830="S",IF(AND(Q830="1. Aceitou o programa",AB830="Realizada"),IFERROR(IF(AA830="",0,AA830-R830),0),0),0)</f>
        <v>0</v>
      </c>
      <c r="AU830" s="45" t="str">
        <f>_xlfn.XLOOKUP(U830,'Lista Suspensa'!$AA$20:$AA$23,'Lista Suspensa'!$AB$20:$AB$23,"N/A")</f>
        <v>S</v>
      </c>
    </row>
    <row r="831" spans="1:47" ht="12" customHeight="1" x14ac:dyDescent="0.3">
      <c r="A831" s="87" t="s">
        <v>47</v>
      </c>
      <c r="B831" s="88">
        <v>46104</v>
      </c>
      <c r="C831" s="89" t="s">
        <v>48</v>
      </c>
      <c r="D831" s="89" t="s">
        <v>49</v>
      </c>
      <c r="E831" s="189">
        <v>93625547</v>
      </c>
      <c r="F831" s="182" t="s">
        <v>2455</v>
      </c>
      <c r="G831" s="90">
        <v>3331977713</v>
      </c>
      <c r="H831" s="91">
        <v>27117</v>
      </c>
      <c r="I831" s="89"/>
      <c r="J831" s="89" t="s">
        <v>51</v>
      </c>
      <c r="K831" s="89" t="s">
        <v>76</v>
      </c>
      <c r="L831" s="89" t="s">
        <v>95</v>
      </c>
      <c r="M831" s="89" t="s">
        <v>2456</v>
      </c>
      <c r="N831" s="89" t="s">
        <v>331</v>
      </c>
      <c r="O831" s="92" t="s">
        <v>2457</v>
      </c>
      <c r="P831" s="93" t="s">
        <v>57</v>
      </c>
      <c r="Q831" s="110" t="s">
        <v>58</v>
      </c>
      <c r="R831" s="94">
        <v>46160</v>
      </c>
      <c r="S831" s="95"/>
      <c r="T831" s="95" t="s">
        <v>59</v>
      </c>
      <c r="U831" s="95" t="s">
        <v>60</v>
      </c>
      <c r="V831" s="91">
        <v>46157</v>
      </c>
      <c r="W831" s="91" t="s">
        <v>432</v>
      </c>
      <c r="X831" s="91" t="s">
        <v>432</v>
      </c>
      <c r="Y831" s="96"/>
      <c r="Z831" s="89" t="s">
        <v>62</v>
      </c>
      <c r="AA831" s="95"/>
      <c r="AB831" s="95" t="s">
        <v>63</v>
      </c>
      <c r="AC831" s="95" t="s">
        <v>63</v>
      </c>
      <c r="AD831" s="95" t="s">
        <v>63</v>
      </c>
      <c r="AE831" s="95" t="s">
        <v>63</v>
      </c>
      <c r="AF831" s="95" t="s">
        <v>63</v>
      </c>
      <c r="AG831" s="194" t="s">
        <v>108</v>
      </c>
      <c r="AH831" s="95" t="s">
        <v>63</v>
      </c>
      <c r="AI831" s="97"/>
      <c r="AJ831" s="97" t="s">
        <v>65</v>
      </c>
      <c r="AK831" s="97" t="s">
        <v>66</v>
      </c>
      <c r="AL831" s="45" t="s">
        <v>67</v>
      </c>
      <c r="AM831" s="160" t="str">
        <f>MONTH(B831)&amp;"/"&amp;YEAR(B831)</f>
        <v>3/2026</v>
      </c>
      <c r="AN831" s="45">
        <f>WEEKNUM(B831)-WEEKNUM(EOMONTH(B831,-1)+1)+1</f>
        <v>4</v>
      </c>
      <c r="AO831" s="45" t="str">
        <f>MONTH(R831)&amp;"/"&amp;YEAR(R831)</f>
        <v>5/2026</v>
      </c>
      <c r="AP831" s="45">
        <f>WEEKNUM(R831)-WEEKNUM(EOMONTH(R831,-1)+1)+1</f>
        <v>4</v>
      </c>
      <c r="AQ831" s="45">
        <f>IF(AU831="S",IF(Q831="1. Aceitou o programa",R831-B831,0),0)</f>
        <v>56</v>
      </c>
      <c r="AR831" s="45">
        <f>IF(AU831="S",IF(AND(S831&lt;&gt;"",R831&lt;&gt;""),S831-R831,0),0)</f>
        <v>0</v>
      </c>
      <c r="AS831" s="45">
        <f>IF(AU831="S",IF(Q831="1. Aceitou o programa",IF(OR(X831="Não se Aplica",X831=""),IF(OR(W831="Não se Aplica",W831=""),0,W831-V831),AVERAGE(X831-W831,W831-V831)),0),0)</f>
        <v>0</v>
      </c>
      <c r="AT831" s="45">
        <f>IF(AU831="S",IF(AND(Q831="1. Aceitou o programa",AB831="Realizada"),IFERROR(IF(AA831="",0,AA831-R831),0),0),0)</f>
        <v>0</v>
      </c>
      <c r="AU831" s="45" t="str">
        <f>_xlfn.XLOOKUP(U831,'Lista Suspensa'!$AA$20:$AA$23,'Lista Suspensa'!$AB$20:$AB$23,"N/A")</f>
        <v>S</v>
      </c>
    </row>
    <row r="832" spans="1:47" ht="12" customHeight="1" x14ac:dyDescent="0.3">
      <c r="A832" s="87" t="s">
        <v>47</v>
      </c>
      <c r="B832" s="88">
        <v>46104</v>
      </c>
      <c r="C832" s="89" t="s">
        <v>48</v>
      </c>
      <c r="D832" s="89" t="s">
        <v>49</v>
      </c>
      <c r="E832" s="189">
        <v>87647351</v>
      </c>
      <c r="F832" s="182" t="s">
        <v>2458</v>
      </c>
      <c r="G832" s="90">
        <v>13566812714</v>
      </c>
      <c r="H832" s="91">
        <v>30926</v>
      </c>
      <c r="I832" s="89"/>
      <c r="J832" s="89" t="s">
        <v>51</v>
      </c>
      <c r="K832" s="89" t="s">
        <v>76</v>
      </c>
      <c r="L832" s="89" t="s">
        <v>2459</v>
      </c>
      <c r="M832" s="89" t="s">
        <v>2460</v>
      </c>
      <c r="N832" s="89" t="s">
        <v>97</v>
      </c>
      <c r="O832" s="92" t="s">
        <v>2461</v>
      </c>
      <c r="P832" s="93" t="s">
        <v>57</v>
      </c>
      <c r="Q832" s="110" t="s">
        <v>58</v>
      </c>
      <c r="R832" s="94">
        <v>46160</v>
      </c>
      <c r="S832" s="95"/>
      <c r="T832" s="95" t="s">
        <v>59</v>
      </c>
      <c r="U832" s="95" t="s">
        <v>60</v>
      </c>
      <c r="V832" s="91">
        <v>46157</v>
      </c>
      <c r="W832" s="91" t="s">
        <v>432</v>
      </c>
      <c r="X832" s="91" t="s">
        <v>432</v>
      </c>
      <c r="Y832" s="96"/>
      <c r="Z832" s="89" t="s">
        <v>62</v>
      </c>
      <c r="AA832" s="95"/>
      <c r="AB832" s="95" t="s">
        <v>63</v>
      </c>
      <c r="AC832" s="95" t="s">
        <v>63</v>
      </c>
      <c r="AD832" s="95" t="s">
        <v>63</v>
      </c>
      <c r="AE832" s="95" t="s">
        <v>63</v>
      </c>
      <c r="AF832" s="95" t="s">
        <v>63</v>
      </c>
      <c r="AG832" s="194" t="s">
        <v>224</v>
      </c>
      <c r="AH832" s="95" t="s">
        <v>63</v>
      </c>
      <c r="AI832" s="97"/>
      <c r="AJ832" s="97" t="s">
        <v>65</v>
      </c>
      <c r="AK832" s="97" t="s">
        <v>66</v>
      </c>
      <c r="AL832" s="45" t="s">
        <v>67</v>
      </c>
      <c r="AM832" s="160" t="str">
        <f>MONTH(B832)&amp;"/"&amp;YEAR(B832)</f>
        <v>3/2026</v>
      </c>
      <c r="AN832" s="45">
        <f>WEEKNUM(B832)-WEEKNUM(EOMONTH(B832,-1)+1)+1</f>
        <v>4</v>
      </c>
      <c r="AO832" s="45" t="str">
        <f>MONTH(R832)&amp;"/"&amp;YEAR(R832)</f>
        <v>5/2026</v>
      </c>
      <c r="AP832" s="45">
        <f>WEEKNUM(R832)-WEEKNUM(EOMONTH(R832,-1)+1)+1</f>
        <v>4</v>
      </c>
      <c r="AQ832" s="45">
        <f>IF(AU832="S",IF(Q832="1. Aceitou o programa",R832-B832,0),0)</f>
        <v>56</v>
      </c>
      <c r="AR832" s="45">
        <f>IF(AU832="S",IF(AND(S832&lt;&gt;"",R832&lt;&gt;""),S832-R832,0),0)</f>
        <v>0</v>
      </c>
      <c r="AS832" s="45">
        <f>IF(AU832="S",IF(Q832="1. Aceitou o programa",IF(OR(X832="Não se Aplica",X832=""),IF(OR(W832="Não se Aplica",W832=""),0,W832-V832),AVERAGE(X832-W832,W832-V832)),0),0)</f>
        <v>0</v>
      </c>
      <c r="AT832" s="45">
        <f>IF(AU832="S",IF(AND(Q832="1. Aceitou o programa",AB832="Realizada"),IFERROR(IF(AA832="",0,AA832-R832),0),0),0)</f>
        <v>0</v>
      </c>
      <c r="AU832" s="45" t="str">
        <f>_xlfn.XLOOKUP(U832,'Lista Suspensa'!$AA$20:$AA$23,'Lista Suspensa'!$AB$20:$AB$23,"N/A")</f>
        <v>S</v>
      </c>
    </row>
    <row r="833" spans="1:47" ht="12" customHeight="1" x14ac:dyDescent="0.3">
      <c r="A833" s="87" t="s">
        <v>47</v>
      </c>
      <c r="B833" s="88">
        <v>46104</v>
      </c>
      <c r="C833" s="89" t="s">
        <v>48</v>
      </c>
      <c r="D833" s="89" t="s">
        <v>49</v>
      </c>
      <c r="E833" s="189">
        <v>86784629</v>
      </c>
      <c r="F833" s="182" t="s">
        <v>2462</v>
      </c>
      <c r="G833" s="90">
        <v>27320375753</v>
      </c>
      <c r="H833" s="91">
        <v>19475</v>
      </c>
      <c r="I833" s="89"/>
      <c r="J833" s="89" t="s">
        <v>84</v>
      </c>
      <c r="K833" s="89" t="s">
        <v>76</v>
      </c>
      <c r="L833" s="89" t="s">
        <v>283</v>
      </c>
      <c r="M833" s="89" t="s">
        <v>2463</v>
      </c>
      <c r="N833" s="89" t="s">
        <v>344</v>
      </c>
      <c r="O833" s="92" t="s">
        <v>2464</v>
      </c>
      <c r="P833" s="93" t="s">
        <v>57</v>
      </c>
      <c r="Q833" s="110" t="s">
        <v>58</v>
      </c>
      <c r="R833" s="94">
        <v>46160</v>
      </c>
      <c r="S833" s="95"/>
      <c r="T833" s="95" t="s">
        <v>59</v>
      </c>
      <c r="U833" s="95" t="s">
        <v>60</v>
      </c>
      <c r="V833" s="91">
        <v>46157</v>
      </c>
      <c r="W833" s="91" t="s">
        <v>432</v>
      </c>
      <c r="X833" s="91" t="s">
        <v>432</v>
      </c>
      <c r="Y833" s="96"/>
      <c r="Z833" s="89" t="s">
        <v>62</v>
      </c>
      <c r="AA833" s="95"/>
      <c r="AB833" s="95" t="s">
        <v>63</v>
      </c>
      <c r="AC833" s="95" t="s">
        <v>63</v>
      </c>
      <c r="AD833" s="95" t="s">
        <v>63</v>
      </c>
      <c r="AE833" s="95" t="s">
        <v>63</v>
      </c>
      <c r="AF833" s="95" t="s">
        <v>63</v>
      </c>
      <c r="AG833" s="194" t="s">
        <v>2329</v>
      </c>
      <c r="AH833" s="95" t="s">
        <v>63</v>
      </c>
      <c r="AI833" s="97"/>
      <c r="AJ833" s="97" t="s">
        <v>65</v>
      </c>
      <c r="AK833" s="97" t="s">
        <v>66</v>
      </c>
      <c r="AL833" s="45" t="s">
        <v>67</v>
      </c>
      <c r="AM833" s="160" t="str">
        <f>MONTH(B833)&amp;"/"&amp;YEAR(B833)</f>
        <v>3/2026</v>
      </c>
      <c r="AN833" s="45">
        <f>WEEKNUM(B833)-WEEKNUM(EOMONTH(B833,-1)+1)+1</f>
        <v>4</v>
      </c>
      <c r="AO833" s="45" t="str">
        <f>MONTH(R833)&amp;"/"&amp;YEAR(R833)</f>
        <v>5/2026</v>
      </c>
      <c r="AP833" s="45">
        <f>WEEKNUM(R833)-WEEKNUM(EOMONTH(R833,-1)+1)+1</f>
        <v>4</v>
      </c>
      <c r="AQ833" s="45">
        <f>IF(AU833="S",IF(Q833="1. Aceitou o programa",R833-B833,0),0)</f>
        <v>56</v>
      </c>
      <c r="AR833" s="45">
        <f>IF(AU833="S",IF(AND(S833&lt;&gt;"",R833&lt;&gt;""),S833-R833,0),0)</f>
        <v>0</v>
      </c>
      <c r="AS833" s="45">
        <f>IF(AU833="S",IF(Q833="1. Aceitou o programa",IF(OR(X833="Não se Aplica",X833=""),IF(OR(W833="Não se Aplica",W833=""),0,W833-V833),AVERAGE(X833-W833,W833-V833)),0),0)</f>
        <v>0</v>
      </c>
      <c r="AT833" s="45">
        <f>IF(AU833="S",IF(AND(Q833="1. Aceitou o programa",AB833="Realizada"),IFERROR(IF(AA833="",0,AA833-R833),0),0),0)</f>
        <v>0</v>
      </c>
      <c r="AU833" s="45" t="str">
        <f>_xlfn.XLOOKUP(U833,'Lista Suspensa'!$AA$20:$AA$23,'Lista Suspensa'!$AB$20:$AB$23,"N/A")</f>
        <v>S</v>
      </c>
    </row>
    <row r="834" spans="1:47" ht="12" customHeight="1" x14ac:dyDescent="0.3">
      <c r="A834" s="87" t="s">
        <v>47</v>
      </c>
      <c r="B834" s="88">
        <v>46104</v>
      </c>
      <c r="C834" s="89" t="s">
        <v>48</v>
      </c>
      <c r="D834" s="89" t="s">
        <v>49</v>
      </c>
      <c r="E834" s="189">
        <v>95604074</v>
      </c>
      <c r="F834" s="182" t="s">
        <v>2465</v>
      </c>
      <c r="G834" s="90">
        <v>9870525784</v>
      </c>
      <c r="H834" s="91">
        <v>30946</v>
      </c>
      <c r="I834" s="89"/>
      <c r="J834" s="89" t="s">
        <v>51</v>
      </c>
      <c r="K834" s="89" t="s">
        <v>76</v>
      </c>
      <c r="L834" s="89" t="s">
        <v>95</v>
      </c>
      <c r="M834" s="89" t="s">
        <v>2466</v>
      </c>
      <c r="N834" s="89" t="s">
        <v>344</v>
      </c>
      <c r="O834" s="92" t="s">
        <v>2467</v>
      </c>
      <c r="P834" s="93" t="s">
        <v>57</v>
      </c>
      <c r="Q834" s="110" t="s">
        <v>58</v>
      </c>
      <c r="R834" s="94">
        <v>46160</v>
      </c>
      <c r="S834" s="95"/>
      <c r="T834" s="95" t="s">
        <v>59</v>
      </c>
      <c r="U834" s="95" t="s">
        <v>60</v>
      </c>
      <c r="V834" s="91">
        <v>46157</v>
      </c>
      <c r="W834" s="91" t="s">
        <v>432</v>
      </c>
      <c r="X834" s="91" t="s">
        <v>432</v>
      </c>
      <c r="Y834" s="96"/>
      <c r="Z834" s="89" t="s">
        <v>62</v>
      </c>
      <c r="AA834" s="95"/>
      <c r="AB834" s="95" t="s">
        <v>63</v>
      </c>
      <c r="AC834" s="95" t="s">
        <v>63</v>
      </c>
      <c r="AD834" s="95" t="s">
        <v>63</v>
      </c>
      <c r="AE834" s="95" t="s">
        <v>63</v>
      </c>
      <c r="AF834" s="95" t="s">
        <v>63</v>
      </c>
      <c r="AG834" s="194" t="s">
        <v>108</v>
      </c>
      <c r="AH834" s="95" t="s">
        <v>63</v>
      </c>
      <c r="AI834" s="97"/>
      <c r="AJ834" s="97" t="s">
        <v>65</v>
      </c>
      <c r="AK834" s="97" t="s">
        <v>66</v>
      </c>
      <c r="AL834" s="45" t="s">
        <v>67</v>
      </c>
      <c r="AM834" s="160" t="str">
        <f>MONTH(B834)&amp;"/"&amp;YEAR(B834)</f>
        <v>3/2026</v>
      </c>
      <c r="AN834" s="45">
        <f>WEEKNUM(B834)-WEEKNUM(EOMONTH(B834,-1)+1)+1</f>
        <v>4</v>
      </c>
      <c r="AO834" s="45" t="str">
        <f>MONTH(R834)&amp;"/"&amp;YEAR(R834)</f>
        <v>5/2026</v>
      </c>
      <c r="AP834" s="45">
        <f>WEEKNUM(R834)-WEEKNUM(EOMONTH(R834,-1)+1)+1</f>
        <v>4</v>
      </c>
      <c r="AQ834" s="45">
        <f>IF(AU834="S",IF(Q834="1. Aceitou o programa",R834-B834,0),0)</f>
        <v>56</v>
      </c>
      <c r="AR834" s="45">
        <f>IF(AU834="S",IF(AND(S834&lt;&gt;"",R834&lt;&gt;""),S834-R834,0),0)</f>
        <v>0</v>
      </c>
      <c r="AS834" s="45">
        <f>IF(AU834="S",IF(Q834="1. Aceitou o programa",IF(OR(X834="Não se Aplica",X834=""),IF(OR(W834="Não se Aplica",W834=""),0,W834-V834),AVERAGE(X834-W834,W834-V834)),0),0)</f>
        <v>0</v>
      </c>
      <c r="AT834" s="45">
        <f>IF(AU834="S",IF(AND(Q834="1. Aceitou o programa",AB834="Realizada"),IFERROR(IF(AA834="",0,AA834-R834),0),0),0)</f>
        <v>0</v>
      </c>
      <c r="AU834" s="45" t="str">
        <f>_xlfn.XLOOKUP(U834,'Lista Suspensa'!$AA$20:$AA$23,'Lista Suspensa'!$AB$20:$AB$23,"N/A")</f>
        <v>S</v>
      </c>
    </row>
    <row r="835" spans="1:47" ht="12" customHeight="1" x14ac:dyDescent="0.3">
      <c r="A835" s="87" t="s">
        <v>47</v>
      </c>
      <c r="B835" s="88">
        <v>46104</v>
      </c>
      <c r="C835" s="89" t="s">
        <v>48</v>
      </c>
      <c r="D835" s="89" t="s">
        <v>49</v>
      </c>
      <c r="E835" s="189">
        <v>87861117</v>
      </c>
      <c r="F835" s="182" t="s">
        <v>2468</v>
      </c>
      <c r="G835" s="90">
        <v>5169469780</v>
      </c>
      <c r="H835" s="91">
        <v>28033</v>
      </c>
      <c r="I835" s="89"/>
      <c r="J835" s="89" t="s">
        <v>51</v>
      </c>
      <c r="K835" s="89" t="s">
        <v>76</v>
      </c>
      <c r="L835" s="89" t="s">
        <v>233</v>
      </c>
      <c r="M835" s="89" t="s">
        <v>2469</v>
      </c>
      <c r="N835" s="89" t="s">
        <v>344</v>
      </c>
      <c r="O835" s="92" t="s">
        <v>2470</v>
      </c>
      <c r="P835" s="93" t="s">
        <v>57</v>
      </c>
      <c r="Q835" s="110" t="s">
        <v>58</v>
      </c>
      <c r="R835" s="94">
        <v>46160</v>
      </c>
      <c r="S835" s="95"/>
      <c r="T835" s="95" t="s">
        <v>59</v>
      </c>
      <c r="U835" s="95" t="s">
        <v>60</v>
      </c>
      <c r="V835" s="91">
        <v>46157</v>
      </c>
      <c r="W835" s="91" t="s">
        <v>432</v>
      </c>
      <c r="X835" s="91" t="s">
        <v>432</v>
      </c>
      <c r="Y835" s="96"/>
      <c r="Z835" s="89" t="s">
        <v>62</v>
      </c>
      <c r="AA835" s="95"/>
      <c r="AB835" s="95" t="s">
        <v>63</v>
      </c>
      <c r="AC835" s="95" t="s">
        <v>63</v>
      </c>
      <c r="AD835" s="95" t="s">
        <v>63</v>
      </c>
      <c r="AE835" s="95" t="s">
        <v>63</v>
      </c>
      <c r="AF835" s="95" t="s">
        <v>63</v>
      </c>
      <c r="AG835" s="194" t="s">
        <v>390</v>
      </c>
      <c r="AH835" s="95" t="s">
        <v>63</v>
      </c>
      <c r="AI835" s="97"/>
      <c r="AJ835" s="97" t="s">
        <v>65</v>
      </c>
      <c r="AK835" s="97" t="s">
        <v>66</v>
      </c>
      <c r="AL835" s="45" t="s">
        <v>67</v>
      </c>
      <c r="AM835" s="160" t="str">
        <f>MONTH(B835)&amp;"/"&amp;YEAR(B835)</f>
        <v>3/2026</v>
      </c>
      <c r="AN835" s="45">
        <f>WEEKNUM(B835)-WEEKNUM(EOMONTH(B835,-1)+1)+1</f>
        <v>4</v>
      </c>
      <c r="AO835" s="45" t="str">
        <f>MONTH(R835)&amp;"/"&amp;YEAR(R835)</f>
        <v>5/2026</v>
      </c>
      <c r="AP835" s="45">
        <f>WEEKNUM(R835)-WEEKNUM(EOMONTH(R835,-1)+1)+1</f>
        <v>4</v>
      </c>
      <c r="AQ835" s="45">
        <f>IF(AU835="S",IF(Q835="1. Aceitou o programa",R835-B835,0),0)</f>
        <v>56</v>
      </c>
      <c r="AR835" s="45">
        <f>IF(AU835="S",IF(AND(S835&lt;&gt;"",R835&lt;&gt;""),S835-R835,0),0)</f>
        <v>0</v>
      </c>
      <c r="AS835" s="45">
        <f>IF(AU835="S",IF(Q835="1. Aceitou o programa",IF(OR(X835="Não se Aplica",X835=""),IF(OR(W835="Não se Aplica",W835=""),0,W835-V835),AVERAGE(X835-W835,W835-V835)),0),0)</f>
        <v>0</v>
      </c>
      <c r="AT835" s="45">
        <f>IF(AU835="S",IF(AND(Q835="1. Aceitou o programa",AB835="Realizada"),IFERROR(IF(AA835="",0,AA835-R835),0),0),0)</f>
        <v>0</v>
      </c>
      <c r="AU835" s="45" t="str">
        <f>_xlfn.XLOOKUP(U835,'Lista Suspensa'!$AA$20:$AA$23,'Lista Suspensa'!$AB$20:$AB$23,"N/A")</f>
        <v>S</v>
      </c>
    </row>
    <row r="836" spans="1:47" ht="12" customHeight="1" x14ac:dyDescent="0.3">
      <c r="A836" s="87" t="s">
        <v>47</v>
      </c>
      <c r="B836" s="88">
        <v>46104</v>
      </c>
      <c r="C836" s="89" t="s">
        <v>48</v>
      </c>
      <c r="D836" s="89" t="s">
        <v>49</v>
      </c>
      <c r="E836" s="189">
        <v>93792938</v>
      </c>
      <c r="F836" s="182" t="s">
        <v>2471</v>
      </c>
      <c r="G836" s="90">
        <v>1980487340</v>
      </c>
      <c r="H836" s="91">
        <v>31605</v>
      </c>
      <c r="I836" s="89"/>
      <c r="J836" s="89" t="s">
        <v>51</v>
      </c>
      <c r="K836" s="89" t="s">
        <v>52</v>
      </c>
      <c r="L836" s="89" t="s">
        <v>85</v>
      </c>
      <c r="M836" s="89" t="s">
        <v>2472</v>
      </c>
      <c r="N836" s="89" t="s">
        <v>137</v>
      </c>
      <c r="O836" s="92" t="s">
        <v>2473</v>
      </c>
      <c r="P836" s="93" t="s">
        <v>57</v>
      </c>
      <c r="Q836" s="110" t="s">
        <v>58</v>
      </c>
      <c r="R836" s="94">
        <v>46160</v>
      </c>
      <c r="S836" s="95"/>
      <c r="T836" s="95" t="s">
        <v>59</v>
      </c>
      <c r="U836" s="95" t="s">
        <v>60</v>
      </c>
      <c r="V836" s="91">
        <v>46157</v>
      </c>
      <c r="W836" s="91" t="s">
        <v>432</v>
      </c>
      <c r="X836" s="91" t="s">
        <v>432</v>
      </c>
      <c r="Y836" s="96"/>
      <c r="Z836" s="89" t="s">
        <v>62</v>
      </c>
      <c r="AA836" s="95"/>
      <c r="AB836" s="95" t="s">
        <v>63</v>
      </c>
      <c r="AC836" s="95" t="s">
        <v>63</v>
      </c>
      <c r="AD836" s="95" t="s">
        <v>63</v>
      </c>
      <c r="AE836" s="95" t="s">
        <v>63</v>
      </c>
      <c r="AF836" s="95" t="s">
        <v>63</v>
      </c>
      <c r="AG836" s="194" t="s">
        <v>2423</v>
      </c>
      <c r="AH836" s="95" t="s">
        <v>63</v>
      </c>
      <c r="AI836" s="97"/>
      <c r="AJ836" s="97" t="s">
        <v>65</v>
      </c>
      <c r="AK836" s="97" t="s">
        <v>66</v>
      </c>
      <c r="AL836" s="45" t="s">
        <v>67</v>
      </c>
      <c r="AM836" s="160" t="str">
        <f>MONTH(B836)&amp;"/"&amp;YEAR(B836)</f>
        <v>3/2026</v>
      </c>
      <c r="AN836" s="45">
        <f>WEEKNUM(B836)-WEEKNUM(EOMONTH(B836,-1)+1)+1</f>
        <v>4</v>
      </c>
      <c r="AO836" s="45" t="str">
        <f>MONTH(R836)&amp;"/"&amp;YEAR(R836)</f>
        <v>5/2026</v>
      </c>
      <c r="AP836" s="45">
        <f>WEEKNUM(R836)-WEEKNUM(EOMONTH(R836,-1)+1)+1</f>
        <v>4</v>
      </c>
      <c r="AQ836" s="45">
        <f>IF(AU836="S",IF(Q836="1. Aceitou o programa",R836-B836,0),0)</f>
        <v>56</v>
      </c>
      <c r="AR836" s="45">
        <f>IF(AU836="S",IF(AND(S836&lt;&gt;"",R836&lt;&gt;""),S836-R836,0),0)</f>
        <v>0</v>
      </c>
      <c r="AS836" s="45">
        <f>IF(AU836="S",IF(Q836="1. Aceitou o programa",IF(OR(X836="Não se Aplica",X836=""),IF(OR(W836="Não se Aplica",W836=""),0,W836-V836),AVERAGE(X836-W836,W836-V836)),0),0)</f>
        <v>0</v>
      </c>
      <c r="AT836" s="45">
        <f>IF(AU836="S",IF(AND(Q836="1. Aceitou o programa",AB836="Realizada"),IFERROR(IF(AA836="",0,AA836-R836),0),0),0)</f>
        <v>0</v>
      </c>
      <c r="AU836" s="45" t="str">
        <f>_xlfn.XLOOKUP(U836,'Lista Suspensa'!$AA$20:$AA$23,'Lista Suspensa'!$AB$20:$AB$23,"N/A")</f>
        <v>S</v>
      </c>
    </row>
    <row r="837" spans="1:47" ht="12" customHeight="1" x14ac:dyDescent="0.3">
      <c r="A837" s="87" t="s">
        <v>47</v>
      </c>
      <c r="B837" s="88">
        <v>46104</v>
      </c>
      <c r="C837" s="89" t="s">
        <v>48</v>
      </c>
      <c r="D837" s="89" t="s">
        <v>49</v>
      </c>
      <c r="E837" s="189">
        <v>93784895</v>
      </c>
      <c r="F837" s="182" t="s">
        <v>2474</v>
      </c>
      <c r="G837" s="90">
        <v>2197648837</v>
      </c>
      <c r="H837" s="91">
        <v>23847</v>
      </c>
      <c r="I837" s="89"/>
      <c r="J837" s="89" t="s">
        <v>51</v>
      </c>
      <c r="K837" s="89" t="s">
        <v>52</v>
      </c>
      <c r="L837" s="89" t="s">
        <v>85</v>
      </c>
      <c r="M837" s="89" t="s">
        <v>2271</v>
      </c>
      <c r="N837" s="89" t="s">
        <v>137</v>
      </c>
      <c r="O837" s="92" t="s">
        <v>2475</v>
      </c>
      <c r="P837" s="93" t="s">
        <v>57</v>
      </c>
      <c r="Q837" s="110" t="s">
        <v>58</v>
      </c>
      <c r="R837" s="94">
        <v>46160</v>
      </c>
      <c r="S837" s="95"/>
      <c r="T837" s="95" t="s">
        <v>59</v>
      </c>
      <c r="U837" s="95" t="s">
        <v>60</v>
      </c>
      <c r="V837" s="91">
        <v>46157</v>
      </c>
      <c r="W837" s="91" t="s">
        <v>432</v>
      </c>
      <c r="X837" s="91" t="s">
        <v>432</v>
      </c>
      <c r="Y837" s="96"/>
      <c r="Z837" s="89" t="s">
        <v>62</v>
      </c>
      <c r="AA837" s="95"/>
      <c r="AB837" s="95" t="s">
        <v>63</v>
      </c>
      <c r="AC837" s="95" t="s">
        <v>63</v>
      </c>
      <c r="AD837" s="95" t="s">
        <v>63</v>
      </c>
      <c r="AE837" s="95" t="s">
        <v>63</v>
      </c>
      <c r="AF837" s="95" t="s">
        <v>63</v>
      </c>
      <c r="AG837" s="194" t="s">
        <v>2229</v>
      </c>
      <c r="AH837" s="95" t="s">
        <v>63</v>
      </c>
      <c r="AI837" s="97"/>
      <c r="AJ837" s="97" t="s">
        <v>65</v>
      </c>
      <c r="AK837" s="97" t="s">
        <v>66</v>
      </c>
      <c r="AL837" s="45" t="s">
        <v>67</v>
      </c>
      <c r="AM837" s="160" t="str">
        <f>MONTH(B837)&amp;"/"&amp;YEAR(B837)</f>
        <v>3/2026</v>
      </c>
      <c r="AN837" s="45">
        <f>WEEKNUM(B837)-WEEKNUM(EOMONTH(B837,-1)+1)+1</f>
        <v>4</v>
      </c>
      <c r="AO837" s="45" t="str">
        <f>MONTH(R837)&amp;"/"&amp;YEAR(R837)</f>
        <v>5/2026</v>
      </c>
      <c r="AP837" s="45">
        <f>WEEKNUM(R837)-WEEKNUM(EOMONTH(R837,-1)+1)+1</f>
        <v>4</v>
      </c>
      <c r="AQ837" s="45">
        <f>IF(AU837="S",IF(Q837="1. Aceitou o programa",R837-B837,0),0)</f>
        <v>56</v>
      </c>
      <c r="AR837" s="45">
        <f>IF(AU837="S",IF(AND(S837&lt;&gt;"",R837&lt;&gt;""),S837-R837,0),0)</f>
        <v>0</v>
      </c>
      <c r="AS837" s="45">
        <f>IF(AU837="S",IF(Q837="1. Aceitou o programa",IF(OR(X837="Não se Aplica",X837=""),IF(OR(W837="Não se Aplica",W837=""),0,W837-V837),AVERAGE(X837-W837,W837-V837)),0),0)</f>
        <v>0</v>
      </c>
      <c r="AT837" s="45">
        <f>IF(AU837="S",IF(AND(Q837="1. Aceitou o programa",AB837="Realizada"),IFERROR(IF(AA837="",0,AA837-R837),0),0),0)</f>
        <v>0</v>
      </c>
      <c r="AU837" s="45" t="str">
        <f>_xlfn.XLOOKUP(U837,'Lista Suspensa'!$AA$20:$AA$23,'Lista Suspensa'!$AB$20:$AB$23,"N/A")</f>
        <v>S</v>
      </c>
    </row>
    <row r="838" spans="1:47" ht="12" customHeight="1" x14ac:dyDescent="0.3">
      <c r="A838" s="87" t="s">
        <v>47</v>
      </c>
      <c r="B838" s="88">
        <v>46104</v>
      </c>
      <c r="C838" s="89" t="s">
        <v>48</v>
      </c>
      <c r="D838" s="89" t="s">
        <v>49</v>
      </c>
      <c r="E838" s="189">
        <v>93852087</v>
      </c>
      <c r="F838" s="182" t="s">
        <v>2476</v>
      </c>
      <c r="G838" s="90">
        <v>16375303745</v>
      </c>
      <c r="H838" s="91">
        <v>34511</v>
      </c>
      <c r="I838" s="89"/>
      <c r="J838" s="89" t="s">
        <v>51</v>
      </c>
      <c r="K838" s="89" t="s">
        <v>52</v>
      </c>
      <c r="L838" s="89" t="s">
        <v>2477</v>
      </c>
      <c r="M838" s="89" t="s">
        <v>2478</v>
      </c>
      <c r="N838" s="89" t="s">
        <v>344</v>
      </c>
      <c r="O838" s="92" t="s">
        <v>2479</v>
      </c>
      <c r="P838" s="93" t="s">
        <v>57</v>
      </c>
      <c r="Q838" s="110" t="s">
        <v>58</v>
      </c>
      <c r="R838" s="94">
        <v>46160</v>
      </c>
      <c r="S838" s="95"/>
      <c r="T838" s="95" t="s">
        <v>59</v>
      </c>
      <c r="U838" s="95" t="s">
        <v>60</v>
      </c>
      <c r="V838" s="91">
        <v>46157</v>
      </c>
      <c r="W838" s="91" t="s">
        <v>432</v>
      </c>
      <c r="X838" s="91" t="s">
        <v>432</v>
      </c>
      <c r="Y838" s="96"/>
      <c r="Z838" s="89" t="s">
        <v>62</v>
      </c>
      <c r="AA838" s="95"/>
      <c r="AB838" s="95" t="s">
        <v>63</v>
      </c>
      <c r="AC838" s="95" t="s">
        <v>63</v>
      </c>
      <c r="AD838" s="95" t="s">
        <v>63</v>
      </c>
      <c r="AE838" s="95" t="s">
        <v>63</v>
      </c>
      <c r="AF838" s="95" t="s">
        <v>63</v>
      </c>
      <c r="AG838" s="194" t="s">
        <v>2480</v>
      </c>
      <c r="AH838" s="95" t="s">
        <v>63</v>
      </c>
      <c r="AI838" s="97"/>
      <c r="AJ838" s="97" t="s">
        <v>65</v>
      </c>
      <c r="AK838" s="97" t="s">
        <v>66</v>
      </c>
      <c r="AL838" s="45" t="s">
        <v>67</v>
      </c>
      <c r="AM838" s="160" t="str">
        <f>MONTH(B838)&amp;"/"&amp;YEAR(B838)</f>
        <v>3/2026</v>
      </c>
      <c r="AN838" s="45">
        <f>WEEKNUM(B838)-WEEKNUM(EOMONTH(B838,-1)+1)+1</f>
        <v>4</v>
      </c>
      <c r="AO838" s="45" t="str">
        <f>MONTH(R838)&amp;"/"&amp;YEAR(R838)</f>
        <v>5/2026</v>
      </c>
      <c r="AP838" s="45">
        <f>WEEKNUM(R838)-WEEKNUM(EOMONTH(R838,-1)+1)+1</f>
        <v>4</v>
      </c>
      <c r="AQ838" s="45">
        <f>IF(AU838="S",IF(Q838="1. Aceitou o programa",R838-B838,0),0)</f>
        <v>56</v>
      </c>
      <c r="AR838" s="45">
        <f>IF(AU838="S",IF(AND(S838&lt;&gt;"",R838&lt;&gt;""),S838-R838,0),0)</f>
        <v>0</v>
      </c>
      <c r="AS838" s="45">
        <f>IF(AU838="S",IF(Q838="1. Aceitou o programa",IF(OR(X838="Não se Aplica",X838=""),IF(OR(W838="Não se Aplica",W838=""),0,W838-V838),AVERAGE(X838-W838,W838-V838)),0),0)</f>
        <v>0</v>
      </c>
      <c r="AT838" s="45">
        <f>IF(AU838="S",IF(AND(Q838="1. Aceitou o programa",AB838="Realizada"),IFERROR(IF(AA838="",0,AA838-R838),0),0),0)</f>
        <v>0</v>
      </c>
      <c r="AU838" s="45" t="str">
        <f>_xlfn.XLOOKUP(U838,'Lista Suspensa'!$AA$20:$AA$23,'Lista Suspensa'!$AB$20:$AB$23,"N/A")</f>
        <v>S</v>
      </c>
    </row>
    <row r="839" spans="1:47" ht="12" customHeight="1" x14ac:dyDescent="0.3">
      <c r="A839" s="87" t="s">
        <v>47</v>
      </c>
      <c r="B839" s="88">
        <v>46104</v>
      </c>
      <c r="C839" s="89" t="s">
        <v>48</v>
      </c>
      <c r="D839" s="89" t="s">
        <v>49</v>
      </c>
      <c r="E839" s="189">
        <v>83006162</v>
      </c>
      <c r="F839" s="182" t="s">
        <v>2481</v>
      </c>
      <c r="G839" s="90">
        <v>70871540797</v>
      </c>
      <c r="H839" s="91">
        <v>22868</v>
      </c>
      <c r="I839" s="89"/>
      <c r="J839" s="89" t="s">
        <v>51</v>
      </c>
      <c r="K839" s="89" t="s">
        <v>76</v>
      </c>
      <c r="L839" s="89" t="s">
        <v>95</v>
      </c>
      <c r="M839" s="89" t="s">
        <v>96</v>
      </c>
      <c r="N839" s="89" t="s">
        <v>87</v>
      </c>
      <c r="O839" s="92" t="s">
        <v>2482</v>
      </c>
      <c r="P839" s="93" t="s">
        <v>57</v>
      </c>
      <c r="Q839" s="110" t="s">
        <v>58</v>
      </c>
      <c r="R839" s="94">
        <v>46160</v>
      </c>
      <c r="S839" s="95"/>
      <c r="T839" s="95" t="s">
        <v>59</v>
      </c>
      <c r="U839" s="95" t="s">
        <v>60</v>
      </c>
      <c r="V839" s="91">
        <v>46157</v>
      </c>
      <c r="W839" s="91" t="s">
        <v>432</v>
      </c>
      <c r="X839" s="91" t="s">
        <v>432</v>
      </c>
      <c r="Y839" s="96"/>
      <c r="Z839" s="89" t="s">
        <v>62</v>
      </c>
      <c r="AA839" s="95"/>
      <c r="AB839" s="95" t="s">
        <v>63</v>
      </c>
      <c r="AC839" s="95" t="s">
        <v>63</v>
      </c>
      <c r="AD839" s="95" t="s">
        <v>63</v>
      </c>
      <c r="AE839" s="95" t="s">
        <v>63</v>
      </c>
      <c r="AF839" s="95" t="s">
        <v>63</v>
      </c>
      <c r="AG839" s="194" t="s">
        <v>2483</v>
      </c>
      <c r="AH839" s="95" t="s">
        <v>63</v>
      </c>
      <c r="AI839" s="97"/>
      <c r="AJ839" s="97" t="s">
        <v>65</v>
      </c>
      <c r="AK839" s="97" t="s">
        <v>66</v>
      </c>
      <c r="AL839" s="45" t="s">
        <v>67</v>
      </c>
      <c r="AM839" s="160" t="str">
        <f>MONTH(B839)&amp;"/"&amp;YEAR(B839)</f>
        <v>3/2026</v>
      </c>
      <c r="AN839" s="45">
        <f>WEEKNUM(B839)-WEEKNUM(EOMONTH(B839,-1)+1)+1</f>
        <v>4</v>
      </c>
      <c r="AO839" s="45" t="str">
        <f>MONTH(R839)&amp;"/"&amp;YEAR(R839)</f>
        <v>5/2026</v>
      </c>
      <c r="AP839" s="45">
        <f>WEEKNUM(R839)-WEEKNUM(EOMONTH(R839,-1)+1)+1</f>
        <v>4</v>
      </c>
      <c r="AQ839" s="45">
        <f>IF(AU839="S",IF(Q839="1. Aceitou o programa",R839-B839,0),0)</f>
        <v>56</v>
      </c>
      <c r="AR839" s="45">
        <f>IF(AU839="S",IF(AND(S839&lt;&gt;"",R839&lt;&gt;""),S839-R839,0),0)</f>
        <v>0</v>
      </c>
      <c r="AS839" s="45">
        <f>IF(AU839="S",IF(Q839="1. Aceitou o programa",IF(OR(X839="Não se Aplica",X839=""),IF(OR(W839="Não se Aplica",W839=""),0,W839-V839),AVERAGE(X839-W839,W839-V839)),0),0)</f>
        <v>0</v>
      </c>
      <c r="AT839" s="45">
        <f>IF(AU839="S",IF(AND(Q839="1. Aceitou o programa",AB839="Realizada"),IFERROR(IF(AA839="",0,AA839-R839),0),0),0)</f>
        <v>0</v>
      </c>
      <c r="AU839" s="45" t="str">
        <f>_xlfn.XLOOKUP(U839,'Lista Suspensa'!$AA$20:$AA$23,'Lista Suspensa'!$AB$20:$AB$23,"N/A")</f>
        <v>S</v>
      </c>
    </row>
    <row r="840" spans="1:47" ht="12" customHeight="1" x14ac:dyDescent="0.3">
      <c r="A840" s="87" t="s">
        <v>47</v>
      </c>
      <c r="B840" s="88">
        <v>46104</v>
      </c>
      <c r="C840" s="89" t="s">
        <v>48</v>
      </c>
      <c r="D840" s="89" t="s">
        <v>49</v>
      </c>
      <c r="E840" s="189">
        <v>881365106</v>
      </c>
      <c r="F840" s="182" t="s">
        <v>2484</v>
      </c>
      <c r="G840" s="90">
        <v>31079083715</v>
      </c>
      <c r="H840" s="91">
        <v>19132</v>
      </c>
      <c r="I840" s="89"/>
      <c r="J840" s="89" t="s">
        <v>84</v>
      </c>
      <c r="K840" s="89" t="s">
        <v>76</v>
      </c>
      <c r="L840" s="89" t="s">
        <v>283</v>
      </c>
      <c r="M840" s="89" t="s">
        <v>693</v>
      </c>
      <c r="N840" s="89" t="s">
        <v>87</v>
      </c>
      <c r="O840" s="92" t="s">
        <v>2485</v>
      </c>
      <c r="P840" s="93" t="s">
        <v>57</v>
      </c>
      <c r="Q840" s="110" t="s">
        <v>58</v>
      </c>
      <c r="R840" s="94">
        <v>46160</v>
      </c>
      <c r="S840" s="95"/>
      <c r="T840" s="95" t="s">
        <v>59</v>
      </c>
      <c r="U840" s="95" t="s">
        <v>60</v>
      </c>
      <c r="V840" s="91">
        <v>46157</v>
      </c>
      <c r="W840" s="91" t="s">
        <v>432</v>
      </c>
      <c r="X840" s="91" t="s">
        <v>432</v>
      </c>
      <c r="Y840" s="96"/>
      <c r="Z840" s="89" t="s">
        <v>62</v>
      </c>
      <c r="AA840" s="95"/>
      <c r="AB840" s="95" t="s">
        <v>63</v>
      </c>
      <c r="AC840" s="95" t="s">
        <v>63</v>
      </c>
      <c r="AD840" s="95" t="s">
        <v>63</v>
      </c>
      <c r="AE840" s="95" t="s">
        <v>63</v>
      </c>
      <c r="AF840" s="95" t="s">
        <v>63</v>
      </c>
      <c r="AG840" s="194" t="s">
        <v>2486</v>
      </c>
      <c r="AH840" s="95" t="s">
        <v>63</v>
      </c>
      <c r="AI840" s="97"/>
      <c r="AJ840" s="97" t="s">
        <v>65</v>
      </c>
      <c r="AK840" s="97" t="s">
        <v>66</v>
      </c>
      <c r="AL840" s="45" t="s">
        <v>67</v>
      </c>
      <c r="AM840" s="160" t="str">
        <f>MONTH(B840)&amp;"/"&amp;YEAR(B840)</f>
        <v>3/2026</v>
      </c>
      <c r="AN840" s="45">
        <f>WEEKNUM(B840)-WEEKNUM(EOMONTH(B840,-1)+1)+1</f>
        <v>4</v>
      </c>
      <c r="AO840" s="45" t="str">
        <f>MONTH(R840)&amp;"/"&amp;YEAR(R840)</f>
        <v>5/2026</v>
      </c>
      <c r="AP840" s="45">
        <f>WEEKNUM(R840)-WEEKNUM(EOMONTH(R840,-1)+1)+1</f>
        <v>4</v>
      </c>
      <c r="AQ840" s="45">
        <f>IF(AU840="S",IF(Q840="1. Aceitou o programa",R840-B840,0),0)</f>
        <v>56</v>
      </c>
      <c r="AR840" s="45">
        <f>IF(AU840="S",IF(AND(S840&lt;&gt;"",R840&lt;&gt;""),S840-R840,0),0)</f>
        <v>0</v>
      </c>
      <c r="AS840" s="45">
        <f>IF(AU840="S",IF(Q840="1. Aceitou o programa",IF(OR(X840="Não se Aplica",X840=""),IF(OR(W840="Não se Aplica",W840=""),0,W840-V840),AVERAGE(X840-W840,W840-V840)),0),0)</f>
        <v>0</v>
      </c>
      <c r="AT840" s="45">
        <f>IF(AU840="S",IF(AND(Q840="1. Aceitou o programa",AB840="Realizada"),IFERROR(IF(AA840="",0,AA840-R840),0),0),0)</f>
        <v>0</v>
      </c>
      <c r="AU840" s="45" t="str">
        <f>_xlfn.XLOOKUP(U840,'Lista Suspensa'!$AA$20:$AA$23,'Lista Suspensa'!$AB$20:$AB$23,"N/A")</f>
        <v>S</v>
      </c>
    </row>
    <row r="841" spans="1:47" ht="12" customHeight="1" x14ac:dyDescent="0.3">
      <c r="A841" s="87" t="s">
        <v>47</v>
      </c>
      <c r="B841" s="88">
        <v>46104</v>
      </c>
      <c r="C841" s="89" t="s">
        <v>48</v>
      </c>
      <c r="D841" s="89" t="s">
        <v>49</v>
      </c>
      <c r="E841" s="189">
        <v>737927020</v>
      </c>
      <c r="F841" s="182" t="s">
        <v>2487</v>
      </c>
      <c r="G841" s="90">
        <v>1975727746</v>
      </c>
      <c r="H841" s="91">
        <v>26548</v>
      </c>
      <c r="I841" s="89"/>
      <c r="J841" s="89" t="s">
        <v>84</v>
      </c>
      <c r="K841" s="89" t="s">
        <v>76</v>
      </c>
      <c r="L841" s="89" t="s">
        <v>303</v>
      </c>
      <c r="M841" s="89" t="s">
        <v>2488</v>
      </c>
      <c r="N841" s="89" t="s">
        <v>55</v>
      </c>
      <c r="O841" s="92" t="s">
        <v>2489</v>
      </c>
      <c r="P841" s="93" t="s">
        <v>57</v>
      </c>
      <c r="Q841" s="110" t="s">
        <v>58</v>
      </c>
      <c r="R841" s="94">
        <v>46160</v>
      </c>
      <c r="S841" s="95"/>
      <c r="T841" s="95" t="s">
        <v>59</v>
      </c>
      <c r="U841" s="95" t="s">
        <v>60</v>
      </c>
      <c r="V841" s="91">
        <v>46157</v>
      </c>
      <c r="W841" s="91" t="s">
        <v>432</v>
      </c>
      <c r="X841" s="91" t="s">
        <v>432</v>
      </c>
      <c r="Y841" s="96"/>
      <c r="Z841" s="89" t="s">
        <v>62</v>
      </c>
      <c r="AA841" s="95"/>
      <c r="AB841" s="95" t="s">
        <v>63</v>
      </c>
      <c r="AC841" s="95" t="s">
        <v>63</v>
      </c>
      <c r="AD841" s="95" t="s">
        <v>63</v>
      </c>
      <c r="AE841" s="95" t="s">
        <v>63</v>
      </c>
      <c r="AF841" s="95" t="s">
        <v>63</v>
      </c>
      <c r="AG841" s="194" t="s">
        <v>482</v>
      </c>
      <c r="AH841" s="95" t="s">
        <v>63</v>
      </c>
      <c r="AI841" s="97"/>
      <c r="AJ841" s="97" t="s">
        <v>65</v>
      </c>
      <c r="AK841" s="97" t="s">
        <v>66</v>
      </c>
      <c r="AL841" s="45" t="s">
        <v>67</v>
      </c>
      <c r="AM841" s="160" t="str">
        <f>MONTH(B841)&amp;"/"&amp;YEAR(B841)</f>
        <v>3/2026</v>
      </c>
      <c r="AN841" s="45">
        <f>WEEKNUM(B841)-WEEKNUM(EOMONTH(B841,-1)+1)+1</f>
        <v>4</v>
      </c>
      <c r="AO841" s="45" t="str">
        <f>MONTH(R841)&amp;"/"&amp;YEAR(R841)</f>
        <v>5/2026</v>
      </c>
      <c r="AP841" s="45">
        <f>WEEKNUM(R841)-WEEKNUM(EOMONTH(R841,-1)+1)+1</f>
        <v>4</v>
      </c>
      <c r="AQ841" s="45">
        <f>IF(AU841="S",IF(Q841="1. Aceitou o programa",R841-B841,0),0)</f>
        <v>56</v>
      </c>
      <c r="AR841" s="45">
        <f>IF(AU841="S",IF(AND(S841&lt;&gt;"",R841&lt;&gt;""),S841-R841,0),0)</f>
        <v>0</v>
      </c>
      <c r="AS841" s="45">
        <f>IF(AU841="S",IF(Q841="1. Aceitou o programa",IF(OR(X841="Não se Aplica",X841=""),IF(OR(W841="Não se Aplica",W841=""),0,W841-V841),AVERAGE(X841-W841,W841-V841)),0),0)</f>
        <v>0</v>
      </c>
      <c r="AT841" s="45">
        <f>IF(AU841="S",IF(AND(Q841="1. Aceitou o programa",AB841="Realizada"),IFERROR(IF(AA841="",0,AA841-R841),0),0),0)</f>
        <v>0</v>
      </c>
      <c r="AU841" s="45" t="str">
        <f>_xlfn.XLOOKUP(U841,'Lista Suspensa'!$AA$20:$AA$23,'Lista Suspensa'!$AB$20:$AB$23,"N/A")</f>
        <v>S</v>
      </c>
    </row>
    <row r="842" spans="1:47" ht="12" customHeight="1" x14ac:dyDescent="0.3">
      <c r="A842" s="87" t="s">
        <v>47</v>
      </c>
      <c r="B842" s="88">
        <v>46104</v>
      </c>
      <c r="C842" s="89" t="s">
        <v>48</v>
      </c>
      <c r="D842" s="89" t="s">
        <v>49</v>
      </c>
      <c r="E842" s="189">
        <v>83315304</v>
      </c>
      <c r="F842" s="182" t="s">
        <v>2490</v>
      </c>
      <c r="G842" s="90">
        <v>3267941822</v>
      </c>
      <c r="H842" s="91">
        <v>22801</v>
      </c>
      <c r="I842" s="89"/>
      <c r="J842" s="89" t="s">
        <v>84</v>
      </c>
      <c r="K842" s="89" t="s">
        <v>52</v>
      </c>
      <c r="L842" s="89" t="s">
        <v>85</v>
      </c>
      <c r="M842" s="89" t="s">
        <v>288</v>
      </c>
      <c r="N842" s="89" t="s">
        <v>137</v>
      </c>
      <c r="O842" s="92" t="s">
        <v>2491</v>
      </c>
      <c r="P842" s="93" t="s">
        <v>57</v>
      </c>
      <c r="Q842" s="110" t="s">
        <v>58</v>
      </c>
      <c r="R842" s="94">
        <v>46160</v>
      </c>
      <c r="S842" s="95"/>
      <c r="T842" s="95" t="s">
        <v>59</v>
      </c>
      <c r="U842" s="95" t="s">
        <v>60</v>
      </c>
      <c r="V842" s="91">
        <v>46157</v>
      </c>
      <c r="W842" s="91" t="s">
        <v>432</v>
      </c>
      <c r="X842" s="91" t="s">
        <v>432</v>
      </c>
      <c r="Y842" s="96" t="s">
        <v>61</v>
      </c>
      <c r="Z842" s="89" t="s">
        <v>62</v>
      </c>
      <c r="AA842" s="95"/>
      <c r="AB842" s="95" t="s">
        <v>63</v>
      </c>
      <c r="AC842" s="95" t="s">
        <v>63</v>
      </c>
      <c r="AD842" s="95" t="s">
        <v>63</v>
      </c>
      <c r="AE842" s="95" t="s">
        <v>63</v>
      </c>
      <c r="AF842" s="95" t="s">
        <v>63</v>
      </c>
      <c r="AG842" s="194" t="s">
        <v>2296</v>
      </c>
      <c r="AH842" s="95" t="s">
        <v>63</v>
      </c>
      <c r="AI842" s="97"/>
      <c r="AJ842" s="97" t="s">
        <v>65</v>
      </c>
      <c r="AK842" s="97" t="s">
        <v>66</v>
      </c>
      <c r="AL842" s="45" t="s">
        <v>67</v>
      </c>
      <c r="AM842" s="160" t="str">
        <f>MONTH(B842)&amp;"/"&amp;YEAR(B842)</f>
        <v>3/2026</v>
      </c>
      <c r="AN842" s="45">
        <f>WEEKNUM(B842)-WEEKNUM(EOMONTH(B842,-1)+1)+1</f>
        <v>4</v>
      </c>
      <c r="AO842" s="45" t="str">
        <f>MONTH(R842)&amp;"/"&amp;YEAR(R842)</f>
        <v>5/2026</v>
      </c>
      <c r="AP842" s="45">
        <f>WEEKNUM(R842)-WEEKNUM(EOMONTH(R842,-1)+1)+1</f>
        <v>4</v>
      </c>
      <c r="AQ842" s="45">
        <f>IF(AU842="S",IF(Q842="1. Aceitou o programa",R842-B842,0),0)</f>
        <v>56</v>
      </c>
      <c r="AR842" s="45">
        <f>IF(AU842="S",IF(AND(S842&lt;&gt;"",R842&lt;&gt;""),S842-R842,0),0)</f>
        <v>0</v>
      </c>
      <c r="AS842" s="45">
        <f>IF(AU842="S",IF(Q842="1. Aceitou o programa",IF(OR(X842="Não se Aplica",X842=""),IF(OR(W842="Não se Aplica",W842=""),0,W842-V842),AVERAGE(X842-W842,W842-V842)),0),0)</f>
        <v>0</v>
      </c>
      <c r="AT842" s="45">
        <f>IF(AU842="S",IF(AND(Q842="1. Aceitou o programa",AB842="Realizada"),IFERROR(IF(AA842="",0,AA842-R842),0),0),0)</f>
        <v>0</v>
      </c>
      <c r="AU842" s="45" t="str">
        <f>_xlfn.XLOOKUP(U842,'Lista Suspensa'!$AA$20:$AA$23,'Lista Suspensa'!$AB$20:$AB$23,"N/A")</f>
        <v>S</v>
      </c>
    </row>
    <row r="843" spans="1:47" ht="12" customHeight="1" x14ac:dyDescent="0.3">
      <c r="A843" s="87" t="s">
        <v>47</v>
      </c>
      <c r="B843" s="88">
        <v>46104</v>
      </c>
      <c r="C843" s="89" t="s">
        <v>48</v>
      </c>
      <c r="D843" s="89" t="s">
        <v>49</v>
      </c>
      <c r="E843" s="189">
        <v>72592756</v>
      </c>
      <c r="F843" s="182" t="s">
        <v>2492</v>
      </c>
      <c r="G843" s="90">
        <v>27119829807</v>
      </c>
      <c r="H843" s="91">
        <v>27967</v>
      </c>
      <c r="I843" s="89"/>
      <c r="J843" s="89" t="s">
        <v>84</v>
      </c>
      <c r="K843" s="89" t="s">
        <v>52</v>
      </c>
      <c r="L843" s="89" t="s">
        <v>85</v>
      </c>
      <c r="M843" s="89" t="s">
        <v>288</v>
      </c>
      <c r="N843" s="89" t="s">
        <v>159</v>
      </c>
      <c r="O843" s="92" t="s">
        <v>2493</v>
      </c>
      <c r="P843" s="93" t="s">
        <v>57</v>
      </c>
      <c r="Q843" s="110" t="s">
        <v>58</v>
      </c>
      <c r="R843" s="94">
        <v>46147</v>
      </c>
      <c r="S843" s="95"/>
      <c r="T843" s="95" t="s">
        <v>59</v>
      </c>
      <c r="U843" s="95" t="s">
        <v>60</v>
      </c>
      <c r="V843" s="91">
        <v>46146</v>
      </c>
      <c r="W843" s="91" t="s">
        <v>432</v>
      </c>
      <c r="X843" s="91" t="s">
        <v>432</v>
      </c>
      <c r="Y843" s="96"/>
      <c r="Z843" s="89" t="s">
        <v>62</v>
      </c>
      <c r="AA843" s="95"/>
      <c r="AB843" s="95" t="s">
        <v>63</v>
      </c>
      <c r="AC843" s="95" t="s">
        <v>63</v>
      </c>
      <c r="AD843" s="95" t="s">
        <v>63</v>
      </c>
      <c r="AE843" s="95" t="s">
        <v>63</v>
      </c>
      <c r="AF843" s="95" t="s">
        <v>63</v>
      </c>
      <c r="AG843" s="194"/>
      <c r="AH843" s="95" t="s">
        <v>63</v>
      </c>
      <c r="AI843" s="97"/>
      <c r="AJ843" s="97" t="s">
        <v>65</v>
      </c>
      <c r="AK843" s="97" t="s">
        <v>66</v>
      </c>
      <c r="AL843" s="45" t="s">
        <v>67</v>
      </c>
      <c r="AM843" s="160" t="str">
        <f>MONTH(B843)&amp;"/"&amp;YEAR(B843)</f>
        <v>3/2026</v>
      </c>
      <c r="AN843" s="45">
        <f>WEEKNUM(B843)-WEEKNUM(EOMONTH(B843,-1)+1)+1</f>
        <v>4</v>
      </c>
      <c r="AO843" s="45" t="str">
        <f>MONTH(R843)&amp;"/"&amp;YEAR(R843)</f>
        <v>5/2026</v>
      </c>
      <c r="AP843" s="45">
        <f>WEEKNUM(R843)-WEEKNUM(EOMONTH(R843,-1)+1)+1</f>
        <v>2</v>
      </c>
      <c r="AQ843" s="45">
        <f>IF(AU843="S",IF(Q843="1. Aceitou o programa",R843-B843,0),0)</f>
        <v>43</v>
      </c>
      <c r="AR843" s="45">
        <f>IF(AU843="S",IF(AND(S843&lt;&gt;"",R843&lt;&gt;""),S843-R843,0),0)</f>
        <v>0</v>
      </c>
      <c r="AS843" s="45">
        <f>IF(AU843="S",IF(Q843="1. Aceitou o programa",IF(OR(X843="Não se Aplica",X843=""),IF(OR(W843="Não se Aplica",W843=""),0,W843-V843),AVERAGE(X843-W843,W843-V843)),0),0)</f>
        <v>0</v>
      </c>
      <c r="AT843" s="45">
        <f>IF(AU843="S",IF(AND(Q843="1. Aceitou o programa",AB843="Realizada"),IFERROR(IF(AA843="",0,AA843-R843),0),0),0)</f>
        <v>0</v>
      </c>
      <c r="AU843" s="45" t="str">
        <f>_xlfn.XLOOKUP(U843,'Lista Suspensa'!$AA$20:$AA$23,'Lista Suspensa'!$AB$20:$AB$23,"N/A")</f>
        <v>S</v>
      </c>
    </row>
    <row r="844" spans="1:47" ht="12" customHeight="1" x14ac:dyDescent="0.3">
      <c r="A844" s="87" t="s">
        <v>47</v>
      </c>
      <c r="B844" s="88">
        <v>46104</v>
      </c>
      <c r="C844" s="89" t="s">
        <v>48</v>
      </c>
      <c r="D844" s="89" t="s">
        <v>49</v>
      </c>
      <c r="E844" s="189">
        <v>89117947</v>
      </c>
      <c r="F844" s="182" t="s">
        <v>2494</v>
      </c>
      <c r="G844" s="90">
        <v>39020563807</v>
      </c>
      <c r="H844" s="91">
        <v>32451</v>
      </c>
      <c r="I844" s="89"/>
      <c r="J844" s="89" t="s">
        <v>84</v>
      </c>
      <c r="K844" s="89" t="s">
        <v>52</v>
      </c>
      <c r="L844" s="89" t="s">
        <v>2495</v>
      </c>
      <c r="M844" s="89" t="s">
        <v>2496</v>
      </c>
      <c r="N844" s="89" t="s">
        <v>159</v>
      </c>
      <c r="O844" s="92" t="s">
        <v>2497</v>
      </c>
      <c r="P844" s="93" t="s">
        <v>57</v>
      </c>
      <c r="Q844" s="110" t="s">
        <v>58</v>
      </c>
      <c r="R844" s="94">
        <v>46160</v>
      </c>
      <c r="S844" s="95"/>
      <c r="T844" s="95" t="s">
        <v>59</v>
      </c>
      <c r="U844" s="95" t="s">
        <v>60</v>
      </c>
      <c r="V844" s="91">
        <v>46157</v>
      </c>
      <c r="W844" s="91" t="s">
        <v>432</v>
      </c>
      <c r="X844" s="91" t="s">
        <v>432</v>
      </c>
      <c r="Y844" s="96"/>
      <c r="Z844" s="89" t="s">
        <v>62</v>
      </c>
      <c r="AA844" s="95"/>
      <c r="AB844" s="95" t="s">
        <v>63</v>
      </c>
      <c r="AC844" s="95" t="s">
        <v>63</v>
      </c>
      <c r="AD844" s="95" t="s">
        <v>63</v>
      </c>
      <c r="AE844" s="95" t="s">
        <v>63</v>
      </c>
      <c r="AF844" s="95" t="s">
        <v>63</v>
      </c>
      <c r="AG844" s="194" t="s">
        <v>173</v>
      </c>
      <c r="AH844" s="95" t="s">
        <v>63</v>
      </c>
      <c r="AI844" s="97"/>
      <c r="AJ844" s="97" t="s">
        <v>65</v>
      </c>
      <c r="AK844" s="97" t="s">
        <v>66</v>
      </c>
      <c r="AL844" s="45" t="s">
        <v>67</v>
      </c>
      <c r="AM844" s="160" t="str">
        <f>MONTH(B844)&amp;"/"&amp;YEAR(B844)</f>
        <v>3/2026</v>
      </c>
      <c r="AN844" s="45">
        <f>WEEKNUM(B844)-WEEKNUM(EOMONTH(B844,-1)+1)+1</f>
        <v>4</v>
      </c>
      <c r="AO844" s="45" t="str">
        <f>MONTH(R844)&amp;"/"&amp;YEAR(R844)</f>
        <v>5/2026</v>
      </c>
      <c r="AP844" s="45">
        <f>WEEKNUM(R844)-WEEKNUM(EOMONTH(R844,-1)+1)+1</f>
        <v>4</v>
      </c>
      <c r="AQ844" s="45">
        <f>IF(AU844="S",IF(Q844="1. Aceitou o programa",R844-B844,0),0)</f>
        <v>56</v>
      </c>
      <c r="AR844" s="45">
        <f>IF(AU844="S",IF(AND(S844&lt;&gt;"",R844&lt;&gt;""),S844-R844,0),0)</f>
        <v>0</v>
      </c>
      <c r="AS844" s="45">
        <f>IF(AU844="S",IF(Q844="1. Aceitou o programa",IF(OR(X844="Não se Aplica",X844=""),IF(OR(W844="Não se Aplica",W844=""),0,W844-V844),AVERAGE(X844-W844,W844-V844)),0),0)</f>
        <v>0</v>
      </c>
      <c r="AT844" s="45">
        <f>IF(AU844="S",IF(AND(Q844="1. Aceitou o programa",AB844="Realizada"),IFERROR(IF(AA844="",0,AA844-R844),0),0),0)</f>
        <v>0</v>
      </c>
      <c r="AU844" s="45" t="str">
        <f>_xlfn.XLOOKUP(U844,'Lista Suspensa'!$AA$20:$AA$23,'Lista Suspensa'!$AB$20:$AB$23,"N/A")</f>
        <v>S</v>
      </c>
    </row>
    <row r="845" spans="1:47" ht="12" customHeight="1" x14ac:dyDescent="0.3">
      <c r="A845" s="87" t="s">
        <v>47</v>
      </c>
      <c r="B845" s="88">
        <v>46104</v>
      </c>
      <c r="C845" s="89" t="s">
        <v>48</v>
      </c>
      <c r="D845" s="89" t="s">
        <v>49</v>
      </c>
      <c r="E845" s="189">
        <v>596495900</v>
      </c>
      <c r="F845" s="182" t="s">
        <v>2498</v>
      </c>
      <c r="G845" s="90">
        <v>27278303869</v>
      </c>
      <c r="H845" s="91">
        <v>28601</v>
      </c>
      <c r="I845" s="89"/>
      <c r="J845" s="89" t="s">
        <v>51</v>
      </c>
      <c r="K845" s="89" t="s">
        <v>52</v>
      </c>
      <c r="L845" s="89" t="s">
        <v>53</v>
      </c>
      <c r="M845" s="89" t="s">
        <v>1497</v>
      </c>
      <c r="N845" s="89" t="s">
        <v>159</v>
      </c>
      <c r="O845" s="92" t="s">
        <v>2499</v>
      </c>
      <c r="P845" s="93" t="s">
        <v>57</v>
      </c>
      <c r="Q845" s="110" t="s">
        <v>58</v>
      </c>
      <c r="R845" s="94">
        <v>46160</v>
      </c>
      <c r="S845" s="95"/>
      <c r="T845" s="95" t="s">
        <v>59</v>
      </c>
      <c r="U845" s="95" t="s">
        <v>60</v>
      </c>
      <c r="V845" s="91">
        <v>46157</v>
      </c>
      <c r="W845" s="91" t="s">
        <v>432</v>
      </c>
      <c r="X845" s="91" t="s">
        <v>432</v>
      </c>
      <c r="Y845" s="96"/>
      <c r="Z845" s="89" t="s">
        <v>62</v>
      </c>
      <c r="AA845" s="95"/>
      <c r="AB845" s="95" t="s">
        <v>63</v>
      </c>
      <c r="AC845" s="95" t="s">
        <v>63</v>
      </c>
      <c r="AD845" s="95" t="s">
        <v>63</v>
      </c>
      <c r="AE845" s="95" t="s">
        <v>63</v>
      </c>
      <c r="AF845" s="95" t="s">
        <v>63</v>
      </c>
      <c r="AG845" s="194" t="s">
        <v>169</v>
      </c>
      <c r="AH845" s="95" t="s">
        <v>63</v>
      </c>
      <c r="AI845" s="97"/>
      <c r="AJ845" s="97" t="s">
        <v>65</v>
      </c>
      <c r="AK845" s="97" t="s">
        <v>66</v>
      </c>
      <c r="AL845" s="45" t="s">
        <v>67</v>
      </c>
      <c r="AM845" s="160" t="str">
        <f>MONTH(B845)&amp;"/"&amp;YEAR(B845)</f>
        <v>3/2026</v>
      </c>
      <c r="AN845" s="45">
        <f>WEEKNUM(B845)-WEEKNUM(EOMONTH(B845,-1)+1)+1</f>
        <v>4</v>
      </c>
      <c r="AO845" s="45" t="str">
        <f>MONTH(R845)&amp;"/"&amp;YEAR(R845)</f>
        <v>5/2026</v>
      </c>
      <c r="AP845" s="45">
        <f>WEEKNUM(R845)-WEEKNUM(EOMONTH(R845,-1)+1)+1</f>
        <v>4</v>
      </c>
      <c r="AQ845" s="45">
        <f>IF(AU845="S",IF(Q845="1. Aceitou o programa",R845-B845,0),0)</f>
        <v>56</v>
      </c>
      <c r="AR845" s="45">
        <f>IF(AU845="S",IF(AND(S845&lt;&gt;"",R845&lt;&gt;""),S845-R845,0),0)</f>
        <v>0</v>
      </c>
      <c r="AS845" s="45">
        <f>IF(AU845="S",IF(Q845="1. Aceitou o programa",IF(OR(X845="Não se Aplica",X845=""),IF(OR(W845="Não se Aplica",W845=""),0,W845-V845),AVERAGE(X845-W845,W845-V845)),0),0)</f>
        <v>0</v>
      </c>
      <c r="AT845" s="45">
        <f>IF(AU845="S",IF(AND(Q845="1. Aceitou o programa",AB845="Realizada"),IFERROR(IF(AA845="",0,AA845-R845),0),0),0)</f>
        <v>0</v>
      </c>
      <c r="AU845" s="45" t="str">
        <f>_xlfn.XLOOKUP(U845,'Lista Suspensa'!$AA$20:$AA$23,'Lista Suspensa'!$AB$20:$AB$23,"N/A")</f>
        <v>S</v>
      </c>
    </row>
    <row r="846" spans="1:47" ht="12" customHeight="1" x14ac:dyDescent="0.3">
      <c r="A846" s="87" t="s">
        <v>47</v>
      </c>
      <c r="B846" s="88">
        <v>46104</v>
      </c>
      <c r="C846" s="89" t="s">
        <v>48</v>
      </c>
      <c r="D846" s="89" t="s">
        <v>49</v>
      </c>
      <c r="E846" s="189">
        <v>96111171</v>
      </c>
      <c r="F846" s="182" t="s">
        <v>2500</v>
      </c>
      <c r="G846" s="90">
        <v>50916246353</v>
      </c>
      <c r="H846" s="91">
        <v>25805</v>
      </c>
      <c r="I846" s="89"/>
      <c r="J846" s="89" t="s">
        <v>51</v>
      </c>
      <c r="K846" s="89" t="s">
        <v>52</v>
      </c>
      <c r="L846" s="89" t="s">
        <v>53</v>
      </c>
      <c r="M846" s="89" t="s">
        <v>2501</v>
      </c>
      <c r="N846" s="89" t="s">
        <v>137</v>
      </c>
      <c r="O846" s="92" t="s">
        <v>2502</v>
      </c>
      <c r="P846" s="93" t="s">
        <v>57</v>
      </c>
      <c r="Q846" s="110" t="s">
        <v>58</v>
      </c>
      <c r="R846" s="94">
        <v>46160</v>
      </c>
      <c r="S846" s="95"/>
      <c r="T846" s="95" t="s">
        <v>59</v>
      </c>
      <c r="U846" s="95" t="s">
        <v>60</v>
      </c>
      <c r="V846" s="91">
        <v>46157</v>
      </c>
      <c r="W846" s="91" t="s">
        <v>432</v>
      </c>
      <c r="X846" s="91" t="s">
        <v>432</v>
      </c>
      <c r="Y846" s="96"/>
      <c r="Z846" s="89" t="s">
        <v>62</v>
      </c>
      <c r="AA846" s="95"/>
      <c r="AB846" s="95" t="s">
        <v>63</v>
      </c>
      <c r="AC846" s="95" t="s">
        <v>63</v>
      </c>
      <c r="AD846" s="95" t="s">
        <v>63</v>
      </c>
      <c r="AE846" s="95" t="s">
        <v>63</v>
      </c>
      <c r="AF846" s="95" t="s">
        <v>63</v>
      </c>
      <c r="AG846" s="194" t="s">
        <v>2503</v>
      </c>
      <c r="AH846" s="95" t="s">
        <v>63</v>
      </c>
      <c r="AI846" s="97"/>
      <c r="AJ846" s="97" t="s">
        <v>65</v>
      </c>
      <c r="AK846" s="97" t="s">
        <v>66</v>
      </c>
      <c r="AL846" s="45" t="s">
        <v>67</v>
      </c>
      <c r="AM846" s="160" t="str">
        <f>MONTH(B846)&amp;"/"&amp;YEAR(B846)</f>
        <v>3/2026</v>
      </c>
      <c r="AN846" s="45">
        <f>WEEKNUM(B846)-WEEKNUM(EOMONTH(B846,-1)+1)+1</f>
        <v>4</v>
      </c>
      <c r="AO846" s="45" t="str">
        <f>MONTH(R846)&amp;"/"&amp;YEAR(R846)</f>
        <v>5/2026</v>
      </c>
      <c r="AP846" s="45">
        <f>WEEKNUM(R846)-WEEKNUM(EOMONTH(R846,-1)+1)+1</f>
        <v>4</v>
      </c>
      <c r="AQ846" s="45">
        <f>IF(AU846="S",IF(Q846="1. Aceitou o programa",R846-B846,0),0)</f>
        <v>56</v>
      </c>
      <c r="AR846" s="45">
        <f>IF(AU846="S",IF(AND(S846&lt;&gt;"",R846&lt;&gt;""),S846-R846,0),0)</f>
        <v>0</v>
      </c>
      <c r="AS846" s="45">
        <f>IF(AU846="S",IF(Q846="1. Aceitou o programa",IF(OR(X846="Não se Aplica",X846=""),IF(OR(W846="Não se Aplica",W846=""),0,W846-V846),AVERAGE(X846-W846,W846-V846)),0),0)</f>
        <v>0</v>
      </c>
      <c r="AT846" s="45">
        <f>IF(AU846="S",IF(AND(Q846="1. Aceitou o programa",AB846="Realizada"),IFERROR(IF(AA846="",0,AA846-R846),0),0),0)</f>
        <v>0</v>
      </c>
      <c r="AU846" s="45" t="str">
        <f>_xlfn.XLOOKUP(U846,'Lista Suspensa'!$AA$20:$AA$23,'Lista Suspensa'!$AB$20:$AB$23,"N/A")</f>
        <v>S</v>
      </c>
    </row>
    <row r="847" spans="1:47" ht="12" customHeight="1" x14ac:dyDescent="0.3">
      <c r="A847" s="87" t="s">
        <v>47</v>
      </c>
      <c r="B847" s="88">
        <v>46104</v>
      </c>
      <c r="C847" s="89" t="s">
        <v>48</v>
      </c>
      <c r="D847" s="89" t="s">
        <v>49</v>
      </c>
      <c r="E847" s="189">
        <v>74659881</v>
      </c>
      <c r="F847" s="182" t="s">
        <v>2504</v>
      </c>
      <c r="G847" s="90">
        <v>17474422832</v>
      </c>
      <c r="H847" s="91">
        <v>27083</v>
      </c>
      <c r="I847" s="89"/>
      <c r="J847" s="89" t="s">
        <v>51</v>
      </c>
      <c r="K847" s="89" t="s">
        <v>52</v>
      </c>
      <c r="L847" s="89" t="s">
        <v>85</v>
      </c>
      <c r="M847" s="89" t="s">
        <v>2505</v>
      </c>
      <c r="N847" s="89" t="s">
        <v>159</v>
      </c>
      <c r="O847" s="92" t="s">
        <v>2506</v>
      </c>
      <c r="P847" s="93" t="s">
        <v>57</v>
      </c>
      <c r="Q847" s="110" t="s">
        <v>58</v>
      </c>
      <c r="R847" s="94">
        <v>46160</v>
      </c>
      <c r="S847" s="95"/>
      <c r="T847" s="95" t="s">
        <v>59</v>
      </c>
      <c r="U847" s="95" t="s">
        <v>60</v>
      </c>
      <c r="V847" s="91">
        <v>46157</v>
      </c>
      <c r="W847" s="91" t="s">
        <v>432</v>
      </c>
      <c r="X847" s="91" t="s">
        <v>432</v>
      </c>
      <c r="Y847" s="96"/>
      <c r="Z847" s="89" t="s">
        <v>62</v>
      </c>
      <c r="AA847" s="95"/>
      <c r="AB847" s="95" t="s">
        <v>63</v>
      </c>
      <c r="AC847" s="95" t="s">
        <v>63</v>
      </c>
      <c r="AD847" s="95" t="s">
        <v>63</v>
      </c>
      <c r="AE847" s="95" t="s">
        <v>63</v>
      </c>
      <c r="AF847" s="95" t="s">
        <v>63</v>
      </c>
      <c r="AG847" s="194" t="s">
        <v>570</v>
      </c>
      <c r="AH847" s="95" t="s">
        <v>63</v>
      </c>
      <c r="AI847" s="97"/>
      <c r="AJ847" s="97" t="s">
        <v>65</v>
      </c>
      <c r="AK847" s="97" t="s">
        <v>66</v>
      </c>
      <c r="AL847" s="45" t="s">
        <v>67</v>
      </c>
      <c r="AM847" s="160" t="str">
        <f>MONTH(B847)&amp;"/"&amp;YEAR(B847)</f>
        <v>3/2026</v>
      </c>
      <c r="AN847" s="45">
        <f>WEEKNUM(B847)-WEEKNUM(EOMONTH(B847,-1)+1)+1</f>
        <v>4</v>
      </c>
      <c r="AO847" s="45" t="str">
        <f>MONTH(R847)&amp;"/"&amp;YEAR(R847)</f>
        <v>5/2026</v>
      </c>
      <c r="AP847" s="45">
        <f>WEEKNUM(R847)-WEEKNUM(EOMONTH(R847,-1)+1)+1</f>
        <v>4</v>
      </c>
      <c r="AQ847" s="45">
        <f>IF(AU847="S",IF(Q847="1. Aceitou o programa",R847-B847,0),0)</f>
        <v>56</v>
      </c>
      <c r="AR847" s="45">
        <f>IF(AU847="S",IF(AND(S847&lt;&gt;"",R847&lt;&gt;""),S847-R847,0),0)</f>
        <v>0</v>
      </c>
      <c r="AS847" s="45">
        <f>IF(AU847="S",IF(Q847="1. Aceitou o programa",IF(OR(X847="Não se Aplica",X847=""),IF(OR(W847="Não se Aplica",W847=""),0,W847-V847),AVERAGE(X847-W847,W847-V847)),0),0)</f>
        <v>0</v>
      </c>
      <c r="AT847" s="45">
        <f>IF(AU847="S",IF(AND(Q847="1. Aceitou o programa",AB847="Realizada"),IFERROR(IF(AA847="",0,AA847-R847),0),0),0)</f>
        <v>0</v>
      </c>
      <c r="AU847" s="45" t="str">
        <f>_xlfn.XLOOKUP(U847,'Lista Suspensa'!$AA$20:$AA$23,'Lista Suspensa'!$AB$20:$AB$23,"N/A")</f>
        <v>S</v>
      </c>
    </row>
    <row r="848" spans="1:47" ht="12" customHeight="1" x14ac:dyDescent="0.3">
      <c r="A848" s="87" t="s">
        <v>47</v>
      </c>
      <c r="B848" s="88">
        <v>46104</v>
      </c>
      <c r="C848" s="89" t="s">
        <v>48</v>
      </c>
      <c r="D848" s="89" t="s">
        <v>49</v>
      </c>
      <c r="E848" s="189">
        <v>86117725</v>
      </c>
      <c r="F848" s="182" t="s">
        <v>2507</v>
      </c>
      <c r="G848" s="90">
        <v>14317542854</v>
      </c>
      <c r="H848" s="91">
        <v>27157</v>
      </c>
      <c r="I848" s="89"/>
      <c r="J848" s="89" t="s">
        <v>84</v>
      </c>
      <c r="K848" s="89" t="s">
        <v>52</v>
      </c>
      <c r="L848" s="89" t="s">
        <v>85</v>
      </c>
      <c r="M848" s="89" t="s">
        <v>2508</v>
      </c>
      <c r="N848" s="89" t="s">
        <v>449</v>
      </c>
      <c r="O848" s="92" t="s">
        <v>2509</v>
      </c>
      <c r="P848" s="93" t="s">
        <v>57</v>
      </c>
      <c r="Q848" s="110" t="s">
        <v>58</v>
      </c>
      <c r="R848" s="94">
        <v>46160</v>
      </c>
      <c r="S848" s="95"/>
      <c r="T848" s="95" t="s">
        <v>59</v>
      </c>
      <c r="U848" s="95" t="s">
        <v>60</v>
      </c>
      <c r="V848" s="91">
        <v>46157</v>
      </c>
      <c r="W848" s="91" t="s">
        <v>432</v>
      </c>
      <c r="X848" s="91" t="s">
        <v>432</v>
      </c>
      <c r="Y848" s="96"/>
      <c r="Z848" s="89" t="s">
        <v>62</v>
      </c>
      <c r="AA848" s="95"/>
      <c r="AB848" s="95" t="s">
        <v>63</v>
      </c>
      <c r="AC848" s="95" t="s">
        <v>63</v>
      </c>
      <c r="AD848" s="95" t="s">
        <v>63</v>
      </c>
      <c r="AE848" s="95" t="s">
        <v>63</v>
      </c>
      <c r="AF848" s="95" t="s">
        <v>63</v>
      </c>
      <c r="AG848" s="194" t="s">
        <v>156</v>
      </c>
      <c r="AH848" s="95" t="s">
        <v>63</v>
      </c>
      <c r="AI848" s="97"/>
      <c r="AJ848" s="97" t="s">
        <v>65</v>
      </c>
      <c r="AK848" s="97" t="s">
        <v>66</v>
      </c>
      <c r="AL848" s="45" t="s">
        <v>67</v>
      </c>
      <c r="AM848" s="160" t="str">
        <f>MONTH(B848)&amp;"/"&amp;YEAR(B848)</f>
        <v>3/2026</v>
      </c>
      <c r="AN848" s="45">
        <f>WEEKNUM(B848)-WEEKNUM(EOMONTH(B848,-1)+1)+1</f>
        <v>4</v>
      </c>
      <c r="AO848" s="45" t="str">
        <f>MONTH(R848)&amp;"/"&amp;YEAR(R848)</f>
        <v>5/2026</v>
      </c>
      <c r="AP848" s="45">
        <f>WEEKNUM(R848)-WEEKNUM(EOMONTH(R848,-1)+1)+1</f>
        <v>4</v>
      </c>
      <c r="AQ848" s="45">
        <f>IF(AU848="S",IF(Q848="1. Aceitou o programa",R848-B848,0),0)</f>
        <v>56</v>
      </c>
      <c r="AR848" s="45">
        <f>IF(AU848="S",IF(AND(S848&lt;&gt;"",R848&lt;&gt;""),S848-R848,0),0)</f>
        <v>0</v>
      </c>
      <c r="AS848" s="45">
        <f>IF(AU848="S",IF(Q848="1. Aceitou o programa",IF(OR(X848="Não se Aplica",X848=""),IF(OR(W848="Não se Aplica",W848=""),0,W848-V848),AVERAGE(X848-W848,W848-V848)),0),0)</f>
        <v>0</v>
      </c>
      <c r="AT848" s="45">
        <f>IF(AU848="S",IF(AND(Q848="1. Aceitou o programa",AB848="Realizada"),IFERROR(IF(AA848="",0,AA848-R848),0),0),0)</f>
        <v>0</v>
      </c>
      <c r="AU848" s="45" t="str">
        <f>_xlfn.XLOOKUP(U848,'Lista Suspensa'!$AA$20:$AA$23,'Lista Suspensa'!$AB$20:$AB$23,"N/A")</f>
        <v>S</v>
      </c>
    </row>
    <row r="849" spans="1:47" ht="12" customHeight="1" x14ac:dyDescent="0.3">
      <c r="A849" s="87" t="s">
        <v>47</v>
      </c>
      <c r="B849" s="88">
        <v>46104</v>
      </c>
      <c r="C849" s="89" t="s">
        <v>48</v>
      </c>
      <c r="D849" s="89" t="s">
        <v>49</v>
      </c>
      <c r="E849" s="189">
        <v>93595147</v>
      </c>
      <c r="F849" s="182" t="s">
        <v>2510</v>
      </c>
      <c r="G849" s="90">
        <v>43904204882</v>
      </c>
      <c r="H849" s="91">
        <v>35788</v>
      </c>
      <c r="I849" s="89"/>
      <c r="J849" s="89" t="s">
        <v>51</v>
      </c>
      <c r="K849" s="89" t="s">
        <v>52</v>
      </c>
      <c r="L849" s="89" t="s">
        <v>85</v>
      </c>
      <c r="M849" s="89" t="s">
        <v>1253</v>
      </c>
      <c r="N849" s="89" t="s">
        <v>137</v>
      </c>
      <c r="O849" s="92" t="s">
        <v>2511</v>
      </c>
      <c r="P849" s="93" t="s">
        <v>57</v>
      </c>
      <c r="Q849" s="110" t="s">
        <v>58</v>
      </c>
      <c r="R849" s="94">
        <v>46160</v>
      </c>
      <c r="S849" s="95"/>
      <c r="T849" s="95" t="s">
        <v>59</v>
      </c>
      <c r="U849" s="95" t="s">
        <v>60</v>
      </c>
      <c r="V849" s="91">
        <v>46157</v>
      </c>
      <c r="W849" s="91" t="s">
        <v>432</v>
      </c>
      <c r="X849" s="91" t="s">
        <v>432</v>
      </c>
      <c r="Y849" s="96"/>
      <c r="Z849" s="89" t="s">
        <v>62</v>
      </c>
      <c r="AA849" s="95"/>
      <c r="AB849" s="95" t="s">
        <v>63</v>
      </c>
      <c r="AC849" s="95" t="s">
        <v>63</v>
      </c>
      <c r="AD849" s="95" t="s">
        <v>63</v>
      </c>
      <c r="AE849" s="95" t="s">
        <v>63</v>
      </c>
      <c r="AF849" s="95" t="s">
        <v>63</v>
      </c>
      <c r="AG849" s="194" t="s">
        <v>2480</v>
      </c>
      <c r="AH849" s="95" t="s">
        <v>63</v>
      </c>
      <c r="AI849" s="97"/>
      <c r="AJ849" s="97" t="s">
        <v>65</v>
      </c>
      <c r="AK849" s="97" t="s">
        <v>66</v>
      </c>
      <c r="AL849" s="45" t="s">
        <v>67</v>
      </c>
      <c r="AM849" s="160" t="str">
        <f>MONTH(B849)&amp;"/"&amp;YEAR(B849)</f>
        <v>3/2026</v>
      </c>
      <c r="AN849" s="45">
        <f>WEEKNUM(B849)-WEEKNUM(EOMONTH(B849,-1)+1)+1</f>
        <v>4</v>
      </c>
      <c r="AO849" s="45" t="str">
        <f>MONTH(R849)&amp;"/"&amp;YEAR(R849)</f>
        <v>5/2026</v>
      </c>
      <c r="AP849" s="45">
        <f>WEEKNUM(R849)-WEEKNUM(EOMONTH(R849,-1)+1)+1</f>
        <v>4</v>
      </c>
      <c r="AQ849" s="45">
        <f>IF(AU849="S",IF(Q849="1. Aceitou o programa",R849-B849,0),0)</f>
        <v>56</v>
      </c>
      <c r="AR849" s="45">
        <f>IF(AU849="S",IF(AND(S849&lt;&gt;"",R849&lt;&gt;""),S849-R849,0),0)</f>
        <v>0</v>
      </c>
      <c r="AS849" s="45">
        <f>IF(AU849="S",IF(Q849="1. Aceitou o programa",IF(OR(X849="Não se Aplica",X849=""),IF(OR(W849="Não se Aplica",W849=""),0,W849-V849),AVERAGE(X849-W849,W849-V849)),0),0)</f>
        <v>0</v>
      </c>
      <c r="AT849" s="45">
        <f>IF(AU849="S",IF(AND(Q849="1. Aceitou o programa",AB849="Realizada"),IFERROR(IF(AA849="",0,AA849-R849),0),0),0)</f>
        <v>0</v>
      </c>
      <c r="AU849" s="45" t="str">
        <f>_xlfn.XLOOKUP(U849,'Lista Suspensa'!$AA$20:$AA$23,'Lista Suspensa'!$AB$20:$AB$23,"N/A")</f>
        <v>S</v>
      </c>
    </row>
    <row r="850" spans="1:47" ht="12" customHeight="1" x14ac:dyDescent="0.3">
      <c r="A850" s="87" t="s">
        <v>47</v>
      </c>
      <c r="B850" s="88">
        <v>46104</v>
      </c>
      <c r="C850" s="89" t="s">
        <v>48</v>
      </c>
      <c r="D850" s="89" t="s">
        <v>49</v>
      </c>
      <c r="E850" s="189">
        <v>92630179</v>
      </c>
      <c r="F850" s="182" t="s">
        <v>2512</v>
      </c>
      <c r="G850" s="90">
        <v>21618483803</v>
      </c>
      <c r="H850" s="91">
        <v>27575</v>
      </c>
      <c r="I850" s="89"/>
      <c r="J850" s="89" t="s">
        <v>51</v>
      </c>
      <c r="K850" s="89" t="s">
        <v>52</v>
      </c>
      <c r="L850" s="89" t="s">
        <v>85</v>
      </c>
      <c r="M850" s="89" t="s">
        <v>2513</v>
      </c>
      <c r="N850" s="89" t="s">
        <v>137</v>
      </c>
      <c r="O850" s="92" t="s">
        <v>2514</v>
      </c>
      <c r="P850" s="93" t="s">
        <v>57</v>
      </c>
      <c r="Q850" s="110" t="s">
        <v>58</v>
      </c>
      <c r="R850" s="94">
        <v>46160</v>
      </c>
      <c r="S850" s="95"/>
      <c r="T850" s="95" t="s">
        <v>59</v>
      </c>
      <c r="U850" s="95" t="s">
        <v>60</v>
      </c>
      <c r="V850" s="91">
        <v>46157</v>
      </c>
      <c r="W850" s="91" t="s">
        <v>432</v>
      </c>
      <c r="X850" s="91" t="s">
        <v>432</v>
      </c>
      <c r="Y850" s="96"/>
      <c r="Z850" s="89" t="s">
        <v>62</v>
      </c>
      <c r="AA850" s="95"/>
      <c r="AB850" s="95" t="s">
        <v>63</v>
      </c>
      <c r="AC850" s="95" t="s">
        <v>63</v>
      </c>
      <c r="AD850" s="95" t="s">
        <v>63</v>
      </c>
      <c r="AE850" s="95" t="s">
        <v>63</v>
      </c>
      <c r="AF850" s="95" t="s">
        <v>63</v>
      </c>
      <c r="AG850" s="194" t="s">
        <v>482</v>
      </c>
      <c r="AH850" s="95" t="s">
        <v>63</v>
      </c>
      <c r="AI850" s="97"/>
      <c r="AJ850" s="97" t="s">
        <v>65</v>
      </c>
      <c r="AK850" s="97" t="s">
        <v>66</v>
      </c>
      <c r="AL850" s="45" t="s">
        <v>67</v>
      </c>
      <c r="AM850" s="160" t="str">
        <f>MONTH(B850)&amp;"/"&amp;YEAR(B850)</f>
        <v>3/2026</v>
      </c>
      <c r="AN850" s="45">
        <f>WEEKNUM(B850)-WEEKNUM(EOMONTH(B850,-1)+1)+1</f>
        <v>4</v>
      </c>
      <c r="AO850" s="45" t="str">
        <f>MONTH(R850)&amp;"/"&amp;YEAR(R850)</f>
        <v>5/2026</v>
      </c>
      <c r="AP850" s="45">
        <f>WEEKNUM(R850)-WEEKNUM(EOMONTH(R850,-1)+1)+1</f>
        <v>4</v>
      </c>
      <c r="AQ850" s="45">
        <f>IF(AU850="S",IF(Q850="1. Aceitou o programa",R850-B850,0),0)</f>
        <v>56</v>
      </c>
      <c r="AR850" s="45">
        <f>IF(AU850="S",IF(AND(S850&lt;&gt;"",R850&lt;&gt;""),S850-R850,0),0)</f>
        <v>0</v>
      </c>
      <c r="AS850" s="45">
        <f>IF(AU850="S",IF(Q850="1. Aceitou o programa",IF(OR(X850="Não se Aplica",X850=""),IF(OR(W850="Não se Aplica",W850=""),0,W850-V850),AVERAGE(X850-W850,W850-V850)),0),0)</f>
        <v>0</v>
      </c>
      <c r="AT850" s="45">
        <f>IF(AU850="S",IF(AND(Q850="1. Aceitou o programa",AB850="Realizada"),IFERROR(IF(AA850="",0,AA850-R850),0),0),0)</f>
        <v>0</v>
      </c>
      <c r="AU850" s="45" t="str">
        <f>_xlfn.XLOOKUP(U850,'Lista Suspensa'!$AA$20:$AA$23,'Lista Suspensa'!$AB$20:$AB$23,"N/A")</f>
        <v>S</v>
      </c>
    </row>
    <row r="851" spans="1:47" ht="12" customHeight="1" x14ac:dyDescent="0.3">
      <c r="A851" s="87" t="s">
        <v>47</v>
      </c>
      <c r="B851" s="88">
        <v>46104</v>
      </c>
      <c r="C851" s="89" t="s">
        <v>48</v>
      </c>
      <c r="D851" s="89" t="s">
        <v>49</v>
      </c>
      <c r="E851" s="189">
        <v>78844354</v>
      </c>
      <c r="F851" s="182" t="s">
        <v>2515</v>
      </c>
      <c r="G851" s="90">
        <v>85506109768</v>
      </c>
      <c r="H851" s="91">
        <v>22816</v>
      </c>
      <c r="I851" s="89"/>
      <c r="J851" s="89" t="s">
        <v>51</v>
      </c>
      <c r="K851" s="89" t="s">
        <v>76</v>
      </c>
      <c r="L851" s="89" t="s">
        <v>95</v>
      </c>
      <c r="M851" s="89" t="s">
        <v>360</v>
      </c>
      <c r="N851" s="89" t="s">
        <v>137</v>
      </c>
      <c r="O851" s="92" t="s">
        <v>2516</v>
      </c>
      <c r="P851" s="93" t="s">
        <v>57</v>
      </c>
      <c r="Q851" s="110" t="s">
        <v>58</v>
      </c>
      <c r="R851" s="94">
        <v>46160</v>
      </c>
      <c r="S851" s="95"/>
      <c r="T851" s="95" t="s">
        <v>59</v>
      </c>
      <c r="U851" s="95" t="s">
        <v>60</v>
      </c>
      <c r="V851" s="91">
        <v>46157</v>
      </c>
      <c r="W851" s="91" t="s">
        <v>432</v>
      </c>
      <c r="X851" s="91" t="s">
        <v>432</v>
      </c>
      <c r="Y851" s="96"/>
      <c r="Z851" s="89" t="s">
        <v>62</v>
      </c>
      <c r="AA851" s="95"/>
      <c r="AB851" s="95" t="s">
        <v>63</v>
      </c>
      <c r="AC851" s="95" t="s">
        <v>63</v>
      </c>
      <c r="AD851" s="95" t="s">
        <v>63</v>
      </c>
      <c r="AE851" s="95" t="s">
        <v>63</v>
      </c>
      <c r="AF851" s="95" t="s">
        <v>63</v>
      </c>
      <c r="AG851" s="194" t="s">
        <v>165</v>
      </c>
      <c r="AH851" s="95" t="s">
        <v>63</v>
      </c>
      <c r="AI851" s="97"/>
      <c r="AJ851" s="97" t="s">
        <v>65</v>
      </c>
      <c r="AK851" s="97" t="s">
        <v>66</v>
      </c>
      <c r="AL851" s="45" t="s">
        <v>67</v>
      </c>
      <c r="AM851" s="160" t="str">
        <f>MONTH(B851)&amp;"/"&amp;YEAR(B851)</f>
        <v>3/2026</v>
      </c>
      <c r="AN851" s="45">
        <f>WEEKNUM(B851)-WEEKNUM(EOMONTH(B851,-1)+1)+1</f>
        <v>4</v>
      </c>
      <c r="AO851" s="45" t="str">
        <f>MONTH(R851)&amp;"/"&amp;YEAR(R851)</f>
        <v>5/2026</v>
      </c>
      <c r="AP851" s="45">
        <f>WEEKNUM(R851)-WEEKNUM(EOMONTH(R851,-1)+1)+1</f>
        <v>4</v>
      </c>
      <c r="AQ851" s="45">
        <f>IF(AU851="S",IF(Q851="1. Aceitou o programa",R851-B851,0),0)</f>
        <v>56</v>
      </c>
      <c r="AR851" s="45">
        <f>IF(AU851="S",IF(AND(S851&lt;&gt;"",R851&lt;&gt;""),S851-R851,0),0)</f>
        <v>0</v>
      </c>
      <c r="AS851" s="45">
        <f>IF(AU851="S",IF(Q851="1. Aceitou o programa",IF(OR(X851="Não se Aplica",X851=""),IF(OR(W851="Não se Aplica",W851=""),0,W851-V851),AVERAGE(X851-W851,W851-V851)),0),0)</f>
        <v>0</v>
      </c>
      <c r="AT851" s="45">
        <f>IF(AU851="S",IF(AND(Q851="1. Aceitou o programa",AB851="Realizada"),IFERROR(IF(AA851="",0,AA851-R851),0),0),0)</f>
        <v>0</v>
      </c>
      <c r="AU851" s="45" t="str">
        <f>_xlfn.XLOOKUP(U851,'Lista Suspensa'!$AA$20:$AA$23,'Lista Suspensa'!$AB$20:$AB$23,"N/A")</f>
        <v>S</v>
      </c>
    </row>
    <row r="852" spans="1:47" ht="12" customHeight="1" x14ac:dyDescent="0.3">
      <c r="A852" s="87" t="s">
        <v>66</v>
      </c>
      <c r="B852" s="88">
        <v>46107</v>
      </c>
      <c r="C852" s="89" t="s">
        <v>857</v>
      </c>
      <c r="D852" s="89" t="s">
        <v>49</v>
      </c>
      <c r="E852" s="189">
        <v>93841942</v>
      </c>
      <c r="F852" s="182" t="s">
        <v>2517</v>
      </c>
      <c r="G852" s="90">
        <v>11018554793</v>
      </c>
      <c r="H852" s="91">
        <v>29426</v>
      </c>
      <c r="I852" s="89"/>
      <c r="J852" s="89" t="s">
        <v>51</v>
      </c>
      <c r="K852" s="89" t="s">
        <v>76</v>
      </c>
      <c r="L852" s="89" t="s">
        <v>191</v>
      </c>
      <c r="M852" s="89" t="s">
        <v>2518</v>
      </c>
      <c r="N852" s="89"/>
      <c r="O852" s="92">
        <v>21986516143</v>
      </c>
      <c r="P852" s="93" t="s">
        <v>57</v>
      </c>
      <c r="Q852" s="110" t="s">
        <v>58</v>
      </c>
      <c r="R852" s="94">
        <v>46142</v>
      </c>
      <c r="S852" s="95"/>
      <c r="T852" s="95" t="s">
        <v>59</v>
      </c>
      <c r="U852" s="95" t="s">
        <v>60</v>
      </c>
      <c r="V852" s="91">
        <v>46142</v>
      </c>
      <c r="W852" s="91" t="s">
        <v>432</v>
      </c>
      <c r="X852" s="91" t="s">
        <v>432</v>
      </c>
      <c r="Y852" s="96"/>
      <c r="Z852" s="89" t="s">
        <v>62</v>
      </c>
      <c r="AA852" s="95"/>
      <c r="AB852" s="95" t="s">
        <v>63</v>
      </c>
      <c r="AC852" s="95" t="s">
        <v>63</v>
      </c>
      <c r="AD852" s="95" t="s">
        <v>63</v>
      </c>
      <c r="AE852" s="95" t="s">
        <v>63</v>
      </c>
      <c r="AF852" s="95" t="s">
        <v>63</v>
      </c>
      <c r="AG852" s="194"/>
      <c r="AH852" s="95" t="s">
        <v>63</v>
      </c>
      <c r="AI852" s="97"/>
      <c r="AJ852" s="97" t="s">
        <v>65</v>
      </c>
      <c r="AK852" s="97" t="s">
        <v>66</v>
      </c>
      <c r="AL852" s="45" t="s">
        <v>67</v>
      </c>
      <c r="AM852" s="160" t="str">
        <f>MONTH(B852)&amp;"/"&amp;YEAR(B852)</f>
        <v>3/2026</v>
      </c>
      <c r="AN852" s="45">
        <f>WEEKNUM(B852)-WEEKNUM(EOMONTH(B852,-1)+1)+1</f>
        <v>4</v>
      </c>
      <c r="AO852" s="45" t="str">
        <f>MONTH(R852)&amp;"/"&amp;YEAR(R852)</f>
        <v>4/2026</v>
      </c>
      <c r="AP852" s="45">
        <f>WEEKNUM(R852)-WEEKNUM(EOMONTH(R852,-1)+1)+1</f>
        <v>5</v>
      </c>
      <c r="AQ852" s="45">
        <f>IF(AU852="S",IF(Q852="1. Aceitou o programa",R852-B852,0),0)</f>
        <v>35</v>
      </c>
      <c r="AR852" s="45">
        <f>IF(AU852="S",IF(AND(S852&lt;&gt;"",R852&lt;&gt;""),S852-R852,0),0)</f>
        <v>0</v>
      </c>
      <c r="AS852" s="45">
        <f>IF(AU852="S",IF(Q852="1. Aceitou o programa",IF(OR(X852="Não se Aplica",X852=""),IF(OR(W852="Não se Aplica",W852=""),0,W852-V852),AVERAGE(X852-W852,W852-V852)),0),0)</f>
        <v>0</v>
      </c>
      <c r="AT852" s="45">
        <f>IF(AU852="S",IF(AND(Q852="1. Aceitou o programa",AB852="Realizada"),IFERROR(IF(AA852="",0,AA852-R852),0),0),0)</f>
        <v>0</v>
      </c>
      <c r="AU852" s="45" t="str">
        <f>_xlfn.XLOOKUP(U852,'Lista Suspensa'!$AA$20:$AA$23,'Lista Suspensa'!$AB$20:$AB$23,"N/A")</f>
        <v>S</v>
      </c>
    </row>
    <row r="853" spans="1:47" ht="12" customHeight="1" x14ac:dyDescent="0.3">
      <c r="A853" s="87" t="s">
        <v>66</v>
      </c>
      <c r="B853" s="88">
        <v>46107</v>
      </c>
      <c r="C853" s="89" t="s">
        <v>857</v>
      </c>
      <c r="D853" s="89" t="s">
        <v>49</v>
      </c>
      <c r="E853" s="189">
        <v>79002794</v>
      </c>
      <c r="F853" s="182" t="s">
        <v>2519</v>
      </c>
      <c r="G853" s="90">
        <v>7611623800</v>
      </c>
      <c r="H853" s="91">
        <v>23607</v>
      </c>
      <c r="I853" s="89"/>
      <c r="J853" s="89" t="s">
        <v>51</v>
      </c>
      <c r="K853" s="89" t="s">
        <v>52</v>
      </c>
      <c r="L853" s="89" t="s">
        <v>85</v>
      </c>
      <c r="M853" s="89" t="s">
        <v>2520</v>
      </c>
      <c r="N853" s="89"/>
      <c r="O853" s="92" t="s">
        <v>2521</v>
      </c>
      <c r="P853" s="93" t="s">
        <v>57</v>
      </c>
      <c r="Q853" s="110" t="s">
        <v>58</v>
      </c>
      <c r="R853" s="94">
        <v>46160</v>
      </c>
      <c r="S853" s="95"/>
      <c r="T853" s="95" t="s">
        <v>59</v>
      </c>
      <c r="U853" s="95" t="s">
        <v>60</v>
      </c>
      <c r="V853" s="91">
        <v>46112</v>
      </c>
      <c r="W853" s="91">
        <v>46142</v>
      </c>
      <c r="X853" s="91">
        <v>46160</v>
      </c>
      <c r="Y853" s="96"/>
      <c r="Z853" s="89" t="s">
        <v>62</v>
      </c>
      <c r="AA853" s="95"/>
      <c r="AB853" s="95" t="s">
        <v>63</v>
      </c>
      <c r="AC853" s="95" t="s">
        <v>63</v>
      </c>
      <c r="AD853" s="95" t="s">
        <v>63</v>
      </c>
      <c r="AE853" s="95" t="s">
        <v>63</v>
      </c>
      <c r="AF853" s="95" t="s">
        <v>63</v>
      </c>
      <c r="AG853" s="194" t="s">
        <v>261</v>
      </c>
      <c r="AH853" s="95" t="s">
        <v>63</v>
      </c>
      <c r="AI853" s="97"/>
      <c r="AJ853" s="97" t="s">
        <v>65</v>
      </c>
      <c r="AK853" s="97" t="s">
        <v>66</v>
      </c>
      <c r="AL853" s="45" t="s">
        <v>67</v>
      </c>
      <c r="AM853" s="160" t="str">
        <f>MONTH(B853)&amp;"/"&amp;YEAR(B853)</f>
        <v>3/2026</v>
      </c>
      <c r="AN853" s="45">
        <f>WEEKNUM(B853)-WEEKNUM(EOMONTH(B853,-1)+1)+1</f>
        <v>4</v>
      </c>
      <c r="AO853" s="45" t="str">
        <f>MONTH(R853)&amp;"/"&amp;YEAR(R853)</f>
        <v>5/2026</v>
      </c>
      <c r="AP853" s="45">
        <f>WEEKNUM(R853)-WEEKNUM(EOMONTH(R853,-1)+1)+1</f>
        <v>4</v>
      </c>
      <c r="AQ853" s="45">
        <f>IF(AU853="S",IF(Q853="1. Aceitou o programa",R853-B853,0),0)</f>
        <v>53</v>
      </c>
      <c r="AR853" s="45">
        <f>IF(AU853="S",IF(AND(S853&lt;&gt;"",R853&lt;&gt;""),S853-R853,0),0)</f>
        <v>0</v>
      </c>
      <c r="AS853" s="45">
        <f>IF(AU853="S",IF(Q853="1. Aceitou o programa",IF(OR(X853="Não se Aplica",X853=""),IF(OR(W853="Não se Aplica",W853=""),0,W853-V853),AVERAGE(X853-W853,W853-V853)),0),0)</f>
        <v>24</v>
      </c>
      <c r="AT853" s="45">
        <f>IF(AU853="S",IF(AND(Q853="1. Aceitou o programa",AB853="Realizada"),IFERROR(IF(AA853="",0,AA853-R853),0),0),0)</f>
        <v>0</v>
      </c>
      <c r="AU853" s="45" t="str">
        <f>_xlfn.XLOOKUP(U853,'Lista Suspensa'!$AA$20:$AA$23,'Lista Suspensa'!$AB$20:$AB$23,"N/A")</f>
        <v>S</v>
      </c>
    </row>
    <row r="854" spans="1:47" ht="12" customHeight="1" x14ac:dyDescent="0.3">
      <c r="A854" s="87" t="s">
        <v>66</v>
      </c>
      <c r="B854" s="88">
        <v>46122</v>
      </c>
      <c r="C854" s="89" t="s">
        <v>857</v>
      </c>
      <c r="D854" s="89" t="s">
        <v>49</v>
      </c>
      <c r="E854" s="189">
        <v>215290941</v>
      </c>
      <c r="F854" s="182" t="s">
        <v>2522</v>
      </c>
      <c r="G854" s="90">
        <v>8796659718</v>
      </c>
      <c r="H854" s="91">
        <v>28677</v>
      </c>
      <c r="I854" s="89">
        <v>47</v>
      </c>
      <c r="J854" s="89" t="s">
        <v>51</v>
      </c>
      <c r="K854" s="89" t="s">
        <v>76</v>
      </c>
      <c r="L854" s="89" t="s">
        <v>95</v>
      </c>
      <c r="M854" s="89"/>
      <c r="N854" s="89" t="s">
        <v>79</v>
      </c>
      <c r="O854" s="92">
        <v>21997969615</v>
      </c>
      <c r="P854" s="93" t="s">
        <v>57</v>
      </c>
      <c r="Q854" s="110" t="s">
        <v>58</v>
      </c>
      <c r="R854" s="94">
        <v>46160</v>
      </c>
      <c r="S854" s="95"/>
      <c r="T854" s="95" t="s">
        <v>59</v>
      </c>
      <c r="U854" s="95" t="s">
        <v>60</v>
      </c>
      <c r="V854" s="91">
        <v>46142</v>
      </c>
      <c r="W854" s="91">
        <v>46146</v>
      </c>
      <c r="X854" s="91">
        <v>46160</v>
      </c>
      <c r="Y854" s="96"/>
      <c r="Z854" s="89" t="s">
        <v>62</v>
      </c>
      <c r="AA854" s="95"/>
      <c r="AB854" s="95" t="s">
        <v>63</v>
      </c>
      <c r="AC854" s="95" t="s">
        <v>63</v>
      </c>
      <c r="AD854" s="95" t="s">
        <v>63</v>
      </c>
      <c r="AE854" s="95" t="s">
        <v>63</v>
      </c>
      <c r="AF854" s="95" t="s">
        <v>63</v>
      </c>
      <c r="AG854" s="194" t="s">
        <v>116</v>
      </c>
      <c r="AH854" s="95" t="s">
        <v>63</v>
      </c>
      <c r="AI854" s="97"/>
      <c r="AJ854" s="97" t="s">
        <v>65</v>
      </c>
      <c r="AK854" s="97" t="s">
        <v>66</v>
      </c>
      <c r="AL854" s="45" t="s">
        <v>67</v>
      </c>
      <c r="AM854" s="160" t="str">
        <f>MONTH(B854)&amp;"/"&amp;YEAR(B854)</f>
        <v>4/2026</v>
      </c>
      <c r="AN854" s="45">
        <f>WEEKNUM(B854)-WEEKNUM(EOMONTH(B854,-1)+1)+1</f>
        <v>2</v>
      </c>
      <c r="AO854" s="45" t="str">
        <f>MONTH(R854)&amp;"/"&amp;YEAR(R854)</f>
        <v>5/2026</v>
      </c>
      <c r="AP854" s="45">
        <f>WEEKNUM(R854)-WEEKNUM(EOMONTH(R854,-1)+1)+1</f>
        <v>4</v>
      </c>
      <c r="AQ854" s="45">
        <f>IF(AU854="S",IF(Q854="1. Aceitou o programa",R854-B854,0),0)</f>
        <v>38</v>
      </c>
      <c r="AR854" s="45">
        <f>IF(AU854="S",IF(AND(S854&lt;&gt;"",R854&lt;&gt;""),S854-R854,0),0)</f>
        <v>0</v>
      </c>
      <c r="AS854" s="45">
        <f>IF(AU854="S",IF(Q854="1. Aceitou o programa",IF(OR(X854="Não se Aplica",X854=""),IF(OR(W854="Não se Aplica",W854=""),0,W854-V854),AVERAGE(X854-W854,W854-V854)),0),0)</f>
        <v>9</v>
      </c>
      <c r="AT854" s="45">
        <f>IF(AU854="S",IF(AND(Q854="1. Aceitou o programa",AB854="Realizada"),IFERROR(IF(AA854="",0,AA854-R854),0),0),0)</f>
        <v>0</v>
      </c>
      <c r="AU854" s="45" t="str">
        <f>_xlfn.XLOOKUP(U854,'Lista Suspensa'!$AA$20:$AA$23,'Lista Suspensa'!$AB$20:$AB$23,"N/A")</f>
        <v>S</v>
      </c>
    </row>
    <row r="855" spans="1:47" ht="12" customHeight="1" x14ac:dyDescent="0.3">
      <c r="A855" s="87" t="s">
        <v>66</v>
      </c>
      <c r="B855" s="88">
        <v>46122</v>
      </c>
      <c r="C855" s="89" t="s">
        <v>857</v>
      </c>
      <c r="D855" s="89" t="s">
        <v>49</v>
      </c>
      <c r="E855" s="189">
        <v>807768553</v>
      </c>
      <c r="F855" s="182" t="s">
        <v>2523</v>
      </c>
      <c r="G855" s="90">
        <v>13572201896</v>
      </c>
      <c r="H855" s="91">
        <v>21690</v>
      </c>
      <c r="I855" s="89">
        <v>66</v>
      </c>
      <c r="J855" s="89" t="s">
        <v>51</v>
      </c>
      <c r="K855" s="89"/>
      <c r="L855" s="89"/>
      <c r="M855" s="89"/>
      <c r="N855" s="89" t="s">
        <v>97</v>
      </c>
      <c r="O855" s="92">
        <v>11974516794</v>
      </c>
      <c r="P855" s="93" t="s">
        <v>57</v>
      </c>
      <c r="Q855" s="110" t="s">
        <v>58</v>
      </c>
      <c r="R855" s="94">
        <v>46160</v>
      </c>
      <c r="S855" s="95"/>
      <c r="T855" s="95" t="s">
        <v>59</v>
      </c>
      <c r="U855" s="95" t="s">
        <v>60</v>
      </c>
      <c r="V855" s="91">
        <v>46142</v>
      </c>
      <c r="W855" s="91">
        <v>46146</v>
      </c>
      <c r="X855" s="91">
        <v>46160</v>
      </c>
      <c r="Y855" s="96"/>
      <c r="Z855" s="89" t="s">
        <v>62</v>
      </c>
      <c r="AA855" s="95"/>
      <c r="AB855" s="95" t="s">
        <v>63</v>
      </c>
      <c r="AC855" s="95" t="s">
        <v>63</v>
      </c>
      <c r="AD855" s="95" t="s">
        <v>63</v>
      </c>
      <c r="AE855" s="95" t="s">
        <v>63</v>
      </c>
      <c r="AF855" s="95" t="s">
        <v>63</v>
      </c>
      <c r="AG855" s="194" t="s">
        <v>636</v>
      </c>
      <c r="AH855" s="95" t="s">
        <v>63</v>
      </c>
      <c r="AI855" s="97"/>
      <c r="AJ855" s="97" t="s">
        <v>65</v>
      </c>
      <c r="AK855" s="97" t="s">
        <v>66</v>
      </c>
      <c r="AL855" s="45" t="s">
        <v>67</v>
      </c>
      <c r="AM855" s="160" t="str">
        <f>MONTH(B855)&amp;"/"&amp;YEAR(B855)</f>
        <v>4/2026</v>
      </c>
      <c r="AN855" s="45">
        <f>WEEKNUM(B855)-WEEKNUM(EOMONTH(B855,-1)+1)+1</f>
        <v>2</v>
      </c>
      <c r="AO855" s="45" t="str">
        <f>MONTH(R855)&amp;"/"&amp;YEAR(R855)</f>
        <v>5/2026</v>
      </c>
      <c r="AP855" s="45">
        <f>WEEKNUM(R855)-WEEKNUM(EOMONTH(R855,-1)+1)+1</f>
        <v>4</v>
      </c>
      <c r="AQ855" s="45">
        <f>IF(AU855="S",IF(Q855="1. Aceitou o programa",R855-B855,0),0)</f>
        <v>38</v>
      </c>
      <c r="AR855" s="45">
        <f>IF(AU855="S",IF(AND(S855&lt;&gt;"",R855&lt;&gt;""),S855-R855,0),0)</f>
        <v>0</v>
      </c>
      <c r="AS855" s="45">
        <f>IF(AU855="S",IF(Q855="1. Aceitou o programa",IF(OR(X855="Não se Aplica",X855=""),IF(OR(W855="Não se Aplica",W855=""),0,W855-V855),AVERAGE(X855-W855,W855-V855)),0),0)</f>
        <v>9</v>
      </c>
      <c r="AT855" s="45">
        <f>IF(AU855="S",IF(AND(Q855="1. Aceitou o programa",AB855="Realizada"),IFERROR(IF(AA855="",0,AA855-R855),0),0),0)</f>
        <v>0</v>
      </c>
      <c r="AU855" s="45" t="str">
        <f>_xlfn.XLOOKUP(U855,'Lista Suspensa'!$AA$20:$AA$23,'Lista Suspensa'!$AB$20:$AB$23,"N/A")</f>
        <v>S</v>
      </c>
    </row>
    <row r="856" spans="1:47" ht="12" customHeight="1" x14ac:dyDescent="0.3">
      <c r="A856" s="87" t="s">
        <v>66</v>
      </c>
      <c r="B856" s="88">
        <v>46122</v>
      </c>
      <c r="C856" s="89" t="s">
        <v>857</v>
      </c>
      <c r="D856" s="89" t="s">
        <v>49</v>
      </c>
      <c r="E856" s="189">
        <v>94712056</v>
      </c>
      <c r="F856" s="182" t="s">
        <v>2524</v>
      </c>
      <c r="G856" s="90">
        <v>26130399812</v>
      </c>
      <c r="H856" s="91">
        <v>28504</v>
      </c>
      <c r="I856" s="89">
        <v>48</v>
      </c>
      <c r="J856" s="89" t="s">
        <v>51</v>
      </c>
      <c r="K856" s="89" t="s">
        <v>52</v>
      </c>
      <c r="L856" s="89" t="s">
        <v>85</v>
      </c>
      <c r="M856" s="89"/>
      <c r="N856" s="89" t="s">
        <v>137</v>
      </c>
      <c r="O856" s="92">
        <v>11974437306</v>
      </c>
      <c r="P856" s="93" t="s">
        <v>57</v>
      </c>
      <c r="Q856" s="110" t="s">
        <v>58</v>
      </c>
      <c r="R856" s="94">
        <v>46142</v>
      </c>
      <c r="S856" s="95"/>
      <c r="T856" s="95" t="s">
        <v>59</v>
      </c>
      <c r="U856" s="95" t="s">
        <v>60</v>
      </c>
      <c r="V856" s="91">
        <v>46142</v>
      </c>
      <c r="W856" s="91" t="s">
        <v>432</v>
      </c>
      <c r="X856" s="91" t="s">
        <v>432</v>
      </c>
      <c r="Y856" s="96"/>
      <c r="Z856" s="89" t="s">
        <v>62</v>
      </c>
      <c r="AA856" s="95"/>
      <c r="AB856" s="95" t="s">
        <v>63</v>
      </c>
      <c r="AC856" s="95" t="s">
        <v>63</v>
      </c>
      <c r="AD856" s="95" t="s">
        <v>63</v>
      </c>
      <c r="AE856" s="95" t="s">
        <v>63</v>
      </c>
      <c r="AF856" s="95" t="s">
        <v>63</v>
      </c>
      <c r="AG856" s="194"/>
      <c r="AH856" s="95" t="s">
        <v>63</v>
      </c>
      <c r="AI856" s="97"/>
      <c r="AJ856" s="97" t="s">
        <v>65</v>
      </c>
      <c r="AK856" s="97" t="s">
        <v>66</v>
      </c>
      <c r="AL856" s="45" t="s">
        <v>67</v>
      </c>
      <c r="AM856" s="160" t="str">
        <f>MONTH(B856)&amp;"/"&amp;YEAR(B856)</f>
        <v>4/2026</v>
      </c>
      <c r="AN856" s="45">
        <f>WEEKNUM(B856)-WEEKNUM(EOMONTH(B856,-1)+1)+1</f>
        <v>2</v>
      </c>
      <c r="AO856" s="45" t="str">
        <f>MONTH(R856)&amp;"/"&amp;YEAR(R856)</f>
        <v>4/2026</v>
      </c>
      <c r="AP856" s="45">
        <f>WEEKNUM(R856)-WEEKNUM(EOMONTH(R856,-1)+1)+1</f>
        <v>5</v>
      </c>
      <c r="AQ856" s="45">
        <f>IF(AU856="S",IF(Q856="1. Aceitou o programa",R856-B856,0),0)</f>
        <v>20</v>
      </c>
      <c r="AR856" s="45">
        <f>IF(AU856="S",IF(AND(S856&lt;&gt;"",R856&lt;&gt;""),S856-R856,0),0)</f>
        <v>0</v>
      </c>
      <c r="AS856" s="45">
        <f>IF(AU856="S",IF(Q856="1. Aceitou o programa",IF(OR(X856="Não se Aplica",X856=""),IF(OR(W856="Não se Aplica",W856=""),0,W856-V856),AVERAGE(X856-W856,W856-V856)),0),0)</f>
        <v>0</v>
      </c>
      <c r="AT856" s="45">
        <f>IF(AU856="S",IF(AND(Q856="1. Aceitou o programa",AB856="Realizada"),IFERROR(IF(AA856="",0,AA856-R856),0),0),0)</f>
        <v>0</v>
      </c>
      <c r="AU856" s="45" t="str">
        <f>_xlfn.XLOOKUP(U856,'Lista Suspensa'!$AA$20:$AA$23,'Lista Suspensa'!$AB$20:$AB$23,"N/A")</f>
        <v>S</v>
      </c>
    </row>
    <row r="857" spans="1:47" ht="12" customHeight="1" x14ac:dyDescent="0.3">
      <c r="A857" s="87" t="s">
        <v>66</v>
      </c>
      <c r="B857" s="88">
        <v>46122</v>
      </c>
      <c r="C857" s="89" t="s">
        <v>857</v>
      </c>
      <c r="D857" s="89" t="s">
        <v>49</v>
      </c>
      <c r="E857" s="189">
        <v>95129204</v>
      </c>
      <c r="F857" s="182" t="s">
        <v>2525</v>
      </c>
      <c r="G857" s="90">
        <v>26535763846</v>
      </c>
      <c r="H857" s="91">
        <v>28589</v>
      </c>
      <c r="I857" s="89">
        <v>48</v>
      </c>
      <c r="J857" s="89" t="s">
        <v>84</v>
      </c>
      <c r="K857" s="89" t="s">
        <v>52</v>
      </c>
      <c r="L857" s="89" t="s">
        <v>85</v>
      </c>
      <c r="M857" s="89"/>
      <c r="N857" s="89" t="s">
        <v>150</v>
      </c>
      <c r="O857" s="92">
        <v>11940033770</v>
      </c>
      <c r="P857" s="93" t="s">
        <v>57</v>
      </c>
      <c r="Q857" s="110" t="s">
        <v>58</v>
      </c>
      <c r="R857" s="94">
        <v>46142</v>
      </c>
      <c r="S857" s="95"/>
      <c r="T857" s="95" t="s">
        <v>59</v>
      </c>
      <c r="U857" s="95" t="s">
        <v>60</v>
      </c>
      <c r="V857" s="91">
        <v>46142</v>
      </c>
      <c r="W857" s="91" t="s">
        <v>432</v>
      </c>
      <c r="X857" s="91" t="s">
        <v>432</v>
      </c>
      <c r="Y857" s="96"/>
      <c r="Z857" s="89" t="s">
        <v>62</v>
      </c>
      <c r="AA857" s="95"/>
      <c r="AB857" s="95" t="s">
        <v>63</v>
      </c>
      <c r="AC857" s="95" t="s">
        <v>63</v>
      </c>
      <c r="AD857" s="95" t="s">
        <v>63</v>
      </c>
      <c r="AE857" s="95" t="s">
        <v>63</v>
      </c>
      <c r="AF857" s="95" t="s">
        <v>63</v>
      </c>
      <c r="AG857" s="194"/>
      <c r="AH857" s="95" t="s">
        <v>63</v>
      </c>
      <c r="AI857" s="97"/>
      <c r="AJ857" s="97" t="s">
        <v>65</v>
      </c>
      <c r="AK857" s="97" t="s">
        <v>66</v>
      </c>
      <c r="AL857" s="45" t="s">
        <v>67</v>
      </c>
      <c r="AM857" s="160" t="str">
        <f>MONTH(B857)&amp;"/"&amp;YEAR(B857)</f>
        <v>4/2026</v>
      </c>
      <c r="AN857" s="45">
        <f>WEEKNUM(B857)-WEEKNUM(EOMONTH(B857,-1)+1)+1</f>
        <v>2</v>
      </c>
      <c r="AO857" s="45" t="str">
        <f>MONTH(R857)&amp;"/"&amp;YEAR(R857)</f>
        <v>4/2026</v>
      </c>
      <c r="AP857" s="45">
        <f>WEEKNUM(R857)-WEEKNUM(EOMONTH(R857,-1)+1)+1</f>
        <v>5</v>
      </c>
      <c r="AQ857" s="45">
        <f>IF(AU857="S",IF(Q857="1. Aceitou o programa",R857-B857,0),0)</f>
        <v>20</v>
      </c>
      <c r="AR857" s="45">
        <f>IF(AU857="S",IF(AND(S857&lt;&gt;"",R857&lt;&gt;""),S857-R857,0),0)</f>
        <v>0</v>
      </c>
      <c r="AS857" s="45">
        <f>IF(AU857="S",IF(Q857="1. Aceitou o programa",IF(OR(X857="Não se Aplica",X857=""),IF(OR(W857="Não se Aplica",W857=""),0,W857-V857),AVERAGE(X857-W857,W857-V857)),0),0)</f>
        <v>0</v>
      </c>
      <c r="AT857" s="45">
        <f>IF(AU857="S",IF(AND(Q857="1. Aceitou o programa",AB857="Realizada"),IFERROR(IF(AA857="",0,AA857-R857),0),0),0)</f>
        <v>0</v>
      </c>
      <c r="AU857" s="45" t="str">
        <f>_xlfn.XLOOKUP(U857,'Lista Suspensa'!$AA$20:$AA$23,'Lista Suspensa'!$AB$20:$AB$23,"N/A")</f>
        <v>S</v>
      </c>
    </row>
    <row r="858" spans="1:47" ht="12" customHeight="1" x14ac:dyDescent="0.3">
      <c r="A858" s="87" t="s">
        <v>66</v>
      </c>
      <c r="B858" s="88">
        <v>46122</v>
      </c>
      <c r="C858" s="89" t="s">
        <v>857</v>
      </c>
      <c r="D858" s="89" t="s">
        <v>49</v>
      </c>
      <c r="E858" s="189">
        <v>983642230</v>
      </c>
      <c r="F858" s="182" t="s">
        <v>2526</v>
      </c>
      <c r="G858" s="90">
        <v>1117898857</v>
      </c>
      <c r="H858" s="91">
        <v>16521</v>
      </c>
      <c r="I858" s="89">
        <v>81</v>
      </c>
      <c r="J858" s="89" t="s">
        <v>51</v>
      </c>
      <c r="K858" s="89" t="s">
        <v>52</v>
      </c>
      <c r="L858" s="89" t="s">
        <v>85</v>
      </c>
      <c r="M858" s="89"/>
      <c r="N858" s="89" t="s">
        <v>877</v>
      </c>
      <c r="O858" s="92">
        <v>11987281717</v>
      </c>
      <c r="P858" s="93" t="s">
        <v>57</v>
      </c>
      <c r="Q858" s="110" t="s">
        <v>58</v>
      </c>
      <c r="R858" s="94">
        <v>46142</v>
      </c>
      <c r="S858" s="95"/>
      <c r="T858" s="95" t="s">
        <v>59</v>
      </c>
      <c r="U858" s="95" t="s">
        <v>60</v>
      </c>
      <c r="V858" s="91">
        <v>46142</v>
      </c>
      <c r="W858" s="91" t="s">
        <v>432</v>
      </c>
      <c r="X858" s="91" t="s">
        <v>432</v>
      </c>
      <c r="Y858" s="96"/>
      <c r="Z858" s="89" t="s">
        <v>62</v>
      </c>
      <c r="AA858" s="95"/>
      <c r="AB858" s="95" t="s">
        <v>63</v>
      </c>
      <c r="AC858" s="95" t="s">
        <v>63</v>
      </c>
      <c r="AD858" s="95" t="s">
        <v>63</v>
      </c>
      <c r="AE858" s="95" t="s">
        <v>63</v>
      </c>
      <c r="AF858" s="95" t="s">
        <v>63</v>
      </c>
      <c r="AG858" s="194"/>
      <c r="AH858" s="95" t="s">
        <v>63</v>
      </c>
      <c r="AI858" s="97"/>
      <c r="AJ858" s="97" t="s">
        <v>65</v>
      </c>
      <c r="AK858" s="97" t="s">
        <v>66</v>
      </c>
      <c r="AL858" s="45" t="s">
        <v>67</v>
      </c>
      <c r="AM858" s="160" t="str">
        <f>MONTH(B858)&amp;"/"&amp;YEAR(B858)</f>
        <v>4/2026</v>
      </c>
      <c r="AN858" s="45">
        <f>WEEKNUM(B858)-WEEKNUM(EOMONTH(B858,-1)+1)+1</f>
        <v>2</v>
      </c>
      <c r="AO858" s="45" t="str">
        <f>MONTH(R858)&amp;"/"&amp;YEAR(R858)</f>
        <v>4/2026</v>
      </c>
      <c r="AP858" s="45">
        <f>WEEKNUM(R858)-WEEKNUM(EOMONTH(R858,-1)+1)+1</f>
        <v>5</v>
      </c>
      <c r="AQ858" s="45">
        <f>IF(AU858="S",IF(Q858="1. Aceitou o programa",R858-B858,0),0)</f>
        <v>20</v>
      </c>
      <c r="AR858" s="45">
        <f>IF(AU858="S",IF(AND(S858&lt;&gt;"",R858&lt;&gt;""),S858-R858,0),0)</f>
        <v>0</v>
      </c>
      <c r="AS858" s="45">
        <f>IF(AU858="S",IF(Q858="1. Aceitou o programa",IF(OR(X858="Não se Aplica",X858=""),IF(OR(W858="Não se Aplica",W858=""),0,W858-V858),AVERAGE(X858-W858,W858-V858)),0),0)</f>
        <v>0</v>
      </c>
      <c r="AT858" s="45">
        <f>IF(AU858="S",IF(AND(Q858="1. Aceitou o programa",AB858="Realizada"),IFERROR(IF(AA858="",0,AA858-R858),0),0),0)</f>
        <v>0</v>
      </c>
      <c r="AU858" s="45" t="str">
        <f>_xlfn.XLOOKUP(U858,'Lista Suspensa'!$AA$20:$AA$23,'Lista Suspensa'!$AB$20:$AB$23,"N/A")</f>
        <v>S</v>
      </c>
    </row>
    <row r="859" spans="1:47" ht="12" customHeight="1" x14ac:dyDescent="0.3">
      <c r="A859" s="87" t="s">
        <v>66</v>
      </c>
      <c r="B859" s="88">
        <v>46122</v>
      </c>
      <c r="C859" s="89" t="s">
        <v>857</v>
      </c>
      <c r="D859" s="89" t="s">
        <v>49</v>
      </c>
      <c r="E859" s="189">
        <v>78865517</v>
      </c>
      <c r="F859" s="182" t="s">
        <v>2527</v>
      </c>
      <c r="G859" s="90">
        <v>469111380</v>
      </c>
      <c r="H859" s="91">
        <v>27262</v>
      </c>
      <c r="I859" s="89">
        <v>51</v>
      </c>
      <c r="J859" s="89" t="s">
        <v>51</v>
      </c>
      <c r="K859" s="89" t="s">
        <v>52</v>
      </c>
      <c r="L859" s="89" t="s">
        <v>2495</v>
      </c>
      <c r="M859" s="89"/>
      <c r="N859" s="89" t="s">
        <v>137</v>
      </c>
      <c r="O859" s="92">
        <v>11957266305</v>
      </c>
      <c r="P859" s="93" t="s">
        <v>57</v>
      </c>
      <c r="Q859" s="110" t="s">
        <v>58</v>
      </c>
      <c r="R859" s="94">
        <v>46142</v>
      </c>
      <c r="S859" s="95"/>
      <c r="T859" s="95" t="s">
        <v>59</v>
      </c>
      <c r="U859" s="95" t="s">
        <v>60</v>
      </c>
      <c r="V859" s="91">
        <v>46142</v>
      </c>
      <c r="W859" s="91" t="s">
        <v>432</v>
      </c>
      <c r="X859" s="91" t="s">
        <v>432</v>
      </c>
      <c r="Y859" s="96"/>
      <c r="Z859" s="89" t="s">
        <v>62</v>
      </c>
      <c r="AA859" s="95"/>
      <c r="AB859" s="95" t="s">
        <v>63</v>
      </c>
      <c r="AC859" s="95" t="s">
        <v>63</v>
      </c>
      <c r="AD859" s="95" t="s">
        <v>63</v>
      </c>
      <c r="AE859" s="95" t="s">
        <v>63</v>
      </c>
      <c r="AF859" s="95" t="s">
        <v>63</v>
      </c>
      <c r="AG859" s="194"/>
      <c r="AH859" s="95" t="s">
        <v>63</v>
      </c>
      <c r="AI859" s="97"/>
      <c r="AJ859" s="97" t="s">
        <v>65</v>
      </c>
      <c r="AK859" s="97" t="s">
        <v>66</v>
      </c>
      <c r="AL859" s="45" t="s">
        <v>67</v>
      </c>
      <c r="AM859" s="160" t="str">
        <f>MONTH(B859)&amp;"/"&amp;YEAR(B859)</f>
        <v>4/2026</v>
      </c>
      <c r="AN859" s="45">
        <f>WEEKNUM(B859)-WEEKNUM(EOMONTH(B859,-1)+1)+1</f>
        <v>2</v>
      </c>
      <c r="AO859" s="45" t="str">
        <f>MONTH(R859)&amp;"/"&amp;YEAR(R859)</f>
        <v>4/2026</v>
      </c>
      <c r="AP859" s="45">
        <f>WEEKNUM(R859)-WEEKNUM(EOMONTH(R859,-1)+1)+1</f>
        <v>5</v>
      </c>
      <c r="AQ859" s="45">
        <f>IF(AU859="S",IF(Q859="1. Aceitou o programa",R859-B859,0),0)</f>
        <v>20</v>
      </c>
      <c r="AR859" s="45">
        <f>IF(AU859="S",IF(AND(S859&lt;&gt;"",R859&lt;&gt;""),S859-R859,0),0)</f>
        <v>0</v>
      </c>
      <c r="AS859" s="45">
        <f>IF(AU859="S",IF(Q859="1. Aceitou o programa",IF(OR(X859="Não se Aplica",X859=""),IF(OR(W859="Não se Aplica",W859=""),0,W859-V859),AVERAGE(X859-W859,W859-V859)),0),0)</f>
        <v>0</v>
      </c>
      <c r="AT859" s="45">
        <f>IF(AU859="S",IF(AND(Q859="1. Aceitou o programa",AB859="Realizada"),IFERROR(IF(AA859="",0,AA859-R859),0),0),0)</f>
        <v>0</v>
      </c>
      <c r="AU859" s="45" t="str">
        <f>_xlfn.XLOOKUP(U859,'Lista Suspensa'!$AA$20:$AA$23,'Lista Suspensa'!$AB$20:$AB$23,"N/A")</f>
        <v>S</v>
      </c>
    </row>
    <row r="860" spans="1:47" ht="12" customHeight="1" x14ac:dyDescent="0.3">
      <c r="A860" s="87" t="s">
        <v>66</v>
      </c>
      <c r="B860" s="88">
        <v>46125</v>
      </c>
      <c r="C860" s="89" t="s">
        <v>857</v>
      </c>
      <c r="D860" s="89" t="s">
        <v>49</v>
      </c>
      <c r="E860" s="189">
        <v>94769292</v>
      </c>
      <c r="F860" s="182" t="s">
        <v>2528</v>
      </c>
      <c r="G860" s="90">
        <v>41212954807</v>
      </c>
      <c r="H860" s="91">
        <v>36542</v>
      </c>
      <c r="I860" s="89">
        <v>26</v>
      </c>
      <c r="J860" s="89" t="s">
        <v>51</v>
      </c>
      <c r="K860" s="89" t="s">
        <v>52</v>
      </c>
      <c r="L860" s="89" t="s">
        <v>85</v>
      </c>
      <c r="M860" s="89" t="s">
        <v>218</v>
      </c>
      <c r="N860" s="89">
        <v>60</v>
      </c>
      <c r="O860" s="92">
        <v>11945402034</v>
      </c>
      <c r="P860" s="93" t="s">
        <v>57</v>
      </c>
      <c r="Q860" s="110" t="s">
        <v>58</v>
      </c>
      <c r="R860" s="94">
        <v>46160</v>
      </c>
      <c r="S860" s="95"/>
      <c r="T860" s="95" t="s">
        <v>59</v>
      </c>
      <c r="U860" s="95" t="s">
        <v>60</v>
      </c>
      <c r="V860" s="91">
        <v>46142</v>
      </c>
      <c r="W860" s="91">
        <v>46146</v>
      </c>
      <c r="X860" s="91">
        <v>46160</v>
      </c>
      <c r="Y860" s="96"/>
      <c r="Z860" s="89" t="s">
        <v>62</v>
      </c>
      <c r="AA860" s="95"/>
      <c r="AB860" s="95" t="s">
        <v>63</v>
      </c>
      <c r="AC860" s="95" t="s">
        <v>63</v>
      </c>
      <c r="AD860" s="95" t="s">
        <v>63</v>
      </c>
      <c r="AE860" s="95" t="s">
        <v>63</v>
      </c>
      <c r="AF860" s="95" t="s">
        <v>63</v>
      </c>
      <c r="AG860" s="194" t="s">
        <v>2112</v>
      </c>
      <c r="AH860" s="95" t="s">
        <v>63</v>
      </c>
      <c r="AI860" s="97"/>
      <c r="AJ860" s="97" t="s">
        <v>65</v>
      </c>
      <c r="AK860" s="97" t="s">
        <v>66</v>
      </c>
      <c r="AL860" s="45" t="s">
        <v>67</v>
      </c>
      <c r="AM860" s="160" t="str">
        <f>MONTH(B860)&amp;"/"&amp;YEAR(B860)</f>
        <v>4/2026</v>
      </c>
      <c r="AN860" s="45">
        <f>WEEKNUM(B860)-WEEKNUM(EOMONTH(B860,-1)+1)+1</f>
        <v>3</v>
      </c>
      <c r="AO860" s="45" t="str">
        <f>MONTH(R860)&amp;"/"&amp;YEAR(R860)</f>
        <v>5/2026</v>
      </c>
      <c r="AP860" s="45">
        <f>WEEKNUM(R860)-WEEKNUM(EOMONTH(R860,-1)+1)+1</f>
        <v>4</v>
      </c>
      <c r="AQ860" s="45">
        <f>IF(AU860="S",IF(Q860="1. Aceitou o programa",R860-B860,0),0)</f>
        <v>35</v>
      </c>
      <c r="AR860" s="45">
        <f>IF(AU860="S",IF(AND(S860&lt;&gt;"",R860&lt;&gt;""),S860-R860,0),0)</f>
        <v>0</v>
      </c>
      <c r="AS860" s="45">
        <f>IF(AU860="S",IF(Q860="1. Aceitou o programa",IF(OR(X860="Não se Aplica",X860=""),IF(OR(W860="Não se Aplica",W860=""),0,W860-V860),AVERAGE(X860-W860,W860-V860)),0),0)</f>
        <v>9</v>
      </c>
      <c r="AT860" s="45">
        <f>IF(AU860="S",IF(AND(Q860="1. Aceitou o programa",AB860="Realizada"),IFERROR(IF(AA860="",0,AA860-R860),0),0),0)</f>
        <v>0</v>
      </c>
      <c r="AU860" s="45" t="str">
        <f>_xlfn.XLOOKUP(U860,'Lista Suspensa'!$AA$20:$AA$23,'Lista Suspensa'!$AB$20:$AB$23,"N/A")</f>
        <v>S</v>
      </c>
    </row>
    <row r="861" spans="1:47" ht="12" customHeight="1" x14ac:dyDescent="0.3">
      <c r="A861" s="87" t="s">
        <v>66</v>
      </c>
      <c r="B861" s="88">
        <v>46125</v>
      </c>
      <c r="C861" s="89" t="s">
        <v>857</v>
      </c>
      <c r="D861" s="89" t="s">
        <v>49</v>
      </c>
      <c r="E861" s="189">
        <v>88168309</v>
      </c>
      <c r="F861" s="182" t="s">
        <v>2529</v>
      </c>
      <c r="G861" s="90">
        <v>5310324771</v>
      </c>
      <c r="H861" s="91">
        <v>30343</v>
      </c>
      <c r="I861" s="89">
        <v>43</v>
      </c>
      <c r="J861" s="89" t="s">
        <v>84</v>
      </c>
      <c r="K861" s="89" t="s">
        <v>76</v>
      </c>
      <c r="L861" s="89" t="s">
        <v>95</v>
      </c>
      <c r="M861" s="89" t="s">
        <v>2530</v>
      </c>
      <c r="N861" s="89">
        <v>450</v>
      </c>
      <c r="O861" s="92" t="s">
        <v>2531</v>
      </c>
      <c r="P861" s="93" t="s">
        <v>57</v>
      </c>
      <c r="Q861" s="110" t="s">
        <v>58</v>
      </c>
      <c r="R861" s="94">
        <v>46142</v>
      </c>
      <c r="S861" s="95"/>
      <c r="T861" s="95" t="s">
        <v>59</v>
      </c>
      <c r="U861" s="95" t="s">
        <v>60</v>
      </c>
      <c r="V861" s="91">
        <v>46142</v>
      </c>
      <c r="W861" s="91" t="s">
        <v>432</v>
      </c>
      <c r="X861" s="91" t="s">
        <v>432</v>
      </c>
      <c r="Y861" s="96"/>
      <c r="Z861" s="89" t="s">
        <v>62</v>
      </c>
      <c r="AA861" s="95"/>
      <c r="AB861" s="95" t="s">
        <v>63</v>
      </c>
      <c r="AC861" s="95" t="s">
        <v>63</v>
      </c>
      <c r="AD861" s="95" t="s">
        <v>63</v>
      </c>
      <c r="AE861" s="95" t="s">
        <v>63</v>
      </c>
      <c r="AF861" s="95" t="s">
        <v>63</v>
      </c>
      <c r="AG861" s="194"/>
      <c r="AH861" s="95" t="s">
        <v>63</v>
      </c>
      <c r="AI861" s="97"/>
      <c r="AJ861" s="97" t="s">
        <v>65</v>
      </c>
      <c r="AK861" s="97" t="s">
        <v>66</v>
      </c>
      <c r="AL861" s="45" t="s">
        <v>67</v>
      </c>
      <c r="AM861" s="160" t="str">
        <f>MONTH(B861)&amp;"/"&amp;YEAR(B861)</f>
        <v>4/2026</v>
      </c>
      <c r="AN861" s="45">
        <f>WEEKNUM(B861)-WEEKNUM(EOMONTH(B861,-1)+1)+1</f>
        <v>3</v>
      </c>
      <c r="AO861" s="45" t="str">
        <f>MONTH(R861)&amp;"/"&amp;YEAR(R861)</f>
        <v>4/2026</v>
      </c>
      <c r="AP861" s="45">
        <f>WEEKNUM(R861)-WEEKNUM(EOMONTH(R861,-1)+1)+1</f>
        <v>5</v>
      </c>
      <c r="AQ861" s="45">
        <f>IF(AU861="S",IF(Q861="1. Aceitou o programa",R861-B861,0),0)</f>
        <v>17</v>
      </c>
      <c r="AR861" s="45">
        <f>IF(AU861="S",IF(AND(S861&lt;&gt;"",R861&lt;&gt;""),S861-R861,0),0)</f>
        <v>0</v>
      </c>
      <c r="AS861" s="45">
        <f>IF(AU861="S",IF(Q861="1. Aceitou o programa",IF(OR(X861="Não se Aplica",X861=""),IF(OR(W861="Não se Aplica",W861=""),0,W861-V861),AVERAGE(X861-W861,W861-V861)),0),0)</f>
        <v>0</v>
      </c>
      <c r="AT861" s="45">
        <f>IF(AU861="S",IF(AND(Q861="1. Aceitou o programa",AB861="Realizada"),IFERROR(IF(AA861="",0,AA861-R861),0),0),0)</f>
        <v>0</v>
      </c>
      <c r="AU861" s="45" t="str">
        <f>_xlfn.XLOOKUP(U861,'Lista Suspensa'!$AA$20:$AA$23,'Lista Suspensa'!$AB$20:$AB$23,"N/A")</f>
        <v>S</v>
      </c>
    </row>
    <row r="862" spans="1:47" ht="12" customHeight="1" x14ac:dyDescent="0.3">
      <c r="A862" s="87" t="s">
        <v>66</v>
      </c>
      <c r="B862" s="88">
        <v>46125</v>
      </c>
      <c r="C862" s="89" t="s">
        <v>857</v>
      </c>
      <c r="D862" s="89" t="s">
        <v>49</v>
      </c>
      <c r="E862" s="189">
        <v>96207157</v>
      </c>
      <c r="F862" s="182" t="s">
        <v>2532</v>
      </c>
      <c r="G862" s="90">
        <v>31962988848</v>
      </c>
      <c r="H862" s="91">
        <v>30440</v>
      </c>
      <c r="I862" s="89">
        <v>42</v>
      </c>
      <c r="J862" s="89" t="s">
        <v>51</v>
      </c>
      <c r="K862" s="89" t="s">
        <v>52</v>
      </c>
      <c r="L862" s="89" t="s">
        <v>410</v>
      </c>
      <c r="M862" s="89" t="s">
        <v>2533</v>
      </c>
      <c r="N862" s="89">
        <v>80</v>
      </c>
      <c r="O862" s="92">
        <v>11967004213</v>
      </c>
      <c r="P862" s="93" t="s">
        <v>57</v>
      </c>
      <c r="Q862" s="110" t="s">
        <v>58</v>
      </c>
      <c r="R862" s="94">
        <v>46142</v>
      </c>
      <c r="S862" s="95"/>
      <c r="T862" s="95" t="s">
        <v>59</v>
      </c>
      <c r="U862" s="95" t="s">
        <v>60</v>
      </c>
      <c r="V862" s="91">
        <v>46142</v>
      </c>
      <c r="W862" s="91" t="s">
        <v>432</v>
      </c>
      <c r="X862" s="91" t="s">
        <v>432</v>
      </c>
      <c r="Y862" s="96"/>
      <c r="Z862" s="89" t="s">
        <v>62</v>
      </c>
      <c r="AA862" s="95"/>
      <c r="AB862" s="95" t="s">
        <v>63</v>
      </c>
      <c r="AC862" s="95" t="s">
        <v>63</v>
      </c>
      <c r="AD862" s="95" t="s">
        <v>63</v>
      </c>
      <c r="AE862" s="95" t="s">
        <v>63</v>
      </c>
      <c r="AF862" s="95" t="s">
        <v>63</v>
      </c>
      <c r="AG862" s="194"/>
      <c r="AH862" s="95" t="s">
        <v>63</v>
      </c>
      <c r="AI862" s="97"/>
      <c r="AJ862" s="97" t="s">
        <v>65</v>
      </c>
      <c r="AK862" s="97" t="s">
        <v>66</v>
      </c>
      <c r="AL862" s="45" t="s">
        <v>67</v>
      </c>
      <c r="AM862" s="160" t="str">
        <f>MONTH(B862)&amp;"/"&amp;YEAR(B862)</f>
        <v>4/2026</v>
      </c>
      <c r="AN862" s="45">
        <f>WEEKNUM(B862)-WEEKNUM(EOMONTH(B862,-1)+1)+1</f>
        <v>3</v>
      </c>
      <c r="AO862" s="45" t="str">
        <f>MONTH(R862)&amp;"/"&amp;YEAR(R862)</f>
        <v>4/2026</v>
      </c>
      <c r="AP862" s="45">
        <f>WEEKNUM(R862)-WEEKNUM(EOMONTH(R862,-1)+1)+1</f>
        <v>5</v>
      </c>
      <c r="AQ862" s="45">
        <f>IF(AU862="S",IF(Q862="1. Aceitou o programa",R862-B862,0),0)</f>
        <v>17</v>
      </c>
      <c r="AR862" s="45">
        <f>IF(AU862="S",IF(AND(S862&lt;&gt;"",R862&lt;&gt;""),S862-R862,0),0)</f>
        <v>0</v>
      </c>
      <c r="AS862" s="45">
        <f>IF(AU862="S",IF(Q862="1. Aceitou o programa",IF(OR(X862="Não se Aplica",X862=""),IF(OR(W862="Não se Aplica",W862=""),0,W862-V862),AVERAGE(X862-W862,W862-V862)),0),0)</f>
        <v>0</v>
      </c>
      <c r="AT862" s="45">
        <f>IF(AU862="S",IF(AND(Q862="1. Aceitou o programa",AB862="Realizada"),IFERROR(IF(AA862="",0,AA862-R862),0),0),0)</f>
        <v>0</v>
      </c>
      <c r="AU862" s="45" t="str">
        <f>_xlfn.XLOOKUP(U862,'Lista Suspensa'!$AA$20:$AA$23,'Lista Suspensa'!$AB$20:$AB$23,"N/A")</f>
        <v>S</v>
      </c>
    </row>
    <row r="863" spans="1:47" ht="12" customHeight="1" x14ac:dyDescent="0.3">
      <c r="A863" s="87" t="s">
        <v>66</v>
      </c>
      <c r="B863" s="88">
        <v>46125</v>
      </c>
      <c r="C863" s="89" t="s">
        <v>857</v>
      </c>
      <c r="D863" s="89" t="s">
        <v>49</v>
      </c>
      <c r="E863" s="189">
        <v>81957496</v>
      </c>
      <c r="F863" s="182" t="s">
        <v>2534</v>
      </c>
      <c r="G863" s="90">
        <v>35571002867</v>
      </c>
      <c r="H863" s="91">
        <v>32001</v>
      </c>
      <c r="I863" s="89">
        <v>38</v>
      </c>
      <c r="J863" s="89" t="s">
        <v>84</v>
      </c>
      <c r="K863" s="89" t="s">
        <v>52</v>
      </c>
      <c r="L863" s="89" t="s">
        <v>410</v>
      </c>
      <c r="M863" s="89" t="s">
        <v>2128</v>
      </c>
      <c r="N863" s="89">
        <v>700</v>
      </c>
      <c r="O863" s="92">
        <v>11971841635</v>
      </c>
      <c r="P863" s="93" t="s">
        <v>57</v>
      </c>
      <c r="Q863" s="110" t="s">
        <v>58</v>
      </c>
      <c r="R863" s="94">
        <v>46142</v>
      </c>
      <c r="S863" s="95"/>
      <c r="T863" s="95" t="s">
        <v>59</v>
      </c>
      <c r="U863" s="95" t="s">
        <v>60</v>
      </c>
      <c r="V863" s="91">
        <v>46142</v>
      </c>
      <c r="W863" s="91" t="s">
        <v>432</v>
      </c>
      <c r="X863" s="91" t="s">
        <v>432</v>
      </c>
      <c r="Y863" s="96"/>
      <c r="Z863" s="89" t="s">
        <v>62</v>
      </c>
      <c r="AA863" s="95"/>
      <c r="AB863" s="95" t="s">
        <v>63</v>
      </c>
      <c r="AC863" s="95" t="s">
        <v>63</v>
      </c>
      <c r="AD863" s="95" t="s">
        <v>63</v>
      </c>
      <c r="AE863" s="95" t="s">
        <v>63</v>
      </c>
      <c r="AF863" s="95" t="s">
        <v>63</v>
      </c>
      <c r="AG863" s="194"/>
      <c r="AH863" s="95" t="s">
        <v>63</v>
      </c>
      <c r="AI863" s="97"/>
      <c r="AJ863" s="97" t="s">
        <v>65</v>
      </c>
      <c r="AK863" s="97" t="s">
        <v>66</v>
      </c>
      <c r="AL863" s="45" t="s">
        <v>67</v>
      </c>
      <c r="AM863" s="160" t="str">
        <f>MONTH(B863)&amp;"/"&amp;YEAR(B863)</f>
        <v>4/2026</v>
      </c>
      <c r="AN863" s="45">
        <f>WEEKNUM(B863)-WEEKNUM(EOMONTH(B863,-1)+1)+1</f>
        <v>3</v>
      </c>
      <c r="AO863" s="45" t="str">
        <f>MONTH(R863)&amp;"/"&amp;YEAR(R863)</f>
        <v>4/2026</v>
      </c>
      <c r="AP863" s="45">
        <f>WEEKNUM(R863)-WEEKNUM(EOMONTH(R863,-1)+1)+1</f>
        <v>5</v>
      </c>
      <c r="AQ863" s="45">
        <f>IF(AU863="S",IF(Q863="1. Aceitou o programa",R863-B863,0),0)</f>
        <v>17</v>
      </c>
      <c r="AR863" s="45">
        <f>IF(AU863="S",IF(AND(S863&lt;&gt;"",R863&lt;&gt;""),S863-R863,0),0)</f>
        <v>0</v>
      </c>
      <c r="AS863" s="45">
        <f>IF(AU863="S",IF(Q863="1. Aceitou o programa",IF(OR(X863="Não se Aplica",X863=""),IF(OR(W863="Não se Aplica",W863=""),0,W863-V863),AVERAGE(X863-W863,W863-V863)),0),0)</f>
        <v>0</v>
      </c>
      <c r="AT863" s="45">
        <f>IF(AU863="S",IF(AND(Q863="1. Aceitou o programa",AB863="Realizada"),IFERROR(IF(AA863="",0,AA863-R863),0),0),0)</f>
        <v>0</v>
      </c>
      <c r="AU863" s="45" t="str">
        <f>_xlfn.XLOOKUP(U863,'Lista Suspensa'!$AA$20:$AA$23,'Lista Suspensa'!$AB$20:$AB$23,"N/A")</f>
        <v>S</v>
      </c>
    </row>
    <row r="864" spans="1:47" ht="12" customHeight="1" x14ac:dyDescent="0.3">
      <c r="A864" s="87" t="s">
        <v>66</v>
      </c>
      <c r="B864" s="88">
        <v>46127</v>
      </c>
      <c r="C864" s="89" t="s">
        <v>857</v>
      </c>
      <c r="D864" s="89" t="s">
        <v>49</v>
      </c>
      <c r="E864" s="189">
        <v>93110828</v>
      </c>
      <c r="F864" s="182" t="s">
        <v>2535</v>
      </c>
      <c r="G864" s="90">
        <v>20657047724</v>
      </c>
      <c r="H864" s="91">
        <v>38844</v>
      </c>
      <c r="I864" s="89">
        <v>19</v>
      </c>
      <c r="J864" s="89" t="s">
        <v>51</v>
      </c>
      <c r="K864" s="89" t="s">
        <v>76</v>
      </c>
      <c r="L864" s="89" t="s">
        <v>2536</v>
      </c>
      <c r="M864" s="89" t="s">
        <v>2537</v>
      </c>
      <c r="N864" s="89">
        <v>120</v>
      </c>
      <c r="O864" s="92" t="s">
        <v>2538</v>
      </c>
      <c r="P864" s="93" t="s">
        <v>57</v>
      </c>
      <c r="Q864" s="110" t="s">
        <v>58</v>
      </c>
      <c r="R864" s="94">
        <v>46160</v>
      </c>
      <c r="S864" s="95"/>
      <c r="T864" s="95" t="s">
        <v>59</v>
      </c>
      <c r="U864" s="95" t="s">
        <v>60</v>
      </c>
      <c r="V864" s="91">
        <v>46142</v>
      </c>
      <c r="W864" s="91">
        <v>46146</v>
      </c>
      <c r="X864" s="91">
        <v>46160</v>
      </c>
      <c r="Y864" s="96" t="s">
        <v>61</v>
      </c>
      <c r="Z864" s="89" t="s">
        <v>62</v>
      </c>
      <c r="AA864" s="95"/>
      <c r="AB864" s="95" t="s">
        <v>63</v>
      </c>
      <c r="AC864" s="95" t="s">
        <v>63</v>
      </c>
      <c r="AD864" s="95" t="s">
        <v>63</v>
      </c>
      <c r="AE864" s="95" t="s">
        <v>63</v>
      </c>
      <c r="AF864" s="95" t="s">
        <v>63</v>
      </c>
      <c r="AG864" s="194" t="s">
        <v>301</v>
      </c>
      <c r="AH864" s="95" t="s">
        <v>63</v>
      </c>
      <c r="AI864" s="97"/>
      <c r="AJ864" s="97" t="s">
        <v>65</v>
      </c>
      <c r="AK864" s="97" t="s">
        <v>66</v>
      </c>
      <c r="AL864" s="45" t="s">
        <v>67</v>
      </c>
      <c r="AM864" s="160" t="str">
        <f>MONTH(B864)&amp;"/"&amp;YEAR(B864)</f>
        <v>4/2026</v>
      </c>
      <c r="AN864" s="45">
        <f>WEEKNUM(B864)-WEEKNUM(EOMONTH(B864,-1)+1)+1</f>
        <v>3</v>
      </c>
      <c r="AO864" s="45" t="str">
        <f>MONTH(R864)&amp;"/"&amp;YEAR(R864)</f>
        <v>5/2026</v>
      </c>
      <c r="AP864" s="45">
        <f>WEEKNUM(R864)-WEEKNUM(EOMONTH(R864,-1)+1)+1</f>
        <v>4</v>
      </c>
      <c r="AQ864" s="45">
        <f>IF(AU864="S",IF(Q864="1. Aceitou o programa",R864-B864,0),0)</f>
        <v>33</v>
      </c>
      <c r="AR864" s="45">
        <f>IF(AU864="S",IF(AND(S864&lt;&gt;"",R864&lt;&gt;""),S864-R864,0),0)</f>
        <v>0</v>
      </c>
      <c r="AS864" s="45">
        <f>IF(AU864="S",IF(Q864="1. Aceitou o programa",IF(OR(X864="Não se Aplica",X864=""),IF(OR(W864="Não se Aplica",W864=""),0,W864-V864),AVERAGE(X864-W864,W864-V864)),0),0)</f>
        <v>9</v>
      </c>
      <c r="AT864" s="45">
        <f>IF(AU864="S",IF(AND(Q864="1. Aceitou o programa",AB864="Realizada"),IFERROR(IF(AA864="",0,AA864-R864),0),0),0)</f>
        <v>0</v>
      </c>
      <c r="AU864" s="45" t="str">
        <f>_xlfn.XLOOKUP(U864,'Lista Suspensa'!$AA$20:$AA$23,'Lista Suspensa'!$AB$20:$AB$23,"N/A")</f>
        <v>S</v>
      </c>
    </row>
    <row r="865" spans="1:47" ht="12" customHeight="1" x14ac:dyDescent="0.3">
      <c r="A865" s="87" t="s">
        <v>66</v>
      </c>
      <c r="B865" s="88">
        <v>46127</v>
      </c>
      <c r="C865" s="89" t="s">
        <v>857</v>
      </c>
      <c r="D865" s="89" t="s">
        <v>49</v>
      </c>
      <c r="E865" s="189">
        <v>96722274</v>
      </c>
      <c r="F865" s="182" t="s">
        <v>2539</v>
      </c>
      <c r="G865" s="90">
        <v>7728355864</v>
      </c>
      <c r="H865" s="91">
        <v>23559</v>
      </c>
      <c r="I865" s="89">
        <v>61</v>
      </c>
      <c r="J865" s="89" t="s">
        <v>84</v>
      </c>
      <c r="K865" s="89" t="s">
        <v>52</v>
      </c>
      <c r="L865" s="89" t="s">
        <v>85</v>
      </c>
      <c r="M865" s="89" t="s">
        <v>2540</v>
      </c>
      <c r="N865" s="89">
        <v>110</v>
      </c>
      <c r="O865" s="92" t="s">
        <v>2541</v>
      </c>
      <c r="P865" s="93" t="s">
        <v>57</v>
      </c>
      <c r="Q865" s="110" t="s">
        <v>58</v>
      </c>
      <c r="R865" s="94">
        <v>46160</v>
      </c>
      <c r="S865" s="95"/>
      <c r="T865" s="95" t="s">
        <v>59</v>
      </c>
      <c r="U865" s="95" t="s">
        <v>60</v>
      </c>
      <c r="V865" s="91">
        <v>46142</v>
      </c>
      <c r="W865" s="91">
        <v>46146</v>
      </c>
      <c r="X865" s="91">
        <v>46160</v>
      </c>
      <c r="Y865" s="96"/>
      <c r="Z865" s="89" t="s">
        <v>62</v>
      </c>
      <c r="AA865" s="95"/>
      <c r="AB865" s="95" t="s">
        <v>63</v>
      </c>
      <c r="AC865" s="95" t="s">
        <v>63</v>
      </c>
      <c r="AD865" s="95" t="s">
        <v>63</v>
      </c>
      <c r="AE865" s="95" t="s">
        <v>63</v>
      </c>
      <c r="AF865" s="95" t="s">
        <v>63</v>
      </c>
      <c r="AG865" s="194" t="s">
        <v>582</v>
      </c>
      <c r="AH865" s="95" t="s">
        <v>63</v>
      </c>
      <c r="AI865" s="97"/>
      <c r="AJ865" s="97" t="s">
        <v>65</v>
      </c>
      <c r="AK865" s="97" t="s">
        <v>66</v>
      </c>
      <c r="AL865" s="45" t="s">
        <v>67</v>
      </c>
      <c r="AM865" s="160" t="str">
        <f>MONTH(B865)&amp;"/"&amp;YEAR(B865)</f>
        <v>4/2026</v>
      </c>
      <c r="AN865" s="45">
        <f>WEEKNUM(B865)-WEEKNUM(EOMONTH(B865,-1)+1)+1</f>
        <v>3</v>
      </c>
      <c r="AO865" s="45" t="str">
        <f>MONTH(R865)&amp;"/"&amp;YEAR(R865)</f>
        <v>5/2026</v>
      </c>
      <c r="AP865" s="45">
        <f>WEEKNUM(R865)-WEEKNUM(EOMONTH(R865,-1)+1)+1</f>
        <v>4</v>
      </c>
      <c r="AQ865" s="45">
        <f>IF(AU865="S",IF(Q865="1. Aceitou o programa",R865-B865,0),0)</f>
        <v>33</v>
      </c>
      <c r="AR865" s="45">
        <f>IF(AU865="S",IF(AND(S865&lt;&gt;"",R865&lt;&gt;""),S865-R865,0),0)</f>
        <v>0</v>
      </c>
      <c r="AS865" s="45">
        <f>IF(AU865="S",IF(Q865="1. Aceitou o programa",IF(OR(X865="Não se Aplica",X865=""),IF(OR(W865="Não se Aplica",W865=""),0,W865-V865),AVERAGE(X865-W865,W865-V865)),0),0)</f>
        <v>9</v>
      </c>
      <c r="AT865" s="45">
        <f>IF(AU865="S",IF(AND(Q865="1. Aceitou o programa",AB865="Realizada"),IFERROR(IF(AA865="",0,AA865-R865),0),0),0)</f>
        <v>0</v>
      </c>
      <c r="AU865" s="45" t="str">
        <f>_xlfn.XLOOKUP(U865,'Lista Suspensa'!$AA$20:$AA$23,'Lista Suspensa'!$AB$20:$AB$23,"N/A")</f>
        <v>S</v>
      </c>
    </row>
    <row r="866" spans="1:47" ht="12" customHeight="1" x14ac:dyDescent="0.3">
      <c r="A866" s="87" t="s">
        <v>66</v>
      </c>
      <c r="B866" s="88">
        <v>46127</v>
      </c>
      <c r="C866" s="89" t="s">
        <v>857</v>
      </c>
      <c r="D866" s="89" t="s">
        <v>49</v>
      </c>
      <c r="E866" s="189">
        <v>79705129</v>
      </c>
      <c r="F866" s="182" t="s">
        <v>2542</v>
      </c>
      <c r="G866" s="90">
        <v>33816762883</v>
      </c>
      <c r="H866" s="91">
        <v>31618</v>
      </c>
      <c r="I866" s="89">
        <v>39</v>
      </c>
      <c r="J866" s="89" t="s">
        <v>51</v>
      </c>
      <c r="K866" s="89" t="s">
        <v>52</v>
      </c>
      <c r="L866" s="89" t="s">
        <v>242</v>
      </c>
      <c r="M866" s="89" t="s">
        <v>1205</v>
      </c>
      <c r="N866" s="89">
        <v>40</v>
      </c>
      <c r="O866" s="92">
        <v>11940301750</v>
      </c>
      <c r="P866" s="93" t="s">
        <v>57</v>
      </c>
      <c r="Q866" s="110" t="s">
        <v>58</v>
      </c>
      <c r="R866" s="94">
        <v>46160</v>
      </c>
      <c r="S866" s="95"/>
      <c r="T866" s="95" t="s">
        <v>59</v>
      </c>
      <c r="U866" s="95" t="s">
        <v>60</v>
      </c>
      <c r="V866" s="91">
        <v>46142</v>
      </c>
      <c r="W866" s="91">
        <v>46146</v>
      </c>
      <c r="X866" s="91">
        <v>46160</v>
      </c>
      <c r="Y866" s="96"/>
      <c r="Z866" s="89" t="s">
        <v>62</v>
      </c>
      <c r="AA866" s="95"/>
      <c r="AB866" s="95" t="s">
        <v>63</v>
      </c>
      <c r="AC866" s="95" t="s">
        <v>63</v>
      </c>
      <c r="AD866" s="95" t="s">
        <v>63</v>
      </c>
      <c r="AE866" s="95" t="s">
        <v>63</v>
      </c>
      <c r="AF866" s="95" t="s">
        <v>63</v>
      </c>
      <c r="AG866" s="194" t="s">
        <v>261</v>
      </c>
      <c r="AH866" s="95" t="s">
        <v>63</v>
      </c>
      <c r="AI866" s="97"/>
      <c r="AJ866" s="97" t="s">
        <v>65</v>
      </c>
      <c r="AK866" s="97" t="s">
        <v>66</v>
      </c>
      <c r="AL866" s="45" t="s">
        <v>67</v>
      </c>
      <c r="AM866" s="160" t="str">
        <f>MONTH(B866)&amp;"/"&amp;YEAR(B866)</f>
        <v>4/2026</v>
      </c>
      <c r="AN866" s="45">
        <f>WEEKNUM(B866)-WEEKNUM(EOMONTH(B866,-1)+1)+1</f>
        <v>3</v>
      </c>
      <c r="AO866" s="45" t="str">
        <f>MONTH(R866)&amp;"/"&amp;YEAR(R866)</f>
        <v>5/2026</v>
      </c>
      <c r="AP866" s="45">
        <f>WEEKNUM(R866)-WEEKNUM(EOMONTH(R866,-1)+1)+1</f>
        <v>4</v>
      </c>
      <c r="AQ866" s="45">
        <f>IF(AU866="S",IF(Q866="1. Aceitou o programa",R866-B866,0),0)</f>
        <v>33</v>
      </c>
      <c r="AR866" s="45">
        <f>IF(AU866="S",IF(AND(S866&lt;&gt;"",R866&lt;&gt;""),S866-R866,0),0)</f>
        <v>0</v>
      </c>
      <c r="AS866" s="45">
        <f>IF(AU866="S",IF(Q866="1. Aceitou o programa",IF(OR(X866="Não se Aplica",X866=""),IF(OR(W866="Não se Aplica",W866=""),0,W866-V866),AVERAGE(X866-W866,W866-V866)),0),0)</f>
        <v>9</v>
      </c>
      <c r="AT866" s="45">
        <f>IF(AU866="S",IF(AND(Q866="1. Aceitou o programa",AB866="Realizada"),IFERROR(IF(AA866="",0,AA866-R866),0),0),0)</f>
        <v>0</v>
      </c>
      <c r="AU866" s="45" t="str">
        <f>_xlfn.XLOOKUP(U866,'Lista Suspensa'!$AA$20:$AA$23,'Lista Suspensa'!$AB$20:$AB$23,"N/A")</f>
        <v>S</v>
      </c>
    </row>
    <row r="867" spans="1:47" ht="12" customHeight="1" x14ac:dyDescent="0.3">
      <c r="A867" s="87" t="s">
        <v>66</v>
      </c>
      <c r="B867" s="88">
        <v>46127</v>
      </c>
      <c r="C867" s="89" t="s">
        <v>857</v>
      </c>
      <c r="D867" s="89" t="s">
        <v>49</v>
      </c>
      <c r="E867" s="189">
        <v>80908927</v>
      </c>
      <c r="F867" s="182" t="s">
        <v>2543</v>
      </c>
      <c r="G867" s="90">
        <v>10669217760</v>
      </c>
      <c r="H867" s="91">
        <v>30826</v>
      </c>
      <c r="I867" s="89">
        <v>41</v>
      </c>
      <c r="J867" s="89" t="s">
        <v>51</v>
      </c>
      <c r="K867" s="89" t="s">
        <v>76</v>
      </c>
      <c r="L867" s="89" t="s">
        <v>95</v>
      </c>
      <c r="M867" s="89" t="s">
        <v>1151</v>
      </c>
      <c r="N867" s="89">
        <v>60</v>
      </c>
      <c r="O867" s="92" t="s">
        <v>2544</v>
      </c>
      <c r="P867" s="93" t="s">
        <v>57</v>
      </c>
      <c r="Q867" s="110" t="s">
        <v>58</v>
      </c>
      <c r="R867" s="94">
        <v>46142</v>
      </c>
      <c r="S867" s="95"/>
      <c r="T867" s="95" t="s">
        <v>59</v>
      </c>
      <c r="U867" s="95" t="s">
        <v>60</v>
      </c>
      <c r="V867" s="91">
        <v>46142</v>
      </c>
      <c r="W867" s="91" t="s">
        <v>432</v>
      </c>
      <c r="X867" s="91" t="s">
        <v>432</v>
      </c>
      <c r="Y867" s="96"/>
      <c r="Z867" s="89" t="s">
        <v>62</v>
      </c>
      <c r="AA867" s="95"/>
      <c r="AB867" s="95" t="s">
        <v>63</v>
      </c>
      <c r="AC867" s="95" t="s">
        <v>63</v>
      </c>
      <c r="AD867" s="95" t="s">
        <v>63</v>
      </c>
      <c r="AE867" s="95" t="s">
        <v>63</v>
      </c>
      <c r="AF867" s="95" t="s">
        <v>63</v>
      </c>
      <c r="AG867" s="194"/>
      <c r="AH867" s="95" t="s">
        <v>63</v>
      </c>
      <c r="AI867" s="97"/>
      <c r="AJ867" s="97" t="s">
        <v>65</v>
      </c>
      <c r="AK867" s="97" t="s">
        <v>66</v>
      </c>
      <c r="AL867" s="45" t="s">
        <v>67</v>
      </c>
      <c r="AM867" s="160" t="str">
        <f>MONTH(B867)&amp;"/"&amp;YEAR(B867)</f>
        <v>4/2026</v>
      </c>
      <c r="AN867" s="45">
        <f>WEEKNUM(B867)-WEEKNUM(EOMONTH(B867,-1)+1)+1</f>
        <v>3</v>
      </c>
      <c r="AO867" s="45" t="str">
        <f>MONTH(R867)&amp;"/"&amp;YEAR(R867)</f>
        <v>4/2026</v>
      </c>
      <c r="AP867" s="45">
        <f>WEEKNUM(R867)-WEEKNUM(EOMONTH(R867,-1)+1)+1</f>
        <v>5</v>
      </c>
      <c r="AQ867" s="45">
        <f>IF(AU867="S",IF(Q867="1. Aceitou o programa",R867-B867,0),0)</f>
        <v>15</v>
      </c>
      <c r="AR867" s="45">
        <f>IF(AU867="S",IF(AND(S867&lt;&gt;"",R867&lt;&gt;""),S867-R867,0),0)</f>
        <v>0</v>
      </c>
      <c r="AS867" s="45">
        <f>IF(AU867="S",IF(Q867="1. Aceitou o programa",IF(OR(X867="Não se Aplica",X867=""),IF(OR(W867="Não se Aplica",W867=""),0,W867-V867),AVERAGE(X867-W867,W867-V867)),0),0)</f>
        <v>0</v>
      </c>
      <c r="AT867" s="45">
        <f>IF(AU867="S",IF(AND(Q867="1. Aceitou o programa",AB867="Realizada"),IFERROR(IF(AA867="",0,AA867-R867),0),0),0)</f>
        <v>0</v>
      </c>
      <c r="AU867" s="45" t="str">
        <f>_xlfn.XLOOKUP(U867,'Lista Suspensa'!$AA$20:$AA$23,'Lista Suspensa'!$AB$20:$AB$23,"N/A")</f>
        <v>S</v>
      </c>
    </row>
    <row r="868" spans="1:47" ht="12" customHeight="1" x14ac:dyDescent="0.3">
      <c r="A868" s="87" t="s">
        <v>66</v>
      </c>
      <c r="B868" s="88">
        <v>46127</v>
      </c>
      <c r="C868" s="89" t="s">
        <v>857</v>
      </c>
      <c r="D868" s="89" t="s">
        <v>49</v>
      </c>
      <c r="E868" s="189">
        <v>94223150</v>
      </c>
      <c r="F868" s="182" t="s">
        <v>2545</v>
      </c>
      <c r="G868" s="90">
        <v>20392681897</v>
      </c>
      <c r="H868" s="91">
        <v>27162</v>
      </c>
      <c r="I868" s="89">
        <v>51</v>
      </c>
      <c r="J868" s="89" t="s">
        <v>84</v>
      </c>
      <c r="K868" s="89" t="s">
        <v>52</v>
      </c>
      <c r="L868" s="89" t="s">
        <v>85</v>
      </c>
      <c r="M868" s="89" t="s">
        <v>2546</v>
      </c>
      <c r="N868" s="89">
        <v>110</v>
      </c>
      <c r="O868" s="92" t="s">
        <v>2547</v>
      </c>
      <c r="P868" s="93" t="s">
        <v>57</v>
      </c>
      <c r="Q868" s="110" t="s">
        <v>58</v>
      </c>
      <c r="R868" s="94">
        <v>46142</v>
      </c>
      <c r="S868" s="95"/>
      <c r="T868" s="95" t="s">
        <v>59</v>
      </c>
      <c r="U868" s="95" t="s">
        <v>60</v>
      </c>
      <c r="V868" s="91">
        <v>46142</v>
      </c>
      <c r="W868" s="91" t="s">
        <v>432</v>
      </c>
      <c r="X868" s="91" t="s">
        <v>432</v>
      </c>
      <c r="Y868" s="96"/>
      <c r="Z868" s="89" t="s">
        <v>62</v>
      </c>
      <c r="AA868" s="95"/>
      <c r="AB868" s="95" t="s">
        <v>63</v>
      </c>
      <c r="AC868" s="95" t="s">
        <v>63</v>
      </c>
      <c r="AD868" s="95" t="s">
        <v>63</v>
      </c>
      <c r="AE868" s="95" t="s">
        <v>63</v>
      </c>
      <c r="AF868" s="95" t="s">
        <v>63</v>
      </c>
      <c r="AG868" s="194"/>
      <c r="AH868" s="95" t="s">
        <v>63</v>
      </c>
      <c r="AI868" s="97"/>
      <c r="AJ868" s="97" t="s">
        <v>65</v>
      </c>
      <c r="AK868" s="97" t="s">
        <v>66</v>
      </c>
      <c r="AL868" s="45" t="s">
        <v>67</v>
      </c>
      <c r="AM868" s="160" t="str">
        <f>MONTH(B868)&amp;"/"&amp;YEAR(B868)</f>
        <v>4/2026</v>
      </c>
      <c r="AN868" s="45">
        <f>WEEKNUM(B868)-WEEKNUM(EOMONTH(B868,-1)+1)+1</f>
        <v>3</v>
      </c>
      <c r="AO868" s="45" t="str">
        <f>MONTH(R868)&amp;"/"&amp;YEAR(R868)</f>
        <v>4/2026</v>
      </c>
      <c r="AP868" s="45">
        <f>WEEKNUM(R868)-WEEKNUM(EOMONTH(R868,-1)+1)+1</f>
        <v>5</v>
      </c>
      <c r="AQ868" s="45">
        <f>IF(AU868="S",IF(Q868="1. Aceitou o programa",R868-B868,0),0)</f>
        <v>15</v>
      </c>
      <c r="AR868" s="45">
        <f>IF(AU868="S",IF(AND(S868&lt;&gt;"",R868&lt;&gt;""),S868-R868,0),0)</f>
        <v>0</v>
      </c>
      <c r="AS868" s="45">
        <f>IF(AU868="S",IF(Q868="1. Aceitou o programa",IF(OR(X868="Não se Aplica",X868=""),IF(OR(W868="Não se Aplica",W868=""),0,W868-V868),AVERAGE(X868-W868,W868-V868)),0),0)</f>
        <v>0</v>
      </c>
      <c r="AT868" s="45">
        <f>IF(AU868="S",IF(AND(Q868="1. Aceitou o programa",AB868="Realizada"),IFERROR(IF(AA868="",0,AA868-R868),0),0),0)</f>
        <v>0</v>
      </c>
      <c r="AU868" s="45" t="str">
        <f>_xlfn.XLOOKUP(U868,'Lista Suspensa'!$AA$20:$AA$23,'Lista Suspensa'!$AB$20:$AB$23,"N/A")</f>
        <v>S</v>
      </c>
    </row>
    <row r="869" spans="1:47" ht="12" customHeight="1" x14ac:dyDescent="0.3">
      <c r="A869" s="87" t="s">
        <v>66</v>
      </c>
      <c r="B869" s="88">
        <v>46127</v>
      </c>
      <c r="C869" s="89" t="s">
        <v>857</v>
      </c>
      <c r="D869" s="89" t="s">
        <v>49</v>
      </c>
      <c r="E869" s="189">
        <v>77945640</v>
      </c>
      <c r="F869" s="182" t="s">
        <v>2548</v>
      </c>
      <c r="G869" s="90">
        <v>22886428825</v>
      </c>
      <c r="H869" s="91">
        <v>31530</v>
      </c>
      <c r="I869" s="89">
        <v>39</v>
      </c>
      <c r="J869" s="89" t="s">
        <v>51</v>
      </c>
      <c r="K869" s="89" t="s">
        <v>52</v>
      </c>
      <c r="L869" s="89" t="s">
        <v>2549</v>
      </c>
      <c r="M869" s="89" t="s">
        <v>2550</v>
      </c>
      <c r="N869" s="89">
        <v>100</v>
      </c>
      <c r="O869" s="92">
        <v>11984987298</v>
      </c>
      <c r="P869" s="93" t="s">
        <v>57</v>
      </c>
      <c r="Q869" s="110" t="s">
        <v>58</v>
      </c>
      <c r="R869" s="94">
        <v>46142</v>
      </c>
      <c r="S869" s="95"/>
      <c r="T869" s="95" t="s">
        <v>59</v>
      </c>
      <c r="U869" s="95" t="s">
        <v>60</v>
      </c>
      <c r="V869" s="91">
        <v>46142</v>
      </c>
      <c r="W869" s="91" t="s">
        <v>432</v>
      </c>
      <c r="X869" s="91" t="s">
        <v>432</v>
      </c>
      <c r="Y869" s="96"/>
      <c r="Z869" s="89" t="s">
        <v>62</v>
      </c>
      <c r="AA869" s="95"/>
      <c r="AB869" s="95" t="s">
        <v>63</v>
      </c>
      <c r="AC869" s="95" t="s">
        <v>63</v>
      </c>
      <c r="AD869" s="95" t="s">
        <v>63</v>
      </c>
      <c r="AE869" s="95" t="s">
        <v>63</v>
      </c>
      <c r="AF869" s="95" t="s">
        <v>63</v>
      </c>
      <c r="AG869" s="194"/>
      <c r="AH869" s="95" t="s">
        <v>63</v>
      </c>
      <c r="AI869" s="97"/>
      <c r="AJ869" s="97" t="s">
        <v>65</v>
      </c>
      <c r="AK869" s="97" t="s">
        <v>66</v>
      </c>
      <c r="AL869" s="45" t="s">
        <v>67</v>
      </c>
      <c r="AM869" s="160" t="str">
        <f>MONTH(B869)&amp;"/"&amp;YEAR(B869)</f>
        <v>4/2026</v>
      </c>
      <c r="AN869" s="45">
        <f>WEEKNUM(B869)-WEEKNUM(EOMONTH(B869,-1)+1)+1</f>
        <v>3</v>
      </c>
      <c r="AO869" s="45" t="str">
        <f>MONTH(R869)&amp;"/"&amp;YEAR(R869)</f>
        <v>4/2026</v>
      </c>
      <c r="AP869" s="45">
        <f>WEEKNUM(R869)-WEEKNUM(EOMONTH(R869,-1)+1)+1</f>
        <v>5</v>
      </c>
      <c r="AQ869" s="45">
        <f>IF(AU869="S",IF(Q869="1. Aceitou o programa",R869-B869,0),0)</f>
        <v>15</v>
      </c>
      <c r="AR869" s="45">
        <f>IF(AU869="S",IF(AND(S869&lt;&gt;"",R869&lt;&gt;""),S869-R869,0),0)</f>
        <v>0</v>
      </c>
      <c r="AS869" s="45">
        <f>IF(AU869="S",IF(Q869="1. Aceitou o programa",IF(OR(X869="Não se Aplica",X869=""),IF(OR(W869="Não se Aplica",W869=""),0,W869-V869),AVERAGE(X869-W869,W869-V869)),0),0)</f>
        <v>0</v>
      </c>
      <c r="AT869" s="45">
        <f>IF(AU869="S",IF(AND(Q869="1. Aceitou o programa",AB869="Realizada"),IFERROR(IF(AA869="",0,AA869-R869),0),0),0)</f>
        <v>0</v>
      </c>
      <c r="AU869" s="45" t="str">
        <f>_xlfn.XLOOKUP(U869,'Lista Suspensa'!$AA$20:$AA$23,'Lista Suspensa'!$AB$20:$AB$23,"N/A")</f>
        <v>S</v>
      </c>
    </row>
    <row r="870" spans="1:47" ht="12" customHeight="1" x14ac:dyDescent="0.3">
      <c r="A870" s="87" t="s">
        <v>66</v>
      </c>
      <c r="B870" s="88">
        <v>46127</v>
      </c>
      <c r="C870" s="89" t="s">
        <v>857</v>
      </c>
      <c r="D870" s="89" t="s">
        <v>49</v>
      </c>
      <c r="E870" s="189">
        <v>589419846</v>
      </c>
      <c r="F870" s="182" t="s">
        <v>2551</v>
      </c>
      <c r="G870" s="90">
        <v>11115119850</v>
      </c>
      <c r="H870" s="91">
        <v>24518</v>
      </c>
      <c r="I870" s="89">
        <v>59</v>
      </c>
      <c r="J870" s="89" t="s">
        <v>51</v>
      </c>
      <c r="K870" s="89" t="s">
        <v>52</v>
      </c>
      <c r="L870" s="89" t="s">
        <v>85</v>
      </c>
      <c r="M870" s="89" t="s">
        <v>2552</v>
      </c>
      <c r="N870" s="89">
        <v>100</v>
      </c>
      <c r="O870" s="92" t="s">
        <v>2553</v>
      </c>
      <c r="P870" s="93" t="s">
        <v>57</v>
      </c>
      <c r="Q870" s="110" t="s">
        <v>58</v>
      </c>
      <c r="R870" s="94">
        <v>46160</v>
      </c>
      <c r="S870" s="95"/>
      <c r="T870" s="95" t="s">
        <v>59</v>
      </c>
      <c r="U870" s="95" t="s">
        <v>60</v>
      </c>
      <c r="V870" s="91">
        <v>46142</v>
      </c>
      <c r="W870" s="91">
        <v>46160</v>
      </c>
      <c r="X870" s="91" t="s">
        <v>432</v>
      </c>
      <c r="Y870" s="96" t="s">
        <v>859</v>
      </c>
      <c r="Z870" s="89" t="s">
        <v>62</v>
      </c>
      <c r="AA870" s="95"/>
      <c r="AB870" s="95" t="s">
        <v>63</v>
      </c>
      <c r="AC870" s="95" t="s">
        <v>63</v>
      </c>
      <c r="AD870" s="95" t="s">
        <v>63</v>
      </c>
      <c r="AE870" s="95" t="s">
        <v>63</v>
      </c>
      <c r="AF870" s="95" t="s">
        <v>63</v>
      </c>
      <c r="AG870" s="194" t="s">
        <v>2554</v>
      </c>
      <c r="AH870" s="95" t="s">
        <v>63</v>
      </c>
      <c r="AI870" s="97"/>
      <c r="AJ870" s="97" t="s">
        <v>65</v>
      </c>
      <c r="AK870" s="97" t="s">
        <v>66</v>
      </c>
      <c r="AL870" s="45" t="s">
        <v>67</v>
      </c>
      <c r="AM870" s="160" t="str">
        <f>MONTH(B870)&amp;"/"&amp;YEAR(B870)</f>
        <v>4/2026</v>
      </c>
      <c r="AN870" s="45">
        <f>WEEKNUM(B870)-WEEKNUM(EOMONTH(B870,-1)+1)+1</f>
        <v>3</v>
      </c>
      <c r="AO870" s="45" t="str">
        <f>MONTH(R870)&amp;"/"&amp;YEAR(R870)</f>
        <v>5/2026</v>
      </c>
      <c r="AP870" s="45">
        <f>WEEKNUM(R870)-WEEKNUM(EOMONTH(R870,-1)+1)+1</f>
        <v>4</v>
      </c>
      <c r="AQ870" s="45">
        <f>IF(AU870="S",IF(Q870="1. Aceitou o programa",R870-B870,0),0)</f>
        <v>33</v>
      </c>
      <c r="AR870" s="45">
        <f>IF(AU870="S",IF(AND(S870&lt;&gt;"",R870&lt;&gt;""),S870-R870,0),0)</f>
        <v>0</v>
      </c>
      <c r="AS870" s="45">
        <f>IF(AU870="S",IF(Q870="1. Aceitou o programa",IF(OR(X870="Não se Aplica",X870=""),IF(OR(W870="Não se Aplica",W870=""),0,W870-V870),AVERAGE(X870-W870,W870-V870)),0),0)</f>
        <v>18</v>
      </c>
      <c r="AT870" s="45">
        <f>IF(AU870="S",IF(AND(Q870="1. Aceitou o programa",AB870="Realizada"),IFERROR(IF(AA870="",0,AA870-R870),0),0),0)</f>
        <v>0</v>
      </c>
      <c r="AU870" s="45" t="str">
        <f>_xlfn.XLOOKUP(U870,'Lista Suspensa'!$AA$20:$AA$23,'Lista Suspensa'!$AB$20:$AB$23,"N/A")</f>
        <v>S</v>
      </c>
    </row>
    <row r="871" spans="1:47" ht="12" customHeight="1" x14ac:dyDescent="0.3">
      <c r="A871" s="87" t="s">
        <v>66</v>
      </c>
      <c r="B871" s="88">
        <v>46128</v>
      </c>
      <c r="C871" s="89" t="s">
        <v>857</v>
      </c>
      <c r="D871" s="89" t="s">
        <v>49</v>
      </c>
      <c r="E871" s="189">
        <v>86384479</v>
      </c>
      <c r="F871" s="182" t="s">
        <v>2555</v>
      </c>
      <c r="G871" s="90">
        <v>44913243870</v>
      </c>
      <c r="H871" s="91">
        <v>35593</v>
      </c>
      <c r="I871" s="89">
        <v>28</v>
      </c>
      <c r="J871" s="89" t="s">
        <v>84</v>
      </c>
      <c r="K871" s="89" t="s">
        <v>52</v>
      </c>
      <c r="L871" s="89" t="s">
        <v>53</v>
      </c>
      <c r="M871" s="89" t="s">
        <v>1768</v>
      </c>
      <c r="N871" s="89">
        <v>110</v>
      </c>
      <c r="O871" s="92" t="s">
        <v>2556</v>
      </c>
      <c r="P871" s="93" t="s">
        <v>57</v>
      </c>
      <c r="Q871" s="110" t="s">
        <v>58</v>
      </c>
      <c r="R871" s="94">
        <v>46160</v>
      </c>
      <c r="S871" s="95"/>
      <c r="T871" s="95" t="s">
        <v>59</v>
      </c>
      <c r="U871" s="95" t="s">
        <v>60</v>
      </c>
      <c r="V871" s="91">
        <v>46142</v>
      </c>
      <c r="W871" s="91">
        <v>46146</v>
      </c>
      <c r="X871" s="91">
        <v>46160</v>
      </c>
      <c r="Y871" s="96"/>
      <c r="Z871" s="89" t="s">
        <v>62</v>
      </c>
      <c r="AA871" s="95"/>
      <c r="AB871" s="95" t="s">
        <v>63</v>
      </c>
      <c r="AC871" s="95" t="s">
        <v>63</v>
      </c>
      <c r="AD871" s="95" t="s">
        <v>63</v>
      </c>
      <c r="AE871" s="95" t="s">
        <v>63</v>
      </c>
      <c r="AF871" s="95" t="s">
        <v>63</v>
      </c>
      <c r="AG871" s="194" t="s">
        <v>2557</v>
      </c>
      <c r="AH871" s="95" t="s">
        <v>63</v>
      </c>
      <c r="AI871" s="97"/>
      <c r="AJ871" s="97" t="s">
        <v>65</v>
      </c>
      <c r="AK871" s="97" t="s">
        <v>66</v>
      </c>
      <c r="AL871" s="45" t="s">
        <v>67</v>
      </c>
      <c r="AM871" s="160" t="str">
        <f>MONTH(B871)&amp;"/"&amp;YEAR(B871)</f>
        <v>4/2026</v>
      </c>
      <c r="AN871" s="45">
        <f>WEEKNUM(B871)-WEEKNUM(EOMONTH(B871,-1)+1)+1</f>
        <v>3</v>
      </c>
      <c r="AO871" s="45" t="str">
        <f>MONTH(R871)&amp;"/"&amp;YEAR(R871)</f>
        <v>5/2026</v>
      </c>
      <c r="AP871" s="45">
        <f>WEEKNUM(R871)-WEEKNUM(EOMONTH(R871,-1)+1)+1</f>
        <v>4</v>
      </c>
      <c r="AQ871" s="45">
        <f>IF(AU871="S",IF(Q871="1. Aceitou o programa",R871-B871,0),0)</f>
        <v>32</v>
      </c>
      <c r="AR871" s="45">
        <f>IF(AU871="S",IF(AND(S871&lt;&gt;"",R871&lt;&gt;""),S871-R871,0),0)</f>
        <v>0</v>
      </c>
      <c r="AS871" s="45">
        <f>IF(AU871="S",IF(Q871="1. Aceitou o programa",IF(OR(X871="Não se Aplica",X871=""),IF(OR(W871="Não se Aplica",W871=""),0,W871-V871),AVERAGE(X871-W871,W871-V871)),0),0)</f>
        <v>9</v>
      </c>
      <c r="AT871" s="45">
        <f>IF(AU871="S",IF(AND(Q871="1. Aceitou o programa",AB871="Realizada"),IFERROR(IF(AA871="",0,AA871-R871),0),0),0)</f>
        <v>0</v>
      </c>
      <c r="AU871" s="45" t="str">
        <f>_xlfn.XLOOKUP(U871,'Lista Suspensa'!$AA$20:$AA$23,'Lista Suspensa'!$AB$20:$AB$23,"N/A")</f>
        <v>S</v>
      </c>
    </row>
    <row r="872" spans="1:47" ht="12" customHeight="1" x14ac:dyDescent="0.3">
      <c r="A872" s="87" t="s">
        <v>66</v>
      </c>
      <c r="B872" s="88">
        <v>46128</v>
      </c>
      <c r="C872" s="89" t="s">
        <v>857</v>
      </c>
      <c r="D872" s="89" t="s">
        <v>2558</v>
      </c>
      <c r="E872" s="189">
        <v>89819888</v>
      </c>
      <c r="F872" s="182" t="s">
        <v>2559</v>
      </c>
      <c r="G872" s="90">
        <v>3659431770</v>
      </c>
      <c r="H872" s="91">
        <v>27229</v>
      </c>
      <c r="I872" s="89">
        <v>51</v>
      </c>
      <c r="J872" s="89" t="s">
        <v>51</v>
      </c>
      <c r="K872" s="89" t="s">
        <v>76</v>
      </c>
      <c r="L872" s="89" t="s">
        <v>191</v>
      </c>
      <c r="M872" s="89" t="s">
        <v>2560</v>
      </c>
      <c r="N872" s="89">
        <v>120</v>
      </c>
      <c r="O872" s="92" t="s">
        <v>2561</v>
      </c>
      <c r="P872" s="93" t="s">
        <v>57</v>
      </c>
      <c r="Q872" s="110" t="s">
        <v>58</v>
      </c>
      <c r="R872" s="94">
        <v>46142</v>
      </c>
      <c r="S872" s="95"/>
      <c r="T872" s="95" t="s">
        <v>59</v>
      </c>
      <c r="U872" s="95" t="s">
        <v>60</v>
      </c>
      <c r="V872" s="91">
        <v>46142</v>
      </c>
      <c r="W872" s="91" t="s">
        <v>432</v>
      </c>
      <c r="X872" s="91" t="s">
        <v>432</v>
      </c>
      <c r="Y872" s="96"/>
      <c r="Z872" s="89" t="s">
        <v>62</v>
      </c>
      <c r="AA872" s="95"/>
      <c r="AB872" s="95" t="s">
        <v>63</v>
      </c>
      <c r="AC872" s="95" t="s">
        <v>63</v>
      </c>
      <c r="AD872" s="95" t="s">
        <v>63</v>
      </c>
      <c r="AE872" s="95" t="s">
        <v>63</v>
      </c>
      <c r="AF872" s="95" t="s">
        <v>63</v>
      </c>
      <c r="AG872" s="194"/>
      <c r="AH872" s="95" t="s">
        <v>63</v>
      </c>
      <c r="AI872" s="97"/>
      <c r="AJ872" s="97" t="s">
        <v>65</v>
      </c>
      <c r="AK872" s="97" t="s">
        <v>66</v>
      </c>
      <c r="AL872" s="45" t="s">
        <v>67</v>
      </c>
      <c r="AM872" s="160" t="str">
        <f>MONTH(B872)&amp;"/"&amp;YEAR(B872)</f>
        <v>4/2026</v>
      </c>
      <c r="AN872" s="45">
        <f>WEEKNUM(B872)-WEEKNUM(EOMONTH(B872,-1)+1)+1</f>
        <v>3</v>
      </c>
      <c r="AO872" s="45" t="str">
        <f>MONTH(R872)&amp;"/"&amp;YEAR(R872)</f>
        <v>4/2026</v>
      </c>
      <c r="AP872" s="45">
        <f>WEEKNUM(R872)-WEEKNUM(EOMONTH(R872,-1)+1)+1</f>
        <v>5</v>
      </c>
      <c r="AQ872" s="45">
        <f>IF(AU872="S",IF(Q872="1. Aceitou o programa",R872-B872,0),0)</f>
        <v>14</v>
      </c>
      <c r="AR872" s="45">
        <f>IF(AU872="S",IF(AND(S872&lt;&gt;"",R872&lt;&gt;""),S872-R872,0),0)</f>
        <v>0</v>
      </c>
      <c r="AS872" s="45">
        <f>IF(AU872="S",IF(Q872="1. Aceitou o programa",IF(OR(X872="Não se Aplica",X872=""),IF(OR(W872="Não se Aplica",W872=""),0,W872-V872),AVERAGE(X872-W872,W872-V872)),0),0)</f>
        <v>0</v>
      </c>
      <c r="AT872" s="45">
        <f>IF(AU872="S",IF(AND(Q872="1. Aceitou o programa",AB872="Realizada"),IFERROR(IF(AA872="",0,AA872-R872),0),0),0)</f>
        <v>0</v>
      </c>
      <c r="AU872" s="45" t="str">
        <f>_xlfn.XLOOKUP(U872,'Lista Suspensa'!$AA$20:$AA$23,'Lista Suspensa'!$AB$20:$AB$23,"N/A")</f>
        <v>S</v>
      </c>
    </row>
    <row r="873" spans="1:47" ht="12" customHeight="1" x14ac:dyDescent="0.3">
      <c r="A873" s="87" t="s">
        <v>66</v>
      </c>
      <c r="B873" s="88">
        <v>46132</v>
      </c>
      <c r="C873" s="89" t="s">
        <v>857</v>
      </c>
      <c r="D873" s="89" t="s">
        <v>49</v>
      </c>
      <c r="E873" s="189">
        <v>95046557</v>
      </c>
      <c r="F873" s="182" t="s">
        <v>2562</v>
      </c>
      <c r="G873" s="90">
        <v>14360237855</v>
      </c>
      <c r="H873" s="91">
        <v>26772</v>
      </c>
      <c r="I873" s="89">
        <v>53</v>
      </c>
      <c r="J873" s="89" t="s">
        <v>51</v>
      </c>
      <c r="K873" s="89" t="s">
        <v>52</v>
      </c>
      <c r="L873" s="89" t="s">
        <v>85</v>
      </c>
      <c r="M873" s="89" t="s">
        <v>2563</v>
      </c>
      <c r="N873" s="89">
        <v>450</v>
      </c>
      <c r="O873" s="92" t="s">
        <v>2564</v>
      </c>
      <c r="P873" s="93" t="s">
        <v>57</v>
      </c>
      <c r="Q873" s="110" t="s">
        <v>58</v>
      </c>
      <c r="R873" s="94">
        <v>46142</v>
      </c>
      <c r="S873" s="95"/>
      <c r="T873" s="95" t="s">
        <v>59</v>
      </c>
      <c r="U873" s="95" t="s">
        <v>60</v>
      </c>
      <c r="V873" s="91">
        <v>46142</v>
      </c>
      <c r="W873" s="91" t="s">
        <v>432</v>
      </c>
      <c r="X873" s="91" t="s">
        <v>432</v>
      </c>
      <c r="Y873" s="96"/>
      <c r="Z873" s="89" t="s">
        <v>62</v>
      </c>
      <c r="AA873" s="95"/>
      <c r="AB873" s="95" t="s">
        <v>63</v>
      </c>
      <c r="AC873" s="95" t="s">
        <v>63</v>
      </c>
      <c r="AD873" s="95" t="s">
        <v>63</v>
      </c>
      <c r="AE873" s="95" t="s">
        <v>63</v>
      </c>
      <c r="AF873" s="95" t="s">
        <v>63</v>
      </c>
      <c r="AG873" s="194"/>
      <c r="AH873" s="95" t="s">
        <v>63</v>
      </c>
      <c r="AI873" s="97"/>
      <c r="AJ873" s="97" t="s">
        <v>65</v>
      </c>
      <c r="AK873" s="97" t="s">
        <v>66</v>
      </c>
      <c r="AL873" s="45" t="s">
        <v>67</v>
      </c>
      <c r="AM873" s="160" t="str">
        <f>MONTH(B873)&amp;"/"&amp;YEAR(B873)</f>
        <v>4/2026</v>
      </c>
      <c r="AN873" s="45">
        <f>WEEKNUM(B873)-WEEKNUM(EOMONTH(B873,-1)+1)+1</f>
        <v>4</v>
      </c>
      <c r="AO873" s="45" t="str">
        <f>MONTH(R873)&amp;"/"&amp;YEAR(R873)</f>
        <v>4/2026</v>
      </c>
      <c r="AP873" s="45">
        <f>WEEKNUM(R873)-WEEKNUM(EOMONTH(R873,-1)+1)+1</f>
        <v>5</v>
      </c>
      <c r="AQ873" s="45">
        <f>IF(AU873="S",IF(Q873="1. Aceitou o programa",R873-B873,0),0)</f>
        <v>10</v>
      </c>
      <c r="AR873" s="45">
        <f>IF(AU873="S",IF(AND(S873&lt;&gt;"",R873&lt;&gt;""),S873-R873,0),0)</f>
        <v>0</v>
      </c>
      <c r="AS873" s="45">
        <f>IF(AU873="S",IF(Q873="1. Aceitou o programa",IF(OR(X873="Não se Aplica",X873=""),IF(OR(W873="Não se Aplica",W873=""),0,W873-V873),AVERAGE(X873-W873,W873-V873)),0),0)</f>
        <v>0</v>
      </c>
      <c r="AT873" s="45">
        <f>IF(AU873="S",IF(AND(Q873="1. Aceitou o programa",AB873="Realizada"),IFERROR(IF(AA873="",0,AA873-R873),0),0),0)</f>
        <v>0</v>
      </c>
      <c r="AU873" s="45" t="str">
        <f>_xlfn.XLOOKUP(U873,'Lista Suspensa'!$AA$20:$AA$23,'Lista Suspensa'!$AB$20:$AB$23,"N/A")</f>
        <v>S</v>
      </c>
    </row>
    <row r="874" spans="1:47" ht="12" customHeight="1" x14ac:dyDescent="0.3">
      <c r="A874" s="87" t="s">
        <v>66</v>
      </c>
      <c r="B874" s="88">
        <v>46134</v>
      </c>
      <c r="C874" s="89" t="s">
        <v>857</v>
      </c>
      <c r="D874" s="89" t="s">
        <v>49</v>
      </c>
      <c r="E874" s="189">
        <v>93818976</v>
      </c>
      <c r="F874" s="182" t="s">
        <v>2565</v>
      </c>
      <c r="G874" s="90">
        <v>45134479828</v>
      </c>
      <c r="H874" s="91">
        <v>35233</v>
      </c>
      <c r="I874" s="89">
        <v>29</v>
      </c>
      <c r="J874" s="89" t="s">
        <v>51</v>
      </c>
      <c r="K874" s="89" t="s">
        <v>52</v>
      </c>
      <c r="L874" s="89" t="s">
        <v>85</v>
      </c>
      <c r="M874" s="89" t="s">
        <v>2566</v>
      </c>
      <c r="N874" s="89">
        <v>60</v>
      </c>
      <c r="O874" s="92" t="s">
        <v>2567</v>
      </c>
      <c r="P874" s="93" t="s">
        <v>57</v>
      </c>
      <c r="Q874" s="110" t="s">
        <v>58</v>
      </c>
      <c r="R874" s="94">
        <v>46142</v>
      </c>
      <c r="S874" s="95"/>
      <c r="T874" s="95" t="s">
        <v>59</v>
      </c>
      <c r="U874" s="95" t="s">
        <v>60</v>
      </c>
      <c r="V874" s="91">
        <v>46142</v>
      </c>
      <c r="W874" s="91" t="s">
        <v>432</v>
      </c>
      <c r="X874" s="91" t="s">
        <v>432</v>
      </c>
      <c r="Y874" s="96"/>
      <c r="Z874" s="89" t="s">
        <v>62</v>
      </c>
      <c r="AA874" s="95"/>
      <c r="AB874" s="95" t="s">
        <v>63</v>
      </c>
      <c r="AC874" s="95" t="s">
        <v>63</v>
      </c>
      <c r="AD874" s="95" t="s">
        <v>63</v>
      </c>
      <c r="AE874" s="95" t="s">
        <v>63</v>
      </c>
      <c r="AF874" s="95" t="s">
        <v>63</v>
      </c>
      <c r="AG874" s="194"/>
      <c r="AH874" s="95" t="s">
        <v>63</v>
      </c>
      <c r="AI874" s="97"/>
      <c r="AJ874" s="97" t="s">
        <v>65</v>
      </c>
      <c r="AK874" s="97" t="s">
        <v>66</v>
      </c>
      <c r="AL874" s="45" t="s">
        <v>67</v>
      </c>
      <c r="AM874" s="160" t="str">
        <f>MONTH(B874)&amp;"/"&amp;YEAR(B874)</f>
        <v>4/2026</v>
      </c>
      <c r="AN874" s="45">
        <f>WEEKNUM(B874)-WEEKNUM(EOMONTH(B874,-1)+1)+1</f>
        <v>4</v>
      </c>
      <c r="AO874" s="45" t="str">
        <f>MONTH(R874)&amp;"/"&amp;YEAR(R874)</f>
        <v>4/2026</v>
      </c>
      <c r="AP874" s="45">
        <f>WEEKNUM(R874)-WEEKNUM(EOMONTH(R874,-1)+1)+1</f>
        <v>5</v>
      </c>
      <c r="AQ874" s="45">
        <f>IF(AU874="S",IF(Q874="1. Aceitou o programa",R874-B874,0),0)</f>
        <v>8</v>
      </c>
      <c r="AR874" s="45">
        <f>IF(AU874="S",IF(AND(S874&lt;&gt;"",R874&lt;&gt;""),S874-R874,0),0)</f>
        <v>0</v>
      </c>
      <c r="AS874" s="45">
        <f>IF(AU874="S",IF(Q874="1. Aceitou o programa",IF(OR(X874="Não se Aplica",X874=""),IF(OR(W874="Não se Aplica",W874=""),0,W874-V874),AVERAGE(X874-W874,W874-V874)),0),0)</f>
        <v>0</v>
      </c>
      <c r="AT874" s="45">
        <f>IF(AU874="S",IF(AND(Q874="1. Aceitou o programa",AB874="Realizada"),IFERROR(IF(AA874="",0,AA874-R874),0),0),0)</f>
        <v>0</v>
      </c>
      <c r="AU874" s="45" t="str">
        <f>_xlfn.XLOOKUP(U874,'Lista Suspensa'!$AA$20:$AA$23,'Lista Suspensa'!$AB$20:$AB$23,"N/A")</f>
        <v>S</v>
      </c>
    </row>
    <row r="875" spans="1:47" ht="12" customHeight="1" x14ac:dyDescent="0.3">
      <c r="A875" s="87" t="s">
        <v>66</v>
      </c>
      <c r="B875" s="88">
        <v>46139</v>
      </c>
      <c r="C875" s="89" t="s">
        <v>857</v>
      </c>
      <c r="D875" s="89" t="s">
        <v>49</v>
      </c>
      <c r="E875" s="189">
        <v>94863431</v>
      </c>
      <c r="F875" s="182" t="s">
        <v>2568</v>
      </c>
      <c r="G875" s="90">
        <v>35681216896</v>
      </c>
      <c r="H875" s="91">
        <v>31663</v>
      </c>
      <c r="I875" s="89">
        <v>39</v>
      </c>
      <c r="J875" s="89" t="s">
        <v>51</v>
      </c>
      <c r="K875" s="89" t="s">
        <v>52</v>
      </c>
      <c r="L875" s="89" t="s">
        <v>85</v>
      </c>
      <c r="M875" s="89" t="s">
        <v>954</v>
      </c>
      <c r="N875" s="89">
        <v>110</v>
      </c>
      <c r="O875" s="92" t="s">
        <v>2569</v>
      </c>
      <c r="P875" s="93" t="s">
        <v>57</v>
      </c>
      <c r="Q875" s="110" t="s">
        <v>58</v>
      </c>
      <c r="R875" s="94">
        <v>46160</v>
      </c>
      <c r="S875" s="95"/>
      <c r="T875" s="95" t="s">
        <v>59</v>
      </c>
      <c r="U875" s="95" t="s">
        <v>60</v>
      </c>
      <c r="V875" s="91">
        <v>46142</v>
      </c>
      <c r="W875" s="91">
        <v>46146</v>
      </c>
      <c r="X875" s="91">
        <v>46160</v>
      </c>
      <c r="Y875" s="96"/>
      <c r="Z875" s="89" t="s">
        <v>62</v>
      </c>
      <c r="AA875" s="95"/>
      <c r="AB875" s="95" t="s">
        <v>63</v>
      </c>
      <c r="AC875" s="95" t="s">
        <v>63</v>
      </c>
      <c r="AD875" s="95" t="s">
        <v>63</v>
      </c>
      <c r="AE875" s="95" t="s">
        <v>63</v>
      </c>
      <c r="AF875" s="95" t="s">
        <v>63</v>
      </c>
      <c r="AG875" s="194"/>
      <c r="AH875" s="95" t="s">
        <v>63</v>
      </c>
      <c r="AI875" s="97"/>
      <c r="AJ875" s="97" t="s">
        <v>65</v>
      </c>
      <c r="AK875" s="97" t="s">
        <v>66</v>
      </c>
      <c r="AL875" s="45" t="s">
        <v>67</v>
      </c>
      <c r="AM875" s="160" t="str">
        <f>MONTH(B875)&amp;"/"&amp;YEAR(B875)</f>
        <v>4/2026</v>
      </c>
      <c r="AN875" s="45">
        <f>WEEKNUM(B875)-WEEKNUM(EOMONTH(B875,-1)+1)+1</f>
        <v>5</v>
      </c>
      <c r="AO875" s="45" t="str">
        <f>MONTH(R875)&amp;"/"&amp;YEAR(R875)</f>
        <v>5/2026</v>
      </c>
      <c r="AP875" s="45">
        <f>WEEKNUM(R875)-WEEKNUM(EOMONTH(R875,-1)+1)+1</f>
        <v>4</v>
      </c>
      <c r="AQ875" s="45">
        <f>IF(AU875="S",IF(Q875="1. Aceitou o programa",R875-B875,0),0)</f>
        <v>21</v>
      </c>
      <c r="AR875" s="45">
        <f>IF(AU875="S",IF(AND(S875&lt;&gt;"",R875&lt;&gt;""),S875-R875,0),0)</f>
        <v>0</v>
      </c>
      <c r="AS875" s="45">
        <f>IF(AU875="S",IF(Q875="1. Aceitou o programa",IF(OR(X875="Não se Aplica",X875=""),IF(OR(W875="Não se Aplica",W875=""),0,W875-V875),AVERAGE(X875-W875,W875-V875)),0),0)</f>
        <v>9</v>
      </c>
      <c r="AT875" s="45">
        <f>IF(AU875="S",IF(AND(Q875="1. Aceitou o programa",AB875="Realizada"),IFERROR(IF(AA875="",0,AA875-R875),0),0),0)</f>
        <v>0</v>
      </c>
      <c r="AU875" s="45" t="str">
        <f>_xlfn.XLOOKUP(U875,'Lista Suspensa'!$AA$20:$AA$23,'Lista Suspensa'!$AB$20:$AB$23,"N/A")</f>
        <v>S</v>
      </c>
    </row>
    <row r="876" spans="1:47" ht="12" customHeight="1" x14ac:dyDescent="0.3">
      <c r="A876" s="87" t="s">
        <v>66</v>
      </c>
      <c r="B876" s="88">
        <v>46140</v>
      </c>
      <c r="C876" s="89" t="s">
        <v>857</v>
      </c>
      <c r="D876" s="89" t="s">
        <v>49</v>
      </c>
      <c r="E876" s="189">
        <v>89737230</v>
      </c>
      <c r="F876" s="182" t="s">
        <v>2570</v>
      </c>
      <c r="G876" s="90">
        <v>94198764549</v>
      </c>
      <c r="H876" s="91">
        <v>25593</v>
      </c>
      <c r="I876" s="89">
        <v>56</v>
      </c>
      <c r="J876" s="89" t="s">
        <v>51</v>
      </c>
      <c r="K876" s="89" t="s">
        <v>76</v>
      </c>
      <c r="L876" s="89" t="s">
        <v>95</v>
      </c>
      <c r="M876" s="89" t="s">
        <v>1067</v>
      </c>
      <c r="N876" s="89">
        <v>75</v>
      </c>
      <c r="O876" s="92" t="s">
        <v>2571</v>
      </c>
      <c r="P876" s="93" t="s">
        <v>57</v>
      </c>
      <c r="Q876" s="110" t="s">
        <v>58</v>
      </c>
      <c r="R876" s="94">
        <v>46142</v>
      </c>
      <c r="S876" s="95"/>
      <c r="T876" s="95" t="s">
        <v>59</v>
      </c>
      <c r="U876" s="95" t="s">
        <v>60</v>
      </c>
      <c r="V876" s="91">
        <v>46142</v>
      </c>
      <c r="W876" s="91" t="s">
        <v>432</v>
      </c>
      <c r="X876" s="91" t="s">
        <v>432</v>
      </c>
      <c r="Y876" s="96"/>
      <c r="Z876" s="89" t="s">
        <v>62</v>
      </c>
      <c r="AA876" s="95"/>
      <c r="AB876" s="95" t="s">
        <v>63</v>
      </c>
      <c r="AC876" s="95" t="s">
        <v>63</v>
      </c>
      <c r="AD876" s="95" t="s">
        <v>63</v>
      </c>
      <c r="AE876" s="95" t="s">
        <v>63</v>
      </c>
      <c r="AF876" s="95" t="s">
        <v>63</v>
      </c>
      <c r="AG876" s="194"/>
      <c r="AH876" s="95" t="s">
        <v>63</v>
      </c>
      <c r="AI876" s="97"/>
      <c r="AJ876" s="97" t="s">
        <v>65</v>
      </c>
      <c r="AK876" s="97" t="s">
        <v>66</v>
      </c>
      <c r="AL876" s="45" t="s">
        <v>67</v>
      </c>
      <c r="AM876" s="160" t="str">
        <f>MONTH(B876)&amp;"/"&amp;YEAR(B876)</f>
        <v>4/2026</v>
      </c>
      <c r="AN876" s="45">
        <f>WEEKNUM(B876)-WEEKNUM(EOMONTH(B876,-1)+1)+1</f>
        <v>5</v>
      </c>
      <c r="AO876" s="45" t="str">
        <f>MONTH(R876)&amp;"/"&amp;YEAR(R876)</f>
        <v>4/2026</v>
      </c>
      <c r="AP876" s="45">
        <f>WEEKNUM(R876)-WEEKNUM(EOMONTH(R876,-1)+1)+1</f>
        <v>5</v>
      </c>
      <c r="AQ876" s="45">
        <f>IF(AU876="S",IF(Q876="1. Aceitou o programa",R876-B876,0),0)</f>
        <v>2</v>
      </c>
      <c r="AR876" s="45">
        <f>IF(AU876="S",IF(AND(S876&lt;&gt;"",R876&lt;&gt;""),S876-R876,0),0)</f>
        <v>0</v>
      </c>
      <c r="AS876" s="45">
        <f>IF(AU876="S",IF(Q876="1. Aceitou o programa",IF(OR(X876="Não se Aplica",X876=""),IF(OR(W876="Não se Aplica",W876=""),0,W876-V876),AVERAGE(X876-W876,W876-V876)),0),0)</f>
        <v>0</v>
      </c>
      <c r="AT876" s="45">
        <f>IF(AU876="S",IF(AND(Q876="1. Aceitou o programa",AB876="Realizada"),IFERROR(IF(AA876="",0,AA876-R876),0),0),0)</f>
        <v>0</v>
      </c>
      <c r="AU876" s="45" t="str">
        <f>_xlfn.XLOOKUP(U876,'Lista Suspensa'!$AA$20:$AA$23,'Lista Suspensa'!$AB$20:$AB$23,"N/A")</f>
        <v>S</v>
      </c>
    </row>
    <row r="877" spans="1:47" ht="12" customHeight="1" x14ac:dyDescent="0.3">
      <c r="A877" s="87" t="s">
        <v>66</v>
      </c>
      <c r="B877" s="88">
        <v>46140</v>
      </c>
      <c r="C877" s="89" t="s">
        <v>857</v>
      </c>
      <c r="D877" s="89" t="s">
        <v>49</v>
      </c>
      <c r="E877" s="189">
        <v>93815563</v>
      </c>
      <c r="F877" s="182" t="s">
        <v>2572</v>
      </c>
      <c r="G877" s="90">
        <v>16907424703</v>
      </c>
      <c r="H877" s="91">
        <v>35076</v>
      </c>
      <c r="I877" s="89">
        <v>30</v>
      </c>
      <c r="J877" s="89" t="s">
        <v>51</v>
      </c>
      <c r="K877" s="89" t="s">
        <v>76</v>
      </c>
      <c r="L877" s="89" t="s">
        <v>191</v>
      </c>
      <c r="M877" s="89" t="s">
        <v>2573</v>
      </c>
      <c r="N877" s="89">
        <v>380</v>
      </c>
      <c r="O877" s="92">
        <v>21974113765</v>
      </c>
      <c r="P877" s="93" t="s">
        <v>57</v>
      </c>
      <c r="Q877" s="110" t="s">
        <v>58</v>
      </c>
      <c r="R877" s="94">
        <v>46142</v>
      </c>
      <c r="S877" s="95"/>
      <c r="T877" s="95" t="s">
        <v>59</v>
      </c>
      <c r="U877" s="95" t="s">
        <v>60</v>
      </c>
      <c r="V877" s="91">
        <v>46142</v>
      </c>
      <c r="W877" s="91" t="s">
        <v>432</v>
      </c>
      <c r="X877" s="91" t="s">
        <v>432</v>
      </c>
      <c r="Y877" s="96"/>
      <c r="Z877" s="89" t="s">
        <v>62</v>
      </c>
      <c r="AA877" s="95"/>
      <c r="AB877" s="95" t="s">
        <v>63</v>
      </c>
      <c r="AC877" s="95" t="s">
        <v>63</v>
      </c>
      <c r="AD877" s="95" t="s">
        <v>63</v>
      </c>
      <c r="AE877" s="95" t="s">
        <v>63</v>
      </c>
      <c r="AF877" s="95" t="s">
        <v>63</v>
      </c>
      <c r="AG877" s="194"/>
      <c r="AH877" s="95" t="s">
        <v>63</v>
      </c>
      <c r="AI877" s="97"/>
      <c r="AJ877" s="97" t="s">
        <v>65</v>
      </c>
      <c r="AK877" s="97" t="s">
        <v>66</v>
      </c>
      <c r="AL877" s="45" t="s">
        <v>67</v>
      </c>
      <c r="AM877" s="160" t="str">
        <f>MONTH(B877)&amp;"/"&amp;YEAR(B877)</f>
        <v>4/2026</v>
      </c>
      <c r="AN877" s="45">
        <f>WEEKNUM(B877)-WEEKNUM(EOMONTH(B877,-1)+1)+1</f>
        <v>5</v>
      </c>
      <c r="AO877" s="45" t="str">
        <f>MONTH(R877)&amp;"/"&amp;YEAR(R877)</f>
        <v>4/2026</v>
      </c>
      <c r="AP877" s="45">
        <f>WEEKNUM(R877)-WEEKNUM(EOMONTH(R877,-1)+1)+1</f>
        <v>5</v>
      </c>
      <c r="AQ877" s="45">
        <f>IF(AU877="S",IF(Q877="1. Aceitou o programa",R877-B877,0),0)</f>
        <v>2</v>
      </c>
      <c r="AR877" s="45">
        <f>IF(AU877="S",IF(AND(S877&lt;&gt;"",R877&lt;&gt;""),S877-R877,0),0)</f>
        <v>0</v>
      </c>
      <c r="AS877" s="45">
        <f>IF(AU877="S",IF(Q877="1. Aceitou o programa",IF(OR(X877="Não se Aplica",X877=""),IF(OR(W877="Não se Aplica",W877=""),0,W877-V877),AVERAGE(X877-W877,W877-V877)),0),0)</f>
        <v>0</v>
      </c>
      <c r="AT877" s="45">
        <f>IF(AU877="S",IF(AND(Q877="1. Aceitou o programa",AB877="Realizada"),IFERROR(IF(AA877="",0,AA877-R877),0),0),0)</f>
        <v>0</v>
      </c>
      <c r="AU877" s="45" t="str">
        <f>_xlfn.XLOOKUP(U877,'Lista Suspensa'!$AA$20:$AA$23,'Lista Suspensa'!$AB$20:$AB$23,"N/A")</f>
        <v>S</v>
      </c>
    </row>
    <row r="878" spans="1:47" ht="12" customHeight="1" x14ac:dyDescent="0.3">
      <c r="A878" s="87" t="s">
        <v>66</v>
      </c>
      <c r="B878" s="88">
        <v>46141</v>
      </c>
      <c r="C878" s="89" t="s">
        <v>857</v>
      </c>
      <c r="D878" s="89" t="s">
        <v>49</v>
      </c>
      <c r="E878" s="189">
        <v>93635535</v>
      </c>
      <c r="F878" s="182" t="s">
        <v>2574</v>
      </c>
      <c r="G878" s="90">
        <v>11944649808</v>
      </c>
      <c r="H878" s="91">
        <v>24693</v>
      </c>
      <c r="I878" s="89">
        <v>58</v>
      </c>
      <c r="J878" s="89" t="s">
        <v>51</v>
      </c>
      <c r="K878" s="89" t="s">
        <v>52</v>
      </c>
      <c r="L878" s="89" t="s">
        <v>381</v>
      </c>
      <c r="M878" s="89" t="s">
        <v>2575</v>
      </c>
      <c r="N878" s="89">
        <v>110</v>
      </c>
      <c r="O878" s="92" t="s">
        <v>2576</v>
      </c>
      <c r="P878" s="93" t="s">
        <v>57</v>
      </c>
      <c r="Q878" s="110" t="s">
        <v>58</v>
      </c>
      <c r="R878" s="94">
        <v>46142</v>
      </c>
      <c r="S878" s="95"/>
      <c r="T878" s="95" t="s">
        <v>59</v>
      </c>
      <c r="U878" s="95" t="s">
        <v>60</v>
      </c>
      <c r="V878" s="91">
        <v>46142</v>
      </c>
      <c r="W878" s="91" t="s">
        <v>432</v>
      </c>
      <c r="X878" s="91" t="s">
        <v>432</v>
      </c>
      <c r="Y878" s="96"/>
      <c r="Z878" s="89" t="s">
        <v>62</v>
      </c>
      <c r="AA878" s="95"/>
      <c r="AB878" s="95" t="s">
        <v>63</v>
      </c>
      <c r="AC878" s="95" t="s">
        <v>63</v>
      </c>
      <c r="AD878" s="95" t="s">
        <v>63</v>
      </c>
      <c r="AE878" s="95" t="s">
        <v>63</v>
      </c>
      <c r="AF878" s="95" t="s">
        <v>63</v>
      </c>
      <c r="AG878" s="194"/>
      <c r="AH878" s="95" t="s">
        <v>63</v>
      </c>
      <c r="AI878" s="97"/>
      <c r="AJ878" s="97" t="s">
        <v>65</v>
      </c>
      <c r="AK878" s="97" t="s">
        <v>66</v>
      </c>
      <c r="AL878" s="45" t="s">
        <v>67</v>
      </c>
      <c r="AM878" s="160" t="str">
        <f>MONTH(B878)&amp;"/"&amp;YEAR(B878)</f>
        <v>4/2026</v>
      </c>
      <c r="AN878" s="45">
        <f>WEEKNUM(B878)-WEEKNUM(EOMONTH(B878,-1)+1)+1</f>
        <v>5</v>
      </c>
      <c r="AO878" s="45" t="str">
        <f>MONTH(R878)&amp;"/"&amp;YEAR(R878)</f>
        <v>4/2026</v>
      </c>
      <c r="AP878" s="45">
        <f>WEEKNUM(R878)-WEEKNUM(EOMONTH(R878,-1)+1)+1</f>
        <v>5</v>
      </c>
      <c r="AQ878" s="45">
        <f>IF(AU878="S",IF(Q878="1. Aceitou o programa",R878-B878,0),0)</f>
        <v>1</v>
      </c>
      <c r="AR878" s="45">
        <f>IF(AU878="S",IF(AND(S878&lt;&gt;"",R878&lt;&gt;""),S878-R878,0),0)</f>
        <v>0</v>
      </c>
      <c r="AS878" s="45">
        <f>IF(AU878="S",IF(Q878="1. Aceitou o programa",IF(OR(X878="Não se Aplica",X878=""),IF(OR(W878="Não se Aplica",W878=""),0,W878-V878),AVERAGE(X878-W878,W878-V878)),0),0)</f>
        <v>0</v>
      </c>
      <c r="AT878" s="45">
        <f>IF(AU878="S",IF(AND(Q878="1. Aceitou o programa",AB878="Realizada"),IFERROR(IF(AA878="",0,AA878-R878),0),0),0)</f>
        <v>0</v>
      </c>
      <c r="AU878" s="45" t="str">
        <f>_xlfn.XLOOKUP(U878,'Lista Suspensa'!$AA$20:$AA$23,'Lista Suspensa'!$AB$20:$AB$23,"N/A")</f>
        <v>S</v>
      </c>
    </row>
    <row r="879" spans="1:47" ht="12" customHeight="1" x14ac:dyDescent="0.3">
      <c r="A879" s="87" t="s">
        <v>66</v>
      </c>
      <c r="B879" s="88">
        <v>46149</v>
      </c>
      <c r="C879" s="89" t="s">
        <v>857</v>
      </c>
      <c r="D879" s="89" t="s">
        <v>49</v>
      </c>
      <c r="E879" s="189">
        <v>94022824</v>
      </c>
      <c r="F879" s="182" t="s">
        <v>2577</v>
      </c>
      <c r="G879" s="90">
        <v>1638664307</v>
      </c>
      <c r="H879" s="91">
        <v>33195</v>
      </c>
      <c r="I879" s="89">
        <v>35</v>
      </c>
      <c r="J879" s="89" t="s">
        <v>51</v>
      </c>
      <c r="K879" s="89" t="s">
        <v>76</v>
      </c>
      <c r="L879" s="89" t="s">
        <v>95</v>
      </c>
      <c r="M879" s="89" t="s">
        <v>1208</v>
      </c>
      <c r="N879" s="89">
        <v>75</v>
      </c>
      <c r="O879" s="92" t="s">
        <v>2578</v>
      </c>
      <c r="P879" s="93" t="s">
        <v>57</v>
      </c>
      <c r="Q879" s="110" t="s">
        <v>58</v>
      </c>
      <c r="R879" s="94">
        <v>46160</v>
      </c>
      <c r="S879" s="95"/>
      <c r="T879" s="95" t="s">
        <v>59</v>
      </c>
      <c r="U879" s="95" t="s">
        <v>60</v>
      </c>
      <c r="V879" s="91">
        <v>46157</v>
      </c>
      <c r="W879" s="91">
        <v>46160</v>
      </c>
      <c r="X879" s="91" t="s">
        <v>432</v>
      </c>
      <c r="Y879" s="96"/>
      <c r="Z879" s="89" t="s">
        <v>62</v>
      </c>
      <c r="AA879" s="95"/>
      <c r="AB879" s="95" t="s">
        <v>63</v>
      </c>
      <c r="AC879" s="95" t="s">
        <v>63</v>
      </c>
      <c r="AD879" s="95" t="s">
        <v>63</v>
      </c>
      <c r="AE879" s="95" t="s">
        <v>63</v>
      </c>
      <c r="AF879" s="95" t="s">
        <v>63</v>
      </c>
      <c r="AG879" s="194" t="s">
        <v>205</v>
      </c>
      <c r="AH879" s="95" t="s">
        <v>63</v>
      </c>
      <c r="AI879" s="97"/>
      <c r="AJ879" s="97" t="s">
        <v>65</v>
      </c>
      <c r="AK879" s="97" t="s">
        <v>66</v>
      </c>
      <c r="AL879" s="45" t="s">
        <v>67</v>
      </c>
      <c r="AM879" s="160" t="str">
        <f>MONTH(B879)&amp;"/"&amp;YEAR(B879)</f>
        <v>5/2026</v>
      </c>
      <c r="AN879" s="45">
        <f>WEEKNUM(B879)-WEEKNUM(EOMONTH(B879,-1)+1)+1</f>
        <v>2</v>
      </c>
      <c r="AO879" s="45" t="str">
        <f>MONTH(R879)&amp;"/"&amp;YEAR(R879)</f>
        <v>5/2026</v>
      </c>
      <c r="AP879" s="45">
        <f>WEEKNUM(R879)-WEEKNUM(EOMONTH(R879,-1)+1)+1</f>
        <v>4</v>
      </c>
      <c r="AQ879" s="45">
        <f>IF(AU879="S",IF(Q879="1. Aceitou o programa",R879-B879,0),0)</f>
        <v>11</v>
      </c>
      <c r="AR879" s="45">
        <f>IF(AU879="S",IF(AND(S879&lt;&gt;"",R879&lt;&gt;""),S879-R879,0),0)</f>
        <v>0</v>
      </c>
      <c r="AS879" s="45">
        <f>IF(AU879="S",IF(Q879="1. Aceitou o programa",IF(OR(X879="Não se Aplica",X879=""),IF(OR(W879="Não se Aplica",W879=""),0,W879-V879),AVERAGE(X879-W879,W879-V879)),0),0)</f>
        <v>3</v>
      </c>
      <c r="AT879" s="45">
        <f>IF(AU879="S",IF(AND(Q879="1. Aceitou o programa",AB879="Realizada"),IFERROR(IF(AA879="",0,AA879-R879),0),0),0)</f>
        <v>0</v>
      </c>
      <c r="AU879" s="45" t="str">
        <f>_xlfn.XLOOKUP(U879,'Lista Suspensa'!$AA$20:$AA$23,'Lista Suspensa'!$AB$20:$AB$23,"N/A")</f>
        <v>S</v>
      </c>
    </row>
    <row r="880" spans="1:47" ht="12" customHeight="1" x14ac:dyDescent="0.3">
      <c r="A880" s="87" t="s">
        <v>66</v>
      </c>
      <c r="B880" s="88">
        <v>46149</v>
      </c>
      <c r="C880" s="89" t="s">
        <v>857</v>
      </c>
      <c r="D880" s="89" t="s">
        <v>49</v>
      </c>
      <c r="E880" s="189">
        <v>79001942</v>
      </c>
      <c r="F880" s="182" t="s">
        <v>2579</v>
      </c>
      <c r="G880" s="90">
        <v>3657696733</v>
      </c>
      <c r="H880" s="91">
        <v>26910</v>
      </c>
      <c r="I880" s="89">
        <v>52</v>
      </c>
      <c r="J880" s="89" t="s">
        <v>51</v>
      </c>
      <c r="K880" s="89" t="s">
        <v>76</v>
      </c>
      <c r="L880" s="89" t="s">
        <v>2536</v>
      </c>
      <c r="M880" s="89"/>
      <c r="N880" s="89">
        <v>450</v>
      </c>
      <c r="O880" s="92">
        <v>21975704799</v>
      </c>
      <c r="P880" s="93" t="s">
        <v>57</v>
      </c>
      <c r="Q880" s="110" t="s">
        <v>58</v>
      </c>
      <c r="R880" s="94">
        <v>46160</v>
      </c>
      <c r="S880" s="95"/>
      <c r="T880" s="95" t="s">
        <v>59</v>
      </c>
      <c r="U880" s="95" t="s">
        <v>60</v>
      </c>
      <c r="V880" s="91">
        <v>46157</v>
      </c>
      <c r="W880" s="91">
        <v>46160</v>
      </c>
      <c r="X880" s="91" t="s">
        <v>432</v>
      </c>
      <c r="Y880" s="96"/>
      <c r="Z880" s="89" t="s">
        <v>62</v>
      </c>
      <c r="AA880" s="95"/>
      <c r="AB880" s="95" t="s">
        <v>63</v>
      </c>
      <c r="AC880" s="95" t="s">
        <v>63</v>
      </c>
      <c r="AD880" s="95" t="s">
        <v>63</v>
      </c>
      <c r="AE880" s="95" t="s">
        <v>63</v>
      </c>
      <c r="AF880" s="95" t="s">
        <v>63</v>
      </c>
      <c r="AG880" s="194" t="s">
        <v>2580</v>
      </c>
      <c r="AH880" s="95" t="s">
        <v>63</v>
      </c>
      <c r="AI880" s="97"/>
      <c r="AJ880" s="97" t="s">
        <v>65</v>
      </c>
      <c r="AK880" s="97" t="s">
        <v>66</v>
      </c>
      <c r="AL880" s="45" t="s">
        <v>67</v>
      </c>
      <c r="AM880" s="160" t="str">
        <f>MONTH(B880)&amp;"/"&amp;YEAR(B880)</f>
        <v>5/2026</v>
      </c>
      <c r="AN880" s="45">
        <f>WEEKNUM(B880)-WEEKNUM(EOMONTH(B880,-1)+1)+1</f>
        <v>2</v>
      </c>
      <c r="AO880" s="45" t="str">
        <f>MONTH(R880)&amp;"/"&amp;YEAR(R880)</f>
        <v>5/2026</v>
      </c>
      <c r="AP880" s="45">
        <f>WEEKNUM(R880)-WEEKNUM(EOMONTH(R880,-1)+1)+1</f>
        <v>4</v>
      </c>
      <c r="AQ880" s="45">
        <f>IF(AU880="S",IF(Q880="1. Aceitou o programa",R880-B880,0),0)</f>
        <v>11</v>
      </c>
      <c r="AR880" s="45">
        <f>IF(AU880="S",IF(AND(S880&lt;&gt;"",R880&lt;&gt;""),S880-R880,0),0)</f>
        <v>0</v>
      </c>
      <c r="AS880" s="45">
        <f>IF(AU880="S",IF(Q880="1. Aceitou o programa",IF(OR(X880="Não se Aplica",X880=""),IF(OR(W880="Não se Aplica",W880=""),0,W880-V880),AVERAGE(X880-W880,W880-V880)),0),0)</f>
        <v>3</v>
      </c>
      <c r="AT880" s="45">
        <f>IF(AU880="S",IF(AND(Q880="1. Aceitou o programa",AB880="Realizada"),IFERROR(IF(AA880="",0,AA880-R880),0),0),0)</f>
        <v>0</v>
      </c>
      <c r="AU880" s="45" t="str">
        <f>_xlfn.XLOOKUP(U880,'Lista Suspensa'!$AA$20:$AA$23,'Lista Suspensa'!$AB$20:$AB$23,"N/A")</f>
        <v>S</v>
      </c>
    </row>
    <row r="881" spans="1:47" ht="12" customHeight="1" x14ac:dyDescent="0.3">
      <c r="A881" s="87" t="s">
        <v>66</v>
      </c>
      <c r="B881" s="88">
        <v>46149</v>
      </c>
      <c r="C881" s="89" t="s">
        <v>857</v>
      </c>
      <c r="D881" s="89" t="s">
        <v>49</v>
      </c>
      <c r="E881" s="189">
        <v>87990033</v>
      </c>
      <c r="F881" s="182" t="s">
        <v>2238</v>
      </c>
      <c r="G881" s="90">
        <v>25896447876</v>
      </c>
      <c r="H881" s="91">
        <v>28301</v>
      </c>
      <c r="I881" s="89">
        <v>48</v>
      </c>
      <c r="J881" s="89" t="s">
        <v>51</v>
      </c>
      <c r="K881" s="89" t="s">
        <v>771</v>
      </c>
      <c r="L881" s="89" t="s">
        <v>772</v>
      </c>
      <c r="M881" s="89" t="s">
        <v>2581</v>
      </c>
      <c r="N881" s="89">
        <v>80</v>
      </c>
      <c r="O881" s="92" t="s">
        <v>2582</v>
      </c>
      <c r="P881" s="93" t="s">
        <v>57</v>
      </c>
      <c r="Q881" s="110" t="s">
        <v>58</v>
      </c>
      <c r="R881" s="94">
        <v>46160</v>
      </c>
      <c r="S881" s="95"/>
      <c r="T881" s="95" t="s">
        <v>59</v>
      </c>
      <c r="U881" s="95" t="s">
        <v>60</v>
      </c>
      <c r="V881" s="91">
        <v>46157</v>
      </c>
      <c r="W881" s="91">
        <v>46160</v>
      </c>
      <c r="X881" s="91" t="s">
        <v>432</v>
      </c>
      <c r="Y881" s="96" t="s">
        <v>61</v>
      </c>
      <c r="Z881" s="89" t="s">
        <v>62</v>
      </c>
      <c r="AA881" s="95"/>
      <c r="AB881" s="95" t="s">
        <v>63</v>
      </c>
      <c r="AC881" s="95" t="s">
        <v>63</v>
      </c>
      <c r="AD881" s="95" t="s">
        <v>63</v>
      </c>
      <c r="AE881" s="95" t="s">
        <v>63</v>
      </c>
      <c r="AF881" s="95" t="s">
        <v>63</v>
      </c>
      <c r="AG881" s="194" t="s">
        <v>112</v>
      </c>
      <c r="AH881" s="95" t="s">
        <v>63</v>
      </c>
      <c r="AI881" s="97"/>
      <c r="AJ881" s="97" t="s">
        <v>65</v>
      </c>
      <c r="AK881" s="97" t="s">
        <v>66</v>
      </c>
      <c r="AL881" s="45" t="s">
        <v>67</v>
      </c>
      <c r="AM881" s="160" t="str">
        <f>MONTH(B881)&amp;"/"&amp;YEAR(B881)</f>
        <v>5/2026</v>
      </c>
      <c r="AN881" s="45">
        <f>WEEKNUM(B881)-WEEKNUM(EOMONTH(B881,-1)+1)+1</f>
        <v>2</v>
      </c>
      <c r="AO881" s="45" t="str">
        <f>MONTH(R881)&amp;"/"&amp;YEAR(R881)</f>
        <v>5/2026</v>
      </c>
      <c r="AP881" s="45">
        <f>WEEKNUM(R881)-WEEKNUM(EOMONTH(R881,-1)+1)+1</f>
        <v>4</v>
      </c>
      <c r="AQ881" s="45">
        <f>IF(AU881="S",IF(Q881="1. Aceitou o programa",R881-B881,0),0)</f>
        <v>11</v>
      </c>
      <c r="AR881" s="45">
        <f>IF(AU881="S",IF(AND(S881&lt;&gt;"",R881&lt;&gt;""),S881-R881,0),0)</f>
        <v>0</v>
      </c>
      <c r="AS881" s="45">
        <f>IF(AU881="S",IF(Q881="1. Aceitou o programa",IF(OR(X881="Não se Aplica",X881=""),IF(OR(W881="Não se Aplica",W881=""),0,W881-V881),AVERAGE(X881-W881,W881-V881)),0),0)</f>
        <v>3</v>
      </c>
      <c r="AT881" s="45">
        <f>IF(AU881="S",IF(AND(Q881="1. Aceitou o programa",AB881="Realizada"),IFERROR(IF(AA881="",0,AA881-R881),0),0),0)</f>
        <v>0</v>
      </c>
      <c r="AU881" s="45" t="str">
        <f>_xlfn.XLOOKUP(U881,'Lista Suspensa'!$AA$20:$AA$23,'Lista Suspensa'!$AB$20:$AB$23,"N/A")</f>
        <v>S</v>
      </c>
    </row>
    <row r="882" spans="1:47" ht="12" customHeight="1" x14ac:dyDescent="0.3">
      <c r="A882" s="87" t="s">
        <v>66</v>
      </c>
      <c r="B882" s="88">
        <v>46153</v>
      </c>
      <c r="C882" s="89" t="s">
        <v>857</v>
      </c>
      <c r="D882" s="89" t="s">
        <v>49</v>
      </c>
      <c r="E882" s="189">
        <v>81360808</v>
      </c>
      <c r="F882" s="182" t="s">
        <v>2583</v>
      </c>
      <c r="G882" s="90">
        <v>4286459764</v>
      </c>
      <c r="H882" s="91">
        <v>27533</v>
      </c>
      <c r="I882" s="89">
        <v>50</v>
      </c>
      <c r="J882" s="89" t="s">
        <v>51</v>
      </c>
      <c r="K882" s="89" t="s">
        <v>76</v>
      </c>
      <c r="L882" s="89" t="s">
        <v>95</v>
      </c>
      <c r="M882" s="89" t="s">
        <v>2456</v>
      </c>
      <c r="N882" s="89">
        <v>400</v>
      </c>
      <c r="O882" s="92" t="s">
        <v>2584</v>
      </c>
      <c r="P882" s="93" t="s">
        <v>57</v>
      </c>
      <c r="Q882" s="110" t="s">
        <v>58</v>
      </c>
      <c r="R882" s="94">
        <v>46161</v>
      </c>
      <c r="S882" s="95"/>
      <c r="T882" s="95" t="s">
        <v>59</v>
      </c>
      <c r="U882" s="95" t="s">
        <v>60</v>
      </c>
      <c r="V882" s="91">
        <v>46157</v>
      </c>
      <c r="W882" s="91">
        <v>46161</v>
      </c>
      <c r="X882" s="91" t="s">
        <v>432</v>
      </c>
      <c r="Y882" s="96" t="s">
        <v>61</v>
      </c>
      <c r="Z882" s="89" t="s">
        <v>62</v>
      </c>
      <c r="AA882" s="95"/>
      <c r="AB882" s="95" t="s">
        <v>63</v>
      </c>
      <c r="AC882" s="95" t="s">
        <v>63</v>
      </c>
      <c r="AD882" s="95" t="s">
        <v>63</v>
      </c>
      <c r="AE882" s="95" t="s">
        <v>63</v>
      </c>
      <c r="AF882" s="95" t="s">
        <v>63</v>
      </c>
      <c r="AG882" s="194"/>
      <c r="AH882" s="95" t="s">
        <v>63</v>
      </c>
      <c r="AI882" s="97"/>
      <c r="AJ882" s="97" t="s">
        <v>65</v>
      </c>
      <c r="AK882" s="97" t="s">
        <v>66</v>
      </c>
      <c r="AL882" s="45" t="s">
        <v>67</v>
      </c>
      <c r="AM882" s="160" t="str">
        <f>MONTH(B882)&amp;"/"&amp;YEAR(B882)</f>
        <v>5/2026</v>
      </c>
      <c r="AN882" s="45">
        <f>WEEKNUM(B882)-WEEKNUM(EOMONTH(B882,-1)+1)+1</f>
        <v>3</v>
      </c>
      <c r="AO882" s="45" t="str">
        <f>MONTH(R882)&amp;"/"&amp;YEAR(R882)</f>
        <v>5/2026</v>
      </c>
      <c r="AP882" s="45">
        <f>WEEKNUM(R882)-WEEKNUM(EOMONTH(R882,-1)+1)+1</f>
        <v>4</v>
      </c>
      <c r="AQ882" s="45">
        <f>IF(AU882="S",IF(Q882="1. Aceitou o programa",R882-B882,0),0)</f>
        <v>8</v>
      </c>
      <c r="AR882" s="45">
        <f>IF(AU882="S",IF(AND(S882&lt;&gt;"",R882&lt;&gt;""),S882-R882,0),0)</f>
        <v>0</v>
      </c>
      <c r="AS882" s="45">
        <f>IF(AU882="S",IF(Q882="1. Aceitou o programa",IF(OR(X882="Não se Aplica",X882=""),IF(OR(W882="Não se Aplica",W882=""),0,W882-V882),AVERAGE(X882-W882,W882-V882)),0),0)</f>
        <v>4</v>
      </c>
      <c r="AT882" s="45">
        <f>IF(AU882="S",IF(AND(Q882="1. Aceitou o programa",AB882="Realizada"),IFERROR(IF(AA882="",0,AA882-R882),0),0),0)</f>
        <v>0</v>
      </c>
      <c r="AU882" s="45" t="str">
        <f>_xlfn.XLOOKUP(U882,'Lista Suspensa'!$AA$20:$AA$23,'Lista Suspensa'!$AB$20:$AB$23,"N/A")</f>
        <v>S</v>
      </c>
    </row>
    <row r="883" spans="1:47" ht="12" customHeight="1" x14ac:dyDescent="0.3">
      <c r="A883" s="87" t="s">
        <v>66</v>
      </c>
      <c r="B883" s="88">
        <v>46153</v>
      </c>
      <c r="C883" s="89" t="s">
        <v>857</v>
      </c>
      <c r="D883" s="89" t="s">
        <v>49</v>
      </c>
      <c r="E883" s="189">
        <v>95242487</v>
      </c>
      <c r="F883" s="182" t="s">
        <v>2585</v>
      </c>
      <c r="G883" s="90">
        <v>27957249876</v>
      </c>
      <c r="H883" s="91">
        <v>20602</v>
      </c>
      <c r="I883" s="89">
        <v>69</v>
      </c>
      <c r="J883" s="89" t="s">
        <v>51</v>
      </c>
      <c r="K883" s="89"/>
      <c r="L883" s="89"/>
      <c r="M883" s="89"/>
      <c r="N883" s="89">
        <v>750</v>
      </c>
      <c r="O883" s="92" t="s">
        <v>2586</v>
      </c>
      <c r="P883" s="93" t="s">
        <v>57</v>
      </c>
      <c r="Q883" s="110" t="s">
        <v>58</v>
      </c>
      <c r="R883" s="94">
        <v>46160</v>
      </c>
      <c r="S883" s="95"/>
      <c r="T883" s="95" t="s">
        <v>59</v>
      </c>
      <c r="U883" s="95" t="s">
        <v>60</v>
      </c>
      <c r="V883" s="91">
        <v>46157</v>
      </c>
      <c r="W883" s="91" t="s">
        <v>432</v>
      </c>
      <c r="X883" s="91" t="s">
        <v>432</v>
      </c>
      <c r="Y883" s="96"/>
      <c r="Z883" s="89" t="s">
        <v>62</v>
      </c>
      <c r="AA883" s="95"/>
      <c r="AB883" s="95" t="s">
        <v>63</v>
      </c>
      <c r="AC883" s="95" t="s">
        <v>63</v>
      </c>
      <c r="AD883" s="95" t="s">
        <v>63</v>
      </c>
      <c r="AE883" s="95" t="s">
        <v>63</v>
      </c>
      <c r="AF883" s="95" t="s">
        <v>63</v>
      </c>
      <c r="AG883" s="194" t="s">
        <v>2587</v>
      </c>
      <c r="AH883" s="95" t="s">
        <v>63</v>
      </c>
      <c r="AI883" s="97"/>
      <c r="AJ883" s="97" t="s">
        <v>65</v>
      </c>
      <c r="AK883" s="97" t="s">
        <v>66</v>
      </c>
      <c r="AL883" s="45" t="s">
        <v>67</v>
      </c>
      <c r="AM883" s="160" t="str">
        <f>MONTH(B883)&amp;"/"&amp;YEAR(B883)</f>
        <v>5/2026</v>
      </c>
      <c r="AN883" s="45">
        <f>WEEKNUM(B883)-WEEKNUM(EOMONTH(B883,-1)+1)+1</f>
        <v>3</v>
      </c>
      <c r="AO883" s="45" t="str">
        <f>MONTH(R883)&amp;"/"&amp;YEAR(R883)</f>
        <v>5/2026</v>
      </c>
      <c r="AP883" s="45">
        <f>WEEKNUM(R883)-WEEKNUM(EOMONTH(R883,-1)+1)+1</f>
        <v>4</v>
      </c>
      <c r="AQ883" s="45">
        <f>IF(AU883="S",IF(Q883="1. Aceitou o programa",R883-B883,0),0)</f>
        <v>7</v>
      </c>
      <c r="AR883" s="45">
        <f>IF(AU883="S",IF(AND(S883&lt;&gt;"",R883&lt;&gt;""),S883-R883,0),0)</f>
        <v>0</v>
      </c>
      <c r="AS883" s="45">
        <f>IF(AU883="S",IF(Q883="1. Aceitou o programa",IF(OR(X883="Não se Aplica",X883=""),IF(OR(W883="Não se Aplica",W883=""),0,W883-V883),AVERAGE(X883-W883,W883-V883)),0),0)</f>
        <v>0</v>
      </c>
      <c r="AT883" s="45">
        <f>IF(AU883="S",IF(AND(Q883="1. Aceitou o programa",AB883="Realizada"),IFERROR(IF(AA883="",0,AA883-R883),0),0),0)</f>
        <v>0</v>
      </c>
      <c r="AU883" s="45" t="str">
        <f>_xlfn.XLOOKUP(U883,'Lista Suspensa'!$AA$20:$AA$23,'Lista Suspensa'!$AB$20:$AB$23,"N/A")</f>
        <v>S</v>
      </c>
    </row>
    <row r="884" spans="1:47" ht="12" customHeight="1" x14ac:dyDescent="0.3">
      <c r="A884" s="87" t="s">
        <v>66</v>
      </c>
      <c r="B884" s="88">
        <v>46153</v>
      </c>
      <c r="C884" s="89" t="s">
        <v>857</v>
      </c>
      <c r="D884" s="89" t="s">
        <v>49</v>
      </c>
      <c r="E884" s="189">
        <v>77835468</v>
      </c>
      <c r="F884" s="182" t="s">
        <v>2588</v>
      </c>
      <c r="G884" s="90">
        <v>81909390410</v>
      </c>
      <c r="H884" s="91">
        <v>26332</v>
      </c>
      <c r="I884" s="89">
        <v>54</v>
      </c>
      <c r="J884" s="89" t="s">
        <v>51</v>
      </c>
      <c r="K884" s="89" t="s">
        <v>52</v>
      </c>
      <c r="L884" s="89" t="s">
        <v>85</v>
      </c>
      <c r="M884" s="89" t="s">
        <v>2589</v>
      </c>
      <c r="N884" s="89">
        <v>50</v>
      </c>
      <c r="O884" s="92" t="s">
        <v>2590</v>
      </c>
      <c r="P884" s="93" t="s">
        <v>57</v>
      </c>
      <c r="Q884" s="110" t="s">
        <v>58</v>
      </c>
      <c r="R884" s="94">
        <v>46160</v>
      </c>
      <c r="S884" s="95"/>
      <c r="T884" s="95" t="s">
        <v>59</v>
      </c>
      <c r="U884" s="95" t="s">
        <v>60</v>
      </c>
      <c r="V884" s="91">
        <v>46157</v>
      </c>
      <c r="W884" s="91" t="s">
        <v>432</v>
      </c>
      <c r="X884" s="91" t="s">
        <v>432</v>
      </c>
      <c r="Y884" s="96"/>
      <c r="Z884" s="89" t="s">
        <v>62</v>
      </c>
      <c r="AA884" s="95"/>
      <c r="AB884" s="95" t="s">
        <v>63</v>
      </c>
      <c r="AC884" s="95" t="s">
        <v>63</v>
      </c>
      <c r="AD884" s="95" t="s">
        <v>63</v>
      </c>
      <c r="AE884" s="95" t="s">
        <v>63</v>
      </c>
      <c r="AF884" s="95" t="s">
        <v>63</v>
      </c>
      <c r="AG884" s="194" t="s">
        <v>2406</v>
      </c>
      <c r="AH884" s="95" t="s">
        <v>63</v>
      </c>
      <c r="AI884" s="97"/>
      <c r="AJ884" s="97" t="s">
        <v>65</v>
      </c>
      <c r="AK884" s="97" t="s">
        <v>66</v>
      </c>
      <c r="AL884" s="45" t="s">
        <v>67</v>
      </c>
      <c r="AM884" s="160" t="str">
        <f>MONTH(B884)&amp;"/"&amp;YEAR(B884)</f>
        <v>5/2026</v>
      </c>
      <c r="AN884" s="45">
        <f>WEEKNUM(B884)-WEEKNUM(EOMONTH(B884,-1)+1)+1</f>
        <v>3</v>
      </c>
      <c r="AO884" s="45" t="str">
        <f>MONTH(R884)&amp;"/"&amp;YEAR(R884)</f>
        <v>5/2026</v>
      </c>
      <c r="AP884" s="45">
        <f>WEEKNUM(R884)-WEEKNUM(EOMONTH(R884,-1)+1)+1</f>
        <v>4</v>
      </c>
      <c r="AQ884" s="45">
        <f>IF(AU884="S",IF(Q884="1. Aceitou o programa",R884-B884,0),0)</f>
        <v>7</v>
      </c>
      <c r="AR884" s="45">
        <f>IF(AU884="S",IF(AND(S884&lt;&gt;"",R884&lt;&gt;""),S884-R884,0),0)</f>
        <v>0</v>
      </c>
      <c r="AS884" s="45">
        <f>IF(AU884="S",IF(Q884="1. Aceitou o programa",IF(OR(X884="Não se Aplica",X884=""),IF(OR(W884="Não se Aplica",W884=""),0,W884-V884),AVERAGE(X884-W884,W884-V884)),0),0)</f>
        <v>0</v>
      </c>
      <c r="AT884" s="45">
        <f>IF(AU884="S",IF(AND(Q884="1. Aceitou o programa",AB884="Realizada"),IFERROR(IF(AA884="",0,AA884-R884),0),0),0)</f>
        <v>0</v>
      </c>
      <c r="AU884" s="45" t="str">
        <f>_xlfn.XLOOKUP(U884,'Lista Suspensa'!$AA$20:$AA$23,'Lista Suspensa'!$AB$20:$AB$23,"N/A")</f>
        <v>S</v>
      </c>
    </row>
    <row r="885" spans="1:47" ht="12" customHeight="1" x14ac:dyDescent="0.3">
      <c r="A885" s="87" t="s">
        <v>66</v>
      </c>
      <c r="B885" s="88">
        <v>46153</v>
      </c>
      <c r="C885" s="89" t="s">
        <v>857</v>
      </c>
      <c r="D885" s="89" t="s">
        <v>49</v>
      </c>
      <c r="E885" s="189">
        <v>87718614</v>
      </c>
      <c r="F885" s="182" t="s">
        <v>2591</v>
      </c>
      <c r="G885" s="90">
        <v>88530175891</v>
      </c>
      <c r="H885" s="91">
        <v>19402</v>
      </c>
      <c r="I885" s="89">
        <v>73</v>
      </c>
      <c r="J885" s="89" t="s">
        <v>51</v>
      </c>
      <c r="K885" s="89"/>
      <c r="L885" s="89"/>
      <c r="M885" s="89"/>
      <c r="N885" s="89">
        <v>80</v>
      </c>
      <c r="O885" s="92">
        <v>11930136765</v>
      </c>
      <c r="P885" s="93" t="s">
        <v>57</v>
      </c>
      <c r="Q885" s="110" t="s">
        <v>58</v>
      </c>
      <c r="R885" s="94">
        <v>46160</v>
      </c>
      <c r="S885" s="95"/>
      <c r="T885" s="95" t="s">
        <v>59</v>
      </c>
      <c r="U885" s="95" t="s">
        <v>60</v>
      </c>
      <c r="V885" s="91">
        <v>46157</v>
      </c>
      <c r="W885" s="91" t="s">
        <v>432</v>
      </c>
      <c r="X885" s="91" t="s">
        <v>432</v>
      </c>
      <c r="Y885" s="96"/>
      <c r="Z885" s="89" t="s">
        <v>62</v>
      </c>
      <c r="AA885" s="95"/>
      <c r="AB885" s="95" t="s">
        <v>63</v>
      </c>
      <c r="AC885" s="95" t="s">
        <v>63</v>
      </c>
      <c r="AD885" s="95" t="s">
        <v>63</v>
      </c>
      <c r="AE885" s="95" t="s">
        <v>63</v>
      </c>
      <c r="AF885" s="95" t="s">
        <v>63</v>
      </c>
      <c r="AG885" s="194" t="s">
        <v>2592</v>
      </c>
      <c r="AH885" s="95" t="s">
        <v>63</v>
      </c>
      <c r="AI885" s="97"/>
      <c r="AJ885" s="97" t="s">
        <v>65</v>
      </c>
      <c r="AK885" s="97" t="s">
        <v>66</v>
      </c>
      <c r="AL885" s="45" t="s">
        <v>67</v>
      </c>
      <c r="AM885" s="160" t="str">
        <f>MONTH(B885)&amp;"/"&amp;YEAR(B885)</f>
        <v>5/2026</v>
      </c>
      <c r="AN885" s="45">
        <f>WEEKNUM(B885)-WEEKNUM(EOMONTH(B885,-1)+1)+1</f>
        <v>3</v>
      </c>
      <c r="AO885" s="45" t="str">
        <f>MONTH(R885)&amp;"/"&amp;YEAR(R885)</f>
        <v>5/2026</v>
      </c>
      <c r="AP885" s="45">
        <f>WEEKNUM(R885)-WEEKNUM(EOMONTH(R885,-1)+1)+1</f>
        <v>4</v>
      </c>
      <c r="AQ885" s="45">
        <f>IF(AU885="S",IF(Q885="1. Aceitou o programa",R885-B885,0),0)</f>
        <v>7</v>
      </c>
      <c r="AR885" s="45">
        <f>IF(AU885="S",IF(AND(S885&lt;&gt;"",R885&lt;&gt;""),S885-R885,0),0)</f>
        <v>0</v>
      </c>
      <c r="AS885" s="45">
        <f>IF(AU885="S",IF(Q885="1. Aceitou o programa",IF(OR(X885="Não se Aplica",X885=""),IF(OR(W885="Não se Aplica",W885=""),0,W885-V885),AVERAGE(X885-W885,W885-V885)),0),0)</f>
        <v>0</v>
      </c>
      <c r="AT885" s="45">
        <f>IF(AU885="S",IF(AND(Q885="1. Aceitou o programa",AB885="Realizada"),IFERROR(IF(AA885="",0,AA885-R885),0),0),0)</f>
        <v>0</v>
      </c>
      <c r="AU885" s="45" t="str">
        <f>_xlfn.XLOOKUP(U885,'Lista Suspensa'!$AA$20:$AA$23,'Lista Suspensa'!$AB$20:$AB$23,"N/A")</f>
        <v>S</v>
      </c>
    </row>
    <row r="886" spans="1:47" ht="12" customHeight="1" x14ac:dyDescent="0.3">
      <c r="A886" s="87" t="s">
        <v>66</v>
      </c>
      <c r="B886" s="88">
        <v>46156</v>
      </c>
      <c r="C886" s="89" t="s">
        <v>857</v>
      </c>
      <c r="D886" s="89" t="s">
        <v>49</v>
      </c>
      <c r="E886" s="189">
        <v>85521044</v>
      </c>
      <c r="F886" s="182" t="s">
        <v>2593</v>
      </c>
      <c r="G886" s="90">
        <v>16378243786</v>
      </c>
      <c r="H886" s="91">
        <v>35263</v>
      </c>
      <c r="I886" s="89">
        <v>29</v>
      </c>
      <c r="J886" s="89" t="s">
        <v>51</v>
      </c>
      <c r="K886" s="89" t="s">
        <v>76</v>
      </c>
      <c r="L886" s="89" t="s">
        <v>95</v>
      </c>
      <c r="M886" s="89" t="s">
        <v>360</v>
      </c>
      <c r="N886" s="89">
        <v>380</v>
      </c>
      <c r="O886" s="92">
        <v>21978880495</v>
      </c>
      <c r="P886" s="93" t="s">
        <v>57</v>
      </c>
      <c r="Q886" s="110" t="s">
        <v>58</v>
      </c>
      <c r="R886" s="94">
        <v>46160</v>
      </c>
      <c r="S886" s="95"/>
      <c r="T886" s="95" t="s">
        <v>59</v>
      </c>
      <c r="U886" s="95" t="s">
        <v>60</v>
      </c>
      <c r="V886" s="91">
        <v>46157</v>
      </c>
      <c r="W886" s="91" t="s">
        <v>432</v>
      </c>
      <c r="X886" s="91" t="s">
        <v>432</v>
      </c>
      <c r="Y886" s="96"/>
      <c r="Z886" s="89" t="s">
        <v>62</v>
      </c>
      <c r="AA886" s="95"/>
      <c r="AB886" s="95" t="s">
        <v>63</v>
      </c>
      <c r="AC886" s="95" t="s">
        <v>63</v>
      </c>
      <c r="AD886" s="95" t="s">
        <v>63</v>
      </c>
      <c r="AE886" s="95" t="s">
        <v>63</v>
      </c>
      <c r="AF886" s="95" t="s">
        <v>63</v>
      </c>
      <c r="AG886" s="194" t="s">
        <v>2214</v>
      </c>
      <c r="AH886" s="95" t="s">
        <v>63</v>
      </c>
      <c r="AI886" s="97"/>
      <c r="AJ886" s="97" t="s">
        <v>65</v>
      </c>
      <c r="AK886" s="97" t="s">
        <v>66</v>
      </c>
      <c r="AL886" s="45" t="s">
        <v>67</v>
      </c>
      <c r="AM886" s="160" t="str">
        <f>MONTH(B886)&amp;"/"&amp;YEAR(B886)</f>
        <v>5/2026</v>
      </c>
      <c r="AN886" s="45">
        <f>WEEKNUM(B886)-WEEKNUM(EOMONTH(B886,-1)+1)+1</f>
        <v>3</v>
      </c>
      <c r="AO886" s="45" t="str">
        <f>MONTH(R886)&amp;"/"&amp;YEAR(R886)</f>
        <v>5/2026</v>
      </c>
      <c r="AP886" s="45">
        <f>WEEKNUM(R886)-WEEKNUM(EOMONTH(R886,-1)+1)+1</f>
        <v>4</v>
      </c>
      <c r="AQ886" s="45">
        <f>IF(AU886="S",IF(Q886="1. Aceitou o programa",R886-B886,0),0)</f>
        <v>4</v>
      </c>
      <c r="AR886" s="45">
        <f>IF(AU886="S",IF(AND(S886&lt;&gt;"",R886&lt;&gt;""),S886-R886,0),0)</f>
        <v>0</v>
      </c>
      <c r="AS886" s="45">
        <f>IF(AU886="S",IF(Q886="1. Aceitou o programa",IF(OR(X886="Não se Aplica",X886=""),IF(OR(W886="Não se Aplica",W886=""),0,W886-V886),AVERAGE(X886-W886,W886-V886)),0),0)</f>
        <v>0</v>
      </c>
      <c r="AT886" s="45">
        <f>IF(AU886="S",IF(AND(Q886="1. Aceitou o programa",AB886="Realizada"),IFERROR(IF(AA886="",0,AA886-R886),0),0),0)</f>
        <v>0</v>
      </c>
      <c r="AU886" s="45" t="str">
        <f>_xlfn.XLOOKUP(U886,'Lista Suspensa'!$AA$20:$AA$23,'Lista Suspensa'!$AB$20:$AB$23,"N/A")</f>
        <v>S</v>
      </c>
    </row>
    <row r="887" spans="1:47" ht="12" customHeight="1" x14ac:dyDescent="0.3">
      <c r="A887" s="87" t="s">
        <v>66</v>
      </c>
      <c r="B887" s="88">
        <v>46146</v>
      </c>
      <c r="C887" s="89" t="s">
        <v>857</v>
      </c>
      <c r="D887" s="89" t="s">
        <v>49</v>
      </c>
      <c r="E887" s="189">
        <v>89923488</v>
      </c>
      <c r="F887" s="182" t="s">
        <v>2594</v>
      </c>
      <c r="G887" s="90">
        <v>10853876827</v>
      </c>
      <c r="H887" s="91">
        <v>25129</v>
      </c>
      <c r="I887" s="89">
        <v>57</v>
      </c>
      <c r="J887" s="89" t="s">
        <v>51</v>
      </c>
      <c r="K887" s="89" t="s">
        <v>52</v>
      </c>
      <c r="L887" s="89" t="s">
        <v>85</v>
      </c>
      <c r="M887" s="89" t="s">
        <v>2187</v>
      </c>
      <c r="N887" s="89">
        <v>100</v>
      </c>
      <c r="O887" s="92" t="s">
        <v>2595</v>
      </c>
      <c r="P887" s="93" t="s">
        <v>57</v>
      </c>
      <c r="Q887" s="110" t="s">
        <v>58</v>
      </c>
      <c r="R887" s="94">
        <v>46167</v>
      </c>
      <c r="S887" s="95"/>
      <c r="T887" s="95" t="s">
        <v>59</v>
      </c>
      <c r="U887" s="95" t="s">
        <v>60</v>
      </c>
      <c r="V887" s="91">
        <v>46146</v>
      </c>
      <c r="W887" s="91">
        <v>46160</v>
      </c>
      <c r="X887" s="91">
        <v>46167</v>
      </c>
      <c r="Y887" s="96" t="s">
        <v>81</v>
      </c>
      <c r="Z887" s="89" t="s">
        <v>62</v>
      </c>
      <c r="AA887" s="95"/>
      <c r="AB887" s="95" t="s">
        <v>63</v>
      </c>
      <c r="AC887" s="95" t="s">
        <v>63</v>
      </c>
      <c r="AD887" s="95" t="s">
        <v>63</v>
      </c>
      <c r="AE887" s="95" t="s">
        <v>63</v>
      </c>
      <c r="AF887" s="95" t="s">
        <v>63</v>
      </c>
      <c r="AG887" s="194" t="s">
        <v>143</v>
      </c>
      <c r="AH887" s="95" t="s">
        <v>63</v>
      </c>
      <c r="AI887" s="97"/>
      <c r="AJ887" s="97" t="s">
        <v>65</v>
      </c>
      <c r="AK887" s="97" t="s">
        <v>66</v>
      </c>
      <c r="AL887" s="45" t="s">
        <v>67</v>
      </c>
      <c r="AM887" s="160" t="str">
        <f>MONTH(B887)&amp;"/"&amp;YEAR(B887)</f>
        <v>5/2026</v>
      </c>
      <c r="AN887" s="45">
        <f>WEEKNUM(B887)-WEEKNUM(EOMONTH(B887,-1)+1)+1</f>
        <v>2</v>
      </c>
      <c r="AO887" s="45" t="str">
        <f>MONTH(R887)&amp;"/"&amp;YEAR(R887)</f>
        <v>5/2026</v>
      </c>
      <c r="AP887" s="45">
        <f>WEEKNUM(R887)-WEEKNUM(EOMONTH(R887,-1)+1)+1</f>
        <v>5</v>
      </c>
      <c r="AQ887" s="45">
        <f>IF(AU887="S",IF(Q887="1. Aceitou o programa",R887-B887,0),0)</f>
        <v>21</v>
      </c>
      <c r="AR887" s="45">
        <f>IF(AU887="S",IF(AND(S887&lt;&gt;"",R887&lt;&gt;""),S887-R887,0),0)</f>
        <v>0</v>
      </c>
      <c r="AS887" s="45">
        <f>IF(AU887="S",IF(Q887="1. Aceitou o programa",IF(OR(X887="Não se Aplica",X887=""),IF(OR(W887="Não se Aplica",W887=""),0,W887-V887),AVERAGE(X887-W887,W887-V887)),0),0)</f>
        <v>10.5</v>
      </c>
      <c r="AT887" s="45">
        <f>IF(AU887="S",IF(AND(Q887="1. Aceitou o programa",AB887="Realizada"),IFERROR(IF(AA887="",0,AA887-R887),0),0),0)</f>
        <v>0</v>
      </c>
      <c r="AU887" s="45" t="str">
        <f>_xlfn.XLOOKUP(U887,'Lista Suspensa'!$AA$20:$AA$23,'Lista Suspensa'!$AB$20:$AB$23,"N/A")</f>
        <v>S</v>
      </c>
    </row>
    <row r="888" spans="1:47" ht="12" customHeight="1" x14ac:dyDescent="0.3">
      <c r="A888" s="87" t="s">
        <v>66</v>
      </c>
      <c r="B888" s="88">
        <v>46146</v>
      </c>
      <c r="C888" s="89" t="s">
        <v>857</v>
      </c>
      <c r="D888" s="89" t="s">
        <v>49</v>
      </c>
      <c r="E888" s="189">
        <v>95804136</v>
      </c>
      <c r="F888" s="182" t="s">
        <v>2596</v>
      </c>
      <c r="G888" s="90">
        <v>29561312816</v>
      </c>
      <c r="H888" s="91">
        <v>28648</v>
      </c>
      <c r="I888" s="89">
        <v>47</v>
      </c>
      <c r="J888" s="89" t="s">
        <v>84</v>
      </c>
      <c r="K888" s="89" t="s">
        <v>52</v>
      </c>
      <c r="L888" s="89" t="s">
        <v>85</v>
      </c>
      <c r="M888" s="89" t="s">
        <v>288</v>
      </c>
      <c r="N888" s="89">
        <v>450</v>
      </c>
      <c r="O888" s="92">
        <v>11981801684</v>
      </c>
      <c r="P888" s="93" t="s">
        <v>57</v>
      </c>
      <c r="Q888" s="110" t="s">
        <v>58</v>
      </c>
      <c r="R888" s="94">
        <v>46167</v>
      </c>
      <c r="S888" s="95"/>
      <c r="T888" s="95" t="s">
        <v>59</v>
      </c>
      <c r="U888" s="95" t="s">
        <v>60</v>
      </c>
      <c r="V888" s="91">
        <v>46146</v>
      </c>
      <c r="W888" s="91">
        <v>46160</v>
      </c>
      <c r="X888" s="91">
        <v>46167</v>
      </c>
      <c r="Y888" s="96" t="s">
        <v>81</v>
      </c>
      <c r="Z888" s="89" t="s">
        <v>62</v>
      </c>
      <c r="AA888" s="95"/>
      <c r="AB888" s="95" t="s">
        <v>63</v>
      </c>
      <c r="AC888" s="95" t="s">
        <v>63</v>
      </c>
      <c r="AD888" s="95" t="s">
        <v>63</v>
      </c>
      <c r="AE888" s="95" t="s">
        <v>63</v>
      </c>
      <c r="AF888" s="95" t="s">
        <v>63</v>
      </c>
      <c r="AG888" s="194" t="s">
        <v>134</v>
      </c>
      <c r="AH888" s="95" t="s">
        <v>63</v>
      </c>
      <c r="AI888" s="97"/>
      <c r="AJ888" s="97" t="s">
        <v>65</v>
      </c>
      <c r="AK888" s="97" t="s">
        <v>66</v>
      </c>
      <c r="AL888" s="45" t="s">
        <v>67</v>
      </c>
      <c r="AM888" s="160" t="str">
        <f>MONTH(B888)&amp;"/"&amp;YEAR(B888)</f>
        <v>5/2026</v>
      </c>
      <c r="AN888" s="45">
        <f>WEEKNUM(B888)-WEEKNUM(EOMONTH(B888,-1)+1)+1</f>
        <v>2</v>
      </c>
      <c r="AO888" s="45" t="str">
        <f>MONTH(R888)&amp;"/"&amp;YEAR(R888)</f>
        <v>5/2026</v>
      </c>
      <c r="AP888" s="45">
        <f>WEEKNUM(R888)-WEEKNUM(EOMONTH(R888,-1)+1)+1</f>
        <v>5</v>
      </c>
      <c r="AQ888" s="45">
        <f>IF(AU888="S",IF(Q888="1. Aceitou o programa",R888-B888,0),0)</f>
        <v>21</v>
      </c>
      <c r="AR888" s="45">
        <f>IF(AU888="S",IF(AND(S888&lt;&gt;"",R888&lt;&gt;""),S888-R888,0),0)</f>
        <v>0</v>
      </c>
      <c r="AS888" s="45">
        <f>IF(AU888="S",IF(Q888="1. Aceitou o programa",IF(OR(X888="Não se Aplica",X888=""),IF(OR(W888="Não se Aplica",W888=""),0,W888-V888),AVERAGE(X888-W888,W888-V888)),0),0)</f>
        <v>10.5</v>
      </c>
      <c r="AT888" s="45">
        <f>IF(AU888="S",IF(AND(Q888="1. Aceitou o programa",AB888="Realizada"),IFERROR(IF(AA888="",0,AA888-R888),0),0),0)</f>
        <v>0</v>
      </c>
      <c r="AU888" s="45" t="str">
        <f>_xlfn.XLOOKUP(U888,'Lista Suspensa'!$AA$20:$AA$23,'Lista Suspensa'!$AB$20:$AB$23,"N/A")</f>
        <v>S</v>
      </c>
    </row>
    <row r="889" spans="1:47" ht="12" customHeight="1" x14ac:dyDescent="0.3">
      <c r="A889" s="87" t="s">
        <v>66</v>
      </c>
      <c r="B889" s="88">
        <v>46132</v>
      </c>
      <c r="C889" s="89" t="s">
        <v>857</v>
      </c>
      <c r="D889" s="89" t="s">
        <v>49</v>
      </c>
      <c r="E889" s="189">
        <v>589651994</v>
      </c>
      <c r="F889" s="182" t="s">
        <v>2597</v>
      </c>
      <c r="G889" s="90">
        <v>34873417864</v>
      </c>
      <c r="H889" s="91">
        <v>34534</v>
      </c>
      <c r="I889" s="89">
        <v>31</v>
      </c>
      <c r="J889" s="89" t="s">
        <v>51</v>
      </c>
      <c r="K889" s="89" t="s">
        <v>52</v>
      </c>
      <c r="L889" s="89"/>
      <c r="M889" s="89"/>
      <c r="N889" s="89">
        <v>500</v>
      </c>
      <c r="O889" s="92" t="s">
        <v>2598</v>
      </c>
      <c r="P889" s="93" t="s">
        <v>57</v>
      </c>
      <c r="Q889" s="110" t="s">
        <v>58</v>
      </c>
      <c r="R889" s="95">
        <v>46167</v>
      </c>
      <c r="S889" s="95"/>
      <c r="T889" s="95" t="s">
        <v>59</v>
      </c>
      <c r="U889" s="95" t="s">
        <v>60</v>
      </c>
      <c r="V889" s="91">
        <v>46142</v>
      </c>
      <c r="W889" s="91">
        <v>46146</v>
      </c>
      <c r="X889" s="91">
        <v>46160</v>
      </c>
      <c r="Y889" s="96" t="s">
        <v>2599</v>
      </c>
      <c r="Z889" s="89" t="s">
        <v>62</v>
      </c>
      <c r="AA889" s="95"/>
      <c r="AB889" s="95" t="s">
        <v>63</v>
      </c>
      <c r="AC889" s="95" t="s">
        <v>63</v>
      </c>
      <c r="AD889" s="95" t="s">
        <v>63</v>
      </c>
      <c r="AE889" s="95" t="s">
        <v>63</v>
      </c>
      <c r="AF889" s="95" t="s">
        <v>63</v>
      </c>
      <c r="AG889" s="194" t="s">
        <v>2600</v>
      </c>
      <c r="AH889" s="95" t="s">
        <v>63</v>
      </c>
      <c r="AI889" s="97"/>
      <c r="AJ889" s="97" t="s">
        <v>65</v>
      </c>
      <c r="AK889" s="97" t="s">
        <v>66</v>
      </c>
      <c r="AL889" s="45" t="s">
        <v>67</v>
      </c>
      <c r="AM889" s="160" t="str">
        <f>MONTH(B889)&amp;"/"&amp;YEAR(B889)</f>
        <v>4/2026</v>
      </c>
      <c r="AN889" s="45">
        <f>WEEKNUM(B889)-WEEKNUM(EOMONTH(B889,-1)+1)+1</f>
        <v>4</v>
      </c>
      <c r="AO889" s="45" t="str">
        <f>MONTH(R889)&amp;"/"&amp;YEAR(R889)</f>
        <v>5/2026</v>
      </c>
      <c r="AP889" s="45">
        <f>WEEKNUM(R889)-WEEKNUM(EOMONTH(R889,-1)+1)+1</f>
        <v>5</v>
      </c>
      <c r="AQ889" s="45">
        <f>IF(AU889="S",IF(Q889="1. Aceitou o programa",R889-B889,0),0)</f>
        <v>35</v>
      </c>
      <c r="AR889" s="45">
        <f>IF(AU889="S",IF(AND(S889&lt;&gt;"",R889&lt;&gt;""),S889-R889,0),0)</f>
        <v>0</v>
      </c>
      <c r="AS889" s="45">
        <f>IF(AU889="S",IF(Q889="1. Aceitou o programa",IF(OR(X889="Não se Aplica",X889=""),IF(OR(W889="Não se Aplica",W889=""),0,W889-V889),AVERAGE(X889-W889,W889-V889)),0),0)</f>
        <v>9</v>
      </c>
      <c r="AT889" s="45">
        <f>IF(AU889="S",IF(AND(Q889="1. Aceitou o programa",AB889="Realizada"),IFERROR(IF(AA889="",0,AA889-R889),0),0),0)</f>
        <v>0</v>
      </c>
      <c r="AU889" s="45" t="str">
        <f>_xlfn.XLOOKUP(U889,'Lista Suspensa'!$AA$20:$AA$23,'Lista Suspensa'!$AB$20:$AB$23,"N/A")</f>
        <v>S</v>
      </c>
    </row>
    <row r="890" spans="1:47" ht="12" customHeight="1" x14ac:dyDescent="0.3">
      <c r="A890" s="87" t="s">
        <v>66</v>
      </c>
      <c r="B890" s="88">
        <v>46122</v>
      </c>
      <c r="C890" s="89" t="s">
        <v>857</v>
      </c>
      <c r="D890" s="89" t="s">
        <v>49</v>
      </c>
      <c r="E890" s="189">
        <v>95145702</v>
      </c>
      <c r="F890" s="182" t="s">
        <v>2601</v>
      </c>
      <c r="G890" s="90">
        <v>43307351800</v>
      </c>
      <c r="H890" s="91">
        <v>34766</v>
      </c>
      <c r="I890" s="89">
        <v>31</v>
      </c>
      <c r="J890" s="89" t="s">
        <v>84</v>
      </c>
      <c r="K890" s="89" t="s">
        <v>52</v>
      </c>
      <c r="L890" s="89" t="s">
        <v>85</v>
      </c>
      <c r="M890" s="89"/>
      <c r="N890" s="89" t="s">
        <v>137</v>
      </c>
      <c r="O890" s="92">
        <v>11988945842</v>
      </c>
      <c r="P890" s="93" t="s">
        <v>57</v>
      </c>
      <c r="Q890" s="110" t="s">
        <v>58</v>
      </c>
      <c r="R890" s="94">
        <v>46167</v>
      </c>
      <c r="S890" s="95"/>
      <c r="T890" s="95" t="s">
        <v>59</v>
      </c>
      <c r="U890" s="95" t="s">
        <v>60</v>
      </c>
      <c r="V890" s="91">
        <v>46142</v>
      </c>
      <c r="W890" s="91">
        <v>46146</v>
      </c>
      <c r="X890" s="91">
        <v>46160</v>
      </c>
      <c r="Y890" s="96" t="s">
        <v>2599</v>
      </c>
      <c r="Z890" s="89" t="s">
        <v>62</v>
      </c>
      <c r="AA890" s="95"/>
      <c r="AB890" s="95" t="s">
        <v>63</v>
      </c>
      <c r="AC890" s="95" t="s">
        <v>63</v>
      </c>
      <c r="AD890" s="95" t="s">
        <v>63</v>
      </c>
      <c r="AE890" s="95" t="s">
        <v>63</v>
      </c>
      <c r="AF890" s="95" t="s">
        <v>63</v>
      </c>
      <c r="AG890" s="194" t="s">
        <v>2406</v>
      </c>
      <c r="AH890" s="95" t="s">
        <v>63</v>
      </c>
      <c r="AI890" s="97"/>
      <c r="AJ890" s="97" t="s">
        <v>65</v>
      </c>
      <c r="AK890" s="97" t="s">
        <v>66</v>
      </c>
      <c r="AL890" s="45" t="s">
        <v>67</v>
      </c>
      <c r="AM890" s="160" t="str">
        <f>MONTH(B890)&amp;"/"&amp;YEAR(B890)</f>
        <v>4/2026</v>
      </c>
      <c r="AN890" s="45">
        <f>WEEKNUM(B890)-WEEKNUM(EOMONTH(B890,-1)+1)+1</f>
        <v>2</v>
      </c>
      <c r="AO890" s="45" t="str">
        <f>MONTH(R890)&amp;"/"&amp;YEAR(R890)</f>
        <v>5/2026</v>
      </c>
      <c r="AP890" s="45">
        <f>WEEKNUM(R890)-WEEKNUM(EOMONTH(R890,-1)+1)+1</f>
        <v>5</v>
      </c>
      <c r="AQ890" s="45">
        <f>IF(AU890="S",IF(Q890="1. Aceitou o programa",R890-B890,0),0)</f>
        <v>45</v>
      </c>
      <c r="AR890" s="45">
        <f>IF(AU890="S",IF(AND(S890&lt;&gt;"",R890&lt;&gt;""),S890-R890,0),0)</f>
        <v>0</v>
      </c>
      <c r="AS890" s="45">
        <f>IF(AU890="S",IF(Q890="1. Aceitou o programa",IF(OR(X890="Não se Aplica",X890=""),IF(OR(W890="Não se Aplica",W890=""),0,W890-V890),AVERAGE(X890-W890,W890-V890)),0),0)</f>
        <v>9</v>
      </c>
      <c r="AT890" s="45">
        <f>IF(AU890="S",IF(AND(Q890="1. Aceitou o programa",AB890="Realizada"),IFERROR(IF(AA890="",0,AA890-R890),0),0),0)</f>
        <v>0</v>
      </c>
      <c r="AU890" s="45" t="str">
        <f>_xlfn.XLOOKUP(U890,'Lista Suspensa'!$AA$20:$AA$23,'Lista Suspensa'!$AB$20:$AB$23,"N/A")</f>
        <v>S</v>
      </c>
    </row>
    <row r="891" spans="1:47" ht="12" customHeight="1" x14ac:dyDescent="0.3">
      <c r="A891" s="87" t="s">
        <v>47</v>
      </c>
      <c r="B891" s="88">
        <v>46104</v>
      </c>
      <c r="C891" s="89" t="s">
        <v>48</v>
      </c>
      <c r="D891" s="89" t="s">
        <v>49</v>
      </c>
      <c r="E891" s="189">
        <v>451600215</v>
      </c>
      <c r="F891" s="197" t="s">
        <v>2602</v>
      </c>
      <c r="G891" s="90">
        <v>32528745800</v>
      </c>
      <c r="H891" s="91">
        <v>31337</v>
      </c>
      <c r="I891" s="89"/>
      <c r="J891" s="89" t="s">
        <v>84</v>
      </c>
      <c r="K891" s="89" t="s">
        <v>52</v>
      </c>
      <c r="L891" s="89" t="s">
        <v>85</v>
      </c>
      <c r="M891" s="89" t="s">
        <v>2603</v>
      </c>
      <c r="N891" s="89" t="s">
        <v>79</v>
      </c>
      <c r="O891" s="92" t="s">
        <v>2604</v>
      </c>
      <c r="P891" s="93" t="s">
        <v>57</v>
      </c>
      <c r="Q891" s="110" t="s">
        <v>58</v>
      </c>
      <c r="R891" s="94">
        <v>46167</v>
      </c>
      <c r="S891" s="95"/>
      <c r="T891" s="95" t="s">
        <v>59</v>
      </c>
      <c r="U891" s="95" t="s">
        <v>60</v>
      </c>
      <c r="V891" s="91">
        <v>46112</v>
      </c>
      <c r="W891" s="91">
        <v>46160</v>
      </c>
      <c r="X891" s="91">
        <v>46167</v>
      </c>
      <c r="Y891" s="96" t="s">
        <v>81</v>
      </c>
      <c r="Z891" s="89" t="s">
        <v>62</v>
      </c>
      <c r="AA891" s="95"/>
      <c r="AB891" s="95" t="s">
        <v>63</v>
      </c>
      <c r="AC891" s="95" t="s">
        <v>63</v>
      </c>
      <c r="AD891" s="95" t="s">
        <v>63</v>
      </c>
      <c r="AE891" s="95" t="s">
        <v>63</v>
      </c>
      <c r="AF891" s="95" t="s">
        <v>63</v>
      </c>
      <c r="AG891" s="194" t="s">
        <v>2605</v>
      </c>
      <c r="AH891" s="95" t="s">
        <v>63</v>
      </c>
      <c r="AI891" s="97"/>
      <c r="AJ891" s="97" t="s">
        <v>65</v>
      </c>
      <c r="AK891" s="97" t="s">
        <v>66</v>
      </c>
      <c r="AL891" s="45" t="s">
        <v>67</v>
      </c>
      <c r="AM891" s="160" t="str">
        <f>MONTH(B891)&amp;"/"&amp;YEAR(B891)</f>
        <v>3/2026</v>
      </c>
      <c r="AN891" s="45">
        <f>WEEKNUM(B891)-WEEKNUM(EOMONTH(B891,-1)+1)+1</f>
        <v>4</v>
      </c>
      <c r="AO891" s="45" t="str">
        <f>MONTH(R891)&amp;"/"&amp;YEAR(R891)</f>
        <v>5/2026</v>
      </c>
      <c r="AP891" s="45">
        <f>WEEKNUM(R891)-WEEKNUM(EOMONTH(R891,-1)+1)+1</f>
        <v>5</v>
      </c>
      <c r="AQ891" s="45">
        <f>IF(AU891="S",IF(Q891="1. Aceitou o programa",R891-B891,0),0)</f>
        <v>63</v>
      </c>
      <c r="AR891" s="45">
        <f>IF(AU891="S",IF(AND(S891&lt;&gt;"",R891&lt;&gt;""),S891-R891,0),0)</f>
        <v>0</v>
      </c>
      <c r="AS891" s="45">
        <f>IF(AU891="S",IF(Q891="1. Aceitou o programa",IF(OR(X891="Não se Aplica",X891=""),IF(OR(W891="Não se Aplica",W891=""),0,W891-V891),AVERAGE(X891-W891,W891-V891)),0),0)</f>
        <v>27.5</v>
      </c>
      <c r="AT891" s="45">
        <f>IF(AU891="S",IF(AND(Q891="1. Aceitou o programa",AB891="Realizada"),IFERROR(IF(AA891="",0,AA891-R891),0),0),0)</f>
        <v>0</v>
      </c>
      <c r="AU891" s="45" t="str">
        <f>_xlfn.XLOOKUP(U891,'Lista Suspensa'!$AA$20:$AA$23,'Lista Suspensa'!$AB$20:$AB$23,"N/A")</f>
        <v>S</v>
      </c>
    </row>
    <row r="892" spans="1:47" ht="12" customHeight="1" x14ac:dyDescent="0.3">
      <c r="A892" s="87" t="s">
        <v>47</v>
      </c>
      <c r="B892" s="88">
        <v>46104</v>
      </c>
      <c r="C892" s="89" t="s">
        <v>48</v>
      </c>
      <c r="D892" s="89" t="s">
        <v>49</v>
      </c>
      <c r="E892" s="189">
        <v>94515178</v>
      </c>
      <c r="F892" s="197" t="s">
        <v>2606</v>
      </c>
      <c r="G892" s="90">
        <v>16486032898</v>
      </c>
      <c r="H892" s="91">
        <v>27233</v>
      </c>
      <c r="I892" s="89"/>
      <c r="J892" s="89" t="s">
        <v>51</v>
      </c>
      <c r="K892" s="89" t="s">
        <v>52</v>
      </c>
      <c r="L892" s="89" t="s">
        <v>85</v>
      </c>
      <c r="M892" s="89" t="s">
        <v>2607</v>
      </c>
      <c r="N892" s="89" t="s">
        <v>197</v>
      </c>
      <c r="O892" s="92" t="s">
        <v>2608</v>
      </c>
      <c r="P892" s="93" t="s">
        <v>57</v>
      </c>
      <c r="Q892" s="110" t="s">
        <v>58</v>
      </c>
      <c r="R892" s="94">
        <v>46167</v>
      </c>
      <c r="S892" s="95"/>
      <c r="T892" s="95" t="s">
        <v>59</v>
      </c>
      <c r="U892" s="95" t="s">
        <v>60</v>
      </c>
      <c r="V892" s="91">
        <v>46114</v>
      </c>
      <c r="W892" s="91">
        <v>46160</v>
      </c>
      <c r="X892" s="91">
        <v>46167</v>
      </c>
      <c r="Y892" s="96" t="s">
        <v>81</v>
      </c>
      <c r="Z892" s="89" t="s">
        <v>62</v>
      </c>
      <c r="AA892" s="95"/>
      <c r="AB892" s="95" t="s">
        <v>63</v>
      </c>
      <c r="AC892" s="95" t="s">
        <v>63</v>
      </c>
      <c r="AD892" s="95" t="s">
        <v>63</v>
      </c>
      <c r="AE892" s="95" t="s">
        <v>63</v>
      </c>
      <c r="AF892" s="95" t="s">
        <v>63</v>
      </c>
      <c r="AG892" s="194" t="s">
        <v>482</v>
      </c>
      <c r="AH892" s="95" t="s">
        <v>63</v>
      </c>
      <c r="AI892" s="97"/>
      <c r="AJ892" s="97" t="s">
        <v>65</v>
      </c>
      <c r="AK892" s="97" t="s">
        <v>66</v>
      </c>
      <c r="AL892" s="45" t="s">
        <v>67</v>
      </c>
      <c r="AM892" s="160" t="str">
        <f>MONTH(B892)&amp;"/"&amp;YEAR(B892)</f>
        <v>3/2026</v>
      </c>
      <c r="AN892" s="45">
        <f>WEEKNUM(B892)-WEEKNUM(EOMONTH(B892,-1)+1)+1</f>
        <v>4</v>
      </c>
      <c r="AO892" s="45" t="str">
        <f>MONTH(R892)&amp;"/"&amp;YEAR(R892)</f>
        <v>5/2026</v>
      </c>
      <c r="AP892" s="45">
        <f>WEEKNUM(R892)-WEEKNUM(EOMONTH(R892,-1)+1)+1</f>
        <v>5</v>
      </c>
      <c r="AQ892" s="45">
        <f>IF(AU892="S",IF(Q892="1. Aceitou o programa",R892-B892,0),0)</f>
        <v>63</v>
      </c>
      <c r="AR892" s="45">
        <f>IF(AU892="S",IF(AND(S892&lt;&gt;"",R892&lt;&gt;""),S892-R892,0),0)</f>
        <v>0</v>
      </c>
      <c r="AS892" s="45">
        <f>IF(AU892="S",IF(Q892="1. Aceitou o programa",IF(OR(X892="Não se Aplica",X892=""),IF(OR(W892="Não se Aplica",W892=""),0,W892-V892),AVERAGE(X892-W892,W892-V892)),0),0)</f>
        <v>26.5</v>
      </c>
      <c r="AT892" s="45">
        <f>IF(AU892="S",IF(AND(Q892="1. Aceitou o programa",AB892="Realizada"),IFERROR(IF(AA892="",0,AA892-R892),0),0),0)</f>
        <v>0</v>
      </c>
      <c r="AU892" s="45" t="str">
        <f>_xlfn.XLOOKUP(U892,'Lista Suspensa'!$AA$20:$AA$23,'Lista Suspensa'!$AB$20:$AB$23,"N/A")</f>
        <v>S</v>
      </c>
    </row>
    <row r="893" spans="1:47" ht="12" customHeight="1" x14ac:dyDescent="0.3">
      <c r="A893" s="87" t="s">
        <v>47</v>
      </c>
      <c r="B893" s="88">
        <v>46104</v>
      </c>
      <c r="C893" s="89" t="s">
        <v>48</v>
      </c>
      <c r="D893" s="89" t="s">
        <v>49</v>
      </c>
      <c r="E893" s="189">
        <v>86232486</v>
      </c>
      <c r="F893" s="197" t="s">
        <v>2609</v>
      </c>
      <c r="G893" s="90">
        <v>2737117763</v>
      </c>
      <c r="H893" s="91">
        <v>26483</v>
      </c>
      <c r="I893" s="89"/>
      <c r="J893" s="89" t="s">
        <v>51</v>
      </c>
      <c r="K893" s="89" t="s">
        <v>76</v>
      </c>
      <c r="L893" s="89" t="s">
        <v>95</v>
      </c>
      <c r="M893" s="89" t="s">
        <v>1432</v>
      </c>
      <c r="N893" s="89" t="s">
        <v>87</v>
      </c>
      <c r="O893" s="92" t="s">
        <v>2610</v>
      </c>
      <c r="P893" s="93" t="s">
        <v>57</v>
      </c>
      <c r="Q893" s="110" t="s">
        <v>58</v>
      </c>
      <c r="R893" s="94">
        <v>46167</v>
      </c>
      <c r="S893" s="95"/>
      <c r="T893" s="95" t="s">
        <v>59</v>
      </c>
      <c r="U893" s="95" t="s">
        <v>60</v>
      </c>
      <c r="V893" s="91">
        <v>46118</v>
      </c>
      <c r="W893" s="91">
        <v>46160</v>
      </c>
      <c r="X893" s="91">
        <v>46167</v>
      </c>
      <c r="Y893" s="96" t="s">
        <v>81</v>
      </c>
      <c r="Z893" s="89" t="s">
        <v>62</v>
      </c>
      <c r="AA893" s="95"/>
      <c r="AB893" s="95" t="s">
        <v>63</v>
      </c>
      <c r="AC893" s="95" t="s">
        <v>63</v>
      </c>
      <c r="AD893" s="95" t="s">
        <v>63</v>
      </c>
      <c r="AE893" s="95" t="s">
        <v>63</v>
      </c>
      <c r="AF893" s="95" t="s">
        <v>63</v>
      </c>
      <c r="AG893" s="194" t="s">
        <v>2611</v>
      </c>
      <c r="AH893" s="95" t="s">
        <v>63</v>
      </c>
      <c r="AI893" s="97"/>
      <c r="AJ893" s="97" t="s">
        <v>65</v>
      </c>
      <c r="AK893" s="97" t="s">
        <v>66</v>
      </c>
      <c r="AL893" s="45" t="s">
        <v>67</v>
      </c>
      <c r="AM893" s="160" t="str">
        <f>MONTH(B893)&amp;"/"&amp;YEAR(B893)</f>
        <v>3/2026</v>
      </c>
      <c r="AN893" s="45">
        <f>WEEKNUM(B893)-WEEKNUM(EOMONTH(B893,-1)+1)+1</f>
        <v>4</v>
      </c>
      <c r="AO893" s="45" t="str">
        <f>MONTH(R893)&amp;"/"&amp;YEAR(R893)</f>
        <v>5/2026</v>
      </c>
      <c r="AP893" s="45">
        <f>WEEKNUM(R893)-WEEKNUM(EOMONTH(R893,-1)+1)+1</f>
        <v>5</v>
      </c>
      <c r="AQ893" s="45">
        <f>IF(AU893="S",IF(Q893="1. Aceitou o programa",R893-B893,0),0)</f>
        <v>63</v>
      </c>
      <c r="AR893" s="45">
        <f>IF(AU893="S",IF(AND(S893&lt;&gt;"",R893&lt;&gt;""),S893-R893,0),0)</f>
        <v>0</v>
      </c>
      <c r="AS893" s="45">
        <f>IF(AU893="S",IF(Q893="1. Aceitou o programa",IF(OR(X893="Não se Aplica",X893=""),IF(OR(W893="Não se Aplica",W893=""),0,W893-V893),AVERAGE(X893-W893,W893-V893)),0),0)</f>
        <v>24.5</v>
      </c>
      <c r="AT893" s="45">
        <f>IF(AU893="S",IF(AND(Q893="1. Aceitou o programa",AB893="Realizada"),IFERROR(IF(AA893="",0,AA893-R893),0),0),0)</f>
        <v>0</v>
      </c>
      <c r="AU893" s="45" t="str">
        <f>_xlfn.XLOOKUP(U893,'Lista Suspensa'!$AA$20:$AA$23,'Lista Suspensa'!$AB$20:$AB$23,"N/A")</f>
        <v>S</v>
      </c>
    </row>
    <row r="894" spans="1:47" ht="12" customHeight="1" x14ac:dyDescent="0.3">
      <c r="A894" s="87" t="s">
        <v>47</v>
      </c>
      <c r="B894" s="88">
        <v>46104</v>
      </c>
      <c r="C894" s="89" t="s">
        <v>48</v>
      </c>
      <c r="D894" s="89" t="s">
        <v>49</v>
      </c>
      <c r="E894" s="189">
        <v>93887162</v>
      </c>
      <c r="F894" s="197" t="s">
        <v>2612</v>
      </c>
      <c r="G894" s="90">
        <v>35544598878</v>
      </c>
      <c r="H894" s="91">
        <v>31861</v>
      </c>
      <c r="I894" s="89"/>
      <c r="J894" s="89" t="s">
        <v>84</v>
      </c>
      <c r="K894" s="89" t="s">
        <v>52</v>
      </c>
      <c r="L894" s="89" t="s">
        <v>85</v>
      </c>
      <c r="M894" s="89" t="s">
        <v>2613</v>
      </c>
      <c r="N894" s="89" t="s">
        <v>176</v>
      </c>
      <c r="O894" s="92" t="s">
        <v>2614</v>
      </c>
      <c r="P894" s="93" t="s">
        <v>57</v>
      </c>
      <c r="Q894" s="110" t="s">
        <v>58</v>
      </c>
      <c r="R894" s="94">
        <v>46167</v>
      </c>
      <c r="S894" s="95"/>
      <c r="T894" s="95" t="s">
        <v>59</v>
      </c>
      <c r="U894" s="95" t="s">
        <v>60</v>
      </c>
      <c r="V894" s="91">
        <v>46147</v>
      </c>
      <c r="W894" s="91">
        <v>46160</v>
      </c>
      <c r="X894" s="91">
        <v>46167</v>
      </c>
      <c r="Y894" s="96" t="s">
        <v>61</v>
      </c>
      <c r="Z894" s="89" t="s">
        <v>62</v>
      </c>
      <c r="AA894" s="95"/>
      <c r="AB894" s="95" t="s">
        <v>63</v>
      </c>
      <c r="AC894" s="95" t="s">
        <v>63</v>
      </c>
      <c r="AD894" s="95" t="s">
        <v>63</v>
      </c>
      <c r="AE894" s="95" t="s">
        <v>63</v>
      </c>
      <c r="AF894" s="95" t="s">
        <v>63</v>
      </c>
      <c r="AG894" s="194" t="s">
        <v>147</v>
      </c>
      <c r="AH894" s="95" t="s">
        <v>63</v>
      </c>
      <c r="AI894" s="97"/>
      <c r="AJ894" s="97" t="s">
        <v>65</v>
      </c>
      <c r="AK894" s="97" t="s">
        <v>66</v>
      </c>
      <c r="AL894" s="45" t="s">
        <v>67</v>
      </c>
      <c r="AM894" s="160" t="str">
        <f>MONTH(B894)&amp;"/"&amp;YEAR(B894)</f>
        <v>3/2026</v>
      </c>
      <c r="AN894" s="45">
        <f>WEEKNUM(B894)-WEEKNUM(EOMONTH(B894,-1)+1)+1</f>
        <v>4</v>
      </c>
      <c r="AO894" s="45" t="str">
        <f>MONTH(R894)&amp;"/"&amp;YEAR(R894)</f>
        <v>5/2026</v>
      </c>
      <c r="AP894" s="45">
        <f>WEEKNUM(R894)-WEEKNUM(EOMONTH(R894,-1)+1)+1</f>
        <v>5</v>
      </c>
      <c r="AQ894" s="45">
        <f>IF(AU894="S",IF(Q894="1. Aceitou o programa",R894-B894,0),0)</f>
        <v>63</v>
      </c>
      <c r="AR894" s="45">
        <f>IF(AU894="S",IF(AND(S894&lt;&gt;"",R894&lt;&gt;""),S894-R894,0),0)</f>
        <v>0</v>
      </c>
      <c r="AS894" s="45">
        <f>IF(AU894="S",IF(Q894="1. Aceitou o programa",IF(OR(X894="Não se Aplica",X894=""),IF(OR(W894="Não se Aplica",W894=""),0,W894-V894),AVERAGE(X894-W894,W894-V894)),0),0)</f>
        <v>10</v>
      </c>
      <c r="AT894" s="45">
        <f>IF(AU894="S",IF(AND(Q894="1. Aceitou o programa",AB894="Realizada"),IFERROR(IF(AA894="",0,AA894-R894),0),0),0)</f>
        <v>0</v>
      </c>
      <c r="AU894" s="45" t="str">
        <f>_xlfn.XLOOKUP(U894,'Lista Suspensa'!$AA$20:$AA$23,'Lista Suspensa'!$AB$20:$AB$23,"N/A")</f>
        <v>S</v>
      </c>
    </row>
    <row r="895" spans="1:47" ht="12" customHeight="1" x14ac:dyDescent="0.3">
      <c r="A895" s="87" t="s">
        <v>47</v>
      </c>
      <c r="B895" s="88">
        <v>46104</v>
      </c>
      <c r="C895" s="89" t="s">
        <v>48</v>
      </c>
      <c r="D895" s="89" t="s">
        <v>49</v>
      </c>
      <c r="E895" s="189">
        <v>84836159</v>
      </c>
      <c r="F895" s="197" t="s">
        <v>2615</v>
      </c>
      <c r="G895" s="90">
        <v>28145732840</v>
      </c>
      <c r="H895" s="91">
        <v>29579</v>
      </c>
      <c r="I895" s="89"/>
      <c r="J895" s="89" t="s">
        <v>84</v>
      </c>
      <c r="K895" s="89" t="s">
        <v>52</v>
      </c>
      <c r="L895" s="89" t="s">
        <v>85</v>
      </c>
      <c r="M895" s="89" t="s">
        <v>719</v>
      </c>
      <c r="N895" s="89" t="s">
        <v>137</v>
      </c>
      <c r="O895" s="92" t="s">
        <v>2616</v>
      </c>
      <c r="P895" s="93" t="s">
        <v>57</v>
      </c>
      <c r="Q895" s="110" t="s">
        <v>58</v>
      </c>
      <c r="R895" s="94">
        <v>46167</v>
      </c>
      <c r="S895" s="95"/>
      <c r="T895" s="95" t="s">
        <v>59</v>
      </c>
      <c r="U895" s="95" t="s">
        <v>60</v>
      </c>
      <c r="V895" s="91">
        <v>46156</v>
      </c>
      <c r="W895" s="91">
        <v>46167</v>
      </c>
      <c r="X895" s="91">
        <v>46168</v>
      </c>
      <c r="Y895" s="96" t="s">
        <v>356</v>
      </c>
      <c r="Z895" s="89" t="s">
        <v>62</v>
      </c>
      <c r="AA895" s="95"/>
      <c r="AB895" s="95" t="s">
        <v>63</v>
      </c>
      <c r="AC895" s="95" t="s">
        <v>63</v>
      </c>
      <c r="AD895" s="95" t="s">
        <v>63</v>
      </c>
      <c r="AE895" s="95" t="s">
        <v>63</v>
      </c>
      <c r="AF895" s="95" t="s">
        <v>63</v>
      </c>
      <c r="AG895" s="194" t="s">
        <v>161</v>
      </c>
      <c r="AH895" s="95" t="s">
        <v>63</v>
      </c>
      <c r="AI895" s="97"/>
      <c r="AJ895" s="97" t="s">
        <v>65</v>
      </c>
      <c r="AK895" s="97" t="s">
        <v>66</v>
      </c>
      <c r="AL895" s="45" t="s">
        <v>67</v>
      </c>
      <c r="AM895" s="160" t="str">
        <f>MONTH(B895)&amp;"/"&amp;YEAR(B895)</f>
        <v>3/2026</v>
      </c>
      <c r="AN895" s="45">
        <f>WEEKNUM(B895)-WEEKNUM(EOMONTH(B895,-1)+1)+1</f>
        <v>4</v>
      </c>
      <c r="AO895" s="45" t="str">
        <f>MONTH(R895)&amp;"/"&amp;YEAR(R895)</f>
        <v>5/2026</v>
      </c>
      <c r="AP895" s="45">
        <f>WEEKNUM(R895)-WEEKNUM(EOMONTH(R895,-1)+1)+1</f>
        <v>5</v>
      </c>
      <c r="AQ895" s="45">
        <f>IF(AU895="S",IF(Q895="1. Aceitou o programa",R895-B895,0),0)</f>
        <v>63</v>
      </c>
      <c r="AR895" s="45">
        <f>IF(AU895="S",IF(AND(S895&lt;&gt;"",R895&lt;&gt;""),S895-R895,0),0)</f>
        <v>0</v>
      </c>
      <c r="AS895" s="45">
        <f>IF(AU895="S",IF(Q895="1. Aceitou o programa",IF(OR(X895="Não se Aplica",X895=""),IF(OR(W895="Não se Aplica",W895=""),0,W895-V895),AVERAGE(X895-W895,W895-V895)),0),0)</f>
        <v>6</v>
      </c>
      <c r="AT895" s="45">
        <f>IF(AU895="S",IF(AND(Q895="1. Aceitou o programa",AB895="Realizada"),IFERROR(IF(AA895="",0,AA895-R895),0),0),0)</f>
        <v>0</v>
      </c>
      <c r="AU895" s="45" t="str">
        <f>_xlfn.XLOOKUP(U895,'Lista Suspensa'!$AA$20:$AA$23,'Lista Suspensa'!$AB$20:$AB$23,"N/A")</f>
        <v>S</v>
      </c>
    </row>
    <row r="896" spans="1:47" ht="12" customHeight="1" x14ac:dyDescent="0.3">
      <c r="A896" s="87" t="s">
        <v>47</v>
      </c>
      <c r="B896" s="88">
        <v>46104</v>
      </c>
      <c r="C896" s="89" t="s">
        <v>48</v>
      </c>
      <c r="D896" s="89" t="s">
        <v>49</v>
      </c>
      <c r="E896" s="189">
        <v>87163559</v>
      </c>
      <c r="F896" s="197" t="s">
        <v>2617</v>
      </c>
      <c r="G896" s="90">
        <v>89149467468</v>
      </c>
      <c r="H896" s="91">
        <v>27759</v>
      </c>
      <c r="I896" s="89"/>
      <c r="J896" s="89" t="s">
        <v>51</v>
      </c>
      <c r="K896" s="89" t="s">
        <v>771</v>
      </c>
      <c r="L896" s="89" t="s">
        <v>772</v>
      </c>
      <c r="M896" s="89" t="s">
        <v>1983</v>
      </c>
      <c r="N896" s="89" t="s">
        <v>197</v>
      </c>
      <c r="O896" s="92" t="s">
        <v>2618</v>
      </c>
      <c r="P896" s="93" t="s">
        <v>57</v>
      </c>
      <c r="Q896" s="110" t="s">
        <v>58</v>
      </c>
      <c r="R896" s="94">
        <v>46167</v>
      </c>
      <c r="S896" s="95"/>
      <c r="T896" s="95" t="s">
        <v>59</v>
      </c>
      <c r="U896" s="95" t="s">
        <v>60</v>
      </c>
      <c r="V896" s="91">
        <v>46156</v>
      </c>
      <c r="W896" s="91">
        <v>46160</v>
      </c>
      <c r="X896" s="91">
        <v>46167</v>
      </c>
      <c r="Y896" s="96" t="s">
        <v>61</v>
      </c>
      <c r="Z896" s="89" t="s">
        <v>62</v>
      </c>
      <c r="AA896" s="95"/>
      <c r="AB896" s="95" t="s">
        <v>63</v>
      </c>
      <c r="AC896" s="95" t="s">
        <v>63</v>
      </c>
      <c r="AD896" s="95" t="s">
        <v>63</v>
      </c>
      <c r="AE896" s="95" t="s">
        <v>63</v>
      </c>
      <c r="AF896" s="95" t="s">
        <v>63</v>
      </c>
      <c r="AG896" s="194" t="s">
        <v>2619</v>
      </c>
      <c r="AH896" s="95" t="s">
        <v>63</v>
      </c>
      <c r="AI896" s="97"/>
      <c r="AJ896" s="97" t="s">
        <v>65</v>
      </c>
      <c r="AK896" s="97" t="s">
        <v>66</v>
      </c>
      <c r="AL896" s="45" t="s">
        <v>67</v>
      </c>
      <c r="AM896" s="160" t="str">
        <f>MONTH(B896)&amp;"/"&amp;YEAR(B896)</f>
        <v>3/2026</v>
      </c>
      <c r="AN896" s="45">
        <f>WEEKNUM(B896)-WEEKNUM(EOMONTH(B896,-1)+1)+1</f>
        <v>4</v>
      </c>
      <c r="AO896" s="45" t="str">
        <f>MONTH(R896)&amp;"/"&amp;YEAR(R896)</f>
        <v>5/2026</v>
      </c>
      <c r="AP896" s="45">
        <f>WEEKNUM(R896)-WEEKNUM(EOMONTH(R896,-1)+1)+1</f>
        <v>5</v>
      </c>
      <c r="AQ896" s="45">
        <f>IF(AU896="S",IF(Q896="1. Aceitou o programa",R896-B896,0),0)</f>
        <v>63</v>
      </c>
      <c r="AR896" s="45">
        <f>IF(AU896="S",IF(AND(S896&lt;&gt;"",R896&lt;&gt;""),S896-R896,0),0)</f>
        <v>0</v>
      </c>
      <c r="AS896" s="45">
        <f>IF(AU896="S",IF(Q896="1. Aceitou o programa",IF(OR(X896="Não se Aplica",X896=""),IF(OR(W896="Não se Aplica",W896=""),0,W896-V896),AVERAGE(X896-W896,W896-V896)),0),0)</f>
        <v>5.5</v>
      </c>
      <c r="AT896" s="45">
        <f>IF(AU896="S",IF(AND(Q896="1. Aceitou o programa",AB896="Realizada"),IFERROR(IF(AA896="",0,AA896-R896),0),0),0)</f>
        <v>0</v>
      </c>
      <c r="AU896" s="45" t="str">
        <f>_xlfn.XLOOKUP(U896,'Lista Suspensa'!$AA$20:$AA$23,'Lista Suspensa'!$AB$20:$AB$23,"N/A")</f>
        <v>S</v>
      </c>
    </row>
    <row r="897" spans="1:47" ht="12" customHeight="1" x14ac:dyDescent="0.3">
      <c r="A897" s="87" t="s">
        <v>47</v>
      </c>
      <c r="B897" s="88">
        <v>46104</v>
      </c>
      <c r="C897" s="89" t="s">
        <v>48</v>
      </c>
      <c r="D897" s="89" t="s">
        <v>49</v>
      </c>
      <c r="E897" s="189">
        <v>87182696</v>
      </c>
      <c r="F897" s="197" t="s">
        <v>2620</v>
      </c>
      <c r="G897" s="90">
        <v>14116596000</v>
      </c>
      <c r="H897" s="91">
        <v>18849</v>
      </c>
      <c r="I897" s="89"/>
      <c r="J897" s="89" t="s">
        <v>84</v>
      </c>
      <c r="K897" s="89" t="s">
        <v>52</v>
      </c>
      <c r="L897" s="89" t="s">
        <v>85</v>
      </c>
      <c r="M897" s="89" t="s">
        <v>86</v>
      </c>
      <c r="N897" s="89" t="s">
        <v>150</v>
      </c>
      <c r="O897" s="92" t="s">
        <v>2621</v>
      </c>
      <c r="P897" s="93" t="s">
        <v>57</v>
      </c>
      <c r="Q897" s="110" t="s">
        <v>58</v>
      </c>
      <c r="R897" s="94">
        <v>46167</v>
      </c>
      <c r="S897" s="95"/>
      <c r="T897" s="95" t="s">
        <v>59</v>
      </c>
      <c r="U897" s="95" t="s">
        <v>60</v>
      </c>
      <c r="V897" s="91">
        <v>46156</v>
      </c>
      <c r="W897" s="91">
        <v>46160</v>
      </c>
      <c r="X897" s="91">
        <v>46167</v>
      </c>
      <c r="Y897" s="96" t="s">
        <v>61</v>
      </c>
      <c r="Z897" s="89" t="s">
        <v>62</v>
      </c>
      <c r="AA897" s="95"/>
      <c r="AB897" s="95" t="s">
        <v>63</v>
      </c>
      <c r="AC897" s="95" t="s">
        <v>63</v>
      </c>
      <c r="AD897" s="95" t="s">
        <v>63</v>
      </c>
      <c r="AE897" s="95" t="s">
        <v>63</v>
      </c>
      <c r="AF897" s="95" t="s">
        <v>63</v>
      </c>
      <c r="AG897" s="194" t="s">
        <v>186</v>
      </c>
      <c r="AH897" s="95" t="s">
        <v>63</v>
      </c>
      <c r="AI897" s="97"/>
      <c r="AJ897" s="97" t="s">
        <v>65</v>
      </c>
      <c r="AK897" s="97" t="s">
        <v>66</v>
      </c>
      <c r="AL897" s="45" t="s">
        <v>67</v>
      </c>
      <c r="AM897" s="160" t="str">
        <f>MONTH(B897)&amp;"/"&amp;YEAR(B897)</f>
        <v>3/2026</v>
      </c>
      <c r="AN897" s="45">
        <f>WEEKNUM(B897)-WEEKNUM(EOMONTH(B897,-1)+1)+1</f>
        <v>4</v>
      </c>
      <c r="AO897" s="45" t="str">
        <f>MONTH(R897)&amp;"/"&amp;YEAR(R897)</f>
        <v>5/2026</v>
      </c>
      <c r="AP897" s="45">
        <f>WEEKNUM(R897)-WEEKNUM(EOMONTH(R897,-1)+1)+1</f>
        <v>5</v>
      </c>
      <c r="AQ897" s="45">
        <f>IF(AU897="S",IF(Q897="1. Aceitou o programa",R897-B897,0),0)</f>
        <v>63</v>
      </c>
      <c r="AR897" s="45">
        <f>IF(AU897="S",IF(AND(S897&lt;&gt;"",R897&lt;&gt;""),S897-R897,0),0)</f>
        <v>0</v>
      </c>
      <c r="AS897" s="45">
        <f>IF(AU897="S",IF(Q897="1. Aceitou o programa",IF(OR(X897="Não se Aplica",X897=""),IF(OR(W897="Não se Aplica",W897=""),0,W897-V897),AVERAGE(X897-W897,W897-V897)),0),0)</f>
        <v>5.5</v>
      </c>
      <c r="AT897" s="45">
        <f>IF(AU897="S",IF(AND(Q897="1. Aceitou o programa",AB897="Realizada"),IFERROR(IF(AA897="",0,AA897-R897),0),0),0)</f>
        <v>0</v>
      </c>
      <c r="AU897" s="45" t="str">
        <f>_xlfn.XLOOKUP(U897,'Lista Suspensa'!$AA$20:$AA$23,'Lista Suspensa'!$AB$20:$AB$23,"N/A")</f>
        <v>S</v>
      </c>
    </row>
    <row r="898" spans="1:47" ht="12" customHeight="1" x14ac:dyDescent="0.3">
      <c r="A898" s="87" t="s">
        <v>47</v>
      </c>
      <c r="B898" s="88">
        <v>46104</v>
      </c>
      <c r="C898" s="89" t="s">
        <v>48</v>
      </c>
      <c r="D898" s="89" t="s">
        <v>49</v>
      </c>
      <c r="E898" s="189">
        <v>89757686</v>
      </c>
      <c r="F898" s="197" t="s">
        <v>2622</v>
      </c>
      <c r="G898" s="90">
        <v>69791155100</v>
      </c>
      <c r="H898" s="91">
        <v>28750</v>
      </c>
      <c r="I898" s="89"/>
      <c r="J898" s="89" t="s">
        <v>51</v>
      </c>
      <c r="K898" s="89" t="s">
        <v>52</v>
      </c>
      <c r="L898" s="89" t="s">
        <v>85</v>
      </c>
      <c r="M898" s="89" t="s">
        <v>2623</v>
      </c>
      <c r="N898" s="89" t="s">
        <v>197</v>
      </c>
      <c r="O898" s="92" t="s">
        <v>2624</v>
      </c>
      <c r="P898" s="93" t="s">
        <v>57</v>
      </c>
      <c r="Q898" s="110" t="s">
        <v>58</v>
      </c>
      <c r="R898" s="94">
        <v>46167</v>
      </c>
      <c r="S898" s="95"/>
      <c r="T898" s="95" t="s">
        <v>59</v>
      </c>
      <c r="U898" s="95" t="s">
        <v>60</v>
      </c>
      <c r="V898" s="91">
        <v>46156</v>
      </c>
      <c r="W898" s="91">
        <v>46167</v>
      </c>
      <c r="X898" s="91">
        <v>46168</v>
      </c>
      <c r="Y898" s="96" t="s">
        <v>356</v>
      </c>
      <c r="Z898" s="89" t="s">
        <v>62</v>
      </c>
      <c r="AA898" s="95"/>
      <c r="AB898" s="95" t="s">
        <v>63</v>
      </c>
      <c r="AC898" s="95" t="s">
        <v>63</v>
      </c>
      <c r="AD898" s="95" t="s">
        <v>63</v>
      </c>
      <c r="AE898" s="95" t="s">
        <v>63</v>
      </c>
      <c r="AF898" s="95" t="s">
        <v>63</v>
      </c>
      <c r="AG898" s="194" t="s">
        <v>2625</v>
      </c>
      <c r="AH898" s="95" t="s">
        <v>63</v>
      </c>
      <c r="AI898" s="97"/>
      <c r="AJ898" s="97" t="s">
        <v>65</v>
      </c>
      <c r="AK898" s="97" t="s">
        <v>66</v>
      </c>
      <c r="AL898" s="45" t="s">
        <v>67</v>
      </c>
      <c r="AM898" s="160" t="str">
        <f>MONTH(B898)&amp;"/"&amp;YEAR(B898)</f>
        <v>3/2026</v>
      </c>
      <c r="AN898" s="45">
        <f>WEEKNUM(B898)-WEEKNUM(EOMONTH(B898,-1)+1)+1</f>
        <v>4</v>
      </c>
      <c r="AO898" s="45" t="str">
        <f>MONTH(R898)&amp;"/"&amp;YEAR(R898)</f>
        <v>5/2026</v>
      </c>
      <c r="AP898" s="45">
        <f>WEEKNUM(R898)-WEEKNUM(EOMONTH(R898,-1)+1)+1</f>
        <v>5</v>
      </c>
      <c r="AQ898" s="45">
        <f>IF(AU898="S",IF(Q898="1. Aceitou o programa",R898-B898,0),0)</f>
        <v>63</v>
      </c>
      <c r="AR898" s="45">
        <f>IF(AU898="S",IF(AND(S898&lt;&gt;"",R898&lt;&gt;""),S898-R898,0),0)</f>
        <v>0</v>
      </c>
      <c r="AS898" s="45">
        <f>IF(AU898="S",IF(Q898="1. Aceitou o programa",IF(OR(X898="Não se Aplica",X898=""),IF(OR(W898="Não se Aplica",W898=""),0,W898-V898),AVERAGE(X898-W898,W898-V898)),0),0)</f>
        <v>6</v>
      </c>
      <c r="AT898" s="45">
        <f>IF(AU898="S",IF(AND(Q898="1. Aceitou o programa",AB898="Realizada"),IFERROR(IF(AA898="",0,AA898-R898),0),0),0)</f>
        <v>0</v>
      </c>
      <c r="AU898" s="45" t="str">
        <f>_xlfn.XLOOKUP(U898,'Lista Suspensa'!$AA$20:$AA$23,'Lista Suspensa'!$AB$20:$AB$23,"N/A")</f>
        <v>S</v>
      </c>
    </row>
    <row r="899" spans="1:47" ht="12" customHeight="1" x14ac:dyDescent="0.3">
      <c r="A899" s="87" t="s">
        <v>47</v>
      </c>
      <c r="B899" s="88">
        <v>46104</v>
      </c>
      <c r="C899" s="89" t="s">
        <v>48</v>
      </c>
      <c r="D899" s="89" t="s">
        <v>49</v>
      </c>
      <c r="E899" s="189">
        <v>83028469</v>
      </c>
      <c r="F899" s="197" t="s">
        <v>2626</v>
      </c>
      <c r="G899" s="90">
        <v>27847915804</v>
      </c>
      <c r="H899" s="91">
        <v>28735</v>
      </c>
      <c r="I899" s="89"/>
      <c r="J899" s="89" t="s">
        <v>84</v>
      </c>
      <c r="K899" s="89" t="s">
        <v>52</v>
      </c>
      <c r="L899" s="89" t="s">
        <v>85</v>
      </c>
      <c r="M899" s="89" t="s">
        <v>2627</v>
      </c>
      <c r="N899" s="89" t="s">
        <v>229</v>
      </c>
      <c r="O899" s="92" t="s">
        <v>2628</v>
      </c>
      <c r="P899" s="93" t="s">
        <v>57</v>
      </c>
      <c r="Q899" s="110" t="s">
        <v>58</v>
      </c>
      <c r="R899" s="94">
        <v>46167</v>
      </c>
      <c r="S899" s="95"/>
      <c r="T899" s="95" t="s">
        <v>59</v>
      </c>
      <c r="U899" s="95" t="s">
        <v>60</v>
      </c>
      <c r="V899" s="91">
        <v>46156</v>
      </c>
      <c r="W899" s="91">
        <v>46160</v>
      </c>
      <c r="X899" s="91">
        <v>46167</v>
      </c>
      <c r="Y899" s="96" t="s">
        <v>61</v>
      </c>
      <c r="Z899" s="89" t="s">
        <v>62</v>
      </c>
      <c r="AA899" s="95"/>
      <c r="AB899" s="95" t="s">
        <v>63</v>
      </c>
      <c r="AC899" s="95" t="s">
        <v>63</v>
      </c>
      <c r="AD899" s="95" t="s">
        <v>63</v>
      </c>
      <c r="AE899" s="95" t="s">
        <v>63</v>
      </c>
      <c r="AF899" s="95" t="s">
        <v>63</v>
      </c>
      <c r="AG899" s="194" t="s">
        <v>570</v>
      </c>
      <c r="AH899" s="95" t="s">
        <v>63</v>
      </c>
      <c r="AI899" s="97"/>
      <c r="AJ899" s="97" t="s">
        <v>65</v>
      </c>
      <c r="AK899" s="97" t="s">
        <v>66</v>
      </c>
      <c r="AL899" s="45" t="s">
        <v>67</v>
      </c>
      <c r="AM899" s="160" t="str">
        <f>MONTH(B899)&amp;"/"&amp;YEAR(B899)</f>
        <v>3/2026</v>
      </c>
      <c r="AN899" s="45">
        <f>WEEKNUM(B899)-WEEKNUM(EOMONTH(B899,-1)+1)+1</f>
        <v>4</v>
      </c>
      <c r="AO899" s="45" t="str">
        <f>MONTH(R899)&amp;"/"&amp;YEAR(R899)</f>
        <v>5/2026</v>
      </c>
      <c r="AP899" s="45">
        <f>WEEKNUM(R899)-WEEKNUM(EOMONTH(R899,-1)+1)+1</f>
        <v>5</v>
      </c>
      <c r="AQ899" s="45">
        <f>IF(AU899="S",IF(Q899="1. Aceitou o programa",R899-B899,0),0)</f>
        <v>63</v>
      </c>
      <c r="AR899" s="45">
        <f>IF(AU899="S",IF(AND(S899&lt;&gt;"",R899&lt;&gt;""),S899-R899,0),0)</f>
        <v>0</v>
      </c>
      <c r="AS899" s="45">
        <f>IF(AU899="S",IF(Q899="1. Aceitou o programa",IF(OR(X899="Não se Aplica",X899=""),IF(OR(W899="Não se Aplica",W899=""),0,W899-V899),AVERAGE(X899-W899,W899-V899)),0),0)</f>
        <v>5.5</v>
      </c>
      <c r="AT899" s="45">
        <f>IF(AU899="S",IF(AND(Q899="1. Aceitou o programa",AB899="Realizada"),IFERROR(IF(AA899="",0,AA899-R899),0),0),0)</f>
        <v>0</v>
      </c>
      <c r="AU899" s="45" t="str">
        <f>_xlfn.XLOOKUP(U899,'Lista Suspensa'!$AA$20:$AA$23,'Lista Suspensa'!$AB$20:$AB$23,"N/A")</f>
        <v>S</v>
      </c>
    </row>
    <row r="900" spans="1:47" ht="12" customHeight="1" x14ac:dyDescent="0.3">
      <c r="A900" s="87" t="s">
        <v>47</v>
      </c>
      <c r="B900" s="88">
        <v>46104</v>
      </c>
      <c r="C900" s="89" t="s">
        <v>48</v>
      </c>
      <c r="D900" s="89" t="s">
        <v>49</v>
      </c>
      <c r="E900" s="189">
        <v>93841139</v>
      </c>
      <c r="F900" s="197" t="s">
        <v>2629</v>
      </c>
      <c r="G900" s="90">
        <v>84949350706</v>
      </c>
      <c r="H900" s="91">
        <v>23716</v>
      </c>
      <c r="I900" s="89"/>
      <c r="J900" s="89" t="s">
        <v>84</v>
      </c>
      <c r="K900" s="89" t="s">
        <v>76</v>
      </c>
      <c r="L900" s="89" t="s">
        <v>95</v>
      </c>
      <c r="M900" s="89" t="s">
        <v>1598</v>
      </c>
      <c r="N900" s="89" t="s">
        <v>344</v>
      </c>
      <c r="O900" s="92" t="s">
        <v>2630</v>
      </c>
      <c r="P900" s="93" t="s">
        <v>57</v>
      </c>
      <c r="Q900" s="110" t="s">
        <v>58</v>
      </c>
      <c r="R900" s="94">
        <v>46167</v>
      </c>
      <c r="S900" s="95"/>
      <c r="T900" s="95" t="s">
        <v>59</v>
      </c>
      <c r="U900" s="95" t="s">
        <v>60</v>
      </c>
      <c r="V900" s="91">
        <v>46156</v>
      </c>
      <c r="W900" s="91">
        <v>46160</v>
      </c>
      <c r="X900" s="91">
        <v>46167</v>
      </c>
      <c r="Y900" s="96" t="s">
        <v>61</v>
      </c>
      <c r="Z900" s="89" t="s">
        <v>62</v>
      </c>
      <c r="AA900" s="95"/>
      <c r="AB900" s="95" t="s">
        <v>63</v>
      </c>
      <c r="AC900" s="95" t="s">
        <v>63</v>
      </c>
      <c r="AD900" s="95" t="s">
        <v>63</v>
      </c>
      <c r="AE900" s="95" t="s">
        <v>63</v>
      </c>
      <c r="AF900" s="95" t="s">
        <v>63</v>
      </c>
      <c r="AG900" s="194" t="s">
        <v>182</v>
      </c>
      <c r="AH900" s="95" t="s">
        <v>63</v>
      </c>
      <c r="AI900" s="97"/>
      <c r="AJ900" s="97" t="s">
        <v>65</v>
      </c>
      <c r="AK900" s="97" t="s">
        <v>66</v>
      </c>
      <c r="AL900" s="45" t="s">
        <v>67</v>
      </c>
      <c r="AM900" s="160" t="str">
        <f>MONTH(B900)&amp;"/"&amp;YEAR(B900)</f>
        <v>3/2026</v>
      </c>
      <c r="AN900" s="45">
        <f>WEEKNUM(B900)-WEEKNUM(EOMONTH(B900,-1)+1)+1</f>
        <v>4</v>
      </c>
      <c r="AO900" s="45" t="str">
        <f>MONTH(R900)&amp;"/"&amp;YEAR(R900)</f>
        <v>5/2026</v>
      </c>
      <c r="AP900" s="45">
        <f>WEEKNUM(R900)-WEEKNUM(EOMONTH(R900,-1)+1)+1</f>
        <v>5</v>
      </c>
      <c r="AQ900" s="45">
        <f>IF(AU900="S",IF(Q900="1. Aceitou o programa",R900-B900,0),0)</f>
        <v>63</v>
      </c>
      <c r="AR900" s="45">
        <f>IF(AU900="S",IF(AND(S900&lt;&gt;"",R900&lt;&gt;""),S900-R900,0),0)</f>
        <v>0</v>
      </c>
      <c r="AS900" s="45">
        <f>IF(AU900="S",IF(Q900="1. Aceitou o programa",IF(OR(X900="Não se Aplica",X900=""),IF(OR(W900="Não se Aplica",W900=""),0,W900-V900),AVERAGE(X900-W900,W900-V900)),0),0)</f>
        <v>5.5</v>
      </c>
      <c r="AT900" s="45">
        <f>IF(AU900="S",IF(AND(Q900="1. Aceitou o programa",AB900="Realizada"),IFERROR(IF(AA900="",0,AA900-R900),0),0),0)</f>
        <v>0</v>
      </c>
      <c r="AU900" s="45" t="str">
        <f>_xlfn.XLOOKUP(U900,'Lista Suspensa'!$AA$20:$AA$23,'Lista Suspensa'!$AB$20:$AB$23,"N/A")</f>
        <v>S</v>
      </c>
    </row>
    <row r="901" spans="1:47" ht="12" customHeight="1" x14ac:dyDescent="0.3">
      <c r="A901" s="87" t="s">
        <v>66</v>
      </c>
      <c r="B901" s="88">
        <v>46149</v>
      </c>
      <c r="C901" s="89" t="s">
        <v>857</v>
      </c>
      <c r="D901" s="89" t="s">
        <v>49</v>
      </c>
      <c r="E901" s="189">
        <v>806054840</v>
      </c>
      <c r="F901" s="197" t="s">
        <v>2631</v>
      </c>
      <c r="G901" s="90">
        <v>11583295801</v>
      </c>
      <c r="H901" s="91">
        <v>25231</v>
      </c>
      <c r="I901" s="89">
        <v>57</v>
      </c>
      <c r="J901" s="89" t="s">
        <v>51</v>
      </c>
      <c r="K901" s="89" t="s">
        <v>52</v>
      </c>
      <c r="L901" s="89" t="s">
        <v>1483</v>
      </c>
      <c r="M901" s="89" t="s">
        <v>2632</v>
      </c>
      <c r="N901" s="89">
        <v>100</v>
      </c>
      <c r="O901" s="92">
        <v>11976484605</v>
      </c>
      <c r="P901" s="93" t="s">
        <v>57</v>
      </c>
      <c r="Q901" s="110" t="s">
        <v>58</v>
      </c>
      <c r="R901" s="94">
        <v>46167</v>
      </c>
      <c r="S901" s="95"/>
      <c r="T901" s="95" t="s">
        <v>59</v>
      </c>
      <c r="U901" s="95" t="s">
        <v>60</v>
      </c>
      <c r="V901" s="91">
        <v>46157</v>
      </c>
      <c r="W901" s="91">
        <v>46160</v>
      </c>
      <c r="X901" s="91">
        <v>46167</v>
      </c>
      <c r="Y901" s="96" t="s">
        <v>61</v>
      </c>
      <c r="Z901" s="89" t="s">
        <v>62</v>
      </c>
      <c r="AA901" s="95"/>
      <c r="AB901" s="95" t="s">
        <v>63</v>
      </c>
      <c r="AC901" s="95" t="s">
        <v>63</v>
      </c>
      <c r="AD901" s="95" t="s">
        <v>63</v>
      </c>
      <c r="AE901" s="95" t="s">
        <v>63</v>
      </c>
      <c r="AF901" s="95" t="s">
        <v>63</v>
      </c>
      <c r="AG901" s="194" t="s">
        <v>433</v>
      </c>
      <c r="AH901" s="95" t="s">
        <v>63</v>
      </c>
      <c r="AI901" s="97"/>
      <c r="AJ901" s="97" t="s">
        <v>65</v>
      </c>
      <c r="AK901" s="97" t="s">
        <v>66</v>
      </c>
      <c r="AL901" s="45" t="s">
        <v>67</v>
      </c>
      <c r="AM901" s="160" t="str">
        <f>MONTH(B901)&amp;"/"&amp;YEAR(B901)</f>
        <v>5/2026</v>
      </c>
      <c r="AN901" s="45">
        <f>WEEKNUM(B901)-WEEKNUM(EOMONTH(B901,-1)+1)+1</f>
        <v>2</v>
      </c>
      <c r="AO901" s="45" t="str">
        <f>MONTH(R901)&amp;"/"&amp;YEAR(R901)</f>
        <v>5/2026</v>
      </c>
      <c r="AP901" s="45">
        <f>WEEKNUM(R901)-WEEKNUM(EOMONTH(R901,-1)+1)+1</f>
        <v>5</v>
      </c>
      <c r="AQ901" s="45">
        <f>IF(AU901="S",IF(Q901="1. Aceitou o programa",R901-B901,0),0)</f>
        <v>18</v>
      </c>
      <c r="AR901" s="45">
        <f>IF(AU901="S",IF(AND(S901&lt;&gt;"",R901&lt;&gt;""),S901-R901,0),0)</f>
        <v>0</v>
      </c>
      <c r="AS901" s="45">
        <f>IF(AU901="S",IF(Q901="1. Aceitou o programa",IF(OR(X901="Não se Aplica",X901=""),IF(OR(W901="Não se Aplica",W901=""),0,W901-V901),AVERAGE(X901-W901,W901-V901)),0),0)</f>
        <v>5</v>
      </c>
      <c r="AT901" s="45">
        <f>IF(AU901="S",IF(AND(Q901="1. Aceitou o programa",AB901="Realizada"),IFERROR(IF(AA901="",0,AA901-R901),0),0),0)</f>
        <v>0</v>
      </c>
      <c r="AU901" s="45" t="str">
        <f>_xlfn.XLOOKUP(U901,'Lista Suspensa'!$AA$20:$AA$23,'Lista Suspensa'!$AB$20:$AB$23,"N/A")</f>
        <v>S</v>
      </c>
    </row>
    <row r="902" spans="1:47" ht="12" customHeight="1" x14ac:dyDescent="0.3">
      <c r="A902" s="87" t="s">
        <v>66</v>
      </c>
      <c r="B902" s="88">
        <v>46149</v>
      </c>
      <c r="C902" s="89" t="s">
        <v>857</v>
      </c>
      <c r="D902" s="89" t="s">
        <v>49</v>
      </c>
      <c r="E902" s="189">
        <v>450503437</v>
      </c>
      <c r="F902" s="197" t="s">
        <v>2633</v>
      </c>
      <c r="G902" s="90">
        <v>41328734803</v>
      </c>
      <c r="H902" s="91">
        <v>33243</v>
      </c>
      <c r="I902" s="89">
        <v>35</v>
      </c>
      <c r="J902" s="89" t="s">
        <v>84</v>
      </c>
      <c r="K902" s="89" t="s">
        <v>52</v>
      </c>
      <c r="L902" s="89" t="s">
        <v>2495</v>
      </c>
      <c r="M902" s="89"/>
      <c r="N902" s="89">
        <v>300</v>
      </c>
      <c r="O902" s="92">
        <v>11996409601</v>
      </c>
      <c r="P902" s="93" t="s">
        <v>57</v>
      </c>
      <c r="Q902" s="110" t="s">
        <v>58</v>
      </c>
      <c r="R902" s="94">
        <v>46167</v>
      </c>
      <c r="S902" s="95"/>
      <c r="T902" s="95" t="s">
        <v>59</v>
      </c>
      <c r="U902" s="95" t="s">
        <v>60</v>
      </c>
      <c r="V902" s="91">
        <v>46157</v>
      </c>
      <c r="W902" s="91">
        <v>46160</v>
      </c>
      <c r="X902" s="91">
        <v>46167</v>
      </c>
      <c r="Y902" s="96" t="s">
        <v>61</v>
      </c>
      <c r="Z902" s="89" t="s">
        <v>62</v>
      </c>
      <c r="AA902" s="95"/>
      <c r="AB902" s="95" t="s">
        <v>63</v>
      </c>
      <c r="AC902" s="95" t="s">
        <v>63</v>
      </c>
      <c r="AD902" s="95" t="s">
        <v>63</v>
      </c>
      <c r="AE902" s="95" t="s">
        <v>63</v>
      </c>
      <c r="AF902" s="95" t="s">
        <v>63</v>
      </c>
      <c r="AG902" s="194" t="s">
        <v>2634</v>
      </c>
      <c r="AH902" s="95" t="s">
        <v>63</v>
      </c>
      <c r="AI902" s="97"/>
      <c r="AJ902" s="97" t="s">
        <v>65</v>
      </c>
      <c r="AK902" s="97" t="s">
        <v>66</v>
      </c>
      <c r="AL902" s="45" t="s">
        <v>67</v>
      </c>
      <c r="AM902" s="160" t="str">
        <f>MONTH(B902)&amp;"/"&amp;YEAR(B902)</f>
        <v>5/2026</v>
      </c>
      <c r="AN902" s="45">
        <f>WEEKNUM(B902)-WEEKNUM(EOMONTH(B902,-1)+1)+1</f>
        <v>2</v>
      </c>
      <c r="AO902" s="45" t="str">
        <f>MONTH(R902)&amp;"/"&amp;YEAR(R902)</f>
        <v>5/2026</v>
      </c>
      <c r="AP902" s="45">
        <f>WEEKNUM(R902)-WEEKNUM(EOMONTH(R902,-1)+1)+1</f>
        <v>5</v>
      </c>
      <c r="AQ902" s="45">
        <f>IF(AU902="S",IF(Q902="1. Aceitou o programa",R902-B902,0),0)</f>
        <v>18</v>
      </c>
      <c r="AR902" s="45">
        <f>IF(AU902="S",IF(AND(S902&lt;&gt;"",R902&lt;&gt;""),S902-R902,0),0)</f>
        <v>0</v>
      </c>
      <c r="AS902" s="45">
        <f>IF(AU902="S",IF(Q902="1. Aceitou o programa",IF(OR(X902="Não se Aplica",X902=""),IF(OR(W902="Não se Aplica",W902=""),0,W902-V902),AVERAGE(X902-W902,W902-V902)),0),0)</f>
        <v>5</v>
      </c>
      <c r="AT902" s="45">
        <f>IF(AU902="S",IF(AND(Q902="1. Aceitou o programa",AB902="Realizada"),IFERROR(IF(AA902="",0,AA902-R902),0),0),0)</f>
        <v>0</v>
      </c>
      <c r="AU902" s="45" t="str">
        <f>_xlfn.XLOOKUP(U902,'Lista Suspensa'!$AA$20:$AA$23,'Lista Suspensa'!$AB$20:$AB$23,"N/A")</f>
        <v>S</v>
      </c>
    </row>
    <row r="903" spans="1:47" ht="12" customHeight="1" x14ac:dyDescent="0.3">
      <c r="A903" s="87" t="s">
        <v>47</v>
      </c>
      <c r="B903" s="88">
        <v>46104</v>
      </c>
      <c r="C903" s="89" t="s">
        <v>48</v>
      </c>
      <c r="D903" s="89" t="s">
        <v>49</v>
      </c>
      <c r="E903" s="189">
        <v>772575827</v>
      </c>
      <c r="F903" s="197" t="s">
        <v>2635</v>
      </c>
      <c r="G903" s="90">
        <v>37320823853</v>
      </c>
      <c r="H903" s="91">
        <v>15764</v>
      </c>
      <c r="I903" s="89"/>
      <c r="J903" s="89" t="s">
        <v>84</v>
      </c>
      <c r="K903" s="89" t="s">
        <v>52</v>
      </c>
      <c r="L903" s="89" t="s">
        <v>85</v>
      </c>
      <c r="M903" s="89" t="s">
        <v>2636</v>
      </c>
      <c r="N903" s="89" t="s">
        <v>55</v>
      </c>
      <c r="O903" s="92" t="s">
        <v>2637</v>
      </c>
      <c r="P903" s="93" t="s">
        <v>57</v>
      </c>
      <c r="Q903" s="110" t="s">
        <v>58</v>
      </c>
      <c r="R903" s="95">
        <v>46164</v>
      </c>
      <c r="S903" s="95"/>
      <c r="T903" s="95" t="s">
        <v>59</v>
      </c>
      <c r="U903" s="95" t="s">
        <v>60</v>
      </c>
      <c r="V903" s="91">
        <v>46112</v>
      </c>
      <c r="W903" s="91">
        <v>46160</v>
      </c>
      <c r="X903" s="91">
        <v>46167</v>
      </c>
      <c r="Y903" s="96" t="s">
        <v>61</v>
      </c>
      <c r="Z903" s="89" t="s">
        <v>62</v>
      </c>
      <c r="AA903" s="95"/>
      <c r="AB903" s="95" t="s">
        <v>63</v>
      </c>
      <c r="AC903" s="95" t="s">
        <v>63</v>
      </c>
      <c r="AD903" s="95" t="s">
        <v>63</v>
      </c>
      <c r="AE903" s="95" t="s">
        <v>63</v>
      </c>
      <c r="AF903" s="95" t="s">
        <v>63</v>
      </c>
      <c r="AG903" s="194" t="s">
        <v>703</v>
      </c>
      <c r="AH903" s="95" t="s">
        <v>63</v>
      </c>
      <c r="AI903" s="97"/>
      <c r="AJ903" s="97" t="s">
        <v>65</v>
      </c>
      <c r="AK903" s="97" t="s">
        <v>66</v>
      </c>
      <c r="AL903" s="45" t="s">
        <v>67</v>
      </c>
      <c r="AM903" s="160" t="str">
        <f>MONTH(B903)&amp;"/"&amp;YEAR(B903)</f>
        <v>3/2026</v>
      </c>
      <c r="AN903" s="45">
        <f>WEEKNUM(B903)-WEEKNUM(EOMONTH(B903,-1)+1)+1</f>
        <v>4</v>
      </c>
      <c r="AO903" s="45" t="str">
        <f>MONTH(R903)&amp;"/"&amp;YEAR(R903)</f>
        <v>5/2026</v>
      </c>
      <c r="AP903" s="45">
        <f>WEEKNUM(R903)-WEEKNUM(EOMONTH(R903,-1)+1)+1</f>
        <v>4</v>
      </c>
      <c r="AQ903" s="45">
        <f>IF(AU903="S",IF(Q903="1. Aceitou o programa",R903-B903,0),0)</f>
        <v>60</v>
      </c>
      <c r="AR903" s="45">
        <f>IF(AU903="S",IF(AND(S903&lt;&gt;"",R903&lt;&gt;""),S903-R903,0),0)</f>
        <v>0</v>
      </c>
      <c r="AS903" s="45">
        <f>IF(AU903="S",IF(Q903="1. Aceitou o programa",IF(OR(X903="Não se Aplica",X903=""),IF(OR(W903="Não se Aplica",W903=""),0,W903-V903),AVERAGE(X903-W903,W903-V903)),0),0)</f>
        <v>27.5</v>
      </c>
      <c r="AT903" s="45">
        <f>IF(AU903="S",IF(AND(Q903="1. Aceitou o programa",AB903="Realizada"),IFERROR(IF(AA903="",0,AA903-R903),0),0),0)</f>
        <v>0</v>
      </c>
      <c r="AU903" s="45" t="str">
        <f>_xlfn.XLOOKUP(U903,'Lista Suspensa'!$AA$20:$AA$23,'Lista Suspensa'!$AB$20:$AB$23,"N/A")</f>
        <v>S</v>
      </c>
    </row>
    <row r="904" spans="1:47" ht="12" customHeight="1" x14ac:dyDescent="0.3">
      <c r="A904" s="87" t="s">
        <v>47</v>
      </c>
      <c r="B904" s="88">
        <v>46104</v>
      </c>
      <c r="C904" s="89" t="s">
        <v>48</v>
      </c>
      <c r="D904" s="89" t="s">
        <v>49</v>
      </c>
      <c r="E904" s="189">
        <v>73149380</v>
      </c>
      <c r="F904" s="197" t="s">
        <v>2638</v>
      </c>
      <c r="G904" s="90">
        <v>28111447817</v>
      </c>
      <c r="H904" s="91">
        <v>28915</v>
      </c>
      <c r="I904" s="89"/>
      <c r="J904" s="89" t="s">
        <v>51</v>
      </c>
      <c r="K904" s="89" t="s">
        <v>52</v>
      </c>
      <c r="L904" s="89" t="s">
        <v>53</v>
      </c>
      <c r="M904" s="89" t="s">
        <v>2639</v>
      </c>
      <c r="N904" s="89" t="s">
        <v>159</v>
      </c>
      <c r="O904" s="92" t="s">
        <v>2640</v>
      </c>
      <c r="P904" s="93" t="s">
        <v>57</v>
      </c>
      <c r="Q904" s="110" t="s">
        <v>58</v>
      </c>
      <c r="R904" s="95">
        <v>46164</v>
      </c>
      <c r="S904" s="95"/>
      <c r="T904" s="95" t="s">
        <v>59</v>
      </c>
      <c r="U904" s="95" t="s">
        <v>60</v>
      </c>
      <c r="V904" s="91">
        <v>46112</v>
      </c>
      <c r="W904" s="91">
        <v>46160</v>
      </c>
      <c r="X904" s="91">
        <v>46167</v>
      </c>
      <c r="Y904" s="96"/>
      <c r="Z904" s="89" t="s">
        <v>62</v>
      </c>
      <c r="AA904" s="95"/>
      <c r="AB904" s="95" t="s">
        <v>63</v>
      </c>
      <c r="AC904" s="95" t="s">
        <v>63</v>
      </c>
      <c r="AD904" s="95" t="s">
        <v>63</v>
      </c>
      <c r="AE904" s="95" t="s">
        <v>63</v>
      </c>
      <c r="AF904" s="95" t="s">
        <v>63</v>
      </c>
      <c r="AG904" s="194" t="s">
        <v>2641</v>
      </c>
      <c r="AH904" s="95" t="s">
        <v>63</v>
      </c>
      <c r="AI904" s="97"/>
      <c r="AJ904" s="97" t="s">
        <v>65</v>
      </c>
      <c r="AK904" s="97" t="s">
        <v>66</v>
      </c>
      <c r="AL904" s="45" t="s">
        <v>67</v>
      </c>
      <c r="AM904" s="160" t="str">
        <f>MONTH(B904)&amp;"/"&amp;YEAR(B904)</f>
        <v>3/2026</v>
      </c>
      <c r="AN904" s="45">
        <f>WEEKNUM(B904)-WEEKNUM(EOMONTH(B904,-1)+1)+1</f>
        <v>4</v>
      </c>
      <c r="AO904" s="45" t="str">
        <f>MONTH(R904)&amp;"/"&amp;YEAR(R904)</f>
        <v>5/2026</v>
      </c>
      <c r="AP904" s="45">
        <f>WEEKNUM(R904)-WEEKNUM(EOMONTH(R904,-1)+1)+1</f>
        <v>4</v>
      </c>
      <c r="AQ904" s="45">
        <f>IF(AU904="S",IF(Q904="1. Aceitou o programa",R904-B904,0),0)</f>
        <v>60</v>
      </c>
      <c r="AR904" s="45">
        <f>IF(AU904="S",IF(AND(S904&lt;&gt;"",R904&lt;&gt;""),S904-R904,0),0)</f>
        <v>0</v>
      </c>
      <c r="AS904" s="45">
        <f>IF(AU904="S",IF(Q904="1. Aceitou o programa",IF(OR(X904="Não se Aplica",X904=""),IF(OR(W904="Não se Aplica",W904=""),0,W904-V904),AVERAGE(X904-W904,W904-V904)),0),0)</f>
        <v>27.5</v>
      </c>
      <c r="AT904" s="45">
        <f>IF(AU904="S",IF(AND(Q904="1. Aceitou o programa",AB904="Realizada"),IFERROR(IF(AA904="",0,AA904-R904),0),0),0)</f>
        <v>0</v>
      </c>
      <c r="AU904" s="45" t="str">
        <f>_xlfn.XLOOKUP(U904,'Lista Suspensa'!$AA$20:$AA$23,'Lista Suspensa'!$AB$20:$AB$23,"N/A")</f>
        <v>S</v>
      </c>
    </row>
    <row r="905" spans="1:47" ht="12" customHeight="1" x14ac:dyDescent="0.3">
      <c r="A905" s="87" t="s">
        <v>47</v>
      </c>
      <c r="B905" s="88">
        <v>46104</v>
      </c>
      <c r="C905" s="89" t="s">
        <v>48</v>
      </c>
      <c r="D905" s="89" t="s">
        <v>49</v>
      </c>
      <c r="E905" s="189">
        <v>911404481</v>
      </c>
      <c r="F905" s="197" t="s">
        <v>2642</v>
      </c>
      <c r="G905" s="90">
        <v>71912150700</v>
      </c>
      <c r="H905" s="91">
        <v>14164</v>
      </c>
      <c r="I905" s="89"/>
      <c r="J905" s="89" t="s">
        <v>51</v>
      </c>
      <c r="K905" s="89" t="s">
        <v>76</v>
      </c>
      <c r="L905" s="89" t="s">
        <v>95</v>
      </c>
      <c r="M905" s="89" t="s">
        <v>203</v>
      </c>
      <c r="N905" s="89" t="s">
        <v>877</v>
      </c>
      <c r="O905" s="92" t="s">
        <v>2643</v>
      </c>
      <c r="P905" s="93" t="s">
        <v>57</v>
      </c>
      <c r="Q905" s="110" t="s">
        <v>58</v>
      </c>
      <c r="R905" s="95">
        <v>46164</v>
      </c>
      <c r="S905" s="95"/>
      <c r="T905" s="95" t="s">
        <v>59</v>
      </c>
      <c r="U905" s="95" t="s">
        <v>60</v>
      </c>
      <c r="V905" s="91">
        <v>46113</v>
      </c>
      <c r="W905" s="91">
        <v>46160</v>
      </c>
      <c r="X905" s="91">
        <v>46167</v>
      </c>
      <c r="Y905" s="96"/>
      <c r="Z905" s="89" t="s">
        <v>62</v>
      </c>
      <c r="AA905" s="95"/>
      <c r="AB905" s="95" t="s">
        <v>63</v>
      </c>
      <c r="AC905" s="95" t="s">
        <v>63</v>
      </c>
      <c r="AD905" s="95" t="s">
        <v>63</v>
      </c>
      <c r="AE905" s="95" t="s">
        <v>63</v>
      </c>
      <c r="AF905" s="95" t="s">
        <v>63</v>
      </c>
      <c r="AG905" s="194" t="s">
        <v>2066</v>
      </c>
      <c r="AH905" s="95" t="s">
        <v>63</v>
      </c>
      <c r="AI905" s="97"/>
      <c r="AJ905" s="97" t="s">
        <v>65</v>
      </c>
      <c r="AK905" s="97" t="s">
        <v>66</v>
      </c>
      <c r="AL905" s="45" t="s">
        <v>67</v>
      </c>
      <c r="AM905" s="160" t="str">
        <f>MONTH(B905)&amp;"/"&amp;YEAR(B905)</f>
        <v>3/2026</v>
      </c>
      <c r="AN905" s="45">
        <f>WEEKNUM(B905)-WEEKNUM(EOMONTH(B905,-1)+1)+1</f>
        <v>4</v>
      </c>
      <c r="AO905" s="45" t="str">
        <f>MONTH(R905)&amp;"/"&amp;YEAR(R905)</f>
        <v>5/2026</v>
      </c>
      <c r="AP905" s="45">
        <f>WEEKNUM(R905)-WEEKNUM(EOMONTH(R905,-1)+1)+1</f>
        <v>4</v>
      </c>
      <c r="AQ905" s="45">
        <f>IF(AU905="S",IF(Q905="1. Aceitou o programa",R905-B905,0),0)</f>
        <v>60</v>
      </c>
      <c r="AR905" s="45">
        <f>IF(AU905="S",IF(AND(S905&lt;&gt;"",R905&lt;&gt;""),S905-R905,0),0)</f>
        <v>0</v>
      </c>
      <c r="AS905" s="45">
        <f>IF(AU905="S",IF(Q905="1. Aceitou o programa",IF(OR(X905="Não se Aplica",X905=""),IF(OR(W905="Não se Aplica",W905=""),0,W905-V905),AVERAGE(X905-W905,W905-V905)),0),0)</f>
        <v>27</v>
      </c>
      <c r="AT905" s="45">
        <f>IF(AU905="S",IF(AND(Q905="1. Aceitou o programa",AB905="Realizada"),IFERROR(IF(AA905="",0,AA905-R905),0),0),0)</f>
        <v>0</v>
      </c>
      <c r="AU905" s="45" t="str">
        <f>_xlfn.XLOOKUP(U905,'Lista Suspensa'!$AA$20:$AA$23,'Lista Suspensa'!$AB$20:$AB$23,"N/A")</f>
        <v>S</v>
      </c>
    </row>
    <row r="906" spans="1:47" ht="12" customHeight="1" x14ac:dyDescent="0.3">
      <c r="A906" s="87" t="s">
        <v>47</v>
      </c>
      <c r="B906" s="88">
        <v>46104</v>
      </c>
      <c r="C906" s="89" t="s">
        <v>48</v>
      </c>
      <c r="D906" s="89" t="s">
        <v>49</v>
      </c>
      <c r="E906" s="189">
        <v>73340556</v>
      </c>
      <c r="F906" s="197" t="s">
        <v>2644</v>
      </c>
      <c r="G906" s="90">
        <v>6490694476</v>
      </c>
      <c r="H906" s="91">
        <v>32274</v>
      </c>
      <c r="I906" s="89"/>
      <c r="J906" s="89" t="s">
        <v>51</v>
      </c>
      <c r="K906" s="89" t="s">
        <v>771</v>
      </c>
      <c r="L906" s="89" t="s">
        <v>772</v>
      </c>
      <c r="M906" s="89" t="s">
        <v>2645</v>
      </c>
      <c r="N906" s="89" t="s">
        <v>877</v>
      </c>
      <c r="O906" s="92" t="s">
        <v>2646</v>
      </c>
      <c r="P906" s="93" t="s">
        <v>57</v>
      </c>
      <c r="Q906" s="110" t="s">
        <v>58</v>
      </c>
      <c r="R906" s="95">
        <v>46164</v>
      </c>
      <c r="S906" s="95"/>
      <c r="T906" s="95" t="s">
        <v>59</v>
      </c>
      <c r="U906" s="95" t="s">
        <v>60</v>
      </c>
      <c r="V906" s="91">
        <v>46114</v>
      </c>
      <c r="W906" s="91">
        <v>46160</v>
      </c>
      <c r="X906" s="91">
        <v>46167</v>
      </c>
      <c r="Y906" s="96" t="s">
        <v>61</v>
      </c>
      <c r="Z906" s="89" t="s">
        <v>62</v>
      </c>
      <c r="AA906" s="95"/>
      <c r="AB906" s="95" t="s">
        <v>63</v>
      </c>
      <c r="AC906" s="95" t="s">
        <v>63</v>
      </c>
      <c r="AD906" s="95" t="s">
        <v>63</v>
      </c>
      <c r="AE906" s="95" t="s">
        <v>63</v>
      </c>
      <c r="AF906" s="95" t="s">
        <v>63</v>
      </c>
      <c r="AG906" s="194" t="s">
        <v>2647</v>
      </c>
      <c r="AH906" s="95" t="s">
        <v>63</v>
      </c>
      <c r="AI906" s="97"/>
      <c r="AJ906" s="97" t="s">
        <v>65</v>
      </c>
      <c r="AK906" s="97" t="s">
        <v>66</v>
      </c>
      <c r="AL906" s="45" t="s">
        <v>67</v>
      </c>
      <c r="AM906" s="160" t="str">
        <f>MONTH(B906)&amp;"/"&amp;YEAR(B906)</f>
        <v>3/2026</v>
      </c>
      <c r="AN906" s="45">
        <f>WEEKNUM(B906)-WEEKNUM(EOMONTH(B906,-1)+1)+1</f>
        <v>4</v>
      </c>
      <c r="AO906" s="45" t="str">
        <f>MONTH(R906)&amp;"/"&amp;YEAR(R906)</f>
        <v>5/2026</v>
      </c>
      <c r="AP906" s="45">
        <f>WEEKNUM(R906)-WEEKNUM(EOMONTH(R906,-1)+1)+1</f>
        <v>4</v>
      </c>
      <c r="AQ906" s="45">
        <f>IF(AU906="S",IF(Q906="1. Aceitou o programa",R906-B906,0),0)</f>
        <v>60</v>
      </c>
      <c r="AR906" s="45">
        <f>IF(AU906="S",IF(AND(S906&lt;&gt;"",R906&lt;&gt;""),S906-R906,0),0)</f>
        <v>0</v>
      </c>
      <c r="AS906" s="45">
        <f>IF(AU906="S",IF(Q906="1. Aceitou o programa",IF(OR(X906="Não se Aplica",X906=""),IF(OR(W906="Não se Aplica",W906=""),0,W906-V906),AVERAGE(X906-W906,W906-V906)),0),0)</f>
        <v>26.5</v>
      </c>
      <c r="AT906" s="45">
        <f>IF(AU906="S",IF(AND(Q906="1. Aceitou o programa",AB906="Realizada"),IFERROR(IF(AA906="",0,AA906-R906),0),0),0)</f>
        <v>0</v>
      </c>
      <c r="AU906" s="45" t="str">
        <f>_xlfn.XLOOKUP(U906,'Lista Suspensa'!$AA$20:$AA$23,'Lista Suspensa'!$AB$20:$AB$23,"N/A")</f>
        <v>S</v>
      </c>
    </row>
    <row r="907" spans="1:47" ht="12" customHeight="1" x14ac:dyDescent="0.3">
      <c r="A907" s="87" t="s">
        <v>47</v>
      </c>
      <c r="B907" s="88">
        <v>46104</v>
      </c>
      <c r="C907" s="89" t="s">
        <v>48</v>
      </c>
      <c r="D907" s="89" t="s">
        <v>49</v>
      </c>
      <c r="E907" s="189">
        <v>79052045</v>
      </c>
      <c r="F907" s="197" t="s">
        <v>2648</v>
      </c>
      <c r="G907" s="90">
        <v>28152032867</v>
      </c>
      <c r="H907" s="91">
        <v>29256</v>
      </c>
      <c r="I907" s="89"/>
      <c r="J907" s="89" t="s">
        <v>51</v>
      </c>
      <c r="K907" s="89" t="s">
        <v>52</v>
      </c>
      <c r="L907" s="89" t="s">
        <v>85</v>
      </c>
      <c r="M907" s="89" t="s">
        <v>1774</v>
      </c>
      <c r="N907" s="89" t="s">
        <v>229</v>
      </c>
      <c r="O907" s="92" t="s">
        <v>2649</v>
      </c>
      <c r="P907" s="93" t="s">
        <v>57</v>
      </c>
      <c r="Q907" s="110" t="s">
        <v>58</v>
      </c>
      <c r="R907" s="95">
        <v>46164</v>
      </c>
      <c r="S907" s="95"/>
      <c r="T907" s="95" t="s">
        <v>59</v>
      </c>
      <c r="U907" s="95" t="s">
        <v>60</v>
      </c>
      <c r="V907" s="91">
        <v>46118</v>
      </c>
      <c r="W907" s="91">
        <v>46161</v>
      </c>
      <c r="X907" s="91">
        <v>46167</v>
      </c>
      <c r="Y907" s="96"/>
      <c r="Z907" s="89" t="s">
        <v>62</v>
      </c>
      <c r="AA907" s="95"/>
      <c r="AB907" s="95" t="s">
        <v>63</v>
      </c>
      <c r="AC907" s="95" t="s">
        <v>63</v>
      </c>
      <c r="AD907" s="95" t="s">
        <v>63</v>
      </c>
      <c r="AE907" s="95" t="s">
        <v>63</v>
      </c>
      <c r="AF907" s="95" t="s">
        <v>63</v>
      </c>
      <c r="AG907" s="194" t="s">
        <v>261</v>
      </c>
      <c r="AH907" s="95" t="s">
        <v>63</v>
      </c>
      <c r="AI907" s="97"/>
      <c r="AJ907" s="97" t="s">
        <v>65</v>
      </c>
      <c r="AK907" s="97" t="s">
        <v>66</v>
      </c>
      <c r="AL907" s="45" t="s">
        <v>67</v>
      </c>
      <c r="AM907" s="160" t="str">
        <f>MONTH(B907)&amp;"/"&amp;YEAR(B907)</f>
        <v>3/2026</v>
      </c>
      <c r="AN907" s="45">
        <f>WEEKNUM(B907)-WEEKNUM(EOMONTH(B907,-1)+1)+1</f>
        <v>4</v>
      </c>
      <c r="AO907" s="45" t="str">
        <f>MONTH(R907)&amp;"/"&amp;YEAR(R907)</f>
        <v>5/2026</v>
      </c>
      <c r="AP907" s="45">
        <f>WEEKNUM(R907)-WEEKNUM(EOMONTH(R907,-1)+1)+1</f>
        <v>4</v>
      </c>
      <c r="AQ907" s="45">
        <f>IF(AU907="S",IF(Q907="1. Aceitou o programa",R907-B907,0),0)</f>
        <v>60</v>
      </c>
      <c r="AR907" s="45">
        <f>IF(AU907="S",IF(AND(S907&lt;&gt;"",R907&lt;&gt;""),S907-R907,0),0)</f>
        <v>0</v>
      </c>
      <c r="AS907" s="45">
        <f>IF(AU907="S",IF(Q907="1. Aceitou o programa",IF(OR(X907="Não se Aplica",X907=""),IF(OR(W907="Não se Aplica",W907=""),0,W907-V907),AVERAGE(X907-W907,W907-V907)),0),0)</f>
        <v>24.5</v>
      </c>
      <c r="AT907" s="45">
        <f>IF(AU907="S",IF(AND(Q907="1. Aceitou o programa",AB907="Realizada"),IFERROR(IF(AA907="",0,AA907-R907),0),0),0)</f>
        <v>0</v>
      </c>
      <c r="AU907" s="45" t="str">
        <f>_xlfn.XLOOKUP(U907,'Lista Suspensa'!$AA$20:$AA$23,'Lista Suspensa'!$AB$20:$AB$23,"N/A")</f>
        <v>S</v>
      </c>
    </row>
    <row r="908" spans="1:47" ht="12" customHeight="1" x14ac:dyDescent="0.3">
      <c r="A908" s="87" t="s">
        <v>47</v>
      </c>
      <c r="B908" s="88">
        <v>46104</v>
      </c>
      <c r="C908" s="89" t="s">
        <v>48</v>
      </c>
      <c r="D908" s="89" t="s">
        <v>49</v>
      </c>
      <c r="E908" s="189">
        <v>79100205</v>
      </c>
      <c r="F908" s="197" t="s">
        <v>2650</v>
      </c>
      <c r="G908" s="90">
        <v>27222720839</v>
      </c>
      <c r="H908" s="91">
        <v>27850</v>
      </c>
      <c r="I908" s="89"/>
      <c r="J908" s="89" t="s">
        <v>51</v>
      </c>
      <c r="K908" s="89" t="s">
        <v>52</v>
      </c>
      <c r="L908" s="89" t="s">
        <v>53</v>
      </c>
      <c r="M908" s="89" t="s">
        <v>1025</v>
      </c>
      <c r="N908" s="89" t="s">
        <v>137</v>
      </c>
      <c r="O908" s="92" t="s">
        <v>2651</v>
      </c>
      <c r="P908" s="93" t="s">
        <v>57</v>
      </c>
      <c r="Q908" s="110" t="s">
        <v>58</v>
      </c>
      <c r="R908" s="95">
        <v>46164</v>
      </c>
      <c r="S908" s="95"/>
      <c r="T908" s="95" t="s">
        <v>59</v>
      </c>
      <c r="U908" s="95" t="s">
        <v>60</v>
      </c>
      <c r="V908" s="91">
        <v>46118</v>
      </c>
      <c r="W908" s="91">
        <v>46161</v>
      </c>
      <c r="X908" s="91">
        <v>46167</v>
      </c>
      <c r="Y908" s="96" t="s">
        <v>73</v>
      </c>
      <c r="Z908" s="89" t="s">
        <v>62</v>
      </c>
      <c r="AA908" s="95"/>
      <c r="AB908" s="95" t="s">
        <v>63</v>
      </c>
      <c r="AC908" s="95" t="s">
        <v>63</v>
      </c>
      <c r="AD908" s="95" t="s">
        <v>63</v>
      </c>
      <c r="AE908" s="95" t="s">
        <v>63</v>
      </c>
      <c r="AF908" s="95" t="s">
        <v>63</v>
      </c>
      <c r="AG908" s="194" t="s">
        <v>277</v>
      </c>
      <c r="AH908" s="95" t="s">
        <v>63</v>
      </c>
      <c r="AI908" s="97"/>
      <c r="AJ908" s="97" t="s">
        <v>65</v>
      </c>
      <c r="AK908" s="97" t="s">
        <v>66</v>
      </c>
      <c r="AL908" s="45" t="s">
        <v>67</v>
      </c>
      <c r="AM908" s="160" t="str">
        <f>MONTH(B908)&amp;"/"&amp;YEAR(B908)</f>
        <v>3/2026</v>
      </c>
      <c r="AN908" s="45">
        <f>WEEKNUM(B908)-WEEKNUM(EOMONTH(B908,-1)+1)+1</f>
        <v>4</v>
      </c>
      <c r="AO908" s="45" t="str">
        <f>MONTH(R908)&amp;"/"&amp;YEAR(R908)</f>
        <v>5/2026</v>
      </c>
      <c r="AP908" s="45">
        <f>WEEKNUM(R908)-WEEKNUM(EOMONTH(R908,-1)+1)+1</f>
        <v>4</v>
      </c>
      <c r="AQ908" s="45">
        <f>IF(AU908="S",IF(Q908="1. Aceitou o programa",R908-B908,0),0)</f>
        <v>60</v>
      </c>
      <c r="AR908" s="45">
        <f>IF(AU908="S",IF(AND(S908&lt;&gt;"",R908&lt;&gt;""),S908-R908,0),0)</f>
        <v>0</v>
      </c>
      <c r="AS908" s="45">
        <f>IF(AU908="S",IF(Q908="1. Aceitou o programa",IF(OR(X908="Não se Aplica",X908=""),IF(OR(W908="Não se Aplica",W908=""),0,W908-V908),AVERAGE(X908-W908,W908-V908)),0),0)</f>
        <v>24.5</v>
      </c>
      <c r="AT908" s="45">
        <f>IF(AU908="S",IF(AND(Q908="1. Aceitou o programa",AB908="Realizada"),IFERROR(IF(AA908="",0,AA908-R908),0),0),0)</f>
        <v>0</v>
      </c>
      <c r="AU908" s="45" t="str">
        <f>_xlfn.XLOOKUP(U908,'Lista Suspensa'!$AA$20:$AA$23,'Lista Suspensa'!$AB$20:$AB$23,"N/A")</f>
        <v>S</v>
      </c>
    </row>
    <row r="909" spans="1:47" ht="12" customHeight="1" x14ac:dyDescent="0.3">
      <c r="A909" s="87" t="s">
        <v>47</v>
      </c>
      <c r="B909" s="88">
        <v>46104</v>
      </c>
      <c r="C909" s="89" t="s">
        <v>48</v>
      </c>
      <c r="D909" s="89" t="s">
        <v>49</v>
      </c>
      <c r="E909" s="189">
        <v>89643451</v>
      </c>
      <c r="F909" s="197" t="s">
        <v>2652</v>
      </c>
      <c r="G909" s="90">
        <v>98791982553</v>
      </c>
      <c r="H909" s="91">
        <v>28983</v>
      </c>
      <c r="I909" s="89"/>
      <c r="J909" s="89" t="s">
        <v>84</v>
      </c>
      <c r="K909" s="89" t="s">
        <v>76</v>
      </c>
      <c r="L909" s="89" t="s">
        <v>740</v>
      </c>
      <c r="M909" s="89" t="s">
        <v>2653</v>
      </c>
      <c r="N909" s="89" t="s">
        <v>197</v>
      </c>
      <c r="O909" s="92" t="s">
        <v>2654</v>
      </c>
      <c r="P909" s="93" t="s">
        <v>57</v>
      </c>
      <c r="Q909" s="110" t="s">
        <v>58</v>
      </c>
      <c r="R909" s="95">
        <v>46164</v>
      </c>
      <c r="S909" s="95"/>
      <c r="T909" s="95" t="s">
        <v>59</v>
      </c>
      <c r="U909" s="95" t="s">
        <v>60</v>
      </c>
      <c r="V909" s="91">
        <v>46118</v>
      </c>
      <c r="W909" s="91">
        <v>46161</v>
      </c>
      <c r="X909" s="91">
        <v>46167</v>
      </c>
      <c r="Y909" s="96"/>
      <c r="Z909" s="89" t="s">
        <v>62</v>
      </c>
      <c r="AA909" s="95"/>
      <c r="AB909" s="95" t="s">
        <v>63</v>
      </c>
      <c r="AC909" s="95" t="s">
        <v>63</v>
      </c>
      <c r="AD909" s="95" t="s">
        <v>63</v>
      </c>
      <c r="AE909" s="95" t="s">
        <v>63</v>
      </c>
      <c r="AF909" s="95" t="s">
        <v>63</v>
      </c>
      <c r="AG909" s="194" t="s">
        <v>2209</v>
      </c>
      <c r="AH909" s="95" t="s">
        <v>63</v>
      </c>
      <c r="AI909" s="97"/>
      <c r="AJ909" s="97" t="s">
        <v>65</v>
      </c>
      <c r="AK909" s="97" t="s">
        <v>66</v>
      </c>
      <c r="AL909" s="45" t="s">
        <v>67</v>
      </c>
      <c r="AM909" s="160" t="str">
        <f>MONTH(B909)&amp;"/"&amp;YEAR(B909)</f>
        <v>3/2026</v>
      </c>
      <c r="AN909" s="45">
        <f>WEEKNUM(B909)-WEEKNUM(EOMONTH(B909,-1)+1)+1</f>
        <v>4</v>
      </c>
      <c r="AO909" s="45" t="str">
        <f>MONTH(R909)&amp;"/"&amp;YEAR(R909)</f>
        <v>5/2026</v>
      </c>
      <c r="AP909" s="45">
        <f>WEEKNUM(R909)-WEEKNUM(EOMONTH(R909,-1)+1)+1</f>
        <v>4</v>
      </c>
      <c r="AQ909" s="45">
        <f>IF(AU909="S",IF(Q909="1. Aceitou o programa",R909-B909,0),0)</f>
        <v>60</v>
      </c>
      <c r="AR909" s="45">
        <f>IF(AU909="S",IF(AND(S909&lt;&gt;"",R909&lt;&gt;""),S909-R909,0),0)</f>
        <v>0</v>
      </c>
      <c r="AS909" s="45">
        <f>IF(AU909="S",IF(Q909="1. Aceitou o programa",IF(OR(X909="Não se Aplica",X909=""),IF(OR(W909="Não se Aplica",W909=""),0,W909-V909),AVERAGE(X909-W909,W909-V909)),0),0)</f>
        <v>24.5</v>
      </c>
      <c r="AT909" s="45">
        <f>IF(AU909="S",IF(AND(Q909="1. Aceitou o programa",AB909="Realizada"),IFERROR(IF(AA909="",0,AA909-R909),0),0),0)</f>
        <v>0</v>
      </c>
      <c r="AU909" s="45" t="str">
        <f>_xlfn.XLOOKUP(U909,'Lista Suspensa'!$AA$20:$AA$23,'Lista Suspensa'!$AB$20:$AB$23,"N/A")</f>
        <v>S</v>
      </c>
    </row>
    <row r="910" spans="1:47" ht="12" customHeight="1" x14ac:dyDescent="0.3">
      <c r="A910" s="87" t="s">
        <v>47</v>
      </c>
      <c r="B910" s="88">
        <v>46104</v>
      </c>
      <c r="C910" s="89" t="s">
        <v>48</v>
      </c>
      <c r="D910" s="89" t="s">
        <v>49</v>
      </c>
      <c r="E910" s="189">
        <v>93413166</v>
      </c>
      <c r="F910" s="197" t="s">
        <v>2655</v>
      </c>
      <c r="G910" s="90">
        <v>8405925740</v>
      </c>
      <c r="H910" s="91">
        <v>27888</v>
      </c>
      <c r="I910" s="89"/>
      <c r="J910" s="89" t="s">
        <v>51</v>
      </c>
      <c r="K910" s="89" t="s">
        <v>76</v>
      </c>
      <c r="L910" s="89" t="s">
        <v>95</v>
      </c>
      <c r="M910" s="89" t="s">
        <v>222</v>
      </c>
      <c r="N910" s="89" t="s">
        <v>331</v>
      </c>
      <c r="O910" s="92" t="s">
        <v>2656</v>
      </c>
      <c r="P910" s="93" t="s">
        <v>57</v>
      </c>
      <c r="Q910" s="110" t="s">
        <v>58</v>
      </c>
      <c r="R910" s="95">
        <v>46164</v>
      </c>
      <c r="S910" s="95"/>
      <c r="T910" s="95" t="s">
        <v>59</v>
      </c>
      <c r="U910" s="95" t="s">
        <v>60</v>
      </c>
      <c r="V910" s="91">
        <v>46156</v>
      </c>
      <c r="W910" s="91">
        <v>46167</v>
      </c>
      <c r="X910" s="91" t="s">
        <v>432</v>
      </c>
      <c r="Y910" s="96" t="s">
        <v>356</v>
      </c>
      <c r="Z910" s="89" t="s">
        <v>62</v>
      </c>
      <c r="AA910" s="95"/>
      <c r="AB910" s="95" t="s">
        <v>63</v>
      </c>
      <c r="AC910" s="95" t="s">
        <v>63</v>
      </c>
      <c r="AD910" s="95" t="s">
        <v>63</v>
      </c>
      <c r="AE910" s="95" t="s">
        <v>63</v>
      </c>
      <c r="AF910" s="95" t="s">
        <v>63</v>
      </c>
      <c r="AG910" s="194" t="s">
        <v>2214</v>
      </c>
      <c r="AH910" s="95" t="s">
        <v>63</v>
      </c>
      <c r="AI910" s="97"/>
      <c r="AJ910" s="97" t="s">
        <v>65</v>
      </c>
      <c r="AK910" s="97" t="s">
        <v>66</v>
      </c>
      <c r="AL910" s="45" t="s">
        <v>67</v>
      </c>
      <c r="AM910" s="160" t="str">
        <f>MONTH(B910)&amp;"/"&amp;YEAR(B910)</f>
        <v>3/2026</v>
      </c>
      <c r="AN910" s="45">
        <f>WEEKNUM(B910)-WEEKNUM(EOMONTH(B910,-1)+1)+1</f>
        <v>4</v>
      </c>
      <c r="AO910" s="45" t="str">
        <f>MONTH(R910)&amp;"/"&amp;YEAR(R910)</f>
        <v>5/2026</v>
      </c>
      <c r="AP910" s="45">
        <f>WEEKNUM(R910)-WEEKNUM(EOMONTH(R910,-1)+1)+1</f>
        <v>4</v>
      </c>
      <c r="AQ910" s="45">
        <f>IF(AU910="S",IF(Q910="1. Aceitou o programa",R910-B910,0),0)</f>
        <v>60</v>
      </c>
      <c r="AR910" s="45">
        <f>IF(AU910="S",IF(AND(S910&lt;&gt;"",R910&lt;&gt;""),S910-R910,0),0)</f>
        <v>0</v>
      </c>
      <c r="AS910" s="45">
        <f>IF(AU910="S",IF(Q910="1. Aceitou o programa",IF(OR(X910="Não se Aplica",X910=""),IF(OR(W910="Não se Aplica",W910=""),0,W910-V910),AVERAGE(X910-W910,W910-V910)),0),0)</f>
        <v>11</v>
      </c>
      <c r="AT910" s="45">
        <f>IF(AU910="S",IF(AND(Q910="1. Aceitou o programa",AB910="Realizada"),IFERROR(IF(AA910="",0,AA910-R910),0),0),0)</f>
        <v>0</v>
      </c>
      <c r="AU910" s="45" t="str">
        <f>_xlfn.XLOOKUP(U910,'Lista Suspensa'!$AA$20:$AA$23,'Lista Suspensa'!$AB$20:$AB$23,"N/A")</f>
        <v>S</v>
      </c>
    </row>
    <row r="911" spans="1:47" ht="12" customHeight="1" x14ac:dyDescent="0.3">
      <c r="A911" s="87" t="s">
        <v>47</v>
      </c>
      <c r="B911" s="88">
        <v>46104</v>
      </c>
      <c r="C911" s="89" t="s">
        <v>48</v>
      </c>
      <c r="D911" s="89" t="s">
        <v>49</v>
      </c>
      <c r="E911" s="189">
        <v>93924506</v>
      </c>
      <c r="F911" s="197" t="s">
        <v>2657</v>
      </c>
      <c r="G911" s="90">
        <v>4291855702</v>
      </c>
      <c r="H911" s="91">
        <v>26037</v>
      </c>
      <c r="I911" s="89"/>
      <c r="J911" s="89" t="s">
        <v>84</v>
      </c>
      <c r="K911" s="89" t="s">
        <v>76</v>
      </c>
      <c r="L911" s="89" t="s">
        <v>233</v>
      </c>
      <c r="M911" s="89" t="s">
        <v>234</v>
      </c>
      <c r="N911" s="89" t="s">
        <v>344</v>
      </c>
      <c r="O911" s="92" t="s">
        <v>2658</v>
      </c>
      <c r="P911" s="93" t="s">
        <v>57</v>
      </c>
      <c r="Q911" s="110" t="s">
        <v>58</v>
      </c>
      <c r="R911" s="95">
        <v>46164</v>
      </c>
      <c r="S911" s="95"/>
      <c r="T911" s="95" t="s">
        <v>59</v>
      </c>
      <c r="U911" s="95" t="s">
        <v>60</v>
      </c>
      <c r="V911" s="91">
        <v>46156</v>
      </c>
      <c r="W911" s="91">
        <v>46167</v>
      </c>
      <c r="X911" s="91" t="s">
        <v>432</v>
      </c>
      <c r="Y911" s="96" t="s">
        <v>356</v>
      </c>
      <c r="Z911" s="89" t="s">
        <v>62</v>
      </c>
      <c r="AA911" s="95"/>
      <c r="AB911" s="95" t="s">
        <v>63</v>
      </c>
      <c r="AC911" s="95" t="s">
        <v>63</v>
      </c>
      <c r="AD911" s="95" t="s">
        <v>63</v>
      </c>
      <c r="AE911" s="95" t="s">
        <v>63</v>
      </c>
      <c r="AF911" s="95" t="s">
        <v>63</v>
      </c>
      <c r="AG911" s="194" t="s">
        <v>2659</v>
      </c>
      <c r="AH911" s="95" t="s">
        <v>63</v>
      </c>
      <c r="AI911" s="97"/>
      <c r="AJ911" s="97" t="s">
        <v>65</v>
      </c>
      <c r="AK911" s="97" t="s">
        <v>66</v>
      </c>
      <c r="AL911" s="45" t="s">
        <v>67</v>
      </c>
      <c r="AM911" s="160" t="str">
        <f>MONTH(B911)&amp;"/"&amp;YEAR(B911)</f>
        <v>3/2026</v>
      </c>
      <c r="AN911" s="45">
        <f>WEEKNUM(B911)-WEEKNUM(EOMONTH(B911,-1)+1)+1</f>
        <v>4</v>
      </c>
      <c r="AO911" s="45" t="str">
        <f>MONTH(R911)&amp;"/"&amp;YEAR(R911)</f>
        <v>5/2026</v>
      </c>
      <c r="AP911" s="45">
        <f>WEEKNUM(R911)-WEEKNUM(EOMONTH(R911,-1)+1)+1</f>
        <v>4</v>
      </c>
      <c r="AQ911" s="45">
        <f>IF(AU911="S",IF(Q911="1. Aceitou o programa",R911-B911,0),0)</f>
        <v>60</v>
      </c>
      <c r="AR911" s="45">
        <f>IF(AU911="S",IF(AND(S911&lt;&gt;"",R911&lt;&gt;""),S911-R911,0),0)</f>
        <v>0</v>
      </c>
      <c r="AS911" s="45">
        <f>IF(AU911="S",IF(Q911="1. Aceitou o programa",IF(OR(X911="Não se Aplica",X911=""),IF(OR(W911="Não se Aplica",W911=""),0,W911-V911),AVERAGE(X911-W911,W911-V911)),0),0)</f>
        <v>11</v>
      </c>
      <c r="AT911" s="45">
        <f>IF(AU911="S",IF(AND(Q911="1. Aceitou o programa",AB911="Realizada"),IFERROR(IF(AA911="",0,AA911-R911),0),0),0)</f>
        <v>0</v>
      </c>
      <c r="AU911" s="45" t="str">
        <f>_xlfn.XLOOKUP(U911,'Lista Suspensa'!$AA$20:$AA$23,'Lista Suspensa'!$AB$20:$AB$23,"N/A")</f>
        <v>S</v>
      </c>
    </row>
    <row r="912" spans="1:47" ht="12" customHeight="1" x14ac:dyDescent="0.3">
      <c r="A912" s="87" t="s">
        <v>47</v>
      </c>
      <c r="B912" s="88">
        <v>46104</v>
      </c>
      <c r="C912" s="89" t="s">
        <v>48</v>
      </c>
      <c r="D912" s="89" t="s">
        <v>49</v>
      </c>
      <c r="E912" s="189">
        <v>87105651</v>
      </c>
      <c r="F912" s="197" t="s">
        <v>2660</v>
      </c>
      <c r="G912" s="90">
        <v>32595800850</v>
      </c>
      <c r="H912" s="91">
        <v>30959</v>
      </c>
      <c r="I912" s="89"/>
      <c r="J912" s="89" t="s">
        <v>51</v>
      </c>
      <c r="K912" s="89" t="s">
        <v>52</v>
      </c>
      <c r="L912" s="89" t="s">
        <v>85</v>
      </c>
      <c r="M912" s="89" t="s">
        <v>1810</v>
      </c>
      <c r="N912" s="89" t="s">
        <v>137</v>
      </c>
      <c r="O912" s="92" t="s">
        <v>2661</v>
      </c>
      <c r="P912" s="93" t="s">
        <v>57</v>
      </c>
      <c r="Q912" s="110" t="s">
        <v>58</v>
      </c>
      <c r="R912" s="95">
        <v>46164</v>
      </c>
      <c r="S912" s="95"/>
      <c r="T912" s="95" t="s">
        <v>59</v>
      </c>
      <c r="U912" s="95" t="s">
        <v>60</v>
      </c>
      <c r="V912" s="91">
        <v>46156</v>
      </c>
      <c r="W912" s="91">
        <v>46164</v>
      </c>
      <c r="X912" s="91" t="s">
        <v>432</v>
      </c>
      <c r="Y912" s="96" t="s">
        <v>269</v>
      </c>
      <c r="Z912" s="89" t="s">
        <v>62</v>
      </c>
      <c r="AA912" s="95"/>
      <c r="AB912" s="95" t="s">
        <v>63</v>
      </c>
      <c r="AC912" s="95" t="s">
        <v>63</v>
      </c>
      <c r="AD912" s="95" t="s">
        <v>63</v>
      </c>
      <c r="AE912" s="95" t="s">
        <v>63</v>
      </c>
      <c r="AF912" s="95" t="s">
        <v>63</v>
      </c>
      <c r="AG912" s="194" t="s">
        <v>570</v>
      </c>
      <c r="AH912" s="95" t="s">
        <v>63</v>
      </c>
      <c r="AI912" s="97"/>
      <c r="AJ912" s="97" t="s">
        <v>65</v>
      </c>
      <c r="AK912" s="97" t="s">
        <v>66</v>
      </c>
      <c r="AL912" s="45" t="s">
        <v>67</v>
      </c>
      <c r="AM912" s="160" t="str">
        <f>MONTH(B912)&amp;"/"&amp;YEAR(B912)</f>
        <v>3/2026</v>
      </c>
      <c r="AN912" s="45">
        <f>WEEKNUM(B912)-WEEKNUM(EOMONTH(B912,-1)+1)+1</f>
        <v>4</v>
      </c>
      <c r="AO912" s="45" t="str">
        <f>MONTH(R912)&amp;"/"&amp;YEAR(R912)</f>
        <v>5/2026</v>
      </c>
      <c r="AP912" s="45">
        <f>WEEKNUM(R912)-WEEKNUM(EOMONTH(R912,-1)+1)+1</f>
        <v>4</v>
      </c>
      <c r="AQ912" s="45">
        <f>IF(AU912="S",IF(Q912="1. Aceitou o programa",R912-B912,0),0)</f>
        <v>60</v>
      </c>
      <c r="AR912" s="45">
        <f>IF(AU912="S",IF(AND(S912&lt;&gt;"",R912&lt;&gt;""),S912-R912,0),0)</f>
        <v>0</v>
      </c>
      <c r="AS912" s="45">
        <f>IF(AU912="S",IF(Q912="1. Aceitou o programa",IF(OR(X912="Não se Aplica",X912=""),IF(OR(W912="Não se Aplica",W912=""),0,W912-V912),AVERAGE(X912-W912,W912-V912)),0),0)</f>
        <v>8</v>
      </c>
      <c r="AT912" s="45">
        <f>IF(AU912="S",IF(AND(Q912="1. Aceitou o programa",AB912="Realizada"),IFERROR(IF(AA912="",0,AA912-R912),0),0),0)</f>
        <v>0</v>
      </c>
      <c r="AU912" s="45" t="str">
        <f>_xlfn.XLOOKUP(U912,'Lista Suspensa'!$AA$20:$AA$23,'Lista Suspensa'!$AB$20:$AB$23,"N/A")</f>
        <v>S</v>
      </c>
    </row>
    <row r="913" spans="1:47" ht="12" customHeight="1" x14ac:dyDescent="0.3">
      <c r="A913" s="87" t="s">
        <v>47</v>
      </c>
      <c r="B913" s="88">
        <v>46104</v>
      </c>
      <c r="C913" s="89" t="s">
        <v>48</v>
      </c>
      <c r="D913" s="89" t="s">
        <v>49</v>
      </c>
      <c r="E913" s="189">
        <v>87107162</v>
      </c>
      <c r="F913" s="197" t="s">
        <v>2662</v>
      </c>
      <c r="G913" s="90">
        <v>32680267885</v>
      </c>
      <c r="H913" s="91">
        <v>30806</v>
      </c>
      <c r="I913" s="89"/>
      <c r="J913" s="89" t="s">
        <v>51</v>
      </c>
      <c r="K913" s="89" t="s">
        <v>52</v>
      </c>
      <c r="L913" s="89" t="s">
        <v>85</v>
      </c>
      <c r="M913" s="89" t="s">
        <v>2663</v>
      </c>
      <c r="N913" s="89" t="s">
        <v>137</v>
      </c>
      <c r="O913" s="92" t="s">
        <v>2664</v>
      </c>
      <c r="P913" s="93" t="s">
        <v>57</v>
      </c>
      <c r="Q913" s="110" t="s">
        <v>58</v>
      </c>
      <c r="R913" s="95">
        <v>46164</v>
      </c>
      <c r="S913" s="95"/>
      <c r="T913" s="95" t="s">
        <v>59</v>
      </c>
      <c r="U913" s="95" t="s">
        <v>60</v>
      </c>
      <c r="V913" s="91">
        <v>46156</v>
      </c>
      <c r="W913" s="91">
        <v>46164</v>
      </c>
      <c r="X913" s="91" t="s">
        <v>432</v>
      </c>
      <c r="Y913" s="96" t="s">
        <v>269</v>
      </c>
      <c r="Z913" s="89" t="s">
        <v>62</v>
      </c>
      <c r="AA913" s="95"/>
      <c r="AB913" s="95" t="s">
        <v>63</v>
      </c>
      <c r="AC913" s="95" t="s">
        <v>63</v>
      </c>
      <c r="AD913" s="95" t="s">
        <v>63</v>
      </c>
      <c r="AE913" s="95" t="s">
        <v>63</v>
      </c>
      <c r="AF913" s="95" t="s">
        <v>63</v>
      </c>
      <c r="AG913" s="194" t="s">
        <v>376</v>
      </c>
      <c r="AH913" s="95" t="s">
        <v>63</v>
      </c>
      <c r="AI913" s="97"/>
      <c r="AJ913" s="97" t="s">
        <v>65</v>
      </c>
      <c r="AK913" s="97" t="s">
        <v>66</v>
      </c>
      <c r="AL913" s="45" t="s">
        <v>67</v>
      </c>
      <c r="AM913" s="160" t="str">
        <f>MONTH(B913)&amp;"/"&amp;YEAR(B913)</f>
        <v>3/2026</v>
      </c>
      <c r="AN913" s="45">
        <f>WEEKNUM(B913)-WEEKNUM(EOMONTH(B913,-1)+1)+1</f>
        <v>4</v>
      </c>
      <c r="AO913" s="45" t="str">
        <f>MONTH(R913)&amp;"/"&amp;YEAR(R913)</f>
        <v>5/2026</v>
      </c>
      <c r="AP913" s="45">
        <f>WEEKNUM(R913)-WEEKNUM(EOMONTH(R913,-1)+1)+1</f>
        <v>4</v>
      </c>
      <c r="AQ913" s="45">
        <f>IF(AU913="S",IF(Q913="1. Aceitou o programa",R913-B913,0),0)</f>
        <v>60</v>
      </c>
      <c r="AR913" s="45">
        <f>IF(AU913="S",IF(AND(S913&lt;&gt;"",R913&lt;&gt;""),S913-R913,0),0)</f>
        <v>0</v>
      </c>
      <c r="AS913" s="45">
        <f>IF(AU913="S",IF(Q913="1. Aceitou o programa",IF(OR(X913="Não se Aplica",X913=""),IF(OR(W913="Não se Aplica",W913=""),0,W913-V913),AVERAGE(X913-W913,W913-V913)),0),0)</f>
        <v>8</v>
      </c>
      <c r="AT913" s="45">
        <f>IF(AU913="S",IF(AND(Q913="1. Aceitou o programa",AB913="Realizada"),IFERROR(IF(AA913="",0,AA913-R913),0),0),0)</f>
        <v>0</v>
      </c>
      <c r="AU913" s="45" t="str">
        <f>_xlfn.XLOOKUP(U913,'Lista Suspensa'!$AA$20:$AA$23,'Lista Suspensa'!$AB$20:$AB$23,"N/A")</f>
        <v>S</v>
      </c>
    </row>
    <row r="914" spans="1:47" ht="12" customHeight="1" x14ac:dyDescent="0.3">
      <c r="A914" s="87" t="s">
        <v>47</v>
      </c>
      <c r="B914" s="88">
        <v>46104</v>
      </c>
      <c r="C914" s="89" t="s">
        <v>48</v>
      </c>
      <c r="D914" s="89" t="s">
        <v>49</v>
      </c>
      <c r="E914" s="189">
        <v>85948616</v>
      </c>
      <c r="F914" s="197" t="s">
        <v>2665</v>
      </c>
      <c r="G914" s="90">
        <v>12897194707</v>
      </c>
      <c r="H914" s="91">
        <v>33068</v>
      </c>
      <c r="I914" s="89"/>
      <c r="J914" s="89" t="s">
        <v>84</v>
      </c>
      <c r="K914" s="89" t="s">
        <v>76</v>
      </c>
      <c r="L914" s="89" t="s">
        <v>95</v>
      </c>
      <c r="M914" s="89" t="s">
        <v>2666</v>
      </c>
      <c r="N914" s="89" t="s">
        <v>79</v>
      </c>
      <c r="O914" s="92" t="s">
        <v>2667</v>
      </c>
      <c r="P914" s="93" t="s">
        <v>57</v>
      </c>
      <c r="Q914" s="110" t="s">
        <v>58</v>
      </c>
      <c r="R914" s="95">
        <v>46164</v>
      </c>
      <c r="S914" s="95"/>
      <c r="T914" s="95" t="s">
        <v>59</v>
      </c>
      <c r="U914" s="95" t="s">
        <v>60</v>
      </c>
      <c r="V914" s="91">
        <v>46156</v>
      </c>
      <c r="W914" s="91">
        <v>46164</v>
      </c>
      <c r="X914" s="91" t="s">
        <v>432</v>
      </c>
      <c r="Y914" s="96" t="s">
        <v>269</v>
      </c>
      <c r="Z914" s="89" t="s">
        <v>62</v>
      </c>
      <c r="AA914" s="95"/>
      <c r="AB914" s="95" t="s">
        <v>63</v>
      </c>
      <c r="AC914" s="95" t="s">
        <v>63</v>
      </c>
      <c r="AD914" s="95" t="s">
        <v>63</v>
      </c>
      <c r="AE914" s="95" t="s">
        <v>63</v>
      </c>
      <c r="AF914" s="95" t="s">
        <v>63</v>
      </c>
      <c r="AG914" s="194" t="s">
        <v>482</v>
      </c>
      <c r="AH914" s="95" t="s">
        <v>63</v>
      </c>
      <c r="AI914" s="97"/>
      <c r="AJ914" s="97" t="s">
        <v>65</v>
      </c>
      <c r="AK914" s="97" t="s">
        <v>66</v>
      </c>
      <c r="AL914" s="45" t="s">
        <v>67</v>
      </c>
      <c r="AM914" s="160" t="str">
        <f>MONTH(B914)&amp;"/"&amp;YEAR(B914)</f>
        <v>3/2026</v>
      </c>
      <c r="AN914" s="45">
        <f>WEEKNUM(B914)-WEEKNUM(EOMONTH(B914,-1)+1)+1</f>
        <v>4</v>
      </c>
      <c r="AO914" s="45" t="str">
        <f>MONTH(R914)&amp;"/"&amp;YEAR(R914)</f>
        <v>5/2026</v>
      </c>
      <c r="AP914" s="45">
        <f>WEEKNUM(R914)-WEEKNUM(EOMONTH(R914,-1)+1)+1</f>
        <v>4</v>
      </c>
      <c r="AQ914" s="45">
        <f>IF(AU914="S",IF(Q914="1. Aceitou o programa",R914-B914,0),0)</f>
        <v>60</v>
      </c>
      <c r="AR914" s="45">
        <f>IF(AU914="S",IF(AND(S914&lt;&gt;"",R914&lt;&gt;""),S914-R914,0),0)</f>
        <v>0</v>
      </c>
      <c r="AS914" s="45">
        <f>IF(AU914="S",IF(Q914="1. Aceitou o programa",IF(OR(X914="Não se Aplica",X914=""),IF(OR(W914="Não se Aplica",W914=""),0,W914-V914),AVERAGE(X914-W914,W914-V914)),0),0)</f>
        <v>8</v>
      </c>
      <c r="AT914" s="45">
        <f>IF(AU914="S",IF(AND(Q914="1. Aceitou o programa",AB914="Realizada"),IFERROR(IF(AA914="",0,AA914-R914),0),0),0)</f>
        <v>0</v>
      </c>
      <c r="AU914" s="45" t="str">
        <f>_xlfn.XLOOKUP(U914,'Lista Suspensa'!$AA$20:$AA$23,'Lista Suspensa'!$AB$20:$AB$23,"N/A")</f>
        <v>S</v>
      </c>
    </row>
    <row r="915" spans="1:47" ht="12" customHeight="1" x14ac:dyDescent="0.3">
      <c r="A915" s="87" t="s">
        <v>47</v>
      </c>
      <c r="B915" s="88">
        <v>46104</v>
      </c>
      <c r="C915" s="89" t="s">
        <v>48</v>
      </c>
      <c r="D915" s="89" t="s">
        <v>49</v>
      </c>
      <c r="E915" s="189">
        <v>87281053</v>
      </c>
      <c r="F915" s="197" t="s">
        <v>2668</v>
      </c>
      <c r="G915" s="90">
        <v>29643381838</v>
      </c>
      <c r="H915" s="91">
        <v>29649</v>
      </c>
      <c r="I915" s="89"/>
      <c r="J915" s="89" t="s">
        <v>51</v>
      </c>
      <c r="K915" s="89" t="s">
        <v>52</v>
      </c>
      <c r="L915" s="89" t="s">
        <v>85</v>
      </c>
      <c r="M915" s="89" t="s">
        <v>833</v>
      </c>
      <c r="N915" s="89" t="s">
        <v>197</v>
      </c>
      <c r="O915" s="92" t="s">
        <v>2669</v>
      </c>
      <c r="P915" s="93" t="s">
        <v>57</v>
      </c>
      <c r="Q915" s="110" t="s">
        <v>58</v>
      </c>
      <c r="R915" s="95">
        <v>46164</v>
      </c>
      <c r="S915" s="95"/>
      <c r="T915" s="95" t="s">
        <v>59</v>
      </c>
      <c r="U915" s="95" t="s">
        <v>60</v>
      </c>
      <c r="V915" s="91">
        <v>46156</v>
      </c>
      <c r="W915" s="91">
        <v>46164</v>
      </c>
      <c r="X915" s="91" t="s">
        <v>432</v>
      </c>
      <c r="Y915" s="96" t="s">
        <v>269</v>
      </c>
      <c r="Z915" s="89" t="s">
        <v>62</v>
      </c>
      <c r="AA915" s="95"/>
      <c r="AB915" s="95" t="s">
        <v>63</v>
      </c>
      <c r="AC915" s="95" t="s">
        <v>63</v>
      </c>
      <c r="AD915" s="95" t="s">
        <v>63</v>
      </c>
      <c r="AE915" s="95" t="s">
        <v>63</v>
      </c>
      <c r="AF915" s="95" t="s">
        <v>63</v>
      </c>
      <c r="AG915" s="194" t="s">
        <v>173</v>
      </c>
      <c r="AH915" s="95" t="s">
        <v>63</v>
      </c>
      <c r="AI915" s="97"/>
      <c r="AJ915" s="97" t="s">
        <v>65</v>
      </c>
      <c r="AK915" s="97" t="s">
        <v>66</v>
      </c>
      <c r="AL915" s="45" t="s">
        <v>67</v>
      </c>
      <c r="AM915" s="160" t="str">
        <f>MONTH(B915)&amp;"/"&amp;YEAR(B915)</f>
        <v>3/2026</v>
      </c>
      <c r="AN915" s="45">
        <f>WEEKNUM(B915)-WEEKNUM(EOMONTH(B915,-1)+1)+1</f>
        <v>4</v>
      </c>
      <c r="AO915" s="45" t="str">
        <f>MONTH(R915)&amp;"/"&amp;YEAR(R915)</f>
        <v>5/2026</v>
      </c>
      <c r="AP915" s="45">
        <f>WEEKNUM(R915)-WEEKNUM(EOMONTH(R915,-1)+1)+1</f>
        <v>4</v>
      </c>
      <c r="AQ915" s="45">
        <f>IF(AU915="S",IF(Q915="1. Aceitou o programa",R915-B915,0),0)</f>
        <v>60</v>
      </c>
      <c r="AR915" s="45">
        <f>IF(AU915="S",IF(AND(S915&lt;&gt;"",R915&lt;&gt;""),S915-R915,0),0)</f>
        <v>0</v>
      </c>
      <c r="AS915" s="45">
        <f>IF(AU915="S",IF(Q915="1. Aceitou o programa",IF(OR(X915="Não se Aplica",X915=""),IF(OR(W915="Não se Aplica",W915=""),0,W915-V915),AVERAGE(X915-W915,W915-V915)),0),0)</f>
        <v>8</v>
      </c>
      <c r="AT915" s="45">
        <f>IF(AU915="S",IF(AND(Q915="1. Aceitou o programa",AB915="Realizada"),IFERROR(IF(AA915="",0,AA915-R915),0),0),0)</f>
        <v>0</v>
      </c>
      <c r="AU915" s="45" t="str">
        <f>_xlfn.XLOOKUP(U915,'Lista Suspensa'!$AA$20:$AA$23,'Lista Suspensa'!$AB$20:$AB$23,"N/A")</f>
        <v>S</v>
      </c>
    </row>
    <row r="916" spans="1:47" ht="12" customHeight="1" x14ac:dyDescent="0.3">
      <c r="A916" s="87" t="s">
        <v>47</v>
      </c>
      <c r="B916" s="88">
        <v>46104</v>
      </c>
      <c r="C916" s="89" t="s">
        <v>48</v>
      </c>
      <c r="D916" s="89" t="s">
        <v>49</v>
      </c>
      <c r="E916" s="189">
        <v>87292360</v>
      </c>
      <c r="F916" s="197" t="s">
        <v>2670</v>
      </c>
      <c r="G916" s="90">
        <v>9015042705</v>
      </c>
      <c r="H916" s="91">
        <v>28104</v>
      </c>
      <c r="I916" s="89"/>
      <c r="J916" s="89" t="s">
        <v>51</v>
      </c>
      <c r="K916" s="89" t="s">
        <v>76</v>
      </c>
      <c r="L916" s="89" t="s">
        <v>95</v>
      </c>
      <c r="M916" s="89" t="s">
        <v>334</v>
      </c>
      <c r="N916" s="89" t="s">
        <v>344</v>
      </c>
      <c r="O916" s="92" t="s">
        <v>2671</v>
      </c>
      <c r="P916" s="93" t="s">
        <v>57</v>
      </c>
      <c r="Q916" s="110" t="s">
        <v>58</v>
      </c>
      <c r="R916" s="95">
        <v>46164</v>
      </c>
      <c r="S916" s="95"/>
      <c r="T916" s="95" t="s">
        <v>59</v>
      </c>
      <c r="U916" s="95" t="s">
        <v>60</v>
      </c>
      <c r="V916" s="91">
        <v>46156</v>
      </c>
      <c r="W916" s="91">
        <v>46164</v>
      </c>
      <c r="X916" s="91" t="s">
        <v>432</v>
      </c>
      <c r="Y916" s="96" t="s">
        <v>269</v>
      </c>
      <c r="Z916" s="89" t="s">
        <v>62</v>
      </c>
      <c r="AA916" s="95"/>
      <c r="AB916" s="95" t="s">
        <v>63</v>
      </c>
      <c r="AC916" s="95" t="s">
        <v>63</v>
      </c>
      <c r="AD916" s="95" t="s">
        <v>63</v>
      </c>
      <c r="AE916" s="95" t="s">
        <v>63</v>
      </c>
      <c r="AF916" s="95" t="s">
        <v>63</v>
      </c>
      <c r="AG916" s="194" t="s">
        <v>2672</v>
      </c>
      <c r="AH916" s="95" t="s">
        <v>63</v>
      </c>
      <c r="AI916" s="97"/>
      <c r="AJ916" s="97" t="s">
        <v>65</v>
      </c>
      <c r="AK916" s="97" t="s">
        <v>66</v>
      </c>
      <c r="AL916" s="45" t="s">
        <v>67</v>
      </c>
      <c r="AM916" s="160" t="str">
        <f>MONTH(B916)&amp;"/"&amp;YEAR(B916)</f>
        <v>3/2026</v>
      </c>
      <c r="AN916" s="45">
        <f>WEEKNUM(B916)-WEEKNUM(EOMONTH(B916,-1)+1)+1</f>
        <v>4</v>
      </c>
      <c r="AO916" s="45" t="str">
        <f>MONTH(R916)&amp;"/"&amp;YEAR(R916)</f>
        <v>5/2026</v>
      </c>
      <c r="AP916" s="45">
        <f>WEEKNUM(R916)-WEEKNUM(EOMONTH(R916,-1)+1)+1</f>
        <v>4</v>
      </c>
      <c r="AQ916" s="45">
        <f>IF(AU916="S",IF(Q916="1. Aceitou o programa",R916-B916,0),0)</f>
        <v>60</v>
      </c>
      <c r="AR916" s="45">
        <f>IF(AU916="S",IF(AND(S916&lt;&gt;"",R916&lt;&gt;""),S916-R916,0),0)</f>
        <v>0</v>
      </c>
      <c r="AS916" s="45">
        <f>IF(AU916="S",IF(Q916="1. Aceitou o programa",IF(OR(X916="Não se Aplica",X916=""),IF(OR(W916="Não se Aplica",W916=""),0,W916-V916),AVERAGE(X916-W916,W916-V916)),0),0)</f>
        <v>8</v>
      </c>
      <c r="AT916" s="45">
        <f>IF(AU916="S",IF(AND(Q916="1. Aceitou o programa",AB916="Realizada"),IFERROR(IF(AA916="",0,AA916-R916),0),0),0)</f>
        <v>0</v>
      </c>
      <c r="AU916" s="45" t="str">
        <f>_xlfn.XLOOKUP(U916,'Lista Suspensa'!$AA$20:$AA$23,'Lista Suspensa'!$AB$20:$AB$23,"N/A")</f>
        <v>S</v>
      </c>
    </row>
    <row r="917" spans="1:47" ht="12" customHeight="1" x14ac:dyDescent="0.3">
      <c r="A917" s="87" t="s">
        <v>47</v>
      </c>
      <c r="B917" s="88">
        <v>46104</v>
      </c>
      <c r="C917" s="89" t="s">
        <v>48</v>
      </c>
      <c r="D917" s="89" t="s">
        <v>49</v>
      </c>
      <c r="E917" s="189">
        <v>87481261</v>
      </c>
      <c r="F917" s="197" t="s">
        <v>2673</v>
      </c>
      <c r="G917" s="90">
        <v>4341102800</v>
      </c>
      <c r="H917" s="91">
        <v>22859</v>
      </c>
      <c r="I917" s="89"/>
      <c r="J917" s="89" t="s">
        <v>84</v>
      </c>
      <c r="K917" s="89" t="s">
        <v>52</v>
      </c>
      <c r="L917" s="89" t="s">
        <v>85</v>
      </c>
      <c r="M917" s="89" t="s">
        <v>2674</v>
      </c>
      <c r="N917" s="89" t="s">
        <v>150</v>
      </c>
      <c r="O917" s="92" t="s">
        <v>2675</v>
      </c>
      <c r="P917" s="93" t="s">
        <v>57</v>
      </c>
      <c r="Q917" s="110" t="s">
        <v>58</v>
      </c>
      <c r="R917" s="95">
        <v>46164</v>
      </c>
      <c r="S917" s="95"/>
      <c r="T917" s="95" t="s">
        <v>59</v>
      </c>
      <c r="U917" s="95" t="s">
        <v>60</v>
      </c>
      <c r="V917" s="91">
        <v>46156</v>
      </c>
      <c r="W917" s="91">
        <v>46164</v>
      </c>
      <c r="X917" s="91" t="s">
        <v>432</v>
      </c>
      <c r="Y917" s="96"/>
      <c r="Z917" s="89" t="s">
        <v>62</v>
      </c>
      <c r="AA917" s="95"/>
      <c r="AB917" s="95" t="s">
        <v>63</v>
      </c>
      <c r="AC917" s="95" t="s">
        <v>63</v>
      </c>
      <c r="AD917" s="95" t="s">
        <v>63</v>
      </c>
      <c r="AE917" s="95" t="s">
        <v>63</v>
      </c>
      <c r="AF917" s="95" t="s">
        <v>63</v>
      </c>
      <c r="AG917" s="194" t="s">
        <v>2676</v>
      </c>
      <c r="AH917" s="95" t="s">
        <v>63</v>
      </c>
      <c r="AI917" s="97"/>
      <c r="AJ917" s="97" t="s">
        <v>65</v>
      </c>
      <c r="AK917" s="97" t="s">
        <v>66</v>
      </c>
      <c r="AL917" s="45" t="s">
        <v>67</v>
      </c>
      <c r="AM917" s="160" t="str">
        <f>MONTH(B917)&amp;"/"&amp;YEAR(B917)</f>
        <v>3/2026</v>
      </c>
      <c r="AN917" s="45">
        <f>WEEKNUM(B917)-WEEKNUM(EOMONTH(B917,-1)+1)+1</f>
        <v>4</v>
      </c>
      <c r="AO917" s="45" t="str">
        <f>MONTH(R917)&amp;"/"&amp;YEAR(R917)</f>
        <v>5/2026</v>
      </c>
      <c r="AP917" s="45">
        <f>WEEKNUM(R917)-WEEKNUM(EOMONTH(R917,-1)+1)+1</f>
        <v>4</v>
      </c>
      <c r="AQ917" s="45">
        <f>IF(AU917="S",IF(Q917="1. Aceitou o programa",R917-B917,0),0)</f>
        <v>60</v>
      </c>
      <c r="AR917" s="45">
        <f>IF(AU917="S",IF(AND(S917&lt;&gt;"",R917&lt;&gt;""),S917-R917,0),0)</f>
        <v>0</v>
      </c>
      <c r="AS917" s="45">
        <f>IF(AU917="S",IF(Q917="1. Aceitou o programa",IF(OR(X917="Não se Aplica",X917=""),IF(OR(W917="Não se Aplica",W917=""),0,W917-V917),AVERAGE(X917-W917,W917-V917)),0),0)</f>
        <v>8</v>
      </c>
      <c r="AT917" s="45">
        <f>IF(AU917="S",IF(AND(Q917="1. Aceitou o programa",AB917="Realizada"),IFERROR(IF(AA917="",0,AA917-R917),0),0),0)</f>
        <v>0</v>
      </c>
      <c r="AU917" s="45" t="str">
        <f>_xlfn.XLOOKUP(U917,'Lista Suspensa'!$AA$20:$AA$23,'Lista Suspensa'!$AB$20:$AB$23,"N/A")</f>
        <v>S</v>
      </c>
    </row>
    <row r="918" spans="1:47" ht="12" customHeight="1" x14ac:dyDescent="0.3">
      <c r="A918" s="87" t="s">
        <v>47</v>
      </c>
      <c r="B918" s="88">
        <v>46104</v>
      </c>
      <c r="C918" s="89" t="s">
        <v>48</v>
      </c>
      <c r="D918" s="89" t="s">
        <v>49</v>
      </c>
      <c r="E918" s="189">
        <v>87740419</v>
      </c>
      <c r="F918" s="197" t="s">
        <v>2677</v>
      </c>
      <c r="G918" s="90">
        <v>29267645889</v>
      </c>
      <c r="H918" s="91">
        <v>29833</v>
      </c>
      <c r="I918" s="89"/>
      <c r="J918" s="89" t="s">
        <v>84</v>
      </c>
      <c r="K918" s="89" t="s">
        <v>52</v>
      </c>
      <c r="L918" s="89" t="s">
        <v>85</v>
      </c>
      <c r="M918" s="89" t="s">
        <v>564</v>
      </c>
      <c r="N918" s="89" t="s">
        <v>137</v>
      </c>
      <c r="O918" s="92" t="s">
        <v>2678</v>
      </c>
      <c r="P918" s="93" t="s">
        <v>57</v>
      </c>
      <c r="Q918" s="110" t="s">
        <v>58</v>
      </c>
      <c r="R918" s="95">
        <v>46164</v>
      </c>
      <c r="S918" s="95"/>
      <c r="T918" s="95" t="s">
        <v>59</v>
      </c>
      <c r="U918" s="95" t="s">
        <v>60</v>
      </c>
      <c r="V918" s="91">
        <v>46156</v>
      </c>
      <c r="W918" s="91">
        <v>46164</v>
      </c>
      <c r="X918" s="91" t="s">
        <v>432</v>
      </c>
      <c r="Y918" s="96" t="s">
        <v>269</v>
      </c>
      <c r="Z918" s="89" t="s">
        <v>62</v>
      </c>
      <c r="AA918" s="95"/>
      <c r="AB918" s="95" t="s">
        <v>63</v>
      </c>
      <c r="AC918" s="95" t="s">
        <v>63</v>
      </c>
      <c r="AD918" s="95" t="s">
        <v>63</v>
      </c>
      <c r="AE918" s="95" t="s">
        <v>63</v>
      </c>
      <c r="AF918" s="95" t="s">
        <v>63</v>
      </c>
      <c r="AG918" s="194" t="s">
        <v>2436</v>
      </c>
      <c r="AH918" s="95" t="s">
        <v>63</v>
      </c>
      <c r="AI918" s="97"/>
      <c r="AJ918" s="97" t="s">
        <v>65</v>
      </c>
      <c r="AK918" s="97" t="s">
        <v>66</v>
      </c>
      <c r="AL918" s="45" t="s">
        <v>67</v>
      </c>
      <c r="AM918" s="160" t="str">
        <f>MONTH(B918)&amp;"/"&amp;YEAR(B918)</f>
        <v>3/2026</v>
      </c>
      <c r="AN918" s="45">
        <f>WEEKNUM(B918)-WEEKNUM(EOMONTH(B918,-1)+1)+1</f>
        <v>4</v>
      </c>
      <c r="AO918" s="45" t="str">
        <f>MONTH(R918)&amp;"/"&amp;YEAR(R918)</f>
        <v>5/2026</v>
      </c>
      <c r="AP918" s="45">
        <f>WEEKNUM(R918)-WEEKNUM(EOMONTH(R918,-1)+1)+1</f>
        <v>4</v>
      </c>
      <c r="AQ918" s="45">
        <f>IF(AU918="S",IF(Q918="1. Aceitou o programa",R918-B918,0),0)</f>
        <v>60</v>
      </c>
      <c r="AR918" s="45">
        <f>IF(AU918="S",IF(AND(S918&lt;&gt;"",R918&lt;&gt;""),S918-R918,0),0)</f>
        <v>0</v>
      </c>
      <c r="AS918" s="45">
        <f>IF(AU918="S",IF(Q918="1. Aceitou o programa",IF(OR(X918="Não se Aplica",X918=""),IF(OR(W918="Não se Aplica",W918=""),0,W918-V918),AVERAGE(X918-W918,W918-V918)),0),0)</f>
        <v>8</v>
      </c>
      <c r="AT918" s="45">
        <f>IF(AU918="S",IF(AND(Q918="1. Aceitou o programa",AB918="Realizada"),IFERROR(IF(AA918="",0,AA918-R918),0),0),0)</f>
        <v>0</v>
      </c>
      <c r="AU918" s="45" t="str">
        <f>_xlfn.XLOOKUP(U918,'Lista Suspensa'!$AA$20:$AA$23,'Lista Suspensa'!$AB$20:$AB$23,"N/A")</f>
        <v>S</v>
      </c>
    </row>
    <row r="919" spans="1:47" ht="12" customHeight="1" x14ac:dyDescent="0.3">
      <c r="A919" s="87" t="s">
        <v>47</v>
      </c>
      <c r="B919" s="88">
        <v>46104</v>
      </c>
      <c r="C919" s="89" t="s">
        <v>48</v>
      </c>
      <c r="D919" s="89" t="s">
        <v>49</v>
      </c>
      <c r="E919" s="189">
        <v>89699675</v>
      </c>
      <c r="F919" s="197" t="s">
        <v>2679</v>
      </c>
      <c r="G919" s="90">
        <v>13676987829</v>
      </c>
      <c r="H919" s="91">
        <v>25241</v>
      </c>
      <c r="I919" s="89"/>
      <c r="J919" s="89" t="s">
        <v>84</v>
      </c>
      <c r="K919" s="89" t="s">
        <v>52</v>
      </c>
      <c r="L919" s="89" t="s">
        <v>85</v>
      </c>
      <c r="M919" s="89" t="s">
        <v>234</v>
      </c>
      <c r="N919" s="89" t="s">
        <v>137</v>
      </c>
      <c r="O919" s="92" t="s">
        <v>2680</v>
      </c>
      <c r="P919" s="93" t="s">
        <v>57</v>
      </c>
      <c r="Q919" s="110" t="s">
        <v>58</v>
      </c>
      <c r="R919" s="95">
        <v>46164</v>
      </c>
      <c r="S919" s="95"/>
      <c r="T919" s="95" t="s">
        <v>59</v>
      </c>
      <c r="U919" s="95" t="s">
        <v>60</v>
      </c>
      <c r="V919" s="91">
        <v>46156</v>
      </c>
      <c r="W919" s="91">
        <v>46164</v>
      </c>
      <c r="X919" s="91" t="s">
        <v>432</v>
      </c>
      <c r="Y919" s="96" t="s">
        <v>269</v>
      </c>
      <c r="Z919" s="89" t="s">
        <v>62</v>
      </c>
      <c r="AA919" s="95"/>
      <c r="AB919" s="95" t="s">
        <v>63</v>
      </c>
      <c r="AC919" s="95" t="s">
        <v>63</v>
      </c>
      <c r="AD919" s="95" t="s">
        <v>63</v>
      </c>
      <c r="AE919" s="95" t="s">
        <v>63</v>
      </c>
      <c r="AF919" s="95" t="s">
        <v>63</v>
      </c>
      <c r="AG919" s="194" t="s">
        <v>2681</v>
      </c>
      <c r="AH919" s="95" t="s">
        <v>63</v>
      </c>
      <c r="AI919" s="97"/>
      <c r="AJ919" s="97" t="s">
        <v>65</v>
      </c>
      <c r="AK919" s="97" t="s">
        <v>66</v>
      </c>
      <c r="AL919" s="45" t="s">
        <v>67</v>
      </c>
      <c r="AM919" s="160" t="str">
        <f>MONTH(B919)&amp;"/"&amp;YEAR(B919)</f>
        <v>3/2026</v>
      </c>
      <c r="AN919" s="45">
        <f>WEEKNUM(B919)-WEEKNUM(EOMONTH(B919,-1)+1)+1</f>
        <v>4</v>
      </c>
      <c r="AO919" s="45" t="str">
        <f>MONTH(R919)&amp;"/"&amp;YEAR(R919)</f>
        <v>5/2026</v>
      </c>
      <c r="AP919" s="45">
        <f>WEEKNUM(R919)-WEEKNUM(EOMONTH(R919,-1)+1)+1</f>
        <v>4</v>
      </c>
      <c r="AQ919" s="45">
        <f>IF(AU919="S",IF(Q919="1. Aceitou o programa",R919-B919,0),0)</f>
        <v>60</v>
      </c>
      <c r="AR919" s="45">
        <f>IF(AU919="S",IF(AND(S919&lt;&gt;"",R919&lt;&gt;""),S919-R919,0),0)</f>
        <v>0</v>
      </c>
      <c r="AS919" s="45">
        <f>IF(AU919="S",IF(Q919="1. Aceitou o programa",IF(OR(X919="Não se Aplica",X919=""),IF(OR(W919="Não se Aplica",W919=""),0,W919-V919),AVERAGE(X919-W919,W919-V919)),0),0)</f>
        <v>8</v>
      </c>
      <c r="AT919" s="45">
        <f>IF(AU919="S",IF(AND(Q919="1. Aceitou o programa",AB919="Realizada"),IFERROR(IF(AA919="",0,AA919-R919),0),0),0)</f>
        <v>0</v>
      </c>
      <c r="AU919" s="45" t="str">
        <f>_xlfn.XLOOKUP(U919,'Lista Suspensa'!$AA$20:$AA$23,'Lista Suspensa'!$AB$20:$AB$23,"N/A")</f>
        <v>S</v>
      </c>
    </row>
    <row r="920" spans="1:47" ht="12" customHeight="1" x14ac:dyDescent="0.3">
      <c r="A920" s="87" t="s">
        <v>47</v>
      </c>
      <c r="B920" s="88">
        <v>46104</v>
      </c>
      <c r="C920" s="89" t="s">
        <v>48</v>
      </c>
      <c r="D920" s="89" t="s">
        <v>49</v>
      </c>
      <c r="E920" s="189">
        <v>88399621</v>
      </c>
      <c r="F920" s="197" t="s">
        <v>2682</v>
      </c>
      <c r="G920" s="90">
        <v>3703158808</v>
      </c>
      <c r="H920" s="91">
        <v>22629</v>
      </c>
      <c r="I920" s="89"/>
      <c r="J920" s="89" t="s">
        <v>51</v>
      </c>
      <c r="K920" s="89" t="s">
        <v>52</v>
      </c>
      <c r="L920" s="89" t="s">
        <v>1421</v>
      </c>
      <c r="M920" s="89" t="s">
        <v>2683</v>
      </c>
      <c r="N920" s="89" t="s">
        <v>150</v>
      </c>
      <c r="O920" s="92" t="s">
        <v>2684</v>
      </c>
      <c r="P920" s="93" t="s">
        <v>57</v>
      </c>
      <c r="Q920" s="110" t="s">
        <v>58</v>
      </c>
      <c r="R920" s="95">
        <v>46164</v>
      </c>
      <c r="S920" s="95"/>
      <c r="T920" s="95" t="s">
        <v>59</v>
      </c>
      <c r="U920" s="95" t="s">
        <v>60</v>
      </c>
      <c r="V920" s="91">
        <v>46156</v>
      </c>
      <c r="W920" s="91">
        <v>46164</v>
      </c>
      <c r="X920" s="91" t="s">
        <v>432</v>
      </c>
      <c r="Y920" s="96" t="s">
        <v>269</v>
      </c>
      <c r="Z920" s="89" t="s">
        <v>62</v>
      </c>
      <c r="AA920" s="95"/>
      <c r="AB920" s="95" t="s">
        <v>63</v>
      </c>
      <c r="AC920" s="95" t="s">
        <v>63</v>
      </c>
      <c r="AD920" s="95" t="s">
        <v>63</v>
      </c>
      <c r="AE920" s="95" t="s">
        <v>63</v>
      </c>
      <c r="AF920" s="95" t="s">
        <v>63</v>
      </c>
      <c r="AG920" s="194" t="s">
        <v>2685</v>
      </c>
      <c r="AH920" s="95" t="s">
        <v>63</v>
      </c>
      <c r="AI920" s="97"/>
      <c r="AJ920" s="97" t="s">
        <v>65</v>
      </c>
      <c r="AK920" s="97" t="s">
        <v>66</v>
      </c>
      <c r="AL920" s="45" t="s">
        <v>67</v>
      </c>
      <c r="AM920" s="160" t="str">
        <f>MONTH(B920)&amp;"/"&amp;YEAR(B920)</f>
        <v>3/2026</v>
      </c>
      <c r="AN920" s="45">
        <f>WEEKNUM(B920)-WEEKNUM(EOMONTH(B920,-1)+1)+1</f>
        <v>4</v>
      </c>
      <c r="AO920" s="45" t="str">
        <f>MONTH(R920)&amp;"/"&amp;YEAR(R920)</f>
        <v>5/2026</v>
      </c>
      <c r="AP920" s="45">
        <f>WEEKNUM(R920)-WEEKNUM(EOMONTH(R920,-1)+1)+1</f>
        <v>4</v>
      </c>
      <c r="AQ920" s="45">
        <f>IF(AU920="S",IF(Q920="1. Aceitou o programa",R920-B920,0),0)</f>
        <v>60</v>
      </c>
      <c r="AR920" s="45">
        <f>IF(AU920="S",IF(AND(S920&lt;&gt;"",R920&lt;&gt;""),S920-R920,0),0)</f>
        <v>0</v>
      </c>
      <c r="AS920" s="45">
        <f>IF(AU920="S",IF(Q920="1. Aceitou o programa",IF(OR(X920="Não se Aplica",X920=""),IF(OR(W920="Não se Aplica",W920=""),0,W920-V920),AVERAGE(X920-W920,W920-V920)),0),0)</f>
        <v>8</v>
      </c>
      <c r="AT920" s="45">
        <f>IF(AU920="S",IF(AND(Q920="1. Aceitou o programa",AB920="Realizada"),IFERROR(IF(AA920="",0,AA920-R920),0),0),0)</f>
        <v>0</v>
      </c>
      <c r="AU920" s="45" t="str">
        <f>_xlfn.XLOOKUP(U920,'Lista Suspensa'!$AA$20:$AA$23,'Lista Suspensa'!$AB$20:$AB$23,"N/A")</f>
        <v>S</v>
      </c>
    </row>
    <row r="921" spans="1:47" ht="12" customHeight="1" x14ac:dyDescent="0.3">
      <c r="A921" s="87" t="s">
        <v>47</v>
      </c>
      <c r="B921" s="88">
        <v>46104</v>
      </c>
      <c r="C921" s="89" t="s">
        <v>48</v>
      </c>
      <c r="D921" s="89" t="s">
        <v>49</v>
      </c>
      <c r="E921" s="189">
        <v>92677920</v>
      </c>
      <c r="F921" s="197" t="s">
        <v>2686</v>
      </c>
      <c r="G921" s="90">
        <v>14510369816</v>
      </c>
      <c r="H921" s="91">
        <v>27033</v>
      </c>
      <c r="I921" s="89"/>
      <c r="J921" s="89" t="s">
        <v>84</v>
      </c>
      <c r="K921" s="89" t="s">
        <v>52</v>
      </c>
      <c r="L921" s="89" t="s">
        <v>1031</v>
      </c>
      <c r="M921" s="89" t="s">
        <v>2687</v>
      </c>
      <c r="N921" s="89" t="s">
        <v>137</v>
      </c>
      <c r="O921" s="92" t="s">
        <v>2688</v>
      </c>
      <c r="P921" s="93" t="s">
        <v>57</v>
      </c>
      <c r="Q921" s="110" t="s">
        <v>58</v>
      </c>
      <c r="R921" s="95">
        <v>46164</v>
      </c>
      <c r="S921" s="95"/>
      <c r="T921" s="95" t="s">
        <v>59</v>
      </c>
      <c r="U921" s="95" t="s">
        <v>60</v>
      </c>
      <c r="V921" s="91">
        <v>46156</v>
      </c>
      <c r="W921" s="91">
        <v>46164</v>
      </c>
      <c r="X921" s="91" t="s">
        <v>432</v>
      </c>
      <c r="Y921" s="96" t="s">
        <v>269</v>
      </c>
      <c r="Z921" s="89" t="s">
        <v>62</v>
      </c>
      <c r="AA921" s="95"/>
      <c r="AB921" s="95" t="s">
        <v>63</v>
      </c>
      <c r="AC921" s="95" t="s">
        <v>63</v>
      </c>
      <c r="AD921" s="95" t="s">
        <v>63</v>
      </c>
      <c r="AE921" s="95" t="s">
        <v>63</v>
      </c>
      <c r="AF921" s="95" t="s">
        <v>63</v>
      </c>
      <c r="AG921" s="194" t="s">
        <v>173</v>
      </c>
      <c r="AH921" s="95" t="s">
        <v>63</v>
      </c>
      <c r="AI921" s="97"/>
      <c r="AJ921" s="97" t="s">
        <v>65</v>
      </c>
      <c r="AK921" s="97" t="s">
        <v>66</v>
      </c>
      <c r="AL921" s="45" t="s">
        <v>67</v>
      </c>
      <c r="AM921" s="160" t="str">
        <f>MONTH(B921)&amp;"/"&amp;YEAR(B921)</f>
        <v>3/2026</v>
      </c>
      <c r="AN921" s="45">
        <f>WEEKNUM(B921)-WEEKNUM(EOMONTH(B921,-1)+1)+1</f>
        <v>4</v>
      </c>
      <c r="AO921" s="45" t="str">
        <f>MONTH(R921)&amp;"/"&amp;YEAR(R921)</f>
        <v>5/2026</v>
      </c>
      <c r="AP921" s="45">
        <f>WEEKNUM(R921)-WEEKNUM(EOMONTH(R921,-1)+1)+1</f>
        <v>4</v>
      </c>
      <c r="AQ921" s="45">
        <f>IF(AU921="S",IF(Q921="1. Aceitou o programa",R921-B921,0),0)</f>
        <v>60</v>
      </c>
      <c r="AR921" s="45">
        <f>IF(AU921="S",IF(AND(S921&lt;&gt;"",R921&lt;&gt;""),S921-R921,0),0)</f>
        <v>0</v>
      </c>
      <c r="AS921" s="45">
        <f>IF(AU921="S",IF(Q921="1. Aceitou o programa",IF(OR(X921="Não se Aplica",X921=""),IF(OR(W921="Não se Aplica",W921=""),0,W921-V921),AVERAGE(X921-W921,W921-V921)),0),0)</f>
        <v>8</v>
      </c>
      <c r="AT921" s="45">
        <f>IF(AU921="S",IF(AND(Q921="1. Aceitou o programa",AB921="Realizada"),IFERROR(IF(AA921="",0,AA921-R921),0),0),0)</f>
        <v>0</v>
      </c>
      <c r="AU921" s="45" t="str">
        <f>_xlfn.XLOOKUP(U921,'Lista Suspensa'!$AA$20:$AA$23,'Lista Suspensa'!$AB$20:$AB$23,"N/A")</f>
        <v>S</v>
      </c>
    </row>
    <row r="922" spans="1:47" ht="12" customHeight="1" x14ac:dyDescent="0.3">
      <c r="A922" s="87" t="s">
        <v>47</v>
      </c>
      <c r="B922" s="88">
        <v>46104</v>
      </c>
      <c r="C922" s="89" t="s">
        <v>48</v>
      </c>
      <c r="D922" s="89" t="s">
        <v>49</v>
      </c>
      <c r="E922" s="189">
        <v>88931934</v>
      </c>
      <c r="F922" s="197" t="s">
        <v>2689</v>
      </c>
      <c r="G922" s="90">
        <v>6076035773</v>
      </c>
      <c r="H922" s="91">
        <v>32034</v>
      </c>
      <c r="I922" s="89"/>
      <c r="J922" s="89" t="s">
        <v>51</v>
      </c>
      <c r="K922" s="89" t="s">
        <v>76</v>
      </c>
      <c r="L922" s="89" t="s">
        <v>95</v>
      </c>
      <c r="M922" s="89" t="s">
        <v>2690</v>
      </c>
      <c r="N922" s="89" t="s">
        <v>197</v>
      </c>
      <c r="O922" s="92" t="s">
        <v>2691</v>
      </c>
      <c r="P922" s="93" t="s">
        <v>57</v>
      </c>
      <c r="Q922" s="110" t="s">
        <v>58</v>
      </c>
      <c r="R922" s="95">
        <v>46164</v>
      </c>
      <c r="S922" s="95"/>
      <c r="T922" s="95" t="s">
        <v>59</v>
      </c>
      <c r="U922" s="95" t="s">
        <v>60</v>
      </c>
      <c r="V922" s="91">
        <v>46156</v>
      </c>
      <c r="W922" s="91">
        <v>46164</v>
      </c>
      <c r="X922" s="91" t="s">
        <v>432</v>
      </c>
      <c r="Y922" s="96" t="s">
        <v>269</v>
      </c>
      <c r="Z922" s="89" t="s">
        <v>62</v>
      </c>
      <c r="AA922" s="95"/>
      <c r="AB922" s="95" t="s">
        <v>63</v>
      </c>
      <c r="AC922" s="95" t="s">
        <v>63</v>
      </c>
      <c r="AD922" s="95" t="s">
        <v>63</v>
      </c>
      <c r="AE922" s="95" t="s">
        <v>63</v>
      </c>
      <c r="AF922" s="95" t="s">
        <v>63</v>
      </c>
      <c r="AG922" s="194" t="s">
        <v>390</v>
      </c>
      <c r="AH922" s="95" t="s">
        <v>63</v>
      </c>
      <c r="AI922" s="97"/>
      <c r="AJ922" s="97" t="s">
        <v>65</v>
      </c>
      <c r="AK922" s="97" t="s">
        <v>66</v>
      </c>
      <c r="AL922" s="45" t="s">
        <v>67</v>
      </c>
      <c r="AM922" s="160" t="str">
        <f>MONTH(B922)&amp;"/"&amp;YEAR(B922)</f>
        <v>3/2026</v>
      </c>
      <c r="AN922" s="45">
        <f>WEEKNUM(B922)-WEEKNUM(EOMONTH(B922,-1)+1)+1</f>
        <v>4</v>
      </c>
      <c r="AO922" s="45" t="str">
        <f>MONTH(R922)&amp;"/"&amp;YEAR(R922)</f>
        <v>5/2026</v>
      </c>
      <c r="AP922" s="45">
        <f>WEEKNUM(R922)-WEEKNUM(EOMONTH(R922,-1)+1)+1</f>
        <v>4</v>
      </c>
      <c r="AQ922" s="45">
        <f>IF(AU922="S",IF(Q922="1. Aceitou o programa",R922-B922,0),0)</f>
        <v>60</v>
      </c>
      <c r="AR922" s="45">
        <f>IF(AU922="S",IF(AND(S922&lt;&gt;"",R922&lt;&gt;""),S922-R922,0),0)</f>
        <v>0</v>
      </c>
      <c r="AS922" s="45">
        <f>IF(AU922="S",IF(Q922="1. Aceitou o programa",IF(OR(X922="Não se Aplica",X922=""),IF(OR(W922="Não se Aplica",W922=""),0,W922-V922),AVERAGE(X922-W922,W922-V922)),0),0)</f>
        <v>8</v>
      </c>
      <c r="AT922" s="45">
        <f>IF(AU922="S",IF(AND(Q922="1. Aceitou o programa",AB922="Realizada"),IFERROR(IF(AA922="",0,AA922-R922),0),0),0)</f>
        <v>0</v>
      </c>
      <c r="AU922" s="45" t="str">
        <f>_xlfn.XLOOKUP(U922,'Lista Suspensa'!$AA$20:$AA$23,'Lista Suspensa'!$AB$20:$AB$23,"N/A")</f>
        <v>S</v>
      </c>
    </row>
    <row r="923" spans="1:47" ht="12" customHeight="1" x14ac:dyDescent="0.3">
      <c r="A923" s="87" t="s">
        <v>47</v>
      </c>
      <c r="B923" s="88">
        <v>46104</v>
      </c>
      <c r="C923" s="89" t="s">
        <v>48</v>
      </c>
      <c r="D923" s="89" t="s">
        <v>49</v>
      </c>
      <c r="E923" s="189">
        <v>89058389</v>
      </c>
      <c r="F923" s="197" t="s">
        <v>2692</v>
      </c>
      <c r="G923" s="90">
        <v>69596662520</v>
      </c>
      <c r="H923" s="91">
        <v>26931</v>
      </c>
      <c r="I923" s="89"/>
      <c r="J923" s="89" t="s">
        <v>84</v>
      </c>
      <c r="K923" s="89" t="s">
        <v>52</v>
      </c>
      <c r="L923" s="89" t="s">
        <v>1730</v>
      </c>
      <c r="M923" s="89" t="s">
        <v>2693</v>
      </c>
      <c r="N923" s="89" t="s">
        <v>150</v>
      </c>
      <c r="O923" s="92" t="s">
        <v>2694</v>
      </c>
      <c r="P923" s="93" t="s">
        <v>57</v>
      </c>
      <c r="Q923" s="110" t="s">
        <v>58</v>
      </c>
      <c r="R923" s="95">
        <v>46164</v>
      </c>
      <c r="S923" s="95"/>
      <c r="T923" s="95" t="s">
        <v>59</v>
      </c>
      <c r="U923" s="95" t="s">
        <v>60</v>
      </c>
      <c r="V923" s="91">
        <v>46156</v>
      </c>
      <c r="W923" s="91">
        <v>46164</v>
      </c>
      <c r="X923" s="91" t="s">
        <v>432</v>
      </c>
      <c r="Y923" s="96" t="s">
        <v>269</v>
      </c>
      <c r="Z923" s="89" t="s">
        <v>62</v>
      </c>
      <c r="AA923" s="95"/>
      <c r="AB923" s="95" t="s">
        <v>63</v>
      </c>
      <c r="AC923" s="95" t="s">
        <v>63</v>
      </c>
      <c r="AD923" s="95" t="s">
        <v>63</v>
      </c>
      <c r="AE923" s="95" t="s">
        <v>63</v>
      </c>
      <c r="AF923" s="95" t="s">
        <v>63</v>
      </c>
      <c r="AG923" s="194" t="s">
        <v>2695</v>
      </c>
      <c r="AH923" s="95" t="s">
        <v>63</v>
      </c>
      <c r="AI923" s="97"/>
      <c r="AJ923" s="97" t="s">
        <v>65</v>
      </c>
      <c r="AK923" s="97" t="s">
        <v>66</v>
      </c>
      <c r="AL923" s="45" t="s">
        <v>67</v>
      </c>
      <c r="AM923" s="160" t="str">
        <f>MONTH(B923)&amp;"/"&amp;YEAR(B923)</f>
        <v>3/2026</v>
      </c>
      <c r="AN923" s="45">
        <f>WEEKNUM(B923)-WEEKNUM(EOMONTH(B923,-1)+1)+1</f>
        <v>4</v>
      </c>
      <c r="AO923" s="45" t="str">
        <f>MONTH(R923)&amp;"/"&amp;YEAR(R923)</f>
        <v>5/2026</v>
      </c>
      <c r="AP923" s="45">
        <f>WEEKNUM(R923)-WEEKNUM(EOMONTH(R923,-1)+1)+1</f>
        <v>4</v>
      </c>
      <c r="AQ923" s="45">
        <f>IF(AU923="S",IF(Q923="1. Aceitou o programa",R923-B923,0),0)</f>
        <v>60</v>
      </c>
      <c r="AR923" s="45">
        <f>IF(AU923="S",IF(AND(S923&lt;&gt;"",R923&lt;&gt;""),S923-R923,0),0)</f>
        <v>0</v>
      </c>
      <c r="AS923" s="45">
        <f>IF(AU923="S",IF(Q923="1. Aceitou o programa",IF(OR(X923="Não se Aplica",X923=""),IF(OR(W923="Não se Aplica",W923=""),0,W923-V923),AVERAGE(X923-W923,W923-V923)),0),0)</f>
        <v>8</v>
      </c>
      <c r="AT923" s="45">
        <f>IF(AU923="S",IF(AND(Q923="1. Aceitou o programa",AB923="Realizada"),IFERROR(IF(AA923="",0,AA923-R923),0),0),0)</f>
        <v>0</v>
      </c>
      <c r="AU923" s="45" t="str">
        <f>_xlfn.XLOOKUP(U923,'Lista Suspensa'!$AA$20:$AA$23,'Lista Suspensa'!$AB$20:$AB$23,"N/A")</f>
        <v>S</v>
      </c>
    </row>
    <row r="924" spans="1:47" ht="12" customHeight="1" x14ac:dyDescent="0.3">
      <c r="A924" s="87" t="s">
        <v>47</v>
      </c>
      <c r="B924" s="88">
        <v>46104</v>
      </c>
      <c r="C924" s="89" t="s">
        <v>48</v>
      </c>
      <c r="D924" s="89" t="s">
        <v>49</v>
      </c>
      <c r="E924" s="189">
        <v>89946374</v>
      </c>
      <c r="F924" s="197" t="s">
        <v>2696</v>
      </c>
      <c r="G924" s="90">
        <v>17786633898</v>
      </c>
      <c r="H924" s="91">
        <v>27743</v>
      </c>
      <c r="I924" s="89"/>
      <c r="J924" s="89" t="s">
        <v>84</v>
      </c>
      <c r="K924" s="89" t="s">
        <v>52</v>
      </c>
      <c r="L924" s="89" t="s">
        <v>85</v>
      </c>
      <c r="M924" s="89" t="s">
        <v>132</v>
      </c>
      <c r="N924" s="89" t="s">
        <v>150</v>
      </c>
      <c r="O924" s="92" t="s">
        <v>2697</v>
      </c>
      <c r="P924" s="93" t="s">
        <v>57</v>
      </c>
      <c r="Q924" s="110" t="s">
        <v>58</v>
      </c>
      <c r="R924" s="95">
        <v>46164</v>
      </c>
      <c r="S924" s="95"/>
      <c r="T924" s="95" t="s">
        <v>59</v>
      </c>
      <c r="U924" s="95" t="s">
        <v>60</v>
      </c>
      <c r="V924" s="91">
        <v>46156</v>
      </c>
      <c r="W924" s="91">
        <v>46164</v>
      </c>
      <c r="X924" s="91" t="s">
        <v>432</v>
      </c>
      <c r="Y924" s="96" t="s">
        <v>269</v>
      </c>
      <c r="Z924" s="89" t="s">
        <v>62</v>
      </c>
      <c r="AA924" s="95"/>
      <c r="AB924" s="95" t="s">
        <v>63</v>
      </c>
      <c r="AC924" s="95" t="s">
        <v>63</v>
      </c>
      <c r="AD924" s="95" t="s">
        <v>63</v>
      </c>
      <c r="AE924" s="95" t="s">
        <v>63</v>
      </c>
      <c r="AF924" s="95" t="s">
        <v>63</v>
      </c>
      <c r="AG924" s="194" t="s">
        <v>2698</v>
      </c>
      <c r="AH924" s="95" t="s">
        <v>63</v>
      </c>
      <c r="AI924" s="97"/>
      <c r="AJ924" s="97" t="s">
        <v>65</v>
      </c>
      <c r="AK924" s="97" t="s">
        <v>66</v>
      </c>
      <c r="AL924" s="45" t="s">
        <v>67</v>
      </c>
      <c r="AM924" s="160" t="str">
        <f>MONTH(B924)&amp;"/"&amp;YEAR(B924)</f>
        <v>3/2026</v>
      </c>
      <c r="AN924" s="45">
        <f>WEEKNUM(B924)-WEEKNUM(EOMONTH(B924,-1)+1)+1</f>
        <v>4</v>
      </c>
      <c r="AO924" s="45" t="str">
        <f>MONTH(R924)&amp;"/"&amp;YEAR(R924)</f>
        <v>5/2026</v>
      </c>
      <c r="AP924" s="45">
        <f>WEEKNUM(R924)-WEEKNUM(EOMONTH(R924,-1)+1)+1</f>
        <v>4</v>
      </c>
      <c r="AQ924" s="45">
        <f>IF(AU924="S",IF(Q924="1. Aceitou o programa",R924-B924,0),0)</f>
        <v>60</v>
      </c>
      <c r="AR924" s="45">
        <f>IF(AU924="S",IF(AND(S924&lt;&gt;"",R924&lt;&gt;""),S924-R924,0),0)</f>
        <v>0</v>
      </c>
      <c r="AS924" s="45">
        <f>IF(AU924="S",IF(Q924="1. Aceitou o programa",IF(OR(X924="Não se Aplica",X924=""),IF(OR(W924="Não se Aplica",W924=""),0,W924-V924),AVERAGE(X924-W924,W924-V924)),0),0)</f>
        <v>8</v>
      </c>
      <c r="AT924" s="45">
        <f>IF(AU924="S",IF(AND(Q924="1. Aceitou o programa",AB924="Realizada"),IFERROR(IF(AA924="",0,AA924-R924),0),0),0)</f>
        <v>0</v>
      </c>
      <c r="AU924" s="45" t="str">
        <f>_xlfn.XLOOKUP(U924,'Lista Suspensa'!$AA$20:$AA$23,'Lista Suspensa'!$AB$20:$AB$23,"N/A")</f>
        <v>S</v>
      </c>
    </row>
    <row r="925" spans="1:47" ht="12" customHeight="1" x14ac:dyDescent="0.3">
      <c r="A925" s="87" t="s">
        <v>47</v>
      </c>
      <c r="B925" s="88">
        <v>46104</v>
      </c>
      <c r="C925" s="89" t="s">
        <v>48</v>
      </c>
      <c r="D925" s="89" t="s">
        <v>49</v>
      </c>
      <c r="E925" s="189">
        <v>92890608</v>
      </c>
      <c r="F925" s="197" t="s">
        <v>2699</v>
      </c>
      <c r="G925" s="90">
        <v>7120798740</v>
      </c>
      <c r="H925" s="91">
        <v>27820</v>
      </c>
      <c r="I925" s="89"/>
      <c r="J925" s="89" t="s">
        <v>84</v>
      </c>
      <c r="K925" s="89" t="s">
        <v>76</v>
      </c>
      <c r="L925" s="89" t="s">
        <v>95</v>
      </c>
      <c r="M925" s="89" t="s">
        <v>1198</v>
      </c>
      <c r="N925" s="89" t="s">
        <v>344</v>
      </c>
      <c r="O925" s="92" t="s">
        <v>2700</v>
      </c>
      <c r="P925" s="93" t="s">
        <v>57</v>
      </c>
      <c r="Q925" s="110" t="s">
        <v>58</v>
      </c>
      <c r="R925" s="94">
        <v>46164</v>
      </c>
      <c r="S925" s="95"/>
      <c r="T925" s="95" t="s">
        <v>59</v>
      </c>
      <c r="U925" s="95" t="s">
        <v>60</v>
      </c>
      <c r="V925" s="91">
        <v>46156</v>
      </c>
      <c r="W925" s="91">
        <v>46164</v>
      </c>
      <c r="X925" s="91" t="s">
        <v>432</v>
      </c>
      <c r="Y925" s="96" t="s">
        <v>269</v>
      </c>
      <c r="Z925" s="89" t="s">
        <v>62</v>
      </c>
      <c r="AA925" s="95"/>
      <c r="AB925" s="95" t="s">
        <v>63</v>
      </c>
      <c r="AC925" s="95" t="s">
        <v>63</v>
      </c>
      <c r="AD925" s="95" t="s">
        <v>63</v>
      </c>
      <c r="AE925" s="95" t="s">
        <v>63</v>
      </c>
      <c r="AF925" s="95" t="s">
        <v>63</v>
      </c>
      <c r="AG925" s="194" t="s">
        <v>420</v>
      </c>
      <c r="AH925" s="95" t="s">
        <v>63</v>
      </c>
      <c r="AI925" s="97"/>
      <c r="AJ925" s="97" t="s">
        <v>65</v>
      </c>
      <c r="AK925" s="97" t="s">
        <v>66</v>
      </c>
      <c r="AL925" s="45" t="s">
        <v>67</v>
      </c>
      <c r="AM925" s="160" t="str">
        <f>MONTH(B925)&amp;"/"&amp;YEAR(B925)</f>
        <v>3/2026</v>
      </c>
      <c r="AN925" s="45">
        <f>WEEKNUM(B925)-WEEKNUM(EOMONTH(B925,-1)+1)+1</f>
        <v>4</v>
      </c>
      <c r="AO925" s="45" t="str">
        <f>MONTH(R925)&amp;"/"&amp;YEAR(R925)</f>
        <v>5/2026</v>
      </c>
      <c r="AP925" s="45">
        <f>WEEKNUM(R925)-WEEKNUM(EOMONTH(R925,-1)+1)+1</f>
        <v>4</v>
      </c>
      <c r="AQ925" s="45">
        <f>IF(AU925="S",IF(Q925="1. Aceitou o programa",R925-B925,0),0)</f>
        <v>60</v>
      </c>
      <c r="AR925" s="45">
        <f>IF(AU925="S",IF(AND(S925&lt;&gt;"",R925&lt;&gt;""),S925-R925,0),0)</f>
        <v>0</v>
      </c>
      <c r="AS925" s="45">
        <f>IF(AU925="S",IF(Q925="1. Aceitou o programa",IF(OR(X925="Não se Aplica",X925=""),IF(OR(W925="Não se Aplica",W925=""),0,W925-V925),AVERAGE(X925-W925,W925-V925)),0),0)</f>
        <v>8</v>
      </c>
      <c r="AT925" s="45">
        <f>IF(AU925="S",IF(AND(Q925="1. Aceitou o programa",AB925="Realizada"),IFERROR(IF(AA925="",0,AA925-R925),0),0),0)</f>
        <v>0</v>
      </c>
      <c r="AU925" s="45" t="str">
        <f>_xlfn.XLOOKUP(U925,'Lista Suspensa'!$AA$20:$AA$23,'Lista Suspensa'!$AB$20:$AB$23,"N/A")</f>
        <v>S</v>
      </c>
    </row>
    <row r="926" spans="1:47" ht="12" customHeight="1" x14ac:dyDescent="0.3">
      <c r="A926" s="87" t="s">
        <v>47</v>
      </c>
      <c r="B926" s="88">
        <v>46104</v>
      </c>
      <c r="C926" s="89" t="s">
        <v>48</v>
      </c>
      <c r="D926" s="89" t="s">
        <v>49</v>
      </c>
      <c r="E926" s="189">
        <v>93414558</v>
      </c>
      <c r="F926" s="197" t="s">
        <v>2701</v>
      </c>
      <c r="G926" s="90">
        <v>2217512544</v>
      </c>
      <c r="H926" s="91">
        <v>30477</v>
      </c>
      <c r="I926" s="89"/>
      <c r="J926" s="89" t="s">
        <v>51</v>
      </c>
      <c r="K926" s="89" t="s">
        <v>52</v>
      </c>
      <c r="L926" s="89" t="s">
        <v>85</v>
      </c>
      <c r="M926" s="89" t="s">
        <v>1539</v>
      </c>
      <c r="N926" s="89" t="s">
        <v>150</v>
      </c>
      <c r="O926" s="92" t="s">
        <v>2702</v>
      </c>
      <c r="P926" s="93" t="s">
        <v>57</v>
      </c>
      <c r="Q926" s="110" t="s">
        <v>58</v>
      </c>
      <c r="R926" s="94">
        <v>46164</v>
      </c>
      <c r="S926" s="95"/>
      <c r="T926" s="95" t="s">
        <v>59</v>
      </c>
      <c r="U926" s="95" t="s">
        <v>60</v>
      </c>
      <c r="V926" s="91">
        <v>46157</v>
      </c>
      <c r="W926" s="91">
        <v>46164</v>
      </c>
      <c r="X926" s="91" t="s">
        <v>432</v>
      </c>
      <c r="Y926" s="96" t="s">
        <v>269</v>
      </c>
      <c r="Z926" s="89" t="s">
        <v>62</v>
      </c>
      <c r="AA926" s="95"/>
      <c r="AB926" s="95" t="s">
        <v>63</v>
      </c>
      <c r="AC926" s="95" t="s">
        <v>63</v>
      </c>
      <c r="AD926" s="95" t="s">
        <v>63</v>
      </c>
      <c r="AE926" s="95" t="s">
        <v>63</v>
      </c>
      <c r="AF926" s="95" t="s">
        <v>63</v>
      </c>
      <c r="AG926" s="194" t="s">
        <v>365</v>
      </c>
      <c r="AH926" s="95" t="s">
        <v>63</v>
      </c>
      <c r="AI926" s="97"/>
      <c r="AJ926" s="97" t="s">
        <v>65</v>
      </c>
      <c r="AK926" s="97" t="s">
        <v>66</v>
      </c>
      <c r="AL926" s="45" t="s">
        <v>67</v>
      </c>
      <c r="AM926" s="160" t="str">
        <f>MONTH(B926)&amp;"/"&amp;YEAR(B926)</f>
        <v>3/2026</v>
      </c>
      <c r="AN926" s="45">
        <f>WEEKNUM(B926)-WEEKNUM(EOMONTH(B926,-1)+1)+1</f>
        <v>4</v>
      </c>
      <c r="AO926" s="45" t="str">
        <f>MONTH(R926)&amp;"/"&amp;YEAR(R926)</f>
        <v>5/2026</v>
      </c>
      <c r="AP926" s="45">
        <f>WEEKNUM(R926)-WEEKNUM(EOMONTH(R926,-1)+1)+1</f>
        <v>4</v>
      </c>
      <c r="AQ926" s="45">
        <f>IF(AU926="S",IF(Q926="1. Aceitou o programa",R926-B926,0),0)</f>
        <v>60</v>
      </c>
      <c r="AR926" s="45">
        <f>IF(AU926="S",IF(AND(S926&lt;&gt;"",R926&lt;&gt;""),S926-R926,0),0)</f>
        <v>0</v>
      </c>
      <c r="AS926" s="45">
        <f>IF(AU926="S",IF(Q926="1. Aceitou o programa",IF(OR(X926="Não se Aplica",X926=""),IF(OR(W926="Não se Aplica",W926=""),0,W926-V926),AVERAGE(X926-W926,W926-V926)),0),0)</f>
        <v>7</v>
      </c>
      <c r="AT926" s="45">
        <f>IF(AU926="S",IF(AND(Q926="1. Aceitou o programa",AB926="Realizada"),IFERROR(IF(AA926="",0,AA926-R926),0),0),0)</f>
        <v>0</v>
      </c>
      <c r="AU926" s="45" t="str">
        <f>_xlfn.XLOOKUP(U926,'Lista Suspensa'!$AA$20:$AA$23,'Lista Suspensa'!$AB$20:$AB$23,"N/A")</f>
        <v>S</v>
      </c>
    </row>
    <row r="927" spans="1:47" ht="12" customHeight="1" x14ac:dyDescent="0.3">
      <c r="A927" s="87" t="s">
        <v>47</v>
      </c>
      <c r="B927" s="88">
        <v>46104</v>
      </c>
      <c r="C927" s="89" t="s">
        <v>48</v>
      </c>
      <c r="D927" s="89" t="s">
        <v>49</v>
      </c>
      <c r="E927" s="189">
        <v>93524041</v>
      </c>
      <c r="F927" s="197" t="s">
        <v>2703</v>
      </c>
      <c r="G927" s="90">
        <v>16940457739</v>
      </c>
      <c r="H927" s="91">
        <v>40938</v>
      </c>
      <c r="I927" s="89"/>
      <c r="J927" s="89" t="s">
        <v>51</v>
      </c>
      <c r="K927" s="89" t="s">
        <v>76</v>
      </c>
      <c r="L927" s="89" t="s">
        <v>101</v>
      </c>
      <c r="M927" s="89" t="s">
        <v>960</v>
      </c>
      <c r="N927" s="89" t="s">
        <v>291</v>
      </c>
      <c r="O927" s="92" t="s">
        <v>2704</v>
      </c>
      <c r="P927" s="93" t="s">
        <v>57</v>
      </c>
      <c r="Q927" s="110" t="s">
        <v>58</v>
      </c>
      <c r="R927" s="95">
        <v>46164</v>
      </c>
      <c r="S927" s="95"/>
      <c r="T927" s="95" t="s">
        <v>59</v>
      </c>
      <c r="U927" s="95" t="s">
        <v>60</v>
      </c>
      <c r="V927" s="91">
        <v>46157</v>
      </c>
      <c r="W927" s="91">
        <v>46164</v>
      </c>
      <c r="X927" s="91" t="s">
        <v>432</v>
      </c>
      <c r="Y927" s="96" t="s">
        <v>269</v>
      </c>
      <c r="Z927" s="89" t="s">
        <v>62</v>
      </c>
      <c r="AA927" s="95"/>
      <c r="AB927" s="95" t="s">
        <v>63</v>
      </c>
      <c r="AC927" s="95" t="s">
        <v>63</v>
      </c>
      <c r="AD927" s="95" t="s">
        <v>63</v>
      </c>
      <c r="AE927" s="95" t="s">
        <v>63</v>
      </c>
      <c r="AF927" s="95" t="s">
        <v>63</v>
      </c>
      <c r="AG927" s="194" t="s">
        <v>515</v>
      </c>
      <c r="AH927" s="95" t="s">
        <v>63</v>
      </c>
      <c r="AI927" s="97"/>
      <c r="AJ927" s="97" t="s">
        <v>65</v>
      </c>
      <c r="AK927" s="97" t="s">
        <v>66</v>
      </c>
      <c r="AL927" s="45" t="s">
        <v>67</v>
      </c>
      <c r="AM927" s="160" t="str">
        <f>MONTH(B927)&amp;"/"&amp;YEAR(B927)</f>
        <v>3/2026</v>
      </c>
      <c r="AN927" s="45">
        <f>WEEKNUM(B927)-WEEKNUM(EOMONTH(B927,-1)+1)+1</f>
        <v>4</v>
      </c>
      <c r="AO927" s="45" t="str">
        <f>MONTH(R927)&amp;"/"&amp;YEAR(R927)</f>
        <v>5/2026</v>
      </c>
      <c r="AP927" s="45">
        <f>WEEKNUM(R927)-WEEKNUM(EOMONTH(R927,-1)+1)+1</f>
        <v>4</v>
      </c>
      <c r="AQ927" s="45">
        <f>IF(AU927="S",IF(Q927="1. Aceitou o programa",R927-B927,0),0)</f>
        <v>60</v>
      </c>
      <c r="AR927" s="45">
        <f>IF(AU927="S",IF(AND(S927&lt;&gt;"",R927&lt;&gt;""),S927-R927,0),0)</f>
        <v>0</v>
      </c>
      <c r="AS927" s="45">
        <f>IF(AU927="S",IF(Q927="1. Aceitou o programa",IF(OR(X927="Não se Aplica",X927=""),IF(OR(W927="Não se Aplica",W927=""),0,W927-V927),AVERAGE(X927-W927,W927-V927)),0),0)</f>
        <v>7</v>
      </c>
      <c r="AT927" s="45">
        <f>IF(AU927="S",IF(AND(Q927="1. Aceitou o programa",AB927="Realizada"),IFERROR(IF(AA927="",0,AA927-R927),0),0),0)</f>
        <v>0</v>
      </c>
      <c r="AU927" s="45" t="str">
        <f>_xlfn.XLOOKUP(U927,'Lista Suspensa'!$AA$20:$AA$23,'Lista Suspensa'!$AB$20:$AB$23,"N/A")</f>
        <v>S</v>
      </c>
    </row>
    <row r="928" spans="1:47" ht="12" customHeight="1" x14ac:dyDescent="0.3">
      <c r="A928" s="87" t="s">
        <v>47</v>
      </c>
      <c r="B928" s="88">
        <v>46104</v>
      </c>
      <c r="C928" s="89" t="s">
        <v>48</v>
      </c>
      <c r="D928" s="89" t="s">
        <v>49</v>
      </c>
      <c r="E928" s="189">
        <v>93872257</v>
      </c>
      <c r="F928" s="197" t="s">
        <v>2705</v>
      </c>
      <c r="G928" s="90">
        <v>454718780</v>
      </c>
      <c r="H928" s="91">
        <v>25320</v>
      </c>
      <c r="I928" s="89"/>
      <c r="J928" s="89" t="s">
        <v>51</v>
      </c>
      <c r="K928" s="89" t="s">
        <v>76</v>
      </c>
      <c r="L928" s="89" t="s">
        <v>740</v>
      </c>
      <c r="M928" s="89" t="s">
        <v>2706</v>
      </c>
      <c r="N928" s="89" t="s">
        <v>197</v>
      </c>
      <c r="O928" s="92" t="s">
        <v>2707</v>
      </c>
      <c r="P928" s="93" t="s">
        <v>57</v>
      </c>
      <c r="Q928" s="110" t="s">
        <v>58</v>
      </c>
      <c r="R928" s="95">
        <v>46164</v>
      </c>
      <c r="S928" s="95"/>
      <c r="T928" s="95" t="s">
        <v>59</v>
      </c>
      <c r="U928" s="95" t="s">
        <v>60</v>
      </c>
      <c r="V928" s="91">
        <v>46157</v>
      </c>
      <c r="W928" s="91">
        <v>46164</v>
      </c>
      <c r="X928" s="91" t="s">
        <v>432</v>
      </c>
      <c r="Y928" s="96" t="s">
        <v>269</v>
      </c>
      <c r="Z928" s="89" t="s">
        <v>62</v>
      </c>
      <c r="AA928" s="95"/>
      <c r="AB928" s="95" t="s">
        <v>63</v>
      </c>
      <c r="AC928" s="95" t="s">
        <v>63</v>
      </c>
      <c r="AD928" s="95" t="s">
        <v>63</v>
      </c>
      <c r="AE928" s="95" t="s">
        <v>63</v>
      </c>
      <c r="AF928" s="95" t="s">
        <v>63</v>
      </c>
      <c r="AG928" s="194" t="s">
        <v>2708</v>
      </c>
      <c r="AH928" s="95" t="s">
        <v>63</v>
      </c>
      <c r="AI928" s="97"/>
      <c r="AJ928" s="97" t="s">
        <v>65</v>
      </c>
      <c r="AK928" s="97" t="s">
        <v>66</v>
      </c>
      <c r="AL928" s="45" t="s">
        <v>67</v>
      </c>
      <c r="AM928" s="160" t="str">
        <f>MONTH(B928)&amp;"/"&amp;YEAR(B928)</f>
        <v>3/2026</v>
      </c>
      <c r="AN928" s="45">
        <f>WEEKNUM(B928)-WEEKNUM(EOMONTH(B928,-1)+1)+1</f>
        <v>4</v>
      </c>
      <c r="AO928" s="45" t="str">
        <f>MONTH(R928)&amp;"/"&amp;YEAR(R928)</f>
        <v>5/2026</v>
      </c>
      <c r="AP928" s="45">
        <f>WEEKNUM(R928)-WEEKNUM(EOMONTH(R928,-1)+1)+1</f>
        <v>4</v>
      </c>
      <c r="AQ928" s="45">
        <f>IF(AU928="S",IF(Q928="1. Aceitou o programa",R928-B928,0),0)</f>
        <v>60</v>
      </c>
      <c r="AR928" s="45">
        <f>IF(AU928="S",IF(AND(S928&lt;&gt;"",R928&lt;&gt;""),S928-R928,0),0)</f>
        <v>0</v>
      </c>
      <c r="AS928" s="45">
        <f>IF(AU928="S",IF(Q928="1. Aceitou o programa",IF(OR(X928="Não se Aplica",X928=""),IF(OR(W928="Não se Aplica",W928=""),0,W928-V928),AVERAGE(X928-W928,W928-V928)),0),0)</f>
        <v>7</v>
      </c>
      <c r="AT928" s="45">
        <f>IF(AU928="S",IF(AND(Q928="1. Aceitou o programa",AB928="Realizada"),IFERROR(IF(AA928="",0,AA928-R928),0),0),0)</f>
        <v>0</v>
      </c>
      <c r="AU928" s="45" t="str">
        <f>_xlfn.XLOOKUP(U928,'Lista Suspensa'!$AA$20:$AA$23,'Lista Suspensa'!$AB$20:$AB$23,"N/A")</f>
        <v>S</v>
      </c>
    </row>
    <row r="929" spans="1:47" ht="12" customHeight="1" x14ac:dyDescent="0.3">
      <c r="A929" s="87" t="s">
        <v>47</v>
      </c>
      <c r="B929" s="88">
        <v>46104</v>
      </c>
      <c r="C929" s="89" t="s">
        <v>48</v>
      </c>
      <c r="D929" s="89" t="s">
        <v>49</v>
      </c>
      <c r="E929" s="189">
        <v>94017455</v>
      </c>
      <c r="F929" s="197" t="s">
        <v>2709</v>
      </c>
      <c r="G929" s="90">
        <v>8201690729</v>
      </c>
      <c r="H929" s="91">
        <v>29129</v>
      </c>
      <c r="I929" s="89"/>
      <c r="J929" s="89" t="s">
        <v>51</v>
      </c>
      <c r="K929" s="89" t="s">
        <v>76</v>
      </c>
      <c r="L929" s="89" t="s">
        <v>101</v>
      </c>
      <c r="M929" s="89" t="s">
        <v>2710</v>
      </c>
      <c r="N929" s="89" t="s">
        <v>344</v>
      </c>
      <c r="O929" s="92" t="s">
        <v>2711</v>
      </c>
      <c r="P929" s="93" t="s">
        <v>57</v>
      </c>
      <c r="Q929" s="110" t="s">
        <v>58</v>
      </c>
      <c r="R929" s="95">
        <v>46164</v>
      </c>
      <c r="S929" s="95"/>
      <c r="T929" s="95" t="s">
        <v>59</v>
      </c>
      <c r="U929" s="95" t="s">
        <v>60</v>
      </c>
      <c r="V929" s="91">
        <v>46157</v>
      </c>
      <c r="W929" s="91">
        <v>46164</v>
      </c>
      <c r="X929" s="91" t="s">
        <v>432</v>
      </c>
      <c r="Y929" s="96" t="s">
        <v>269</v>
      </c>
      <c r="Z929" s="89" t="s">
        <v>62</v>
      </c>
      <c r="AA929" s="95"/>
      <c r="AB929" s="95" t="s">
        <v>63</v>
      </c>
      <c r="AC929" s="95" t="s">
        <v>63</v>
      </c>
      <c r="AD929" s="95" t="s">
        <v>63</v>
      </c>
      <c r="AE929" s="95" t="s">
        <v>63</v>
      </c>
      <c r="AF929" s="95" t="s">
        <v>63</v>
      </c>
      <c r="AG929" s="194" t="s">
        <v>515</v>
      </c>
      <c r="AH929" s="95" t="s">
        <v>63</v>
      </c>
      <c r="AI929" s="97"/>
      <c r="AJ929" s="97" t="s">
        <v>65</v>
      </c>
      <c r="AK929" s="97" t="s">
        <v>66</v>
      </c>
      <c r="AL929" s="45" t="s">
        <v>67</v>
      </c>
      <c r="AM929" s="160" t="str">
        <f>MONTH(B929)&amp;"/"&amp;YEAR(B929)</f>
        <v>3/2026</v>
      </c>
      <c r="AN929" s="45">
        <f>WEEKNUM(B929)-WEEKNUM(EOMONTH(B929,-1)+1)+1</f>
        <v>4</v>
      </c>
      <c r="AO929" s="45" t="str">
        <f>MONTH(R929)&amp;"/"&amp;YEAR(R929)</f>
        <v>5/2026</v>
      </c>
      <c r="AP929" s="45">
        <f>WEEKNUM(R929)-WEEKNUM(EOMONTH(R929,-1)+1)+1</f>
        <v>4</v>
      </c>
      <c r="AQ929" s="45">
        <f>IF(AU929="S",IF(Q929="1. Aceitou o programa",R929-B929,0),0)</f>
        <v>60</v>
      </c>
      <c r="AR929" s="45">
        <f>IF(AU929="S",IF(AND(S929&lt;&gt;"",R929&lt;&gt;""),S929-R929,0),0)</f>
        <v>0</v>
      </c>
      <c r="AS929" s="45">
        <f>IF(AU929="S",IF(Q929="1. Aceitou o programa",IF(OR(X929="Não se Aplica",X929=""),IF(OR(W929="Não se Aplica",W929=""),0,W929-V929),AVERAGE(X929-W929,W929-V929)),0),0)</f>
        <v>7</v>
      </c>
      <c r="AT929" s="45">
        <f>IF(AU929="S",IF(AND(Q929="1. Aceitou o programa",AB929="Realizada"),IFERROR(IF(AA929="",0,AA929-R929),0),0),0)</f>
        <v>0</v>
      </c>
      <c r="AU929" s="45" t="str">
        <f>_xlfn.XLOOKUP(U929,'Lista Suspensa'!$AA$20:$AA$23,'Lista Suspensa'!$AB$20:$AB$23,"N/A")</f>
        <v>S</v>
      </c>
    </row>
    <row r="930" spans="1:47" ht="12" customHeight="1" x14ac:dyDescent="0.3">
      <c r="A930" s="87" t="s">
        <v>47</v>
      </c>
      <c r="B930" s="88">
        <v>46104</v>
      </c>
      <c r="C930" s="89" t="s">
        <v>48</v>
      </c>
      <c r="D930" s="89" t="s">
        <v>49</v>
      </c>
      <c r="E930" s="189">
        <v>95704729</v>
      </c>
      <c r="F930" s="197" t="s">
        <v>2712</v>
      </c>
      <c r="G930" s="90">
        <v>17468189803</v>
      </c>
      <c r="H930" s="91">
        <v>28199</v>
      </c>
      <c r="I930" s="89"/>
      <c r="J930" s="89" t="s">
        <v>51</v>
      </c>
      <c r="K930" s="89" t="s">
        <v>52</v>
      </c>
      <c r="L930" s="89" t="s">
        <v>53</v>
      </c>
      <c r="M930" s="89" t="s">
        <v>2713</v>
      </c>
      <c r="N930" s="89" t="s">
        <v>150</v>
      </c>
      <c r="O930" s="92" t="s">
        <v>2714</v>
      </c>
      <c r="P930" s="93" t="s">
        <v>57</v>
      </c>
      <c r="Q930" s="110" t="s">
        <v>58</v>
      </c>
      <c r="R930" s="95">
        <v>46164</v>
      </c>
      <c r="S930" s="95"/>
      <c r="T930" s="95" t="s">
        <v>59</v>
      </c>
      <c r="U930" s="95" t="s">
        <v>60</v>
      </c>
      <c r="V930" s="91">
        <v>46157</v>
      </c>
      <c r="W930" s="91">
        <v>46164</v>
      </c>
      <c r="X930" s="91" t="s">
        <v>432</v>
      </c>
      <c r="Y930" s="96" t="s">
        <v>269</v>
      </c>
      <c r="Z930" s="89" t="s">
        <v>62</v>
      </c>
      <c r="AA930" s="95"/>
      <c r="AB930" s="95" t="s">
        <v>63</v>
      </c>
      <c r="AC930" s="95" t="s">
        <v>63</v>
      </c>
      <c r="AD930" s="95" t="s">
        <v>63</v>
      </c>
      <c r="AE930" s="95" t="s">
        <v>63</v>
      </c>
      <c r="AF930" s="95" t="s">
        <v>63</v>
      </c>
      <c r="AG930" s="194" t="s">
        <v>315</v>
      </c>
      <c r="AH930" s="95" t="s">
        <v>63</v>
      </c>
      <c r="AI930" s="97"/>
      <c r="AJ930" s="97" t="s">
        <v>65</v>
      </c>
      <c r="AK930" s="97" t="s">
        <v>66</v>
      </c>
      <c r="AL930" s="45" t="s">
        <v>67</v>
      </c>
      <c r="AM930" s="160" t="str">
        <f>MONTH(B930)&amp;"/"&amp;YEAR(B930)</f>
        <v>3/2026</v>
      </c>
      <c r="AN930" s="45">
        <f>WEEKNUM(B930)-WEEKNUM(EOMONTH(B930,-1)+1)+1</f>
        <v>4</v>
      </c>
      <c r="AO930" s="45" t="str">
        <f>MONTH(R930)&amp;"/"&amp;YEAR(R930)</f>
        <v>5/2026</v>
      </c>
      <c r="AP930" s="45">
        <f>WEEKNUM(R930)-WEEKNUM(EOMONTH(R930,-1)+1)+1</f>
        <v>4</v>
      </c>
      <c r="AQ930" s="45">
        <f>IF(AU930="S",IF(Q930="1. Aceitou o programa",R930-B930,0),0)</f>
        <v>60</v>
      </c>
      <c r="AR930" s="45">
        <f>IF(AU930="S",IF(AND(S930&lt;&gt;"",R930&lt;&gt;""),S930-R930,0),0)</f>
        <v>0</v>
      </c>
      <c r="AS930" s="45">
        <f>IF(AU930="S",IF(Q930="1. Aceitou o programa",IF(OR(X930="Não se Aplica",X930=""),IF(OR(W930="Não se Aplica",W930=""),0,W930-V930),AVERAGE(X930-W930,W930-V930)),0),0)</f>
        <v>7</v>
      </c>
      <c r="AT930" s="45">
        <f>IF(AU930="S",IF(AND(Q930="1. Aceitou o programa",AB930="Realizada"),IFERROR(IF(AA930="",0,AA930-R930),0),0),0)</f>
        <v>0</v>
      </c>
      <c r="AU930" s="45" t="str">
        <f>_xlfn.XLOOKUP(U930,'Lista Suspensa'!$AA$20:$AA$23,'Lista Suspensa'!$AB$20:$AB$23,"N/A")</f>
        <v>S</v>
      </c>
    </row>
    <row r="931" spans="1:47" ht="12" customHeight="1" x14ac:dyDescent="0.3">
      <c r="A931" s="87" t="s">
        <v>47</v>
      </c>
      <c r="B931" s="88">
        <v>46104</v>
      </c>
      <c r="C931" s="89" t="s">
        <v>48</v>
      </c>
      <c r="D931" s="89" t="s">
        <v>49</v>
      </c>
      <c r="E931" s="189">
        <v>94277292</v>
      </c>
      <c r="F931" s="197" t="s">
        <v>2715</v>
      </c>
      <c r="G931" s="90">
        <v>7402854833</v>
      </c>
      <c r="H931" s="91">
        <v>22205</v>
      </c>
      <c r="I931" s="89"/>
      <c r="J931" s="89" t="s">
        <v>51</v>
      </c>
      <c r="K931" s="89" t="s">
        <v>52</v>
      </c>
      <c r="L931" s="89" t="s">
        <v>85</v>
      </c>
      <c r="M931" s="89" t="s">
        <v>627</v>
      </c>
      <c r="N931" s="89" t="s">
        <v>150</v>
      </c>
      <c r="O931" s="92" t="s">
        <v>2716</v>
      </c>
      <c r="P931" s="93" t="s">
        <v>57</v>
      </c>
      <c r="Q931" s="110" t="s">
        <v>58</v>
      </c>
      <c r="R931" s="95">
        <v>46164</v>
      </c>
      <c r="S931" s="95"/>
      <c r="T931" s="95" t="s">
        <v>59</v>
      </c>
      <c r="U931" s="95" t="s">
        <v>60</v>
      </c>
      <c r="V931" s="91">
        <v>46157</v>
      </c>
      <c r="W931" s="91">
        <v>46164</v>
      </c>
      <c r="X931" s="91" t="s">
        <v>432</v>
      </c>
      <c r="Y931" s="96" t="s">
        <v>269</v>
      </c>
      <c r="Z931" s="89" t="s">
        <v>62</v>
      </c>
      <c r="AA931" s="95"/>
      <c r="AB931" s="95" t="s">
        <v>63</v>
      </c>
      <c r="AC931" s="95" t="s">
        <v>63</v>
      </c>
      <c r="AD931" s="95" t="s">
        <v>63</v>
      </c>
      <c r="AE931" s="95" t="s">
        <v>63</v>
      </c>
      <c r="AF931" s="95" t="s">
        <v>63</v>
      </c>
      <c r="AG931" s="194" t="s">
        <v>2717</v>
      </c>
      <c r="AH931" s="95" t="s">
        <v>63</v>
      </c>
      <c r="AI931" s="97"/>
      <c r="AJ931" s="97" t="s">
        <v>65</v>
      </c>
      <c r="AK931" s="97" t="s">
        <v>66</v>
      </c>
      <c r="AL931" s="45" t="s">
        <v>67</v>
      </c>
      <c r="AM931" s="160" t="str">
        <f>MONTH(B931)&amp;"/"&amp;YEAR(B931)</f>
        <v>3/2026</v>
      </c>
      <c r="AN931" s="45">
        <f>WEEKNUM(B931)-WEEKNUM(EOMONTH(B931,-1)+1)+1</f>
        <v>4</v>
      </c>
      <c r="AO931" s="45" t="str">
        <f>MONTH(R931)&amp;"/"&amp;YEAR(R931)</f>
        <v>5/2026</v>
      </c>
      <c r="AP931" s="45">
        <f>WEEKNUM(R931)-WEEKNUM(EOMONTH(R931,-1)+1)+1</f>
        <v>4</v>
      </c>
      <c r="AQ931" s="45">
        <f>IF(AU931="S",IF(Q931="1. Aceitou o programa",R931-B931,0),0)</f>
        <v>60</v>
      </c>
      <c r="AR931" s="45">
        <f>IF(AU931="S",IF(AND(S931&lt;&gt;"",R931&lt;&gt;""),S931-R931,0),0)</f>
        <v>0</v>
      </c>
      <c r="AS931" s="45">
        <f>IF(AU931="S",IF(Q931="1. Aceitou o programa",IF(OR(X931="Não se Aplica",X931=""),IF(OR(W931="Não se Aplica",W931=""),0,W931-V931),AVERAGE(X931-W931,W931-V931)),0),0)</f>
        <v>7</v>
      </c>
      <c r="AT931" s="45">
        <f>IF(AU931="S",IF(AND(Q931="1. Aceitou o programa",AB931="Realizada"),IFERROR(IF(AA931="",0,AA931-R931),0),0),0)</f>
        <v>0</v>
      </c>
      <c r="AU931" s="45" t="str">
        <f>_xlfn.XLOOKUP(U931,'Lista Suspensa'!$AA$20:$AA$23,'Lista Suspensa'!$AB$20:$AB$23,"N/A")</f>
        <v>S</v>
      </c>
    </row>
    <row r="932" spans="1:47" ht="12" customHeight="1" x14ac:dyDescent="0.3">
      <c r="A932" s="87" t="s">
        <v>47</v>
      </c>
      <c r="B932" s="88">
        <v>46104</v>
      </c>
      <c r="C932" s="89" t="s">
        <v>48</v>
      </c>
      <c r="D932" s="89" t="s">
        <v>49</v>
      </c>
      <c r="E932" s="189">
        <v>94447204</v>
      </c>
      <c r="F932" s="197" t="s">
        <v>2718</v>
      </c>
      <c r="G932" s="90">
        <v>15216286888</v>
      </c>
      <c r="H932" s="91">
        <v>27314</v>
      </c>
      <c r="I932" s="89"/>
      <c r="J932" s="89" t="s">
        <v>84</v>
      </c>
      <c r="K932" s="89" t="s">
        <v>52</v>
      </c>
      <c r="L932" s="89" t="s">
        <v>85</v>
      </c>
      <c r="M932" s="89" t="s">
        <v>2719</v>
      </c>
      <c r="N932" s="89" t="s">
        <v>137</v>
      </c>
      <c r="O932" s="92" t="s">
        <v>2720</v>
      </c>
      <c r="P932" s="93" t="s">
        <v>57</v>
      </c>
      <c r="Q932" s="110" t="s">
        <v>58</v>
      </c>
      <c r="R932" s="95">
        <v>46164</v>
      </c>
      <c r="S932" s="95"/>
      <c r="T932" s="95" t="s">
        <v>59</v>
      </c>
      <c r="U932" s="95" t="s">
        <v>60</v>
      </c>
      <c r="V932" s="91">
        <v>46157</v>
      </c>
      <c r="W932" s="91">
        <v>46164</v>
      </c>
      <c r="X932" s="91" t="s">
        <v>432</v>
      </c>
      <c r="Y932" s="96" t="s">
        <v>269</v>
      </c>
      <c r="Z932" s="89" t="s">
        <v>62</v>
      </c>
      <c r="AA932" s="95"/>
      <c r="AB932" s="95" t="s">
        <v>63</v>
      </c>
      <c r="AC932" s="95" t="s">
        <v>63</v>
      </c>
      <c r="AD932" s="95" t="s">
        <v>63</v>
      </c>
      <c r="AE932" s="95" t="s">
        <v>63</v>
      </c>
      <c r="AF932" s="95" t="s">
        <v>63</v>
      </c>
      <c r="AG932" s="194" t="s">
        <v>89</v>
      </c>
      <c r="AH932" s="95" t="s">
        <v>63</v>
      </c>
      <c r="AI932" s="97"/>
      <c r="AJ932" s="97" t="s">
        <v>65</v>
      </c>
      <c r="AK932" s="97" t="s">
        <v>66</v>
      </c>
      <c r="AL932" s="45" t="s">
        <v>67</v>
      </c>
      <c r="AM932" s="160" t="str">
        <f>MONTH(B932)&amp;"/"&amp;YEAR(B932)</f>
        <v>3/2026</v>
      </c>
      <c r="AN932" s="45">
        <f>WEEKNUM(B932)-WEEKNUM(EOMONTH(B932,-1)+1)+1</f>
        <v>4</v>
      </c>
      <c r="AO932" s="45" t="str">
        <f>MONTH(R932)&amp;"/"&amp;YEAR(R932)</f>
        <v>5/2026</v>
      </c>
      <c r="AP932" s="45">
        <f>WEEKNUM(R932)-WEEKNUM(EOMONTH(R932,-1)+1)+1</f>
        <v>4</v>
      </c>
      <c r="AQ932" s="45">
        <f>IF(AU932="S",IF(Q932="1. Aceitou o programa",R932-B932,0),0)</f>
        <v>60</v>
      </c>
      <c r="AR932" s="45">
        <f>IF(AU932="S",IF(AND(S932&lt;&gt;"",R932&lt;&gt;""),S932-R932,0),0)</f>
        <v>0</v>
      </c>
      <c r="AS932" s="45">
        <f>IF(AU932="S",IF(Q932="1. Aceitou o programa",IF(OR(X932="Não se Aplica",X932=""),IF(OR(W932="Não se Aplica",W932=""),0,W932-V932),AVERAGE(X932-W932,W932-V932)),0),0)</f>
        <v>7</v>
      </c>
      <c r="AT932" s="45">
        <f>IF(AU932="S",IF(AND(Q932="1. Aceitou o programa",AB932="Realizada"),IFERROR(IF(AA932="",0,AA932-R932),0),0),0)</f>
        <v>0</v>
      </c>
      <c r="AU932" s="45" t="str">
        <f>_xlfn.XLOOKUP(U932,'Lista Suspensa'!$AA$20:$AA$23,'Lista Suspensa'!$AB$20:$AB$23,"N/A")</f>
        <v>S</v>
      </c>
    </row>
    <row r="933" spans="1:47" ht="12" customHeight="1" x14ac:dyDescent="0.3">
      <c r="A933" s="87" t="s">
        <v>47</v>
      </c>
      <c r="B933" s="88">
        <v>46104</v>
      </c>
      <c r="C933" s="89" t="s">
        <v>48</v>
      </c>
      <c r="D933" s="89" t="s">
        <v>49</v>
      </c>
      <c r="E933" s="189">
        <v>95036792</v>
      </c>
      <c r="F933" s="197" t="s">
        <v>2721</v>
      </c>
      <c r="G933" s="90">
        <v>18755118810</v>
      </c>
      <c r="H933" s="91">
        <v>27958</v>
      </c>
      <c r="I933" s="89"/>
      <c r="J933" s="89" t="s">
        <v>51</v>
      </c>
      <c r="K933" s="89" t="s">
        <v>52</v>
      </c>
      <c r="L933" s="89" t="s">
        <v>53</v>
      </c>
      <c r="M933" s="89" t="s">
        <v>2722</v>
      </c>
      <c r="N933" s="89" t="s">
        <v>137</v>
      </c>
      <c r="O933" s="92" t="s">
        <v>2723</v>
      </c>
      <c r="P933" s="93" t="s">
        <v>57</v>
      </c>
      <c r="Q933" s="110" t="s">
        <v>58</v>
      </c>
      <c r="R933" s="95">
        <v>46164</v>
      </c>
      <c r="S933" s="95"/>
      <c r="T933" s="95" t="s">
        <v>59</v>
      </c>
      <c r="U933" s="95" t="s">
        <v>60</v>
      </c>
      <c r="V933" s="91">
        <v>46157</v>
      </c>
      <c r="W933" s="91">
        <v>46164</v>
      </c>
      <c r="X933" s="91" t="s">
        <v>432</v>
      </c>
      <c r="Y933" s="96" t="s">
        <v>269</v>
      </c>
      <c r="Z933" s="89" t="s">
        <v>62</v>
      </c>
      <c r="AA933" s="95"/>
      <c r="AB933" s="95" t="s">
        <v>63</v>
      </c>
      <c r="AC933" s="95" t="s">
        <v>63</v>
      </c>
      <c r="AD933" s="95" t="s">
        <v>63</v>
      </c>
      <c r="AE933" s="95" t="s">
        <v>63</v>
      </c>
      <c r="AF933" s="95" t="s">
        <v>63</v>
      </c>
      <c r="AG933" s="194" t="s">
        <v>169</v>
      </c>
      <c r="AH933" s="95" t="s">
        <v>63</v>
      </c>
      <c r="AI933" s="97"/>
      <c r="AJ933" s="97" t="s">
        <v>65</v>
      </c>
      <c r="AK933" s="97" t="s">
        <v>66</v>
      </c>
      <c r="AL933" s="45" t="s">
        <v>67</v>
      </c>
      <c r="AM933" s="160" t="str">
        <f>MONTH(B933)&amp;"/"&amp;YEAR(B933)</f>
        <v>3/2026</v>
      </c>
      <c r="AN933" s="45">
        <f>WEEKNUM(B933)-WEEKNUM(EOMONTH(B933,-1)+1)+1</f>
        <v>4</v>
      </c>
      <c r="AO933" s="45" t="str">
        <f>MONTH(R933)&amp;"/"&amp;YEAR(R933)</f>
        <v>5/2026</v>
      </c>
      <c r="AP933" s="45">
        <f>WEEKNUM(R933)-WEEKNUM(EOMONTH(R933,-1)+1)+1</f>
        <v>4</v>
      </c>
      <c r="AQ933" s="45">
        <f>IF(AU933="S",IF(Q933="1. Aceitou o programa",R933-B933,0),0)</f>
        <v>60</v>
      </c>
      <c r="AR933" s="45">
        <f>IF(AU933="S",IF(AND(S933&lt;&gt;"",R933&lt;&gt;""),S933-R933,0),0)</f>
        <v>0</v>
      </c>
      <c r="AS933" s="45">
        <f>IF(AU933="S",IF(Q933="1. Aceitou o programa",IF(OR(X933="Não se Aplica",X933=""),IF(OR(W933="Não se Aplica",W933=""),0,W933-V933),AVERAGE(X933-W933,W933-V933)),0),0)</f>
        <v>7</v>
      </c>
      <c r="AT933" s="45">
        <f>IF(AU933="S",IF(AND(Q933="1. Aceitou o programa",AB933="Realizada"),IFERROR(IF(AA933="",0,AA933-R933),0),0),0)</f>
        <v>0</v>
      </c>
      <c r="AU933" s="45" t="str">
        <f>_xlfn.XLOOKUP(U933,'Lista Suspensa'!$AA$20:$AA$23,'Lista Suspensa'!$AB$20:$AB$23,"N/A")</f>
        <v>S</v>
      </c>
    </row>
    <row r="934" spans="1:47" ht="12" customHeight="1" x14ac:dyDescent="0.3">
      <c r="A934" s="87" t="s">
        <v>47</v>
      </c>
      <c r="B934" s="88">
        <v>46104</v>
      </c>
      <c r="C934" s="89" t="s">
        <v>48</v>
      </c>
      <c r="D934" s="89" t="s">
        <v>49</v>
      </c>
      <c r="E934" s="189">
        <v>94445902</v>
      </c>
      <c r="F934" s="197" t="s">
        <v>2724</v>
      </c>
      <c r="G934" s="90">
        <v>6578210806</v>
      </c>
      <c r="H934" s="91">
        <v>23224</v>
      </c>
      <c r="I934" s="89"/>
      <c r="J934" s="89" t="s">
        <v>51</v>
      </c>
      <c r="K934" s="89" t="s">
        <v>52</v>
      </c>
      <c r="L934" s="89" t="s">
        <v>85</v>
      </c>
      <c r="M934" s="89" t="s">
        <v>1410</v>
      </c>
      <c r="N934" s="89" t="s">
        <v>137</v>
      </c>
      <c r="O934" s="92" t="s">
        <v>2725</v>
      </c>
      <c r="P934" s="93" t="s">
        <v>57</v>
      </c>
      <c r="Q934" s="110" t="s">
        <v>58</v>
      </c>
      <c r="R934" s="95">
        <v>46164</v>
      </c>
      <c r="S934" s="95"/>
      <c r="T934" s="95" t="s">
        <v>59</v>
      </c>
      <c r="U934" s="95" t="s">
        <v>60</v>
      </c>
      <c r="V934" s="91">
        <v>46157</v>
      </c>
      <c r="W934" s="91">
        <v>46164</v>
      </c>
      <c r="X934" s="91" t="s">
        <v>432</v>
      </c>
      <c r="Y934" s="96" t="s">
        <v>269</v>
      </c>
      <c r="Z934" s="89" t="s">
        <v>62</v>
      </c>
      <c r="AA934" s="95"/>
      <c r="AB934" s="95" t="s">
        <v>63</v>
      </c>
      <c r="AC934" s="95" t="s">
        <v>63</v>
      </c>
      <c r="AD934" s="95" t="s">
        <v>63</v>
      </c>
      <c r="AE934" s="95" t="s">
        <v>63</v>
      </c>
      <c r="AF934" s="95" t="s">
        <v>63</v>
      </c>
      <c r="AG934" s="194" t="s">
        <v>703</v>
      </c>
      <c r="AH934" s="95" t="s">
        <v>63</v>
      </c>
      <c r="AI934" s="97"/>
      <c r="AJ934" s="97" t="s">
        <v>65</v>
      </c>
      <c r="AK934" s="97" t="s">
        <v>66</v>
      </c>
      <c r="AL934" s="45" t="s">
        <v>67</v>
      </c>
      <c r="AM934" s="160" t="str">
        <f>MONTH(B934)&amp;"/"&amp;YEAR(B934)</f>
        <v>3/2026</v>
      </c>
      <c r="AN934" s="45">
        <f>WEEKNUM(B934)-WEEKNUM(EOMONTH(B934,-1)+1)+1</f>
        <v>4</v>
      </c>
      <c r="AO934" s="45" t="str">
        <f>MONTH(R934)&amp;"/"&amp;YEAR(R934)</f>
        <v>5/2026</v>
      </c>
      <c r="AP934" s="45">
        <f>WEEKNUM(R934)-WEEKNUM(EOMONTH(R934,-1)+1)+1</f>
        <v>4</v>
      </c>
      <c r="AQ934" s="45">
        <f>IF(AU934="S",IF(Q934="1. Aceitou o programa",R934-B934,0),0)</f>
        <v>60</v>
      </c>
      <c r="AR934" s="45">
        <f>IF(AU934="S",IF(AND(S934&lt;&gt;"",R934&lt;&gt;""),S934-R934,0),0)</f>
        <v>0</v>
      </c>
      <c r="AS934" s="45">
        <f>IF(AU934="S",IF(Q934="1. Aceitou o programa",IF(OR(X934="Não se Aplica",X934=""),IF(OR(W934="Não se Aplica",W934=""),0,W934-V934),AVERAGE(X934-W934,W934-V934)),0),0)</f>
        <v>7</v>
      </c>
      <c r="AT934" s="45">
        <f>IF(AU934="S",IF(AND(Q934="1. Aceitou o programa",AB934="Realizada"),IFERROR(IF(AA934="",0,AA934-R934),0),0),0)</f>
        <v>0</v>
      </c>
      <c r="AU934" s="45" t="str">
        <f>_xlfn.XLOOKUP(U934,'Lista Suspensa'!$AA$20:$AA$23,'Lista Suspensa'!$AB$20:$AB$23,"N/A")</f>
        <v>S</v>
      </c>
    </row>
    <row r="935" spans="1:47" ht="12" customHeight="1" x14ac:dyDescent="0.3">
      <c r="A935" s="87" t="s">
        <v>47</v>
      </c>
      <c r="B935" s="88">
        <v>46104</v>
      </c>
      <c r="C935" s="89" t="s">
        <v>48</v>
      </c>
      <c r="D935" s="89" t="s">
        <v>49</v>
      </c>
      <c r="E935" s="189">
        <v>94903187</v>
      </c>
      <c r="F935" s="197" t="s">
        <v>2726</v>
      </c>
      <c r="G935" s="90">
        <v>27691252811</v>
      </c>
      <c r="H935" s="91">
        <v>28916</v>
      </c>
      <c r="I935" s="89"/>
      <c r="J935" s="89" t="s">
        <v>51</v>
      </c>
      <c r="K935" s="89" t="s">
        <v>52</v>
      </c>
      <c r="L935" s="89" t="s">
        <v>53</v>
      </c>
      <c r="M935" s="89" t="s">
        <v>983</v>
      </c>
      <c r="N935" s="89" t="s">
        <v>137</v>
      </c>
      <c r="O935" s="92" t="s">
        <v>2727</v>
      </c>
      <c r="P935" s="93" t="s">
        <v>57</v>
      </c>
      <c r="Q935" s="110" t="s">
        <v>58</v>
      </c>
      <c r="R935" s="95">
        <v>46164</v>
      </c>
      <c r="S935" s="95"/>
      <c r="T935" s="95" t="s">
        <v>59</v>
      </c>
      <c r="U935" s="95" t="s">
        <v>60</v>
      </c>
      <c r="V935" s="91">
        <v>46157</v>
      </c>
      <c r="W935" s="91">
        <v>46164</v>
      </c>
      <c r="X935" s="91" t="s">
        <v>432</v>
      </c>
      <c r="Y935" s="96" t="s">
        <v>269</v>
      </c>
      <c r="Z935" s="89" t="s">
        <v>62</v>
      </c>
      <c r="AA935" s="95"/>
      <c r="AB935" s="95" t="s">
        <v>63</v>
      </c>
      <c r="AC935" s="95" t="s">
        <v>63</v>
      </c>
      <c r="AD935" s="95" t="s">
        <v>63</v>
      </c>
      <c r="AE935" s="95" t="s">
        <v>63</v>
      </c>
      <c r="AF935" s="95" t="s">
        <v>63</v>
      </c>
      <c r="AG935" s="194" t="s">
        <v>169</v>
      </c>
      <c r="AH935" s="95" t="s">
        <v>63</v>
      </c>
      <c r="AI935" s="97"/>
      <c r="AJ935" s="97" t="s">
        <v>65</v>
      </c>
      <c r="AK935" s="97" t="s">
        <v>66</v>
      </c>
      <c r="AL935" s="45" t="s">
        <v>67</v>
      </c>
      <c r="AM935" s="160" t="str">
        <f>MONTH(B935)&amp;"/"&amp;YEAR(B935)</f>
        <v>3/2026</v>
      </c>
      <c r="AN935" s="45">
        <f>WEEKNUM(B935)-WEEKNUM(EOMONTH(B935,-1)+1)+1</f>
        <v>4</v>
      </c>
      <c r="AO935" s="45" t="str">
        <f>MONTH(R935)&amp;"/"&amp;YEAR(R935)</f>
        <v>5/2026</v>
      </c>
      <c r="AP935" s="45">
        <f>WEEKNUM(R935)-WEEKNUM(EOMONTH(R935,-1)+1)+1</f>
        <v>4</v>
      </c>
      <c r="AQ935" s="45">
        <f>IF(AU935="S",IF(Q935="1. Aceitou o programa",R935-B935,0),0)</f>
        <v>60</v>
      </c>
      <c r="AR935" s="45">
        <f>IF(AU935="S",IF(AND(S935&lt;&gt;"",R935&lt;&gt;""),S935-R935,0),0)</f>
        <v>0</v>
      </c>
      <c r="AS935" s="45">
        <f>IF(AU935="S",IF(Q935="1. Aceitou o programa",IF(OR(X935="Não se Aplica",X935=""),IF(OR(W935="Não se Aplica",W935=""),0,W935-V935),AVERAGE(X935-W935,W935-V935)),0),0)</f>
        <v>7</v>
      </c>
      <c r="AT935" s="45">
        <f>IF(AU935="S",IF(AND(Q935="1. Aceitou o programa",AB935="Realizada"),IFERROR(IF(AA935="",0,AA935-R935),0),0),0)</f>
        <v>0</v>
      </c>
      <c r="AU935" s="45" t="str">
        <f>_xlfn.XLOOKUP(U935,'Lista Suspensa'!$AA$20:$AA$23,'Lista Suspensa'!$AB$20:$AB$23,"N/A")</f>
        <v>S</v>
      </c>
    </row>
    <row r="936" spans="1:47" ht="12" customHeight="1" x14ac:dyDescent="0.3">
      <c r="A936" s="87" t="s">
        <v>47</v>
      </c>
      <c r="B936" s="88">
        <v>46104</v>
      </c>
      <c r="C936" s="89" t="s">
        <v>48</v>
      </c>
      <c r="D936" s="89" t="s">
        <v>49</v>
      </c>
      <c r="E936" s="189">
        <v>95916414</v>
      </c>
      <c r="F936" s="197" t="s">
        <v>2728</v>
      </c>
      <c r="G936" s="90">
        <v>24848947839</v>
      </c>
      <c r="H936" s="91">
        <v>28033</v>
      </c>
      <c r="I936" s="89"/>
      <c r="J936" s="89" t="s">
        <v>84</v>
      </c>
      <c r="K936" s="89" t="s">
        <v>52</v>
      </c>
      <c r="L936" s="89" t="s">
        <v>85</v>
      </c>
      <c r="M936" s="89" t="s">
        <v>2729</v>
      </c>
      <c r="N936" s="89" t="s">
        <v>137</v>
      </c>
      <c r="O936" s="92" t="s">
        <v>2730</v>
      </c>
      <c r="P936" s="93" t="s">
        <v>57</v>
      </c>
      <c r="Q936" s="110" t="s">
        <v>58</v>
      </c>
      <c r="R936" s="95">
        <v>46164</v>
      </c>
      <c r="S936" s="95"/>
      <c r="T936" s="95" t="s">
        <v>59</v>
      </c>
      <c r="U936" s="95" t="s">
        <v>60</v>
      </c>
      <c r="V936" s="91">
        <v>46157</v>
      </c>
      <c r="W936" s="91">
        <v>46164</v>
      </c>
      <c r="X936" s="91" t="s">
        <v>432</v>
      </c>
      <c r="Y936" s="96" t="s">
        <v>269</v>
      </c>
      <c r="Z936" s="89" t="s">
        <v>62</v>
      </c>
      <c r="AA936" s="95"/>
      <c r="AB936" s="95" t="s">
        <v>63</v>
      </c>
      <c r="AC936" s="95" t="s">
        <v>63</v>
      </c>
      <c r="AD936" s="95" t="s">
        <v>63</v>
      </c>
      <c r="AE936" s="95" t="s">
        <v>63</v>
      </c>
      <c r="AF936" s="95" t="s">
        <v>63</v>
      </c>
      <c r="AG936" s="194" t="s">
        <v>173</v>
      </c>
      <c r="AH936" s="95" t="s">
        <v>63</v>
      </c>
      <c r="AI936" s="97"/>
      <c r="AJ936" s="97" t="s">
        <v>65</v>
      </c>
      <c r="AK936" s="97" t="s">
        <v>66</v>
      </c>
      <c r="AL936" s="45" t="s">
        <v>67</v>
      </c>
      <c r="AM936" s="160" t="str">
        <f>MONTH(B936)&amp;"/"&amp;YEAR(B936)</f>
        <v>3/2026</v>
      </c>
      <c r="AN936" s="45">
        <f>WEEKNUM(B936)-WEEKNUM(EOMONTH(B936,-1)+1)+1</f>
        <v>4</v>
      </c>
      <c r="AO936" s="45" t="str">
        <f>MONTH(R936)&amp;"/"&amp;YEAR(R936)</f>
        <v>5/2026</v>
      </c>
      <c r="AP936" s="45">
        <f>WEEKNUM(R936)-WEEKNUM(EOMONTH(R936,-1)+1)+1</f>
        <v>4</v>
      </c>
      <c r="AQ936" s="45">
        <f>IF(AU936="S",IF(Q936="1. Aceitou o programa",R936-B936,0),0)</f>
        <v>60</v>
      </c>
      <c r="AR936" s="45">
        <f>IF(AU936="S",IF(AND(S936&lt;&gt;"",R936&lt;&gt;""),S936-R936,0),0)</f>
        <v>0</v>
      </c>
      <c r="AS936" s="45">
        <f>IF(AU936="S",IF(Q936="1. Aceitou o programa",IF(OR(X936="Não se Aplica",X936=""),IF(OR(W936="Não se Aplica",W936=""),0,W936-V936),AVERAGE(X936-W936,W936-V936)),0),0)</f>
        <v>7</v>
      </c>
      <c r="AT936" s="45">
        <f>IF(AU936="S",IF(AND(Q936="1. Aceitou o programa",AB936="Realizada"),IFERROR(IF(AA936="",0,AA936-R936),0),0),0)</f>
        <v>0</v>
      </c>
      <c r="AU936" s="45" t="str">
        <f>_xlfn.XLOOKUP(U936,'Lista Suspensa'!$AA$20:$AA$23,'Lista Suspensa'!$AB$20:$AB$23,"N/A")</f>
        <v>S</v>
      </c>
    </row>
    <row r="937" spans="1:47" ht="12" customHeight="1" x14ac:dyDescent="0.3">
      <c r="A937" s="87" t="s">
        <v>47</v>
      </c>
      <c r="B937" s="88">
        <v>46104</v>
      </c>
      <c r="C937" s="89" t="s">
        <v>48</v>
      </c>
      <c r="D937" s="89" t="s">
        <v>49</v>
      </c>
      <c r="E937" s="189">
        <v>96369331</v>
      </c>
      <c r="F937" s="197" t="s">
        <v>2731</v>
      </c>
      <c r="G937" s="90">
        <v>16630832825</v>
      </c>
      <c r="H937" s="91">
        <v>25455</v>
      </c>
      <c r="I937" s="89"/>
      <c r="J937" s="89" t="s">
        <v>51</v>
      </c>
      <c r="K937" s="89" t="s">
        <v>52</v>
      </c>
      <c r="L937" s="89" t="s">
        <v>85</v>
      </c>
      <c r="M937" s="89" t="s">
        <v>2732</v>
      </c>
      <c r="N937" s="89" t="s">
        <v>137</v>
      </c>
      <c r="O937" s="92" t="s">
        <v>2733</v>
      </c>
      <c r="P937" s="93" t="s">
        <v>57</v>
      </c>
      <c r="Q937" s="110" t="s">
        <v>58</v>
      </c>
      <c r="R937" s="95">
        <v>46164</v>
      </c>
      <c r="S937" s="95"/>
      <c r="T937" s="95" t="s">
        <v>59</v>
      </c>
      <c r="U937" s="95" t="s">
        <v>60</v>
      </c>
      <c r="V937" s="91">
        <v>46157</v>
      </c>
      <c r="W937" s="91">
        <v>46164</v>
      </c>
      <c r="X937" s="91" t="s">
        <v>432</v>
      </c>
      <c r="Y937" s="96" t="s">
        <v>269</v>
      </c>
      <c r="Z937" s="89" t="s">
        <v>62</v>
      </c>
      <c r="AA937" s="95"/>
      <c r="AB937" s="95" t="s">
        <v>63</v>
      </c>
      <c r="AC937" s="95" t="s">
        <v>63</v>
      </c>
      <c r="AD937" s="95" t="s">
        <v>63</v>
      </c>
      <c r="AE937" s="95" t="s">
        <v>63</v>
      </c>
      <c r="AF937" s="95" t="s">
        <v>63</v>
      </c>
      <c r="AG937" s="194" t="s">
        <v>2734</v>
      </c>
      <c r="AH937" s="95" t="s">
        <v>63</v>
      </c>
      <c r="AI937" s="97"/>
      <c r="AJ937" s="97" t="s">
        <v>65</v>
      </c>
      <c r="AK937" s="97" t="s">
        <v>66</v>
      </c>
      <c r="AL937" s="45" t="s">
        <v>67</v>
      </c>
      <c r="AM937" s="160" t="str">
        <f>MONTH(B937)&amp;"/"&amp;YEAR(B937)</f>
        <v>3/2026</v>
      </c>
      <c r="AN937" s="45">
        <f>WEEKNUM(B937)-WEEKNUM(EOMONTH(B937,-1)+1)+1</f>
        <v>4</v>
      </c>
      <c r="AO937" s="45" t="str">
        <f>MONTH(R937)&amp;"/"&amp;YEAR(R937)</f>
        <v>5/2026</v>
      </c>
      <c r="AP937" s="45">
        <f>WEEKNUM(R937)-WEEKNUM(EOMONTH(R937,-1)+1)+1</f>
        <v>4</v>
      </c>
      <c r="AQ937" s="45">
        <f>IF(AU937="S",IF(Q937="1. Aceitou o programa",R937-B937,0),0)</f>
        <v>60</v>
      </c>
      <c r="AR937" s="45">
        <f>IF(AU937="S",IF(AND(S937&lt;&gt;"",R937&lt;&gt;""),S937-R937,0),0)</f>
        <v>0</v>
      </c>
      <c r="AS937" s="45">
        <f>IF(AU937="S",IF(Q937="1. Aceitou o programa",IF(OR(X937="Não se Aplica",X937=""),IF(OR(W937="Não se Aplica",W937=""),0,W937-V937),AVERAGE(X937-W937,W937-V937)),0),0)</f>
        <v>7</v>
      </c>
      <c r="AT937" s="45">
        <f>IF(AU937="S",IF(AND(Q937="1. Aceitou o programa",AB937="Realizada"),IFERROR(IF(AA937="",0,AA937-R937),0),0),0)</f>
        <v>0</v>
      </c>
      <c r="AU937" s="45" t="str">
        <f>_xlfn.XLOOKUP(U937,'Lista Suspensa'!$AA$20:$AA$23,'Lista Suspensa'!$AB$20:$AB$23,"N/A")</f>
        <v>S</v>
      </c>
    </row>
    <row r="938" spans="1:47" ht="12" customHeight="1" x14ac:dyDescent="0.3">
      <c r="A938" s="87" t="s">
        <v>47</v>
      </c>
      <c r="B938" s="88">
        <v>46104</v>
      </c>
      <c r="C938" s="89" t="s">
        <v>48</v>
      </c>
      <c r="D938" s="89" t="s">
        <v>49</v>
      </c>
      <c r="E938" s="189">
        <v>86320638</v>
      </c>
      <c r="F938" s="197" t="s">
        <v>2735</v>
      </c>
      <c r="G938" s="90">
        <v>10912209720</v>
      </c>
      <c r="H938" s="91">
        <v>30419</v>
      </c>
      <c r="I938" s="89"/>
      <c r="J938" s="89" t="s">
        <v>51</v>
      </c>
      <c r="K938" s="89" t="s">
        <v>76</v>
      </c>
      <c r="L938" s="89" t="s">
        <v>95</v>
      </c>
      <c r="M938" s="89" t="s">
        <v>234</v>
      </c>
      <c r="N938" s="89" t="s">
        <v>137</v>
      </c>
      <c r="O938" s="92" t="s">
        <v>2736</v>
      </c>
      <c r="P938" s="93" t="s">
        <v>57</v>
      </c>
      <c r="Q938" s="110" t="s">
        <v>58</v>
      </c>
      <c r="R938" s="94">
        <v>46164</v>
      </c>
      <c r="S938" s="95"/>
      <c r="T938" s="95" t="s">
        <v>59</v>
      </c>
      <c r="U938" s="95" t="s">
        <v>60</v>
      </c>
      <c r="V938" s="91">
        <v>46157</v>
      </c>
      <c r="W938" s="91">
        <v>46164</v>
      </c>
      <c r="X938" s="91" t="s">
        <v>432</v>
      </c>
      <c r="Y938" s="96" t="s">
        <v>269</v>
      </c>
      <c r="Z938" s="89" t="s">
        <v>62</v>
      </c>
      <c r="AA938" s="95"/>
      <c r="AB938" s="95" t="s">
        <v>63</v>
      </c>
      <c r="AC938" s="95" t="s">
        <v>63</v>
      </c>
      <c r="AD938" s="95" t="s">
        <v>63</v>
      </c>
      <c r="AE938" s="95" t="s">
        <v>63</v>
      </c>
      <c r="AF938" s="95" t="s">
        <v>63</v>
      </c>
      <c r="AG938" s="194" t="s">
        <v>112</v>
      </c>
      <c r="AH938" s="95" t="s">
        <v>63</v>
      </c>
      <c r="AI938" s="97"/>
      <c r="AJ938" s="97" t="s">
        <v>65</v>
      </c>
      <c r="AK938" s="97" t="s">
        <v>66</v>
      </c>
      <c r="AL938" s="45" t="s">
        <v>67</v>
      </c>
      <c r="AM938" s="160" t="str">
        <f>MONTH(B938)&amp;"/"&amp;YEAR(B938)</f>
        <v>3/2026</v>
      </c>
      <c r="AN938" s="45">
        <f>WEEKNUM(B938)-WEEKNUM(EOMONTH(B938,-1)+1)+1</f>
        <v>4</v>
      </c>
      <c r="AO938" s="45" t="str">
        <f>MONTH(R938)&amp;"/"&amp;YEAR(R938)</f>
        <v>5/2026</v>
      </c>
      <c r="AP938" s="45">
        <f>WEEKNUM(R938)-WEEKNUM(EOMONTH(R938,-1)+1)+1</f>
        <v>4</v>
      </c>
      <c r="AQ938" s="45">
        <f>IF(AU938="S",IF(Q938="1. Aceitou o programa",R938-B938,0),0)</f>
        <v>60</v>
      </c>
      <c r="AR938" s="45">
        <f>IF(AU938="S",IF(AND(S938&lt;&gt;"",R938&lt;&gt;""),S938-R938,0),0)</f>
        <v>0</v>
      </c>
      <c r="AS938" s="45">
        <f>IF(AU938="S",IF(Q938="1. Aceitou o programa",IF(OR(X938="Não se Aplica",X938=""),IF(OR(W938="Não se Aplica",W938=""),0,W938-V938),AVERAGE(X938-W938,W938-V938)),0),0)</f>
        <v>7</v>
      </c>
      <c r="AT938" s="45">
        <f>IF(AU938="S",IF(AND(Q938="1. Aceitou o programa",AB938="Realizada"),IFERROR(IF(AA938="",0,AA938-R938),0),0),0)</f>
        <v>0</v>
      </c>
      <c r="AU938" s="45" t="str">
        <f>_xlfn.XLOOKUP(U938,'Lista Suspensa'!$AA$20:$AA$23,'Lista Suspensa'!$AB$20:$AB$23,"N/A")</f>
        <v>S</v>
      </c>
    </row>
    <row r="939" spans="1:47" ht="12" customHeight="1" x14ac:dyDescent="0.3">
      <c r="A939" s="87" t="s">
        <v>47</v>
      </c>
      <c r="B939" s="88">
        <v>46104</v>
      </c>
      <c r="C939" s="89" t="s">
        <v>48</v>
      </c>
      <c r="D939" s="89" t="s">
        <v>49</v>
      </c>
      <c r="E939" s="189">
        <v>76072742</v>
      </c>
      <c r="F939" s="197" t="s">
        <v>2737</v>
      </c>
      <c r="G939" s="90">
        <v>84658150468</v>
      </c>
      <c r="H939" s="91">
        <v>26177</v>
      </c>
      <c r="I939" s="89"/>
      <c r="J939" s="89" t="s">
        <v>51</v>
      </c>
      <c r="K939" s="89" t="s">
        <v>771</v>
      </c>
      <c r="L939" s="89" t="s">
        <v>772</v>
      </c>
      <c r="M939" s="89" t="s">
        <v>2738</v>
      </c>
      <c r="N939" s="89" t="s">
        <v>877</v>
      </c>
      <c r="O939" s="92" t="s">
        <v>2739</v>
      </c>
      <c r="P939" s="93" t="s">
        <v>57</v>
      </c>
      <c r="Q939" s="110" t="s">
        <v>58</v>
      </c>
      <c r="R939" s="94">
        <v>46164</v>
      </c>
      <c r="S939" s="95"/>
      <c r="T939" s="95" t="s">
        <v>59</v>
      </c>
      <c r="U939" s="95" t="s">
        <v>60</v>
      </c>
      <c r="V939" s="91">
        <v>46157</v>
      </c>
      <c r="W939" s="91">
        <v>46164</v>
      </c>
      <c r="X939" s="91" t="s">
        <v>432</v>
      </c>
      <c r="Y939" s="96" t="s">
        <v>269</v>
      </c>
      <c r="Z939" s="89" t="s">
        <v>62</v>
      </c>
      <c r="AA939" s="95"/>
      <c r="AB939" s="95" t="s">
        <v>63</v>
      </c>
      <c r="AC939" s="95" t="s">
        <v>63</v>
      </c>
      <c r="AD939" s="95" t="s">
        <v>63</v>
      </c>
      <c r="AE939" s="95" t="s">
        <v>63</v>
      </c>
      <c r="AF939" s="95" t="s">
        <v>63</v>
      </c>
      <c r="AG939" s="194" t="s">
        <v>2740</v>
      </c>
      <c r="AH939" s="95" t="s">
        <v>63</v>
      </c>
      <c r="AI939" s="97"/>
      <c r="AJ939" s="97" t="s">
        <v>65</v>
      </c>
      <c r="AK939" s="97" t="s">
        <v>66</v>
      </c>
      <c r="AL939" s="45" t="s">
        <v>67</v>
      </c>
      <c r="AM939" s="160" t="str">
        <f>MONTH(B939)&amp;"/"&amp;YEAR(B939)</f>
        <v>3/2026</v>
      </c>
      <c r="AN939" s="45">
        <f>WEEKNUM(B939)-WEEKNUM(EOMONTH(B939,-1)+1)+1</f>
        <v>4</v>
      </c>
      <c r="AO939" s="45" t="str">
        <f>MONTH(R939)&amp;"/"&amp;YEAR(R939)</f>
        <v>5/2026</v>
      </c>
      <c r="AP939" s="45">
        <f>WEEKNUM(R939)-WEEKNUM(EOMONTH(R939,-1)+1)+1</f>
        <v>4</v>
      </c>
      <c r="AQ939" s="45">
        <f>IF(AU939="S",IF(Q939="1. Aceitou o programa",R939-B939,0),0)</f>
        <v>60</v>
      </c>
      <c r="AR939" s="45">
        <f>IF(AU939="S",IF(AND(S939&lt;&gt;"",R939&lt;&gt;""),S939-R939,0),0)</f>
        <v>0</v>
      </c>
      <c r="AS939" s="45">
        <f>IF(AU939="S",IF(Q939="1. Aceitou o programa",IF(OR(X939="Não se Aplica",X939=""),IF(OR(W939="Não se Aplica",W939=""),0,W939-V939),AVERAGE(X939-W939,W939-V939)),0),0)</f>
        <v>7</v>
      </c>
      <c r="AT939" s="45">
        <f>IF(AU939="S",IF(AND(Q939="1. Aceitou o programa",AB939="Realizada"),IFERROR(IF(AA939="",0,AA939-R939),0),0),0)</f>
        <v>0</v>
      </c>
      <c r="AU939" s="45" t="str">
        <f>_xlfn.XLOOKUP(U939,'Lista Suspensa'!$AA$20:$AA$23,'Lista Suspensa'!$AB$20:$AB$23,"N/A")</f>
        <v>S</v>
      </c>
    </row>
    <row r="940" spans="1:47" ht="12" customHeight="1" x14ac:dyDescent="0.3">
      <c r="A940" s="87" t="s">
        <v>47</v>
      </c>
      <c r="B940" s="88">
        <v>46104</v>
      </c>
      <c r="C940" s="89" t="s">
        <v>48</v>
      </c>
      <c r="D940" s="89" t="s">
        <v>49</v>
      </c>
      <c r="E940" s="189">
        <v>77389224</v>
      </c>
      <c r="F940" s="197" t="s">
        <v>2741</v>
      </c>
      <c r="G940" s="90">
        <v>12658991770</v>
      </c>
      <c r="H940" s="91">
        <v>25774</v>
      </c>
      <c r="I940" s="89"/>
      <c r="J940" s="89" t="s">
        <v>51</v>
      </c>
      <c r="K940" s="89" t="s">
        <v>76</v>
      </c>
      <c r="L940" s="89" t="s">
        <v>95</v>
      </c>
      <c r="M940" s="89" t="s">
        <v>2742</v>
      </c>
      <c r="N940" s="89" t="s">
        <v>79</v>
      </c>
      <c r="O940" s="92" t="s">
        <v>2743</v>
      </c>
      <c r="P940" s="93" t="s">
        <v>57</v>
      </c>
      <c r="Q940" s="110" t="s">
        <v>58</v>
      </c>
      <c r="R940" s="94">
        <v>46164</v>
      </c>
      <c r="S940" s="95"/>
      <c r="T940" s="95" t="s">
        <v>59</v>
      </c>
      <c r="U940" s="95" t="s">
        <v>60</v>
      </c>
      <c r="V940" s="91">
        <v>46157</v>
      </c>
      <c r="W940" s="91">
        <v>46164</v>
      </c>
      <c r="X940" s="91" t="s">
        <v>432</v>
      </c>
      <c r="Y940" s="96" t="s">
        <v>269</v>
      </c>
      <c r="Z940" s="89" t="s">
        <v>62</v>
      </c>
      <c r="AA940" s="95"/>
      <c r="AB940" s="95" t="s">
        <v>63</v>
      </c>
      <c r="AC940" s="95" t="s">
        <v>63</v>
      </c>
      <c r="AD940" s="95" t="s">
        <v>63</v>
      </c>
      <c r="AE940" s="95" t="s">
        <v>63</v>
      </c>
      <c r="AF940" s="95" t="s">
        <v>63</v>
      </c>
      <c r="AG940" s="194" t="s">
        <v>420</v>
      </c>
      <c r="AH940" s="95" t="s">
        <v>63</v>
      </c>
      <c r="AI940" s="97"/>
      <c r="AJ940" s="97" t="s">
        <v>65</v>
      </c>
      <c r="AK940" s="97" t="s">
        <v>66</v>
      </c>
      <c r="AL940" s="45" t="s">
        <v>67</v>
      </c>
      <c r="AM940" s="160" t="str">
        <f>MONTH(B940)&amp;"/"&amp;YEAR(B940)</f>
        <v>3/2026</v>
      </c>
      <c r="AN940" s="45">
        <f>WEEKNUM(B940)-WEEKNUM(EOMONTH(B940,-1)+1)+1</f>
        <v>4</v>
      </c>
      <c r="AO940" s="45" t="str">
        <f>MONTH(R940)&amp;"/"&amp;YEAR(R940)</f>
        <v>5/2026</v>
      </c>
      <c r="AP940" s="45">
        <f>WEEKNUM(R940)-WEEKNUM(EOMONTH(R940,-1)+1)+1</f>
        <v>4</v>
      </c>
      <c r="AQ940" s="45">
        <f>IF(AU940="S",IF(Q940="1. Aceitou o programa",R940-B940,0),0)</f>
        <v>60</v>
      </c>
      <c r="AR940" s="45">
        <f>IF(AU940="S",IF(AND(S940&lt;&gt;"",R940&lt;&gt;""),S940-R940,0),0)</f>
        <v>0</v>
      </c>
      <c r="AS940" s="45">
        <f>IF(AU940="S",IF(Q940="1. Aceitou o programa",IF(OR(X940="Não se Aplica",X940=""),IF(OR(W940="Não se Aplica",W940=""),0,W940-V940),AVERAGE(X940-W940,W940-V940)),0),0)</f>
        <v>7</v>
      </c>
      <c r="AT940" s="45">
        <f>IF(AU940="S",IF(AND(Q940="1. Aceitou o programa",AB940="Realizada"),IFERROR(IF(AA940="",0,AA940-R940),0),0),0)</f>
        <v>0</v>
      </c>
      <c r="AU940" s="45" t="str">
        <f>_xlfn.XLOOKUP(U940,'Lista Suspensa'!$AA$20:$AA$23,'Lista Suspensa'!$AB$20:$AB$23,"N/A")</f>
        <v>S</v>
      </c>
    </row>
    <row r="941" spans="1:47" ht="12" customHeight="1" x14ac:dyDescent="0.3">
      <c r="A941" s="87" t="s">
        <v>47</v>
      </c>
      <c r="B941" s="88">
        <v>46104</v>
      </c>
      <c r="C941" s="89" t="s">
        <v>48</v>
      </c>
      <c r="D941" s="89" t="s">
        <v>49</v>
      </c>
      <c r="E941" s="189">
        <v>93852545</v>
      </c>
      <c r="F941" s="197" t="s">
        <v>2744</v>
      </c>
      <c r="G941" s="90">
        <v>9973075790</v>
      </c>
      <c r="H941" s="91">
        <v>30735</v>
      </c>
      <c r="I941" s="89"/>
      <c r="J941" s="89" t="s">
        <v>51</v>
      </c>
      <c r="K941" s="89" t="s">
        <v>76</v>
      </c>
      <c r="L941" s="89" t="s">
        <v>95</v>
      </c>
      <c r="M941" s="89" t="s">
        <v>129</v>
      </c>
      <c r="N941" s="89" t="s">
        <v>344</v>
      </c>
      <c r="O941" s="92" t="s">
        <v>2745</v>
      </c>
      <c r="P941" s="93" t="s">
        <v>57</v>
      </c>
      <c r="Q941" s="110" t="s">
        <v>58</v>
      </c>
      <c r="R941" s="94">
        <v>46164</v>
      </c>
      <c r="S941" s="95"/>
      <c r="T941" s="95" t="s">
        <v>59</v>
      </c>
      <c r="U941" s="95" t="s">
        <v>60</v>
      </c>
      <c r="V941" s="91">
        <v>46157</v>
      </c>
      <c r="W941" s="91">
        <v>46164</v>
      </c>
      <c r="X941" s="91" t="s">
        <v>432</v>
      </c>
      <c r="Y941" s="96" t="s">
        <v>269</v>
      </c>
      <c r="Z941" s="89" t="s">
        <v>62</v>
      </c>
      <c r="AA941" s="95"/>
      <c r="AB941" s="95" t="s">
        <v>63</v>
      </c>
      <c r="AC941" s="95" t="s">
        <v>63</v>
      </c>
      <c r="AD941" s="95" t="s">
        <v>63</v>
      </c>
      <c r="AE941" s="95" t="s">
        <v>63</v>
      </c>
      <c r="AF941" s="95" t="s">
        <v>63</v>
      </c>
      <c r="AG941" s="194" t="s">
        <v>420</v>
      </c>
      <c r="AH941" s="95" t="s">
        <v>63</v>
      </c>
      <c r="AI941" s="97"/>
      <c r="AJ941" s="97" t="s">
        <v>65</v>
      </c>
      <c r="AK941" s="97" t="s">
        <v>66</v>
      </c>
      <c r="AL941" s="45" t="s">
        <v>67</v>
      </c>
      <c r="AM941" s="160" t="str">
        <f>MONTH(B941)&amp;"/"&amp;YEAR(B941)</f>
        <v>3/2026</v>
      </c>
      <c r="AN941" s="45">
        <f>WEEKNUM(B941)-WEEKNUM(EOMONTH(B941,-1)+1)+1</f>
        <v>4</v>
      </c>
      <c r="AO941" s="45" t="str">
        <f>MONTH(R941)&amp;"/"&amp;YEAR(R941)</f>
        <v>5/2026</v>
      </c>
      <c r="AP941" s="45">
        <f>WEEKNUM(R941)-WEEKNUM(EOMONTH(R941,-1)+1)+1</f>
        <v>4</v>
      </c>
      <c r="AQ941" s="45">
        <f>IF(AU941="S",IF(Q941="1. Aceitou o programa",R941-B941,0),0)</f>
        <v>60</v>
      </c>
      <c r="AR941" s="45">
        <f>IF(AU941="S",IF(AND(S941&lt;&gt;"",R941&lt;&gt;""),S941-R941,0),0)</f>
        <v>0</v>
      </c>
      <c r="AS941" s="45">
        <f>IF(AU941="S",IF(Q941="1. Aceitou o programa",IF(OR(X941="Não se Aplica",X941=""),IF(OR(W941="Não se Aplica",W941=""),0,W941-V941),AVERAGE(X941-W941,W941-V941)),0),0)</f>
        <v>7</v>
      </c>
      <c r="AT941" s="45">
        <f>IF(AU941="S",IF(AND(Q941="1. Aceitou o programa",AB941="Realizada"),IFERROR(IF(AA941="",0,AA941-R941),0),0),0)</f>
        <v>0</v>
      </c>
      <c r="AU941" s="45" t="str">
        <f>_xlfn.XLOOKUP(U941,'Lista Suspensa'!$AA$20:$AA$23,'Lista Suspensa'!$AB$20:$AB$23,"N/A")</f>
        <v>S</v>
      </c>
    </row>
    <row r="942" spans="1:47" ht="12" customHeight="1" x14ac:dyDescent="0.3">
      <c r="A942" s="87" t="s">
        <v>47</v>
      </c>
      <c r="B942" s="88">
        <v>46104</v>
      </c>
      <c r="C942" s="89" t="s">
        <v>48</v>
      </c>
      <c r="D942" s="89" t="s">
        <v>49</v>
      </c>
      <c r="E942" s="189">
        <v>77800616</v>
      </c>
      <c r="F942" s="197" t="s">
        <v>2746</v>
      </c>
      <c r="G942" s="90">
        <v>12880017890</v>
      </c>
      <c r="H942" s="91">
        <v>24961</v>
      </c>
      <c r="I942" s="89"/>
      <c r="J942" s="89" t="s">
        <v>84</v>
      </c>
      <c r="K942" s="89" t="s">
        <v>52</v>
      </c>
      <c r="L942" s="89" t="s">
        <v>85</v>
      </c>
      <c r="M942" s="89" t="s">
        <v>2747</v>
      </c>
      <c r="N942" s="89" t="s">
        <v>176</v>
      </c>
      <c r="O942" s="92" t="s">
        <v>2748</v>
      </c>
      <c r="P942" s="93" t="s">
        <v>57</v>
      </c>
      <c r="Q942" s="110" t="s">
        <v>58</v>
      </c>
      <c r="R942" s="95">
        <v>46164</v>
      </c>
      <c r="S942" s="95"/>
      <c r="T942" s="95" t="s">
        <v>59</v>
      </c>
      <c r="U942" s="95" t="s">
        <v>60</v>
      </c>
      <c r="V942" s="91">
        <v>46157</v>
      </c>
      <c r="W942" s="91">
        <v>46164</v>
      </c>
      <c r="X942" s="91" t="s">
        <v>432</v>
      </c>
      <c r="Y942" s="96" t="s">
        <v>269</v>
      </c>
      <c r="Z942" s="89" t="s">
        <v>62</v>
      </c>
      <c r="AA942" s="95"/>
      <c r="AB942" s="95" t="s">
        <v>63</v>
      </c>
      <c r="AC942" s="95" t="s">
        <v>63</v>
      </c>
      <c r="AD942" s="95" t="s">
        <v>63</v>
      </c>
      <c r="AE942" s="95" t="s">
        <v>63</v>
      </c>
      <c r="AF942" s="95" t="s">
        <v>63</v>
      </c>
      <c r="AG942" s="194" t="s">
        <v>2749</v>
      </c>
      <c r="AH942" s="95" t="s">
        <v>63</v>
      </c>
      <c r="AI942" s="97"/>
      <c r="AJ942" s="97" t="s">
        <v>65</v>
      </c>
      <c r="AK942" s="97" t="s">
        <v>66</v>
      </c>
      <c r="AL942" s="45" t="s">
        <v>67</v>
      </c>
      <c r="AM942" s="160" t="str">
        <f>MONTH(B942)&amp;"/"&amp;YEAR(B942)</f>
        <v>3/2026</v>
      </c>
      <c r="AN942" s="45">
        <f>WEEKNUM(B942)-WEEKNUM(EOMONTH(B942,-1)+1)+1</f>
        <v>4</v>
      </c>
      <c r="AO942" s="45" t="str">
        <f>MONTH(R942)&amp;"/"&amp;YEAR(R942)</f>
        <v>5/2026</v>
      </c>
      <c r="AP942" s="45">
        <f>WEEKNUM(R942)-WEEKNUM(EOMONTH(R942,-1)+1)+1</f>
        <v>4</v>
      </c>
      <c r="AQ942" s="45">
        <f>IF(AU942="S",IF(Q942="1. Aceitou o programa",R942-B942,0),0)</f>
        <v>60</v>
      </c>
      <c r="AR942" s="45">
        <f>IF(AU942="S",IF(AND(S942&lt;&gt;"",R942&lt;&gt;""),S942-R942,0),0)</f>
        <v>0</v>
      </c>
      <c r="AS942" s="45">
        <f>IF(AU942="S",IF(Q942="1. Aceitou o programa",IF(OR(X942="Não se Aplica",X942=""),IF(OR(W942="Não se Aplica",W942=""),0,W942-V942),AVERAGE(X942-W942,W942-V942)),0),0)</f>
        <v>7</v>
      </c>
      <c r="AT942" s="45">
        <f>IF(AU942="S",IF(AND(Q942="1. Aceitou o programa",AB942="Realizada"),IFERROR(IF(AA942="",0,AA942-R942),0),0),0)</f>
        <v>0</v>
      </c>
      <c r="AU942" s="45" t="str">
        <f>_xlfn.XLOOKUP(U942,'Lista Suspensa'!$AA$20:$AA$23,'Lista Suspensa'!$AB$20:$AB$23,"N/A")</f>
        <v>S</v>
      </c>
    </row>
    <row r="943" spans="1:47" ht="12" customHeight="1" x14ac:dyDescent="0.3">
      <c r="A943" s="87" t="s">
        <v>47</v>
      </c>
      <c r="B943" s="88">
        <v>46104</v>
      </c>
      <c r="C943" s="89" t="s">
        <v>48</v>
      </c>
      <c r="D943" s="89" t="s">
        <v>49</v>
      </c>
      <c r="E943" s="189">
        <v>881167304</v>
      </c>
      <c r="F943" s="197" t="s">
        <v>2750</v>
      </c>
      <c r="G943" s="90">
        <v>81476655715</v>
      </c>
      <c r="H943" s="91">
        <v>23283</v>
      </c>
      <c r="I943" s="89"/>
      <c r="J943" s="89" t="s">
        <v>51</v>
      </c>
      <c r="K943" s="89" t="s">
        <v>76</v>
      </c>
      <c r="L943" s="89" t="s">
        <v>95</v>
      </c>
      <c r="M943" s="89" t="s">
        <v>96</v>
      </c>
      <c r="N943" s="89" t="s">
        <v>55</v>
      </c>
      <c r="O943" s="92" t="s">
        <v>2751</v>
      </c>
      <c r="P943" s="93" t="s">
        <v>57</v>
      </c>
      <c r="Q943" s="110" t="s">
        <v>58</v>
      </c>
      <c r="R943" s="95">
        <v>46164</v>
      </c>
      <c r="S943" s="95"/>
      <c r="T943" s="95" t="s">
        <v>59</v>
      </c>
      <c r="U943" s="95" t="s">
        <v>60</v>
      </c>
      <c r="V943" s="91">
        <v>46157</v>
      </c>
      <c r="W943" s="91">
        <v>46164</v>
      </c>
      <c r="X943" s="91" t="s">
        <v>432</v>
      </c>
      <c r="Y943" s="96" t="s">
        <v>269</v>
      </c>
      <c r="Z943" s="89" t="s">
        <v>62</v>
      </c>
      <c r="AA943" s="95"/>
      <c r="AB943" s="95" t="s">
        <v>63</v>
      </c>
      <c r="AC943" s="95" t="s">
        <v>63</v>
      </c>
      <c r="AD943" s="95" t="s">
        <v>63</v>
      </c>
      <c r="AE943" s="95" t="s">
        <v>63</v>
      </c>
      <c r="AF943" s="95" t="s">
        <v>63</v>
      </c>
      <c r="AG943" s="194" t="s">
        <v>194</v>
      </c>
      <c r="AH943" s="95" t="s">
        <v>63</v>
      </c>
      <c r="AI943" s="97"/>
      <c r="AJ943" s="97" t="s">
        <v>65</v>
      </c>
      <c r="AK943" s="97" t="s">
        <v>66</v>
      </c>
      <c r="AL943" s="45" t="s">
        <v>67</v>
      </c>
      <c r="AM943" s="160" t="str">
        <f>MONTH(B943)&amp;"/"&amp;YEAR(B943)</f>
        <v>3/2026</v>
      </c>
      <c r="AN943" s="45">
        <f>WEEKNUM(B943)-WEEKNUM(EOMONTH(B943,-1)+1)+1</f>
        <v>4</v>
      </c>
      <c r="AO943" s="45" t="str">
        <f>MONTH(R943)&amp;"/"&amp;YEAR(R943)</f>
        <v>5/2026</v>
      </c>
      <c r="AP943" s="45">
        <f>WEEKNUM(R943)-WEEKNUM(EOMONTH(R943,-1)+1)+1</f>
        <v>4</v>
      </c>
      <c r="AQ943" s="45">
        <f>IF(AU943="S",IF(Q943="1. Aceitou o programa",R943-B943,0),0)</f>
        <v>60</v>
      </c>
      <c r="AR943" s="45">
        <f>IF(AU943="S",IF(AND(S943&lt;&gt;"",R943&lt;&gt;""),S943-R943,0),0)</f>
        <v>0</v>
      </c>
      <c r="AS943" s="45">
        <f>IF(AU943="S",IF(Q943="1. Aceitou o programa",IF(OR(X943="Não se Aplica",X943=""),IF(OR(W943="Não se Aplica",W943=""),0,W943-V943),AVERAGE(X943-W943,W943-V943)),0),0)</f>
        <v>7</v>
      </c>
      <c r="AT943" s="45">
        <f>IF(AU943="S",IF(AND(Q943="1. Aceitou o programa",AB943="Realizada"),IFERROR(IF(AA943="",0,AA943-R943),0),0),0)</f>
        <v>0</v>
      </c>
      <c r="AU943" s="45" t="str">
        <f>_xlfn.XLOOKUP(U943,'Lista Suspensa'!$AA$20:$AA$23,'Lista Suspensa'!$AB$20:$AB$23,"N/A")</f>
        <v>S</v>
      </c>
    </row>
    <row r="944" spans="1:47" ht="12" customHeight="1" x14ac:dyDescent="0.3">
      <c r="A944" s="87" t="s">
        <v>47</v>
      </c>
      <c r="B944" s="88">
        <v>46104</v>
      </c>
      <c r="C944" s="89" t="s">
        <v>48</v>
      </c>
      <c r="D944" s="89" t="s">
        <v>49</v>
      </c>
      <c r="E944" s="189">
        <v>81281366</v>
      </c>
      <c r="F944" s="197" t="s">
        <v>2752</v>
      </c>
      <c r="G944" s="90">
        <v>30197775349</v>
      </c>
      <c r="H944" s="91">
        <v>25063</v>
      </c>
      <c r="I944" s="89"/>
      <c r="J944" s="89" t="s">
        <v>84</v>
      </c>
      <c r="K944" s="89" t="s">
        <v>52</v>
      </c>
      <c r="L944" s="89" t="s">
        <v>85</v>
      </c>
      <c r="M944" s="89" t="s">
        <v>631</v>
      </c>
      <c r="N944" s="89" t="s">
        <v>229</v>
      </c>
      <c r="O944" s="92" t="s">
        <v>2753</v>
      </c>
      <c r="P944" s="93" t="s">
        <v>57</v>
      </c>
      <c r="Q944" s="110" t="s">
        <v>58</v>
      </c>
      <c r="R944" s="95">
        <v>46164</v>
      </c>
      <c r="S944" s="95"/>
      <c r="T944" s="95" t="s">
        <v>59</v>
      </c>
      <c r="U944" s="95" t="s">
        <v>60</v>
      </c>
      <c r="V944" s="91">
        <v>46157</v>
      </c>
      <c r="W944" s="91">
        <v>46164</v>
      </c>
      <c r="X944" s="91" t="s">
        <v>432</v>
      </c>
      <c r="Y944" s="96" t="s">
        <v>269</v>
      </c>
      <c r="Z944" s="89" t="s">
        <v>62</v>
      </c>
      <c r="AA944" s="95"/>
      <c r="AB944" s="95" t="s">
        <v>63</v>
      </c>
      <c r="AC944" s="95" t="s">
        <v>63</v>
      </c>
      <c r="AD944" s="95" t="s">
        <v>63</v>
      </c>
      <c r="AE944" s="95" t="s">
        <v>63</v>
      </c>
      <c r="AF944" s="95" t="s">
        <v>63</v>
      </c>
      <c r="AG944" s="194" t="s">
        <v>482</v>
      </c>
      <c r="AH944" s="95" t="s">
        <v>63</v>
      </c>
      <c r="AI944" s="97"/>
      <c r="AJ944" s="97" t="s">
        <v>65</v>
      </c>
      <c r="AK944" s="97" t="s">
        <v>66</v>
      </c>
      <c r="AL944" s="45" t="s">
        <v>67</v>
      </c>
      <c r="AM944" s="160" t="str">
        <f>MONTH(B944)&amp;"/"&amp;YEAR(B944)</f>
        <v>3/2026</v>
      </c>
      <c r="AN944" s="45">
        <f>WEEKNUM(B944)-WEEKNUM(EOMONTH(B944,-1)+1)+1</f>
        <v>4</v>
      </c>
      <c r="AO944" s="45" t="str">
        <f>MONTH(R944)&amp;"/"&amp;YEAR(R944)</f>
        <v>5/2026</v>
      </c>
      <c r="AP944" s="45">
        <f>WEEKNUM(R944)-WEEKNUM(EOMONTH(R944,-1)+1)+1</f>
        <v>4</v>
      </c>
      <c r="AQ944" s="45">
        <f>IF(AU944="S",IF(Q944="1. Aceitou o programa",R944-B944,0),0)</f>
        <v>60</v>
      </c>
      <c r="AR944" s="45">
        <f>IF(AU944="S",IF(AND(S944&lt;&gt;"",R944&lt;&gt;""),S944-R944,0),0)</f>
        <v>0</v>
      </c>
      <c r="AS944" s="45">
        <f>IF(AU944="S",IF(Q944="1. Aceitou o programa",IF(OR(X944="Não se Aplica",X944=""),IF(OR(W944="Não se Aplica",W944=""),0,W944-V944),AVERAGE(X944-W944,W944-V944)),0),0)</f>
        <v>7</v>
      </c>
      <c r="AT944" s="45">
        <f>IF(AU944="S",IF(AND(Q944="1. Aceitou o programa",AB944="Realizada"),IFERROR(IF(AA944="",0,AA944-R944),0),0),0)</f>
        <v>0</v>
      </c>
      <c r="AU944" s="45" t="str">
        <f>_xlfn.XLOOKUP(U944,'Lista Suspensa'!$AA$20:$AA$23,'Lista Suspensa'!$AB$20:$AB$23,"N/A")</f>
        <v>S</v>
      </c>
    </row>
    <row r="945" spans="1:47" ht="12" customHeight="1" x14ac:dyDescent="0.3">
      <c r="A945" s="87" t="s">
        <v>47</v>
      </c>
      <c r="B945" s="88">
        <v>46104</v>
      </c>
      <c r="C945" s="89" t="s">
        <v>48</v>
      </c>
      <c r="D945" s="89" t="s">
        <v>49</v>
      </c>
      <c r="E945" s="189">
        <v>592798038</v>
      </c>
      <c r="F945" s="197" t="s">
        <v>2754</v>
      </c>
      <c r="G945" s="90">
        <v>61563048272</v>
      </c>
      <c r="H945" s="91">
        <v>27424</v>
      </c>
      <c r="I945" s="89"/>
      <c r="J945" s="89" t="s">
        <v>84</v>
      </c>
      <c r="K945" s="89" t="s">
        <v>52</v>
      </c>
      <c r="L945" s="89" t="s">
        <v>53</v>
      </c>
      <c r="M945" s="89" t="s">
        <v>2755</v>
      </c>
      <c r="N945" s="89" t="s">
        <v>159</v>
      </c>
      <c r="O945" s="92" t="s">
        <v>2756</v>
      </c>
      <c r="P945" s="93" t="s">
        <v>57</v>
      </c>
      <c r="Q945" s="110" t="s">
        <v>58</v>
      </c>
      <c r="R945" s="95">
        <v>46164</v>
      </c>
      <c r="S945" s="95"/>
      <c r="T945" s="95" t="s">
        <v>59</v>
      </c>
      <c r="U945" s="95" t="s">
        <v>60</v>
      </c>
      <c r="V945" s="91">
        <v>46157</v>
      </c>
      <c r="W945" s="91">
        <v>46164</v>
      </c>
      <c r="X945" s="91" t="s">
        <v>432</v>
      </c>
      <c r="Y945" s="96" t="s">
        <v>269</v>
      </c>
      <c r="Z945" s="89" t="s">
        <v>62</v>
      </c>
      <c r="AA945" s="95"/>
      <c r="AB945" s="95" t="s">
        <v>63</v>
      </c>
      <c r="AC945" s="95" t="s">
        <v>63</v>
      </c>
      <c r="AD945" s="95" t="s">
        <v>63</v>
      </c>
      <c r="AE945" s="95" t="s">
        <v>63</v>
      </c>
      <c r="AF945" s="95" t="s">
        <v>63</v>
      </c>
      <c r="AG945" s="194" t="s">
        <v>169</v>
      </c>
      <c r="AH945" s="95" t="s">
        <v>63</v>
      </c>
      <c r="AI945" s="97"/>
      <c r="AJ945" s="97" t="s">
        <v>65</v>
      </c>
      <c r="AK945" s="97" t="s">
        <v>66</v>
      </c>
      <c r="AL945" s="45" t="s">
        <v>67</v>
      </c>
      <c r="AM945" s="160" t="str">
        <f>MONTH(B945)&amp;"/"&amp;YEAR(B945)</f>
        <v>3/2026</v>
      </c>
      <c r="AN945" s="45">
        <f>WEEKNUM(B945)-WEEKNUM(EOMONTH(B945,-1)+1)+1</f>
        <v>4</v>
      </c>
      <c r="AO945" s="45" t="str">
        <f>MONTH(R945)&amp;"/"&amp;YEAR(R945)</f>
        <v>5/2026</v>
      </c>
      <c r="AP945" s="45">
        <f>WEEKNUM(R945)-WEEKNUM(EOMONTH(R945,-1)+1)+1</f>
        <v>4</v>
      </c>
      <c r="AQ945" s="45">
        <f>IF(AU945="S",IF(Q945="1. Aceitou o programa",R945-B945,0),0)</f>
        <v>60</v>
      </c>
      <c r="AR945" s="45">
        <f>IF(AU945="S",IF(AND(S945&lt;&gt;"",R945&lt;&gt;""),S945-R945,0),0)</f>
        <v>0</v>
      </c>
      <c r="AS945" s="45">
        <f>IF(AU945="S",IF(Q945="1. Aceitou o programa",IF(OR(X945="Não se Aplica",X945=""),IF(OR(W945="Não se Aplica",W945=""),0,W945-V945),AVERAGE(X945-W945,W945-V945)),0),0)</f>
        <v>7</v>
      </c>
      <c r="AT945" s="45">
        <f>IF(AU945="S",IF(AND(Q945="1. Aceitou o programa",AB945="Realizada"),IFERROR(IF(AA945="",0,AA945-R945),0),0),0)</f>
        <v>0</v>
      </c>
      <c r="AU945" s="45" t="str">
        <f>_xlfn.XLOOKUP(U945,'Lista Suspensa'!$AA$20:$AA$23,'Lista Suspensa'!$AB$20:$AB$23,"N/A")</f>
        <v>S</v>
      </c>
    </row>
    <row r="946" spans="1:47" ht="12" customHeight="1" x14ac:dyDescent="0.3">
      <c r="A946" s="87" t="s">
        <v>47</v>
      </c>
      <c r="B946" s="88">
        <v>46104</v>
      </c>
      <c r="C946" s="89" t="s">
        <v>48</v>
      </c>
      <c r="D946" s="89" t="s">
        <v>49</v>
      </c>
      <c r="E946" s="189">
        <v>92628759</v>
      </c>
      <c r="F946" s="197" t="s">
        <v>2757</v>
      </c>
      <c r="G946" s="90">
        <v>32263416854</v>
      </c>
      <c r="H946" s="91">
        <v>29854</v>
      </c>
      <c r="I946" s="89"/>
      <c r="J946" s="89" t="s">
        <v>51</v>
      </c>
      <c r="K946" s="89" t="s">
        <v>52</v>
      </c>
      <c r="L946" s="89" t="s">
        <v>85</v>
      </c>
      <c r="M946" s="89" t="s">
        <v>234</v>
      </c>
      <c r="N946" s="89" t="s">
        <v>137</v>
      </c>
      <c r="O946" s="92" t="s">
        <v>2758</v>
      </c>
      <c r="P946" s="93" t="s">
        <v>57</v>
      </c>
      <c r="Q946" s="110" t="s">
        <v>58</v>
      </c>
      <c r="R946" s="95">
        <v>46164</v>
      </c>
      <c r="S946" s="95"/>
      <c r="T946" s="95" t="s">
        <v>59</v>
      </c>
      <c r="U946" s="95" t="s">
        <v>60</v>
      </c>
      <c r="V946" s="91">
        <v>46157</v>
      </c>
      <c r="W946" s="91">
        <v>46164</v>
      </c>
      <c r="X946" s="91" t="s">
        <v>432</v>
      </c>
      <c r="Y946" s="96" t="s">
        <v>269</v>
      </c>
      <c r="Z946" s="89" t="s">
        <v>62</v>
      </c>
      <c r="AA946" s="95"/>
      <c r="AB946" s="95" t="s">
        <v>63</v>
      </c>
      <c r="AC946" s="95" t="s">
        <v>63</v>
      </c>
      <c r="AD946" s="95" t="s">
        <v>63</v>
      </c>
      <c r="AE946" s="95" t="s">
        <v>63</v>
      </c>
      <c r="AF946" s="95" t="s">
        <v>63</v>
      </c>
      <c r="AG946" s="194" t="s">
        <v>570</v>
      </c>
      <c r="AH946" s="95" t="s">
        <v>63</v>
      </c>
      <c r="AI946" s="97"/>
      <c r="AJ946" s="97" t="s">
        <v>65</v>
      </c>
      <c r="AK946" s="97" t="s">
        <v>66</v>
      </c>
      <c r="AL946" s="45" t="s">
        <v>67</v>
      </c>
      <c r="AM946" s="160" t="str">
        <f>MONTH(B946)&amp;"/"&amp;YEAR(B946)</f>
        <v>3/2026</v>
      </c>
      <c r="AN946" s="45">
        <f>WEEKNUM(B946)-WEEKNUM(EOMONTH(B946,-1)+1)+1</f>
        <v>4</v>
      </c>
      <c r="AO946" s="45" t="str">
        <f>MONTH(R946)&amp;"/"&amp;YEAR(R946)</f>
        <v>5/2026</v>
      </c>
      <c r="AP946" s="45">
        <f>WEEKNUM(R946)-WEEKNUM(EOMONTH(R946,-1)+1)+1</f>
        <v>4</v>
      </c>
      <c r="AQ946" s="45">
        <f>IF(AU946="S",IF(Q946="1. Aceitou o programa",R946-B946,0),0)</f>
        <v>60</v>
      </c>
      <c r="AR946" s="45">
        <f>IF(AU946="S",IF(AND(S946&lt;&gt;"",R946&lt;&gt;""),S946-R946,0),0)</f>
        <v>0</v>
      </c>
      <c r="AS946" s="45">
        <f>IF(AU946="S",IF(Q946="1. Aceitou o programa",IF(OR(X946="Não se Aplica",X946=""),IF(OR(W946="Não se Aplica",W946=""),0,W946-V946),AVERAGE(X946-W946,W946-V946)),0),0)</f>
        <v>7</v>
      </c>
      <c r="AT946" s="45">
        <f>IF(AU946="S",IF(AND(Q946="1. Aceitou o programa",AB946="Realizada"),IFERROR(IF(AA946="",0,AA946-R946),0),0),0)</f>
        <v>0</v>
      </c>
      <c r="AU946" s="45" t="str">
        <f>_xlfn.XLOOKUP(U946,'Lista Suspensa'!$AA$20:$AA$23,'Lista Suspensa'!$AB$20:$AB$23,"N/A")</f>
        <v>S</v>
      </c>
    </row>
    <row r="947" spans="1:47" ht="12" customHeight="1" x14ac:dyDescent="0.3">
      <c r="A947" s="87" t="s">
        <v>47</v>
      </c>
      <c r="B947" s="88">
        <v>46104</v>
      </c>
      <c r="C947" s="89" t="s">
        <v>48</v>
      </c>
      <c r="D947" s="89" t="s">
        <v>49</v>
      </c>
      <c r="E947" s="189">
        <v>977008444</v>
      </c>
      <c r="F947" s="197" t="s">
        <v>2759</v>
      </c>
      <c r="G947" s="90">
        <v>42604222787</v>
      </c>
      <c r="H947" s="91">
        <v>20207</v>
      </c>
      <c r="I947" s="89"/>
      <c r="J947" s="89" t="s">
        <v>51</v>
      </c>
      <c r="K947" s="89" t="s">
        <v>76</v>
      </c>
      <c r="L947" s="89" t="s">
        <v>303</v>
      </c>
      <c r="M947" s="89" t="s">
        <v>894</v>
      </c>
      <c r="N947" s="89" t="s">
        <v>55</v>
      </c>
      <c r="O947" s="92" t="s">
        <v>2760</v>
      </c>
      <c r="P947" s="93" t="s">
        <v>57</v>
      </c>
      <c r="Q947" s="110" t="s">
        <v>58</v>
      </c>
      <c r="R947" s="95">
        <v>46164</v>
      </c>
      <c r="S947" s="95"/>
      <c r="T947" s="95" t="s">
        <v>59</v>
      </c>
      <c r="U947" s="95" t="s">
        <v>60</v>
      </c>
      <c r="V947" s="91">
        <v>46157</v>
      </c>
      <c r="W947" s="91">
        <v>46164</v>
      </c>
      <c r="X947" s="91" t="s">
        <v>432</v>
      </c>
      <c r="Y947" s="96" t="s">
        <v>269</v>
      </c>
      <c r="Z947" s="89" t="s">
        <v>62</v>
      </c>
      <c r="AA947" s="95"/>
      <c r="AB947" s="95" t="s">
        <v>63</v>
      </c>
      <c r="AC947" s="95" t="s">
        <v>63</v>
      </c>
      <c r="AD947" s="95" t="s">
        <v>63</v>
      </c>
      <c r="AE947" s="95" t="s">
        <v>63</v>
      </c>
      <c r="AF947" s="95" t="s">
        <v>63</v>
      </c>
      <c r="AG947" s="194" t="s">
        <v>2761</v>
      </c>
      <c r="AH947" s="95" t="s">
        <v>63</v>
      </c>
      <c r="AI947" s="97"/>
      <c r="AJ947" s="97" t="s">
        <v>65</v>
      </c>
      <c r="AK947" s="97" t="s">
        <v>66</v>
      </c>
      <c r="AL947" s="45" t="s">
        <v>67</v>
      </c>
      <c r="AM947" s="160" t="str">
        <f>MONTH(B947)&amp;"/"&amp;YEAR(B947)</f>
        <v>3/2026</v>
      </c>
      <c r="AN947" s="45">
        <f>WEEKNUM(B947)-WEEKNUM(EOMONTH(B947,-1)+1)+1</f>
        <v>4</v>
      </c>
      <c r="AO947" s="45" t="str">
        <f>MONTH(R947)&amp;"/"&amp;YEAR(R947)</f>
        <v>5/2026</v>
      </c>
      <c r="AP947" s="45">
        <f>WEEKNUM(R947)-WEEKNUM(EOMONTH(R947,-1)+1)+1</f>
        <v>4</v>
      </c>
      <c r="AQ947" s="45">
        <f>IF(AU947="S",IF(Q947="1. Aceitou o programa",R947-B947,0),0)</f>
        <v>60</v>
      </c>
      <c r="AR947" s="45">
        <f>IF(AU947="S",IF(AND(S947&lt;&gt;"",R947&lt;&gt;""),S947-R947,0),0)</f>
        <v>0</v>
      </c>
      <c r="AS947" s="45">
        <f>IF(AU947="S",IF(Q947="1. Aceitou o programa",IF(OR(X947="Não se Aplica",X947=""),IF(OR(W947="Não se Aplica",W947=""),0,W947-V947),AVERAGE(X947-W947,W947-V947)),0),0)</f>
        <v>7</v>
      </c>
      <c r="AT947" s="45">
        <f>IF(AU947="S",IF(AND(Q947="1. Aceitou o programa",AB947="Realizada"),IFERROR(IF(AA947="",0,AA947-R947),0),0),0)</f>
        <v>0</v>
      </c>
      <c r="AU947" s="45" t="str">
        <f>_xlfn.XLOOKUP(U947,'Lista Suspensa'!$AA$20:$AA$23,'Lista Suspensa'!$AB$20:$AB$23,"N/A")</f>
        <v>S</v>
      </c>
    </row>
    <row r="948" spans="1:47" ht="12" customHeight="1" x14ac:dyDescent="0.3">
      <c r="A948" s="87" t="s">
        <v>66</v>
      </c>
      <c r="B948" s="88">
        <v>46160</v>
      </c>
      <c r="C948" s="89" t="s">
        <v>857</v>
      </c>
      <c r="D948" s="89" t="s">
        <v>49</v>
      </c>
      <c r="E948" s="189">
        <v>85076839</v>
      </c>
      <c r="F948" s="197" t="s">
        <v>2762</v>
      </c>
      <c r="G948" s="90">
        <v>6897755800</v>
      </c>
      <c r="H948" s="91">
        <v>24390</v>
      </c>
      <c r="I948" s="89">
        <v>59</v>
      </c>
      <c r="J948" s="89" t="s">
        <v>51</v>
      </c>
      <c r="K948" s="89" t="s">
        <v>52</v>
      </c>
      <c r="L948" s="89" t="s">
        <v>381</v>
      </c>
      <c r="M948" s="89" t="s">
        <v>2763</v>
      </c>
      <c r="N948" s="89">
        <v>450</v>
      </c>
      <c r="O948" s="92">
        <v>11993422905</v>
      </c>
      <c r="P948" s="93" t="s">
        <v>57</v>
      </c>
      <c r="Q948" s="110" t="s">
        <v>58</v>
      </c>
      <c r="R948" s="95">
        <v>46164</v>
      </c>
      <c r="S948" s="95"/>
      <c r="T948" s="95" t="s">
        <v>59</v>
      </c>
      <c r="U948" s="95" t="s">
        <v>60</v>
      </c>
      <c r="V948" s="91">
        <v>46164</v>
      </c>
      <c r="W948" s="91">
        <v>46167</v>
      </c>
      <c r="X948" s="91" t="s">
        <v>432</v>
      </c>
      <c r="Y948" s="96" t="s">
        <v>269</v>
      </c>
      <c r="Z948" s="89" t="s">
        <v>62</v>
      </c>
      <c r="AA948" s="95"/>
      <c r="AB948" s="95" t="s">
        <v>63</v>
      </c>
      <c r="AC948" s="95" t="s">
        <v>63</v>
      </c>
      <c r="AD948" s="95" t="s">
        <v>63</v>
      </c>
      <c r="AE948" s="95" t="s">
        <v>63</v>
      </c>
      <c r="AF948" s="95" t="s">
        <v>63</v>
      </c>
      <c r="AG948" s="194" t="s">
        <v>2764</v>
      </c>
      <c r="AH948" s="95" t="s">
        <v>63</v>
      </c>
      <c r="AI948" s="97"/>
      <c r="AJ948" s="97" t="s">
        <v>65</v>
      </c>
      <c r="AK948" s="97" t="s">
        <v>66</v>
      </c>
      <c r="AL948" s="45" t="s">
        <v>67</v>
      </c>
      <c r="AM948" s="160" t="str">
        <f>MONTH(B948)&amp;"/"&amp;YEAR(B948)</f>
        <v>5/2026</v>
      </c>
      <c r="AN948" s="45">
        <f>WEEKNUM(B948)-WEEKNUM(EOMONTH(B948,-1)+1)+1</f>
        <v>4</v>
      </c>
      <c r="AO948" s="45" t="str">
        <f>MONTH(R948)&amp;"/"&amp;YEAR(R948)</f>
        <v>5/2026</v>
      </c>
      <c r="AP948" s="45">
        <f>WEEKNUM(R948)-WEEKNUM(EOMONTH(R948,-1)+1)+1</f>
        <v>4</v>
      </c>
      <c r="AQ948" s="45">
        <f>IF(AU948="S",IF(Q948="1. Aceitou o programa",R948-B948,0),0)</f>
        <v>4</v>
      </c>
      <c r="AR948" s="45">
        <f>IF(AU948="S",IF(AND(S948&lt;&gt;"",R948&lt;&gt;""),S948-R948,0),0)</f>
        <v>0</v>
      </c>
      <c r="AS948" s="45">
        <f>IF(AU948="S",IF(Q948="1. Aceitou o programa",IF(OR(X948="Não se Aplica",X948=""),IF(OR(W948="Não se Aplica",W948=""),0,W948-V948),AVERAGE(X948-W948,W948-V948)),0),0)</f>
        <v>3</v>
      </c>
      <c r="AT948" s="45">
        <f>IF(AU948="S",IF(AND(Q948="1. Aceitou o programa",AB948="Realizada"),IFERROR(IF(AA948="",0,AA948-R948),0),0),0)</f>
        <v>0</v>
      </c>
      <c r="AU948" s="45" t="str">
        <f>_xlfn.XLOOKUP(U948,'Lista Suspensa'!$AA$20:$AA$23,'Lista Suspensa'!$AB$20:$AB$23,"N/A")</f>
        <v>S</v>
      </c>
    </row>
    <row r="949" spans="1:47" ht="12" customHeight="1" x14ac:dyDescent="0.3">
      <c r="A949" s="87" t="s">
        <v>66</v>
      </c>
      <c r="B949" s="88">
        <v>46160</v>
      </c>
      <c r="C949" s="89" t="s">
        <v>857</v>
      </c>
      <c r="D949" s="89" t="s">
        <v>49</v>
      </c>
      <c r="E949" s="189">
        <v>754205533</v>
      </c>
      <c r="F949" s="197" t="s">
        <v>2765</v>
      </c>
      <c r="G949" s="90">
        <v>5565797713</v>
      </c>
      <c r="H949" s="91">
        <v>29962</v>
      </c>
      <c r="I949" s="89">
        <v>44</v>
      </c>
      <c r="J949" s="89" t="s">
        <v>51</v>
      </c>
      <c r="K949" s="89" t="s">
        <v>76</v>
      </c>
      <c r="L949" s="89" t="s">
        <v>95</v>
      </c>
      <c r="M949" s="89" t="s">
        <v>2766</v>
      </c>
      <c r="N949" s="89">
        <v>200</v>
      </c>
      <c r="O949" s="92">
        <v>21994669542</v>
      </c>
      <c r="P949" s="93" t="s">
        <v>57</v>
      </c>
      <c r="Q949" s="110" t="s">
        <v>58</v>
      </c>
      <c r="R949" s="94">
        <v>46167</v>
      </c>
      <c r="S949" s="95"/>
      <c r="T949" s="95" t="s">
        <v>59</v>
      </c>
      <c r="U949" s="95" t="s">
        <v>60</v>
      </c>
      <c r="V949" s="91">
        <v>46164</v>
      </c>
      <c r="W949" s="91">
        <v>46167</v>
      </c>
      <c r="X949" s="91" t="s">
        <v>432</v>
      </c>
      <c r="Y949" s="96"/>
      <c r="Z949" s="89" t="s">
        <v>62</v>
      </c>
      <c r="AA949" s="95"/>
      <c r="AB949" s="95" t="s">
        <v>63</v>
      </c>
      <c r="AC949" s="95" t="s">
        <v>63</v>
      </c>
      <c r="AD949" s="95" t="s">
        <v>63</v>
      </c>
      <c r="AE949" s="95" t="s">
        <v>63</v>
      </c>
      <c r="AF949" s="95" t="s">
        <v>63</v>
      </c>
      <c r="AG949" s="194" t="s">
        <v>99</v>
      </c>
      <c r="AH949" s="95" t="s">
        <v>63</v>
      </c>
      <c r="AI949" s="97"/>
      <c r="AJ949" s="97" t="s">
        <v>65</v>
      </c>
      <c r="AK949" s="97" t="s">
        <v>66</v>
      </c>
      <c r="AL949" s="45" t="s">
        <v>67</v>
      </c>
      <c r="AM949" s="160" t="str">
        <f>MONTH(B949)&amp;"/"&amp;YEAR(B949)</f>
        <v>5/2026</v>
      </c>
      <c r="AN949" s="45">
        <f>WEEKNUM(B949)-WEEKNUM(EOMONTH(B949,-1)+1)+1</f>
        <v>4</v>
      </c>
      <c r="AO949" s="45" t="str">
        <f>MONTH(R949)&amp;"/"&amp;YEAR(R949)</f>
        <v>5/2026</v>
      </c>
      <c r="AP949" s="45">
        <f>WEEKNUM(R949)-WEEKNUM(EOMONTH(R949,-1)+1)+1</f>
        <v>5</v>
      </c>
      <c r="AQ949" s="45">
        <f>IF(AU949="S",IF(Q949="1. Aceitou o programa",R949-B949,0),0)</f>
        <v>7</v>
      </c>
      <c r="AR949" s="45">
        <f>IF(AU949="S",IF(AND(S949&lt;&gt;"",R949&lt;&gt;""),S949-R949,0),0)</f>
        <v>0</v>
      </c>
      <c r="AS949" s="45">
        <f>IF(AU949="S",IF(Q949="1. Aceitou o programa",IF(OR(X949="Não se Aplica",X949=""),IF(OR(W949="Não se Aplica",W949=""),0,W949-V949),AVERAGE(X949-W949,W949-V949)),0),0)</f>
        <v>3</v>
      </c>
      <c r="AT949" s="45">
        <f>IF(AU949="S",IF(AND(Q949="1. Aceitou o programa",AB949="Realizada"),IFERROR(IF(AA949="",0,AA949-R949),0),0),0)</f>
        <v>0</v>
      </c>
      <c r="AU949" s="45" t="str">
        <f>_xlfn.XLOOKUP(U949,'Lista Suspensa'!$AA$20:$AA$23,'Lista Suspensa'!$AB$20:$AB$23,"N/A")</f>
        <v>S</v>
      </c>
    </row>
    <row r="950" spans="1:47" ht="12" customHeight="1" x14ac:dyDescent="0.3">
      <c r="A950" s="87" t="s">
        <v>66</v>
      </c>
      <c r="B950" s="88">
        <v>46161</v>
      </c>
      <c r="C950" s="89" t="s">
        <v>857</v>
      </c>
      <c r="D950" s="89" t="s">
        <v>49</v>
      </c>
      <c r="E950" s="189">
        <v>97547797</v>
      </c>
      <c r="F950" s="197" t="s">
        <v>2767</v>
      </c>
      <c r="G950" s="90">
        <v>24255517860</v>
      </c>
      <c r="H950" s="91">
        <v>41622</v>
      </c>
      <c r="I950" s="89">
        <v>12</v>
      </c>
      <c r="J950" s="89" t="s">
        <v>84</v>
      </c>
      <c r="K950" s="89" t="s">
        <v>52</v>
      </c>
      <c r="L950" s="89" t="s">
        <v>85</v>
      </c>
      <c r="M950" s="89" t="s">
        <v>1349</v>
      </c>
      <c r="N950" s="89">
        <v>380</v>
      </c>
      <c r="O950" s="92">
        <v>11954327505</v>
      </c>
      <c r="P950" s="93" t="s">
        <v>57</v>
      </c>
      <c r="Q950" s="110" t="s">
        <v>58</v>
      </c>
      <c r="R950" s="95">
        <v>46164</v>
      </c>
      <c r="S950" s="95"/>
      <c r="T950" s="95" t="s">
        <v>59</v>
      </c>
      <c r="U950" s="95" t="s">
        <v>60</v>
      </c>
      <c r="V950" s="91">
        <v>46164</v>
      </c>
      <c r="W950" s="91">
        <v>46167</v>
      </c>
      <c r="X950" s="91" t="s">
        <v>432</v>
      </c>
      <c r="Y950" s="96" t="s">
        <v>269</v>
      </c>
      <c r="Z950" s="89" t="s">
        <v>62</v>
      </c>
      <c r="AA950" s="95"/>
      <c r="AB950" s="95" t="s">
        <v>63</v>
      </c>
      <c r="AC950" s="95" t="s">
        <v>63</v>
      </c>
      <c r="AD950" s="95" t="s">
        <v>63</v>
      </c>
      <c r="AE950" s="95" t="s">
        <v>63</v>
      </c>
      <c r="AF950" s="95" t="s">
        <v>63</v>
      </c>
      <c r="AG950" s="194" t="s">
        <v>570</v>
      </c>
      <c r="AH950" s="95" t="s">
        <v>63</v>
      </c>
      <c r="AI950" s="97"/>
      <c r="AJ950" s="97" t="s">
        <v>65</v>
      </c>
      <c r="AK950" s="97" t="s">
        <v>66</v>
      </c>
      <c r="AL950" s="45" t="s">
        <v>67</v>
      </c>
      <c r="AM950" s="160" t="str">
        <f>MONTH(B950)&amp;"/"&amp;YEAR(B950)</f>
        <v>5/2026</v>
      </c>
      <c r="AN950" s="45">
        <f>WEEKNUM(B950)-WEEKNUM(EOMONTH(B950,-1)+1)+1</f>
        <v>4</v>
      </c>
      <c r="AO950" s="45" t="str">
        <f>MONTH(R950)&amp;"/"&amp;YEAR(R950)</f>
        <v>5/2026</v>
      </c>
      <c r="AP950" s="45">
        <f>WEEKNUM(R950)-WEEKNUM(EOMONTH(R950,-1)+1)+1</f>
        <v>4</v>
      </c>
      <c r="AQ950" s="45">
        <f>IF(AU950="S",IF(Q950="1. Aceitou o programa",R950-B950,0),0)</f>
        <v>3</v>
      </c>
      <c r="AR950" s="45">
        <f>IF(AU950="S",IF(AND(S950&lt;&gt;"",R950&lt;&gt;""),S950-R950,0),0)</f>
        <v>0</v>
      </c>
      <c r="AS950" s="45">
        <f>IF(AU950="S",IF(Q950="1. Aceitou o programa",IF(OR(X950="Não se Aplica",X950=""),IF(OR(W950="Não se Aplica",W950=""),0,W950-V950),AVERAGE(X950-W950,W950-V950)),0),0)</f>
        <v>3</v>
      </c>
      <c r="AT950" s="45">
        <f>IF(AU950="S",IF(AND(Q950="1. Aceitou o programa",AB950="Realizada"),IFERROR(IF(AA950="",0,AA950-R950),0),0),0)</f>
        <v>0</v>
      </c>
      <c r="AU950" s="45" t="str">
        <f>_xlfn.XLOOKUP(U950,'Lista Suspensa'!$AA$20:$AA$23,'Lista Suspensa'!$AB$20:$AB$23,"N/A")</f>
        <v>S</v>
      </c>
    </row>
    <row r="951" spans="1:47" ht="12" customHeight="1" x14ac:dyDescent="0.3">
      <c r="A951" s="87" t="s">
        <v>66</v>
      </c>
      <c r="B951" s="88">
        <v>46161</v>
      </c>
      <c r="C951" s="89" t="s">
        <v>857</v>
      </c>
      <c r="D951" s="89" t="s">
        <v>49</v>
      </c>
      <c r="E951" s="189">
        <v>936689668</v>
      </c>
      <c r="F951" s="197" t="s">
        <v>2768</v>
      </c>
      <c r="G951" s="90">
        <v>31414954832</v>
      </c>
      <c r="H951" s="91">
        <v>30226</v>
      </c>
      <c r="I951" s="89">
        <v>43</v>
      </c>
      <c r="J951" s="89" t="s">
        <v>84</v>
      </c>
      <c r="K951" s="89" t="s">
        <v>52</v>
      </c>
      <c r="L951" s="89" t="s">
        <v>85</v>
      </c>
      <c r="M951" s="89" t="s">
        <v>2769</v>
      </c>
      <c r="N951" s="89">
        <v>100</v>
      </c>
      <c r="O951" s="92" t="s">
        <v>2770</v>
      </c>
      <c r="P951" s="93" t="s">
        <v>57</v>
      </c>
      <c r="Q951" s="110" t="s">
        <v>58</v>
      </c>
      <c r="R951" s="94">
        <v>46167</v>
      </c>
      <c r="S951" s="95"/>
      <c r="T951" s="95" t="s">
        <v>59</v>
      </c>
      <c r="U951" s="95" t="s">
        <v>60</v>
      </c>
      <c r="V951" s="91">
        <v>46164</v>
      </c>
      <c r="W951" s="91">
        <v>46167</v>
      </c>
      <c r="X951" s="91" t="s">
        <v>432</v>
      </c>
      <c r="Y951" s="96" t="s">
        <v>269</v>
      </c>
      <c r="Z951" s="89" t="s">
        <v>62</v>
      </c>
      <c r="AA951" s="95"/>
      <c r="AB951" s="95" t="s">
        <v>63</v>
      </c>
      <c r="AC951" s="95" t="s">
        <v>63</v>
      </c>
      <c r="AD951" s="95" t="s">
        <v>63</v>
      </c>
      <c r="AE951" s="95" t="s">
        <v>63</v>
      </c>
      <c r="AF951" s="95" t="s">
        <v>63</v>
      </c>
      <c r="AG951" s="194" t="s">
        <v>2771</v>
      </c>
      <c r="AH951" s="95" t="s">
        <v>63</v>
      </c>
      <c r="AI951" s="97"/>
      <c r="AJ951" s="97" t="s">
        <v>65</v>
      </c>
      <c r="AK951" s="97" t="s">
        <v>66</v>
      </c>
      <c r="AL951" s="45" t="s">
        <v>67</v>
      </c>
      <c r="AM951" s="160" t="str">
        <f>MONTH(B951)&amp;"/"&amp;YEAR(B951)</f>
        <v>5/2026</v>
      </c>
      <c r="AN951" s="45">
        <f>WEEKNUM(B951)-WEEKNUM(EOMONTH(B951,-1)+1)+1</f>
        <v>4</v>
      </c>
      <c r="AO951" s="45" t="str">
        <f>MONTH(R951)&amp;"/"&amp;YEAR(R951)</f>
        <v>5/2026</v>
      </c>
      <c r="AP951" s="45">
        <f>WEEKNUM(R951)-WEEKNUM(EOMONTH(R951,-1)+1)+1</f>
        <v>5</v>
      </c>
      <c r="AQ951" s="45">
        <f>IF(AU951="S",IF(Q951="1. Aceitou o programa",R951-B951,0),0)</f>
        <v>6</v>
      </c>
      <c r="AR951" s="45">
        <f>IF(AU951="S",IF(AND(S951&lt;&gt;"",R951&lt;&gt;""),S951-R951,0),0)</f>
        <v>0</v>
      </c>
      <c r="AS951" s="45">
        <f>IF(AU951="S",IF(Q951="1. Aceitou o programa",IF(OR(X951="Não se Aplica",X951=""),IF(OR(W951="Não se Aplica",W951=""),0,W951-V951),AVERAGE(X951-W951,W951-V951)),0),0)</f>
        <v>3</v>
      </c>
      <c r="AT951" s="45">
        <f>IF(AU951="S",IF(AND(Q951="1. Aceitou o programa",AB951="Realizada"),IFERROR(IF(AA951="",0,AA951-R951),0),0),0)</f>
        <v>0</v>
      </c>
      <c r="AU951" s="45" t="str">
        <f>_xlfn.XLOOKUP(U951,'Lista Suspensa'!$AA$20:$AA$23,'Lista Suspensa'!$AB$20:$AB$23,"N/A")</f>
        <v>S</v>
      </c>
    </row>
    <row r="952" spans="1:47" ht="12" customHeight="1" x14ac:dyDescent="0.3">
      <c r="A952" s="87" t="s">
        <v>66</v>
      </c>
      <c r="B952" s="88">
        <v>46161</v>
      </c>
      <c r="C952" s="89" t="s">
        <v>857</v>
      </c>
      <c r="D952" s="89" t="s">
        <v>49</v>
      </c>
      <c r="E952" s="189">
        <v>596096658</v>
      </c>
      <c r="F952" s="197" t="s">
        <v>2772</v>
      </c>
      <c r="G952" s="90">
        <v>176661808</v>
      </c>
      <c r="H952" s="91">
        <v>21654</v>
      </c>
      <c r="I952" s="89">
        <v>67</v>
      </c>
      <c r="J952" s="89" t="s">
        <v>84</v>
      </c>
      <c r="K952" s="89" t="s">
        <v>52</v>
      </c>
      <c r="L952" s="89" t="s">
        <v>1483</v>
      </c>
      <c r="M952" s="89" t="s">
        <v>2773</v>
      </c>
      <c r="N952" s="89">
        <v>50</v>
      </c>
      <c r="O952" s="92" t="s">
        <v>2774</v>
      </c>
      <c r="P952" s="93" t="s">
        <v>57</v>
      </c>
      <c r="Q952" s="110" t="s">
        <v>58</v>
      </c>
      <c r="R952" s="95">
        <v>46164</v>
      </c>
      <c r="S952" s="95"/>
      <c r="T952" s="95" t="s">
        <v>59</v>
      </c>
      <c r="U952" s="95" t="s">
        <v>60</v>
      </c>
      <c r="V952" s="91">
        <v>46164</v>
      </c>
      <c r="W952" s="91">
        <v>46167</v>
      </c>
      <c r="X952" s="91" t="s">
        <v>432</v>
      </c>
      <c r="Y952" s="96" t="s">
        <v>269</v>
      </c>
      <c r="Z952" s="89" t="s">
        <v>62</v>
      </c>
      <c r="AA952" s="95"/>
      <c r="AB952" s="95" t="s">
        <v>63</v>
      </c>
      <c r="AC952" s="95" t="s">
        <v>63</v>
      </c>
      <c r="AD952" s="95" t="s">
        <v>63</v>
      </c>
      <c r="AE952" s="95" t="s">
        <v>63</v>
      </c>
      <c r="AF952" s="95" t="s">
        <v>63</v>
      </c>
      <c r="AG952" s="194" t="s">
        <v>173</v>
      </c>
      <c r="AH952" s="95" t="s">
        <v>63</v>
      </c>
      <c r="AI952" s="97"/>
      <c r="AJ952" s="97" t="s">
        <v>65</v>
      </c>
      <c r="AK952" s="97" t="s">
        <v>66</v>
      </c>
      <c r="AL952" s="45" t="s">
        <v>67</v>
      </c>
      <c r="AM952" s="160" t="str">
        <f>MONTH(B952)&amp;"/"&amp;YEAR(B952)</f>
        <v>5/2026</v>
      </c>
      <c r="AN952" s="45">
        <f>WEEKNUM(B952)-WEEKNUM(EOMONTH(B952,-1)+1)+1</f>
        <v>4</v>
      </c>
      <c r="AO952" s="45" t="str">
        <f>MONTH(R952)&amp;"/"&amp;YEAR(R952)</f>
        <v>5/2026</v>
      </c>
      <c r="AP952" s="45">
        <f>WEEKNUM(R952)-WEEKNUM(EOMONTH(R952,-1)+1)+1</f>
        <v>4</v>
      </c>
      <c r="AQ952" s="45">
        <f>IF(AU952="S",IF(Q952="1. Aceitou o programa",R952-B952,0),0)</f>
        <v>3</v>
      </c>
      <c r="AR952" s="45">
        <f>IF(AU952="S",IF(AND(S952&lt;&gt;"",R952&lt;&gt;""),S952-R952,0),0)</f>
        <v>0</v>
      </c>
      <c r="AS952" s="45">
        <f>IF(AU952="S",IF(Q952="1. Aceitou o programa",IF(OR(X952="Não se Aplica",X952=""),IF(OR(W952="Não se Aplica",W952=""),0,W952-V952),AVERAGE(X952-W952,W952-V952)),0),0)</f>
        <v>3</v>
      </c>
      <c r="AT952" s="45">
        <f>IF(AU952="S",IF(AND(Q952="1. Aceitou o programa",AB952="Realizada"),IFERROR(IF(AA952="",0,AA952-R952),0),0),0)</f>
        <v>0</v>
      </c>
      <c r="AU952" s="45" t="str">
        <f>_xlfn.XLOOKUP(U952,'Lista Suspensa'!$AA$20:$AA$23,'Lista Suspensa'!$AB$20:$AB$23,"N/A")</f>
        <v>S</v>
      </c>
    </row>
    <row r="953" spans="1:47" ht="12" customHeight="1" x14ac:dyDescent="0.3">
      <c r="A953" s="87" t="s">
        <v>66</v>
      </c>
      <c r="B953" s="88">
        <v>46161</v>
      </c>
      <c r="C953" s="89" t="s">
        <v>857</v>
      </c>
      <c r="D953" s="89" t="s">
        <v>49</v>
      </c>
      <c r="E953" s="189">
        <v>94456905</v>
      </c>
      <c r="F953" s="197" t="s">
        <v>2775</v>
      </c>
      <c r="G953" s="90">
        <v>16299789816</v>
      </c>
      <c r="H953" s="91">
        <v>27523</v>
      </c>
      <c r="I953" s="89">
        <v>51</v>
      </c>
      <c r="J953" s="89" t="s">
        <v>51</v>
      </c>
      <c r="K953" s="89" t="s">
        <v>52</v>
      </c>
      <c r="L953" s="89" t="s">
        <v>85</v>
      </c>
      <c r="M953" s="89" t="s">
        <v>1681</v>
      </c>
      <c r="N953" s="89">
        <v>380</v>
      </c>
      <c r="O953" s="92" t="s">
        <v>2776</v>
      </c>
      <c r="P953" s="93" t="s">
        <v>57</v>
      </c>
      <c r="Q953" s="110" t="s">
        <v>58</v>
      </c>
      <c r="R953" s="94">
        <v>46167</v>
      </c>
      <c r="S953" s="95"/>
      <c r="T953" s="95" t="s">
        <v>59</v>
      </c>
      <c r="U953" s="95" t="s">
        <v>60</v>
      </c>
      <c r="V953" s="91">
        <v>46164</v>
      </c>
      <c r="W953" s="91">
        <v>46167</v>
      </c>
      <c r="X953" s="91" t="s">
        <v>432</v>
      </c>
      <c r="Y953" s="96" t="s">
        <v>269</v>
      </c>
      <c r="Z953" s="89" t="s">
        <v>62</v>
      </c>
      <c r="AA953" s="95"/>
      <c r="AB953" s="95" t="s">
        <v>63</v>
      </c>
      <c r="AC953" s="95" t="s">
        <v>63</v>
      </c>
      <c r="AD953" s="95" t="s">
        <v>63</v>
      </c>
      <c r="AE953" s="95" t="s">
        <v>63</v>
      </c>
      <c r="AF953" s="95" t="s">
        <v>63</v>
      </c>
      <c r="AG953" s="194" t="s">
        <v>791</v>
      </c>
      <c r="AH953" s="95" t="s">
        <v>63</v>
      </c>
      <c r="AI953" s="97"/>
      <c r="AJ953" s="97" t="s">
        <v>65</v>
      </c>
      <c r="AK953" s="97" t="s">
        <v>66</v>
      </c>
      <c r="AL953" s="45" t="s">
        <v>67</v>
      </c>
      <c r="AM953" s="160" t="str">
        <f>MONTH(B953)&amp;"/"&amp;YEAR(B953)</f>
        <v>5/2026</v>
      </c>
      <c r="AN953" s="45">
        <f>WEEKNUM(B953)-WEEKNUM(EOMONTH(B953,-1)+1)+1</f>
        <v>4</v>
      </c>
      <c r="AO953" s="45" t="str">
        <f>MONTH(R953)&amp;"/"&amp;YEAR(R953)</f>
        <v>5/2026</v>
      </c>
      <c r="AP953" s="45">
        <f>WEEKNUM(R953)-WEEKNUM(EOMONTH(R953,-1)+1)+1</f>
        <v>5</v>
      </c>
      <c r="AQ953" s="45">
        <f>IF(AU953="S",IF(Q953="1. Aceitou o programa",R953-B953,0),0)</f>
        <v>6</v>
      </c>
      <c r="AR953" s="45">
        <f>IF(AU953="S",IF(AND(S953&lt;&gt;"",R953&lt;&gt;""),S953-R953,0),0)</f>
        <v>0</v>
      </c>
      <c r="AS953" s="45">
        <f>IF(AU953="S",IF(Q953="1. Aceitou o programa",IF(OR(X953="Não se Aplica",X953=""),IF(OR(W953="Não se Aplica",W953=""),0,W953-V953),AVERAGE(X953-W953,W953-V953)),0),0)</f>
        <v>3</v>
      </c>
      <c r="AT953" s="45">
        <f>IF(AU953="S",IF(AND(Q953="1. Aceitou o programa",AB953="Realizada"),IFERROR(IF(AA953="",0,AA953-R953),0),0),0)</f>
        <v>0</v>
      </c>
      <c r="AU953" s="45" t="str">
        <f>_xlfn.XLOOKUP(U953,'Lista Suspensa'!$AA$20:$AA$23,'Lista Suspensa'!$AB$20:$AB$23,"N/A")</f>
        <v>S</v>
      </c>
    </row>
    <row r="954" spans="1:47" ht="12" customHeight="1" x14ac:dyDescent="0.3">
      <c r="A954" s="87" t="s">
        <v>66</v>
      </c>
      <c r="B954" s="88">
        <v>46161</v>
      </c>
      <c r="C954" s="89" t="s">
        <v>857</v>
      </c>
      <c r="D954" s="89" t="s">
        <v>49</v>
      </c>
      <c r="E954" s="189">
        <v>791627659</v>
      </c>
      <c r="F954" s="197" t="s">
        <v>2777</v>
      </c>
      <c r="G954" s="90">
        <v>10136859895</v>
      </c>
      <c r="H954" s="91">
        <v>23924</v>
      </c>
      <c r="I954" s="89">
        <v>60</v>
      </c>
      <c r="J954" s="89" t="s">
        <v>51</v>
      </c>
      <c r="K954" s="89" t="s">
        <v>52</v>
      </c>
      <c r="L954" s="89" t="s">
        <v>2495</v>
      </c>
      <c r="M954" s="89" t="s">
        <v>2778</v>
      </c>
      <c r="N954" s="89">
        <v>100</v>
      </c>
      <c r="O954" s="92">
        <v>11932266941</v>
      </c>
      <c r="P954" s="93" t="s">
        <v>57</v>
      </c>
      <c r="Q954" s="110" t="s">
        <v>58</v>
      </c>
      <c r="R954" s="95">
        <v>46164</v>
      </c>
      <c r="S954" s="95"/>
      <c r="T954" s="95" t="s">
        <v>59</v>
      </c>
      <c r="U954" s="95" t="s">
        <v>60</v>
      </c>
      <c r="V954" s="91">
        <v>46164</v>
      </c>
      <c r="W954" s="91">
        <v>46167</v>
      </c>
      <c r="X954" s="91" t="s">
        <v>432</v>
      </c>
      <c r="Y954" s="96" t="s">
        <v>269</v>
      </c>
      <c r="Z954" s="89" t="s">
        <v>62</v>
      </c>
      <c r="AA954" s="95"/>
      <c r="AB954" s="95" t="s">
        <v>63</v>
      </c>
      <c r="AC954" s="95" t="s">
        <v>63</v>
      </c>
      <c r="AD954" s="95" t="s">
        <v>63</v>
      </c>
      <c r="AE954" s="95" t="s">
        <v>63</v>
      </c>
      <c r="AF954" s="95" t="s">
        <v>63</v>
      </c>
      <c r="AG954" s="194" t="s">
        <v>2779</v>
      </c>
      <c r="AH954" s="95" t="s">
        <v>63</v>
      </c>
      <c r="AI954" s="97"/>
      <c r="AJ954" s="97" t="s">
        <v>65</v>
      </c>
      <c r="AK954" s="97" t="s">
        <v>66</v>
      </c>
      <c r="AL954" s="45" t="s">
        <v>67</v>
      </c>
      <c r="AM954" s="160" t="str">
        <f>MONTH(B954)&amp;"/"&amp;YEAR(B954)</f>
        <v>5/2026</v>
      </c>
      <c r="AN954" s="45">
        <f>WEEKNUM(B954)-WEEKNUM(EOMONTH(B954,-1)+1)+1</f>
        <v>4</v>
      </c>
      <c r="AO954" s="45" t="str">
        <f>MONTH(R954)&amp;"/"&amp;YEAR(R954)</f>
        <v>5/2026</v>
      </c>
      <c r="AP954" s="45">
        <f>WEEKNUM(R954)-WEEKNUM(EOMONTH(R954,-1)+1)+1</f>
        <v>4</v>
      </c>
      <c r="AQ954" s="45">
        <f>IF(AU954="S",IF(Q954="1. Aceitou o programa",R954-B954,0),0)</f>
        <v>3</v>
      </c>
      <c r="AR954" s="45">
        <f>IF(AU954="S",IF(AND(S954&lt;&gt;"",R954&lt;&gt;""),S954-R954,0),0)</f>
        <v>0</v>
      </c>
      <c r="AS954" s="45">
        <f>IF(AU954="S",IF(Q954="1. Aceitou o programa",IF(OR(X954="Não se Aplica",X954=""),IF(OR(W954="Não se Aplica",W954=""),0,W954-V954),AVERAGE(X954-W954,W954-V954)),0),0)</f>
        <v>3</v>
      </c>
      <c r="AT954" s="45">
        <f>IF(AU954="S",IF(AND(Q954="1. Aceitou o programa",AB954="Realizada"),IFERROR(IF(AA954="",0,AA954-R954),0),0),0)</f>
        <v>0</v>
      </c>
      <c r="AU954" s="45" t="str">
        <f>_xlfn.XLOOKUP(U954,'Lista Suspensa'!$AA$20:$AA$23,'Lista Suspensa'!$AB$20:$AB$23,"N/A")</f>
        <v>S</v>
      </c>
    </row>
    <row r="955" spans="1:47" ht="12" customHeight="1" x14ac:dyDescent="0.3">
      <c r="A955" s="87" t="s">
        <v>66</v>
      </c>
      <c r="B955" s="88">
        <v>46162</v>
      </c>
      <c r="C955" s="89" t="s">
        <v>857</v>
      </c>
      <c r="D955" s="89" t="s">
        <v>49</v>
      </c>
      <c r="E955" s="189">
        <v>93812863</v>
      </c>
      <c r="F955" s="197" t="s">
        <v>2780</v>
      </c>
      <c r="G955" s="90">
        <v>16386539842</v>
      </c>
      <c r="H955" s="91">
        <v>27200</v>
      </c>
      <c r="I955" s="89">
        <v>51</v>
      </c>
      <c r="J955" s="89" t="s">
        <v>51</v>
      </c>
      <c r="K955" s="89" t="s">
        <v>52</v>
      </c>
      <c r="L955" s="89" t="s">
        <v>85</v>
      </c>
      <c r="M955" s="89" t="s">
        <v>86</v>
      </c>
      <c r="N955" s="89">
        <v>60</v>
      </c>
      <c r="O955" s="92">
        <v>11987687522</v>
      </c>
      <c r="P955" s="93" t="s">
        <v>57</v>
      </c>
      <c r="Q955" s="110" t="s">
        <v>58</v>
      </c>
      <c r="R955" s="95">
        <v>46164</v>
      </c>
      <c r="S955" s="95"/>
      <c r="T955" s="95" t="s">
        <v>59</v>
      </c>
      <c r="U955" s="95" t="s">
        <v>60</v>
      </c>
      <c r="V955" s="91">
        <v>46164</v>
      </c>
      <c r="W955" s="91">
        <v>46167</v>
      </c>
      <c r="X955" s="91" t="s">
        <v>432</v>
      </c>
      <c r="Y955" s="96" t="s">
        <v>269</v>
      </c>
      <c r="Z955" s="89" t="s">
        <v>62</v>
      </c>
      <c r="AA955" s="95"/>
      <c r="AB955" s="95" t="s">
        <v>63</v>
      </c>
      <c r="AC955" s="95" t="s">
        <v>63</v>
      </c>
      <c r="AD955" s="95" t="s">
        <v>63</v>
      </c>
      <c r="AE955" s="95" t="s">
        <v>63</v>
      </c>
      <c r="AF955" s="95" t="s">
        <v>63</v>
      </c>
      <c r="AG955" s="194" t="s">
        <v>2781</v>
      </c>
      <c r="AH955" s="95" t="s">
        <v>63</v>
      </c>
      <c r="AI955" s="97"/>
      <c r="AJ955" s="97" t="s">
        <v>65</v>
      </c>
      <c r="AK955" s="97" t="s">
        <v>66</v>
      </c>
      <c r="AL955" s="45" t="s">
        <v>67</v>
      </c>
      <c r="AM955" s="160" t="str">
        <f>MONTH(B955)&amp;"/"&amp;YEAR(B955)</f>
        <v>5/2026</v>
      </c>
      <c r="AN955" s="45">
        <f>WEEKNUM(B955)-WEEKNUM(EOMONTH(B955,-1)+1)+1</f>
        <v>4</v>
      </c>
      <c r="AO955" s="45" t="str">
        <f>MONTH(R955)&amp;"/"&amp;YEAR(R955)</f>
        <v>5/2026</v>
      </c>
      <c r="AP955" s="45">
        <f>WEEKNUM(R955)-WEEKNUM(EOMONTH(R955,-1)+1)+1</f>
        <v>4</v>
      </c>
      <c r="AQ955" s="45">
        <f>IF(AU955="S",IF(Q955="1. Aceitou o programa",R955-B955,0),0)</f>
        <v>2</v>
      </c>
      <c r="AR955" s="45">
        <f>IF(AU955="S",IF(AND(S955&lt;&gt;"",R955&lt;&gt;""),S955-R955,0),0)</f>
        <v>0</v>
      </c>
      <c r="AS955" s="45">
        <f>IF(AU955="S",IF(Q955="1. Aceitou o programa",IF(OR(X955="Não se Aplica",X955=""),IF(OR(W955="Não se Aplica",W955=""),0,W955-V955),AVERAGE(X955-W955,W955-V955)),0),0)</f>
        <v>3</v>
      </c>
      <c r="AT955" s="45">
        <f>IF(AU955="S",IF(AND(Q955="1. Aceitou o programa",AB955="Realizada"),IFERROR(IF(AA955="",0,AA955-R955),0),0),0)</f>
        <v>0</v>
      </c>
      <c r="AU955" s="45" t="str">
        <f>_xlfn.XLOOKUP(U955,'Lista Suspensa'!$AA$20:$AA$23,'Lista Suspensa'!$AB$20:$AB$23,"N/A")</f>
        <v>S</v>
      </c>
    </row>
    <row r="956" spans="1:47" ht="12" customHeight="1" x14ac:dyDescent="0.3">
      <c r="A956" s="87" t="s">
        <v>66</v>
      </c>
      <c r="B956" s="88">
        <v>46162</v>
      </c>
      <c r="C956" s="89" t="s">
        <v>857</v>
      </c>
      <c r="D956" s="89" t="s">
        <v>49</v>
      </c>
      <c r="E956" s="189">
        <v>451171330</v>
      </c>
      <c r="F956" s="197" t="s">
        <v>2782</v>
      </c>
      <c r="G956" s="90">
        <v>32864836807</v>
      </c>
      <c r="H956" s="91">
        <v>30603</v>
      </c>
      <c r="I956" s="89">
        <v>42</v>
      </c>
      <c r="J956" s="89" t="s">
        <v>51</v>
      </c>
      <c r="K956" s="89" t="s">
        <v>52</v>
      </c>
      <c r="L956" s="89" t="s">
        <v>85</v>
      </c>
      <c r="M956" s="89" t="s">
        <v>2783</v>
      </c>
      <c r="N956" s="89">
        <v>100</v>
      </c>
      <c r="O956" s="92" t="s">
        <v>2784</v>
      </c>
      <c r="P956" s="93" t="s">
        <v>57</v>
      </c>
      <c r="Q956" s="110" t="s">
        <v>58</v>
      </c>
      <c r="R956" s="94">
        <v>46167</v>
      </c>
      <c r="S956" s="95"/>
      <c r="T956" s="95" t="s">
        <v>59</v>
      </c>
      <c r="U956" s="95" t="s">
        <v>60</v>
      </c>
      <c r="V956" s="91">
        <v>46164</v>
      </c>
      <c r="W956" s="91">
        <v>46167</v>
      </c>
      <c r="X956" s="91" t="s">
        <v>432</v>
      </c>
      <c r="Y956" s="96" t="s">
        <v>81</v>
      </c>
      <c r="Z956" s="89" t="s">
        <v>62</v>
      </c>
      <c r="AA956" s="95"/>
      <c r="AB956" s="95" t="s">
        <v>63</v>
      </c>
      <c r="AC956" s="95" t="s">
        <v>63</v>
      </c>
      <c r="AD956" s="95" t="s">
        <v>63</v>
      </c>
      <c r="AE956" s="95" t="s">
        <v>63</v>
      </c>
      <c r="AF956" s="95" t="s">
        <v>63</v>
      </c>
      <c r="AG956" s="194" t="s">
        <v>2785</v>
      </c>
      <c r="AH956" s="95" t="s">
        <v>63</v>
      </c>
      <c r="AI956" s="97"/>
      <c r="AJ956" s="97" t="s">
        <v>65</v>
      </c>
      <c r="AK956" s="97" t="s">
        <v>66</v>
      </c>
      <c r="AL956" s="45" t="s">
        <v>67</v>
      </c>
      <c r="AM956" s="160" t="str">
        <f>MONTH(B956)&amp;"/"&amp;YEAR(B956)</f>
        <v>5/2026</v>
      </c>
      <c r="AN956" s="45">
        <f>WEEKNUM(B956)-WEEKNUM(EOMONTH(B956,-1)+1)+1</f>
        <v>4</v>
      </c>
      <c r="AO956" s="45" t="str">
        <f>MONTH(R956)&amp;"/"&amp;YEAR(R956)</f>
        <v>5/2026</v>
      </c>
      <c r="AP956" s="45">
        <f>WEEKNUM(R956)-WEEKNUM(EOMONTH(R956,-1)+1)+1</f>
        <v>5</v>
      </c>
      <c r="AQ956" s="45">
        <f>IF(AU956="S",IF(Q956="1. Aceitou o programa",R956-B956,0),0)</f>
        <v>5</v>
      </c>
      <c r="AR956" s="45">
        <f>IF(AU956="S",IF(AND(S956&lt;&gt;"",R956&lt;&gt;""),S956-R956,0),0)</f>
        <v>0</v>
      </c>
      <c r="AS956" s="45">
        <f>IF(AU956="S",IF(Q956="1. Aceitou o programa",IF(OR(X956="Não se Aplica",X956=""),IF(OR(W956="Não se Aplica",W956=""),0,W956-V956),AVERAGE(X956-W956,W956-V956)),0),0)</f>
        <v>3</v>
      </c>
      <c r="AT956" s="45">
        <f>IF(AU956="S",IF(AND(Q956="1. Aceitou o programa",AB956="Realizada"),IFERROR(IF(AA956="",0,AA956-R956),0),0),0)</f>
        <v>0</v>
      </c>
      <c r="AU956" s="45" t="str">
        <f>_xlfn.XLOOKUP(U956,'Lista Suspensa'!$AA$20:$AA$23,'Lista Suspensa'!$AB$20:$AB$23,"N/A")</f>
        <v>S</v>
      </c>
    </row>
    <row r="957" spans="1:47" ht="12" customHeight="1" x14ac:dyDescent="0.3">
      <c r="A957" s="87" t="s">
        <v>66</v>
      </c>
      <c r="B957" s="88">
        <v>46163</v>
      </c>
      <c r="C957" s="89" t="s">
        <v>857</v>
      </c>
      <c r="D957" s="89" t="s">
        <v>2786</v>
      </c>
      <c r="E957" s="189">
        <v>92919416</v>
      </c>
      <c r="F957" s="197" t="s">
        <v>2787</v>
      </c>
      <c r="G957" s="90" t="s">
        <v>2788</v>
      </c>
      <c r="H957" s="91">
        <v>26881</v>
      </c>
      <c r="I957" s="89">
        <v>52</v>
      </c>
      <c r="J957" s="89" t="s">
        <v>51</v>
      </c>
      <c r="K957" s="89" t="s">
        <v>52</v>
      </c>
      <c r="L957" s="89" t="s">
        <v>85</v>
      </c>
      <c r="M957" s="89" t="s">
        <v>2789</v>
      </c>
      <c r="N957" s="89">
        <v>750</v>
      </c>
      <c r="O957" s="92">
        <v>11930007673</v>
      </c>
      <c r="P957" s="93" t="s">
        <v>57</v>
      </c>
      <c r="Q957" s="110" t="s">
        <v>58</v>
      </c>
      <c r="R957" s="95">
        <v>46164</v>
      </c>
      <c r="S957" s="95"/>
      <c r="T957" s="95" t="s">
        <v>59</v>
      </c>
      <c r="U957" s="95" t="s">
        <v>60</v>
      </c>
      <c r="V957" s="91">
        <v>46164</v>
      </c>
      <c r="W957" s="91">
        <v>46167</v>
      </c>
      <c r="X957" s="91" t="s">
        <v>432</v>
      </c>
      <c r="Y957" s="96" t="s">
        <v>269</v>
      </c>
      <c r="Z957" s="89" t="s">
        <v>62</v>
      </c>
      <c r="AA957" s="95"/>
      <c r="AB957" s="95" t="s">
        <v>63</v>
      </c>
      <c r="AC957" s="95" t="s">
        <v>63</v>
      </c>
      <c r="AD957" s="95" t="s">
        <v>63</v>
      </c>
      <c r="AE957" s="95" t="s">
        <v>63</v>
      </c>
      <c r="AF957" s="95" t="s">
        <v>63</v>
      </c>
      <c r="AG957" s="194" t="s">
        <v>2790</v>
      </c>
      <c r="AH957" s="95" t="s">
        <v>63</v>
      </c>
      <c r="AI957" s="97"/>
      <c r="AJ957" s="97" t="s">
        <v>65</v>
      </c>
      <c r="AK957" s="97" t="s">
        <v>66</v>
      </c>
      <c r="AL957" s="45" t="s">
        <v>67</v>
      </c>
      <c r="AM957" s="160" t="str">
        <f>MONTH(B957)&amp;"/"&amp;YEAR(B957)</f>
        <v>5/2026</v>
      </c>
      <c r="AN957" s="45">
        <f>WEEKNUM(B957)-WEEKNUM(EOMONTH(B957,-1)+1)+1</f>
        <v>4</v>
      </c>
      <c r="AO957" s="45" t="str">
        <f>MONTH(R957)&amp;"/"&amp;YEAR(R957)</f>
        <v>5/2026</v>
      </c>
      <c r="AP957" s="45">
        <f>WEEKNUM(R957)-WEEKNUM(EOMONTH(R957,-1)+1)+1</f>
        <v>4</v>
      </c>
      <c r="AQ957" s="45">
        <f>IF(AU957="S",IF(Q957="1. Aceitou o programa",R957-B957,0),0)</f>
        <v>1</v>
      </c>
      <c r="AR957" s="45">
        <f>IF(AU957="S",IF(AND(S957&lt;&gt;"",R957&lt;&gt;""),S957-R957,0),0)</f>
        <v>0</v>
      </c>
      <c r="AS957" s="45">
        <f>IF(AU957="S",IF(Q957="1. Aceitou o programa",IF(OR(X957="Não se Aplica",X957=""),IF(OR(W957="Não se Aplica",W957=""),0,W957-V957),AVERAGE(X957-W957,W957-V957)),0),0)</f>
        <v>3</v>
      </c>
      <c r="AT957" s="45">
        <f>IF(AU957="S",IF(AND(Q957="1. Aceitou o programa",AB957="Realizada"),IFERROR(IF(AA957="",0,AA957-R957),0),0),0)</f>
        <v>0</v>
      </c>
      <c r="AU957" s="45" t="str">
        <f>_xlfn.XLOOKUP(U957,'Lista Suspensa'!$AA$20:$AA$23,'Lista Suspensa'!$AB$20:$AB$23,"N/A")</f>
        <v>S</v>
      </c>
    </row>
    <row r="958" spans="1:47" ht="12" customHeight="1" x14ac:dyDescent="0.3">
      <c r="A958" s="87" t="s">
        <v>66</v>
      </c>
      <c r="B958" s="88">
        <v>46163</v>
      </c>
      <c r="C958" s="89" t="s">
        <v>857</v>
      </c>
      <c r="D958" s="89" t="s">
        <v>49</v>
      </c>
      <c r="E958" s="189">
        <v>87740412</v>
      </c>
      <c r="F958" s="197" t="s">
        <v>2791</v>
      </c>
      <c r="G958" s="90">
        <v>6587934897</v>
      </c>
      <c r="H958" s="91">
        <v>23505</v>
      </c>
      <c r="I958" s="89">
        <v>62</v>
      </c>
      <c r="J958" s="89" t="s">
        <v>51</v>
      </c>
      <c r="K958" s="89" t="s">
        <v>52</v>
      </c>
      <c r="L958" s="89" t="s">
        <v>85</v>
      </c>
      <c r="M958" s="89" t="s">
        <v>2792</v>
      </c>
      <c r="N958" s="89">
        <v>60</v>
      </c>
      <c r="O958" s="92">
        <v>11982549916</v>
      </c>
      <c r="P958" s="93" t="s">
        <v>57</v>
      </c>
      <c r="Q958" s="110" t="s">
        <v>58</v>
      </c>
      <c r="R958" s="95">
        <v>46164</v>
      </c>
      <c r="S958" s="95"/>
      <c r="T958" s="95" t="s">
        <v>59</v>
      </c>
      <c r="U958" s="95" t="s">
        <v>60</v>
      </c>
      <c r="V958" s="91">
        <v>46164</v>
      </c>
      <c r="W958" s="91">
        <v>46167</v>
      </c>
      <c r="X958" s="91" t="s">
        <v>432</v>
      </c>
      <c r="Y958" s="96" t="s">
        <v>269</v>
      </c>
      <c r="Z958" s="89" t="s">
        <v>62</v>
      </c>
      <c r="AA958" s="95"/>
      <c r="AB958" s="95" t="s">
        <v>63</v>
      </c>
      <c r="AC958" s="95" t="s">
        <v>63</v>
      </c>
      <c r="AD958" s="95" t="s">
        <v>63</v>
      </c>
      <c r="AE958" s="95" t="s">
        <v>63</v>
      </c>
      <c r="AF958" s="95" t="s">
        <v>63</v>
      </c>
      <c r="AG958" s="194" t="s">
        <v>681</v>
      </c>
      <c r="AH958" s="95" t="s">
        <v>63</v>
      </c>
      <c r="AI958" s="97"/>
      <c r="AJ958" s="97" t="s">
        <v>65</v>
      </c>
      <c r="AK958" s="97" t="s">
        <v>66</v>
      </c>
      <c r="AL958" s="45" t="s">
        <v>67</v>
      </c>
      <c r="AM958" s="160" t="str">
        <f>MONTH(B958)&amp;"/"&amp;YEAR(B958)</f>
        <v>5/2026</v>
      </c>
      <c r="AN958" s="45">
        <f>WEEKNUM(B958)-WEEKNUM(EOMONTH(B958,-1)+1)+1</f>
        <v>4</v>
      </c>
      <c r="AO958" s="45" t="str">
        <f>MONTH(R958)&amp;"/"&amp;YEAR(R958)</f>
        <v>5/2026</v>
      </c>
      <c r="AP958" s="45">
        <f>WEEKNUM(R958)-WEEKNUM(EOMONTH(R958,-1)+1)+1</f>
        <v>4</v>
      </c>
      <c r="AQ958" s="45">
        <f>IF(AU958="S",IF(Q958="1. Aceitou o programa",R958-B958,0),0)</f>
        <v>1</v>
      </c>
      <c r="AR958" s="45">
        <f>IF(AU958="S",IF(AND(S958&lt;&gt;"",R958&lt;&gt;""),S958-R958,0),0)</f>
        <v>0</v>
      </c>
      <c r="AS958" s="45">
        <f>IF(AU958="S",IF(Q958="1. Aceitou o programa",IF(OR(X958="Não se Aplica",X958=""),IF(OR(W958="Não se Aplica",W958=""),0,W958-V958),AVERAGE(X958-W958,W958-V958)),0),0)</f>
        <v>3</v>
      </c>
      <c r="AT958" s="45">
        <f>IF(AU958="S",IF(AND(Q958="1. Aceitou o programa",AB958="Realizada"),IFERROR(IF(AA958="",0,AA958-R958),0),0),0)</f>
        <v>0</v>
      </c>
      <c r="AU958" s="45" t="str">
        <f>_xlfn.XLOOKUP(U958,'Lista Suspensa'!$AA$20:$AA$23,'Lista Suspensa'!$AB$20:$AB$23,"N/A")</f>
        <v>S</v>
      </c>
    </row>
    <row r="959" spans="1:47" ht="12" customHeight="1" x14ac:dyDescent="0.3">
      <c r="A959" s="87" t="s">
        <v>66</v>
      </c>
      <c r="B959" s="88">
        <v>46168</v>
      </c>
      <c r="C959" s="89" t="s">
        <v>2793</v>
      </c>
      <c r="D959" s="89" t="s">
        <v>2786</v>
      </c>
      <c r="E959" s="189">
        <v>84339918</v>
      </c>
      <c r="F959" s="197" t="s">
        <v>2794</v>
      </c>
      <c r="G959" s="90" t="s">
        <v>2795</v>
      </c>
      <c r="H959" s="91">
        <v>30958</v>
      </c>
      <c r="I959" s="89">
        <f>DATEDIF(H959,B959,"y")</f>
        <v>41</v>
      </c>
      <c r="J959" s="89" t="s">
        <v>84</v>
      </c>
      <c r="K959" s="89" t="s">
        <v>76</v>
      </c>
      <c r="L959" s="89" t="s">
        <v>95</v>
      </c>
      <c r="M959" s="89" t="s">
        <v>597</v>
      </c>
      <c r="N959" s="89">
        <v>380</v>
      </c>
      <c r="O959" s="92">
        <v>21997204909</v>
      </c>
      <c r="P959" s="93" t="s">
        <v>2796</v>
      </c>
      <c r="Q959" s="110" t="s">
        <v>58</v>
      </c>
      <c r="R959" s="94">
        <v>46168</v>
      </c>
      <c r="S959" s="95"/>
      <c r="T959" s="95" t="s">
        <v>59</v>
      </c>
      <c r="U959" s="95" t="s">
        <v>60</v>
      </c>
      <c r="V959" s="91">
        <v>46168</v>
      </c>
      <c r="W959" s="91" t="s">
        <v>432</v>
      </c>
      <c r="X959" s="91" t="s">
        <v>432</v>
      </c>
      <c r="Y959" s="96" t="s">
        <v>2797</v>
      </c>
      <c r="Z959" s="89" t="s">
        <v>2798</v>
      </c>
      <c r="AA959" s="95"/>
      <c r="AB959" s="89" t="s">
        <v>2799</v>
      </c>
      <c r="AC959" s="109" t="s">
        <v>432</v>
      </c>
      <c r="AD959" s="89" t="s">
        <v>2800</v>
      </c>
      <c r="AE959" s="89">
        <v>10</v>
      </c>
      <c r="AF959" s="191" t="s">
        <v>2801</v>
      </c>
      <c r="AG959" s="194" t="s">
        <v>194</v>
      </c>
      <c r="AH959" s="193" t="s">
        <v>2802</v>
      </c>
      <c r="AI959" s="97"/>
      <c r="AJ959" s="97" t="s">
        <v>65</v>
      </c>
      <c r="AK959" s="97" t="s">
        <v>66</v>
      </c>
      <c r="AL959" s="45" t="s">
        <v>67</v>
      </c>
      <c r="AM959" s="160" t="str">
        <f>MONTH(B959)&amp;"/"&amp;YEAR(B959)</f>
        <v>5/2026</v>
      </c>
      <c r="AN959" s="45">
        <f>WEEKNUM(B959)-WEEKNUM(EOMONTH(B959,-1)+1)+1</f>
        <v>5</v>
      </c>
      <c r="AO959" s="45" t="str">
        <f>MONTH(R959)&amp;"/"&amp;YEAR(R959)</f>
        <v>5/2026</v>
      </c>
      <c r="AP959" s="45">
        <f>WEEKNUM(R959)-WEEKNUM(EOMONTH(R959,-1)+1)+1</f>
        <v>5</v>
      </c>
      <c r="AQ959" s="45">
        <f>IF(AU959="S",IF(Q959="1. Aceitou o programa",R959-B959,0),0)</f>
        <v>0</v>
      </c>
      <c r="AR959" s="45">
        <f>IF(AU959="S",IF(AND(S959&lt;&gt;"",R959&lt;&gt;""),S959-R959,0),0)</f>
        <v>0</v>
      </c>
      <c r="AS959" s="45">
        <f>IF(AU959="S",IF(Q959="1. Aceitou o programa",IF(OR(X959="Não se Aplica",X959=""),IF(OR(W959="Não se Aplica",W959=""),0,W959-V959),AVERAGE(X959-W959,W959-V959)),0),0)</f>
        <v>0</v>
      </c>
      <c r="AT959" s="45">
        <f>IF(AU959="S",IF(AND(Q959="1. Aceitou o programa",AB959="Realizada"),IFERROR(IF(AA959="",0,AA959-R959),0),0),0)</f>
        <v>0</v>
      </c>
      <c r="AU959" s="45" t="str">
        <f>_xlfn.XLOOKUP(U959,'Lista Suspensa'!$AA$20:$AA$23,'Lista Suspensa'!$AB$20:$AB$23,"N/A")</f>
        <v>S</v>
      </c>
    </row>
    <row r="960" spans="1:47" ht="12" customHeight="1" x14ac:dyDescent="0.3">
      <c r="A960" s="87" t="s">
        <v>66</v>
      </c>
      <c r="B960" s="88">
        <v>46122</v>
      </c>
      <c r="C960" s="89" t="s">
        <v>857</v>
      </c>
      <c r="D960" s="89" t="s">
        <v>49</v>
      </c>
      <c r="E960" s="189">
        <v>82907954</v>
      </c>
      <c r="F960" s="182" t="s">
        <v>2803</v>
      </c>
      <c r="G960" s="90">
        <v>8458741873</v>
      </c>
      <c r="H960" s="91">
        <v>21805</v>
      </c>
      <c r="I960" s="89">
        <v>66</v>
      </c>
      <c r="J960" s="89" t="s">
        <v>51</v>
      </c>
      <c r="K960" s="89" t="s">
        <v>52</v>
      </c>
      <c r="L960" s="89" t="s">
        <v>85</v>
      </c>
      <c r="M960" s="89"/>
      <c r="N960" s="89" t="s">
        <v>229</v>
      </c>
      <c r="O960" s="92">
        <v>11989786569</v>
      </c>
      <c r="P960" s="93" t="s">
        <v>57</v>
      </c>
      <c r="Q960" s="110" t="s">
        <v>58</v>
      </c>
      <c r="R960" s="94">
        <v>46171</v>
      </c>
      <c r="S960" s="95"/>
      <c r="T960" s="95" t="s">
        <v>59</v>
      </c>
      <c r="U960" s="95" t="s">
        <v>60</v>
      </c>
      <c r="V960" s="91">
        <v>46142</v>
      </c>
      <c r="W960" s="91">
        <v>46146</v>
      </c>
      <c r="X960" s="91">
        <v>46160</v>
      </c>
      <c r="Y960" s="96" t="s">
        <v>61</v>
      </c>
      <c r="Z960" s="89" t="s">
        <v>62</v>
      </c>
      <c r="AA960" s="95"/>
      <c r="AB960" s="95" t="s">
        <v>2804</v>
      </c>
      <c r="AC960" s="95" t="s">
        <v>2804</v>
      </c>
      <c r="AD960" s="95" t="s">
        <v>2804</v>
      </c>
      <c r="AE960" s="95" t="s">
        <v>2804</v>
      </c>
      <c r="AF960" s="95" t="s">
        <v>2804</v>
      </c>
      <c r="AG960" s="95" t="s">
        <v>2804</v>
      </c>
      <c r="AH960" s="95" t="s">
        <v>2804</v>
      </c>
      <c r="AI960" s="97"/>
      <c r="AJ960" s="97" t="s">
        <v>65</v>
      </c>
      <c r="AK960" s="97" t="s">
        <v>66</v>
      </c>
      <c r="AL960" s="45" t="s">
        <v>67</v>
      </c>
      <c r="AM960" s="160" t="str">
        <f>MONTH(B960)&amp;"/"&amp;YEAR(B960)</f>
        <v>4/2026</v>
      </c>
      <c r="AN960" s="45">
        <f>WEEKNUM(B960)-WEEKNUM(EOMONTH(B960,-1)+1)+1</f>
        <v>2</v>
      </c>
      <c r="AO960" s="45" t="str">
        <f>MONTH(R960)&amp;"/"&amp;YEAR(R960)</f>
        <v>5/2026</v>
      </c>
      <c r="AP960" s="45">
        <f>WEEKNUM(R960)-WEEKNUM(EOMONTH(R960,-1)+1)+1</f>
        <v>5</v>
      </c>
      <c r="AQ960" s="45">
        <f>IF(AU960="S",IF(Q960="1. Aceitou o programa",R960-B960,0),0)</f>
        <v>49</v>
      </c>
      <c r="AR960" s="45">
        <f>IF(AU960="S",IF(AND(S960&lt;&gt;"",R960&lt;&gt;""),S960-R960,0),0)</f>
        <v>0</v>
      </c>
      <c r="AS960" s="45">
        <f>IF(AU960="S",IF(Q960="1. Aceitou o programa",IF(OR(X960="Não se Aplica",X960=""),IF(OR(W960="Não se Aplica",W960=""),0,W960-V960),AVERAGE(X960-W960,W960-V960)),0),0)</f>
        <v>9</v>
      </c>
      <c r="AT960" s="45">
        <f>IF(AU960="S",IF(AND(Q960="1. Aceitou o programa",AB960="Realizada"),IFERROR(IF(AA960="",0,AA960-R960),0),0),0)</f>
        <v>0</v>
      </c>
      <c r="AU960" s="45" t="str">
        <f>_xlfn.XLOOKUP(U960,'Lista Suspensa'!$AA$20:$AA$23,'Lista Suspensa'!$AB$20:$AB$23,"N/A")</f>
        <v>S</v>
      </c>
    </row>
    <row r="961" spans="1:47" ht="12" customHeight="1" x14ac:dyDescent="0.3">
      <c r="A961" s="87" t="s">
        <v>66</v>
      </c>
      <c r="B961" s="88">
        <v>46104</v>
      </c>
      <c r="C961" s="89" t="s">
        <v>857</v>
      </c>
      <c r="D961" s="89" t="s">
        <v>49</v>
      </c>
      <c r="E961" s="189">
        <v>936230312</v>
      </c>
      <c r="F961" s="182" t="s">
        <v>2805</v>
      </c>
      <c r="G961" s="90">
        <v>31001992865</v>
      </c>
      <c r="H961" s="91">
        <v>29895</v>
      </c>
      <c r="I961" s="89">
        <v>44</v>
      </c>
      <c r="J961" s="89" t="s">
        <v>51</v>
      </c>
      <c r="K961" s="89" t="s">
        <v>52</v>
      </c>
      <c r="L961" s="89" t="s">
        <v>85</v>
      </c>
      <c r="M961" s="89" t="s">
        <v>2806</v>
      </c>
      <c r="N961" s="89" t="s">
        <v>97</v>
      </c>
      <c r="O961" s="92">
        <v>11982501920</v>
      </c>
      <c r="P961" s="93" t="s">
        <v>57</v>
      </c>
      <c r="Q961" s="110" t="s">
        <v>58</v>
      </c>
      <c r="R961" s="94">
        <v>46171</v>
      </c>
      <c r="S961" s="95"/>
      <c r="T961" s="95" t="s">
        <v>59</v>
      </c>
      <c r="U961" s="95" t="s">
        <v>60</v>
      </c>
      <c r="V961" s="91">
        <v>46111</v>
      </c>
      <c r="W961" s="91">
        <v>46142</v>
      </c>
      <c r="X961" s="91">
        <v>46160</v>
      </c>
      <c r="Y961" s="96" t="s">
        <v>61</v>
      </c>
      <c r="Z961" s="89" t="s">
        <v>62</v>
      </c>
      <c r="AA961" s="95"/>
      <c r="AB961" s="95" t="s">
        <v>2804</v>
      </c>
      <c r="AC961" s="95" t="s">
        <v>2804</v>
      </c>
      <c r="AD961" s="95" t="s">
        <v>2804</v>
      </c>
      <c r="AE961" s="95" t="s">
        <v>2804</v>
      </c>
      <c r="AF961" s="95" t="s">
        <v>2804</v>
      </c>
      <c r="AG961" s="95" t="s">
        <v>2804</v>
      </c>
      <c r="AH961" s="95" t="s">
        <v>2804</v>
      </c>
      <c r="AI961" s="97"/>
      <c r="AJ961" s="97" t="s">
        <v>65</v>
      </c>
      <c r="AK961" s="97" t="s">
        <v>66</v>
      </c>
      <c r="AL961" s="45" t="s">
        <v>67</v>
      </c>
      <c r="AM961" s="160" t="str">
        <f>MONTH(B961)&amp;"/"&amp;YEAR(B961)</f>
        <v>3/2026</v>
      </c>
      <c r="AN961" s="45">
        <f>WEEKNUM(B961)-WEEKNUM(EOMONTH(B961,-1)+1)+1</f>
        <v>4</v>
      </c>
      <c r="AO961" s="45" t="str">
        <f>MONTH(R961)&amp;"/"&amp;YEAR(R961)</f>
        <v>5/2026</v>
      </c>
      <c r="AP961" s="45">
        <f>WEEKNUM(R961)-WEEKNUM(EOMONTH(R961,-1)+1)+1</f>
        <v>5</v>
      </c>
      <c r="AQ961" s="45">
        <f>IF(AU961="S",IF(Q961="1. Aceitou o programa",R961-B961,0),0)</f>
        <v>67</v>
      </c>
      <c r="AR961" s="45">
        <f>IF(AU961="S",IF(AND(S961&lt;&gt;"",R961&lt;&gt;""),S961-R961,0),0)</f>
        <v>0</v>
      </c>
      <c r="AS961" s="45">
        <f>IF(AU961="S",IF(Q961="1. Aceitou o programa",IF(OR(X961="Não se Aplica",X961=""),IF(OR(W961="Não se Aplica",W961=""),0,W961-V961),AVERAGE(X961-W961,W961-V961)),0),0)</f>
        <v>24.5</v>
      </c>
      <c r="AT961" s="45">
        <f>IF(AU961="S",IF(AND(Q961="1. Aceitou o programa",AB961="Realizada"),IFERROR(IF(AA961="",0,AA961-R961),0),0),0)</f>
        <v>0</v>
      </c>
      <c r="AU961" s="45" t="str">
        <f>_xlfn.XLOOKUP(U961,'Lista Suspensa'!$AA$20:$AA$23,'Lista Suspensa'!$AB$20:$AB$23,"N/A")</f>
        <v>S</v>
      </c>
    </row>
    <row r="962" spans="1:47" ht="12" customHeight="1" x14ac:dyDescent="0.3">
      <c r="A962" s="87" t="s">
        <v>47</v>
      </c>
      <c r="B962" s="88">
        <v>46104</v>
      </c>
      <c r="C962" s="89" t="s">
        <v>48</v>
      </c>
      <c r="D962" s="89" t="s">
        <v>49</v>
      </c>
      <c r="E962" s="189">
        <v>79250196</v>
      </c>
      <c r="F962" s="182" t="s">
        <v>2807</v>
      </c>
      <c r="G962" s="90">
        <v>31508257841</v>
      </c>
      <c r="H962" s="91">
        <v>29774</v>
      </c>
      <c r="I962" s="89"/>
      <c r="J962" s="89" t="s">
        <v>51</v>
      </c>
      <c r="K962" s="89" t="s">
        <v>52</v>
      </c>
      <c r="L962" s="89" t="s">
        <v>53</v>
      </c>
      <c r="M962" s="89" t="s">
        <v>2808</v>
      </c>
      <c r="N962" s="89" t="s">
        <v>137</v>
      </c>
      <c r="O962" s="92" t="s">
        <v>2809</v>
      </c>
      <c r="P962" s="93" t="s">
        <v>57</v>
      </c>
      <c r="Q962" s="110" t="s">
        <v>58</v>
      </c>
      <c r="R962" s="94">
        <v>46171</v>
      </c>
      <c r="S962" s="95"/>
      <c r="T962" s="95" t="s">
        <v>59</v>
      </c>
      <c r="U962" s="95" t="s">
        <v>60</v>
      </c>
      <c r="V962" s="91">
        <v>46118</v>
      </c>
      <c r="W962" s="91">
        <v>46142</v>
      </c>
      <c r="X962" s="91">
        <v>46161</v>
      </c>
      <c r="Y962" s="96" t="s">
        <v>73</v>
      </c>
      <c r="Z962" s="89" t="s">
        <v>62</v>
      </c>
      <c r="AA962" s="95"/>
      <c r="AB962" s="95" t="s">
        <v>2804</v>
      </c>
      <c r="AC962" s="95" t="s">
        <v>2804</v>
      </c>
      <c r="AD962" s="95" t="s">
        <v>2804</v>
      </c>
      <c r="AE962" s="95" t="s">
        <v>2804</v>
      </c>
      <c r="AF962" s="95" t="s">
        <v>2804</v>
      </c>
      <c r="AG962" s="95" t="s">
        <v>2804</v>
      </c>
      <c r="AH962" s="95" t="s">
        <v>2804</v>
      </c>
      <c r="AI962" s="97"/>
      <c r="AJ962" s="97" t="s">
        <v>65</v>
      </c>
      <c r="AK962" s="97" t="s">
        <v>66</v>
      </c>
      <c r="AL962" s="45" t="s">
        <v>67</v>
      </c>
      <c r="AM962" s="160" t="str">
        <f>MONTH(B962)&amp;"/"&amp;YEAR(B962)</f>
        <v>3/2026</v>
      </c>
      <c r="AN962" s="45">
        <f>WEEKNUM(B962)-WEEKNUM(EOMONTH(B962,-1)+1)+1</f>
        <v>4</v>
      </c>
      <c r="AO962" s="45" t="str">
        <f>MONTH(R962)&amp;"/"&amp;YEAR(R962)</f>
        <v>5/2026</v>
      </c>
      <c r="AP962" s="45">
        <f>WEEKNUM(R962)-WEEKNUM(EOMONTH(R962,-1)+1)+1</f>
        <v>5</v>
      </c>
      <c r="AQ962" s="45">
        <f>IF(AU962="S",IF(Q962="1. Aceitou o programa",R962-B962,0),0)</f>
        <v>67</v>
      </c>
      <c r="AR962" s="45">
        <f>IF(AU962="S",IF(AND(S962&lt;&gt;"",R962&lt;&gt;""),S962-R962,0),0)</f>
        <v>0</v>
      </c>
      <c r="AS962" s="45">
        <f>IF(AU962="S",IF(Q962="1. Aceitou o programa",IF(OR(X962="Não se Aplica",X962=""),IF(OR(W962="Não se Aplica",W962=""),0,W962-V962),AVERAGE(X962-W962,W962-V962)),0),0)</f>
        <v>21.5</v>
      </c>
      <c r="AT962" s="45">
        <f>IF(AU962="S",IF(AND(Q962="1. Aceitou o programa",AB962="Realizada"),IFERROR(IF(AA962="",0,AA962-R962),0),0),0)</f>
        <v>0</v>
      </c>
      <c r="AU962" s="45" t="str">
        <f>_xlfn.XLOOKUP(U962,'Lista Suspensa'!$AA$20:$AA$23,'Lista Suspensa'!$AB$20:$AB$23,"N/A")</f>
        <v>S</v>
      </c>
    </row>
    <row r="963" spans="1:47" ht="12" customHeight="1" x14ac:dyDescent="0.3">
      <c r="A963" s="87" t="s">
        <v>66</v>
      </c>
      <c r="B963" s="88">
        <v>46142</v>
      </c>
      <c r="C963" s="89" t="s">
        <v>857</v>
      </c>
      <c r="D963" s="89" t="s">
        <v>49</v>
      </c>
      <c r="E963" s="189">
        <v>94447869</v>
      </c>
      <c r="F963" s="182" t="s">
        <v>2810</v>
      </c>
      <c r="G963" s="90">
        <v>39058984893</v>
      </c>
      <c r="H963" s="91">
        <v>33131</v>
      </c>
      <c r="I963" s="89">
        <v>35</v>
      </c>
      <c r="J963" s="89" t="s">
        <v>51</v>
      </c>
      <c r="K963" s="89" t="s">
        <v>52</v>
      </c>
      <c r="L963" s="89" t="s">
        <v>53</v>
      </c>
      <c r="M963" s="89"/>
      <c r="N963" s="89">
        <v>110</v>
      </c>
      <c r="O963" s="92">
        <v>11952169988</v>
      </c>
      <c r="P963" s="93" t="s">
        <v>57</v>
      </c>
      <c r="Q963" s="110" t="s">
        <v>58</v>
      </c>
      <c r="R963" s="94">
        <v>46171</v>
      </c>
      <c r="S963" s="95"/>
      <c r="T963" s="95" t="s">
        <v>59</v>
      </c>
      <c r="U963" s="95" t="s">
        <v>60</v>
      </c>
      <c r="V963" s="91">
        <v>46146</v>
      </c>
      <c r="W963" s="91">
        <v>46160</v>
      </c>
      <c r="X963" s="91">
        <v>46167</v>
      </c>
      <c r="Y963" s="96" t="s">
        <v>61</v>
      </c>
      <c r="Z963" s="89" t="s">
        <v>62</v>
      </c>
      <c r="AA963" s="95"/>
      <c r="AB963" s="95" t="s">
        <v>2804</v>
      </c>
      <c r="AC963" s="95" t="s">
        <v>2804</v>
      </c>
      <c r="AD963" s="95" t="s">
        <v>2804</v>
      </c>
      <c r="AE963" s="95" t="s">
        <v>2804</v>
      </c>
      <c r="AF963" s="95" t="s">
        <v>2804</v>
      </c>
      <c r="AG963" s="95" t="s">
        <v>2804</v>
      </c>
      <c r="AH963" s="95" t="s">
        <v>2804</v>
      </c>
      <c r="AI963" s="97"/>
      <c r="AJ963" s="97" t="s">
        <v>65</v>
      </c>
      <c r="AK963" s="97" t="s">
        <v>66</v>
      </c>
      <c r="AL963" s="45" t="s">
        <v>67</v>
      </c>
      <c r="AM963" s="160" t="str">
        <f>MONTH(B963)&amp;"/"&amp;YEAR(B963)</f>
        <v>4/2026</v>
      </c>
      <c r="AN963" s="45">
        <f>WEEKNUM(B963)-WEEKNUM(EOMONTH(B963,-1)+1)+1</f>
        <v>5</v>
      </c>
      <c r="AO963" s="45" t="str">
        <f>MONTH(R963)&amp;"/"&amp;YEAR(R963)</f>
        <v>5/2026</v>
      </c>
      <c r="AP963" s="45">
        <f>WEEKNUM(R963)-WEEKNUM(EOMONTH(R963,-1)+1)+1</f>
        <v>5</v>
      </c>
      <c r="AQ963" s="45">
        <f>IF(AU963="S",IF(Q963="1. Aceitou o programa",R963-B963,0),0)</f>
        <v>29</v>
      </c>
      <c r="AR963" s="45">
        <f>IF(AU963="S",IF(AND(S963&lt;&gt;"",R963&lt;&gt;""),S963-R963,0),0)</f>
        <v>0</v>
      </c>
      <c r="AS963" s="45">
        <f>IF(AU963="S",IF(Q963="1. Aceitou o programa",IF(OR(X963="Não se Aplica",X963=""),IF(OR(W963="Não se Aplica",W963=""),0,W963-V963),AVERAGE(X963-W963,W963-V963)),0),0)</f>
        <v>10.5</v>
      </c>
      <c r="AT963" s="45">
        <f>IF(AU963="S",IF(AND(Q963="1. Aceitou o programa",AB963="Realizada"),IFERROR(IF(AA963="",0,AA963-R963),0),0),0)</f>
        <v>0</v>
      </c>
      <c r="AU963" s="45" t="str">
        <f>_xlfn.XLOOKUP(U963,'Lista Suspensa'!$AA$20:$AA$23,'Lista Suspensa'!$AB$20:$AB$23,"N/A")</f>
        <v>S</v>
      </c>
    </row>
    <row r="964" spans="1:47" ht="12" customHeight="1" x14ac:dyDescent="0.3">
      <c r="A964" s="87" t="s">
        <v>66</v>
      </c>
      <c r="B964" s="88">
        <v>46142</v>
      </c>
      <c r="C964" s="89" t="s">
        <v>857</v>
      </c>
      <c r="D964" s="89" t="s">
        <v>49</v>
      </c>
      <c r="E964" s="189">
        <v>96612701</v>
      </c>
      <c r="F964" s="182" t="s">
        <v>2811</v>
      </c>
      <c r="G964" s="90">
        <v>16917447862</v>
      </c>
      <c r="H964" s="91">
        <v>24219</v>
      </c>
      <c r="I964" s="89">
        <v>60</v>
      </c>
      <c r="J964" s="89" t="s">
        <v>84</v>
      </c>
      <c r="K964" s="89" t="s">
        <v>52</v>
      </c>
      <c r="L964" s="89" t="s">
        <v>53</v>
      </c>
      <c r="M964" s="89"/>
      <c r="N964" s="89">
        <v>80</v>
      </c>
      <c r="O964" s="92">
        <v>11984842668</v>
      </c>
      <c r="P964" s="93" t="s">
        <v>57</v>
      </c>
      <c r="Q964" s="110" t="s">
        <v>58</v>
      </c>
      <c r="R964" s="94">
        <v>46171</v>
      </c>
      <c r="S964" s="95"/>
      <c r="T964" s="95" t="s">
        <v>59</v>
      </c>
      <c r="U964" s="95" t="s">
        <v>60</v>
      </c>
      <c r="V964" s="91">
        <v>46146</v>
      </c>
      <c r="W964" s="91">
        <v>46160</v>
      </c>
      <c r="X964" s="91">
        <v>46167</v>
      </c>
      <c r="Y964" s="96" t="s">
        <v>81</v>
      </c>
      <c r="Z964" s="89" t="s">
        <v>62</v>
      </c>
      <c r="AA964" s="95"/>
      <c r="AB964" s="95" t="s">
        <v>2804</v>
      </c>
      <c r="AC964" s="95" t="s">
        <v>2804</v>
      </c>
      <c r="AD964" s="95" t="s">
        <v>2804</v>
      </c>
      <c r="AE964" s="95" t="s">
        <v>2804</v>
      </c>
      <c r="AF964" s="95" t="s">
        <v>2804</v>
      </c>
      <c r="AG964" s="95" t="s">
        <v>2804</v>
      </c>
      <c r="AH964" s="95" t="s">
        <v>2804</v>
      </c>
      <c r="AI964" s="97"/>
      <c r="AJ964" s="97" t="s">
        <v>65</v>
      </c>
      <c r="AK964" s="97" t="s">
        <v>66</v>
      </c>
      <c r="AL964" s="45" t="s">
        <v>67</v>
      </c>
      <c r="AM964" s="160" t="str">
        <f>MONTH(B964)&amp;"/"&amp;YEAR(B964)</f>
        <v>4/2026</v>
      </c>
      <c r="AN964" s="45">
        <f>WEEKNUM(B964)-WEEKNUM(EOMONTH(B964,-1)+1)+1</f>
        <v>5</v>
      </c>
      <c r="AO964" s="45" t="str">
        <f>MONTH(R964)&amp;"/"&amp;YEAR(R964)</f>
        <v>5/2026</v>
      </c>
      <c r="AP964" s="45">
        <f>WEEKNUM(R964)-WEEKNUM(EOMONTH(R964,-1)+1)+1</f>
        <v>5</v>
      </c>
      <c r="AQ964" s="45">
        <f>IF(AU964="S",IF(Q964="1. Aceitou o programa",R964-B964,0),0)</f>
        <v>29</v>
      </c>
      <c r="AR964" s="45">
        <f>IF(AU964="S",IF(AND(S964&lt;&gt;"",R964&lt;&gt;""),S964-R964,0),0)</f>
        <v>0</v>
      </c>
      <c r="AS964" s="45">
        <f>IF(AU964="S",IF(Q964="1. Aceitou o programa",IF(OR(X964="Não se Aplica",X964=""),IF(OR(W964="Não se Aplica",W964=""),0,W964-V964),AVERAGE(X964-W964,W964-V964)),0),0)</f>
        <v>10.5</v>
      </c>
      <c r="AT964" s="45">
        <f>IF(AU964="S",IF(AND(Q964="1. Aceitou o programa",AB964="Realizada"),IFERROR(IF(AA964="",0,AA964-R964),0),0),0)</f>
        <v>0</v>
      </c>
      <c r="AU964" s="45" t="str">
        <f>_xlfn.XLOOKUP(U964,'Lista Suspensa'!$AA$20:$AA$23,'Lista Suspensa'!$AB$20:$AB$23,"N/A")</f>
        <v>S</v>
      </c>
    </row>
    <row r="965" spans="1:47" ht="12" customHeight="1" x14ac:dyDescent="0.3">
      <c r="A965" s="87" t="s">
        <v>66</v>
      </c>
      <c r="B965" s="88">
        <v>46142</v>
      </c>
      <c r="C965" s="89" t="s">
        <v>857</v>
      </c>
      <c r="D965" s="89" t="s">
        <v>49</v>
      </c>
      <c r="E965" s="189">
        <v>93995421</v>
      </c>
      <c r="F965" s="182" t="s">
        <v>2812</v>
      </c>
      <c r="G965" s="90">
        <v>15264652724</v>
      </c>
      <c r="H965" s="91">
        <v>34749</v>
      </c>
      <c r="I965" s="89">
        <v>31</v>
      </c>
      <c r="J965" s="89" t="s">
        <v>51</v>
      </c>
      <c r="K965" s="89" t="s">
        <v>76</v>
      </c>
      <c r="L965" s="89" t="s">
        <v>95</v>
      </c>
      <c r="M965" s="89"/>
      <c r="N965" s="89">
        <v>380</v>
      </c>
      <c r="O965" s="92">
        <v>21990650268</v>
      </c>
      <c r="P965" s="93" t="s">
        <v>57</v>
      </c>
      <c r="Q965" s="110" t="s">
        <v>58</v>
      </c>
      <c r="R965" s="94">
        <v>46171</v>
      </c>
      <c r="S965" s="95"/>
      <c r="T965" s="95" t="s">
        <v>59</v>
      </c>
      <c r="U965" s="95" t="s">
        <v>60</v>
      </c>
      <c r="V965" s="91">
        <v>46146</v>
      </c>
      <c r="W965" s="91">
        <v>46160</v>
      </c>
      <c r="X965" s="91">
        <v>46167</v>
      </c>
      <c r="Y965" s="96" t="s">
        <v>61</v>
      </c>
      <c r="Z965" s="89" t="s">
        <v>62</v>
      </c>
      <c r="AA965" s="95"/>
      <c r="AB965" s="95" t="s">
        <v>2804</v>
      </c>
      <c r="AC965" s="95" t="s">
        <v>2804</v>
      </c>
      <c r="AD965" s="95" t="s">
        <v>2804</v>
      </c>
      <c r="AE965" s="95" t="s">
        <v>2804</v>
      </c>
      <c r="AF965" s="95" t="s">
        <v>2804</v>
      </c>
      <c r="AG965" s="95" t="s">
        <v>2804</v>
      </c>
      <c r="AH965" s="95" t="s">
        <v>2804</v>
      </c>
      <c r="AI965" s="97"/>
      <c r="AJ965" s="97" t="s">
        <v>65</v>
      </c>
      <c r="AK965" s="97" t="s">
        <v>66</v>
      </c>
      <c r="AL965" s="45" t="s">
        <v>67</v>
      </c>
      <c r="AM965" s="160" t="str">
        <f>MONTH(B965)&amp;"/"&amp;YEAR(B965)</f>
        <v>4/2026</v>
      </c>
      <c r="AN965" s="45">
        <f>WEEKNUM(B965)-WEEKNUM(EOMONTH(B965,-1)+1)+1</f>
        <v>5</v>
      </c>
      <c r="AO965" s="45" t="str">
        <f>MONTH(R965)&amp;"/"&amp;YEAR(R965)</f>
        <v>5/2026</v>
      </c>
      <c r="AP965" s="45">
        <f>WEEKNUM(R965)-WEEKNUM(EOMONTH(R965,-1)+1)+1</f>
        <v>5</v>
      </c>
      <c r="AQ965" s="45">
        <f>IF(AU965="S",IF(Q965="1. Aceitou o programa",R965-B965,0),0)</f>
        <v>29</v>
      </c>
      <c r="AR965" s="45">
        <f>IF(AU965="S",IF(AND(S965&lt;&gt;"",R965&lt;&gt;""),S965-R965,0),0)</f>
        <v>0</v>
      </c>
      <c r="AS965" s="45">
        <f>IF(AU965="S",IF(Q965="1. Aceitou o programa",IF(OR(X965="Não se Aplica",X965=""),IF(OR(W965="Não se Aplica",W965=""),0,W965-V965),AVERAGE(X965-W965,W965-V965)),0),0)</f>
        <v>10.5</v>
      </c>
      <c r="AT965" s="45">
        <f>IF(AU965="S",IF(AND(Q965="1. Aceitou o programa",AB965="Realizada"),IFERROR(IF(AA965="",0,AA965-R965),0),0),0)</f>
        <v>0</v>
      </c>
      <c r="AU965" s="45" t="str">
        <f>_xlfn.XLOOKUP(U965,'Lista Suspensa'!$AA$20:$AA$23,'Lista Suspensa'!$AB$20:$AB$23,"N/A")</f>
        <v>S</v>
      </c>
    </row>
    <row r="966" spans="1:47" ht="12" customHeight="1" x14ac:dyDescent="0.3">
      <c r="A966" s="87" t="s">
        <v>66</v>
      </c>
      <c r="B966" s="88">
        <v>46135</v>
      </c>
      <c r="C966" s="89" t="s">
        <v>857</v>
      </c>
      <c r="D966" s="89" t="s">
        <v>49</v>
      </c>
      <c r="E966" s="189">
        <v>93062226</v>
      </c>
      <c r="F966" s="182" t="s">
        <v>2813</v>
      </c>
      <c r="G966" s="90">
        <v>36241391852</v>
      </c>
      <c r="H966" s="91">
        <v>32109</v>
      </c>
      <c r="I966" s="89">
        <v>38</v>
      </c>
      <c r="J966" s="89" t="s">
        <v>51</v>
      </c>
      <c r="K966" s="89" t="s">
        <v>52</v>
      </c>
      <c r="L966" s="89" t="s">
        <v>410</v>
      </c>
      <c r="M966" s="89" t="s">
        <v>2814</v>
      </c>
      <c r="N966" s="89">
        <v>450</v>
      </c>
      <c r="O966" s="92" t="s">
        <v>2815</v>
      </c>
      <c r="P966" s="93" t="s">
        <v>57</v>
      </c>
      <c r="Q966" s="110" t="s">
        <v>58</v>
      </c>
      <c r="R966" s="94">
        <v>46171</v>
      </c>
      <c r="S966" s="95"/>
      <c r="T966" s="95" t="s">
        <v>59</v>
      </c>
      <c r="U966" s="95" t="s">
        <v>60</v>
      </c>
      <c r="V966" s="91">
        <v>46142</v>
      </c>
      <c r="W966" s="91">
        <v>46146</v>
      </c>
      <c r="X966" s="91">
        <v>46160</v>
      </c>
      <c r="Y966" s="96" t="s">
        <v>2599</v>
      </c>
      <c r="Z966" s="89" t="s">
        <v>62</v>
      </c>
      <c r="AA966" s="95"/>
      <c r="AB966" s="95" t="s">
        <v>2804</v>
      </c>
      <c r="AC966" s="95" t="s">
        <v>2804</v>
      </c>
      <c r="AD966" s="95" t="s">
        <v>2804</v>
      </c>
      <c r="AE966" s="95" t="s">
        <v>2804</v>
      </c>
      <c r="AF966" s="95" t="s">
        <v>2804</v>
      </c>
      <c r="AG966" s="95" t="s">
        <v>2804</v>
      </c>
      <c r="AH966" s="95" t="s">
        <v>2804</v>
      </c>
      <c r="AI966" s="97"/>
      <c r="AJ966" s="97" t="s">
        <v>65</v>
      </c>
      <c r="AK966" s="97" t="s">
        <v>66</v>
      </c>
      <c r="AL966" s="45" t="s">
        <v>67</v>
      </c>
      <c r="AM966" s="160" t="str">
        <f>MONTH(B966)&amp;"/"&amp;YEAR(B966)</f>
        <v>4/2026</v>
      </c>
      <c r="AN966" s="45">
        <f>WEEKNUM(B966)-WEEKNUM(EOMONTH(B966,-1)+1)+1</f>
        <v>4</v>
      </c>
      <c r="AO966" s="45" t="str">
        <f>MONTH(R966)&amp;"/"&amp;YEAR(R966)</f>
        <v>5/2026</v>
      </c>
      <c r="AP966" s="45">
        <f>WEEKNUM(R966)-WEEKNUM(EOMONTH(R966,-1)+1)+1</f>
        <v>5</v>
      </c>
      <c r="AQ966" s="45">
        <f>IF(AU966="S",IF(Q966="1. Aceitou o programa",R966-B966,0),0)</f>
        <v>36</v>
      </c>
      <c r="AR966" s="45">
        <f>IF(AU966="S",IF(AND(S966&lt;&gt;"",R966&lt;&gt;""),S966-R966,0),0)</f>
        <v>0</v>
      </c>
      <c r="AS966" s="45">
        <f>IF(AU966="S",IF(Q966="1. Aceitou o programa",IF(OR(X966="Não se Aplica",X966=""),IF(OR(W966="Não se Aplica",W966=""),0,W966-V966),AVERAGE(X966-W966,W966-V966)),0),0)</f>
        <v>9</v>
      </c>
      <c r="AT966" s="45">
        <f>IF(AU966="S",IF(AND(Q966="1. Aceitou o programa",AB966="Realizada"),IFERROR(IF(AA966="",0,AA966-R966),0),0),0)</f>
        <v>0</v>
      </c>
      <c r="AU966" s="45" t="str">
        <f>_xlfn.XLOOKUP(U966,'Lista Suspensa'!$AA$20:$AA$23,'Lista Suspensa'!$AB$20:$AB$23,"N/A")</f>
        <v>S</v>
      </c>
    </row>
    <row r="967" spans="1:47" ht="0.6" customHeight="1" x14ac:dyDescent="0.3">
      <c r="A967" s="87" t="s">
        <v>66</v>
      </c>
      <c r="B967" s="88">
        <v>46127</v>
      </c>
      <c r="C967" s="89" t="s">
        <v>857</v>
      </c>
      <c r="D967" s="89" t="s">
        <v>49</v>
      </c>
      <c r="E967" s="189">
        <v>450379400</v>
      </c>
      <c r="F967" s="182" t="s">
        <v>2816</v>
      </c>
      <c r="G967" s="90">
        <v>29322528877</v>
      </c>
      <c r="H967" s="91">
        <v>30211</v>
      </c>
      <c r="I967" s="89">
        <v>43</v>
      </c>
      <c r="J967" s="89" t="s">
        <v>51</v>
      </c>
      <c r="K967" s="89" t="s">
        <v>52</v>
      </c>
      <c r="L967" s="89" t="s">
        <v>2817</v>
      </c>
      <c r="M967" s="89" t="s">
        <v>2818</v>
      </c>
      <c r="N967" s="89">
        <v>100</v>
      </c>
      <c r="O967" s="92">
        <v>11945081360</v>
      </c>
      <c r="P967" s="93" t="s">
        <v>57</v>
      </c>
      <c r="Q967" s="110" t="s">
        <v>58</v>
      </c>
      <c r="R967" s="94">
        <v>46171</v>
      </c>
      <c r="S967" s="95"/>
      <c r="T967" s="95" t="s">
        <v>59</v>
      </c>
      <c r="U967" s="95" t="s">
        <v>60</v>
      </c>
      <c r="V967" s="91">
        <v>46142</v>
      </c>
      <c r="W967" s="91">
        <v>46146</v>
      </c>
      <c r="X967" s="91">
        <v>46160</v>
      </c>
      <c r="Y967" s="96" t="s">
        <v>2599</v>
      </c>
      <c r="Z967" s="89" t="s">
        <v>62</v>
      </c>
      <c r="AA967" s="95"/>
      <c r="AB967" s="95" t="s">
        <v>2804</v>
      </c>
      <c r="AC967" s="95" t="s">
        <v>2804</v>
      </c>
      <c r="AD967" s="95" t="s">
        <v>2804</v>
      </c>
      <c r="AE967" s="95" t="s">
        <v>2804</v>
      </c>
      <c r="AF967" s="95" t="s">
        <v>2804</v>
      </c>
      <c r="AG967" s="95" t="s">
        <v>2804</v>
      </c>
      <c r="AH967" s="95" t="s">
        <v>2804</v>
      </c>
      <c r="AI967" s="97"/>
      <c r="AJ967" s="97" t="s">
        <v>65</v>
      </c>
      <c r="AK967" s="97" t="s">
        <v>66</v>
      </c>
      <c r="AL967" s="45" t="s">
        <v>67</v>
      </c>
      <c r="AM967" s="160" t="str">
        <f>MONTH(B967)&amp;"/"&amp;YEAR(B967)</f>
        <v>4/2026</v>
      </c>
      <c r="AN967" s="45">
        <f>WEEKNUM(B967)-WEEKNUM(EOMONTH(B967,-1)+1)+1</f>
        <v>3</v>
      </c>
      <c r="AO967" s="45" t="str">
        <f>MONTH(R967)&amp;"/"&amp;YEAR(R967)</f>
        <v>5/2026</v>
      </c>
      <c r="AP967" s="45">
        <f>WEEKNUM(R967)-WEEKNUM(EOMONTH(R967,-1)+1)+1</f>
        <v>5</v>
      </c>
      <c r="AQ967" s="45">
        <f>IF(AU967="S",IF(Q967="1. Aceitou o programa",R967-B967,0),0)</f>
        <v>44</v>
      </c>
      <c r="AR967" s="45">
        <f>IF(AU967="S",IF(AND(S967&lt;&gt;"",R967&lt;&gt;""),S967-R967,0),0)</f>
        <v>0</v>
      </c>
      <c r="AS967" s="45">
        <f>IF(AU967="S",IF(Q967="1. Aceitou o programa",IF(OR(X967="Não se Aplica",X967=""),IF(OR(W967="Não se Aplica",W967=""),0,W967-V967),AVERAGE(X967-W967,W967-V967)),0),0)</f>
        <v>9</v>
      </c>
      <c r="AT967" s="45">
        <f>IF(AU967="S",IF(AND(Q967="1. Aceitou o programa",AB967="Realizada"),IFERROR(IF(AA967="",0,AA967-R967),0),0),0)</f>
        <v>0</v>
      </c>
      <c r="AU967" s="45" t="str">
        <f>_xlfn.XLOOKUP(U967,'Lista Suspensa'!$AA$20:$AA$23,'Lista Suspensa'!$AB$20:$AB$23,"N/A")</f>
        <v>S</v>
      </c>
    </row>
    <row r="968" spans="1:47" ht="12" customHeight="1" x14ac:dyDescent="0.3">
      <c r="A968" s="87" t="s">
        <v>66</v>
      </c>
      <c r="B968" s="88">
        <v>46122</v>
      </c>
      <c r="C968" s="89" t="s">
        <v>857</v>
      </c>
      <c r="D968" s="89" t="s">
        <v>49</v>
      </c>
      <c r="E968" s="189">
        <v>87554977</v>
      </c>
      <c r="F968" s="182" t="s">
        <v>2819</v>
      </c>
      <c r="G968" s="90">
        <v>5745305762</v>
      </c>
      <c r="H968" s="91">
        <v>31670</v>
      </c>
      <c r="I968" s="89">
        <v>39</v>
      </c>
      <c r="J968" s="89" t="s">
        <v>84</v>
      </c>
      <c r="K968" s="89" t="s">
        <v>76</v>
      </c>
      <c r="L968" s="89" t="s">
        <v>95</v>
      </c>
      <c r="M968" s="89"/>
      <c r="N968" s="89" t="s">
        <v>197</v>
      </c>
      <c r="O968" s="92">
        <v>21998930668</v>
      </c>
      <c r="P968" s="93" t="s">
        <v>57</v>
      </c>
      <c r="Q968" s="110" t="s">
        <v>58</v>
      </c>
      <c r="R968" s="94">
        <v>46171</v>
      </c>
      <c r="S968" s="95"/>
      <c r="T968" s="95" t="s">
        <v>59</v>
      </c>
      <c r="U968" s="95" t="s">
        <v>60</v>
      </c>
      <c r="V968" s="91">
        <v>46142</v>
      </c>
      <c r="W968" s="91">
        <v>46146</v>
      </c>
      <c r="X968" s="91">
        <v>46160</v>
      </c>
      <c r="Y968" s="96" t="s">
        <v>2599</v>
      </c>
      <c r="Z968" s="89" t="s">
        <v>62</v>
      </c>
      <c r="AA968" s="95"/>
      <c r="AB968" s="95" t="s">
        <v>2804</v>
      </c>
      <c r="AC968" s="95" t="s">
        <v>2804</v>
      </c>
      <c r="AD968" s="95" t="s">
        <v>2804</v>
      </c>
      <c r="AE968" s="95" t="s">
        <v>2804</v>
      </c>
      <c r="AF968" s="95" t="s">
        <v>2804</v>
      </c>
      <c r="AG968" s="95" t="s">
        <v>2804</v>
      </c>
      <c r="AH968" s="95" t="s">
        <v>2804</v>
      </c>
      <c r="AI968" s="97"/>
      <c r="AJ968" s="97" t="s">
        <v>65</v>
      </c>
      <c r="AK968" s="97" t="s">
        <v>66</v>
      </c>
      <c r="AL968" s="45" t="s">
        <v>67</v>
      </c>
      <c r="AM968" s="160" t="str">
        <f>MONTH(B968)&amp;"/"&amp;YEAR(B968)</f>
        <v>4/2026</v>
      </c>
      <c r="AN968" s="45">
        <f>WEEKNUM(B968)-WEEKNUM(EOMONTH(B968,-1)+1)+1</f>
        <v>2</v>
      </c>
      <c r="AO968" s="45" t="str">
        <f>MONTH(R968)&amp;"/"&amp;YEAR(R968)</f>
        <v>5/2026</v>
      </c>
      <c r="AP968" s="45">
        <f>WEEKNUM(R968)-WEEKNUM(EOMONTH(R968,-1)+1)+1</f>
        <v>5</v>
      </c>
      <c r="AQ968" s="45">
        <f>IF(AU968="S",IF(Q968="1. Aceitou o programa",R968-B968,0),0)</f>
        <v>49</v>
      </c>
      <c r="AR968" s="45">
        <f>IF(AU968="S",IF(AND(S968&lt;&gt;"",R968&lt;&gt;""),S968-R968,0),0)</f>
        <v>0</v>
      </c>
      <c r="AS968" s="45">
        <f>IF(AU968="S",IF(Q968="1. Aceitou o programa",IF(OR(X968="Não se Aplica",X968=""),IF(OR(W968="Não se Aplica",W968=""),0,W968-V968),AVERAGE(X968-W968,W968-V968)),0),0)</f>
        <v>9</v>
      </c>
      <c r="AT968" s="45">
        <f>IF(AU968="S",IF(AND(Q968="1. Aceitou o programa",AB968="Realizada"),IFERROR(IF(AA968="",0,AA968-R968),0),0),0)</f>
        <v>0</v>
      </c>
      <c r="AU968" s="45" t="str">
        <f>_xlfn.XLOOKUP(U968,'Lista Suspensa'!$AA$20:$AA$23,'Lista Suspensa'!$AB$20:$AB$23,"N/A")</f>
        <v>S</v>
      </c>
    </row>
    <row r="969" spans="1:47" ht="12" customHeight="1" x14ac:dyDescent="0.3">
      <c r="A969" s="87" t="s">
        <v>66</v>
      </c>
      <c r="B969" s="88">
        <v>46107</v>
      </c>
      <c r="C969" s="89" t="s">
        <v>857</v>
      </c>
      <c r="D969" s="89" t="s">
        <v>49</v>
      </c>
      <c r="E969" s="189">
        <v>96548326</v>
      </c>
      <c r="F969" s="182" t="s">
        <v>2820</v>
      </c>
      <c r="G969" s="90">
        <v>52659401896</v>
      </c>
      <c r="H969" s="91">
        <v>40905</v>
      </c>
      <c r="I969" s="89"/>
      <c r="J969" s="89" t="s">
        <v>51</v>
      </c>
      <c r="K969" s="89" t="s">
        <v>52</v>
      </c>
      <c r="L969" s="89" t="s">
        <v>85</v>
      </c>
      <c r="M969" s="89" t="s">
        <v>2821</v>
      </c>
      <c r="N969" s="89"/>
      <c r="O969" s="92">
        <v>11948300204</v>
      </c>
      <c r="P969" s="93" t="s">
        <v>57</v>
      </c>
      <c r="Q969" s="110" t="s">
        <v>58</v>
      </c>
      <c r="R969" s="94">
        <v>46171</v>
      </c>
      <c r="S969" s="95"/>
      <c r="T969" s="95" t="s">
        <v>59</v>
      </c>
      <c r="U969" s="95" t="s">
        <v>60</v>
      </c>
      <c r="V969" s="91">
        <v>46112</v>
      </c>
      <c r="W969" s="91">
        <v>46142</v>
      </c>
      <c r="X969" s="91">
        <v>46160</v>
      </c>
      <c r="Y969" s="96" t="s">
        <v>2599</v>
      </c>
      <c r="Z969" s="89" t="s">
        <v>62</v>
      </c>
      <c r="AA969" s="95"/>
      <c r="AB969" s="95" t="s">
        <v>2804</v>
      </c>
      <c r="AC969" s="95" t="s">
        <v>2804</v>
      </c>
      <c r="AD969" s="95" t="s">
        <v>2804</v>
      </c>
      <c r="AE969" s="95" t="s">
        <v>2804</v>
      </c>
      <c r="AF969" s="95" t="s">
        <v>2804</v>
      </c>
      <c r="AG969" s="95" t="s">
        <v>2804</v>
      </c>
      <c r="AH969" s="95" t="s">
        <v>2804</v>
      </c>
      <c r="AI969" s="97"/>
      <c r="AJ969" s="97" t="s">
        <v>65</v>
      </c>
      <c r="AK969" s="97" t="s">
        <v>66</v>
      </c>
      <c r="AL969" s="45" t="s">
        <v>67</v>
      </c>
      <c r="AM969" s="160" t="str">
        <f>MONTH(B969)&amp;"/"&amp;YEAR(B969)</f>
        <v>3/2026</v>
      </c>
      <c r="AN969" s="45">
        <f>WEEKNUM(B969)-WEEKNUM(EOMONTH(B969,-1)+1)+1</f>
        <v>4</v>
      </c>
      <c r="AO969" s="45" t="str">
        <f>MONTH(R969)&amp;"/"&amp;YEAR(R969)</f>
        <v>5/2026</v>
      </c>
      <c r="AP969" s="45">
        <f>WEEKNUM(R969)-WEEKNUM(EOMONTH(R969,-1)+1)+1</f>
        <v>5</v>
      </c>
      <c r="AQ969" s="45">
        <f>IF(AU969="S",IF(Q969="1. Aceitou o programa",R969-B969,0),0)</f>
        <v>64</v>
      </c>
      <c r="AR969" s="45">
        <f>IF(AU969="S",IF(AND(S969&lt;&gt;"",R969&lt;&gt;""),S969-R969,0),0)</f>
        <v>0</v>
      </c>
      <c r="AS969" s="45">
        <f>IF(AU969="S",IF(Q969="1. Aceitou o programa",IF(OR(X969="Não se Aplica",X969=""),IF(OR(W969="Não se Aplica",W969=""),0,W969-V969),AVERAGE(X969-W969,W969-V969)),0),0)</f>
        <v>24</v>
      </c>
      <c r="AT969" s="45">
        <f>IF(AU969="S",IF(AND(Q969="1. Aceitou o programa",AB969="Realizada"),IFERROR(IF(AA969="",0,AA969-R969),0),0),0)</f>
        <v>0</v>
      </c>
      <c r="AU969" s="45" t="str">
        <f>_xlfn.XLOOKUP(U969,'Lista Suspensa'!$AA$20:$AA$23,'Lista Suspensa'!$AB$20:$AB$23,"N/A")</f>
        <v>S</v>
      </c>
    </row>
    <row r="970" spans="1:47" ht="12" customHeight="1" x14ac:dyDescent="0.3">
      <c r="A970" s="87" t="s">
        <v>47</v>
      </c>
      <c r="B970" s="88">
        <v>46104</v>
      </c>
      <c r="C970" s="89" t="s">
        <v>48</v>
      </c>
      <c r="D970" s="89" t="s">
        <v>49</v>
      </c>
      <c r="E970" s="189">
        <v>200256718</v>
      </c>
      <c r="F970" s="197" t="s">
        <v>2822</v>
      </c>
      <c r="G970" s="90">
        <v>26508221809</v>
      </c>
      <c r="H970" s="91">
        <v>17777</v>
      </c>
      <c r="I970" s="89"/>
      <c r="J970" s="89" t="s">
        <v>51</v>
      </c>
      <c r="K970" s="89" t="s">
        <v>52</v>
      </c>
      <c r="L970" s="89" t="s">
        <v>85</v>
      </c>
      <c r="M970" s="89" t="s">
        <v>2823</v>
      </c>
      <c r="N970" s="89" t="s">
        <v>87</v>
      </c>
      <c r="O970" s="92" t="s">
        <v>2824</v>
      </c>
      <c r="P970" s="93" t="s">
        <v>57</v>
      </c>
      <c r="Q970" s="110" t="s">
        <v>58</v>
      </c>
      <c r="R970" s="94">
        <v>46171</v>
      </c>
      <c r="S970" s="95"/>
      <c r="T970" s="95" t="s">
        <v>59</v>
      </c>
      <c r="U970" s="95" t="s">
        <v>60</v>
      </c>
      <c r="V970" s="91">
        <v>46112</v>
      </c>
      <c r="W970" s="91">
        <v>46160</v>
      </c>
      <c r="X970" s="91">
        <v>46167</v>
      </c>
      <c r="Y970" s="96" t="s">
        <v>61</v>
      </c>
      <c r="Z970" s="89" t="s">
        <v>62</v>
      </c>
      <c r="AA970" s="95"/>
      <c r="AB970" s="95" t="s">
        <v>2804</v>
      </c>
      <c r="AC970" s="95" t="s">
        <v>2804</v>
      </c>
      <c r="AD970" s="95" t="s">
        <v>2804</v>
      </c>
      <c r="AE970" s="95" t="s">
        <v>2804</v>
      </c>
      <c r="AF970" s="95" t="s">
        <v>2804</v>
      </c>
      <c r="AG970" s="95" t="s">
        <v>2804</v>
      </c>
      <c r="AH970" s="95" t="s">
        <v>2804</v>
      </c>
      <c r="AI970" s="97"/>
      <c r="AJ970" s="97" t="s">
        <v>65</v>
      </c>
      <c r="AK970" s="97" t="s">
        <v>66</v>
      </c>
      <c r="AL970" s="45" t="s">
        <v>67</v>
      </c>
      <c r="AM970" s="160" t="str">
        <f>MONTH(B970)&amp;"/"&amp;YEAR(B970)</f>
        <v>3/2026</v>
      </c>
      <c r="AN970" s="45">
        <f>WEEKNUM(B970)-WEEKNUM(EOMONTH(B970,-1)+1)+1</f>
        <v>4</v>
      </c>
      <c r="AO970" s="45" t="str">
        <f>MONTH(R970)&amp;"/"&amp;YEAR(R970)</f>
        <v>5/2026</v>
      </c>
      <c r="AP970" s="45">
        <f>WEEKNUM(R970)-WEEKNUM(EOMONTH(R970,-1)+1)+1</f>
        <v>5</v>
      </c>
      <c r="AQ970" s="45">
        <f>IF(AU970="S",IF(Q970="1. Aceitou o programa",R970-B970,0),0)</f>
        <v>67</v>
      </c>
      <c r="AR970" s="45">
        <f>IF(AU970="S",IF(AND(S970&lt;&gt;"",R970&lt;&gt;""),S970-R970,0),0)</f>
        <v>0</v>
      </c>
      <c r="AS970" s="45">
        <f>IF(AU970="S",IF(Q970="1. Aceitou o programa",IF(OR(X970="Não se Aplica",X970=""),IF(OR(W970="Não se Aplica",W970=""),0,W970-V970),AVERAGE(X970-W970,W970-V970)),0),0)</f>
        <v>27.5</v>
      </c>
      <c r="AT970" s="45">
        <f>IF(AU970="S",IF(AND(Q970="1. Aceitou o programa",AB970="Realizada"),IFERROR(IF(AA970="",0,AA970-R970),0),0),0)</f>
        <v>0</v>
      </c>
      <c r="AU970" s="45" t="str">
        <f>_xlfn.XLOOKUP(U970,'Lista Suspensa'!$AA$20:$AA$23,'Lista Suspensa'!$AB$20:$AB$23,"N/A")</f>
        <v>S</v>
      </c>
    </row>
    <row r="971" spans="1:47" ht="12" customHeight="1" x14ac:dyDescent="0.3">
      <c r="A971" s="87" t="s">
        <v>47</v>
      </c>
      <c r="B971" s="88">
        <v>46104</v>
      </c>
      <c r="C971" s="89" t="s">
        <v>48</v>
      </c>
      <c r="D971" s="89" t="s">
        <v>49</v>
      </c>
      <c r="E971" s="189">
        <v>783599811</v>
      </c>
      <c r="F971" s="197" t="s">
        <v>2825</v>
      </c>
      <c r="G971" s="90">
        <v>38871143884</v>
      </c>
      <c r="H971" s="91">
        <v>32413</v>
      </c>
      <c r="I971" s="89"/>
      <c r="J971" s="89" t="s">
        <v>84</v>
      </c>
      <c r="K971" s="89" t="s">
        <v>52</v>
      </c>
      <c r="L971" s="89" t="s">
        <v>85</v>
      </c>
      <c r="M971" s="89" t="s">
        <v>2826</v>
      </c>
      <c r="N971" s="89" t="s">
        <v>97</v>
      </c>
      <c r="O971" s="92" t="s">
        <v>2827</v>
      </c>
      <c r="P971" s="93" t="s">
        <v>57</v>
      </c>
      <c r="Q971" s="110" t="s">
        <v>58</v>
      </c>
      <c r="R971" s="94">
        <v>46171</v>
      </c>
      <c r="S971" s="95"/>
      <c r="T971" s="95" t="s">
        <v>59</v>
      </c>
      <c r="U971" s="95" t="s">
        <v>60</v>
      </c>
      <c r="V971" s="91">
        <v>46112</v>
      </c>
      <c r="W971" s="91">
        <v>46160</v>
      </c>
      <c r="X971" s="91">
        <v>46167</v>
      </c>
      <c r="Y971" s="96" t="s">
        <v>61</v>
      </c>
      <c r="Z971" s="89" t="s">
        <v>62</v>
      </c>
      <c r="AA971" s="95"/>
      <c r="AB971" s="95" t="s">
        <v>2804</v>
      </c>
      <c r="AC971" s="95" t="s">
        <v>2804</v>
      </c>
      <c r="AD971" s="95" t="s">
        <v>2804</v>
      </c>
      <c r="AE971" s="95" t="s">
        <v>2804</v>
      </c>
      <c r="AF971" s="95" t="s">
        <v>2804</v>
      </c>
      <c r="AG971" s="95" t="s">
        <v>2804</v>
      </c>
      <c r="AH971" s="95" t="s">
        <v>2804</v>
      </c>
      <c r="AI971" s="97"/>
      <c r="AJ971" s="97" t="s">
        <v>65</v>
      </c>
      <c r="AK971" s="97" t="s">
        <v>66</v>
      </c>
      <c r="AL971" s="45" t="s">
        <v>67</v>
      </c>
      <c r="AM971" s="160" t="str">
        <f>MONTH(B971)&amp;"/"&amp;YEAR(B971)</f>
        <v>3/2026</v>
      </c>
      <c r="AN971" s="45">
        <f>WEEKNUM(B971)-WEEKNUM(EOMONTH(B971,-1)+1)+1</f>
        <v>4</v>
      </c>
      <c r="AO971" s="45" t="str">
        <f>MONTH(R971)&amp;"/"&amp;YEAR(R971)</f>
        <v>5/2026</v>
      </c>
      <c r="AP971" s="45">
        <f>WEEKNUM(R971)-WEEKNUM(EOMONTH(R971,-1)+1)+1</f>
        <v>5</v>
      </c>
      <c r="AQ971" s="45">
        <f>IF(AU971="S",IF(Q971="1. Aceitou o programa",R971-B971,0),0)</f>
        <v>67</v>
      </c>
      <c r="AR971" s="45">
        <f>IF(AU971="S",IF(AND(S971&lt;&gt;"",R971&lt;&gt;""),S971-R971,0),0)</f>
        <v>0</v>
      </c>
      <c r="AS971" s="45">
        <f>IF(AU971="S",IF(Q971="1. Aceitou o programa",IF(OR(X971="Não se Aplica",X971=""),IF(OR(W971="Não se Aplica",W971=""),0,W971-V971),AVERAGE(X971-W971,W971-V971)),0),0)</f>
        <v>27.5</v>
      </c>
      <c r="AT971" s="45">
        <f>IF(AU971="S",IF(AND(Q971="1. Aceitou o programa",AB971="Realizada"),IFERROR(IF(AA971="",0,AA971-R971),0),0),0)</f>
        <v>0</v>
      </c>
      <c r="AU971" s="45" t="str">
        <f>_xlfn.XLOOKUP(U971,'Lista Suspensa'!$AA$20:$AA$23,'Lista Suspensa'!$AB$20:$AB$23,"N/A")</f>
        <v>S</v>
      </c>
    </row>
    <row r="972" spans="1:47" ht="12" customHeight="1" x14ac:dyDescent="0.3">
      <c r="A972" s="87" t="s">
        <v>47</v>
      </c>
      <c r="B972" s="88">
        <v>46104</v>
      </c>
      <c r="C972" s="89" t="s">
        <v>48</v>
      </c>
      <c r="D972" s="89" t="s">
        <v>49</v>
      </c>
      <c r="E972" s="189">
        <v>21380775</v>
      </c>
      <c r="F972" s="197" t="s">
        <v>2828</v>
      </c>
      <c r="G972" s="90">
        <v>26338794897</v>
      </c>
      <c r="H972" s="91">
        <v>19763</v>
      </c>
      <c r="I972" s="89"/>
      <c r="J972" s="89" t="s">
        <v>51</v>
      </c>
      <c r="K972" s="89" t="s">
        <v>52</v>
      </c>
      <c r="L972" s="89" t="s">
        <v>85</v>
      </c>
      <c r="M972" s="89" t="s">
        <v>2613</v>
      </c>
      <c r="N972" s="89" t="s">
        <v>87</v>
      </c>
      <c r="O972" s="92" t="s">
        <v>2829</v>
      </c>
      <c r="P972" s="93" t="s">
        <v>57</v>
      </c>
      <c r="Q972" s="110" t="s">
        <v>58</v>
      </c>
      <c r="R972" s="94">
        <v>46171</v>
      </c>
      <c r="S972" s="95"/>
      <c r="T972" s="95" t="s">
        <v>59</v>
      </c>
      <c r="U972" s="95" t="s">
        <v>60</v>
      </c>
      <c r="V972" s="91">
        <v>46112</v>
      </c>
      <c r="W972" s="91">
        <v>46160</v>
      </c>
      <c r="X972" s="91">
        <v>46167</v>
      </c>
      <c r="Y972" s="96" t="s">
        <v>73</v>
      </c>
      <c r="Z972" s="89" t="s">
        <v>62</v>
      </c>
      <c r="AA972" s="95"/>
      <c r="AB972" s="95" t="s">
        <v>2804</v>
      </c>
      <c r="AC972" s="95" t="s">
        <v>2804</v>
      </c>
      <c r="AD972" s="95" t="s">
        <v>2804</v>
      </c>
      <c r="AE972" s="95" t="s">
        <v>2804</v>
      </c>
      <c r="AF972" s="95" t="s">
        <v>2804</v>
      </c>
      <c r="AG972" s="95" t="s">
        <v>2804</v>
      </c>
      <c r="AH972" s="95" t="s">
        <v>2804</v>
      </c>
      <c r="AI972" s="97"/>
      <c r="AJ972" s="97" t="s">
        <v>65</v>
      </c>
      <c r="AK972" s="97" t="s">
        <v>66</v>
      </c>
      <c r="AL972" s="45" t="s">
        <v>67</v>
      </c>
      <c r="AM972" s="160" t="str">
        <f>MONTH(B972)&amp;"/"&amp;YEAR(B972)</f>
        <v>3/2026</v>
      </c>
      <c r="AN972" s="45">
        <f>WEEKNUM(B972)-WEEKNUM(EOMONTH(B972,-1)+1)+1</f>
        <v>4</v>
      </c>
      <c r="AO972" s="45" t="str">
        <f>MONTH(R972)&amp;"/"&amp;YEAR(R972)</f>
        <v>5/2026</v>
      </c>
      <c r="AP972" s="45">
        <f>WEEKNUM(R972)-WEEKNUM(EOMONTH(R972,-1)+1)+1</f>
        <v>5</v>
      </c>
      <c r="AQ972" s="45">
        <f>IF(AU972="S",IF(Q972="1. Aceitou o programa",R972-B972,0),0)</f>
        <v>67</v>
      </c>
      <c r="AR972" s="45">
        <f>IF(AU972="S",IF(AND(S972&lt;&gt;"",R972&lt;&gt;""),S972-R972,0),0)</f>
        <v>0</v>
      </c>
      <c r="AS972" s="45">
        <f>IF(AU972="S",IF(Q972="1. Aceitou o programa",IF(OR(X972="Não se Aplica",X972=""),IF(OR(W972="Não se Aplica",W972=""),0,W972-V972),AVERAGE(X972-W972,W972-V972)),0),0)</f>
        <v>27.5</v>
      </c>
      <c r="AT972" s="45">
        <f>IF(AU972="S",IF(AND(Q972="1. Aceitou o programa",AB972="Realizada"),IFERROR(IF(AA972="",0,AA972-R972),0),0),0)</f>
        <v>0</v>
      </c>
      <c r="AU972" s="45" t="str">
        <f>_xlfn.XLOOKUP(U972,'Lista Suspensa'!$AA$20:$AA$23,'Lista Suspensa'!$AB$20:$AB$23,"N/A")</f>
        <v>S</v>
      </c>
    </row>
    <row r="973" spans="1:47" ht="12" customHeight="1" x14ac:dyDescent="0.3">
      <c r="A973" s="87" t="s">
        <v>47</v>
      </c>
      <c r="B973" s="88">
        <v>46104</v>
      </c>
      <c r="C973" s="89" t="s">
        <v>48</v>
      </c>
      <c r="D973" s="89" t="s">
        <v>49</v>
      </c>
      <c r="E973" s="189">
        <v>786147652</v>
      </c>
      <c r="F973" s="197" t="s">
        <v>2830</v>
      </c>
      <c r="G973" s="90">
        <v>14648819870</v>
      </c>
      <c r="H973" s="91">
        <v>20111</v>
      </c>
      <c r="I973" s="89"/>
      <c r="J973" s="89" t="s">
        <v>51</v>
      </c>
      <c r="K973" s="89" t="s">
        <v>52</v>
      </c>
      <c r="L973" s="89" t="s">
        <v>85</v>
      </c>
      <c r="M973" s="89" t="s">
        <v>1867</v>
      </c>
      <c r="N973" s="89" t="s">
        <v>97</v>
      </c>
      <c r="O973" s="92" t="s">
        <v>2831</v>
      </c>
      <c r="P973" s="93" t="s">
        <v>57</v>
      </c>
      <c r="Q973" s="110" t="s">
        <v>58</v>
      </c>
      <c r="R973" s="94">
        <v>46171</v>
      </c>
      <c r="S973" s="95"/>
      <c r="T973" s="95" t="s">
        <v>59</v>
      </c>
      <c r="U973" s="95" t="s">
        <v>60</v>
      </c>
      <c r="V973" s="91">
        <v>46112</v>
      </c>
      <c r="W973" s="91">
        <v>46160</v>
      </c>
      <c r="X973" s="91">
        <v>46167</v>
      </c>
      <c r="Y973" s="96" t="s">
        <v>81</v>
      </c>
      <c r="Z973" s="89" t="s">
        <v>62</v>
      </c>
      <c r="AA973" s="95"/>
      <c r="AB973" s="95" t="s">
        <v>2804</v>
      </c>
      <c r="AC973" s="95" t="s">
        <v>2804</v>
      </c>
      <c r="AD973" s="95" t="s">
        <v>2804</v>
      </c>
      <c r="AE973" s="95" t="s">
        <v>2804</v>
      </c>
      <c r="AF973" s="95" t="s">
        <v>2804</v>
      </c>
      <c r="AG973" s="95" t="s">
        <v>2804</v>
      </c>
      <c r="AH973" s="95" t="s">
        <v>2804</v>
      </c>
      <c r="AI973" s="97"/>
      <c r="AJ973" s="97" t="s">
        <v>65</v>
      </c>
      <c r="AK973" s="97" t="s">
        <v>66</v>
      </c>
      <c r="AL973" s="45" t="s">
        <v>67</v>
      </c>
      <c r="AM973" s="160" t="str">
        <f>MONTH(B973)&amp;"/"&amp;YEAR(B973)</f>
        <v>3/2026</v>
      </c>
      <c r="AN973" s="45">
        <f>WEEKNUM(B973)-WEEKNUM(EOMONTH(B973,-1)+1)+1</f>
        <v>4</v>
      </c>
      <c r="AO973" s="45" t="str">
        <f>MONTH(R973)&amp;"/"&amp;YEAR(R973)</f>
        <v>5/2026</v>
      </c>
      <c r="AP973" s="45">
        <f>WEEKNUM(R973)-WEEKNUM(EOMONTH(R973,-1)+1)+1</f>
        <v>5</v>
      </c>
      <c r="AQ973" s="45">
        <f>IF(AU973="S",IF(Q973="1. Aceitou o programa",R973-B973,0),0)</f>
        <v>67</v>
      </c>
      <c r="AR973" s="45">
        <f>IF(AU973="S",IF(AND(S973&lt;&gt;"",R973&lt;&gt;""),S973-R973,0),0)</f>
        <v>0</v>
      </c>
      <c r="AS973" s="45">
        <f>IF(AU973="S",IF(Q973="1. Aceitou o programa",IF(OR(X973="Não se Aplica",X973=""),IF(OR(W973="Não se Aplica",W973=""),0,W973-V973),AVERAGE(X973-W973,W973-V973)),0),0)</f>
        <v>27.5</v>
      </c>
      <c r="AT973" s="45">
        <f>IF(AU973="S",IF(AND(Q973="1. Aceitou o programa",AB973="Realizada"),IFERROR(IF(AA973="",0,AA973-R973),0),0),0)</f>
        <v>0</v>
      </c>
      <c r="AU973" s="45" t="str">
        <f>_xlfn.XLOOKUP(U973,'Lista Suspensa'!$AA$20:$AA$23,'Lista Suspensa'!$AB$20:$AB$23,"N/A")</f>
        <v>S</v>
      </c>
    </row>
    <row r="974" spans="1:47" ht="12" customHeight="1" x14ac:dyDescent="0.3">
      <c r="A974" s="87" t="s">
        <v>47</v>
      </c>
      <c r="B974" s="88">
        <v>46104</v>
      </c>
      <c r="C974" s="89" t="s">
        <v>48</v>
      </c>
      <c r="D974" s="89" t="s">
        <v>49</v>
      </c>
      <c r="E974" s="189">
        <v>771585721</v>
      </c>
      <c r="F974" s="197" t="s">
        <v>2832</v>
      </c>
      <c r="G974" s="90">
        <v>12676598821</v>
      </c>
      <c r="H974" s="91">
        <v>19240</v>
      </c>
      <c r="I974" s="89"/>
      <c r="J974" s="89" t="s">
        <v>51</v>
      </c>
      <c r="K974" s="89" t="s">
        <v>52</v>
      </c>
      <c r="L974" s="89" t="s">
        <v>85</v>
      </c>
      <c r="M974" s="89" t="s">
        <v>2428</v>
      </c>
      <c r="N974" s="89" t="s">
        <v>55</v>
      </c>
      <c r="O974" s="92" t="s">
        <v>2833</v>
      </c>
      <c r="P974" s="93" t="s">
        <v>57</v>
      </c>
      <c r="Q974" s="110" t="s">
        <v>58</v>
      </c>
      <c r="R974" s="94">
        <v>46171</v>
      </c>
      <c r="S974" s="95"/>
      <c r="T974" s="95" t="s">
        <v>59</v>
      </c>
      <c r="U974" s="95" t="s">
        <v>60</v>
      </c>
      <c r="V974" s="91">
        <v>46112</v>
      </c>
      <c r="W974" s="91">
        <v>46160</v>
      </c>
      <c r="X974" s="91">
        <v>46167</v>
      </c>
      <c r="Y974" s="96" t="s">
        <v>61</v>
      </c>
      <c r="Z974" s="89" t="s">
        <v>62</v>
      </c>
      <c r="AA974" s="95"/>
      <c r="AB974" s="95" t="s">
        <v>2804</v>
      </c>
      <c r="AC974" s="95" t="s">
        <v>2804</v>
      </c>
      <c r="AD974" s="95" t="s">
        <v>2804</v>
      </c>
      <c r="AE974" s="95" t="s">
        <v>2804</v>
      </c>
      <c r="AF974" s="95" t="s">
        <v>2804</v>
      </c>
      <c r="AG974" s="95" t="s">
        <v>2804</v>
      </c>
      <c r="AH974" s="95" t="s">
        <v>2804</v>
      </c>
      <c r="AI974" s="97"/>
      <c r="AJ974" s="97" t="s">
        <v>65</v>
      </c>
      <c r="AK974" s="97" t="s">
        <v>66</v>
      </c>
      <c r="AL974" s="45" t="s">
        <v>67</v>
      </c>
      <c r="AM974" s="160" t="str">
        <f>MONTH(B974)&amp;"/"&amp;YEAR(B974)</f>
        <v>3/2026</v>
      </c>
      <c r="AN974" s="45">
        <f>WEEKNUM(B974)-WEEKNUM(EOMONTH(B974,-1)+1)+1</f>
        <v>4</v>
      </c>
      <c r="AO974" s="45" t="str">
        <f>MONTH(R974)&amp;"/"&amp;YEAR(R974)</f>
        <v>5/2026</v>
      </c>
      <c r="AP974" s="45">
        <f>WEEKNUM(R974)-WEEKNUM(EOMONTH(R974,-1)+1)+1</f>
        <v>5</v>
      </c>
      <c r="AQ974" s="45">
        <f>IF(AU974="S",IF(Q974="1. Aceitou o programa",R974-B974,0),0)</f>
        <v>67</v>
      </c>
      <c r="AR974" s="45">
        <f>IF(AU974="S",IF(AND(S974&lt;&gt;"",R974&lt;&gt;""),S974-R974,0),0)</f>
        <v>0</v>
      </c>
      <c r="AS974" s="45">
        <f>IF(AU974="S",IF(Q974="1. Aceitou o programa",IF(OR(X974="Não se Aplica",X974=""),IF(OR(W974="Não se Aplica",W974=""),0,W974-V974),AVERAGE(X974-W974,W974-V974)),0),0)</f>
        <v>27.5</v>
      </c>
      <c r="AT974" s="45">
        <f>IF(AU974="S",IF(AND(Q974="1. Aceitou o programa",AB974="Realizada"),IFERROR(IF(AA974="",0,AA974-R974),0),0),0)</f>
        <v>0</v>
      </c>
      <c r="AU974" s="45" t="str">
        <f>_xlfn.XLOOKUP(U974,'Lista Suspensa'!$AA$20:$AA$23,'Lista Suspensa'!$AB$20:$AB$23,"N/A")</f>
        <v>S</v>
      </c>
    </row>
    <row r="975" spans="1:47" ht="12" customHeight="1" x14ac:dyDescent="0.3">
      <c r="A975" s="87" t="s">
        <v>47</v>
      </c>
      <c r="B975" s="88">
        <v>46104</v>
      </c>
      <c r="C975" s="89" t="s">
        <v>48</v>
      </c>
      <c r="D975" s="89" t="s">
        <v>49</v>
      </c>
      <c r="E975" s="189">
        <v>200212508</v>
      </c>
      <c r="F975" s="197" t="s">
        <v>2834</v>
      </c>
      <c r="G975" s="90">
        <v>12847420835</v>
      </c>
      <c r="H975" s="91">
        <v>17689</v>
      </c>
      <c r="I975" s="89"/>
      <c r="J975" s="89" t="s">
        <v>51</v>
      </c>
      <c r="K975" s="89" t="s">
        <v>52</v>
      </c>
      <c r="L975" s="89" t="s">
        <v>85</v>
      </c>
      <c r="M975" s="89" t="s">
        <v>2835</v>
      </c>
      <c r="N975" s="89" t="s">
        <v>87</v>
      </c>
      <c r="O975" s="92" t="s">
        <v>2836</v>
      </c>
      <c r="P975" s="93" t="s">
        <v>57</v>
      </c>
      <c r="Q975" s="110" t="s">
        <v>58</v>
      </c>
      <c r="R975" s="94">
        <v>46171</v>
      </c>
      <c r="S975" s="95"/>
      <c r="T975" s="95" t="s">
        <v>59</v>
      </c>
      <c r="U975" s="95" t="s">
        <v>60</v>
      </c>
      <c r="V975" s="91">
        <v>46113</v>
      </c>
      <c r="W975" s="91">
        <v>46160</v>
      </c>
      <c r="X975" s="91">
        <v>46167</v>
      </c>
      <c r="Y975" s="96" t="s">
        <v>61</v>
      </c>
      <c r="Z975" s="89" t="s">
        <v>62</v>
      </c>
      <c r="AA975" s="95"/>
      <c r="AB975" s="95" t="s">
        <v>2804</v>
      </c>
      <c r="AC975" s="95" t="s">
        <v>2804</v>
      </c>
      <c r="AD975" s="95" t="s">
        <v>2804</v>
      </c>
      <c r="AE975" s="95" t="s">
        <v>2804</v>
      </c>
      <c r="AF975" s="95" t="s">
        <v>2804</v>
      </c>
      <c r="AG975" s="95" t="s">
        <v>2804</v>
      </c>
      <c r="AH975" s="95" t="s">
        <v>2804</v>
      </c>
      <c r="AI975" s="97"/>
      <c r="AJ975" s="97" t="s">
        <v>65</v>
      </c>
      <c r="AK975" s="97" t="s">
        <v>66</v>
      </c>
      <c r="AL975" s="45" t="s">
        <v>67</v>
      </c>
      <c r="AM975" s="160" t="str">
        <f>MONTH(B975)&amp;"/"&amp;YEAR(B975)</f>
        <v>3/2026</v>
      </c>
      <c r="AN975" s="45">
        <f>WEEKNUM(B975)-WEEKNUM(EOMONTH(B975,-1)+1)+1</f>
        <v>4</v>
      </c>
      <c r="AO975" s="45" t="str">
        <f>MONTH(R975)&amp;"/"&amp;YEAR(R975)</f>
        <v>5/2026</v>
      </c>
      <c r="AP975" s="45">
        <f>WEEKNUM(R975)-WEEKNUM(EOMONTH(R975,-1)+1)+1</f>
        <v>5</v>
      </c>
      <c r="AQ975" s="45">
        <f>IF(AU975="S",IF(Q975="1. Aceitou o programa",R975-B975,0),0)</f>
        <v>67</v>
      </c>
      <c r="AR975" s="45">
        <f>IF(AU975="S",IF(AND(S975&lt;&gt;"",R975&lt;&gt;""),S975-R975,0),0)</f>
        <v>0</v>
      </c>
      <c r="AS975" s="45">
        <f>IF(AU975="S",IF(Q975="1. Aceitou o programa",IF(OR(X975="Não se Aplica",X975=""),IF(OR(W975="Não se Aplica",W975=""),0,W975-V975),AVERAGE(X975-W975,W975-V975)),0),0)</f>
        <v>27</v>
      </c>
      <c r="AT975" s="45">
        <f>IF(AU975="S",IF(AND(Q975="1. Aceitou o programa",AB975="Realizada"),IFERROR(IF(AA975="",0,AA975-R975),0),0),0)</f>
        <v>0</v>
      </c>
      <c r="AU975" s="45" t="str">
        <f>_xlfn.XLOOKUP(U975,'Lista Suspensa'!$AA$20:$AA$23,'Lista Suspensa'!$AB$20:$AB$23,"N/A")</f>
        <v>S</v>
      </c>
    </row>
    <row r="976" spans="1:47" ht="12" customHeight="1" x14ac:dyDescent="0.3">
      <c r="A976" s="87" t="s">
        <v>47</v>
      </c>
      <c r="B976" s="88">
        <v>46104</v>
      </c>
      <c r="C976" s="89" t="s">
        <v>48</v>
      </c>
      <c r="D976" s="89" t="s">
        <v>49</v>
      </c>
      <c r="E976" s="189">
        <v>93361091</v>
      </c>
      <c r="F976" s="197" t="s">
        <v>2837</v>
      </c>
      <c r="G976" s="90">
        <v>14335281773</v>
      </c>
      <c r="H976" s="91">
        <v>33671</v>
      </c>
      <c r="I976" s="89"/>
      <c r="J976" s="89" t="s">
        <v>51</v>
      </c>
      <c r="K976" s="89" t="s">
        <v>76</v>
      </c>
      <c r="L976" s="89" t="s">
        <v>95</v>
      </c>
      <c r="M976" s="89" t="s">
        <v>2838</v>
      </c>
      <c r="N976" s="89" t="s">
        <v>176</v>
      </c>
      <c r="O976" s="92" t="s">
        <v>2839</v>
      </c>
      <c r="P976" s="93" t="s">
        <v>57</v>
      </c>
      <c r="Q976" s="110" t="s">
        <v>58</v>
      </c>
      <c r="R976" s="94">
        <v>46171</v>
      </c>
      <c r="S976" s="95"/>
      <c r="T976" s="95" t="s">
        <v>59</v>
      </c>
      <c r="U976" s="95" t="s">
        <v>60</v>
      </c>
      <c r="V976" s="91">
        <v>46113</v>
      </c>
      <c r="W976" s="91">
        <v>46160</v>
      </c>
      <c r="X976" s="91">
        <v>46167</v>
      </c>
      <c r="Y976" s="96" t="s">
        <v>61</v>
      </c>
      <c r="Z976" s="89" t="s">
        <v>62</v>
      </c>
      <c r="AA976" s="95"/>
      <c r="AB976" s="95" t="s">
        <v>2804</v>
      </c>
      <c r="AC976" s="95" t="s">
        <v>2804</v>
      </c>
      <c r="AD976" s="95" t="s">
        <v>2804</v>
      </c>
      <c r="AE976" s="95" t="s">
        <v>2804</v>
      </c>
      <c r="AF976" s="95" t="s">
        <v>2804</v>
      </c>
      <c r="AG976" s="95" t="s">
        <v>2804</v>
      </c>
      <c r="AH976" s="95" t="s">
        <v>2804</v>
      </c>
      <c r="AI976" s="97"/>
      <c r="AJ976" s="97" t="s">
        <v>65</v>
      </c>
      <c r="AK976" s="97" t="s">
        <v>66</v>
      </c>
      <c r="AL976" s="45" t="s">
        <v>67</v>
      </c>
      <c r="AM976" s="160" t="str">
        <f>MONTH(B976)&amp;"/"&amp;YEAR(B976)</f>
        <v>3/2026</v>
      </c>
      <c r="AN976" s="45">
        <f>WEEKNUM(B976)-WEEKNUM(EOMONTH(B976,-1)+1)+1</f>
        <v>4</v>
      </c>
      <c r="AO976" s="45" t="str">
        <f>MONTH(R976)&amp;"/"&amp;YEAR(R976)</f>
        <v>5/2026</v>
      </c>
      <c r="AP976" s="45">
        <f>WEEKNUM(R976)-WEEKNUM(EOMONTH(R976,-1)+1)+1</f>
        <v>5</v>
      </c>
      <c r="AQ976" s="45">
        <f>IF(AU976="S",IF(Q976="1. Aceitou o programa",R976-B976,0),0)</f>
        <v>67</v>
      </c>
      <c r="AR976" s="45">
        <f>IF(AU976="S",IF(AND(S976&lt;&gt;"",R976&lt;&gt;""),S976-R976,0),0)</f>
        <v>0</v>
      </c>
      <c r="AS976" s="45">
        <f>IF(AU976="S",IF(Q976="1. Aceitou o programa",IF(OR(X976="Não se Aplica",X976=""),IF(OR(W976="Não se Aplica",W976=""),0,W976-V976),AVERAGE(X976-W976,W976-V976)),0),0)</f>
        <v>27</v>
      </c>
      <c r="AT976" s="45">
        <f>IF(AU976="S",IF(AND(Q976="1. Aceitou o programa",AB976="Realizada"),IFERROR(IF(AA976="",0,AA976-R976),0),0),0)</f>
        <v>0</v>
      </c>
      <c r="AU976" s="45" t="str">
        <f>_xlfn.XLOOKUP(U976,'Lista Suspensa'!$AA$20:$AA$23,'Lista Suspensa'!$AB$20:$AB$23,"N/A")</f>
        <v>S</v>
      </c>
    </row>
    <row r="977" spans="1:47" ht="12" customHeight="1" x14ac:dyDescent="0.3">
      <c r="A977" s="87" t="s">
        <v>47</v>
      </c>
      <c r="B977" s="88">
        <v>46104</v>
      </c>
      <c r="C977" s="89" t="s">
        <v>48</v>
      </c>
      <c r="D977" s="89" t="s">
        <v>49</v>
      </c>
      <c r="E977" s="189">
        <v>79642490</v>
      </c>
      <c r="F977" s="197" t="s">
        <v>2840</v>
      </c>
      <c r="G977" s="90">
        <v>33298618861</v>
      </c>
      <c r="H977" s="91">
        <v>30527</v>
      </c>
      <c r="I977" s="89"/>
      <c r="J977" s="89" t="s">
        <v>51</v>
      </c>
      <c r="K977" s="89" t="s">
        <v>52</v>
      </c>
      <c r="L977" s="89" t="s">
        <v>85</v>
      </c>
      <c r="M977" s="89" t="s">
        <v>2841</v>
      </c>
      <c r="N977" s="89" t="s">
        <v>197</v>
      </c>
      <c r="O977" s="92" t="s">
        <v>2842</v>
      </c>
      <c r="P977" s="93" t="s">
        <v>57</v>
      </c>
      <c r="Q977" s="110" t="s">
        <v>58</v>
      </c>
      <c r="R977" s="94">
        <v>46171</v>
      </c>
      <c r="S977" s="95"/>
      <c r="T977" s="95" t="s">
        <v>59</v>
      </c>
      <c r="U977" s="95" t="s">
        <v>60</v>
      </c>
      <c r="V977" s="91">
        <v>46114</v>
      </c>
      <c r="W977" s="91">
        <v>46160</v>
      </c>
      <c r="X977" s="91">
        <v>46167</v>
      </c>
      <c r="Y977" s="96" t="s">
        <v>61</v>
      </c>
      <c r="Z977" s="89" t="s">
        <v>62</v>
      </c>
      <c r="AA977" s="95"/>
      <c r="AB977" s="95" t="s">
        <v>2804</v>
      </c>
      <c r="AC977" s="95" t="s">
        <v>2804</v>
      </c>
      <c r="AD977" s="95" t="s">
        <v>2804</v>
      </c>
      <c r="AE977" s="95" t="s">
        <v>2804</v>
      </c>
      <c r="AF977" s="95" t="s">
        <v>2804</v>
      </c>
      <c r="AG977" s="95" t="s">
        <v>2804</v>
      </c>
      <c r="AH977" s="95" t="s">
        <v>2804</v>
      </c>
      <c r="AI977" s="97"/>
      <c r="AJ977" s="97" t="s">
        <v>65</v>
      </c>
      <c r="AK977" s="97" t="s">
        <v>66</v>
      </c>
      <c r="AL977" s="45" t="s">
        <v>67</v>
      </c>
      <c r="AM977" s="160" t="str">
        <f>MONTH(B977)&amp;"/"&amp;YEAR(B977)</f>
        <v>3/2026</v>
      </c>
      <c r="AN977" s="45">
        <f>WEEKNUM(B977)-WEEKNUM(EOMONTH(B977,-1)+1)+1</f>
        <v>4</v>
      </c>
      <c r="AO977" s="45" t="str">
        <f>MONTH(R977)&amp;"/"&amp;YEAR(R977)</f>
        <v>5/2026</v>
      </c>
      <c r="AP977" s="45">
        <f>WEEKNUM(R977)-WEEKNUM(EOMONTH(R977,-1)+1)+1</f>
        <v>5</v>
      </c>
      <c r="AQ977" s="45">
        <f>IF(AU977="S",IF(Q977="1. Aceitou o programa",R977-B977,0),0)</f>
        <v>67</v>
      </c>
      <c r="AR977" s="45">
        <f>IF(AU977="S",IF(AND(S977&lt;&gt;"",R977&lt;&gt;""),S977-R977,0),0)</f>
        <v>0</v>
      </c>
      <c r="AS977" s="45">
        <f>IF(AU977="S",IF(Q977="1. Aceitou o programa",IF(OR(X977="Não se Aplica",X977=""),IF(OR(W977="Não se Aplica",W977=""),0,W977-V977),AVERAGE(X977-W977,W977-V977)),0),0)</f>
        <v>26.5</v>
      </c>
      <c r="AT977" s="45">
        <f>IF(AU977="S",IF(AND(Q977="1. Aceitou o programa",AB977="Realizada"),IFERROR(IF(AA977="",0,AA977-R977),0),0),0)</f>
        <v>0</v>
      </c>
      <c r="AU977" s="45" t="str">
        <f>_xlfn.XLOOKUP(U977,'Lista Suspensa'!$AA$20:$AA$23,'Lista Suspensa'!$AB$20:$AB$23,"N/A")</f>
        <v>S</v>
      </c>
    </row>
    <row r="978" spans="1:47" ht="12" customHeight="1" x14ac:dyDescent="0.3">
      <c r="A978" s="87" t="s">
        <v>47</v>
      </c>
      <c r="B978" s="88">
        <v>46104</v>
      </c>
      <c r="C978" s="89" t="s">
        <v>48</v>
      </c>
      <c r="D978" s="89" t="s">
        <v>49</v>
      </c>
      <c r="E978" s="189">
        <v>76897064</v>
      </c>
      <c r="F978" s="197" t="s">
        <v>2843</v>
      </c>
      <c r="G978" s="90">
        <v>15096992870</v>
      </c>
      <c r="H978" s="91">
        <v>27774</v>
      </c>
      <c r="I978" s="89"/>
      <c r="J978" s="89" t="s">
        <v>51</v>
      </c>
      <c r="K978" s="89" t="s">
        <v>52</v>
      </c>
      <c r="L978" s="89" t="s">
        <v>85</v>
      </c>
      <c r="M978" s="89" t="s">
        <v>2844</v>
      </c>
      <c r="N978" s="89" t="s">
        <v>159</v>
      </c>
      <c r="O978" s="92" t="s">
        <v>2845</v>
      </c>
      <c r="P978" s="93" t="s">
        <v>57</v>
      </c>
      <c r="Q978" s="110" t="s">
        <v>58</v>
      </c>
      <c r="R978" s="94">
        <v>46171</v>
      </c>
      <c r="S978" s="95"/>
      <c r="T978" s="95" t="s">
        <v>59</v>
      </c>
      <c r="U978" s="95" t="s">
        <v>60</v>
      </c>
      <c r="V978" s="91">
        <v>46118</v>
      </c>
      <c r="W978" s="91">
        <v>46160</v>
      </c>
      <c r="X978" s="91">
        <v>46167</v>
      </c>
      <c r="Y978" s="96" t="s">
        <v>61</v>
      </c>
      <c r="Z978" s="89" t="s">
        <v>62</v>
      </c>
      <c r="AA978" s="95"/>
      <c r="AB978" s="95" t="s">
        <v>2804</v>
      </c>
      <c r="AC978" s="95" t="s">
        <v>2804</v>
      </c>
      <c r="AD978" s="95" t="s">
        <v>2804</v>
      </c>
      <c r="AE978" s="95" t="s">
        <v>2804</v>
      </c>
      <c r="AF978" s="95" t="s">
        <v>2804</v>
      </c>
      <c r="AG978" s="95" t="s">
        <v>2804</v>
      </c>
      <c r="AH978" s="95" t="s">
        <v>2804</v>
      </c>
      <c r="AI978" s="97"/>
      <c r="AJ978" s="97" t="s">
        <v>65</v>
      </c>
      <c r="AK978" s="97" t="s">
        <v>66</v>
      </c>
      <c r="AL978" s="45" t="s">
        <v>67</v>
      </c>
      <c r="AM978" s="160" t="str">
        <f>MONTH(B978)&amp;"/"&amp;YEAR(B978)</f>
        <v>3/2026</v>
      </c>
      <c r="AN978" s="45">
        <f>WEEKNUM(B978)-WEEKNUM(EOMONTH(B978,-1)+1)+1</f>
        <v>4</v>
      </c>
      <c r="AO978" s="45" t="str">
        <f>MONTH(R978)&amp;"/"&amp;YEAR(R978)</f>
        <v>5/2026</v>
      </c>
      <c r="AP978" s="45">
        <f>WEEKNUM(R978)-WEEKNUM(EOMONTH(R978,-1)+1)+1</f>
        <v>5</v>
      </c>
      <c r="AQ978" s="45">
        <f>IF(AU978="S",IF(Q978="1. Aceitou o programa",R978-B978,0),0)</f>
        <v>67</v>
      </c>
      <c r="AR978" s="45">
        <f>IF(AU978="S",IF(AND(S978&lt;&gt;"",R978&lt;&gt;""),S978-R978,0),0)</f>
        <v>0</v>
      </c>
      <c r="AS978" s="45">
        <f>IF(AU978="S",IF(Q978="1. Aceitou o programa",IF(OR(X978="Não se Aplica",X978=""),IF(OR(W978="Não se Aplica",W978=""),0,W978-V978),AVERAGE(X978-W978,W978-V978)),0),0)</f>
        <v>24.5</v>
      </c>
      <c r="AT978" s="45">
        <f>IF(AU978="S",IF(AND(Q978="1. Aceitou o programa",AB978="Realizada"),IFERROR(IF(AA978="",0,AA978-R978),0),0),0)</f>
        <v>0</v>
      </c>
      <c r="AU978" s="45" t="str">
        <f>_xlfn.XLOOKUP(U978,'Lista Suspensa'!$AA$20:$AA$23,'Lista Suspensa'!$AB$20:$AB$23,"N/A")</f>
        <v>S</v>
      </c>
    </row>
    <row r="979" spans="1:47" ht="12" customHeight="1" x14ac:dyDescent="0.3">
      <c r="A979" s="87" t="s">
        <v>47</v>
      </c>
      <c r="B979" s="88">
        <v>46104</v>
      </c>
      <c r="C979" s="89" t="s">
        <v>48</v>
      </c>
      <c r="D979" s="89" t="s">
        <v>49</v>
      </c>
      <c r="E979" s="189">
        <v>77515736</v>
      </c>
      <c r="F979" s="197" t="s">
        <v>2846</v>
      </c>
      <c r="G979" s="90">
        <v>44120549852</v>
      </c>
      <c r="H979" s="91">
        <v>35409</v>
      </c>
      <c r="I979" s="89"/>
      <c r="J979" s="89" t="s">
        <v>51</v>
      </c>
      <c r="K979" s="89" t="s">
        <v>52</v>
      </c>
      <c r="L979" s="89" t="s">
        <v>85</v>
      </c>
      <c r="M979" s="89" t="s">
        <v>2847</v>
      </c>
      <c r="N979" s="89" t="s">
        <v>137</v>
      </c>
      <c r="O979" s="92" t="s">
        <v>2848</v>
      </c>
      <c r="P979" s="93" t="s">
        <v>57</v>
      </c>
      <c r="Q979" s="110" t="s">
        <v>58</v>
      </c>
      <c r="R979" s="94">
        <v>46171</v>
      </c>
      <c r="S979" s="95"/>
      <c r="T979" s="95" t="s">
        <v>59</v>
      </c>
      <c r="U979" s="95" t="s">
        <v>60</v>
      </c>
      <c r="V979" s="91">
        <v>46118</v>
      </c>
      <c r="W979" s="91">
        <v>46160</v>
      </c>
      <c r="X979" s="91">
        <v>46167</v>
      </c>
      <c r="Y979" s="96" t="s">
        <v>73</v>
      </c>
      <c r="Z979" s="89" t="s">
        <v>62</v>
      </c>
      <c r="AA979" s="95"/>
      <c r="AB979" s="95" t="s">
        <v>2804</v>
      </c>
      <c r="AC979" s="95" t="s">
        <v>2804</v>
      </c>
      <c r="AD979" s="95" t="s">
        <v>2804</v>
      </c>
      <c r="AE979" s="95" t="s">
        <v>2804</v>
      </c>
      <c r="AF979" s="95" t="s">
        <v>2804</v>
      </c>
      <c r="AG979" s="95" t="s">
        <v>2804</v>
      </c>
      <c r="AH979" s="95" t="s">
        <v>2804</v>
      </c>
      <c r="AI979" s="97"/>
      <c r="AJ979" s="97" t="s">
        <v>65</v>
      </c>
      <c r="AK979" s="97" t="s">
        <v>66</v>
      </c>
      <c r="AL979" s="45" t="s">
        <v>67</v>
      </c>
      <c r="AM979" s="160" t="str">
        <f>MONTH(B979)&amp;"/"&amp;YEAR(B979)</f>
        <v>3/2026</v>
      </c>
      <c r="AN979" s="45">
        <f>WEEKNUM(B979)-WEEKNUM(EOMONTH(B979,-1)+1)+1</f>
        <v>4</v>
      </c>
      <c r="AO979" s="45" t="str">
        <f>MONTH(R979)&amp;"/"&amp;YEAR(R979)</f>
        <v>5/2026</v>
      </c>
      <c r="AP979" s="45">
        <f>WEEKNUM(R979)-WEEKNUM(EOMONTH(R979,-1)+1)+1</f>
        <v>5</v>
      </c>
      <c r="AQ979" s="45">
        <f>IF(AU979="S",IF(Q979="1. Aceitou o programa",R979-B979,0),0)</f>
        <v>67</v>
      </c>
      <c r="AR979" s="45">
        <f>IF(AU979="S",IF(AND(S979&lt;&gt;"",R979&lt;&gt;""),S979-R979,0),0)</f>
        <v>0</v>
      </c>
      <c r="AS979" s="45">
        <f>IF(AU979="S",IF(Q979="1. Aceitou o programa",IF(OR(X979="Não se Aplica",X979=""),IF(OR(W979="Não se Aplica",W979=""),0,W979-V979),AVERAGE(X979-W979,W979-V979)),0),0)</f>
        <v>24.5</v>
      </c>
      <c r="AT979" s="45">
        <f>IF(AU979="S",IF(AND(Q979="1. Aceitou o programa",AB979="Realizada"),IFERROR(IF(AA979="",0,AA979-R979),0),0),0)</f>
        <v>0</v>
      </c>
      <c r="AU979" s="45" t="str">
        <f>_xlfn.XLOOKUP(U979,'Lista Suspensa'!$AA$20:$AA$23,'Lista Suspensa'!$AB$20:$AB$23,"N/A")</f>
        <v>S</v>
      </c>
    </row>
    <row r="980" spans="1:47" ht="12" customHeight="1" x14ac:dyDescent="0.3">
      <c r="A980" s="87" t="s">
        <v>47</v>
      </c>
      <c r="B980" s="88">
        <v>46104</v>
      </c>
      <c r="C980" s="89" t="s">
        <v>48</v>
      </c>
      <c r="D980" s="89" t="s">
        <v>49</v>
      </c>
      <c r="E980" s="189">
        <v>86339075</v>
      </c>
      <c r="F980" s="197" t="s">
        <v>2849</v>
      </c>
      <c r="G980" s="90">
        <v>31908339829</v>
      </c>
      <c r="H980" s="91">
        <v>30419</v>
      </c>
      <c r="I980" s="89"/>
      <c r="J980" s="89" t="s">
        <v>51</v>
      </c>
      <c r="K980" s="89" t="s">
        <v>52</v>
      </c>
      <c r="L980" s="89" t="s">
        <v>53</v>
      </c>
      <c r="M980" s="89" t="s">
        <v>1367</v>
      </c>
      <c r="N980" s="89" t="s">
        <v>87</v>
      </c>
      <c r="O980" s="92" t="s">
        <v>2850</v>
      </c>
      <c r="P980" s="93" t="s">
        <v>57</v>
      </c>
      <c r="Q980" s="110" t="s">
        <v>58</v>
      </c>
      <c r="R980" s="94">
        <v>46169</v>
      </c>
      <c r="S980" s="95"/>
      <c r="T980" s="95" t="s">
        <v>59</v>
      </c>
      <c r="U980" s="95" t="s">
        <v>60</v>
      </c>
      <c r="V980" s="91">
        <v>46118</v>
      </c>
      <c r="W980" s="91">
        <v>46160</v>
      </c>
      <c r="X980" s="91">
        <v>46167</v>
      </c>
      <c r="Y980" s="96" t="s">
        <v>2851</v>
      </c>
      <c r="Z980" s="89" t="s">
        <v>62</v>
      </c>
      <c r="AA980" s="95"/>
      <c r="AB980" s="95" t="s">
        <v>63</v>
      </c>
      <c r="AC980" s="95" t="s">
        <v>63</v>
      </c>
      <c r="AD980" s="95" t="s">
        <v>63</v>
      </c>
      <c r="AE980" s="95" t="s">
        <v>63</v>
      </c>
      <c r="AF980" s="95" t="s">
        <v>63</v>
      </c>
      <c r="AG980" s="194" t="s">
        <v>794</v>
      </c>
      <c r="AH980" s="95" t="s">
        <v>63</v>
      </c>
      <c r="AI980" s="97"/>
      <c r="AJ980" s="97" t="s">
        <v>65</v>
      </c>
      <c r="AK980" s="97" t="s">
        <v>66</v>
      </c>
      <c r="AL980" s="45" t="s">
        <v>67</v>
      </c>
      <c r="AM980" s="160" t="str">
        <f>MONTH(B980)&amp;"/"&amp;YEAR(B980)</f>
        <v>3/2026</v>
      </c>
      <c r="AN980" s="45">
        <f>WEEKNUM(B980)-WEEKNUM(EOMONTH(B980,-1)+1)+1</f>
        <v>4</v>
      </c>
      <c r="AO980" s="45" t="str">
        <f>MONTH(R980)&amp;"/"&amp;YEAR(R980)</f>
        <v>5/2026</v>
      </c>
      <c r="AP980" s="45">
        <f>WEEKNUM(R980)-WEEKNUM(EOMONTH(R980,-1)+1)+1</f>
        <v>5</v>
      </c>
      <c r="AQ980" s="45">
        <f>IF(AU980="S",IF(Q980="1. Aceitou o programa",R980-B980,0),0)</f>
        <v>65</v>
      </c>
      <c r="AR980" s="45">
        <f>IF(AU980="S",IF(AND(S980&lt;&gt;"",R980&lt;&gt;""),S980-R980,0),0)</f>
        <v>0</v>
      </c>
      <c r="AS980" s="45">
        <f>IF(AU980="S",IF(Q980="1. Aceitou o programa",IF(OR(X980="Não se Aplica",X980=""),IF(OR(W980="Não se Aplica",W980=""),0,W980-V980),AVERAGE(X980-W980,W980-V980)),0),0)</f>
        <v>24.5</v>
      </c>
      <c r="AT980" s="45">
        <f>IF(AU980="S",IF(AND(Q980="1. Aceitou o programa",AB980="Realizada"),IFERROR(IF(AA980="",0,AA980-R980),0),0),0)</f>
        <v>0</v>
      </c>
      <c r="AU980" s="45" t="str">
        <f>_xlfn.XLOOKUP(U980,'Lista Suspensa'!$AA$20:$AA$23,'Lista Suspensa'!$AB$20:$AB$23,"N/A")</f>
        <v>S</v>
      </c>
    </row>
    <row r="981" spans="1:47" ht="12" customHeight="1" x14ac:dyDescent="0.3">
      <c r="A981" s="87" t="s">
        <v>47</v>
      </c>
      <c r="B981" s="88">
        <v>46104</v>
      </c>
      <c r="C981" s="89" t="s">
        <v>48</v>
      </c>
      <c r="D981" s="89" t="s">
        <v>49</v>
      </c>
      <c r="E981" s="189">
        <v>78385721</v>
      </c>
      <c r="F981" s="197" t="s">
        <v>2852</v>
      </c>
      <c r="G981" s="90">
        <v>3186556406</v>
      </c>
      <c r="H981" s="91">
        <v>29078</v>
      </c>
      <c r="I981" s="89"/>
      <c r="J981" s="89" t="s">
        <v>84</v>
      </c>
      <c r="K981" s="89" t="s">
        <v>52</v>
      </c>
      <c r="L981" s="89" t="s">
        <v>85</v>
      </c>
      <c r="M981" s="89" t="s">
        <v>2853</v>
      </c>
      <c r="N981" s="89" t="s">
        <v>87</v>
      </c>
      <c r="O981" s="92" t="s">
        <v>2854</v>
      </c>
      <c r="P981" s="93" t="s">
        <v>57</v>
      </c>
      <c r="Q981" s="110" t="s">
        <v>58</v>
      </c>
      <c r="R981" s="94">
        <v>46171</v>
      </c>
      <c r="S981" s="95"/>
      <c r="T981" s="95" t="s">
        <v>59</v>
      </c>
      <c r="U981" s="95" t="s">
        <v>60</v>
      </c>
      <c r="V981" s="91">
        <v>46118</v>
      </c>
      <c r="W981" s="91">
        <v>46160</v>
      </c>
      <c r="X981" s="91">
        <v>46167</v>
      </c>
      <c r="Y981" s="96" t="s">
        <v>2851</v>
      </c>
      <c r="Z981" s="89" t="s">
        <v>62</v>
      </c>
      <c r="AA981" s="95"/>
      <c r="AB981" s="95" t="s">
        <v>2804</v>
      </c>
      <c r="AC981" s="95" t="s">
        <v>2804</v>
      </c>
      <c r="AD981" s="95" t="s">
        <v>2804</v>
      </c>
      <c r="AE981" s="95" t="s">
        <v>2804</v>
      </c>
      <c r="AF981" s="95" t="s">
        <v>2804</v>
      </c>
      <c r="AG981" s="95" t="s">
        <v>2804</v>
      </c>
      <c r="AH981" s="95" t="s">
        <v>2804</v>
      </c>
      <c r="AI981" s="97"/>
      <c r="AJ981" s="97" t="s">
        <v>65</v>
      </c>
      <c r="AK981" s="97" t="s">
        <v>66</v>
      </c>
      <c r="AL981" s="45" t="s">
        <v>67</v>
      </c>
      <c r="AM981" s="160" t="str">
        <f>MONTH(B981)&amp;"/"&amp;YEAR(B981)</f>
        <v>3/2026</v>
      </c>
      <c r="AN981" s="45">
        <f>WEEKNUM(B981)-WEEKNUM(EOMONTH(B981,-1)+1)+1</f>
        <v>4</v>
      </c>
      <c r="AO981" s="45" t="str">
        <f>MONTH(R981)&amp;"/"&amp;YEAR(R981)</f>
        <v>5/2026</v>
      </c>
      <c r="AP981" s="45">
        <f>WEEKNUM(R981)-WEEKNUM(EOMONTH(R981,-1)+1)+1</f>
        <v>5</v>
      </c>
      <c r="AQ981" s="45">
        <f>IF(AU981="S",IF(Q981="1. Aceitou o programa",R981-B981,0),0)</f>
        <v>67</v>
      </c>
      <c r="AR981" s="45">
        <f>IF(AU981="S",IF(AND(S981&lt;&gt;"",R981&lt;&gt;""),S981-R981,0),0)</f>
        <v>0</v>
      </c>
      <c r="AS981" s="45">
        <f>IF(AU981="S",IF(Q981="1. Aceitou o programa",IF(OR(X981="Não se Aplica",X981=""),IF(OR(W981="Não se Aplica",W981=""),0,W981-V981),AVERAGE(X981-W981,W981-V981)),0),0)</f>
        <v>24.5</v>
      </c>
      <c r="AT981" s="45">
        <f>IF(AU981="S",IF(AND(Q981="1. Aceitou o programa",AB981="Realizada"),IFERROR(IF(AA981="",0,AA981-R981),0),0),0)</f>
        <v>0</v>
      </c>
      <c r="AU981" s="45" t="str">
        <f>_xlfn.XLOOKUP(U981,'Lista Suspensa'!$AA$20:$AA$23,'Lista Suspensa'!$AB$20:$AB$23,"N/A")</f>
        <v>S</v>
      </c>
    </row>
    <row r="982" spans="1:47" ht="12" customHeight="1" x14ac:dyDescent="0.3">
      <c r="A982" s="87" t="s">
        <v>47</v>
      </c>
      <c r="B982" s="88">
        <v>46104</v>
      </c>
      <c r="C982" s="89" t="s">
        <v>48</v>
      </c>
      <c r="D982" s="89" t="s">
        <v>49</v>
      </c>
      <c r="E982" s="189">
        <v>92631165</v>
      </c>
      <c r="F982" s="197" t="s">
        <v>2855</v>
      </c>
      <c r="G982" s="90">
        <v>8507911706</v>
      </c>
      <c r="H982" s="91">
        <v>28386</v>
      </c>
      <c r="I982" s="89"/>
      <c r="J982" s="89" t="s">
        <v>51</v>
      </c>
      <c r="K982" s="89" t="s">
        <v>52</v>
      </c>
      <c r="L982" s="89" t="s">
        <v>85</v>
      </c>
      <c r="M982" s="89" t="s">
        <v>2856</v>
      </c>
      <c r="N982" s="89" t="s">
        <v>197</v>
      </c>
      <c r="O982" s="92" t="s">
        <v>2857</v>
      </c>
      <c r="P982" s="93" t="s">
        <v>57</v>
      </c>
      <c r="Q982" s="110" t="s">
        <v>58</v>
      </c>
      <c r="R982" s="94">
        <v>46171</v>
      </c>
      <c r="S982" s="95"/>
      <c r="T982" s="95" t="s">
        <v>59</v>
      </c>
      <c r="U982" s="95" t="s">
        <v>60</v>
      </c>
      <c r="V982" s="91">
        <v>46118</v>
      </c>
      <c r="W982" s="91">
        <v>46160</v>
      </c>
      <c r="X982" s="91">
        <v>46167</v>
      </c>
      <c r="Y982" s="96" t="s">
        <v>81</v>
      </c>
      <c r="Z982" s="89" t="s">
        <v>62</v>
      </c>
      <c r="AA982" s="95"/>
      <c r="AB982" s="95" t="s">
        <v>2804</v>
      </c>
      <c r="AC982" s="95" t="s">
        <v>2804</v>
      </c>
      <c r="AD982" s="95" t="s">
        <v>2804</v>
      </c>
      <c r="AE982" s="95" t="s">
        <v>2804</v>
      </c>
      <c r="AF982" s="95" t="s">
        <v>2804</v>
      </c>
      <c r="AG982" s="95" t="s">
        <v>2804</v>
      </c>
      <c r="AH982" s="95" t="s">
        <v>2804</v>
      </c>
      <c r="AI982" s="97"/>
      <c r="AJ982" s="97" t="s">
        <v>65</v>
      </c>
      <c r="AK982" s="97" t="s">
        <v>66</v>
      </c>
      <c r="AL982" s="45" t="s">
        <v>67</v>
      </c>
      <c r="AM982" s="160" t="str">
        <f>MONTH(B982)&amp;"/"&amp;YEAR(B982)</f>
        <v>3/2026</v>
      </c>
      <c r="AN982" s="45">
        <f>WEEKNUM(B982)-WEEKNUM(EOMONTH(B982,-1)+1)+1</f>
        <v>4</v>
      </c>
      <c r="AO982" s="45" t="str">
        <f>MONTH(R982)&amp;"/"&amp;YEAR(R982)</f>
        <v>5/2026</v>
      </c>
      <c r="AP982" s="45">
        <f>WEEKNUM(R982)-WEEKNUM(EOMONTH(R982,-1)+1)+1</f>
        <v>5</v>
      </c>
      <c r="AQ982" s="45">
        <f>IF(AU982="S",IF(Q982="1. Aceitou o programa",R982-B982,0),0)</f>
        <v>67</v>
      </c>
      <c r="AR982" s="45">
        <f>IF(AU982="S",IF(AND(S982&lt;&gt;"",R982&lt;&gt;""),S982-R982,0),0)</f>
        <v>0</v>
      </c>
      <c r="AS982" s="45">
        <f>IF(AU982="S",IF(Q982="1. Aceitou o programa",IF(OR(X982="Não se Aplica",X982=""),IF(OR(W982="Não se Aplica",W982=""),0,W982-V982),AVERAGE(X982-W982,W982-V982)),0),0)</f>
        <v>24.5</v>
      </c>
      <c r="AT982" s="45">
        <f>IF(AU982="S",IF(AND(Q982="1. Aceitou o programa",AB982="Realizada"),IFERROR(IF(AA982="",0,AA982-R982),0),0),0)</f>
        <v>0</v>
      </c>
      <c r="AU982" s="45" t="str">
        <f>_xlfn.XLOOKUP(U982,'Lista Suspensa'!$AA$20:$AA$23,'Lista Suspensa'!$AB$20:$AB$23,"N/A")</f>
        <v>S</v>
      </c>
    </row>
    <row r="983" spans="1:47" ht="12" customHeight="1" x14ac:dyDescent="0.3">
      <c r="A983" s="87" t="s">
        <v>47</v>
      </c>
      <c r="B983" s="88">
        <v>46104</v>
      </c>
      <c r="C983" s="89" t="s">
        <v>48</v>
      </c>
      <c r="D983" s="89" t="s">
        <v>49</v>
      </c>
      <c r="E983" s="189">
        <v>93383119</v>
      </c>
      <c r="F983" s="197" t="s">
        <v>2858</v>
      </c>
      <c r="G983" s="90">
        <v>96571748991</v>
      </c>
      <c r="H983" s="91">
        <v>28273</v>
      </c>
      <c r="I983" s="89"/>
      <c r="J983" s="89" t="s">
        <v>51</v>
      </c>
      <c r="K983" s="89" t="s">
        <v>2859</v>
      </c>
      <c r="L983" s="89" t="s">
        <v>2860</v>
      </c>
      <c r="M983" s="89" t="s">
        <v>2861</v>
      </c>
      <c r="N983" s="89" t="s">
        <v>197</v>
      </c>
      <c r="O983" s="92" t="s">
        <v>2862</v>
      </c>
      <c r="P983" s="93" t="s">
        <v>57</v>
      </c>
      <c r="Q983" s="110" t="s">
        <v>58</v>
      </c>
      <c r="R983" s="94">
        <v>46171</v>
      </c>
      <c r="S983" s="95"/>
      <c r="T983" s="95" t="s">
        <v>59</v>
      </c>
      <c r="U983" s="95" t="s">
        <v>60</v>
      </c>
      <c r="V983" s="91">
        <v>46118</v>
      </c>
      <c r="W983" s="91">
        <v>46160</v>
      </c>
      <c r="X983" s="91">
        <v>46167</v>
      </c>
      <c r="Y983" s="96" t="s">
        <v>2851</v>
      </c>
      <c r="Z983" s="89" t="s">
        <v>62</v>
      </c>
      <c r="AA983" s="95"/>
      <c r="AB983" s="95" t="s">
        <v>2804</v>
      </c>
      <c r="AC983" s="95" t="s">
        <v>2804</v>
      </c>
      <c r="AD983" s="95" t="s">
        <v>2804</v>
      </c>
      <c r="AE983" s="95" t="s">
        <v>2804</v>
      </c>
      <c r="AF983" s="95" t="s">
        <v>2804</v>
      </c>
      <c r="AG983" s="95" t="s">
        <v>2804</v>
      </c>
      <c r="AH983" s="95" t="s">
        <v>2804</v>
      </c>
      <c r="AI983" s="97"/>
      <c r="AJ983" s="97" t="s">
        <v>65</v>
      </c>
      <c r="AK983" s="97" t="s">
        <v>66</v>
      </c>
      <c r="AL983" s="45" t="s">
        <v>67</v>
      </c>
      <c r="AM983" s="160" t="str">
        <f>MONTH(B983)&amp;"/"&amp;YEAR(B983)</f>
        <v>3/2026</v>
      </c>
      <c r="AN983" s="45">
        <f>WEEKNUM(B983)-WEEKNUM(EOMONTH(B983,-1)+1)+1</f>
        <v>4</v>
      </c>
      <c r="AO983" s="45" t="str">
        <f>MONTH(R983)&amp;"/"&amp;YEAR(R983)</f>
        <v>5/2026</v>
      </c>
      <c r="AP983" s="45">
        <f>WEEKNUM(R983)-WEEKNUM(EOMONTH(R983,-1)+1)+1</f>
        <v>5</v>
      </c>
      <c r="AQ983" s="45">
        <f>IF(AU983="S",IF(Q983="1. Aceitou o programa",R983-B983,0),0)</f>
        <v>67</v>
      </c>
      <c r="AR983" s="45">
        <f>IF(AU983="S",IF(AND(S983&lt;&gt;"",R983&lt;&gt;""),S983-R983,0),0)</f>
        <v>0</v>
      </c>
      <c r="AS983" s="45">
        <f>IF(AU983="S",IF(Q983="1. Aceitou o programa",IF(OR(X983="Não se Aplica",X983=""),IF(OR(W983="Não se Aplica",W983=""),0,W983-V983),AVERAGE(X983-W983,W983-V983)),0),0)</f>
        <v>24.5</v>
      </c>
      <c r="AT983" s="45">
        <f>IF(AU983="S",IF(AND(Q983="1. Aceitou o programa",AB983="Realizada"),IFERROR(IF(AA983="",0,AA983-R983),0),0),0)</f>
        <v>0</v>
      </c>
      <c r="AU983" s="45" t="str">
        <f>_xlfn.XLOOKUP(U983,'Lista Suspensa'!$AA$20:$AA$23,'Lista Suspensa'!$AB$20:$AB$23,"N/A")</f>
        <v>S</v>
      </c>
    </row>
    <row r="984" spans="1:47" ht="12" customHeight="1" x14ac:dyDescent="0.3">
      <c r="A984" s="87" t="s">
        <v>47</v>
      </c>
      <c r="B984" s="88">
        <v>46104</v>
      </c>
      <c r="C984" s="89" t="s">
        <v>48</v>
      </c>
      <c r="D984" s="89" t="s">
        <v>49</v>
      </c>
      <c r="E984" s="189">
        <v>92631397</v>
      </c>
      <c r="F984" s="197" t="s">
        <v>2863</v>
      </c>
      <c r="G984" s="90">
        <v>32671357885</v>
      </c>
      <c r="H984" s="91">
        <v>30881</v>
      </c>
      <c r="I984" s="89"/>
      <c r="J984" s="89" t="s">
        <v>84</v>
      </c>
      <c r="K984" s="89" t="s">
        <v>52</v>
      </c>
      <c r="L984" s="89" t="s">
        <v>85</v>
      </c>
      <c r="M984" s="89" t="s">
        <v>141</v>
      </c>
      <c r="N984" s="89" t="s">
        <v>87</v>
      </c>
      <c r="O984" s="92" t="s">
        <v>2864</v>
      </c>
      <c r="P984" s="93" t="s">
        <v>57</v>
      </c>
      <c r="Q984" s="110" t="s">
        <v>58</v>
      </c>
      <c r="R984" s="94">
        <v>46171</v>
      </c>
      <c r="S984" s="95"/>
      <c r="T984" s="95" t="s">
        <v>59</v>
      </c>
      <c r="U984" s="95" t="s">
        <v>60</v>
      </c>
      <c r="V984" s="91">
        <v>46118</v>
      </c>
      <c r="W984" s="91">
        <v>46160</v>
      </c>
      <c r="X984" s="91">
        <v>46167</v>
      </c>
      <c r="Y984" s="96" t="s">
        <v>2851</v>
      </c>
      <c r="Z984" s="89" t="s">
        <v>62</v>
      </c>
      <c r="AA984" s="95"/>
      <c r="AB984" s="95" t="s">
        <v>2804</v>
      </c>
      <c r="AC984" s="95" t="s">
        <v>2804</v>
      </c>
      <c r="AD984" s="95" t="s">
        <v>2804</v>
      </c>
      <c r="AE984" s="95" t="s">
        <v>2804</v>
      </c>
      <c r="AF984" s="95" t="s">
        <v>2804</v>
      </c>
      <c r="AG984" s="95" t="s">
        <v>2804</v>
      </c>
      <c r="AH984" s="95" t="s">
        <v>2804</v>
      </c>
      <c r="AI984" s="97"/>
      <c r="AJ984" s="97" t="s">
        <v>65</v>
      </c>
      <c r="AK984" s="97" t="s">
        <v>66</v>
      </c>
      <c r="AL984" s="45" t="s">
        <v>67</v>
      </c>
      <c r="AM984" s="160" t="str">
        <f>MONTH(B984)&amp;"/"&amp;YEAR(B984)</f>
        <v>3/2026</v>
      </c>
      <c r="AN984" s="45">
        <f>WEEKNUM(B984)-WEEKNUM(EOMONTH(B984,-1)+1)+1</f>
        <v>4</v>
      </c>
      <c r="AO984" s="45" t="str">
        <f>MONTH(R984)&amp;"/"&amp;YEAR(R984)</f>
        <v>5/2026</v>
      </c>
      <c r="AP984" s="45">
        <f>WEEKNUM(R984)-WEEKNUM(EOMONTH(R984,-1)+1)+1</f>
        <v>5</v>
      </c>
      <c r="AQ984" s="45">
        <f>IF(AU984="S",IF(Q984="1. Aceitou o programa",R984-B984,0),0)</f>
        <v>67</v>
      </c>
      <c r="AR984" s="45">
        <f>IF(AU984="S",IF(AND(S984&lt;&gt;"",R984&lt;&gt;""),S984-R984,0),0)</f>
        <v>0</v>
      </c>
      <c r="AS984" s="45">
        <f>IF(AU984="S",IF(Q984="1. Aceitou o programa",IF(OR(X984="Não se Aplica",X984=""),IF(OR(W984="Não se Aplica",W984=""),0,W984-V984),AVERAGE(X984-W984,W984-V984)),0),0)</f>
        <v>24.5</v>
      </c>
      <c r="AT984" s="45">
        <f>IF(AU984="S",IF(AND(Q984="1. Aceitou o programa",AB984="Realizada"),IFERROR(IF(AA984="",0,AA984-R984),0),0),0)</f>
        <v>0</v>
      </c>
      <c r="AU984" s="45" t="str">
        <f>_xlfn.XLOOKUP(U984,'Lista Suspensa'!$AA$20:$AA$23,'Lista Suspensa'!$AB$20:$AB$23,"N/A")</f>
        <v>S</v>
      </c>
    </row>
    <row r="985" spans="1:47" ht="12" customHeight="1" x14ac:dyDescent="0.3">
      <c r="A985" s="87" t="s">
        <v>47</v>
      </c>
      <c r="B985" s="88">
        <v>46104</v>
      </c>
      <c r="C985" s="89" t="s">
        <v>48</v>
      </c>
      <c r="D985" s="89" t="s">
        <v>49</v>
      </c>
      <c r="E985" s="189">
        <v>92640914</v>
      </c>
      <c r="F985" s="197" t="s">
        <v>2865</v>
      </c>
      <c r="G985" s="90">
        <v>15568471819</v>
      </c>
      <c r="H985" s="91">
        <v>26706</v>
      </c>
      <c r="I985" s="89"/>
      <c r="J985" s="89" t="s">
        <v>51</v>
      </c>
      <c r="K985" s="89" t="s">
        <v>52</v>
      </c>
      <c r="L985" s="89" t="s">
        <v>85</v>
      </c>
      <c r="M985" s="89" t="s">
        <v>2866</v>
      </c>
      <c r="N985" s="89" t="s">
        <v>197</v>
      </c>
      <c r="O985" s="92" t="s">
        <v>2867</v>
      </c>
      <c r="P985" s="93" t="s">
        <v>57</v>
      </c>
      <c r="Q985" s="110" t="s">
        <v>58</v>
      </c>
      <c r="R985" s="94">
        <v>46171</v>
      </c>
      <c r="S985" s="95"/>
      <c r="T985" s="95" t="s">
        <v>59</v>
      </c>
      <c r="U985" s="95" t="s">
        <v>60</v>
      </c>
      <c r="V985" s="91">
        <v>46118</v>
      </c>
      <c r="W985" s="91">
        <v>46160</v>
      </c>
      <c r="X985" s="91">
        <v>46167</v>
      </c>
      <c r="Y985" s="96" t="s">
        <v>269</v>
      </c>
      <c r="Z985" s="89" t="s">
        <v>62</v>
      </c>
      <c r="AA985" s="95"/>
      <c r="AB985" s="95" t="s">
        <v>2804</v>
      </c>
      <c r="AC985" s="95" t="s">
        <v>2804</v>
      </c>
      <c r="AD985" s="95" t="s">
        <v>2804</v>
      </c>
      <c r="AE985" s="95" t="s">
        <v>2804</v>
      </c>
      <c r="AF985" s="95" t="s">
        <v>2804</v>
      </c>
      <c r="AG985" s="95" t="s">
        <v>2804</v>
      </c>
      <c r="AH985" s="95" t="s">
        <v>2804</v>
      </c>
      <c r="AI985" s="97"/>
      <c r="AJ985" s="97" t="s">
        <v>65</v>
      </c>
      <c r="AK985" s="97" t="s">
        <v>66</v>
      </c>
      <c r="AL985" s="45" t="s">
        <v>67</v>
      </c>
      <c r="AM985" s="160" t="str">
        <f>MONTH(B985)&amp;"/"&amp;YEAR(B985)</f>
        <v>3/2026</v>
      </c>
      <c r="AN985" s="45">
        <f>WEEKNUM(B985)-WEEKNUM(EOMONTH(B985,-1)+1)+1</f>
        <v>4</v>
      </c>
      <c r="AO985" s="45" t="str">
        <f>MONTH(R985)&amp;"/"&amp;YEAR(R985)</f>
        <v>5/2026</v>
      </c>
      <c r="AP985" s="45">
        <f>WEEKNUM(R985)-WEEKNUM(EOMONTH(R985,-1)+1)+1</f>
        <v>5</v>
      </c>
      <c r="AQ985" s="45">
        <f>IF(AU985="S",IF(Q985="1. Aceitou o programa",R985-B985,0),0)</f>
        <v>67</v>
      </c>
      <c r="AR985" s="45">
        <f>IF(AU985="S",IF(AND(S985&lt;&gt;"",R985&lt;&gt;""),S985-R985,0),0)</f>
        <v>0</v>
      </c>
      <c r="AS985" s="45">
        <f>IF(AU985="S",IF(Q985="1. Aceitou o programa",IF(OR(X985="Não se Aplica",X985=""),IF(OR(W985="Não se Aplica",W985=""),0,W985-V985),AVERAGE(X985-W985,W985-V985)),0),0)</f>
        <v>24.5</v>
      </c>
      <c r="AT985" s="45">
        <f>IF(AU985="S",IF(AND(Q985="1. Aceitou o programa",AB985="Realizada"),IFERROR(IF(AA985="",0,AA985-R985),0),0),0)</f>
        <v>0</v>
      </c>
      <c r="AU985" s="45" t="str">
        <f>_xlfn.XLOOKUP(U985,'Lista Suspensa'!$AA$20:$AA$23,'Lista Suspensa'!$AB$20:$AB$23,"N/A")</f>
        <v>S</v>
      </c>
    </row>
    <row r="986" spans="1:47" ht="12" customHeight="1" x14ac:dyDescent="0.3">
      <c r="A986" s="87" t="s">
        <v>47</v>
      </c>
      <c r="B986" s="88">
        <v>46104</v>
      </c>
      <c r="C986" s="89" t="s">
        <v>48</v>
      </c>
      <c r="D986" s="89" t="s">
        <v>49</v>
      </c>
      <c r="E986" s="189">
        <v>92631907</v>
      </c>
      <c r="F986" s="197" t="s">
        <v>2868</v>
      </c>
      <c r="G986" s="90">
        <v>30593116844</v>
      </c>
      <c r="H986" s="91">
        <v>30236</v>
      </c>
      <c r="I986" s="89"/>
      <c r="J986" s="89" t="s">
        <v>51</v>
      </c>
      <c r="K986" s="89" t="s">
        <v>52</v>
      </c>
      <c r="L986" s="89" t="s">
        <v>85</v>
      </c>
      <c r="M986" s="89" t="s">
        <v>234</v>
      </c>
      <c r="N986" s="89" t="s">
        <v>197</v>
      </c>
      <c r="O986" s="92" t="s">
        <v>2869</v>
      </c>
      <c r="P986" s="93" t="s">
        <v>57</v>
      </c>
      <c r="Q986" s="110" t="s">
        <v>58</v>
      </c>
      <c r="R986" s="94">
        <v>46171</v>
      </c>
      <c r="S986" s="95"/>
      <c r="T986" s="95" t="s">
        <v>59</v>
      </c>
      <c r="U986" s="95" t="s">
        <v>60</v>
      </c>
      <c r="V986" s="91">
        <v>46118</v>
      </c>
      <c r="W986" s="91">
        <v>46160</v>
      </c>
      <c r="X986" s="91">
        <v>46167</v>
      </c>
      <c r="Y986" s="96" t="s">
        <v>73</v>
      </c>
      <c r="Z986" s="89" t="s">
        <v>62</v>
      </c>
      <c r="AA986" s="95"/>
      <c r="AB986" s="95" t="s">
        <v>2804</v>
      </c>
      <c r="AC986" s="95" t="s">
        <v>2804</v>
      </c>
      <c r="AD986" s="95" t="s">
        <v>2804</v>
      </c>
      <c r="AE986" s="95" t="s">
        <v>2804</v>
      </c>
      <c r="AF986" s="95" t="s">
        <v>2804</v>
      </c>
      <c r="AG986" s="95" t="s">
        <v>2804</v>
      </c>
      <c r="AH986" s="95" t="s">
        <v>2804</v>
      </c>
      <c r="AI986" s="97"/>
      <c r="AJ986" s="97" t="s">
        <v>65</v>
      </c>
      <c r="AK986" s="97" t="s">
        <v>66</v>
      </c>
      <c r="AL986" s="45" t="s">
        <v>67</v>
      </c>
      <c r="AM986" s="160" t="str">
        <f>MONTH(B986)&amp;"/"&amp;YEAR(B986)</f>
        <v>3/2026</v>
      </c>
      <c r="AN986" s="45">
        <f>WEEKNUM(B986)-WEEKNUM(EOMONTH(B986,-1)+1)+1</f>
        <v>4</v>
      </c>
      <c r="AO986" s="45" t="str">
        <f>MONTH(R986)&amp;"/"&amp;YEAR(R986)</f>
        <v>5/2026</v>
      </c>
      <c r="AP986" s="45">
        <f>WEEKNUM(R986)-WEEKNUM(EOMONTH(R986,-1)+1)+1</f>
        <v>5</v>
      </c>
      <c r="AQ986" s="45">
        <f>IF(AU986="S",IF(Q986="1. Aceitou o programa",R986-B986,0),0)</f>
        <v>67</v>
      </c>
      <c r="AR986" s="45">
        <f>IF(AU986="S",IF(AND(S986&lt;&gt;"",R986&lt;&gt;""),S986-R986,0),0)</f>
        <v>0</v>
      </c>
      <c r="AS986" s="45">
        <f>IF(AU986="S",IF(Q986="1. Aceitou o programa",IF(OR(X986="Não se Aplica",X986=""),IF(OR(W986="Não se Aplica",W986=""),0,W986-V986),AVERAGE(X986-W986,W986-V986)),0),0)</f>
        <v>24.5</v>
      </c>
      <c r="AT986" s="45">
        <f>IF(AU986="S",IF(AND(Q986="1. Aceitou o programa",AB986="Realizada"),IFERROR(IF(AA986="",0,AA986-R986),0),0),0)</f>
        <v>0</v>
      </c>
      <c r="AU986" s="45" t="str">
        <f>_xlfn.XLOOKUP(U986,'Lista Suspensa'!$AA$20:$AA$23,'Lista Suspensa'!$AB$20:$AB$23,"N/A")</f>
        <v>S</v>
      </c>
    </row>
    <row r="987" spans="1:47" ht="12" customHeight="1" x14ac:dyDescent="0.3">
      <c r="A987" s="87" t="s">
        <v>47</v>
      </c>
      <c r="B987" s="88">
        <v>46104</v>
      </c>
      <c r="C987" s="89" t="s">
        <v>48</v>
      </c>
      <c r="D987" s="89" t="s">
        <v>49</v>
      </c>
      <c r="E987" s="189">
        <v>79897703</v>
      </c>
      <c r="F987" s="197" t="s">
        <v>2870</v>
      </c>
      <c r="G987" s="90">
        <v>3275351800</v>
      </c>
      <c r="H987" s="91">
        <v>20572</v>
      </c>
      <c r="I987" s="89"/>
      <c r="J987" s="89" t="s">
        <v>51</v>
      </c>
      <c r="K987" s="89" t="s">
        <v>52</v>
      </c>
      <c r="L987" s="89" t="s">
        <v>85</v>
      </c>
      <c r="M987" s="89" t="s">
        <v>2871</v>
      </c>
      <c r="N987" s="89" t="s">
        <v>229</v>
      </c>
      <c r="O987" s="92" t="s">
        <v>2872</v>
      </c>
      <c r="P987" s="93" t="s">
        <v>57</v>
      </c>
      <c r="Q987" s="110" t="s">
        <v>58</v>
      </c>
      <c r="R987" s="94">
        <v>46171</v>
      </c>
      <c r="S987" s="95"/>
      <c r="T987" s="95" t="s">
        <v>59</v>
      </c>
      <c r="U987" s="95" t="s">
        <v>60</v>
      </c>
      <c r="V987" s="91">
        <v>46118</v>
      </c>
      <c r="W987" s="91">
        <v>46160</v>
      </c>
      <c r="X987" s="91">
        <v>46167</v>
      </c>
      <c r="Y987" s="96" t="s">
        <v>61</v>
      </c>
      <c r="Z987" s="89" t="s">
        <v>62</v>
      </c>
      <c r="AA987" s="95"/>
      <c r="AB987" s="95" t="s">
        <v>2804</v>
      </c>
      <c r="AC987" s="95" t="s">
        <v>2804</v>
      </c>
      <c r="AD987" s="95" t="s">
        <v>2804</v>
      </c>
      <c r="AE987" s="95" t="s">
        <v>2804</v>
      </c>
      <c r="AF987" s="95" t="s">
        <v>2804</v>
      </c>
      <c r="AG987" s="95" t="s">
        <v>2804</v>
      </c>
      <c r="AH987" s="95" t="s">
        <v>2804</v>
      </c>
      <c r="AI987" s="97"/>
      <c r="AJ987" s="97" t="s">
        <v>65</v>
      </c>
      <c r="AK987" s="97" t="s">
        <v>66</v>
      </c>
      <c r="AL987" s="45" t="s">
        <v>67</v>
      </c>
      <c r="AM987" s="160" t="str">
        <f>MONTH(B987)&amp;"/"&amp;YEAR(B987)</f>
        <v>3/2026</v>
      </c>
      <c r="AN987" s="45">
        <f>WEEKNUM(B987)-WEEKNUM(EOMONTH(B987,-1)+1)+1</f>
        <v>4</v>
      </c>
      <c r="AO987" s="45" t="str">
        <f>MONTH(R987)&amp;"/"&amp;YEAR(R987)</f>
        <v>5/2026</v>
      </c>
      <c r="AP987" s="45">
        <f>WEEKNUM(R987)-WEEKNUM(EOMONTH(R987,-1)+1)+1</f>
        <v>5</v>
      </c>
      <c r="AQ987" s="45">
        <f>IF(AU987="S",IF(Q987="1. Aceitou o programa",R987-B987,0),0)</f>
        <v>67</v>
      </c>
      <c r="AR987" s="45">
        <f>IF(AU987="S",IF(AND(S987&lt;&gt;"",R987&lt;&gt;""),S987-R987,0),0)</f>
        <v>0</v>
      </c>
      <c r="AS987" s="45">
        <f>IF(AU987="S",IF(Q987="1. Aceitou o programa",IF(OR(X987="Não se Aplica",X987=""),IF(OR(W987="Não se Aplica",W987=""),0,W987-V987),AVERAGE(X987-W987,W987-V987)),0),0)</f>
        <v>24.5</v>
      </c>
      <c r="AT987" s="45">
        <f>IF(AU987="S",IF(AND(Q987="1. Aceitou o programa",AB987="Realizada"),IFERROR(IF(AA987="",0,AA987-R987),0),0),0)</f>
        <v>0</v>
      </c>
      <c r="AU987" s="45" t="str">
        <f>_xlfn.XLOOKUP(U987,'Lista Suspensa'!$AA$20:$AA$23,'Lista Suspensa'!$AB$20:$AB$23,"N/A")</f>
        <v>S</v>
      </c>
    </row>
    <row r="988" spans="1:47" ht="12" customHeight="1" x14ac:dyDescent="0.3">
      <c r="A988" s="87" t="s">
        <v>47</v>
      </c>
      <c r="B988" s="88">
        <v>46104</v>
      </c>
      <c r="C988" s="89" t="s">
        <v>48</v>
      </c>
      <c r="D988" s="89" t="s">
        <v>49</v>
      </c>
      <c r="E988" s="189">
        <v>88899376</v>
      </c>
      <c r="F988" s="197" t="s">
        <v>2873</v>
      </c>
      <c r="G988" s="90">
        <v>31495608883</v>
      </c>
      <c r="H988" s="91">
        <v>30032</v>
      </c>
      <c r="I988" s="89"/>
      <c r="J988" s="89" t="s">
        <v>84</v>
      </c>
      <c r="K988" s="89" t="s">
        <v>52</v>
      </c>
      <c r="L988" s="89" t="s">
        <v>85</v>
      </c>
      <c r="M988" s="89" t="s">
        <v>2874</v>
      </c>
      <c r="N988" s="89" t="s">
        <v>197</v>
      </c>
      <c r="O988" s="92" t="s">
        <v>2875</v>
      </c>
      <c r="P988" s="93" t="s">
        <v>57</v>
      </c>
      <c r="Q988" s="110" t="s">
        <v>58</v>
      </c>
      <c r="R988" s="94">
        <v>46171</v>
      </c>
      <c r="S988" s="95"/>
      <c r="T988" s="95" t="s">
        <v>59</v>
      </c>
      <c r="U988" s="95" t="s">
        <v>60</v>
      </c>
      <c r="V988" s="91">
        <v>46118</v>
      </c>
      <c r="W988" s="91">
        <v>46160</v>
      </c>
      <c r="X988" s="91">
        <v>46167</v>
      </c>
      <c r="Y988" s="96" t="s">
        <v>61</v>
      </c>
      <c r="Z988" s="89" t="s">
        <v>62</v>
      </c>
      <c r="AA988" s="95"/>
      <c r="AB988" s="95" t="s">
        <v>2804</v>
      </c>
      <c r="AC988" s="95" t="s">
        <v>2804</v>
      </c>
      <c r="AD988" s="95" t="s">
        <v>2804</v>
      </c>
      <c r="AE988" s="95" t="s">
        <v>2804</v>
      </c>
      <c r="AF988" s="95" t="s">
        <v>2804</v>
      </c>
      <c r="AG988" s="95" t="s">
        <v>2804</v>
      </c>
      <c r="AH988" s="95" t="s">
        <v>2804</v>
      </c>
      <c r="AI988" s="97"/>
      <c r="AJ988" s="97" t="s">
        <v>65</v>
      </c>
      <c r="AK988" s="97" t="s">
        <v>66</v>
      </c>
      <c r="AL988" s="45" t="s">
        <v>67</v>
      </c>
      <c r="AM988" s="160" t="str">
        <f>MONTH(B988)&amp;"/"&amp;YEAR(B988)</f>
        <v>3/2026</v>
      </c>
      <c r="AN988" s="45">
        <f>WEEKNUM(B988)-WEEKNUM(EOMONTH(B988,-1)+1)+1</f>
        <v>4</v>
      </c>
      <c r="AO988" s="45" t="str">
        <f>MONTH(R988)&amp;"/"&amp;YEAR(R988)</f>
        <v>5/2026</v>
      </c>
      <c r="AP988" s="45">
        <f>WEEKNUM(R988)-WEEKNUM(EOMONTH(R988,-1)+1)+1</f>
        <v>5</v>
      </c>
      <c r="AQ988" s="45">
        <f>IF(AU988="S",IF(Q988="1. Aceitou o programa",R988-B988,0),0)</f>
        <v>67</v>
      </c>
      <c r="AR988" s="45">
        <f>IF(AU988="S",IF(AND(S988&lt;&gt;"",R988&lt;&gt;""),S988-R988,0),0)</f>
        <v>0</v>
      </c>
      <c r="AS988" s="45">
        <f>IF(AU988="S",IF(Q988="1. Aceitou o programa",IF(OR(X988="Não se Aplica",X988=""),IF(OR(W988="Não se Aplica",W988=""),0,W988-V988),AVERAGE(X988-W988,W988-V988)),0),0)</f>
        <v>24.5</v>
      </c>
      <c r="AT988" s="45">
        <f>IF(AU988="S",IF(AND(Q988="1. Aceitou o programa",AB988="Realizada"),IFERROR(IF(AA988="",0,AA988-R988),0),0),0)</f>
        <v>0</v>
      </c>
      <c r="AU988" s="45" t="str">
        <f>_xlfn.XLOOKUP(U988,'Lista Suspensa'!$AA$20:$AA$23,'Lista Suspensa'!$AB$20:$AB$23,"N/A")</f>
        <v>S</v>
      </c>
    </row>
    <row r="989" spans="1:47" ht="12" customHeight="1" x14ac:dyDescent="0.3">
      <c r="A989" s="87" t="s">
        <v>47</v>
      </c>
      <c r="B989" s="88">
        <v>46104</v>
      </c>
      <c r="C989" s="89" t="s">
        <v>48</v>
      </c>
      <c r="D989" s="89" t="s">
        <v>49</v>
      </c>
      <c r="E989" s="189">
        <v>81448934</v>
      </c>
      <c r="F989" s="197" t="s">
        <v>2876</v>
      </c>
      <c r="G989" s="90">
        <v>17835155893</v>
      </c>
      <c r="H989" s="91">
        <v>28788</v>
      </c>
      <c r="I989" s="89"/>
      <c r="J989" s="89" t="s">
        <v>84</v>
      </c>
      <c r="K989" s="89" t="s">
        <v>52</v>
      </c>
      <c r="L989" s="89" t="s">
        <v>1613</v>
      </c>
      <c r="M989" s="89" t="s">
        <v>1709</v>
      </c>
      <c r="N989" s="89" t="s">
        <v>229</v>
      </c>
      <c r="O989" s="92" t="s">
        <v>2877</v>
      </c>
      <c r="P989" s="93" t="s">
        <v>57</v>
      </c>
      <c r="Q989" s="110" t="s">
        <v>58</v>
      </c>
      <c r="R989" s="94">
        <v>46171</v>
      </c>
      <c r="S989" s="95"/>
      <c r="T989" s="95" t="s">
        <v>59</v>
      </c>
      <c r="U989" s="95" t="s">
        <v>60</v>
      </c>
      <c r="V989" s="91">
        <v>46118</v>
      </c>
      <c r="W989" s="91">
        <v>46160</v>
      </c>
      <c r="X989" s="91">
        <v>46167</v>
      </c>
      <c r="Y989" s="96" t="s">
        <v>2851</v>
      </c>
      <c r="Z989" s="89" t="s">
        <v>62</v>
      </c>
      <c r="AA989" s="95"/>
      <c r="AB989" s="95" t="s">
        <v>2804</v>
      </c>
      <c r="AC989" s="95" t="s">
        <v>2804</v>
      </c>
      <c r="AD989" s="95" t="s">
        <v>2804</v>
      </c>
      <c r="AE989" s="95" t="s">
        <v>2804</v>
      </c>
      <c r="AF989" s="95" t="s">
        <v>2804</v>
      </c>
      <c r="AG989" s="95" t="s">
        <v>2804</v>
      </c>
      <c r="AH989" s="95" t="s">
        <v>2804</v>
      </c>
      <c r="AI989" s="97"/>
      <c r="AJ989" s="97" t="s">
        <v>65</v>
      </c>
      <c r="AK989" s="97" t="s">
        <v>66</v>
      </c>
      <c r="AL989" s="45" t="s">
        <v>67</v>
      </c>
      <c r="AM989" s="160" t="str">
        <f>MONTH(B989)&amp;"/"&amp;YEAR(B989)</f>
        <v>3/2026</v>
      </c>
      <c r="AN989" s="45">
        <f>WEEKNUM(B989)-WEEKNUM(EOMONTH(B989,-1)+1)+1</f>
        <v>4</v>
      </c>
      <c r="AO989" s="45" t="str">
        <f>MONTH(R989)&amp;"/"&amp;YEAR(R989)</f>
        <v>5/2026</v>
      </c>
      <c r="AP989" s="45">
        <f>WEEKNUM(R989)-WEEKNUM(EOMONTH(R989,-1)+1)+1</f>
        <v>5</v>
      </c>
      <c r="AQ989" s="45">
        <f>IF(AU989="S",IF(Q989="1. Aceitou o programa",R989-B989,0),0)</f>
        <v>67</v>
      </c>
      <c r="AR989" s="45">
        <f>IF(AU989="S",IF(AND(S989&lt;&gt;"",R989&lt;&gt;""),S989-R989,0),0)</f>
        <v>0</v>
      </c>
      <c r="AS989" s="45">
        <f>IF(AU989="S",IF(Q989="1. Aceitou o programa",IF(OR(X989="Não se Aplica",X989=""),IF(OR(W989="Não se Aplica",W989=""),0,W989-V989),AVERAGE(X989-W989,W989-V989)),0),0)</f>
        <v>24.5</v>
      </c>
      <c r="AT989" s="45">
        <f>IF(AU989="S",IF(AND(Q989="1. Aceitou o programa",AB989="Realizada"),IFERROR(IF(AA989="",0,AA989-R989),0),0),0)</f>
        <v>0</v>
      </c>
      <c r="AU989" s="45" t="str">
        <f>_xlfn.XLOOKUP(U989,'Lista Suspensa'!$AA$20:$AA$23,'Lista Suspensa'!$AB$20:$AB$23,"N/A")</f>
        <v>S</v>
      </c>
    </row>
    <row r="990" spans="1:47" ht="12" customHeight="1" x14ac:dyDescent="0.3">
      <c r="A990" s="87" t="s">
        <v>47</v>
      </c>
      <c r="B990" s="88">
        <v>46104</v>
      </c>
      <c r="C990" s="89" t="s">
        <v>48</v>
      </c>
      <c r="D990" s="89" t="s">
        <v>49</v>
      </c>
      <c r="E990" s="189">
        <v>87695439</v>
      </c>
      <c r="F990" s="197" t="s">
        <v>2878</v>
      </c>
      <c r="G990" s="90">
        <v>13423714700</v>
      </c>
      <c r="H990" s="91">
        <v>34355</v>
      </c>
      <c r="I990" s="89"/>
      <c r="J990" s="89" t="s">
        <v>84</v>
      </c>
      <c r="K990" s="89" t="s">
        <v>76</v>
      </c>
      <c r="L990" s="89" t="s">
        <v>95</v>
      </c>
      <c r="M990" s="89" t="s">
        <v>435</v>
      </c>
      <c r="N990" s="89" t="s">
        <v>291</v>
      </c>
      <c r="O990" s="92" t="s">
        <v>2879</v>
      </c>
      <c r="P990" s="93" t="s">
        <v>57</v>
      </c>
      <c r="Q990" s="110" t="s">
        <v>58</v>
      </c>
      <c r="R990" s="94">
        <v>46171</v>
      </c>
      <c r="S990" s="95"/>
      <c r="T990" s="95" t="s">
        <v>59</v>
      </c>
      <c r="U990" s="95" t="s">
        <v>60</v>
      </c>
      <c r="V990" s="91">
        <v>46147</v>
      </c>
      <c r="W990" s="91">
        <v>46160</v>
      </c>
      <c r="X990" s="91">
        <v>46167</v>
      </c>
      <c r="Y990" s="96" t="s">
        <v>61</v>
      </c>
      <c r="Z990" s="89" t="s">
        <v>62</v>
      </c>
      <c r="AA990" s="95"/>
      <c r="AB990" s="95" t="s">
        <v>2804</v>
      </c>
      <c r="AC990" s="95" t="s">
        <v>2804</v>
      </c>
      <c r="AD990" s="95" t="s">
        <v>2804</v>
      </c>
      <c r="AE990" s="95" t="s">
        <v>2804</v>
      </c>
      <c r="AF990" s="95" t="s">
        <v>2804</v>
      </c>
      <c r="AG990" s="95" t="s">
        <v>2804</v>
      </c>
      <c r="AH990" s="95" t="s">
        <v>2804</v>
      </c>
      <c r="AI990" s="97"/>
      <c r="AJ990" s="97" t="s">
        <v>65</v>
      </c>
      <c r="AK990" s="97" t="s">
        <v>66</v>
      </c>
      <c r="AL990" s="45" t="s">
        <v>67</v>
      </c>
      <c r="AM990" s="160" t="str">
        <f>MONTH(B990)&amp;"/"&amp;YEAR(B990)</f>
        <v>3/2026</v>
      </c>
      <c r="AN990" s="45">
        <f>WEEKNUM(B990)-WEEKNUM(EOMONTH(B990,-1)+1)+1</f>
        <v>4</v>
      </c>
      <c r="AO990" s="45" t="str">
        <f>MONTH(R990)&amp;"/"&amp;YEAR(R990)</f>
        <v>5/2026</v>
      </c>
      <c r="AP990" s="45">
        <f>WEEKNUM(R990)-WEEKNUM(EOMONTH(R990,-1)+1)+1</f>
        <v>5</v>
      </c>
      <c r="AQ990" s="45">
        <f>IF(AU990="S",IF(Q990="1. Aceitou o programa",R990-B990,0),0)</f>
        <v>67</v>
      </c>
      <c r="AR990" s="45">
        <f>IF(AU990="S",IF(AND(S990&lt;&gt;"",R990&lt;&gt;""),S990-R990,0),0)</f>
        <v>0</v>
      </c>
      <c r="AS990" s="45">
        <f>IF(AU990="S",IF(Q990="1. Aceitou o programa",IF(OR(X990="Não se Aplica",X990=""),IF(OR(W990="Não se Aplica",W990=""),0,W990-V990),AVERAGE(X990-W990,W990-V990)),0),0)</f>
        <v>10</v>
      </c>
      <c r="AT990" s="45">
        <f>IF(AU990="S",IF(AND(Q990="1. Aceitou o programa",AB990="Realizada"),IFERROR(IF(AA990="",0,AA990-R990),0),0),0)</f>
        <v>0</v>
      </c>
      <c r="AU990" s="45" t="str">
        <f>_xlfn.XLOOKUP(U990,'Lista Suspensa'!$AA$20:$AA$23,'Lista Suspensa'!$AB$20:$AB$23,"N/A")</f>
        <v>S</v>
      </c>
    </row>
    <row r="991" spans="1:47" ht="12" customHeight="1" x14ac:dyDescent="0.3">
      <c r="A991" s="87" t="s">
        <v>47</v>
      </c>
      <c r="B991" s="88">
        <v>46104</v>
      </c>
      <c r="C991" s="89" t="s">
        <v>48</v>
      </c>
      <c r="D991" s="89" t="s">
        <v>49</v>
      </c>
      <c r="E991" s="189">
        <v>94025212</v>
      </c>
      <c r="F991" s="197" t="s">
        <v>2880</v>
      </c>
      <c r="G991" s="90">
        <v>11203372752</v>
      </c>
      <c r="H991" s="91">
        <v>31346</v>
      </c>
      <c r="I991" s="89"/>
      <c r="J991" s="89" t="s">
        <v>51</v>
      </c>
      <c r="K991" s="89" t="s">
        <v>76</v>
      </c>
      <c r="L991" s="89" t="s">
        <v>2881</v>
      </c>
      <c r="M991" s="89" t="s">
        <v>2882</v>
      </c>
      <c r="N991" s="89" t="s">
        <v>331</v>
      </c>
      <c r="O991" s="92" t="s">
        <v>2883</v>
      </c>
      <c r="P991" s="93" t="s">
        <v>57</v>
      </c>
      <c r="Q991" s="110" t="s">
        <v>58</v>
      </c>
      <c r="R991" s="94">
        <v>46171</v>
      </c>
      <c r="S991" s="95"/>
      <c r="T991" s="95" t="s">
        <v>59</v>
      </c>
      <c r="U991" s="95" t="s">
        <v>60</v>
      </c>
      <c r="V991" s="91">
        <v>46147</v>
      </c>
      <c r="W991" s="91">
        <v>46160</v>
      </c>
      <c r="X991" s="91">
        <v>46167</v>
      </c>
      <c r="Y991" s="96" t="s">
        <v>2851</v>
      </c>
      <c r="Z991" s="89" t="s">
        <v>62</v>
      </c>
      <c r="AA991" s="95"/>
      <c r="AB991" s="95" t="s">
        <v>2804</v>
      </c>
      <c r="AC991" s="95" t="s">
        <v>2804</v>
      </c>
      <c r="AD991" s="95" t="s">
        <v>2804</v>
      </c>
      <c r="AE991" s="95" t="s">
        <v>2804</v>
      </c>
      <c r="AF991" s="95" t="s">
        <v>2804</v>
      </c>
      <c r="AG991" s="95" t="s">
        <v>2804</v>
      </c>
      <c r="AH991" s="95" t="s">
        <v>2804</v>
      </c>
      <c r="AI991" s="97"/>
      <c r="AJ991" s="97" t="s">
        <v>65</v>
      </c>
      <c r="AK991" s="97" t="s">
        <v>66</v>
      </c>
      <c r="AL991" s="45" t="s">
        <v>67</v>
      </c>
      <c r="AM991" s="160" t="str">
        <f>MONTH(B991)&amp;"/"&amp;YEAR(B991)</f>
        <v>3/2026</v>
      </c>
      <c r="AN991" s="45">
        <f>WEEKNUM(B991)-WEEKNUM(EOMONTH(B991,-1)+1)+1</f>
        <v>4</v>
      </c>
      <c r="AO991" s="45" t="str">
        <f>MONTH(R991)&amp;"/"&amp;YEAR(R991)</f>
        <v>5/2026</v>
      </c>
      <c r="AP991" s="45">
        <f>WEEKNUM(R991)-WEEKNUM(EOMONTH(R991,-1)+1)+1</f>
        <v>5</v>
      </c>
      <c r="AQ991" s="45">
        <f>IF(AU991="S",IF(Q991="1. Aceitou o programa",R991-B991,0),0)</f>
        <v>67</v>
      </c>
      <c r="AR991" s="45">
        <f>IF(AU991="S",IF(AND(S991&lt;&gt;"",R991&lt;&gt;""),S991-R991,0),0)</f>
        <v>0</v>
      </c>
      <c r="AS991" s="45">
        <f>IF(AU991="S",IF(Q991="1. Aceitou o programa",IF(OR(X991="Não se Aplica",X991=""),IF(OR(W991="Não se Aplica",W991=""),0,W991-V991),AVERAGE(X991-W991,W991-V991)),0),0)</f>
        <v>10</v>
      </c>
      <c r="AT991" s="45">
        <f>IF(AU991="S",IF(AND(Q991="1. Aceitou o programa",AB991="Realizada"),IFERROR(IF(AA991="",0,AA991-R991),0),0),0)</f>
        <v>0</v>
      </c>
      <c r="AU991" s="45" t="str">
        <f>_xlfn.XLOOKUP(U991,'Lista Suspensa'!$AA$20:$AA$23,'Lista Suspensa'!$AB$20:$AB$23,"N/A")</f>
        <v>S</v>
      </c>
    </row>
    <row r="992" spans="1:47" ht="12" customHeight="1" x14ac:dyDescent="0.3">
      <c r="A992" s="87" t="s">
        <v>47</v>
      </c>
      <c r="B992" s="88">
        <v>46104</v>
      </c>
      <c r="C992" s="89" t="s">
        <v>48</v>
      </c>
      <c r="D992" s="89" t="s">
        <v>49</v>
      </c>
      <c r="E992" s="189">
        <v>93078068</v>
      </c>
      <c r="F992" s="197" t="s">
        <v>2884</v>
      </c>
      <c r="G992" s="90">
        <v>77806646787</v>
      </c>
      <c r="H992" s="91">
        <v>23965</v>
      </c>
      <c r="I992" s="89"/>
      <c r="J992" s="89" t="s">
        <v>51</v>
      </c>
      <c r="K992" s="89" t="s">
        <v>76</v>
      </c>
      <c r="L992" s="89" t="s">
        <v>95</v>
      </c>
      <c r="M992" s="89" t="s">
        <v>129</v>
      </c>
      <c r="N992" s="89" t="s">
        <v>291</v>
      </c>
      <c r="O992" s="92" t="s">
        <v>2885</v>
      </c>
      <c r="P992" s="93" t="s">
        <v>57</v>
      </c>
      <c r="Q992" s="110" t="s">
        <v>58</v>
      </c>
      <c r="R992" s="94">
        <v>46171</v>
      </c>
      <c r="S992" s="95"/>
      <c r="T992" s="95" t="s">
        <v>59</v>
      </c>
      <c r="U992" s="95" t="s">
        <v>60</v>
      </c>
      <c r="V992" s="91">
        <v>46147</v>
      </c>
      <c r="W992" s="91">
        <v>46160</v>
      </c>
      <c r="X992" s="91">
        <v>46167</v>
      </c>
      <c r="Y992" s="96" t="s">
        <v>61</v>
      </c>
      <c r="Z992" s="89" t="s">
        <v>62</v>
      </c>
      <c r="AA992" s="95"/>
      <c r="AB992" s="95" t="s">
        <v>2804</v>
      </c>
      <c r="AC992" s="95" t="s">
        <v>2804</v>
      </c>
      <c r="AD992" s="95" t="s">
        <v>2804</v>
      </c>
      <c r="AE992" s="95" t="s">
        <v>2804</v>
      </c>
      <c r="AF992" s="95" t="s">
        <v>2804</v>
      </c>
      <c r="AG992" s="95" t="s">
        <v>2804</v>
      </c>
      <c r="AH992" s="95" t="s">
        <v>2804</v>
      </c>
      <c r="AI992" s="97"/>
      <c r="AJ992" s="97" t="s">
        <v>65</v>
      </c>
      <c r="AK992" s="97" t="s">
        <v>66</v>
      </c>
      <c r="AL992" s="45" t="s">
        <v>67</v>
      </c>
      <c r="AM992" s="160" t="str">
        <f>MONTH(B992)&amp;"/"&amp;YEAR(B992)</f>
        <v>3/2026</v>
      </c>
      <c r="AN992" s="45">
        <f>WEEKNUM(B992)-WEEKNUM(EOMONTH(B992,-1)+1)+1</f>
        <v>4</v>
      </c>
      <c r="AO992" s="45" t="str">
        <f>MONTH(R992)&amp;"/"&amp;YEAR(R992)</f>
        <v>5/2026</v>
      </c>
      <c r="AP992" s="45">
        <f>WEEKNUM(R992)-WEEKNUM(EOMONTH(R992,-1)+1)+1</f>
        <v>5</v>
      </c>
      <c r="AQ992" s="45">
        <f>IF(AU992="S",IF(Q992="1. Aceitou o programa",R992-B992,0),0)</f>
        <v>67</v>
      </c>
      <c r="AR992" s="45">
        <f>IF(AU992="S",IF(AND(S992&lt;&gt;"",R992&lt;&gt;""),S992-R992,0),0)</f>
        <v>0</v>
      </c>
      <c r="AS992" s="45">
        <f>IF(AU992="S",IF(Q992="1. Aceitou o programa",IF(OR(X992="Não se Aplica",X992=""),IF(OR(W992="Não se Aplica",W992=""),0,W992-V992),AVERAGE(X992-W992,W992-V992)),0),0)</f>
        <v>10</v>
      </c>
      <c r="AT992" s="45">
        <f>IF(AU992="S",IF(AND(Q992="1. Aceitou o programa",AB992="Realizada"),IFERROR(IF(AA992="",0,AA992-R992),0),0),0)</f>
        <v>0</v>
      </c>
      <c r="AU992" s="45" t="str">
        <f>_xlfn.XLOOKUP(U992,'Lista Suspensa'!$AA$20:$AA$23,'Lista Suspensa'!$AB$20:$AB$23,"N/A")</f>
        <v>S</v>
      </c>
    </row>
    <row r="993" spans="1:47" ht="12" customHeight="1" x14ac:dyDescent="0.3">
      <c r="A993" s="87" t="s">
        <v>47</v>
      </c>
      <c r="B993" s="88">
        <v>46104</v>
      </c>
      <c r="C993" s="89" t="s">
        <v>48</v>
      </c>
      <c r="D993" s="89" t="s">
        <v>49</v>
      </c>
      <c r="E993" s="189">
        <v>95342594</v>
      </c>
      <c r="F993" s="197" t="s">
        <v>2886</v>
      </c>
      <c r="G993" s="90">
        <v>2593192798</v>
      </c>
      <c r="H993" s="91">
        <v>26480</v>
      </c>
      <c r="I993" s="89"/>
      <c r="J993" s="89" t="s">
        <v>51</v>
      </c>
      <c r="K993" s="89" t="s">
        <v>76</v>
      </c>
      <c r="L993" s="89" t="s">
        <v>95</v>
      </c>
      <c r="M993" s="89" t="s">
        <v>1751</v>
      </c>
      <c r="N993" s="89" t="s">
        <v>331</v>
      </c>
      <c r="O993" s="92" t="s">
        <v>2887</v>
      </c>
      <c r="P993" s="93" t="s">
        <v>57</v>
      </c>
      <c r="Q993" s="110" t="s">
        <v>58</v>
      </c>
      <c r="R993" s="94">
        <v>46171</v>
      </c>
      <c r="S993" s="95"/>
      <c r="T993" s="95" t="s">
        <v>59</v>
      </c>
      <c r="U993" s="95" t="s">
        <v>60</v>
      </c>
      <c r="V993" s="91">
        <v>46156</v>
      </c>
      <c r="W993" s="91">
        <v>46167</v>
      </c>
      <c r="X993" s="91">
        <v>46168</v>
      </c>
      <c r="Y993" s="96" t="s">
        <v>356</v>
      </c>
      <c r="Z993" s="89" t="s">
        <v>62</v>
      </c>
      <c r="AA993" s="95"/>
      <c r="AB993" s="95" t="s">
        <v>2804</v>
      </c>
      <c r="AC993" s="95" t="s">
        <v>2804</v>
      </c>
      <c r="AD993" s="95" t="s">
        <v>2804</v>
      </c>
      <c r="AE993" s="95" t="s">
        <v>2804</v>
      </c>
      <c r="AF993" s="95" t="s">
        <v>2804</v>
      </c>
      <c r="AG993" s="95" t="s">
        <v>2804</v>
      </c>
      <c r="AH993" s="95" t="s">
        <v>2804</v>
      </c>
      <c r="AI993" s="97"/>
      <c r="AJ993" s="97" t="s">
        <v>65</v>
      </c>
      <c r="AK993" s="97" t="s">
        <v>66</v>
      </c>
      <c r="AL993" s="45" t="s">
        <v>67</v>
      </c>
      <c r="AM993" s="160" t="str">
        <f>MONTH(B993)&amp;"/"&amp;YEAR(B993)</f>
        <v>3/2026</v>
      </c>
      <c r="AN993" s="45">
        <f>WEEKNUM(B993)-WEEKNUM(EOMONTH(B993,-1)+1)+1</f>
        <v>4</v>
      </c>
      <c r="AO993" s="45" t="str">
        <f>MONTH(R993)&amp;"/"&amp;YEAR(R993)</f>
        <v>5/2026</v>
      </c>
      <c r="AP993" s="45">
        <f>WEEKNUM(R993)-WEEKNUM(EOMONTH(R993,-1)+1)+1</f>
        <v>5</v>
      </c>
      <c r="AQ993" s="45">
        <f>IF(AU993="S",IF(Q993="1. Aceitou o programa",R993-B993,0),0)</f>
        <v>67</v>
      </c>
      <c r="AR993" s="45">
        <f>IF(AU993="S",IF(AND(S993&lt;&gt;"",R993&lt;&gt;""),S993-R993,0),0)</f>
        <v>0</v>
      </c>
      <c r="AS993" s="45">
        <f>IF(AU993="S",IF(Q993="1. Aceitou o programa",IF(OR(X993="Não se Aplica",X993=""),IF(OR(W993="Não se Aplica",W993=""),0,W993-V993),AVERAGE(X993-W993,W993-V993)),0),0)</f>
        <v>6</v>
      </c>
      <c r="AT993" s="45">
        <f>IF(AU993="S",IF(AND(Q993="1. Aceitou o programa",AB993="Realizada"),IFERROR(IF(AA993="",0,AA993-R993),0),0),0)</f>
        <v>0</v>
      </c>
      <c r="AU993" s="45" t="str">
        <f>_xlfn.XLOOKUP(U993,'Lista Suspensa'!$AA$20:$AA$23,'Lista Suspensa'!$AB$20:$AB$23,"N/A")</f>
        <v>S</v>
      </c>
    </row>
    <row r="994" spans="1:47" ht="12" customHeight="1" x14ac:dyDescent="0.3">
      <c r="A994" s="87" t="s">
        <v>47</v>
      </c>
      <c r="B994" s="88">
        <v>46104</v>
      </c>
      <c r="C994" s="89" t="s">
        <v>48</v>
      </c>
      <c r="D994" s="89" t="s">
        <v>49</v>
      </c>
      <c r="E994" s="189">
        <v>93124814</v>
      </c>
      <c r="F994" s="197" t="s">
        <v>2888</v>
      </c>
      <c r="G994" s="90">
        <v>12211538703</v>
      </c>
      <c r="H994" s="91">
        <v>32358</v>
      </c>
      <c r="I994" s="89"/>
      <c r="J994" s="89" t="s">
        <v>84</v>
      </c>
      <c r="K994" s="89" t="s">
        <v>76</v>
      </c>
      <c r="L994" s="89" t="s">
        <v>191</v>
      </c>
      <c r="M994" s="89" t="s">
        <v>2889</v>
      </c>
      <c r="N994" s="89" t="s">
        <v>344</v>
      </c>
      <c r="O994" s="92" t="s">
        <v>2890</v>
      </c>
      <c r="P994" s="93" t="s">
        <v>57</v>
      </c>
      <c r="Q994" s="110" t="s">
        <v>58</v>
      </c>
      <c r="R994" s="94">
        <v>46171</v>
      </c>
      <c r="S994" s="95"/>
      <c r="T994" s="95" t="s">
        <v>59</v>
      </c>
      <c r="U994" s="95" t="s">
        <v>60</v>
      </c>
      <c r="V994" s="91">
        <v>46156</v>
      </c>
      <c r="W994" s="91">
        <v>46160</v>
      </c>
      <c r="X994" s="91">
        <v>46167</v>
      </c>
      <c r="Y994" s="96" t="s">
        <v>61</v>
      </c>
      <c r="Z994" s="89" t="s">
        <v>62</v>
      </c>
      <c r="AA994" s="95"/>
      <c r="AB994" s="95" t="s">
        <v>2804</v>
      </c>
      <c r="AC994" s="95" t="s">
        <v>2804</v>
      </c>
      <c r="AD994" s="95" t="s">
        <v>2804</v>
      </c>
      <c r="AE994" s="95" t="s">
        <v>2804</v>
      </c>
      <c r="AF994" s="95" t="s">
        <v>2804</v>
      </c>
      <c r="AG994" s="95" t="s">
        <v>2804</v>
      </c>
      <c r="AH994" s="95" t="s">
        <v>2804</v>
      </c>
      <c r="AI994" s="97"/>
      <c r="AJ994" s="97" t="s">
        <v>65</v>
      </c>
      <c r="AK994" s="97" t="s">
        <v>66</v>
      </c>
      <c r="AL994" s="45" t="s">
        <v>67</v>
      </c>
      <c r="AM994" s="160" t="str">
        <f>MONTH(B994)&amp;"/"&amp;YEAR(B994)</f>
        <v>3/2026</v>
      </c>
      <c r="AN994" s="45">
        <f>WEEKNUM(B994)-WEEKNUM(EOMONTH(B994,-1)+1)+1</f>
        <v>4</v>
      </c>
      <c r="AO994" s="45" t="str">
        <f>MONTH(R994)&amp;"/"&amp;YEAR(R994)</f>
        <v>5/2026</v>
      </c>
      <c r="AP994" s="45">
        <f>WEEKNUM(R994)-WEEKNUM(EOMONTH(R994,-1)+1)+1</f>
        <v>5</v>
      </c>
      <c r="AQ994" s="45">
        <f>IF(AU994="S",IF(Q994="1. Aceitou o programa",R994-B994,0),0)</f>
        <v>67</v>
      </c>
      <c r="AR994" s="45">
        <f>IF(AU994="S",IF(AND(S994&lt;&gt;"",R994&lt;&gt;""),S994-R994,0),0)</f>
        <v>0</v>
      </c>
      <c r="AS994" s="45">
        <f>IF(AU994="S",IF(Q994="1. Aceitou o programa",IF(OR(X994="Não se Aplica",X994=""),IF(OR(W994="Não se Aplica",W994=""),0,W994-V994),AVERAGE(X994-W994,W994-V994)),0),0)</f>
        <v>5.5</v>
      </c>
      <c r="AT994" s="45">
        <f>IF(AU994="S",IF(AND(Q994="1. Aceitou o programa",AB994="Realizada"),IFERROR(IF(AA994="",0,AA994-R994),0),0),0)</f>
        <v>0</v>
      </c>
      <c r="AU994" s="45" t="str">
        <f>_xlfn.XLOOKUP(U994,'Lista Suspensa'!$AA$20:$AA$23,'Lista Suspensa'!$AB$20:$AB$23,"N/A")</f>
        <v>S</v>
      </c>
    </row>
    <row r="995" spans="1:47" ht="12" customHeight="1" x14ac:dyDescent="0.3">
      <c r="A995" s="87" t="s">
        <v>47</v>
      </c>
      <c r="B995" s="88">
        <v>46104</v>
      </c>
      <c r="C995" s="89" t="s">
        <v>48</v>
      </c>
      <c r="D995" s="89" t="s">
        <v>49</v>
      </c>
      <c r="E995" s="189">
        <v>84917197</v>
      </c>
      <c r="F995" s="197" t="s">
        <v>2891</v>
      </c>
      <c r="G995" s="90">
        <v>30839888856</v>
      </c>
      <c r="H995" s="91">
        <v>30396</v>
      </c>
      <c r="I995" s="89"/>
      <c r="J995" s="89" t="s">
        <v>51</v>
      </c>
      <c r="K995" s="89" t="s">
        <v>52</v>
      </c>
      <c r="L995" s="89" t="s">
        <v>800</v>
      </c>
      <c r="M995" s="89" t="s">
        <v>2892</v>
      </c>
      <c r="N995" s="89" t="s">
        <v>291</v>
      </c>
      <c r="O995" s="92" t="s">
        <v>2893</v>
      </c>
      <c r="P995" s="93" t="s">
        <v>57</v>
      </c>
      <c r="Q995" s="110" t="s">
        <v>58</v>
      </c>
      <c r="R995" s="94">
        <v>46171</v>
      </c>
      <c r="S995" s="95"/>
      <c r="T995" s="95" t="s">
        <v>59</v>
      </c>
      <c r="U995" s="95" t="s">
        <v>60</v>
      </c>
      <c r="V995" s="91">
        <v>46156</v>
      </c>
      <c r="W995" s="91">
        <v>46167</v>
      </c>
      <c r="X995" s="91">
        <v>46168</v>
      </c>
      <c r="Y995" s="96" t="s">
        <v>356</v>
      </c>
      <c r="Z995" s="89" t="s">
        <v>62</v>
      </c>
      <c r="AA995" s="95"/>
      <c r="AB995" s="95" t="s">
        <v>2804</v>
      </c>
      <c r="AC995" s="95" t="s">
        <v>2804</v>
      </c>
      <c r="AD995" s="95" t="s">
        <v>2804</v>
      </c>
      <c r="AE995" s="95" t="s">
        <v>2804</v>
      </c>
      <c r="AF995" s="95" t="s">
        <v>2804</v>
      </c>
      <c r="AG995" s="95" t="s">
        <v>2804</v>
      </c>
      <c r="AH995" s="95" t="s">
        <v>2804</v>
      </c>
      <c r="AI995" s="97"/>
      <c r="AJ995" s="97" t="s">
        <v>65</v>
      </c>
      <c r="AK995" s="97" t="s">
        <v>66</v>
      </c>
      <c r="AL995" s="45" t="s">
        <v>67</v>
      </c>
      <c r="AM995" s="160" t="str">
        <f>MONTH(B995)&amp;"/"&amp;YEAR(B995)</f>
        <v>3/2026</v>
      </c>
      <c r="AN995" s="45">
        <f>WEEKNUM(B995)-WEEKNUM(EOMONTH(B995,-1)+1)+1</f>
        <v>4</v>
      </c>
      <c r="AO995" s="45" t="str">
        <f>MONTH(R995)&amp;"/"&amp;YEAR(R995)</f>
        <v>5/2026</v>
      </c>
      <c r="AP995" s="45">
        <f>WEEKNUM(R995)-WEEKNUM(EOMONTH(R995,-1)+1)+1</f>
        <v>5</v>
      </c>
      <c r="AQ995" s="45">
        <f>IF(AU995="S",IF(Q995="1. Aceitou o programa",R995-B995,0),0)</f>
        <v>67</v>
      </c>
      <c r="AR995" s="45">
        <f>IF(AU995="S",IF(AND(S995&lt;&gt;"",R995&lt;&gt;""),S995-R995,0),0)</f>
        <v>0</v>
      </c>
      <c r="AS995" s="45">
        <f>IF(AU995="S",IF(Q995="1. Aceitou o programa",IF(OR(X995="Não se Aplica",X995=""),IF(OR(W995="Não se Aplica",W995=""),0,W995-V995),AVERAGE(X995-W995,W995-V995)),0),0)</f>
        <v>6</v>
      </c>
      <c r="AT995" s="45">
        <f>IF(AU995="S",IF(AND(Q995="1. Aceitou o programa",AB995="Realizada"),IFERROR(IF(AA995="",0,AA995-R995),0),0),0)</f>
        <v>0</v>
      </c>
      <c r="AU995" s="45" t="str">
        <f>_xlfn.XLOOKUP(U995,'Lista Suspensa'!$AA$20:$AA$23,'Lista Suspensa'!$AB$20:$AB$23,"N/A")</f>
        <v>S</v>
      </c>
    </row>
    <row r="996" spans="1:47" ht="12" customHeight="1" x14ac:dyDescent="0.3">
      <c r="A996" s="87" t="s">
        <v>47</v>
      </c>
      <c r="B996" s="88">
        <v>46104</v>
      </c>
      <c r="C996" s="89" t="s">
        <v>48</v>
      </c>
      <c r="D996" s="89" t="s">
        <v>49</v>
      </c>
      <c r="E996" s="189">
        <v>89472223</v>
      </c>
      <c r="F996" s="197" t="s">
        <v>2894</v>
      </c>
      <c r="G996" s="90">
        <v>11638731799</v>
      </c>
      <c r="H996" s="91">
        <v>31033</v>
      </c>
      <c r="I996" s="89"/>
      <c r="J996" s="89" t="s">
        <v>51</v>
      </c>
      <c r="K996" s="89" t="s">
        <v>76</v>
      </c>
      <c r="L996" s="89" t="s">
        <v>95</v>
      </c>
      <c r="M996" s="89" t="s">
        <v>395</v>
      </c>
      <c r="N996" s="89" t="s">
        <v>137</v>
      </c>
      <c r="O996" s="92" t="s">
        <v>2895</v>
      </c>
      <c r="P996" s="93" t="s">
        <v>57</v>
      </c>
      <c r="Q996" s="110" t="s">
        <v>58</v>
      </c>
      <c r="R996" s="94">
        <v>46171</v>
      </c>
      <c r="S996" s="95"/>
      <c r="T996" s="95" t="s">
        <v>59</v>
      </c>
      <c r="U996" s="95" t="s">
        <v>60</v>
      </c>
      <c r="V996" s="91">
        <v>46156</v>
      </c>
      <c r="W996" s="91">
        <v>46160</v>
      </c>
      <c r="X996" s="91">
        <v>46167</v>
      </c>
      <c r="Y996" s="96" t="s">
        <v>81</v>
      </c>
      <c r="Z996" s="89" t="s">
        <v>62</v>
      </c>
      <c r="AA996" s="95"/>
      <c r="AB996" s="95" t="s">
        <v>2804</v>
      </c>
      <c r="AC996" s="95" t="s">
        <v>2804</v>
      </c>
      <c r="AD996" s="95" t="s">
        <v>2804</v>
      </c>
      <c r="AE996" s="95" t="s">
        <v>2804</v>
      </c>
      <c r="AF996" s="95" t="s">
        <v>2804</v>
      </c>
      <c r="AG996" s="95" t="s">
        <v>2804</v>
      </c>
      <c r="AH996" s="95" t="s">
        <v>2804</v>
      </c>
      <c r="AI996" s="97"/>
      <c r="AJ996" s="97" t="s">
        <v>65</v>
      </c>
      <c r="AK996" s="97" t="s">
        <v>66</v>
      </c>
      <c r="AL996" s="45" t="s">
        <v>67</v>
      </c>
      <c r="AM996" s="160" t="str">
        <f>MONTH(B996)&amp;"/"&amp;YEAR(B996)</f>
        <v>3/2026</v>
      </c>
      <c r="AN996" s="45">
        <f>WEEKNUM(B996)-WEEKNUM(EOMONTH(B996,-1)+1)+1</f>
        <v>4</v>
      </c>
      <c r="AO996" s="45" t="str">
        <f>MONTH(R996)&amp;"/"&amp;YEAR(R996)</f>
        <v>5/2026</v>
      </c>
      <c r="AP996" s="45">
        <f>WEEKNUM(R996)-WEEKNUM(EOMONTH(R996,-1)+1)+1</f>
        <v>5</v>
      </c>
      <c r="AQ996" s="45">
        <f>IF(AU996="S",IF(Q996="1. Aceitou o programa",R996-B996,0),0)</f>
        <v>67</v>
      </c>
      <c r="AR996" s="45">
        <f>IF(AU996="S",IF(AND(S996&lt;&gt;"",R996&lt;&gt;""),S996-R996,0),0)</f>
        <v>0</v>
      </c>
      <c r="AS996" s="45">
        <f>IF(AU996="S",IF(Q996="1. Aceitou o programa",IF(OR(X996="Não se Aplica",X996=""),IF(OR(W996="Não se Aplica",W996=""),0,W996-V996),AVERAGE(X996-W996,W996-V996)),0),0)</f>
        <v>5.5</v>
      </c>
      <c r="AT996" s="45">
        <f>IF(AU996="S",IF(AND(Q996="1. Aceitou o programa",AB996="Realizada"),IFERROR(IF(AA996="",0,AA996-R996),0),0),0)</f>
        <v>0</v>
      </c>
      <c r="AU996" s="45" t="str">
        <f>_xlfn.XLOOKUP(U996,'Lista Suspensa'!$AA$20:$AA$23,'Lista Suspensa'!$AB$20:$AB$23,"N/A")</f>
        <v>S</v>
      </c>
    </row>
    <row r="997" spans="1:47" ht="12" customHeight="1" x14ac:dyDescent="0.3">
      <c r="A997" s="87" t="s">
        <v>47</v>
      </c>
      <c r="B997" s="88">
        <v>46104</v>
      </c>
      <c r="C997" s="89" t="s">
        <v>48</v>
      </c>
      <c r="D997" s="89" t="s">
        <v>49</v>
      </c>
      <c r="E997" s="189">
        <v>935813608</v>
      </c>
      <c r="F997" s="197" t="s">
        <v>2896</v>
      </c>
      <c r="G997" s="90">
        <v>7438426858</v>
      </c>
      <c r="H997" s="91">
        <v>22807</v>
      </c>
      <c r="I997" s="89"/>
      <c r="J997" s="89" t="s">
        <v>84</v>
      </c>
      <c r="K997" s="89" t="s">
        <v>52</v>
      </c>
      <c r="L997" s="89" t="s">
        <v>85</v>
      </c>
      <c r="M997" s="89" t="s">
        <v>924</v>
      </c>
      <c r="N997" s="89" t="s">
        <v>55</v>
      </c>
      <c r="O997" s="92" t="s">
        <v>2897</v>
      </c>
      <c r="P997" s="93" t="s">
        <v>57</v>
      </c>
      <c r="Q997" s="110" t="s">
        <v>58</v>
      </c>
      <c r="R997" s="94">
        <v>46171</v>
      </c>
      <c r="S997" s="95"/>
      <c r="T997" s="95" t="s">
        <v>59</v>
      </c>
      <c r="U997" s="95" t="s">
        <v>60</v>
      </c>
      <c r="V997" s="91">
        <v>46156</v>
      </c>
      <c r="W997" s="91">
        <v>46160</v>
      </c>
      <c r="X997" s="91">
        <v>46167</v>
      </c>
      <c r="Y997" s="96" t="s">
        <v>61</v>
      </c>
      <c r="Z997" s="89" t="s">
        <v>62</v>
      </c>
      <c r="AA997" s="95"/>
      <c r="AB997" s="95" t="s">
        <v>2804</v>
      </c>
      <c r="AC997" s="95" t="s">
        <v>2804</v>
      </c>
      <c r="AD997" s="95" t="s">
        <v>2804</v>
      </c>
      <c r="AE997" s="95" t="s">
        <v>2804</v>
      </c>
      <c r="AF997" s="95" t="s">
        <v>2804</v>
      </c>
      <c r="AG997" s="95" t="s">
        <v>2804</v>
      </c>
      <c r="AH997" s="95" t="s">
        <v>2804</v>
      </c>
      <c r="AI997" s="97"/>
      <c r="AJ997" s="97" t="s">
        <v>65</v>
      </c>
      <c r="AK997" s="97" t="s">
        <v>66</v>
      </c>
      <c r="AL997" s="45" t="s">
        <v>67</v>
      </c>
      <c r="AM997" s="160" t="str">
        <f>MONTH(B997)&amp;"/"&amp;YEAR(B997)</f>
        <v>3/2026</v>
      </c>
      <c r="AN997" s="45">
        <f>WEEKNUM(B997)-WEEKNUM(EOMONTH(B997,-1)+1)+1</f>
        <v>4</v>
      </c>
      <c r="AO997" s="45" t="str">
        <f>MONTH(R997)&amp;"/"&amp;YEAR(R997)</f>
        <v>5/2026</v>
      </c>
      <c r="AP997" s="45">
        <f>WEEKNUM(R997)-WEEKNUM(EOMONTH(R997,-1)+1)+1</f>
        <v>5</v>
      </c>
      <c r="AQ997" s="45">
        <f>IF(AU997="S",IF(Q997="1. Aceitou o programa",R997-B997,0),0)</f>
        <v>67</v>
      </c>
      <c r="AR997" s="45">
        <f>IF(AU997="S",IF(AND(S997&lt;&gt;"",R997&lt;&gt;""),S997-R997,0),0)</f>
        <v>0</v>
      </c>
      <c r="AS997" s="45">
        <f>IF(AU997="S",IF(Q997="1. Aceitou o programa",IF(OR(X997="Não se Aplica",X997=""),IF(OR(W997="Não se Aplica",W997=""),0,W997-V997),AVERAGE(X997-W997,W997-V997)),0),0)</f>
        <v>5.5</v>
      </c>
      <c r="AT997" s="45">
        <f>IF(AU997="S",IF(AND(Q997="1. Aceitou o programa",AB997="Realizada"),IFERROR(IF(AA997="",0,AA997-R997),0),0),0)</f>
        <v>0</v>
      </c>
      <c r="AU997" s="45" t="str">
        <f>_xlfn.XLOOKUP(U997,'Lista Suspensa'!$AA$20:$AA$23,'Lista Suspensa'!$AB$20:$AB$23,"N/A")</f>
        <v>S</v>
      </c>
    </row>
    <row r="998" spans="1:47" ht="12" customHeight="1" x14ac:dyDescent="0.3">
      <c r="A998" s="87" t="s">
        <v>47</v>
      </c>
      <c r="B998" s="88">
        <v>46104</v>
      </c>
      <c r="C998" s="89" t="s">
        <v>48</v>
      </c>
      <c r="D998" s="89" t="s">
        <v>49</v>
      </c>
      <c r="E998" s="189">
        <v>95941571</v>
      </c>
      <c r="F998" s="197" t="s">
        <v>2898</v>
      </c>
      <c r="G998" s="90">
        <v>14705769708</v>
      </c>
      <c r="H998" s="91">
        <v>33232</v>
      </c>
      <c r="I998" s="89"/>
      <c r="J998" s="89" t="s">
        <v>51</v>
      </c>
      <c r="K998" s="89" t="s">
        <v>76</v>
      </c>
      <c r="L998" s="89" t="s">
        <v>95</v>
      </c>
      <c r="M998" s="89" t="s">
        <v>2742</v>
      </c>
      <c r="N998" s="89" t="s">
        <v>197</v>
      </c>
      <c r="O998" s="92" t="s">
        <v>2899</v>
      </c>
      <c r="P998" s="93" t="s">
        <v>57</v>
      </c>
      <c r="Q998" s="110" t="s">
        <v>58</v>
      </c>
      <c r="R998" s="94">
        <v>46171</v>
      </c>
      <c r="S998" s="95"/>
      <c r="T998" s="95" t="s">
        <v>59</v>
      </c>
      <c r="U998" s="95" t="s">
        <v>60</v>
      </c>
      <c r="V998" s="91">
        <v>46156</v>
      </c>
      <c r="W998" s="91">
        <v>46167</v>
      </c>
      <c r="X998" s="91">
        <v>46168</v>
      </c>
      <c r="Y998" s="96" t="s">
        <v>356</v>
      </c>
      <c r="Z998" s="89" t="s">
        <v>62</v>
      </c>
      <c r="AA998" s="95"/>
      <c r="AB998" s="95" t="s">
        <v>2804</v>
      </c>
      <c r="AC998" s="95" t="s">
        <v>2804</v>
      </c>
      <c r="AD998" s="95" t="s">
        <v>2804</v>
      </c>
      <c r="AE998" s="95" t="s">
        <v>2804</v>
      </c>
      <c r="AF998" s="95" t="s">
        <v>2804</v>
      </c>
      <c r="AG998" s="95" t="s">
        <v>2804</v>
      </c>
      <c r="AH998" s="95" t="s">
        <v>2804</v>
      </c>
      <c r="AI998" s="97"/>
      <c r="AJ998" s="97" t="s">
        <v>65</v>
      </c>
      <c r="AK998" s="97" t="s">
        <v>66</v>
      </c>
      <c r="AL998" s="45" t="s">
        <v>67</v>
      </c>
      <c r="AM998" s="160" t="str">
        <f>MONTH(B998)&amp;"/"&amp;YEAR(B998)</f>
        <v>3/2026</v>
      </c>
      <c r="AN998" s="45">
        <f>WEEKNUM(B998)-WEEKNUM(EOMONTH(B998,-1)+1)+1</f>
        <v>4</v>
      </c>
      <c r="AO998" s="45" t="str">
        <f>MONTH(R998)&amp;"/"&amp;YEAR(R998)</f>
        <v>5/2026</v>
      </c>
      <c r="AP998" s="45">
        <f>WEEKNUM(R998)-WEEKNUM(EOMONTH(R998,-1)+1)+1</f>
        <v>5</v>
      </c>
      <c r="AQ998" s="45">
        <f>IF(AU998="S",IF(Q998="1. Aceitou o programa",R998-B998,0),0)</f>
        <v>67</v>
      </c>
      <c r="AR998" s="45">
        <f>IF(AU998="S",IF(AND(S998&lt;&gt;"",R998&lt;&gt;""),S998-R998,0),0)</f>
        <v>0</v>
      </c>
      <c r="AS998" s="45">
        <f>IF(AU998="S",IF(Q998="1. Aceitou o programa",IF(OR(X998="Não se Aplica",X998=""),IF(OR(W998="Não se Aplica",W998=""),0,W998-V998),AVERAGE(X998-W998,W998-V998)),0),0)</f>
        <v>6</v>
      </c>
      <c r="AT998" s="45">
        <f>IF(AU998="S",IF(AND(Q998="1. Aceitou o programa",AB998="Realizada"),IFERROR(IF(AA998="",0,AA998-R998),0),0),0)</f>
        <v>0</v>
      </c>
      <c r="AU998" s="45" t="str">
        <f>_xlfn.XLOOKUP(U998,'Lista Suspensa'!$AA$20:$AA$23,'Lista Suspensa'!$AB$20:$AB$23,"N/A")</f>
        <v>S</v>
      </c>
    </row>
    <row r="999" spans="1:47" ht="12" customHeight="1" x14ac:dyDescent="0.3">
      <c r="A999" s="87" t="s">
        <v>47</v>
      </c>
      <c r="B999" s="88">
        <v>46104</v>
      </c>
      <c r="C999" s="89" t="s">
        <v>48</v>
      </c>
      <c r="D999" s="89" t="s">
        <v>49</v>
      </c>
      <c r="E999" s="189">
        <v>95393822</v>
      </c>
      <c r="F999" s="197" t="s">
        <v>2900</v>
      </c>
      <c r="G999" s="90">
        <v>35401497830</v>
      </c>
      <c r="H999" s="91">
        <v>31674</v>
      </c>
      <c r="I999" s="89"/>
      <c r="J999" s="89" t="s">
        <v>51</v>
      </c>
      <c r="K999" s="89" t="s">
        <v>52</v>
      </c>
      <c r="L999" s="89" t="s">
        <v>85</v>
      </c>
      <c r="M999" s="89" t="s">
        <v>1015</v>
      </c>
      <c r="N999" s="89" t="s">
        <v>137</v>
      </c>
      <c r="O999" s="92" t="s">
        <v>2901</v>
      </c>
      <c r="P999" s="93" t="s">
        <v>57</v>
      </c>
      <c r="Q999" s="110" t="s">
        <v>58</v>
      </c>
      <c r="R999" s="94">
        <v>46171</v>
      </c>
      <c r="S999" s="95"/>
      <c r="T999" s="95" t="s">
        <v>59</v>
      </c>
      <c r="U999" s="95" t="s">
        <v>60</v>
      </c>
      <c r="V999" s="91">
        <v>46156</v>
      </c>
      <c r="W999" s="91">
        <v>46167</v>
      </c>
      <c r="X999" s="91">
        <v>46168</v>
      </c>
      <c r="Y999" s="96" t="s">
        <v>356</v>
      </c>
      <c r="Z999" s="89" t="s">
        <v>62</v>
      </c>
      <c r="AA999" s="95"/>
      <c r="AB999" s="95" t="s">
        <v>2804</v>
      </c>
      <c r="AC999" s="95" t="s">
        <v>2804</v>
      </c>
      <c r="AD999" s="95" t="s">
        <v>2804</v>
      </c>
      <c r="AE999" s="95" t="s">
        <v>2804</v>
      </c>
      <c r="AF999" s="95" t="s">
        <v>2804</v>
      </c>
      <c r="AG999" s="95" t="s">
        <v>2804</v>
      </c>
      <c r="AH999" s="95" t="s">
        <v>2804</v>
      </c>
      <c r="AI999" s="97"/>
      <c r="AJ999" s="97" t="s">
        <v>65</v>
      </c>
      <c r="AK999" s="97" t="s">
        <v>66</v>
      </c>
      <c r="AL999" s="45" t="s">
        <v>67</v>
      </c>
      <c r="AM999" s="160" t="str">
        <f>MONTH(B999)&amp;"/"&amp;YEAR(B999)</f>
        <v>3/2026</v>
      </c>
      <c r="AN999" s="45">
        <f>WEEKNUM(B999)-WEEKNUM(EOMONTH(B999,-1)+1)+1</f>
        <v>4</v>
      </c>
      <c r="AO999" s="45" t="str">
        <f>MONTH(R999)&amp;"/"&amp;YEAR(R999)</f>
        <v>5/2026</v>
      </c>
      <c r="AP999" s="45">
        <f>WEEKNUM(R999)-WEEKNUM(EOMONTH(R999,-1)+1)+1</f>
        <v>5</v>
      </c>
      <c r="AQ999" s="45">
        <f>IF(AU999="S",IF(Q999="1. Aceitou o programa",R999-B999,0),0)</f>
        <v>67</v>
      </c>
      <c r="AR999" s="45">
        <f>IF(AU999="S",IF(AND(S999&lt;&gt;"",R999&lt;&gt;""),S999-R999,0),0)</f>
        <v>0</v>
      </c>
      <c r="AS999" s="45">
        <f>IF(AU999="S",IF(Q999="1. Aceitou o programa",IF(OR(X999="Não se Aplica",X999=""),IF(OR(W999="Não se Aplica",W999=""),0,W999-V999),AVERAGE(X999-W999,W999-V999)),0),0)</f>
        <v>6</v>
      </c>
      <c r="AT999" s="45">
        <f>IF(AU999="S",IF(AND(Q999="1. Aceitou o programa",AB999="Realizada"),IFERROR(IF(AA999="",0,AA999-R999),0),0),0)</f>
        <v>0</v>
      </c>
      <c r="AU999" s="45" t="str">
        <f>_xlfn.XLOOKUP(U999,'Lista Suspensa'!$AA$20:$AA$23,'Lista Suspensa'!$AB$20:$AB$23,"N/A")</f>
        <v>S</v>
      </c>
    </row>
    <row r="1000" spans="1:47" ht="12" customHeight="1" x14ac:dyDescent="0.3">
      <c r="A1000" s="87" t="s">
        <v>47</v>
      </c>
      <c r="B1000" s="88">
        <v>46104</v>
      </c>
      <c r="C1000" s="89" t="s">
        <v>48</v>
      </c>
      <c r="D1000" s="89" t="s">
        <v>49</v>
      </c>
      <c r="E1000" s="189">
        <v>87169339</v>
      </c>
      <c r="F1000" s="197" t="s">
        <v>2902</v>
      </c>
      <c r="G1000" s="90">
        <v>11890083860</v>
      </c>
      <c r="H1000" s="91">
        <v>26046</v>
      </c>
      <c r="I1000" s="89"/>
      <c r="J1000" s="89" t="s">
        <v>51</v>
      </c>
      <c r="K1000" s="89" t="s">
        <v>52</v>
      </c>
      <c r="L1000" s="89" t="s">
        <v>85</v>
      </c>
      <c r="M1000" s="89" t="s">
        <v>2903</v>
      </c>
      <c r="N1000" s="89" t="s">
        <v>137</v>
      </c>
      <c r="O1000" s="92" t="s">
        <v>2904</v>
      </c>
      <c r="P1000" s="93" t="s">
        <v>57</v>
      </c>
      <c r="Q1000" s="110" t="s">
        <v>58</v>
      </c>
      <c r="R1000" s="94">
        <v>46171</v>
      </c>
      <c r="S1000" s="95"/>
      <c r="T1000" s="95" t="s">
        <v>59</v>
      </c>
      <c r="U1000" s="95" t="s">
        <v>60</v>
      </c>
      <c r="V1000" s="91">
        <v>46156</v>
      </c>
      <c r="W1000" s="91">
        <v>46167</v>
      </c>
      <c r="X1000" s="91">
        <v>46168</v>
      </c>
      <c r="Y1000" s="96" t="s">
        <v>356</v>
      </c>
      <c r="Z1000" s="89" t="s">
        <v>62</v>
      </c>
      <c r="AA1000" s="95"/>
      <c r="AB1000" s="95" t="s">
        <v>2804</v>
      </c>
      <c r="AC1000" s="95" t="s">
        <v>2804</v>
      </c>
      <c r="AD1000" s="95" t="s">
        <v>2804</v>
      </c>
      <c r="AE1000" s="95" t="s">
        <v>2804</v>
      </c>
      <c r="AF1000" s="95" t="s">
        <v>2804</v>
      </c>
      <c r="AG1000" s="95" t="s">
        <v>2804</v>
      </c>
      <c r="AH1000" s="95" t="s">
        <v>2804</v>
      </c>
      <c r="AI1000" s="97"/>
      <c r="AJ1000" s="97" t="s">
        <v>65</v>
      </c>
      <c r="AK1000" s="97" t="s">
        <v>66</v>
      </c>
      <c r="AL1000" s="45" t="s">
        <v>67</v>
      </c>
      <c r="AM1000" s="160" t="str">
        <f>MONTH(B1000)&amp;"/"&amp;YEAR(B1000)</f>
        <v>3/2026</v>
      </c>
      <c r="AN1000" s="45">
        <f>WEEKNUM(B1000)-WEEKNUM(EOMONTH(B1000,-1)+1)+1</f>
        <v>4</v>
      </c>
      <c r="AO1000" s="45" t="str">
        <f>MONTH(R1000)&amp;"/"&amp;YEAR(R1000)</f>
        <v>5/2026</v>
      </c>
      <c r="AP1000" s="45">
        <f>WEEKNUM(R1000)-WEEKNUM(EOMONTH(R1000,-1)+1)+1</f>
        <v>5</v>
      </c>
      <c r="AQ1000" s="45">
        <f>IF(AU1000="S",IF(Q1000="1. Aceitou o programa",R1000-B1000,0),0)</f>
        <v>67</v>
      </c>
      <c r="AR1000" s="45">
        <f>IF(AU1000="S",IF(AND(S1000&lt;&gt;"",R1000&lt;&gt;""),S1000-R1000,0),0)</f>
        <v>0</v>
      </c>
      <c r="AS1000" s="45">
        <f>IF(AU1000="S",IF(Q1000="1. Aceitou o programa",IF(OR(X1000="Não se Aplica",X1000=""),IF(OR(W1000="Não se Aplica",W1000=""),0,W1000-V1000),AVERAGE(X1000-W1000,W1000-V1000)),0),0)</f>
        <v>6</v>
      </c>
      <c r="AT1000" s="45">
        <f>IF(AU1000="S",IF(AND(Q1000="1. Aceitou o programa",AB1000="Realizada"),IFERROR(IF(AA1000="",0,AA1000-R1000),0),0),0)</f>
        <v>0</v>
      </c>
      <c r="AU1000" s="45" t="str">
        <f>_xlfn.XLOOKUP(U1000,'Lista Suspensa'!$AA$20:$AA$23,'Lista Suspensa'!$AB$20:$AB$23,"N/A")</f>
        <v>S</v>
      </c>
    </row>
    <row r="1001" spans="1:47" ht="12" customHeight="1" x14ac:dyDescent="0.3">
      <c r="A1001" s="87" t="s">
        <v>47</v>
      </c>
      <c r="B1001" s="88">
        <v>46104</v>
      </c>
      <c r="C1001" s="89" t="s">
        <v>48</v>
      </c>
      <c r="D1001" s="89" t="s">
        <v>49</v>
      </c>
      <c r="E1001" s="189">
        <v>88280577</v>
      </c>
      <c r="F1001" s="197" t="s">
        <v>2905</v>
      </c>
      <c r="G1001" s="90">
        <v>58089208843</v>
      </c>
      <c r="H1001" s="91">
        <v>38149</v>
      </c>
      <c r="I1001" s="89"/>
      <c r="J1001" s="89" t="s">
        <v>51</v>
      </c>
      <c r="K1001" s="89" t="s">
        <v>52</v>
      </c>
      <c r="L1001" s="89" t="s">
        <v>53</v>
      </c>
      <c r="M1001" s="89" t="s">
        <v>2906</v>
      </c>
      <c r="N1001" s="89" t="s">
        <v>449</v>
      </c>
      <c r="O1001" s="92" t="s">
        <v>2907</v>
      </c>
      <c r="P1001" s="93" t="s">
        <v>57</v>
      </c>
      <c r="Q1001" s="110" t="s">
        <v>58</v>
      </c>
      <c r="R1001" s="94">
        <v>46171</v>
      </c>
      <c r="S1001" s="95"/>
      <c r="T1001" s="95" t="s">
        <v>59</v>
      </c>
      <c r="U1001" s="95" t="s">
        <v>60</v>
      </c>
      <c r="V1001" s="91">
        <v>46156</v>
      </c>
      <c r="W1001" s="91">
        <v>46160</v>
      </c>
      <c r="X1001" s="91">
        <v>46167</v>
      </c>
      <c r="Y1001" s="96" t="s">
        <v>61</v>
      </c>
      <c r="Z1001" s="89" t="s">
        <v>62</v>
      </c>
      <c r="AA1001" s="95"/>
      <c r="AB1001" s="95" t="s">
        <v>2804</v>
      </c>
      <c r="AC1001" s="95" t="s">
        <v>2804</v>
      </c>
      <c r="AD1001" s="95" t="s">
        <v>2804</v>
      </c>
      <c r="AE1001" s="95" t="s">
        <v>2804</v>
      </c>
      <c r="AF1001" s="95" t="s">
        <v>2804</v>
      </c>
      <c r="AG1001" s="95" t="s">
        <v>2804</v>
      </c>
      <c r="AH1001" s="95" t="s">
        <v>2804</v>
      </c>
      <c r="AI1001" s="97"/>
      <c r="AJ1001" s="97" t="s">
        <v>65</v>
      </c>
      <c r="AK1001" s="97" t="s">
        <v>66</v>
      </c>
      <c r="AL1001" s="45" t="s">
        <v>67</v>
      </c>
      <c r="AM1001" s="160" t="str">
        <f>MONTH(B1001)&amp;"/"&amp;YEAR(B1001)</f>
        <v>3/2026</v>
      </c>
      <c r="AN1001" s="45">
        <f>WEEKNUM(B1001)-WEEKNUM(EOMONTH(B1001,-1)+1)+1</f>
        <v>4</v>
      </c>
      <c r="AO1001" s="45" t="str">
        <f>MONTH(R1001)&amp;"/"&amp;YEAR(R1001)</f>
        <v>5/2026</v>
      </c>
      <c r="AP1001" s="45">
        <f>WEEKNUM(R1001)-WEEKNUM(EOMONTH(R1001,-1)+1)+1</f>
        <v>5</v>
      </c>
      <c r="AQ1001" s="45">
        <f>IF(AU1001="S",IF(Q1001="1. Aceitou o programa",R1001-B1001,0),0)</f>
        <v>67</v>
      </c>
      <c r="AR1001" s="45">
        <f>IF(AU1001="S",IF(AND(S1001&lt;&gt;"",R1001&lt;&gt;""),S1001-R1001,0),0)</f>
        <v>0</v>
      </c>
      <c r="AS1001" s="45">
        <f>IF(AU1001="S",IF(Q1001="1. Aceitou o programa",IF(OR(X1001="Não se Aplica",X1001=""),IF(OR(W1001="Não se Aplica",W1001=""),0,W1001-V1001),AVERAGE(X1001-W1001,W1001-V1001)),0),0)</f>
        <v>5.5</v>
      </c>
      <c r="AT1001" s="45">
        <f>IF(AU1001="S",IF(AND(Q1001="1. Aceitou o programa",AB1001="Realizada"),IFERROR(IF(AA1001="",0,AA1001-R1001),0),0),0)</f>
        <v>0</v>
      </c>
      <c r="AU1001" s="45" t="str">
        <f>_xlfn.XLOOKUP(U1001,'Lista Suspensa'!$AA$20:$AA$23,'Lista Suspensa'!$AB$20:$AB$23,"N/A")</f>
        <v>S</v>
      </c>
    </row>
    <row r="1002" spans="1:47" ht="12" customHeight="1" x14ac:dyDescent="0.3">
      <c r="A1002" s="87" t="s">
        <v>47</v>
      </c>
      <c r="B1002" s="88">
        <v>46104</v>
      </c>
      <c r="C1002" s="89" t="s">
        <v>48</v>
      </c>
      <c r="D1002" s="89" t="s">
        <v>49</v>
      </c>
      <c r="E1002" s="189">
        <v>89774112</v>
      </c>
      <c r="F1002" s="197" t="s">
        <v>2908</v>
      </c>
      <c r="G1002" s="90">
        <v>29196940816</v>
      </c>
      <c r="H1002" s="91">
        <v>29605</v>
      </c>
      <c r="I1002" s="89"/>
      <c r="J1002" s="89" t="s">
        <v>51</v>
      </c>
      <c r="K1002" s="89" t="s">
        <v>52</v>
      </c>
      <c r="L1002" s="89" t="s">
        <v>85</v>
      </c>
      <c r="M1002" s="89" t="s">
        <v>2909</v>
      </c>
      <c r="N1002" s="89" t="s">
        <v>150</v>
      </c>
      <c r="O1002" s="92" t="s">
        <v>2910</v>
      </c>
      <c r="P1002" s="93" t="s">
        <v>57</v>
      </c>
      <c r="Q1002" s="110" t="s">
        <v>58</v>
      </c>
      <c r="R1002" s="94">
        <v>46171</v>
      </c>
      <c r="S1002" s="95"/>
      <c r="T1002" s="95" t="s">
        <v>59</v>
      </c>
      <c r="U1002" s="95" t="s">
        <v>60</v>
      </c>
      <c r="V1002" s="91">
        <v>46156</v>
      </c>
      <c r="W1002" s="91">
        <v>46160</v>
      </c>
      <c r="X1002" s="91">
        <v>46167</v>
      </c>
      <c r="Y1002" s="96" t="s">
        <v>61</v>
      </c>
      <c r="Z1002" s="89" t="s">
        <v>62</v>
      </c>
      <c r="AA1002" s="95"/>
      <c r="AB1002" s="95" t="s">
        <v>2804</v>
      </c>
      <c r="AC1002" s="95" t="s">
        <v>2804</v>
      </c>
      <c r="AD1002" s="95" t="s">
        <v>2804</v>
      </c>
      <c r="AE1002" s="95" t="s">
        <v>2804</v>
      </c>
      <c r="AF1002" s="95" t="s">
        <v>2804</v>
      </c>
      <c r="AG1002" s="95" t="s">
        <v>2804</v>
      </c>
      <c r="AH1002" s="95" t="s">
        <v>2804</v>
      </c>
      <c r="AI1002" s="97"/>
      <c r="AJ1002" s="97" t="s">
        <v>65</v>
      </c>
      <c r="AK1002" s="97" t="s">
        <v>66</v>
      </c>
      <c r="AL1002" s="45" t="s">
        <v>67</v>
      </c>
      <c r="AM1002" s="160" t="str">
        <f>MONTH(B1002)&amp;"/"&amp;YEAR(B1002)</f>
        <v>3/2026</v>
      </c>
      <c r="AN1002" s="45">
        <f>WEEKNUM(B1002)-WEEKNUM(EOMONTH(B1002,-1)+1)+1</f>
        <v>4</v>
      </c>
      <c r="AO1002" s="45" t="str">
        <f>MONTH(R1002)&amp;"/"&amp;YEAR(R1002)</f>
        <v>5/2026</v>
      </c>
      <c r="AP1002" s="45">
        <f>WEEKNUM(R1002)-WEEKNUM(EOMONTH(R1002,-1)+1)+1</f>
        <v>5</v>
      </c>
      <c r="AQ1002" s="45">
        <f>IF(AU1002="S",IF(Q1002="1. Aceitou o programa",R1002-B1002,0),0)</f>
        <v>67</v>
      </c>
      <c r="AR1002" s="45">
        <f>IF(AU1002="S",IF(AND(S1002&lt;&gt;"",R1002&lt;&gt;""),S1002-R1002,0),0)</f>
        <v>0</v>
      </c>
      <c r="AS1002" s="45">
        <f>IF(AU1002="S",IF(Q1002="1. Aceitou o programa",IF(OR(X1002="Não se Aplica",X1002=""),IF(OR(W1002="Não se Aplica",W1002=""),0,W1002-V1002),AVERAGE(X1002-W1002,W1002-V1002)),0),0)</f>
        <v>5.5</v>
      </c>
      <c r="AT1002" s="45">
        <f>IF(AU1002="S",IF(AND(Q1002="1. Aceitou o programa",AB1002="Realizada"),IFERROR(IF(AA1002="",0,AA1002-R1002),0),0),0)</f>
        <v>0</v>
      </c>
      <c r="AU1002" s="45" t="str">
        <f>_xlfn.XLOOKUP(U1002,'Lista Suspensa'!$AA$20:$AA$23,'Lista Suspensa'!$AB$20:$AB$23,"N/A")</f>
        <v>S</v>
      </c>
    </row>
    <row r="1003" spans="1:47" ht="12" customHeight="1" x14ac:dyDescent="0.3">
      <c r="A1003" s="87" t="s">
        <v>47</v>
      </c>
      <c r="B1003" s="88">
        <v>46104</v>
      </c>
      <c r="C1003" s="89" t="s">
        <v>48</v>
      </c>
      <c r="D1003" s="89" t="s">
        <v>49</v>
      </c>
      <c r="E1003" s="189">
        <v>92889013</v>
      </c>
      <c r="F1003" s="197" t="s">
        <v>2911</v>
      </c>
      <c r="G1003" s="90">
        <v>21769001549</v>
      </c>
      <c r="H1003" s="91">
        <v>22502</v>
      </c>
      <c r="I1003" s="89"/>
      <c r="J1003" s="89" t="s">
        <v>51</v>
      </c>
      <c r="K1003" s="89" t="s">
        <v>52</v>
      </c>
      <c r="L1003" s="89" t="s">
        <v>85</v>
      </c>
      <c r="M1003" s="89" t="s">
        <v>2912</v>
      </c>
      <c r="N1003" s="89" t="s">
        <v>449</v>
      </c>
      <c r="O1003" s="92" t="s">
        <v>2913</v>
      </c>
      <c r="P1003" s="93" t="s">
        <v>57</v>
      </c>
      <c r="Q1003" s="110" t="s">
        <v>58</v>
      </c>
      <c r="R1003" s="94">
        <v>46171</v>
      </c>
      <c r="S1003" s="95"/>
      <c r="T1003" s="95" t="s">
        <v>59</v>
      </c>
      <c r="U1003" s="95" t="s">
        <v>60</v>
      </c>
      <c r="V1003" s="91">
        <v>46156</v>
      </c>
      <c r="W1003" s="91">
        <v>46167</v>
      </c>
      <c r="X1003" s="91">
        <v>46168</v>
      </c>
      <c r="Y1003" s="96" t="s">
        <v>356</v>
      </c>
      <c r="Z1003" s="89" t="s">
        <v>62</v>
      </c>
      <c r="AA1003" s="95"/>
      <c r="AB1003" s="95" t="s">
        <v>2804</v>
      </c>
      <c r="AC1003" s="95" t="s">
        <v>2804</v>
      </c>
      <c r="AD1003" s="95" t="s">
        <v>2804</v>
      </c>
      <c r="AE1003" s="95" t="s">
        <v>2804</v>
      </c>
      <c r="AF1003" s="95" t="s">
        <v>2804</v>
      </c>
      <c r="AG1003" s="95" t="s">
        <v>2804</v>
      </c>
      <c r="AH1003" s="95" t="s">
        <v>2804</v>
      </c>
      <c r="AI1003" s="97"/>
      <c r="AJ1003" s="97" t="s">
        <v>65</v>
      </c>
      <c r="AK1003" s="97" t="s">
        <v>66</v>
      </c>
      <c r="AL1003" s="45" t="s">
        <v>67</v>
      </c>
      <c r="AM1003" s="160" t="str">
        <f>MONTH(B1003)&amp;"/"&amp;YEAR(B1003)</f>
        <v>3/2026</v>
      </c>
      <c r="AN1003" s="45">
        <f>WEEKNUM(B1003)-WEEKNUM(EOMONTH(B1003,-1)+1)+1</f>
        <v>4</v>
      </c>
      <c r="AO1003" s="45" t="str">
        <f>MONTH(R1003)&amp;"/"&amp;YEAR(R1003)</f>
        <v>5/2026</v>
      </c>
      <c r="AP1003" s="45">
        <f>WEEKNUM(R1003)-WEEKNUM(EOMONTH(R1003,-1)+1)+1</f>
        <v>5</v>
      </c>
      <c r="AQ1003" s="45">
        <f>IF(AU1003="S",IF(Q1003="1. Aceitou o programa",R1003-B1003,0),0)</f>
        <v>67</v>
      </c>
      <c r="AR1003" s="45">
        <f>IF(AU1003="S",IF(AND(S1003&lt;&gt;"",R1003&lt;&gt;""),S1003-R1003,0),0)</f>
        <v>0</v>
      </c>
      <c r="AS1003" s="45">
        <f>IF(AU1003="S",IF(Q1003="1. Aceitou o programa",IF(OR(X1003="Não se Aplica",X1003=""),IF(OR(W1003="Não se Aplica",W1003=""),0,W1003-V1003),AVERAGE(X1003-W1003,W1003-V1003)),0),0)</f>
        <v>6</v>
      </c>
      <c r="AT1003" s="45">
        <f>IF(AU1003="S",IF(AND(Q1003="1. Aceitou o programa",AB1003="Realizada"),IFERROR(IF(AA1003="",0,AA1003-R1003),0),0),0)</f>
        <v>0</v>
      </c>
      <c r="AU1003" s="45" t="str">
        <f>_xlfn.XLOOKUP(U1003,'Lista Suspensa'!$AA$20:$AA$23,'Lista Suspensa'!$AB$20:$AB$23,"N/A")</f>
        <v>S</v>
      </c>
    </row>
    <row r="1004" spans="1:47" ht="12" customHeight="1" x14ac:dyDescent="0.3">
      <c r="A1004" s="87" t="s">
        <v>47</v>
      </c>
      <c r="B1004" s="88">
        <v>46104</v>
      </c>
      <c r="C1004" s="89" t="s">
        <v>48</v>
      </c>
      <c r="D1004" s="89" t="s">
        <v>49</v>
      </c>
      <c r="E1004" s="189">
        <v>94542822</v>
      </c>
      <c r="F1004" s="197" t="s">
        <v>2914</v>
      </c>
      <c r="G1004" s="90">
        <v>10381681475</v>
      </c>
      <c r="H1004" s="91">
        <v>35276</v>
      </c>
      <c r="I1004" s="89"/>
      <c r="J1004" s="89" t="s">
        <v>84</v>
      </c>
      <c r="K1004" s="89" t="s">
        <v>76</v>
      </c>
      <c r="L1004" s="89" t="s">
        <v>95</v>
      </c>
      <c r="M1004" s="89" t="s">
        <v>438</v>
      </c>
      <c r="N1004" s="89" t="s">
        <v>176</v>
      </c>
      <c r="O1004" s="92" t="s">
        <v>2915</v>
      </c>
      <c r="P1004" s="93" t="s">
        <v>57</v>
      </c>
      <c r="Q1004" s="110" t="s">
        <v>58</v>
      </c>
      <c r="R1004" s="94">
        <v>46171</v>
      </c>
      <c r="S1004" s="95"/>
      <c r="T1004" s="95" t="s">
        <v>59</v>
      </c>
      <c r="U1004" s="95" t="s">
        <v>60</v>
      </c>
      <c r="V1004" s="91">
        <v>46156</v>
      </c>
      <c r="W1004" s="91">
        <v>46160</v>
      </c>
      <c r="X1004" s="91">
        <v>46167</v>
      </c>
      <c r="Y1004" s="96" t="s">
        <v>81</v>
      </c>
      <c r="Z1004" s="89" t="s">
        <v>62</v>
      </c>
      <c r="AA1004" s="95"/>
      <c r="AB1004" s="95" t="s">
        <v>2804</v>
      </c>
      <c r="AC1004" s="95" t="s">
        <v>2804</v>
      </c>
      <c r="AD1004" s="95" t="s">
        <v>2804</v>
      </c>
      <c r="AE1004" s="95" t="s">
        <v>2804</v>
      </c>
      <c r="AF1004" s="95" t="s">
        <v>2804</v>
      </c>
      <c r="AG1004" s="95" t="s">
        <v>2804</v>
      </c>
      <c r="AH1004" s="95" t="s">
        <v>2804</v>
      </c>
      <c r="AI1004" s="97"/>
      <c r="AJ1004" s="97" t="s">
        <v>65</v>
      </c>
      <c r="AK1004" s="97" t="s">
        <v>66</v>
      </c>
      <c r="AL1004" s="45" t="s">
        <v>67</v>
      </c>
      <c r="AM1004" s="160" t="str">
        <f>MONTH(B1004)&amp;"/"&amp;YEAR(B1004)</f>
        <v>3/2026</v>
      </c>
      <c r="AN1004" s="45">
        <f>WEEKNUM(B1004)-WEEKNUM(EOMONTH(B1004,-1)+1)+1</f>
        <v>4</v>
      </c>
      <c r="AO1004" s="45" t="str">
        <f>MONTH(R1004)&amp;"/"&amp;YEAR(R1004)</f>
        <v>5/2026</v>
      </c>
      <c r="AP1004" s="45">
        <f>WEEKNUM(R1004)-WEEKNUM(EOMONTH(R1004,-1)+1)+1</f>
        <v>5</v>
      </c>
      <c r="AQ1004" s="45">
        <f>IF(AU1004="S",IF(Q1004="1. Aceitou o programa",R1004-B1004,0),0)</f>
        <v>67</v>
      </c>
      <c r="AR1004" s="45">
        <f>IF(AU1004="S",IF(AND(S1004&lt;&gt;"",R1004&lt;&gt;""),S1004-R1004,0),0)</f>
        <v>0</v>
      </c>
      <c r="AS1004" s="45">
        <f>IF(AU1004="S",IF(Q1004="1. Aceitou o programa",IF(OR(X1004="Não se Aplica",X1004=""),IF(OR(W1004="Não se Aplica",W1004=""),0,W1004-V1004),AVERAGE(X1004-W1004,W1004-V1004)),0),0)</f>
        <v>5.5</v>
      </c>
      <c r="AT1004" s="45">
        <f>IF(AU1004="S",IF(AND(Q1004="1. Aceitou o programa",AB1004="Realizada"),IFERROR(IF(AA1004="",0,AA1004-R1004),0),0),0)</f>
        <v>0</v>
      </c>
      <c r="AU1004" s="45" t="str">
        <f>_xlfn.XLOOKUP(U1004,'Lista Suspensa'!$AA$20:$AA$23,'Lista Suspensa'!$AB$20:$AB$23,"N/A")</f>
        <v>S</v>
      </c>
    </row>
    <row r="1005" spans="1:47" ht="12" customHeight="1" x14ac:dyDescent="0.3">
      <c r="A1005" s="87" t="s">
        <v>47</v>
      </c>
      <c r="B1005" s="88">
        <v>46104</v>
      </c>
      <c r="C1005" s="89" t="s">
        <v>48</v>
      </c>
      <c r="D1005" s="89" t="s">
        <v>49</v>
      </c>
      <c r="E1005" s="189">
        <v>93653070</v>
      </c>
      <c r="F1005" s="197" t="s">
        <v>2916</v>
      </c>
      <c r="G1005" s="90">
        <v>45471422899</v>
      </c>
      <c r="H1005" s="91">
        <v>38515</v>
      </c>
      <c r="I1005" s="89"/>
      <c r="J1005" s="89" t="s">
        <v>51</v>
      </c>
      <c r="K1005" s="89" t="s">
        <v>52</v>
      </c>
      <c r="L1005" s="89" t="s">
        <v>2917</v>
      </c>
      <c r="M1005" s="89" t="s">
        <v>2918</v>
      </c>
      <c r="N1005" s="89" t="s">
        <v>150</v>
      </c>
      <c r="O1005" s="92" t="s">
        <v>2919</v>
      </c>
      <c r="P1005" s="93" t="s">
        <v>57</v>
      </c>
      <c r="Q1005" s="110" t="s">
        <v>58</v>
      </c>
      <c r="R1005" s="94">
        <v>46171</v>
      </c>
      <c r="S1005" s="95"/>
      <c r="T1005" s="95" t="s">
        <v>59</v>
      </c>
      <c r="U1005" s="95" t="s">
        <v>60</v>
      </c>
      <c r="V1005" s="91">
        <v>46156</v>
      </c>
      <c r="W1005" s="91">
        <v>46160</v>
      </c>
      <c r="X1005" s="91">
        <v>46167</v>
      </c>
      <c r="Y1005" s="96" t="s">
        <v>2797</v>
      </c>
      <c r="Z1005" s="89" t="s">
        <v>62</v>
      </c>
      <c r="AA1005" s="95"/>
      <c r="AB1005" s="95" t="s">
        <v>2804</v>
      </c>
      <c r="AC1005" s="95" t="s">
        <v>2804</v>
      </c>
      <c r="AD1005" s="95" t="s">
        <v>2804</v>
      </c>
      <c r="AE1005" s="95" t="s">
        <v>2804</v>
      </c>
      <c r="AF1005" s="95" t="s">
        <v>2804</v>
      </c>
      <c r="AG1005" s="95" t="s">
        <v>2804</v>
      </c>
      <c r="AH1005" s="95" t="s">
        <v>2804</v>
      </c>
      <c r="AI1005" s="97"/>
      <c r="AJ1005" s="97" t="s">
        <v>65</v>
      </c>
      <c r="AK1005" s="97" t="s">
        <v>66</v>
      </c>
      <c r="AL1005" s="45" t="s">
        <v>67</v>
      </c>
      <c r="AM1005" s="160" t="str">
        <f>MONTH(B1005)&amp;"/"&amp;YEAR(B1005)</f>
        <v>3/2026</v>
      </c>
      <c r="AN1005" s="45">
        <f>WEEKNUM(B1005)-WEEKNUM(EOMONTH(B1005,-1)+1)+1</f>
        <v>4</v>
      </c>
      <c r="AO1005" s="45" t="str">
        <f>MONTH(R1005)&amp;"/"&amp;YEAR(R1005)</f>
        <v>5/2026</v>
      </c>
      <c r="AP1005" s="45">
        <f>WEEKNUM(R1005)-WEEKNUM(EOMONTH(R1005,-1)+1)+1</f>
        <v>5</v>
      </c>
      <c r="AQ1005" s="45">
        <f>IF(AU1005="S",IF(Q1005="1. Aceitou o programa",R1005-B1005,0),0)</f>
        <v>67</v>
      </c>
      <c r="AR1005" s="45">
        <f>IF(AU1005="S",IF(AND(S1005&lt;&gt;"",R1005&lt;&gt;""),S1005-R1005,0),0)</f>
        <v>0</v>
      </c>
      <c r="AS1005" s="45">
        <f>IF(AU1005="S",IF(Q1005="1. Aceitou o programa",IF(OR(X1005="Não se Aplica",X1005=""),IF(OR(W1005="Não se Aplica",W1005=""),0,W1005-V1005),AVERAGE(X1005-W1005,W1005-V1005)),0),0)</f>
        <v>5.5</v>
      </c>
      <c r="AT1005" s="45">
        <f>IF(AU1005="S",IF(AND(Q1005="1. Aceitou o programa",AB1005="Realizada"),IFERROR(IF(AA1005="",0,AA1005-R1005),0),0),0)</f>
        <v>0</v>
      </c>
      <c r="AU1005" s="45" t="str">
        <f>_xlfn.XLOOKUP(U1005,'Lista Suspensa'!$AA$20:$AA$23,'Lista Suspensa'!$AB$20:$AB$23,"N/A")</f>
        <v>S</v>
      </c>
    </row>
    <row r="1006" spans="1:47" ht="12" customHeight="1" x14ac:dyDescent="0.3">
      <c r="A1006" s="87" t="s">
        <v>47</v>
      </c>
      <c r="B1006" s="88">
        <v>46104</v>
      </c>
      <c r="C1006" s="89" t="s">
        <v>48</v>
      </c>
      <c r="D1006" s="89" t="s">
        <v>49</v>
      </c>
      <c r="E1006" s="189">
        <v>93820146</v>
      </c>
      <c r="F1006" s="197" t="s">
        <v>2920</v>
      </c>
      <c r="G1006" s="90">
        <v>26787111886</v>
      </c>
      <c r="H1006" s="91">
        <v>29134</v>
      </c>
      <c r="I1006" s="89"/>
      <c r="J1006" s="89" t="s">
        <v>51</v>
      </c>
      <c r="K1006" s="89" t="s">
        <v>52</v>
      </c>
      <c r="L1006" s="89" t="s">
        <v>85</v>
      </c>
      <c r="M1006" s="89" t="s">
        <v>2921</v>
      </c>
      <c r="N1006" s="89" t="s">
        <v>137</v>
      </c>
      <c r="O1006" s="92" t="s">
        <v>2922</v>
      </c>
      <c r="P1006" s="93" t="s">
        <v>57</v>
      </c>
      <c r="Q1006" s="110" t="s">
        <v>58</v>
      </c>
      <c r="R1006" s="94">
        <v>46171</v>
      </c>
      <c r="S1006" s="95"/>
      <c r="T1006" s="95" t="s">
        <v>59</v>
      </c>
      <c r="U1006" s="95" t="s">
        <v>60</v>
      </c>
      <c r="V1006" s="91">
        <v>46156</v>
      </c>
      <c r="W1006" s="91">
        <v>46167</v>
      </c>
      <c r="X1006" s="91">
        <v>46168</v>
      </c>
      <c r="Y1006" s="96" t="s">
        <v>356</v>
      </c>
      <c r="Z1006" s="89" t="s">
        <v>62</v>
      </c>
      <c r="AA1006" s="95"/>
      <c r="AB1006" s="95" t="s">
        <v>2804</v>
      </c>
      <c r="AC1006" s="95" t="s">
        <v>2804</v>
      </c>
      <c r="AD1006" s="95" t="s">
        <v>2804</v>
      </c>
      <c r="AE1006" s="95" t="s">
        <v>2804</v>
      </c>
      <c r="AF1006" s="95" t="s">
        <v>2804</v>
      </c>
      <c r="AG1006" s="95" t="s">
        <v>2804</v>
      </c>
      <c r="AH1006" s="95" t="s">
        <v>2804</v>
      </c>
      <c r="AI1006" s="97"/>
      <c r="AJ1006" s="97" t="s">
        <v>65</v>
      </c>
      <c r="AK1006" s="97" t="s">
        <v>66</v>
      </c>
      <c r="AL1006" s="45" t="s">
        <v>67</v>
      </c>
      <c r="AM1006" s="160" t="str">
        <f>MONTH(B1006)&amp;"/"&amp;YEAR(B1006)</f>
        <v>3/2026</v>
      </c>
      <c r="AN1006" s="45">
        <f>WEEKNUM(B1006)-WEEKNUM(EOMONTH(B1006,-1)+1)+1</f>
        <v>4</v>
      </c>
      <c r="AO1006" s="45" t="str">
        <f>MONTH(R1006)&amp;"/"&amp;YEAR(R1006)</f>
        <v>5/2026</v>
      </c>
      <c r="AP1006" s="45">
        <f>WEEKNUM(R1006)-WEEKNUM(EOMONTH(R1006,-1)+1)+1</f>
        <v>5</v>
      </c>
      <c r="AQ1006" s="45">
        <f>IF(AU1006="S",IF(Q1006="1. Aceitou o programa",R1006-B1006,0),0)</f>
        <v>67</v>
      </c>
      <c r="AR1006" s="45">
        <f>IF(AU1006="S",IF(AND(S1006&lt;&gt;"",R1006&lt;&gt;""),S1006-R1006,0),0)</f>
        <v>0</v>
      </c>
      <c r="AS1006" s="45">
        <f>IF(AU1006="S",IF(Q1006="1. Aceitou o programa",IF(OR(X1006="Não se Aplica",X1006=""),IF(OR(W1006="Não se Aplica",W1006=""),0,W1006-V1006),AVERAGE(X1006-W1006,W1006-V1006)),0),0)</f>
        <v>6</v>
      </c>
      <c r="AT1006" s="45">
        <f>IF(AU1006="S",IF(AND(Q1006="1. Aceitou o programa",AB1006="Realizada"),IFERROR(IF(AA1006="",0,AA1006-R1006),0),0),0)</f>
        <v>0</v>
      </c>
      <c r="AU1006" s="45" t="str">
        <f>_xlfn.XLOOKUP(U1006,'Lista Suspensa'!$AA$20:$AA$23,'Lista Suspensa'!$AB$20:$AB$23,"N/A")</f>
        <v>S</v>
      </c>
    </row>
    <row r="1007" spans="1:47" ht="12" customHeight="1" x14ac:dyDescent="0.3">
      <c r="A1007" s="87" t="s">
        <v>47</v>
      </c>
      <c r="B1007" s="88">
        <v>46104</v>
      </c>
      <c r="C1007" s="89" t="s">
        <v>48</v>
      </c>
      <c r="D1007" s="89" t="s">
        <v>49</v>
      </c>
      <c r="E1007" s="189">
        <v>93805262</v>
      </c>
      <c r="F1007" s="197" t="s">
        <v>2923</v>
      </c>
      <c r="G1007" s="90">
        <v>22375563859</v>
      </c>
      <c r="H1007" s="91">
        <v>30407</v>
      </c>
      <c r="I1007" s="89"/>
      <c r="J1007" s="89" t="s">
        <v>51</v>
      </c>
      <c r="K1007" s="89" t="s">
        <v>52</v>
      </c>
      <c r="L1007" s="89" t="s">
        <v>2924</v>
      </c>
      <c r="M1007" s="89" t="s">
        <v>2925</v>
      </c>
      <c r="N1007" s="89" t="s">
        <v>137</v>
      </c>
      <c r="O1007" s="92" t="s">
        <v>2926</v>
      </c>
      <c r="P1007" s="93" t="s">
        <v>57</v>
      </c>
      <c r="Q1007" s="110" t="s">
        <v>58</v>
      </c>
      <c r="R1007" s="94">
        <v>46171</v>
      </c>
      <c r="S1007" s="95"/>
      <c r="T1007" s="95" t="s">
        <v>59</v>
      </c>
      <c r="U1007" s="95" t="s">
        <v>60</v>
      </c>
      <c r="V1007" s="91">
        <v>46156</v>
      </c>
      <c r="W1007" s="91">
        <v>46160</v>
      </c>
      <c r="X1007" s="91">
        <v>46167</v>
      </c>
      <c r="Y1007" s="96" t="s">
        <v>61</v>
      </c>
      <c r="Z1007" s="89" t="s">
        <v>62</v>
      </c>
      <c r="AA1007" s="95"/>
      <c r="AB1007" s="95" t="s">
        <v>2804</v>
      </c>
      <c r="AC1007" s="95" t="s">
        <v>2804</v>
      </c>
      <c r="AD1007" s="95" t="s">
        <v>2804</v>
      </c>
      <c r="AE1007" s="95" t="s">
        <v>2804</v>
      </c>
      <c r="AF1007" s="95" t="s">
        <v>2804</v>
      </c>
      <c r="AG1007" s="95" t="s">
        <v>2804</v>
      </c>
      <c r="AH1007" s="95" t="s">
        <v>2804</v>
      </c>
      <c r="AI1007" s="97"/>
      <c r="AJ1007" s="97" t="s">
        <v>65</v>
      </c>
      <c r="AK1007" s="97" t="s">
        <v>66</v>
      </c>
      <c r="AL1007" s="45" t="s">
        <v>67</v>
      </c>
      <c r="AM1007" s="160" t="str">
        <f>MONTH(B1007)&amp;"/"&amp;YEAR(B1007)</f>
        <v>3/2026</v>
      </c>
      <c r="AN1007" s="45">
        <f>WEEKNUM(B1007)-WEEKNUM(EOMONTH(B1007,-1)+1)+1</f>
        <v>4</v>
      </c>
      <c r="AO1007" s="45" t="str">
        <f>MONTH(R1007)&amp;"/"&amp;YEAR(R1007)</f>
        <v>5/2026</v>
      </c>
      <c r="AP1007" s="45">
        <f>WEEKNUM(R1007)-WEEKNUM(EOMONTH(R1007,-1)+1)+1</f>
        <v>5</v>
      </c>
      <c r="AQ1007" s="45">
        <f>IF(AU1007="S",IF(Q1007="1. Aceitou o programa",R1007-B1007,0),0)</f>
        <v>67</v>
      </c>
      <c r="AR1007" s="45">
        <f>IF(AU1007="S",IF(AND(S1007&lt;&gt;"",R1007&lt;&gt;""),S1007-R1007,0),0)</f>
        <v>0</v>
      </c>
      <c r="AS1007" s="45">
        <f>IF(AU1007="S",IF(Q1007="1. Aceitou o programa",IF(OR(X1007="Não se Aplica",X1007=""),IF(OR(W1007="Não se Aplica",W1007=""),0,W1007-V1007),AVERAGE(X1007-W1007,W1007-V1007)),0),0)</f>
        <v>5.5</v>
      </c>
      <c r="AT1007" s="45">
        <f>IF(AU1007="S",IF(AND(Q1007="1. Aceitou o programa",AB1007="Realizada"),IFERROR(IF(AA1007="",0,AA1007-R1007),0),0),0)</f>
        <v>0</v>
      </c>
      <c r="AU1007" s="45" t="str">
        <f>_xlfn.XLOOKUP(U1007,'Lista Suspensa'!$AA$20:$AA$23,'Lista Suspensa'!$AB$20:$AB$23,"N/A")</f>
        <v>S</v>
      </c>
    </row>
    <row r="1008" spans="1:47" ht="12" customHeight="1" x14ac:dyDescent="0.3">
      <c r="A1008" s="87" t="s">
        <v>47</v>
      </c>
      <c r="B1008" s="88">
        <v>46104</v>
      </c>
      <c r="C1008" s="89" t="s">
        <v>48</v>
      </c>
      <c r="D1008" s="89" t="s">
        <v>49</v>
      </c>
      <c r="E1008" s="189">
        <v>94215552</v>
      </c>
      <c r="F1008" s="197" t="s">
        <v>2927</v>
      </c>
      <c r="G1008" s="90">
        <v>7828282729</v>
      </c>
      <c r="H1008" s="91">
        <v>29191</v>
      </c>
      <c r="I1008" s="89"/>
      <c r="J1008" s="89" t="s">
        <v>84</v>
      </c>
      <c r="K1008" s="89" t="s">
        <v>76</v>
      </c>
      <c r="L1008" s="89" t="s">
        <v>95</v>
      </c>
      <c r="M1008" s="89" t="s">
        <v>2928</v>
      </c>
      <c r="N1008" s="89" t="s">
        <v>291</v>
      </c>
      <c r="O1008" s="92" t="s">
        <v>2929</v>
      </c>
      <c r="P1008" s="93" t="s">
        <v>57</v>
      </c>
      <c r="Q1008" s="110" t="s">
        <v>58</v>
      </c>
      <c r="R1008" s="94">
        <v>46171</v>
      </c>
      <c r="S1008" s="95"/>
      <c r="T1008" s="95" t="s">
        <v>59</v>
      </c>
      <c r="U1008" s="95" t="s">
        <v>60</v>
      </c>
      <c r="V1008" s="91">
        <v>46156</v>
      </c>
      <c r="W1008" s="91">
        <v>46160</v>
      </c>
      <c r="X1008" s="91">
        <v>46167</v>
      </c>
      <c r="Y1008" s="96" t="s">
        <v>81</v>
      </c>
      <c r="Z1008" s="89" t="s">
        <v>62</v>
      </c>
      <c r="AA1008" s="95"/>
      <c r="AB1008" s="95" t="s">
        <v>2804</v>
      </c>
      <c r="AC1008" s="95" t="s">
        <v>2804</v>
      </c>
      <c r="AD1008" s="95" t="s">
        <v>2804</v>
      </c>
      <c r="AE1008" s="95" t="s">
        <v>2804</v>
      </c>
      <c r="AF1008" s="95" t="s">
        <v>2804</v>
      </c>
      <c r="AG1008" s="95" t="s">
        <v>2804</v>
      </c>
      <c r="AH1008" s="95" t="s">
        <v>2804</v>
      </c>
      <c r="AI1008" s="97"/>
      <c r="AJ1008" s="97" t="s">
        <v>65</v>
      </c>
      <c r="AK1008" s="97" t="s">
        <v>66</v>
      </c>
      <c r="AL1008" s="45" t="s">
        <v>67</v>
      </c>
      <c r="AM1008" s="160" t="str">
        <f>MONTH(B1008)&amp;"/"&amp;YEAR(B1008)</f>
        <v>3/2026</v>
      </c>
      <c r="AN1008" s="45">
        <f>WEEKNUM(B1008)-WEEKNUM(EOMONTH(B1008,-1)+1)+1</f>
        <v>4</v>
      </c>
      <c r="AO1008" s="45" t="str">
        <f>MONTH(R1008)&amp;"/"&amp;YEAR(R1008)</f>
        <v>5/2026</v>
      </c>
      <c r="AP1008" s="45">
        <f>WEEKNUM(R1008)-WEEKNUM(EOMONTH(R1008,-1)+1)+1</f>
        <v>5</v>
      </c>
      <c r="AQ1008" s="45">
        <f>IF(AU1008="S",IF(Q1008="1. Aceitou o programa",R1008-B1008,0),0)</f>
        <v>67</v>
      </c>
      <c r="AR1008" s="45">
        <f>IF(AU1008="S",IF(AND(S1008&lt;&gt;"",R1008&lt;&gt;""),S1008-R1008,0),0)</f>
        <v>0</v>
      </c>
      <c r="AS1008" s="45">
        <f>IF(AU1008="S",IF(Q1008="1. Aceitou o programa",IF(OR(X1008="Não se Aplica",X1008=""),IF(OR(W1008="Não se Aplica",W1008=""),0,W1008-V1008),AVERAGE(X1008-W1008,W1008-V1008)),0),0)</f>
        <v>5.5</v>
      </c>
      <c r="AT1008" s="45">
        <f>IF(AU1008="S",IF(AND(Q1008="1. Aceitou o programa",AB1008="Realizada"),IFERROR(IF(AA1008="",0,AA1008-R1008),0),0),0)</f>
        <v>0</v>
      </c>
      <c r="AU1008" s="45" t="str">
        <f>_xlfn.XLOOKUP(U1008,'Lista Suspensa'!$AA$20:$AA$23,'Lista Suspensa'!$AB$20:$AB$23,"N/A")</f>
        <v>S</v>
      </c>
    </row>
    <row r="1009" spans="1:47" ht="12" customHeight="1" x14ac:dyDescent="0.3">
      <c r="A1009" s="87" t="s">
        <v>47</v>
      </c>
      <c r="B1009" s="88">
        <v>46104</v>
      </c>
      <c r="C1009" s="89" t="s">
        <v>48</v>
      </c>
      <c r="D1009" s="89" t="s">
        <v>49</v>
      </c>
      <c r="E1009" s="189">
        <v>94247686</v>
      </c>
      <c r="F1009" s="197" t="s">
        <v>2930</v>
      </c>
      <c r="G1009" s="90">
        <v>6924928790</v>
      </c>
      <c r="H1009" s="91">
        <v>27652</v>
      </c>
      <c r="I1009" s="89"/>
      <c r="J1009" s="89" t="s">
        <v>51</v>
      </c>
      <c r="K1009" s="89" t="s">
        <v>76</v>
      </c>
      <c r="L1009" s="89" t="s">
        <v>95</v>
      </c>
      <c r="M1009" s="89" t="s">
        <v>836</v>
      </c>
      <c r="N1009" s="89" t="s">
        <v>291</v>
      </c>
      <c r="O1009" s="92" t="s">
        <v>2931</v>
      </c>
      <c r="P1009" s="93" t="s">
        <v>57</v>
      </c>
      <c r="Q1009" s="110" t="s">
        <v>58</v>
      </c>
      <c r="R1009" s="94">
        <v>46171</v>
      </c>
      <c r="S1009" s="95"/>
      <c r="T1009" s="95" t="s">
        <v>59</v>
      </c>
      <c r="U1009" s="95" t="s">
        <v>60</v>
      </c>
      <c r="V1009" s="91">
        <v>46156</v>
      </c>
      <c r="W1009" s="91">
        <v>46167</v>
      </c>
      <c r="X1009" s="91">
        <v>46168</v>
      </c>
      <c r="Y1009" s="96" t="s">
        <v>356</v>
      </c>
      <c r="Z1009" s="89" t="s">
        <v>62</v>
      </c>
      <c r="AA1009" s="95"/>
      <c r="AB1009" s="95" t="s">
        <v>2804</v>
      </c>
      <c r="AC1009" s="95" t="s">
        <v>2804</v>
      </c>
      <c r="AD1009" s="95" t="s">
        <v>2804</v>
      </c>
      <c r="AE1009" s="95" t="s">
        <v>2804</v>
      </c>
      <c r="AF1009" s="95" t="s">
        <v>2804</v>
      </c>
      <c r="AG1009" s="95" t="s">
        <v>2804</v>
      </c>
      <c r="AH1009" s="95" t="s">
        <v>2804</v>
      </c>
      <c r="AI1009" s="97"/>
      <c r="AJ1009" s="97" t="s">
        <v>65</v>
      </c>
      <c r="AK1009" s="97" t="s">
        <v>66</v>
      </c>
      <c r="AL1009" s="45" t="s">
        <v>67</v>
      </c>
      <c r="AM1009" s="160" t="str">
        <f>MONTH(B1009)&amp;"/"&amp;YEAR(B1009)</f>
        <v>3/2026</v>
      </c>
      <c r="AN1009" s="45">
        <f>WEEKNUM(B1009)-WEEKNUM(EOMONTH(B1009,-1)+1)+1</f>
        <v>4</v>
      </c>
      <c r="AO1009" s="45" t="str">
        <f>MONTH(R1009)&amp;"/"&amp;YEAR(R1009)</f>
        <v>5/2026</v>
      </c>
      <c r="AP1009" s="45">
        <f>WEEKNUM(R1009)-WEEKNUM(EOMONTH(R1009,-1)+1)+1</f>
        <v>5</v>
      </c>
      <c r="AQ1009" s="45">
        <f>IF(AU1009="S",IF(Q1009="1. Aceitou o programa",R1009-B1009,0),0)</f>
        <v>67</v>
      </c>
      <c r="AR1009" s="45">
        <f>IF(AU1009="S",IF(AND(S1009&lt;&gt;"",R1009&lt;&gt;""),S1009-R1009,0),0)</f>
        <v>0</v>
      </c>
      <c r="AS1009" s="45">
        <f>IF(AU1009="S",IF(Q1009="1. Aceitou o programa",IF(OR(X1009="Não se Aplica",X1009=""),IF(OR(W1009="Não se Aplica",W1009=""),0,W1009-V1009),AVERAGE(X1009-W1009,W1009-V1009)),0),0)</f>
        <v>6</v>
      </c>
      <c r="AT1009" s="45">
        <f>IF(AU1009="S",IF(AND(Q1009="1. Aceitou o programa",AB1009="Realizada"),IFERROR(IF(AA1009="",0,AA1009-R1009),0),0),0)</f>
        <v>0</v>
      </c>
      <c r="AU1009" s="45" t="str">
        <f>_xlfn.XLOOKUP(U1009,'Lista Suspensa'!$AA$20:$AA$23,'Lista Suspensa'!$AB$20:$AB$23,"N/A")</f>
        <v>S</v>
      </c>
    </row>
    <row r="1010" spans="1:47" ht="12" customHeight="1" x14ac:dyDescent="0.3">
      <c r="A1010" s="87" t="s">
        <v>47</v>
      </c>
      <c r="B1010" s="88">
        <v>46104</v>
      </c>
      <c r="C1010" s="89" t="s">
        <v>48</v>
      </c>
      <c r="D1010" s="89" t="s">
        <v>49</v>
      </c>
      <c r="E1010" s="189">
        <v>94358278</v>
      </c>
      <c r="F1010" s="197" t="s">
        <v>2932</v>
      </c>
      <c r="G1010" s="90">
        <v>34172877826</v>
      </c>
      <c r="H1010" s="91">
        <v>31854</v>
      </c>
      <c r="I1010" s="89"/>
      <c r="J1010" s="89" t="s">
        <v>51</v>
      </c>
      <c r="K1010" s="89" t="s">
        <v>52</v>
      </c>
      <c r="L1010" s="89" t="s">
        <v>85</v>
      </c>
      <c r="M1010" s="89" t="s">
        <v>141</v>
      </c>
      <c r="N1010" s="89" t="s">
        <v>197</v>
      </c>
      <c r="O1010" s="92" t="s">
        <v>2933</v>
      </c>
      <c r="P1010" s="93" t="s">
        <v>57</v>
      </c>
      <c r="Q1010" s="110" t="s">
        <v>58</v>
      </c>
      <c r="R1010" s="94">
        <v>46171</v>
      </c>
      <c r="S1010" s="95"/>
      <c r="T1010" s="95" t="s">
        <v>59</v>
      </c>
      <c r="U1010" s="95" t="s">
        <v>60</v>
      </c>
      <c r="V1010" s="91">
        <v>46156</v>
      </c>
      <c r="W1010" s="91">
        <v>46160</v>
      </c>
      <c r="X1010" s="91">
        <v>46167</v>
      </c>
      <c r="Y1010" s="96" t="s">
        <v>61</v>
      </c>
      <c r="Z1010" s="89" t="s">
        <v>62</v>
      </c>
      <c r="AA1010" s="95"/>
      <c r="AB1010" s="95" t="s">
        <v>2804</v>
      </c>
      <c r="AC1010" s="95" t="s">
        <v>2804</v>
      </c>
      <c r="AD1010" s="95" t="s">
        <v>2804</v>
      </c>
      <c r="AE1010" s="95" t="s">
        <v>2804</v>
      </c>
      <c r="AF1010" s="95" t="s">
        <v>2804</v>
      </c>
      <c r="AG1010" s="95" t="s">
        <v>2804</v>
      </c>
      <c r="AH1010" s="95" t="s">
        <v>2804</v>
      </c>
      <c r="AI1010" s="97"/>
      <c r="AJ1010" s="97" t="s">
        <v>65</v>
      </c>
      <c r="AK1010" s="97" t="s">
        <v>66</v>
      </c>
      <c r="AL1010" s="45" t="s">
        <v>67</v>
      </c>
      <c r="AM1010" s="160" t="str">
        <f>MONTH(B1010)&amp;"/"&amp;YEAR(B1010)</f>
        <v>3/2026</v>
      </c>
      <c r="AN1010" s="45">
        <f>WEEKNUM(B1010)-WEEKNUM(EOMONTH(B1010,-1)+1)+1</f>
        <v>4</v>
      </c>
      <c r="AO1010" s="45" t="str">
        <f>MONTH(R1010)&amp;"/"&amp;YEAR(R1010)</f>
        <v>5/2026</v>
      </c>
      <c r="AP1010" s="45">
        <f>WEEKNUM(R1010)-WEEKNUM(EOMONTH(R1010,-1)+1)+1</f>
        <v>5</v>
      </c>
      <c r="AQ1010" s="45">
        <f>IF(AU1010="S",IF(Q1010="1. Aceitou o programa",R1010-B1010,0),0)</f>
        <v>67</v>
      </c>
      <c r="AR1010" s="45">
        <f>IF(AU1010="S",IF(AND(S1010&lt;&gt;"",R1010&lt;&gt;""),S1010-R1010,0),0)</f>
        <v>0</v>
      </c>
      <c r="AS1010" s="45">
        <f>IF(AU1010="S",IF(Q1010="1. Aceitou o programa",IF(OR(X1010="Não se Aplica",X1010=""),IF(OR(W1010="Não se Aplica",W1010=""),0,W1010-V1010),AVERAGE(X1010-W1010,W1010-V1010)),0),0)</f>
        <v>5.5</v>
      </c>
      <c r="AT1010" s="45">
        <f>IF(AU1010="S",IF(AND(Q1010="1. Aceitou o programa",AB1010="Realizada"),IFERROR(IF(AA1010="",0,AA1010-R1010),0),0),0)</f>
        <v>0</v>
      </c>
      <c r="AU1010" s="45" t="str">
        <f>_xlfn.XLOOKUP(U1010,'Lista Suspensa'!$AA$20:$AA$23,'Lista Suspensa'!$AB$20:$AB$23,"N/A")</f>
        <v>S</v>
      </c>
    </row>
    <row r="1011" spans="1:47" ht="12" customHeight="1" x14ac:dyDescent="0.3">
      <c r="A1011" s="87" t="s">
        <v>47</v>
      </c>
      <c r="B1011" s="88">
        <v>46104</v>
      </c>
      <c r="C1011" s="89" t="s">
        <v>48</v>
      </c>
      <c r="D1011" s="89" t="s">
        <v>49</v>
      </c>
      <c r="E1011" s="189">
        <v>95292498</v>
      </c>
      <c r="F1011" s="197" t="s">
        <v>2934</v>
      </c>
      <c r="G1011" s="90">
        <v>19341057833</v>
      </c>
      <c r="H1011" s="91">
        <v>27448</v>
      </c>
      <c r="I1011" s="89"/>
      <c r="J1011" s="89" t="s">
        <v>84</v>
      </c>
      <c r="K1011" s="89" t="s">
        <v>52</v>
      </c>
      <c r="L1011" s="89" t="s">
        <v>85</v>
      </c>
      <c r="M1011" s="89" t="s">
        <v>2935</v>
      </c>
      <c r="N1011" s="89" t="s">
        <v>150</v>
      </c>
      <c r="O1011" s="92" t="s">
        <v>2936</v>
      </c>
      <c r="P1011" s="93" t="s">
        <v>57</v>
      </c>
      <c r="Q1011" s="110" t="s">
        <v>58</v>
      </c>
      <c r="R1011" s="94">
        <v>46171</v>
      </c>
      <c r="S1011" s="95"/>
      <c r="T1011" s="95" t="s">
        <v>59</v>
      </c>
      <c r="U1011" s="95" t="s">
        <v>60</v>
      </c>
      <c r="V1011" s="91">
        <v>46156</v>
      </c>
      <c r="W1011" s="91">
        <v>46160</v>
      </c>
      <c r="X1011" s="91">
        <v>46167</v>
      </c>
      <c r="Y1011" s="96" t="s">
        <v>81</v>
      </c>
      <c r="Z1011" s="89" t="s">
        <v>62</v>
      </c>
      <c r="AA1011" s="95"/>
      <c r="AB1011" s="95" t="s">
        <v>2804</v>
      </c>
      <c r="AC1011" s="95" t="s">
        <v>2804</v>
      </c>
      <c r="AD1011" s="95" t="s">
        <v>2804</v>
      </c>
      <c r="AE1011" s="95" t="s">
        <v>2804</v>
      </c>
      <c r="AF1011" s="95" t="s">
        <v>2804</v>
      </c>
      <c r="AG1011" s="95" t="s">
        <v>2804</v>
      </c>
      <c r="AH1011" s="95" t="s">
        <v>2804</v>
      </c>
      <c r="AI1011" s="97"/>
      <c r="AJ1011" s="97" t="s">
        <v>65</v>
      </c>
      <c r="AK1011" s="97" t="s">
        <v>66</v>
      </c>
      <c r="AL1011" s="45" t="s">
        <v>67</v>
      </c>
      <c r="AM1011" s="160" t="str">
        <f>MONTH(B1011)&amp;"/"&amp;YEAR(B1011)</f>
        <v>3/2026</v>
      </c>
      <c r="AN1011" s="45">
        <f>WEEKNUM(B1011)-WEEKNUM(EOMONTH(B1011,-1)+1)+1</f>
        <v>4</v>
      </c>
      <c r="AO1011" s="45" t="str">
        <f>MONTH(R1011)&amp;"/"&amp;YEAR(R1011)</f>
        <v>5/2026</v>
      </c>
      <c r="AP1011" s="45">
        <f>WEEKNUM(R1011)-WEEKNUM(EOMONTH(R1011,-1)+1)+1</f>
        <v>5</v>
      </c>
      <c r="AQ1011" s="45">
        <f>IF(AU1011="S",IF(Q1011="1. Aceitou o programa",R1011-B1011,0),0)</f>
        <v>67</v>
      </c>
      <c r="AR1011" s="45">
        <f>IF(AU1011="S",IF(AND(S1011&lt;&gt;"",R1011&lt;&gt;""),S1011-R1011,0),0)</f>
        <v>0</v>
      </c>
      <c r="AS1011" s="45">
        <f>IF(AU1011="S",IF(Q1011="1. Aceitou o programa",IF(OR(X1011="Não se Aplica",X1011=""),IF(OR(W1011="Não se Aplica",W1011=""),0,W1011-V1011),AVERAGE(X1011-W1011,W1011-V1011)),0),0)</f>
        <v>5.5</v>
      </c>
      <c r="AT1011" s="45">
        <f>IF(AU1011="S",IF(AND(Q1011="1. Aceitou o programa",AB1011="Realizada"),IFERROR(IF(AA1011="",0,AA1011-R1011),0),0),0)</f>
        <v>0</v>
      </c>
      <c r="AU1011" s="45" t="str">
        <f>_xlfn.XLOOKUP(U1011,'Lista Suspensa'!$AA$20:$AA$23,'Lista Suspensa'!$AB$20:$AB$23,"N/A")</f>
        <v>S</v>
      </c>
    </row>
    <row r="1012" spans="1:47" ht="12" customHeight="1" x14ac:dyDescent="0.3">
      <c r="A1012" s="87" t="s">
        <v>47</v>
      </c>
      <c r="B1012" s="88">
        <v>46104</v>
      </c>
      <c r="C1012" s="89" t="s">
        <v>48</v>
      </c>
      <c r="D1012" s="89" t="s">
        <v>49</v>
      </c>
      <c r="E1012" s="189">
        <v>96389814</v>
      </c>
      <c r="F1012" s="197" t="s">
        <v>2937</v>
      </c>
      <c r="G1012" s="90">
        <v>7829859710</v>
      </c>
      <c r="H1012" s="91">
        <v>28727</v>
      </c>
      <c r="I1012" s="89"/>
      <c r="J1012" s="89" t="s">
        <v>51</v>
      </c>
      <c r="K1012" s="89" t="s">
        <v>76</v>
      </c>
      <c r="L1012" s="89" t="s">
        <v>95</v>
      </c>
      <c r="M1012" s="89" t="s">
        <v>1577</v>
      </c>
      <c r="N1012" s="89" t="s">
        <v>197</v>
      </c>
      <c r="O1012" s="92" t="s">
        <v>2938</v>
      </c>
      <c r="P1012" s="93" t="s">
        <v>57</v>
      </c>
      <c r="Q1012" s="110" t="s">
        <v>58</v>
      </c>
      <c r="R1012" s="94">
        <v>46171</v>
      </c>
      <c r="S1012" s="95"/>
      <c r="T1012" s="95" t="s">
        <v>59</v>
      </c>
      <c r="U1012" s="95" t="s">
        <v>60</v>
      </c>
      <c r="V1012" s="91">
        <v>46156</v>
      </c>
      <c r="W1012" s="91">
        <v>46160</v>
      </c>
      <c r="X1012" s="91">
        <v>46167</v>
      </c>
      <c r="Y1012" s="96" t="s">
        <v>61</v>
      </c>
      <c r="Z1012" s="89" t="s">
        <v>62</v>
      </c>
      <c r="AA1012" s="95"/>
      <c r="AB1012" s="95" t="s">
        <v>2804</v>
      </c>
      <c r="AC1012" s="95" t="s">
        <v>2804</v>
      </c>
      <c r="AD1012" s="95" t="s">
        <v>2804</v>
      </c>
      <c r="AE1012" s="95" t="s">
        <v>2804</v>
      </c>
      <c r="AF1012" s="95" t="s">
        <v>2804</v>
      </c>
      <c r="AG1012" s="95" t="s">
        <v>2804</v>
      </c>
      <c r="AH1012" s="95" t="s">
        <v>2804</v>
      </c>
      <c r="AI1012" s="97"/>
      <c r="AJ1012" s="97" t="s">
        <v>65</v>
      </c>
      <c r="AK1012" s="97" t="s">
        <v>66</v>
      </c>
      <c r="AL1012" s="45" t="s">
        <v>67</v>
      </c>
      <c r="AM1012" s="160" t="str">
        <f>MONTH(B1012)&amp;"/"&amp;YEAR(B1012)</f>
        <v>3/2026</v>
      </c>
      <c r="AN1012" s="45">
        <f>WEEKNUM(B1012)-WEEKNUM(EOMONTH(B1012,-1)+1)+1</f>
        <v>4</v>
      </c>
      <c r="AO1012" s="45" t="str">
        <f>MONTH(R1012)&amp;"/"&amp;YEAR(R1012)</f>
        <v>5/2026</v>
      </c>
      <c r="AP1012" s="45">
        <f>WEEKNUM(R1012)-WEEKNUM(EOMONTH(R1012,-1)+1)+1</f>
        <v>5</v>
      </c>
      <c r="AQ1012" s="45">
        <f>IF(AU1012="S",IF(Q1012="1. Aceitou o programa",R1012-B1012,0),0)</f>
        <v>67</v>
      </c>
      <c r="AR1012" s="45">
        <f>IF(AU1012="S",IF(AND(S1012&lt;&gt;"",R1012&lt;&gt;""),S1012-R1012,0),0)</f>
        <v>0</v>
      </c>
      <c r="AS1012" s="45">
        <f>IF(AU1012="S",IF(Q1012="1. Aceitou o programa",IF(OR(X1012="Não se Aplica",X1012=""),IF(OR(W1012="Não se Aplica",W1012=""),0,W1012-V1012),AVERAGE(X1012-W1012,W1012-V1012)),0),0)</f>
        <v>5.5</v>
      </c>
      <c r="AT1012" s="45">
        <f>IF(AU1012="S",IF(AND(Q1012="1. Aceitou o programa",AB1012="Realizada"),IFERROR(IF(AA1012="",0,AA1012-R1012),0),0),0)</f>
        <v>0</v>
      </c>
      <c r="AU1012" s="45" t="str">
        <f>_xlfn.XLOOKUP(U1012,'Lista Suspensa'!$AA$20:$AA$23,'Lista Suspensa'!$AB$20:$AB$23,"N/A")</f>
        <v>S</v>
      </c>
    </row>
    <row r="1013" spans="1:47" ht="12" customHeight="1" x14ac:dyDescent="0.3">
      <c r="A1013" s="87" t="s">
        <v>47</v>
      </c>
      <c r="B1013" s="88">
        <v>46104</v>
      </c>
      <c r="C1013" s="89" t="s">
        <v>48</v>
      </c>
      <c r="D1013" s="89" t="s">
        <v>49</v>
      </c>
      <c r="E1013" s="189">
        <v>95984120</v>
      </c>
      <c r="F1013" s="197" t="s">
        <v>2939</v>
      </c>
      <c r="G1013" s="90">
        <v>13975556889</v>
      </c>
      <c r="H1013" s="91">
        <v>27203</v>
      </c>
      <c r="I1013" s="89"/>
      <c r="J1013" s="89" t="s">
        <v>84</v>
      </c>
      <c r="K1013" s="89" t="s">
        <v>52</v>
      </c>
      <c r="L1013" s="89" t="s">
        <v>242</v>
      </c>
      <c r="M1013" s="89" t="s">
        <v>2940</v>
      </c>
      <c r="N1013" s="89" t="s">
        <v>449</v>
      </c>
      <c r="O1013" s="92" t="s">
        <v>2941</v>
      </c>
      <c r="P1013" s="93" t="s">
        <v>57</v>
      </c>
      <c r="Q1013" s="110" t="s">
        <v>58</v>
      </c>
      <c r="R1013" s="94">
        <v>46171</v>
      </c>
      <c r="S1013" s="95"/>
      <c r="T1013" s="95" t="s">
        <v>59</v>
      </c>
      <c r="U1013" s="95" t="s">
        <v>60</v>
      </c>
      <c r="V1013" s="91">
        <v>46156</v>
      </c>
      <c r="W1013" s="91">
        <v>46167</v>
      </c>
      <c r="X1013" s="91">
        <v>46168</v>
      </c>
      <c r="Y1013" s="96" t="s">
        <v>356</v>
      </c>
      <c r="Z1013" s="89" t="s">
        <v>62</v>
      </c>
      <c r="AA1013" s="95"/>
      <c r="AB1013" s="95" t="s">
        <v>2804</v>
      </c>
      <c r="AC1013" s="95" t="s">
        <v>2804</v>
      </c>
      <c r="AD1013" s="95" t="s">
        <v>2804</v>
      </c>
      <c r="AE1013" s="95" t="s">
        <v>2804</v>
      </c>
      <c r="AF1013" s="95" t="s">
        <v>2804</v>
      </c>
      <c r="AG1013" s="95" t="s">
        <v>2804</v>
      </c>
      <c r="AH1013" s="95" t="s">
        <v>2804</v>
      </c>
      <c r="AI1013" s="97"/>
      <c r="AJ1013" s="97" t="s">
        <v>65</v>
      </c>
      <c r="AK1013" s="97" t="s">
        <v>66</v>
      </c>
      <c r="AL1013" s="45" t="s">
        <v>67</v>
      </c>
      <c r="AM1013" s="160" t="str">
        <f>MONTH(B1013)&amp;"/"&amp;YEAR(B1013)</f>
        <v>3/2026</v>
      </c>
      <c r="AN1013" s="45">
        <f>WEEKNUM(B1013)-WEEKNUM(EOMONTH(B1013,-1)+1)+1</f>
        <v>4</v>
      </c>
      <c r="AO1013" s="45" t="str">
        <f>MONTH(R1013)&amp;"/"&amp;YEAR(R1013)</f>
        <v>5/2026</v>
      </c>
      <c r="AP1013" s="45">
        <f>WEEKNUM(R1013)-WEEKNUM(EOMONTH(R1013,-1)+1)+1</f>
        <v>5</v>
      </c>
      <c r="AQ1013" s="45">
        <f>IF(AU1013="S",IF(Q1013="1. Aceitou o programa",R1013-B1013,0),0)</f>
        <v>67</v>
      </c>
      <c r="AR1013" s="45">
        <f>IF(AU1013="S",IF(AND(S1013&lt;&gt;"",R1013&lt;&gt;""),S1013-R1013,0),0)</f>
        <v>0</v>
      </c>
      <c r="AS1013" s="45">
        <f>IF(AU1013="S",IF(Q1013="1. Aceitou o programa",IF(OR(X1013="Não se Aplica",X1013=""),IF(OR(W1013="Não se Aplica",W1013=""),0,W1013-V1013),AVERAGE(X1013-W1013,W1013-V1013)),0),0)</f>
        <v>6</v>
      </c>
      <c r="AT1013" s="45">
        <f>IF(AU1013="S",IF(AND(Q1013="1. Aceitou o programa",AB1013="Realizada"),IFERROR(IF(AA1013="",0,AA1013-R1013),0),0),0)</f>
        <v>0</v>
      </c>
      <c r="AU1013" s="45" t="str">
        <f>_xlfn.XLOOKUP(U1013,'Lista Suspensa'!$AA$20:$AA$23,'Lista Suspensa'!$AB$20:$AB$23,"N/A")</f>
        <v>S</v>
      </c>
    </row>
    <row r="1014" spans="1:47" ht="12" customHeight="1" x14ac:dyDescent="0.3">
      <c r="A1014" s="87" t="s">
        <v>47</v>
      </c>
      <c r="B1014" s="88">
        <v>46104</v>
      </c>
      <c r="C1014" s="89" t="s">
        <v>48</v>
      </c>
      <c r="D1014" s="89" t="s">
        <v>49</v>
      </c>
      <c r="E1014" s="189">
        <v>86592924</v>
      </c>
      <c r="F1014" s="197" t="s">
        <v>2942</v>
      </c>
      <c r="G1014" s="90">
        <v>11443008869</v>
      </c>
      <c r="H1014" s="91">
        <v>25538</v>
      </c>
      <c r="I1014" s="89"/>
      <c r="J1014" s="89" t="s">
        <v>51</v>
      </c>
      <c r="K1014" s="89" t="s">
        <v>52</v>
      </c>
      <c r="L1014" s="89" t="s">
        <v>85</v>
      </c>
      <c r="M1014" s="89" t="s">
        <v>2943</v>
      </c>
      <c r="N1014" s="89" t="s">
        <v>877</v>
      </c>
      <c r="O1014" s="92" t="s">
        <v>2944</v>
      </c>
      <c r="P1014" s="93" t="s">
        <v>57</v>
      </c>
      <c r="Q1014" s="110" t="s">
        <v>58</v>
      </c>
      <c r="R1014" s="94">
        <v>46171</v>
      </c>
      <c r="S1014" s="95"/>
      <c r="T1014" s="95" t="s">
        <v>59</v>
      </c>
      <c r="U1014" s="95" t="s">
        <v>60</v>
      </c>
      <c r="V1014" s="91">
        <v>46156</v>
      </c>
      <c r="W1014" s="91">
        <v>46160</v>
      </c>
      <c r="X1014" s="91">
        <v>46167</v>
      </c>
      <c r="Y1014" s="96" t="s">
        <v>81</v>
      </c>
      <c r="Z1014" s="89" t="s">
        <v>62</v>
      </c>
      <c r="AA1014" s="95"/>
      <c r="AB1014" s="95" t="s">
        <v>2804</v>
      </c>
      <c r="AC1014" s="95" t="s">
        <v>2804</v>
      </c>
      <c r="AD1014" s="95" t="s">
        <v>2804</v>
      </c>
      <c r="AE1014" s="95" t="s">
        <v>2804</v>
      </c>
      <c r="AF1014" s="95" t="s">
        <v>2804</v>
      </c>
      <c r="AG1014" s="95" t="s">
        <v>2804</v>
      </c>
      <c r="AH1014" s="95" t="s">
        <v>2804</v>
      </c>
      <c r="AI1014" s="97"/>
      <c r="AJ1014" s="97" t="s">
        <v>65</v>
      </c>
      <c r="AK1014" s="97" t="s">
        <v>66</v>
      </c>
      <c r="AL1014" s="45" t="s">
        <v>67</v>
      </c>
      <c r="AM1014" s="160" t="str">
        <f>MONTH(B1014)&amp;"/"&amp;YEAR(B1014)</f>
        <v>3/2026</v>
      </c>
      <c r="AN1014" s="45">
        <f>WEEKNUM(B1014)-WEEKNUM(EOMONTH(B1014,-1)+1)+1</f>
        <v>4</v>
      </c>
      <c r="AO1014" s="45" t="str">
        <f>MONTH(R1014)&amp;"/"&amp;YEAR(R1014)</f>
        <v>5/2026</v>
      </c>
      <c r="AP1014" s="45">
        <f>WEEKNUM(R1014)-WEEKNUM(EOMONTH(R1014,-1)+1)+1</f>
        <v>5</v>
      </c>
      <c r="AQ1014" s="45">
        <f>IF(AU1014="S",IF(Q1014="1. Aceitou o programa",R1014-B1014,0),0)</f>
        <v>67</v>
      </c>
      <c r="AR1014" s="45">
        <f>IF(AU1014="S",IF(AND(S1014&lt;&gt;"",R1014&lt;&gt;""),S1014-R1014,0),0)</f>
        <v>0</v>
      </c>
      <c r="AS1014" s="45">
        <f>IF(AU1014="S",IF(Q1014="1. Aceitou o programa",IF(OR(X1014="Não se Aplica",X1014=""),IF(OR(W1014="Não se Aplica",W1014=""),0,W1014-V1014),AVERAGE(X1014-W1014,W1014-V1014)),0),0)</f>
        <v>5.5</v>
      </c>
      <c r="AT1014" s="45">
        <f>IF(AU1014="S",IF(AND(Q1014="1. Aceitou o programa",AB1014="Realizada"),IFERROR(IF(AA1014="",0,AA1014-R1014),0),0),0)</f>
        <v>0</v>
      </c>
      <c r="AU1014" s="45" t="str">
        <f>_xlfn.XLOOKUP(U1014,'Lista Suspensa'!$AA$20:$AA$23,'Lista Suspensa'!$AB$20:$AB$23,"N/A")</f>
        <v>S</v>
      </c>
    </row>
    <row r="1015" spans="1:47" ht="12" customHeight="1" x14ac:dyDescent="0.3">
      <c r="A1015" s="87" t="s">
        <v>47</v>
      </c>
      <c r="B1015" s="88">
        <v>46104</v>
      </c>
      <c r="C1015" s="89" t="s">
        <v>48</v>
      </c>
      <c r="D1015" s="89" t="s">
        <v>49</v>
      </c>
      <c r="E1015" s="189">
        <v>901294217</v>
      </c>
      <c r="F1015" s="197" t="s">
        <v>2945</v>
      </c>
      <c r="G1015" s="90">
        <v>66507022853</v>
      </c>
      <c r="H1015" s="91">
        <v>20004</v>
      </c>
      <c r="I1015" s="89"/>
      <c r="J1015" s="89" t="s">
        <v>51</v>
      </c>
      <c r="K1015" s="89" t="s">
        <v>52</v>
      </c>
      <c r="L1015" s="89" t="s">
        <v>85</v>
      </c>
      <c r="M1015" s="89" t="s">
        <v>1598</v>
      </c>
      <c r="N1015" s="89" t="s">
        <v>87</v>
      </c>
      <c r="O1015" s="92" t="s">
        <v>2946</v>
      </c>
      <c r="P1015" s="93" t="s">
        <v>57</v>
      </c>
      <c r="Q1015" s="110" t="s">
        <v>58</v>
      </c>
      <c r="R1015" s="94">
        <v>46171</v>
      </c>
      <c r="S1015" s="95"/>
      <c r="T1015" s="95" t="s">
        <v>59</v>
      </c>
      <c r="U1015" s="95" t="s">
        <v>60</v>
      </c>
      <c r="V1015" s="91">
        <v>46156</v>
      </c>
      <c r="W1015" s="91">
        <v>46160</v>
      </c>
      <c r="X1015" s="91">
        <v>46167</v>
      </c>
      <c r="Y1015" s="96" t="s">
        <v>81</v>
      </c>
      <c r="Z1015" s="89" t="s">
        <v>62</v>
      </c>
      <c r="AA1015" s="95"/>
      <c r="AB1015" s="95" t="s">
        <v>2804</v>
      </c>
      <c r="AC1015" s="95" t="s">
        <v>2804</v>
      </c>
      <c r="AD1015" s="95" t="s">
        <v>2804</v>
      </c>
      <c r="AE1015" s="95" t="s">
        <v>2804</v>
      </c>
      <c r="AF1015" s="95" t="s">
        <v>2804</v>
      </c>
      <c r="AG1015" s="95" t="s">
        <v>2804</v>
      </c>
      <c r="AH1015" s="95" t="s">
        <v>2804</v>
      </c>
      <c r="AI1015" s="97"/>
      <c r="AJ1015" s="97" t="s">
        <v>65</v>
      </c>
      <c r="AK1015" s="97" t="s">
        <v>66</v>
      </c>
      <c r="AL1015" s="45" t="s">
        <v>67</v>
      </c>
      <c r="AM1015" s="160" t="str">
        <f>MONTH(B1015)&amp;"/"&amp;YEAR(B1015)</f>
        <v>3/2026</v>
      </c>
      <c r="AN1015" s="45">
        <f>WEEKNUM(B1015)-WEEKNUM(EOMONTH(B1015,-1)+1)+1</f>
        <v>4</v>
      </c>
      <c r="AO1015" s="45" t="str">
        <f>MONTH(R1015)&amp;"/"&amp;YEAR(R1015)</f>
        <v>5/2026</v>
      </c>
      <c r="AP1015" s="45">
        <f>WEEKNUM(R1015)-WEEKNUM(EOMONTH(R1015,-1)+1)+1</f>
        <v>5</v>
      </c>
      <c r="AQ1015" s="45">
        <f>IF(AU1015="S",IF(Q1015="1. Aceitou o programa",R1015-B1015,0),0)</f>
        <v>67</v>
      </c>
      <c r="AR1015" s="45">
        <f>IF(AU1015="S",IF(AND(S1015&lt;&gt;"",R1015&lt;&gt;""),S1015-R1015,0),0)</f>
        <v>0</v>
      </c>
      <c r="AS1015" s="45">
        <f>IF(AU1015="S",IF(Q1015="1. Aceitou o programa",IF(OR(X1015="Não se Aplica",X1015=""),IF(OR(W1015="Não se Aplica",W1015=""),0,W1015-V1015),AVERAGE(X1015-W1015,W1015-V1015)),0),0)</f>
        <v>5.5</v>
      </c>
      <c r="AT1015" s="45">
        <f>IF(AU1015="S",IF(AND(Q1015="1. Aceitou o programa",AB1015="Realizada"),IFERROR(IF(AA1015="",0,AA1015-R1015),0),0),0)</f>
        <v>0</v>
      </c>
      <c r="AU1015" s="45" t="str">
        <f>_xlfn.XLOOKUP(U1015,'Lista Suspensa'!$AA$20:$AA$23,'Lista Suspensa'!$AB$20:$AB$23,"N/A")</f>
        <v>S</v>
      </c>
    </row>
    <row r="1016" spans="1:47" ht="12" customHeight="1" x14ac:dyDescent="0.3">
      <c r="A1016" s="87" t="s">
        <v>47</v>
      </c>
      <c r="B1016" s="88">
        <v>46104</v>
      </c>
      <c r="C1016" s="89" t="s">
        <v>48</v>
      </c>
      <c r="D1016" s="89" t="s">
        <v>49</v>
      </c>
      <c r="E1016" s="189">
        <v>73004037</v>
      </c>
      <c r="F1016" s="197" t="s">
        <v>2947</v>
      </c>
      <c r="G1016" s="90">
        <v>11843816822</v>
      </c>
      <c r="H1016" s="91">
        <v>26134</v>
      </c>
      <c r="I1016" s="89"/>
      <c r="J1016" s="89" t="s">
        <v>51</v>
      </c>
      <c r="K1016" s="89" t="s">
        <v>52</v>
      </c>
      <c r="L1016" s="89" t="s">
        <v>85</v>
      </c>
      <c r="M1016" s="89" t="s">
        <v>1283</v>
      </c>
      <c r="N1016" s="89" t="s">
        <v>159</v>
      </c>
      <c r="O1016" s="92" t="s">
        <v>2948</v>
      </c>
      <c r="P1016" s="93" t="s">
        <v>57</v>
      </c>
      <c r="Q1016" s="110" t="s">
        <v>58</v>
      </c>
      <c r="R1016" s="94">
        <v>46171</v>
      </c>
      <c r="S1016" s="95"/>
      <c r="T1016" s="95" t="s">
        <v>59</v>
      </c>
      <c r="U1016" s="95" t="s">
        <v>60</v>
      </c>
      <c r="V1016" s="91">
        <v>46156</v>
      </c>
      <c r="W1016" s="91">
        <v>46160</v>
      </c>
      <c r="X1016" s="91">
        <v>46167</v>
      </c>
      <c r="Y1016" s="96" t="s">
        <v>81</v>
      </c>
      <c r="Z1016" s="89" t="s">
        <v>62</v>
      </c>
      <c r="AA1016" s="95"/>
      <c r="AB1016" s="95" t="s">
        <v>2804</v>
      </c>
      <c r="AC1016" s="95" t="s">
        <v>2804</v>
      </c>
      <c r="AD1016" s="95" t="s">
        <v>2804</v>
      </c>
      <c r="AE1016" s="95" t="s">
        <v>2804</v>
      </c>
      <c r="AF1016" s="95" t="s">
        <v>2804</v>
      </c>
      <c r="AG1016" s="95" t="s">
        <v>2804</v>
      </c>
      <c r="AH1016" s="95" t="s">
        <v>2804</v>
      </c>
      <c r="AI1016" s="97"/>
      <c r="AJ1016" s="97" t="s">
        <v>65</v>
      </c>
      <c r="AK1016" s="97" t="s">
        <v>66</v>
      </c>
      <c r="AL1016" s="45" t="s">
        <v>67</v>
      </c>
      <c r="AM1016" s="160" t="str">
        <f>MONTH(B1016)&amp;"/"&amp;YEAR(B1016)</f>
        <v>3/2026</v>
      </c>
      <c r="AN1016" s="45">
        <f>WEEKNUM(B1016)-WEEKNUM(EOMONTH(B1016,-1)+1)+1</f>
        <v>4</v>
      </c>
      <c r="AO1016" s="45" t="str">
        <f>MONTH(R1016)&amp;"/"&amp;YEAR(R1016)</f>
        <v>5/2026</v>
      </c>
      <c r="AP1016" s="45">
        <f>WEEKNUM(R1016)-WEEKNUM(EOMONTH(R1016,-1)+1)+1</f>
        <v>5</v>
      </c>
      <c r="AQ1016" s="45">
        <f>IF(AU1016="S",IF(Q1016="1. Aceitou o programa",R1016-B1016,0),0)</f>
        <v>67</v>
      </c>
      <c r="AR1016" s="45">
        <f>IF(AU1016="S",IF(AND(S1016&lt;&gt;"",R1016&lt;&gt;""),S1016-R1016,0),0)</f>
        <v>0</v>
      </c>
      <c r="AS1016" s="45">
        <f>IF(AU1016="S",IF(Q1016="1. Aceitou o programa",IF(OR(X1016="Não se Aplica",X1016=""),IF(OR(W1016="Não se Aplica",W1016=""),0,W1016-V1016),AVERAGE(X1016-W1016,W1016-V1016)),0),0)</f>
        <v>5.5</v>
      </c>
      <c r="AT1016" s="45">
        <f>IF(AU1016="S",IF(AND(Q1016="1. Aceitou o programa",AB1016="Realizada"),IFERROR(IF(AA1016="",0,AA1016-R1016),0),0),0)</f>
        <v>0</v>
      </c>
      <c r="AU1016" s="45" t="str">
        <f>_xlfn.XLOOKUP(U1016,'Lista Suspensa'!$AA$20:$AA$23,'Lista Suspensa'!$AB$20:$AB$23,"N/A")</f>
        <v>S</v>
      </c>
    </row>
    <row r="1017" spans="1:47" ht="12" customHeight="1" x14ac:dyDescent="0.3">
      <c r="A1017" s="87" t="s">
        <v>47</v>
      </c>
      <c r="B1017" s="88">
        <v>46104</v>
      </c>
      <c r="C1017" s="89" t="s">
        <v>48</v>
      </c>
      <c r="D1017" s="89" t="s">
        <v>49</v>
      </c>
      <c r="E1017" s="189">
        <v>93783983</v>
      </c>
      <c r="F1017" s="197" t="s">
        <v>2949</v>
      </c>
      <c r="G1017" s="90">
        <v>34645434802</v>
      </c>
      <c r="H1017" s="91">
        <v>31559</v>
      </c>
      <c r="I1017" s="89"/>
      <c r="J1017" s="89" t="s">
        <v>51</v>
      </c>
      <c r="K1017" s="89" t="s">
        <v>52</v>
      </c>
      <c r="L1017" s="89" t="s">
        <v>85</v>
      </c>
      <c r="M1017" s="89" t="s">
        <v>2950</v>
      </c>
      <c r="N1017" s="89" t="s">
        <v>197</v>
      </c>
      <c r="O1017" s="92" t="s">
        <v>2951</v>
      </c>
      <c r="P1017" s="93" t="s">
        <v>57</v>
      </c>
      <c r="Q1017" s="110" t="s">
        <v>58</v>
      </c>
      <c r="R1017" s="94">
        <v>46171</v>
      </c>
      <c r="S1017" s="95"/>
      <c r="T1017" s="95" t="s">
        <v>59</v>
      </c>
      <c r="U1017" s="95" t="s">
        <v>60</v>
      </c>
      <c r="V1017" s="91">
        <v>46156</v>
      </c>
      <c r="W1017" s="91">
        <v>46167</v>
      </c>
      <c r="X1017" s="91">
        <v>46168</v>
      </c>
      <c r="Y1017" s="96" t="s">
        <v>356</v>
      </c>
      <c r="Z1017" s="89" t="s">
        <v>62</v>
      </c>
      <c r="AA1017" s="95"/>
      <c r="AB1017" s="95" t="s">
        <v>2804</v>
      </c>
      <c r="AC1017" s="95" t="s">
        <v>2804</v>
      </c>
      <c r="AD1017" s="95" t="s">
        <v>2804</v>
      </c>
      <c r="AE1017" s="95" t="s">
        <v>2804</v>
      </c>
      <c r="AF1017" s="95" t="s">
        <v>2804</v>
      </c>
      <c r="AG1017" s="95" t="s">
        <v>2804</v>
      </c>
      <c r="AH1017" s="95" t="s">
        <v>2804</v>
      </c>
      <c r="AI1017" s="97"/>
      <c r="AJ1017" s="97" t="s">
        <v>65</v>
      </c>
      <c r="AK1017" s="97" t="s">
        <v>66</v>
      </c>
      <c r="AL1017" s="45" t="s">
        <v>67</v>
      </c>
      <c r="AM1017" s="160" t="str">
        <f>MONTH(B1017)&amp;"/"&amp;YEAR(B1017)</f>
        <v>3/2026</v>
      </c>
      <c r="AN1017" s="45">
        <f>WEEKNUM(B1017)-WEEKNUM(EOMONTH(B1017,-1)+1)+1</f>
        <v>4</v>
      </c>
      <c r="AO1017" s="45" t="str">
        <f>MONTH(R1017)&amp;"/"&amp;YEAR(R1017)</f>
        <v>5/2026</v>
      </c>
      <c r="AP1017" s="45">
        <f>WEEKNUM(R1017)-WEEKNUM(EOMONTH(R1017,-1)+1)+1</f>
        <v>5</v>
      </c>
      <c r="AQ1017" s="45">
        <f>IF(AU1017="S",IF(Q1017="1. Aceitou o programa",R1017-B1017,0),0)</f>
        <v>67</v>
      </c>
      <c r="AR1017" s="45">
        <f>IF(AU1017="S",IF(AND(S1017&lt;&gt;"",R1017&lt;&gt;""),S1017-R1017,0),0)</f>
        <v>0</v>
      </c>
      <c r="AS1017" s="45">
        <f>IF(AU1017="S",IF(Q1017="1. Aceitou o programa",IF(OR(X1017="Não se Aplica",X1017=""),IF(OR(W1017="Não se Aplica",W1017=""),0,W1017-V1017),AVERAGE(X1017-W1017,W1017-V1017)),0),0)</f>
        <v>6</v>
      </c>
      <c r="AT1017" s="45">
        <f>IF(AU1017="S",IF(AND(Q1017="1. Aceitou o programa",AB1017="Realizada"),IFERROR(IF(AA1017="",0,AA1017-R1017),0),0),0)</f>
        <v>0</v>
      </c>
      <c r="AU1017" s="45" t="str">
        <f>_xlfn.XLOOKUP(U1017,'Lista Suspensa'!$AA$20:$AA$23,'Lista Suspensa'!$AB$20:$AB$23,"N/A")</f>
        <v>S</v>
      </c>
    </row>
    <row r="1018" spans="1:47" ht="12" customHeight="1" x14ac:dyDescent="0.3">
      <c r="A1018" s="87" t="s">
        <v>47</v>
      </c>
      <c r="B1018" s="88">
        <v>46104</v>
      </c>
      <c r="C1018" s="89" t="s">
        <v>48</v>
      </c>
      <c r="D1018" s="89" t="s">
        <v>49</v>
      </c>
      <c r="E1018" s="189">
        <v>93849808</v>
      </c>
      <c r="F1018" s="197" t="s">
        <v>2952</v>
      </c>
      <c r="G1018" s="90">
        <v>3344824708</v>
      </c>
      <c r="H1018" s="91">
        <v>27264</v>
      </c>
      <c r="I1018" s="89"/>
      <c r="J1018" s="89" t="s">
        <v>51</v>
      </c>
      <c r="K1018" s="89" t="s">
        <v>76</v>
      </c>
      <c r="L1018" s="89" t="s">
        <v>233</v>
      </c>
      <c r="M1018" s="89" t="s">
        <v>732</v>
      </c>
      <c r="N1018" s="89" t="s">
        <v>197</v>
      </c>
      <c r="O1018" s="92" t="s">
        <v>2953</v>
      </c>
      <c r="P1018" s="93" t="s">
        <v>57</v>
      </c>
      <c r="Q1018" s="110" t="s">
        <v>58</v>
      </c>
      <c r="R1018" s="94">
        <v>46171</v>
      </c>
      <c r="S1018" s="95"/>
      <c r="T1018" s="95" t="s">
        <v>59</v>
      </c>
      <c r="U1018" s="95" t="s">
        <v>60</v>
      </c>
      <c r="V1018" s="91">
        <v>46156</v>
      </c>
      <c r="W1018" s="91">
        <v>46160</v>
      </c>
      <c r="X1018" s="91">
        <v>46167</v>
      </c>
      <c r="Y1018" s="96" t="s">
        <v>61</v>
      </c>
      <c r="Z1018" s="89" t="s">
        <v>62</v>
      </c>
      <c r="AA1018" s="95"/>
      <c r="AB1018" s="95" t="s">
        <v>2804</v>
      </c>
      <c r="AC1018" s="95" t="s">
        <v>2804</v>
      </c>
      <c r="AD1018" s="95" t="s">
        <v>2804</v>
      </c>
      <c r="AE1018" s="95" t="s">
        <v>2804</v>
      </c>
      <c r="AF1018" s="95" t="s">
        <v>2804</v>
      </c>
      <c r="AG1018" s="95" t="s">
        <v>2804</v>
      </c>
      <c r="AH1018" s="95" t="s">
        <v>2804</v>
      </c>
      <c r="AI1018" s="97"/>
      <c r="AJ1018" s="97" t="s">
        <v>65</v>
      </c>
      <c r="AK1018" s="97" t="s">
        <v>66</v>
      </c>
      <c r="AL1018" s="45" t="s">
        <v>67</v>
      </c>
      <c r="AM1018" s="160" t="str">
        <f>MONTH(B1018)&amp;"/"&amp;YEAR(B1018)</f>
        <v>3/2026</v>
      </c>
      <c r="AN1018" s="45">
        <f>WEEKNUM(B1018)-WEEKNUM(EOMONTH(B1018,-1)+1)+1</f>
        <v>4</v>
      </c>
      <c r="AO1018" s="45" t="str">
        <f>MONTH(R1018)&amp;"/"&amp;YEAR(R1018)</f>
        <v>5/2026</v>
      </c>
      <c r="AP1018" s="45">
        <f>WEEKNUM(R1018)-WEEKNUM(EOMONTH(R1018,-1)+1)+1</f>
        <v>5</v>
      </c>
      <c r="AQ1018" s="45">
        <f>IF(AU1018="S",IF(Q1018="1. Aceitou o programa",R1018-B1018,0),0)</f>
        <v>67</v>
      </c>
      <c r="AR1018" s="45">
        <f>IF(AU1018="S",IF(AND(S1018&lt;&gt;"",R1018&lt;&gt;""),S1018-R1018,0),0)</f>
        <v>0</v>
      </c>
      <c r="AS1018" s="45">
        <f>IF(AU1018="S",IF(Q1018="1. Aceitou o programa",IF(OR(X1018="Não se Aplica",X1018=""),IF(OR(W1018="Não se Aplica",W1018=""),0,W1018-V1018),AVERAGE(X1018-W1018,W1018-V1018)),0),0)</f>
        <v>5.5</v>
      </c>
      <c r="AT1018" s="45">
        <f>IF(AU1018="S",IF(AND(Q1018="1. Aceitou o programa",AB1018="Realizada"),IFERROR(IF(AA1018="",0,AA1018-R1018),0),0),0)</f>
        <v>0</v>
      </c>
      <c r="AU1018" s="45" t="str">
        <f>_xlfn.XLOOKUP(U1018,'Lista Suspensa'!$AA$20:$AA$23,'Lista Suspensa'!$AB$20:$AB$23,"N/A")</f>
        <v>S</v>
      </c>
    </row>
    <row r="1019" spans="1:47" ht="12" customHeight="1" x14ac:dyDescent="0.3">
      <c r="A1019" s="87" t="s">
        <v>47</v>
      </c>
      <c r="B1019" s="88">
        <v>46104</v>
      </c>
      <c r="C1019" s="89" t="s">
        <v>48</v>
      </c>
      <c r="D1019" s="89" t="s">
        <v>49</v>
      </c>
      <c r="E1019" s="189">
        <v>88517616</v>
      </c>
      <c r="F1019" s="197" t="s">
        <v>2954</v>
      </c>
      <c r="G1019" s="90">
        <v>33645206825</v>
      </c>
      <c r="H1019" s="91">
        <v>31267</v>
      </c>
      <c r="I1019" s="89"/>
      <c r="J1019" s="89" t="s">
        <v>51</v>
      </c>
      <c r="K1019" s="89" t="s">
        <v>52</v>
      </c>
      <c r="L1019" s="89" t="s">
        <v>85</v>
      </c>
      <c r="M1019" s="89" t="s">
        <v>363</v>
      </c>
      <c r="N1019" s="89" t="s">
        <v>197</v>
      </c>
      <c r="O1019" s="92" t="s">
        <v>2955</v>
      </c>
      <c r="P1019" s="93" t="s">
        <v>57</v>
      </c>
      <c r="Q1019" s="110" t="s">
        <v>58</v>
      </c>
      <c r="R1019" s="94">
        <v>46171</v>
      </c>
      <c r="S1019" s="95"/>
      <c r="T1019" s="95" t="s">
        <v>59</v>
      </c>
      <c r="U1019" s="95" t="s">
        <v>60</v>
      </c>
      <c r="V1019" s="91">
        <v>46156</v>
      </c>
      <c r="W1019" s="91">
        <v>46160</v>
      </c>
      <c r="X1019" s="91">
        <v>46167</v>
      </c>
      <c r="Y1019" s="96" t="s">
        <v>61</v>
      </c>
      <c r="Z1019" s="89" t="s">
        <v>62</v>
      </c>
      <c r="AA1019" s="95"/>
      <c r="AB1019" s="95" t="s">
        <v>2804</v>
      </c>
      <c r="AC1019" s="95" t="s">
        <v>2804</v>
      </c>
      <c r="AD1019" s="95" t="s">
        <v>2804</v>
      </c>
      <c r="AE1019" s="95" t="s">
        <v>2804</v>
      </c>
      <c r="AF1019" s="95" t="s">
        <v>2804</v>
      </c>
      <c r="AG1019" s="95" t="s">
        <v>2804</v>
      </c>
      <c r="AH1019" s="95" t="s">
        <v>2804</v>
      </c>
      <c r="AI1019" s="97"/>
      <c r="AJ1019" s="97" t="s">
        <v>65</v>
      </c>
      <c r="AK1019" s="97" t="s">
        <v>66</v>
      </c>
      <c r="AL1019" s="45" t="s">
        <v>67</v>
      </c>
      <c r="AM1019" s="160" t="str">
        <f>MONTH(B1019)&amp;"/"&amp;YEAR(B1019)</f>
        <v>3/2026</v>
      </c>
      <c r="AN1019" s="45">
        <f>WEEKNUM(B1019)-WEEKNUM(EOMONTH(B1019,-1)+1)+1</f>
        <v>4</v>
      </c>
      <c r="AO1019" s="45" t="str">
        <f>MONTH(R1019)&amp;"/"&amp;YEAR(R1019)</f>
        <v>5/2026</v>
      </c>
      <c r="AP1019" s="45">
        <f>WEEKNUM(R1019)-WEEKNUM(EOMONTH(R1019,-1)+1)+1</f>
        <v>5</v>
      </c>
      <c r="AQ1019" s="45">
        <f>IF(AU1019="S",IF(Q1019="1. Aceitou o programa",R1019-B1019,0),0)</f>
        <v>67</v>
      </c>
      <c r="AR1019" s="45">
        <f>IF(AU1019="S",IF(AND(S1019&lt;&gt;"",R1019&lt;&gt;""),S1019-R1019,0),0)</f>
        <v>0</v>
      </c>
      <c r="AS1019" s="45">
        <f>IF(AU1019="S",IF(Q1019="1. Aceitou o programa",IF(OR(X1019="Não se Aplica",X1019=""),IF(OR(W1019="Não se Aplica",W1019=""),0,W1019-V1019),AVERAGE(X1019-W1019,W1019-V1019)),0),0)</f>
        <v>5.5</v>
      </c>
      <c r="AT1019" s="45">
        <f>IF(AU1019="S",IF(AND(Q1019="1. Aceitou o programa",AB1019="Realizada"),IFERROR(IF(AA1019="",0,AA1019-R1019),0),0),0)</f>
        <v>0</v>
      </c>
      <c r="AU1019" s="45" t="str">
        <f>_xlfn.XLOOKUP(U1019,'Lista Suspensa'!$AA$20:$AA$23,'Lista Suspensa'!$AB$20:$AB$23,"N/A")</f>
        <v>S</v>
      </c>
    </row>
    <row r="1020" spans="1:47" ht="12" customHeight="1" x14ac:dyDescent="0.3">
      <c r="A1020" s="87" t="s">
        <v>47</v>
      </c>
      <c r="B1020" s="88">
        <v>46104</v>
      </c>
      <c r="C1020" s="89" t="s">
        <v>48</v>
      </c>
      <c r="D1020" s="89" t="s">
        <v>49</v>
      </c>
      <c r="E1020" s="189">
        <v>443656533</v>
      </c>
      <c r="F1020" s="197" t="s">
        <v>2956</v>
      </c>
      <c r="G1020" s="90">
        <v>16570683829</v>
      </c>
      <c r="H1020" s="91">
        <v>27129</v>
      </c>
      <c r="I1020" s="89"/>
      <c r="J1020" s="89" t="s">
        <v>51</v>
      </c>
      <c r="K1020" s="89" t="s">
        <v>52</v>
      </c>
      <c r="L1020" s="89" t="s">
        <v>85</v>
      </c>
      <c r="M1020" s="89" t="s">
        <v>2957</v>
      </c>
      <c r="N1020" s="89" t="s">
        <v>877</v>
      </c>
      <c r="O1020" s="92" t="s">
        <v>2958</v>
      </c>
      <c r="P1020" s="93" t="s">
        <v>57</v>
      </c>
      <c r="Q1020" s="110" t="s">
        <v>58</v>
      </c>
      <c r="R1020" s="94">
        <v>46171</v>
      </c>
      <c r="S1020" s="95"/>
      <c r="T1020" s="95" t="s">
        <v>59</v>
      </c>
      <c r="U1020" s="95" t="s">
        <v>60</v>
      </c>
      <c r="V1020" s="91">
        <v>46156</v>
      </c>
      <c r="W1020" s="91">
        <v>46167</v>
      </c>
      <c r="X1020" s="91">
        <v>46168</v>
      </c>
      <c r="Y1020" s="96" t="s">
        <v>356</v>
      </c>
      <c r="Z1020" s="89" t="s">
        <v>62</v>
      </c>
      <c r="AA1020" s="95"/>
      <c r="AB1020" s="95" t="s">
        <v>2804</v>
      </c>
      <c r="AC1020" s="95" t="s">
        <v>2804</v>
      </c>
      <c r="AD1020" s="95" t="s">
        <v>2804</v>
      </c>
      <c r="AE1020" s="95" t="s">
        <v>2804</v>
      </c>
      <c r="AF1020" s="95" t="s">
        <v>2804</v>
      </c>
      <c r="AG1020" s="95" t="s">
        <v>2804</v>
      </c>
      <c r="AH1020" s="95" t="s">
        <v>2804</v>
      </c>
      <c r="AI1020" s="97"/>
      <c r="AJ1020" s="97" t="s">
        <v>65</v>
      </c>
      <c r="AK1020" s="97" t="s">
        <v>66</v>
      </c>
      <c r="AL1020" s="45" t="s">
        <v>67</v>
      </c>
      <c r="AM1020" s="160" t="str">
        <f>MONTH(B1020)&amp;"/"&amp;YEAR(B1020)</f>
        <v>3/2026</v>
      </c>
      <c r="AN1020" s="45">
        <f>WEEKNUM(B1020)-WEEKNUM(EOMONTH(B1020,-1)+1)+1</f>
        <v>4</v>
      </c>
      <c r="AO1020" s="45" t="str">
        <f>MONTH(R1020)&amp;"/"&amp;YEAR(R1020)</f>
        <v>5/2026</v>
      </c>
      <c r="AP1020" s="45">
        <f>WEEKNUM(R1020)-WEEKNUM(EOMONTH(R1020,-1)+1)+1</f>
        <v>5</v>
      </c>
      <c r="AQ1020" s="45">
        <f>IF(AU1020="S",IF(Q1020="1. Aceitou o programa",R1020-B1020,0),0)</f>
        <v>67</v>
      </c>
      <c r="AR1020" s="45">
        <f>IF(AU1020="S",IF(AND(S1020&lt;&gt;"",R1020&lt;&gt;""),S1020-R1020,0),0)</f>
        <v>0</v>
      </c>
      <c r="AS1020" s="45">
        <f>IF(AU1020="S",IF(Q1020="1. Aceitou o programa",IF(OR(X1020="Não se Aplica",X1020=""),IF(OR(W1020="Não se Aplica",W1020=""),0,W1020-V1020),AVERAGE(X1020-W1020,W1020-V1020)),0),0)</f>
        <v>6</v>
      </c>
      <c r="AT1020" s="45">
        <f>IF(AU1020="S",IF(AND(Q1020="1. Aceitou o programa",AB1020="Realizada"),IFERROR(IF(AA1020="",0,AA1020-R1020),0),0),0)</f>
        <v>0</v>
      </c>
      <c r="AU1020" s="45" t="str">
        <f>_xlfn.XLOOKUP(U1020,'Lista Suspensa'!$AA$20:$AA$23,'Lista Suspensa'!$AB$20:$AB$23,"N/A")</f>
        <v>S</v>
      </c>
    </row>
    <row r="1021" spans="1:47" ht="12" customHeight="1" x14ac:dyDescent="0.3">
      <c r="A1021" s="87" t="s">
        <v>47</v>
      </c>
      <c r="B1021" s="88">
        <v>46104</v>
      </c>
      <c r="C1021" s="89" t="s">
        <v>48</v>
      </c>
      <c r="D1021" s="89" t="s">
        <v>49</v>
      </c>
      <c r="E1021" s="189">
        <v>77322559</v>
      </c>
      <c r="F1021" s="197" t="s">
        <v>2959</v>
      </c>
      <c r="G1021" s="90">
        <v>16313827805</v>
      </c>
      <c r="H1021" s="91">
        <v>26654</v>
      </c>
      <c r="I1021" s="89"/>
      <c r="J1021" s="89" t="s">
        <v>51</v>
      </c>
      <c r="K1021" s="89" t="s">
        <v>52</v>
      </c>
      <c r="L1021" s="89" t="s">
        <v>85</v>
      </c>
      <c r="M1021" s="89" t="s">
        <v>2960</v>
      </c>
      <c r="N1021" s="89" t="s">
        <v>97</v>
      </c>
      <c r="O1021" s="92" t="s">
        <v>2961</v>
      </c>
      <c r="P1021" s="93" t="s">
        <v>57</v>
      </c>
      <c r="Q1021" s="110" t="s">
        <v>58</v>
      </c>
      <c r="R1021" s="94">
        <v>46171</v>
      </c>
      <c r="S1021" s="95"/>
      <c r="T1021" s="95" t="s">
        <v>59</v>
      </c>
      <c r="U1021" s="95" t="s">
        <v>60</v>
      </c>
      <c r="V1021" s="91">
        <v>46156</v>
      </c>
      <c r="W1021" s="91">
        <v>46167</v>
      </c>
      <c r="X1021" s="91">
        <v>46168</v>
      </c>
      <c r="Y1021" s="96" t="s">
        <v>356</v>
      </c>
      <c r="Z1021" s="89" t="s">
        <v>62</v>
      </c>
      <c r="AA1021" s="95"/>
      <c r="AB1021" s="95" t="s">
        <v>2804</v>
      </c>
      <c r="AC1021" s="95" t="s">
        <v>2804</v>
      </c>
      <c r="AD1021" s="95" t="s">
        <v>2804</v>
      </c>
      <c r="AE1021" s="95" t="s">
        <v>2804</v>
      </c>
      <c r="AF1021" s="95" t="s">
        <v>2804</v>
      </c>
      <c r="AG1021" s="95" t="s">
        <v>2804</v>
      </c>
      <c r="AH1021" s="95" t="s">
        <v>2804</v>
      </c>
      <c r="AI1021" s="97"/>
      <c r="AJ1021" s="97" t="s">
        <v>65</v>
      </c>
      <c r="AK1021" s="97" t="s">
        <v>66</v>
      </c>
      <c r="AL1021" s="45" t="s">
        <v>67</v>
      </c>
      <c r="AM1021" s="160" t="str">
        <f>MONTH(B1021)&amp;"/"&amp;YEAR(B1021)</f>
        <v>3/2026</v>
      </c>
      <c r="AN1021" s="45">
        <f>WEEKNUM(B1021)-WEEKNUM(EOMONTH(B1021,-1)+1)+1</f>
        <v>4</v>
      </c>
      <c r="AO1021" s="45" t="str">
        <f>MONTH(R1021)&amp;"/"&amp;YEAR(R1021)</f>
        <v>5/2026</v>
      </c>
      <c r="AP1021" s="45">
        <f>WEEKNUM(R1021)-WEEKNUM(EOMONTH(R1021,-1)+1)+1</f>
        <v>5</v>
      </c>
      <c r="AQ1021" s="45">
        <f>IF(AU1021="S",IF(Q1021="1. Aceitou o programa",R1021-B1021,0),0)</f>
        <v>67</v>
      </c>
      <c r="AR1021" s="45">
        <f>IF(AU1021="S",IF(AND(S1021&lt;&gt;"",R1021&lt;&gt;""),S1021-R1021,0),0)</f>
        <v>0</v>
      </c>
      <c r="AS1021" s="45">
        <f>IF(AU1021="S",IF(Q1021="1. Aceitou o programa",IF(OR(X1021="Não se Aplica",X1021=""),IF(OR(W1021="Não se Aplica",W1021=""),0,W1021-V1021),AVERAGE(X1021-W1021,W1021-V1021)),0),0)</f>
        <v>6</v>
      </c>
      <c r="AT1021" s="45">
        <f>IF(AU1021="S",IF(AND(Q1021="1. Aceitou o programa",AB1021="Realizada"),IFERROR(IF(AA1021="",0,AA1021-R1021),0),0),0)</f>
        <v>0</v>
      </c>
      <c r="AU1021" s="45" t="str">
        <f>_xlfn.XLOOKUP(U1021,'Lista Suspensa'!$AA$20:$AA$23,'Lista Suspensa'!$AB$20:$AB$23,"N/A")</f>
        <v>S</v>
      </c>
    </row>
    <row r="1022" spans="1:47" ht="12" customHeight="1" x14ac:dyDescent="0.3">
      <c r="A1022" s="87" t="s">
        <v>66</v>
      </c>
      <c r="B1022" s="88">
        <v>46122</v>
      </c>
      <c r="C1022" s="89" t="s">
        <v>857</v>
      </c>
      <c r="D1022" s="89" t="s">
        <v>49</v>
      </c>
      <c r="E1022" s="189">
        <v>94401916</v>
      </c>
      <c r="F1022" s="197" t="s">
        <v>2962</v>
      </c>
      <c r="G1022" s="90">
        <v>11317774841</v>
      </c>
      <c r="H1022" s="91">
        <v>25289</v>
      </c>
      <c r="I1022" s="89">
        <v>57</v>
      </c>
      <c r="J1022" s="89" t="s">
        <v>51</v>
      </c>
      <c r="K1022" s="89" t="s">
        <v>52</v>
      </c>
      <c r="L1022" s="89" t="s">
        <v>85</v>
      </c>
      <c r="M1022" s="89"/>
      <c r="N1022" s="89" t="s">
        <v>197</v>
      </c>
      <c r="O1022" s="92">
        <v>11997345703</v>
      </c>
      <c r="P1022" s="93" t="s">
        <v>57</v>
      </c>
      <c r="Q1022" s="110" t="s">
        <v>58</v>
      </c>
      <c r="R1022" s="94">
        <v>46171</v>
      </c>
      <c r="S1022" s="95"/>
      <c r="T1022" s="95" t="s">
        <v>59</v>
      </c>
      <c r="U1022" s="95" t="s">
        <v>60</v>
      </c>
      <c r="V1022" s="91">
        <v>46142</v>
      </c>
      <c r="W1022" s="91">
        <v>46160</v>
      </c>
      <c r="X1022" s="91">
        <v>46167</v>
      </c>
      <c r="Y1022" s="96" t="s">
        <v>2851</v>
      </c>
      <c r="Z1022" s="89" t="s">
        <v>62</v>
      </c>
      <c r="AA1022" s="95"/>
      <c r="AB1022" s="95" t="s">
        <v>2804</v>
      </c>
      <c r="AC1022" s="95" t="s">
        <v>2804</v>
      </c>
      <c r="AD1022" s="95" t="s">
        <v>2804</v>
      </c>
      <c r="AE1022" s="95" t="s">
        <v>2804</v>
      </c>
      <c r="AF1022" s="95" t="s">
        <v>2804</v>
      </c>
      <c r="AG1022" s="95" t="s">
        <v>2804</v>
      </c>
      <c r="AH1022" s="95" t="s">
        <v>2804</v>
      </c>
      <c r="AI1022" s="97"/>
      <c r="AJ1022" s="97" t="s">
        <v>65</v>
      </c>
      <c r="AK1022" s="97" t="s">
        <v>66</v>
      </c>
      <c r="AL1022" s="45" t="s">
        <v>67</v>
      </c>
      <c r="AM1022" s="160" t="str">
        <f>MONTH(B1022)&amp;"/"&amp;YEAR(B1022)</f>
        <v>4/2026</v>
      </c>
      <c r="AN1022" s="45">
        <f>WEEKNUM(B1022)-WEEKNUM(EOMONTH(B1022,-1)+1)+1</f>
        <v>2</v>
      </c>
      <c r="AO1022" s="45" t="str">
        <f>MONTH(R1022)&amp;"/"&amp;YEAR(R1022)</f>
        <v>5/2026</v>
      </c>
      <c r="AP1022" s="45">
        <f>WEEKNUM(R1022)-WEEKNUM(EOMONTH(R1022,-1)+1)+1</f>
        <v>5</v>
      </c>
      <c r="AQ1022" s="45">
        <f>IF(AU1022="S",IF(Q1022="1. Aceitou o programa",R1022-B1022,0),0)</f>
        <v>49</v>
      </c>
      <c r="AR1022" s="45">
        <f>IF(AU1022="S",IF(AND(S1022&lt;&gt;"",R1022&lt;&gt;""),S1022-R1022,0),0)</f>
        <v>0</v>
      </c>
      <c r="AS1022" s="45">
        <f>IF(AU1022="S",IF(Q1022="1. Aceitou o programa",IF(OR(X1022="Não se Aplica",X1022=""),IF(OR(W1022="Não se Aplica",W1022=""),0,W1022-V1022),AVERAGE(X1022-W1022,W1022-V1022)),0),0)</f>
        <v>12.5</v>
      </c>
      <c r="AT1022" s="45">
        <f>IF(AU1022="S",IF(AND(Q1022="1. Aceitou o programa",AB1022="Realizada"),IFERROR(IF(AA1022="",0,AA1022-R1022),0),0),0)</f>
        <v>0</v>
      </c>
      <c r="AU1022" s="45" t="str">
        <f>_xlfn.XLOOKUP(U1022,'Lista Suspensa'!$AA$20:$AA$23,'Lista Suspensa'!$AB$20:$AB$23,"N/A")</f>
        <v>S</v>
      </c>
    </row>
    <row r="1023" spans="1:47" ht="12" customHeight="1" x14ac:dyDescent="0.3">
      <c r="A1023" s="87" t="s">
        <v>66</v>
      </c>
      <c r="B1023" s="88">
        <v>46122</v>
      </c>
      <c r="C1023" s="89" t="s">
        <v>857</v>
      </c>
      <c r="D1023" s="89" t="s">
        <v>49</v>
      </c>
      <c r="E1023" s="189">
        <v>95078677</v>
      </c>
      <c r="F1023" s="197" t="s">
        <v>2963</v>
      </c>
      <c r="G1023" s="90">
        <v>6457414508</v>
      </c>
      <c r="H1023" s="91">
        <v>34372</v>
      </c>
      <c r="I1023" s="89">
        <v>32</v>
      </c>
      <c r="J1023" s="89" t="s">
        <v>51</v>
      </c>
      <c r="K1023" s="89" t="s">
        <v>52</v>
      </c>
      <c r="L1023" s="89" t="s">
        <v>2964</v>
      </c>
      <c r="M1023" s="89"/>
      <c r="N1023" s="89" t="s">
        <v>137</v>
      </c>
      <c r="O1023" s="92">
        <v>71991069260</v>
      </c>
      <c r="P1023" s="93" t="s">
        <v>57</v>
      </c>
      <c r="Q1023" s="110" t="s">
        <v>58</v>
      </c>
      <c r="R1023" s="94">
        <v>46171</v>
      </c>
      <c r="S1023" s="95"/>
      <c r="T1023" s="95" t="s">
        <v>59</v>
      </c>
      <c r="U1023" s="95" t="s">
        <v>60</v>
      </c>
      <c r="V1023" s="91">
        <v>46142</v>
      </c>
      <c r="W1023" s="91">
        <v>46160</v>
      </c>
      <c r="X1023" s="91">
        <v>46167</v>
      </c>
      <c r="Y1023" s="96" t="s">
        <v>2851</v>
      </c>
      <c r="Z1023" s="89" t="s">
        <v>62</v>
      </c>
      <c r="AA1023" s="95"/>
      <c r="AB1023" s="95" t="s">
        <v>2804</v>
      </c>
      <c r="AC1023" s="95" t="s">
        <v>2804</v>
      </c>
      <c r="AD1023" s="95" t="s">
        <v>2804</v>
      </c>
      <c r="AE1023" s="95" t="s">
        <v>2804</v>
      </c>
      <c r="AF1023" s="95" t="s">
        <v>2804</v>
      </c>
      <c r="AG1023" s="95" t="s">
        <v>2804</v>
      </c>
      <c r="AH1023" s="95" t="s">
        <v>2804</v>
      </c>
      <c r="AI1023" s="97"/>
      <c r="AJ1023" s="97" t="s">
        <v>65</v>
      </c>
      <c r="AK1023" s="97" t="s">
        <v>66</v>
      </c>
      <c r="AL1023" s="45" t="s">
        <v>67</v>
      </c>
      <c r="AM1023" s="160" t="str">
        <f>MONTH(B1023)&amp;"/"&amp;YEAR(B1023)</f>
        <v>4/2026</v>
      </c>
      <c r="AN1023" s="45">
        <f>WEEKNUM(B1023)-WEEKNUM(EOMONTH(B1023,-1)+1)+1</f>
        <v>2</v>
      </c>
      <c r="AO1023" s="45" t="str">
        <f>MONTH(R1023)&amp;"/"&amp;YEAR(R1023)</f>
        <v>5/2026</v>
      </c>
      <c r="AP1023" s="45">
        <f>WEEKNUM(R1023)-WEEKNUM(EOMONTH(R1023,-1)+1)+1</f>
        <v>5</v>
      </c>
      <c r="AQ1023" s="45">
        <f>IF(AU1023="S",IF(Q1023="1. Aceitou o programa",R1023-B1023,0),0)</f>
        <v>49</v>
      </c>
      <c r="AR1023" s="45">
        <f>IF(AU1023="S",IF(AND(S1023&lt;&gt;"",R1023&lt;&gt;""),S1023-R1023,0),0)</f>
        <v>0</v>
      </c>
      <c r="AS1023" s="45">
        <f>IF(AU1023="S",IF(Q1023="1. Aceitou o programa",IF(OR(X1023="Não se Aplica",X1023=""),IF(OR(W1023="Não se Aplica",W1023=""),0,W1023-V1023),AVERAGE(X1023-W1023,W1023-V1023)),0),0)</f>
        <v>12.5</v>
      </c>
      <c r="AT1023" s="45">
        <f>IF(AU1023="S",IF(AND(Q1023="1. Aceitou o programa",AB1023="Realizada"),IFERROR(IF(AA1023="",0,AA1023-R1023),0),0),0)</f>
        <v>0</v>
      </c>
      <c r="AU1023" s="45" t="str">
        <f>_xlfn.XLOOKUP(U1023,'Lista Suspensa'!$AA$20:$AA$23,'Lista Suspensa'!$AB$20:$AB$23,"N/A")</f>
        <v>S</v>
      </c>
    </row>
    <row r="1024" spans="1:47" ht="12" customHeight="1" x14ac:dyDescent="0.3">
      <c r="A1024" s="87" t="s">
        <v>66</v>
      </c>
      <c r="B1024" s="88">
        <v>46127</v>
      </c>
      <c r="C1024" s="89" t="s">
        <v>857</v>
      </c>
      <c r="D1024" s="89" t="s">
        <v>49</v>
      </c>
      <c r="E1024" s="189">
        <v>84429682</v>
      </c>
      <c r="F1024" s="197" t="s">
        <v>2965</v>
      </c>
      <c r="G1024" s="90">
        <v>1055170707</v>
      </c>
      <c r="H1024" s="91">
        <v>26983</v>
      </c>
      <c r="I1024" s="89">
        <v>52</v>
      </c>
      <c r="J1024" s="89" t="s">
        <v>51</v>
      </c>
      <c r="K1024" s="89" t="s">
        <v>76</v>
      </c>
      <c r="L1024" s="89" t="s">
        <v>95</v>
      </c>
      <c r="M1024" s="89" t="s">
        <v>163</v>
      </c>
      <c r="N1024" s="89">
        <v>75</v>
      </c>
      <c r="O1024" s="92">
        <v>21988477378</v>
      </c>
      <c r="P1024" s="93" t="s">
        <v>57</v>
      </c>
      <c r="Q1024" s="110" t="s">
        <v>58</v>
      </c>
      <c r="R1024" s="94">
        <v>46171</v>
      </c>
      <c r="S1024" s="95"/>
      <c r="T1024" s="95" t="s">
        <v>59</v>
      </c>
      <c r="U1024" s="95" t="s">
        <v>60</v>
      </c>
      <c r="V1024" s="91">
        <v>46142</v>
      </c>
      <c r="W1024" s="91">
        <v>46160</v>
      </c>
      <c r="X1024" s="91">
        <v>46167</v>
      </c>
      <c r="Y1024" s="96" t="s">
        <v>2851</v>
      </c>
      <c r="Z1024" s="89" t="s">
        <v>62</v>
      </c>
      <c r="AA1024" s="95"/>
      <c r="AB1024" s="95" t="s">
        <v>2804</v>
      </c>
      <c r="AC1024" s="95" t="s">
        <v>2804</v>
      </c>
      <c r="AD1024" s="95" t="s">
        <v>2804</v>
      </c>
      <c r="AE1024" s="95" t="s">
        <v>2804</v>
      </c>
      <c r="AF1024" s="95" t="s">
        <v>2804</v>
      </c>
      <c r="AG1024" s="95" t="s">
        <v>2804</v>
      </c>
      <c r="AH1024" s="95" t="s">
        <v>2804</v>
      </c>
      <c r="AI1024" s="97"/>
      <c r="AJ1024" s="97" t="s">
        <v>65</v>
      </c>
      <c r="AK1024" s="97" t="s">
        <v>66</v>
      </c>
      <c r="AL1024" s="45" t="s">
        <v>67</v>
      </c>
      <c r="AM1024" s="160" t="str">
        <f>MONTH(B1024)&amp;"/"&amp;YEAR(B1024)</f>
        <v>4/2026</v>
      </c>
      <c r="AN1024" s="45">
        <f>WEEKNUM(B1024)-WEEKNUM(EOMONTH(B1024,-1)+1)+1</f>
        <v>3</v>
      </c>
      <c r="AO1024" s="45" t="str">
        <f>MONTH(R1024)&amp;"/"&amp;YEAR(R1024)</f>
        <v>5/2026</v>
      </c>
      <c r="AP1024" s="45">
        <f>WEEKNUM(R1024)-WEEKNUM(EOMONTH(R1024,-1)+1)+1</f>
        <v>5</v>
      </c>
      <c r="AQ1024" s="45">
        <f>IF(AU1024="S",IF(Q1024="1. Aceitou o programa",R1024-B1024,0),0)</f>
        <v>44</v>
      </c>
      <c r="AR1024" s="45">
        <f>IF(AU1024="S",IF(AND(S1024&lt;&gt;"",R1024&lt;&gt;""),S1024-R1024,0),0)</f>
        <v>0</v>
      </c>
      <c r="AS1024" s="45">
        <f>IF(AU1024="S",IF(Q1024="1. Aceitou o programa",IF(OR(X1024="Não se Aplica",X1024=""),IF(OR(W1024="Não se Aplica",W1024=""),0,W1024-V1024),AVERAGE(X1024-W1024,W1024-V1024)),0),0)</f>
        <v>12.5</v>
      </c>
      <c r="AT1024" s="45">
        <f>IF(AU1024="S",IF(AND(Q1024="1. Aceitou o programa",AB1024="Realizada"),IFERROR(IF(AA1024="",0,AA1024-R1024),0),0),0)</f>
        <v>0</v>
      </c>
      <c r="AU1024" s="45" t="str">
        <f>_xlfn.XLOOKUP(U1024,'Lista Suspensa'!$AA$20:$AA$23,'Lista Suspensa'!$AB$20:$AB$23,"N/A")</f>
        <v>S</v>
      </c>
    </row>
    <row r="1025" spans="1:47" ht="12" customHeight="1" x14ac:dyDescent="0.3">
      <c r="A1025" s="87" t="s">
        <v>66</v>
      </c>
      <c r="B1025" s="88">
        <v>46139</v>
      </c>
      <c r="C1025" s="89" t="s">
        <v>857</v>
      </c>
      <c r="D1025" s="89" t="s">
        <v>49</v>
      </c>
      <c r="E1025" s="189">
        <v>432325212</v>
      </c>
      <c r="F1025" s="197" t="s">
        <v>2966</v>
      </c>
      <c r="G1025" s="90">
        <v>5594708782</v>
      </c>
      <c r="H1025" s="91">
        <v>29837</v>
      </c>
      <c r="I1025" s="89">
        <v>44</v>
      </c>
      <c r="J1025" s="89" t="s">
        <v>51</v>
      </c>
      <c r="K1025" s="89" t="s">
        <v>76</v>
      </c>
      <c r="L1025" s="89" t="s">
        <v>283</v>
      </c>
      <c r="M1025" s="89" t="s">
        <v>1968</v>
      </c>
      <c r="N1025" s="89">
        <v>400</v>
      </c>
      <c r="O1025" s="92">
        <v>21982591089</v>
      </c>
      <c r="P1025" s="93" t="s">
        <v>57</v>
      </c>
      <c r="Q1025" s="110" t="s">
        <v>58</v>
      </c>
      <c r="R1025" s="94">
        <v>46171</v>
      </c>
      <c r="S1025" s="95"/>
      <c r="T1025" s="95" t="s">
        <v>59</v>
      </c>
      <c r="U1025" s="95" t="s">
        <v>60</v>
      </c>
      <c r="V1025" s="91">
        <v>46142</v>
      </c>
      <c r="W1025" s="91">
        <v>46160</v>
      </c>
      <c r="X1025" s="91">
        <v>46167</v>
      </c>
      <c r="Y1025" s="96" t="s">
        <v>2851</v>
      </c>
      <c r="Z1025" s="89" t="s">
        <v>62</v>
      </c>
      <c r="AA1025" s="95"/>
      <c r="AB1025" s="95" t="s">
        <v>2804</v>
      </c>
      <c r="AC1025" s="95" t="s">
        <v>2804</v>
      </c>
      <c r="AD1025" s="95" t="s">
        <v>2804</v>
      </c>
      <c r="AE1025" s="95" t="s">
        <v>2804</v>
      </c>
      <c r="AF1025" s="95" t="s">
        <v>2804</v>
      </c>
      <c r="AG1025" s="95" t="s">
        <v>2804</v>
      </c>
      <c r="AH1025" s="95" t="s">
        <v>2804</v>
      </c>
      <c r="AI1025" s="97"/>
      <c r="AJ1025" s="97" t="s">
        <v>65</v>
      </c>
      <c r="AK1025" s="97" t="s">
        <v>66</v>
      </c>
      <c r="AL1025" s="45" t="s">
        <v>67</v>
      </c>
      <c r="AM1025" s="160" t="str">
        <f>MONTH(B1025)&amp;"/"&amp;YEAR(B1025)</f>
        <v>4/2026</v>
      </c>
      <c r="AN1025" s="45">
        <f>WEEKNUM(B1025)-WEEKNUM(EOMONTH(B1025,-1)+1)+1</f>
        <v>5</v>
      </c>
      <c r="AO1025" s="45" t="str">
        <f>MONTH(R1025)&amp;"/"&amp;YEAR(R1025)</f>
        <v>5/2026</v>
      </c>
      <c r="AP1025" s="45">
        <f>WEEKNUM(R1025)-WEEKNUM(EOMONTH(R1025,-1)+1)+1</f>
        <v>5</v>
      </c>
      <c r="AQ1025" s="45">
        <f>IF(AU1025="S",IF(Q1025="1. Aceitou o programa",R1025-B1025,0),0)</f>
        <v>32</v>
      </c>
      <c r="AR1025" s="45">
        <f>IF(AU1025="S",IF(AND(S1025&lt;&gt;"",R1025&lt;&gt;""),S1025-R1025,0),0)</f>
        <v>0</v>
      </c>
      <c r="AS1025" s="45">
        <f>IF(AU1025="S",IF(Q1025="1. Aceitou o programa",IF(OR(X1025="Não se Aplica",X1025=""),IF(OR(W1025="Não se Aplica",W1025=""),0,W1025-V1025),AVERAGE(X1025-W1025,W1025-V1025)),0),0)</f>
        <v>12.5</v>
      </c>
      <c r="AT1025" s="45">
        <f>IF(AU1025="S",IF(AND(Q1025="1. Aceitou o programa",AB1025="Realizada"),IFERROR(IF(AA1025="",0,AA1025-R1025),0),0),0)</f>
        <v>0</v>
      </c>
      <c r="AU1025" s="45" t="str">
        <f>_xlfn.XLOOKUP(U1025,'Lista Suspensa'!$AA$20:$AA$23,'Lista Suspensa'!$AB$20:$AB$23,"N/A")</f>
        <v>S</v>
      </c>
    </row>
    <row r="1026" spans="1:47" ht="12" customHeight="1" x14ac:dyDescent="0.3">
      <c r="A1026" s="87" t="s">
        <v>66</v>
      </c>
      <c r="B1026" s="88">
        <v>46147</v>
      </c>
      <c r="C1026" s="89" t="s">
        <v>857</v>
      </c>
      <c r="D1026" s="89" t="s">
        <v>49</v>
      </c>
      <c r="E1026" s="189">
        <v>82350582</v>
      </c>
      <c r="F1026" s="197" t="s">
        <v>2967</v>
      </c>
      <c r="G1026" s="90">
        <v>5664909781</v>
      </c>
      <c r="H1026" s="91">
        <v>30461</v>
      </c>
      <c r="I1026" s="89">
        <v>42</v>
      </c>
      <c r="J1026" s="89" t="s">
        <v>51</v>
      </c>
      <c r="K1026" s="89" t="s">
        <v>76</v>
      </c>
      <c r="L1026" s="89" t="s">
        <v>95</v>
      </c>
      <c r="M1026" s="89"/>
      <c r="N1026" s="89">
        <v>60</v>
      </c>
      <c r="O1026" s="92" t="s">
        <v>2968</v>
      </c>
      <c r="P1026" s="93" t="s">
        <v>57</v>
      </c>
      <c r="Q1026" s="110" t="s">
        <v>58</v>
      </c>
      <c r="R1026" s="94">
        <v>46171</v>
      </c>
      <c r="S1026" s="95"/>
      <c r="T1026" s="95" t="s">
        <v>59</v>
      </c>
      <c r="U1026" s="95" t="s">
        <v>60</v>
      </c>
      <c r="V1026" s="91">
        <v>46157</v>
      </c>
      <c r="W1026" s="91">
        <v>46160</v>
      </c>
      <c r="X1026" s="91">
        <v>46167</v>
      </c>
      <c r="Y1026" s="96" t="s">
        <v>61</v>
      </c>
      <c r="Z1026" s="89" t="s">
        <v>62</v>
      </c>
      <c r="AA1026" s="95"/>
      <c r="AB1026" s="95" t="s">
        <v>2804</v>
      </c>
      <c r="AC1026" s="95" t="s">
        <v>2804</v>
      </c>
      <c r="AD1026" s="95" t="s">
        <v>2804</v>
      </c>
      <c r="AE1026" s="95" t="s">
        <v>2804</v>
      </c>
      <c r="AF1026" s="95" t="s">
        <v>2804</v>
      </c>
      <c r="AG1026" s="95" t="s">
        <v>2804</v>
      </c>
      <c r="AH1026" s="95" t="s">
        <v>2804</v>
      </c>
      <c r="AI1026" s="97"/>
      <c r="AJ1026" s="97" t="s">
        <v>65</v>
      </c>
      <c r="AK1026" s="97" t="s">
        <v>66</v>
      </c>
      <c r="AL1026" s="45" t="s">
        <v>67</v>
      </c>
      <c r="AM1026" s="160" t="str">
        <f>MONTH(B1026)&amp;"/"&amp;YEAR(B1026)</f>
        <v>5/2026</v>
      </c>
      <c r="AN1026" s="45">
        <f>WEEKNUM(B1026)-WEEKNUM(EOMONTH(B1026,-1)+1)+1</f>
        <v>2</v>
      </c>
      <c r="AO1026" s="45" t="str">
        <f>MONTH(R1026)&amp;"/"&amp;YEAR(R1026)</f>
        <v>5/2026</v>
      </c>
      <c r="AP1026" s="45">
        <f>WEEKNUM(R1026)-WEEKNUM(EOMONTH(R1026,-1)+1)+1</f>
        <v>5</v>
      </c>
      <c r="AQ1026" s="45">
        <f>IF(AU1026="S",IF(Q1026="1. Aceitou o programa",R1026-B1026,0),0)</f>
        <v>24</v>
      </c>
      <c r="AR1026" s="45">
        <f>IF(AU1026="S",IF(AND(S1026&lt;&gt;"",R1026&lt;&gt;""),S1026-R1026,0),0)</f>
        <v>0</v>
      </c>
      <c r="AS1026" s="45">
        <f>IF(AU1026="S",IF(Q1026="1. Aceitou o programa",IF(OR(X1026="Não se Aplica",X1026=""),IF(OR(W1026="Não se Aplica",W1026=""),0,W1026-V1026),AVERAGE(X1026-W1026,W1026-V1026)),0),0)</f>
        <v>5</v>
      </c>
      <c r="AT1026" s="45">
        <f>IF(AU1026="S",IF(AND(Q1026="1. Aceitou o programa",AB1026="Realizada"),IFERROR(IF(AA1026="",0,AA1026-R1026),0),0),0)</f>
        <v>0</v>
      </c>
      <c r="AU1026" s="45" t="str">
        <f>_xlfn.XLOOKUP(U1026,'Lista Suspensa'!$AA$20:$AA$23,'Lista Suspensa'!$AB$20:$AB$23,"N/A")</f>
        <v>S</v>
      </c>
    </row>
    <row r="1027" spans="1:47" ht="12" customHeight="1" x14ac:dyDescent="0.3">
      <c r="A1027" s="87" t="s">
        <v>66</v>
      </c>
      <c r="B1027" s="88">
        <v>46149</v>
      </c>
      <c r="C1027" s="89" t="s">
        <v>857</v>
      </c>
      <c r="D1027" s="89" t="s">
        <v>49</v>
      </c>
      <c r="E1027" s="189">
        <v>450047881</v>
      </c>
      <c r="F1027" s="197" t="s">
        <v>2969</v>
      </c>
      <c r="G1027" s="90">
        <v>12651359831</v>
      </c>
      <c r="H1027" s="91">
        <v>19312</v>
      </c>
      <c r="I1027" s="89">
        <v>73</v>
      </c>
      <c r="J1027" s="89" t="s">
        <v>51</v>
      </c>
      <c r="K1027" s="89" t="s">
        <v>52</v>
      </c>
      <c r="L1027" s="89" t="s">
        <v>85</v>
      </c>
      <c r="M1027" s="89" t="s">
        <v>2957</v>
      </c>
      <c r="N1027" s="89">
        <v>500</v>
      </c>
      <c r="O1027" s="92" t="s">
        <v>2970</v>
      </c>
      <c r="P1027" s="93" t="s">
        <v>57</v>
      </c>
      <c r="Q1027" s="110" t="s">
        <v>58</v>
      </c>
      <c r="R1027" s="94">
        <v>46171</v>
      </c>
      <c r="S1027" s="95"/>
      <c r="T1027" s="95" t="s">
        <v>59</v>
      </c>
      <c r="U1027" s="95" t="s">
        <v>60</v>
      </c>
      <c r="V1027" s="91">
        <v>46157</v>
      </c>
      <c r="W1027" s="91">
        <v>46160</v>
      </c>
      <c r="X1027" s="91">
        <v>46167</v>
      </c>
      <c r="Y1027" s="96" t="s">
        <v>61</v>
      </c>
      <c r="Z1027" s="89" t="s">
        <v>62</v>
      </c>
      <c r="AA1027" s="95"/>
      <c r="AB1027" s="95" t="s">
        <v>2804</v>
      </c>
      <c r="AC1027" s="95" t="s">
        <v>2804</v>
      </c>
      <c r="AD1027" s="95" t="s">
        <v>2804</v>
      </c>
      <c r="AE1027" s="95" t="s">
        <v>2804</v>
      </c>
      <c r="AF1027" s="95" t="s">
        <v>2804</v>
      </c>
      <c r="AG1027" s="95" t="s">
        <v>2804</v>
      </c>
      <c r="AH1027" s="95" t="s">
        <v>2804</v>
      </c>
      <c r="AI1027" s="97"/>
      <c r="AJ1027" s="97" t="s">
        <v>65</v>
      </c>
      <c r="AK1027" s="97" t="s">
        <v>66</v>
      </c>
      <c r="AL1027" s="45" t="s">
        <v>67</v>
      </c>
      <c r="AM1027" s="160" t="str">
        <f>MONTH(B1027)&amp;"/"&amp;YEAR(B1027)</f>
        <v>5/2026</v>
      </c>
      <c r="AN1027" s="45">
        <f>WEEKNUM(B1027)-WEEKNUM(EOMONTH(B1027,-1)+1)+1</f>
        <v>2</v>
      </c>
      <c r="AO1027" s="45" t="str">
        <f>MONTH(R1027)&amp;"/"&amp;YEAR(R1027)</f>
        <v>5/2026</v>
      </c>
      <c r="AP1027" s="45">
        <f>WEEKNUM(R1027)-WEEKNUM(EOMONTH(R1027,-1)+1)+1</f>
        <v>5</v>
      </c>
      <c r="AQ1027" s="45">
        <f>IF(AU1027="S",IF(Q1027="1. Aceitou o programa",R1027-B1027,0),0)</f>
        <v>22</v>
      </c>
      <c r="AR1027" s="45">
        <f>IF(AU1027="S",IF(AND(S1027&lt;&gt;"",R1027&lt;&gt;""),S1027-R1027,0),0)</f>
        <v>0</v>
      </c>
      <c r="AS1027" s="45">
        <f>IF(AU1027="S",IF(Q1027="1. Aceitou o programa",IF(OR(X1027="Não se Aplica",X1027=""),IF(OR(W1027="Não se Aplica",W1027=""),0,W1027-V1027),AVERAGE(X1027-W1027,W1027-V1027)),0),0)</f>
        <v>5</v>
      </c>
      <c r="AT1027" s="45">
        <f>IF(AU1027="S",IF(AND(Q1027="1. Aceitou o programa",AB1027="Realizada"),IFERROR(IF(AA1027="",0,AA1027-R1027),0),0),0)</f>
        <v>0</v>
      </c>
      <c r="AU1027" s="45" t="str">
        <f>_xlfn.XLOOKUP(U1027,'Lista Suspensa'!$AA$20:$AA$23,'Lista Suspensa'!$AB$20:$AB$23,"N/A")</f>
        <v>S</v>
      </c>
    </row>
    <row r="1028" spans="1:47" ht="12" customHeight="1" x14ac:dyDescent="0.3">
      <c r="A1028" s="87" t="s">
        <v>47</v>
      </c>
      <c r="B1028" s="88">
        <v>46104</v>
      </c>
      <c r="C1028" s="89" t="s">
        <v>48</v>
      </c>
      <c r="D1028" s="89" t="s">
        <v>49</v>
      </c>
      <c r="E1028" s="189">
        <v>450055256</v>
      </c>
      <c r="F1028" s="197" t="s">
        <v>2971</v>
      </c>
      <c r="G1028" s="90">
        <v>87942500810</v>
      </c>
      <c r="H1028" s="91">
        <v>20920</v>
      </c>
      <c r="I1028" s="89"/>
      <c r="J1028" s="89" t="s">
        <v>2972</v>
      </c>
      <c r="K1028" s="89" t="s">
        <v>52</v>
      </c>
      <c r="L1028" s="89" t="s">
        <v>85</v>
      </c>
      <c r="M1028" s="89" t="s">
        <v>2973</v>
      </c>
      <c r="N1028" s="89" t="s">
        <v>87</v>
      </c>
      <c r="O1028" s="92" t="s">
        <v>2974</v>
      </c>
      <c r="P1028" s="93" t="s">
        <v>57</v>
      </c>
      <c r="Q1028" s="110" t="s">
        <v>58</v>
      </c>
      <c r="R1028" s="94">
        <v>46171</v>
      </c>
      <c r="S1028" s="95"/>
      <c r="T1028" s="95" t="s">
        <v>59</v>
      </c>
      <c r="U1028" s="95" t="s">
        <v>60</v>
      </c>
      <c r="V1028" s="91">
        <v>46111</v>
      </c>
      <c r="W1028" s="91">
        <v>46160</v>
      </c>
      <c r="X1028" s="91">
        <v>46167</v>
      </c>
      <c r="Y1028" s="96" t="s">
        <v>81</v>
      </c>
      <c r="Z1028" s="89" t="s">
        <v>62</v>
      </c>
      <c r="AA1028" s="95"/>
      <c r="AB1028" s="95" t="s">
        <v>2804</v>
      </c>
      <c r="AC1028" s="95" t="s">
        <v>2804</v>
      </c>
      <c r="AD1028" s="95" t="s">
        <v>2804</v>
      </c>
      <c r="AE1028" s="95" t="s">
        <v>2804</v>
      </c>
      <c r="AF1028" s="95" t="s">
        <v>2804</v>
      </c>
      <c r="AG1028" s="95" t="s">
        <v>2804</v>
      </c>
      <c r="AH1028" s="95" t="s">
        <v>2804</v>
      </c>
      <c r="AI1028" s="97"/>
      <c r="AJ1028" s="97" t="s">
        <v>65</v>
      </c>
      <c r="AK1028" s="97" t="s">
        <v>66</v>
      </c>
      <c r="AL1028" s="45" t="s">
        <v>67</v>
      </c>
      <c r="AM1028" s="160" t="str">
        <f>MONTH(B1028)&amp;"/"&amp;YEAR(B1028)</f>
        <v>3/2026</v>
      </c>
      <c r="AN1028" s="45">
        <f>WEEKNUM(B1028)-WEEKNUM(EOMONTH(B1028,-1)+1)+1</f>
        <v>4</v>
      </c>
      <c r="AO1028" s="45" t="str">
        <f>MONTH(R1028)&amp;"/"&amp;YEAR(R1028)</f>
        <v>5/2026</v>
      </c>
      <c r="AP1028" s="45">
        <f>WEEKNUM(R1028)-WEEKNUM(EOMONTH(R1028,-1)+1)+1</f>
        <v>5</v>
      </c>
      <c r="AQ1028" s="45">
        <f>IF(AU1028="S",IF(Q1028="1. Aceitou o programa",R1028-B1028,0),0)</f>
        <v>67</v>
      </c>
      <c r="AR1028" s="45">
        <f>IF(AU1028="S",IF(AND(S1028&lt;&gt;"",R1028&lt;&gt;""),S1028-R1028,0),0)</f>
        <v>0</v>
      </c>
      <c r="AS1028" s="45">
        <f>IF(AU1028="S",IF(Q1028="1. Aceitou o programa",IF(OR(X1028="Não se Aplica",X1028=""),IF(OR(W1028="Não se Aplica",W1028=""),0,W1028-V1028),AVERAGE(X1028-W1028,W1028-V1028)),0),0)</f>
        <v>28</v>
      </c>
      <c r="AT1028" s="45">
        <f>IF(AU1028="S",IF(AND(Q1028="1. Aceitou o programa",AB1028="Realizada"),IFERROR(IF(AA1028="",0,AA1028-R1028),0),0),0)</f>
        <v>0</v>
      </c>
      <c r="AU1028" s="45" t="str">
        <f>_xlfn.XLOOKUP(U1028,'Lista Suspensa'!$AA$20:$AA$23,'Lista Suspensa'!$AB$20:$AB$23,"N/A")</f>
        <v>S</v>
      </c>
    </row>
    <row r="1029" spans="1:47" ht="12" customHeight="1" x14ac:dyDescent="0.3">
      <c r="A1029" s="87" t="s">
        <v>47</v>
      </c>
      <c r="B1029" s="88">
        <v>46104</v>
      </c>
      <c r="C1029" s="89" t="s">
        <v>48</v>
      </c>
      <c r="D1029" s="89" t="s">
        <v>49</v>
      </c>
      <c r="E1029" s="189">
        <v>745785948</v>
      </c>
      <c r="F1029" s="197" t="s">
        <v>2975</v>
      </c>
      <c r="G1029" s="90">
        <v>7303817735</v>
      </c>
      <c r="H1029" s="91">
        <v>28178</v>
      </c>
      <c r="I1029" s="89"/>
      <c r="J1029" s="89" t="s">
        <v>51</v>
      </c>
      <c r="K1029" s="89" t="s">
        <v>76</v>
      </c>
      <c r="L1029" s="89" t="s">
        <v>283</v>
      </c>
      <c r="M1029" s="89" t="s">
        <v>334</v>
      </c>
      <c r="N1029" s="89" t="s">
        <v>71</v>
      </c>
      <c r="O1029" s="92" t="s">
        <v>2976</v>
      </c>
      <c r="P1029" s="93" t="s">
        <v>57</v>
      </c>
      <c r="Q1029" s="110" t="s">
        <v>58</v>
      </c>
      <c r="R1029" s="94">
        <v>46171</v>
      </c>
      <c r="S1029" s="95"/>
      <c r="T1029" s="95" t="s">
        <v>59</v>
      </c>
      <c r="U1029" s="95" t="s">
        <v>60</v>
      </c>
      <c r="V1029" s="91">
        <v>46111</v>
      </c>
      <c r="W1029" s="91">
        <v>46160</v>
      </c>
      <c r="X1029" s="91">
        <v>46167</v>
      </c>
      <c r="Y1029" s="96" t="s">
        <v>81</v>
      </c>
      <c r="Z1029" s="89" t="s">
        <v>62</v>
      </c>
      <c r="AA1029" s="95"/>
      <c r="AB1029" s="95" t="s">
        <v>2804</v>
      </c>
      <c r="AC1029" s="95" t="s">
        <v>2804</v>
      </c>
      <c r="AD1029" s="95" t="s">
        <v>2804</v>
      </c>
      <c r="AE1029" s="95" t="s">
        <v>2804</v>
      </c>
      <c r="AF1029" s="95" t="s">
        <v>2804</v>
      </c>
      <c r="AG1029" s="95" t="s">
        <v>2804</v>
      </c>
      <c r="AH1029" s="95" t="s">
        <v>2804</v>
      </c>
      <c r="AI1029" s="97"/>
      <c r="AJ1029" s="97" t="s">
        <v>65</v>
      </c>
      <c r="AK1029" s="97" t="s">
        <v>66</v>
      </c>
      <c r="AL1029" s="45" t="s">
        <v>67</v>
      </c>
      <c r="AM1029" s="160" t="str">
        <f>MONTH(B1029)&amp;"/"&amp;YEAR(B1029)</f>
        <v>3/2026</v>
      </c>
      <c r="AN1029" s="45">
        <f>WEEKNUM(B1029)-WEEKNUM(EOMONTH(B1029,-1)+1)+1</f>
        <v>4</v>
      </c>
      <c r="AO1029" s="45" t="str">
        <f>MONTH(R1029)&amp;"/"&amp;YEAR(R1029)</f>
        <v>5/2026</v>
      </c>
      <c r="AP1029" s="45">
        <f>WEEKNUM(R1029)-WEEKNUM(EOMONTH(R1029,-1)+1)+1</f>
        <v>5</v>
      </c>
      <c r="AQ1029" s="45">
        <f>IF(AU1029="S",IF(Q1029="1. Aceitou o programa",R1029-B1029,0),0)</f>
        <v>67</v>
      </c>
      <c r="AR1029" s="45">
        <f>IF(AU1029="S",IF(AND(S1029&lt;&gt;"",R1029&lt;&gt;""),S1029-R1029,0),0)</f>
        <v>0</v>
      </c>
      <c r="AS1029" s="45">
        <f>IF(AU1029="S",IF(Q1029="1. Aceitou o programa",IF(OR(X1029="Não se Aplica",X1029=""),IF(OR(W1029="Não se Aplica",W1029=""),0,W1029-V1029),AVERAGE(X1029-W1029,W1029-V1029)),0),0)</f>
        <v>28</v>
      </c>
      <c r="AT1029" s="45">
        <f>IF(AU1029="S",IF(AND(Q1029="1. Aceitou o programa",AB1029="Realizada"),IFERROR(IF(AA1029="",0,AA1029-R1029),0),0),0)</f>
        <v>0</v>
      </c>
      <c r="AU1029" s="45" t="str">
        <f>_xlfn.XLOOKUP(U1029,'Lista Suspensa'!$AA$20:$AA$23,'Lista Suspensa'!$AB$20:$AB$23,"N/A")</f>
        <v>S</v>
      </c>
    </row>
    <row r="1030" spans="1:47" ht="12" customHeight="1" x14ac:dyDescent="0.3">
      <c r="A1030" s="87" t="s">
        <v>47</v>
      </c>
      <c r="B1030" s="88">
        <v>46104</v>
      </c>
      <c r="C1030" s="89" t="s">
        <v>48</v>
      </c>
      <c r="D1030" s="89" t="s">
        <v>49</v>
      </c>
      <c r="E1030" s="189">
        <v>759466840</v>
      </c>
      <c r="F1030" s="197" t="s">
        <v>2977</v>
      </c>
      <c r="G1030" s="90">
        <v>9052139717</v>
      </c>
      <c r="H1030" s="91">
        <v>28831</v>
      </c>
      <c r="I1030" s="89"/>
      <c r="J1030" s="89" t="s">
        <v>51</v>
      </c>
      <c r="K1030" s="89" t="s">
        <v>76</v>
      </c>
      <c r="L1030" s="89" t="s">
        <v>95</v>
      </c>
      <c r="M1030" s="89" t="s">
        <v>2978</v>
      </c>
      <c r="N1030" s="89" t="s">
        <v>97</v>
      </c>
      <c r="O1030" s="92" t="s">
        <v>2979</v>
      </c>
      <c r="P1030" s="93" t="s">
        <v>57</v>
      </c>
      <c r="Q1030" s="110" t="s">
        <v>58</v>
      </c>
      <c r="R1030" s="94">
        <v>46171</v>
      </c>
      <c r="S1030" s="95"/>
      <c r="T1030" s="95" t="s">
        <v>59</v>
      </c>
      <c r="U1030" s="95" t="s">
        <v>60</v>
      </c>
      <c r="V1030" s="91">
        <v>46111</v>
      </c>
      <c r="W1030" s="91">
        <v>46160</v>
      </c>
      <c r="X1030" s="91">
        <v>46167</v>
      </c>
      <c r="Y1030" s="96" t="s">
        <v>61</v>
      </c>
      <c r="Z1030" s="89" t="s">
        <v>62</v>
      </c>
      <c r="AA1030" s="95"/>
      <c r="AB1030" s="95" t="s">
        <v>2804</v>
      </c>
      <c r="AC1030" s="95" t="s">
        <v>2804</v>
      </c>
      <c r="AD1030" s="95" t="s">
        <v>2804</v>
      </c>
      <c r="AE1030" s="95" t="s">
        <v>2804</v>
      </c>
      <c r="AF1030" s="95" t="s">
        <v>2804</v>
      </c>
      <c r="AG1030" s="95" t="s">
        <v>2804</v>
      </c>
      <c r="AH1030" s="95" t="s">
        <v>2804</v>
      </c>
      <c r="AI1030" s="97"/>
      <c r="AJ1030" s="97" t="s">
        <v>65</v>
      </c>
      <c r="AK1030" s="97" t="s">
        <v>66</v>
      </c>
      <c r="AL1030" s="45" t="s">
        <v>67</v>
      </c>
      <c r="AM1030" s="160" t="str">
        <f>MONTH(B1030)&amp;"/"&amp;YEAR(B1030)</f>
        <v>3/2026</v>
      </c>
      <c r="AN1030" s="45">
        <f>WEEKNUM(B1030)-WEEKNUM(EOMONTH(B1030,-1)+1)+1</f>
        <v>4</v>
      </c>
      <c r="AO1030" s="45" t="str">
        <f>MONTH(R1030)&amp;"/"&amp;YEAR(R1030)</f>
        <v>5/2026</v>
      </c>
      <c r="AP1030" s="45">
        <f>WEEKNUM(R1030)-WEEKNUM(EOMONTH(R1030,-1)+1)+1</f>
        <v>5</v>
      </c>
      <c r="AQ1030" s="45">
        <f>IF(AU1030="S",IF(Q1030="1. Aceitou o programa",R1030-B1030,0),0)</f>
        <v>67</v>
      </c>
      <c r="AR1030" s="45">
        <f>IF(AU1030="S",IF(AND(S1030&lt;&gt;"",R1030&lt;&gt;""),S1030-R1030,0),0)</f>
        <v>0</v>
      </c>
      <c r="AS1030" s="45">
        <f>IF(AU1030="S",IF(Q1030="1. Aceitou o programa",IF(OR(X1030="Não se Aplica",X1030=""),IF(OR(W1030="Não se Aplica",W1030=""),0,W1030-V1030),AVERAGE(X1030-W1030,W1030-V1030)),0),0)</f>
        <v>28</v>
      </c>
      <c r="AT1030" s="45">
        <f>IF(AU1030="S",IF(AND(Q1030="1. Aceitou o programa",AB1030="Realizada"),IFERROR(IF(AA1030="",0,AA1030-R1030),0),0),0)</f>
        <v>0</v>
      </c>
      <c r="AU1030" s="45" t="str">
        <f>_xlfn.XLOOKUP(U1030,'Lista Suspensa'!$AA$20:$AA$23,'Lista Suspensa'!$AB$20:$AB$23,"N/A")</f>
        <v>S</v>
      </c>
    </row>
    <row r="1031" spans="1:47" ht="12" customHeight="1" x14ac:dyDescent="0.3">
      <c r="A1031" s="87" t="s">
        <v>47</v>
      </c>
      <c r="B1031" s="88">
        <v>46104</v>
      </c>
      <c r="C1031" s="89" t="s">
        <v>48</v>
      </c>
      <c r="D1031" s="89" t="s">
        <v>49</v>
      </c>
      <c r="E1031" s="189">
        <v>594120535</v>
      </c>
      <c r="F1031" s="197" t="s">
        <v>2980</v>
      </c>
      <c r="G1031" s="90">
        <v>9493609880</v>
      </c>
      <c r="H1031" s="91">
        <v>20114</v>
      </c>
      <c r="I1031" s="89"/>
      <c r="J1031" s="89" t="s">
        <v>51</v>
      </c>
      <c r="K1031" s="89" t="s">
        <v>52</v>
      </c>
      <c r="L1031" s="89" t="s">
        <v>69</v>
      </c>
      <c r="M1031" s="89" t="s">
        <v>2981</v>
      </c>
      <c r="N1031" s="89" t="s">
        <v>159</v>
      </c>
      <c r="O1031" s="92" t="s">
        <v>2982</v>
      </c>
      <c r="P1031" s="93" t="s">
        <v>57</v>
      </c>
      <c r="Q1031" s="110" t="s">
        <v>58</v>
      </c>
      <c r="R1031" s="94">
        <v>46171</v>
      </c>
      <c r="S1031" s="95"/>
      <c r="T1031" s="95" t="s">
        <v>59</v>
      </c>
      <c r="U1031" s="95" t="s">
        <v>60</v>
      </c>
      <c r="V1031" s="91">
        <v>46111</v>
      </c>
      <c r="W1031" s="91">
        <v>46160</v>
      </c>
      <c r="X1031" s="91">
        <v>46167</v>
      </c>
      <c r="Y1031" s="96" t="s">
        <v>61</v>
      </c>
      <c r="Z1031" s="89" t="s">
        <v>62</v>
      </c>
      <c r="AA1031" s="95"/>
      <c r="AB1031" s="95" t="s">
        <v>2804</v>
      </c>
      <c r="AC1031" s="95" t="s">
        <v>2804</v>
      </c>
      <c r="AD1031" s="95" t="s">
        <v>2804</v>
      </c>
      <c r="AE1031" s="95" t="s">
        <v>2804</v>
      </c>
      <c r="AF1031" s="95" t="s">
        <v>2804</v>
      </c>
      <c r="AG1031" s="95" t="s">
        <v>2804</v>
      </c>
      <c r="AH1031" s="95" t="s">
        <v>2804</v>
      </c>
      <c r="AI1031" s="97"/>
      <c r="AJ1031" s="97" t="s">
        <v>65</v>
      </c>
      <c r="AK1031" s="97" t="s">
        <v>66</v>
      </c>
      <c r="AL1031" s="45" t="s">
        <v>67</v>
      </c>
      <c r="AM1031" s="160" t="str">
        <f>MONTH(B1031)&amp;"/"&amp;YEAR(B1031)</f>
        <v>3/2026</v>
      </c>
      <c r="AN1031" s="45">
        <f>WEEKNUM(B1031)-WEEKNUM(EOMONTH(B1031,-1)+1)+1</f>
        <v>4</v>
      </c>
      <c r="AO1031" s="45" t="str">
        <f>MONTH(R1031)&amp;"/"&amp;YEAR(R1031)</f>
        <v>5/2026</v>
      </c>
      <c r="AP1031" s="45">
        <f>WEEKNUM(R1031)-WEEKNUM(EOMONTH(R1031,-1)+1)+1</f>
        <v>5</v>
      </c>
      <c r="AQ1031" s="45">
        <f>IF(AU1031="S",IF(Q1031="1. Aceitou o programa",R1031-B1031,0),0)</f>
        <v>67</v>
      </c>
      <c r="AR1031" s="45">
        <f>IF(AU1031="S",IF(AND(S1031&lt;&gt;"",R1031&lt;&gt;""),S1031-R1031,0),0)</f>
        <v>0</v>
      </c>
      <c r="AS1031" s="45">
        <f>IF(AU1031="S",IF(Q1031="1. Aceitou o programa",IF(OR(X1031="Não se Aplica",X1031=""),IF(OR(W1031="Não se Aplica",W1031=""),0,W1031-V1031),AVERAGE(X1031-W1031,W1031-V1031)),0),0)</f>
        <v>28</v>
      </c>
      <c r="AT1031" s="45">
        <f>IF(AU1031="S",IF(AND(Q1031="1. Aceitou o programa",AB1031="Realizada"),IFERROR(IF(AA1031="",0,AA1031-R1031),0),0),0)</f>
        <v>0</v>
      </c>
      <c r="AU1031" s="45" t="str">
        <f>_xlfn.XLOOKUP(U1031,'Lista Suspensa'!$AA$20:$AA$23,'Lista Suspensa'!$AB$20:$AB$23,"N/A")</f>
        <v>S</v>
      </c>
    </row>
    <row r="1032" spans="1:47" ht="12" customHeight="1" x14ac:dyDescent="0.3">
      <c r="A1032" s="87" t="s">
        <v>47</v>
      </c>
      <c r="B1032" s="88">
        <v>46104</v>
      </c>
      <c r="C1032" s="89" t="s">
        <v>48</v>
      </c>
      <c r="D1032" s="89" t="s">
        <v>49</v>
      </c>
      <c r="E1032" s="189">
        <v>451754930</v>
      </c>
      <c r="F1032" s="197" t="s">
        <v>2983</v>
      </c>
      <c r="G1032" s="90">
        <v>61200840887</v>
      </c>
      <c r="H1032" s="91">
        <v>15008</v>
      </c>
      <c r="I1032" s="89"/>
      <c r="J1032" s="89" t="s">
        <v>51</v>
      </c>
      <c r="K1032" s="89" t="s">
        <v>52</v>
      </c>
      <c r="L1032" s="89" t="s">
        <v>85</v>
      </c>
      <c r="M1032" s="89" t="s">
        <v>513</v>
      </c>
      <c r="N1032" s="89" t="s">
        <v>79</v>
      </c>
      <c r="O1032" s="92" t="s">
        <v>2984</v>
      </c>
      <c r="P1032" s="93" t="s">
        <v>57</v>
      </c>
      <c r="Q1032" s="110" t="s">
        <v>58</v>
      </c>
      <c r="R1032" s="94">
        <v>46171</v>
      </c>
      <c r="S1032" s="95"/>
      <c r="T1032" s="95" t="s">
        <v>59</v>
      </c>
      <c r="U1032" s="95" t="s">
        <v>60</v>
      </c>
      <c r="V1032" s="91">
        <v>46112</v>
      </c>
      <c r="W1032" s="91">
        <v>46160</v>
      </c>
      <c r="X1032" s="91">
        <v>46167</v>
      </c>
      <c r="Y1032" s="96" t="s">
        <v>61</v>
      </c>
      <c r="Z1032" s="89" t="s">
        <v>62</v>
      </c>
      <c r="AA1032" s="95"/>
      <c r="AB1032" s="95" t="s">
        <v>2804</v>
      </c>
      <c r="AC1032" s="95" t="s">
        <v>2804</v>
      </c>
      <c r="AD1032" s="95" t="s">
        <v>2804</v>
      </c>
      <c r="AE1032" s="95" t="s">
        <v>2804</v>
      </c>
      <c r="AF1032" s="95" t="s">
        <v>2804</v>
      </c>
      <c r="AG1032" s="95" t="s">
        <v>2804</v>
      </c>
      <c r="AH1032" s="95" t="s">
        <v>2804</v>
      </c>
      <c r="AI1032" s="97"/>
      <c r="AJ1032" s="97" t="s">
        <v>65</v>
      </c>
      <c r="AK1032" s="97" t="s">
        <v>66</v>
      </c>
      <c r="AL1032" s="45" t="s">
        <v>67</v>
      </c>
      <c r="AM1032" s="160" t="str">
        <f>MONTH(B1032)&amp;"/"&amp;YEAR(B1032)</f>
        <v>3/2026</v>
      </c>
      <c r="AN1032" s="45">
        <f>WEEKNUM(B1032)-WEEKNUM(EOMONTH(B1032,-1)+1)+1</f>
        <v>4</v>
      </c>
      <c r="AO1032" s="45" t="str">
        <f>MONTH(R1032)&amp;"/"&amp;YEAR(R1032)</f>
        <v>5/2026</v>
      </c>
      <c r="AP1032" s="45">
        <f>WEEKNUM(R1032)-WEEKNUM(EOMONTH(R1032,-1)+1)+1</f>
        <v>5</v>
      </c>
      <c r="AQ1032" s="45">
        <f>IF(AU1032="S",IF(Q1032="1. Aceitou o programa",R1032-B1032,0),0)</f>
        <v>67</v>
      </c>
      <c r="AR1032" s="45">
        <f>IF(AU1032="S",IF(AND(S1032&lt;&gt;"",R1032&lt;&gt;""),S1032-R1032,0),0)</f>
        <v>0</v>
      </c>
      <c r="AS1032" s="45">
        <f>IF(AU1032="S",IF(Q1032="1. Aceitou o programa",IF(OR(X1032="Não se Aplica",X1032=""),IF(OR(W1032="Não se Aplica",W1032=""),0,W1032-V1032),AVERAGE(X1032-W1032,W1032-V1032)),0),0)</f>
        <v>27.5</v>
      </c>
      <c r="AT1032" s="45">
        <f>IF(AU1032="S",IF(AND(Q1032="1. Aceitou o programa",AB1032="Realizada"),IFERROR(IF(AA1032="",0,AA1032-R1032),0),0),0)</f>
        <v>0</v>
      </c>
      <c r="AU1032" s="45" t="str">
        <f>_xlfn.XLOOKUP(U1032,'Lista Suspensa'!$AA$20:$AA$23,'Lista Suspensa'!$AB$20:$AB$23,"N/A")</f>
        <v>S</v>
      </c>
    </row>
    <row r="1033" spans="1:47" ht="12" customHeight="1" x14ac:dyDescent="0.3">
      <c r="A1033" s="87" t="s">
        <v>47</v>
      </c>
      <c r="B1033" s="88">
        <v>46104</v>
      </c>
      <c r="C1033" s="89" t="s">
        <v>48</v>
      </c>
      <c r="D1033" s="89" t="s">
        <v>49</v>
      </c>
      <c r="E1033" s="189">
        <v>593877810</v>
      </c>
      <c r="F1033" s="197" t="s">
        <v>2985</v>
      </c>
      <c r="G1033" s="90">
        <v>48290795840</v>
      </c>
      <c r="H1033" s="91">
        <v>35879</v>
      </c>
      <c r="I1033" s="89"/>
      <c r="J1033" s="89" t="s">
        <v>51</v>
      </c>
      <c r="K1033" s="89" t="s">
        <v>52</v>
      </c>
      <c r="L1033" s="89" t="s">
        <v>53</v>
      </c>
      <c r="M1033" s="89" t="s">
        <v>2986</v>
      </c>
      <c r="N1033" s="89" t="s">
        <v>159</v>
      </c>
      <c r="O1033" s="92" t="s">
        <v>2987</v>
      </c>
      <c r="P1033" s="93" t="s">
        <v>57</v>
      </c>
      <c r="Q1033" s="110" t="s">
        <v>58</v>
      </c>
      <c r="R1033" s="94">
        <v>46171</v>
      </c>
      <c r="S1033" s="95"/>
      <c r="T1033" s="95" t="s">
        <v>59</v>
      </c>
      <c r="U1033" s="95" t="s">
        <v>60</v>
      </c>
      <c r="V1033" s="91">
        <v>46112</v>
      </c>
      <c r="W1033" s="91">
        <v>46160</v>
      </c>
      <c r="X1033" s="91">
        <v>46167</v>
      </c>
      <c r="Y1033" s="96" t="s">
        <v>61</v>
      </c>
      <c r="Z1033" s="89" t="s">
        <v>62</v>
      </c>
      <c r="AA1033" s="95"/>
      <c r="AB1033" s="95" t="s">
        <v>2804</v>
      </c>
      <c r="AC1033" s="95" t="s">
        <v>2804</v>
      </c>
      <c r="AD1033" s="95" t="s">
        <v>2804</v>
      </c>
      <c r="AE1033" s="95" t="s">
        <v>2804</v>
      </c>
      <c r="AF1033" s="95" t="s">
        <v>2804</v>
      </c>
      <c r="AG1033" s="95" t="s">
        <v>2804</v>
      </c>
      <c r="AH1033" s="95" t="s">
        <v>2804</v>
      </c>
      <c r="AI1033" s="97"/>
      <c r="AJ1033" s="97" t="s">
        <v>65</v>
      </c>
      <c r="AK1033" s="97" t="s">
        <v>66</v>
      </c>
      <c r="AL1033" s="45" t="s">
        <v>67</v>
      </c>
      <c r="AM1033" s="160" t="str">
        <f>MONTH(B1033)&amp;"/"&amp;YEAR(B1033)</f>
        <v>3/2026</v>
      </c>
      <c r="AN1033" s="45">
        <f>WEEKNUM(B1033)-WEEKNUM(EOMONTH(B1033,-1)+1)+1</f>
        <v>4</v>
      </c>
      <c r="AO1033" s="45" t="str">
        <f>MONTH(R1033)&amp;"/"&amp;YEAR(R1033)</f>
        <v>5/2026</v>
      </c>
      <c r="AP1033" s="45">
        <f>WEEKNUM(R1033)-WEEKNUM(EOMONTH(R1033,-1)+1)+1</f>
        <v>5</v>
      </c>
      <c r="AQ1033" s="45">
        <f>IF(AU1033="S",IF(Q1033="1. Aceitou o programa",R1033-B1033,0),0)</f>
        <v>67</v>
      </c>
      <c r="AR1033" s="45">
        <f>IF(AU1033="S",IF(AND(S1033&lt;&gt;"",R1033&lt;&gt;""),S1033-R1033,0),0)</f>
        <v>0</v>
      </c>
      <c r="AS1033" s="45">
        <f>IF(AU1033="S",IF(Q1033="1. Aceitou o programa",IF(OR(X1033="Não se Aplica",X1033=""),IF(OR(W1033="Não se Aplica",W1033=""),0,W1033-V1033),AVERAGE(X1033-W1033,W1033-V1033)),0),0)</f>
        <v>27.5</v>
      </c>
      <c r="AT1033" s="45">
        <f>IF(AU1033="S",IF(AND(Q1033="1. Aceitou o programa",AB1033="Realizada"),IFERROR(IF(AA1033="",0,AA1033-R1033),0),0),0)</f>
        <v>0</v>
      </c>
      <c r="AU1033" s="45" t="str">
        <f>_xlfn.XLOOKUP(U1033,'Lista Suspensa'!$AA$20:$AA$23,'Lista Suspensa'!$AB$20:$AB$23,"N/A")</f>
        <v>S</v>
      </c>
    </row>
    <row r="1034" spans="1:47" ht="12" customHeight="1" x14ac:dyDescent="0.3">
      <c r="A1034" s="87" t="s">
        <v>47</v>
      </c>
      <c r="B1034" s="88">
        <v>46104</v>
      </c>
      <c r="C1034" s="89" t="s">
        <v>48</v>
      </c>
      <c r="D1034" s="89" t="s">
        <v>49</v>
      </c>
      <c r="E1034" s="189">
        <v>452024668</v>
      </c>
      <c r="F1034" s="197" t="s">
        <v>2988</v>
      </c>
      <c r="G1034" s="90">
        <v>9208105865</v>
      </c>
      <c r="H1034" s="91">
        <v>23540</v>
      </c>
      <c r="I1034" s="89"/>
      <c r="J1034" s="89" t="s">
        <v>84</v>
      </c>
      <c r="K1034" s="89" t="s">
        <v>52</v>
      </c>
      <c r="L1034" s="89" t="s">
        <v>85</v>
      </c>
      <c r="M1034" s="89" t="s">
        <v>2957</v>
      </c>
      <c r="N1034" s="89" t="s">
        <v>87</v>
      </c>
      <c r="O1034" s="92" t="s">
        <v>2989</v>
      </c>
      <c r="P1034" s="93" t="s">
        <v>57</v>
      </c>
      <c r="Q1034" s="110" t="s">
        <v>58</v>
      </c>
      <c r="R1034" s="94">
        <v>46171</v>
      </c>
      <c r="S1034" s="95"/>
      <c r="T1034" s="95" t="s">
        <v>59</v>
      </c>
      <c r="U1034" s="95" t="s">
        <v>60</v>
      </c>
      <c r="V1034" s="91">
        <v>46112</v>
      </c>
      <c r="W1034" s="91">
        <v>46160</v>
      </c>
      <c r="X1034" s="91">
        <v>46167</v>
      </c>
      <c r="Y1034" s="96" t="s">
        <v>61</v>
      </c>
      <c r="Z1034" s="89" t="s">
        <v>62</v>
      </c>
      <c r="AA1034" s="95"/>
      <c r="AB1034" s="95" t="s">
        <v>2804</v>
      </c>
      <c r="AC1034" s="95" t="s">
        <v>2804</v>
      </c>
      <c r="AD1034" s="95" t="s">
        <v>2804</v>
      </c>
      <c r="AE1034" s="95" t="s">
        <v>2804</v>
      </c>
      <c r="AF1034" s="95" t="s">
        <v>2804</v>
      </c>
      <c r="AG1034" s="95" t="s">
        <v>2804</v>
      </c>
      <c r="AH1034" s="95" t="s">
        <v>2804</v>
      </c>
      <c r="AI1034" s="97"/>
      <c r="AJ1034" s="97" t="s">
        <v>65</v>
      </c>
      <c r="AK1034" s="97" t="s">
        <v>66</v>
      </c>
      <c r="AL1034" s="45" t="s">
        <v>67</v>
      </c>
      <c r="AM1034" s="160" t="str">
        <f>MONTH(B1034)&amp;"/"&amp;YEAR(B1034)</f>
        <v>3/2026</v>
      </c>
      <c r="AN1034" s="45">
        <f>WEEKNUM(B1034)-WEEKNUM(EOMONTH(B1034,-1)+1)+1</f>
        <v>4</v>
      </c>
      <c r="AO1034" s="45" t="str">
        <f>MONTH(R1034)&amp;"/"&amp;YEAR(R1034)</f>
        <v>5/2026</v>
      </c>
      <c r="AP1034" s="45">
        <f>WEEKNUM(R1034)-WEEKNUM(EOMONTH(R1034,-1)+1)+1</f>
        <v>5</v>
      </c>
      <c r="AQ1034" s="45">
        <f>IF(AU1034="S",IF(Q1034="1. Aceitou o programa",R1034-B1034,0),0)</f>
        <v>67</v>
      </c>
      <c r="AR1034" s="45">
        <f>IF(AU1034="S",IF(AND(S1034&lt;&gt;"",R1034&lt;&gt;""),S1034-R1034,0),0)</f>
        <v>0</v>
      </c>
      <c r="AS1034" s="45">
        <f>IF(AU1034="S",IF(Q1034="1. Aceitou o programa",IF(OR(X1034="Não se Aplica",X1034=""),IF(OR(W1034="Não se Aplica",W1034=""),0,W1034-V1034),AVERAGE(X1034-W1034,W1034-V1034)),0),0)</f>
        <v>27.5</v>
      </c>
      <c r="AT1034" s="45">
        <f>IF(AU1034="S",IF(AND(Q1034="1. Aceitou o programa",AB1034="Realizada"),IFERROR(IF(AA1034="",0,AA1034-R1034),0),0),0)</f>
        <v>0</v>
      </c>
      <c r="AU1034" s="45" t="str">
        <f>_xlfn.XLOOKUP(U1034,'Lista Suspensa'!$AA$20:$AA$23,'Lista Suspensa'!$AB$20:$AB$23,"N/A")</f>
        <v>S</v>
      </c>
    </row>
    <row r="1035" spans="1:47" ht="12" customHeight="1" x14ac:dyDescent="0.3">
      <c r="A1035" s="87" t="s">
        <v>47</v>
      </c>
      <c r="B1035" s="88">
        <v>46104</v>
      </c>
      <c r="C1035" s="89" t="s">
        <v>48</v>
      </c>
      <c r="D1035" s="89" t="s">
        <v>49</v>
      </c>
      <c r="E1035" s="189">
        <v>451971477</v>
      </c>
      <c r="F1035" s="197" t="s">
        <v>2990</v>
      </c>
      <c r="G1035" s="90">
        <v>414358856</v>
      </c>
      <c r="H1035" s="91">
        <v>19651</v>
      </c>
      <c r="I1035" s="89"/>
      <c r="J1035" s="89" t="s">
        <v>84</v>
      </c>
      <c r="K1035" s="89" t="s">
        <v>52</v>
      </c>
      <c r="L1035" s="89" t="s">
        <v>85</v>
      </c>
      <c r="M1035" s="89" t="s">
        <v>2172</v>
      </c>
      <c r="N1035" s="89" t="s">
        <v>87</v>
      </c>
      <c r="O1035" s="92" t="s">
        <v>2991</v>
      </c>
      <c r="P1035" s="93" t="s">
        <v>57</v>
      </c>
      <c r="Q1035" s="110" t="s">
        <v>58</v>
      </c>
      <c r="R1035" s="94">
        <v>46171</v>
      </c>
      <c r="S1035" s="95"/>
      <c r="T1035" s="95" t="s">
        <v>59</v>
      </c>
      <c r="U1035" s="95" t="s">
        <v>60</v>
      </c>
      <c r="V1035" s="91">
        <v>46112</v>
      </c>
      <c r="W1035" s="91">
        <v>46160</v>
      </c>
      <c r="X1035" s="91">
        <v>46167</v>
      </c>
      <c r="Y1035" s="96" t="s">
        <v>81</v>
      </c>
      <c r="Z1035" s="89" t="s">
        <v>62</v>
      </c>
      <c r="AA1035" s="95"/>
      <c r="AB1035" s="95" t="s">
        <v>2804</v>
      </c>
      <c r="AC1035" s="95" t="s">
        <v>2804</v>
      </c>
      <c r="AD1035" s="95" t="s">
        <v>2804</v>
      </c>
      <c r="AE1035" s="95" t="s">
        <v>2804</v>
      </c>
      <c r="AF1035" s="95" t="s">
        <v>2804</v>
      </c>
      <c r="AG1035" s="95" t="s">
        <v>2804</v>
      </c>
      <c r="AH1035" s="95" t="s">
        <v>2804</v>
      </c>
      <c r="AI1035" s="97"/>
      <c r="AJ1035" s="97" t="s">
        <v>65</v>
      </c>
      <c r="AK1035" s="97" t="s">
        <v>66</v>
      </c>
      <c r="AL1035" s="45" t="s">
        <v>67</v>
      </c>
      <c r="AM1035" s="160" t="str">
        <f>MONTH(B1035)&amp;"/"&amp;YEAR(B1035)</f>
        <v>3/2026</v>
      </c>
      <c r="AN1035" s="45">
        <f>WEEKNUM(B1035)-WEEKNUM(EOMONTH(B1035,-1)+1)+1</f>
        <v>4</v>
      </c>
      <c r="AO1035" s="45" t="str">
        <f>MONTH(R1035)&amp;"/"&amp;YEAR(R1035)</f>
        <v>5/2026</v>
      </c>
      <c r="AP1035" s="45">
        <f>WEEKNUM(R1035)-WEEKNUM(EOMONTH(R1035,-1)+1)+1</f>
        <v>5</v>
      </c>
      <c r="AQ1035" s="45">
        <f>IF(AU1035="S",IF(Q1035="1. Aceitou o programa",R1035-B1035,0),0)</f>
        <v>67</v>
      </c>
      <c r="AR1035" s="45">
        <f>IF(AU1035="S",IF(AND(S1035&lt;&gt;"",R1035&lt;&gt;""),S1035-R1035,0),0)</f>
        <v>0</v>
      </c>
      <c r="AS1035" s="45">
        <f>IF(AU1035="S",IF(Q1035="1. Aceitou o programa",IF(OR(X1035="Não se Aplica",X1035=""),IF(OR(W1035="Não se Aplica",W1035=""),0,W1035-V1035),AVERAGE(X1035-W1035,W1035-V1035)),0),0)</f>
        <v>27.5</v>
      </c>
      <c r="AT1035" s="45">
        <f>IF(AU1035="S",IF(AND(Q1035="1. Aceitou o programa",AB1035="Realizada"),IFERROR(IF(AA1035="",0,AA1035-R1035),0),0),0)</f>
        <v>0</v>
      </c>
      <c r="AU1035" s="45" t="str">
        <f>_xlfn.XLOOKUP(U1035,'Lista Suspensa'!$AA$20:$AA$23,'Lista Suspensa'!$AB$20:$AB$23,"N/A")</f>
        <v>S</v>
      </c>
    </row>
    <row r="1036" spans="1:47" ht="12" customHeight="1" x14ac:dyDescent="0.3">
      <c r="A1036" s="87" t="s">
        <v>47</v>
      </c>
      <c r="B1036" s="88">
        <v>46104</v>
      </c>
      <c r="C1036" s="89" t="s">
        <v>48</v>
      </c>
      <c r="D1036" s="89" t="s">
        <v>49</v>
      </c>
      <c r="E1036" s="189">
        <v>807774006</v>
      </c>
      <c r="F1036" s="197" t="s">
        <v>2992</v>
      </c>
      <c r="G1036" s="90">
        <v>29669092850</v>
      </c>
      <c r="H1036" s="91">
        <v>18396</v>
      </c>
      <c r="I1036" s="89"/>
      <c r="J1036" s="89" t="s">
        <v>51</v>
      </c>
      <c r="K1036" s="89" t="s">
        <v>52</v>
      </c>
      <c r="L1036" s="89" t="s">
        <v>69</v>
      </c>
      <c r="M1036" s="89" t="s">
        <v>2993</v>
      </c>
      <c r="N1036" s="89" t="s">
        <v>97</v>
      </c>
      <c r="O1036" s="92" t="s">
        <v>2994</v>
      </c>
      <c r="P1036" s="93" t="s">
        <v>57</v>
      </c>
      <c r="Q1036" s="110" t="s">
        <v>58</v>
      </c>
      <c r="R1036" s="94">
        <v>46171</v>
      </c>
      <c r="S1036" s="95"/>
      <c r="T1036" s="95" t="s">
        <v>59</v>
      </c>
      <c r="U1036" s="95" t="s">
        <v>60</v>
      </c>
      <c r="V1036" s="91">
        <v>46112</v>
      </c>
      <c r="W1036" s="91">
        <v>46160</v>
      </c>
      <c r="X1036" s="91">
        <v>46167</v>
      </c>
      <c r="Y1036" s="96" t="s">
        <v>81</v>
      </c>
      <c r="Z1036" s="89" t="s">
        <v>62</v>
      </c>
      <c r="AA1036" s="95"/>
      <c r="AB1036" s="95" t="s">
        <v>2804</v>
      </c>
      <c r="AC1036" s="95" t="s">
        <v>2804</v>
      </c>
      <c r="AD1036" s="95" t="s">
        <v>2804</v>
      </c>
      <c r="AE1036" s="95" t="s">
        <v>2804</v>
      </c>
      <c r="AF1036" s="95" t="s">
        <v>2804</v>
      </c>
      <c r="AG1036" s="95" t="s">
        <v>2804</v>
      </c>
      <c r="AH1036" s="95" t="s">
        <v>2804</v>
      </c>
      <c r="AI1036" s="97"/>
      <c r="AJ1036" s="97" t="s">
        <v>65</v>
      </c>
      <c r="AK1036" s="97" t="s">
        <v>66</v>
      </c>
      <c r="AL1036" s="45" t="s">
        <v>67</v>
      </c>
      <c r="AM1036" s="160" t="str">
        <f>MONTH(B1036)&amp;"/"&amp;YEAR(B1036)</f>
        <v>3/2026</v>
      </c>
      <c r="AN1036" s="45">
        <f>WEEKNUM(B1036)-WEEKNUM(EOMONTH(B1036,-1)+1)+1</f>
        <v>4</v>
      </c>
      <c r="AO1036" s="45" t="str">
        <f>MONTH(R1036)&amp;"/"&amp;YEAR(R1036)</f>
        <v>5/2026</v>
      </c>
      <c r="AP1036" s="45">
        <f>WEEKNUM(R1036)-WEEKNUM(EOMONTH(R1036,-1)+1)+1</f>
        <v>5</v>
      </c>
      <c r="AQ1036" s="45">
        <f>IF(AU1036="S",IF(Q1036="1. Aceitou o programa",R1036-B1036,0),0)</f>
        <v>67</v>
      </c>
      <c r="AR1036" s="45">
        <f>IF(AU1036="S",IF(AND(S1036&lt;&gt;"",R1036&lt;&gt;""),S1036-R1036,0),0)</f>
        <v>0</v>
      </c>
      <c r="AS1036" s="45">
        <f>IF(AU1036="S",IF(Q1036="1. Aceitou o programa",IF(OR(X1036="Não se Aplica",X1036=""),IF(OR(W1036="Não se Aplica",W1036=""),0,W1036-V1036),AVERAGE(X1036-W1036,W1036-V1036)),0),0)</f>
        <v>27.5</v>
      </c>
      <c r="AT1036" s="45">
        <f>IF(AU1036="S",IF(AND(Q1036="1. Aceitou o programa",AB1036="Realizada"),IFERROR(IF(AA1036="",0,AA1036-R1036),0),0),0)</f>
        <v>0</v>
      </c>
      <c r="AU1036" s="45" t="str">
        <f>_xlfn.XLOOKUP(U1036,'Lista Suspensa'!$AA$20:$AA$23,'Lista Suspensa'!$AB$20:$AB$23,"N/A")</f>
        <v>S</v>
      </c>
    </row>
    <row r="1037" spans="1:47" ht="12" customHeight="1" x14ac:dyDescent="0.3">
      <c r="A1037" s="87" t="s">
        <v>47</v>
      </c>
      <c r="B1037" s="88">
        <v>46104</v>
      </c>
      <c r="C1037" s="89" t="s">
        <v>48</v>
      </c>
      <c r="D1037" s="89" t="s">
        <v>49</v>
      </c>
      <c r="E1037" s="189">
        <v>87545877</v>
      </c>
      <c r="F1037" s="197" t="s">
        <v>2995</v>
      </c>
      <c r="G1037" s="90">
        <v>22423470800</v>
      </c>
      <c r="H1037" s="91">
        <v>30119</v>
      </c>
      <c r="I1037" s="89"/>
      <c r="J1037" s="89" t="s">
        <v>51</v>
      </c>
      <c r="K1037" s="89" t="s">
        <v>52</v>
      </c>
      <c r="L1037" s="89" t="s">
        <v>85</v>
      </c>
      <c r="M1037" s="89" t="s">
        <v>2996</v>
      </c>
      <c r="N1037" s="89" t="s">
        <v>150</v>
      </c>
      <c r="O1037" s="92" t="s">
        <v>2997</v>
      </c>
      <c r="P1037" s="93" t="s">
        <v>57</v>
      </c>
      <c r="Q1037" s="110" t="s">
        <v>58</v>
      </c>
      <c r="R1037" s="94">
        <v>46171</v>
      </c>
      <c r="S1037" s="95"/>
      <c r="T1037" s="95" t="s">
        <v>59</v>
      </c>
      <c r="U1037" s="95" t="s">
        <v>60</v>
      </c>
      <c r="V1037" s="91">
        <v>46112</v>
      </c>
      <c r="W1037" s="91">
        <v>46160</v>
      </c>
      <c r="X1037" s="91">
        <v>46167</v>
      </c>
      <c r="Y1037" s="96" t="s">
        <v>81</v>
      </c>
      <c r="Z1037" s="89" t="s">
        <v>62</v>
      </c>
      <c r="AA1037" s="95"/>
      <c r="AB1037" s="95" t="s">
        <v>2804</v>
      </c>
      <c r="AC1037" s="95" t="s">
        <v>2804</v>
      </c>
      <c r="AD1037" s="95" t="s">
        <v>2804</v>
      </c>
      <c r="AE1037" s="95" t="s">
        <v>2804</v>
      </c>
      <c r="AF1037" s="95" t="s">
        <v>2804</v>
      </c>
      <c r="AG1037" s="95" t="s">
        <v>2804</v>
      </c>
      <c r="AH1037" s="95" t="s">
        <v>2804</v>
      </c>
      <c r="AI1037" s="97"/>
      <c r="AJ1037" s="97" t="s">
        <v>65</v>
      </c>
      <c r="AK1037" s="97" t="s">
        <v>66</v>
      </c>
      <c r="AL1037" s="45" t="s">
        <v>67</v>
      </c>
      <c r="AM1037" s="160" t="str">
        <f>MONTH(B1037)&amp;"/"&amp;YEAR(B1037)</f>
        <v>3/2026</v>
      </c>
      <c r="AN1037" s="45">
        <f>WEEKNUM(B1037)-WEEKNUM(EOMONTH(B1037,-1)+1)+1</f>
        <v>4</v>
      </c>
      <c r="AO1037" s="45" t="str">
        <f>MONTH(R1037)&amp;"/"&amp;YEAR(R1037)</f>
        <v>5/2026</v>
      </c>
      <c r="AP1037" s="45">
        <f>WEEKNUM(R1037)-WEEKNUM(EOMONTH(R1037,-1)+1)+1</f>
        <v>5</v>
      </c>
      <c r="AQ1037" s="45">
        <f>IF(AU1037="S",IF(Q1037="1. Aceitou o programa",R1037-B1037,0),0)</f>
        <v>67</v>
      </c>
      <c r="AR1037" s="45">
        <f>IF(AU1037="S",IF(AND(S1037&lt;&gt;"",R1037&lt;&gt;""),S1037-R1037,0),0)</f>
        <v>0</v>
      </c>
      <c r="AS1037" s="45">
        <f>IF(AU1037="S",IF(Q1037="1. Aceitou o programa",IF(OR(X1037="Não se Aplica",X1037=""),IF(OR(W1037="Não se Aplica",W1037=""),0,W1037-V1037),AVERAGE(X1037-W1037,W1037-V1037)),0),0)</f>
        <v>27.5</v>
      </c>
      <c r="AT1037" s="45">
        <f>IF(AU1037="S",IF(AND(Q1037="1. Aceitou o programa",AB1037="Realizada"),IFERROR(IF(AA1037="",0,AA1037-R1037),0),0),0)</f>
        <v>0</v>
      </c>
      <c r="AU1037" s="45" t="str">
        <f>_xlfn.XLOOKUP(U1037,'Lista Suspensa'!$AA$20:$AA$23,'Lista Suspensa'!$AB$20:$AB$23,"N/A")</f>
        <v>S</v>
      </c>
    </row>
    <row r="1038" spans="1:47" ht="12" customHeight="1" x14ac:dyDescent="0.3">
      <c r="A1038" s="87" t="s">
        <v>47</v>
      </c>
      <c r="B1038" s="88">
        <v>46104</v>
      </c>
      <c r="C1038" s="89" t="s">
        <v>48</v>
      </c>
      <c r="D1038" s="89" t="s">
        <v>49</v>
      </c>
      <c r="E1038" s="189">
        <v>10800506</v>
      </c>
      <c r="F1038" s="197" t="s">
        <v>2998</v>
      </c>
      <c r="G1038" s="90">
        <v>1292574860</v>
      </c>
      <c r="H1038" s="91">
        <v>20953</v>
      </c>
      <c r="I1038" s="89"/>
      <c r="J1038" s="89" t="s">
        <v>51</v>
      </c>
      <c r="K1038" s="89" t="s">
        <v>76</v>
      </c>
      <c r="L1038" s="89" t="s">
        <v>95</v>
      </c>
      <c r="M1038" s="89" t="s">
        <v>96</v>
      </c>
      <c r="N1038" s="89" t="s">
        <v>87</v>
      </c>
      <c r="O1038" s="92" t="s">
        <v>2999</v>
      </c>
      <c r="P1038" s="93" t="s">
        <v>57</v>
      </c>
      <c r="Q1038" s="110" t="s">
        <v>58</v>
      </c>
      <c r="R1038" s="94">
        <v>46171</v>
      </c>
      <c r="S1038" s="95"/>
      <c r="T1038" s="95" t="s">
        <v>59</v>
      </c>
      <c r="U1038" s="95" t="s">
        <v>60</v>
      </c>
      <c r="V1038" s="91">
        <v>46112</v>
      </c>
      <c r="W1038" s="91">
        <v>46160</v>
      </c>
      <c r="X1038" s="91">
        <v>46167</v>
      </c>
      <c r="Y1038" s="96" t="s">
        <v>61</v>
      </c>
      <c r="Z1038" s="89" t="s">
        <v>62</v>
      </c>
      <c r="AA1038" s="95"/>
      <c r="AB1038" s="95" t="s">
        <v>2804</v>
      </c>
      <c r="AC1038" s="95" t="s">
        <v>2804</v>
      </c>
      <c r="AD1038" s="95" t="s">
        <v>2804</v>
      </c>
      <c r="AE1038" s="95" t="s">
        <v>2804</v>
      </c>
      <c r="AF1038" s="95" t="s">
        <v>2804</v>
      </c>
      <c r="AG1038" s="95" t="s">
        <v>2804</v>
      </c>
      <c r="AH1038" s="95" t="s">
        <v>2804</v>
      </c>
      <c r="AI1038" s="97"/>
      <c r="AJ1038" s="97" t="s">
        <v>65</v>
      </c>
      <c r="AK1038" s="97" t="s">
        <v>66</v>
      </c>
      <c r="AL1038" s="45" t="s">
        <v>67</v>
      </c>
      <c r="AM1038" s="160" t="str">
        <f>MONTH(B1038)&amp;"/"&amp;YEAR(B1038)</f>
        <v>3/2026</v>
      </c>
      <c r="AN1038" s="45">
        <f>WEEKNUM(B1038)-WEEKNUM(EOMONTH(B1038,-1)+1)+1</f>
        <v>4</v>
      </c>
      <c r="AO1038" s="45" t="str">
        <f>MONTH(R1038)&amp;"/"&amp;YEAR(R1038)</f>
        <v>5/2026</v>
      </c>
      <c r="AP1038" s="45">
        <f>WEEKNUM(R1038)-WEEKNUM(EOMONTH(R1038,-1)+1)+1</f>
        <v>5</v>
      </c>
      <c r="AQ1038" s="45">
        <f>IF(AU1038="S",IF(Q1038="1. Aceitou o programa",R1038-B1038,0),0)</f>
        <v>67</v>
      </c>
      <c r="AR1038" s="45">
        <f>IF(AU1038="S",IF(AND(S1038&lt;&gt;"",R1038&lt;&gt;""),S1038-R1038,0),0)</f>
        <v>0</v>
      </c>
      <c r="AS1038" s="45">
        <f>IF(AU1038="S",IF(Q1038="1. Aceitou o programa",IF(OR(X1038="Não se Aplica",X1038=""),IF(OR(W1038="Não se Aplica",W1038=""),0,W1038-V1038),AVERAGE(X1038-W1038,W1038-V1038)),0),0)</f>
        <v>27.5</v>
      </c>
      <c r="AT1038" s="45">
        <f>IF(AU1038="S",IF(AND(Q1038="1. Aceitou o programa",AB1038="Realizada"),IFERROR(IF(AA1038="",0,AA1038-R1038),0),0),0)</f>
        <v>0</v>
      </c>
      <c r="AU1038" s="45" t="str">
        <f>_xlfn.XLOOKUP(U1038,'Lista Suspensa'!$AA$20:$AA$23,'Lista Suspensa'!$AB$20:$AB$23,"N/A")</f>
        <v>S</v>
      </c>
    </row>
    <row r="1039" spans="1:47" ht="12" customHeight="1" x14ac:dyDescent="0.3">
      <c r="A1039" s="87" t="s">
        <v>47</v>
      </c>
      <c r="B1039" s="88">
        <v>46104</v>
      </c>
      <c r="C1039" s="89" t="s">
        <v>48</v>
      </c>
      <c r="D1039" s="89" t="s">
        <v>49</v>
      </c>
      <c r="E1039" s="189">
        <v>488685125</v>
      </c>
      <c r="F1039" s="197" t="s">
        <v>3000</v>
      </c>
      <c r="G1039" s="90">
        <v>8023418700</v>
      </c>
      <c r="H1039" s="91">
        <v>29383</v>
      </c>
      <c r="I1039" s="89"/>
      <c r="J1039" s="89" t="s">
        <v>51</v>
      </c>
      <c r="K1039" s="89" t="s">
        <v>76</v>
      </c>
      <c r="L1039" s="89" t="s">
        <v>233</v>
      </c>
      <c r="M1039" s="89" t="s">
        <v>1090</v>
      </c>
      <c r="N1039" s="89" t="s">
        <v>55</v>
      </c>
      <c r="O1039" s="92" t="s">
        <v>3001</v>
      </c>
      <c r="P1039" s="93" t="s">
        <v>57</v>
      </c>
      <c r="Q1039" s="110" t="s">
        <v>58</v>
      </c>
      <c r="R1039" s="94">
        <v>46171</v>
      </c>
      <c r="S1039" s="95"/>
      <c r="T1039" s="95" t="s">
        <v>59</v>
      </c>
      <c r="U1039" s="95" t="s">
        <v>60</v>
      </c>
      <c r="V1039" s="91">
        <v>46112</v>
      </c>
      <c r="W1039" s="91">
        <v>46160</v>
      </c>
      <c r="X1039" s="91">
        <v>46167</v>
      </c>
      <c r="Y1039" s="96" t="s">
        <v>81</v>
      </c>
      <c r="Z1039" s="89" t="s">
        <v>62</v>
      </c>
      <c r="AA1039" s="95"/>
      <c r="AB1039" s="95" t="s">
        <v>2804</v>
      </c>
      <c r="AC1039" s="95" t="s">
        <v>2804</v>
      </c>
      <c r="AD1039" s="95" t="s">
        <v>2804</v>
      </c>
      <c r="AE1039" s="95" t="s">
        <v>2804</v>
      </c>
      <c r="AF1039" s="95" t="s">
        <v>2804</v>
      </c>
      <c r="AG1039" s="95" t="s">
        <v>2804</v>
      </c>
      <c r="AH1039" s="95" t="s">
        <v>2804</v>
      </c>
      <c r="AI1039" s="97"/>
      <c r="AJ1039" s="97" t="s">
        <v>65</v>
      </c>
      <c r="AK1039" s="97" t="s">
        <v>66</v>
      </c>
      <c r="AL1039" s="45" t="s">
        <v>67</v>
      </c>
      <c r="AM1039" s="160" t="str">
        <f>MONTH(B1039)&amp;"/"&amp;YEAR(B1039)</f>
        <v>3/2026</v>
      </c>
      <c r="AN1039" s="45">
        <f>WEEKNUM(B1039)-WEEKNUM(EOMONTH(B1039,-1)+1)+1</f>
        <v>4</v>
      </c>
      <c r="AO1039" s="45" t="str">
        <f>MONTH(R1039)&amp;"/"&amp;YEAR(R1039)</f>
        <v>5/2026</v>
      </c>
      <c r="AP1039" s="45">
        <f>WEEKNUM(R1039)-WEEKNUM(EOMONTH(R1039,-1)+1)+1</f>
        <v>5</v>
      </c>
      <c r="AQ1039" s="45">
        <f>IF(AU1039="S",IF(Q1039="1. Aceitou o programa",R1039-B1039,0),0)</f>
        <v>67</v>
      </c>
      <c r="AR1039" s="45">
        <f>IF(AU1039="S",IF(AND(S1039&lt;&gt;"",R1039&lt;&gt;""),S1039-R1039,0),0)</f>
        <v>0</v>
      </c>
      <c r="AS1039" s="45">
        <f>IF(AU1039="S",IF(Q1039="1. Aceitou o programa",IF(OR(X1039="Não se Aplica",X1039=""),IF(OR(W1039="Não se Aplica",W1039=""),0,W1039-V1039),AVERAGE(X1039-W1039,W1039-V1039)),0),0)</f>
        <v>27.5</v>
      </c>
      <c r="AT1039" s="45">
        <f>IF(AU1039="S",IF(AND(Q1039="1. Aceitou o programa",AB1039="Realizada"),IFERROR(IF(AA1039="",0,AA1039-R1039),0),0),0)</f>
        <v>0</v>
      </c>
      <c r="AU1039" s="45" t="str">
        <f>_xlfn.XLOOKUP(U1039,'Lista Suspensa'!$AA$20:$AA$23,'Lista Suspensa'!$AB$20:$AB$23,"N/A")</f>
        <v>S</v>
      </c>
    </row>
    <row r="1040" spans="1:47" ht="12" customHeight="1" x14ac:dyDescent="0.3">
      <c r="A1040" s="87" t="s">
        <v>47</v>
      </c>
      <c r="B1040" s="88">
        <v>46104</v>
      </c>
      <c r="C1040" s="89" t="s">
        <v>48</v>
      </c>
      <c r="D1040" s="89" t="s">
        <v>49</v>
      </c>
      <c r="E1040" s="189">
        <v>451206576</v>
      </c>
      <c r="F1040" s="197" t="s">
        <v>3002</v>
      </c>
      <c r="G1040" s="90">
        <v>30033679860</v>
      </c>
      <c r="H1040" s="91">
        <v>29815</v>
      </c>
      <c r="I1040" s="89"/>
      <c r="J1040" s="89" t="s">
        <v>51</v>
      </c>
      <c r="K1040" s="89" t="s">
        <v>52</v>
      </c>
      <c r="L1040" s="89" t="s">
        <v>85</v>
      </c>
      <c r="M1040" s="89" t="s">
        <v>615</v>
      </c>
      <c r="N1040" s="89" t="s">
        <v>55</v>
      </c>
      <c r="O1040" s="92" t="s">
        <v>3003</v>
      </c>
      <c r="P1040" s="93" t="s">
        <v>57</v>
      </c>
      <c r="Q1040" s="110" t="s">
        <v>58</v>
      </c>
      <c r="R1040" s="94">
        <v>46171</v>
      </c>
      <c r="S1040" s="95"/>
      <c r="T1040" s="95" t="s">
        <v>59</v>
      </c>
      <c r="U1040" s="95" t="s">
        <v>60</v>
      </c>
      <c r="V1040" s="91">
        <v>46112</v>
      </c>
      <c r="W1040" s="91">
        <v>46160</v>
      </c>
      <c r="X1040" s="91">
        <v>46167</v>
      </c>
      <c r="Y1040" s="96" t="s">
        <v>61</v>
      </c>
      <c r="Z1040" s="89" t="s">
        <v>62</v>
      </c>
      <c r="AA1040" s="95"/>
      <c r="AB1040" s="95" t="s">
        <v>2804</v>
      </c>
      <c r="AC1040" s="95" t="s">
        <v>2804</v>
      </c>
      <c r="AD1040" s="95" t="s">
        <v>2804</v>
      </c>
      <c r="AE1040" s="95" t="s">
        <v>2804</v>
      </c>
      <c r="AF1040" s="95" t="s">
        <v>2804</v>
      </c>
      <c r="AG1040" s="95" t="s">
        <v>2804</v>
      </c>
      <c r="AH1040" s="95" t="s">
        <v>2804</v>
      </c>
      <c r="AI1040" s="97"/>
      <c r="AJ1040" s="97" t="s">
        <v>65</v>
      </c>
      <c r="AK1040" s="97" t="s">
        <v>66</v>
      </c>
      <c r="AL1040" s="45" t="s">
        <v>67</v>
      </c>
      <c r="AM1040" s="160" t="str">
        <f>MONTH(B1040)&amp;"/"&amp;YEAR(B1040)</f>
        <v>3/2026</v>
      </c>
      <c r="AN1040" s="45">
        <f>WEEKNUM(B1040)-WEEKNUM(EOMONTH(B1040,-1)+1)+1</f>
        <v>4</v>
      </c>
      <c r="AO1040" s="45" t="str">
        <f>MONTH(R1040)&amp;"/"&amp;YEAR(R1040)</f>
        <v>5/2026</v>
      </c>
      <c r="AP1040" s="45">
        <f>WEEKNUM(R1040)-WEEKNUM(EOMONTH(R1040,-1)+1)+1</f>
        <v>5</v>
      </c>
      <c r="AQ1040" s="45">
        <f>IF(AU1040="S",IF(Q1040="1. Aceitou o programa",R1040-B1040,0),0)</f>
        <v>67</v>
      </c>
      <c r="AR1040" s="45">
        <f>IF(AU1040="S",IF(AND(S1040&lt;&gt;"",R1040&lt;&gt;""),S1040-R1040,0),0)</f>
        <v>0</v>
      </c>
      <c r="AS1040" s="45">
        <f>IF(AU1040="S",IF(Q1040="1. Aceitou o programa",IF(OR(X1040="Não se Aplica",X1040=""),IF(OR(W1040="Não se Aplica",W1040=""),0,W1040-V1040),AVERAGE(X1040-W1040,W1040-V1040)),0),0)</f>
        <v>27.5</v>
      </c>
      <c r="AT1040" s="45">
        <f>IF(AU1040="S",IF(AND(Q1040="1. Aceitou o programa",AB1040="Realizada"),IFERROR(IF(AA1040="",0,AA1040-R1040),0),0),0)</f>
        <v>0</v>
      </c>
      <c r="AU1040" s="45" t="str">
        <f>_xlfn.XLOOKUP(U1040,'Lista Suspensa'!$AA$20:$AA$23,'Lista Suspensa'!$AB$20:$AB$23,"N/A")</f>
        <v>S</v>
      </c>
    </row>
    <row r="1041" spans="1:47" ht="12" customHeight="1" x14ac:dyDescent="0.3">
      <c r="A1041" s="87" t="s">
        <v>47</v>
      </c>
      <c r="B1041" s="88">
        <v>46104</v>
      </c>
      <c r="C1041" s="89" t="s">
        <v>48</v>
      </c>
      <c r="D1041" s="89" t="s">
        <v>49</v>
      </c>
      <c r="E1041" s="189">
        <v>127379983</v>
      </c>
      <c r="F1041" s="197" t="s">
        <v>3004</v>
      </c>
      <c r="G1041" s="90">
        <v>38159406800</v>
      </c>
      <c r="H1041" s="91">
        <v>18015</v>
      </c>
      <c r="I1041" s="89"/>
      <c r="J1041" s="89" t="s">
        <v>84</v>
      </c>
      <c r="K1041" s="89" t="s">
        <v>52</v>
      </c>
      <c r="L1041" s="89" t="s">
        <v>85</v>
      </c>
      <c r="M1041" s="89" t="s">
        <v>1320</v>
      </c>
      <c r="N1041" s="89" t="s">
        <v>87</v>
      </c>
      <c r="O1041" s="92" t="s">
        <v>3005</v>
      </c>
      <c r="P1041" s="93" t="s">
        <v>57</v>
      </c>
      <c r="Q1041" s="110" t="s">
        <v>58</v>
      </c>
      <c r="R1041" s="94">
        <v>46171</v>
      </c>
      <c r="S1041" s="95"/>
      <c r="T1041" s="95" t="s">
        <v>59</v>
      </c>
      <c r="U1041" s="95" t="s">
        <v>60</v>
      </c>
      <c r="V1041" s="91">
        <v>46112</v>
      </c>
      <c r="W1041" s="91">
        <v>46160</v>
      </c>
      <c r="X1041" s="91">
        <v>46167</v>
      </c>
      <c r="Y1041" s="96" t="s">
        <v>61</v>
      </c>
      <c r="Z1041" s="89" t="s">
        <v>62</v>
      </c>
      <c r="AA1041" s="95"/>
      <c r="AB1041" s="95" t="s">
        <v>2804</v>
      </c>
      <c r="AC1041" s="95" t="s">
        <v>2804</v>
      </c>
      <c r="AD1041" s="95" t="s">
        <v>2804</v>
      </c>
      <c r="AE1041" s="95" t="s">
        <v>2804</v>
      </c>
      <c r="AF1041" s="95" t="s">
        <v>2804</v>
      </c>
      <c r="AG1041" s="95" t="s">
        <v>2804</v>
      </c>
      <c r="AH1041" s="95" t="s">
        <v>2804</v>
      </c>
      <c r="AI1041" s="97"/>
      <c r="AJ1041" s="97" t="s">
        <v>65</v>
      </c>
      <c r="AK1041" s="97" t="s">
        <v>66</v>
      </c>
      <c r="AL1041" s="45" t="s">
        <v>67</v>
      </c>
      <c r="AM1041" s="160" t="str">
        <f>MONTH(B1041)&amp;"/"&amp;YEAR(B1041)</f>
        <v>3/2026</v>
      </c>
      <c r="AN1041" s="45">
        <f>WEEKNUM(B1041)-WEEKNUM(EOMONTH(B1041,-1)+1)+1</f>
        <v>4</v>
      </c>
      <c r="AO1041" s="45" t="str">
        <f>MONTH(R1041)&amp;"/"&amp;YEAR(R1041)</f>
        <v>5/2026</v>
      </c>
      <c r="AP1041" s="45">
        <f>WEEKNUM(R1041)-WEEKNUM(EOMONTH(R1041,-1)+1)+1</f>
        <v>5</v>
      </c>
      <c r="AQ1041" s="45">
        <f>IF(AU1041="S",IF(Q1041="1. Aceitou o programa",R1041-B1041,0),0)</f>
        <v>67</v>
      </c>
      <c r="AR1041" s="45">
        <f>IF(AU1041="S",IF(AND(S1041&lt;&gt;"",R1041&lt;&gt;""),S1041-R1041,0),0)</f>
        <v>0</v>
      </c>
      <c r="AS1041" s="45">
        <f>IF(AU1041="S",IF(Q1041="1. Aceitou o programa",IF(OR(X1041="Não se Aplica",X1041=""),IF(OR(W1041="Não se Aplica",W1041=""),0,W1041-V1041),AVERAGE(X1041-W1041,W1041-V1041)),0),0)</f>
        <v>27.5</v>
      </c>
      <c r="AT1041" s="45">
        <f>IF(AU1041="S",IF(AND(Q1041="1. Aceitou o programa",AB1041="Realizada"),IFERROR(IF(AA1041="",0,AA1041-R1041),0),0),0)</f>
        <v>0</v>
      </c>
      <c r="AU1041" s="45" t="str">
        <f>_xlfn.XLOOKUP(U1041,'Lista Suspensa'!$AA$20:$AA$23,'Lista Suspensa'!$AB$20:$AB$23,"N/A")</f>
        <v>S</v>
      </c>
    </row>
    <row r="1042" spans="1:47" ht="12" customHeight="1" x14ac:dyDescent="0.3">
      <c r="A1042" s="87" t="s">
        <v>47</v>
      </c>
      <c r="B1042" s="88">
        <v>46104</v>
      </c>
      <c r="C1042" s="89" t="s">
        <v>48</v>
      </c>
      <c r="D1042" s="89" t="s">
        <v>49</v>
      </c>
      <c r="E1042" s="189">
        <v>762002140</v>
      </c>
      <c r="F1042" s="197" t="s">
        <v>3006</v>
      </c>
      <c r="G1042" s="90">
        <v>17223379740</v>
      </c>
      <c r="H1042" s="91">
        <v>41306</v>
      </c>
      <c r="I1042" s="89"/>
      <c r="J1042" s="89" t="s">
        <v>84</v>
      </c>
      <c r="K1042" s="89" t="s">
        <v>76</v>
      </c>
      <c r="L1042" s="89" t="s">
        <v>95</v>
      </c>
      <c r="M1042" s="89" t="s">
        <v>487</v>
      </c>
      <c r="N1042" s="89" t="s">
        <v>97</v>
      </c>
      <c r="O1042" s="92" t="s">
        <v>3007</v>
      </c>
      <c r="P1042" s="93" t="s">
        <v>57</v>
      </c>
      <c r="Q1042" s="110" t="s">
        <v>58</v>
      </c>
      <c r="R1042" s="94">
        <v>46171</v>
      </c>
      <c r="S1042" s="95"/>
      <c r="T1042" s="95" t="s">
        <v>59</v>
      </c>
      <c r="U1042" s="95" t="s">
        <v>60</v>
      </c>
      <c r="V1042" s="91">
        <v>46112</v>
      </c>
      <c r="W1042" s="91">
        <v>46160</v>
      </c>
      <c r="X1042" s="91">
        <v>46167</v>
      </c>
      <c r="Y1042" s="96" t="s">
        <v>61</v>
      </c>
      <c r="Z1042" s="89" t="s">
        <v>62</v>
      </c>
      <c r="AA1042" s="95"/>
      <c r="AB1042" s="95" t="s">
        <v>2804</v>
      </c>
      <c r="AC1042" s="95" t="s">
        <v>2804</v>
      </c>
      <c r="AD1042" s="95" t="s">
        <v>2804</v>
      </c>
      <c r="AE1042" s="95" t="s">
        <v>2804</v>
      </c>
      <c r="AF1042" s="95" t="s">
        <v>2804</v>
      </c>
      <c r="AG1042" s="95" t="s">
        <v>2804</v>
      </c>
      <c r="AH1042" s="95" t="s">
        <v>2804</v>
      </c>
      <c r="AI1042" s="97"/>
      <c r="AJ1042" s="97" t="s">
        <v>65</v>
      </c>
      <c r="AK1042" s="97" t="s">
        <v>66</v>
      </c>
      <c r="AL1042" s="45" t="s">
        <v>67</v>
      </c>
      <c r="AM1042" s="160" t="str">
        <f>MONTH(B1042)&amp;"/"&amp;YEAR(B1042)</f>
        <v>3/2026</v>
      </c>
      <c r="AN1042" s="45">
        <f>WEEKNUM(B1042)-WEEKNUM(EOMONTH(B1042,-1)+1)+1</f>
        <v>4</v>
      </c>
      <c r="AO1042" s="45" t="str">
        <f>MONTH(R1042)&amp;"/"&amp;YEAR(R1042)</f>
        <v>5/2026</v>
      </c>
      <c r="AP1042" s="45">
        <f>WEEKNUM(R1042)-WEEKNUM(EOMONTH(R1042,-1)+1)+1</f>
        <v>5</v>
      </c>
      <c r="AQ1042" s="45">
        <f>IF(AU1042="S",IF(Q1042="1. Aceitou o programa",R1042-B1042,0),0)</f>
        <v>67</v>
      </c>
      <c r="AR1042" s="45">
        <f>IF(AU1042="S",IF(AND(S1042&lt;&gt;"",R1042&lt;&gt;""),S1042-R1042,0),0)</f>
        <v>0</v>
      </c>
      <c r="AS1042" s="45">
        <f>IF(AU1042="S",IF(Q1042="1. Aceitou o programa",IF(OR(X1042="Não se Aplica",X1042=""),IF(OR(W1042="Não se Aplica",W1042=""),0,W1042-V1042),AVERAGE(X1042-W1042,W1042-V1042)),0),0)</f>
        <v>27.5</v>
      </c>
      <c r="AT1042" s="45">
        <f>IF(AU1042="S",IF(AND(Q1042="1. Aceitou o programa",AB1042="Realizada"),IFERROR(IF(AA1042="",0,AA1042-R1042),0),0),0)</f>
        <v>0</v>
      </c>
      <c r="AU1042" s="45" t="str">
        <f>_xlfn.XLOOKUP(U1042,'Lista Suspensa'!$AA$20:$AA$23,'Lista Suspensa'!$AB$20:$AB$23,"N/A")</f>
        <v>S</v>
      </c>
    </row>
    <row r="1043" spans="1:47" ht="12" customHeight="1" x14ac:dyDescent="0.3">
      <c r="A1043" s="87" t="s">
        <v>47</v>
      </c>
      <c r="B1043" s="88">
        <v>46104</v>
      </c>
      <c r="C1043" s="89" t="s">
        <v>48</v>
      </c>
      <c r="D1043" s="89" t="s">
        <v>49</v>
      </c>
      <c r="E1043" s="189">
        <v>759370001</v>
      </c>
      <c r="F1043" s="197" t="s">
        <v>3008</v>
      </c>
      <c r="G1043" s="90">
        <v>95827722715</v>
      </c>
      <c r="H1043" s="91">
        <v>24548</v>
      </c>
      <c r="I1043" s="89"/>
      <c r="J1043" s="89" t="s">
        <v>51</v>
      </c>
      <c r="K1043" s="89" t="s">
        <v>76</v>
      </c>
      <c r="L1043" s="89" t="s">
        <v>740</v>
      </c>
      <c r="M1043" s="89" t="s">
        <v>3009</v>
      </c>
      <c r="N1043" s="89" t="s">
        <v>97</v>
      </c>
      <c r="O1043" s="92" t="s">
        <v>3010</v>
      </c>
      <c r="P1043" s="93" t="s">
        <v>57</v>
      </c>
      <c r="Q1043" s="110" t="s">
        <v>58</v>
      </c>
      <c r="R1043" s="94">
        <v>46171</v>
      </c>
      <c r="S1043" s="95"/>
      <c r="T1043" s="95" t="s">
        <v>59</v>
      </c>
      <c r="U1043" s="95" t="s">
        <v>60</v>
      </c>
      <c r="V1043" s="91">
        <v>46112</v>
      </c>
      <c r="W1043" s="91">
        <v>46160</v>
      </c>
      <c r="X1043" s="91">
        <v>46167</v>
      </c>
      <c r="Y1043" s="96" t="s">
        <v>61</v>
      </c>
      <c r="Z1043" s="89" t="s">
        <v>62</v>
      </c>
      <c r="AA1043" s="95"/>
      <c r="AB1043" s="95" t="s">
        <v>2804</v>
      </c>
      <c r="AC1043" s="95" t="s">
        <v>2804</v>
      </c>
      <c r="AD1043" s="95" t="s">
        <v>2804</v>
      </c>
      <c r="AE1043" s="95" t="s">
        <v>2804</v>
      </c>
      <c r="AF1043" s="95" t="s">
        <v>2804</v>
      </c>
      <c r="AG1043" s="95" t="s">
        <v>2804</v>
      </c>
      <c r="AH1043" s="95" t="s">
        <v>2804</v>
      </c>
      <c r="AI1043" s="97"/>
      <c r="AJ1043" s="97" t="s">
        <v>65</v>
      </c>
      <c r="AK1043" s="97" t="s">
        <v>66</v>
      </c>
      <c r="AL1043" s="45" t="s">
        <v>67</v>
      </c>
      <c r="AM1043" s="160" t="str">
        <f>MONTH(B1043)&amp;"/"&amp;YEAR(B1043)</f>
        <v>3/2026</v>
      </c>
      <c r="AN1043" s="45">
        <f>WEEKNUM(B1043)-WEEKNUM(EOMONTH(B1043,-1)+1)+1</f>
        <v>4</v>
      </c>
      <c r="AO1043" s="45" t="str">
        <f>MONTH(R1043)&amp;"/"&amp;YEAR(R1043)</f>
        <v>5/2026</v>
      </c>
      <c r="AP1043" s="45">
        <f>WEEKNUM(R1043)-WEEKNUM(EOMONTH(R1043,-1)+1)+1</f>
        <v>5</v>
      </c>
      <c r="AQ1043" s="45">
        <f>IF(AU1043="S",IF(Q1043="1. Aceitou o programa",R1043-B1043,0),0)</f>
        <v>67</v>
      </c>
      <c r="AR1043" s="45">
        <f>IF(AU1043="S",IF(AND(S1043&lt;&gt;"",R1043&lt;&gt;""),S1043-R1043,0),0)</f>
        <v>0</v>
      </c>
      <c r="AS1043" s="45">
        <f>IF(AU1043="S",IF(Q1043="1. Aceitou o programa",IF(OR(X1043="Não se Aplica",X1043=""),IF(OR(W1043="Não se Aplica",W1043=""),0,W1043-V1043),AVERAGE(X1043-W1043,W1043-V1043)),0),0)</f>
        <v>27.5</v>
      </c>
      <c r="AT1043" s="45">
        <f>IF(AU1043="S",IF(AND(Q1043="1. Aceitou o programa",AB1043="Realizada"),IFERROR(IF(AA1043="",0,AA1043-R1043),0),0),0)</f>
        <v>0</v>
      </c>
      <c r="AU1043" s="45" t="str">
        <f>_xlfn.XLOOKUP(U1043,'Lista Suspensa'!$AA$20:$AA$23,'Lista Suspensa'!$AB$20:$AB$23,"N/A")</f>
        <v>S</v>
      </c>
    </row>
    <row r="1044" spans="1:47" ht="12" customHeight="1" x14ac:dyDescent="0.3">
      <c r="A1044" s="87" t="s">
        <v>47</v>
      </c>
      <c r="B1044" s="88">
        <v>46104</v>
      </c>
      <c r="C1044" s="89" t="s">
        <v>48</v>
      </c>
      <c r="D1044" s="89" t="s">
        <v>49</v>
      </c>
      <c r="E1044" s="189">
        <v>20285680</v>
      </c>
      <c r="F1044" s="197" t="s">
        <v>3011</v>
      </c>
      <c r="G1044" s="90">
        <v>5567300891</v>
      </c>
      <c r="H1044" s="91">
        <v>16651</v>
      </c>
      <c r="I1044" s="89"/>
      <c r="J1044" s="89" t="s">
        <v>84</v>
      </c>
      <c r="K1044" s="89" t="s">
        <v>52</v>
      </c>
      <c r="L1044" s="89" t="s">
        <v>85</v>
      </c>
      <c r="M1044" s="89" t="s">
        <v>1413</v>
      </c>
      <c r="N1044" s="89" t="s">
        <v>87</v>
      </c>
      <c r="O1044" s="92" t="s">
        <v>3012</v>
      </c>
      <c r="P1044" s="93" t="s">
        <v>57</v>
      </c>
      <c r="Q1044" s="110" t="s">
        <v>58</v>
      </c>
      <c r="R1044" s="94">
        <v>46171</v>
      </c>
      <c r="S1044" s="95"/>
      <c r="T1044" s="95" t="s">
        <v>59</v>
      </c>
      <c r="U1044" s="95" t="s">
        <v>60</v>
      </c>
      <c r="V1044" s="91">
        <v>46112</v>
      </c>
      <c r="W1044" s="91">
        <v>46160</v>
      </c>
      <c r="X1044" s="91">
        <v>46167</v>
      </c>
      <c r="Y1044" s="96" t="s">
        <v>81</v>
      </c>
      <c r="Z1044" s="89" t="s">
        <v>62</v>
      </c>
      <c r="AA1044" s="95"/>
      <c r="AB1044" s="95" t="s">
        <v>2804</v>
      </c>
      <c r="AC1044" s="95" t="s">
        <v>2804</v>
      </c>
      <c r="AD1044" s="95" t="s">
        <v>2804</v>
      </c>
      <c r="AE1044" s="95" t="s">
        <v>2804</v>
      </c>
      <c r="AF1044" s="95" t="s">
        <v>2804</v>
      </c>
      <c r="AG1044" s="95" t="s">
        <v>2804</v>
      </c>
      <c r="AH1044" s="95" t="s">
        <v>2804</v>
      </c>
      <c r="AI1044" s="97"/>
      <c r="AJ1044" s="97" t="s">
        <v>65</v>
      </c>
      <c r="AK1044" s="97" t="s">
        <v>66</v>
      </c>
      <c r="AL1044" s="45" t="s">
        <v>67</v>
      </c>
      <c r="AM1044" s="160" t="str">
        <f>MONTH(B1044)&amp;"/"&amp;YEAR(B1044)</f>
        <v>3/2026</v>
      </c>
      <c r="AN1044" s="45">
        <f>WEEKNUM(B1044)-WEEKNUM(EOMONTH(B1044,-1)+1)+1</f>
        <v>4</v>
      </c>
      <c r="AO1044" s="45" t="str">
        <f>MONTH(R1044)&amp;"/"&amp;YEAR(R1044)</f>
        <v>5/2026</v>
      </c>
      <c r="AP1044" s="45">
        <f>WEEKNUM(R1044)-WEEKNUM(EOMONTH(R1044,-1)+1)+1</f>
        <v>5</v>
      </c>
      <c r="AQ1044" s="45">
        <f>IF(AU1044="S",IF(Q1044="1. Aceitou o programa",R1044-B1044,0),0)</f>
        <v>67</v>
      </c>
      <c r="AR1044" s="45">
        <f>IF(AU1044="S",IF(AND(S1044&lt;&gt;"",R1044&lt;&gt;""),S1044-R1044,0),0)</f>
        <v>0</v>
      </c>
      <c r="AS1044" s="45">
        <f>IF(AU1044="S",IF(Q1044="1. Aceitou o programa",IF(OR(X1044="Não se Aplica",X1044=""),IF(OR(W1044="Não se Aplica",W1044=""),0,W1044-V1044),AVERAGE(X1044-W1044,W1044-V1044)),0),0)</f>
        <v>27.5</v>
      </c>
      <c r="AT1044" s="45">
        <f>IF(AU1044="S",IF(AND(Q1044="1. Aceitou o programa",AB1044="Realizada"),IFERROR(IF(AA1044="",0,AA1044-R1044),0),0),0)</f>
        <v>0</v>
      </c>
      <c r="AU1044" s="45" t="str">
        <f>_xlfn.XLOOKUP(U1044,'Lista Suspensa'!$AA$20:$AA$23,'Lista Suspensa'!$AB$20:$AB$23,"N/A")</f>
        <v>S</v>
      </c>
    </row>
    <row r="1045" spans="1:47" ht="12" customHeight="1" x14ac:dyDescent="0.3">
      <c r="A1045" s="87" t="s">
        <v>47</v>
      </c>
      <c r="B1045" s="88">
        <v>46104</v>
      </c>
      <c r="C1045" s="89" t="s">
        <v>48</v>
      </c>
      <c r="D1045" s="89" t="s">
        <v>49</v>
      </c>
      <c r="E1045" s="189">
        <v>450221024</v>
      </c>
      <c r="F1045" s="197" t="s">
        <v>3013</v>
      </c>
      <c r="G1045" s="90">
        <v>14128601802</v>
      </c>
      <c r="H1045" s="91">
        <v>21280</v>
      </c>
      <c r="I1045" s="89"/>
      <c r="J1045" s="89" t="s">
        <v>51</v>
      </c>
      <c r="K1045" s="89" t="s">
        <v>52</v>
      </c>
      <c r="L1045" s="89" t="s">
        <v>85</v>
      </c>
      <c r="M1045" s="89" t="s">
        <v>430</v>
      </c>
      <c r="N1045" s="89" t="s">
        <v>97</v>
      </c>
      <c r="O1045" s="92" t="s">
        <v>3014</v>
      </c>
      <c r="P1045" s="93" t="s">
        <v>57</v>
      </c>
      <c r="Q1045" s="110" t="s">
        <v>58</v>
      </c>
      <c r="R1045" s="94">
        <v>46171</v>
      </c>
      <c r="S1045" s="95"/>
      <c r="T1045" s="95" t="s">
        <v>59</v>
      </c>
      <c r="U1045" s="95" t="s">
        <v>60</v>
      </c>
      <c r="V1045" s="91">
        <v>46112</v>
      </c>
      <c r="W1045" s="91">
        <v>46160</v>
      </c>
      <c r="X1045" s="91">
        <v>46167</v>
      </c>
      <c r="Y1045" s="96" t="s">
        <v>2797</v>
      </c>
      <c r="Z1045" s="89" t="s">
        <v>62</v>
      </c>
      <c r="AA1045" s="95"/>
      <c r="AB1045" s="95" t="s">
        <v>2804</v>
      </c>
      <c r="AC1045" s="95" t="s">
        <v>2804</v>
      </c>
      <c r="AD1045" s="95" t="s">
        <v>2804</v>
      </c>
      <c r="AE1045" s="95" t="s">
        <v>2804</v>
      </c>
      <c r="AF1045" s="95" t="s">
        <v>2804</v>
      </c>
      <c r="AG1045" s="95" t="s">
        <v>2804</v>
      </c>
      <c r="AH1045" s="95" t="s">
        <v>2804</v>
      </c>
      <c r="AI1045" s="97"/>
      <c r="AJ1045" s="97" t="s">
        <v>65</v>
      </c>
      <c r="AK1045" s="97" t="s">
        <v>66</v>
      </c>
      <c r="AL1045" s="45" t="s">
        <v>67</v>
      </c>
      <c r="AM1045" s="160" t="str">
        <f>MONTH(B1045)&amp;"/"&amp;YEAR(B1045)</f>
        <v>3/2026</v>
      </c>
      <c r="AN1045" s="45">
        <f>WEEKNUM(B1045)-WEEKNUM(EOMONTH(B1045,-1)+1)+1</f>
        <v>4</v>
      </c>
      <c r="AO1045" s="45" t="str">
        <f>MONTH(R1045)&amp;"/"&amp;YEAR(R1045)</f>
        <v>5/2026</v>
      </c>
      <c r="AP1045" s="45">
        <f>WEEKNUM(R1045)-WEEKNUM(EOMONTH(R1045,-1)+1)+1</f>
        <v>5</v>
      </c>
      <c r="AQ1045" s="45">
        <f>IF(AU1045="S",IF(Q1045="1. Aceitou o programa",R1045-B1045,0),0)</f>
        <v>67</v>
      </c>
      <c r="AR1045" s="45">
        <f>IF(AU1045="S",IF(AND(S1045&lt;&gt;"",R1045&lt;&gt;""),S1045-R1045,0),0)</f>
        <v>0</v>
      </c>
      <c r="AS1045" s="45">
        <f>IF(AU1045="S",IF(Q1045="1. Aceitou o programa",IF(OR(X1045="Não se Aplica",X1045=""),IF(OR(W1045="Não se Aplica",W1045=""),0,W1045-V1045),AVERAGE(X1045-W1045,W1045-V1045)),0),0)</f>
        <v>27.5</v>
      </c>
      <c r="AT1045" s="45">
        <f>IF(AU1045="S",IF(AND(Q1045="1. Aceitou o programa",AB1045="Realizada"),IFERROR(IF(AA1045="",0,AA1045-R1045),0),0),0)</f>
        <v>0</v>
      </c>
      <c r="AU1045" s="45" t="str">
        <f>_xlfn.XLOOKUP(U1045,'Lista Suspensa'!$AA$20:$AA$23,'Lista Suspensa'!$AB$20:$AB$23,"N/A")</f>
        <v>S</v>
      </c>
    </row>
    <row r="1046" spans="1:47" ht="12" customHeight="1" x14ac:dyDescent="0.3">
      <c r="A1046" s="87" t="s">
        <v>47</v>
      </c>
      <c r="B1046" s="88">
        <v>46104</v>
      </c>
      <c r="C1046" s="89" t="s">
        <v>48</v>
      </c>
      <c r="D1046" s="89" t="s">
        <v>49</v>
      </c>
      <c r="E1046" s="189">
        <v>451854705</v>
      </c>
      <c r="F1046" s="197" t="s">
        <v>3015</v>
      </c>
      <c r="G1046" s="90">
        <v>66523834891</v>
      </c>
      <c r="H1046" s="91">
        <v>17422</v>
      </c>
      <c r="I1046" s="89"/>
      <c r="J1046" s="89" t="s">
        <v>84</v>
      </c>
      <c r="K1046" s="89" t="s">
        <v>52</v>
      </c>
      <c r="L1046" s="89" t="s">
        <v>85</v>
      </c>
      <c r="M1046" s="89" t="s">
        <v>218</v>
      </c>
      <c r="N1046" s="89" t="s">
        <v>79</v>
      </c>
      <c r="O1046" s="92" t="s">
        <v>3016</v>
      </c>
      <c r="P1046" s="93" t="s">
        <v>57</v>
      </c>
      <c r="Q1046" s="110" t="s">
        <v>58</v>
      </c>
      <c r="R1046" s="94">
        <v>46171</v>
      </c>
      <c r="S1046" s="95"/>
      <c r="T1046" s="95" t="s">
        <v>59</v>
      </c>
      <c r="U1046" s="95" t="s">
        <v>60</v>
      </c>
      <c r="V1046" s="91">
        <v>46112</v>
      </c>
      <c r="W1046" s="91">
        <v>46160</v>
      </c>
      <c r="X1046" s="91">
        <v>46167</v>
      </c>
      <c r="Y1046" s="96" t="s">
        <v>2797</v>
      </c>
      <c r="Z1046" s="89" t="s">
        <v>62</v>
      </c>
      <c r="AA1046" s="95"/>
      <c r="AB1046" s="95" t="s">
        <v>2804</v>
      </c>
      <c r="AC1046" s="95" t="s">
        <v>2804</v>
      </c>
      <c r="AD1046" s="95" t="s">
        <v>2804</v>
      </c>
      <c r="AE1046" s="95" t="s">
        <v>2804</v>
      </c>
      <c r="AF1046" s="95" t="s">
        <v>2804</v>
      </c>
      <c r="AG1046" s="95" t="s">
        <v>2804</v>
      </c>
      <c r="AH1046" s="95" t="s">
        <v>2804</v>
      </c>
      <c r="AI1046" s="97"/>
      <c r="AJ1046" s="97" t="s">
        <v>65</v>
      </c>
      <c r="AK1046" s="97" t="s">
        <v>66</v>
      </c>
      <c r="AL1046" s="45" t="s">
        <v>67</v>
      </c>
      <c r="AM1046" s="160" t="str">
        <f>MONTH(B1046)&amp;"/"&amp;YEAR(B1046)</f>
        <v>3/2026</v>
      </c>
      <c r="AN1046" s="45">
        <f>WEEKNUM(B1046)-WEEKNUM(EOMONTH(B1046,-1)+1)+1</f>
        <v>4</v>
      </c>
      <c r="AO1046" s="45" t="str">
        <f>MONTH(R1046)&amp;"/"&amp;YEAR(R1046)</f>
        <v>5/2026</v>
      </c>
      <c r="AP1046" s="45">
        <f>WEEKNUM(R1046)-WEEKNUM(EOMONTH(R1046,-1)+1)+1</f>
        <v>5</v>
      </c>
      <c r="AQ1046" s="45">
        <f>IF(AU1046="S",IF(Q1046="1. Aceitou o programa",R1046-B1046,0),0)</f>
        <v>67</v>
      </c>
      <c r="AR1046" s="45">
        <f>IF(AU1046="S",IF(AND(S1046&lt;&gt;"",R1046&lt;&gt;""),S1046-R1046,0),0)</f>
        <v>0</v>
      </c>
      <c r="AS1046" s="45">
        <f>IF(AU1046="S",IF(Q1046="1. Aceitou o programa",IF(OR(X1046="Não se Aplica",X1046=""),IF(OR(W1046="Não se Aplica",W1046=""),0,W1046-V1046),AVERAGE(X1046-W1046,W1046-V1046)),0),0)</f>
        <v>27.5</v>
      </c>
      <c r="AT1046" s="45">
        <f>IF(AU1046="S",IF(AND(Q1046="1. Aceitou o programa",AB1046="Realizada"),IFERROR(IF(AA1046="",0,AA1046-R1046),0),0),0)</f>
        <v>0</v>
      </c>
      <c r="AU1046" s="45" t="str">
        <f>_xlfn.XLOOKUP(U1046,'Lista Suspensa'!$AA$20:$AA$23,'Lista Suspensa'!$AB$20:$AB$23,"N/A")</f>
        <v>S</v>
      </c>
    </row>
    <row r="1047" spans="1:47" ht="12" customHeight="1" x14ac:dyDescent="0.3">
      <c r="A1047" s="87" t="s">
        <v>47</v>
      </c>
      <c r="B1047" s="88">
        <v>46104</v>
      </c>
      <c r="C1047" s="89" t="s">
        <v>48</v>
      </c>
      <c r="D1047" s="89" t="s">
        <v>49</v>
      </c>
      <c r="E1047" s="189">
        <v>900762675</v>
      </c>
      <c r="F1047" s="197" t="s">
        <v>3017</v>
      </c>
      <c r="G1047" s="90">
        <v>33134113805</v>
      </c>
      <c r="H1047" s="91">
        <v>30844</v>
      </c>
      <c r="I1047" s="89"/>
      <c r="J1047" s="89" t="s">
        <v>84</v>
      </c>
      <c r="K1047" s="89" t="s">
        <v>52</v>
      </c>
      <c r="L1047" s="89" t="s">
        <v>53</v>
      </c>
      <c r="M1047" s="89" t="s">
        <v>334</v>
      </c>
      <c r="N1047" s="89" t="s">
        <v>877</v>
      </c>
      <c r="O1047" s="92" t="s">
        <v>3018</v>
      </c>
      <c r="P1047" s="93" t="s">
        <v>57</v>
      </c>
      <c r="Q1047" s="110" t="s">
        <v>58</v>
      </c>
      <c r="R1047" s="94">
        <v>46171</v>
      </c>
      <c r="S1047" s="95"/>
      <c r="T1047" s="95" t="s">
        <v>59</v>
      </c>
      <c r="U1047" s="95" t="s">
        <v>60</v>
      </c>
      <c r="V1047" s="91">
        <v>46112</v>
      </c>
      <c r="W1047" s="91">
        <v>46160</v>
      </c>
      <c r="X1047" s="91">
        <v>46167</v>
      </c>
      <c r="Y1047" s="96" t="s">
        <v>81</v>
      </c>
      <c r="Z1047" s="89" t="s">
        <v>62</v>
      </c>
      <c r="AA1047" s="95"/>
      <c r="AB1047" s="95" t="s">
        <v>2804</v>
      </c>
      <c r="AC1047" s="95" t="s">
        <v>2804</v>
      </c>
      <c r="AD1047" s="95" t="s">
        <v>2804</v>
      </c>
      <c r="AE1047" s="95" t="s">
        <v>2804</v>
      </c>
      <c r="AF1047" s="95" t="s">
        <v>2804</v>
      </c>
      <c r="AG1047" s="95" t="s">
        <v>2804</v>
      </c>
      <c r="AH1047" s="95" t="s">
        <v>2804</v>
      </c>
      <c r="AI1047" s="97"/>
      <c r="AJ1047" s="97" t="s">
        <v>65</v>
      </c>
      <c r="AK1047" s="97" t="s">
        <v>66</v>
      </c>
      <c r="AL1047" s="45" t="s">
        <v>67</v>
      </c>
      <c r="AM1047" s="160" t="str">
        <f>MONTH(B1047)&amp;"/"&amp;YEAR(B1047)</f>
        <v>3/2026</v>
      </c>
      <c r="AN1047" s="45">
        <f>WEEKNUM(B1047)-WEEKNUM(EOMONTH(B1047,-1)+1)+1</f>
        <v>4</v>
      </c>
      <c r="AO1047" s="45" t="str">
        <f>MONTH(R1047)&amp;"/"&amp;YEAR(R1047)</f>
        <v>5/2026</v>
      </c>
      <c r="AP1047" s="45">
        <f>WEEKNUM(R1047)-WEEKNUM(EOMONTH(R1047,-1)+1)+1</f>
        <v>5</v>
      </c>
      <c r="AQ1047" s="45">
        <f>IF(AU1047="S",IF(Q1047="1. Aceitou o programa",R1047-B1047,0),0)</f>
        <v>67</v>
      </c>
      <c r="AR1047" s="45">
        <f>IF(AU1047="S",IF(AND(S1047&lt;&gt;"",R1047&lt;&gt;""),S1047-R1047,0),0)</f>
        <v>0</v>
      </c>
      <c r="AS1047" s="45">
        <f>IF(AU1047="S",IF(Q1047="1. Aceitou o programa",IF(OR(X1047="Não se Aplica",X1047=""),IF(OR(W1047="Não se Aplica",W1047=""),0,W1047-V1047),AVERAGE(X1047-W1047,W1047-V1047)),0),0)</f>
        <v>27.5</v>
      </c>
      <c r="AT1047" s="45">
        <f>IF(AU1047="S",IF(AND(Q1047="1. Aceitou o programa",AB1047="Realizada"),IFERROR(IF(AA1047="",0,AA1047-R1047),0),0),0)</f>
        <v>0</v>
      </c>
      <c r="AU1047" s="45" t="str">
        <f>_xlfn.XLOOKUP(U1047,'Lista Suspensa'!$AA$20:$AA$23,'Lista Suspensa'!$AB$20:$AB$23,"N/A")</f>
        <v>S</v>
      </c>
    </row>
    <row r="1048" spans="1:47" ht="12" customHeight="1" x14ac:dyDescent="0.3">
      <c r="A1048" s="87" t="s">
        <v>47</v>
      </c>
      <c r="B1048" s="88">
        <v>46104</v>
      </c>
      <c r="C1048" s="89" t="s">
        <v>48</v>
      </c>
      <c r="D1048" s="89" t="s">
        <v>49</v>
      </c>
      <c r="E1048" s="189">
        <v>593889479</v>
      </c>
      <c r="F1048" s="197" t="s">
        <v>3019</v>
      </c>
      <c r="G1048" s="90">
        <v>6620015832</v>
      </c>
      <c r="H1048" s="91">
        <v>23979</v>
      </c>
      <c r="I1048" s="89"/>
      <c r="J1048" s="89" t="s">
        <v>51</v>
      </c>
      <c r="K1048" s="89" t="s">
        <v>52</v>
      </c>
      <c r="L1048" s="89" t="s">
        <v>85</v>
      </c>
      <c r="M1048" s="89" t="s">
        <v>3020</v>
      </c>
      <c r="N1048" s="89" t="s">
        <v>159</v>
      </c>
      <c r="O1048" s="92" t="s">
        <v>3021</v>
      </c>
      <c r="P1048" s="93" t="s">
        <v>57</v>
      </c>
      <c r="Q1048" s="110" t="s">
        <v>58</v>
      </c>
      <c r="R1048" s="94">
        <v>46171</v>
      </c>
      <c r="S1048" s="95"/>
      <c r="T1048" s="95" t="s">
        <v>59</v>
      </c>
      <c r="U1048" s="95" t="s">
        <v>60</v>
      </c>
      <c r="V1048" s="91">
        <v>46112</v>
      </c>
      <c r="W1048" s="91">
        <v>46160</v>
      </c>
      <c r="X1048" s="91">
        <v>46167</v>
      </c>
      <c r="Y1048" s="96" t="s">
        <v>81</v>
      </c>
      <c r="Z1048" s="89" t="s">
        <v>62</v>
      </c>
      <c r="AA1048" s="95"/>
      <c r="AB1048" s="95" t="s">
        <v>2804</v>
      </c>
      <c r="AC1048" s="95" t="s">
        <v>2804</v>
      </c>
      <c r="AD1048" s="95" t="s">
        <v>2804</v>
      </c>
      <c r="AE1048" s="95" t="s">
        <v>2804</v>
      </c>
      <c r="AF1048" s="95" t="s">
        <v>2804</v>
      </c>
      <c r="AG1048" s="95" t="s">
        <v>2804</v>
      </c>
      <c r="AH1048" s="95" t="s">
        <v>2804</v>
      </c>
      <c r="AI1048" s="97"/>
      <c r="AJ1048" s="97" t="s">
        <v>65</v>
      </c>
      <c r="AK1048" s="97" t="s">
        <v>66</v>
      </c>
      <c r="AL1048" s="45" t="s">
        <v>67</v>
      </c>
      <c r="AM1048" s="160" t="str">
        <f>MONTH(B1048)&amp;"/"&amp;YEAR(B1048)</f>
        <v>3/2026</v>
      </c>
      <c r="AN1048" s="45">
        <f>WEEKNUM(B1048)-WEEKNUM(EOMONTH(B1048,-1)+1)+1</f>
        <v>4</v>
      </c>
      <c r="AO1048" s="45" t="str">
        <f>MONTH(R1048)&amp;"/"&amp;YEAR(R1048)</f>
        <v>5/2026</v>
      </c>
      <c r="AP1048" s="45">
        <f>WEEKNUM(R1048)-WEEKNUM(EOMONTH(R1048,-1)+1)+1</f>
        <v>5</v>
      </c>
      <c r="AQ1048" s="45">
        <f>IF(AU1048="S",IF(Q1048="1. Aceitou o programa",R1048-B1048,0),0)</f>
        <v>67</v>
      </c>
      <c r="AR1048" s="45">
        <f>IF(AU1048="S",IF(AND(S1048&lt;&gt;"",R1048&lt;&gt;""),S1048-R1048,0),0)</f>
        <v>0</v>
      </c>
      <c r="AS1048" s="45">
        <f>IF(AU1048="S",IF(Q1048="1. Aceitou o programa",IF(OR(X1048="Não se Aplica",X1048=""),IF(OR(W1048="Não se Aplica",W1048=""),0,W1048-V1048),AVERAGE(X1048-W1048,W1048-V1048)),0),0)</f>
        <v>27.5</v>
      </c>
      <c r="AT1048" s="45">
        <f>IF(AU1048="S",IF(AND(Q1048="1. Aceitou o programa",AB1048="Realizada"),IFERROR(IF(AA1048="",0,AA1048-R1048),0),0),0)</f>
        <v>0</v>
      </c>
      <c r="AU1048" s="45" t="str">
        <f>_xlfn.XLOOKUP(U1048,'Lista Suspensa'!$AA$20:$AA$23,'Lista Suspensa'!$AB$20:$AB$23,"N/A")</f>
        <v>S</v>
      </c>
    </row>
    <row r="1049" spans="1:47" ht="12" customHeight="1" x14ac:dyDescent="0.3">
      <c r="A1049" s="87" t="s">
        <v>47</v>
      </c>
      <c r="B1049" s="88">
        <v>46104</v>
      </c>
      <c r="C1049" s="89" t="s">
        <v>48</v>
      </c>
      <c r="D1049" s="89" t="s">
        <v>49</v>
      </c>
      <c r="E1049" s="189">
        <v>482923202</v>
      </c>
      <c r="F1049" s="197" t="s">
        <v>3022</v>
      </c>
      <c r="G1049" s="90">
        <v>1200392736</v>
      </c>
      <c r="H1049" s="91">
        <v>19041</v>
      </c>
      <c r="I1049" s="89"/>
      <c r="J1049" s="89" t="s">
        <v>51</v>
      </c>
      <c r="K1049" s="89" t="s">
        <v>76</v>
      </c>
      <c r="L1049" s="89" t="s">
        <v>95</v>
      </c>
      <c r="M1049" s="89" t="s">
        <v>1757</v>
      </c>
      <c r="N1049" s="89" t="s">
        <v>55</v>
      </c>
      <c r="O1049" s="92" t="s">
        <v>3023</v>
      </c>
      <c r="P1049" s="93" t="s">
        <v>57</v>
      </c>
      <c r="Q1049" s="110" t="s">
        <v>58</v>
      </c>
      <c r="R1049" s="94">
        <v>46171</v>
      </c>
      <c r="S1049" s="95"/>
      <c r="T1049" s="95" t="s">
        <v>59</v>
      </c>
      <c r="U1049" s="95" t="s">
        <v>60</v>
      </c>
      <c r="V1049" s="91">
        <v>46112</v>
      </c>
      <c r="W1049" s="91">
        <v>46160</v>
      </c>
      <c r="X1049" s="91">
        <v>46167</v>
      </c>
      <c r="Y1049" s="96" t="s">
        <v>81</v>
      </c>
      <c r="Z1049" s="89" t="s">
        <v>62</v>
      </c>
      <c r="AA1049" s="95"/>
      <c r="AB1049" s="95" t="s">
        <v>2804</v>
      </c>
      <c r="AC1049" s="95" t="s">
        <v>2804</v>
      </c>
      <c r="AD1049" s="95" t="s">
        <v>2804</v>
      </c>
      <c r="AE1049" s="95" t="s">
        <v>2804</v>
      </c>
      <c r="AF1049" s="95" t="s">
        <v>2804</v>
      </c>
      <c r="AG1049" s="95" t="s">
        <v>2804</v>
      </c>
      <c r="AH1049" s="95" t="s">
        <v>2804</v>
      </c>
      <c r="AI1049" s="97"/>
      <c r="AJ1049" s="97" t="s">
        <v>65</v>
      </c>
      <c r="AK1049" s="97" t="s">
        <v>66</v>
      </c>
      <c r="AL1049" s="45" t="s">
        <v>67</v>
      </c>
      <c r="AM1049" s="160" t="str">
        <f>MONTH(B1049)&amp;"/"&amp;YEAR(B1049)</f>
        <v>3/2026</v>
      </c>
      <c r="AN1049" s="45">
        <f>WEEKNUM(B1049)-WEEKNUM(EOMONTH(B1049,-1)+1)+1</f>
        <v>4</v>
      </c>
      <c r="AO1049" s="45" t="str">
        <f>MONTH(R1049)&amp;"/"&amp;YEAR(R1049)</f>
        <v>5/2026</v>
      </c>
      <c r="AP1049" s="45">
        <f>WEEKNUM(R1049)-WEEKNUM(EOMONTH(R1049,-1)+1)+1</f>
        <v>5</v>
      </c>
      <c r="AQ1049" s="45">
        <f>IF(AU1049="S",IF(Q1049="1. Aceitou o programa",R1049-B1049,0),0)</f>
        <v>67</v>
      </c>
      <c r="AR1049" s="45">
        <f>IF(AU1049="S",IF(AND(S1049&lt;&gt;"",R1049&lt;&gt;""),S1049-R1049,0),0)</f>
        <v>0</v>
      </c>
      <c r="AS1049" s="45">
        <f>IF(AU1049="S",IF(Q1049="1. Aceitou o programa",IF(OR(X1049="Não se Aplica",X1049=""),IF(OR(W1049="Não se Aplica",W1049=""),0,W1049-V1049),AVERAGE(X1049-W1049,W1049-V1049)),0),0)</f>
        <v>27.5</v>
      </c>
      <c r="AT1049" s="45">
        <f>IF(AU1049="S",IF(AND(Q1049="1. Aceitou o programa",AB1049="Realizada"),IFERROR(IF(AA1049="",0,AA1049-R1049),0),0),0)</f>
        <v>0</v>
      </c>
      <c r="AU1049" s="45" t="str">
        <f>_xlfn.XLOOKUP(U1049,'Lista Suspensa'!$AA$20:$AA$23,'Lista Suspensa'!$AB$20:$AB$23,"N/A")</f>
        <v>S</v>
      </c>
    </row>
    <row r="1050" spans="1:47" ht="12" customHeight="1" x14ac:dyDescent="0.3">
      <c r="A1050" s="87" t="s">
        <v>47</v>
      </c>
      <c r="B1050" s="88">
        <v>46104</v>
      </c>
      <c r="C1050" s="89" t="s">
        <v>48</v>
      </c>
      <c r="D1050" s="89" t="s">
        <v>49</v>
      </c>
      <c r="E1050" s="189">
        <v>862342520</v>
      </c>
      <c r="F1050" s="197" t="s">
        <v>3024</v>
      </c>
      <c r="G1050" s="90">
        <v>12905048816</v>
      </c>
      <c r="H1050" s="91">
        <v>21842</v>
      </c>
      <c r="I1050" s="89"/>
      <c r="J1050" s="89" t="s">
        <v>51</v>
      </c>
      <c r="K1050" s="89" t="s">
        <v>52</v>
      </c>
      <c r="L1050" s="89" t="s">
        <v>85</v>
      </c>
      <c r="M1050" s="89" t="s">
        <v>3025</v>
      </c>
      <c r="N1050" s="89" t="s">
        <v>55</v>
      </c>
      <c r="O1050" s="92" t="s">
        <v>3026</v>
      </c>
      <c r="P1050" s="93" t="s">
        <v>57</v>
      </c>
      <c r="Q1050" s="110" t="s">
        <v>58</v>
      </c>
      <c r="R1050" s="94">
        <v>46171</v>
      </c>
      <c r="S1050" s="95"/>
      <c r="T1050" s="95" t="s">
        <v>59</v>
      </c>
      <c r="U1050" s="95" t="s">
        <v>60</v>
      </c>
      <c r="V1050" s="91">
        <v>46112</v>
      </c>
      <c r="W1050" s="91">
        <v>46160</v>
      </c>
      <c r="X1050" s="91">
        <v>46167</v>
      </c>
      <c r="Y1050" s="96" t="s">
        <v>73</v>
      </c>
      <c r="Z1050" s="89" t="s">
        <v>62</v>
      </c>
      <c r="AA1050" s="95"/>
      <c r="AB1050" s="95" t="s">
        <v>2804</v>
      </c>
      <c r="AC1050" s="95" t="s">
        <v>2804</v>
      </c>
      <c r="AD1050" s="95" t="s">
        <v>2804</v>
      </c>
      <c r="AE1050" s="95" t="s">
        <v>2804</v>
      </c>
      <c r="AF1050" s="95" t="s">
        <v>2804</v>
      </c>
      <c r="AG1050" s="95" t="s">
        <v>2804</v>
      </c>
      <c r="AH1050" s="95" t="s">
        <v>2804</v>
      </c>
      <c r="AI1050" s="97"/>
      <c r="AJ1050" s="97" t="s">
        <v>65</v>
      </c>
      <c r="AK1050" s="97" t="s">
        <v>66</v>
      </c>
      <c r="AL1050" s="45" t="s">
        <v>67</v>
      </c>
      <c r="AM1050" s="160" t="str">
        <f>MONTH(B1050)&amp;"/"&amp;YEAR(B1050)</f>
        <v>3/2026</v>
      </c>
      <c r="AN1050" s="45">
        <f>WEEKNUM(B1050)-WEEKNUM(EOMONTH(B1050,-1)+1)+1</f>
        <v>4</v>
      </c>
      <c r="AO1050" s="45" t="str">
        <f>MONTH(R1050)&amp;"/"&amp;YEAR(R1050)</f>
        <v>5/2026</v>
      </c>
      <c r="AP1050" s="45">
        <f>WEEKNUM(R1050)-WEEKNUM(EOMONTH(R1050,-1)+1)+1</f>
        <v>5</v>
      </c>
      <c r="AQ1050" s="45">
        <f>IF(AU1050="S",IF(Q1050="1. Aceitou o programa",R1050-B1050,0),0)</f>
        <v>67</v>
      </c>
      <c r="AR1050" s="45">
        <f>IF(AU1050="S",IF(AND(S1050&lt;&gt;"",R1050&lt;&gt;""),S1050-R1050,0),0)</f>
        <v>0</v>
      </c>
      <c r="AS1050" s="45">
        <f>IF(AU1050="S",IF(Q1050="1. Aceitou o programa",IF(OR(X1050="Não se Aplica",X1050=""),IF(OR(W1050="Não se Aplica",W1050=""),0,W1050-V1050),AVERAGE(X1050-W1050,W1050-V1050)),0),0)</f>
        <v>27.5</v>
      </c>
      <c r="AT1050" s="45">
        <f>IF(AU1050="S",IF(AND(Q1050="1. Aceitou o programa",AB1050="Realizada"),IFERROR(IF(AA1050="",0,AA1050-R1050),0),0),0)</f>
        <v>0</v>
      </c>
      <c r="AU1050" s="45" t="str">
        <f>_xlfn.XLOOKUP(U1050,'Lista Suspensa'!$AA$20:$AA$23,'Lista Suspensa'!$AB$20:$AB$23,"N/A")</f>
        <v>S</v>
      </c>
    </row>
    <row r="1051" spans="1:47" ht="12" customHeight="1" x14ac:dyDescent="0.3">
      <c r="A1051" s="87" t="s">
        <v>47</v>
      </c>
      <c r="B1051" s="88">
        <v>46104</v>
      </c>
      <c r="C1051" s="89" t="s">
        <v>48</v>
      </c>
      <c r="D1051" s="89" t="s">
        <v>49</v>
      </c>
      <c r="E1051" s="189">
        <v>807716774</v>
      </c>
      <c r="F1051" s="197" t="s">
        <v>3027</v>
      </c>
      <c r="G1051" s="90">
        <v>7844454865</v>
      </c>
      <c r="H1051" s="91">
        <v>26136</v>
      </c>
      <c r="I1051" s="89"/>
      <c r="J1051" s="89" t="s">
        <v>51</v>
      </c>
      <c r="K1051" s="89" t="s">
        <v>52</v>
      </c>
      <c r="L1051" s="89" t="s">
        <v>85</v>
      </c>
      <c r="M1051" s="89" t="s">
        <v>141</v>
      </c>
      <c r="N1051" s="89" t="s">
        <v>97</v>
      </c>
      <c r="O1051" s="92" t="s">
        <v>3028</v>
      </c>
      <c r="P1051" s="93" t="s">
        <v>57</v>
      </c>
      <c r="Q1051" s="110" t="s">
        <v>58</v>
      </c>
      <c r="R1051" s="94">
        <v>46171</v>
      </c>
      <c r="S1051" s="95"/>
      <c r="T1051" s="95" t="s">
        <v>59</v>
      </c>
      <c r="U1051" s="95" t="s">
        <v>60</v>
      </c>
      <c r="V1051" s="91">
        <v>46112</v>
      </c>
      <c r="W1051" s="91">
        <v>46160</v>
      </c>
      <c r="X1051" s="91">
        <v>46167</v>
      </c>
      <c r="Y1051" s="96" t="s">
        <v>2797</v>
      </c>
      <c r="Z1051" s="89" t="s">
        <v>62</v>
      </c>
      <c r="AA1051" s="95"/>
      <c r="AB1051" s="95" t="s">
        <v>2804</v>
      </c>
      <c r="AC1051" s="95" t="s">
        <v>2804</v>
      </c>
      <c r="AD1051" s="95" t="s">
        <v>2804</v>
      </c>
      <c r="AE1051" s="95" t="s">
        <v>2804</v>
      </c>
      <c r="AF1051" s="95" t="s">
        <v>2804</v>
      </c>
      <c r="AG1051" s="95" t="s">
        <v>2804</v>
      </c>
      <c r="AH1051" s="95" t="s">
        <v>2804</v>
      </c>
      <c r="AI1051" s="97"/>
      <c r="AJ1051" s="97" t="s">
        <v>65</v>
      </c>
      <c r="AK1051" s="97" t="s">
        <v>66</v>
      </c>
      <c r="AL1051" s="45" t="s">
        <v>67</v>
      </c>
      <c r="AM1051" s="160" t="str">
        <f>MONTH(B1051)&amp;"/"&amp;YEAR(B1051)</f>
        <v>3/2026</v>
      </c>
      <c r="AN1051" s="45">
        <f>WEEKNUM(B1051)-WEEKNUM(EOMONTH(B1051,-1)+1)+1</f>
        <v>4</v>
      </c>
      <c r="AO1051" s="45" t="str">
        <f>MONTH(R1051)&amp;"/"&amp;YEAR(R1051)</f>
        <v>5/2026</v>
      </c>
      <c r="AP1051" s="45">
        <f>WEEKNUM(R1051)-WEEKNUM(EOMONTH(R1051,-1)+1)+1</f>
        <v>5</v>
      </c>
      <c r="AQ1051" s="45">
        <f>IF(AU1051="S",IF(Q1051="1. Aceitou o programa",R1051-B1051,0),0)</f>
        <v>67</v>
      </c>
      <c r="AR1051" s="45">
        <f>IF(AU1051="S",IF(AND(S1051&lt;&gt;"",R1051&lt;&gt;""),S1051-R1051,0),0)</f>
        <v>0</v>
      </c>
      <c r="AS1051" s="45">
        <f>IF(AU1051="S",IF(Q1051="1. Aceitou o programa",IF(OR(X1051="Não se Aplica",X1051=""),IF(OR(W1051="Não se Aplica",W1051=""),0,W1051-V1051),AVERAGE(X1051-W1051,W1051-V1051)),0),0)</f>
        <v>27.5</v>
      </c>
      <c r="AT1051" s="45">
        <f>IF(AU1051="S",IF(AND(Q1051="1. Aceitou o programa",AB1051="Realizada"),IFERROR(IF(AA1051="",0,AA1051-R1051),0),0),0)</f>
        <v>0</v>
      </c>
      <c r="AU1051" s="45" t="str">
        <f>_xlfn.XLOOKUP(U1051,'Lista Suspensa'!$AA$20:$AA$23,'Lista Suspensa'!$AB$20:$AB$23,"N/A")</f>
        <v>S</v>
      </c>
    </row>
    <row r="1052" spans="1:47" ht="12" customHeight="1" x14ac:dyDescent="0.3">
      <c r="A1052" s="87" t="s">
        <v>47</v>
      </c>
      <c r="B1052" s="88">
        <v>46104</v>
      </c>
      <c r="C1052" s="89" t="s">
        <v>48</v>
      </c>
      <c r="D1052" s="89" t="s">
        <v>49</v>
      </c>
      <c r="E1052" s="189">
        <v>594129273</v>
      </c>
      <c r="F1052" s="197" t="s">
        <v>3029</v>
      </c>
      <c r="G1052" s="90">
        <v>35023483835</v>
      </c>
      <c r="H1052" s="91">
        <v>31975</v>
      </c>
      <c r="I1052" s="89"/>
      <c r="J1052" s="89" t="s">
        <v>51</v>
      </c>
      <c r="K1052" s="89" t="s">
        <v>52</v>
      </c>
      <c r="L1052" s="89" t="s">
        <v>53</v>
      </c>
      <c r="M1052" s="89" t="s">
        <v>1135</v>
      </c>
      <c r="N1052" s="89" t="s">
        <v>159</v>
      </c>
      <c r="O1052" s="92" t="s">
        <v>3030</v>
      </c>
      <c r="P1052" s="93" t="s">
        <v>57</v>
      </c>
      <c r="Q1052" s="110" t="s">
        <v>58</v>
      </c>
      <c r="R1052" s="94">
        <v>46171</v>
      </c>
      <c r="S1052" s="95"/>
      <c r="T1052" s="95" t="s">
        <v>59</v>
      </c>
      <c r="U1052" s="95" t="s">
        <v>60</v>
      </c>
      <c r="V1052" s="91">
        <v>46112</v>
      </c>
      <c r="W1052" s="91">
        <v>46160</v>
      </c>
      <c r="X1052" s="91">
        <v>46167</v>
      </c>
      <c r="Y1052" s="96" t="s">
        <v>61</v>
      </c>
      <c r="Z1052" s="89" t="s">
        <v>62</v>
      </c>
      <c r="AA1052" s="95"/>
      <c r="AB1052" s="95" t="s">
        <v>2804</v>
      </c>
      <c r="AC1052" s="95" t="s">
        <v>2804</v>
      </c>
      <c r="AD1052" s="95" t="s">
        <v>2804</v>
      </c>
      <c r="AE1052" s="95" t="s">
        <v>2804</v>
      </c>
      <c r="AF1052" s="95" t="s">
        <v>2804</v>
      </c>
      <c r="AG1052" s="95" t="s">
        <v>2804</v>
      </c>
      <c r="AH1052" s="95" t="s">
        <v>2804</v>
      </c>
      <c r="AI1052" s="97"/>
      <c r="AJ1052" s="97" t="s">
        <v>65</v>
      </c>
      <c r="AK1052" s="97" t="s">
        <v>66</v>
      </c>
      <c r="AL1052" s="45" t="s">
        <v>67</v>
      </c>
      <c r="AM1052" s="160" t="str">
        <f>MONTH(B1052)&amp;"/"&amp;YEAR(B1052)</f>
        <v>3/2026</v>
      </c>
      <c r="AN1052" s="45">
        <f>WEEKNUM(B1052)-WEEKNUM(EOMONTH(B1052,-1)+1)+1</f>
        <v>4</v>
      </c>
      <c r="AO1052" s="45" t="str">
        <f>MONTH(R1052)&amp;"/"&amp;YEAR(R1052)</f>
        <v>5/2026</v>
      </c>
      <c r="AP1052" s="45">
        <f>WEEKNUM(R1052)-WEEKNUM(EOMONTH(R1052,-1)+1)+1</f>
        <v>5</v>
      </c>
      <c r="AQ1052" s="45">
        <f>IF(AU1052="S",IF(Q1052="1. Aceitou o programa",R1052-B1052,0),0)</f>
        <v>67</v>
      </c>
      <c r="AR1052" s="45">
        <f>IF(AU1052="S",IF(AND(S1052&lt;&gt;"",R1052&lt;&gt;""),S1052-R1052,0),0)</f>
        <v>0</v>
      </c>
      <c r="AS1052" s="45">
        <f>IF(AU1052="S",IF(Q1052="1. Aceitou o programa",IF(OR(X1052="Não se Aplica",X1052=""),IF(OR(W1052="Não se Aplica",W1052=""),0,W1052-V1052),AVERAGE(X1052-W1052,W1052-V1052)),0),0)</f>
        <v>27.5</v>
      </c>
      <c r="AT1052" s="45">
        <f>IF(AU1052="S",IF(AND(Q1052="1. Aceitou o programa",AB1052="Realizada"),IFERROR(IF(AA1052="",0,AA1052-R1052),0),0),0)</f>
        <v>0</v>
      </c>
      <c r="AU1052" s="45" t="str">
        <f>_xlfn.XLOOKUP(U1052,'Lista Suspensa'!$AA$20:$AA$23,'Lista Suspensa'!$AB$20:$AB$23,"N/A")</f>
        <v>S</v>
      </c>
    </row>
    <row r="1053" spans="1:47" ht="12" customHeight="1" x14ac:dyDescent="0.3">
      <c r="A1053" s="87" t="s">
        <v>47</v>
      </c>
      <c r="B1053" s="88">
        <v>46104</v>
      </c>
      <c r="C1053" s="89" t="s">
        <v>48</v>
      </c>
      <c r="D1053" s="89" t="s">
        <v>49</v>
      </c>
      <c r="E1053" s="189">
        <v>86992518</v>
      </c>
      <c r="F1053" s="197" t="s">
        <v>3031</v>
      </c>
      <c r="G1053" s="90">
        <v>4697732863</v>
      </c>
      <c r="H1053" s="91">
        <v>22232</v>
      </c>
      <c r="I1053" s="89"/>
      <c r="J1053" s="89" t="s">
        <v>84</v>
      </c>
      <c r="K1053" s="89" t="s">
        <v>52</v>
      </c>
      <c r="L1053" s="89" t="s">
        <v>85</v>
      </c>
      <c r="M1053" s="89" t="s">
        <v>234</v>
      </c>
      <c r="N1053" s="89" t="s">
        <v>150</v>
      </c>
      <c r="O1053" s="92" t="s">
        <v>3032</v>
      </c>
      <c r="P1053" s="93" t="s">
        <v>57</v>
      </c>
      <c r="Q1053" s="110" t="s">
        <v>58</v>
      </c>
      <c r="R1053" s="94">
        <v>46171</v>
      </c>
      <c r="S1053" s="95"/>
      <c r="T1053" s="95" t="s">
        <v>59</v>
      </c>
      <c r="U1053" s="95" t="s">
        <v>60</v>
      </c>
      <c r="V1053" s="91">
        <v>46112</v>
      </c>
      <c r="W1053" s="91">
        <v>46160</v>
      </c>
      <c r="X1053" s="91">
        <v>46167</v>
      </c>
      <c r="Y1053" s="96" t="s">
        <v>73</v>
      </c>
      <c r="Z1053" s="89" t="s">
        <v>62</v>
      </c>
      <c r="AA1053" s="95"/>
      <c r="AB1053" s="95" t="s">
        <v>2804</v>
      </c>
      <c r="AC1053" s="95" t="s">
        <v>2804</v>
      </c>
      <c r="AD1053" s="95" t="s">
        <v>2804</v>
      </c>
      <c r="AE1053" s="95" t="s">
        <v>2804</v>
      </c>
      <c r="AF1053" s="95" t="s">
        <v>2804</v>
      </c>
      <c r="AG1053" s="95" t="s">
        <v>2804</v>
      </c>
      <c r="AH1053" s="95" t="s">
        <v>2804</v>
      </c>
      <c r="AI1053" s="97"/>
      <c r="AJ1053" s="97" t="s">
        <v>65</v>
      </c>
      <c r="AK1053" s="97" t="s">
        <v>66</v>
      </c>
      <c r="AL1053" s="45" t="s">
        <v>67</v>
      </c>
      <c r="AM1053" s="160" t="str">
        <f>MONTH(B1053)&amp;"/"&amp;YEAR(B1053)</f>
        <v>3/2026</v>
      </c>
      <c r="AN1053" s="45">
        <f>WEEKNUM(B1053)-WEEKNUM(EOMONTH(B1053,-1)+1)+1</f>
        <v>4</v>
      </c>
      <c r="AO1053" s="45" t="str">
        <f>MONTH(R1053)&amp;"/"&amp;YEAR(R1053)</f>
        <v>5/2026</v>
      </c>
      <c r="AP1053" s="45">
        <f>WEEKNUM(R1053)-WEEKNUM(EOMONTH(R1053,-1)+1)+1</f>
        <v>5</v>
      </c>
      <c r="AQ1053" s="45">
        <f>IF(AU1053="S",IF(Q1053="1. Aceitou o programa",R1053-B1053,0),0)</f>
        <v>67</v>
      </c>
      <c r="AR1053" s="45">
        <f>IF(AU1053="S",IF(AND(S1053&lt;&gt;"",R1053&lt;&gt;""),S1053-R1053,0),0)</f>
        <v>0</v>
      </c>
      <c r="AS1053" s="45">
        <f>IF(AU1053="S",IF(Q1053="1. Aceitou o programa",IF(OR(X1053="Não se Aplica",X1053=""),IF(OR(W1053="Não se Aplica",W1053=""),0,W1053-V1053),AVERAGE(X1053-W1053,W1053-V1053)),0),0)</f>
        <v>27.5</v>
      </c>
      <c r="AT1053" s="45">
        <f>IF(AU1053="S",IF(AND(Q1053="1. Aceitou o programa",AB1053="Realizada"),IFERROR(IF(AA1053="",0,AA1053-R1053),0),0),0)</f>
        <v>0</v>
      </c>
      <c r="AU1053" s="45" t="str">
        <f>_xlfn.XLOOKUP(U1053,'Lista Suspensa'!$AA$20:$AA$23,'Lista Suspensa'!$AB$20:$AB$23,"N/A")</f>
        <v>S</v>
      </c>
    </row>
    <row r="1054" spans="1:47" ht="12" customHeight="1" x14ac:dyDescent="0.3">
      <c r="A1054" s="87" t="s">
        <v>47</v>
      </c>
      <c r="B1054" s="88">
        <v>46104</v>
      </c>
      <c r="C1054" s="89" t="s">
        <v>48</v>
      </c>
      <c r="D1054" s="89" t="s">
        <v>49</v>
      </c>
      <c r="E1054" s="189">
        <v>593909844</v>
      </c>
      <c r="F1054" s="197" t="s">
        <v>3033</v>
      </c>
      <c r="G1054" s="90">
        <v>94523576815</v>
      </c>
      <c r="H1054" s="91">
        <v>19436</v>
      </c>
      <c r="I1054" s="89"/>
      <c r="J1054" s="89" t="s">
        <v>51</v>
      </c>
      <c r="K1054" s="89" t="s">
        <v>52</v>
      </c>
      <c r="L1054" s="89" t="s">
        <v>53</v>
      </c>
      <c r="M1054" s="89" t="s">
        <v>1603</v>
      </c>
      <c r="N1054" s="89" t="s">
        <v>159</v>
      </c>
      <c r="O1054" s="92" t="s">
        <v>3034</v>
      </c>
      <c r="P1054" s="93" t="s">
        <v>57</v>
      </c>
      <c r="Q1054" s="110" t="s">
        <v>58</v>
      </c>
      <c r="R1054" s="94">
        <v>46171</v>
      </c>
      <c r="S1054" s="95"/>
      <c r="T1054" s="95" t="s">
        <v>59</v>
      </c>
      <c r="U1054" s="95" t="s">
        <v>60</v>
      </c>
      <c r="V1054" s="91">
        <v>46112</v>
      </c>
      <c r="W1054" s="91">
        <v>46160</v>
      </c>
      <c r="X1054" s="91">
        <v>46167</v>
      </c>
      <c r="Y1054" s="96" t="s">
        <v>81</v>
      </c>
      <c r="Z1054" s="89" t="s">
        <v>62</v>
      </c>
      <c r="AA1054" s="95"/>
      <c r="AB1054" s="95" t="s">
        <v>2804</v>
      </c>
      <c r="AC1054" s="95" t="s">
        <v>2804</v>
      </c>
      <c r="AD1054" s="95" t="s">
        <v>2804</v>
      </c>
      <c r="AE1054" s="95" t="s">
        <v>2804</v>
      </c>
      <c r="AF1054" s="95" t="s">
        <v>2804</v>
      </c>
      <c r="AG1054" s="95" t="s">
        <v>2804</v>
      </c>
      <c r="AH1054" s="95" t="s">
        <v>2804</v>
      </c>
      <c r="AI1054" s="97"/>
      <c r="AJ1054" s="97" t="s">
        <v>65</v>
      </c>
      <c r="AK1054" s="97" t="s">
        <v>66</v>
      </c>
      <c r="AL1054" s="45" t="s">
        <v>67</v>
      </c>
      <c r="AM1054" s="160" t="str">
        <f>MONTH(B1054)&amp;"/"&amp;YEAR(B1054)</f>
        <v>3/2026</v>
      </c>
      <c r="AN1054" s="45">
        <f>WEEKNUM(B1054)-WEEKNUM(EOMONTH(B1054,-1)+1)+1</f>
        <v>4</v>
      </c>
      <c r="AO1054" s="45" t="str">
        <f>MONTH(R1054)&amp;"/"&amp;YEAR(R1054)</f>
        <v>5/2026</v>
      </c>
      <c r="AP1054" s="45">
        <f>WEEKNUM(R1054)-WEEKNUM(EOMONTH(R1054,-1)+1)+1</f>
        <v>5</v>
      </c>
      <c r="AQ1054" s="45">
        <f>IF(AU1054="S",IF(Q1054="1. Aceitou o programa",R1054-B1054,0),0)</f>
        <v>67</v>
      </c>
      <c r="AR1054" s="45">
        <f>IF(AU1054="S",IF(AND(S1054&lt;&gt;"",R1054&lt;&gt;""),S1054-R1054,0),0)</f>
        <v>0</v>
      </c>
      <c r="AS1054" s="45">
        <f>IF(AU1054="S",IF(Q1054="1. Aceitou o programa",IF(OR(X1054="Não se Aplica",X1054=""),IF(OR(W1054="Não se Aplica",W1054=""),0,W1054-V1054),AVERAGE(X1054-W1054,W1054-V1054)),0),0)</f>
        <v>27.5</v>
      </c>
      <c r="AT1054" s="45">
        <f>IF(AU1054="S",IF(AND(Q1054="1. Aceitou o programa",AB1054="Realizada"),IFERROR(IF(AA1054="",0,AA1054-R1054),0),0),0)</f>
        <v>0</v>
      </c>
      <c r="AU1054" s="45" t="str">
        <f>_xlfn.XLOOKUP(U1054,'Lista Suspensa'!$AA$20:$AA$23,'Lista Suspensa'!$AB$20:$AB$23,"N/A")</f>
        <v>S</v>
      </c>
    </row>
    <row r="1055" spans="1:47" ht="12" customHeight="1" x14ac:dyDescent="0.3">
      <c r="A1055" s="87" t="s">
        <v>47</v>
      </c>
      <c r="B1055" s="88">
        <v>46104</v>
      </c>
      <c r="C1055" s="89" t="s">
        <v>48</v>
      </c>
      <c r="D1055" s="89" t="s">
        <v>49</v>
      </c>
      <c r="E1055" s="189">
        <v>774084855</v>
      </c>
      <c r="F1055" s="197" t="s">
        <v>3035</v>
      </c>
      <c r="G1055" s="90">
        <v>81933835672</v>
      </c>
      <c r="H1055" s="91">
        <v>25346</v>
      </c>
      <c r="I1055" s="89"/>
      <c r="J1055" s="89" t="s">
        <v>51</v>
      </c>
      <c r="K1055" s="89" t="s">
        <v>52</v>
      </c>
      <c r="L1055" s="89" t="s">
        <v>85</v>
      </c>
      <c r="M1055" s="89" t="s">
        <v>218</v>
      </c>
      <c r="N1055" s="89" t="s">
        <v>55</v>
      </c>
      <c r="O1055" s="92" t="s">
        <v>3036</v>
      </c>
      <c r="P1055" s="93" t="s">
        <v>57</v>
      </c>
      <c r="Q1055" s="110" t="s">
        <v>58</v>
      </c>
      <c r="R1055" s="94">
        <v>46171</v>
      </c>
      <c r="S1055" s="95"/>
      <c r="T1055" s="95" t="s">
        <v>59</v>
      </c>
      <c r="U1055" s="95" t="s">
        <v>60</v>
      </c>
      <c r="V1055" s="91">
        <v>46112</v>
      </c>
      <c r="W1055" s="91">
        <v>46160</v>
      </c>
      <c r="X1055" s="91">
        <v>46167</v>
      </c>
      <c r="Y1055" s="96" t="s">
        <v>61</v>
      </c>
      <c r="Z1055" s="89" t="s">
        <v>62</v>
      </c>
      <c r="AA1055" s="95"/>
      <c r="AB1055" s="95" t="s">
        <v>2804</v>
      </c>
      <c r="AC1055" s="95" t="s">
        <v>2804</v>
      </c>
      <c r="AD1055" s="95" t="s">
        <v>2804</v>
      </c>
      <c r="AE1055" s="95" t="s">
        <v>2804</v>
      </c>
      <c r="AF1055" s="95" t="s">
        <v>2804</v>
      </c>
      <c r="AG1055" s="95" t="s">
        <v>2804</v>
      </c>
      <c r="AH1055" s="95" t="s">
        <v>2804</v>
      </c>
      <c r="AI1055" s="97"/>
      <c r="AJ1055" s="97" t="s">
        <v>65</v>
      </c>
      <c r="AK1055" s="97" t="s">
        <v>66</v>
      </c>
      <c r="AL1055" s="45" t="s">
        <v>67</v>
      </c>
      <c r="AM1055" s="160" t="str">
        <f>MONTH(B1055)&amp;"/"&amp;YEAR(B1055)</f>
        <v>3/2026</v>
      </c>
      <c r="AN1055" s="45">
        <f>WEEKNUM(B1055)-WEEKNUM(EOMONTH(B1055,-1)+1)+1</f>
        <v>4</v>
      </c>
      <c r="AO1055" s="45" t="str">
        <f>MONTH(R1055)&amp;"/"&amp;YEAR(R1055)</f>
        <v>5/2026</v>
      </c>
      <c r="AP1055" s="45">
        <f>WEEKNUM(R1055)-WEEKNUM(EOMONTH(R1055,-1)+1)+1</f>
        <v>5</v>
      </c>
      <c r="AQ1055" s="45">
        <f>IF(AU1055="S",IF(Q1055="1. Aceitou o programa",R1055-B1055,0),0)</f>
        <v>67</v>
      </c>
      <c r="AR1055" s="45">
        <f>IF(AU1055="S",IF(AND(S1055&lt;&gt;"",R1055&lt;&gt;""),S1055-R1055,0),0)</f>
        <v>0</v>
      </c>
      <c r="AS1055" s="45">
        <f>IF(AU1055="S",IF(Q1055="1. Aceitou o programa",IF(OR(X1055="Não se Aplica",X1055=""),IF(OR(W1055="Não se Aplica",W1055=""),0,W1055-V1055),AVERAGE(X1055-W1055,W1055-V1055)),0),0)</f>
        <v>27.5</v>
      </c>
      <c r="AT1055" s="45">
        <f>IF(AU1055="S",IF(AND(Q1055="1. Aceitou o programa",AB1055="Realizada"),IFERROR(IF(AA1055="",0,AA1055-R1055),0),0),0)</f>
        <v>0</v>
      </c>
      <c r="AU1055" s="45" t="str">
        <f>_xlfn.XLOOKUP(U1055,'Lista Suspensa'!$AA$20:$AA$23,'Lista Suspensa'!$AB$20:$AB$23,"N/A")</f>
        <v>S</v>
      </c>
    </row>
    <row r="1056" spans="1:47" ht="12" customHeight="1" x14ac:dyDescent="0.3">
      <c r="A1056" s="87" t="s">
        <v>47</v>
      </c>
      <c r="B1056" s="88">
        <v>46104</v>
      </c>
      <c r="C1056" s="89" t="s">
        <v>48</v>
      </c>
      <c r="D1056" s="89" t="s">
        <v>49</v>
      </c>
      <c r="E1056" s="189">
        <v>222563389</v>
      </c>
      <c r="F1056" s="197" t="s">
        <v>3037</v>
      </c>
      <c r="G1056" s="90">
        <v>25464004874</v>
      </c>
      <c r="H1056" s="91">
        <v>28378</v>
      </c>
      <c r="I1056" s="89"/>
      <c r="J1056" s="89" t="s">
        <v>84</v>
      </c>
      <c r="K1056" s="89" t="s">
        <v>52</v>
      </c>
      <c r="L1056" s="89" t="s">
        <v>85</v>
      </c>
      <c r="M1056" s="89" t="s">
        <v>712</v>
      </c>
      <c r="N1056" s="89" t="s">
        <v>87</v>
      </c>
      <c r="O1056" s="92" t="s">
        <v>3038</v>
      </c>
      <c r="P1056" s="93" t="s">
        <v>57</v>
      </c>
      <c r="Q1056" s="110" t="s">
        <v>58</v>
      </c>
      <c r="R1056" s="94">
        <v>46171</v>
      </c>
      <c r="S1056" s="95"/>
      <c r="T1056" s="95" t="s">
        <v>59</v>
      </c>
      <c r="U1056" s="95" t="s">
        <v>60</v>
      </c>
      <c r="V1056" s="91">
        <v>46112</v>
      </c>
      <c r="W1056" s="91">
        <v>46160</v>
      </c>
      <c r="X1056" s="91">
        <v>46167</v>
      </c>
      <c r="Y1056" s="96" t="s">
        <v>61</v>
      </c>
      <c r="Z1056" s="89" t="s">
        <v>62</v>
      </c>
      <c r="AA1056" s="95"/>
      <c r="AB1056" s="95" t="s">
        <v>2804</v>
      </c>
      <c r="AC1056" s="95" t="s">
        <v>2804</v>
      </c>
      <c r="AD1056" s="95" t="s">
        <v>2804</v>
      </c>
      <c r="AE1056" s="95" t="s">
        <v>2804</v>
      </c>
      <c r="AF1056" s="95" t="s">
        <v>2804</v>
      </c>
      <c r="AG1056" s="95" t="s">
        <v>2804</v>
      </c>
      <c r="AH1056" s="95" t="s">
        <v>2804</v>
      </c>
      <c r="AI1056" s="97"/>
      <c r="AJ1056" s="97" t="s">
        <v>65</v>
      </c>
      <c r="AK1056" s="97" t="s">
        <v>66</v>
      </c>
      <c r="AL1056" s="45" t="s">
        <v>67</v>
      </c>
      <c r="AM1056" s="160" t="str">
        <f>MONTH(B1056)&amp;"/"&amp;YEAR(B1056)</f>
        <v>3/2026</v>
      </c>
      <c r="AN1056" s="45">
        <f>WEEKNUM(B1056)-WEEKNUM(EOMONTH(B1056,-1)+1)+1</f>
        <v>4</v>
      </c>
      <c r="AO1056" s="45" t="str">
        <f>MONTH(R1056)&amp;"/"&amp;YEAR(R1056)</f>
        <v>5/2026</v>
      </c>
      <c r="AP1056" s="45">
        <f>WEEKNUM(R1056)-WEEKNUM(EOMONTH(R1056,-1)+1)+1</f>
        <v>5</v>
      </c>
      <c r="AQ1056" s="45">
        <f>IF(AU1056="S",IF(Q1056="1. Aceitou o programa",R1056-B1056,0),0)</f>
        <v>67</v>
      </c>
      <c r="AR1056" s="45">
        <f>IF(AU1056="S",IF(AND(S1056&lt;&gt;"",R1056&lt;&gt;""),S1056-R1056,0),0)</f>
        <v>0</v>
      </c>
      <c r="AS1056" s="45">
        <f>IF(AU1056="S",IF(Q1056="1. Aceitou o programa",IF(OR(X1056="Não se Aplica",X1056=""),IF(OR(W1056="Não se Aplica",W1056=""),0,W1056-V1056),AVERAGE(X1056-W1056,W1056-V1056)),0),0)</f>
        <v>27.5</v>
      </c>
      <c r="AT1056" s="45">
        <f>IF(AU1056="S",IF(AND(Q1056="1. Aceitou o programa",AB1056="Realizada"),IFERROR(IF(AA1056="",0,AA1056-R1056),0),0),0)</f>
        <v>0</v>
      </c>
      <c r="AU1056" s="45" t="str">
        <f>_xlfn.XLOOKUP(U1056,'Lista Suspensa'!$AA$20:$AA$23,'Lista Suspensa'!$AB$20:$AB$23,"N/A")</f>
        <v>S</v>
      </c>
    </row>
    <row r="1057" spans="1:47" ht="12" customHeight="1" x14ac:dyDescent="0.3">
      <c r="A1057" s="87" t="s">
        <v>47</v>
      </c>
      <c r="B1057" s="88">
        <v>46104</v>
      </c>
      <c r="C1057" s="89" t="s">
        <v>48</v>
      </c>
      <c r="D1057" s="89" t="s">
        <v>49</v>
      </c>
      <c r="E1057" s="189">
        <v>301214689</v>
      </c>
      <c r="F1057" s="197" t="s">
        <v>3039</v>
      </c>
      <c r="G1057" s="90">
        <v>5138760815</v>
      </c>
      <c r="H1057" s="91">
        <v>15178</v>
      </c>
      <c r="I1057" s="89"/>
      <c r="J1057" s="89" t="s">
        <v>84</v>
      </c>
      <c r="K1057" s="89" t="s">
        <v>52</v>
      </c>
      <c r="L1057" s="89" t="s">
        <v>85</v>
      </c>
      <c r="M1057" s="89" t="s">
        <v>3040</v>
      </c>
      <c r="N1057" s="89" t="s">
        <v>87</v>
      </c>
      <c r="O1057" s="92" t="s">
        <v>3041</v>
      </c>
      <c r="P1057" s="93" t="s">
        <v>57</v>
      </c>
      <c r="Q1057" s="110" t="s">
        <v>58</v>
      </c>
      <c r="R1057" s="94">
        <v>46171</v>
      </c>
      <c r="S1057" s="95"/>
      <c r="T1057" s="95" t="s">
        <v>59</v>
      </c>
      <c r="U1057" s="95" t="s">
        <v>60</v>
      </c>
      <c r="V1057" s="91">
        <v>46112</v>
      </c>
      <c r="W1057" s="91">
        <v>46160</v>
      </c>
      <c r="X1057" s="91">
        <v>46167</v>
      </c>
      <c r="Y1057" s="96" t="s">
        <v>61</v>
      </c>
      <c r="Z1057" s="89" t="s">
        <v>62</v>
      </c>
      <c r="AA1057" s="95"/>
      <c r="AB1057" s="95" t="s">
        <v>2804</v>
      </c>
      <c r="AC1057" s="95" t="s">
        <v>2804</v>
      </c>
      <c r="AD1057" s="95" t="s">
        <v>2804</v>
      </c>
      <c r="AE1057" s="95" t="s">
        <v>2804</v>
      </c>
      <c r="AF1057" s="95" t="s">
        <v>2804</v>
      </c>
      <c r="AG1057" s="95" t="s">
        <v>2804</v>
      </c>
      <c r="AH1057" s="95" t="s">
        <v>2804</v>
      </c>
      <c r="AI1057" s="97"/>
      <c r="AJ1057" s="97" t="s">
        <v>65</v>
      </c>
      <c r="AK1057" s="97" t="s">
        <v>66</v>
      </c>
      <c r="AL1057" s="45" t="s">
        <v>67</v>
      </c>
      <c r="AM1057" s="160" t="str">
        <f>MONTH(B1057)&amp;"/"&amp;YEAR(B1057)</f>
        <v>3/2026</v>
      </c>
      <c r="AN1057" s="45">
        <f>WEEKNUM(B1057)-WEEKNUM(EOMONTH(B1057,-1)+1)+1</f>
        <v>4</v>
      </c>
      <c r="AO1057" s="45" t="str">
        <f>MONTH(R1057)&amp;"/"&amp;YEAR(R1057)</f>
        <v>5/2026</v>
      </c>
      <c r="AP1057" s="45">
        <f>WEEKNUM(R1057)-WEEKNUM(EOMONTH(R1057,-1)+1)+1</f>
        <v>5</v>
      </c>
      <c r="AQ1057" s="45">
        <f>IF(AU1057="S",IF(Q1057="1. Aceitou o programa",R1057-B1057,0),0)</f>
        <v>67</v>
      </c>
      <c r="AR1057" s="45">
        <f>IF(AU1057="S",IF(AND(S1057&lt;&gt;"",R1057&lt;&gt;""),S1057-R1057,0),0)</f>
        <v>0</v>
      </c>
      <c r="AS1057" s="45">
        <f>IF(AU1057="S",IF(Q1057="1. Aceitou o programa",IF(OR(X1057="Não se Aplica",X1057=""),IF(OR(W1057="Não se Aplica",W1057=""),0,W1057-V1057),AVERAGE(X1057-W1057,W1057-V1057)),0),0)</f>
        <v>27.5</v>
      </c>
      <c r="AT1057" s="45">
        <f>IF(AU1057="S",IF(AND(Q1057="1. Aceitou o programa",AB1057="Realizada"),IFERROR(IF(AA1057="",0,AA1057-R1057),0),0),0)</f>
        <v>0</v>
      </c>
      <c r="AU1057" s="45" t="str">
        <f>_xlfn.XLOOKUP(U1057,'Lista Suspensa'!$AA$20:$AA$23,'Lista Suspensa'!$AB$20:$AB$23,"N/A")</f>
        <v>S</v>
      </c>
    </row>
    <row r="1058" spans="1:47" ht="12" customHeight="1" x14ac:dyDescent="0.3">
      <c r="A1058" s="87" t="s">
        <v>47</v>
      </c>
      <c r="B1058" s="88">
        <v>46104</v>
      </c>
      <c r="C1058" s="89" t="s">
        <v>48</v>
      </c>
      <c r="D1058" s="89" t="s">
        <v>49</v>
      </c>
      <c r="E1058" s="189">
        <v>757287697</v>
      </c>
      <c r="F1058" s="197" t="s">
        <v>3042</v>
      </c>
      <c r="G1058" s="90">
        <v>6074231702</v>
      </c>
      <c r="H1058" s="91">
        <v>34184</v>
      </c>
      <c r="I1058" s="89"/>
      <c r="J1058" s="89" t="s">
        <v>51</v>
      </c>
      <c r="K1058" s="89" t="s">
        <v>76</v>
      </c>
      <c r="L1058" s="89" t="s">
        <v>95</v>
      </c>
      <c r="M1058" s="89" t="s">
        <v>222</v>
      </c>
      <c r="N1058" s="89" t="s">
        <v>97</v>
      </c>
      <c r="O1058" s="92" t="s">
        <v>3043</v>
      </c>
      <c r="P1058" s="93" t="s">
        <v>57</v>
      </c>
      <c r="Q1058" s="110" t="s">
        <v>58</v>
      </c>
      <c r="R1058" s="94">
        <v>46171</v>
      </c>
      <c r="S1058" s="95"/>
      <c r="T1058" s="95" t="s">
        <v>59</v>
      </c>
      <c r="U1058" s="95" t="s">
        <v>60</v>
      </c>
      <c r="V1058" s="91">
        <v>46112</v>
      </c>
      <c r="W1058" s="91">
        <v>46160</v>
      </c>
      <c r="X1058" s="91">
        <v>46167</v>
      </c>
      <c r="Y1058" s="96" t="s">
        <v>61</v>
      </c>
      <c r="Z1058" s="89" t="s">
        <v>62</v>
      </c>
      <c r="AA1058" s="95"/>
      <c r="AB1058" s="95" t="s">
        <v>2804</v>
      </c>
      <c r="AC1058" s="95" t="s">
        <v>2804</v>
      </c>
      <c r="AD1058" s="95" t="s">
        <v>2804</v>
      </c>
      <c r="AE1058" s="95" t="s">
        <v>2804</v>
      </c>
      <c r="AF1058" s="95" t="s">
        <v>2804</v>
      </c>
      <c r="AG1058" s="95" t="s">
        <v>2804</v>
      </c>
      <c r="AH1058" s="95" t="s">
        <v>2804</v>
      </c>
      <c r="AI1058" s="97"/>
      <c r="AJ1058" s="97" t="s">
        <v>65</v>
      </c>
      <c r="AK1058" s="97" t="s">
        <v>66</v>
      </c>
      <c r="AL1058" s="45" t="s">
        <v>67</v>
      </c>
      <c r="AM1058" s="160" t="str">
        <f>MONTH(B1058)&amp;"/"&amp;YEAR(B1058)</f>
        <v>3/2026</v>
      </c>
      <c r="AN1058" s="45">
        <f>WEEKNUM(B1058)-WEEKNUM(EOMONTH(B1058,-1)+1)+1</f>
        <v>4</v>
      </c>
      <c r="AO1058" s="45" t="str">
        <f>MONTH(R1058)&amp;"/"&amp;YEAR(R1058)</f>
        <v>5/2026</v>
      </c>
      <c r="AP1058" s="45">
        <f>WEEKNUM(R1058)-WEEKNUM(EOMONTH(R1058,-1)+1)+1</f>
        <v>5</v>
      </c>
      <c r="AQ1058" s="45">
        <f>IF(AU1058="S",IF(Q1058="1. Aceitou o programa",R1058-B1058,0),0)</f>
        <v>67</v>
      </c>
      <c r="AR1058" s="45">
        <f>IF(AU1058="S",IF(AND(S1058&lt;&gt;"",R1058&lt;&gt;""),S1058-R1058,0),0)</f>
        <v>0</v>
      </c>
      <c r="AS1058" s="45">
        <f>IF(AU1058="S",IF(Q1058="1. Aceitou o programa",IF(OR(X1058="Não se Aplica",X1058=""),IF(OR(W1058="Não se Aplica",W1058=""),0,W1058-V1058),AVERAGE(X1058-W1058,W1058-V1058)),0),0)</f>
        <v>27.5</v>
      </c>
      <c r="AT1058" s="45">
        <f>IF(AU1058="S",IF(AND(Q1058="1. Aceitou o programa",AB1058="Realizada"),IFERROR(IF(AA1058="",0,AA1058-R1058),0),0),0)</f>
        <v>0</v>
      </c>
      <c r="AU1058" s="45" t="str">
        <f>_xlfn.XLOOKUP(U1058,'Lista Suspensa'!$AA$20:$AA$23,'Lista Suspensa'!$AB$20:$AB$23,"N/A")</f>
        <v>S</v>
      </c>
    </row>
    <row r="1059" spans="1:47" ht="12" customHeight="1" x14ac:dyDescent="0.3">
      <c r="A1059" s="87" t="s">
        <v>47</v>
      </c>
      <c r="B1059" s="88">
        <v>46104</v>
      </c>
      <c r="C1059" s="89" t="s">
        <v>48</v>
      </c>
      <c r="D1059" s="89" t="s">
        <v>49</v>
      </c>
      <c r="E1059" s="189">
        <v>200367528</v>
      </c>
      <c r="F1059" s="197" t="s">
        <v>3044</v>
      </c>
      <c r="G1059" s="90">
        <v>27063847864</v>
      </c>
      <c r="H1059" s="91">
        <v>27650</v>
      </c>
      <c r="I1059" s="89"/>
      <c r="J1059" s="89" t="s">
        <v>84</v>
      </c>
      <c r="K1059" s="89" t="s">
        <v>52</v>
      </c>
      <c r="L1059" s="89" t="s">
        <v>2924</v>
      </c>
      <c r="M1059" s="89" t="s">
        <v>3045</v>
      </c>
      <c r="N1059" s="89" t="s">
        <v>87</v>
      </c>
      <c r="O1059" s="92" t="s">
        <v>3046</v>
      </c>
      <c r="P1059" s="93" t="s">
        <v>57</v>
      </c>
      <c r="Q1059" s="110" t="s">
        <v>58</v>
      </c>
      <c r="R1059" s="94">
        <v>46171</v>
      </c>
      <c r="S1059" s="95"/>
      <c r="T1059" s="95" t="s">
        <v>59</v>
      </c>
      <c r="U1059" s="95" t="s">
        <v>60</v>
      </c>
      <c r="V1059" s="91">
        <v>46112</v>
      </c>
      <c r="W1059" s="91">
        <v>46160</v>
      </c>
      <c r="X1059" s="91">
        <v>46167</v>
      </c>
      <c r="Y1059" s="96" t="s">
        <v>81</v>
      </c>
      <c r="Z1059" s="89" t="s">
        <v>62</v>
      </c>
      <c r="AA1059" s="95"/>
      <c r="AB1059" s="95" t="s">
        <v>2804</v>
      </c>
      <c r="AC1059" s="95" t="s">
        <v>2804</v>
      </c>
      <c r="AD1059" s="95" t="s">
        <v>2804</v>
      </c>
      <c r="AE1059" s="95" t="s">
        <v>2804</v>
      </c>
      <c r="AF1059" s="95" t="s">
        <v>2804</v>
      </c>
      <c r="AG1059" s="95" t="s">
        <v>2804</v>
      </c>
      <c r="AH1059" s="95" t="s">
        <v>2804</v>
      </c>
      <c r="AI1059" s="97"/>
      <c r="AJ1059" s="97" t="s">
        <v>65</v>
      </c>
      <c r="AK1059" s="97" t="s">
        <v>66</v>
      </c>
      <c r="AL1059" s="45" t="s">
        <v>67</v>
      </c>
      <c r="AM1059" s="160" t="str">
        <f>MONTH(B1059)&amp;"/"&amp;YEAR(B1059)</f>
        <v>3/2026</v>
      </c>
      <c r="AN1059" s="45">
        <f>WEEKNUM(B1059)-WEEKNUM(EOMONTH(B1059,-1)+1)+1</f>
        <v>4</v>
      </c>
      <c r="AO1059" s="45" t="str">
        <f>MONTH(R1059)&amp;"/"&amp;YEAR(R1059)</f>
        <v>5/2026</v>
      </c>
      <c r="AP1059" s="45">
        <f>WEEKNUM(R1059)-WEEKNUM(EOMONTH(R1059,-1)+1)+1</f>
        <v>5</v>
      </c>
      <c r="AQ1059" s="45">
        <f>IF(AU1059="S",IF(Q1059="1. Aceitou o programa",R1059-B1059,0),0)</f>
        <v>67</v>
      </c>
      <c r="AR1059" s="45">
        <f>IF(AU1059="S",IF(AND(S1059&lt;&gt;"",R1059&lt;&gt;""),S1059-R1059,0),0)</f>
        <v>0</v>
      </c>
      <c r="AS1059" s="45">
        <f>IF(AU1059="S",IF(Q1059="1. Aceitou o programa",IF(OR(X1059="Não se Aplica",X1059=""),IF(OR(W1059="Não se Aplica",W1059=""),0,W1059-V1059),AVERAGE(X1059-W1059,W1059-V1059)),0),0)</f>
        <v>27.5</v>
      </c>
      <c r="AT1059" s="45">
        <f>IF(AU1059="S",IF(AND(Q1059="1. Aceitou o programa",AB1059="Realizada"),IFERROR(IF(AA1059="",0,AA1059-R1059),0),0),0)</f>
        <v>0</v>
      </c>
      <c r="AU1059" s="45" t="str">
        <f>_xlfn.XLOOKUP(U1059,'Lista Suspensa'!$AA$20:$AA$23,'Lista Suspensa'!$AB$20:$AB$23,"N/A")</f>
        <v>S</v>
      </c>
    </row>
    <row r="1060" spans="1:47" ht="12" customHeight="1" x14ac:dyDescent="0.3">
      <c r="A1060" s="87" t="s">
        <v>47</v>
      </c>
      <c r="B1060" s="88">
        <v>46104</v>
      </c>
      <c r="C1060" s="89" t="s">
        <v>48</v>
      </c>
      <c r="D1060" s="89" t="s">
        <v>49</v>
      </c>
      <c r="E1060" s="189">
        <v>593888014</v>
      </c>
      <c r="F1060" s="197" t="s">
        <v>3047</v>
      </c>
      <c r="G1060" s="90">
        <v>2724469801</v>
      </c>
      <c r="H1060" s="91">
        <v>22608</v>
      </c>
      <c r="I1060" s="89"/>
      <c r="J1060" s="89" t="s">
        <v>51</v>
      </c>
      <c r="K1060" s="89" t="s">
        <v>52</v>
      </c>
      <c r="L1060" s="89" t="s">
        <v>53</v>
      </c>
      <c r="M1060" s="89" t="s">
        <v>3048</v>
      </c>
      <c r="N1060" s="89" t="s">
        <v>159</v>
      </c>
      <c r="O1060" s="92" t="s">
        <v>3049</v>
      </c>
      <c r="P1060" s="93" t="s">
        <v>57</v>
      </c>
      <c r="Q1060" s="110" t="s">
        <v>58</v>
      </c>
      <c r="R1060" s="94">
        <v>46171</v>
      </c>
      <c r="S1060" s="95"/>
      <c r="T1060" s="95" t="s">
        <v>59</v>
      </c>
      <c r="U1060" s="95" t="s">
        <v>60</v>
      </c>
      <c r="V1060" s="91">
        <v>46113</v>
      </c>
      <c r="W1060" s="91">
        <v>46160</v>
      </c>
      <c r="X1060" s="91">
        <v>46167</v>
      </c>
      <c r="Y1060" s="96" t="s">
        <v>2851</v>
      </c>
      <c r="Z1060" s="89" t="s">
        <v>62</v>
      </c>
      <c r="AA1060" s="95"/>
      <c r="AB1060" s="95" t="s">
        <v>2804</v>
      </c>
      <c r="AC1060" s="95" t="s">
        <v>2804</v>
      </c>
      <c r="AD1060" s="95" t="s">
        <v>2804</v>
      </c>
      <c r="AE1060" s="95" t="s">
        <v>2804</v>
      </c>
      <c r="AF1060" s="95" t="s">
        <v>2804</v>
      </c>
      <c r="AG1060" s="95" t="s">
        <v>2804</v>
      </c>
      <c r="AH1060" s="95" t="s">
        <v>2804</v>
      </c>
      <c r="AI1060" s="97"/>
      <c r="AJ1060" s="97" t="s">
        <v>65</v>
      </c>
      <c r="AK1060" s="97" t="s">
        <v>66</v>
      </c>
      <c r="AL1060" s="45" t="s">
        <v>67</v>
      </c>
      <c r="AM1060" s="160" t="str">
        <f>MONTH(B1060)&amp;"/"&amp;YEAR(B1060)</f>
        <v>3/2026</v>
      </c>
      <c r="AN1060" s="45">
        <f>WEEKNUM(B1060)-WEEKNUM(EOMONTH(B1060,-1)+1)+1</f>
        <v>4</v>
      </c>
      <c r="AO1060" s="45" t="str">
        <f>MONTH(R1060)&amp;"/"&amp;YEAR(R1060)</f>
        <v>5/2026</v>
      </c>
      <c r="AP1060" s="45">
        <f>WEEKNUM(R1060)-WEEKNUM(EOMONTH(R1060,-1)+1)+1</f>
        <v>5</v>
      </c>
      <c r="AQ1060" s="45">
        <f>IF(AU1060="S",IF(Q1060="1. Aceitou o programa",R1060-B1060,0),0)</f>
        <v>67</v>
      </c>
      <c r="AR1060" s="45">
        <f>IF(AU1060="S",IF(AND(S1060&lt;&gt;"",R1060&lt;&gt;""),S1060-R1060,0),0)</f>
        <v>0</v>
      </c>
      <c r="AS1060" s="45">
        <f>IF(AU1060="S",IF(Q1060="1. Aceitou o programa",IF(OR(X1060="Não se Aplica",X1060=""),IF(OR(W1060="Não se Aplica",W1060=""),0,W1060-V1060),AVERAGE(X1060-W1060,W1060-V1060)),0),0)</f>
        <v>27</v>
      </c>
      <c r="AT1060" s="45">
        <f>IF(AU1060="S",IF(AND(Q1060="1. Aceitou o programa",AB1060="Realizada"),IFERROR(IF(AA1060="",0,AA1060-R1060),0),0),0)</f>
        <v>0</v>
      </c>
      <c r="AU1060" s="45" t="str">
        <f>_xlfn.XLOOKUP(U1060,'Lista Suspensa'!$AA$20:$AA$23,'Lista Suspensa'!$AB$20:$AB$23,"N/A")</f>
        <v>S</v>
      </c>
    </row>
    <row r="1061" spans="1:47" ht="12" customHeight="1" x14ac:dyDescent="0.3">
      <c r="A1061" s="87" t="s">
        <v>47</v>
      </c>
      <c r="B1061" s="88">
        <v>46104</v>
      </c>
      <c r="C1061" s="89" t="s">
        <v>48</v>
      </c>
      <c r="D1061" s="89" t="s">
        <v>49</v>
      </c>
      <c r="E1061" s="189">
        <v>758593600</v>
      </c>
      <c r="F1061" s="197" t="s">
        <v>3050</v>
      </c>
      <c r="G1061" s="90">
        <v>1067623701</v>
      </c>
      <c r="H1061" s="91">
        <v>15357</v>
      </c>
      <c r="I1061" s="89"/>
      <c r="J1061" s="89" t="s">
        <v>51</v>
      </c>
      <c r="K1061" s="89" t="s">
        <v>76</v>
      </c>
      <c r="L1061" s="89" t="s">
        <v>95</v>
      </c>
      <c r="M1061" s="89" t="s">
        <v>96</v>
      </c>
      <c r="N1061" s="89" t="s">
        <v>97</v>
      </c>
      <c r="O1061" s="92" t="s">
        <v>3051</v>
      </c>
      <c r="P1061" s="93" t="s">
        <v>57</v>
      </c>
      <c r="Q1061" s="110" t="s">
        <v>58</v>
      </c>
      <c r="R1061" s="94">
        <v>46171</v>
      </c>
      <c r="S1061" s="95"/>
      <c r="T1061" s="95" t="s">
        <v>59</v>
      </c>
      <c r="U1061" s="95" t="s">
        <v>60</v>
      </c>
      <c r="V1061" s="91">
        <v>46113</v>
      </c>
      <c r="W1061" s="91">
        <v>46160</v>
      </c>
      <c r="X1061" s="91">
        <v>46167</v>
      </c>
      <c r="Y1061" s="96" t="s">
        <v>61</v>
      </c>
      <c r="Z1061" s="89" t="s">
        <v>62</v>
      </c>
      <c r="AA1061" s="95"/>
      <c r="AB1061" s="95" t="s">
        <v>2804</v>
      </c>
      <c r="AC1061" s="95" t="s">
        <v>2804</v>
      </c>
      <c r="AD1061" s="95" t="s">
        <v>2804</v>
      </c>
      <c r="AE1061" s="95" t="s">
        <v>2804</v>
      </c>
      <c r="AF1061" s="95" t="s">
        <v>2804</v>
      </c>
      <c r="AG1061" s="95" t="s">
        <v>2804</v>
      </c>
      <c r="AH1061" s="95" t="s">
        <v>2804</v>
      </c>
      <c r="AI1061" s="97"/>
      <c r="AJ1061" s="97" t="s">
        <v>65</v>
      </c>
      <c r="AK1061" s="97" t="s">
        <v>66</v>
      </c>
      <c r="AL1061" s="45" t="s">
        <v>67</v>
      </c>
      <c r="AM1061" s="160" t="str">
        <f>MONTH(B1061)&amp;"/"&amp;YEAR(B1061)</f>
        <v>3/2026</v>
      </c>
      <c r="AN1061" s="45">
        <f>WEEKNUM(B1061)-WEEKNUM(EOMONTH(B1061,-1)+1)+1</f>
        <v>4</v>
      </c>
      <c r="AO1061" s="45" t="str">
        <f>MONTH(R1061)&amp;"/"&amp;YEAR(R1061)</f>
        <v>5/2026</v>
      </c>
      <c r="AP1061" s="45">
        <f>WEEKNUM(R1061)-WEEKNUM(EOMONTH(R1061,-1)+1)+1</f>
        <v>5</v>
      </c>
      <c r="AQ1061" s="45">
        <f>IF(AU1061="S",IF(Q1061="1. Aceitou o programa",R1061-B1061,0),0)</f>
        <v>67</v>
      </c>
      <c r="AR1061" s="45">
        <f>IF(AU1061="S",IF(AND(S1061&lt;&gt;"",R1061&lt;&gt;""),S1061-R1061,0),0)</f>
        <v>0</v>
      </c>
      <c r="AS1061" s="45">
        <f>IF(AU1061="S",IF(Q1061="1. Aceitou o programa",IF(OR(X1061="Não se Aplica",X1061=""),IF(OR(W1061="Não se Aplica",W1061=""),0,W1061-V1061),AVERAGE(X1061-W1061,W1061-V1061)),0),0)</f>
        <v>27</v>
      </c>
      <c r="AT1061" s="45">
        <f>IF(AU1061="S",IF(AND(Q1061="1. Aceitou o programa",AB1061="Realizada"),IFERROR(IF(AA1061="",0,AA1061-R1061),0),0),0)</f>
        <v>0</v>
      </c>
      <c r="AU1061" s="45" t="str">
        <f>_xlfn.XLOOKUP(U1061,'Lista Suspensa'!$AA$20:$AA$23,'Lista Suspensa'!$AB$20:$AB$23,"N/A")</f>
        <v>S</v>
      </c>
    </row>
    <row r="1062" spans="1:47" ht="12" customHeight="1" x14ac:dyDescent="0.3">
      <c r="A1062" s="87" t="s">
        <v>47</v>
      </c>
      <c r="B1062" s="88">
        <v>46104</v>
      </c>
      <c r="C1062" s="89" t="s">
        <v>48</v>
      </c>
      <c r="D1062" s="89" t="s">
        <v>49</v>
      </c>
      <c r="E1062" s="189">
        <v>452043727</v>
      </c>
      <c r="F1062" s="197" t="s">
        <v>3052</v>
      </c>
      <c r="G1062" s="90">
        <v>21315933845</v>
      </c>
      <c r="H1062" s="91">
        <v>19883</v>
      </c>
      <c r="I1062" s="89"/>
      <c r="J1062" s="89" t="s">
        <v>51</v>
      </c>
      <c r="K1062" s="89" t="s">
        <v>52</v>
      </c>
      <c r="L1062" s="89" t="s">
        <v>85</v>
      </c>
      <c r="M1062" s="89" t="s">
        <v>3053</v>
      </c>
      <c r="N1062" s="89" t="s">
        <v>55</v>
      </c>
      <c r="O1062" s="92" t="s">
        <v>3054</v>
      </c>
      <c r="P1062" s="93" t="s">
        <v>57</v>
      </c>
      <c r="Q1062" s="110" t="s">
        <v>58</v>
      </c>
      <c r="R1062" s="94">
        <v>46171</v>
      </c>
      <c r="S1062" s="95"/>
      <c r="T1062" s="95" t="s">
        <v>59</v>
      </c>
      <c r="U1062" s="95" t="s">
        <v>60</v>
      </c>
      <c r="V1062" s="91">
        <v>46113</v>
      </c>
      <c r="W1062" s="91">
        <v>46160</v>
      </c>
      <c r="X1062" s="91">
        <v>46167</v>
      </c>
      <c r="Y1062" s="96" t="s">
        <v>61</v>
      </c>
      <c r="Z1062" s="89" t="s">
        <v>62</v>
      </c>
      <c r="AA1062" s="95"/>
      <c r="AB1062" s="95" t="s">
        <v>2804</v>
      </c>
      <c r="AC1062" s="95" t="s">
        <v>2804</v>
      </c>
      <c r="AD1062" s="95" t="s">
        <v>2804</v>
      </c>
      <c r="AE1062" s="95" t="s">
        <v>2804</v>
      </c>
      <c r="AF1062" s="95" t="s">
        <v>2804</v>
      </c>
      <c r="AG1062" s="95" t="s">
        <v>2804</v>
      </c>
      <c r="AH1062" s="95" t="s">
        <v>2804</v>
      </c>
      <c r="AI1062" s="97"/>
      <c r="AJ1062" s="97" t="s">
        <v>65</v>
      </c>
      <c r="AK1062" s="97" t="s">
        <v>66</v>
      </c>
      <c r="AL1062" s="45" t="s">
        <v>67</v>
      </c>
      <c r="AM1062" s="160" t="str">
        <f>MONTH(B1062)&amp;"/"&amp;YEAR(B1062)</f>
        <v>3/2026</v>
      </c>
      <c r="AN1062" s="45">
        <f>WEEKNUM(B1062)-WEEKNUM(EOMONTH(B1062,-1)+1)+1</f>
        <v>4</v>
      </c>
      <c r="AO1062" s="45" t="str">
        <f>MONTH(R1062)&amp;"/"&amp;YEAR(R1062)</f>
        <v>5/2026</v>
      </c>
      <c r="AP1062" s="45">
        <f>WEEKNUM(R1062)-WEEKNUM(EOMONTH(R1062,-1)+1)+1</f>
        <v>5</v>
      </c>
      <c r="AQ1062" s="45">
        <f>IF(AU1062="S",IF(Q1062="1. Aceitou o programa",R1062-B1062,0),0)</f>
        <v>67</v>
      </c>
      <c r="AR1062" s="45">
        <f>IF(AU1062="S",IF(AND(S1062&lt;&gt;"",R1062&lt;&gt;""),S1062-R1062,0),0)</f>
        <v>0</v>
      </c>
      <c r="AS1062" s="45">
        <f>IF(AU1062="S",IF(Q1062="1. Aceitou o programa",IF(OR(X1062="Não se Aplica",X1062=""),IF(OR(W1062="Não se Aplica",W1062=""),0,W1062-V1062),AVERAGE(X1062-W1062,W1062-V1062)),0),0)</f>
        <v>27</v>
      </c>
      <c r="AT1062" s="45">
        <f>IF(AU1062="S",IF(AND(Q1062="1. Aceitou o programa",AB1062="Realizada"),IFERROR(IF(AA1062="",0,AA1062-R1062),0),0),0)</f>
        <v>0</v>
      </c>
      <c r="AU1062" s="45" t="str">
        <f>_xlfn.XLOOKUP(U1062,'Lista Suspensa'!$AA$20:$AA$23,'Lista Suspensa'!$AB$20:$AB$23,"N/A")</f>
        <v>S</v>
      </c>
    </row>
    <row r="1063" spans="1:47" ht="12" customHeight="1" x14ac:dyDescent="0.3">
      <c r="A1063" s="87" t="s">
        <v>47</v>
      </c>
      <c r="B1063" s="88">
        <v>46104</v>
      </c>
      <c r="C1063" s="89" t="s">
        <v>48</v>
      </c>
      <c r="D1063" s="89" t="s">
        <v>49</v>
      </c>
      <c r="E1063" s="189">
        <v>747139253</v>
      </c>
      <c r="F1063" s="197" t="s">
        <v>3055</v>
      </c>
      <c r="G1063" s="90">
        <v>50968890768</v>
      </c>
      <c r="H1063" s="91">
        <v>21450</v>
      </c>
      <c r="I1063" s="89"/>
      <c r="J1063" s="89" t="s">
        <v>84</v>
      </c>
      <c r="K1063" s="89" t="s">
        <v>76</v>
      </c>
      <c r="L1063" s="89" t="s">
        <v>95</v>
      </c>
      <c r="M1063" s="89" t="s">
        <v>222</v>
      </c>
      <c r="N1063" s="89" t="s">
        <v>97</v>
      </c>
      <c r="O1063" s="92" t="s">
        <v>3056</v>
      </c>
      <c r="P1063" s="93" t="s">
        <v>57</v>
      </c>
      <c r="Q1063" s="110" t="s">
        <v>58</v>
      </c>
      <c r="R1063" s="94">
        <v>46171</v>
      </c>
      <c r="S1063" s="95"/>
      <c r="T1063" s="95" t="s">
        <v>59</v>
      </c>
      <c r="U1063" s="95" t="s">
        <v>60</v>
      </c>
      <c r="V1063" s="91">
        <v>46113</v>
      </c>
      <c r="W1063" s="91">
        <v>46160</v>
      </c>
      <c r="X1063" s="91">
        <v>46167</v>
      </c>
      <c r="Y1063" s="96" t="s">
        <v>81</v>
      </c>
      <c r="Z1063" s="89" t="s">
        <v>62</v>
      </c>
      <c r="AA1063" s="95"/>
      <c r="AB1063" s="95" t="s">
        <v>2804</v>
      </c>
      <c r="AC1063" s="95" t="s">
        <v>2804</v>
      </c>
      <c r="AD1063" s="95" t="s">
        <v>2804</v>
      </c>
      <c r="AE1063" s="95" t="s">
        <v>2804</v>
      </c>
      <c r="AF1063" s="95" t="s">
        <v>2804</v>
      </c>
      <c r="AG1063" s="95" t="s">
        <v>2804</v>
      </c>
      <c r="AH1063" s="95" t="s">
        <v>2804</v>
      </c>
      <c r="AI1063" s="97"/>
      <c r="AJ1063" s="97" t="s">
        <v>65</v>
      </c>
      <c r="AK1063" s="97" t="s">
        <v>66</v>
      </c>
      <c r="AL1063" s="45" t="s">
        <v>67</v>
      </c>
      <c r="AM1063" s="160" t="str">
        <f>MONTH(B1063)&amp;"/"&amp;YEAR(B1063)</f>
        <v>3/2026</v>
      </c>
      <c r="AN1063" s="45">
        <f>WEEKNUM(B1063)-WEEKNUM(EOMONTH(B1063,-1)+1)+1</f>
        <v>4</v>
      </c>
      <c r="AO1063" s="45" t="str">
        <f>MONTH(R1063)&amp;"/"&amp;YEAR(R1063)</f>
        <v>5/2026</v>
      </c>
      <c r="AP1063" s="45">
        <f>WEEKNUM(R1063)-WEEKNUM(EOMONTH(R1063,-1)+1)+1</f>
        <v>5</v>
      </c>
      <c r="AQ1063" s="45">
        <f>IF(AU1063="S",IF(Q1063="1. Aceitou o programa",R1063-B1063,0),0)</f>
        <v>67</v>
      </c>
      <c r="AR1063" s="45">
        <f>IF(AU1063="S",IF(AND(S1063&lt;&gt;"",R1063&lt;&gt;""),S1063-R1063,0),0)</f>
        <v>0</v>
      </c>
      <c r="AS1063" s="45">
        <f>IF(AU1063="S",IF(Q1063="1. Aceitou o programa",IF(OR(X1063="Não se Aplica",X1063=""),IF(OR(W1063="Não se Aplica",W1063=""),0,W1063-V1063),AVERAGE(X1063-W1063,W1063-V1063)),0),0)</f>
        <v>27</v>
      </c>
      <c r="AT1063" s="45">
        <f>IF(AU1063="S",IF(AND(Q1063="1. Aceitou o programa",AB1063="Realizada"),IFERROR(IF(AA1063="",0,AA1063-R1063),0),0),0)</f>
        <v>0</v>
      </c>
      <c r="AU1063" s="45" t="str">
        <f>_xlfn.XLOOKUP(U1063,'Lista Suspensa'!$AA$20:$AA$23,'Lista Suspensa'!$AB$20:$AB$23,"N/A")</f>
        <v>S</v>
      </c>
    </row>
    <row r="1064" spans="1:47" ht="12" customHeight="1" x14ac:dyDescent="0.3">
      <c r="A1064" s="87" t="s">
        <v>47</v>
      </c>
      <c r="B1064" s="88">
        <v>46104</v>
      </c>
      <c r="C1064" s="89" t="s">
        <v>48</v>
      </c>
      <c r="D1064" s="89" t="s">
        <v>49</v>
      </c>
      <c r="E1064" s="189">
        <v>803317298</v>
      </c>
      <c r="F1064" s="197" t="s">
        <v>3057</v>
      </c>
      <c r="G1064" s="90">
        <v>11726989887</v>
      </c>
      <c r="H1064" s="91">
        <v>13826</v>
      </c>
      <c r="I1064" s="89"/>
      <c r="J1064" s="89" t="s">
        <v>84</v>
      </c>
      <c r="K1064" s="89" t="s">
        <v>52</v>
      </c>
      <c r="L1064" s="89" t="s">
        <v>85</v>
      </c>
      <c r="M1064" s="89" t="s">
        <v>665</v>
      </c>
      <c r="N1064" s="89" t="s">
        <v>97</v>
      </c>
      <c r="O1064" s="92" t="s">
        <v>3058</v>
      </c>
      <c r="P1064" s="93" t="s">
        <v>57</v>
      </c>
      <c r="Q1064" s="110" t="s">
        <v>58</v>
      </c>
      <c r="R1064" s="94">
        <v>46171</v>
      </c>
      <c r="S1064" s="95"/>
      <c r="T1064" s="95" t="s">
        <v>59</v>
      </c>
      <c r="U1064" s="95" t="s">
        <v>60</v>
      </c>
      <c r="V1064" s="91">
        <v>46113</v>
      </c>
      <c r="W1064" s="91">
        <v>46160</v>
      </c>
      <c r="X1064" s="91">
        <v>46167</v>
      </c>
      <c r="Y1064" s="96" t="s">
        <v>73</v>
      </c>
      <c r="Z1064" s="89" t="s">
        <v>62</v>
      </c>
      <c r="AA1064" s="95"/>
      <c r="AB1064" s="95" t="s">
        <v>2804</v>
      </c>
      <c r="AC1064" s="95" t="s">
        <v>2804</v>
      </c>
      <c r="AD1064" s="95" t="s">
        <v>2804</v>
      </c>
      <c r="AE1064" s="95" t="s">
        <v>2804</v>
      </c>
      <c r="AF1064" s="95" t="s">
        <v>2804</v>
      </c>
      <c r="AG1064" s="95" t="s">
        <v>2804</v>
      </c>
      <c r="AH1064" s="95" t="s">
        <v>2804</v>
      </c>
      <c r="AI1064" s="97"/>
      <c r="AJ1064" s="97" t="s">
        <v>65</v>
      </c>
      <c r="AK1064" s="97" t="s">
        <v>66</v>
      </c>
      <c r="AL1064" s="45" t="s">
        <v>67</v>
      </c>
      <c r="AM1064" s="160" t="str">
        <f>MONTH(B1064)&amp;"/"&amp;YEAR(B1064)</f>
        <v>3/2026</v>
      </c>
      <c r="AN1064" s="45">
        <f>WEEKNUM(B1064)-WEEKNUM(EOMONTH(B1064,-1)+1)+1</f>
        <v>4</v>
      </c>
      <c r="AO1064" s="45" t="str">
        <f>MONTH(R1064)&amp;"/"&amp;YEAR(R1064)</f>
        <v>5/2026</v>
      </c>
      <c r="AP1064" s="45">
        <f>WEEKNUM(R1064)-WEEKNUM(EOMONTH(R1064,-1)+1)+1</f>
        <v>5</v>
      </c>
      <c r="AQ1064" s="45">
        <f>IF(AU1064="S",IF(Q1064="1. Aceitou o programa",R1064-B1064,0),0)</f>
        <v>67</v>
      </c>
      <c r="AR1064" s="45">
        <f>IF(AU1064="S",IF(AND(S1064&lt;&gt;"",R1064&lt;&gt;""),S1064-R1064,0),0)</f>
        <v>0</v>
      </c>
      <c r="AS1064" s="45">
        <f>IF(AU1064="S",IF(Q1064="1. Aceitou o programa",IF(OR(X1064="Não se Aplica",X1064=""),IF(OR(W1064="Não se Aplica",W1064=""),0,W1064-V1064),AVERAGE(X1064-W1064,W1064-V1064)),0),0)</f>
        <v>27</v>
      </c>
      <c r="AT1064" s="45">
        <f>IF(AU1064="S",IF(AND(Q1064="1. Aceitou o programa",AB1064="Realizada"),IFERROR(IF(AA1064="",0,AA1064-R1064),0),0),0)</f>
        <v>0</v>
      </c>
      <c r="AU1064" s="45" t="str">
        <f>_xlfn.XLOOKUP(U1064,'Lista Suspensa'!$AA$20:$AA$23,'Lista Suspensa'!$AB$20:$AB$23,"N/A")</f>
        <v>S</v>
      </c>
    </row>
    <row r="1065" spans="1:47" ht="12" customHeight="1" x14ac:dyDescent="0.3">
      <c r="A1065" s="87" t="s">
        <v>47</v>
      </c>
      <c r="B1065" s="88">
        <v>46104</v>
      </c>
      <c r="C1065" s="89" t="s">
        <v>48</v>
      </c>
      <c r="D1065" s="89" t="s">
        <v>49</v>
      </c>
      <c r="E1065" s="189">
        <v>417331150</v>
      </c>
      <c r="F1065" s="197" t="s">
        <v>3059</v>
      </c>
      <c r="G1065" s="90">
        <v>39838943720</v>
      </c>
      <c r="H1065" s="91">
        <v>19928</v>
      </c>
      <c r="I1065" s="89"/>
      <c r="J1065" s="89" t="s">
        <v>84</v>
      </c>
      <c r="K1065" s="89" t="s">
        <v>76</v>
      </c>
      <c r="L1065" s="89" t="s">
        <v>283</v>
      </c>
      <c r="M1065" s="89" t="s">
        <v>1189</v>
      </c>
      <c r="N1065" s="89" t="s">
        <v>71</v>
      </c>
      <c r="O1065" s="92" t="s">
        <v>3060</v>
      </c>
      <c r="P1065" s="93" t="s">
        <v>57</v>
      </c>
      <c r="Q1065" s="110" t="s">
        <v>58</v>
      </c>
      <c r="R1065" s="94">
        <v>46171</v>
      </c>
      <c r="S1065" s="95"/>
      <c r="T1065" s="95" t="s">
        <v>59</v>
      </c>
      <c r="U1065" s="95" t="s">
        <v>60</v>
      </c>
      <c r="V1065" s="91">
        <v>46113</v>
      </c>
      <c r="W1065" s="91">
        <v>46160</v>
      </c>
      <c r="X1065" s="91">
        <v>46167</v>
      </c>
      <c r="Y1065" s="96" t="s">
        <v>81</v>
      </c>
      <c r="Z1065" s="89" t="s">
        <v>62</v>
      </c>
      <c r="AA1065" s="95"/>
      <c r="AB1065" s="95" t="s">
        <v>2804</v>
      </c>
      <c r="AC1065" s="95" t="s">
        <v>2804</v>
      </c>
      <c r="AD1065" s="95" t="s">
        <v>2804</v>
      </c>
      <c r="AE1065" s="95" t="s">
        <v>2804</v>
      </c>
      <c r="AF1065" s="95" t="s">
        <v>2804</v>
      </c>
      <c r="AG1065" s="95" t="s">
        <v>2804</v>
      </c>
      <c r="AH1065" s="95" t="s">
        <v>2804</v>
      </c>
      <c r="AI1065" s="97"/>
      <c r="AJ1065" s="97" t="s">
        <v>65</v>
      </c>
      <c r="AK1065" s="97" t="s">
        <v>66</v>
      </c>
      <c r="AL1065" s="45" t="s">
        <v>67</v>
      </c>
      <c r="AM1065" s="160" t="str">
        <f>MONTH(B1065)&amp;"/"&amp;YEAR(B1065)</f>
        <v>3/2026</v>
      </c>
      <c r="AN1065" s="45">
        <f>WEEKNUM(B1065)-WEEKNUM(EOMONTH(B1065,-1)+1)+1</f>
        <v>4</v>
      </c>
      <c r="AO1065" s="45" t="str">
        <f>MONTH(R1065)&amp;"/"&amp;YEAR(R1065)</f>
        <v>5/2026</v>
      </c>
      <c r="AP1065" s="45">
        <f>WEEKNUM(R1065)-WEEKNUM(EOMONTH(R1065,-1)+1)+1</f>
        <v>5</v>
      </c>
      <c r="AQ1065" s="45">
        <f>IF(AU1065="S",IF(Q1065="1. Aceitou o programa",R1065-B1065,0),0)</f>
        <v>67</v>
      </c>
      <c r="AR1065" s="45">
        <f>IF(AU1065="S",IF(AND(S1065&lt;&gt;"",R1065&lt;&gt;""),S1065-R1065,0),0)</f>
        <v>0</v>
      </c>
      <c r="AS1065" s="45">
        <f>IF(AU1065="S",IF(Q1065="1. Aceitou o programa",IF(OR(X1065="Não se Aplica",X1065=""),IF(OR(W1065="Não se Aplica",W1065=""),0,W1065-V1065),AVERAGE(X1065-W1065,W1065-V1065)),0),0)</f>
        <v>27</v>
      </c>
      <c r="AT1065" s="45">
        <f>IF(AU1065="S",IF(AND(Q1065="1. Aceitou o programa",AB1065="Realizada"),IFERROR(IF(AA1065="",0,AA1065-R1065),0),0),0)</f>
        <v>0</v>
      </c>
      <c r="AU1065" s="45" t="str">
        <f>_xlfn.XLOOKUP(U1065,'Lista Suspensa'!$AA$20:$AA$23,'Lista Suspensa'!$AB$20:$AB$23,"N/A")</f>
        <v>S</v>
      </c>
    </row>
    <row r="1066" spans="1:47" ht="12" customHeight="1" x14ac:dyDescent="0.3">
      <c r="A1066" s="87" t="s">
        <v>47</v>
      </c>
      <c r="B1066" s="88">
        <v>46104</v>
      </c>
      <c r="C1066" s="89" t="s">
        <v>48</v>
      </c>
      <c r="D1066" s="89" t="s">
        <v>49</v>
      </c>
      <c r="E1066" s="189">
        <v>745976905</v>
      </c>
      <c r="F1066" s="197" t="s">
        <v>3061</v>
      </c>
      <c r="G1066" s="90">
        <v>60301163472</v>
      </c>
      <c r="H1066" s="91">
        <v>24900</v>
      </c>
      <c r="I1066" s="89"/>
      <c r="J1066" s="89" t="s">
        <v>84</v>
      </c>
      <c r="K1066" s="89" t="s">
        <v>76</v>
      </c>
      <c r="L1066" s="89" t="s">
        <v>95</v>
      </c>
      <c r="M1066" s="89" t="s">
        <v>96</v>
      </c>
      <c r="N1066" s="89" t="s">
        <v>97</v>
      </c>
      <c r="O1066" s="92" t="s">
        <v>3062</v>
      </c>
      <c r="P1066" s="93" t="s">
        <v>57</v>
      </c>
      <c r="Q1066" s="110" t="s">
        <v>58</v>
      </c>
      <c r="R1066" s="94">
        <v>46171</v>
      </c>
      <c r="S1066" s="95"/>
      <c r="T1066" s="95" t="s">
        <v>59</v>
      </c>
      <c r="U1066" s="95" t="s">
        <v>60</v>
      </c>
      <c r="V1066" s="91">
        <v>46113</v>
      </c>
      <c r="W1066" s="91">
        <v>46160</v>
      </c>
      <c r="X1066" s="91">
        <v>46167</v>
      </c>
      <c r="Y1066" s="96" t="s">
        <v>61</v>
      </c>
      <c r="Z1066" s="89" t="s">
        <v>62</v>
      </c>
      <c r="AA1066" s="95"/>
      <c r="AB1066" s="95" t="s">
        <v>2804</v>
      </c>
      <c r="AC1066" s="95" t="s">
        <v>2804</v>
      </c>
      <c r="AD1066" s="95" t="s">
        <v>2804</v>
      </c>
      <c r="AE1066" s="95" t="s">
        <v>2804</v>
      </c>
      <c r="AF1066" s="95" t="s">
        <v>2804</v>
      </c>
      <c r="AG1066" s="95" t="s">
        <v>2804</v>
      </c>
      <c r="AH1066" s="95" t="s">
        <v>2804</v>
      </c>
      <c r="AI1066" s="97"/>
      <c r="AJ1066" s="97" t="s">
        <v>65</v>
      </c>
      <c r="AK1066" s="97" t="s">
        <v>66</v>
      </c>
      <c r="AL1066" s="45" t="s">
        <v>67</v>
      </c>
      <c r="AM1066" s="160" t="str">
        <f>MONTH(B1066)&amp;"/"&amp;YEAR(B1066)</f>
        <v>3/2026</v>
      </c>
      <c r="AN1066" s="45">
        <f>WEEKNUM(B1066)-WEEKNUM(EOMONTH(B1066,-1)+1)+1</f>
        <v>4</v>
      </c>
      <c r="AO1066" s="45" t="str">
        <f>MONTH(R1066)&amp;"/"&amp;YEAR(R1066)</f>
        <v>5/2026</v>
      </c>
      <c r="AP1066" s="45">
        <f>WEEKNUM(R1066)-WEEKNUM(EOMONTH(R1066,-1)+1)+1</f>
        <v>5</v>
      </c>
      <c r="AQ1066" s="45">
        <f>IF(AU1066="S",IF(Q1066="1. Aceitou o programa",R1066-B1066,0),0)</f>
        <v>67</v>
      </c>
      <c r="AR1066" s="45">
        <f>IF(AU1066="S",IF(AND(S1066&lt;&gt;"",R1066&lt;&gt;""),S1066-R1066,0),0)</f>
        <v>0</v>
      </c>
      <c r="AS1066" s="45">
        <f>IF(AU1066="S",IF(Q1066="1. Aceitou o programa",IF(OR(X1066="Não se Aplica",X1066=""),IF(OR(W1066="Não se Aplica",W1066=""),0,W1066-V1066),AVERAGE(X1066-W1066,W1066-V1066)),0),0)</f>
        <v>27</v>
      </c>
      <c r="AT1066" s="45">
        <f>IF(AU1066="S",IF(AND(Q1066="1. Aceitou o programa",AB1066="Realizada"),IFERROR(IF(AA1066="",0,AA1066-R1066),0),0),0)</f>
        <v>0</v>
      </c>
      <c r="AU1066" s="45" t="str">
        <f>_xlfn.XLOOKUP(U1066,'Lista Suspensa'!$AA$20:$AA$23,'Lista Suspensa'!$AB$20:$AB$23,"N/A")</f>
        <v>S</v>
      </c>
    </row>
    <row r="1067" spans="1:47" ht="12" customHeight="1" x14ac:dyDescent="0.3">
      <c r="A1067" s="87" t="s">
        <v>47</v>
      </c>
      <c r="B1067" s="88">
        <v>46104</v>
      </c>
      <c r="C1067" s="89" t="s">
        <v>48</v>
      </c>
      <c r="D1067" s="89" t="s">
        <v>49</v>
      </c>
      <c r="E1067" s="189">
        <v>486295966</v>
      </c>
      <c r="F1067" s="197" t="s">
        <v>3063</v>
      </c>
      <c r="G1067" s="90">
        <v>1097689735</v>
      </c>
      <c r="H1067" s="91">
        <v>25573</v>
      </c>
      <c r="I1067" s="89"/>
      <c r="J1067" s="89" t="s">
        <v>51</v>
      </c>
      <c r="K1067" s="89" t="s">
        <v>76</v>
      </c>
      <c r="L1067" s="89" t="s">
        <v>95</v>
      </c>
      <c r="M1067" s="89" t="s">
        <v>222</v>
      </c>
      <c r="N1067" s="89" t="s">
        <v>71</v>
      </c>
      <c r="O1067" s="92" t="s">
        <v>3064</v>
      </c>
      <c r="P1067" s="93" t="s">
        <v>57</v>
      </c>
      <c r="Q1067" s="110" t="s">
        <v>58</v>
      </c>
      <c r="R1067" s="94">
        <v>46171</v>
      </c>
      <c r="S1067" s="95"/>
      <c r="T1067" s="95" t="s">
        <v>59</v>
      </c>
      <c r="U1067" s="95" t="s">
        <v>60</v>
      </c>
      <c r="V1067" s="91">
        <v>46113</v>
      </c>
      <c r="W1067" s="91">
        <v>46160</v>
      </c>
      <c r="X1067" s="91">
        <v>46167</v>
      </c>
      <c r="Y1067" s="96" t="s">
        <v>61</v>
      </c>
      <c r="Z1067" s="89" t="s">
        <v>62</v>
      </c>
      <c r="AA1067" s="95"/>
      <c r="AB1067" s="95" t="s">
        <v>2804</v>
      </c>
      <c r="AC1067" s="95" t="s">
        <v>2804</v>
      </c>
      <c r="AD1067" s="95" t="s">
        <v>2804</v>
      </c>
      <c r="AE1067" s="95" t="s">
        <v>2804</v>
      </c>
      <c r="AF1067" s="95" t="s">
        <v>2804</v>
      </c>
      <c r="AG1067" s="95" t="s">
        <v>2804</v>
      </c>
      <c r="AH1067" s="95" t="s">
        <v>2804</v>
      </c>
      <c r="AI1067" s="97"/>
      <c r="AJ1067" s="97" t="s">
        <v>65</v>
      </c>
      <c r="AK1067" s="97" t="s">
        <v>66</v>
      </c>
      <c r="AL1067" s="45" t="s">
        <v>67</v>
      </c>
      <c r="AM1067" s="160" t="str">
        <f>MONTH(B1067)&amp;"/"&amp;YEAR(B1067)</f>
        <v>3/2026</v>
      </c>
      <c r="AN1067" s="45">
        <f>WEEKNUM(B1067)-WEEKNUM(EOMONTH(B1067,-1)+1)+1</f>
        <v>4</v>
      </c>
      <c r="AO1067" s="45" t="str">
        <f>MONTH(R1067)&amp;"/"&amp;YEAR(R1067)</f>
        <v>5/2026</v>
      </c>
      <c r="AP1067" s="45">
        <f>WEEKNUM(R1067)-WEEKNUM(EOMONTH(R1067,-1)+1)+1</f>
        <v>5</v>
      </c>
      <c r="AQ1067" s="45">
        <f>IF(AU1067="S",IF(Q1067="1. Aceitou o programa",R1067-B1067,0),0)</f>
        <v>67</v>
      </c>
      <c r="AR1067" s="45">
        <f>IF(AU1067="S",IF(AND(S1067&lt;&gt;"",R1067&lt;&gt;""),S1067-R1067,0),0)</f>
        <v>0</v>
      </c>
      <c r="AS1067" s="45">
        <f>IF(AU1067="S",IF(Q1067="1. Aceitou o programa",IF(OR(X1067="Não se Aplica",X1067=""),IF(OR(W1067="Não se Aplica",W1067=""),0,W1067-V1067),AVERAGE(X1067-W1067,W1067-V1067)),0),0)</f>
        <v>27</v>
      </c>
      <c r="AT1067" s="45">
        <f>IF(AU1067="S",IF(AND(Q1067="1. Aceitou o programa",AB1067="Realizada"),IFERROR(IF(AA1067="",0,AA1067-R1067),0),0),0)</f>
        <v>0</v>
      </c>
      <c r="AU1067" s="45" t="str">
        <f>_xlfn.XLOOKUP(U1067,'Lista Suspensa'!$AA$20:$AA$23,'Lista Suspensa'!$AB$20:$AB$23,"N/A")</f>
        <v>S</v>
      </c>
    </row>
    <row r="1068" spans="1:47" ht="12" customHeight="1" x14ac:dyDescent="0.3">
      <c r="A1068" s="87" t="s">
        <v>47</v>
      </c>
      <c r="B1068" s="88">
        <v>46104</v>
      </c>
      <c r="C1068" s="89" t="s">
        <v>48</v>
      </c>
      <c r="D1068" s="89" t="s">
        <v>49</v>
      </c>
      <c r="E1068" s="189">
        <v>788721089</v>
      </c>
      <c r="F1068" s="197" t="s">
        <v>3065</v>
      </c>
      <c r="G1068" s="90">
        <v>46809135847</v>
      </c>
      <c r="H1068" s="91">
        <v>37817</v>
      </c>
      <c r="I1068" s="89"/>
      <c r="J1068" s="89" t="s">
        <v>84</v>
      </c>
      <c r="K1068" s="89" t="s">
        <v>52</v>
      </c>
      <c r="L1068" s="89" t="s">
        <v>873</v>
      </c>
      <c r="M1068" s="89" t="s">
        <v>234</v>
      </c>
      <c r="N1068" s="89" t="s">
        <v>97</v>
      </c>
      <c r="O1068" s="92" t="s">
        <v>3066</v>
      </c>
      <c r="P1068" s="93" t="s">
        <v>57</v>
      </c>
      <c r="Q1068" s="110" t="s">
        <v>58</v>
      </c>
      <c r="R1068" s="94">
        <v>46171</v>
      </c>
      <c r="S1068" s="95"/>
      <c r="T1068" s="95" t="s">
        <v>59</v>
      </c>
      <c r="U1068" s="95" t="s">
        <v>60</v>
      </c>
      <c r="V1068" s="91">
        <v>46113</v>
      </c>
      <c r="W1068" s="91">
        <v>46160</v>
      </c>
      <c r="X1068" s="91">
        <v>46167</v>
      </c>
      <c r="Y1068" s="96" t="s">
        <v>81</v>
      </c>
      <c r="Z1068" s="89" t="s">
        <v>62</v>
      </c>
      <c r="AA1068" s="95"/>
      <c r="AB1068" s="95" t="s">
        <v>2804</v>
      </c>
      <c r="AC1068" s="95" t="s">
        <v>2804</v>
      </c>
      <c r="AD1068" s="95" t="s">
        <v>2804</v>
      </c>
      <c r="AE1068" s="95" t="s">
        <v>2804</v>
      </c>
      <c r="AF1068" s="95" t="s">
        <v>2804</v>
      </c>
      <c r="AG1068" s="95" t="s">
        <v>2804</v>
      </c>
      <c r="AH1068" s="95" t="s">
        <v>2804</v>
      </c>
      <c r="AI1068" s="97"/>
      <c r="AJ1068" s="97" t="s">
        <v>65</v>
      </c>
      <c r="AK1068" s="97" t="s">
        <v>66</v>
      </c>
      <c r="AL1068" s="45" t="s">
        <v>67</v>
      </c>
      <c r="AM1068" s="160" t="str">
        <f>MONTH(B1068)&amp;"/"&amp;YEAR(B1068)</f>
        <v>3/2026</v>
      </c>
      <c r="AN1068" s="45">
        <f>WEEKNUM(B1068)-WEEKNUM(EOMONTH(B1068,-1)+1)+1</f>
        <v>4</v>
      </c>
      <c r="AO1068" s="45" t="str">
        <f>MONTH(R1068)&amp;"/"&amp;YEAR(R1068)</f>
        <v>5/2026</v>
      </c>
      <c r="AP1068" s="45">
        <f>WEEKNUM(R1068)-WEEKNUM(EOMONTH(R1068,-1)+1)+1</f>
        <v>5</v>
      </c>
      <c r="AQ1068" s="45">
        <f>IF(AU1068="S",IF(Q1068="1. Aceitou o programa",R1068-B1068,0),0)</f>
        <v>67</v>
      </c>
      <c r="AR1068" s="45">
        <f>IF(AU1068="S",IF(AND(S1068&lt;&gt;"",R1068&lt;&gt;""),S1068-R1068,0),0)</f>
        <v>0</v>
      </c>
      <c r="AS1068" s="45">
        <f>IF(AU1068="S",IF(Q1068="1. Aceitou o programa",IF(OR(X1068="Não se Aplica",X1068=""),IF(OR(W1068="Não se Aplica",W1068=""),0,W1068-V1068),AVERAGE(X1068-W1068,W1068-V1068)),0),0)</f>
        <v>27</v>
      </c>
      <c r="AT1068" s="45">
        <f>IF(AU1068="S",IF(AND(Q1068="1. Aceitou o programa",AB1068="Realizada"),IFERROR(IF(AA1068="",0,AA1068-R1068),0),0),0)</f>
        <v>0</v>
      </c>
      <c r="AU1068" s="45" t="str">
        <f>_xlfn.XLOOKUP(U1068,'Lista Suspensa'!$AA$20:$AA$23,'Lista Suspensa'!$AB$20:$AB$23,"N/A")</f>
        <v>S</v>
      </c>
    </row>
    <row r="1069" spans="1:47" ht="12" customHeight="1" x14ac:dyDescent="0.3">
      <c r="A1069" s="87" t="s">
        <v>47</v>
      </c>
      <c r="B1069" s="88">
        <v>46104</v>
      </c>
      <c r="C1069" s="89" t="s">
        <v>48</v>
      </c>
      <c r="D1069" s="89" t="s">
        <v>49</v>
      </c>
      <c r="E1069" s="189">
        <v>746853408</v>
      </c>
      <c r="F1069" s="197" t="s">
        <v>3067</v>
      </c>
      <c r="G1069" s="90">
        <v>14354866765</v>
      </c>
      <c r="H1069" s="91">
        <v>39317</v>
      </c>
      <c r="I1069" s="89"/>
      <c r="J1069" s="89" t="s">
        <v>51</v>
      </c>
      <c r="K1069" s="89" t="s">
        <v>76</v>
      </c>
      <c r="L1069" s="89" t="s">
        <v>95</v>
      </c>
      <c r="M1069" s="89" t="s">
        <v>445</v>
      </c>
      <c r="N1069" s="89" t="s">
        <v>71</v>
      </c>
      <c r="O1069" s="92" t="s">
        <v>3068</v>
      </c>
      <c r="P1069" s="93" t="s">
        <v>57</v>
      </c>
      <c r="Q1069" s="110" t="s">
        <v>58</v>
      </c>
      <c r="R1069" s="94">
        <v>46171</v>
      </c>
      <c r="S1069" s="95"/>
      <c r="T1069" s="95" t="s">
        <v>59</v>
      </c>
      <c r="U1069" s="95" t="s">
        <v>60</v>
      </c>
      <c r="V1069" s="91">
        <v>46113</v>
      </c>
      <c r="W1069" s="91">
        <v>46160</v>
      </c>
      <c r="X1069" s="91">
        <v>46167</v>
      </c>
      <c r="Y1069" s="96" t="s">
        <v>61</v>
      </c>
      <c r="Z1069" s="89" t="s">
        <v>62</v>
      </c>
      <c r="AA1069" s="95"/>
      <c r="AB1069" s="95" t="s">
        <v>2804</v>
      </c>
      <c r="AC1069" s="95" t="s">
        <v>2804</v>
      </c>
      <c r="AD1069" s="95" t="s">
        <v>2804</v>
      </c>
      <c r="AE1069" s="95" t="s">
        <v>2804</v>
      </c>
      <c r="AF1069" s="95" t="s">
        <v>2804</v>
      </c>
      <c r="AG1069" s="95" t="s">
        <v>2804</v>
      </c>
      <c r="AH1069" s="95" t="s">
        <v>2804</v>
      </c>
      <c r="AI1069" s="97"/>
      <c r="AJ1069" s="97" t="s">
        <v>65</v>
      </c>
      <c r="AK1069" s="97" t="s">
        <v>66</v>
      </c>
      <c r="AL1069" s="45" t="s">
        <v>67</v>
      </c>
      <c r="AM1069" s="160" t="str">
        <f>MONTH(B1069)&amp;"/"&amp;YEAR(B1069)</f>
        <v>3/2026</v>
      </c>
      <c r="AN1069" s="45">
        <f>WEEKNUM(B1069)-WEEKNUM(EOMONTH(B1069,-1)+1)+1</f>
        <v>4</v>
      </c>
      <c r="AO1069" s="45" t="str">
        <f>MONTH(R1069)&amp;"/"&amp;YEAR(R1069)</f>
        <v>5/2026</v>
      </c>
      <c r="AP1069" s="45">
        <f>WEEKNUM(R1069)-WEEKNUM(EOMONTH(R1069,-1)+1)+1</f>
        <v>5</v>
      </c>
      <c r="AQ1069" s="45">
        <f>IF(AU1069="S",IF(Q1069="1. Aceitou o programa",R1069-B1069,0),0)</f>
        <v>67</v>
      </c>
      <c r="AR1069" s="45">
        <f>IF(AU1069="S",IF(AND(S1069&lt;&gt;"",R1069&lt;&gt;""),S1069-R1069,0),0)</f>
        <v>0</v>
      </c>
      <c r="AS1069" s="45">
        <f>IF(AU1069="S",IF(Q1069="1. Aceitou o programa",IF(OR(X1069="Não se Aplica",X1069=""),IF(OR(W1069="Não se Aplica",W1069=""),0,W1069-V1069),AVERAGE(X1069-W1069,W1069-V1069)),0),0)</f>
        <v>27</v>
      </c>
      <c r="AT1069" s="45">
        <f>IF(AU1069="S",IF(AND(Q1069="1. Aceitou o programa",AB1069="Realizada"),IFERROR(IF(AA1069="",0,AA1069-R1069),0),0),0)</f>
        <v>0</v>
      </c>
      <c r="AU1069" s="45" t="str">
        <f>_xlfn.XLOOKUP(U1069,'Lista Suspensa'!$AA$20:$AA$23,'Lista Suspensa'!$AB$20:$AB$23,"N/A")</f>
        <v>S</v>
      </c>
    </row>
    <row r="1070" spans="1:47" ht="12" customHeight="1" x14ac:dyDescent="0.3">
      <c r="A1070" s="87" t="s">
        <v>47</v>
      </c>
      <c r="B1070" s="88">
        <v>46104</v>
      </c>
      <c r="C1070" s="89" t="s">
        <v>48</v>
      </c>
      <c r="D1070" s="89" t="s">
        <v>49</v>
      </c>
      <c r="E1070" s="189">
        <v>759019878</v>
      </c>
      <c r="F1070" s="197" t="s">
        <v>3069</v>
      </c>
      <c r="G1070" s="90">
        <v>11418394742</v>
      </c>
      <c r="H1070" s="91">
        <v>31747</v>
      </c>
      <c r="I1070" s="89"/>
      <c r="J1070" s="89" t="s">
        <v>51</v>
      </c>
      <c r="K1070" s="89" t="s">
        <v>76</v>
      </c>
      <c r="L1070" s="89" t="s">
        <v>95</v>
      </c>
      <c r="M1070" s="89" t="s">
        <v>222</v>
      </c>
      <c r="N1070" s="89" t="s">
        <v>97</v>
      </c>
      <c r="O1070" s="92" t="s">
        <v>3070</v>
      </c>
      <c r="P1070" s="93" t="s">
        <v>57</v>
      </c>
      <c r="Q1070" s="110" t="s">
        <v>58</v>
      </c>
      <c r="R1070" s="94">
        <v>46171</v>
      </c>
      <c r="S1070" s="95"/>
      <c r="T1070" s="95" t="s">
        <v>59</v>
      </c>
      <c r="U1070" s="95" t="s">
        <v>60</v>
      </c>
      <c r="V1070" s="91">
        <v>46113</v>
      </c>
      <c r="W1070" s="91">
        <v>46160</v>
      </c>
      <c r="X1070" s="91">
        <v>46167</v>
      </c>
      <c r="Y1070" s="96" t="s">
        <v>61</v>
      </c>
      <c r="Z1070" s="89" t="s">
        <v>62</v>
      </c>
      <c r="AA1070" s="95"/>
      <c r="AB1070" s="95" t="s">
        <v>2804</v>
      </c>
      <c r="AC1070" s="95" t="s">
        <v>2804</v>
      </c>
      <c r="AD1070" s="95" t="s">
        <v>2804</v>
      </c>
      <c r="AE1070" s="95" t="s">
        <v>2804</v>
      </c>
      <c r="AF1070" s="95" t="s">
        <v>2804</v>
      </c>
      <c r="AG1070" s="95" t="s">
        <v>2804</v>
      </c>
      <c r="AH1070" s="95" t="s">
        <v>2804</v>
      </c>
      <c r="AI1070" s="97"/>
      <c r="AJ1070" s="97" t="s">
        <v>65</v>
      </c>
      <c r="AK1070" s="97" t="s">
        <v>66</v>
      </c>
      <c r="AL1070" s="45" t="s">
        <v>67</v>
      </c>
      <c r="AM1070" s="160" t="str">
        <f>MONTH(B1070)&amp;"/"&amp;YEAR(B1070)</f>
        <v>3/2026</v>
      </c>
      <c r="AN1070" s="45">
        <f>WEEKNUM(B1070)-WEEKNUM(EOMONTH(B1070,-1)+1)+1</f>
        <v>4</v>
      </c>
      <c r="AO1070" s="45" t="str">
        <f>MONTH(R1070)&amp;"/"&amp;YEAR(R1070)</f>
        <v>5/2026</v>
      </c>
      <c r="AP1070" s="45">
        <f>WEEKNUM(R1070)-WEEKNUM(EOMONTH(R1070,-1)+1)+1</f>
        <v>5</v>
      </c>
      <c r="AQ1070" s="45">
        <f>IF(AU1070="S",IF(Q1070="1. Aceitou o programa",R1070-B1070,0),0)</f>
        <v>67</v>
      </c>
      <c r="AR1070" s="45">
        <f>IF(AU1070="S",IF(AND(S1070&lt;&gt;"",R1070&lt;&gt;""),S1070-R1070,0),0)</f>
        <v>0</v>
      </c>
      <c r="AS1070" s="45">
        <f>IF(AU1070="S",IF(Q1070="1. Aceitou o programa",IF(OR(X1070="Não se Aplica",X1070=""),IF(OR(W1070="Não se Aplica",W1070=""),0,W1070-V1070),AVERAGE(X1070-W1070,W1070-V1070)),0),0)</f>
        <v>27</v>
      </c>
      <c r="AT1070" s="45">
        <f>IF(AU1070="S",IF(AND(Q1070="1. Aceitou o programa",AB1070="Realizada"),IFERROR(IF(AA1070="",0,AA1070-R1070),0),0),0)</f>
        <v>0</v>
      </c>
      <c r="AU1070" s="45" t="str">
        <f>_xlfn.XLOOKUP(U1070,'Lista Suspensa'!$AA$20:$AA$23,'Lista Suspensa'!$AB$20:$AB$23,"N/A")</f>
        <v>S</v>
      </c>
    </row>
    <row r="1071" spans="1:47" ht="12" customHeight="1" x14ac:dyDescent="0.3">
      <c r="A1071" s="87" t="s">
        <v>47</v>
      </c>
      <c r="B1071" s="88">
        <v>46104</v>
      </c>
      <c r="C1071" s="89" t="s">
        <v>48</v>
      </c>
      <c r="D1071" s="89" t="s">
        <v>49</v>
      </c>
      <c r="E1071" s="189">
        <v>759019231</v>
      </c>
      <c r="F1071" s="197" t="s">
        <v>3071</v>
      </c>
      <c r="G1071" s="90">
        <v>25711237772</v>
      </c>
      <c r="H1071" s="91">
        <v>15711</v>
      </c>
      <c r="I1071" s="89"/>
      <c r="J1071" s="89" t="s">
        <v>51</v>
      </c>
      <c r="K1071" s="89" t="s">
        <v>76</v>
      </c>
      <c r="L1071" s="89" t="s">
        <v>95</v>
      </c>
      <c r="M1071" s="89" t="s">
        <v>395</v>
      </c>
      <c r="N1071" s="89" t="s">
        <v>55</v>
      </c>
      <c r="O1071" s="92" t="s">
        <v>3072</v>
      </c>
      <c r="P1071" s="93" t="s">
        <v>57</v>
      </c>
      <c r="Q1071" s="110" t="s">
        <v>58</v>
      </c>
      <c r="R1071" s="94">
        <v>46171</v>
      </c>
      <c r="S1071" s="95"/>
      <c r="T1071" s="95" t="s">
        <v>59</v>
      </c>
      <c r="U1071" s="95" t="s">
        <v>60</v>
      </c>
      <c r="V1071" s="91">
        <v>46113</v>
      </c>
      <c r="W1071" s="91">
        <v>46160</v>
      </c>
      <c r="X1071" s="91">
        <v>46167</v>
      </c>
      <c r="Y1071" s="96" t="s">
        <v>61</v>
      </c>
      <c r="Z1071" s="89" t="s">
        <v>62</v>
      </c>
      <c r="AA1071" s="95"/>
      <c r="AB1071" s="95" t="s">
        <v>2804</v>
      </c>
      <c r="AC1071" s="95" t="s">
        <v>2804</v>
      </c>
      <c r="AD1071" s="95" t="s">
        <v>2804</v>
      </c>
      <c r="AE1071" s="95" t="s">
        <v>2804</v>
      </c>
      <c r="AF1071" s="95" t="s">
        <v>2804</v>
      </c>
      <c r="AG1071" s="95" t="s">
        <v>2804</v>
      </c>
      <c r="AH1071" s="95" t="s">
        <v>2804</v>
      </c>
      <c r="AI1071" s="97"/>
      <c r="AJ1071" s="97" t="s">
        <v>65</v>
      </c>
      <c r="AK1071" s="97" t="s">
        <v>66</v>
      </c>
      <c r="AL1071" s="45" t="s">
        <v>67</v>
      </c>
      <c r="AM1071" s="160" t="str">
        <f>MONTH(B1071)&amp;"/"&amp;YEAR(B1071)</f>
        <v>3/2026</v>
      </c>
      <c r="AN1071" s="45">
        <f>WEEKNUM(B1071)-WEEKNUM(EOMONTH(B1071,-1)+1)+1</f>
        <v>4</v>
      </c>
      <c r="AO1071" s="45" t="str">
        <f>MONTH(R1071)&amp;"/"&amp;YEAR(R1071)</f>
        <v>5/2026</v>
      </c>
      <c r="AP1071" s="45">
        <f>WEEKNUM(R1071)-WEEKNUM(EOMONTH(R1071,-1)+1)+1</f>
        <v>5</v>
      </c>
      <c r="AQ1071" s="45">
        <f>IF(AU1071="S",IF(Q1071="1. Aceitou o programa",R1071-B1071,0),0)</f>
        <v>67</v>
      </c>
      <c r="AR1071" s="45">
        <f>IF(AU1071="S",IF(AND(S1071&lt;&gt;"",R1071&lt;&gt;""),S1071-R1071,0),0)</f>
        <v>0</v>
      </c>
      <c r="AS1071" s="45">
        <f>IF(AU1071="S",IF(Q1071="1. Aceitou o programa",IF(OR(X1071="Não se Aplica",X1071=""),IF(OR(W1071="Não se Aplica",W1071=""),0,W1071-V1071),AVERAGE(X1071-W1071,W1071-V1071)),0),0)</f>
        <v>27</v>
      </c>
      <c r="AT1071" s="45">
        <f>IF(AU1071="S",IF(AND(Q1071="1. Aceitou o programa",AB1071="Realizada"),IFERROR(IF(AA1071="",0,AA1071-R1071),0),0),0)</f>
        <v>0</v>
      </c>
      <c r="AU1071" s="45" t="str">
        <f>_xlfn.XLOOKUP(U1071,'Lista Suspensa'!$AA$20:$AA$23,'Lista Suspensa'!$AB$20:$AB$23,"N/A")</f>
        <v>S</v>
      </c>
    </row>
    <row r="1072" spans="1:47" ht="12" customHeight="1" x14ac:dyDescent="0.3">
      <c r="A1072" s="87" t="s">
        <v>47</v>
      </c>
      <c r="B1072" s="88">
        <v>46104</v>
      </c>
      <c r="C1072" s="89" t="s">
        <v>48</v>
      </c>
      <c r="D1072" s="89" t="s">
        <v>49</v>
      </c>
      <c r="E1072" s="189">
        <v>485885425</v>
      </c>
      <c r="F1072" s="197" t="s">
        <v>3073</v>
      </c>
      <c r="G1072" s="90">
        <v>38988577787</v>
      </c>
      <c r="H1072" s="91">
        <v>20446</v>
      </c>
      <c r="I1072" s="89"/>
      <c r="J1072" s="89" t="s">
        <v>51</v>
      </c>
      <c r="K1072" s="89" t="s">
        <v>76</v>
      </c>
      <c r="L1072" s="89" t="s">
        <v>95</v>
      </c>
      <c r="M1072" s="89" t="s">
        <v>222</v>
      </c>
      <c r="N1072" s="89" t="s">
        <v>55</v>
      </c>
      <c r="O1072" s="92" t="s">
        <v>3074</v>
      </c>
      <c r="P1072" s="93" t="s">
        <v>57</v>
      </c>
      <c r="Q1072" s="110" t="s">
        <v>58</v>
      </c>
      <c r="R1072" s="94">
        <v>46171</v>
      </c>
      <c r="S1072" s="95"/>
      <c r="T1072" s="95" t="s">
        <v>59</v>
      </c>
      <c r="U1072" s="95" t="s">
        <v>60</v>
      </c>
      <c r="V1072" s="91">
        <v>46113</v>
      </c>
      <c r="W1072" s="91">
        <v>46160</v>
      </c>
      <c r="X1072" s="91">
        <v>46167</v>
      </c>
      <c r="Y1072" s="96" t="s">
        <v>61</v>
      </c>
      <c r="Z1072" s="89" t="s">
        <v>62</v>
      </c>
      <c r="AA1072" s="95"/>
      <c r="AB1072" s="95" t="s">
        <v>2804</v>
      </c>
      <c r="AC1072" s="95" t="s">
        <v>2804</v>
      </c>
      <c r="AD1072" s="95" t="s">
        <v>2804</v>
      </c>
      <c r="AE1072" s="95" t="s">
        <v>2804</v>
      </c>
      <c r="AF1072" s="95" t="s">
        <v>2804</v>
      </c>
      <c r="AG1072" s="95" t="s">
        <v>2804</v>
      </c>
      <c r="AH1072" s="95" t="s">
        <v>2804</v>
      </c>
      <c r="AI1072" s="97"/>
      <c r="AJ1072" s="97" t="s">
        <v>65</v>
      </c>
      <c r="AK1072" s="97" t="s">
        <v>66</v>
      </c>
      <c r="AL1072" s="45" t="s">
        <v>67</v>
      </c>
      <c r="AM1072" s="160" t="str">
        <f>MONTH(B1072)&amp;"/"&amp;YEAR(B1072)</f>
        <v>3/2026</v>
      </c>
      <c r="AN1072" s="45">
        <f>WEEKNUM(B1072)-WEEKNUM(EOMONTH(B1072,-1)+1)+1</f>
        <v>4</v>
      </c>
      <c r="AO1072" s="45" t="str">
        <f>MONTH(R1072)&amp;"/"&amp;YEAR(R1072)</f>
        <v>5/2026</v>
      </c>
      <c r="AP1072" s="45">
        <f>WEEKNUM(R1072)-WEEKNUM(EOMONTH(R1072,-1)+1)+1</f>
        <v>5</v>
      </c>
      <c r="AQ1072" s="45">
        <f>IF(AU1072="S",IF(Q1072="1. Aceitou o programa",R1072-B1072,0),0)</f>
        <v>67</v>
      </c>
      <c r="AR1072" s="45">
        <f>IF(AU1072="S",IF(AND(S1072&lt;&gt;"",R1072&lt;&gt;""),S1072-R1072,0),0)</f>
        <v>0</v>
      </c>
      <c r="AS1072" s="45">
        <f>IF(AU1072="S",IF(Q1072="1. Aceitou o programa",IF(OR(X1072="Não se Aplica",X1072=""),IF(OR(W1072="Não se Aplica",W1072=""),0,W1072-V1072),AVERAGE(X1072-W1072,W1072-V1072)),0),0)</f>
        <v>27</v>
      </c>
      <c r="AT1072" s="45">
        <f>IF(AU1072="S",IF(AND(Q1072="1. Aceitou o programa",AB1072="Realizada"),IFERROR(IF(AA1072="",0,AA1072-R1072),0),0),0)</f>
        <v>0</v>
      </c>
      <c r="AU1072" s="45" t="str">
        <f>_xlfn.XLOOKUP(U1072,'Lista Suspensa'!$AA$20:$AA$23,'Lista Suspensa'!$AB$20:$AB$23,"N/A")</f>
        <v>S</v>
      </c>
    </row>
    <row r="1073" spans="1:47" ht="12" customHeight="1" x14ac:dyDescent="0.3">
      <c r="A1073" s="87" t="s">
        <v>47</v>
      </c>
      <c r="B1073" s="88">
        <v>46104</v>
      </c>
      <c r="C1073" s="89" t="s">
        <v>48</v>
      </c>
      <c r="D1073" s="89" t="s">
        <v>49</v>
      </c>
      <c r="E1073" s="189">
        <v>328274100</v>
      </c>
      <c r="F1073" s="197" t="s">
        <v>3075</v>
      </c>
      <c r="G1073" s="90">
        <v>32356854991</v>
      </c>
      <c r="H1073" s="91">
        <v>19291</v>
      </c>
      <c r="I1073" s="89"/>
      <c r="J1073" s="89" t="s">
        <v>51</v>
      </c>
      <c r="K1073" s="89" t="s">
        <v>52</v>
      </c>
      <c r="L1073" s="89" t="s">
        <v>85</v>
      </c>
      <c r="M1073" s="89" t="s">
        <v>470</v>
      </c>
      <c r="N1073" s="89" t="s">
        <v>79</v>
      </c>
      <c r="O1073" s="92" t="s">
        <v>3076</v>
      </c>
      <c r="P1073" s="93" t="s">
        <v>57</v>
      </c>
      <c r="Q1073" s="110" t="s">
        <v>58</v>
      </c>
      <c r="R1073" s="94">
        <v>46171</v>
      </c>
      <c r="S1073" s="95"/>
      <c r="T1073" s="95" t="s">
        <v>59</v>
      </c>
      <c r="U1073" s="95" t="s">
        <v>60</v>
      </c>
      <c r="V1073" s="91">
        <v>46113</v>
      </c>
      <c r="W1073" s="91">
        <v>46160</v>
      </c>
      <c r="X1073" s="91">
        <v>46167</v>
      </c>
      <c r="Y1073" s="96" t="s">
        <v>81</v>
      </c>
      <c r="Z1073" s="89" t="s">
        <v>62</v>
      </c>
      <c r="AA1073" s="95"/>
      <c r="AB1073" s="95" t="s">
        <v>2804</v>
      </c>
      <c r="AC1073" s="95" t="s">
        <v>2804</v>
      </c>
      <c r="AD1073" s="95" t="s">
        <v>2804</v>
      </c>
      <c r="AE1073" s="95" t="s">
        <v>2804</v>
      </c>
      <c r="AF1073" s="95" t="s">
        <v>2804</v>
      </c>
      <c r="AG1073" s="95" t="s">
        <v>2804</v>
      </c>
      <c r="AH1073" s="95" t="s">
        <v>2804</v>
      </c>
      <c r="AI1073" s="97"/>
      <c r="AJ1073" s="97" t="s">
        <v>65</v>
      </c>
      <c r="AK1073" s="97" t="s">
        <v>66</v>
      </c>
      <c r="AL1073" s="45" t="s">
        <v>67</v>
      </c>
      <c r="AM1073" s="160" t="str">
        <f>MONTH(B1073)&amp;"/"&amp;YEAR(B1073)</f>
        <v>3/2026</v>
      </c>
      <c r="AN1073" s="45">
        <f>WEEKNUM(B1073)-WEEKNUM(EOMONTH(B1073,-1)+1)+1</f>
        <v>4</v>
      </c>
      <c r="AO1073" s="45" t="str">
        <f>MONTH(R1073)&amp;"/"&amp;YEAR(R1073)</f>
        <v>5/2026</v>
      </c>
      <c r="AP1073" s="45">
        <f>WEEKNUM(R1073)-WEEKNUM(EOMONTH(R1073,-1)+1)+1</f>
        <v>5</v>
      </c>
      <c r="AQ1073" s="45">
        <f>IF(AU1073="S",IF(Q1073="1. Aceitou o programa",R1073-B1073,0),0)</f>
        <v>67</v>
      </c>
      <c r="AR1073" s="45">
        <f>IF(AU1073="S",IF(AND(S1073&lt;&gt;"",R1073&lt;&gt;""),S1073-R1073,0),0)</f>
        <v>0</v>
      </c>
      <c r="AS1073" s="45">
        <f>IF(AU1073="S",IF(Q1073="1. Aceitou o programa",IF(OR(X1073="Não se Aplica",X1073=""),IF(OR(W1073="Não se Aplica",W1073=""),0,W1073-V1073),AVERAGE(X1073-W1073,W1073-V1073)),0),0)</f>
        <v>27</v>
      </c>
      <c r="AT1073" s="45">
        <f>IF(AU1073="S",IF(AND(Q1073="1. Aceitou o programa",AB1073="Realizada"),IFERROR(IF(AA1073="",0,AA1073-R1073),0),0),0)</f>
        <v>0</v>
      </c>
      <c r="AU1073" s="45" t="str">
        <f>_xlfn.XLOOKUP(U1073,'Lista Suspensa'!$AA$20:$AA$23,'Lista Suspensa'!$AB$20:$AB$23,"N/A")</f>
        <v>S</v>
      </c>
    </row>
    <row r="1074" spans="1:47" ht="12" customHeight="1" x14ac:dyDescent="0.3">
      <c r="A1074" s="87" t="s">
        <v>47</v>
      </c>
      <c r="B1074" s="88">
        <v>46104</v>
      </c>
      <c r="C1074" s="89" t="s">
        <v>48</v>
      </c>
      <c r="D1074" s="89" t="s">
        <v>49</v>
      </c>
      <c r="E1074" s="189">
        <v>450188388</v>
      </c>
      <c r="F1074" s="197" t="s">
        <v>3077</v>
      </c>
      <c r="G1074" s="90">
        <v>90644247800</v>
      </c>
      <c r="H1074" s="91">
        <v>18753</v>
      </c>
      <c r="I1074" s="89"/>
      <c r="J1074" s="89" t="s">
        <v>84</v>
      </c>
      <c r="K1074" s="89" t="s">
        <v>52</v>
      </c>
      <c r="L1074" s="89" t="s">
        <v>85</v>
      </c>
      <c r="M1074" s="89" t="s">
        <v>3078</v>
      </c>
      <c r="N1074" s="89" t="s">
        <v>97</v>
      </c>
      <c r="O1074" s="92" t="s">
        <v>3079</v>
      </c>
      <c r="P1074" s="93" t="s">
        <v>57</v>
      </c>
      <c r="Q1074" s="110" t="s">
        <v>58</v>
      </c>
      <c r="R1074" s="94">
        <v>46171</v>
      </c>
      <c r="S1074" s="95"/>
      <c r="T1074" s="95" t="s">
        <v>59</v>
      </c>
      <c r="U1074" s="95" t="s">
        <v>60</v>
      </c>
      <c r="V1074" s="91">
        <v>46113</v>
      </c>
      <c r="W1074" s="91">
        <v>46160</v>
      </c>
      <c r="X1074" s="91">
        <v>46167</v>
      </c>
      <c r="Y1074" s="96" t="s">
        <v>73</v>
      </c>
      <c r="Z1074" s="89" t="s">
        <v>62</v>
      </c>
      <c r="AA1074" s="95"/>
      <c r="AB1074" s="95" t="s">
        <v>2804</v>
      </c>
      <c r="AC1074" s="95" t="s">
        <v>2804</v>
      </c>
      <c r="AD1074" s="95" t="s">
        <v>2804</v>
      </c>
      <c r="AE1074" s="95" t="s">
        <v>2804</v>
      </c>
      <c r="AF1074" s="95" t="s">
        <v>2804</v>
      </c>
      <c r="AG1074" s="95" t="s">
        <v>2804</v>
      </c>
      <c r="AH1074" s="95" t="s">
        <v>2804</v>
      </c>
      <c r="AI1074" s="97"/>
      <c r="AJ1074" s="97" t="s">
        <v>65</v>
      </c>
      <c r="AK1074" s="97" t="s">
        <v>66</v>
      </c>
      <c r="AL1074" s="45" t="s">
        <v>67</v>
      </c>
      <c r="AM1074" s="160" t="str">
        <f>MONTH(B1074)&amp;"/"&amp;YEAR(B1074)</f>
        <v>3/2026</v>
      </c>
      <c r="AN1074" s="45">
        <f>WEEKNUM(B1074)-WEEKNUM(EOMONTH(B1074,-1)+1)+1</f>
        <v>4</v>
      </c>
      <c r="AO1074" s="45" t="str">
        <f>MONTH(R1074)&amp;"/"&amp;YEAR(R1074)</f>
        <v>5/2026</v>
      </c>
      <c r="AP1074" s="45">
        <f>WEEKNUM(R1074)-WEEKNUM(EOMONTH(R1074,-1)+1)+1</f>
        <v>5</v>
      </c>
      <c r="AQ1074" s="45">
        <f>IF(AU1074="S",IF(Q1074="1. Aceitou o programa",R1074-B1074,0),0)</f>
        <v>67</v>
      </c>
      <c r="AR1074" s="45">
        <f>IF(AU1074="S",IF(AND(S1074&lt;&gt;"",R1074&lt;&gt;""),S1074-R1074,0),0)</f>
        <v>0</v>
      </c>
      <c r="AS1074" s="45">
        <f>IF(AU1074="S",IF(Q1074="1. Aceitou o programa",IF(OR(X1074="Não se Aplica",X1074=""),IF(OR(W1074="Não se Aplica",W1074=""),0,W1074-V1074),AVERAGE(X1074-W1074,W1074-V1074)),0),0)</f>
        <v>27</v>
      </c>
      <c r="AT1074" s="45">
        <f>IF(AU1074="S",IF(AND(Q1074="1. Aceitou o programa",AB1074="Realizada"),IFERROR(IF(AA1074="",0,AA1074-R1074),0),0),0)</f>
        <v>0</v>
      </c>
      <c r="AU1074" s="45" t="str">
        <f>_xlfn.XLOOKUP(U1074,'Lista Suspensa'!$AA$20:$AA$23,'Lista Suspensa'!$AB$20:$AB$23,"N/A")</f>
        <v>S</v>
      </c>
    </row>
    <row r="1075" spans="1:47" ht="12" customHeight="1" x14ac:dyDescent="0.3">
      <c r="A1075" s="87" t="s">
        <v>47</v>
      </c>
      <c r="B1075" s="88">
        <v>46104</v>
      </c>
      <c r="C1075" s="89" t="s">
        <v>48</v>
      </c>
      <c r="D1075" s="89" t="s">
        <v>49</v>
      </c>
      <c r="E1075" s="189">
        <v>93191814</v>
      </c>
      <c r="F1075" s="197" t="s">
        <v>3080</v>
      </c>
      <c r="G1075" s="90">
        <v>10512090726</v>
      </c>
      <c r="H1075" s="91">
        <v>30369</v>
      </c>
      <c r="I1075" s="89"/>
      <c r="J1075" s="89" t="s">
        <v>51</v>
      </c>
      <c r="K1075" s="89" t="s">
        <v>76</v>
      </c>
      <c r="L1075" s="89" t="s">
        <v>101</v>
      </c>
      <c r="M1075" s="89" t="s">
        <v>1639</v>
      </c>
      <c r="N1075" s="89" t="s">
        <v>197</v>
      </c>
      <c r="O1075" s="92" t="s">
        <v>3081</v>
      </c>
      <c r="P1075" s="93" t="s">
        <v>57</v>
      </c>
      <c r="Q1075" s="110" t="s">
        <v>58</v>
      </c>
      <c r="R1075" s="94">
        <v>46171</v>
      </c>
      <c r="S1075" s="95"/>
      <c r="T1075" s="95" t="s">
        <v>59</v>
      </c>
      <c r="U1075" s="95" t="s">
        <v>60</v>
      </c>
      <c r="V1075" s="91">
        <v>46113</v>
      </c>
      <c r="W1075" s="91">
        <v>46160</v>
      </c>
      <c r="X1075" s="91">
        <v>46167</v>
      </c>
      <c r="Y1075" s="96" t="s">
        <v>81</v>
      </c>
      <c r="Z1075" s="89" t="s">
        <v>62</v>
      </c>
      <c r="AA1075" s="95"/>
      <c r="AB1075" s="95" t="s">
        <v>2804</v>
      </c>
      <c r="AC1075" s="95" t="s">
        <v>2804</v>
      </c>
      <c r="AD1075" s="95" t="s">
        <v>2804</v>
      </c>
      <c r="AE1075" s="95" t="s">
        <v>2804</v>
      </c>
      <c r="AF1075" s="95" t="s">
        <v>2804</v>
      </c>
      <c r="AG1075" s="95" t="s">
        <v>2804</v>
      </c>
      <c r="AH1075" s="95" t="s">
        <v>2804</v>
      </c>
      <c r="AI1075" s="97"/>
      <c r="AJ1075" s="97" t="s">
        <v>65</v>
      </c>
      <c r="AK1075" s="97" t="s">
        <v>66</v>
      </c>
      <c r="AL1075" s="45" t="s">
        <v>67</v>
      </c>
      <c r="AM1075" s="160" t="str">
        <f>MONTH(B1075)&amp;"/"&amp;YEAR(B1075)</f>
        <v>3/2026</v>
      </c>
      <c r="AN1075" s="45">
        <f>WEEKNUM(B1075)-WEEKNUM(EOMONTH(B1075,-1)+1)+1</f>
        <v>4</v>
      </c>
      <c r="AO1075" s="45" t="str">
        <f>MONTH(R1075)&amp;"/"&amp;YEAR(R1075)</f>
        <v>5/2026</v>
      </c>
      <c r="AP1075" s="45">
        <f>WEEKNUM(R1075)-WEEKNUM(EOMONTH(R1075,-1)+1)+1</f>
        <v>5</v>
      </c>
      <c r="AQ1075" s="45">
        <f>IF(AU1075="S",IF(Q1075="1. Aceitou o programa",R1075-B1075,0),0)</f>
        <v>67</v>
      </c>
      <c r="AR1075" s="45">
        <f>IF(AU1075="S",IF(AND(S1075&lt;&gt;"",R1075&lt;&gt;""),S1075-R1075,0),0)</f>
        <v>0</v>
      </c>
      <c r="AS1075" s="45">
        <f>IF(AU1075="S",IF(Q1075="1. Aceitou o programa",IF(OR(X1075="Não se Aplica",X1075=""),IF(OR(W1075="Não se Aplica",W1075=""),0,W1075-V1075),AVERAGE(X1075-W1075,W1075-V1075)),0),0)</f>
        <v>27</v>
      </c>
      <c r="AT1075" s="45">
        <f>IF(AU1075="S",IF(AND(Q1075="1. Aceitou o programa",AB1075="Realizada"),IFERROR(IF(AA1075="",0,AA1075-R1075),0),0),0)</f>
        <v>0</v>
      </c>
      <c r="AU1075" s="45" t="str">
        <f>_xlfn.XLOOKUP(U1075,'Lista Suspensa'!$AA$20:$AA$23,'Lista Suspensa'!$AB$20:$AB$23,"N/A")</f>
        <v>S</v>
      </c>
    </row>
    <row r="1076" spans="1:47" ht="12" customHeight="1" x14ac:dyDescent="0.3">
      <c r="A1076" s="87" t="s">
        <v>47</v>
      </c>
      <c r="B1076" s="88">
        <v>46104</v>
      </c>
      <c r="C1076" s="89" t="s">
        <v>48</v>
      </c>
      <c r="D1076" s="89" t="s">
        <v>49</v>
      </c>
      <c r="E1076" s="189">
        <v>745810551</v>
      </c>
      <c r="F1076" s="197" t="s">
        <v>3082</v>
      </c>
      <c r="G1076" s="90">
        <v>9059498704</v>
      </c>
      <c r="H1076" s="91">
        <v>29349</v>
      </c>
      <c r="I1076" s="89"/>
      <c r="J1076" s="89" t="s">
        <v>84</v>
      </c>
      <c r="K1076" s="89" t="s">
        <v>76</v>
      </c>
      <c r="L1076" s="89" t="s">
        <v>95</v>
      </c>
      <c r="M1076" s="89" t="s">
        <v>974</v>
      </c>
      <c r="N1076" s="89" t="s">
        <v>97</v>
      </c>
      <c r="O1076" s="92" t="s">
        <v>975</v>
      </c>
      <c r="P1076" s="93" t="s">
        <v>57</v>
      </c>
      <c r="Q1076" s="110" t="s">
        <v>58</v>
      </c>
      <c r="R1076" s="94">
        <v>46171</v>
      </c>
      <c r="S1076" s="95"/>
      <c r="T1076" s="95" t="s">
        <v>59</v>
      </c>
      <c r="U1076" s="95" t="s">
        <v>60</v>
      </c>
      <c r="V1076" s="91">
        <v>46113</v>
      </c>
      <c r="W1076" s="91">
        <v>46160</v>
      </c>
      <c r="X1076" s="91">
        <v>46167</v>
      </c>
      <c r="Y1076" s="96" t="s">
        <v>2851</v>
      </c>
      <c r="Z1076" s="89" t="s">
        <v>62</v>
      </c>
      <c r="AA1076" s="95"/>
      <c r="AB1076" s="95" t="s">
        <v>2804</v>
      </c>
      <c r="AC1076" s="95" t="s">
        <v>2804</v>
      </c>
      <c r="AD1076" s="95" t="s">
        <v>2804</v>
      </c>
      <c r="AE1076" s="95" t="s">
        <v>2804</v>
      </c>
      <c r="AF1076" s="95" t="s">
        <v>2804</v>
      </c>
      <c r="AG1076" s="95" t="s">
        <v>2804</v>
      </c>
      <c r="AH1076" s="95" t="s">
        <v>2804</v>
      </c>
      <c r="AI1076" s="97"/>
      <c r="AJ1076" s="97" t="s">
        <v>65</v>
      </c>
      <c r="AK1076" s="97" t="s">
        <v>66</v>
      </c>
      <c r="AL1076" s="45" t="s">
        <v>67</v>
      </c>
      <c r="AM1076" s="160" t="str">
        <f>MONTH(B1076)&amp;"/"&amp;YEAR(B1076)</f>
        <v>3/2026</v>
      </c>
      <c r="AN1076" s="45">
        <f>WEEKNUM(B1076)-WEEKNUM(EOMONTH(B1076,-1)+1)+1</f>
        <v>4</v>
      </c>
      <c r="AO1076" s="45" t="str">
        <f>MONTH(R1076)&amp;"/"&amp;YEAR(R1076)</f>
        <v>5/2026</v>
      </c>
      <c r="AP1076" s="45">
        <f>WEEKNUM(R1076)-WEEKNUM(EOMONTH(R1076,-1)+1)+1</f>
        <v>5</v>
      </c>
      <c r="AQ1076" s="45">
        <f>IF(AU1076="S",IF(Q1076="1. Aceitou o programa",R1076-B1076,0),0)</f>
        <v>67</v>
      </c>
      <c r="AR1076" s="45">
        <f>IF(AU1076="S",IF(AND(S1076&lt;&gt;"",R1076&lt;&gt;""),S1076-R1076,0),0)</f>
        <v>0</v>
      </c>
      <c r="AS1076" s="45">
        <f>IF(AU1076="S",IF(Q1076="1. Aceitou o programa",IF(OR(X1076="Não se Aplica",X1076=""),IF(OR(W1076="Não se Aplica",W1076=""),0,W1076-V1076),AVERAGE(X1076-W1076,W1076-V1076)),0),0)</f>
        <v>27</v>
      </c>
      <c r="AT1076" s="45">
        <f>IF(AU1076="S",IF(AND(Q1076="1. Aceitou o programa",AB1076="Realizada"),IFERROR(IF(AA1076="",0,AA1076-R1076),0),0),0)</f>
        <v>0</v>
      </c>
      <c r="AU1076" s="45" t="str">
        <f>_xlfn.XLOOKUP(U1076,'Lista Suspensa'!$AA$20:$AA$23,'Lista Suspensa'!$AB$20:$AB$23,"N/A")</f>
        <v>S</v>
      </c>
    </row>
    <row r="1077" spans="1:47" ht="12" customHeight="1" x14ac:dyDescent="0.3">
      <c r="A1077" s="87" t="s">
        <v>47</v>
      </c>
      <c r="B1077" s="88">
        <v>46104</v>
      </c>
      <c r="C1077" s="89" t="s">
        <v>48</v>
      </c>
      <c r="D1077" s="89" t="s">
        <v>49</v>
      </c>
      <c r="E1077" s="189">
        <v>752934813</v>
      </c>
      <c r="F1077" s="197" t="s">
        <v>3083</v>
      </c>
      <c r="G1077" s="90">
        <v>51127016768</v>
      </c>
      <c r="H1077" s="91">
        <v>21092</v>
      </c>
      <c r="I1077" s="89"/>
      <c r="J1077" s="89" t="s">
        <v>51</v>
      </c>
      <c r="K1077" s="89" t="s">
        <v>76</v>
      </c>
      <c r="L1077" s="89" t="s">
        <v>95</v>
      </c>
      <c r="M1077" s="89" t="s">
        <v>3084</v>
      </c>
      <c r="N1077" s="89" t="s">
        <v>97</v>
      </c>
      <c r="O1077" s="92" t="s">
        <v>3085</v>
      </c>
      <c r="P1077" s="93" t="s">
        <v>57</v>
      </c>
      <c r="Q1077" s="110" t="s">
        <v>58</v>
      </c>
      <c r="R1077" s="94">
        <v>46171</v>
      </c>
      <c r="S1077" s="95"/>
      <c r="T1077" s="95" t="s">
        <v>59</v>
      </c>
      <c r="U1077" s="95" t="s">
        <v>60</v>
      </c>
      <c r="V1077" s="91">
        <v>46113</v>
      </c>
      <c r="W1077" s="91">
        <v>46160</v>
      </c>
      <c r="X1077" s="91">
        <v>46167</v>
      </c>
      <c r="Y1077" s="96" t="s">
        <v>61</v>
      </c>
      <c r="Z1077" s="89" t="s">
        <v>62</v>
      </c>
      <c r="AA1077" s="95"/>
      <c r="AB1077" s="95" t="s">
        <v>2804</v>
      </c>
      <c r="AC1077" s="95" t="s">
        <v>2804</v>
      </c>
      <c r="AD1077" s="95" t="s">
        <v>2804</v>
      </c>
      <c r="AE1077" s="95" t="s">
        <v>2804</v>
      </c>
      <c r="AF1077" s="95" t="s">
        <v>2804</v>
      </c>
      <c r="AG1077" s="95" t="s">
        <v>2804</v>
      </c>
      <c r="AH1077" s="95" t="s">
        <v>2804</v>
      </c>
      <c r="AI1077" s="97"/>
      <c r="AJ1077" s="97" t="s">
        <v>65</v>
      </c>
      <c r="AK1077" s="97" t="s">
        <v>66</v>
      </c>
      <c r="AL1077" s="45" t="s">
        <v>67</v>
      </c>
      <c r="AM1077" s="160" t="str">
        <f>MONTH(B1077)&amp;"/"&amp;YEAR(B1077)</f>
        <v>3/2026</v>
      </c>
      <c r="AN1077" s="45">
        <f>WEEKNUM(B1077)-WEEKNUM(EOMONTH(B1077,-1)+1)+1</f>
        <v>4</v>
      </c>
      <c r="AO1077" s="45" t="str">
        <f>MONTH(R1077)&amp;"/"&amp;YEAR(R1077)</f>
        <v>5/2026</v>
      </c>
      <c r="AP1077" s="45">
        <f>WEEKNUM(R1077)-WEEKNUM(EOMONTH(R1077,-1)+1)+1</f>
        <v>5</v>
      </c>
      <c r="AQ1077" s="45">
        <f>IF(AU1077="S",IF(Q1077="1. Aceitou o programa",R1077-B1077,0),0)</f>
        <v>67</v>
      </c>
      <c r="AR1077" s="45">
        <f>IF(AU1077="S",IF(AND(S1077&lt;&gt;"",R1077&lt;&gt;""),S1077-R1077,0),0)</f>
        <v>0</v>
      </c>
      <c r="AS1077" s="45">
        <f>IF(AU1077="S",IF(Q1077="1. Aceitou o programa",IF(OR(X1077="Não se Aplica",X1077=""),IF(OR(W1077="Não se Aplica",W1077=""),0,W1077-V1077),AVERAGE(X1077-W1077,W1077-V1077)),0),0)</f>
        <v>27</v>
      </c>
      <c r="AT1077" s="45">
        <f>IF(AU1077="S",IF(AND(Q1077="1. Aceitou o programa",AB1077="Realizada"),IFERROR(IF(AA1077="",0,AA1077-R1077),0),0),0)</f>
        <v>0</v>
      </c>
      <c r="AU1077" s="45" t="str">
        <f>_xlfn.XLOOKUP(U1077,'Lista Suspensa'!$AA$20:$AA$23,'Lista Suspensa'!$AB$20:$AB$23,"N/A")</f>
        <v>S</v>
      </c>
    </row>
    <row r="1078" spans="1:47" ht="12" customHeight="1" x14ac:dyDescent="0.3">
      <c r="A1078" s="87" t="s">
        <v>47</v>
      </c>
      <c r="B1078" s="88">
        <v>46104</v>
      </c>
      <c r="C1078" s="89" t="s">
        <v>48</v>
      </c>
      <c r="D1078" s="89" t="s">
        <v>49</v>
      </c>
      <c r="E1078" s="189">
        <v>420259325</v>
      </c>
      <c r="F1078" s="197" t="s">
        <v>3086</v>
      </c>
      <c r="G1078" s="90">
        <v>9624559899</v>
      </c>
      <c r="H1078" s="91">
        <v>22855</v>
      </c>
      <c r="I1078" s="89"/>
      <c r="J1078" s="89" t="s">
        <v>51</v>
      </c>
      <c r="K1078" s="89" t="s">
        <v>52</v>
      </c>
      <c r="L1078" s="89" t="s">
        <v>85</v>
      </c>
      <c r="M1078" s="89" t="s">
        <v>513</v>
      </c>
      <c r="N1078" s="89" t="s">
        <v>79</v>
      </c>
      <c r="O1078" s="92" t="s">
        <v>3087</v>
      </c>
      <c r="P1078" s="93" t="s">
        <v>57</v>
      </c>
      <c r="Q1078" s="110" t="s">
        <v>58</v>
      </c>
      <c r="R1078" s="94">
        <v>46171</v>
      </c>
      <c r="S1078" s="95"/>
      <c r="T1078" s="95" t="s">
        <v>59</v>
      </c>
      <c r="U1078" s="95" t="s">
        <v>60</v>
      </c>
      <c r="V1078" s="91">
        <v>46113</v>
      </c>
      <c r="W1078" s="91">
        <v>46160</v>
      </c>
      <c r="X1078" s="91">
        <v>46167</v>
      </c>
      <c r="Y1078" s="96" t="s">
        <v>61</v>
      </c>
      <c r="Z1078" s="89" t="s">
        <v>62</v>
      </c>
      <c r="AA1078" s="95"/>
      <c r="AB1078" s="95" t="s">
        <v>2804</v>
      </c>
      <c r="AC1078" s="95" t="s">
        <v>2804</v>
      </c>
      <c r="AD1078" s="95" t="s">
        <v>2804</v>
      </c>
      <c r="AE1078" s="95" t="s">
        <v>2804</v>
      </c>
      <c r="AF1078" s="95" t="s">
        <v>2804</v>
      </c>
      <c r="AG1078" s="95" t="s">
        <v>2804</v>
      </c>
      <c r="AH1078" s="95" t="s">
        <v>2804</v>
      </c>
      <c r="AI1078" s="97"/>
      <c r="AJ1078" s="97" t="s">
        <v>65</v>
      </c>
      <c r="AK1078" s="97" t="s">
        <v>66</v>
      </c>
      <c r="AL1078" s="45" t="s">
        <v>67</v>
      </c>
      <c r="AM1078" s="160" t="str">
        <f>MONTH(B1078)&amp;"/"&amp;YEAR(B1078)</f>
        <v>3/2026</v>
      </c>
      <c r="AN1078" s="45">
        <f>WEEKNUM(B1078)-WEEKNUM(EOMONTH(B1078,-1)+1)+1</f>
        <v>4</v>
      </c>
      <c r="AO1078" s="45" t="str">
        <f>MONTH(R1078)&amp;"/"&amp;YEAR(R1078)</f>
        <v>5/2026</v>
      </c>
      <c r="AP1078" s="45">
        <f>WEEKNUM(R1078)-WEEKNUM(EOMONTH(R1078,-1)+1)+1</f>
        <v>5</v>
      </c>
      <c r="AQ1078" s="45">
        <f>IF(AU1078="S",IF(Q1078="1. Aceitou o programa",R1078-B1078,0),0)</f>
        <v>67</v>
      </c>
      <c r="AR1078" s="45">
        <f>IF(AU1078="S",IF(AND(S1078&lt;&gt;"",R1078&lt;&gt;""),S1078-R1078,0),0)</f>
        <v>0</v>
      </c>
      <c r="AS1078" s="45">
        <f>IF(AU1078="S",IF(Q1078="1. Aceitou o programa",IF(OR(X1078="Não se Aplica",X1078=""),IF(OR(W1078="Não se Aplica",W1078=""),0,W1078-V1078),AVERAGE(X1078-W1078,W1078-V1078)),0),0)</f>
        <v>27</v>
      </c>
      <c r="AT1078" s="45">
        <f>IF(AU1078="S",IF(AND(Q1078="1. Aceitou o programa",AB1078="Realizada"),IFERROR(IF(AA1078="",0,AA1078-R1078),0),0),0)</f>
        <v>0</v>
      </c>
      <c r="AU1078" s="45" t="str">
        <f>_xlfn.XLOOKUP(U1078,'Lista Suspensa'!$AA$20:$AA$23,'Lista Suspensa'!$AB$20:$AB$23,"N/A")</f>
        <v>S</v>
      </c>
    </row>
    <row r="1079" spans="1:47" ht="12" customHeight="1" x14ac:dyDescent="0.3">
      <c r="A1079" s="87" t="s">
        <v>47</v>
      </c>
      <c r="B1079" s="88">
        <v>46104</v>
      </c>
      <c r="C1079" s="89" t="s">
        <v>48</v>
      </c>
      <c r="D1079" s="89" t="s">
        <v>49</v>
      </c>
      <c r="E1079" s="189">
        <v>755210077</v>
      </c>
      <c r="F1079" s="197" t="s">
        <v>3088</v>
      </c>
      <c r="G1079" s="90">
        <v>9280976761</v>
      </c>
      <c r="H1079" s="91">
        <v>18127</v>
      </c>
      <c r="I1079" s="89"/>
      <c r="J1079" s="89" t="s">
        <v>51</v>
      </c>
      <c r="K1079" s="89" t="s">
        <v>76</v>
      </c>
      <c r="L1079" s="89" t="s">
        <v>95</v>
      </c>
      <c r="M1079" s="89" t="s">
        <v>971</v>
      </c>
      <c r="N1079" s="89" t="s">
        <v>97</v>
      </c>
      <c r="O1079" s="92" t="s">
        <v>3089</v>
      </c>
      <c r="P1079" s="93" t="s">
        <v>57</v>
      </c>
      <c r="Q1079" s="110" t="s">
        <v>58</v>
      </c>
      <c r="R1079" s="94">
        <v>46171</v>
      </c>
      <c r="S1079" s="95"/>
      <c r="T1079" s="95" t="s">
        <v>59</v>
      </c>
      <c r="U1079" s="95" t="s">
        <v>60</v>
      </c>
      <c r="V1079" s="91">
        <v>46113</v>
      </c>
      <c r="W1079" s="91">
        <v>46160</v>
      </c>
      <c r="X1079" s="91">
        <v>46167</v>
      </c>
      <c r="Y1079" s="96" t="s">
        <v>61</v>
      </c>
      <c r="Z1079" s="89" t="s">
        <v>62</v>
      </c>
      <c r="AA1079" s="95"/>
      <c r="AB1079" s="95" t="s">
        <v>2804</v>
      </c>
      <c r="AC1079" s="95" t="s">
        <v>2804</v>
      </c>
      <c r="AD1079" s="95" t="s">
        <v>2804</v>
      </c>
      <c r="AE1079" s="95" t="s">
        <v>2804</v>
      </c>
      <c r="AF1079" s="95" t="s">
        <v>2804</v>
      </c>
      <c r="AG1079" s="95" t="s">
        <v>2804</v>
      </c>
      <c r="AH1079" s="95" t="s">
        <v>2804</v>
      </c>
      <c r="AI1079" s="97"/>
      <c r="AJ1079" s="97" t="s">
        <v>65</v>
      </c>
      <c r="AK1079" s="97" t="s">
        <v>66</v>
      </c>
      <c r="AL1079" s="45" t="s">
        <v>67</v>
      </c>
      <c r="AM1079" s="160" t="str">
        <f>MONTH(B1079)&amp;"/"&amp;YEAR(B1079)</f>
        <v>3/2026</v>
      </c>
      <c r="AN1079" s="45">
        <f>WEEKNUM(B1079)-WEEKNUM(EOMONTH(B1079,-1)+1)+1</f>
        <v>4</v>
      </c>
      <c r="AO1079" s="45" t="str">
        <f>MONTH(R1079)&amp;"/"&amp;YEAR(R1079)</f>
        <v>5/2026</v>
      </c>
      <c r="AP1079" s="45">
        <f>WEEKNUM(R1079)-WEEKNUM(EOMONTH(R1079,-1)+1)+1</f>
        <v>5</v>
      </c>
      <c r="AQ1079" s="45">
        <f>IF(AU1079="S",IF(Q1079="1. Aceitou o programa",R1079-B1079,0),0)</f>
        <v>67</v>
      </c>
      <c r="AR1079" s="45">
        <f>IF(AU1079="S",IF(AND(S1079&lt;&gt;"",R1079&lt;&gt;""),S1079-R1079,0),0)</f>
        <v>0</v>
      </c>
      <c r="AS1079" s="45">
        <f>IF(AU1079="S",IF(Q1079="1. Aceitou o programa",IF(OR(X1079="Não se Aplica",X1079=""),IF(OR(W1079="Não se Aplica",W1079=""),0,W1079-V1079),AVERAGE(X1079-W1079,W1079-V1079)),0),0)</f>
        <v>27</v>
      </c>
      <c r="AT1079" s="45">
        <f>IF(AU1079="S",IF(AND(Q1079="1. Aceitou o programa",AB1079="Realizada"),IFERROR(IF(AA1079="",0,AA1079-R1079),0),0),0)</f>
        <v>0</v>
      </c>
      <c r="AU1079" s="45" t="str">
        <f>_xlfn.XLOOKUP(U1079,'Lista Suspensa'!$AA$20:$AA$23,'Lista Suspensa'!$AB$20:$AB$23,"N/A")</f>
        <v>S</v>
      </c>
    </row>
    <row r="1080" spans="1:47" ht="12" customHeight="1" x14ac:dyDescent="0.3">
      <c r="A1080" s="87" t="s">
        <v>47</v>
      </c>
      <c r="B1080" s="88">
        <v>46104</v>
      </c>
      <c r="C1080" s="89" t="s">
        <v>48</v>
      </c>
      <c r="D1080" s="89" t="s">
        <v>49</v>
      </c>
      <c r="E1080" s="189">
        <v>760170282</v>
      </c>
      <c r="F1080" s="197" t="s">
        <v>3090</v>
      </c>
      <c r="G1080" s="90">
        <v>62543903704</v>
      </c>
      <c r="H1080" s="91">
        <v>20259</v>
      </c>
      <c r="I1080" s="89"/>
      <c r="J1080" s="89" t="s">
        <v>51</v>
      </c>
      <c r="K1080" s="89" t="s">
        <v>76</v>
      </c>
      <c r="L1080" s="89" t="s">
        <v>95</v>
      </c>
      <c r="M1080" s="89" t="s">
        <v>1195</v>
      </c>
      <c r="N1080" s="89" t="s">
        <v>97</v>
      </c>
      <c r="O1080" s="92" t="s">
        <v>3091</v>
      </c>
      <c r="P1080" s="93" t="s">
        <v>57</v>
      </c>
      <c r="Q1080" s="110" t="s">
        <v>58</v>
      </c>
      <c r="R1080" s="94">
        <v>46171</v>
      </c>
      <c r="S1080" s="95"/>
      <c r="T1080" s="95" t="s">
        <v>59</v>
      </c>
      <c r="U1080" s="95" t="s">
        <v>60</v>
      </c>
      <c r="V1080" s="91">
        <v>46113</v>
      </c>
      <c r="W1080" s="91">
        <v>46160</v>
      </c>
      <c r="X1080" s="91">
        <v>46167</v>
      </c>
      <c r="Y1080" s="96" t="s">
        <v>81</v>
      </c>
      <c r="Z1080" s="89" t="s">
        <v>62</v>
      </c>
      <c r="AA1080" s="95"/>
      <c r="AB1080" s="95" t="s">
        <v>2804</v>
      </c>
      <c r="AC1080" s="95" t="s">
        <v>2804</v>
      </c>
      <c r="AD1080" s="95" t="s">
        <v>2804</v>
      </c>
      <c r="AE1080" s="95" t="s">
        <v>2804</v>
      </c>
      <c r="AF1080" s="95" t="s">
        <v>2804</v>
      </c>
      <c r="AG1080" s="95" t="s">
        <v>2804</v>
      </c>
      <c r="AH1080" s="95" t="s">
        <v>2804</v>
      </c>
      <c r="AI1080" s="97"/>
      <c r="AJ1080" s="97" t="s">
        <v>65</v>
      </c>
      <c r="AK1080" s="97" t="s">
        <v>66</v>
      </c>
      <c r="AL1080" s="45" t="s">
        <v>67</v>
      </c>
      <c r="AM1080" s="160" t="str">
        <f>MONTH(B1080)&amp;"/"&amp;YEAR(B1080)</f>
        <v>3/2026</v>
      </c>
      <c r="AN1080" s="45">
        <f>WEEKNUM(B1080)-WEEKNUM(EOMONTH(B1080,-1)+1)+1</f>
        <v>4</v>
      </c>
      <c r="AO1080" s="45" t="str">
        <f>MONTH(R1080)&amp;"/"&amp;YEAR(R1080)</f>
        <v>5/2026</v>
      </c>
      <c r="AP1080" s="45">
        <f>WEEKNUM(R1080)-WEEKNUM(EOMONTH(R1080,-1)+1)+1</f>
        <v>5</v>
      </c>
      <c r="AQ1080" s="45">
        <f>IF(AU1080="S",IF(Q1080="1. Aceitou o programa",R1080-B1080,0),0)</f>
        <v>67</v>
      </c>
      <c r="AR1080" s="45">
        <f>IF(AU1080="S",IF(AND(S1080&lt;&gt;"",R1080&lt;&gt;""),S1080-R1080,0),0)</f>
        <v>0</v>
      </c>
      <c r="AS1080" s="45">
        <f>IF(AU1080="S",IF(Q1080="1. Aceitou o programa",IF(OR(X1080="Não se Aplica",X1080=""),IF(OR(W1080="Não se Aplica",W1080=""),0,W1080-V1080),AVERAGE(X1080-W1080,W1080-V1080)),0),0)</f>
        <v>27</v>
      </c>
      <c r="AT1080" s="45">
        <f>IF(AU1080="S",IF(AND(Q1080="1. Aceitou o programa",AB1080="Realizada"),IFERROR(IF(AA1080="",0,AA1080-R1080),0),0),0)</f>
        <v>0</v>
      </c>
      <c r="AU1080" s="45" t="str">
        <f>_xlfn.XLOOKUP(U1080,'Lista Suspensa'!$AA$20:$AA$23,'Lista Suspensa'!$AB$20:$AB$23,"N/A")</f>
        <v>S</v>
      </c>
    </row>
    <row r="1081" spans="1:47" ht="12" customHeight="1" x14ac:dyDescent="0.3">
      <c r="A1081" s="87" t="s">
        <v>47</v>
      </c>
      <c r="B1081" s="88">
        <v>46104</v>
      </c>
      <c r="C1081" s="89" t="s">
        <v>48</v>
      </c>
      <c r="D1081" s="89" t="s">
        <v>49</v>
      </c>
      <c r="E1081" s="189">
        <v>450886182</v>
      </c>
      <c r="F1081" s="197" t="s">
        <v>3092</v>
      </c>
      <c r="G1081" s="90">
        <v>140126856</v>
      </c>
      <c r="H1081" s="91">
        <v>20542</v>
      </c>
      <c r="I1081" s="89"/>
      <c r="J1081" s="89" t="s">
        <v>51</v>
      </c>
      <c r="K1081" s="89" t="s">
        <v>52</v>
      </c>
      <c r="L1081" s="89" t="s">
        <v>85</v>
      </c>
      <c r="M1081" s="89" t="s">
        <v>1143</v>
      </c>
      <c r="N1081" s="89" t="s">
        <v>55</v>
      </c>
      <c r="O1081" s="92" t="s">
        <v>3093</v>
      </c>
      <c r="P1081" s="93" t="s">
        <v>57</v>
      </c>
      <c r="Q1081" s="110" t="s">
        <v>58</v>
      </c>
      <c r="R1081" s="94">
        <v>46171</v>
      </c>
      <c r="S1081" s="95"/>
      <c r="T1081" s="95" t="s">
        <v>59</v>
      </c>
      <c r="U1081" s="95" t="s">
        <v>60</v>
      </c>
      <c r="V1081" s="91">
        <v>46113</v>
      </c>
      <c r="W1081" s="91">
        <v>46160</v>
      </c>
      <c r="X1081" s="91">
        <v>46167</v>
      </c>
      <c r="Y1081" s="96" t="s">
        <v>73</v>
      </c>
      <c r="Z1081" s="89" t="s">
        <v>62</v>
      </c>
      <c r="AA1081" s="95"/>
      <c r="AB1081" s="95" t="s">
        <v>2804</v>
      </c>
      <c r="AC1081" s="95" t="s">
        <v>2804</v>
      </c>
      <c r="AD1081" s="95" t="s">
        <v>2804</v>
      </c>
      <c r="AE1081" s="95" t="s">
        <v>2804</v>
      </c>
      <c r="AF1081" s="95" t="s">
        <v>2804</v>
      </c>
      <c r="AG1081" s="95" t="s">
        <v>2804</v>
      </c>
      <c r="AH1081" s="95" t="s">
        <v>2804</v>
      </c>
      <c r="AI1081" s="97"/>
      <c r="AJ1081" s="97" t="s">
        <v>65</v>
      </c>
      <c r="AK1081" s="97" t="s">
        <v>66</v>
      </c>
      <c r="AL1081" s="45" t="s">
        <v>67</v>
      </c>
      <c r="AM1081" s="160" t="str">
        <f>MONTH(B1081)&amp;"/"&amp;YEAR(B1081)</f>
        <v>3/2026</v>
      </c>
      <c r="AN1081" s="45">
        <f>WEEKNUM(B1081)-WEEKNUM(EOMONTH(B1081,-1)+1)+1</f>
        <v>4</v>
      </c>
      <c r="AO1081" s="45" t="str">
        <f>MONTH(R1081)&amp;"/"&amp;YEAR(R1081)</f>
        <v>5/2026</v>
      </c>
      <c r="AP1081" s="45">
        <f>WEEKNUM(R1081)-WEEKNUM(EOMONTH(R1081,-1)+1)+1</f>
        <v>5</v>
      </c>
      <c r="AQ1081" s="45">
        <f>IF(AU1081="S",IF(Q1081="1. Aceitou o programa",R1081-B1081,0),0)</f>
        <v>67</v>
      </c>
      <c r="AR1081" s="45">
        <f>IF(AU1081="S",IF(AND(S1081&lt;&gt;"",R1081&lt;&gt;""),S1081-R1081,0),0)</f>
        <v>0</v>
      </c>
      <c r="AS1081" s="45">
        <f>IF(AU1081="S",IF(Q1081="1. Aceitou o programa",IF(OR(X1081="Não se Aplica",X1081=""),IF(OR(W1081="Não se Aplica",W1081=""),0,W1081-V1081),AVERAGE(X1081-W1081,W1081-V1081)),0),0)</f>
        <v>27</v>
      </c>
      <c r="AT1081" s="45">
        <f>IF(AU1081="S",IF(AND(Q1081="1. Aceitou o programa",AB1081="Realizada"),IFERROR(IF(AA1081="",0,AA1081-R1081),0),0),0)</f>
        <v>0</v>
      </c>
      <c r="AU1081" s="45" t="str">
        <f>_xlfn.XLOOKUP(U1081,'Lista Suspensa'!$AA$20:$AA$23,'Lista Suspensa'!$AB$20:$AB$23,"N/A")</f>
        <v>S</v>
      </c>
    </row>
    <row r="1082" spans="1:47" ht="12" customHeight="1" x14ac:dyDescent="0.3">
      <c r="A1082" s="87" t="s">
        <v>47</v>
      </c>
      <c r="B1082" s="88">
        <v>46104</v>
      </c>
      <c r="C1082" s="89" t="s">
        <v>48</v>
      </c>
      <c r="D1082" s="89" t="s">
        <v>49</v>
      </c>
      <c r="E1082" s="189">
        <v>746371497</v>
      </c>
      <c r="F1082" s="197" t="s">
        <v>3094</v>
      </c>
      <c r="G1082" s="90">
        <v>36168726772</v>
      </c>
      <c r="H1082" s="91">
        <v>19216</v>
      </c>
      <c r="I1082" s="89"/>
      <c r="J1082" s="89" t="s">
        <v>51</v>
      </c>
      <c r="K1082" s="89" t="s">
        <v>76</v>
      </c>
      <c r="L1082" s="89" t="s">
        <v>95</v>
      </c>
      <c r="M1082" s="89" t="s">
        <v>3095</v>
      </c>
      <c r="N1082" s="89" t="s">
        <v>97</v>
      </c>
      <c r="O1082" s="92" t="s">
        <v>3096</v>
      </c>
      <c r="P1082" s="93" t="s">
        <v>57</v>
      </c>
      <c r="Q1082" s="110" t="s">
        <v>58</v>
      </c>
      <c r="R1082" s="94">
        <v>46171</v>
      </c>
      <c r="S1082" s="95"/>
      <c r="T1082" s="95" t="s">
        <v>59</v>
      </c>
      <c r="U1082" s="95" t="s">
        <v>60</v>
      </c>
      <c r="V1082" s="91">
        <v>46113</v>
      </c>
      <c r="W1082" s="91">
        <v>46160</v>
      </c>
      <c r="X1082" s="91">
        <v>46167</v>
      </c>
      <c r="Y1082" s="96" t="s">
        <v>61</v>
      </c>
      <c r="Z1082" s="89" t="s">
        <v>62</v>
      </c>
      <c r="AA1082" s="95"/>
      <c r="AB1082" s="95" t="s">
        <v>2804</v>
      </c>
      <c r="AC1082" s="95" t="s">
        <v>2804</v>
      </c>
      <c r="AD1082" s="95" t="s">
        <v>2804</v>
      </c>
      <c r="AE1082" s="95" t="s">
        <v>2804</v>
      </c>
      <c r="AF1082" s="95" t="s">
        <v>2804</v>
      </c>
      <c r="AG1082" s="95" t="s">
        <v>2804</v>
      </c>
      <c r="AH1082" s="95" t="s">
        <v>2804</v>
      </c>
      <c r="AI1082" s="97"/>
      <c r="AJ1082" s="97" t="s">
        <v>65</v>
      </c>
      <c r="AK1082" s="97" t="s">
        <v>66</v>
      </c>
      <c r="AL1082" s="45" t="s">
        <v>67</v>
      </c>
      <c r="AM1082" s="160" t="str">
        <f>MONTH(B1082)&amp;"/"&amp;YEAR(B1082)</f>
        <v>3/2026</v>
      </c>
      <c r="AN1082" s="45">
        <f>WEEKNUM(B1082)-WEEKNUM(EOMONTH(B1082,-1)+1)+1</f>
        <v>4</v>
      </c>
      <c r="AO1082" s="45" t="str">
        <f>MONTH(R1082)&amp;"/"&amp;YEAR(R1082)</f>
        <v>5/2026</v>
      </c>
      <c r="AP1082" s="45">
        <f>WEEKNUM(R1082)-WEEKNUM(EOMONTH(R1082,-1)+1)+1</f>
        <v>5</v>
      </c>
      <c r="AQ1082" s="45">
        <f>IF(AU1082="S",IF(Q1082="1. Aceitou o programa",R1082-B1082,0),0)</f>
        <v>67</v>
      </c>
      <c r="AR1082" s="45">
        <f>IF(AU1082="S",IF(AND(S1082&lt;&gt;"",R1082&lt;&gt;""),S1082-R1082,0),0)</f>
        <v>0</v>
      </c>
      <c r="AS1082" s="45">
        <f>IF(AU1082="S",IF(Q1082="1. Aceitou o programa",IF(OR(X1082="Não se Aplica",X1082=""),IF(OR(W1082="Não se Aplica",W1082=""),0,W1082-V1082),AVERAGE(X1082-W1082,W1082-V1082)),0),0)</f>
        <v>27</v>
      </c>
      <c r="AT1082" s="45">
        <f>IF(AU1082="S",IF(AND(Q1082="1. Aceitou o programa",AB1082="Realizada"),IFERROR(IF(AA1082="",0,AA1082-R1082),0),0),0)</f>
        <v>0</v>
      </c>
      <c r="AU1082" s="45" t="str">
        <f>_xlfn.XLOOKUP(U1082,'Lista Suspensa'!$AA$20:$AA$23,'Lista Suspensa'!$AB$20:$AB$23,"N/A")</f>
        <v>S</v>
      </c>
    </row>
    <row r="1083" spans="1:47" ht="12" customHeight="1" x14ac:dyDescent="0.3">
      <c r="A1083" s="87" t="s">
        <v>47</v>
      </c>
      <c r="B1083" s="88">
        <v>46104</v>
      </c>
      <c r="C1083" s="89" t="s">
        <v>48</v>
      </c>
      <c r="D1083" s="89" t="s">
        <v>49</v>
      </c>
      <c r="E1083" s="189">
        <v>753868270</v>
      </c>
      <c r="F1083" s="197" t="s">
        <v>3097</v>
      </c>
      <c r="G1083" s="90">
        <v>2170001778</v>
      </c>
      <c r="H1083" s="91">
        <v>19737</v>
      </c>
      <c r="I1083" s="89"/>
      <c r="J1083" s="89" t="s">
        <v>51</v>
      </c>
      <c r="K1083" s="89" t="s">
        <v>76</v>
      </c>
      <c r="L1083" s="89" t="s">
        <v>95</v>
      </c>
      <c r="M1083" s="89" t="s">
        <v>937</v>
      </c>
      <c r="N1083" s="89" t="s">
        <v>97</v>
      </c>
      <c r="O1083" s="92" t="s">
        <v>3098</v>
      </c>
      <c r="P1083" s="93" t="s">
        <v>57</v>
      </c>
      <c r="Q1083" s="110" t="s">
        <v>58</v>
      </c>
      <c r="R1083" s="94">
        <v>46171</v>
      </c>
      <c r="S1083" s="95"/>
      <c r="T1083" s="95" t="s">
        <v>59</v>
      </c>
      <c r="U1083" s="95" t="s">
        <v>60</v>
      </c>
      <c r="V1083" s="91">
        <v>46113</v>
      </c>
      <c r="W1083" s="91">
        <v>46160</v>
      </c>
      <c r="X1083" s="91">
        <v>46167</v>
      </c>
      <c r="Y1083" s="96" t="s">
        <v>61</v>
      </c>
      <c r="Z1083" s="89" t="s">
        <v>62</v>
      </c>
      <c r="AA1083" s="95"/>
      <c r="AB1083" s="95" t="s">
        <v>2804</v>
      </c>
      <c r="AC1083" s="95" t="s">
        <v>2804</v>
      </c>
      <c r="AD1083" s="95" t="s">
        <v>2804</v>
      </c>
      <c r="AE1083" s="95" t="s">
        <v>2804</v>
      </c>
      <c r="AF1083" s="95" t="s">
        <v>2804</v>
      </c>
      <c r="AG1083" s="95" t="s">
        <v>2804</v>
      </c>
      <c r="AH1083" s="95" t="s">
        <v>2804</v>
      </c>
      <c r="AI1083" s="97"/>
      <c r="AJ1083" s="97" t="s">
        <v>65</v>
      </c>
      <c r="AK1083" s="97" t="s">
        <v>66</v>
      </c>
      <c r="AL1083" s="45" t="s">
        <v>67</v>
      </c>
      <c r="AM1083" s="160" t="str">
        <f>MONTH(B1083)&amp;"/"&amp;YEAR(B1083)</f>
        <v>3/2026</v>
      </c>
      <c r="AN1083" s="45">
        <f>WEEKNUM(B1083)-WEEKNUM(EOMONTH(B1083,-1)+1)+1</f>
        <v>4</v>
      </c>
      <c r="AO1083" s="45" t="str">
        <f>MONTH(R1083)&amp;"/"&amp;YEAR(R1083)</f>
        <v>5/2026</v>
      </c>
      <c r="AP1083" s="45">
        <f>WEEKNUM(R1083)-WEEKNUM(EOMONTH(R1083,-1)+1)+1</f>
        <v>5</v>
      </c>
      <c r="AQ1083" s="45">
        <f>IF(AU1083="S",IF(Q1083="1. Aceitou o programa",R1083-B1083,0),0)</f>
        <v>67</v>
      </c>
      <c r="AR1083" s="45">
        <f>IF(AU1083="S",IF(AND(S1083&lt;&gt;"",R1083&lt;&gt;""),S1083-R1083,0),0)</f>
        <v>0</v>
      </c>
      <c r="AS1083" s="45">
        <f>IF(AU1083="S",IF(Q1083="1. Aceitou o programa",IF(OR(X1083="Não se Aplica",X1083=""),IF(OR(W1083="Não se Aplica",W1083=""),0,W1083-V1083),AVERAGE(X1083-W1083,W1083-V1083)),0),0)</f>
        <v>27</v>
      </c>
      <c r="AT1083" s="45">
        <f>IF(AU1083="S",IF(AND(Q1083="1. Aceitou o programa",AB1083="Realizada"),IFERROR(IF(AA1083="",0,AA1083-R1083),0),0),0)</f>
        <v>0</v>
      </c>
      <c r="AU1083" s="45" t="str">
        <f>_xlfn.XLOOKUP(U1083,'Lista Suspensa'!$AA$20:$AA$23,'Lista Suspensa'!$AB$20:$AB$23,"N/A")</f>
        <v>S</v>
      </c>
    </row>
    <row r="1084" spans="1:47" ht="12" customHeight="1" x14ac:dyDescent="0.3">
      <c r="A1084" s="87" t="s">
        <v>47</v>
      </c>
      <c r="B1084" s="88">
        <v>46104</v>
      </c>
      <c r="C1084" s="89" t="s">
        <v>48</v>
      </c>
      <c r="D1084" s="89" t="s">
        <v>49</v>
      </c>
      <c r="E1084" s="189">
        <v>450135900</v>
      </c>
      <c r="F1084" s="197" t="s">
        <v>3099</v>
      </c>
      <c r="G1084" s="90">
        <v>13322947823</v>
      </c>
      <c r="H1084" s="91">
        <v>17244</v>
      </c>
      <c r="I1084" s="89"/>
      <c r="J1084" s="89" t="s">
        <v>51</v>
      </c>
      <c r="K1084" s="89" t="s">
        <v>52</v>
      </c>
      <c r="L1084" s="89" t="s">
        <v>410</v>
      </c>
      <c r="M1084" s="89" t="s">
        <v>1288</v>
      </c>
      <c r="N1084" s="89" t="s">
        <v>97</v>
      </c>
      <c r="O1084" s="92" t="s">
        <v>3100</v>
      </c>
      <c r="P1084" s="93" t="s">
        <v>57</v>
      </c>
      <c r="Q1084" s="110" t="s">
        <v>58</v>
      </c>
      <c r="R1084" s="94">
        <v>46171</v>
      </c>
      <c r="S1084" s="95"/>
      <c r="T1084" s="95" t="s">
        <v>59</v>
      </c>
      <c r="U1084" s="95" t="s">
        <v>60</v>
      </c>
      <c r="V1084" s="91">
        <v>46113</v>
      </c>
      <c r="W1084" s="91">
        <v>46160</v>
      </c>
      <c r="X1084" s="91">
        <v>46167</v>
      </c>
      <c r="Y1084" s="96" t="s">
        <v>61</v>
      </c>
      <c r="Z1084" s="89" t="s">
        <v>62</v>
      </c>
      <c r="AA1084" s="95"/>
      <c r="AB1084" s="95" t="s">
        <v>2804</v>
      </c>
      <c r="AC1084" s="95" t="s">
        <v>2804</v>
      </c>
      <c r="AD1084" s="95" t="s">
        <v>2804</v>
      </c>
      <c r="AE1084" s="95" t="s">
        <v>2804</v>
      </c>
      <c r="AF1084" s="95" t="s">
        <v>2804</v>
      </c>
      <c r="AG1084" s="95" t="s">
        <v>2804</v>
      </c>
      <c r="AH1084" s="95" t="s">
        <v>2804</v>
      </c>
      <c r="AI1084" s="97"/>
      <c r="AJ1084" s="97" t="s">
        <v>65</v>
      </c>
      <c r="AK1084" s="97" t="s">
        <v>66</v>
      </c>
      <c r="AL1084" s="45" t="s">
        <v>67</v>
      </c>
      <c r="AM1084" s="160" t="str">
        <f>MONTH(B1084)&amp;"/"&amp;YEAR(B1084)</f>
        <v>3/2026</v>
      </c>
      <c r="AN1084" s="45">
        <f>WEEKNUM(B1084)-WEEKNUM(EOMONTH(B1084,-1)+1)+1</f>
        <v>4</v>
      </c>
      <c r="AO1084" s="45" t="str">
        <f>MONTH(R1084)&amp;"/"&amp;YEAR(R1084)</f>
        <v>5/2026</v>
      </c>
      <c r="AP1084" s="45">
        <f>WEEKNUM(R1084)-WEEKNUM(EOMONTH(R1084,-1)+1)+1</f>
        <v>5</v>
      </c>
      <c r="AQ1084" s="45">
        <f>IF(AU1084="S",IF(Q1084="1. Aceitou o programa",R1084-B1084,0),0)</f>
        <v>67</v>
      </c>
      <c r="AR1084" s="45">
        <f>IF(AU1084="S",IF(AND(S1084&lt;&gt;"",R1084&lt;&gt;""),S1084-R1084,0),0)</f>
        <v>0</v>
      </c>
      <c r="AS1084" s="45">
        <f>IF(AU1084="S",IF(Q1084="1. Aceitou o programa",IF(OR(X1084="Não se Aplica",X1084=""),IF(OR(W1084="Não se Aplica",W1084=""),0,W1084-V1084),AVERAGE(X1084-W1084,W1084-V1084)),0),0)</f>
        <v>27</v>
      </c>
      <c r="AT1084" s="45">
        <f>IF(AU1084="S",IF(AND(Q1084="1. Aceitou o programa",AB1084="Realizada"),IFERROR(IF(AA1084="",0,AA1084-R1084),0),0),0)</f>
        <v>0</v>
      </c>
      <c r="AU1084" s="45" t="str">
        <f>_xlfn.XLOOKUP(U1084,'Lista Suspensa'!$AA$20:$AA$23,'Lista Suspensa'!$AB$20:$AB$23,"N/A")</f>
        <v>S</v>
      </c>
    </row>
    <row r="1085" spans="1:47" ht="12" customHeight="1" x14ac:dyDescent="0.3">
      <c r="A1085" s="87" t="s">
        <v>47</v>
      </c>
      <c r="B1085" s="88">
        <v>46104</v>
      </c>
      <c r="C1085" s="89" t="s">
        <v>48</v>
      </c>
      <c r="D1085" s="89" t="s">
        <v>49</v>
      </c>
      <c r="E1085" s="189">
        <v>450414671</v>
      </c>
      <c r="F1085" s="197" t="s">
        <v>3101</v>
      </c>
      <c r="G1085" s="90">
        <v>11886294844</v>
      </c>
      <c r="H1085" s="91">
        <v>22306</v>
      </c>
      <c r="I1085" s="89"/>
      <c r="J1085" s="89" t="s">
        <v>51</v>
      </c>
      <c r="K1085" s="89" t="s">
        <v>52</v>
      </c>
      <c r="L1085" s="89" t="s">
        <v>85</v>
      </c>
      <c r="M1085" s="89" t="s">
        <v>3102</v>
      </c>
      <c r="N1085" s="89" t="s">
        <v>55</v>
      </c>
      <c r="O1085" s="92" t="s">
        <v>3103</v>
      </c>
      <c r="P1085" s="93" t="s">
        <v>57</v>
      </c>
      <c r="Q1085" s="110" t="s">
        <v>58</v>
      </c>
      <c r="R1085" s="94">
        <v>46171</v>
      </c>
      <c r="S1085" s="95"/>
      <c r="T1085" s="95" t="s">
        <v>59</v>
      </c>
      <c r="U1085" s="95" t="s">
        <v>60</v>
      </c>
      <c r="V1085" s="91">
        <v>46113</v>
      </c>
      <c r="W1085" s="91">
        <v>46160</v>
      </c>
      <c r="X1085" s="91">
        <v>46167</v>
      </c>
      <c r="Y1085" s="96" t="s">
        <v>61</v>
      </c>
      <c r="Z1085" s="89" t="s">
        <v>62</v>
      </c>
      <c r="AA1085" s="95"/>
      <c r="AB1085" s="95" t="s">
        <v>2804</v>
      </c>
      <c r="AC1085" s="95" t="s">
        <v>2804</v>
      </c>
      <c r="AD1085" s="95" t="s">
        <v>2804</v>
      </c>
      <c r="AE1085" s="95" t="s">
        <v>2804</v>
      </c>
      <c r="AF1085" s="95" t="s">
        <v>2804</v>
      </c>
      <c r="AG1085" s="95" t="s">
        <v>2804</v>
      </c>
      <c r="AH1085" s="95" t="s">
        <v>2804</v>
      </c>
      <c r="AI1085" s="97"/>
      <c r="AJ1085" s="97" t="s">
        <v>65</v>
      </c>
      <c r="AK1085" s="97" t="s">
        <v>66</v>
      </c>
      <c r="AL1085" s="45" t="s">
        <v>67</v>
      </c>
      <c r="AM1085" s="160" t="str">
        <f>MONTH(B1085)&amp;"/"&amp;YEAR(B1085)</f>
        <v>3/2026</v>
      </c>
      <c r="AN1085" s="45">
        <f>WEEKNUM(B1085)-WEEKNUM(EOMONTH(B1085,-1)+1)+1</f>
        <v>4</v>
      </c>
      <c r="AO1085" s="45" t="str">
        <f>MONTH(R1085)&amp;"/"&amp;YEAR(R1085)</f>
        <v>5/2026</v>
      </c>
      <c r="AP1085" s="45">
        <f>WEEKNUM(R1085)-WEEKNUM(EOMONTH(R1085,-1)+1)+1</f>
        <v>5</v>
      </c>
      <c r="AQ1085" s="45">
        <f>IF(AU1085="S",IF(Q1085="1. Aceitou o programa",R1085-B1085,0),0)</f>
        <v>67</v>
      </c>
      <c r="AR1085" s="45">
        <f>IF(AU1085="S",IF(AND(S1085&lt;&gt;"",R1085&lt;&gt;""),S1085-R1085,0),0)</f>
        <v>0</v>
      </c>
      <c r="AS1085" s="45">
        <f>IF(AU1085="S",IF(Q1085="1. Aceitou o programa",IF(OR(X1085="Não se Aplica",X1085=""),IF(OR(W1085="Não se Aplica",W1085=""),0,W1085-V1085),AVERAGE(X1085-W1085,W1085-V1085)),0),0)</f>
        <v>27</v>
      </c>
      <c r="AT1085" s="45">
        <f>IF(AU1085="S",IF(AND(Q1085="1. Aceitou o programa",AB1085="Realizada"),IFERROR(IF(AA1085="",0,AA1085-R1085),0),0),0)</f>
        <v>0</v>
      </c>
      <c r="AU1085" s="45" t="str">
        <f>_xlfn.XLOOKUP(U1085,'Lista Suspensa'!$AA$20:$AA$23,'Lista Suspensa'!$AB$20:$AB$23,"N/A")</f>
        <v>S</v>
      </c>
    </row>
    <row r="1086" spans="1:47" ht="12" customHeight="1" x14ac:dyDescent="0.3">
      <c r="A1086" s="87" t="s">
        <v>47</v>
      </c>
      <c r="B1086" s="88">
        <v>46104</v>
      </c>
      <c r="C1086" s="89" t="s">
        <v>48</v>
      </c>
      <c r="D1086" s="89" t="s">
        <v>49</v>
      </c>
      <c r="E1086" s="189">
        <v>751483427</v>
      </c>
      <c r="F1086" s="197" t="s">
        <v>3104</v>
      </c>
      <c r="G1086" s="90">
        <v>45122296472</v>
      </c>
      <c r="H1086" s="91">
        <v>22455</v>
      </c>
      <c r="I1086" s="89"/>
      <c r="J1086" s="89" t="s">
        <v>51</v>
      </c>
      <c r="K1086" s="89" t="s">
        <v>76</v>
      </c>
      <c r="L1086" s="89" t="s">
        <v>95</v>
      </c>
      <c r="M1086" s="89" t="s">
        <v>1598</v>
      </c>
      <c r="N1086" s="89" t="s">
        <v>55</v>
      </c>
      <c r="O1086" s="92" t="s">
        <v>3105</v>
      </c>
      <c r="P1086" s="93" t="s">
        <v>57</v>
      </c>
      <c r="Q1086" s="110" t="s">
        <v>58</v>
      </c>
      <c r="R1086" s="94">
        <v>46171</v>
      </c>
      <c r="S1086" s="95"/>
      <c r="T1086" s="95" t="s">
        <v>59</v>
      </c>
      <c r="U1086" s="95" t="s">
        <v>60</v>
      </c>
      <c r="V1086" s="91">
        <v>46113</v>
      </c>
      <c r="W1086" s="91">
        <v>46160</v>
      </c>
      <c r="X1086" s="91">
        <v>46167</v>
      </c>
      <c r="Y1086" s="96" t="s">
        <v>2797</v>
      </c>
      <c r="Z1086" s="89" t="s">
        <v>62</v>
      </c>
      <c r="AA1086" s="95"/>
      <c r="AB1086" s="95" t="s">
        <v>2804</v>
      </c>
      <c r="AC1086" s="95" t="s">
        <v>2804</v>
      </c>
      <c r="AD1086" s="95" t="s">
        <v>2804</v>
      </c>
      <c r="AE1086" s="95" t="s">
        <v>2804</v>
      </c>
      <c r="AF1086" s="95" t="s">
        <v>2804</v>
      </c>
      <c r="AG1086" s="95" t="s">
        <v>2804</v>
      </c>
      <c r="AH1086" s="95" t="s">
        <v>2804</v>
      </c>
      <c r="AI1086" s="97"/>
      <c r="AJ1086" s="97" t="s">
        <v>65</v>
      </c>
      <c r="AK1086" s="97" t="s">
        <v>66</v>
      </c>
      <c r="AL1086" s="45" t="s">
        <v>67</v>
      </c>
      <c r="AM1086" s="160" t="str">
        <f>MONTH(B1086)&amp;"/"&amp;YEAR(B1086)</f>
        <v>3/2026</v>
      </c>
      <c r="AN1086" s="45">
        <f>WEEKNUM(B1086)-WEEKNUM(EOMONTH(B1086,-1)+1)+1</f>
        <v>4</v>
      </c>
      <c r="AO1086" s="45" t="str">
        <f>MONTH(R1086)&amp;"/"&amp;YEAR(R1086)</f>
        <v>5/2026</v>
      </c>
      <c r="AP1086" s="45">
        <f>WEEKNUM(R1086)-WEEKNUM(EOMONTH(R1086,-1)+1)+1</f>
        <v>5</v>
      </c>
      <c r="AQ1086" s="45">
        <f>IF(AU1086="S",IF(Q1086="1. Aceitou o programa",R1086-B1086,0),0)</f>
        <v>67</v>
      </c>
      <c r="AR1086" s="45">
        <f>IF(AU1086="S",IF(AND(S1086&lt;&gt;"",R1086&lt;&gt;""),S1086-R1086,0),0)</f>
        <v>0</v>
      </c>
      <c r="AS1086" s="45">
        <f>IF(AU1086="S",IF(Q1086="1. Aceitou o programa",IF(OR(X1086="Não se Aplica",X1086=""),IF(OR(W1086="Não se Aplica",W1086=""),0,W1086-V1086),AVERAGE(X1086-W1086,W1086-V1086)),0),0)</f>
        <v>27</v>
      </c>
      <c r="AT1086" s="45">
        <f>IF(AU1086="S",IF(AND(Q1086="1. Aceitou o programa",AB1086="Realizada"),IFERROR(IF(AA1086="",0,AA1086-R1086),0),0),0)</f>
        <v>0</v>
      </c>
      <c r="AU1086" s="45" t="str">
        <f>_xlfn.XLOOKUP(U1086,'Lista Suspensa'!$AA$20:$AA$23,'Lista Suspensa'!$AB$20:$AB$23,"N/A")</f>
        <v>S</v>
      </c>
    </row>
    <row r="1087" spans="1:47" ht="12" customHeight="1" x14ac:dyDescent="0.3">
      <c r="A1087" s="87" t="s">
        <v>47</v>
      </c>
      <c r="B1087" s="88">
        <v>46104</v>
      </c>
      <c r="C1087" s="89" t="s">
        <v>48</v>
      </c>
      <c r="D1087" s="89" t="s">
        <v>49</v>
      </c>
      <c r="E1087" s="189">
        <v>867710969</v>
      </c>
      <c r="F1087" s="197" t="s">
        <v>3106</v>
      </c>
      <c r="G1087" s="90">
        <v>4486524802</v>
      </c>
      <c r="H1087" s="91">
        <v>22040</v>
      </c>
      <c r="I1087" s="89"/>
      <c r="J1087" s="89" t="s">
        <v>51</v>
      </c>
      <c r="K1087" s="89" t="s">
        <v>52</v>
      </c>
      <c r="L1087" s="89" t="s">
        <v>85</v>
      </c>
      <c r="M1087" s="89" t="s">
        <v>724</v>
      </c>
      <c r="N1087" s="89" t="s">
        <v>877</v>
      </c>
      <c r="O1087" s="92" t="s">
        <v>3107</v>
      </c>
      <c r="P1087" s="93" t="s">
        <v>57</v>
      </c>
      <c r="Q1087" s="110" t="s">
        <v>58</v>
      </c>
      <c r="R1087" s="94">
        <v>46171</v>
      </c>
      <c r="S1087" s="95"/>
      <c r="T1087" s="95" t="s">
        <v>59</v>
      </c>
      <c r="U1087" s="95" t="s">
        <v>60</v>
      </c>
      <c r="V1087" s="91">
        <v>46113</v>
      </c>
      <c r="W1087" s="91">
        <v>46160</v>
      </c>
      <c r="X1087" s="91">
        <v>46167</v>
      </c>
      <c r="Y1087" s="96" t="s">
        <v>81</v>
      </c>
      <c r="Z1087" s="89" t="s">
        <v>62</v>
      </c>
      <c r="AA1087" s="95"/>
      <c r="AB1087" s="95" t="s">
        <v>2804</v>
      </c>
      <c r="AC1087" s="95" t="s">
        <v>2804</v>
      </c>
      <c r="AD1087" s="95" t="s">
        <v>2804</v>
      </c>
      <c r="AE1087" s="95" t="s">
        <v>2804</v>
      </c>
      <c r="AF1087" s="95" t="s">
        <v>2804</v>
      </c>
      <c r="AG1087" s="95" t="s">
        <v>2804</v>
      </c>
      <c r="AH1087" s="95" t="s">
        <v>2804</v>
      </c>
      <c r="AI1087" s="97"/>
      <c r="AJ1087" s="97" t="s">
        <v>65</v>
      </c>
      <c r="AK1087" s="97" t="s">
        <v>66</v>
      </c>
      <c r="AL1087" s="45" t="s">
        <v>67</v>
      </c>
      <c r="AM1087" s="160" t="str">
        <f>MONTH(B1087)&amp;"/"&amp;YEAR(B1087)</f>
        <v>3/2026</v>
      </c>
      <c r="AN1087" s="45">
        <f>WEEKNUM(B1087)-WEEKNUM(EOMONTH(B1087,-1)+1)+1</f>
        <v>4</v>
      </c>
      <c r="AO1087" s="45" t="str">
        <f>MONTH(R1087)&amp;"/"&amp;YEAR(R1087)</f>
        <v>5/2026</v>
      </c>
      <c r="AP1087" s="45">
        <f>WEEKNUM(R1087)-WEEKNUM(EOMONTH(R1087,-1)+1)+1</f>
        <v>5</v>
      </c>
      <c r="AQ1087" s="45">
        <f>IF(AU1087="S",IF(Q1087="1. Aceitou o programa",R1087-B1087,0),0)</f>
        <v>67</v>
      </c>
      <c r="AR1087" s="45">
        <f>IF(AU1087="S",IF(AND(S1087&lt;&gt;"",R1087&lt;&gt;""),S1087-R1087,0),0)</f>
        <v>0</v>
      </c>
      <c r="AS1087" s="45">
        <f>IF(AU1087="S",IF(Q1087="1. Aceitou o programa",IF(OR(X1087="Não se Aplica",X1087=""),IF(OR(W1087="Não se Aplica",W1087=""),0,W1087-V1087),AVERAGE(X1087-W1087,W1087-V1087)),0),0)</f>
        <v>27</v>
      </c>
      <c r="AT1087" s="45">
        <f>IF(AU1087="S",IF(AND(Q1087="1. Aceitou o programa",AB1087="Realizada"),IFERROR(IF(AA1087="",0,AA1087-R1087),0),0),0)</f>
        <v>0</v>
      </c>
      <c r="AU1087" s="45" t="str">
        <f>_xlfn.XLOOKUP(U1087,'Lista Suspensa'!$AA$20:$AA$23,'Lista Suspensa'!$AB$20:$AB$23,"N/A")</f>
        <v>S</v>
      </c>
    </row>
    <row r="1088" spans="1:47" ht="12" customHeight="1" x14ac:dyDescent="0.3">
      <c r="A1088" s="87" t="s">
        <v>47</v>
      </c>
      <c r="B1088" s="88">
        <v>46104</v>
      </c>
      <c r="C1088" s="89" t="s">
        <v>48</v>
      </c>
      <c r="D1088" s="89" t="s">
        <v>49</v>
      </c>
      <c r="E1088" s="189">
        <v>742847543</v>
      </c>
      <c r="F1088" s="197" t="s">
        <v>3108</v>
      </c>
      <c r="G1088" s="90">
        <v>93567480715</v>
      </c>
      <c r="H1088" s="91">
        <v>19353</v>
      </c>
      <c r="I1088" s="89"/>
      <c r="J1088" s="89" t="s">
        <v>51</v>
      </c>
      <c r="K1088" s="89" t="s">
        <v>76</v>
      </c>
      <c r="L1088" s="89" t="s">
        <v>95</v>
      </c>
      <c r="M1088" s="89" t="s">
        <v>222</v>
      </c>
      <c r="N1088" s="89" t="s">
        <v>71</v>
      </c>
      <c r="O1088" s="92" t="s">
        <v>3109</v>
      </c>
      <c r="P1088" s="93" t="s">
        <v>57</v>
      </c>
      <c r="Q1088" s="110" t="s">
        <v>58</v>
      </c>
      <c r="R1088" s="94">
        <v>46171</v>
      </c>
      <c r="S1088" s="95"/>
      <c r="T1088" s="95" t="s">
        <v>59</v>
      </c>
      <c r="U1088" s="95" t="s">
        <v>60</v>
      </c>
      <c r="V1088" s="91">
        <v>46113</v>
      </c>
      <c r="W1088" s="91">
        <v>46160</v>
      </c>
      <c r="X1088" s="91">
        <v>46167</v>
      </c>
      <c r="Y1088" s="96" t="s">
        <v>61</v>
      </c>
      <c r="Z1088" s="89" t="s">
        <v>62</v>
      </c>
      <c r="AA1088" s="95"/>
      <c r="AB1088" s="95" t="s">
        <v>2804</v>
      </c>
      <c r="AC1088" s="95" t="s">
        <v>2804</v>
      </c>
      <c r="AD1088" s="95" t="s">
        <v>2804</v>
      </c>
      <c r="AE1088" s="95" t="s">
        <v>2804</v>
      </c>
      <c r="AF1088" s="95" t="s">
        <v>2804</v>
      </c>
      <c r="AG1088" s="95" t="s">
        <v>2804</v>
      </c>
      <c r="AH1088" s="95" t="s">
        <v>2804</v>
      </c>
      <c r="AI1088" s="97"/>
      <c r="AJ1088" s="97" t="s">
        <v>65</v>
      </c>
      <c r="AK1088" s="97" t="s">
        <v>66</v>
      </c>
      <c r="AL1088" s="45" t="s">
        <v>67</v>
      </c>
      <c r="AM1088" s="160" t="str">
        <f>MONTH(B1088)&amp;"/"&amp;YEAR(B1088)</f>
        <v>3/2026</v>
      </c>
      <c r="AN1088" s="45">
        <f>WEEKNUM(B1088)-WEEKNUM(EOMONTH(B1088,-1)+1)+1</f>
        <v>4</v>
      </c>
      <c r="AO1088" s="45" t="str">
        <f>MONTH(R1088)&amp;"/"&amp;YEAR(R1088)</f>
        <v>5/2026</v>
      </c>
      <c r="AP1088" s="45">
        <f>WEEKNUM(R1088)-WEEKNUM(EOMONTH(R1088,-1)+1)+1</f>
        <v>5</v>
      </c>
      <c r="AQ1088" s="45">
        <f>IF(AU1088="S",IF(Q1088="1. Aceitou o programa",R1088-B1088,0),0)</f>
        <v>67</v>
      </c>
      <c r="AR1088" s="45">
        <f>IF(AU1088="S",IF(AND(S1088&lt;&gt;"",R1088&lt;&gt;""),S1088-R1088,0),0)</f>
        <v>0</v>
      </c>
      <c r="AS1088" s="45">
        <f>IF(AU1088="S",IF(Q1088="1. Aceitou o programa",IF(OR(X1088="Não se Aplica",X1088=""),IF(OR(W1088="Não se Aplica",W1088=""),0,W1088-V1088),AVERAGE(X1088-W1088,W1088-V1088)),0),0)</f>
        <v>27</v>
      </c>
      <c r="AT1088" s="45">
        <f>IF(AU1088="S",IF(AND(Q1088="1. Aceitou o programa",AB1088="Realizada"),IFERROR(IF(AA1088="",0,AA1088-R1088),0),0),0)</f>
        <v>0</v>
      </c>
      <c r="AU1088" s="45" t="str">
        <f>_xlfn.XLOOKUP(U1088,'Lista Suspensa'!$AA$20:$AA$23,'Lista Suspensa'!$AB$20:$AB$23,"N/A")</f>
        <v>S</v>
      </c>
    </row>
    <row r="1089" spans="1:47" ht="12" customHeight="1" x14ac:dyDescent="0.3">
      <c r="A1089" s="87" t="s">
        <v>47</v>
      </c>
      <c r="B1089" s="88">
        <v>46104</v>
      </c>
      <c r="C1089" s="89" t="s">
        <v>48</v>
      </c>
      <c r="D1089" s="89" t="s">
        <v>49</v>
      </c>
      <c r="E1089" s="189">
        <v>420563130</v>
      </c>
      <c r="F1089" s="197" t="s">
        <v>3110</v>
      </c>
      <c r="G1089" s="90">
        <v>3569099806</v>
      </c>
      <c r="H1089" s="91">
        <v>19833</v>
      </c>
      <c r="I1089" s="89"/>
      <c r="J1089" s="89" t="s">
        <v>51</v>
      </c>
      <c r="K1089" s="89" t="s">
        <v>52</v>
      </c>
      <c r="L1089" s="89" t="s">
        <v>85</v>
      </c>
      <c r="M1089" s="89" t="s">
        <v>3111</v>
      </c>
      <c r="N1089" s="89" t="s">
        <v>79</v>
      </c>
      <c r="O1089" s="92" t="s">
        <v>3112</v>
      </c>
      <c r="P1089" s="93" t="s">
        <v>57</v>
      </c>
      <c r="Q1089" s="110" t="s">
        <v>58</v>
      </c>
      <c r="R1089" s="94">
        <v>46171</v>
      </c>
      <c r="S1089" s="95"/>
      <c r="T1089" s="95" t="s">
        <v>59</v>
      </c>
      <c r="U1089" s="95" t="s">
        <v>60</v>
      </c>
      <c r="V1089" s="91">
        <v>46113</v>
      </c>
      <c r="W1089" s="91">
        <v>46160</v>
      </c>
      <c r="X1089" s="91">
        <v>46167</v>
      </c>
      <c r="Y1089" s="96" t="s">
        <v>61</v>
      </c>
      <c r="Z1089" s="89" t="s">
        <v>62</v>
      </c>
      <c r="AA1089" s="95"/>
      <c r="AB1089" s="95" t="s">
        <v>2804</v>
      </c>
      <c r="AC1089" s="95" t="s">
        <v>2804</v>
      </c>
      <c r="AD1089" s="95" t="s">
        <v>2804</v>
      </c>
      <c r="AE1089" s="95" t="s">
        <v>2804</v>
      </c>
      <c r="AF1089" s="95" t="s">
        <v>2804</v>
      </c>
      <c r="AG1089" s="95" t="s">
        <v>2804</v>
      </c>
      <c r="AH1089" s="95" t="s">
        <v>2804</v>
      </c>
      <c r="AI1089" s="97"/>
      <c r="AJ1089" s="97" t="s">
        <v>65</v>
      </c>
      <c r="AK1089" s="97" t="s">
        <v>66</v>
      </c>
      <c r="AL1089" s="45" t="s">
        <v>67</v>
      </c>
      <c r="AM1089" s="160" t="str">
        <f>MONTH(B1089)&amp;"/"&amp;YEAR(B1089)</f>
        <v>3/2026</v>
      </c>
      <c r="AN1089" s="45">
        <f>WEEKNUM(B1089)-WEEKNUM(EOMONTH(B1089,-1)+1)+1</f>
        <v>4</v>
      </c>
      <c r="AO1089" s="45" t="str">
        <f>MONTH(R1089)&amp;"/"&amp;YEAR(R1089)</f>
        <v>5/2026</v>
      </c>
      <c r="AP1089" s="45">
        <f>WEEKNUM(R1089)-WEEKNUM(EOMONTH(R1089,-1)+1)+1</f>
        <v>5</v>
      </c>
      <c r="AQ1089" s="45">
        <f>IF(AU1089="S",IF(Q1089="1. Aceitou o programa",R1089-B1089,0),0)</f>
        <v>67</v>
      </c>
      <c r="AR1089" s="45">
        <f>IF(AU1089="S",IF(AND(S1089&lt;&gt;"",R1089&lt;&gt;""),S1089-R1089,0),0)</f>
        <v>0</v>
      </c>
      <c r="AS1089" s="45">
        <f>IF(AU1089="S",IF(Q1089="1. Aceitou o programa",IF(OR(X1089="Não se Aplica",X1089=""),IF(OR(W1089="Não se Aplica",W1089=""),0,W1089-V1089),AVERAGE(X1089-W1089,W1089-V1089)),0),0)</f>
        <v>27</v>
      </c>
      <c r="AT1089" s="45">
        <f>IF(AU1089="S",IF(AND(Q1089="1. Aceitou o programa",AB1089="Realizada"),IFERROR(IF(AA1089="",0,AA1089-R1089),0),0),0)</f>
        <v>0</v>
      </c>
      <c r="AU1089" s="45" t="str">
        <f>_xlfn.XLOOKUP(U1089,'Lista Suspensa'!$AA$20:$AA$23,'Lista Suspensa'!$AB$20:$AB$23,"N/A")</f>
        <v>S</v>
      </c>
    </row>
    <row r="1090" spans="1:47" ht="12" customHeight="1" x14ac:dyDescent="0.3">
      <c r="A1090" s="87" t="s">
        <v>47</v>
      </c>
      <c r="B1090" s="88">
        <v>46104</v>
      </c>
      <c r="C1090" s="89" t="s">
        <v>48</v>
      </c>
      <c r="D1090" s="89" t="s">
        <v>49</v>
      </c>
      <c r="E1090" s="189">
        <v>86224708</v>
      </c>
      <c r="F1090" s="197" t="s">
        <v>3113</v>
      </c>
      <c r="G1090" s="90">
        <v>31104399806</v>
      </c>
      <c r="H1090" s="91">
        <v>17231</v>
      </c>
      <c r="I1090" s="89"/>
      <c r="J1090" s="89" t="s">
        <v>51</v>
      </c>
      <c r="K1090" s="89" t="s">
        <v>52</v>
      </c>
      <c r="L1090" s="89" t="s">
        <v>1730</v>
      </c>
      <c r="M1090" s="89" t="s">
        <v>3114</v>
      </c>
      <c r="N1090" s="89" t="s">
        <v>150</v>
      </c>
      <c r="O1090" s="92" t="s">
        <v>3115</v>
      </c>
      <c r="P1090" s="93" t="s">
        <v>57</v>
      </c>
      <c r="Q1090" s="110" t="s">
        <v>58</v>
      </c>
      <c r="R1090" s="94">
        <v>46171</v>
      </c>
      <c r="S1090" s="95"/>
      <c r="T1090" s="95" t="s">
        <v>59</v>
      </c>
      <c r="U1090" s="95" t="s">
        <v>60</v>
      </c>
      <c r="V1090" s="91">
        <v>46113</v>
      </c>
      <c r="W1090" s="91">
        <v>46160</v>
      </c>
      <c r="X1090" s="91">
        <v>46167</v>
      </c>
      <c r="Y1090" s="96" t="s">
        <v>61</v>
      </c>
      <c r="Z1090" s="89" t="s">
        <v>62</v>
      </c>
      <c r="AA1090" s="95"/>
      <c r="AB1090" s="95" t="s">
        <v>2804</v>
      </c>
      <c r="AC1090" s="95" t="s">
        <v>2804</v>
      </c>
      <c r="AD1090" s="95" t="s">
        <v>2804</v>
      </c>
      <c r="AE1090" s="95" t="s">
        <v>2804</v>
      </c>
      <c r="AF1090" s="95" t="s">
        <v>2804</v>
      </c>
      <c r="AG1090" s="95" t="s">
        <v>2804</v>
      </c>
      <c r="AH1090" s="95" t="s">
        <v>2804</v>
      </c>
      <c r="AI1090" s="97"/>
      <c r="AJ1090" s="97" t="s">
        <v>65</v>
      </c>
      <c r="AK1090" s="97" t="s">
        <v>66</v>
      </c>
      <c r="AL1090" s="45" t="s">
        <v>67</v>
      </c>
      <c r="AM1090" s="160" t="str">
        <f>MONTH(B1090)&amp;"/"&amp;YEAR(B1090)</f>
        <v>3/2026</v>
      </c>
      <c r="AN1090" s="45">
        <f>WEEKNUM(B1090)-WEEKNUM(EOMONTH(B1090,-1)+1)+1</f>
        <v>4</v>
      </c>
      <c r="AO1090" s="45" t="str">
        <f>MONTH(R1090)&amp;"/"&amp;YEAR(R1090)</f>
        <v>5/2026</v>
      </c>
      <c r="AP1090" s="45">
        <f>WEEKNUM(R1090)-WEEKNUM(EOMONTH(R1090,-1)+1)+1</f>
        <v>5</v>
      </c>
      <c r="AQ1090" s="45">
        <f>IF(AU1090="S",IF(Q1090="1. Aceitou o programa",R1090-B1090,0),0)</f>
        <v>67</v>
      </c>
      <c r="AR1090" s="45">
        <f>IF(AU1090="S",IF(AND(S1090&lt;&gt;"",R1090&lt;&gt;""),S1090-R1090,0),0)</f>
        <v>0</v>
      </c>
      <c r="AS1090" s="45">
        <f>IF(AU1090="S",IF(Q1090="1. Aceitou o programa",IF(OR(X1090="Não se Aplica",X1090=""),IF(OR(W1090="Não se Aplica",W1090=""),0,W1090-V1090),AVERAGE(X1090-W1090,W1090-V1090)),0),0)</f>
        <v>27</v>
      </c>
      <c r="AT1090" s="45">
        <f>IF(AU1090="S",IF(AND(Q1090="1. Aceitou o programa",AB1090="Realizada"),IFERROR(IF(AA1090="",0,AA1090-R1090),0),0),0)</f>
        <v>0</v>
      </c>
      <c r="AU1090" s="45" t="str">
        <f>_xlfn.XLOOKUP(U1090,'Lista Suspensa'!$AA$20:$AA$23,'Lista Suspensa'!$AB$20:$AB$23,"N/A")</f>
        <v>S</v>
      </c>
    </row>
    <row r="1091" spans="1:47" ht="12" customHeight="1" x14ac:dyDescent="0.3">
      <c r="A1091" s="87" t="s">
        <v>47</v>
      </c>
      <c r="B1091" s="88">
        <v>46104</v>
      </c>
      <c r="C1091" s="89" t="s">
        <v>48</v>
      </c>
      <c r="D1091" s="89" t="s">
        <v>49</v>
      </c>
      <c r="E1091" s="189">
        <v>451644867</v>
      </c>
      <c r="F1091" s="197" t="s">
        <v>3116</v>
      </c>
      <c r="G1091" s="90">
        <v>3312023874</v>
      </c>
      <c r="H1091" s="91">
        <v>20249</v>
      </c>
      <c r="I1091" s="89"/>
      <c r="J1091" s="89" t="s">
        <v>51</v>
      </c>
      <c r="K1091" s="89" t="s">
        <v>52</v>
      </c>
      <c r="L1091" s="89" t="s">
        <v>85</v>
      </c>
      <c r="M1091" s="89" t="s">
        <v>3117</v>
      </c>
      <c r="N1091" s="89" t="s">
        <v>79</v>
      </c>
      <c r="O1091" s="92" t="s">
        <v>3118</v>
      </c>
      <c r="P1091" s="93" t="s">
        <v>57</v>
      </c>
      <c r="Q1091" s="110" t="s">
        <v>58</v>
      </c>
      <c r="R1091" s="94">
        <v>46171</v>
      </c>
      <c r="S1091" s="95"/>
      <c r="T1091" s="95" t="s">
        <v>59</v>
      </c>
      <c r="U1091" s="95" t="s">
        <v>60</v>
      </c>
      <c r="V1091" s="91">
        <v>46113</v>
      </c>
      <c r="W1091" s="91">
        <v>46160</v>
      </c>
      <c r="X1091" s="91">
        <v>46167</v>
      </c>
      <c r="Y1091" s="96" t="s">
        <v>73</v>
      </c>
      <c r="Z1091" s="89" t="s">
        <v>62</v>
      </c>
      <c r="AA1091" s="95"/>
      <c r="AB1091" s="95" t="s">
        <v>2804</v>
      </c>
      <c r="AC1091" s="95" t="s">
        <v>2804</v>
      </c>
      <c r="AD1091" s="95" t="s">
        <v>2804</v>
      </c>
      <c r="AE1091" s="95" t="s">
        <v>2804</v>
      </c>
      <c r="AF1091" s="95" t="s">
        <v>2804</v>
      </c>
      <c r="AG1091" s="95" t="s">
        <v>2804</v>
      </c>
      <c r="AH1091" s="95" t="s">
        <v>2804</v>
      </c>
      <c r="AI1091" s="97"/>
      <c r="AJ1091" s="97" t="s">
        <v>65</v>
      </c>
      <c r="AK1091" s="97" t="s">
        <v>66</v>
      </c>
      <c r="AL1091" s="45" t="s">
        <v>67</v>
      </c>
      <c r="AM1091" s="160" t="str">
        <f>MONTH(B1091)&amp;"/"&amp;YEAR(B1091)</f>
        <v>3/2026</v>
      </c>
      <c r="AN1091" s="45">
        <f>WEEKNUM(B1091)-WEEKNUM(EOMONTH(B1091,-1)+1)+1</f>
        <v>4</v>
      </c>
      <c r="AO1091" s="45" t="str">
        <f>MONTH(R1091)&amp;"/"&amp;YEAR(R1091)</f>
        <v>5/2026</v>
      </c>
      <c r="AP1091" s="45">
        <f>WEEKNUM(R1091)-WEEKNUM(EOMONTH(R1091,-1)+1)+1</f>
        <v>5</v>
      </c>
      <c r="AQ1091" s="45">
        <f>IF(AU1091="S",IF(Q1091="1. Aceitou o programa",R1091-B1091,0),0)</f>
        <v>67</v>
      </c>
      <c r="AR1091" s="45">
        <f>IF(AU1091="S",IF(AND(S1091&lt;&gt;"",R1091&lt;&gt;""),S1091-R1091,0),0)</f>
        <v>0</v>
      </c>
      <c r="AS1091" s="45">
        <f>IF(AU1091="S",IF(Q1091="1. Aceitou o programa",IF(OR(X1091="Não se Aplica",X1091=""),IF(OR(W1091="Não se Aplica",W1091=""),0,W1091-V1091),AVERAGE(X1091-W1091,W1091-V1091)),0),0)</f>
        <v>27</v>
      </c>
      <c r="AT1091" s="45">
        <f>IF(AU1091="S",IF(AND(Q1091="1. Aceitou o programa",AB1091="Realizada"),IFERROR(IF(AA1091="",0,AA1091-R1091),0),0),0)</f>
        <v>0</v>
      </c>
      <c r="AU1091" s="45" t="str">
        <f>_xlfn.XLOOKUP(U1091,'Lista Suspensa'!$AA$20:$AA$23,'Lista Suspensa'!$AB$20:$AB$23,"N/A")</f>
        <v>S</v>
      </c>
    </row>
    <row r="1092" spans="1:47" ht="12" customHeight="1" x14ac:dyDescent="0.3">
      <c r="A1092" s="87" t="s">
        <v>47</v>
      </c>
      <c r="B1092" s="88">
        <v>46104</v>
      </c>
      <c r="C1092" s="89" t="s">
        <v>48</v>
      </c>
      <c r="D1092" s="89" t="s">
        <v>49</v>
      </c>
      <c r="E1092" s="189">
        <v>741419785</v>
      </c>
      <c r="F1092" s="197" t="s">
        <v>3119</v>
      </c>
      <c r="G1092" s="90">
        <v>69965870772</v>
      </c>
      <c r="H1092" s="91">
        <v>21028</v>
      </c>
      <c r="I1092" s="89"/>
      <c r="J1092" s="89" t="s">
        <v>51</v>
      </c>
      <c r="K1092" s="89" t="s">
        <v>76</v>
      </c>
      <c r="L1092" s="89" t="s">
        <v>572</v>
      </c>
      <c r="M1092" s="89" t="s">
        <v>334</v>
      </c>
      <c r="N1092" s="89" t="s">
        <v>71</v>
      </c>
      <c r="O1092" s="92" t="s">
        <v>3120</v>
      </c>
      <c r="P1092" s="93" t="s">
        <v>57</v>
      </c>
      <c r="Q1092" s="110" t="s">
        <v>58</v>
      </c>
      <c r="R1092" s="94">
        <v>46171</v>
      </c>
      <c r="S1092" s="95"/>
      <c r="T1092" s="95" t="s">
        <v>59</v>
      </c>
      <c r="U1092" s="95" t="s">
        <v>60</v>
      </c>
      <c r="V1092" s="91">
        <v>46113</v>
      </c>
      <c r="W1092" s="91">
        <v>46160</v>
      </c>
      <c r="X1092" s="91">
        <v>46167</v>
      </c>
      <c r="Y1092" s="96" t="s">
        <v>61</v>
      </c>
      <c r="Z1092" s="89" t="s">
        <v>62</v>
      </c>
      <c r="AA1092" s="95"/>
      <c r="AB1092" s="95" t="s">
        <v>2804</v>
      </c>
      <c r="AC1092" s="95" t="s">
        <v>2804</v>
      </c>
      <c r="AD1092" s="95" t="s">
        <v>2804</v>
      </c>
      <c r="AE1092" s="95" t="s">
        <v>2804</v>
      </c>
      <c r="AF1092" s="95" t="s">
        <v>2804</v>
      </c>
      <c r="AG1092" s="95" t="s">
        <v>2804</v>
      </c>
      <c r="AH1092" s="95" t="s">
        <v>2804</v>
      </c>
      <c r="AI1092" s="97"/>
      <c r="AJ1092" s="97" t="s">
        <v>65</v>
      </c>
      <c r="AK1092" s="97" t="s">
        <v>66</v>
      </c>
      <c r="AL1092" s="45" t="s">
        <v>67</v>
      </c>
      <c r="AM1092" s="160" t="str">
        <f>MONTH(B1092)&amp;"/"&amp;YEAR(B1092)</f>
        <v>3/2026</v>
      </c>
      <c r="AN1092" s="45">
        <f>WEEKNUM(B1092)-WEEKNUM(EOMONTH(B1092,-1)+1)+1</f>
        <v>4</v>
      </c>
      <c r="AO1092" s="45" t="str">
        <f>MONTH(R1092)&amp;"/"&amp;YEAR(R1092)</f>
        <v>5/2026</v>
      </c>
      <c r="AP1092" s="45">
        <f>WEEKNUM(R1092)-WEEKNUM(EOMONTH(R1092,-1)+1)+1</f>
        <v>5</v>
      </c>
      <c r="AQ1092" s="45">
        <f>IF(AU1092="S",IF(Q1092="1. Aceitou o programa",R1092-B1092,0),0)</f>
        <v>67</v>
      </c>
      <c r="AR1092" s="45">
        <f>IF(AU1092="S",IF(AND(S1092&lt;&gt;"",R1092&lt;&gt;""),S1092-R1092,0),0)</f>
        <v>0</v>
      </c>
      <c r="AS1092" s="45">
        <f>IF(AU1092="S",IF(Q1092="1. Aceitou o programa",IF(OR(X1092="Não se Aplica",X1092=""),IF(OR(W1092="Não se Aplica",W1092=""),0,W1092-V1092),AVERAGE(X1092-W1092,W1092-V1092)),0),0)</f>
        <v>27</v>
      </c>
      <c r="AT1092" s="45">
        <f>IF(AU1092="S",IF(AND(Q1092="1. Aceitou o programa",AB1092="Realizada"),IFERROR(IF(AA1092="",0,AA1092-R1092),0),0),0)</f>
        <v>0</v>
      </c>
      <c r="AU1092" s="45" t="str">
        <f>_xlfn.XLOOKUP(U1092,'Lista Suspensa'!$AA$20:$AA$23,'Lista Suspensa'!$AB$20:$AB$23,"N/A")</f>
        <v>S</v>
      </c>
    </row>
    <row r="1093" spans="1:47" ht="12" customHeight="1" x14ac:dyDescent="0.3">
      <c r="A1093" s="87" t="s">
        <v>47</v>
      </c>
      <c r="B1093" s="88">
        <v>46104</v>
      </c>
      <c r="C1093" s="89" t="s">
        <v>48</v>
      </c>
      <c r="D1093" s="89" t="s">
        <v>49</v>
      </c>
      <c r="E1093" s="189">
        <v>448100363</v>
      </c>
      <c r="F1093" s="197" t="s">
        <v>3121</v>
      </c>
      <c r="G1093" s="90">
        <v>1101515856</v>
      </c>
      <c r="H1093" s="91">
        <v>21488</v>
      </c>
      <c r="I1093" s="89"/>
      <c r="J1093" s="89" t="s">
        <v>51</v>
      </c>
      <c r="K1093" s="89" t="s">
        <v>52</v>
      </c>
      <c r="L1093" s="89" t="s">
        <v>85</v>
      </c>
      <c r="M1093" s="89" t="s">
        <v>3122</v>
      </c>
      <c r="N1093" s="89" t="s">
        <v>79</v>
      </c>
      <c r="O1093" s="92" t="s">
        <v>3123</v>
      </c>
      <c r="P1093" s="93" t="s">
        <v>57</v>
      </c>
      <c r="Q1093" s="110" t="s">
        <v>58</v>
      </c>
      <c r="R1093" s="94">
        <v>46171</v>
      </c>
      <c r="S1093" s="95"/>
      <c r="T1093" s="95" t="s">
        <v>59</v>
      </c>
      <c r="U1093" s="95" t="s">
        <v>60</v>
      </c>
      <c r="V1093" s="91">
        <v>46113</v>
      </c>
      <c r="W1093" s="91">
        <v>46160</v>
      </c>
      <c r="X1093" s="91">
        <v>46167</v>
      </c>
      <c r="Y1093" s="96" t="s">
        <v>61</v>
      </c>
      <c r="Z1093" s="89" t="s">
        <v>62</v>
      </c>
      <c r="AA1093" s="95"/>
      <c r="AB1093" s="95" t="s">
        <v>2804</v>
      </c>
      <c r="AC1093" s="95" t="s">
        <v>2804</v>
      </c>
      <c r="AD1093" s="95" t="s">
        <v>2804</v>
      </c>
      <c r="AE1093" s="95" t="s">
        <v>2804</v>
      </c>
      <c r="AF1093" s="95" t="s">
        <v>2804</v>
      </c>
      <c r="AG1093" s="95" t="s">
        <v>2804</v>
      </c>
      <c r="AH1093" s="95" t="s">
        <v>2804</v>
      </c>
      <c r="AI1093" s="97"/>
      <c r="AJ1093" s="97" t="s">
        <v>65</v>
      </c>
      <c r="AK1093" s="97" t="s">
        <v>66</v>
      </c>
      <c r="AL1093" s="45" t="s">
        <v>67</v>
      </c>
      <c r="AM1093" s="160" t="str">
        <f>MONTH(B1093)&amp;"/"&amp;YEAR(B1093)</f>
        <v>3/2026</v>
      </c>
      <c r="AN1093" s="45">
        <f>WEEKNUM(B1093)-WEEKNUM(EOMONTH(B1093,-1)+1)+1</f>
        <v>4</v>
      </c>
      <c r="AO1093" s="45" t="str">
        <f>MONTH(R1093)&amp;"/"&amp;YEAR(R1093)</f>
        <v>5/2026</v>
      </c>
      <c r="AP1093" s="45">
        <f>WEEKNUM(R1093)-WEEKNUM(EOMONTH(R1093,-1)+1)+1</f>
        <v>5</v>
      </c>
      <c r="AQ1093" s="45">
        <f>IF(AU1093="S",IF(Q1093="1. Aceitou o programa",R1093-B1093,0),0)</f>
        <v>67</v>
      </c>
      <c r="AR1093" s="45">
        <f>IF(AU1093="S",IF(AND(S1093&lt;&gt;"",R1093&lt;&gt;""),S1093-R1093,0),0)</f>
        <v>0</v>
      </c>
      <c r="AS1093" s="45">
        <f>IF(AU1093="S",IF(Q1093="1. Aceitou o programa",IF(OR(X1093="Não se Aplica",X1093=""),IF(OR(W1093="Não se Aplica",W1093=""),0,W1093-V1093),AVERAGE(X1093-W1093,W1093-V1093)),0),0)</f>
        <v>27</v>
      </c>
      <c r="AT1093" s="45">
        <f>IF(AU1093="S",IF(AND(Q1093="1. Aceitou o programa",AB1093="Realizada"),IFERROR(IF(AA1093="",0,AA1093-R1093),0),0),0)</f>
        <v>0</v>
      </c>
      <c r="AU1093" s="45" t="str">
        <f>_xlfn.XLOOKUP(U1093,'Lista Suspensa'!$AA$20:$AA$23,'Lista Suspensa'!$AB$20:$AB$23,"N/A")</f>
        <v>S</v>
      </c>
    </row>
    <row r="1094" spans="1:47" ht="12" customHeight="1" x14ac:dyDescent="0.3">
      <c r="A1094" s="87" t="s">
        <v>47</v>
      </c>
      <c r="B1094" s="88">
        <v>46104</v>
      </c>
      <c r="C1094" s="89" t="s">
        <v>48</v>
      </c>
      <c r="D1094" s="89" t="s">
        <v>49</v>
      </c>
      <c r="E1094" s="189">
        <v>742400409</v>
      </c>
      <c r="F1094" s="197" t="s">
        <v>3124</v>
      </c>
      <c r="G1094" s="90">
        <v>2193499756</v>
      </c>
      <c r="H1094" s="91">
        <v>25902</v>
      </c>
      <c r="I1094" s="89"/>
      <c r="J1094" s="89" t="s">
        <v>51</v>
      </c>
      <c r="K1094" s="89" t="s">
        <v>76</v>
      </c>
      <c r="L1094" s="89" t="s">
        <v>233</v>
      </c>
      <c r="M1094" s="89" t="s">
        <v>3125</v>
      </c>
      <c r="N1094" s="89" t="s">
        <v>71</v>
      </c>
      <c r="O1094" s="92" t="s">
        <v>3126</v>
      </c>
      <c r="P1094" s="93" t="s">
        <v>57</v>
      </c>
      <c r="Q1094" s="110" t="s">
        <v>58</v>
      </c>
      <c r="R1094" s="94">
        <v>46171</v>
      </c>
      <c r="S1094" s="95"/>
      <c r="T1094" s="95" t="s">
        <v>59</v>
      </c>
      <c r="U1094" s="95" t="s">
        <v>60</v>
      </c>
      <c r="V1094" s="91">
        <v>46113</v>
      </c>
      <c r="W1094" s="91">
        <v>46160</v>
      </c>
      <c r="X1094" s="91">
        <v>46167</v>
      </c>
      <c r="Y1094" s="96" t="s">
        <v>81</v>
      </c>
      <c r="Z1094" s="89" t="s">
        <v>62</v>
      </c>
      <c r="AA1094" s="95"/>
      <c r="AB1094" s="95" t="s">
        <v>2804</v>
      </c>
      <c r="AC1094" s="95" t="s">
        <v>2804</v>
      </c>
      <c r="AD1094" s="95" t="s">
        <v>2804</v>
      </c>
      <c r="AE1094" s="95" t="s">
        <v>2804</v>
      </c>
      <c r="AF1094" s="95" t="s">
        <v>2804</v>
      </c>
      <c r="AG1094" s="95" t="s">
        <v>2804</v>
      </c>
      <c r="AH1094" s="95" t="s">
        <v>2804</v>
      </c>
      <c r="AI1094" s="97"/>
      <c r="AJ1094" s="97" t="s">
        <v>65</v>
      </c>
      <c r="AK1094" s="97" t="s">
        <v>66</v>
      </c>
      <c r="AL1094" s="45" t="s">
        <v>67</v>
      </c>
      <c r="AM1094" s="160" t="str">
        <f>MONTH(B1094)&amp;"/"&amp;YEAR(B1094)</f>
        <v>3/2026</v>
      </c>
      <c r="AN1094" s="45">
        <f>WEEKNUM(B1094)-WEEKNUM(EOMONTH(B1094,-1)+1)+1</f>
        <v>4</v>
      </c>
      <c r="AO1094" s="45" t="str">
        <f>MONTH(R1094)&amp;"/"&amp;YEAR(R1094)</f>
        <v>5/2026</v>
      </c>
      <c r="AP1094" s="45">
        <f>WEEKNUM(R1094)-WEEKNUM(EOMONTH(R1094,-1)+1)+1</f>
        <v>5</v>
      </c>
      <c r="AQ1094" s="45">
        <f>IF(AU1094="S",IF(Q1094="1. Aceitou o programa",R1094-B1094,0),0)</f>
        <v>67</v>
      </c>
      <c r="AR1094" s="45">
        <f>IF(AU1094="S",IF(AND(S1094&lt;&gt;"",R1094&lt;&gt;""),S1094-R1094,0),0)</f>
        <v>0</v>
      </c>
      <c r="AS1094" s="45">
        <f>IF(AU1094="S",IF(Q1094="1. Aceitou o programa",IF(OR(X1094="Não se Aplica",X1094=""),IF(OR(W1094="Não se Aplica",W1094=""),0,W1094-V1094),AVERAGE(X1094-W1094,W1094-V1094)),0),0)</f>
        <v>27</v>
      </c>
      <c r="AT1094" s="45">
        <f>IF(AU1094="S",IF(AND(Q1094="1. Aceitou o programa",AB1094="Realizada"),IFERROR(IF(AA1094="",0,AA1094-R1094),0),0),0)</f>
        <v>0</v>
      </c>
      <c r="AU1094" s="45" t="str">
        <f>_xlfn.XLOOKUP(U1094,'Lista Suspensa'!$AA$20:$AA$23,'Lista Suspensa'!$AB$20:$AB$23,"N/A")</f>
        <v>S</v>
      </c>
    </row>
    <row r="1095" spans="1:47" ht="12" customHeight="1" x14ac:dyDescent="0.3">
      <c r="A1095" s="87" t="s">
        <v>47</v>
      </c>
      <c r="B1095" s="88">
        <v>46104</v>
      </c>
      <c r="C1095" s="89" t="s">
        <v>48</v>
      </c>
      <c r="D1095" s="89" t="s">
        <v>49</v>
      </c>
      <c r="E1095" s="189">
        <v>746853017</v>
      </c>
      <c r="F1095" s="197" t="s">
        <v>3127</v>
      </c>
      <c r="G1095" s="90">
        <v>16490460653</v>
      </c>
      <c r="H1095" s="91">
        <v>17924</v>
      </c>
      <c r="I1095" s="89"/>
      <c r="J1095" s="89" t="s">
        <v>51</v>
      </c>
      <c r="K1095" s="89" t="s">
        <v>76</v>
      </c>
      <c r="L1095" s="89" t="s">
        <v>233</v>
      </c>
      <c r="M1095" s="89" t="s">
        <v>1807</v>
      </c>
      <c r="N1095" s="89" t="s">
        <v>97</v>
      </c>
      <c r="O1095" s="92" t="s">
        <v>3128</v>
      </c>
      <c r="P1095" s="93" t="s">
        <v>57</v>
      </c>
      <c r="Q1095" s="110" t="s">
        <v>58</v>
      </c>
      <c r="R1095" s="94">
        <v>46171</v>
      </c>
      <c r="S1095" s="95"/>
      <c r="T1095" s="95" t="s">
        <v>59</v>
      </c>
      <c r="U1095" s="95" t="s">
        <v>60</v>
      </c>
      <c r="V1095" s="91">
        <v>46113</v>
      </c>
      <c r="W1095" s="91">
        <v>46160</v>
      </c>
      <c r="X1095" s="91">
        <v>46167</v>
      </c>
      <c r="Y1095" s="96" t="s">
        <v>61</v>
      </c>
      <c r="Z1095" s="89" t="s">
        <v>62</v>
      </c>
      <c r="AA1095" s="95"/>
      <c r="AB1095" s="95" t="s">
        <v>2804</v>
      </c>
      <c r="AC1095" s="95" t="s">
        <v>2804</v>
      </c>
      <c r="AD1095" s="95" t="s">
        <v>2804</v>
      </c>
      <c r="AE1095" s="95" t="s">
        <v>2804</v>
      </c>
      <c r="AF1095" s="95" t="s">
        <v>2804</v>
      </c>
      <c r="AG1095" s="95" t="s">
        <v>2804</v>
      </c>
      <c r="AH1095" s="95" t="s">
        <v>2804</v>
      </c>
      <c r="AI1095" s="97"/>
      <c r="AJ1095" s="97" t="s">
        <v>65</v>
      </c>
      <c r="AK1095" s="97" t="s">
        <v>66</v>
      </c>
      <c r="AL1095" s="45" t="s">
        <v>67</v>
      </c>
      <c r="AM1095" s="160" t="str">
        <f>MONTH(B1095)&amp;"/"&amp;YEAR(B1095)</f>
        <v>3/2026</v>
      </c>
      <c r="AN1095" s="45">
        <f>WEEKNUM(B1095)-WEEKNUM(EOMONTH(B1095,-1)+1)+1</f>
        <v>4</v>
      </c>
      <c r="AO1095" s="45" t="str">
        <f>MONTH(R1095)&amp;"/"&amp;YEAR(R1095)</f>
        <v>5/2026</v>
      </c>
      <c r="AP1095" s="45">
        <f>WEEKNUM(R1095)-WEEKNUM(EOMONTH(R1095,-1)+1)+1</f>
        <v>5</v>
      </c>
      <c r="AQ1095" s="45">
        <f>IF(AU1095="S",IF(Q1095="1. Aceitou o programa",R1095-B1095,0),0)</f>
        <v>67</v>
      </c>
      <c r="AR1095" s="45">
        <f>IF(AU1095="S",IF(AND(S1095&lt;&gt;"",R1095&lt;&gt;""),S1095-R1095,0),0)</f>
        <v>0</v>
      </c>
      <c r="AS1095" s="45">
        <f>IF(AU1095="S",IF(Q1095="1. Aceitou o programa",IF(OR(X1095="Não se Aplica",X1095=""),IF(OR(W1095="Não se Aplica",W1095=""),0,W1095-V1095),AVERAGE(X1095-W1095,W1095-V1095)),0),0)</f>
        <v>27</v>
      </c>
      <c r="AT1095" s="45">
        <f>IF(AU1095="S",IF(AND(Q1095="1. Aceitou o programa",AB1095="Realizada"),IFERROR(IF(AA1095="",0,AA1095-R1095),0),0),0)</f>
        <v>0</v>
      </c>
      <c r="AU1095" s="45" t="str">
        <f>_xlfn.XLOOKUP(U1095,'Lista Suspensa'!$AA$20:$AA$23,'Lista Suspensa'!$AB$20:$AB$23,"N/A")</f>
        <v>S</v>
      </c>
    </row>
    <row r="1096" spans="1:47" ht="12" customHeight="1" x14ac:dyDescent="0.3">
      <c r="A1096" s="87" t="s">
        <v>47</v>
      </c>
      <c r="B1096" s="88">
        <v>46104</v>
      </c>
      <c r="C1096" s="89" t="s">
        <v>48</v>
      </c>
      <c r="D1096" s="89" t="s">
        <v>49</v>
      </c>
      <c r="E1096" s="189">
        <v>808886576</v>
      </c>
      <c r="F1096" s="197" t="s">
        <v>3129</v>
      </c>
      <c r="G1096" s="90">
        <v>20392198894</v>
      </c>
      <c r="H1096" s="91">
        <v>25586</v>
      </c>
      <c r="I1096" s="89"/>
      <c r="J1096" s="89" t="s">
        <v>51</v>
      </c>
      <c r="K1096" s="89" t="s">
        <v>52</v>
      </c>
      <c r="L1096" s="89" t="s">
        <v>85</v>
      </c>
      <c r="M1096" s="89" t="s">
        <v>716</v>
      </c>
      <c r="N1096" s="89" t="s">
        <v>97</v>
      </c>
      <c r="O1096" s="92" t="s">
        <v>3130</v>
      </c>
      <c r="P1096" s="93" t="s">
        <v>57</v>
      </c>
      <c r="Q1096" s="110" t="s">
        <v>58</v>
      </c>
      <c r="R1096" s="94">
        <v>46171</v>
      </c>
      <c r="S1096" s="95"/>
      <c r="T1096" s="95" t="s">
        <v>59</v>
      </c>
      <c r="U1096" s="95" t="s">
        <v>60</v>
      </c>
      <c r="V1096" s="91">
        <v>46113</v>
      </c>
      <c r="W1096" s="91">
        <v>46160</v>
      </c>
      <c r="X1096" s="91">
        <v>46167</v>
      </c>
      <c r="Y1096" s="96" t="s">
        <v>81</v>
      </c>
      <c r="Z1096" s="89" t="s">
        <v>62</v>
      </c>
      <c r="AA1096" s="95"/>
      <c r="AB1096" s="95" t="s">
        <v>2804</v>
      </c>
      <c r="AC1096" s="95" t="s">
        <v>2804</v>
      </c>
      <c r="AD1096" s="95" t="s">
        <v>2804</v>
      </c>
      <c r="AE1096" s="95" t="s">
        <v>2804</v>
      </c>
      <c r="AF1096" s="95" t="s">
        <v>2804</v>
      </c>
      <c r="AG1096" s="95" t="s">
        <v>2804</v>
      </c>
      <c r="AH1096" s="95" t="s">
        <v>2804</v>
      </c>
      <c r="AI1096" s="97"/>
      <c r="AJ1096" s="97" t="s">
        <v>65</v>
      </c>
      <c r="AK1096" s="97" t="s">
        <v>66</v>
      </c>
      <c r="AL1096" s="45" t="s">
        <v>67</v>
      </c>
      <c r="AM1096" s="160" t="str">
        <f>MONTH(B1096)&amp;"/"&amp;YEAR(B1096)</f>
        <v>3/2026</v>
      </c>
      <c r="AN1096" s="45">
        <f>WEEKNUM(B1096)-WEEKNUM(EOMONTH(B1096,-1)+1)+1</f>
        <v>4</v>
      </c>
      <c r="AO1096" s="45" t="str">
        <f>MONTH(R1096)&amp;"/"&amp;YEAR(R1096)</f>
        <v>5/2026</v>
      </c>
      <c r="AP1096" s="45">
        <f>WEEKNUM(R1096)-WEEKNUM(EOMONTH(R1096,-1)+1)+1</f>
        <v>5</v>
      </c>
      <c r="AQ1096" s="45">
        <f>IF(AU1096="S",IF(Q1096="1. Aceitou o programa",R1096-B1096,0),0)</f>
        <v>67</v>
      </c>
      <c r="AR1096" s="45">
        <f>IF(AU1096="S",IF(AND(S1096&lt;&gt;"",R1096&lt;&gt;""),S1096-R1096,0),0)</f>
        <v>0</v>
      </c>
      <c r="AS1096" s="45">
        <f>IF(AU1096="S",IF(Q1096="1. Aceitou o programa",IF(OR(X1096="Não se Aplica",X1096=""),IF(OR(W1096="Não se Aplica",W1096=""),0,W1096-V1096),AVERAGE(X1096-W1096,W1096-V1096)),0),0)</f>
        <v>27</v>
      </c>
      <c r="AT1096" s="45">
        <f>IF(AU1096="S",IF(AND(Q1096="1. Aceitou o programa",AB1096="Realizada"),IFERROR(IF(AA1096="",0,AA1096-R1096),0),0),0)</f>
        <v>0</v>
      </c>
      <c r="AU1096" s="45" t="str">
        <f>_xlfn.XLOOKUP(U1096,'Lista Suspensa'!$AA$20:$AA$23,'Lista Suspensa'!$AB$20:$AB$23,"N/A")</f>
        <v>S</v>
      </c>
    </row>
    <row r="1097" spans="1:47" ht="12" customHeight="1" x14ac:dyDescent="0.3">
      <c r="A1097" s="87" t="s">
        <v>47</v>
      </c>
      <c r="B1097" s="88">
        <v>46104</v>
      </c>
      <c r="C1097" s="89" t="s">
        <v>48</v>
      </c>
      <c r="D1097" s="89" t="s">
        <v>49</v>
      </c>
      <c r="E1097" s="189">
        <v>594004209</v>
      </c>
      <c r="F1097" s="197" t="s">
        <v>3131</v>
      </c>
      <c r="G1097" s="90">
        <v>57368716887</v>
      </c>
      <c r="H1097" s="91">
        <v>18008</v>
      </c>
      <c r="I1097" s="89"/>
      <c r="J1097" s="89" t="s">
        <v>84</v>
      </c>
      <c r="K1097" s="89" t="s">
        <v>52</v>
      </c>
      <c r="L1097" s="89" t="s">
        <v>53</v>
      </c>
      <c r="M1097" s="89" t="s">
        <v>1135</v>
      </c>
      <c r="N1097" s="89" t="s">
        <v>159</v>
      </c>
      <c r="O1097" s="92" t="s">
        <v>3132</v>
      </c>
      <c r="P1097" s="93" t="s">
        <v>57</v>
      </c>
      <c r="Q1097" s="110" t="s">
        <v>58</v>
      </c>
      <c r="R1097" s="94">
        <v>46171</v>
      </c>
      <c r="S1097" s="95"/>
      <c r="T1097" s="95" t="s">
        <v>59</v>
      </c>
      <c r="U1097" s="95" t="s">
        <v>60</v>
      </c>
      <c r="V1097" s="91">
        <v>46113</v>
      </c>
      <c r="W1097" s="91">
        <v>46160</v>
      </c>
      <c r="X1097" s="91">
        <v>46167</v>
      </c>
      <c r="Y1097" s="96" t="s">
        <v>81</v>
      </c>
      <c r="Z1097" s="89" t="s">
        <v>62</v>
      </c>
      <c r="AA1097" s="95"/>
      <c r="AB1097" s="95" t="s">
        <v>2804</v>
      </c>
      <c r="AC1097" s="95" t="s">
        <v>2804</v>
      </c>
      <c r="AD1097" s="95" t="s">
        <v>2804</v>
      </c>
      <c r="AE1097" s="95" t="s">
        <v>2804</v>
      </c>
      <c r="AF1097" s="95" t="s">
        <v>2804</v>
      </c>
      <c r="AG1097" s="95" t="s">
        <v>2804</v>
      </c>
      <c r="AH1097" s="95" t="s">
        <v>2804</v>
      </c>
      <c r="AI1097" s="97"/>
      <c r="AJ1097" s="97" t="s">
        <v>65</v>
      </c>
      <c r="AK1097" s="97" t="s">
        <v>66</v>
      </c>
      <c r="AL1097" s="45" t="s">
        <v>67</v>
      </c>
      <c r="AM1097" s="160" t="str">
        <f>MONTH(B1097)&amp;"/"&amp;YEAR(B1097)</f>
        <v>3/2026</v>
      </c>
      <c r="AN1097" s="45">
        <f>WEEKNUM(B1097)-WEEKNUM(EOMONTH(B1097,-1)+1)+1</f>
        <v>4</v>
      </c>
      <c r="AO1097" s="45" t="str">
        <f>MONTH(R1097)&amp;"/"&amp;YEAR(R1097)</f>
        <v>5/2026</v>
      </c>
      <c r="AP1097" s="45">
        <f>WEEKNUM(R1097)-WEEKNUM(EOMONTH(R1097,-1)+1)+1</f>
        <v>5</v>
      </c>
      <c r="AQ1097" s="45">
        <f>IF(AU1097="S",IF(Q1097="1. Aceitou o programa",R1097-B1097,0),0)</f>
        <v>67</v>
      </c>
      <c r="AR1097" s="45">
        <f>IF(AU1097="S",IF(AND(S1097&lt;&gt;"",R1097&lt;&gt;""),S1097-R1097,0),0)</f>
        <v>0</v>
      </c>
      <c r="AS1097" s="45">
        <f>IF(AU1097="S",IF(Q1097="1. Aceitou o programa",IF(OR(X1097="Não se Aplica",X1097=""),IF(OR(W1097="Não se Aplica",W1097=""),0,W1097-V1097),AVERAGE(X1097-W1097,W1097-V1097)),0),0)</f>
        <v>27</v>
      </c>
      <c r="AT1097" s="45">
        <f>IF(AU1097="S",IF(AND(Q1097="1. Aceitou o programa",AB1097="Realizada"),IFERROR(IF(AA1097="",0,AA1097-R1097),0),0),0)</f>
        <v>0</v>
      </c>
      <c r="AU1097" s="45" t="str">
        <f>_xlfn.XLOOKUP(U1097,'Lista Suspensa'!$AA$20:$AA$23,'Lista Suspensa'!$AB$20:$AB$23,"N/A")</f>
        <v>S</v>
      </c>
    </row>
    <row r="1098" spans="1:47" ht="12" customHeight="1" x14ac:dyDescent="0.3">
      <c r="A1098" s="87" t="s">
        <v>47</v>
      </c>
      <c r="B1098" s="88">
        <v>46104</v>
      </c>
      <c r="C1098" s="89" t="s">
        <v>48</v>
      </c>
      <c r="D1098" s="89" t="s">
        <v>49</v>
      </c>
      <c r="E1098" s="189">
        <v>115616748</v>
      </c>
      <c r="F1098" s="197" t="s">
        <v>3133</v>
      </c>
      <c r="G1098" s="90">
        <v>23028505720</v>
      </c>
      <c r="H1098" s="91">
        <v>17627</v>
      </c>
      <c r="I1098" s="89"/>
      <c r="J1098" s="89" t="s">
        <v>51</v>
      </c>
      <c r="K1098" s="89" t="s">
        <v>76</v>
      </c>
      <c r="L1098" s="89" t="s">
        <v>95</v>
      </c>
      <c r="M1098" s="89" t="s">
        <v>3134</v>
      </c>
      <c r="N1098" s="89" t="s">
        <v>79</v>
      </c>
      <c r="O1098" s="92" t="s">
        <v>3135</v>
      </c>
      <c r="P1098" s="93" t="s">
        <v>57</v>
      </c>
      <c r="Q1098" s="110" t="s">
        <v>58</v>
      </c>
      <c r="R1098" s="94">
        <v>46171</v>
      </c>
      <c r="S1098" s="95"/>
      <c r="T1098" s="95" t="s">
        <v>59</v>
      </c>
      <c r="U1098" s="95" t="s">
        <v>60</v>
      </c>
      <c r="V1098" s="91">
        <v>46113</v>
      </c>
      <c r="W1098" s="91">
        <v>46160</v>
      </c>
      <c r="X1098" s="91">
        <v>46167</v>
      </c>
      <c r="Y1098" s="96" t="s">
        <v>81</v>
      </c>
      <c r="Z1098" s="89" t="s">
        <v>62</v>
      </c>
      <c r="AA1098" s="95"/>
      <c r="AB1098" s="95" t="s">
        <v>2804</v>
      </c>
      <c r="AC1098" s="95" t="s">
        <v>2804</v>
      </c>
      <c r="AD1098" s="95" t="s">
        <v>2804</v>
      </c>
      <c r="AE1098" s="95" t="s">
        <v>2804</v>
      </c>
      <c r="AF1098" s="95" t="s">
        <v>2804</v>
      </c>
      <c r="AG1098" s="95" t="s">
        <v>2804</v>
      </c>
      <c r="AH1098" s="95" t="s">
        <v>2804</v>
      </c>
      <c r="AI1098" s="97"/>
      <c r="AJ1098" s="97" t="s">
        <v>65</v>
      </c>
      <c r="AK1098" s="97" t="s">
        <v>66</v>
      </c>
      <c r="AL1098" s="45" t="s">
        <v>67</v>
      </c>
      <c r="AM1098" s="160" t="str">
        <f>MONTH(B1098)&amp;"/"&amp;YEAR(B1098)</f>
        <v>3/2026</v>
      </c>
      <c r="AN1098" s="45">
        <f>WEEKNUM(B1098)-WEEKNUM(EOMONTH(B1098,-1)+1)+1</f>
        <v>4</v>
      </c>
      <c r="AO1098" s="45" t="str">
        <f>MONTH(R1098)&amp;"/"&amp;YEAR(R1098)</f>
        <v>5/2026</v>
      </c>
      <c r="AP1098" s="45">
        <f>WEEKNUM(R1098)-WEEKNUM(EOMONTH(R1098,-1)+1)+1</f>
        <v>5</v>
      </c>
      <c r="AQ1098" s="45">
        <f>IF(AU1098="S",IF(Q1098="1. Aceitou o programa",R1098-B1098,0),0)</f>
        <v>67</v>
      </c>
      <c r="AR1098" s="45">
        <f>IF(AU1098="S",IF(AND(S1098&lt;&gt;"",R1098&lt;&gt;""),S1098-R1098,0),0)</f>
        <v>0</v>
      </c>
      <c r="AS1098" s="45">
        <f>IF(AU1098="S",IF(Q1098="1. Aceitou o programa",IF(OR(X1098="Não se Aplica",X1098=""),IF(OR(W1098="Não se Aplica",W1098=""),0,W1098-V1098),AVERAGE(X1098-W1098,W1098-V1098)),0),0)</f>
        <v>27</v>
      </c>
      <c r="AT1098" s="45">
        <f>IF(AU1098="S",IF(AND(Q1098="1. Aceitou o programa",AB1098="Realizada"),IFERROR(IF(AA1098="",0,AA1098-R1098),0),0),0)</f>
        <v>0</v>
      </c>
      <c r="AU1098" s="45" t="str">
        <f>_xlfn.XLOOKUP(U1098,'Lista Suspensa'!$AA$20:$AA$23,'Lista Suspensa'!$AB$20:$AB$23,"N/A")</f>
        <v>S</v>
      </c>
    </row>
    <row r="1099" spans="1:47" ht="12" customHeight="1" x14ac:dyDescent="0.3">
      <c r="A1099" s="87" t="s">
        <v>47</v>
      </c>
      <c r="B1099" s="88">
        <v>46104</v>
      </c>
      <c r="C1099" s="89" t="s">
        <v>48</v>
      </c>
      <c r="D1099" s="89" t="s">
        <v>49</v>
      </c>
      <c r="E1099" s="189">
        <v>110787277</v>
      </c>
      <c r="F1099" s="197" t="s">
        <v>3136</v>
      </c>
      <c r="G1099" s="90">
        <v>26265966715</v>
      </c>
      <c r="H1099" s="91">
        <v>14852</v>
      </c>
      <c r="I1099" s="89"/>
      <c r="J1099" s="89" t="s">
        <v>84</v>
      </c>
      <c r="K1099" s="89" t="s">
        <v>76</v>
      </c>
      <c r="L1099" s="89" t="s">
        <v>283</v>
      </c>
      <c r="M1099" s="89" t="s">
        <v>688</v>
      </c>
      <c r="N1099" s="89" t="s">
        <v>79</v>
      </c>
      <c r="O1099" s="92" t="s">
        <v>3137</v>
      </c>
      <c r="P1099" s="93" t="s">
        <v>57</v>
      </c>
      <c r="Q1099" s="110" t="s">
        <v>58</v>
      </c>
      <c r="R1099" s="94">
        <v>46171</v>
      </c>
      <c r="S1099" s="95"/>
      <c r="T1099" s="95" t="s">
        <v>59</v>
      </c>
      <c r="U1099" s="95" t="s">
        <v>60</v>
      </c>
      <c r="V1099" s="91">
        <v>46113</v>
      </c>
      <c r="W1099" s="91">
        <v>46160</v>
      </c>
      <c r="X1099" s="91">
        <v>46167</v>
      </c>
      <c r="Y1099" s="96" t="s">
        <v>61</v>
      </c>
      <c r="Z1099" s="89" t="s">
        <v>62</v>
      </c>
      <c r="AA1099" s="95"/>
      <c r="AB1099" s="95" t="s">
        <v>2804</v>
      </c>
      <c r="AC1099" s="95" t="s">
        <v>2804</v>
      </c>
      <c r="AD1099" s="95" t="s">
        <v>2804</v>
      </c>
      <c r="AE1099" s="95" t="s">
        <v>2804</v>
      </c>
      <c r="AF1099" s="95" t="s">
        <v>2804</v>
      </c>
      <c r="AG1099" s="95" t="s">
        <v>2804</v>
      </c>
      <c r="AH1099" s="95" t="s">
        <v>2804</v>
      </c>
      <c r="AI1099" s="97"/>
      <c r="AJ1099" s="97" t="s">
        <v>65</v>
      </c>
      <c r="AK1099" s="97" t="s">
        <v>66</v>
      </c>
      <c r="AL1099" s="45" t="s">
        <v>67</v>
      </c>
      <c r="AM1099" s="160" t="str">
        <f>MONTH(B1099)&amp;"/"&amp;YEAR(B1099)</f>
        <v>3/2026</v>
      </c>
      <c r="AN1099" s="45">
        <f>WEEKNUM(B1099)-WEEKNUM(EOMONTH(B1099,-1)+1)+1</f>
        <v>4</v>
      </c>
      <c r="AO1099" s="45" t="str">
        <f>MONTH(R1099)&amp;"/"&amp;YEAR(R1099)</f>
        <v>5/2026</v>
      </c>
      <c r="AP1099" s="45">
        <f>WEEKNUM(R1099)-WEEKNUM(EOMONTH(R1099,-1)+1)+1</f>
        <v>5</v>
      </c>
      <c r="AQ1099" s="45">
        <f>IF(AU1099="S",IF(Q1099="1. Aceitou o programa",R1099-B1099,0),0)</f>
        <v>67</v>
      </c>
      <c r="AR1099" s="45">
        <f>IF(AU1099="S",IF(AND(S1099&lt;&gt;"",R1099&lt;&gt;""),S1099-R1099,0),0)</f>
        <v>0</v>
      </c>
      <c r="AS1099" s="45">
        <f>IF(AU1099="S",IF(Q1099="1. Aceitou o programa",IF(OR(X1099="Não se Aplica",X1099=""),IF(OR(W1099="Não se Aplica",W1099=""),0,W1099-V1099),AVERAGE(X1099-W1099,W1099-V1099)),0),0)</f>
        <v>27</v>
      </c>
      <c r="AT1099" s="45">
        <f>IF(AU1099="S",IF(AND(Q1099="1. Aceitou o programa",AB1099="Realizada"),IFERROR(IF(AA1099="",0,AA1099-R1099),0),0),0)</f>
        <v>0</v>
      </c>
      <c r="AU1099" s="45" t="str">
        <f>_xlfn.XLOOKUP(U1099,'Lista Suspensa'!$AA$20:$AA$23,'Lista Suspensa'!$AB$20:$AB$23,"N/A")</f>
        <v>S</v>
      </c>
    </row>
    <row r="1100" spans="1:47" ht="12" customHeight="1" x14ac:dyDescent="0.3">
      <c r="A1100" s="87" t="s">
        <v>47</v>
      </c>
      <c r="B1100" s="88">
        <v>46104</v>
      </c>
      <c r="C1100" s="89" t="s">
        <v>48</v>
      </c>
      <c r="D1100" s="89" t="s">
        <v>49</v>
      </c>
      <c r="E1100" s="189">
        <v>73754109</v>
      </c>
      <c r="F1100" s="197" t="s">
        <v>3138</v>
      </c>
      <c r="G1100" s="90">
        <v>18328547449</v>
      </c>
      <c r="H1100" s="91">
        <v>20887</v>
      </c>
      <c r="I1100" s="89"/>
      <c r="J1100" s="89" t="s">
        <v>51</v>
      </c>
      <c r="K1100" s="89" t="s">
        <v>771</v>
      </c>
      <c r="L1100" s="89" t="s">
        <v>772</v>
      </c>
      <c r="M1100" s="89" t="s">
        <v>3139</v>
      </c>
      <c r="N1100" s="89" t="s">
        <v>79</v>
      </c>
      <c r="O1100" s="92" t="s">
        <v>3140</v>
      </c>
      <c r="P1100" s="93" t="s">
        <v>57</v>
      </c>
      <c r="Q1100" s="110" t="s">
        <v>58</v>
      </c>
      <c r="R1100" s="94">
        <v>46171</v>
      </c>
      <c r="S1100" s="95"/>
      <c r="T1100" s="95" t="s">
        <v>59</v>
      </c>
      <c r="U1100" s="95" t="s">
        <v>60</v>
      </c>
      <c r="V1100" s="91">
        <v>46113</v>
      </c>
      <c r="W1100" s="91">
        <v>46160</v>
      </c>
      <c r="X1100" s="91">
        <v>46167</v>
      </c>
      <c r="Y1100" s="96" t="s">
        <v>81</v>
      </c>
      <c r="Z1100" s="89" t="s">
        <v>62</v>
      </c>
      <c r="AA1100" s="95"/>
      <c r="AB1100" s="95" t="s">
        <v>2804</v>
      </c>
      <c r="AC1100" s="95" t="s">
        <v>2804</v>
      </c>
      <c r="AD1100" s="95" t="s">
        <v>2804</v>
      </c>
      <c r="AE1100" s="95" t="s">
        <v>2804</v>
      </c>
      <c r="AF1100" s="95" t="s">
        <v>2804</v>
      </c>
      <c r="AG1100" s="95" t="s">
        <v>2804</v>
      </c>
      <c r="AH1100" s="95" t="s">
        <v>2804</v>
      </c>
      <c r="AI1100" s="97"/>
      <c r="AJ1100" s="97" t="s">
        <v>65</v>
      </c>
      <c r="AK1100" s="97" t="s">
        <v>66</v>
      </c>
      <c r="AL1100" s="45" t="s">
        <v>67</v>
      </c>
      <c r="AM1100" s="160" t="str">
        <f>MONTH(B1100)&amp;"/"&amp;YEAR(B1100)</f>
        <v>3/2026</v>
      </c>
      <c r="AN1100" s="45">
        <f>WEEKNUM(B1100)-WEEKNUM(EOMONTH(B1100,-1)+1)+1</f>
        <v>4</v>
      </c>
      <c r="AO1100" s="45" t="str">
        <f>MONTH(R1100)&amp;"/"&amp;YEAR(R1100)</f>
        <v>5/2026</v>
      </c>
      <c r="AP1100" s="45">
        <f>WEEKNUM(R1100)-WEEKNUM(EOMONTH(R1100,-1)+1)+1</f>
        <v>5</v>
      </c>
      <c r="AQ1100" s="45">
        <f>IF(AU1100="S",IF(Q1100="1. Aceitou o programa",R1100-B1100,0),0)</f>
        <v>67</v>
      </c>
      <c r="AR1100" s="45">
        <f>IF(AU1100="S",IF(AND(S1100&lt;&gt;"",R1100&lt;&gt;""),S1100-R1100,0),0)</f>
        <v>0</v>
      </c>
      <c r="AS1100" s="45">
        <f>IF(AU1100="S",IF(Q1100="1. Aceitou o programa",IF(OR(X1100="Não se Aplica",X1100=""),IF(OR(W1100="Não se Aplica",W1100=""),0,W1100-V1100),AVERAGE(X1100-W1100,W1100-V1100)),0),0)</f>
        <v>27</v>
      </c>
      <c r="AT1100" s="45">
        <f>IF(AU1100="S",IF(AND(Q1100="1. Aceitou o programa",AB1100="Realizada"),IFERROR(IF(AA1100="",0,AA1100-R1100),0),0),0)</f>
        <v>0</v>
      </c>
      <c r="AU1100" s="45" t="str">
        <f>_xlfn.XLOOKUP(U1100,'Lista Suspensa'!$AA$20:$AA$23,'Lista Suspensa'!$AB$20:$AB$23,"N/A")</f>
        <v>S</v>
      </c>
    </row>
    <row r="1101" spans="1:47" ht="12" customHeight="1" x14ac:dyDescent="0.3">
      <c r="A1101" s="87" t="s">
        <v>47</v>
      </c>
      <c r="B1101" s="88">
        <v>46104</v>
      </c>
      <c r="C1101" s="89" t="s">
        <v>48</v>
      </c>
      <c r="D1101" s="89" t="s">
        <v>49</v>
      </c>
      <c r="E1101" s="189">
        <v>450059545</v>
      </c>
      <c r="F1101" s="197" t="s">
        <v>3141</v>
      </c>
      <c r="G1101" s="90">
        <v>38831910868</v>
      </c>
      <c r="H1101" s="91">
        <v>17620</v>
      </c>
      <c r="I1101" s="89"/>
      <c r="J1101" s="89" t="s">
        <v>84</v>
      </c>
      <c r="K1101" s="89" t="s">
        <v>52</v>
      </c>
      <c r="L1101" s="89" t="s">
        <v>85</v>
      </c>
      <c r="M1101" s="89" t="s">
        <v>2187</v>
      </c>
      <c r="N1101" s="89" t="s">
        <v>87</v>
      </c>
      <c r="O1101" s="92" t="s">
        <v>3142</v>
      </c>
      <c r="P1101" s="93" t="s">
        <v>57</v>
      </c>
      <c r="Q1101" s="110" t="s">
        <v>58</v>
      </c>
      <c r="R1101" s="94">
        <v>46171</v>
      </c>
      <c r="S1101" s="95"/>
      <c r="T1101" s="95" t="s">
        <v>59</v>
      </c>
      <c r="U1101" s="95" t="s">
        <v>60</v>
      </c>
      <c r="V1101" s="91">
        <v>46113</v>
      </c>
      <c r="W1101" s="91">
        <v>46160</v>
      </c>
      <c r="X1101" s="91">
        <v>46167</v>
      </c>
      <c r="Y1101" s="96" t="s">
        <v>81</v>
      </c>
      <c r="Z1101" s="89" t="s">
        <v>62</v>
      </c>
      <c r="AA1101" s="95"/>
      <c r="AB1101" s="95" t="s">
        <v>2804</v>
      </c>
      <c r="AC1101" s="95" t="s">
        <v>2804</v>
      </c>
      <c r="AD1101" s="95" t="s">
        <v>2804</v>
      </c>
      <c r="AE1101" s="95" t="s">
        <v>2804</v>
      </c>
      <c r="AF1101" s="95" t="s">
        <v>2804</v>
      </c>
      <c r="AG1101" s="95" t="s">
        <v>2804</v>
      </c>
      <c r="AH1101" s="95" t="s">
        <v>2804</v>
      </c>
      <c r="AI1101" s="97"/>
      <c r="AJ1101" s="97" t="s">
        <v>65</v>
      </c>
      <c r="AK1101" s="97" t="s">
        <v>66</v>
      </c>
      <c r="AL1101" s="45" t="s">
        <v>67</v>
      </c>
      <c r="AM1101" s="160" t="str">
        <f>MONTH(B1101)&amp;"/"&amp;YEAR(B1101)</f>
        <v>3/2026</v>
      </c>
      <c r="AN1101" s="45">
        <f>WEEKNUM(B1101)-WEEKNUM(EOMONTH(B1101,-1)+1)+1</f>
        <v>4</v>
      </c>
      <c r="AO1101" s="45" t="str">
        <f>MONTH(R1101)&amp;"/"&amp;YEAR(R1101)</f>
        <v>5/2026</v>
      </c>
      <c r="AP1101" s="45">
        <f>WEEKNUM(R1101)-WEEKNUM(EOMONTH(R1101,-1)+1)+1</f>
        <v>5</v>
      </c>
      <c r="AQ1101" s="45">
        <f>IF(AU1101="S",IF(Q1101="1. Aceitou o programa",R1101-B1101,0),0)</f>
        <v>67</v>
      </c>
      <c r="AR1101" s="45">
        <f>IF(AU1101="S",IF(AND(S1101&lt;&gt;"",R1101&lt;&gt;""),S1101-R1101,0),0)</f>
        <v>0</v>
      </c>
      <c r="AS1101" s="45">
        <f>IF(AU1101="S",IF(Q1101="1. Aceitou o programa",IF(OR(X1101="Não se Aplica",X1101=""),IF(OR(W1101="Não se Aplica",W1101=""),0,W1101-V1101),AVERAGE(X1101-W1101,W1101-V1101)),0),0)</f>
        <v>27</v>
      </c>
      <c r="AT1101" s="45">
        <f>IF(AU1101="S",IF(AND(Q1101="1. Aceitou o programa",AB1101="Realizada"),IFERROR(IF(AA1101="",0,AA1101-R1101),0),0),0)</f>
        <v>0</v>
      </c>
      <c r="AU1101" s="45" t="str">
        <f>_xlfn.XLOOKUP(U1101,'Lista Suspensa'!$AA$20:$AA$23,'Lista Suspensa'!$AB$20:$AB$23,"N/A")</f>
        <v>S</v>
      </c>
    </row>
    <row r="1102" spans="1:47" ht="12" customHeight="1" x14ac:dyDescent="0.3">
      <c r="A1102" s="87" t="s">
        <v>47</v>
      </c>
      <c r="B1102" s="88">
        <v>46104</v>
      </c>
      <c r="C1102" s="89" t="s">
        <v>48</v>
      </c>
      <c r="D1102" s="89" t="s">
        <v>49</v>
      </c>
      <c r="E1102" s="189">
        <v>593881281</v>
      </c>
      <c r="F1102" s="197" t="s">
        <v>3143</v>
      </c>
      <c r="G1102" s="90">
        <v>14535649855</v>
      </c>
      <c r="H1102" s="91">
        <v>20035</v>
      </c>
      <c r="I1102" s="89"/>
      <c r="J1102" s="89" t="s">
        <v>51</v>
      </c>
      <c r="K1102" s="89" t="s">
        <v>52</v>
      </c>
      <c r="L1102" s="89" t="s">
        <v>53</v>
      </c>
      <c r="M1102" s="89" t="s">
        <v>2639</v>
      </c>
      <c r="N1102" s="89" t="s">
        <v>159</v>
      </c>
      <c r="O1102" s="92" t="s">
        <v>3144</v>
      </c>
      <c r="P1102" s="93" t="s">
        <v>57</v>
      </c>
      <c r="Q1102" s="110" t="s">
        <v>58</v>
      </c>
      <c r="R1102" s="94">
        <v>46171</v>
      </c>
      <c r="S1102" s="95"/>
      <c r="T1102" s="95" t="s">
        <v>59</v>
      </c>
      <c r="U1102" s="95" t="s">
        <v>60</v>
      </c>
      <c r="V1102" s="91">
        <v>46113</v>
      </c>
      <c r="W1102" s="91">
        <v>46160</v>
      </c>
      <c r="X1102" s="91">
        <v>46167</v>
      </c>
      <c r="Y1102" s="96" t="s">
        <v>61</v>
      </c>
      <c r="Z1102" s="89" t="s">
        <v>62</v>
      </c>
      <c r="AA1102" s="95"/>
      <c r="AB1102" s="95" t="s">
        <v>2804</v>
      </c>
      <c r="AC1102" s="95" t="s">
        <v>2804</v>
      </c>
      <c r="AD1102" s="95" t="s">
        <v>2804</v>
      </c>
      <c r="AE1102" s="95" t="s">
        <v>2804</v>
      </c>
      <c r="AF1102" s="95" t="s">
        <v>2804</v>
      </c>
      <c r="AG1102" s="95" t="s">
        <v>2804</v>
      </c>
      <c r="AH1102" s="95" t="s">
        <v>2804</v>
      </c>
      <c r="AI1102" s="97"/>
      <c r="AJ1102" s="97" t="s">
        <v>65</v>
      </c>
      <c r="AK1102" s="97" t="s">
        <v>66</v>
      </c>
      <c r="AL1102" s="45" t="s">
        <v>67</v>
      </c>
      <c r="AM1102" s="160" t="str">
        <f>MONTH(B1102)&amp;"/"&amp;YEAR(B1102)</f>
        <v>3/2026</v>
      </c>
      <c r="AN1102" s="45">
        <f>WEEKNUM(B1102)-WEEKNUM(EOMONTH(B1102,-1)+1)+1</f>
        <v>4</v>
      </c>
      <c r="AO1102" s="45" t="str">
        <f>MONTH(R1102)&amp;"/"&amp;YEAR(R1102)</f>
        <v>5/2026</v>
      </c>
      <c r="AP1102" s="45">
        <f>WEEKNUM(R1102)-WEEKNUM(EOMONTH(R1102,-1)+1)+1</f>
        <v>5</v>
      </c>
      <c r="AQ1102" s="45">
        <f>IF(AU1102="S",IF(Q1102="1. Aceitou o programa",R1102-B1102,0),0)</f>
        <v>67</v>
      </c>
      <c r="AR1102" s="45">
        <f>IF(AU1102="S",IF(AND(S1102&lt;&gt;"",R1102&lt;&gt;""),S1102-R1102,0),0)</f>
        <v>0</v>
      </c>
      <c r="AS1102" s="45">
        <f>IF(AU1102="S",IF(Q1102="1. Aceitou o programa",IF(OR(X1102="Não se Aplica",X1102=""),IF(OR(W1102="Não se Aplica",W1102=""),0,W1102-V1102),AVERAGE(X1102-W1102,W1102-V1102)),0),0)</f>
        <v>27</v>
      </c>
      <c r="AT1102" s="45">
        <f>IF(AU1102="S",IF(AND(Q1102="1. Aceitou o programa",AB1102="Realizada"),IFERROR(IF(AA1102="",0,AA1102-R1102),0),0),0)</f>
        <v>0</v>
      </c>
      <c r="AU1102" s="45" t="str">
        <f>_xlfn.XLOOKUP(U1102,'Lista Suspensa'!$AA$20:$AA$23,'Lista Suspensa'!$AB$20:$AB$23,"N/A")</f>
        <v>S</v>
      </c>
    </row>
    <row r="1103" spans="1:47" ht="12" customHeight="1" x14ac:dyDescent="0.3">
      <c r="A1103" s="87" t="s">
        <v>47</v>
      </c>
      <c r="B1103" s="88">
        <v>46104</v>
      </c>
      <c r="C1103" s="89" t="s">
        <v>48</v>
      </c>
      <c r="D1103" s="89" t="s">
        <v>49</v>
      </c>
      <c r="E1103" s="189">
        <v>451723201</v>
      </c>
      <c r="F1103" s="197" t="s">
        <v>3145</v>
      </c>
      <c r="G1103" s="90">
        <v>47597688822</v>
      </c>
      <c r="H1103" s="91">
        <v>36325</v>
      </c>
      <c r="I1103" s="89"/>
      <c r="J1103" s="89" t="s">
        <v>84</v>
      </c>
      <c r="K1103" s="89" t="s">
        <v>52</v>
      </c>
      <c r="L1103" s="89" t="s">
        <v>85</v>
      </c>
      <c r="M1103" s="89" t="s">
        <v>3146</v>
      </c>
      <c r="N1103" s="89" t="s">
        <v>79</v>
      </c>
      <c r="O1103" s="92" t="s">
        <v>3147</v>
      </c>
      <c r="P1103" s="93" t="s">
        <v>57</v>
      </c>
      <c r="Q1103" s="110" t="s">
        <v>58</v>
      </c>
      <c r="R1103" s="94">
        <v>46171</v>
      </c>
      <c r="S1103" s="95"/>
      <c r="T1103" s="95" t="s">
        <v>59</v>
      </c>
      <c r="U1103" s="95" t="s">
        <v>60</v>
      </c>
      <c r="V1103" s="91">
        <v>46113</v>
      </c>
      <c r="W1103" s="91">
        <v>46160</v>
      </c>
      <c r="X1103" s="91">
        <v>46167</v>
      </c>
      <c r="Y1103" s="96" t="s">
        <v>73</v>
      </c>
      <c r="Z1103" s="89" t="s">
        <v>62</v>
      </c>
      <c r="AA1103" s="95"/>
      <c r="AB1103" s="95" t="s">
        <v>2804</v>
      </c>
      <c r="AC1103" s="95" t="s">
        <v>2804</v>
      </c>
      <c r="AD1103" s="95" t="s">
        <v>2804</v>
      </c>
      <c r="AE1103" s="95" t="s">
        <v>2804</v>
      </c>
      <c r="AF1103" s="95" t="s">
        <v>2804</v>
      </c>
      <c r="AG1103" s="95" t="s">
        <v>2804</v>
      </c>
      <c r="AH1103" s="95" t="s">
        <v>2804</v>
      </c>
      <c r="AI1103" s="97"/>
      <c r="AJ1103" s="97" t="s">
        <v>65</v>
      </c>
      <c r="AK1103" s="97" t="s">
        <v>66</v>
      </c>
      <c r="AL1103" s="45" t="s">
        <v>67</v>
      </c>
      <c r="AM1103" s="160" t="str">
        <f>MONTH(B1103)&amp;"/"&amp;YEAR(B1103)</f>
        <v>3/2026</v>
      </c>
      <c r="AN1103" s="45">
        <f>WEEKNUM(B1103)-WEEKNUM(EOMONTH(B1103,-1)+1)+1</f>
        <v>4</v>
      </c>
      <c r="AO1103" s="45" t="str">
        <f>MONTH(R1103)&amp;"/"&amp;YEAR(R1103)</f>
        <v>5/2026</v>
      </c>
      <c r="AP1103" s="45">
        <f>WEEKNUM(R1103)-WEEKNUM(EOMONTH(R1103,-1)+1)+1</f>
        <v>5</v>
      </c>
      <c r="AQ1103" s="45">
        <f>IF(AU1103="S",IF(Q1103="1. Aceitou o programa",R1103-B1103,0),0)</f>
        <v>67</v>
      </c>
      <c r="AR1103" s="45">
        <f>IF(AU1103="S",IF(AND(S1103&lt;&gt;"",R1103&lt;&gt;""),S1103-R1103,0),0)</f>
        <v>0</v>
      </c>
      <c r="AS1103" s="45">
        <f>IF(AU1103="S",IF(Q1103="1. Aceitou o programa",IF(OR(X1103="Não se Aplica",X1103=""),IF(OR(W1103="Não se Aplica",W1103=""),0,W1103-V1103),AVERAGE(X1103-W1103,W1103-V1103)),0),0)</f>
        <v>27</v>
      </c>
      <c r="AT1103" s="45">
        <f>IF(AU1103="S",IF(AND(Q1103="1. Aceitou o programa",AB1103="Realizada"),IFERROR(IF(AA1103="",0,AA1103-R1103),0),0),0)</f>
        <v>0</v>
      </c>
      <c r="AU1103" s="45" t="str">
        <f>_xlfn.XLOOKUP(U1103,'Lista Suspensa'!$AA$20:$AA$23,'Lista Suspensa'!$AB$20:$AB$23,"N/A")</f>
        <v>S</v>
      </c>
    </row>
    <row r="1104" spans="1:47" ht="12" customHeight="1" x14ac:dyDescent="0.3">
      <c r="A1104" s="87" t="s">
        <v>47</v>
      </c>
      <c r="B1104" s="88">
        <v>46104</v>
      </c>
      <c r="C1104" s="89" t="s">
        <v>48</v>
      </c>
      <c r="D1104" s="89" t="s">
        <v>49</v>
      </c>
      <c r="E1104" s="189">
        <v>450193179</v>
      </c>
      <c r="F1104" s="197" t="s">
        <v>3148</v>
      </c>
      <c r="G1104" s="90">
        <v>52077748834</v>
      </c>
      <c r="H1104" s="91">
        <v>18225</v>
      </c>
      <c r="I1104" s="89"/>
      <c r="J1104" s="89" t="s">
        <v>51</v>
      </c>
      <c r="K1104" s="89" t="s">
        <v>52</v>
      </c>
      <c r="L1104" s="89" t="s">
        <v>85</v>
      </c>
      <c r="M1104" s="89" t="s">
        <v>1626</v>
      </c>
      <c r="N1104" s="89" t="s">
        <v>97</v>
      </c>
      <c r="O1104" s="92" t="s">
        <v>3149</v>
      </c>
      <c r="P1104" s="93" t="s">
        <v>57</v>
      </c>
      <c r="Q1104" s="110" t="s">
        <v>58</v>
      </c>
      <c r="R1104" s="94">
        <v>46171</v>
      </c>
      <c r="S1104" s="95"/>
      <c r="T1104" s="95" t="s">
        <v>59</v>
      </c>
      <c r="U1104" s="95" t="s">
        <v>60</v>
      </c>
      <c r="V1104" s="91">
        <v>46113</v>
      </c>
      <c r="W1104" s="91">
        <v>46160</v>
      </c>
      <c r="X1104" s="91">
        <v>46167</v>
      </c>
      <c r="Y1104" s="96" t="s">
        <v>61</v>
      </c>
      <c r="Z1104" s="89" t="s">
        <v>62</v>
      </c>
      <c r="AA1104" s="95"/>
      <c r="AB1104" s="95" t="s">
        <v>2804</v>
      </c>
      <c r="AC1104" s="95" t="s">
        <v>2804</v>
      </c>
      <c r="AD1104" s="95" t="s">
        <v>2804</v>
      </c>
      <c r="AE1104" s="95" t="s">
        <v>2804</v>
      </c>
      <c r="AF1104" s="95" t="s">
        <v>2804</v>
      </c>
      <c r="AG1104" s="95" t="s">
        <v>2804</v>
      </c>
      <c r="AH1104" s="95" t="s">
        <v>2804</v>
      </c>
      <c r="AI1104" s="97"/>
      <c r="AJ1104" s="97" t="s">
        <v>65</v>
      </c>
      <c r="AK1104" s="97" t="s">
        <v>66</v>
      </c>
      <c r="AL1104" s="45" t="s">
        <v>67</v>
      </c>
      <c r="AM1104" s="160" t="str">
        <f>MONTH(B1104)&amp;"/"&amp;YEAR(B1104)</f>
        <v>3/2026</v>
      </c>
      <c r="AN1104" s="45">
        <f>WEEKNUM(B1104)-WEEKNUM(EOMONTH(B1104,-1)+1)+1</f>
        <v>4</v>
      </c>
      <c r="AO1104" s="45" t="str">
        <f>MONTH(R1104)&amp;"/"&amp;YEAR(R1104)</f>
        <v>5/2026</v>
      </c>
      <c r="AP1104" s="45">
        <f>WEEKNUM(R1104)-WEEKNUM(EOMONTH(R1104,-1)+1)+1</f>
        <v>5</v>
      </c>
      <c r="AQ1104" s="45">
        <f>IF(AU1104="S",IF(Q1104="1. Aceitou o programa",R1104-B1104,0),0)</f>
        <v>67</v>
      </c>
      <c r="AR1104" s="45">
        <f>IF(AU1104="S",IF(AND(S1104&lt;&gt;"",R1104&lt;&gt;""),S1104-R1104,0),0)</f>
        <v>0</v>
      </c>
      <c r="AS1104" s="45">
        <f>IF(AU1104="S",IF(Q1104="1. Aceitou o programa",IF(OR(X1104="Não se Aplica",X1104=""),IF(OR(W1104="Não se Aplica",W1104=""),0,W1104-V1104),AVERAGE(X1104-W1104,W1104-V1104)),0),0)</f>
        <v>27</v>
      </c>
      <c r="AT1104" s="45">
        <f>IF(AU1104="S",IF(AND(Q1104="1. Aceitou o programa",AB1104="Realizada"),IFERROR(IF(AA1104="",0,AA1104-R1104),0),0),0)</f>
        <v>0</v>
      </c>
      <c r="AU1104" s="45" t="str">
        <f>_xlfn.XLOOKUP(U1104,'Lista Suspensa'!$AA$20:$AA$23,'Lista Suspensa'!$AB$20:$AB$23,"N/A")</f>
        <v>S</v>
      </c>
    </row>
    <row r="1105" spans="1:47" ht="12" customHeight="1" x14ac:dyDescent="0.3">
      <c r="A1105" s="87" t="s">
        <v>47</v>
      </c>
      <c r="B1105" s="88">
        <v>46104</v>
      </c>
      <c r="C1105" s="89" t="s">
        <v>48</v>
      </c>
      <c r="D1105" s="89" t="s">
        <v>49</v>
      </c>
      <c r="E1105" s="189">
        <v>745616356</v>
      </c>
      <c r="F1105" s="197" t="s">
        <v>3150</v>
      </c>
      <c r="G1105" s="90">
        <v>80196691753</v>
      </c>
      <c r="H1105" s="91">
        <v>23546</v>
      </c>
      <c r="I1105" s="89"/>
      <c r="J1105" s="89" t="s">
        <v>51</v>
      </c>
      <c r="K1105" s="89" t="s">
        <v>76</v>
      </c>
      <c r="L1105" s="89" t="s">
        <v>95</v>
      </c>
      <c r="M1105" s="89" t="s">
        <v>222</v>
      </c>
      <c r="N1105" s="89" t="s">
        <v>71</v>
      </c>
      <c r="O1105" s="92" t="s">
        <v>3151</v>
      </c>
      <c r="P1105" s="93" t="s">
        <v>57</v>
      </c>
      <c r="Q1105" s="110" t="s">
        <v>58</v>
      </c>
      <c r="R1105" s="94">
        <v>46171</v>
      </c>
      <c r="S1105" s="95"/>
      <c r="T1105" s="95" t="s">
        <v>59</v>
      </c>
      <c r="U1105" s="95" t="s">
        <v>60</v>
      </c>
      <c r="V1105" s="91">
        <v>46113</v>
      </c>
      <c r="W1105" s="91">
        <v>46160</v>
      </c>
      <c r="X1105" s="91">
        <v>46167</v>
      </c>
      <c r="Y1105" s="96" t="s">
        <v>61</v>
      </c>
      <c r="Z1105" s="89" t="s">
        <v>62</v>
      </c>
      <c r="AA1105" s="95"/>
      <c r="AB1105" s="95" t="s">
        <v>2804</v>
      </c>
      <c r="AC1105" s="95" t="s">
        <v>2804</v>
      </c>
      <c r="AD1105" s="95" t="s">
        <v>2804</v>
      </c>
      <c r="AE1105" s="95" t="s">
        <v>2804</v>
      </c>
      <c r="AF1105" s="95" t="s">
        <v>2804</v>
      </c>
      <c r="AG1105" s="95" t="s">
        <v>2804</v>
      </c>
      <c r="AH1105" s="95" t="s">
        <v>2804</v>
      </c>
      <c r="AI1105" s="97"/>
      <c r="AJ1105" s="97" t="s">
        <v>65</v>
      </c>
      <c r="AK1105" s="97" t="s">
        <v>66</v>
      </c>
      <c r="AL1105" s="45" t="s">
        <v>67</v>
      </c>
      <c r="AM1105" s="160" t="str">
        <f>MONTH(B1105)&amp;"/"&amp;YEAR(B1105)</f>
        <v>3/2026</v>
      </c>
      <c r="AN1105" s="45">
        <f>WEEKNUM(B1105)-WEEKNUM(EOMONTH(B1105,-1)+1)+1</f>
        <v>4</v>
      </c>
      <c r="AO1105" s="45" t="str">
        <f>MONTH(R1105)&amp;"/"&amp;YEAR(R1105)</f>
        <v>5/2026</v>
      </c>
      <c r="AP1105" s="45">
        <f>WEEKNUM(R1105)-WEEKNUM(EOMONTH(R1105,-1)+1)+1</f>
        <v>5</v>
      </c>
      <c r="AQ1105" s="45">
        <f>IF(AU1105="S",IF(Q1105="1. Aceitou o programa",R1105-B1105,0),0)</f>
        <v>67</v>
      </c>
      <c r="AR1105" s="45">
        <f>IF(AU1105="S",IF(AND(S1105&lt;&gt;"",R1105&lt;&gt;""),S1105-R1105,0),0)</f>
        <v>0</v>
      </c>
      <c r="AS1105" s="45">
        <f>IF(AU1105="S",IF(Q1105="1. Aceitou o programa",IF(OR(X1105="Não se Aplica",X1105=""),IF(OR(W1105="Não se Aplica",W1105=""),0,W1105-V1105),AVERAGE(X1105-W1105,W1105-V1105)),0),0)</f>
        <v>27</v>
      </c>
      <c r="AT1105" s="45">
        <f>IF(AU1105="S",IF(AND(Q1105="1. Aceitou o programa",AB1105="Realizada"),IFERROR(IF(AA1105="",0,AA1105-R1105),0),0),0)</f>
        <v>0</v>
      </c>
      <c r="AU1105" s="45" t="str">
        <f>_xlfn.XLOOKUP(U1105,'Lista Suspensa'!$AA$20:$AA$23,'Lista Suspensa'!$AB$20:$AB$23,"N/A")</f>
        <v>S</v>
      </c>
    </row>
    <row r="1106" spans="1:47" ht="12" customHeight="1" x14ac:dyDescent="0.3">
      <c r="A1106" s="87" t="s">
        <v>47</v>
      </c>
      <c r="B1106" s="88">
        <v>46104</v>
      </c>
      <c r="C1106" s="89" t="s">
        <v>48</v>
      </c>
      <c r="D1106" s="89" t="s">
        <v>49</v>
      </c>
      <c r="E1106" s="189">
        <v>789929023</v>
      </c>
      <c r="F1106" s="197" t="s">
        <v>3152</v>
      </c>
      <c r="G1106" s="90">
        <v>17909771851</v>
      </c>
      <c r="H1106" s="91">
        <v>26500</v>
      </c>
      <c r="I1106" s="89"/>
      <c r="J1106" s="89" t="s">
        <v>51</v>
      </c>
      <c r="K1106" s="89" t="s">
        <v>52</v>
      </c>
      <c r="L1106" s="89" t="s">
        <v>53</v>
      </c>
      <c r="M1106" s="89" t="s">
        <v>238</v>
      </c>
      <c r="N1106" s="89" t="s">
        <v>97</v>
      </c>
      <c r="O1106" s="92" t="s">
        <v>3153</v>
      </c>
      <c r="P1106" s="93" t="s">
        <v>57</v>
      </c>
      <c r="Q1106" s="110" t="s">
        <v>58</v>
      </c>
      <c r="R1106" s="94">
        <v>46171</v>
      </c>
      <c r="S1106" s="95"/>
      <c r="T1106" s="95" t="s">
        <v>59</v>
      </c>
      <c r="U1106" s="95" t="s">
        <v>60</v>
      </c>
      <c r="V1106" s="91">
        <v>46113</v>
      </c>
      <c r="W1106" s="91">
        <v>46160</v>
      </c>
      <c r="X1106" s="91">
        <v>46167</v>
      </c>
      <c r="Y1106" s="96" t="s">
        <v>269</v>
      </c>
      <c r="Z1106" s="89" t="s">
        <v>62</v>
      </c>
      <c r="AA1106" s="95"/>
      <c r="AB1106" s="95" t="s">
        <v>2804</v>
      </c>
      <c r="AC1106" s="95" t="s">
        <v>2804</v>
      </c>
      <c r="AD1106" s="95" t="s">
        <v>2804</v>
      </c>
      <c r="AE1106" s="95" t="s">
        <v>2804</v>
      </c>
      <c r="AF1106" s="95" t="s">
        <v>2804</v>
      </c>
      <c r="AG1106" s="95" t="s">
        <v>2804</v>
      </c>
      <c r="AH1106" s="95" t="s">
        <v>2804</v>
      </c>
      <c r="AI1106" s="97"/>
      <c r="AJ1106" s="97" t="s">
        <v>65</v>
      </c>
      <c r="AK1106" s="97" t="s">
        <v>66</v>
      </c>
      <c r="AL1106" s="45" t="s">
        <v>67</v>
      </c>
      <c r="AM1106" s="160" t="str">
        <f>MONTH(B1106)&amp;"/"&amp;YEAR(B1106)</f>
        <v>3/2026</v>
      </c>
      <c r="AN1106" s="45">
        <f>WEEKNUM(B1106)-WEEKNUM(EOMONTH(B1106,-1)+1)+1</f>
        <v>4</v>
      </c>
      <c r="AO1106" s="45" t="str">
        <f>MONTH(R1106)&amp;"/"&amp;YEAR(R1106)</f>
        <v>5/2026</v>
      </c>
      <c r="AP1106" s="45">
        <f>WEEKNUM(R1106)-WEEKNUM(EOMONTH(R1106,-1)+1)+1</f>
        <v>5</v>
      </c>
      <c r="AQ1106" s="45">
        <f>IF(AU1106="S",IF(Q1106="1. Aceitou o programa",R1106-B1106,0),0)</f>
        <v>67</v>
      </c>
      <c r="AR1106" s="45">
        <f>IF(AU1106="S",IF(AND(S1106&lt;&gt;"",R1106&lt;&gt;""),S1106-R1106,0),0)</f>
        <v>0</v>
      </c>
      <c r="AS1106" s="45">
        <f>IF(AU1106="S",IF(Q1106="1. Aceitou o programa",IF(OR(X1106="Não se Aplica",X1106=""),IF(OR(W1106="Não se Aplica",W1106=""),0,W1106-V1106),AVERAGE(X1106-W1106,W1106-V1106)),0),0)</f>
        <v>27</v>
      </c>
      <c r="AT1106" s="45">
        <f>IF(AU1106="S",IF(AND(Q1106="1. Aceitou o programa",AB1106="Realizada"),IFERROR(IF(AA1106="",0,AA1106-R1106),0),0),0)</f>
        <v>0</v>
      </c>
      <c r="AU1106" s="45" t="str">
        <f>_xlfn.XLOOKUP(U1106,'Lista Suspensa'!$AA$20:$AA$23,'Lista Suspensa'!$AB$20:$AB$23,"N/A")</f>
        <v>S</v>
      </c>
    </row>
    <row r="1107" spans="1:47" ht="12" customHeight="1" x14ac:dyDescent="0.3">
      <c r="A1107" s="87" t="s">
        <v>47</v>
      </c>
      <c r="B1107" s="88">
        <v>46104</v>
      </c>
      <c r="C1107" s="89" t="s">
        <v>48</v>
      </c>
      <c r="D1107" s="89" t="s">
        <v>49</v>
      </c>
      <c r="E1107" s="189">
        <v>755438850</v>
      </c>
      <c r="F1107" s="197" t="s">
        <v>3154</v>
      </c>
      <c r="G1107" s="90">
        <v>2731154721</v>
      </c>
      <c r="H1107" s="91">
        <v>26341</v>
      </c>
      <c r="I1107" s="89"/>
      <c r="J1107" s="89" t="s">
        <v>51</v>
      </c>
      <c r="K1107" s="89" t="s">
        <v>76</v>
      </c>
      <c r="L1107" s="89" t="s">
        <v>283</v>
      </c>
      <c r="M1107" s="89" t="s">
        <v>688</v>
      </c>
      <c r="N1107" s="89" t="s">
        <v>55</v>
      </c>
      <c r="O1107" s="92" t="s">
        <v>3155</v>
      </c>
      <c r="P1107" s="93" t="s">
        <v>57</v>
      </c>
      <c r="Q1107" s="110" t="s">
        <v>58</v>
      </c>
      <c r="R1107" s="94">
        <v>46171</v>
      </c>
      <c r="S1107" s="95"/>
      <c r="T1107" s="95" t="s">
        <v>59</v>
      </c>
      <c r="U1107" s="95" t="s">
        <v>60</v>
      </c>
      <c r="V1107" s="91">
        <v>46113</v>
      </c>
      <c r="W1107" s="91">
        <v>46160</v>
      </c>
      <c r="X1107" s="91">
        <v>46167</v>
      </c>
      <c r="Y1107" s="96" t="s">
        <v>73</v>
      </c>
      <c r="Z1107" s="89" t="s">
        <v>62</v>
      </c>
      <c r="AA1107" s="95"/>
      <c r="AB1107" s="95" t="s">
        <v>2804</v>
      </c>
      <c r="AC1107" s="95" t="s">
        <v>2804</v>
      </c>
      <c r="AD1107" s="95" t="s">
        <v>2804</v>
      </c>
      <c r="AE1107" s="95" t="s">
        <v>2804</v>
      </c>
      <c r="AF1107" s="95" t="s">
        <v>2804</v>
      </c>
      <c r="AG1107" s="95" t="s">
        <v>2804</v>
      </c>
      <c r="AH1107" s="95" t="s">
        <v>2804</v>
      </c>
      <c r="AI1107" s="97"/>
      <c r="AJ1107" s="97" t="s">
        <v>65</v>
      </c>
      <c r="AK1107" s="97" t="s">
        <v>66</v>
      </c>
      <c r="AL1107" s="45" t="s">
        <v>67</v>
      </c>
      <c r="AM1107" s="160" t="str">
        <f>MONTH(B1107)&amp;"/"&amp;YEAR(B1107)</f>
        <v>3/2026</v>
      </c>
      <c r="AN1107" s="45">
        <f>WEEKNUM(B1107)-WEEKNUM(EOMONTH(B1107,-1)+1)+1</f>
        <v>4</v>
      </c>
      <c r="AO1107" s="45" t="str">
        <f>MONTH(R1107)&amp;"/"&amp;YEAR(R1107)</f>
        <v>5/2026</v>
      </c>
      <c r="AP1107" s="45">
        <f>WEEKNUM(R1107)-WEEKNUM(EOMONTH(R1107,-1)+1)+1</f>
        <v>5</v>
      </c>
      <c r="AQ1107" s="45">
        <f>IF(AU1107="S",IF(Q1107="1. Aceitou o programa",R1107-B1107,0),0)</f>
        <v>67</v>
      </c>
      <c r="AR1107" s="45">
        <f>IF(AU1107="S",IF(AND(S1107&lt;&gt;"",R1107&lt;&gt;""),S1107-R1107,0),0)</f>
        <v>0</v>
      </c>
      <c r="AS1107" s="45">
        <f>IF(AU1107="S",IF(Q1107="1. Aceitou o programa",IF(OR(X1107="Não se Aplica",X1107=""),IF(OR(W1107="Não se Aplica",W1107=""),0,W1107-V1107),AVERAGE(X1107-W1107,W1107-V1107)),0),0)</f>
        <v>27</v>
      </c>
      <c r="AT1107" s="45">
        <f>IF(AU1107="S",IF(AND(Q1107="1. Aceitou o programa",AB1107="Realizada"),IFERROR(IF(AA1107="",0,AA1107-R1107),0),0),0)</f>
        <v>0</v>
      </c>
      <c r="AU1107" s="45" t="str">
        <f>_xlfn.XLOOKUP(U1107,'Lista Suspensa'!$AA$20:$AA$23,'Lista Suspensa'!$AB$20:$AB$23,"N/A")</f>
        <v>S</v>
      </c>
    </row>
    <row r="1108" spans="1:47" ht="12" customHeight="1" x14ac:dyDescent="0.3">
      <c r="A1108" s="87" t="s">
        <v>47</v>
      </c>
      <c r="B1108" s="88">
        <v>46104</v>
      </c>
      <c r="C1108" s="89" t="s">
        <v>48</v>
      </c>
      <c r="D1108" s="89" t="s">
        <v>49</v>
      </c>
      <c r="E1108" s="189">
        <v>452562686</v>
      </c>
      <c r="F1108" s="197" t="s">
        <v>3156</v>
      </c>
      <c r="G1108" s="90">
        <v>69896607834</v>
      </c>
      <c r="H1108" s="91">
        <v>18696</v>
      </c>
      <c r="I1108" s="89"/>
      <c r="J1108" s="89" t="s">
        <v>84</v>
      </c>
      <c r="K1108" s="89" t="s">
        <v>52</v>
      </c>
      <c r="L1108" s="89" t="s">
        <v>85</v>
      </c>
      <c r="M1108" s="89" t="s">
        <v>470</v>
      </c>
      <c r="N1108" s="89" t="s">
        <v>87</v>
      </c>
      <c r="O1108" s="92" t="s">
        <v>3157</v>
      </c>
      <c r="P1108" s="93" t="s">
        <v>57</v>
      </c>
      <c r="Q1108" s="110" t="s">
        <v>58</v>
      </c>
      <c r="R1108" s="94">
        <v>46171</v>
      </c>
      <c r="S1108" s="95"/>
      <c r="T1108" s="95" t="s">
        <v>59</v>
      </c>
      <c r="U1108" s="95" t="s">
        <v>60</v>
      </c>
      <c r="V1108" s="91">
        <v>46113</v>
      </c>
      <c r="W1108" s="91">
        <v>46160</v>
      </c>
      <c r="X1108" s="91">
        <v>46167</v>
      </c>
      <c r="Y1108" s="96" t="s">
        <v>81</v>
      </c>
      <c r="Z1108" s="89" t="s">
        <v>62</v>
      </c>
      <c r="AA1108" s="95"/>
      <c r="AB1108" s="95" t="s">
        <v>2804</v>
      </c>
      <c r="AC1108" s="95" t="s">
        <v>2804</v>
      </c>
      <c r="AD1108" s="95" t="s">
        <v>2804</v>
      </c>
      <c r="AE1108" s="95" t="s">
        <v>2804</v>
      </c>
      <c r="AF1108" s="95" t="s">
        <v>2804</v>
      </c>
      <c r="AG1108" s="95" t="s">
        <v>2804</v>
      </c>
      <c r="AH1108" s="95" t="s">
        <v>2804</v>
      </c>
      <c r="AI1108" s="97"/>
      <c r="AJ1108" s="97" t="s">
        <v>65</v>
      </c>
      <c r="AK1108" s="97" t="s">
        <v>66</v>
      </c>
      <c r="AL1108" s="45" t="s">
        <v>67</v>
      </c>
      <c r="AM1108" s="160" t="str">
        <f>MONTH(B1108)&amp;"/"&amp;YEAR(B1108)</f>
        <v>3/2026</v>
      </c>
      <c r="AN1108" s="45">
        <f>WEEKNUM(B1108)-WEEKNUM(EOMONTH(B1108,-1)+1)+1</f>
        <v>4</v>
      </c>
      <c r="AO1108" s="45" t="str">
        <f>MONTH(R1108)&amp;"/"&amp;YEAR(R1108)</f>
        <v>5/2026</v>
      </c>
      <c r="AP1108" s="45">
        <f>WEEKNUM(R1108)-WEEKNUM(EOMONTH(R1108,-1)+1)+1</f>
        <v>5</v>
      </c>
      <c r="AQ1108" s="45">
        <f>IF(AU1108="S",IF(Q1108="1. Aceitou o programa",R1108-B1108,0),0)</f>
        <v>67</v>
      </c>
      <c r="AR1108" s="45">
        <f>IF(AU1108="S",IF(AND(S1108&lt;&gt;"",R1108&lt;&gt;""),S1108-R1108,0),0)</f>
        <v>0</v>
      </c>
      <c r="AS1108" s="45">
        <f>IF(AU1108="S",IF(Q1108="1. Aceitou o programa",IF(OR(X1108="Não se Aplica",X1108=""),IF(OR(W1108="Não se Aplica",W1108=""),0,W1108-V1108),AVERAGE(X1108-W1108,W1108-V1108)),0),0)</f>
        <v>27</v>
      </c>
      <c r="AT1108" s="45">
        <f>IF(AU1108="S",IF(AND(Q1108="1. Aceitou o programa",AB1108="Realizada"),IFERROR(IF(AA1108="",0,AA1108-R1108),0),0),0)</f>
        <v>0</v>
      </c>
      <c r="AU1108" s="45" t="str">
        <f>_xlfn.XLOOKUP(U1108,'Lista Suspensa'!$AA$20:$AA$23,'Lista Suspensa'!$AB$20:$AB$23,"N/A")</f>
        <v>S</v>
      </c>
    </row>
    <row r="1109" spans="1:47" ht="12" customHeight="1" x14ac:dyDescent="0.3">
      <c r="A1109" s="87" t="s">
        <v>47</v>
      </c>
      <c r="B1109" s="88">
        <v>46104</v>
      </c>
      <c r="C1109" s="89" t="s">
        <v>48</v>
      </c>
      <c r="D1109" s="89" t="s">
        <v>49</v>
      </c>
      <c r="E1109" s="189">
        <v>755402790</v>
      </c>
      <c r="F1109" s="197" t="s">
        <v>3158</v>
      </c>
      <c r="G1109" s="90">
        <v>2239803746</v>
      </c>
      <c r="H1109" s="91">
        <v>20625</v>
      </c>
      <c r="I1109" s="89"/>
      <c r="J1109" s="89" t="s">
        <v>51</v>
      </c>
      <c r="K1109" s="89" t="s">
        <v>76</v>
      </c>
      <c r="L1109" s="89" t="s">
        <v>283</v>
      </c>
      <c r="M1109" s="89" t="s">
        <v>3159</v>
      </c>
      <c r="N1109" s="89" t="s">
        <v>97</v>
      </c>
      <c r="O1109" s="92" t="s">
        <v>3160</v>
      </c>
      <c r="P1109" s="93" t="s">
        <v>57</v>
      </c>
      <c r="Q1109" s="110" t="s">
        <v>58</v>
      </c>
      <c r="R1109" s="94">
        <v>46171</v>
      </c>
      <c r="S1109" s="95"/>
      <c r="T1109" s="95" t="s">
        <v>59</v>
      </c>
      <c r="U1109" s="95" t="s">
        <v>60</v>
      </c>
      <c r="V1109" s="91">
        <v>46113</v>
      </c>
      <c r="W1109" s="91">
        <v>46160</v>
      </c>
      <c r="X1109" s="91">
        <v>46167</v>
      </c>
      <c r="Y1109" s="96" t="s">
        <v>61</v>
      </c>
      <c r="Z1109" s="89" t="s">
        <v>62</v>
      </c>
      <c r="AA1109" s="95"/>
      <c r="AB1109" s="95" t="s">
        <v>2804</v>
      </c>
      <c r="AC1109" s="95" t="s">
        <v>2804</v>
      </c>
      <c r="AD1109" s="95" t="s">
        <v>2804</v>
      </c>
      <c r="AE1109" s="95" t="s">
        <v>2804</v>
      </c>
      <c r="AF1109" s="95" t="s">
        <v>2804</v>
      </c>
      <c r="AG1109" s="95" t="s">
        <v>2804</v>
      </c>
      <c r="AH1109" s="95" t="s">
        <v>2804</v>
      </c>
      <c r="AI1109" s="97"/>
      <c r="AJ1109" s="97" t="s">
        <v>65</v>
      </c>
      <c r="AK1109" s="97" t="s">
        <v>66</v>
      </c>
      <c r="AL1109" s="45" t="s">
        <v>67</v>
      </c>
      <c r="AM1109" s="160" t="str">
        <f>MONTH(B1109)&amp;"/"&amp;YEAR(B1109)</f>
        <v>3/2026</v>
      </c>
      <c r="AN1109" s="45">
        <f>WEEKNUM(B1109)-WEEKNUM(EOMONTH(B1109,-1)+1)+1</f>
        <v>4</v>
      </c>
      <c r="AO1109" s="45" t="str">
        <f>MONTH(R1109)&amp;"/"&amp;YEAR(R1109)</f>
        <v>5/2026</v>
      </c>
      <c r="AP1109" s="45">
        <f>WEEKNUM(R1109)-WEEKNUM(EOMONTH(R1109,-1)+1)+1</f>
        <v>5</v>
      </c>
      <c r="AQ1109" s="45">
        <f>IF(AU1109="S",IF(Q1109="1. Aceitou o programa",R1109-B1109,0),0)</f>
        <v>67</v>
      </c>
      <c r="AR1109" s="45">
        <f>IF(AU1109="S",IF(AND(S1109&lt;&gt;"",R1109&lt;&gt;""),S1109-R1109,0),0)</f>
        <v>0</v>
      </c>
      <c r="AS1109" s="45">
        <f>IF(AU1109="S",IF(Q1109="1. Aceitou o programa",IF(OR(X1109="Não se Aplica",X1109=""),IF(OR(W1109="Não se Aplica",W1109=""),0,W1109-V1109),AVERAGE(X1109-W1109,W1109-V1109)),0),0)</f>
        <v>27</v>
      </c>
      <c r="AT1109" s="45">
        <f>IF(AU1109="S",IF(AND(Q1109="1. Aceitou o programa",AB1109="Realizada"),IFERROR(IF(AA1109="",0,AA1109-R1109),0),0),0)</f>
        <v>0</v>
      </c>
      <c r="AU1109" s="45" t="str">
        <f>_xlfn.XLOOKUP(U1109,'Lista Suspensa'!$AA$20:$AA$23,'Lista Suspensa'!$AB$20:$AB$23,"N/A")</f>
        <v>S</v>
      </c>
    </row>
    <row r="1110" spans="1:47" ht="12" customHeight="1" x14ac:dyDescent="0.3">
      <c r="A1110" s="87" t="s">
        <v>47</v>
      </c>
      <c r="B1110" s="88">
        <v>46104</v>
      </c>
      <c r="C1110" s="89" t="s">
        <v>48</v>
      </c>
      <c r="D1110" s="89" t="s">
        <v>49</v>
      </c>
      <c r="E1110" s="189">
        <v>450114406</v>
      </c>
      <c r="F1110" s="197" t="s">
        <v>3161</v>
      </c>
      <c r="G1110" s="90">
        <v>1374942898</v>
      </c>
      <c r="H1110" s="91">
        <v>23026</v>
      </c>
      <c r="I1110" s="89"/>
      <c r="J1110" s="89" t="s">
        <v>51</v>
      </c>
      <c r="K1110" s="89" t="s">
        <v>52</v>
      </c>
      <c r="L1110" s="89" t="s">
        <v>242</v>
      </c>
      <c r="M1110" s="89" t="s">
        <v>3162</v>
      </c>
      <c r="N1110" s="89" t="s">
        <v>97</v>
      </c>
      <c r="O1110" s="92" t="s">
        <v>3163</v>
      </c>
      <c r="P1110" s="93" t="s">
        <v>57</v>
      </c>
      <c r="Q1110" s="110" t="s">
        <v>58</v>
      </c>
      <c r="R1110" s="94">
        <v>46171</v>
      </c>
      <c r="S1110" s="95"/>
      <c r="T1110" s="95" t="s">
        <v>59</v>
      </c>
      <c r="U1110" s="95" t="s">
        <v>60</v>
      </c>
      <c r="V1110" s="91">
        <v>46113</v>
      </c>
      <c r="W1110" s="91">
        <v>46160</v>
      </c>
      <c r="X1110" s="91">
        <v>46167</v>
      </c>
      <c r="Y1110" s="96" t="s">
        <v>81</v>
      </c>
      <c r="Z1110" s="89" t="s">
        <v>62</v>
      </c>
      <c r="AA1110" s="95"/>
      <c r="AB1110" s="95" t="s">
        <v>2804</v>
      </c>
      <c r="AC1110" s="95" t="s">
        <v>2804</v>
      </c>
      <c r="AD1110" s="95" t="s">
        <v>2804</v>
      </c>
      <c r="AE1110" s="95" t="s">
        <v>2804</v>
      </c>
      <c r="AF1110" s="95" t="s">
        <v>2804</v>
      </c>
      <c r="AG1110" s="95" t="s">
        <v>2804</v>
      </c>
      <c r="AH1110" s="95" t="s">
        <v>2804</v>
      </c>
      <c r="AI1110" s="97"/>
      <c r="AJ1110" s="97" t="s">
        <v>65</v>
      </c>
      <c r="AK1110" s="97" t="s">
        <v>66</v>
      </c>
      <c r="AL1110" s="45" t="s">
        <v>67</v>
      </c>
      <c r="AM1110" s="160" t="str">
        <f>MONTH(B1110)&amp;"/"&amp;YEAR(B1110)</f>
        <v>3/2026</v>
      </c>
      <c r="AN1110" s="45">
        <f>WEEKNUM(B1110)-WEEKNUM(EOMONTH(B1110,-1)+1)+1</f>
        <v>4</v>
      </c>
      <c r="AO1110" s="45" t="str">
        <f>MONTH(R1110)&amp;"/"&amp;YEAR(R1110)</f>
        <v>5/2026</v>
      </c>
      <c r="AP1110" s="45">
        <f>WEEKNUM(R1110)-WEEKNUM(EOMONTH(R1110,-1)+1)+1</f>
        <v>5</v>
      </c>
      <c r="AQ1110" s="45">
        <f>IF(AU1110="S",IF(Q1110="1. Aceitou o programa",R1110-B1110,0),0)</f>
        <v>67</v>
      </c>
      <c r="AR1110" s="45">
        <f>IF(AU1110="S",IF(AND(S1110&lt;&gt;"",R1110&lt;&gt;""),S1110-R1110,0),0)</f>
        <v>0</v>
      </c>
      <c r="AS1110" s="45">
        <f>IF(AU1110="S",IF(Q1110="1. Aceitou o programa",IF(OR(X1110="Não se Aplica",X1110=""),IF(OR(W1110="Não se Aplica",W1110=""),0,W1110-V1110),AVERAGE(X1110-W1110,W1110-V1110)),0),0)</f>
        <v>27</v>
      </c>
      <c r="AT1110" s="45">
        <f>IF(AU1110="S",IF(AND(Q1110="1. Aceitou o programa",AB1110="Realizada"),IFERROR(IF(AA1110="",0,AA1110-R1110),0),0),0)</f>
        <v>0</v>
      </c>
      <c r="AU1110" s="45" t="str">
        <f>_xlfn.XLOOKUP(U1110,'Lista Suspensa'!$AA$20:$AA$23,'Lista Suspensa'!$AB$20:$AB$23,"N/A")</f>
        <v>S</v>
      </c>
    </row>
    <row r="1111" spans="1:47" ht="12" customHeight="1" x14ac:dyDescent="0.3">
      <c r="A1111" s="87" t="s">
        <v>47</v>
      </c>
      <c r="B1111" s="88">
        <v>46104</v>
      </c>
      <c r="C1111" s="89" t="s">
        <v>48</v>
      </c>
      <c r="D1111" s="89" t="s">
        <v>49</v>
      </c>
      <c r="E1111" s="189">
        <v>756666406</v>
      </c>
      <c r="F1111" s="197" t="s">
        <v>3164</v>
      </c>
      <c r="G1111" s="90">
        <v>479167702</v>
      </c>
      <c r="H1111" s="91">
        <v>20189</v>
      </c>
      <c r="I1111" s="89"/>
      <c r="J1111" s="89" t="s">
        <v>51</v>
      </c>
      <c r="K1111" s="89" t="s">
        <v>76</v>
      </c>
      <c r="L1111" s="89" t="s">
        <v>95</v>
      </c>
      <c r="M1111" s="89" t="s">
        <v>222</v>
      </c>
      <c r="N1111" s="89" t="s">
        <v>97</v>
      </c>
      <c r="O1111" s="92" t="s">
        <v>3165</v>
      </c>
      <c r="P1111" s="93" t="s">
        <v>57</v>
      </c>
      <c r="Q1111" s="110" t="s">
        <v>58</v>
      </c>
      <c r="R1111" s="94">
        <v>46171</v>
      </c>
      <c r="S1111" s="95"/>
      <c r="T1111" s="95" t="s">
        <v>59</v>
      </c>
      <c r="U1111" s="95" t="s">
        <v>60</v>
      </c>
      <c r="V1111" s="91">
        <v>46113</v>
      </c>
      <c r="W1111" s="91">
        <v>46160</v>
      </c>
      <c r="X1111" s="91">
        <v>46167</v>
      </c>
      <c r="Y1111" s="96" t="s">
        <v>61</v>
      </c>
      <c r="Z1111" s="89" t="s">
        <v>62</v>
      </c>
      <c r="AA1111" s="95"/>
      <c r="AB1111" s="95" t="s">
        <v>2804</v>
      </c>
      <c r="AC1111" s="95" t="s">
        <v>2804</v>
      </c>
      <c r="AD1111" s="95" t="s">
        <v>2804</v>
      </c>
      <c r="AE1111" s="95" t="s">
        <v>2804</v>
      </c>
      <c r="AF1111" s="95" t="s">
        <v>2804</v>
      </c>
      <c r="AG1111" s="95" t="s">
        <v>2804</v>
      </c>
      <c r="AH1111" s="95" t="s">
        <v>2804</v>
      </c>
      <c r="AI1111" s="97"/>
      <c r="AJ1111" s="97" t="s">
        <v>65</v>
      </c>
      <c r="AK1111" s="97" t="s">
        <v>66</v>
      </c>
      <c r="AL1111" s="45" t="s">
        <v>67</v>
      </c>
      <c r="AM1111" s="160" t="str">
        <f>MONTH(B1111)&amp;"/"&amp;YEAR(B1111)</f>
        <v>3/2026</v>
      </c>
      <c r="AN1111" s="45">
        <f>WEEKNUM(B1111)-WEEKNUM(EOMONTH(B1111,-1)+1)+1</f>
        <v>4</v>
      </c>
      <c r="AO1111" s="45" t="str">
        <f>MONTH(R1111)&amp;"/"&amp;YEAR(R1111)</f>
        <v>5/2026</v>
      </c>
      <c r="AP1111" s="45">
        <f>WEEKNUM(R1111)-WEEKNUM(EOMONTH(R1111,-1)+1)+1</f>
        <v>5</v>
      </c>
      <c r="AQ1111" s="45">
        <f>IF(AU1111="S",IF(Q1111="1. Aceitou o programa",R1111-B1111,0),0)</f>
        <v>67</v>
      </c>
      <c r="AR1111" s="45">
        <f>IF(AU1111="S",IF(AND(S1111&lt;&gt;"",R1111&lt;&gt;""),S1111-R1111,0),0)</f>
        <v>0</v>
      </c>
      <c r="AS1111" s="45">
        <f>IF(AU1111="S",IF(Q1111="1. Aceitou o programa",IF(OR(X1111="Não se Aplica",X1111=""),IF(OR(W1111="Não se Aplica",W1111=""),0,W1111-V1111),AVERAGE(X1111-W1111,W1111-V1111)),0),0)</f>
        <v>27</v>
      </c>
      <c r="AT1111" s="45">
        <f>IF(AU1111="S",IF(AND(Q1111="1. Aceitou o programa",AB1111="Realizada"),IFERROR(IF(AA1111="",0,AA1111-R1111),0),0),0)</f>
        <v>0</v>
      </c>
      <c r="AU1111" s="45" t="str">
        <f>_xlfn.XLOOKUP(U1111,'Lista Suspensa'!$AA$20:$AA$23,'Lista Suspensa'!$AB$20:$AB$23,"N/A")</f>
        <v>S</v>
      </c>
    </row>
    <row r="1112" spans="1:47" ht="12" customHeight="1" x14ac:dyDescent="0.3">
      <c r="A1112" s="87" t="s">
        <v>47</v>
      </c>
      <c r="B1112" s="88">
        <v>46104</v>
      </c>
      <c r="C1112" s="89" t="s">
        <v>48</v>
      </c>
      <c r="D1112" s="89" t="s">
        <v>49</v>
      </c>
      <c r="E1112" s="189">
        <v>741893479</v>
      </c>
      <c r="F1112" s="197" t="s">
        <v>3166</v>
      </c>
      <c r="G1112" s="90">
        <v>3229000773</v>
      </c>
      <c r="H1112" s="91">
        <v>18121</v>
      </c>
      <c r="I1112" s="89"/>
      <c r="J1112" s="89" t="s">
        <v>51</v>
      </c>
      <c r="K1112" s="89" t="s">
        <v>76</v>
      </c>
      <c r="L1112" s="89" t="s">
        <v>101</v>
      </c>
      <c r="M1112" s="89" t="s">
        <v>3167</v>
      </c>
      <c r="N1112" s="89" t="s">
        <v>71</v>
      </c>
      <c r="O1112" s="92" t="s">
        <v>3168</v>
      </c>
      <c r="P1112" s="93" t="s">
        <v>57</v>
      </c>
      <c r="Q1112" s="110" t="s">
        <v>58</v>
      </c>
      <c r="R1112" s="94">
        <v>46171</v>
      </c>
      <c r="S1112" s="95"/>
      <c r="T1112" s="95" t="s">
        <v>59</v>
      </c>
      <c r="U1112" s="95" t="s">
        <v>60</v>
      </c>
      <c r="V1112" s="91">
        <v>46113</v>
      </c>
      <c r="W1112" s="91">
        <v>46160</v>
      </c>
      <c r="X1112" s="91">
        <v>46167</v>
      </c>
      <c r="Y1112" s="96" t="s">
        <v>61</v>
      </c>
      <c r="Z1112" s="89" t="s">
        <v>62</v>
      </c>
      <c r="AA1112" s="95"/>
      <c r="AB1112" s="95" t="s">
        <v>2804</v>
      </c>
      <c r="AC1112" s="95" t="s">
        <v>2804</v>
      </c>
      <c r="AD1112" s="95" t="s">
        <v>2804</v>
      </c>
      <c r="AE1112" s="95" t="s">
        <v>2804</v>
      </c>
      <c r="AF1112" s="95" t="s">
        <v>2804</v>
      </c>
      <c r="AG1112" s="95" t="s">
        <v>2804</v>
      </c>
      <c r="AH1112" s="95" t="s">
        <v>2804</v>
      </c>
      <c r="AI1112" s="97"/>
      <c r="AJ1112" s="97" t="s">
        <v>65</v>
      </c>
      <c r="AK1112" s="97" t="s">
        <v>66</v>
      </c>
      <c r="AL1112" s="45" t="s">
        <v>67</v>
      </c>
      <c r="AM1112" s="160" t="str">
        <f>MONTH(B1112)&amp;"/"&amp;YEAR(B1112)</f>
        <v>3/2026</v>
      </c>
      <c r="AN1112" s="45">
        <f>WEEKNUM(B1112)-WEEKNUM(EOMONTH(B1112,-1)+1)+1</f>
        <v>4</v>
      </c>
      <c r="AO1112" s="45" t="str">
        <f>MONTH(R1112)&amp;"/"&amp;YEAR(R1112)</f>
        <v>5/2026</v>
      </c>
      <c r="AP1112" s="45">
        <f>WEEKNUM(R1112)-WEEKNUM(EOMONTH(R1112,-1)+1)+1</f>
        <v>5</v>
      </c>
      <c r="AQ1112" s="45">
        <f>IF(AU1112="S",IF(Q1112="1. Aceitou o programa",R1112-B1112,0),0)</f>
        <v>67</v>
      </c>
      <c r="AR1112" s="45">
        <f>IF(AU1112="S",IF(AND(S1112&lt;&gt;"",R1112&lt;&gt;""),S1112-R1112,0),0)</f>
        <v>0</v>
      </c>
      <c r="AS1112" s="45">
        <f>IF(AU1112="S",IF(Q1112="1. Aceitou o programa",IF(OR(X1112="Não se Aplica",X1112=""),IF(OR(W1112="Não se Aplica",W1112=""),0,W1112-V1112),AVERAGE(X1112-W1112,W1112-V1112)),0),0)</f>
        <v>27</v>
      </c>
      <c r="AT1112" s="45">
        <f>IF(AU1112="S",IF(AND(Q1112="1. Aceitou o programa",AB1112="Realizada"),IFERROR(IF(AA1112="",0,AA1112-R1112),0),0),0)</f>
        <v>0</v>
      </c>
      <c r="AU1112" s="45" t="str">
        <f>_xlfn.XLOOKUP(U1112,'Lista Suspensa'!$AA$20:$AA$23,'Lista Suspensa'!$AB$20:$AB$23,"N/A")</f>
        <v>S</v>
      </c>
    </row>
    <row r="1113" spans="1:47" ht="12" customHeight="1" x14ac:dyDescent="0.3">
      <c r="A1113" s="87" t="s">
        <v>47</v>
      </c>
      <c r="B1113" s="88">
        <v>46104</v>
      </c>
      <c r="C1113" s="89" t="s">
        <v>48</v>
      </c>
      <c r="D1113" s="89" t="s">
        <v>49</v>
      </c>
      <c r="E1113" s="189">
        <v>741334941</v>
      </c>
      <c r="F1113" s="197" t="s">
        <v>3169</v>
      </c>
      <c r="G1113" s="90">
        <v>7367624776</v>
      </c>
      <c r="H1113" s="91">
        <v>28436</v>
      </c>
      <c r="I1113" s="89"/>
      <c r="J1113" s="89" t="s">
        <v>84</v>
      </c>
      <c r="K1113" s="89" t="s">
        <v>76</v>
      </c>
      <c r="L1113" s="89" t="s">
        <v>283</v>
      </c>
      <c r="M1113" s="89" t="s">
        <v>3170</v>
      </c>
      <c r="N1113" s="89" t="s">
        <v>71</v>
      </c>
      <c r="O1113" s="92" t="s">
        <v>3171</v>
      </c>
      <c r="P1113" s="93" t="s">
        <v>57</v>
      </c>
      <c r="Q1113" s="110" t="s">
        <v>58</v>
      </c>
      <c r="R1113" s="94">
        <v>46171</v>
      </c>
      <c r="S1113" s="95"/>
      <c r="T1113" s="95" t="s">
        <v>59</v>
      </c>
      <c r="U1113" s="95" t="s">
        <v>60</v>
      </c>
      <c r="V1113" s="91">
        <v>46113</v>
      </c>
      <c r="W1113" s="91">
        <v>46160</v>
      </c>
      <c r="X1113" s="91">
        <v>46167</v>
      </c>
      <c r="Y1113" s="96" t="s">
        <v>61</v>
      </c>
      <c r="Z1113" s="89" t="s">
        <v>62</v>
      </c>
      <c r="AA1113" s="95"/>
      <c r="AB1113" s="95" t="s">
        <v>2804</v>
      </c>
      <c r="AC1113" s="95" t="s">
        <v>2804</v>
      </c>
      <c r="AD1113" s="95" t="s">
        <v>2804</v>
      </c>
      <c r="AE1113" s="95" t="s">
        <v>2804</v>
      </c>
      <c r="AF1113" s="95" t="s">
        <v>2804</v>
      </c>
      <c r="AG1113" s="95" t="s">
        <v>2804</v>
      </c>
      <c r="AH1113" s="95" t="s">
        <v>2804</v>
      </c>
      <c r="AI1113" s="97"/>
      <c r="AJ1113" s="97" t="s">
        <v>65</v>
      </c>
      <c r="AK1113" s="97" t="s">
        <v>66</v>
      </c>
      <c r="AL1113" s="45" t="s">
        <v>67</v>
      </c>
      <c r="AM1113" s="160" t="str">
        <f>MONTH(B1113)&amp;"/"&amp;YEAR(B1113)</f>
        <v>3/2026</v>
      </c>
      <c r="AN1113" s="45">
        <f>WEEKNUM(B1113)-WEEKNUM(EOMONTH(B1113,-1)+1)+1</f>
        <v>4</v>
      </c>
      <c r="AO1113" s="45" t="str">
        <f>MONTH(R1113)&amp;"/"&amp;YEAR(R1113)</f>
        <v>5/2026</v>
      </c>
      <c r="AP1113" s="45">
        <f>WEEKNUM(R1113)-WEEKNUM(EOMONTH(R1113,-1)+1)+1</f>
        <v>5</v>
      </c>
      <c r="AQ1113" s="45">
        <f>IF(AU1113="S",IF(Q1113="1. Aceitou o programa",R1113-B1113,0),0)</f>
        <v>67</v>
      </c>
      <c r="AR1113" s="45">
        <f>IF(AU1113="S",IF(AND(S1113&lt;&gt;"",R1113&lt;&gt;""),S1113-R1113,0),0)</f>
        <v>0</v>
      </c>
      <c r="AS1113" s="45">
        <f>IF(AU1113="S",IF(Q1113="1. Aceitou o programa",IF(OR(X1113="Não se Aplica",X1113=""),IF(OR(W1113="Não se Aplica",W1113=""),0,W1113-V1113),AVERAGE(X1113-W1113,W1113-V1113)),0),0)</f>
        <v>27</v>
      </c>
      <c r="AT1113" s="45">
        <f>IF(AU1113="S",IF(AND(Q1113="1. Aceitou o programa",AB1113="Realizada"),IFERROR(IF(AA1113="",0,AA1113-R1113),0),0),0)</f>
        <v>0</v>
      </c>
      <c r="AU1113" s="45" t="str">
        <f>_xlfn.XLOOKUP(U1113,'Lista Suspensa'!$AA$20:$AA$23,'Lista Suspensa'!$AB$20:$AB$23,"N/A")</f>
        <v>S</v>
      </c>
    </row>
    <row r="1114" spans="1:47" ht="12" customHeight="1" x14ac:dyDescent="0.3">
      <c r="A1114" s="87" t="s">
        <v>47</v>
      </c>
      <c r="B1114" s="88">
        <v>46104</v>
      </c>
      <c r="C1114" s="89" t="s">
        <v>48</v>
      </c>
      <c r="D1114" s="89" t="s">
        <v>49</v>
      </c>
      <c r="E1114" s="189">
        <v>746514522</v>
      </c>
      <c r="F1114" s="197" t="s">
        <v>3172</v>
      </c>
      <c r="G1114" s="90">
        <v>7329570796</v>
      </c>
      <c r="H1114" s="91">
        <v>17655</v>
      </c>
      <c r="I1114" s="89"/>
      <c r="J1114" s="89" t="s">
        <v>51</v>
      </c>
      <c r="K1114" s="89" t="s">
        <v>76</v>
      </c>
      <c r="L1114" s="89" t="s">
        <v>95</v>
      </c>
      <c r="M1114" s="89" t="s">
        <v>360</v>
      </c>
      <c r="N1114" s="89" t="s">
        <v>97</v>
      </c>
      <c r="O1114" s="92" t="s">
        <v>3173</v>
      </c>
      <c r="P1114" s="93" t="s">
        <v>57</v>
      </c>
      <c r="Q1114" s="110" t="s">
        <v>58</v>
      </c>
      <c r="R1114" s="94">
        <v>46171</v>
      </c>
      <c r="S1114" s="95"/>
      <c r="T1114" s="95" t="s">
        <v>59</v>
      </c>
      <c r="U1114" s="95" t="s">
        <v>60</v>
      </c>
      <c r="V1114" s="91">
        <v>46114</v>
      </c>
      <c r="W1114" s="91">
        <v>46160</v>
      </c>
      <c r="X1114" s="91">
        <v>46167</v>
      </c>
      <c r="Y1114" s="96" t="s">
        <v>61</v>
      </c>
      <c r="Z1114" s="89" t="s">
        <v>62</v>
      </c>
      <c r="AA1114" s="95"/>
      <c r="AB1114" s="95" t="s">
        <v>2804</v>
      </c>
      <c r="AC1114" s="95" t="s">
        <v>2804</v>
      </c>
      <c r="AD1114" s="95" t="s">
        <v>2804</v>
      </c>
      <c r="AE1114" s="95" t="s">
        <v>2804</v>
      </c>
      <c r="AF1114" s="95" t="s">
        <v>2804</v>
      </c>
      <c r="AG1114" s="95" t="s">
        <v>2804</v>
      </c>
      <c r="AH1114" s="95" t="s">
        <v>2804</v>
      </c>
      <c r="AI1114" s="97"/>
      <c r="AJ1114" s="97" t="s">
        <v>65</v>
      </c>
      <c r="AK1114" s="97" t="s">
        <v>66</v>
      </c>
      <c r="AL1114" s="45" t="s">
        <v>67</v>
      </c>
      <c r="AM1114" s="160" t="str">
        <f>MONTH(B1114)&amp;"/"&amp;YEAR(B1114)</f>
        <v>3/2026</v>
      </c>
      <c r="AN1114" s="45">
        <f>WEEKNUM(B1114)-WEEKNUM(EOMONTH(B1114,-1)+1)+1</f>
        <v>4</v>
      </c>
      <c r="AO1114" s="45" t="str">
        <f>MONTH(R1114)&amp;"/"&amp;YEAR(R1114)</f>
        <v>5/2026</v>
      </c>
      <c r="AP1114" s="45">
        <f>WEEKNUM(R1114)-WEEKNUM(EOMONTH(R1114,-1)+1)+1</f>
        <v>5</v>
      </c>
      <c r="AQ1114" s="45">
        <f>IF(AU1114="S",IF(Q1114="1. Aceitou o programa",R1114-B1114,0),0)</f>
        <v>67</v>
      </c>
      <c r="AR1114" s="45">
        <f>IF(AU1114="S",IF(AND(S1114&lt;&gt;"",R1114&lt;&gt;""),S1114-R1114,0),0)</f>
        <v>0</v>
      </c>
      <c r="AS1114" s="45">
        <f>IF(AU1114="S",IF(Q1114="1. Aceitou o programa",IF(OR(X1114="Não se Aplica",X1114=""),IF(OR(W1114="Não se Aplica",W1114=""),0,W1114-V1114),AVERAGE(X1114-W1114,W1114-V1114)),0),0)</f>
        <v>26.5</v>
      </c>
      <c r="AT1114" s="45">
        <f>IF(AU1114="S",IF(AND(Q1114="1. Aceitou o programa",AB1114="Realizada"),IFERROR(IF(AA1114="",0,AA1114-R1114),0),0),0)</f>
        <v>0</v>
      </c>
      <c r="AU1114" s="45" t="str">
        <f>_xlfn.XLOOKUP(U1114,'Lista Suspensa'!$AA$20:$AA$23,'Lista Suspensa'!$AB$20:$AB$23,"N/A")</f>
        <v>S</v>
      </c>
    </row>
    <row r="1115" spans="1:47" ht="12" customHeight="1" x14ac:dyDescent="0.3">
      <c r="A1115" s="87" t="s">
        <v>47</v>
      </c>
      <c r="B1115" s="88">
        <v>46104</v>
      </c>
      <c r="C1115" s="89" t="s">
        <v>48</v>
      </c>
      <c r="D1115" s="89" t="s">
        <v>49</v>
      </c>
      <c r="E1115" s="189">
        <v>594007631</v>
      </c>
      <c r="F1115" s="197" t="s">
        <v>3174</v>
      </c>
      <c r="G1115" s="90">
        <v>24774284890</v>
      </c>
      <c r="H1115" s="91">
        <v>16109</v>
      </c>
      <c r="I1115" s="89"/>
      <c r="J1115" s="89" t="s">
        <v>51</v>
      </c>
      <c r="K1115" s="89" t="s">
        <v>52</v>
      </c>
      <c r="L1115" s="89" t="s">
        <v>53</v>
      </c>
      <c r="M1115" s="89" t="s">
        <v>3175</v>
      </c>
      <c r="N1115" s="89" t="s">
        <v>159</v>
      </c>
      <c r="O1115" s="92" t="s">
        <v>3176</v>
      </c>
      <c r="P1115" s="93" t="s">
        <v>57</v>
      </c>
      <c r="Q1115" s="110" t="s">
        <v>58</v>
      </c>
      <c r="R1115" s="94">
        <v>46171</v>
      </c>
      <c r="S1115" s="95"/>
      <c r="T1115" s="95" t="s">
        <v>59</v>
      </c>
      <c r="U1115" s="95" t="s">
        <v>60</v>
      </c>
      <c r="V1115" s="91">
        <v>46114</v>
      </c>
      <c r="W1115" s="91">
        <v>46160</v>
      </c>
      <c r="X1115" s="91">
        <v>46167</v>
      </c>
      <c r="Y1115" s="96" t="s">
        <v>61</v>
      </c>
      <c r="Z1115" s="89" t="s">
        <v>62</v>
      </c>
      <c r="AA1115" s="95"/>
      <c r="AB1115" s="95" t="s">
        <v>2804</v>
      </c>
      <c r="AC1115" s="95" t="s">
        <v>2804</v>
      </c>
      <c r="AD1115" s="95" t="s">
        <v>2804</v>
      </c>
      <c r="AE1115" s="95" t="s">
        <v>2804</v>
      </c>
      <c r="AF1115" s="95" t="s">
        <v>2804</v>
      </c>
      <c r="AG1115" s="95" t="s">
        <v>2804</v>
      </c>
      <c r="AH1115" s="95" t="s">
        <v>2804</v>
      </c>
      <c r="AI1115" s="97"/>
      <c r="AJ1115" s="97" t="s">
        <v>65</v>
      </c>
      <c r="AK1115" s="97" t="s">
        <v>66</v>
      </c>
      <c r="AL1115" s="45" t="s">
        <v>67</v>
      </c>
      <c r="AM1115" s="160" t="str">
        <f>MONTH(B1115)&amp;"/"&amp;YEAR(B1115)</f>
        <v>3/2026</v>
      </c>
      <c r="AN1115" s="45">
        <f>WEEKNUM(B1115)-WEEKNUM(EOMONTH(B1115,-1)+1)+1</f>
        <v>4</v>
      </c>
      <c r="AO1115" s="45" t="str">
        <f>MONTH(R1115)&amp;"/"&amp;YEAR(R1115)</f>
        <v>5/2026</v>
      </c>
      <c r="AP1115" s="45">
        <f>WEEKNUM(R1115)-WEEKNUM(EOMONTH(R1115,-1)+1)+1</f>
        <v>5</v>
      </c>
      <c r="AQ1115" s="45">
        <f>IF(AU1115="S",IF(Q1115="1. Aceitou o programa",R1115-B1115,0),0)</f>
        <v>67</v>
      </c>
      <c r="AR1115" s="45">
        <f>IF(AU1115="S",IF(AND(S1115&lt;&gt;"",R1115&lt;&gt;""),S1115-R1115,0),0)</f>
        <v>0</v>
      </c>
      <c r="AS1115" s="45">
        <f>IF(AU1115="S",IF(Q1115="1. Aceitou o programa",IF(OR(X1115="Não se Aplica",X1115=""),IF(OR(W1115="Não se Aplica",W1115=""),0,W1115-V1115),AVERAGE(X1115-W1115,W1115-V1115)),0),0)</f>
        <v>26.5</v>
      </c>
      <c r="AT1115" s="45">
        <f>IF(AU1115="S",IF(AND(Q1115="1. Aceitou o programa",AB1115="Realizada"),IFERROR(IF(AA1115="",0,AA1115-R1115),0),0),0)</f>
        <v>0</v>
      </c>
      <c r="AU1115" s="45" t="str">
        <f>_xlfn.XLOOKUP(U1115,'Lista Suspensa'!$AA$20:$AA$23,'Lista Suspensa'!$AB$20:$AB$23,"N/A")</f>
        <v>S</v>
      </c>
    </row>
    <row r="1116" spans="1:47" ht="12" customHeight="1" x14ac:dyDescent="0.3">
      <c r="A1116" s="87" t="s">
        <v>47</v>
      </c>
      <c r="B1116" s="88">
        <v>46104</v>
      </c>
      <c r="C1116" s="89" t="s">
        <v>48</v>
      </c>
      <c r="D1116" s="89" t="s">
        <v>49</v>
      </c>
      <c r="E1116" s="189">
        <v>128842229</v>
      </c>
      <c r="F1116" s="197" t="s">
        <v>3177</v>
      </c>
      <c r="G1116" s="90">
        <v>87275350882</v>
      </c>
      <c r="H1116" s="91">
        <v>17632</v>
      </c>
      <c r="I1116" s="89"/>
      <c r="J1116" s="89" t="s">
        <v>51</v>
      </c>
      <c r="K1116" s="89" t="s">
        <v>52</v>
      </c>
      <c r="L1116" s="89" t="s">
        <v>53</v>
      </c>
      <c r="M1116" s="89" t="s">
        <v>1101</v>
      </c>
      <c r="N1116" s="89" t="s">
        <v>87</v>
      </c>
      <c r="O1116" s="92" t="s">
        <v>3178</v>
      </c>
      <c r="P1116" s="93" t="s">
        <v>57</v>
      </c>
      <c r="Q1116" s="110" t="s">
        <v>58</v>
      </c>
      <c r="R1116" s="94">
        <v>46171</v>
      </c>
      <c r="S1116" s="95"/>
      <c r="T1116" s="95" t="s">
        <v>59</v>
      </c>
      <c r="U1116" s="95" t="s">
        <v>60</v>
      </c>
      <c r="V1116" s="91">
        <v>46114</v>
      </c>
      <c r="W1116" s="91">
        <v>46160</v>
      </c>
      <c r="X1116" s="91">
        <v>46167</v>
      </c>
      <c r="Y1116" s="96" t="s">
        <v>81</v>
      </c>
      <c r="Z1116" s="89" t="s">
        <v>62</v>
      </c>
      <c r="AA1116" s="95"/>
      <c r="AB1116" s="95" t="s">
        <v>2804</v>
      </c>
      <c r="AC1116" s="95" t="s">
        <v>2804</v>
      </c>
      <c r="AD1116" s="95" t="s">
        <v>2804</v>
      </c>
      <c r="AE1116" s="95" t="s">
        <v>2804</v>
      </c>
      <c r="AF1116" s="95" t="s">
        <v>2804</v>
      </c>
      <c r="AG1116" s="95" t="s">
        <v>2804</v>
      </c>
      <c r="AH1116" s="95" t="s">
        <v>2804</v>
      </c>
      <c r="AI1116" s="97"/>
      <c r="AJ1116" s="97" t="s">
        <v>65</v>
      </c>
      <c r="AK1116" s="97" t="s">
        <v>66</v>
      </c>
      <c r="AL1116" s="45" t="s">
        <v>67</v>
      </c>
      <c r="AM1116" s="160" t="str">
        <f>MONTH(B1116)&amp;"/"&amp;YEAR(B1116)</f>
        <v>3/2026</v>
      </c>
      <c r="AN1116" s="45">
        <f>WEEKNUM(B1116)-WEEKNUM(EOMONTH(B1116,-1)+1)+1</f>
        <v>4</v>
      </c>
      <c r="AO1116" s="45" t="str">
        <f>MONTH(R1116)&amp;"/"&amp;YEAR(R1116)</f>
        <v>5/2026</v>
      </c>
      <c r="AP1116" s="45">
        <f>WEEKNUM(R1116)-WEEKNUM(EOMONTH(R1116,-1)+1)+1</f>
        <v>5</v>
      </c>
      <c r="AQ1116" s="45">
        <f>IF(AU1116="S",IF(Q1116="1. Aceitou o programa",R1116-B1116,0),0)</f>
        <v>67</v>
      </c>
      <c r="AR1116" s="45">
        <f>IF(AU1116="S",IF(AND(S1116&lt;&gt;"",R1116&lt;&gt;""),S1116-R1116,0),0)</f>
        <v>0</v>
      </c>
      <c r="AS1116" s="45">
        <f>IF(AU1116="S",IF(Q1116="1. Aceitou o programa",IF(OR(X1116="Não se Aplica",X1116=""),IF(OR(W1116="Não se Aplica",W1116=""),0,W1116-V1116),AVERAGE(X1116-W1116,W1116-V1116)),0),0)</f>
        <v>26.5</v>
      </c>
      <c r="AT1116" s="45">
        <f>IF(AU1116="S",IF(AND(Q1116="1. Aceitou o programa",AB1116="Realizada"),IFERROR(IF(AA1116="",0,AA1116-R1116),0),0),0)</f>
        <v>0</v>
      </c>
      <c r="AU1116" s="45" t="str">
        <f>_xlfn.XLOOKUP(U1116,'Lista Suspensa'!$AA$20:$AA$23,'Lista Suspensa'!$AB$20:$AB$23,"N/A")</f>
        <v>S</v>
      </c>
    </row>
    <row r="1117" spans="1:47" ht="12" customHeight="1" x14ac:dyDescent="0.3">
      <c r="A1117" s="87" t="s">
        <v>47</v>
      </c>
      <c r="B1117" s="88">
        <v>46104</v>
      </c>
      <c r="C1117" s="89" t="s">
        <v>48</v>
      </c>
      <c r="D1117" s="89" t="s">
        <v>49</v>
      </c>
      <c r="E1117" s="189">
        <v>438152450</v>
      </c>
      <c r="F1117" s="197" t="s">
        <v>3179</v>
      </c>
      <c r="G1117" s="90">
        <v>30740509772</v>
      </c>
      <c r="H1117" s="91">
        <v>19382</v>
      </c>
      <c r="I1117" s="89"/>
      <c r="J1117" s="89" t="s">
        <v>84</v>
      </c>
      <c r="K1117" s="89" t="s">
        <v>76</v>
      </c>
      <c r="L1117" s="89" t="s">
        <v>283</v>
      </c>
      <c r="M1117" s="89" t="s">
        <v>693</v>
      </c>
      <c r="N1117" s="89" t="s">
        <v>71</v>
      </c>
      <c r="O1117" s="92" t="s">
        <v>3180</v>
      </c>
      <c r="P1117" s="93" t="s">
        <v>57</v>
      </c>
      <c r="Q1117" s="110" t="s">
        <v>58</v>
      </c>
      <c r="R1117" s="94">
        <v>46171</v>
      </c>
      <c r="S1117" s="95"/>
      <c r="T1117" s="95" t="s">
        <v>59</v>
      </c>
      <c r="U1117" s="95" t="s">
        <v>60</v>
      </c>
      <c r="V1117" s="91">
        <v>46114</v>
      </c>
      <c r="W1117" s="91">
        <v>46160</v>
      </c>
      <c r="X1117" s="91">
        <v>46167</v>
      </c>
      <c r="Y1117" s="96" t="s">
        <v>2797</v>
      </c>
      <c r="Z1117" s="89" t="s">
        <v>62</v>
      </c>
      <c r="AA1117" s="95"/>
      <c r="AB1117" s="95" t="s">
        <v>2804</v>
      </c>
      <c r="AC1117" s="95" t="s">
        <v>2804</v>
      </c>
      <c r="AD1117" s="95" t="s">
        <v>2804</v>
      </c>
      <c r="AE1117" s="95" t="s">
        <v>2804</v>
      </c>
      <c r="AF1117" s="95" t="s">
        <v>2804</v>
      </c>
      <c r="AG1117" s="95" t="s">
        <v>2804</v>
      </c>
      <c r="AH1117" s="95" t="s">
        <v>2804</v>
      </c>
      <c r="AI1117" s="97"/>
      <c r="AJ1117" s="97" t="s">
        <v>65</v>
      </c>
      <c r="AK1117" s="97" t="s">
        <v>66</v>
      </c>
      <c r="AL1117" s="45" t="s">
        <v>67</v>
      </c>
      <c r="AM1117" s="160" t="str">
        <f>MONTH(B1117)&amp;"/"&amp;YEAR(B1117)</f>
        <v>3/2026</v>
      </c>
      <c r="AN1117" s="45">
        <f>WEEKNUM(B1117)-WEEKNUM(EOMONTH(B1117,-1)+1)+1</f>
        <v>4</v>
      </c>
      <c r="AO1117" s="45" t="str">
        <f>MONTH(R1117)&amp;"/"&amp;YEAR(R1117)</f>
        <v>5/2026</v>
      </c>
      <c r="AP1117" s="45">
        <f>WEEKNUM(R1117)-WEEKNUM(EOMONTH(R1117,-1)+1)+1</f>
        <v>5</v>
      </c>
      <c r="AQ1117" s="45">
        <f>IF(AU1117="S",IF(Q1117="1. Aceitou o programa",R1117-B1117,0),0)</f>
        <v>67</v>
      </c>
      <c r="AR1117" s="45">
        <f>IF(AU1117="S",IF(AND(S1117&lt;&gt;"",R1117&lt;&gt;""),S1117-R1117,0),0)</f>
        <v>0</v>
      </c>
      <c r="AS1117" s="45">
        <f>IF(AU1117="S",IF(Q1117="1. Aceitou o programa",IF(OR(X1117="Não se Aplica",X1117=""),IF(OR(W1117="Não se Aplica",W1117=""),0,W1117-V1117),AVERAGE(X1117-W1117,W1117-V1117)),0),0)</f>
        <v>26.5</v>
      </c>
      <c r="AT1117" s="45">
        <f>IF(AU1117="S",IF(AND(Q1117="1. Aceitou o programa",AB1117="Realizada"),IFERROR(IF(AA1117="",0,AA1117-R1117),0),0),0)</f>
        <v>0</v>
      </c>
      <c r="AU1117" s="45" t="str">
        <f>_xlfn.XLOOKUP(U1117,'Lista Suspensa'!$AA$20:$AA$23,'Lista Suspensa'!$AB$20:$AB$23,"N/A")</f>
        <v>S</v>
      </c>
    </row>
    <row r="1118" spans="1:47" ht="12" customHeight="1" x14ac:dyDescent="0.3">
      <c r="A1118" s="87" t="s">
        <v>47</v>
      </c>
      <c r="B1118" s="88">
        <v>46104</v>
      </c>
      <c r="C1118" s="89" t="s">
        <v>48</v>
      </c>
      <c r="D1118" s="89" t="s">
        <v>49</v>
      </c>
      <c r="E1118" s="189">
        <v>775313858</v>
      </c>
      <c r="F1118" s="197" t="s">
        <v>3181</v>
      </c>
      <c r="G1118" s="90">
        <v>52732240800</v>
      </c>
      <c r="H1118" s="91">
        <v>18920</v>
      </c>
      <c r="I1118" s="89"/>
      <c r="J1118" s="89" t="s">
        <v>51</v>
      </c>
      <c r="K1118" s="89" t="s">
        <v>52</v>
      </c>
      <c r="L1118" s="89" t="s">
        <v>85</v>
      </c>
      <c r="M1118" s="89" t="s">
        <v>192</v>
      </c>
      <c r="N1118" s="89" t="s">
        <v>55</v>
      </c>
      <c r="O1118" s="92" t="s">
        <v>3182</v>
      </c>
      <c r="P1118" s="93" t="s">
        <v>57</v>
      </c>
      <c r="Q1118" s="110" t="s">
        <v>58</v>
      </c>
      <c r="R1118" s="94">
        <v>46171</v>
      </c>
      <c r="S1118" s="95"/>
      <c r="T1118" s="95" t="s">
        <v>59</v>
      </c>
      <c r="U1118" s="95" t="s">
        <v>60</v>
      </c>
      <c r="V1118" s="91">
        <v>46114</v>
      </c>
      <c r="W1118" s="91">
        <v>46160</v>
      </c>
      <c r="X1118" s="91">
        <v>46167</v>
      </c>
      <c r="Y1118" s="96" t="s">
        <v>61</v>
      </c>
      <c r="Z1118" s="89" t="s">
        <v>62</v>
      </c>
      <c r="AA1118" s="95"/>
      <c r="AB1118" s="95" t="s">
        <v>2804</v>
      </c>
      <c r="AC1118" s="95" t="s">
        <v>2804</v>
      </c>
      <c r="AD1118" s="95" t="s">
        <v>2804</v>
      </c>
      <c r="AE1118" s="95" t="s">
        <v>2804</v>
      </c>
      <c r="AF1118" s="95" t="s">
        <v>2804</v>
      </c>
      <c r="AG1118" s="95" t="s">
        <v>2804</v>
      </c>
      <c r="AH1118" s="95" t="s">
        <v>2804</v>
      </c>
      <c r="AI1118" s="97"/>
      <c r="AJ1118" s="97" t="s">
        <v>65</v>
      </c>
      <c r="AK1118" s="97" t="s">
        <v>66</v>
      </c>
      <c r="AL1118" s="45" t="s">
        <v>67</v>
      </c>
      <c r="AM1118" s="160" t="str">
        <f>MONTH(B1118)&amp;"/"&amp;YEAR(B1118)</f>
        <v>3/2026</v>
      </c>
      <c r="AN1118" s="45">
        <f>WEEKNUM(B1118)-WEEKNUM(EOMONTH(B1118,-1)+1)+1</f>
        <v>4</v>
      </c>
      <c r="AO1118" s="45" t="str">
        <f>MONTH(R1118)&amp;"/"&amp;YEAR(R1118)</f>
        <v>5/2026</v>
      </c>
      <c r="AP1118" s="45">
        <f>WEEKNUM(R1118)-WEEKNUM(EOMONTH(R1118,-1)+1)+1</f>
        <v>5</v>
      </c>
      <c r="AQ1118" s="45">
        <f>IF(AU1118="S",IF(Q1118="1. Aceitou o programa",R1118-B1118,0),0)</f>
        <v>67</v>
      </c>
      <c r="AR1118" s="45">
        <f>IF(AU1118="S",IF(AND(S1118&lt;&gt;"",R1118&lt;&gt;""),S1118-R1118,0),0)</f>
        <v>0</v>
      </c>
      <c r="AS1118" s="45">
        <f>IF(AU1118="S",IF(Q1118="1. Aceitou o programa",IF(OR(X1118="Não se Aplica",X1118=""),IF(OR(W1118="Não se Aplica",W1118=""),0,W1118-V1118),AVERAGE(X1118-W1118,W1118-V1118)),0),0)</f>
        <v>26.5</v>
      </c>
      <c r="AT1118" s="45">
        <f>IF(AU1118="S",IF(AND(Q1118="1. Aceitou o programa",AB1118="Realizada"),IFERROR(IF(AA1118="",0,AA1118-R1118),0),0),0)</f>
        <v>0</v>
      </c>
      <c r="AU1118" s="45" t="str">
        <f>_xlfn.XLOOKUP(U1118,'Lista Suspensa'!$AA$20:$AA$23,'Lista Suspensa'!$AB$20:$AB$23,"N/A")</f>
        <v>S</v>
      </c>
    </row>
    <row r="1119" spans="1:47" ht="12" customHeight="1" x14ac:dyDescent="0.3">
      <c r="A1119" s="87" t="s">
        <v>47</v>
      </c>
      <c r="B1119" s="88">
        <v>46104</v>
      </c>
      <c r="C1119" s="89" t="s">
        <v>48</v>
      </c>
      <c r="D1119" s="89" t="s">
        <v>49</v>
      </c>
      <c r="E1119" s="189">
        <v>483697761</v>
      </c>
      <c r="F1119" s="197" t="s">
        <v>3183</v>
      </c>
      <c r="G1119" s="90">
        <v>59898739720</v>
      </c>
      <c r="H1119" s="91">
        <v>21210</v>
      </c>
      <c r="I1119" s="89"/>
      <c r="J1119" s="89" t="s">
        <v>51</v>
      </c>
      <c r="K1119" s="89" t="s">
        <v>76</v>
      </c>
      <c r="L1119" s="89" t="s">
        <v>95</v>
      </c>
      <c r="M1119" s="89" t="s">
        <v>1757</v>
      </c>
      <c r="N1119" s="89" t="s">
        <v>55</v>
      </c>
      <c r="O1119" s="92" t="s">
        <v>3184</v>
      </c>
      <c r="P1119" s="93" t="s">
        <v>57</v>
      </c>
      <c r="Q1119" s="110" t="s">
        <v>58</v>
      </c>
      <c r="R1119" s="94">
        <v>46171</v>
      </c>
      <c r="S1119" s="95"/>
      <c r="T1119" s="95" t="s">
        <v>59</v>
      </c>
      <c r="U1119" s="95" t="s">
        <v>60</v>
      </c>
      <c r="V1119" s="91">
        <v>46114</v>
      </c>
      <c r="W1119" s="91">
        <v>46160</v>
      </c>
      <c r="X1119" s="91">
        <v>46167</v>
      </c>
      <c r="Y1119" s="96" t="s">
        <v>61</v>
      </c>
      <c r="Z1119" s="89" t="s">
        <v>62</v>
      </c>
      <c r="AA1119" s="95"/>
      <c r="AB1119" s="95" t="s">
        <v>2804</v>
      </c>
      <c r="AC1119" s="95" t="s">
        <v>2804</v>
      </c>
      <c r="AD1119" s="95" t="s">
        <v>2804</v>
      </c>
      <c r="AE1119" s="95" t="s">
        <v>2804</v>
      </c>
      <c r="AF1119" s="95" t="s">
        <v>2804</v>
      </c>
      <c r="AG1119" s="95" t="s">
        <v>2804</v>
      </c>
      <c r="AH1119" s="95" t="s">
        <v>2804</v>
      </c>
      <c r="AI1119" s="97"/>
      <c r="AJ1119" s="97" t="s">
        <v>65</v>
      </c>
      <c r="AK1119" s="97" t="s">
        <v>66</v>
      </c>
      <c r="AL1119" s="45" t="s">
        <v>67</v>
      </c>
      <c r="AM1119" s="160" t="str">
        <f>MONTH(B1119)&amp;"/"&amp;YEAR(B1119)</f>
        <v>3/2026</v>
      </c>
      <c r="AN1119" s="45">
        <f>WEEKNUM(B1119)-WEEKNUM(EOMONTH(B1119,-1)+1)+1</f>
        <v>4</v>
      </c>
      <c r="AO1119" s="45" t="str">
        <f>MONTH(R1119)&amp;"/"&amp;YEAR(R1119)</f>
        <v>5/2026</v>
      </c>
      <c r="AP1119" s="45">
        <f>WEEKNUM(R1119)-WEEKNUM(EOMONTH(R1119,-1)+1)+1</f>
        <v>5</v>
      </c>
      <c r="AQ1119" s="45">
        <f>IF(AU1119="S",IF(Q1119="1. Aceitou o programa",R1119-B1119,0),0)</f>
        <v>67</v>
      </c>
      <c r="AR1119" s="45">
        <f>IF(AU1119="S",IF(AND(S1119&lt;&gt;"",R1119&lt;&gt;""),S1119-R1119,0),0)</f>
        <v>0</v>
      </c>
      <c r="AS1119" s="45">
        <f>IF(AU1119="S",IF(Q1119="1. Aceitou o programa",IF(OR(X1119="Não se Aplica",X1119=""),IF(OR(W1119="Não se Aplica",W1119=""),0,W1119-V1119),AVERAGE(X1119-W1119,W1119-V1119)),0),0)</f>
        <v>26.5</v>
      </c>
      <c r="AT1119" s="45">
        <f>IF(AU1119="S",IF(AND(Q1119="1. Aceitou o programa",AB1119="Realizada"),IFERROR(IF(AA1119="",0,AA1119-R1119),0),0),0)</f>
        <v>0</v>
      </c>
      <c r="AU1119" s="45" t="str">
        <f>_xlfn.XLOOKUP(U1119,'Lista Suspensa'!$AA$20:$AA$23,'Lista Suspensa'!$AB$20:$AB$23,"N/A")</f>
        <v>S</v>
      </c>
    </row>
    <row r="1120" spans="1:47" ht="12" customHeight="1" x14ac:dyDescent="0.3">
      <c r="A1120" s="87" t="s">
        <v>47</v>
      </c>
      <c r="B1120" s="88">
        <v>46104</v>
      </c>
      <c r="C1120" s="89" t="s">
        <v>48</v>
      </c>
      <c r="D1120" s="89" t="s">
        <v>49</v>
      </c>
      <c r="E1120" s="189">
        <v>451638280</v>
      </c>
      <c r="F1120" s="197" t="s">
        <v>3185</v>
      </c>
      <c r="G1120" s="90">
        <v>11853856819</v>
      </c>
      <c r="H1120" s="91">
        <v>26551</v>
      </c>
      <c r="I1120" s="89"/>
      <c r="J1120" s="89" t="s">
        <v>51</v>
      </c>
      <c r="K1120" s="89" t="s">
        <v>52</v>
      </c>
      <c r="L1120" s="89" t="s">
        <v>85</v>
      </c>
      <c r="M1120" s="89" t="s">
        <v>3186</v>
      </c>
      <c r="N1120" s="89" t="s">
        <v>79</v>
      </c>
      <c r="O1120" s="92" t="s">
        <v>3187</v>
      </c>
      <c r="P1120" s="93" t="s">
        <v>57</v>
      </c>
      <c r="Q1120" s="110" t="s">
        <v>58</v>
      </c>
      <c r="R1120" s="94">
        <v>46171</v>
      </c>
      <c r="S1120" s="95"/>
      <c r="T1120" s="95" t="s">
        <v>59</v>
      </c>
      <c r="U1120" s="95" t="s">
        <v>60</v>
      </c>
      <c r="V1120" s="91">
        <v>46114</v>
      </c>
      <c r="W1120" s="91">
        <v>46160</v>
      </c>
      <c r="X1120" s="91">
        <v>46167</v>
      </c>
      <c r="Y1120" s="96" t="s">
        <v>61</v>
      </c>
      <c r="Z1120" s="89" t="s">
        <v>62</v>
      </c>
      <c r="AA1120" s="95"/>
      <c r="AB1120" s="95" t="s">
        <v>2804</v>
      </c>
      <c r="AC1120" s="95" t="s">
        <v>2804</v>
      </c>
      <c r="AD1120" s="95" t="s">
        <v>2804</v>
      </c>
      <c r="AE1120" s="95" t="s">
        <v>2804</v>
      </c>
      <c r="AF1120" s="95" t="s">
        <v>2804</v>
      </c>
      <c r="AG1120" s="95" t="s">
        <v>2804</v>
      </c>
      <c r="AH1120" s="95" t="s">
        <v>2804</v>
      </c>
      <c r="AI1120" s="97"/>
      <c r="AJ1120" s="97" t="s">
        <v>65</v>
      </c>
      <c r="AK1120" s="97" t="s">
        <v>66</v>
      </c>
      <c r="AL1120" s="45" t="s">
        <v>67</v>
      </c>
      <c r="AM1120" s="160" t="str">
        <f>MONTH(B1120)&amp;"/"&amp;YEAR(B1120)</f>
        <v>3/2026</v>
      </c>
      <c r="AN1120" s="45">
        <f>WEEKNUM(B1120)-WEEKNUM(EOMONTH(B1120,-1)+1)+1</f>
        <v>4</v>
      </c>
      <c r="AO1120" s="45" t="str">
        <f>MONTH(R1120)&amp;"/"&amp;YEAR(R1120)</f>
        <v>5/2026</v>
      </c>
      <c r="AP1120" s="45">
        <f>WEEKNUM(R1120)-WEEKNUM(EOMONTH(R1120,-1)+1)+1</f>
        <v>5</v>
      </c>
      <c r="AQ1120" s="45">
        <f>IF(AU1120="S",IF(Q1120="1. Aceitou o programa",R1120-B1120,0),0)</f>
        <v>67</v>
      </c>
      <c r="AR1120" s="45">
        <f>IF(AU1120="S",IF(AND(S1120&lt;&gt;"",R1120&lt;&gt;""),S1120-R1120,0),0)</f>
        <v>0</v>
      </c>
      <c r="AS1120" s="45">
        <f>IF(AU1120="S",IF(Q1120="1. Aceitou o programa",IF(OR(X1120="Não se Aplica",X1120=""),IF(OR(W1120="Não se Aplica",W1120=""),0,W1120-V1120),AVERAGE(X1120-W1120,W1120-V1120)),0),0)</f>
        <v>26.5</v>
      </c>
      <c r="AT1120" s="45">
        <f>IF(AU1120="S",IF(AND(Q1120="1. Aceitou o programa",AB1120="Realizada"),IFERROR(IF(AA1120="",0,AA1120-R1120),0),0),0)</f>
        <v>0</v>
      </c>
      <c r="AU1120" s="45" t="str">
        <f>_xlfn.XLOOKUP(U1120,'Lista Suspensa'!$AA$20:$AA$23,'Lista Suspensa'!$AB$20:$AB$23,"N/A")</f>
        <v>S</v>
      </c>
    </row>
    <row r="1121" spans="1:47" ht="12" customHeight="1" x14ac:dyDescent="0.3">
      <c r="A1121" s="87" t="s">
        <v>47</v>
      </c>
      <c r="B1121" s="88">
        <v>46104</v>
      </c>
      <c r="C1121" s="89" t="s">
        <v>48</v>
      </c>
      <c r="D1121" s="89" t="s">
        <v>49</v>
      </c>
      <c r="E1121" s="189">
        <v>746752270</v>
      </c>
      <c r="F1121" s="197" t="s">
        <v>3188</v>
      </c>
      <c r="G1121" s="90">
        <v>74591711749</v>
      </c>
      <c r="H1121" s="91">
        <v>18517</v>
      </c>
      <c r="I1121" s="89"/>
      <c r="J1121" s="89" t="s">
        <v>51</v>
      </c>
      <c r="K1121" s="89" t="s">
        <v>76</v>
      </c>
      <c r="L1121" s="89" t="s">
        <v>95</v>
      </c>
      <c r="M1121" s="89" t="s">
        <v>3084</v>
      </c>
      <c r="N1121" s="89" t="s">
        <v>71</v>
      </c>
      <c r="O1121" s="92" t="s">
        <v>3189</v>
      </c>
      <c r="P1121" s="93" t="s">
        <v>57</v>
      </c>
      <c r="Q1121" s="110" t="s">
        <v>58</v>
      </c>
      <c r="R1121" s="94">
        <v>46171</v>
      </c>
      <c r="S1121" s="95"/>
      <c r="T1121" s="95" t="s">
        <v>59</v>
      </c>
      <c r="U1121" s="95" t="s">
        <v>60</v>
      </c>
      <c r="V1121" s="91">
        <v>46114</v>
      </c>
      <c r="W1121" s="91">
        <v>46160</v>
      </c>
      <c r="X1121" s="91">
        <v>46167</v>
      </c>
      <c r="Y1121" s="96" t="s">
        <v>61</v>
      </c>
      <c r="Z1121" s="89" t="s">
        <v>62</v>
      </c>
      <c r="AA1121" s="95"/>
      <c r="AB1121" s="95" t="s">
        <v>2804</v>
      </c>
      <c r="AC1121" s="95" t="s">
        <v>2804</v>
      </c>
      <c r="AD1121" s="95" t="s">
        <v>2804</v>
      </c>
      <c r="AE1121" s="95" t="s">
        <v>2804</v>
      </c>
      <c r="AF1121" s="95" t="s">
        <v>2804</v>
      </c>
      <c r="AG1121" s="95" t="s">
        <v>2804</v>
      </c>
      <c r="AH1121" s="95" t="s">
        <v>2804</v>
      </c>
      <c r="AI1121" s="97"/>
      <c r="AJ1121" s="97" t="s">
        <v>65</v>
      </c>
      <c r="AK1121" s="97" t="s">
        <v>66</v>
      </c>
      <c r="AL1121" s="45" t="s">
        <v>67</v>
      </c>
      <c r="AM1121" s="160" t="str">
        <f>MONTH(B1121)&amp;"/"&amp;YEAR(B1121)</f>
        <v>3/2026</v>
      </c>
      <c r="AN1121" s="45">
        <f>WEEKNUM(B1121)-WEEKNUM(EOMONTH(B1121,-1)+1)+1</f>
        <v>4</v>
      </c>
      <c r="AO1121" s="45" t="str">
        <f>MONTH(R1121)&amp;"/"&amp;YEAR(R1121)</f>
        <v>5/2026</v>
      </c>
      <c r="AP1121" s="45">
        <f>WEEKNUM(R1121)-WEEKNUM(EOMONTH(R1121,-1)+1)+1</f>
        <v>5</v>
      </c>
      <c r="AQ1121" s="45">
        <f>IF(AU1121="S",IF(Q1121="1. Aceitou o programa",R1121-B1121,0),0)</f>
        <v>67</v>
      </c>
      <c r="AR1121" s="45">
        <f>IF(AU1121="S",IF(AND(S1121&lt;&gt;"",R1121&lt;&gt;""),S1121-R1121,0),0)</f>
        <v>0</v>
      </c>
      <c r="AS1121" s="45">
        <f>IF(AU1121="S",IF(Q1121="1. Aceitou o programa",IF(OR(X1121="Não se Aplica",X1121=""),IF(OR(W1121="Não se Aplica",W1121=""),0,W1121-V1121),AVERAGE(X1121-W1121,W1121-V1121)),0),0)</f>
        <v>26.5</v>
      </c>
      <c r="AT1121" s="45">
        <f>IF(AU1121="S",IF(AND(Q1121="1. Aceitou o programa",AB1121="Realizada"),IFERROR(IF(AA1121="",0,AA1121-R1121),0),0),0)</f>
        <v>0</v>
      </c>
      <c r="AU1121" s="45" t="str">
        <f>_xlfn.XLOOKUP(U1121,'Lista Suspensa'!$AA$20:$AA$23,'Lista Suspensa'!$AB$20:$AB$23,"N/A")</f>
        <v>S</v>
      </c>
    </row>
    <row r="1122" spans="1:47" ht="12" customHeight="1" x14ac:dyDescent="0.3">
      <c r="A1122" s="87" t="s">
        <v>47</v>
      </c>
      <c r="B1122" s="88">
        <v>46104</v>
      </c>
      <c r="C1122" s="89" t="s">
        <v>48</v>
      </c>
      <c r="D1122" s="89" t="s">
        <v>49</v>
      </c>
      <c r="E1122" s="189">
        <v>89173302</v>
      </c>
      <c r="F1122" s="197" t="s">
        <v>3190</v>
      </c>
      <c r="G1122" s="90">
        <v>4796857702</v>
      </c>
      <c r="H1122" s="91">
        <v>26690</v>
      </c>
      <c r="I1122" s="89"/>
      <c r="J1122" s="89" t="s">
        <v>84</v>
      </c>
      <c r="K1122" s="89" t="s">
        <v>76</v>
      </c>
      <c r="L1122" s="89" t="s">
        <v>95</v>
      </c>
      <c r="M1122" s="89" t="s">
        <v>1561</v>
      </c>
      <c r="N1122" s="89" t="s">
        <v>344</v>
      </c>
      <c r="O1122" s="92" t="s">
        <v>3191</v>
      </c>
      <c r="P1122" s="93" t="s">
        <v>57</v>
      </c>
      <c r="Q1122" s="110" t="s">
        <v>58</v>
      </c>
      <c r="R1122" s="94">
        <v>46171</v>
      </c>
      <c r="S1122" s="95"/>
      <c r="T1122" s="95" t="s">
        <v>59</v>
      </c>
      <c r="U1122" s="95" t="s">
        <v>60</v>
      </c>
      <c r="V1122" s="91">
        <v>46114</v>
      </c>
      <c r="W1122" s="91">
        <v>46160</v>
      </c>
      <c r="X1122" s="91">
        <v>46167</v>
      </c>
      <c r="Y1122" s="96" t="s">
        <v>61</v>
      </c>
      <c r="Z1122" s="89" t="s">
        <v>62</v>
      </c>
      <c r="AA1122" s="95"/>
      <c r="AB1122" s="95" t="s">
        <v>2804</v>
      </c>
      <c r="AC1122" s="95" t="s">
        <v>2804</v>
      </c>
      <c r="AD1122" s="95" t="s">
        <v>2804</v>
      </c>
      <c r="AE1122" s="95" t="s">
        <v>2804</v>
      </c>
      <c r="AF1122" s="95" t="s">
        <v>2804</v>
      </c>
      <c r="AG1122" s="95" t="s">
        <v>2804</v>
      </c>
      <c r="AH1122" s="95" t="s">
        <v>2804</v>
      </c>
      <c r="AI1122" s="97"/>
      <c r="AJ1122" s="97" t="s">
        <v>65</v>
      </c>
      <c r="AK1122" s="97" t="s">
        <v>66</v>
      </c>
      <c r="AL1122" s="45" t="s">
        <v>67</v>
      </c>
      <c r="AM1122" s="160" t="str">
        <f>MONTH(B1122)&amp;"/"&amp;YEAR(B1122)</f>
        <v>3/2026</v>
      </c>
      <c r="AN1122" s="45">
        <f>WEEKNUM(B1122)-WEEKNUM(EOMONTH(B1122,-1)+1)+1</f>
        <v>4</v>
      </c>
      <c r="AO1122" s="45" t="str">
        <f>MONTH(R1122)&amp;"/"&amp;YEAR(R1122)</f>
        <v>5/2026</v>
      </c>
      <c r="AP1122" s="45">
        <f>WEEKNUM(R1122)-WEEKNUM(EOMONTH(R1122,-1)+1)+1</f>
        <v>5</v>
      </c>
      <c r="AQ1122" s="45">
        <f>IF(AU1122="S",IF(Q1122="1. Aceitou o programa",R1122-B1122,0),0)</f>
        <v>67</v>
      </c>
      <c r="AR1122" s="45">
        <f>IF(AU1122="S",IF(AND(S1122&lt;&gt;"",R1122&lt;&gt;""),S1122-R1122,0),0)</f>
        <v>0</v>
      </c>
      <c r="AS1122" s="45">
        <f>IF(AU1122="S",IF(Q1122="1. Aceitou o programa",IF(OR(X1122="Não se Aplica",X1122=""),IF(OR(W1122="Não se Aplica",W1122=""),0,W1122-V1122),AVERAGE(X1122-W1122,W1122-V1122)),0),0)</f>
        <v>26.5</v>
      </c>
      <c r="AT1122" s="45">
        <f>IF(AU1122="S",IF(AND(Q1122="1. Aceitou o programa",AB1122="Realizada"),IFERROR(IF(AA1122="",0,AA1122-R1122),0),0),0)</f>
        <v>0</v>
      </c>
      <c r="AU1122" s="45" t="str">
        <f>_xlfn.XLOOKUP(U1122,'Lista Suspensa'!$AA$20:$AA$23,'Lista Suspensa'!$AB$20:$AB$23,"N/A")</f>
        <v>S</v>
      </c>
    </row>
    <row r="1123" spans="1:47" ht="12" customHeight="1" x14ac:dyDescent="0.3">
      <c r="A1123" s="87" t="s">
        <v>47</v>
      </c>
      <c r="B1123" s="88">
        <v>46104</v>
      </c>
      <c r="C1123" s="89" t="s">
        <v>48</v>
      </c>
      <c r="D1123" s="89" t="s">
        <v>49</v>
      </c>
      <c r="E1123" s="189">
        <v>88214315</v>
      </c>
      <c r="F1123" s="197" t="s">
        <v>3192</v>
      </c>
      <c r="G1123" s="90">
        <v>17359149754</v>
      </c>
      <c r="H1123" s="91">
        <v>36228</v>
      </c>
      <c r="I1123" s="89"/>
      <c r="J1123" s="89" t="s">
        <v>84</v>
      </c>
      <c r="K1123" s="89" t="s">
        <v>76</v>
      </c>
      <c r="L1123" s="89" t="s">
        <v>740</v>
      </c>
      <c r="M1123" s="89" t="s">
        <v>234</v>
      </c>
      <c r="N1123" s="89" t="s">
        <v>79</v>
      </c>
      <c r="O1123" s="92" t="s">
        <v>3193</v>
      </c>
      <c r="P1123" s="93" t="s">
        <v>57</v>
      </c>
      <c r="Q1123" s="110" t="s">
        <v>58</v>
      </c>
      <c r="R1123" s="94">
        <v>46171</v>
      </c>
      <c r="S1123" s="95"/>
      <c r="T1123" s="95" t="s">
        <v>59</v>
      </c>
      <c r="U1123" s="95" t="s">
        <v>60</v>
      </c>
      <c r="V1123" s="91">
        <v>46114</v>
      </c>
      <c r="W1123" s="91">
        <v>46160</v>
      </c>
      <c r="X1123" s="91">
        <v>46167</v>
      </c>
      <c r="Y1123" s="96" t="s">
        <v>61</v>
      </c>
      <c r="Z1123" s="89" t="s">
        <v>62</v>
      </c>
      <c r="AA1123" s="95"/>
      <c r="AB1123" s="95" t="s">
        <v>2804</v>
      </c>
      <c r="AC1123" s="95" t="s">
        <v>2804</v>
      </c>
      <c r="AD1123" s="95" t="s">
        <v>2804</v>
      </c>
      <c r="AE1123" s="95" t="s">
        <v>2804</v>
      </c>
      <c r="AF1123" s="95" t="s">
        <v>2804</v>
      </c>
      <c r="AG1123" s="95" t="s">
        <v>2804</v>
      </c>
      <c r="AH1123" s="95" t="s">
        <v>2804</v>
      </c>
      <c r="AI1123" s="97"/>
      <c r="AJ1123" s="97" t="s">
        <v>65</v>
      </c>
      <c r="AK1123" s="97" t="s">
        <v>66</v>
      </c>
      <c r="AL1123" s="45" t="s">
        <v>67</v>
      </c>
      <c r="AM1123" s="160" t="str">
        <f>MONTH(B1123)&amp;"/"&amp;YEAR(B1123)</f>
        <v>3/2026</v>
      </c>
      <c r="AN1123" s="45">
        <f>WEEKNUM(B1123)-WEEKNUM(EOMONTH(B1123,-1)+1)+1</f>
        <v>4</v>
      </c>
      <c r="AO1123" s="45" t="str">
        <f>MONTH(R1123)&amp;"/"&amp;YEAR(R1123)</f>
        <v>5/2026</v>
      </c>
      <c r="AP1123" s="45">
        <f>WEEKNUM(R1123)-WEEKNUM(EOMONTH(R1123,-1)+1)+1</f>
        <v>5</v>
      </c>
      <c r="AQ1123" s="45">
        <f>IF(AU1123="S",IF(Q1123="1. Aceitou o programa",R1123-B1123,0),0)</f>
        <v>67</v>
      </c>
      <c r="AR1123" s="45">
        <f>IF(AU1123="S",IF(AND(S1123&lt;&gt;"",R1123&lt;&gt;""),S1123-R1123,0),0)</f>
        <v>0</v>
      </c>
      <c r="AS1123" s="45">
        <f>IF(AU1123="S",IF(Q1123="1. Aceitou o programa",IF(OR(X1123="Não se Aplica",X1123=""),IF(OR(W1123="Não se Aplica",W1123=""),0,W1123-V1123),AVERAGE(X1123-W1123,W1123-V1123)),0),0)</f>
        <v>26.5</v>
      </c>
      <c r="AT1123" s="45">
        <f>IF(AU1123="S",IF(AND(Q1123="1. Aceitou o programa",AB1123="Realizada"),IFERROR(IF(AA1123="",0,AA1123-R1123),0),0),0)</f>
        <v>0</v>
      </c>
      <c r="AU1123" s="45" t="str">
        <f>_xlfn.XLOOKUP(U1123,'Lista Suspensa'!$AA$20:$AA$23,'Lista Suspensa'!$AB$20:$AB$23,"N/A")</f>
        <v>S</v>
      </c>
    </row>
    <row r="1124" spans="1:47" ht="12" customHeight="1" x14ac:dyDescent="0.3">
      <c r="A1124" s="87" t="s">
        <v>47</v>
      </c>
      <c r="B1124" s="88">
        <v>46104</v>
      </c>
      <c r="C1124" s="89" t="s">
        <v>48</v>
      </c>
      <c r="D1124" s="89" t="s">
        <v>49</v>
      </c>
      <c r="E1124" s="189">
        <v>596577265</v>
      </c>
      <c r="F1124" s="197" t="s">
        <v>3194</v>
      </c>
      <c r="G1124" s="90">
        <v>4606311878</v>
      </c>
      <c r="H1124" s="91">
        <v>22646</v>
      </c>
      <c r="I1124" s="89"/>
      <c r="J1124" s="89" t="s">
        <v>84</v>
      </c>
      <c r="K1124" s="89" t="s">
        <v>52</v>
      </c>
      <c r="L1124" s="89" t="s">
        <v>85</v>
      </c>
      <c r="M1124" s="89" t="s">
        <v>149</v>
      </c>
      <c r="N1124" s="89" t="s">
        <v>159</v>
      </c>
      <c r="O1124" s="92" t="s">
        <v>3195</v>
      </c>
      <c r="P1124" s="93" t="s">
        <v>57</v>
      </c>
      <c r="Q1124" s="110" t="s">
        <v>58</v>
      </c>
      <c r="R1124" s="94">
        <v>46171</v>
      </c>
      <c r="S1124" s="95"/>
      <c r="T1124" s="95" t="s">
        <v>59</v>
      </c>
      <c r="U1124" s="95" t="s">
        <v>60</v>
      </c>
      <c r="V1124" s="91">
        <v>46114</v>
      </c>
      <c r="W1124" s="91">
        <v>46160</v>
      </c>
      <c r="X1124" s="91">
        <v>46167</v>
      </c>
      <c r="Y1124" s="96" t="s">
        <v>61</v>
      </c>
      <c r="Z1124" s="89" t="s">
        <v>62</v>
      </c>
      <c r="AA1124" s="95"/>
      <c r="AB1124" s="95" t="s">
        <v>2804</v>
      </c>
      <c r="AC1124" s="95" t="s">
        <v>2804</v>
      </c>
      <c r="AD1124" s="95" t="s">
        <v>2804</v>
      </c>
      <c r="AE1124" s="95" t="s">
        <v>2804</v>
      </c>
      <c r="AF1124" s="95" t="s">
        <v>2804</v>
      </c>
      <c r="AG1124" s="95" t="s">
        <v>2804</v>
      </c>
      <c r="AH1124" s="95" t="s">
        <v>2804</v>
      </c>
      <c r="AI1124" s="97"/>
      <c r="AJ1124" s="97" t="s">
        <v>65</v>
      </c>
      <c r="AK1124" s="97" t="s">
        <v>66</v>
      </c>
      <c r="AL1124" s="45" t="s">
        <v>67</v>
      </c>
      <c r="AM1124" s="160" t="str">
        <f>MONTH(B1124)&amp;"/"&amp;YEAR(B1124)</f>
        <v>3/2026</v>
      </c>
      <c r="AN1124" s="45">
        <f>WEEKNUM(B1124)-WEEKNUM(EOMONTH(B1124,-1)+1)+1</f>
        <v>4</v>
      </c>
      <c r="AO1124" s="45" t="str">
        <f>MONTH(R1124)&amp;"/"&amp;YEAR(R1124)</f>
        <v>5/2026</v>
      </c>
      <c r="AP1124" s="45">
        <f>WEEKNUM(R1124)-WEEKNUM(EOMONTH(R1124,-1)+1)+1</f>
        <v>5</v>
      </c>
      <c r="AQ1124" s="45">
        <f>IF(AU1124="S",IF(Q1124="1. Aceitou o programa",R1124-B1124,0),0)</f>
        <v>67</v>
      </c>
      <c r="AR1124" s="45">
        <f>IF(AU1124="S",IF(AND(S1124&lt;&gt;"",R1124&lt;&gt;""),S1124-R1124,0),0)</f>
        <v>0</v>
      </c>
      <c r="AS1124" s="45">
        <f>IF(AU1124="S",IF(Q1124="1. Aceitou o programa",IF(OR(X1124="Não se Aplica",X1124=""),IF(OR(W1124="Não se Aplica",W1124=""),0,W1124-V1124),AVERAGE(X1124-W1124,W1124-V1124)),0),0)</f>
        <v>26.5</v>
      </c>
      <c r="AT1124" s="45">
        <f>IF(AU1124="S",IF(AND(Q1124="1. Aceitou o programa",AB1124="Realizada"),IFERROR(IF(AA1124="",0,AA1124-R1124),0),0),0)</f>
        <v>0</v>
      </c>
      <c r="AU1124" s="45" t="str">
        <f>_xlfn.XLOOKUP(U1124,'Lista Suspensa'!$AA$20:$AA$23,'Lista Suspensa'!$AB$20:$AB$23,"N/A")</f>
        <v>S</v>
      </c>
    </row>
    <row r="1125" spans="1:47" ht="12" customHeight="1" x14ac:dyDescent="0.3">
      <c r="A1125" s="87" t="s">
        <v>47</v>
      </c>
      <c r="B1125" s="88">
        <v>46104</v>
      </c>
      <c r="C1125" s="89" t="s">
        <v>48</v>
      </c>
      <c r="D1125" s="89" t="s">
        <v>49</v>
      </c>
      <c r="E1125" s="189">
        <v>85364997</v>
      </c>
      <c r="F1125" s="197" t="s">
        <v>3196</v>
      </c>
      <c r="G1125" s="90">
        <v>46540210353</v>
      </c>
      <c r="H1125" s="91">
        <v>26181</v>
      </c>
      <c r="I1125" s="89"/>
      <c r="J1125" s="89" t="s">
        <v>51</v>
      </c>
      <c r="K1125" s="89" t="s">
        <v>52</v>
      </c>
      <c r="L1125" s="89" t="s">
        <v>53</v>
      </c>
      <c r="M1125" s="89" t="s">
        <v>234</v>
      </c>
      <c r="N1125" s="89" t="s">
        <v>159</v>
      </c>
      <c r="O1125" s="92" t="s">
        <v>3197</v>
      </c>
      <c r="P1125" s="93" t="s">
        <v>57</v>
      </c>
      <c r="Q1125" s="110" t="s">
        <v>58</v>
      </c>
      <c r="R1125" s="94">
        <v>46171</v>
      </c>
      <c r="S1125" s="95"/>
      <c r="T1125" s="95" t="s">
        <v>59</v>
      </c>
      <c r="U1125" s="95" t="s">
        <v>60</v>
      </c>
      <c r="V1125" s="91">
        <v>46114</v>
      </c>
      <c r="W1125" s="91">
        <v>46160</v>
      </c>
      <c r="X1125" s="91">
        <v>46167</v>
      </c>
      <c r="Y1125" s="96" t="s">
        <v>81</v>
      </c>
      <c r="Z1125" s="89" t="s">
        <v>62</v>
      </c>
      <c r="AA1125" s="95"/>
      <c r="AB1125" s="95" t="s">
        <v>2804</v>
      </c>
      <c r="AC1125" s="95" t="s">
        <v>2804</v>
      </c>
      <c r="AD1125" s="95" t="s">
        <v>2804</v>
      </c>
      <c r="AE1125" s="95" t="s">
        <v>2804</v>
      </c>
      <c r="AF1125" s="95" t="s">
        <v>2804</v>
      </c>
      <c r="AG1125" s="95" t="s">
        <v>2804</v>
      </c>
      <c r="AH1125" s="95" t="s">
        <v>2804</v>
      </c>
      <c r="AI1125" s="97"/>
      <c r="AJ1125" s="97" t="s">
        <v>65</v>
      </c>
      <c r="AK1125" s="97" t="s">
        <v>66</v>
      </c>
      <c r="AL1125" s="45" t="s">
        <v>67</v>
      </c>
      <c r="AM1125" s="160" t="str">
        <f>MONTH(B1125)&amp;"/"&amp;YEAR(B1125)</f>
        <v>3/2026</v>
      </c>
      <c r="AN1125" s="45">
        <f>WEEKNUM(B1125)-WEEKNUM(EOMONTH(B1125,-1)+1)+1</f>
        <v>4</v>
      </c>
      <c r="AO1125" s="45" t="str">
        <f>MONTH(R1125)&amp;"/"&amp;YEAR(R1125)</f>
        <v>5/2026</v>
      </c>
      <c r="AP1125" s="45">
        <f>WEEKNUM(R1125)-WEEKNUM(EOMONTH(R1125,-1)+1)+1</f>
        <v>5</v>
      </c>
      <c r="AQ1125" s="45">
        <f>IF(AU1125="S",IF(Q1125="1. Aceitou o programa",R1125-B1125,0),0)</f>
        <v>67</v>
      </c>
      <c r="AR1125" s="45">
        <f>IF(AU1125="S",IF(AND(S1125&lt;&gt;"",R1125&lt;&gt;""),S1125-R1125,0),0)</f>
        <v>0</v>
      </c>
      <c r="AS1125" s="45">
        <f>IF(AU1125="S",IF(Q1125="1. Aceitou o programa",IF(OR(X1125="Não se Aplica",X1125=""),IF(OR(W1125="Não se Aplica",W1125=""),0,W1125-V1125),AVERAGE(X1125-W1125,W1125-V1125)),0),0)</f>
        <v>26.5</v>
      </c>
      <c r="AT1125" s="45">
        <f>IF(AU1125="S",IF(AND(Q1125="1. Aceitou o programa",AB1125="Realizada"),IFERROR(IF(AA1125="",0,AA1125-R1125),0),0),0)</f>
        <v>0</v>
      </c>
      <c r="AU1125" s="45" t="str">
        <f>_xlfn.XLOOKUP(U1125,'Lista Suspensa'!$AA$20:$AA$23,'Lista Suspensa'!$AB$20:$AB$23,"N/A")</f>
        <v>S</v>
      </c>
    </row>
    <row r="1126" spans="1:47" ht="12" customHeight="1" x14ac:dyDescent="0.3">
      <c r="A1126" s="87" t="s">
        <v>47</v>
      </c>
      <c r="B1126" s="88">
        <v>46104</v>
      </c>
      <c r="C1126" s="89" t="s">
        <v>48</v>
      </c>
      <c r="D1126" s="89" t="s">
        <v>49</v>
      </c>
      <c r="E1126" s="189">
        <v>89551192</v>
      </c>
      <c r="F1126" s="197" t="s">
        <v>3198</v>
      </c>
      <c r="G1126" s="90">
        <v>84236914700</v>
      </c>
      <c r="H1126" s="91">
        <v>21275</v>
      </c>
      <c r="I1126" s="89"/>
      <c r="J1126" s="89" t="s">
        <v>51</v>
      </c>
      <c r="K1126" s="89" t="s">
        <v>76</v>
      </c>
      <c r="L1126" s="89" t="s">
        <v>95</v>
      </c>
      <c r="M1126" s="89" t="s">
        <v>106</v>
      </c>
      <c r="N1126" s="89" t="s">
        <v>291</v>
      </c>
      <c r="O1126" s="92" t="s">
        <v>3199</v>
      </c>
      <c r="P1126" s="93" t="s">
        <v>57</v>
      </c>
      <c r="Q1126" s="110" t="s">
        <v>58</v>
      </c>
      <c r="R1126" s="94">
        <v>46171</v>
      </c>
      <c r="S1126" s="95"/>
      <c r="T1126" s="95" t="s">
        <v>59</v>
      </c>
      <c r="U1126" s="95" t="s">
        <v>60</v>
      </c>
      <c r="V1126" s="91">
        <v>46114</v>
      </c>
      <c r="W1126" s="91">
        <v>46160</v>
      </c>
      <c r="X1126" s="91">
        <v>46167</v>
      </c>
      <c r="Y1126" s="96" t="s">
        <v>2797</v>
      </c>
      <c r="Z1126" s="89" t="s">
        <v>62</v>
      </c>
      <c r="AA1126" s="95"/>
      <c r="AB1126" s="95" t="s">
        <v>2804</v>
      </c>
      <c r="AC1126" s="95" t="s">
        <v>2804</v>
      </c>
      <c r="AD1126" s="95" t="s">
        <v>2804</v>
      </c>
      <c r="AE1126" s="95" t="s">
        <v>2804</v>
      </c>
      <c r="AF1126" s="95" t="s">
        <v>2804</v>
      </c>
      <c r="AG1126" s="95" t="s">
        <v>2804</v>
      </c>
      <c r="AH1126" s="95" t="s">
        <v>2804</v>
      </c>
      <c r="AI1126" s="97"/>
      <c r="AJ1126" s="97" t="s">
        <v>65</v>
      </c>
      <c r="AK1126" s="97" t="s">
        <v>66</v>
      </c>
      <c r="AL1126" s="45" t="s">
        <v>67</v>
      </c>
      <c r="AM1126" s="160" t="str">
        <f>MONTH(B1126)&amp;"/"&amp;YEAR(B1126)</f>
        <v>3/2026</v>
      </c>
      <c r="AN1126" s="45">
        <f>WEEKNUM(B1126)-WEEKNUM(EOMONTH(B1126,-1)+1)+1</f>
        <v>4</v>
      </c>
      <c r="AO1126" s="45" t="str">
        <f>MONTH(R1126)&amp;"/"&amp;YEAR(R1126)</f>
        <v>5/2026</v>
      </c>
      <c r="AP1126" s="45">
        <f>WEEKNUM(R1126)-WEEKNUM(EOMONTH(R1126,-1)+1)+1</f>
        <v>5</v>
      </c>
      <c r="AQ1126" s="45">
        <f>IF(AU1126="S",IF(Q1126="1. Aceitou o programa",R1126-B1126,0),0)</f>
        <v>67</v>
      </c>
      <c r="AR1126" s="45">
        <f>IF(AU1126="S",IF(AND(S1126&lt;&gt;"",R1126&lt;&gt;""),S1126-R1126,0),0)</f>
        <v>0</v>
      </c>
      <c r="AS1126" s="45">
        <f>IF(AU1126="S",IF(Q1126="1. Aceitou o programa",IF(OR(X1126="Não se Aplica",X1126=""),IF(OR(W1126="Não se Aplica",W1126=""),0,W1126-V1126),AVERAGE(X1126-W1126,W1126-V1126)),0),0)</f>
        <v>26.5</v>
      </c>
      <c r="AT1126" s="45">
        <f>IF(AU1126="S",IF(AND(Q1126="1. Aceitou o programa",AB1126="Realizada"),IFERROR(IF(AA1126="",0,AA1126-R1126),0),0),0)</f>
        <v>0</v>
      </c>
      <c r="AU1126" s="45" t="str">
        <f>_xlfn.XLOOKUP(U1126,'Lista Suspensa'!$AA$20:$AA$23,'Lista Suspensa'!$AB$20:$AB$23,"N/A")</f>
        <v>S</v>
      </c>
    </row>
    <row r="1127" spans="1:47" ht="12" customHeight="1" x14ac:dyDescent="0.3">
      <c r="A1127" s="87" t="s">
        <v>47</v>
      </c>
      <c r="B1127" s="88">
        <v>46104</v>
      </c>
      <c r="C1127" s="89" t="s">
        <v>48</v>
      </c>
      <c r="D1127" s="89" t="s">
        <v>49</v>
      </c>
      <c r="E1127" s="189">
        <v>94934253</v>
      </c>
      <c r="F1127" s="197" t="s">
        <v>3200</v>
      </c>
      <c r="G1127" s="90">
        <v>27149886876</v>
      </c>
      <c r="H1127" s="91">
        <v>28979</v>
      </c>
      <c r="I1127" s="89"/>
      <c r="J1127" s="89" t="s">
        <v>51</v>
      </c>
      <c r="K1127" s="89" t="s">
        <v>52</v>
      </c>
      <c r="L1127" s="89" t="s">
        <v>85</v>
      </c>
      <c r="M1127" s="89" t="s">
        <v>1977</v>
      </c>
      <c r="N1127" s="89" t="s">
        <v>137</v>
      </c>
      <c r="O1127" s="92" t="s">
        <v>3201</v>
      </c>
      <c r="P1127" s="93" t="s">
        <v>57</v>
      </c>
      <c r="Q1127" s="110" t="s">
        <v>58</v>
      </c>
      <c r="R1127" s="94">
        <v>46171</v>
      </c>
      <c r="S1127" s="95"/>
      <c r="T1127" s="95" t="s">
        <v>59</v>
      </c>
      <c r="U1127" s="95" t="s">
        <v>60</v>
      </c>
      <c r="V1127" s="91">
        <v>46114</v>
      </c>
      <c r="W1127" s="91">
        <v>46160</v>
      </c>
      <c r="X1127" s="91">
        <v>46167</v>
      </c>
      <c r="Y1127" s="96" t="s">
        <v>61</v>
      </c>
      <c r="Z1127" s="89" t="s">
        <v>62</v>
      </c>
      <c r="AA1127" s="95"/>
      <c r="AB1127" s="95" t="s">
        <v>2804</v>
      </c>
      <c r="AC1127" s="95" t="s">
        <v>2804</v>
      </c>
      <c r="AD1127" s="95" t="s">
        <v>2804</v>
      </c>
      <c r="AE1127" s="95" t="s">
        <v>2804</v>
      </c>
      <c r="AF1127" s="95" t="s">
        <v>2804</v>
      </c>
      <c r="AG1127" s="95" t="s">
        <v>2804</v>
      </c>
      <c r="AH1127" s="95" t="s">
        <v>2804</v>
      </c>
      <c r="AI1127" s="97"/>
      <c r="AJ1127" s="97" t="s">
        <v>65</v>
      </c>
      <c r="AK1127" s="97" t="s">
        <v>66</v>
      </c>
      <c r="AL1127" s="45" t="s">
        <v>67</v>
      </c>
      <c r="AM1127" s="160" t="str">
        <f>MONTH(B1127)&amp;"/"&amp;YEAR(B1127)</f>
        <v>3/2026</v>
      </c>
      <c r="AN1127" s="45">
        <f>WEEKNUM(B1127)-WEEKNUM(EOMONTH(B1127,-1)+1)+1</f>
        <v>4</v>
      </c>
      <c r="AO1127" s="45" t="str">
        <f>MONTH(R1127)&amp;"/"&amp;YEAR(R1127)</f>
        <v>5/2026</v>
      </c>
      <c r="AP1127" s="45">
        <f>WEEKNUM(R1127)-WEEKNUM(EOMONTH(R1127,-1)+1)+1</f>
        <v>5</v>
      </c>
      <c r="AQ1127" s="45">
        <f>IF(AU1127="S",IF(Q1127="1. Aceitou o programa",R1127-B1127,0),0)</f>
        <v>67</v>
      </c>
      <c r="AR1127" s="45">
        <f>IF(AU1127="S",IF(AND(S1127&lt;&gt;"",R1127&lt;&gt;""),S1127-R1127,0),0)</f>
        <v>0</v>
      </c>
      <c r="AS1127" s="45">
        <f>IF(AU1127="S",IF(Q1127="1. Aceitou o programa",IF(OR(X1127="Não se Aplica",X1127=""),IF(OR(W1127="Não se Aplica",W1127=""),0,W1127-V1127),AVERAGE(X1127-W1127,W1127-V1127)),0),0)</f>
        <v>26.5</v>
      </c>
      <c r="AT1127" s="45">
        <f>IF(AU1127="S",IF(AND(Q1127="1. Aceitou o programa",AB1127="Realizada"),IFERROR(IF(AA1127="",0,AA1127-R1127),0),0),0)</f>
        <v>0</v>
      </c>
      <c r="AU1127" s="45" t="str">
        <f>_xlfn.XLOOKUP(U1127,'Lista Suspensa'!$AA$20:$AA$23,'Lista Suspensa'!$AB$20:$AB$23,"N/A")</f>
        <v>S</v>
      </c>
    </row>
    <row r="1128" spans="1:47" ht="12" customHeight="1" x14ac:dyDescent="0.3">
      <c r="A1128" s="87" t="s">
        <v>47</v>
      </c>
      <c r="B1128" s="88">
        <v>46104</v>
      </c>
      <c r="C1128" s="89" t="s">
        <v>48</v>
      </c>
      <c r="D1128" s="89" t="s">
        <v>49</v>
      </c>
      <c r="E1128" s="189">
        <v>95733227</v>
      </c>
      <c r="F1128" s="197" t="s">
        <v>3202</v>
      </c>
      <c r="G1128" s="90">
        <v>22530695822</v>
      </c>
      <c r="H1128" s="91">
        <v>30206</v>
      </c>
      <c r="I1128" s="89"/>
      <c r="J1128" s="89" t="s">
        <v>84</v>
      </c>
      <c r="K1128" s="89" t="s">
        <v>52</v>
      </c>
      <c r="L1128" s="89" t="s">
        <v>1457</v>
      </c>
      <c r="M1128" s="89" t="s">
        <v>3203</v>
      </c>
      <c r="N1128" s="89" t="s">
        <v>150</v>
      </c>
      <c r="O1128" s="92" t="s">
        <v>3204</v>
      </c>
      <c r="P1128" s="93" t="s">
        <v>57</v>
      </c>
      <c r="Q1128" s="110" t="s">
        <v>58</v>
      </c>
      <c r="R1128" s="94">
        <v>46171</v>
      </c>
      <c r="S1128" s="95"/>
      <c r="T1128" s="95" t="s">
        <v>59</v>
      </c>
      <c r="U1128" s="95" t="s">
        <v>60</v>
      </c>
      <c r="V1128" s="91">
        <v>46146</v>
      </c>
      <c r="W1128" s="91">
        <v>46160</v>
      </c>
      <c r="X1128" s="91">
        <v>46167</v>
      </c>
      <c r="Y1128" s="96" t="s">
        <v>2851</v>
      </c>
      <c r="Z1128" s="89" t="s">
        <v>62</v>
      </c>
      <c r="AA1128" s="95"/>
      <c r="AB1128" s="95" t="s">
        <v>2804</v>
      </c>
      <c r="AC1128" s="95" t="s">
        <v>2804</v>
      </c>
      <c r="AD1128" s="95" t="s">
        <v>2804</v>
      </c>
      <c r="AE1128" s="95" t="s">
        <v>2804</v>
      </c>
      <c r="AF1128" s="95" t="s">
        <v>2804</v>
      </c>
      <c r="AG1128" s="95" t="s">
        <v>2804</v>
      </c>
      <c r="AH1128" s="95" t="s">
        <v>2804</v>
      </c>
      <c r="AI1128" s="97"/>
      <c r="AJ1128" s="97" t="s">
        <v>65</v>
      </c>
      <c r="AK1128" s="97" t="s">
        <v>66</v>
      </c>
      <c r="AL1128" s="45" t="s">
        <v>67</v>
      </c>
      <c r="AM1128" s="160" t="str">
        <f>MONTH(B1128)&amp;"/"&amp;YEAR(B1128)</f>
        <v>3/2026</v>
      </c>
      <c r="AN1128" s="45">
        <f>WEEKNUM(B1128)-WEEKNUM(EOMONTH(B1128,-1)+1)+1</f>
        <v>4</v>
      </c>
      <c r="AO1128" s="45" t="str">
        <f>MONTH(R1128)&amp;"/"&amp;YEAR(R1128)</f>
        <v>5/2026</v>
      </c>
      <c r="AP1128" s="45">
        <f>WEEKNUM(R1128)-WEEKNUM(EOMONTH(R1128,-1)+1)+1</f>
        <v>5</v>
      </c>
      <c r="AQ1128" s="45">
        <f>IF(AU1128="S",IF(Q1128="1. Aceitou o programa",R1128-B1128,0),0)</f>
        <v>67</v>
      </c>
      <c r="AR1128" s="45">
        <f>IF(AU1128="S",IF(AND(S1128&lt;&gt;"",R1128&lt;&gt;""),S1128-R1128,0),0)</f>
        <v>0</v>
      </c>
      <c r="AS1128" s="45">
        <f>IF(AU1128="S",IF(Q1128="1. Aceitou o programa",IF(OR(X1128="Não se Aplica",X1128=""),IF(OR(W1128="Não se Aplica",W1128=""),0,W1128-V1128),AVERAGE(X1128-W1128,W1128-V1128)),0),0)</f>
        <v>10.5</v>
      </c>
      <c r="AT1128" s="45">
        <f>IF(AU1128="S",IF(AND(Q1128="1. Aceitou o programa",AB1128="Realizada"),IFERROR(IF(AA1128="",0,AA1128-R1128),0),0),0)</f>
        <v>0</v>
      </c>
      <c r="AU1128" s="45" t="str">
        <f>_xlfn.XLOOKUP(U1128,'Lista Suspensa'!$AA$20:$AA$23,'Lista Suspensa'!$AB$20:$AB$23,"N/A")</f>
        <v>S</v>
      </c>
    </row>
    <row r="1129" spans="1:47" ht="12" customHeight="1" x14ac:dyDescent="0.3">
      <c r="A1129" s="87" t="s">
        <v>47</v>
      </c>
      <c r="B1129" s="88">
        <v>46104</v>
      </c>
      <c r="C1129" s="89" t="s">
        <v>48</v>
      </c>
      <c r="D1129" s="89" t="s">
        <v>49</v>
      </c>
      <c r="E1129" s="189">
        <v>82279451</v>
      </c>
      <c r="F1129" s="197" t="s">
        <v>3205</v>
      </c>
      <c r="G1129" s="90">
        <v>5173071702</v>
      </c>
      <c r="H1129" s="91">
        <v>28211</v>
      </c>
      <c r="I1129" s="89"/>
      <c r="J1129" s="89" t="s">
        <v>84</v>
      </c>
      <c r="K1129" s="89" t="s">
        <v>76</v>
      </c>
      <c r="L1129" s="89" t="s">
        <v>101</v>
      </c>
      <c r="M1129" s="89" t="s">
        <v>3206</v>
      </c>
      <c r="N1129" s="89" t="s">
        <v>137</v>
      </c>
      <c r="O1129" s="92" t="s">
        <v>3207</v>
      </c>
      <c r="P1129" s="93" t="s">
        <v>57</v>
      </c>
      <c r="Q1129" s="110" t="s">
        <v>58</v>
      </c>
      <c r="R1129" s="94">
        <v>46171</v>
      </c>
      <c r="S1129" s="95"/>
      <c r="T1129" s="95" t="s">
        <v>59</v>
      </c>
      <c r="U1129" s="95" t="s">
        <v>60</v>
      </c>
      <c r="V1129" s="91">
        <v>46114</v>
      </c>
      <c r="W1129" s="91">
        <v>46160</v>
      </c>
      <c r="X1129" s="91">
        <v>46167</v>
      </c>
      <c r="Y1129" s="96" t="s">
        <v>81</v>
      </c>
      <c r="Z1129" s="89" t="s">
        <v>62</v>
      </c>
      <c r="AA1129" s="95"/>
      <c r="AB1129" s="95" t="s">
        <v>2804</v>
      </c>
      <c r="AC1129" s="95" t="s">
        <v>2804</v>
      </c>
      <c r="AD1129" s="95" t="s">
        <v>2804</v>
      </c>
      <c r="AE1129" s="95" t="s">
        <v>2804</v>
      </c>
      <c r="AF1129" s="95" t="s">
        <v>2804</v>
      </c>
      <c r="AG1129" s="95" t="s">
        <v>2804</v>
      </c>
      <c r="AH1129" s="95" t="s">
        <v>2804</v>
      </c>
      <c r="AI1129" s="97"/>
      <c r="AJ1129" s="97" t="s">
        <v>65</v>
      </c>
      <c r="AK1129" s="97" t="s">
        <v>66</v>
      </c>
      <c r="AL1129" s="45" t="s">
        <v>67</v>
      </c>
      <c r="AM1129" s="160" t="str">
        <f>MONTH(B1129)&amp;"/"&amp;YEAR(B1129)</f>
        <v>3/2026</v>
      </c>
      <c r="AN1129" s="45">
        <f>WEEKNUM(B1129)-WEEKNUM(EOMONTH(B1129,-1)+1)+1</f>
        <v>4</v>
      </c>
      <c r="AO1129" s="45" t="str">
        <f>MONTH(R1129)&amp;"/"&amp;YEAR(R1129)</f>
        <v>5/2026</v>
      </c>
      <c r="AP1129" s="45">
        <f>WEEKNUM(R1129)-WEEKNUM(EOMONTH(R1129,-1)+1)+1</f>
        <v>5</v>
      </c>
      <c r="AQ1129" s="45">
        <f>IF(AU1129="S",IF(Q1129="1. Aceitou o programa",R1129-B1129,0),0)</f>
        <v>67</v>
      </c>
      <c r="AR1129" s="45">
        <f>IF(AU1129="S",IF(AND(S1129&lt;&gt;"",R1129&lt;&gt;""),S1129-R1129,0),0)</f>
        <v>0</v>
      </c>
      <c r="AS1129" s="45">
        <f>IF(AU1129="S",IF(Q1129="1. Aceitou o programa",IF(OR(X1129="Não se Aplica",X1129=""),IF(OR(W1129="Não se Aplica",W1129=""),0,W1129-V1129),AVERAGE(X1129-W1129,W1129-V1129)),0),0)</f>
        <v>26.5</v>
      </c>
      <c r="AT1129" s="45">
        <f>IF(AU1129="S",IF(AND(Q1129="1. Aceitou o programa",AB1129="Realizada"),IFERROR(IF(AA1129="",0,AA1129-R1129),0),0),0)</f>
        <v>0</v>
      </c>
      <c r="AU1129" s="45" t="str">
        <f>_xlfn.XLOOKUP(U1129,'Lista Suspensa'!$AA$20:$AA$23,'Lista Suspensa'!$AB$20:$AB$23,"N/A")</f>
        <v>S</v>
      </c>
    </row>
    <row r="1130" spans="1:47" ht="12" customHeight="1" x14ac:dyDescent="0.3">
      <c r="A1130" s="87" t="s">
        <v>47</v>
      </c>
      <c r="B1130" s="88">
        <v>46104</v>
      </c>
      <c r="C1130" s="89" t="s">
        <v>48</v>
      </c>
      <c r="D1130" s="89" t="s">
        <v>49</v>
      </c>
      <c r="E1130" s="189">
        <v>597240612</v>
      </c>
      <c r="F1130" s="197" t="s">
        <v>3208</v>
      </c>
      <c r="G1130" s="90">
        <v>78787521415</v>
      </c>
      <c r="H1130" s="91">
        <v>25904</v>
      </c>
      <c r="I1130" s="89"/>
      <c r="J1130" s="89" t="s">
        <v>84</v>
      </c>
      <c r="K1130" s="89" t="s">
        <v>52</v>
      </c>
      <c r="L1130" s="89" t="s">
        <v>53</v>
      </c>
      <c r="M1130" s="89" t="s">
        <v>2639</v>
      </c>
      <c r="N1130" s="89" t="s">
        <v>159</v>
      </c>
      <c r="O1130" s="92" t="s">
        <v>3209</v>
      </c>
      <c r="P1130" s="93" t="s">
        <v>57</v>
      </c>
      <c r="Q1130" s="110" t="s">
        <v>58</v>
      </c>
      <c r="R1130" s="94">
        <v>46171</v>
      </c>
      <c r="S1130" s="95"/>
      <c r="T1130" s="95" t="s">
        <v>59</v>
      </c>
      <c r="U1130" s="95" t="s">
        <v>60</v>
      </c>
      <c r="V1130" s="91">
        <v>46114</v>
      </c>
      <c r="W1130" s="91">
        <v>46160</v>
      </c>
      <c r="X1130" s="91">
        <v>46167</v>
      </c>
      <c r="Y1130" s="96" t="s">
        <v>73</v>
      </c>
      <c r="Z1130" s="89" t="s">
        <v>62</v>
      </c>
      <c r="AA1130" s="95"/>
      <c r="AB1130" s="95" t="s">
        <v>2804</v>
      </c>
      <c r="AC1130" s="95" t="s">
        <v>2804</v>
      </c>
      <c r="AD1130" s="95" t="s">
        <v>2804</v>
      </c>
      <c r="AE1130" s="95" t="s">
        <v>2804</v>
      </c>
      <c r="AF1130" s="95" t="s">
        <v>2804</v>
      </c>
      <c r="AG1130" s="95" t="s">
        <v>2804</v>
      </c>
      <c r="AH1130" s="95" t="s">
        <v>2804</v>
      </c>
      <c r="AI1130" s="97"/>
      <c r="AJ1130" s="97" t="s">
        <v>65</v>
      </c>
      <c r="AK1130" s="97" t="s">
        <v>66</v>
      </c>
      <c r="AL1130" s="45" t="s">
        <v>67</v>
      </c>
      <c r="AM1130" s="160" t="str">
        <f>MONTH(B1130)&amp;"/"&amp;YEAR(B1130)</f>
        <v>3/2026</v>
      </c>
      <c r="AN1130" s="45">
        <f>WEEKNUM(B1130)-WEEKNUM(EOMONTH(B1130,-1)+1)+1</f>
        <v>4</v>
      </c>
      <c r="AO1130" s="45" t="str">
        <f>MONTH(R1130)&amp;"/"&amp;YEAR(R1130)</f>
        <v>5/2026</v>
      </c>
      <c r="AP1130" s="45">
        <f>WEEKNUM(R1130)-WEEKNUM(EOMONTH(R1130,-1)+1)+1</f>
        <v>5</v>
      </c>
      <c r="AQ1130" s="45">
        <f>IF(AU1130="S",IF(Q1130="1. Aceitou o programa",R1130-B1130,0),0)</f>
        <v>67</v>
      </c>
      <c r="AR1130" s="45">
        <f>IF(AU1130="S",IF(AND(S1130&lt;&gt;"",R1130&lt;&gt;""),S1130-R1130,0),0)</f>
        <v>0</v>
      </c>
      <c r="AS1130" s="45">
        <f>IF(AU1130="S",IF(Q1130="1. Aceitou o programa",IF(OR(X1130="Não se Aplica",X1130=""),IF(OR(W1130="Não se Aplica",W1130=""),0,W1130-V1130),AVERAGE(X1130-W1130,W1130-V1130)),0),0)</f>
        <v>26.5</v>
      </c>
      <c r="AT1130" s="45">
        <f>IF(AU1130="S",IF(AND(Q1130="1. Aceitou o programa",AB1130="Realizada"),IFERROR(IF(AA1130="",0,AA1130-R1130),0),0),0)</f>
        <v>0</v>
      </c>
      <c r="AU1130" s="45" t="str">
        <f>_xlfn.XLOOKUP(U1130,'Lista Suspensa'!$AA$20:$AA$23,'Lista Suspensa'!$AB$20:$AB$23,"N/A")</f>
        <v>S</v>
      </c>
    </row>
    <row r="1131" spans="1:47" ht="12" customHeight="1" x14ac:dyDescent="0.3">
      <c r="A1131" s="87" t="s">
        <v>47</v>
      </c>
      <c r="B1131" s="88">
        <v>46104</v>
      </c>
      <c r="C1131" s="89" t="s">
        <v>48</v>
      </c>
      <c r="D1131" s="89" t="s">
        <v>49</v>
      </c>
      <c r="E1131" s="189">
        <v>87860451</v>
      </c>
      <c r="F1131" s="197" t="s">
        <v>3210</v>
      </c>
      <c r="G1131" s="90">
        <v>99994798804</v>
      </c>
      <c r="H1131" s="91">
        <v>17090</v>
      </c>
      <c r="I1131" s="89"/>
      <c r="J1131" s="89" t="s">
        <v>84</v>
      </c>
      <c r="K1131" s="89" t="s">
        <v>52</v>
      </c>
      <c r="L1131" s="89" t="s">
        <v>85</v>
      </c>
      <c r="M1131" s="89" t="s">
        <v>2769</v>
      </c>
      <c r="N1131" s="89" t="s">
        <v>150</v>
      </c>
      <c r="O1131" s="92" t="s">
        <v>3211</v>
      </c>
      <c r="P1131" s="93" t="s">
        <v>57</v>
      </c>
      <c r="Q1131" s="110" t="s">
        <v>58</v>
      </c>
      <c r="R1131" s="94">
        <v>46171</v>
      </c>
      <c r="S1131" s="95"/>
      <c r="T1131" s="95" t="s">
        <v>59</v>
      </c>
      <c r="U1131" s="95" t="s">
        <v>60</v>
      </c>
      <c r="V1131" s="91">
        <v>46114</v>
      </c>
      <c r="W1131" s="91">
        <v>46160</v>
      </c>
      <c r="X1131" s="91">
        <v>46167</v>
      </c>
      <c r="Y1131" s="96" t="s">
        <v>81</v>
      </c>
      <c r="Z1131" s="89" t="s">
        <v>62</v>
      </c>
      <c r="AA1131" s="95"/>
      <c r="AB1131" s="95" t="s">
        <v>2804</v>
      </c>
      <c r="AC1131" s="95" t="s">
        <v>2804</v>
      </c>
      <c r="AD1131" s="95" t="s">
        <v>2804</v>
      </c>
      <c r="AE1131" s="95" t="s">
        <v>2804</v>
      </c>
      <c r="AF1131" s="95" t="s">
        <v>2804</v>
      </c>
      <c r="AG1131" s="95" t="s">
        <v>2804</v>
      </c>
      <c r="AH1131" s="95" t="s">
        <v>2804</v>
      </c>
      <c r="AI1131" s="97"/>
      <c r="AJ1131" s="97" t="s">
        <v>65</v>
      </c>
      <c r="AK1131" s="97" t="s">
        <v>66</v>
      </c>
      <c r="AL1131" s="45" t="s">
        <v>67</v>
      </c>
      <c r="AM1131" s="160" t="str">
        <f>MONTH(B1131)&amp;"/"&amp;YEAR(B1131)</f>
        <v>3/2026</v>
      </c>
      <c r="AN1131" s="45">
        <f>WEEKNUM(B1131)-WEEKNUM(EOMONTH(B1131,-1)+1)+1</f>
        <v>4</v>
      </c>
      <c r="AO1131" s="45" t="str">
        <f>MONTH(R1131)&amp;"/"&amp;YEAR(R1131)</f>
        <v>5/2026</v>
      </c>
      <c r="AP1131" s="45">
        <f>WEEKNUM(R1131)-WEEKNUM(EOMONTH(R1131,-1)+1)+1</f>
        <v>5</v>
      </c>
      <c r="AQ1131" s="45">
        <f>IF(AU1131="S",IF(Q1131="1. Aceitou o programa",R1131-B1131,0),0)</f>
        <v>67</v>
      </c>
      <c r="AR1131" s="45">
        <f>IF(AU1131="S",IF(AND(S1131&lt;&gt;"",R1131&lt;&gt;""),S1131-R1131,0),0)</f>
        <v>0</v>
      </c>
      <c r="AS1131" s="45">
        <f>IF(AU1131="S",IF(Q1131="1. Aceitou o programa",IF(OR(X1131="Não se Aplica",X1131=""),IF(OR(W1131="Não se Aplica",W1131=""),0,W1131-V1131),AVERAGE(X1131-W1131,W1131-V1131)),0),0)</f>
        <v>26.5</v>
      </c>
      <c r="AT1131" s="45">
        <f>IF(AU1131="S",IF(AND(Q1131="1. Aceitou o programa",AB1131="Realizada"),IFERROR(IF(AA1131="",0,AA1131-R1131),0),0),0)</f>
        <v>0</v>
      </c>
      <c r="AU1131" s="45" t="str">
        <f>_xlfn.XLOOKUP(U1131,'Lista Suspensa'!$AA$20:$AA$23,'Lista Suspensa'!$AB$20:$AB$23,"N/A")</f>
        <v>S</v>
      </c>
    </row>
    <row r="1132" spans="1:47" ht="12" customHeight="1" x14ac:dyDescent="0.3">
      <c r="A1132" s="87" t="s">
        <v>47</v>
      </c>
      <c r="B1132" s="88">
        <v>46104</v>
      </c>
      <c r="C1132" s="89" t="s">
        <v>48</v>
      </c>
      <c r="D1132" s="89" t="s">
        <v>49</v>
      </c>
      <c r="E1132" s="189">
        <v>87860350</v>
      </c>
      <c r="F1132" s="197" t="s">
        <v>3212</v>
      </c>
      <c r="G1132" s="90">
        <v>34693606855</v>
      </c>
      <c r="H1132" s="91">
        <v>30652</v>
      </c>
      <c r="I1132" s="89"/>
      <c r="J1132" s="89" t="s">
        <v>84</v>
      </c>
      <c r="K1132" s="89" t="s">
        <v>52</v>
      </c>
      <c r="L1132" s="89" t="s">
        <v>85</v>
      </c>
      <c r="M1132" s="89" t="s">
        <v>2912</v>
      </c>
      <c r="N1132" s="89" t="s">
        <v>150</v>
      </c>
      <c r="O1132" s="92" t="s">
        <v>3213</v>
      </c>
      <c r="P1132" s="93" t="s">
        <v>57</v>
      </c>
      <c r="Q1132" s="110" t="s">
        <v>58</v>
      </c>
      <c r="R1132" s="94">
        <v>46171</v>
      </c>
      <c r="S1132" s="95"/>
      <c r="T1132" s="95" t="s">
        <v>59</v>
      </c>
      <c r="U1132" s="95" t="s">
        <v>60</v>
      </c>
      <c r="V1132" s="91">
        <v>46114</v>
      </c>
      <c r="W1132" s="91">
        <v>46160</v>
      </c>
      <c r="X1132" s="91">
        <v>46167</v>
      </c>
      <c r="Y1132" s="96" t="s">
        <v>61</v>
      </c>
      <c r="Z1132" s="89" t="s">
        <v>62</v>
      </c>
      <c r="AA1132" s="95"/>
      <c r="AB1132" s="95" t="s">
        <v>2804</v>
      </c>
      <c r="AC1132" s="95" t="s">
        <v>2804</v>
      </c>
      <c r="AD1132" s="95" t="s">
        <v>2804</v>
      </c>
      <c r="AE1132" s="95" t="s">
        <v>2804</v>
      </c>
      <c r="AF1132" s="95" t="s">
        <v>2804</v>
      </c>
      <c r="AG1132" s="95" t="s">
        <v>2804</v>
      </c>
      <c r="AH1132" s="95" t="s">
        <v>2804</v>
      </c>
      <c r="AI1132" s="97"/>
      <c r="AJ1132" s="97" t="s">
        <v>65</v>
      </c>
      <c r="AK1132" s="97" t="s">
        <v>66</v>
      </c>
      <c r="AL1132" s="45" t="s">
        <v>67</v>
      </c>
      <c r="AM1132" s="160" t="str">
        <f>MONTH(B1132)&amp;"/"&amp;YEAR(B1132)</f>
        <v>3/2026</v>
      </c>
      <c r="AN1132" s="45">
        <f>WEEKNUM(B1132)-WEEKNUM(EOMONTH(B1132,-1)+1)+1</f>
        <v>4</v>
      </c>
      <c r="AO1132" s="45" t="str">
        <f>MONTH(R1132)&amp;"/"&amp;YEAR(R1132)</f>
        <v>5/2026</v>
      </c>
      <c r="AP1132" s="45">
        <f>WEEKNUM(R1132)-WEEKNUM(EOMONTH(R1132,-1)+1)+1</f>
        <v>5</v>
      </c>
      <c r="AQ1132" s="45">
        <f>IF(AU1132="S",IF(Q1132="1. Aceitou o programa",R1132-B1132,0),0)</f>
        <v>67</v>
      </c>
      <c r="AR1132" s="45">
        <f>IF(AU1132="S",IF(AND(S1132&lt;&gt;"",R1132&lt;&gt;""),S1132-R1132,0),0)</f>
        <v>0</v>
      </c>
      <c r="AS1132" s="45">
        <f>IF(AU1132="S",IF(Q1132="1. Aceitou o programa",IF(OR(X1132="Não se Aplica",X1132=""),IF(OR(W1132="Não se Aplica",W1132=""),0,W1132-V1132),AVERAGE(X1132-W1132,W1132-V1132)),0),0)</f>
        <v>26.5</v>
      </c>
      <c r="AT1132" s="45">
        <f>IF(AU1132="S",IF(AND(Q1132="1. Aceitou o programa",AB1132="Realizada"),IFERROR(IF(AA1132="",0,AA1132-R1132),0),0),0)</f>
        <v>0</v>
      </c>
      <c r="AU1132" s="45" t="str">
        <f>_xlfn.XLOOKUP(U1132,'Lista Suspensa'!$AA$20:$AA$23,'Lista Suspensa'!$AB$20:$AB$23,"N/A")</f>
        <v>S</v>
      </c>
    </row>
    <row r="1133" spans="1:47" ht="12" customHeight="1" x14ac:dyDescent="0.3">
      <c r="A1133" s="87" t="s">
        <v>47</v>
      </c>
      <c r="B1133" s="88">
        <v>46104</v>
      </c>
      <c r="C1133" s="89" t="s">
        <v>48</v>
      </c>
      <c r="D1133" s="89" t="s">
        <v>49</v>
      </c>
      <c r="E1133" s="189">
        <v>88901729</v>
      </c>
      <c r="F1133" s="197" t="s">
        <v>3214</v>
      </c>
      <c r="G1133" s="90">
        <v>14279143897</v>
      </c>
      <c r="H1133" s="91">
        <v>27202</v>
      </c>
      <c r="I1133" s="89"/>
      <c r="J1133" s="89" t="s">
        <v>84</v>
      </c>
      <c r="K1133" s="89" t="s">
        <v>52</v>
      </c>
      <c r="L1133" s="89" t="s">
        <v>85</v>
      </c>
      <c r="M1133" s="89" t="s">
        <v>3215</v>
      </c>
      <c r="N1133" s="89" t="s">
        <v>159</v>
      </c>
      <c r="O1133" s="92" t="s">
        <v>3216</v>
      </c>
      <c r="P1133" s="93" t="s">
        <v>57</v>
      </c>
      <c r="Q1133" s="110" t="s">
        <v>58</v>
      </c>
      <c r="R1133" s="94">
        <v>46171</v>
      </c>
      <c r="S1133" s="95"/>
      <c r="T1133" s="95" t="s">
        <v>59</v>
      </c>
      <c r="U1133" s="95" t="s">
        <v>60</v>
      </c>
      <c r="V1133" s="91">
        <v>46114</v>
      </c>
      <c r="W1133" s="91">
        <v>46160</v>
      </c>
      <c r="X1133" s="91">
        <v>46167</v>
      </c>
      <c r="Y1133" s="96" t="s">
        <v>81</v>
      </c>
      <c r="Z1133" s="89" t="s">
        <v>62</v>
      </c>
      <c r="AA1133" s="95"/>
      <c r="AB1133" s="95" t="s">
        <v>2804</v>
      </c>
      <c r="AC1133" s="95" t="s">
        <v>2804</v>
      </c>
      <c r="AD1133" s="95" t="s">
        <v>2804</v>
      </c>
      <c r="AE1133" s="95" t="s">
        <v>2804</v>
      </c>
      <c r="AF1133" s="95" t="s">
        <v>2804</v>
      </c>
      <c r="AG1133" s="95" t="s">
        <v>2804</v>
      </c>
      <c r="AH1133" s="95" t="s">
        <v>2804</v>
      </c>
      <c r="AI1133" s="97"/>
      <c r="AJ1133" s="97" t="s">
        <v>65</v>
      </c>
      <c r="AK1133" s="97" t="s">
        <v>66</v>
      </c>
      <c r="AL1133" s="45" t="s">
        <v>67</v>
      </c>
      <c r="AM1133" s="160" t="str">
        <f>MONTH(B1133)&amp;"/"&amp;YEAR(B1133)</f>
        <v>3/2026</v>
      </c>
      <c r="AN1133" s="45">
        <f>WEEKNUM(B1133)-WEEKNUM(EOMONTH(B1133,-1)+1)+1</f>
        <v>4</v>
      </c>
      <c r="AO1133" s="45" t="str">
        <f>MONTH(R1133)&amp;"/"&amp;YEAR(R1133)</f>
        <v>5/2026</v>
      </c>
      <c r="AP1133" s="45">
        <f>WEEKNUM(R1133)-WEEKNUM(EOMONTH(R1133,-1)+1)+1</f>
        <v>5</v>
      </c>
      <c r="AQ1133" s="45">
        <f>IF(AU1133="S",IF(Q1133="1. Aceitou o programa",R1133-B1133,0),0)</f>
        <v>67</v>
      </c>
      <c r="AR1133" s="45">
        <f>IF(AU1133="S",IF(AND(S1133&lt;&gt;"",R1133&lt;&gt;""),S1133-R1133,0),0)</f>
        <v>0</v>
      </c>
      <c r="AS1133" s="45">
        <f>IF(AU1133="S",IF(Q1133="1. Aceitou o programa",IF(OR(X1133="Não se Aplica",X1133=""),IF(OR(W1133="Não se Aplica",W1133=""),0,W1133-V1133),AVERAGE(X1133-W1133,W1133-V1133)),0),0)</f>
        <v>26.5</v>
      </c>
      <c r="AT1133" s="45">
        <f>IF(AU1133="S",IF(AND(Q1133="1. Aceitou o programa",AB1133="Realizada"),IFERROR(IF(AA1133="",0,AA1133-R1133),0),0),0)</f>
        <v>0</v>
      </c>
      <c r="AU1133" s="45" t="str">
        <f>_xlfn.XLOOKUP(U1133,'Lista Suspensa'!$AA$20:$AA$23,'Lista Suspensa'!$AB$20:$AB$23,"N/A")</f>
        <v>S</v>
      </c>
    </row>
    <row r="1134" spans="1:47" ht="12" customHeight="1" x14ac:dyDescent="0.3">
      <c r="A1134" s="87" t="s">
        <v>47</v>
      </c>
      <c r="B1134" s="88">
        <v>46104</v>
      </c>
      <c r="C1134" s="89" t="s">
        <v>48</v>
      </c>
      <c r="D1134" s="89" t="s">
        <v>49</v>
      </c>
      <c r="E1134" s="189">
        <v>82938648</v>
      </c>
      <c r="F1134" s="197" t="s">
        <v>3217</v>
      </c>
      <c r="G1134" s="90">
        <v>18009574830</v>
      </c>
      <c r="H1134" s="91">
        <v>21429</v>
      </c>
      <c r="I1134" s="89"/>
      <c r="J1134" s="89" t="s">
        <v>51</v>
      </c>
      <c r="K1134" s="89" t="s">
        <v>52</v>
      </c>
      <c r="L1134" s="89" t="s">
        <v>85</v>
      </c>
      <c r="M1134" s="89" t="s">
        <v>1478</v>
      </c>
      <c r="N1134" s="89" t="s">
        <v>229</v>
      </c>
      <c r="O1134" s="92" t="s">
        <v>3218</v>
      </c>
      <c r="P1134" s="93" t="s">
        <v>57</v>
      </c>
      <c r="Q1134" s="110" t="s">
        <v>58</v>
      </c>
      <c r="R1134" s="94">
        <v>46171</v>
      </c>
      <c r="S1134" s="95"/>
      <c r="T1134" s="95" t="s">
        <v>59</v>
      </c>
      <c r="U1134" s="95" t="s">
        <v>60</v>
      </c>
      <c r="V1134" s="91">
        <v>46114</v>
      </c>
      <c r="W1134" s="91">
        <v>46160</v>
      </c>
      <c r="X1134" s="91">
        <v>46167</v>
      </c>
      <c r="Y1134" s="96" t="s">
        <v>81</v>
      </c>
      <c r="Z1134" s="89" t="s">
        <v>62</v>
      </c>
      <c r="AA1134" s="95"/>
      <c r="AB1134" s="95" t="s">
        <v>2804</v>
      </c>
      <c r="AC1134" s="95" t="s">
        <v>2804</v>
      </c>
      <c r="AD1134" s="95" t="s">
        <v>2804</v>
      </c>
      <c r="AE1134" s="95" t="s">
        <v>2804</v>
      </c>
      <c r="AF1134" s="95" t="s">
        <v>2804</v>
      </c>
      <c r="AG1134" s="95" t="s">
        <v>2804</v>
      </c>
      <c r="AH1134" s="95" t="s">
        <v>2804</v>
      </c>
      <c r="AI1134" s="97"/>
      <c r="AJ1134" s="97" t="s">
        <v>65</v>
      </c>
      <c r="AK1134" s="97" t="s">
        <v>66</v>
      </c>
      <c r="AL1134" s="45" t="s">
        <v>67</v>
      </c>
      <c r="AM1134" s="160" t="str">
        <f>MONTH(B1134)&amp;"/"&amp;YEAR(B1134)</f>
        <v>3/2026</v>
      </c>
      <c r="AN1134" s="45">
        <f>WEEKNUM(B1134)-WEEKNUM(EOMONTH(B1134,-1)+1)+1</f>
        <v>4</v>
      </c>
      <c r="AO1134" s="45" t="str">
        <f>MONTH(R1134)&amp;"/"&amp;YEAR(R1134)</f>
        <v>5/2026</v>
      </c>
      <c r="AP1134" s="45">
        <f>WEEKNUM(R1134)-WEEKNUM(EOMONTH(R1134,-1)+1)+1</f>
        <v>5</v>
      </c>
      <c r="AQ1134" s="45">
        <f>IF(AU1134="S",IF(Q1134="1. Aceitou o programa",R1134-B1134,0),0)</f>
        <v>67</v>
      </c>
      <c r="AR1134" s="45">
        <f>IF(AU1134="S",IF(AND(S1134&lt;&gt;"",R1134&lt;&gt;""),S1134-R1134,0),0)</f>
        <v>0</v>
      </c>
      <c r="AS1134" s="45">
        <f>IF(AU1134="S",IF(Q1134="1. Aceitou o programa",IF(OR(X1134="Não se Aplica",X1134=""),IF(OR(W1134="Não se Aplica",W1134=""),0,W1134-V1134),AVERAGE(X1134-W1134,W1134-V1134)),0),0)</f>
        <v>26.5</v>
      </c>
      <c r="AT1134" s="45">
        <f>IF(AU1134="S",IF(AND(Q1134="1. Aceitou o programa",AB1134="Realizada"),IFERROR(IF(AA1134="",0,AA1134-R1134),0),0),0)</f>
        <v>0</v>
      </c>
      <c r="AU1134" s="45" t="str">
        <f>_xlfn.XLOOKUP(U1134,'Lista Suspensa'!$AA$20:$AA$23,'Lista Suspensa'!$AB$20:$AB$23,"N/A")</f>
        <v>S</v>
      </c>
    </row>
    <row r="1135" spans="1:47" ht="12" customHeight="1" x14ac:dyDescent="0.3">
      <c r="A1135" s="87" t="s">
        <v>47</v>
      </c>
      <c r="B1135" s="88">
        <v>46104</v>
      </c>
      <c r="C1135" s="89" t="s">
        <v>48</v>
      </c>
      <c r="D1135" s="89" t="s">
        <v>49</v>
      </c>
      <c r="E1135" s="189">
        <v>78938461</v>
      </c>
      <c r="F1135" s="197" t="s">
        <v>3219</v>
      </c>
      <c r="G1135" s="90">
        <v>5717753730</v>
      </c>
      <c r="H1135" s="91">
        <v>29270</v>
      </c>
      <c r="I1135" s="89"/>
      <c r="J1135" s="89" t="s">
        <v>51</v>
      </c>
      <c r="K1135" s="89" t="s">
        <v>76</v>
      </c>
      <c r="L1135" s="89" t="s">
        <v>95</v>
      </c>
      <c r="M1135" s="89" t="s">
        <v>1432</v>
      </c>
      <c r="N1135" s="89" t="s">
        <v>137</v>
      </c>
      <c r="O1135" s="92" t="s">
        <v>3220</v>
      </c>
      <c r="P1135" s="93" t="s">
        <v>57</v>
      </c>
      <c r="Q1135" s="110" t="s">
        <v>58</v>
      </c>
      <c r="R1135" s="94">
        <v>46171</v>
      </c>
      <c r="S1135" s="95"/>
      <c r="T1135" s="95" t="s">
        <v>59</v>
      </c>
      <c r="U1135" s="95" t="s">
        <v>60</v>
      </c>
      <c r="V1135" s="91">
        <v>46114</v>
      </c>
      <c r="W1135" s="91">
        <v>46160</v>
      </c>
      <c r="X1135" s="91">
        <v>46167</v>
      </c>
      <c r="Y1135" s="96" t="s">
        <v>61</v>
      </c>
      <c r="Z1135" s="89" t="s">
        <v>62</v>
      </c>
      <c r="AA1135" s="95"/>
      <c r="AB1135" s="95" t="s">
        <v>2804</v>
      </c>
      <c r="AC1135" s="95" t="s">
        <v>2804</v>
      </c>
      <c r="AD1135" s="95" t="s">
        <v>2804</v>
      </c>
      <c r="AE1135" s="95" t="s">
        <v>2804</v>
      </c>
      <c r="AF1135" s="95" t="s">
        <v>2804</v>
      </c>
      <c r="AG1135" s="95" t="s">
        <v>2804</v>
      </c>
      <c r="AH1135" s="95" t="s">
        <v>2804</v>
      </c>
      <c r="AI1135" s="97"/>
      <c r="AJ1135" s="97" t="s">
        <v>65</v>
      </c>
      <c r="AK1135" s="97" t="s">
        <v>66</v>
      </c>
      <c r="AL1135" s="45" t="s">
        <v>67</v>
      </c>
      <c r="AM1135" s="160" t="str">
        <f>MONTH(B1135)&amp;"/"&amp;YEAR(B1135)</f>
        <v>3/2026</v>
      </c>
      <c r="AN1135" s="45">
        <f>WEEKNUM(B1135)-WEEKNUM(EOMONTH(B1135,-1)+1)+1</f>
        <v>4</v>
      </c>
      <c r="AO1135" s="45" t="str">
        <f>MONTH(R1135)&amp;"/"&amp;YEAR(R1135)</f>
        <v>5/2026</v>
      </c>
      <c r="AP1135" s="45">
        <f>WEEKNUM(R1135)-WEEKNUM(EOMONTH(R1135,-1)+1)+1</f>
        <v>5</v>
      </c>
      <c r="AQ1135" s="45">
        <f>IF(AU1135="S",IF(Q1135="1. Aceitou o programa",R1135-B1135,0),0)</f>
        <v>67</v>
      </c>
      <c r="AR1135" s="45">
        <f>IF(AU1135="S",IF(AND(S1135&lt;&gt;"",R1135&lt;&gt;""),S1135-R1135,0),0)</f>
        <v>0</v>
      </c>
      <c r="AS1135" s="45">
        <f>IF(AU1135="S",IF(Q1135="1. Aceitou o programa",IF(OR(X1135="Não se Aplica",X1135=""),IF(OR(W1135="Não se Aplica",W1135=""),0,W1135-V1135),AVERAGE(X1135-W1135,W1135-V1135)),0),0)</f>
        <v>26.5</v>
      </c>
      <c r="AT1135" s="45">
        <f>IF(AU1135="S",IF(AND(Q1135="1. Aceitou o programa",AB1135="Realizada"),IFERROR(IF(AA1135="",0,AA1135-R1135),0),0),0)</f>
        <v>0</v>
      </c>
      <c r="AU1135" s="45" t="str">
        <f>_xlfn.XLOOKUP(U1135,'Lista Suspensa'!$AA$20:$AA$23,'Lista Suspensa'!$AB$20:$AB$23,"N/A")</f>
        <v>S</v>
      </c>
    </row>
    <row r="1136" spans="1:47" ht="12" customHeight="1" x14ac:dyDescent="0.3">
      <c r="A1136" s="87" t="s">
        <v>47</v>
      </c>
      <c r="B1136" s="88">
        <v>46104</v>
      </c>
      <c r="C1136" s="89" t="s">
        <v>48</v>
      </c>
      <c r="D1136" s="89" t="s">
        <v>49</v>
      </c>
      <c r="E1136" s="189">
        <v>597270511</v>
      </c>
      <c r="F1136" s="197" t="s">
        <v>3221</v>
      </c>
      <c r="G1136" s="90">
        <v>13488563863</v>
      </c>
      <c r="H1136" s="91">
        <v>25755</v>
      </c>
      <c r="I1136" s="89"/>
      <c r="J1136" s="89" t="s">
        <v>51</v>
      </c>
      <c r="K1136" s="89" t="s">
        <v>52</v>
      </c>
      <c r="L1136" s="89" t="s">
        <v>85</v>
      </c>
      <c r="M1136" s="89" t="s">
        <v>3222</v>
      </c>
      <c r="N1136" s="89" t="s">
        <v>159</v>
      </c>
      <c r="O1136" s="92" t="s">
        <v>3223</v>
      </c>
      <c r="P1136" s="93" t="s">
        <v>57</v>
      </c>
      <c r="Q1136" s="110" t="s">
        <v>58</v>
      </c>
      <c r="R1136" s="94">
        <v>46171</v>
      </c>
      <c r="S1136" s="95"/>
      <c r="T1136" s="95" t="s">
        <v>59</v>
      </c>
      <c r="U1136" s="95" t="s">
        <v>60</v>
      </c>
      <c r="V1136" s="91">
        <v>46114</v>
      </c>
      <c r="W1136" s="91">
        <v>46160</v>
      </c>
      <c r="X1136" s="91">
        <v>46167</v>
      </c>
      <c r="Y1136" s="96" t="s">
        <v>61</v>
      </c>
      <c r="Z1136" s="89" t="s">
        <v>62</v>
      </c>
      <c r="AA1136" s="95"/>
      <c r="AB1136" s="95" t="s">
        <v>2804</v>
      </c>
      <c r="AC1136" s="95" t="s">
        <v>2804</v>
      </c>
      <c r="AD1136" s="95" t="s">
        <v>2804</v>
      </c>
      <c r="AE1136" s="95" t="s">
        <v>2804</v>
      </c>
      <c r="AF1136" s="95" t="s">
        <v>2804</v>
      </c>
      <c r="AG1136" s="95" t="s">
        <v>2804</v>
      </c>
      <c r="AH1136" s="95" t="s">
        <v>2804</v>
      </c>
      <c r="AI1136" s="97"/>
      <c r="AJ1136" s="97" t="s">
        <v>65</v>
      </c>
      <c r="AK1136" s="97" t="s">
        <v>66</v>
      </c>
      <c r="AL1136" s="45" t="s">
        <v>67</v>
      </c>
      <c r="AM1136" s="160" t="str">
        <f>MONTH(B1136)&amp;"/"&amp;YEAR(B1136)</f>
        <v>3/2026</v>
      </c>
      <c r="AN1136" s="45">
        <f>WEEKNUM(B1136)-WEEKNUM(EOMONTH(B1136,-1)+1)+1</f>
        <v>4</v>
      </c>
      <c r="AO1136" s="45" t="str">
        <f>MONTH(R1136)&amp;"/"&amp;YEAR(R1136)</f>
        <v>5/2026</v>
      </c>
      <c r="AP1136" s="45">
        <f>WEEKNUM(R1136)-WEEKNUM(EOMONTH(R1136,-1)+1)+1</f>
        <v>5</v>
      </c>
      <c r="AQ1136" s="45">
        <f>IF(AU1136="S",IF(Q1136="1. Aceitou o programa",R1136-B1136,0),0)</f>
        <v>67</v>
      </c>
      <c r="AR1136" s="45">
        <f>IF(AU1136="S",IF(AND(S1136&lt;&gt;"",R1136&lt;&gt;""),S1136-R1136,0),0)</f>
        <v>0</v>
      </c>
      <c r="AS1136" s="45">
        <f>IF(AU1136="S",IF(Q1136="1. Aceitou o programa",IF(OR(X1136="Não se Aplica",X1136=""),IF(OR(W1136="Não se Aplica",W1136=""),0,W1136-V1136),AVERAGE(X1136-W1136,W1136-V1136)),0),0)</f>
        <v>26.5</v>
      </c>
      <c r="AT1136" s="45">
        <f>IF(AU1136="S",IF(AND(Q1136="1. Aceitou o programa",AB1136="Realizada"),IFERROR(IF(AA1136="",0,AA1136-R1136),0),0),0)</f>
        <v>0</v>
      </c>
      <c r="AU1136" s="45" t="str">
        <f>_xlfn.XLOOKUP(U1136,'Lista Suspensa'!$AA$20:$AA$23,'Lista Suspensa'!$AB$20:$AB$23,"N/A")</f>
        <v>S</v>
      </c>
    </row>
    <row r="1137" spans="1:47" ht="12" customHeight="1" x14ac:dyDescent="0.3">
      <c r="A1137" s="87" t="s">
        <v>47</v>
      </c>
      <c r="B1137" s="88">
        <v>46104</v>
      </c>
      <c r="C1137" s="89" t="s">
        <v>48</v>
      </c>
      <c r="D1137" s="89" t="s">
        <v>49</v>
      </c>
      <c r="E1137" s="189">
        <v>87682563</v>
      </c>
      <c r="F1137" s="197" t="s">
        <v>3224</v>
      </c>
      <c r="G1137" s="90">
        <v>10463123751</v>
      </c>
      <c r="H1137" s="91">
        <v>30637</v>
      </c>
      <c r="I1137" s="89"/>
      <c r="J1137" s="89" t="s">
        <v>84</v>
      </c>
      <c r="K1137" s="89" t="s">
        <v>76</v>
      </c>
      <c r="L1137" s="89" t="s">
        <v>740</v>
      </c>
      <c r="M1137" s="89" t="s">
        <v>3225</v>
      </c>
      <c r="N1137" s="89" t="s">
        <v>331</v>
      </c>
      <c r="O1137" s="92" t="s">
        <v>3226</v>
      </c>
      <c r="P1137" s="93" t="s">
        <v>57</v>
      </c>
      <c r="Q1137" s="110" t="s">
        <v>58</v>
      </c>
      <c r="R1137" s="94">
        <v>46171</v>
      </c>
      <c r="S1137" s="95"/>
      <c r="T1137" s="95" t="s">
        <v>59</v>
      </c>
      <c r="U1137" s="95" t="s">
        <v>60</v>
      </c>
      <c r="V1137" s="91">
        <v>46114</v>
      </c>
      <c r="W1137" s="91">
        <v>46160</v>
      </c>
      <c r="X1137" s="91">
        <v>46167</v>
      </c>
      <c r="Y1137" s="96" t="s">
        <v>61</v>
      </c>
      <c r="Z1137" s="89" t="s">
        <v>62</v>
      </c>
      <c r="AA1137" s="95"/>
      <c r="AB1137" s="95" t="s">
        <v>2804</v>
      </c>
      <c r="AC1137" s="95" t="s">
        <v>2804</v>
      </c>
      <c r="AD1137" s="95" t="s">
        <v>2804</v>
      </c>
      <c r="AE1137" s="95" t="s">
        <v>2804</v>
      </c>
      <c r="AF1137" s="95" t="s">
        <v>2804</v>
      </c>
      <c r="AG1137" s="95" t="s">
        <v>2804</v>
      </c>
      <c r="AH1137" s="95" t="s">
        <v>2804</v>
      </c>
      <c r="AI1137" s="97"/>
      <c r="AJ1137" s="97" t="s">
        <v>65</v>
      </c>
      <c r="AK1137" s="97" t="s">
        <v>66</v>
      </c>
      <c r="AL1137" s="45" t="s">
        <v>67</v>
      </c>
      <c r="AM1137" s="160" t="str">
        <f>MONTH(B1137)&amp;"/"&amp;YEAR(B1137)</f>
        <v>3/2026</v>
      </c>
      <c r="AN1137" s="45">
        <f>WEEKNUM(B1137)-WEEKNUM(EOMONTH(B1137,-1)+1)+1</f>
        <v>4</v>
      </c>
      <c r="AO1137" s="45" t="str">
        <f>MONTH(R1137)&amp;"/"&amp;YEAR(R1137)</f>
        <v>5/2026</v>
      </c>
      <c r="AP1137" s="45">
        <f>WEEKNUM(R1137)-WEEKNUM(EOMONTH(R1137,-1)+1)+1</f>
        <v>5</v>
      </c>
      <c r="AQ1137" s="45">
        <f>IF(AU1137="S",IF(Q1137="1. Aceitou o programa",R1137-B1137,0),0)</f>
        <v>67</v>
      </c>
      <c r="AR1137" s="45">
        <f>IF(AU1137="S",IF(AND(S1137&lt;&gt;"",R1137&lt;&gt;""),S1137-R1137,0),0)</f>
        <v>0</v>
      </c>
      <c r="AS1137" s="45">
        <f>IF(AU1137="S",IF(Q1137="1. Aceitou o programa",IF(OR(X1137="Não se Aplica",X1137=""),IF(OR(W1137="Não se Aplica",W1137=""),0,W1137-V1137),AVERAGE(X1137-W1137,W1137-V1137)),0),0)</f>
        <v>26.5</v>
      </c>
      <c r="AT1137" s="45">
        <f>IF(AU1137="S",IF(AND(Q1137="1. Aceitou o programa",AB1137="Realizada"),IFERROR(IF(AA1137="",0,AA1137-R1137),0),0),0)</f>
        <v>0</v>
      </c>
      <c r="AU1137" s="45" t="str">
        <f>_xlfn.XLOOKUP(U1137,'Lista Suspensa'!$AA$20:$AA$23,'Lista Suspensa'!$AB$20:$AB$23,"N/A")</f>
        <v>S</v>
      </c>
    </row>
    <row r="1138" spans="1:47" ht="12" customHeight="1" x14ac:dyDescent="0.3">
      <c r="A1138" s="87" t="s">
        <v>47</v>
      </c>
      <c r="B1138" s="88">
        <v>46104</v>
      </c>
      <c r="C1138" s="89" t="s">
        <v>48</v>
      </c>
      <c r="D1138" s="89" t="s">
        <v>49</v>
      </c>
      <c r="E1138" s="189">
        <v>72188983</v>
      </c>
      <c r="F1138" s="197" t="s">
        <v>3227</v>
      </c>
      <c r="G1138" s="90">
        <v>27104656472</v>
      </c>
      <c r="H1138" s="91">
        <v>22619</v>
      </c>
      <c r="I1138" s="89"/>
      <c r="J1138" s="89" t="s">
        <v>84</v>
      </c>
      <c r="K1138" s="89" t="s">
        <v>76</v>
      </c>
      <c r="L1138" s="89" t="s">
        <v>95</v>
      </c>
      <c r="M1138" s="89" t="s">
        <v>222</v>
      </c>
      <c r="N1138" s="89" t="s">
        <v>159</v>
      </c>
      <c r="O1138" s="92" t="s">
        <v>3228</v>
      </c>
      <c r="P1138" s="93" t="s">
        <v>57</v>
      </c>
      <c r="Q1138" s="110" t="s">
        <v>58</v>
      </c>
      <c r="R1138" s="94">
        <v>46171</v>
      </c>
      <c r="S1138" s="95"/>
      <c r="T1138" s="95" t="s">
        <v>59</v>
      </c>
      <c r="U1138" s="95" t="s">
        <v>60</v>
      </c>
      <c r="V1138" s="91">
        <v>46114</v>
      </c>
      <c r="W1138" s="91">
        <v>46160</v>
      </c>
      <c r="X1138" s="91">
        <v>46167</v>
      </c>
      <c r="Y1138" s="96" t="s">
        <v>81</v>
      </c>
      <c r="Z1138" s="89" t="s">
        <v>62</v>
      </c>
      <c r="AA1138" s="95"/>
      <c r="AB1138" s="95" t="s">
        <v>2804</v>
      </c>
      <c r="AC1138" s="95" t="s">
        <v>2804</v>
      </c>
      <c r="AD1138" s="95" t="s">
        <v>2804</v>
      </c>
      <c r="AE1138" s="95" t="s">
        <v>2804</v>
      </c>
      <c r="AF1138" s="95" t="s">
        <v>2804</v>
      </c>
      <c r="AG1138" s="95" t="s">
        <v>2804</v>
      </c>
      <c r="AH1138" s="95" t="s">
        <v>2804</v>
      </c>
      <c r="AI1138" s="97"/>
      <c r="AJ1138" s="97" t="s">
        <v>65</v>
      </c>
      <c r="AK1138" s="97" t="s">
        <v>66</v>
      </c>
      <c r="AL1138" s="45" t="s">
        <v>67</v>
      </c>
      <c r="AM1138" s="160" t="str">
        <f>MONTH(B1138)&amp;"/"&amp;YEAR(B1138)</f>
        <v>3/2026</v>
      </c>
      <c r="AN1138" s="45">
        <f>WEEKNUM(B1138)-WEEKNUM(EOMONTH(B1138,-1)+1)+1</f>
        <v>4</v>
      </c>
      <c r="AO1138" s="45" t="str">
        <f>MONTH(R1138)&amp;"/"&amp;YEAR(R1138)</f>
        <v>5/2026</v>
      </c>
      <c r="AP1138" s="45">
        <f>WEEKNUM(R1138)-WEEKNUM(EOMONTH(R1138,-1)+1)+1</f>
        <v>5</v>
      </c>
      <c r="AQ1138" s="45">
        <f>IF(AU1138="S",IF(Q1138="1. Aceitou o programa",R1138-B1138,0),0)</f>
        <v>67</v>
      </c>
      <c r="AR1138" s="45">
        <f>IF(AU1138="S",IF(AND(S1138&lt;&gt;"",R1138&lt;&gt;""),S1138-R1138,0),0)</f>
        <v>0</v>
      </c>
      <c r="AS1138" s="45">
        <f>IF(AU1138="S",IF(Q1138="1. Aceitou o programa",IF(OR(X1138="Não se Aplica",X1138=""),IF(OR(W1138="Não se Aplica",W1138=""),0,W1138-V1138),AVERAGE(X1138-W1138,W1138-V1138)),0),0)</f>
        <v>26.5</v>
      </c>
      <c r="AT1138" s="45">
        <f>IF(AU1138="S",IF(AND(Q1138="1. Aceitou o programa",AB1138="Realizada"),IFERROR(IF(AA1138="",0,AA1138-R1138),0),0),0)</f>
        <v>0</v>
      </c>
      <c r="AU1138" s="45" t="str">
        <f>_xlfn.XLOOKUP(U1138,'Lista Suspensa'!$AA$20:$AA$23,'Lista Suspensa'!$AB$20:$AB$23,"N/A")</f>
        <v>S</v>
      </c>
    </row>
    <row r="1139" spans="1:47" ht="12" customHeight="1" x14ac:dyDescent="0.3">
      <c r="A1139" s="87" t="s">
        <v>47</v>
      </c>
      <c r="B1139" s="88">
        <v>46104</v>
      </c>
      <c r="C1139" s="89" t="s">
        <v>48</v>
      </c>
      <c r="D1139" s="89" t="s">
        <v>49</v>
      </c>
      <c r="E1139" s="189">
        <v>72377309</v>
      </c>
      <c r="F1139" s="197" t="s">
        <v>3229</v>
      </c>
      <c r="G1139" s="90">
        <v>31681330865</v>
      </c>
      <c r="H1139" s="91">
        <v>30686</v>
      </c>
      <c r="I1139" s="89"/>
      <c r="J1139" s="89" t="s">
        <v>51</v>
      </c>
      <c r="K1139" s="89" t="s">
        <v>52</v>
      </c>
      <c r="L1139" s="89" t="s">
        <v>85</v>
      </c>
      <c r="M1139" s="89" t="s">
        <v>1989</v>
      </c>
      <c r="N1139" s="89" t="s">
        <v>159</v>
      </c>
      <c r="O1139" s="92" t="s">
        <v>3230</v>
      </c>
      <c r="P1139" s="93" t="s">
        <v>57</v>
      </c>
      <c r="Q1139" s="110" t="s">
        <v>58</v>
      </c>
      <c r="R1139" s="94">
        <v>46171</v>
      </c>
      <c r="S1139" s="95"/>
      <c r="T1139" s="95" t="s">
        <v>59</v>
      </c>
      <c r="U1139" s="95" t="s">
        <v>60</v>
      </c>
      <c r="V1139" s="91">
        <v>46114</v>
      </c>
      <c r="W1139" s="91">
        <v>46160</v>
      </c>
      <c r="X1139" s="91">
        <v>46167</v>
      </c>
      <c r="Y1139" s="96" t="s">
        <v>61</v>
      </c>
      <c r="Z1139" s="89" t="s">
        <v>62</v>
      </c>
      <c r="AA1139" s="95"/>
      <c r="AB1139" s="95" t="s">
        <v>2804</v>
      </c>
      <c r="AC1139" s="95" t="s">
        <v>2804</v>
      </c>
      <c r="AD1139" s="95" t="s">
        <v>2804</v>
      </c>
      <c r="AE1139" s="95" t="s">
        <v>2804</v>
      </c>
      <c r="AF1139" s="95" t="s">
        <v>2804</v>
      </c>
      <c r="AG1139" s="95" t="s">
        <v>2804</v>
      </c>
      <c r="AH1139" s="95" t="s">
        <v>2804</v>
      </c>
      <c r="AI1139" s="97"/>
      <c r="AJ1139" s="97" t="s">
        <v>65</v>
      </c>
      <c r="AK1139" s="97" t="s">
        <v>66</v>
      </c>
      <c r="AL1139" s="45" t="s">
        <v>67</v>
      </c>
      <c r="AM1139" s="160" t="str">
        <f>MONTH(B1139)&amp;"/"&amp;YEAR(B1139)</f>
        <v>3/2026</v>
      </c>
      <c r="AN1139" s="45">
        <f>WEEKNUM(B1139)-WEEKNUM(EOMONTH(B1139,-1)+1)+1</f>
        <v>4</v>
      </c>
      <c r="AO1139" s="45" t="str">
        <f>MONTH(R1139)&amp;"/"&amp;YEAR(R1139)</f>
        <v>5/2026</v>
      </c>
      <c r="AP1139" s="45">
        <f>WEEKNUM(R1139)-WEEKNUM(EOMONTH(R1139,-1)+1)+1</f>
        <v>5</v>
      </c>
      <c r="AQ1139" s="45">
        <f>IF(AU1139="S",IF(Q1139="1. Aceitou o programa",R1139-B1139,0),0)</f>
        <v>67</v>
      </c>
      <c r="AR1139" s="45">
        <f>IF(AU1139="S",IF(AND(S1139&lt;&gt;"",R1139&lt;&gt;""),S1139-R1139,0),0)</f>
        <v>0</v>
      </c>
      <c r="AS1139" s="45">
        <f>IF(AU1139="S",IF(Q1139="1. Aceitou o programa",IF(OR(X1139="Não se Aplica",X1139=""),IF(OR(W1139="Não se Aplica",W1139=""),0,W1139-V1139),AVERAGE(X1139-W1139,W1139-V1139)),0),0)</f>
        <v>26.5</v>
      </c>
      <c r="AT1139" s="45">
        <f>IF(AU1139="S",IF(AND(Q1139="1. Aceitou o programa",AB1139="Realizada"),IFERROR(IF(AA1139="",0,AA1139-R1139),0),0),0)</f>
        <v>0</v>
      </c>
      <c r="AU1139" s="45" t="str">
        <f>_xlfn.XLOOKUP(U1139,'Lista Suspensa'!$AA$20:$AA$23,'Lista Suspensa'!$AB$20:$AB$23,"N/A")</f>
        <v>S</v>
      </c>
    </row>
    <row r="1140" spans="1:47" ht="12" customHeight="1" x14ac:dyDescent="0.3">
      <c r="A1140" s="87" t="s">
        <v>47</v>
      </c>
      <c r="B1140" s="88">
        <v>46104</v>
      </c>
      <c r="C1140" s="89" t="s">
        <v>48</v>
      </c>
      <c r="D1140" s="89" t="s">
        <v>49</v>
      </c>
      <c r="E1140" s="189">
        <v>72646709</v>
      </c>
      <c r="F1140" s="197" t="s">
        <v>3231</v>
      </c>
      <c r="G1140" s="90">
        <v>2367066752</v>
      </c>
      <c r="H1140" s="91">
        <v>25306</v>
      </c>
      <c r="I1140" s="89"/>
      <c r="J1140" s="89" t="s">
        <v>51</v>
      </c>
      <c r="K1140" s="89" t="s">
        <v>76</v>
      </c>
      <c r="L1140" s="89" t="s">
        <v>95</v>
      </c>
      <c r="M1140" s="89" t="s">
        <v>1067</v>
      </c>
      <c r="N1140" s="89" t="s">
        <v>159</v>
      </c>
      <c r="O1140" s="92" t="s">
        <v>3232</v>
      </c>
      <c r="P1140" s="93" t="s">
        <v>57</v>
      </c>
      <c r="Q1140" s="110" t="s">
        <v>58</v>
      </c>
      <c r="R1140" s="94">
        <v>46171</v>
      </c>
      <c r="S1140" s="95"/>
      <c r="T1140" s="95" t="s">
        <v>59</v>
      </c>
      <c r="U1140" s="95" t="s">
        <v>60</v>
      </c>
      <c r="V1140" s="91">
        <v>46114</v>
      </c>
      <c r="W1140" s="91">
        <v>46160</v>
      </c>
      <c r="X1140" s="91">
        <v>46167</v>
      </c>
      <c r="Y1140" s="96" t="s">
        <v>2797</v>
      </c>
      <c r="Z1140" s="89" t="s">
        <v>62</v>
      </c>
      <c r="AA1140" s="95"/>
      <c r="AB1140" s="95" t="s">
        <v>2804</v>
      </c>
      <c r="AC1140" s="95" t="s">
        <v>2804</v>
      </c>
      <c r="AD1140" s="95" t="s">
        <v>2804</v>
      </c>
      <c r="AE1140" s="95" t="s">
        <v>2804</v>
      </c>
      <c r="AF1140" s="95" t="s">
        <v>2804</v>
      </c>
      <c r="AG1140" s="95" t="s">
        <v>2804</v>
      </c>
      <c r="AH1140" s="95" t="s">
        <v>2804</v>
      </c>
      <c r="AI1140" s="97"/>
      <c r="AJ1140" s="97" t="s">
        <v>65</v>
      </c>
      <c r="AK1140" s="97" t="s">
        <v>66</v>
      </c>
      <c r="AL1140" s="45" t="s">
        <v>67</v>
      </c>
      <c r="AM1140" s="160" t="str">
        <f>MONTH(B1140)&amp;"/"&amp;YEAR(B1140)</f>
        <v>3/2026</v>
      </c>
      <c r="AN1140" s="45">
        <f>WEEKNUM(B1140)-WEEKNUM(EOMONTH(B1140,-1)+1)+1</f>
        <v>4</v>
      </c>
      <c r="AO1140" s="45" t="str">
        <f>MONTH(R1140)&amp;"/"&amp;YEAR(R1140)</f>
        <v>5/2026</v>
      </c>
      <c r="AP1140" s="45">
        <f>WEEKNUM(R1140)-WEEKNUM(EOMONTH(R1140,-1)+1)+1</f>
        <v>5</v>
      </c>
      <c r="AQ1140" s="45">
        <f>IF(AU1140="S",IF(Q1140="1. Aceitou o programa",R1140-B1140,0),0)</f>
        <v>67</v>
      </c>
      <c r="AR1140" s="45">
        <f>IF(AU1140="S",IF(AND(S1140&lt;&gt;"",R1140&lt;&gt;""),S1140-R1140,0),0)</f>
        <v>0</v>
      </c>
      <c r="AS1140" s="45">
        <f>IF(AU1140="S",IF(Q1140="1. Aceitou o programa",IF(OR(X1140="Não se Aplica",X1140=""),IF(OR(W1140="Não se Aplica",W1140=""),0,W1140-V1140),AVERAGE(X1140-W1140,W1140-V1140)),0),0)</f>
        <v>26.5</v>
      </c>
      <c r="AT1140" s="45">
        <f>IF(AU1140="S",IF(AND(Q1140="1. Aceitou o programa",AB1140="Realizada"),IFERROR(IF(AA1140="",0,AA1140-R1140),0),0),0)</f>
        <v>0</v>
      </c>
      <c r="AU1140" s="45" t="str">
        <f>_xlfn.XLOOKUP(U1140,'Lista Suspensa'!$AA$20:$AA$23,'Lista Suspensa'!$AB$20:$AB$23,"N/A")</f>
        <v>S</v>
      </c>
    </row>
    <row r="1141" spans="1:47" ht="12" customHeight="1" x14ac:dyDescent="0.3">
      <c r="A1141" s="87" t="s">
        <v>47</v>
      </c>
      <c r="B1141" s="88">
        <v>46104</v>
      </c>
      <c r="C1141" s="89" t="s">
        <v>48</v>
      </c>
      <c r="D1141" s="89" t="s">
        <v>49</v>
      </c>
      <c r="E1141" s="189">
        <v>94026833</v>
      </c>
      <c r="F1141" s="197" t="s">
        <v>3233</v>
      </c>
      <c r="G1141" s="90">
        <v>9980718706</v>
      </c>
      <c r="H1141" s="91">
        <v>25071</v>
      </c>
      <c r="I1141" s="89"/>
      <c r="J1141" s="89" t="s">
        <v>51</v>
      </c>
      <c r="K1141" s="89" t="s">
        <v>76</v>
      </c>
      <c r="L1141" s="89" t="s">
        <v>233</v>
      </c>
      <c r="M1141" s="89" t="s">
        <v>3234</v>
      </c>
      <c r="N1141" s="89" t="s">
        <v>331</v>
      </c>
      <c r="O1141" s="92" t="s">
        <v>3235</v>
      </c>
      <c r="P1141" s="93" t="s">
        <v>57</v>
      </c>
      <c r="Q1141" s="110" t="s">
        <v>58</v>
      </c>
      <c r="R1141" s="94">
        <v>46171</v>
      </c>
      <c r="S1141" s="95"/>
      <c r="T1141" s="95" t="s">
        <v>59</v>
      </c>
      <c r="U1141" s="95" t="s">
        <v>60</v>
      </c>
      <c r="V1141" s="91">
        <v>46114</v>
      </c>
      <c r="W1141" s="91">
        <v>46160</v>
      </c>
      <c r="X1141" s="91">
        <v>46167</v>
      </c>
      <c r="Y1141" s="96" t="s">
        <v>81</v>
      </c>
      <c r="Z1141" s="89" t="s">
        <v>62</v>
      </c>
      <c r="AA1141" s="95"/>
      <c r="AB1141" s="95" t="s">
        <v>2804</v>
      </c>
      <c r="AC1141" s="95" t="s">
        <v>2804</v>
      </c>
      <c r="AD1141" s="95" t="s">
        <v>2804</v>
      </c>
      <c r="AE1141" s="95" t="s">
        <v>2804</v>
      </c>
      <c r="AF1141" s="95" t="s">
        <v>2804</v>
      </c>
      <c r="AG1141" s="95" t="s">
        <v>2804</v>
      </c>
      <c r="AH1141" s="95" t="s">
        <v>2804</v>
      </c>
      <c r="AI1141" s="97"/>
      <c r="AJ1141" s="97" t="s">
        <v>65</v>
      </c>
      <c r="AK1141" s="97" t="s">
        <v>66</v>
      </c>
      <c r="AL1141" s="45" t="s">
        <v>67</v>
      </c>
      <c r="AM1141" s="160" t="str">
        <f>MONTH(B1141)&amp;"/"&amp;YEAR(B1141)</f>
        <v>3/2026</v>
      </c>
      <c r="AN1141" s="45">
        <f>WEEKNUM(B1141)-WEEKNUM(EOMONTH(B1141,-1)+1)+1</f>
        <v>4</v>
      </c>
      <c r="AO1141" s="45" t="str">
        <f>MONTH(R1141)&amp;"/"&amp;YEAR(R1141)</f>
        <v>5/2026</v>
      </c>
      <c r="AP1141" s="45">
        <f>WEEKNUM(R1141)-WEEKNUM(EOMONTH(R1141,-1)+1)+1</f>
        <v>5</v>
      </c>
      <c r="AQ1141" s="45">
        <f>IF(AU1141="S",IF(Q1141="1. Aceitou o programa",R1141-B1141,0),0)</f>
        <v>67</v>
      </c>
      <c r="AR1141" s="45">
        <f>IF(AU1141="S",IF(AND(S1141&lt;&gt;"",R1141&lt;&gt;""),S1141-R1141,0),0)</f>
        <v>0</v>
      </c>
      <c r="AS1141" s="45">
        <f>IF(AU1141="S",IF(Q1141="1. Aceitou o programa",IF(OR(X1141="Não se Aplica",X1141=""),IF(OR(W1141="Não se Aplica",W1141=""),0,W1141-V1141),AVERAGE(X1141-W1141,W1141-V1141)),0),0)</f>
        <v>26.5</v>
      </c>
      <c r="AT1141" s="45">
        <f>IF(AU1141="S",IF(AND(Q1141="1. Aceitou o programa",AB1141="Realizada"),IFERROR(IF(AA1141="",0,AA1141-R1141),0),0),0)</f>
        <v>0</v>
      </c>
      <c r="AU1141" s="45" t="str">
        <f>_xlfn.XLOOKUP(U1141,'Lista Suspensa'!$AA$20:$AA$23,'Lista Suspensa'!$AB$20:$AB$23,"N/A")</f>
        <v>S</v>
      </c>
    </row>
    <row r="1142" spans="1:47" ht="12" customHeight="1" x14ac:dyDescent="0.3">
      <c r="A1142" s="87" t="s">
        <v>47</v>
      </c>
      <c r="B1142" s="88">
        <v>46104</v>
      </c>
      <c r="C1142" s="89" t="s">
        <v>48</v>
      </c>
      <c r="D1142" s="89" t="s">
        <v>49</v>
      </c>
      <c r="E1142" s="189">
        <v>85101664</v>
      </c>
      <c r="F1142" s="197" t="s">
        <v>3236</v>
      </c>
      <c r="G1142" s="90">
        <v>206996705</v>
      </c>
      <c r="H1142" s="91">
        <v>26257</v>
      </c>
      <c r="I1142" s="89"/>
      <c r="J1142" s="89" t="s">
        <v>51</v>
      </c>
      <c r="K1142" s="89" t="s">
        <v>76</v>
      </c>
      <c r="L1142" s="89" t="s">
        <v>283</v>
      </c>
      <c r="M1142" s="89" t="s">
        <v>3159</v>
      </c>
      <c r="N1142" s="89" t="s">
        <v>137</v>
      </c>
      <c r="O1142" s="92" t="s">
        <v>3237</v>
      </c>
      <c r="P1142" s="93" t="s">
        <v>57</v>
      </c>
      <c r="Q1142" s="110" t="s">
        <v>58</v>
      </c>
      <c r="R1142" s="94">
        <v>46171</v>
      </c>
      <c r="S1142" s="95"/>
      <c r="T1142" s="95" t="s">
        <v>59</v>
      </c>
      <c r="U1142" s="95" t="s">
        <v>60</v>
      </c>
      <c r="V1142" s="91">
        <v>46114</v>
      </c>
      <c r="W1142" s="91">
        <v>46160</v>
      </c>
      <c r="X1142" s="91">
        <v>46167</v>
      </c>
      <c r="Y1142" s="96" t="s">
        <v>61</v>
      </c>
      <c r="Z1142" s="89" t="s">
        <v>62</v>
      </c>
      <c r="AA1142" s="95"/>
      <c r="AB1142" s="95" t="s">
        <v>2804</v>
      </c>
      <c r="AC1142" s="95" t="s">
        <v>2804</v>
      </c>
      <c r="AD1142" s="95" t="s">
        <v>2804</v>
      </c>
      <c r="AE1142" s="95" t="s">
        <v>2804</v>
      </c>
      <c r="AF1142" s="95" t="s">
        <v>2804</v>
      </c>
      <c r="AG1142" s="95" t="s">
        <v>2804</v>
      </c>
      <c r="AH1142" s="95" t="s">
        <v>2804</v>
      </c>
      <c r="AI1142" s="97"/>
      <c r="AJ1142" s="97" t="s">
        <v>65</v>
      </c>
      <c r="AK1142" s="97" t="s">
        <v>66</v>
      </c>
      <c r="AL1142" s="45" t="s">
        <v>67</v>
      </c>
      <c r="AM1142" s="160" t="str">
        <f>MONTH(B1142)&amp;"/"&amp;YEAR(B1142)</f>
        <v>3/2026</v>
      </c>
      <c r="AN1142" s="45">
        <f>WEEKNUM(B1142)-WEEKNUM(EOMONTH(B1142,-1)+1)+1</f>
        <v>4</v>
      </c>
      <c r="AO1142" s="45" t="str">
        <f>MONTH(R1142)&amp;"/"&amp;YEAR(R1142)</f>
        <v>5/2026</v>
      </c>
      <c r="AP1142" s="45">
        <f>WEEKNUM(R1142)-WEEKNUM(EOMONTH(R1142,-1)+1)+1</f>
        <v>5</v>
      </c>
      <c r="AQ1142" s="45">
        <f>IF(AU1142="S",IF(Q1142="1. Aceitou o programa",R1142-B1142,0),0)</f>
        <v>67</v>
      </c>
      <c r="AR1142" s="45">
        <f>IF(AU1142="S",IF(AND(S1142&lt;&gt;"",R1142&lt;&gt;""),S1142-R1142,0),0)</f>
        <v>0</v>
      </c>
      <c r="AS1142" s="45">
        <f>IF(AU1142="S",IF(Q1142="1. Aceitou o programa",IF(OR(X1142="Não se Aplica",X1142=""),IF(OR(W1142="Não se Aplica",W1142=""),0,W1142-V1142),AVERAGE(X1142-W1142,W1142-V1142)),0),0)</f>
        <v>26.5</v>
      </c>
      <c r="AT1142" s="45">
        <f>IF(AU1142="S",IF(AND(Q1142="1. Aceitou o programa",AB1142="Realizada"),IFERROR(IF(AA1142="",0,AA1142-R1142),0),0),0)</f>
        <v>0</v>
      </c>
      <c r="AU1142" s="45" t="str">
        <f>_xlfn.XLOOKUP(U1142,'Lista Suspensa'!$AA$20:$AA$23,'Lista Suspensa'!$AB$20:$AB$23,"N/A")</f>
        <v>S</v>
      </c>
    </row>
    <row r="1143" spans="1:47" ht="12" customHeight="1" x14ac:dyDescent="0.3">
      <c r="A1143" s="87" t="s">
        <v>47</v>
      </c>
      <c r="B1143" s="88">
        <v>46104</v>
      </c>
      <c r="C1143" s="89" t="s">
        <v>48</v>
      </c>
      <c r="D1143" s="89" t="s">
        <v>49</v>
      </c>
      <c r="E1143" s="189">
        <v>73207896</v>
      </c>
      <c r="F1143" s="197" t="s">
        <v>3238</v>
      </c>
      <c r="G1143" s="90">
        <v>448343738</v>
      </c>
      <c r="H1143" s="91">
        <v>25214</v>
      </c>
      <c r="I1143" s="89"/>
      <c r="J1143" s="89" t="s">
        <v>51</v>
      </c>
      <c r="K1143" s="89" t="s">
        <v>76</v>
      </c>
      <c r="L1143" s="89" t="s">
        <v>95</v>
      </c>
      <c r="M1143" s="89" t="s">
        <v>256</v>
      </c>
      <c r="N1143" s="89" t="s">
        <v>159</v>
      </c>
      <c r="O1143" s="92" t="s">
        <v>3239</v>
      </c>
      <c r="P1143" s="93" t="s">
        <v>57</v>
      </c>
      <c r="Q1143" s="110" t="s">
        <v>58</v>
      </c>
      <c r="R1143" s="94">
        <v>46171</v>
      </c>
      <c r="S1143" s="95"/>
      <c r="T1143" s="95" t="s">
        <v>59</v>
      </c>
      <c r="U1143" s="95" t="s">
        <v>60</v>
      </c>
      <c r="V1143" s="91">
        <v>46114</v>
      </c>
      <c r="W1143" s="91">
        <v>46160</v>
      </c>
      <c r="X1143" s="91">
        <v>46167</v>
      </c>
      <c r="Y1143" s="96" t="s">
        <v>61</v>
      </c>
      <c r="Z1143" s="89" t="s">
        <v>62</v>
      </c>
      <c r="AA1143" s="95"/>
      <c r="AB1143" s="95" t="s">
        <v>2804</v>
      </c>
      <c r="AC1143" s="95" t="s">
        <v>2804</v>
      </c>
      <c r="AD1143" s="95" t="s">
        <v>2804</v>
      </c>
      <c r="AE1143" s="95" t="s">
        <v>2804</v>
      </c>
      <c r="AF1143" s="95" t="s">
        <v>2804</v>
      </c>
      <c r="AG1143" s="95" t="s">
        <v>2804</v>
      </c>
      <c r="AH1143" s="95" t="s">
        <v>2804</v>
      </c>
      <c r="AI1143" s="97"/>
      <c r="AJ1143" s="97" t="s">
        <v>65</v>
      </c>
      <c r="AK1143" s="97" t="s">
        <v>66</v>
      </c>
      <c r="AL1143" s="45" t="s">
        <v>67</v>
      </c>
      <c r="AM1143" s="160" t="str">
        <f>MONTH(B1143)&amp;"/"&amp;YEAR(B1143)</f>
        <v>3/2026</v>
      </c>
      <c r="AN1143" s="45">
        <f>WEEKNUM(B1143)-WEEKNUM(EOMONTH(B1143,-1)+1)+1</f>
        <v>4</v>
      </c>
      <c r="AO1143" s="45" t="str">
        <f>MONTH(R1143)&amp;"/"&amp;YEAR(R1143)</f>
        <v>5/2026</v>
      </c>
      <c r="AP1143" s="45">
        <f>WEEKNUM(R1143)-WEEKNUM(EOMONTH(R1143,-1)+1)+1</f>
        <v>5</v>
      </c>
      <c r="AQ1143" s="45">
        <f>IF(AU1143="S",IF(Q1143="1. Aceitou o programa",R1143-B1143,0),0)</f>
        <v>67</v>
      </c>
      <c r="AR1143" s="45">
        <f>IF(AU1143="S",IF(AND(S1143&lt;&gt;"",R1143&lt;&gt;""),S1143-R1143,0),0)</f>
        <v>0</v>
      </c>
      <c r="AS1143" s="45">
        <f>IF(AU1143="S",IF(Q1143="1. Aceitou o programa",IF(OR(X1143="Não se Aplica",X1143=""),IF(OR(W1143="Não se Aplica",W1143=""),0,W1143-V1143),AVERAGE(X1143-W1143,W1143-V1143)),0),0)</f>
        <v>26.5</v>
      </c>
      <c r="AT1143" s="45">
        <f>IF(AU1143="S",IF(AND(Q1143="1. Aceitou o programa",AB1143="Realizada"),IFERROR(IF(AA1143="",0,AA1143-R1143),0),0),0)</f>
        <v>0</v>
      </c>
      <c r="AU1143" s="45" t="str">
        <f>_xlfn.XLOOKUP(U1143,'Lista Suspensa'!$AA$20:$AA$23,'Lista Suspensa'!$AB$20:$AB$23,"N/A")</f>
        <v>S</v>
      </c>
    </row>
    <row r="1144" spans="1:47" ht="12" customHeight="1" x14ac:dyDescent="0.3">
      <c r="A1144" s="87" t="s">
        <v>47</v>
      </c>
      <c r="B1144" s="88">
        <v>46104</v>
      </c>
      <c r="C1144" s="89" t="s">
        <v>48</v>
      </c>
      <c r="D1144" s="89" t="s">
        <v>49</v>
      </c>
      <c r="E1144" s="189">
        <v>73273449</v>
      </c>
      <c r="F1144" s="197" t="s">
        <v>3240</v>
      </c>
      <c r="G1144" s="90">
        <v>15285420881</v>
      </c>
      <c r="H1144" s="91">
        <v>27606</v>
      </c>
      <c r="I1144" s="89"/>
      <c r="J1144" s="89" t="s">
        <v>84</v>
      </c>
      <c r="K1144" s="89" t="s">
        <v>52</v>
      </c>
      <c r="L1144" s="89" t="s">
        <v>85</v>
      </c>
      <c r="M1144" s="89" t="s">
        <v>1186</v>
      </c>
      <c r="N1144" s="89" t="s">
        <v>159</v>
      </c>
      <c r="O1144" s="92" t="s">
        <v>3241</v>
      </c>
      <c r="P1144" s="93" t="s">
        <v>57</v>
      </c>
      <c r="Q1144" s="110" t="s">
        <v>58</v>
      </c>
      <c r="R1144" s="94">
        <v>46171</v>
      </c>
      <c r="S1144" s="95"/>
      <c r="T1144" s="95" t="s">
        <v>59</v>
      </c>
      <c r="U1144" s="95" t="s">
        <v>60</v>
      </c>
      <c r="V1144" s="91">
        <v>46114</v>
      </c>
      <c r="W1144" s="91">
        <v>46160</v>
      </c>
      <c r="X1144" s="91">
        <v>46167</v>
      </c>
      <c r="Y1144" s="96" t="s">
        <v>61</v>
      </c>
      <c r="Z1144" s="89" t="s">
        <v>62</v>
      </c>
      <c r="AA1144" s="95"/>
      <c r="AB1144" s="95" t="s">
        <v>2804</v>
      </c>
      <c r="AC1144" s="95" t="s">
        <v>2804</v>
      </c>
      <c r="AD1144" s="95" t="s">
        <v>2804</v>
      </c>
      <c r="AE1144" s="95" t="s">
        <v>2804</v>
      </c>
      <c r="AF1144" s="95" t="s">
        <v>2804</v>
      </c>
      <c r="AG1144" s="95" t="s">
        <v>2804</v>
      </c>
      <c r="AH1144" s="95" t="s">
        <v>2804</v>
      </c>
      <c r="AI1144" s="97"/>
      <c r="AJ1144" s="97" t="s">
        <v>65</v>
      </c>
      <c r="AK1144" s="97" t="s">
        <v>66</v>
      </c>
      <c r="AL1144" s="45" t="s">
        <v>67</v>
      </c>
      <c r="AM1144" s="160" t="str">
        <f>MONTH(B1144)&amp;"/"&amp;YEAR(B1144)</f>
        <v>3/2026</v>
      </c>
      <c r="AN1144" s="45">
        <f>WEEKNUM(B1144)-WEEKNUM(EOMONTH(B1144,-1)+1)+1</f>
        <v>4</v>
      </c>
      <c r="AO1144" s="45" t="str">
        <f>MONTH(R1144)&amp;"/"&amp;YEAR(R1144)</f>
        <v>5/2026</v>
      </c>
      <c r="AP1144" s="45">
        <f>WEEKNUM(R1144)-WEEKNUM(EOMONTH(R1144,-1)+1)+1</f>
        <v>5</v>
      </c>
      <c r="AQ1144" s="45">
        <f>IF(AU1144="S",IF(Q1144="1. Aceitou o programa",R1144-B1144,0),0)</f>
        <v>67</v>
      </c>
      <c r="AR1144" s="45">
        <f>IF(AU1144="S",IF(AND(S1144&lt;&gt;"",R1144&lt;&gt;""),S1144-R1144,0),0)</f>
        <v>0</v>
      </c>
      <c r="AS1144" s="45">
        <f>IF(AU1144="S",IF(Q1144="1. Aceitou o programa",IF(OR(X1144="Não se Aplica",X1144=""),IF(OR(W1144="Não se Aplica",W1144=""),0,W1144-V1144),AVERAGE(X1144-W1144,W1144-V1144)),0),0)</f>
        <v>26.5</v>
      </c>
      <c r="AT1144" s="45">
        <f>IF(AU1144="S",IF(AND(Q1144="1. Aceitou o programa",AB1144="Realizada"),IFERROR(IF(AA1144="",0,AA1144-R1144),0),0),0)</f>
        <v>0</v>
      </c>
      <c r="AU1144" s="45" t="str">
        <f>_xlfn.XLOOKUP(U1144,'Lista Suspensa'!$AA$20:$AA$23,'Lista Suspensa'!$AB$20:$AB$23,"N/A")</f>
        <v>S</v>
      </c>
    </row>
    <row r="1145" spans="1:47" ht="12" customHeight="1" x14ac:dyDescent="0.3">
      <c r="A1145" s="87" t="s">
        <v>47</v>
      </c>
      <c r="B1145" s="88">
        <v>46104</v>
      </c>
      <c r="C1145" s="89" t="s">
        <v>48</v>
      </c>
      <c r="D1145" s="89" t="s">
        <v>49</v>
      </c>
      <c r="E1145" s="189">
        <v>89916486</v>
      </c>
      <c r="F1145" s="197" t="s">
        <v>3242</v>
      </c>
      <c r="G1145" s="90">
        <v>3118869810</v>
      </c>
      <c r="H1145" s="91">
        <v>23339</v>
      </c>
      <c r="I1145" s="89"/>
      <c r="J1145" s="89" t="s">
        <v>51</v>
      </c>
      <c r="K1145" s="89" t="s">
        <v>52</v>
      </c>
      <c r="L1145" s="89" t="s">
        <v>85</v>
      </c>
      <c r="M1145" s="89" t="s">
        <v>1754</v>
      </c>
      <c r="N1145" s="89" t="s">
        <v>137</v>
      </c>
      <c r="O1145" s="92" t="s">
        <v>3243</v>
      </c>
      <c r="P1145" s="93" t="s">
        <v>57</v>
      </c>
      <c r="Q1145" s="110" t="s">
        <v>58</v>
      </c>
      <c r="R1145" s="94">
        <v>46171</v>
      </c>
      <c r="S1145" s="95"/>
      <c r="T1145" s="95" t="s">
        <v>59</v>
      </c>
      <c r="U1145" s="95" t="s">
        <v>60</v>
      </c>
      <c r="V1145" s="91">
        <v>46114</v>
      </c>
      <c r="W1145" s="91">
        <v>46160</v>
      </c>
      <c r="X1145" s="91">
        <v>46167</v>
      </c>
      <c r="Y1145" s="96" t="s">
        <v>81</v>
      </c>
      <c r="Z1145" s="89" t="s">
        <v>62</v>
      </c>
      <c r="AA1145" s="95"/>
      <c r="AB1145" s="95" t="s">
        <v>2804</v>
      </c>
      <c r="AC1145" s="95" t="s">
        <v>2804</v>
      </c>
      <c r="AD1145" s="95" t="s">
        <v>2804</v>
      </c>
      <c r="AE1145" s="95" t="s">
        <v>2804</v>
      </c>
      <c r="AF1145" s="95" t="s">
        <v>2804</v>
      </c>
      <c r="AG1145" s="95" t="s">
        <v>2804</v>
      </c>
      <c r="AH1145" s="95" t="s">
        <v>2804</v>
      </c>
      <c r="AI1145" s="97"/>
      <c r="AJ1145" s="97" t="s">
        <v>65</v>
      </c>
      <c r="AK1145" s="97" t="s">
        <v>66</v>
      </c>
      <c r="AL1145" s="45" t="s">
        <v>67</v>
      </c>
      <c r="AM1145" s="160" t="str">
        <f>MONTH(B1145)&amp;"/"&amp;YEAR(B1145)</f>
        <v>3/2026</v>
      </c>
      <c r="AN1145" s="45">
        <f>WEEKNUM(B1145)-WEEKNUM(EOMONTH(B1145,-1)+1)+1</f>
        <v>4</v>
      </c>
      <c r="AO1145" s="45" t="str">
        <f>MONTH(R1145)&amp;"/"&amp;YEAR(R1145)</f>
        <v>5/2026</v>
      </c>
      <c r="AP1145" s="45">
        <f>WEEKNUM(R1145)-WEEKNUM(EOMONTH(R1145,-1)+1)+1</f>
        <v>5</v>
      </c>
      <c r="AQ1145" s="45">
        <f>IF(AU1145="S",IF(Q1145="1. Aceitou o programa",R1145-B1145,0),0)</f>
        <v>67</v>
      </c>
      <c r="AR1145" s="45">
        <f>IF(AU1145="S",IF(AND(S1145&lt;&gt;"",R1145&lt;&gt;""),S1145-R1145,0),0)</f>
        <v>0</v>
      </c>
      <c r="AS1145" s="45">
        <f>IF(AU1145="S",IF(Q1145="1. Aceitou o programa",IF(OR(X1145="Não se Aplica",X1145=""),IF(OR(W1145="Não se Aplica",W1145=""),0,W1145-V1145),AVERAGE(X1145-W1145,W1145-V1145)),0),0)</f>
        <v>26.5</v>
      </c>
      <c r="AT1145" s="45">
        <f>IF(AU1145="S",IF(AND(Q1145="1. Aceitou o programa",AB1145="Realizada"),IFERROR(IF(AA1145="",0,AA1145-R1145),0),0),0)</f>
        <v>0</v>
      </c>
      <c r="AU1145" s="45" t="str">
        <f>_xlfn.XLOOKUP(U1145,'Lista Suspensa'!$AA$20:$AA$23,'Lista Suspensa'!$AB$20:$AB$23,"N/A")</f>
        <v>S</v>
      </c>
    </row>
    <row r="1146" spans="1:47" ht="12" customHeight="1" x14ac:dyDescent="0.3">
      <c r="A1146" s="87" t="s">
        <v>47</v>
      </c>
      <c r="B1146" s="88">
        <v>46104</v>
      </c>
      <c r="C1146" s="89" t="s">
        <v>48</v>
      </c>
      <c r="D1146" s="89" t="s">
        <v>49</v>
      </c>
      <c r="E1146" s="189">
        <v>95004025</v>
      </c>
      <c r="F1146" s="197" t="s">
        <v>3244</v>
      </c>
      <c r="G1146" s="90">
        <v>48451341870</v>
      </c>
      <c r="H1146" s="91">
        <v>36960</v>
      </c>
      <c r="I1146" s="89"/>
      <c r="J1146" s="89" t="s">
        <v>51</v>
      </c>
      <c r="K1146" s="89" t="s">
        <v>52</v>
      </c>
      <c r="L1146" s="89" t="s">
        <v>53</v>
      </c>
      <c r="M1146" s="89" t="s">
        <v>1768</v>
      </c>
      <c r="N1146" s="89" t="s">
        <v>150</v>
      </c>
      <c r="O1146" s="92" t="s">
        <v>3245</v>
      </c>
      <c r="P1146" s="93" t="s">
        <v>57</v>
      </c>
      <c r="Q1146" s="110" t="s">
        <v>58</v>
      </c>
      <c r="R1146" s="94">
        <v>46171</v>
      </c>
      <c r="S1146" s="95"/>
      <c r="T1146" s="95" t="s">
        <v>59</v>
      </c>
      <c r="U1146" s="95" t="s">
        <v>60</v>
      </c>
      <c r="V1146" s="91">
        <v>46114</v>
      </c>
      <c r="W1146" s="91">
        <v>46160</v>
      </c>
      <c r="X1146" s="91">
        <v>46167</v>
      </c>
      <c r="Y1146" s="96" t="s">
        <v>61</v>
      </c>
      <c r="Z1146" s="89" t="s">
        <v>62</v>
      </c>
      <c r="AA1146" s="95"/>
      <c r="AB1146" s="95" t="s">
        <v>2804</v>
      </c>
      <c r="AC1146" s="95" t="s">
        <v>2804</v>
      </c>
      <c r="AD1146" s="95" t="s">
        <v>2804</v>
      </c>
      <c r="AE1146" s="95" t="s">
        <v>2804</v>
      </c>
      <c r="AF1146" s="95" t="s">
        <v>2804</v>
      </c>
      <c r="AG1146" s="95" t="s">
        <v>2804</v>
      </c>
      <c r="AH1146" s="95" t="s">
        <v>2804</v>
      </c>
      <c r="AI1146" s="97"/>
      <c r="AJ1146" s="97" t="s">
        <v>65</v>
      </c>
      <c r="AK1146" s="97" t="s">
        <v>66</v>
      </c>
      <c r="AL1146" s="45" t="s">
        <v>67</v>
      </c>
      <c r="AM1146" s="160" t="str">
        <f>MONTH(B1146)&amp;"/"&amp;YEAR(B1146)</f>
        <v>3/2026</v>
      </c>
      <c r="AN1146" s="45">
        <f>WEEKNUM(B1146)-WEEKNUM(EOMONTH(B1146,-1)+1)+1</f>
        <v>4</v>
      </c>
      <c r="AO1146" s="45" t="str">
        <f>MONTH(R1146)&amp;"/"&amp;YEAR(R1146)</f>
        <v>5/2026</v>
      </c>
      <c r="AP1146" s="45">
        <f>WEEKNUM(R1146)-WEEKNUM(EOMONTH(R1146,-1)+1)+1</f>
        <v>5</v>
      </c>
      <c r="AQ1146" s="45">
        <f>IF(AU1146="S",IF(Q1146="1. Aceitou o programa",R1146-B1146,0),0)</f>
        <v>67</v>
      </c>
      <c r="AR1146" s="45">
        <f>IF(AU1146="S",IF(AND(S1146&lt;&gt;"",R1146&lt;&gt;""),S1146-R1146,0),0)</f>
        <v>0</v>
      </c>
      <c r="AS1146" s="45">
        <f>IF(AU1146="S",IF(Q1146="1. Aceitou o programa",IF(OR(X1146="Não se Aplica",X1146=""),IF(OR(W1146="Não se Aplica",W1146=""),0,W1146-V1146),AVERAGE(X1146-W1146,W1146-V1146)),0),0)</f>
        <v>26.5</v>
      </c>
      <c r="AT1146" s="45">
        <f>IF(AU1146="S",IF(AND(Q1146="1. Aceitou o programa",AB1146="Realizada"),IFERROR(IF(AA1146="",0,AA1146-R1146),0),0),0)</f>
        <v>0</v>
      </c>
      <c r="AU1146" s="45" t="str">
        <f>_xlfn.XLOOKUP(U1146,'Lista Suspensa'!$AA$20:$AA$23,'Lista Suspensa'!$AB$20:$AB$23,"N/A")</f>
        <v>S</v>
      </c>
    </row>
    <row r="1147" spans="1:47" ht="12" customHeight="1" x14ac:dyDescent="0.3">
      <c r="A1147" s="87" t="s">
        <v>47</v>
      </c>
      <c r="B1147" s="88">
        <v>46104</v>
      </c>
      <c r="C1147" s="89" t="s">
        <v>48</v>
      </c>
      <c r="D1147" s="89" t="s">
        <v>49</v>
      </c>
      <c r="E1147" s="189">
        <v>78888094</v>
      </c>
      <c r="F1147" s="197" t="s">
        <v>3246</v>
      </c>
      <c r="G1147" s="90">
        <v>1438984774</v>
      </c>
      <c r="H1147" s="91">
        <v>25762</v>
      </c>
      <c r="I1147" s="89"/>
      <c r="J1147" s="89" t="s">
        <v>51</v>
      </c>
      <c r="K1147" s="89" t="s">
        <v>76</v>
      </c>
      <c r="L1147" s="89" t="s">
        <v>95</v>
      </c>
      <c r="M1147" s="89" t="s">
        <v>1561</v>
      </c>
      <c r="N1147" s="89" t="s">
        <v>137</v>
      </c>
      <c r="O1147" s="92" t="s">
        <v>3247</v>
      </c>
      <c r="P1147" s="93" t="s">
        <v>57</v>
      </c>
      <c r="Q1147" s="110" t="s">
        <v>58</v>
      </c>
      <c r="R1147" s="94">
        <v>46171</v>
      </c>
      <c r="S1147" s="95"/>
      <c r="T1147" s="95" t="s">
        <v>59</v>
      </c>
      <c r="U1147" s="95" t="s">
        <v>60</v>
      </c>
      <c r="V1147" s="91">
        <v>46114</v>
      </c>
      <c r="W1147" s="91">
        <v>46160</v>
      </c>
      <c r="X1147" s="91">
        <v>46167</v>
      </c>
      <c r="Y1147" s="96" t="s">
        <v>73</v>
      </c>
      <c r="Z1147" s="89" t="s">
        <v>62</v>
      </c>
      <c r="AA1147" s="95"/>
      <c r="AB1147" s="95" t="s">
        <v>2804</v>
      </c>
      <c r="AC1147" s="95" t="s">
        <v>2804</v>
      </c>
      <c r="AD1147" s="95" t="s">
        <v>2804</v>
      </c>
      <c r="AE1147" s="95" t="s">
        <v>2804</v>
      </c>
      <c r="AF1147" s="95" t="s">
        <v>2804</v>
      </c>
      <c r="AG1147" s="95" t="s">
        <v>2804</v>
      </c>
      <c r="AH1147" s="95" t="s">
        <v>2804</v>
      </c>
      <c r="AI1147" s="97"/>
      <c r="AJ1147" s="97" t="s">
        <v>65</v>
      </c>
      <c r="AK1147" s="97" t="s">
        <v>66</v>
      </c>
      <c r="AL1147" s="45" t="s">
        <v>67</v>
      </c>
      <c r="AM1147" s="160" t="str">
        <f>MONTH(B1147)&amp;"/"&amp;YEAR(B1147)</f>
        <v>3/2026</v>
      </c>
      <c r="AN1147" s="45">
        <f>WEEKNUM(B1147)-WEEKNUM(EOMONTH(B1147,-1)+1)+1</f>
        <v>4</v>
      </c>
      <c r="AO1147" s="45" t="str">
        <f>MONTH(R1147)&amp;"/"&amp;YEAR(R1147)</f>
        <v>5/2026</v>
      </c>
      <c r="AP1147" s="45">
        <f>WEEKNUM(R1147)-WEEKNUM(EOMONTH(R1147,-1)+1)+1</f>
        <v>5</v>
      </c>
      <c r="AQ1147" s="45">
        <f>IF(AU1147="S",IF(Q1147="1. Aceitou o programa",R1147-B1147,0),0)</f>
        <v>67</v>
      </c>
      <c r="AR1147" s="45">
        <f>IF(AU1147="S",IF(AND(S1147&lt;&gt;"",R1147&lt;&gt;""),S1147-R1147,0),0)</f>
        <v>0</v>
      </c>
      <c r="AS1147" s="45">
        <f>IF(AU1147="S",IF(Q1147="1. Aceitou o programa",IF(OR(X1147="Não se Aplica",X1147=""),IF(OR(W1147="Não se Aplica",W1147=""),0,W1147-V1147),AVERAGE(X1147-W1147,W1147-V1147)),0),0)</f>
        <v>26.5</v>
      </c>
      <c r="AT1147" s="45">
        <f>IF(AU1147="S",IF(AND(Q1147="1. Aceitou o programa",AB1147="Realizada"),IFERROR(IF(AA1147="",0,AA1147-R1147),0),0),0)</f>
        <v>0</v>
      </c>
      <c r="AU1147" s="45" t="str">
        <f>_xlfn.XLOOKUP(U1147,'Lista Suspensa'!$AA$20:$AA$23,'Lista Suspensa'!$AB$20:$AB$23,"N/A")</f>
        <v>S</v>
      </c>
    </row>
    <row r="1148" spans="1:47" ht="12" customHeight="1" x14ac:dyDescent="0.3">
      <c r="A1148" s="87" t="s">
        <v>47</v>
      </c>
      <c r="B1148" s="88">
        <v>46104</v>
      </c>
      <c r="C1148" s="89" t="s">
        <v>48</v>
      </c>
      <c r="D1148" s="89" t="s">
        <v>49</v>
      </c>
      <c r="E1148" s="189">
        <v>73676587</v>
      </c>
      <c r="F1148" s="197" t="s">
        <v>3248</v>
      </c>
      <c r="G1148" s="90">
        <v>70735646520</v>
      </c>
      <c r="H1148" s="91">
        <v>28100</v>
      </c>
      <c r="I1148" s="89"/>
      <c r="J1148" s="89" t="s">
        <v>84</v>
      </c>
      <c r="K1148" s="89" t="s">
        <v>52</v>
      </c>
      <c r="L1148" s="89" t="s">
        <v>85</v>
      </c>
      <c r="M1148" s="89" t="s">
        <v>141</v>
      </c>
      <c r="N1148" s="89" t="s">
        <v>159</v>
      </c>
      <c r="O1148" s="92" t="s">
        <v>3249</v>
      </c>
      <c r="P1148" s="93" t="s">
        <v>57</v>
      </c>
      <c r="Q1148" s="110" t="s">
        <v>58</v>
      </c>
      <c r="R1148" s="94">
        <v>46171</v>
      </c>
      <c r="S1148" s="95"/>
      <c r="T1148" s="95" t="s">
        <v>59</v>
      </c>
      <c r="U1148" s="95" t="s">
        <v>60</v>
      </c>
      <c r="V1148" s="91">
        <v>46114</v>
      </c>
      <c r="W1148" s="91">
        <v>46160</v>
      </c>
      <c r="X1148" s="91">
        <v>46167</v>
      </c>
      <c r="Y1148" s="96" t="s">
        <v>81</v>
      </c>
      <c r="Z1148" s="89" t="s">
        <v>62</v>
      </c>
      <c r="AA1148" s="95"/>
      <c r="AB1148" s="95" t="s">
        <v>2804</v>
      </c>
      <c r="AC1148" s="95" t="s">
        <v>2804</v>
      </c>
      <c r="AD1148" s="95" t="s">
        <v>2804</v>
      </c>
      <c r="AE1148" s="95" t="s">
        <v>2804</v>
      </c>
      <c r="AF1148" s="95" t="s">
        <v>2804</v>
      </c>
      <c r="AG1148" s="95" t="s">
        <v>2804</v>
      </c>
      <c r="AH1148" s="95" t="s">
        <v>2804</v>
      </c>
      <c r="AI1148" s="97"/>
      <c r="AJ1148" s="97" t="s">
        <v>65</v>
      </c>
      <c r="AK1148" s="97" t="s">
        <v>66</v>
      </c>
      <c r="AL1148" s="45" t="s">
        <v>67</v>
      </c>
      <c r="AM1148" s="160" t="str">
        <f>MONTH(B1148)&amp;"/"&amp;YEAR(B1148)</f>
        <v>3/2026</v>
      </c>
      <c r="AN1148" s="45">
        <f>WEEKNUM(B1148)-WEEKNUM(EOMONTH(B1148,-1)+1)+1</f>
        <v>4</v>
      </c>
      <c r="AO1148" s="45" t="str">
        <f>MONTH(R1148)&amp;"/"&amp;YEAR(R1148)</f>
        <v>5/2026</v>
      </c>
      <c r="AP1148" s="45">
        <f>WEEKNUM(R1148)-WEEKNUM(EOMONTH(R1148,-1)+1)+1</f>
        <v>5</v>
      </c>
      <c r="AQ1148" s="45">
        <f>IF(AU1148="S",IF(Q1148="1. Aceitou o programa",R1148-B1148,0),0)</f>
        <v>67</v>
      </c>
      <c r="AR1148" s="45">
        <f>IF(AU1148="S",IF(AND(S1148&lt;&gt;"",R1148&lt;&gt;""),S1148-R1148,0),0)</f>
        <v>0</v>
      </c>
      <c r="AS1148" s="45">
        <f>IF(AU1148="S",IF(Q1148="1. Aceitou o programa",IF(OR(X1148="Não se Aplica",X1148=""),IF(OR(W1148="Não se Aplica",W1148=""),0,W1148-V1148),AVERAGE(X1148-W1148,W1148-V1148)),0),0)</f>
        <v>26.5</v>
      </c>
      <c r="AT1148" s="45">
        <f>IF(AU1148="S",IF(AND(Q1148="1. Aceitou o programa",AB1148="Realizada"),IFERROR(IF(AA1148="",0,AA1148-R1148),0),0),0)</f>
        <v>0</v>
      </c>
      <c r="AU1148" s="45" t="str">
        <f>_xlfn.XLOOKUP(U1148,'Lista Suspensa'!$AA$20:$AA$23,'Lista Suspensa'!$AB$20:$AB$23,"N/A")</f>
        <v>S</v>
      </c>
    </row>
    <row r="1149" spans="1:47" ht="12" customHeight="1" x14ac:dyDescent="0.3">
      <c r="A1149" s="87" t="s">
        <v>47</v>
      </c>
      <c r="B1149" s="88">
        <v>46104</v>
      </c>
      <c r="C1149" s="89" t="s">
        <v>48</v>
      </c>
      <c r="D1149" s="89" t="s">
        <v>49</v>
      </c>
      <c r="E1149" s="189">
        <v>73782883</v>
      </c>
      <c r="F1149" s="197" t="s">
        <v>3250</v>
      </c>
      <c r="G1149" s="90">
        <v>86455770706</v>
      </c>
      <c r="H1149" s="91">
        <v>23896</v>
      </c>
      <c r="I1149" s="89"/>
      <c r="J1149" s="89" t="s">
        <v>51</v>
      </c>
      <c r="K1149" s="89" t="s">
        <v>76</v>
      </c>
      <c r="L1149" s="89" t="s">
        <v>95</v>
      </c>
      <c r="M1149" s="89" t="s">
        <v>1211</v>
      </c>
      <c r="N1149" s="89" t="s">
        <v>79</v>
      </c>
      <c r="O1149" s="92" t="s">
        <v>3251</v>
      </c>
      <c r="P1149" s="93" t="s">
        <v>57</v>
      </c>
      <c r="Q1149" s="110" t="s">
        <v>58</v>
      </c>
      <c r="R1149" s="94">
        <v>46171</v>
      </c>
      <c r="S1149" s="95"/>
      <c r="T1149" s="95" t="s">
        <v>59</v>
      </c>
      <c r="U1149" s="95" t="s">
        <v>60</v>
      </c>
      <c r="V1149" s="91">
        <v>46114</v>
      </c>
      <c r="W1149" s="91">
        <v>46160</v>
      </c>
      <c r="X1149" s="91">
        <v>46167</v>
      </c>
      <c r="Y1149" s="96" t="s">
        <v>2851</v>
      </c>
      <c r="Z1149" s="89" t="s">
        <v>62</v>
      </c>
      <c r="AA1149" s="95"/>
      <c r="AB1149" s="95" t="s">
        <v>2804</v>
      </c>
      <c r="AC1149" s="95" t="s">
        <v>2804</v>
      </c>
      <c r="AD1149" s="95" t="s">
        <v>2804</v>
      </c>
      <c r="AE1149" s="95" t="s">
        <v>2804</v>
      </c>
      <c r="AF1149" s="95" t="s">
        <v>2804</v>
      </c>
      <c r="AG1149" s="95" t="s">
        <v>2804</v>
      </c>
      <c r="AH1149" s="95" t="s">
        <v>2804</v>
      </c>
      <c r="AI1149" s="97"/>
      <c r="AJ1149" s="97" t="s">
        <v>65</v>
      </c>
      <c r="AK1149" s="97" t="s">
        <v>66</v>
      </c>
      <c r="AL1149" s="45" t="s">
        <v>67</v>
      </c>
      <c r="AM1149" s="160" t="str">
        <f>MONTH(B1149)&amp;"/"&amp;YEAR(B1149)</f>
        <v>3/2026</v>
      </c>
      <c r="AN1149" s="45">
        <f>WEEKNUM(B1149)-WEEKNUM(EOMONTH(B1149,-1)+1)+1</f>
        <v>4</v>
      </c>
      <c r="AO1149" s="45" t="str">
        <f>MONTH(R1149)&amp;"/"&amp;YEAR(R1149)</f>
        <v>5/2026</v>
      </c>
      <c r="AP1149" s="45">
        <f>WEEKNUM(R1149)-WEEKNUM(EOMONTH(R1149,-1)+1)+1</f>
        <v>5</v>
      </c>
      <c r="AQ1149" s="45">
        <f>IF(AU1149="S",IF(Q1149="1. Aceitou o programa",R1149-B1149,0),0)</f>
        <v>67</v>
      </c>
      <c r="AR1149" s="45">
        <f>IF(AU1149="S",IF(AND(S1149&lt;&gt;"",R1149&lt;&gt;""),S1149-R1149,0),0)</f>
        <v>0</v>
      </c>
      <c r="AS1149" s="45">
        <f>IF(AU1149="S",IF(Q1149="1. Aceitou o programa",IF(OR(X1149="Não se Aplica",X1149=""),IF(OR(W1149="Não se Aplica",W1149=""),0,W1149-V1149),AVERAGE(X1149-W1149,W1149-V1149)),0),0)</f>
        <v>26.5</v>
      </c>
      <c r="AT1149" s="45">
        <f>IF(AU1149="S",IF(AND(Q1149="1. Aceitou o programa",AB1149="Realizada"),IFERROR(IF(AA1149="",0,AA1149-R1149),0),0),0)</f>
        <v>0</v>
      </c>
      <c r="AU1149" s="45" t="str">
        <f>_xlfn.XLOOKUP(U1149,'Lista Suspensa'!$AA$20:$AA$23,'Lista Suspensa'!$AB$20:$AB$23,"N/A")</f>
        <v>S</v>
      </c>
    </row>
    <row r="1150" spans="1:47" ht="12" customHeight="1" x14ac:dyDescent="0.3">
      <c r="A1150" s="87" t="s">
        <v>47</v>
      </c>
      <c r="B1150" s="88">
        <v>46104</v>
      </c>
      <c r="C1150" s="89" t="s">
        <v>48</v>
      </c>
      <c r="D1150" s="89" t="s">
        <v>49</v>
      </c>
      <c r="E1150" s="189">
        <v>79852188</v>
      </c>
      <c r="F1150" s="197" t="s">
        <v>3252</v>
      </c>
      <c r="G1150" s="90">
        <v>64573664734</v>
      </c>
      <c r="H1150" s="91">
        <v>21563</v>
      </c>
      <c r="I1150" s="89"/>
      <c r="J1150" s="89" t="s">
        <v>84</v>
      </c>
      <c r="K1150" s="89" t="s">
        <v>76</v>
      </c>
      <c r="L1150" s="89" t="s">
        <v>95</v>
      </c>
      <c r="M1150" s="89" t="s">
        <v>577</v>
      </c>
      <c r="N1150" s="89" t="s">
        <v>55</v>
      </c>
      <c r="O1150" s="92" t="s">
        <v>3253</v>
      </c>
      <c r="P1150" s="93" t="s">
        <v>57</v>
      </c>
      <c r="Q1150" s="110" t="s">
        <v>58</v>
      </c>
      <c r="R1150" s="94">
        <v>46171</v>
      </c>
      <c r="S1150" s="95"/>
      <c r="T1150" s="95" t="s">
        <v>59</v>
      </c>
      <c r="U1150" s="95" t="s">
        <v>60</v>
      </c>
      <c r="V1150" s="91">
        <v>46114</v>
      </c>
      <c r="W1150" s="91">
        <v>46160</v>
      </c>
      <c r="X1150" s="91">
        <v>46167</v>
      </c>
      <c r="Y1150" s="96" t="s">
        <v>81</v>
      </c>
      <c r="Z1150" s="89" t="s">
        <v>62</v>
      </c>
      <c r="AA1150" s="95"/>
      <c r="AB1150" s="95" t="s">
        <v>2804</v>
      </c>
      <c r="AC1150" s="95" t="s">
        <v>2804</v>
      </c>
      <c r="AD1150" s="95" t="s">
        <v>2804</v>
      </c>
      <c r="AE1150" s="95" t="s">
        <v>2804</v>
      </c>
      <c r="AF1150" s="95" t="s">
        <v>2804</v>
      </c>
      <c r="AG1150" s="95" t="s">
        <v>2804</v>
      </c>
      <c r="AH1150" s="95" t="s">
        <v>2804</v>
      </c>
      <c r="AI1150" s="97"/>
      <c r="AJ1150" s="97" t="s">
        <v>65</v>
      </c>
      <c r="AK1150" s="97" t="s">
        <v>66</v>
      </c>
      <c r="AL1150" s="45" t="s">
        <v>67</v>
      </c>
      <c r="AM1150" s="160" t="str">
        <f>MONTH(B1150)&amp;"/"&amp;YEAR(B1150)</f>
        <v>3/2026</v>
      </c>
      <c r="AN1150" s="45">
        <f>WEEKNUM(B1150)-WEEKNUM(EOMONTH(B1150,-1)+1)+1</f>
        <v>4</v>
      </c>
      <c r="AO1150" s="45" t="str">
        <f>MONTH(R1150)&amp;"/"&amp;YEAR(R1150)</f>
        <v>5/2026</v>
      </c>
      <c r="AP1150" s="45">
        <f>WEEKNUM(R1150)-WEEKNUM(EOMONTH(R1150,-1)+1)+1</f>
        <v>5</v>
      </c>
      <c r="AQ1150" s="45">
        <f>IF(AU1150="S",IF(Q1150="1. Aceitou o programa",R1150-B1150,0),0)</f>
        <v>67</v>
      </c>
      <c r="AR1150" s="45">
        <f>IF(AU1150="S",IF(AND(S1150&lt;&gt;"",R1150&lt;&gt;""),S1150-R1150,0),0)</f>
        <v>0</v>
      </c>
      <c r="AS1150" s="45">
        <f>IF(AU1150="S",IF(Q1150="1. Aceitou o programa",IF(OR(X1150="Não se Aplica",X1150=""),IF(OR(W1150="Não se Aplica",W1150=""),0,W1150-V1150),AVERAGE(X1150-W1150,W1150-V1150)),0),0)</f>
        <v>26.5</v>
      </c>
      <c r="AT1150" s="45">
        <f>IF(AU1150="S",IF(AND(Q1150="1. Aceitou o programa",AB1150="Realizada"),IFERROR(IF(AA1150="",0,AA1150-R1150),0),0),0)</f>
        <v>0</v>
      </c>
      <c r="AU1150" s="45" t="str">
        <f>_xlfn.XLOOKUP(U1150,'Lista Suspensa'!$AA$20:$AA$23,'Lista Suspensa'!$AB$20:$AB$23,"N/A")</f>
        <v>S</v>
      </c>
    </row>
    <row r="1151" spans="1:47" ht="12" customHeight="1" x14ac:dyDescent="0.3">
      <c r="A1151" s="87" t="s">
        <v>47</v>
      </c>
      <c r="B1151" s="88">
        <v>46104</v>
      </c>
      <c r="C1151" s="89" t="s">
        <v>48</v>
      </c>
      <c r="D1151" s="89" t="s">
        <v>49</v>
      </c>
      <c r="E1151" s="189">
        <v>73934302</v>
      </c>
      <c r="F1151" s="197" t="s">
        <v>3254</v>
      </c>
      <c r="G1151" s="90">
        <v>95708189720</v>
      </c>
      <c r="H1151" s="91">
        <v>24539</v>
      </c>
      <c r="I1151" s="89"/>
      <c r="J1151" s="89" t="s">
        <v>84</v>
      </c>
      <c r="K1151" s="89" t="s">
        <v>76</v>
      </c>
      <c r="L1151" s="89" t="s">
        <v>303</v>
      </c>
      <c r="M1151" s="89" t="s">
        <v>558</v>
      </c>
      <c r="N1151" s="89" t="s">
        <v>159</v>
      </c>
      <c r="O1151" s="92" t="s">
        <v>3255</v>
      </c>
      <c r="P1151" s="93" t="s">
        <v>57</v>
      </c>
      <c r="Q1151" s="110" t="s">
        <v>58</v>
      </c>
      <c r="R1151" s="94">
        <v>46171</v>
      </c>
      <c r="S1151" s="95"/>
      <c r="T1151" s="95" t="s">
        <v>59</v>
      </c>
      <c r="U1151" s="95" t="s">
        <v>60</v>
      </c>
      <c r="V1151" s="91">
        <v>46114</v>
      </c>
      <c r="W1151" s="91">
        <v>46160</v>
      </c>
      <c r="X1151" s="91">
        <v>46167</v>
      </c>
      <c r="Y1151" s="96" t="s">
        <v>81</v>
      </c>
      <c r="Z1151" s="89" t="s">
        <v>62</v>
      </c>
      <c r="AA1151" s="95"/>
      <c r="AB1151" s="95" t="s">
        <v>2804</v>
      </c>
      <c r="AC1151" s="95" t="s">
        <v>2804</v>
      </c>
      <c r="AD1151" s="95" t="s">
        <v>2804</v>
      </c>
      <c r="AE1151" s="95" t="s">
        <v>2804</v>
      </c>
      <c r="AF1151" s="95" t="s">
        <v>2804</v>
      </c>
      <c r="AG1151" s="95" t="s">
        <v>2804</v>
      </c>
      <c r="AH1151" s="95" t="s">
        <v>2804</v>
      </c>
      <c r="AI1151" s="97"/>
      <c r="AJ1151" s="97" t="s">
        <v>65</v>
      </c>
      <c r="AK1151" s="97" t="s">
        <v>66</v>
      </c>
      <c r="AL1151" s="45" t="s">
        <v>67</v>
      </c>
      <c r="AM1151" s="160" t="str">
        <f>MONTH(B1151)&amp;"/"&amp;YEAR(B1151)</f>
        <v>3/2026</v>
      </c>
      <c r="AN1151" s="45">
        <f>WEEKNUM(B1151)-WEEKNUM(EOMONTH(B1151,-1)+1)+1</f>
        <v>4</v>
      </c>
      <c r="AO1151" s="45" t="str">
        <f>MONTH(R1151)&amp;"/"&amp;YEAR(R1151)</f>
        <v>5/2026</v>
      </c>
      <c r="AP1151" s="45">
        <f>WEEKNUM(R1151)-WEEKNUM(EOMONTH(R1151,-1)+1)+1</f>
        <v>5</v>
      </c>
      <c r="AQ1151" s="45">
        <f>IF(AU1151="S",IF(Q1151="1. Aceitou o programa",R1151-B1151,0),0)</f>
        <v>67</v>
      </c>
      <c r="AR1151" s="45">
        <f>IF(AU1151="S",IF(AND(S1151&lt;&gt;"",R1151&lt;&gt;""),S1151-R1151,0),0)</f>
        <v>0</v>
      </c>
      <c r="AS1151" s="45">
        <f>IF(AU1151="S",IF(Q1151="1. Aceitou o programa",IF(OR(X1151="Não se Aplica",X1151=""),IF(OR(W1151="Não se Aplica",W1151=""),0,W1151-V1151),AVERAGE(X1151-W1151,W1151-V1151)),0),0)</f>
        <v>26.5</v>
      </c>
      <c r="AT1151" s="45">
        <f>IF(AU1151="S",IF(AND(Q1151="1. Aceitou o programa",AB1151="Realizada"),IFERROR(IF(AA1151="",0,AA1151-R1151),0),0),0)</f>
        <v>0</v>
      </c>
      <c r="AU1151" s="45" t="str">
        <f>_xlfn.XLOOKUP(U1151,'Lista Suspensa'!$AA$20:$AA$23,'Lista Suspensa'!$AB$20:$AB$23,"N/A")</f>
        <v>S</v>
      </c>
    </row>
    <row r="1152" spans="1:47" ht="12" customHeight="1" x14ac:dyDescent="0.3">
      <c r="A1152" s="87" t="s">
        <v>47</v>
      </c>
      <c r="B1152" s="88">
        <v>46104</v>
      </c>
      <c r="C1152" s="89" t="s">
        <v>48</v>
      </c>
      <c r="D1152" s="89" t="s">
        <v>49</v>
      </c>
      <c r="E1152" s="189">
        <v>73934295</v>
      </c>
      <c r="F1152" s="197" t="s">
        <v>3256</v>
      </c>
      <c r="G1152" s="90">
        <v>11924668700</v>
      </c>
      <c r="H1152" s="91">
        <v>30550</v>
      </c>
      <c r="I1152" s="89"/>
      <c r="J1152" s="89" t="s">
        <v>84</v>
      </c>
      <c r="K1152" s="89" t="s">
        <v>76</v>
      </c>
      <c r="L1152" s="89" t="s">
        <v>303</v>
      </c>
      <c r="M1152" s="89" t="s">
        <v>304</v>
      </c>
      <c r="N1152" s="89" t="s">
        <v>159</v>
      </c>
      <c r="O1152" s="92" t="s">
        <v>3257</v>
      </c>
      <c r="P1152" s="93" t="s">
        <v>57</v>
      </c>
      <c r="Q1152" s="110" t="s">
        <v>58</v>
      </c>
      <c r="R1152" s="94">
        <v>46171</v>
      </c>
      <c r="S1152" s="95"/>
      <c r="T1152" s="95" t="s">
        <v>59</v>
      </c>
      <c r="U1152" s="95" t="s">
        <v>60</v>
      </c>
      <c r="V1152" s="91">
        <v>46114</v>
      </c>
      <c r="W1152" s="91">
        <v>46160</v>
      </c>
      <c r="X1152" s="91">
        <v>46167</v>
      </c>
      <c r="Y1152" s="96" t="s">
        <v>73</v>
      </c>
      <c r="Z1152" s="89" t="s">
        <v>62</v>
      </c>
      <c r="AA1152" s="95"/>
      <c r="AB1152" s="95" t="s">
        <v>2804</v>
      </c>
      <c r="AC1152" s="95" t="s">
        <v>2804</v>
      </c>
      <c r="AD1152" s="95" t="s">
        <v>2804</v>
      </c>
      <c r="AE1152" s="95" t="s">
        <v>2804</v>
      </c>
      <c r="AF1152" s="95" t="s">
        <v>2804</v>
      </c>
      <c r="AG1152" s="95" t="s">
        <v>2804</v>
      </c>
      <c r="AH1152" s="95" t="s">
        <v>2804</v>
      </c>
      <c r="AI1152" s="97"/>
      <c r="AJ1152" s="97" t="s">
        <v>65</v>
      </c>
      <c r="AK1152" s="97" t="s">
        <v>66</v>
      </c>
      <c r="AL1152" s="45" t="s">
        <v>67</v>
      </c>
      <c r="AM1152" s="160" t="str">
        <f>MONTH(B1152)&amp;"/"&amp;YEAR(B1152)</f>
        <v>3/2026</v>
      </c>
      <c r="AN1152" s="45">
        <f>WEEKNUM(B1152)-WEEKNUM(EOMONTH(B1152,-1)+1)+1</f>
        <v>4</v>
      </c>
      <c r="AO1152" s="45" t="str">
        <f>MONTH(R1152)&amp;"/"&amp;YEAR(R1152)</f>
        <v>5/2026</v>
      </c>
      <c r="AP1152" s="45">
        <f>WEEKNUM(R1152)-WEEKNUM(EOMONTH(R1152,-1)+1)+1</f>
        <v>5</v>
      </c>
      <c r="AQ1152" s="45">
        <f>IF(AU1152="S",IF(Q1152="1. Aceitou o programa",R1152-B1152,0),0)</f>
        <v>67</v>
      </c>
      <c r="AR1152" s="45">
        <f>IF(AU1152="S",IF(AND(S1152&lt;&gt;"",R1152&lt;&gt;""),S1152-R1152,0),0)</f>
        <v>0</v>
      </c>
      <c r="AS1152" s="45">
        <f>IF(AU1152="S",IF(Q1152="1. Aceitou o programa",IF(OR(X1152="Não se Aplica",X1152=""),IF(OR(W1152="Não se Aplica",W1152=""),0,W1152-V1152),AVERAGE(X1152-W1152,W1152-V1152)),0),0)</f>
        <v>26.5</v>
      </c>
      <c r="AT1152" s="45">
        <f>IF(AU1152="S",IF(AND(Q1152="1. Aceitou o programa",AB1152="Realizada"),IFERROR(IF(AA1152="",0,AA1152-R1152),0),0),0)</f>
        <v>0</v>
      </c>
      <c r="AU1152" s="45" t="str">
        <f>_xlfn.XLOOKUP(U1152,'Lista Suspensa'!$AA$20:$AA$23,'Lista Suspensa'!$AB$20:$AB$23,"N/A")</f>
        <v>S</v>
      </c>
    </row>
    <row r="1153" spans="1:47" ht="12" customHeight="1" x14ac:dyDescent="0.3">
      <c r="A1153" s="87" t="s">
        <v>47</v>
      </c>
      <c r="B1153" s="88">
        <v>46104</v>
      </c>
      <c r="C1153" s="89" t="s">
        <v>48</v>
      </c>
      <c r="D1153" s="89" t="s">
        <v>49</v>
      </c>
      <c r="E1153" s="189">
        <v>74132474</v>
      </c>
      <c r="F1153" s="197" t="s">
        <v>3258</v>
      </c>
      <c r="G1153" s="90">
        <v>2619799732</v>
      </c>
      <c r="H1153" s="91">
        <v>26553</v>
      </c>
      <c r="I1153" s="89"/>
      <c r="J1153" s="89" t="s">
        <v>51</v>
      </c>
      <c r="K1153" s="89" t="s">
        <v>76</v>
      </c>
      <c r="L1153" s="89" t="s">
        <v>95</v>
      </c>
      <c r="M1153" s="89" t="s">
        <v>163</v>
      </c>
      <c r="N1153" s="89" t="s">
        <v>159</v>
      </c>
      <c r="O1153" s="92" t="s">
        <v>3259</v>
      </c>
      <c r="P1153" s="93" t="s">
        <v>57</v>
      </c>
      <c r="Q1153" s="110" t="s">
        <v>58</v>
      </c>
      <c r="R1153" s="94">
        <v>46171</v>
      </c>
      <c r="S1153" s="95"/>
      <c r="T1153" s="95" t="s">
        <v>59</v>
      </c>
      <c r="U1153" s="95" t="s">
        <v>60</v>
      </c>
      <c r="V1153" s="91">
        <v>46114</v>
      </c>
      <c r="W1153" s="91">
        <v>46160</v>
      </c>
      <c r="X1153" s="91">
        <v>46167</v>
      </c>
      <c r="Y1153" s="96" t="s">
        <v>61</v>
      </c>
      <c r="Z1153" s="89" t="s">
        <v>62</v>
      </c>
      <c r="AA1153" s="95"/>
      <c r="AB1153" s="95" t="s">
        <v>2804</v>
      </c>
      <c r="AC1153" s="95" t="s">
        <v>2804</v>
      </c>
      <c r="AD1153" s="95" t="s">
        <v>2804</v>
      </c>
      <c r="AE1153" s="95" t="s">
        <v>2804</v>
      </c>
      <c r="AF1153" s="95" t="s">
        <v>2804</v>
      </c>
      <c r="AG1153" s="95" t="s">
        <v>2804</v>
      </c>
      <c r="AH1153" s="95" t="s">
        <v>2804</v>
      </c>
      <c r="AI1153" s="97"/>
      <c r="AJ1153" s="97" t="s">
        <v>65</v>
      </c>
      <c r="AK1153" s="97" t="s">
        <v>66</v>
      </c>
      <c r="AL1153" s="45" t="s">
        <v>67</v>
      </c>
      <c r="AM1153" s="160" t="str">
        <f>MONTH(B1153)&amp;"/"&amp;YEAR(B1153)</f>
        <v>3/2026</v>
      </c>
      <c r="AN1153" s="45">
        <f>WEEKNUM(B1153)-WEEKNUM(EOMONTH(B1153,-1)+1)+1</f>
        <v>4</v>
      </c>
      <c r="AO1153" s="45" t="str">
        <f>MONTH(R1153)&amp;"/"&amp;YEAR(R1153)</f>
        <v>5/2026</v>
      </c>
      <c r="AP1153" s="45">
        <f>WEEKNUM(R1153)-WEEKNUM(EOMONTH(R1153,-1)+1)+1</f>
        <v>5</v>
      </c>
      <c r="AQ1153" s="45">
        <f>IF(AU1153="S",IF(Q1153="1. Aceitou o programa",R1153-B1153,0),0)</f>
        <v>67</v>
      </c>
      <c r="AR1153" s="45">
        <f>IF(AU1153="S",IF(AND(S1153&lt;&gt;"",R1153&lt;&gt;""),S1153-R1153,0),0)</f>
        <v>0</v>
      </c>
      <c r="AS1153" s="45">
        <f>IF(AU1153="S",IF(Q1153="1. Aceitou o programa",IF(OR(X1153="Não se Aplica",X1153=""),IF(OR(W1153="Não se Aplica",W1153=""),0,W1153-V1153),AVERAGE(X1153-W1153,W1153-V1153)),0),0)</f>
        <v>26.5</v>
      </c>
      <c r="AT1153" s="45">
        <f>IF(AU1153="S",IF(AND(Q1153="1. Aceitou o programa",AB1153="Realizada"),IFERROR(IF(AA1153="",0,AA1153-R1153),0),0),0)</f>
        <v>0</v>
      </c>
      <c r="AU1153" s="45" t="str">
        <f>_xlfn.XLOOKUP(U1153,'Lista Suspensa'!$AA$20:$AA$23,'Lista Suspensa'!$AB$20:$AB$23,"N/A")</f>
        <v>S</v>
      </c>
    </row>
    <row r="1154" spans="1:47" ht="12" customHeight="1" x14ac:dyDescent="0.3">
      <c r="A1154" s="87" t="s">
        <v>47</v>
      </c>
      <c r="B1154" s="88">
        <v>46104</v>
      </c>
      <c r="C1154" s="89" t="s">
        <v>48</v>
      </c>
      <c r="D1154" s="89" t="s">
        <v>49</v>
      </c>
      <c r="E1154" s="189">
        <v>74184613</v>
      </c>
      <c r="F1154" s="197" t="s">
        <v>3260</v>
      </c>
      <c r="G1154" s="90">
        <v>47318251805</v>
      </c>
      <c r="H1154" s="91">
        <v>35958</v>
      </c>
      <c r="I1154" s="89"/>
      <c r="J1154" s="89" t="s">
        <v>51</v>
      </c>
      <c r="K1154" s="89" t="s">
        <v>52</v>
      </c>
      <c r="L1154" s="89" t="s">
        <v>85</v>
      </c>
      <c r="M1154" s="89" t="s">
        <v>1645</v>
      </c>
      <c r="N1154" s="89" t="s">
        <v>159</v>
      </c>
      <c r="O1154" s="92" t="s">
        <v>3261</v>
      </c>
      <c r="P1154" s="93" t="s">
        <v>57</v>
      </c>
      <c r="Q1154" s="110" t="s">
        <v>58</v>
      </c>
      <c r="R1154" s="94">
        <v>46171</v>
      </c>
      <c r="S1154" s="95"/>
      <c r="T1154" s="95" t="s">
        <v>59</v>
      </c>
      <c r="U1154" s="95" t="s">
        <v>60</v>
      </c>
      <c r="V1154" s="91">
        <v>46114</v>
      </c>
      <c r="W1154" s="91">
        <v>46160</v>
      </c>
      <c r="X1154" s="91">
        <v>46167</v>
      </c>
      <c r="Y1154" s="96" t="s">
        <v>61</v>
      </c>
      <c r="Z1154" s="89" t="s">
        <v>62</v>
      </c>
      <c r="AA1154" s="95"/>
      <c r="AB1154" s="95" t="s">
        <v>2804</v>
      </c>
      <c r="AC1154" s="95" t="s">
        <v>2804</v>
      </c>
      <c r="AD1154" s="95" t="s">
        <v>2804</v>
      </c>
      <c r="AE1154" s="95" t="s">
        <v>2804</v>
      </c>
      <c r="AF1154" s="95" t="s">
        <v>2804</v>
      </c>
      <c r="AG1154" s="95" t="s">
        <v>2804</v>
      </c>
      <c r="AH1154" s="95" t="s">
        <v>2804</v>
      </c>
      <c r="AI1154" s="97"/>
      <c r="AJ1154" s="97" t="s">
        <v>65</v>
      </c>
      <c r="AK1154" s="97" t="s">
        <v>66</v>
      </c>
      <c r="AL1154" s="45" t="s">
        <v>67</v>
      </c>
      <c r="AM1154" s="160" t="str">
        <f>MONTH(B1154)&amp;"/"&amp;YEAR(B1154)</f>
        <v>3/2026</v>
      </c>
      <c r="AN1154" s="45">
        <f>WEEKNUM(B1154)-WEEKNUM(EOMONTH(B1154,-1)+1)+1</f>
        <v>4</v>
      </c>
      <c r="AO1154" s="45" t="str">
        <f>MONTH(R1154)&amp;"/"&amp;YEAR(R1154)</f>
        <v>5/2026</v>
      </c>
      <c r="AP1154" s="45">
        <f>WEEKNUM(R1154)-WEEKNUM(EOMONTH(R1154,-1)+1)+1</f>
        <v>5</v>
      </c>
      <c r="AQ1154" s="45">
        <f>IF(AU1154="S",IF(Q1154="1. Aceitou o programa",R1154-B1154,0),0)</f>
        <v>67</v>
      </c>
      <c r="AR1154" s="45">
        <f>IF(AU1154="S",IF(AND(S1154&lt;&gt;"",R1154&lt;&gt;""),S1154-R1154,0),0)</f>
        <v>0</v>
      </c>
      <c r="AS1154" s="45">
        <f>IF(AU1154="S",IF(Q1154="1. Aceitou o programa",IF(OR(X1154="Não se Aplica",X1154=""),IF(OR(W1154="Não se Aplica",W1154=""),0,W1154-V1154),AVERAGE(X1154-W1154,W1154-V1154)),0),0)</f>
        <v>26.5</v>
      </c>
      <c r="AT1154" s="45">
        <f>IF(AU1154="S",IF(AND(Q1154="1. Aceitou o programa",AB1154="Realizada"),IFERROR(IF(AA1154="",0,AA1154-R1154),0),0),0)</f>
        <v>0</v>
      </c>
      <c r="AU1154" s="45" t="str">
        <f>_xlfn.XLOOKUP(U1154,'Lista Suspensa'!$AA$20:$AA$23,'Lista Suspensa'!$AB$20:$AB$23,"N/A")</f>
        <v>S</v>
      </c>
    </row>
    <row r="1155" spans="1:47" ht="12" customHeight="1" x14ac:dyDescent="0.3">
      <c r="A1155" s="87" t="s">
        <v>47</v>
      </c>
      <c r="B1155" s="88">
        <v>46104</v>
      </c>
      <c r="C1155" s="89" t="s">
        <v>48</v>
      </c>
      <c r="D1155" s="89" t="s">
        <v>49</v>
      </c>
      <c r="E1155" s="189">
        <v>94660927</v>
      </c>
      <c r="F1155" s="197" t="s">
        <v>3262</v>
      </c>
      <c r="G1155" s="90">
        <v>33265280861</v>
      </c>
      <c r="H1155" s="91">
        <v>32448</v>
      </c>
      <c r="I1155" s="89"/>
      <c r="J1155" s="89" t="s">
        <v>84</v>
      </c>
      <c r="K1155" s="89" t="s">
        <v>52</v>
      </c>
      <c r="L1155" s="89" t="s">
        <v>85</v>
      </c>
      <c r="M1155" s="89" t="s">
        <v>3263</v>
      </c>
      <c r="N1155" s="89" t="s">
        <v>55</v>
      </c>
      <c r="O1155" s="92" t="s">
        <v>3264</v>
      </c>
      <c r="P1155" s="93" t="s">
        <v>57</v>
      </c>
      <c r="Q1155" s="110" t="s">
        <v>58</v>
      </c>
      <c r="R1155" s="94">
        <v>46171</v>
      </c>
      <c r="S1155" s="95"/>
      <c r="T1155" s="95" t="s">
        <v>59</v>
      </c>
      <c r="U1155" s="95" t="s">
        <v>60</v>
      </c>
      <c r="V1155" s="91">
        <v>46114</v>
      </c>
      <c r="W1155" s="91">
        <v>46160</v>
      </c>
      <c r="X1155" s="91">
        <v>46167</v>
      </c>
      <c r="Y1155" s="96" t="s">
        <v>81</v>
      </c>
      <c r="Z1155" s="89" t="s">
        <v>62</v>
      </c>
      <c r="AA1155" s="95"/>
      <c r="AB1155" s="95" t="s">
        <v>2804</v>
      </c>
      <c r="AC1155" s="95" t="s">
        <v>2804</v>
      </c>
      <c r="AD1155" s="95" t="s">
        <v>2804</v>
      </c>
      <c r="AE1155" s="95" t="s">
        <v>2804</v>
      </c>
      <c r="AF1155" s="95" t="s">
        <v>2804</v>
      </c>
      <c r="AG1155" s="95" t="s">
        <v>2804</v>
      </c>
      <c r="AH1155" s="95" t="s">
        <v>2804</v>
      </c>
      <c r="AI1155" s="97"/>
      <c r="AJ1155" s="97" t="s">
        <v>65</v>
      </c>
      <c r="AK1155" s="97" t="s">
        <v>66</v>
      </c>
      <c r="AL1155" s="45" t="s">
        <v>67</v>
      </c>
      <c r="AM1155" s="160" t="str">
        <f>MONTH(B1155)&amp;"/"&amp;YEAR(B1155)</f>
        <v>3/2026</v>
      </c>
      <c r="AN1155" s="45">
        <f>WEEKNUM(B1155)-WEEKNUM(EOMONTH(B1155,-1)+1)+1</f>
        <v>4</v>
      </c>
      <c r="AO1155" s="45" t="str">
        <f>MONTH(R1155)&amp;"/"&amp;YEAR(R1155)</f>
        <v>5/2026</v>
      </c>
      <c r="AP1155" s="45">
        <f>WEEKNUM(R1155)-WEEKNUM(EOMONTH(R1155,-1)+1)+1</f>
        <v>5</v>
      </c>
      <c r="AQ1155" s="45">
        <f>IF(AU1155="S",IF(Q1155="1. Aceitou o programa",R1155-B1155,0),0)</f>
        <v>67</v>
      </c>
      <c r="AR1155" s="45">
        <f>IF(AU1155="S",IF(AND(S1155&lt;&gt;"",R1155&lt;&gt;""),S1155-R1155,0),0)</f>
        <v>0</v>
      </c>
      <c r="AS1155" s="45">
        <f>IF(AU1155="S",IF(Q1155="1. Aceitou o programa",IF(OR(X1155="Não se Aplica",X1155=""),IF(OR(W1155="Não se Aplica",W1155=""),0,W1155-V1155),AVERAGE(X1155-W1155,W1155-V1155)),0),0)</f>
        <v>26.5</v>
      </c>
      <c r="AT1155" s="45">
        <f>IF(AU1155="S",IF(AND(Q1155="1. Aceitou o programa",AB1155="Realizada"),IFERROR(IF(AA1155="",0,AA1155-R1155),0),0),0)</f>
        <v>0</v>
      </c>
      <c r="AU1155" s="45" t="str">
        <f>_xlfn.XLOOKUP(U1155,'Lista Suspensa'!$AA$20:$AA$23,'Lista Suspensa'!$AB$20:$AB$23,"N/A")</f>
        <v>S</v>
      </c>
    </row>
    <row r="1156" spans="1:47" ht="12" customHeight="1" x14ac:dyDescent="0.3">
      <c r="A1156" s="87" t="s">
        <v>47</v>
      </c>
      <c r="B1156" s="88">
        <v>46104</v>
      </c>
      <c r="C1156" s="89" t="s">
        <v>48</v>
      </c>
      <c r="D1156" s="89" t="s">
        <v>49</v>
      </c>
      <c r="E1156" s="189">
        <v>79210583</v>
      </c>
      <c r="F1156" s="197" t="s">
        <v>3265</v>
      </c>
      <c r="G1156" s="90">
        <v>6109098353</v>
      </c>
      <c r="H1156" s="91">
        <v>19754</v>
      </c>
      <c r="I1156" s="89"/>
      <c r="J1156" s="89" t="s">
        <v>51</v>
      </c>
      <c r="K1156" s="89" t="s">
        <v>76</v>
      </c>
      <c r="L1156" s="89" t="s">
        <v>95</v>
      </c>
      <c r="M1156" s="89" t="s">
        <v>334</v>
      </c>
      <c r="N1156" s="89" t="s">
        <v>1439</v>
      </c>
      <c r="O1156" s="92" t="s">
        <v>3266</v>
      </c>
      <c r="P1156" s="93" t="s">
        <v>57</v>
      </c>
      <c r="Q1156" s="110" t="s">
        <v>58</v>
      </c>
      <c r="R1156" s="94">
        <v>46171</v>
      </c>
      <c r="S1156" s="95"/>
      <c r="T1156" s="95" t="s">
        <v>59</v>
      </c>
      <c r="U1156" s="95" t="s">
        <v>60</v>
      </c>
      <c r="V1156" s="91">
        <v>46114</v>
      </c>
      <c r="W1156" s="91">
        <v>46160</v>
      </c>
      <c r="X1156" s="91">
        <v>46167</v>
      </c>
      <c r="Y1156" s="96" t="s">
        <v>61</v>
      </c>
      <c r="Z1156" s="89" t="s">
        <v>62</v>
      </c>
      <c r="AA1156" s="95"/>
      <c r="AB1156" s="95" t="s">
        <v>2804</v>
      </c>
      <c r="AC1156" s="95" t="s">
        <v>2804</v>
      </c>
      <c r="AD1156" s="95" t="s">
        <v>2804</v>
      </c>
      <c r="AE1156" s="95" t="s">
        <v>2804</v>
      </c>
      <c r="AF1156" s="95" t="s">
        <v>2804</v>
      </c>
      <c r="AG1156" s="95" t="s">
        <v>2804</v>
      </c>
      <c r="AH1156" s="95" t="s">
        <v>2804</v>
      </c>
      <c r="AI1156" s="97"/>
      <c r="AJ1156" s="97" t="s">
        <v>65</v>
      </c>
      <c r="AK1156" s="97" t="s">
        <v>66</v>
      </c>
      <c r="AL1156" s="45" t="s">
        <v>67</v>
      </c>
      <c r="AM1156" s="160" t="str">
        <f>MONTH(B1156)&amp;"/"&amp;YEAR(B1156)</f>
        <v>3/2026</v>
      </c>
      <c r="AN1156" s="45">
        <f>WEEKNUM(B1156)-WEEKNUM(EOMONTH(B1156,-1)+1)+1</f>
        <v>4</v>
      </c>
      <c r="AO1156" s="45" t="str">
        <f>MONTH(R1156)&amp;"/"&amp;YEAR(R1156)</f>
        <v>5/2026</v>
      </c>
      <c r="AP1156" s="45">
        <f>WEEKNUM(R1156)-WEEKNUM(EOMONTH(R1156,-1)+1)+1</f>
        <v>5</v>
      </c>
      <c r="AQ1156" s="45">
        <f>IF(AU1156="S",IF(Q1156="1. Aceitou o programa",R1156-B1156,0),0)</f>
        <v>67</v>
      </c>
      <c r="AR1156" s="45">
        <f>IF(AU1156="S",IF(AND(S1156&lt;&gt;"",R1156&lt;&gt;""),S1156-R1156,0),0)</f>
        <v>0</v>
      </c>
      <c r="AS1156" s="45">
        <f>IF(AU1156="S",IF(Q1156="1. Aceitou o programa",IF(OR(X1156="Não se Aplica",X1156=""),IF(OR(W1156="Não se Aplica",W1156=""),0,W1156-V1156),AVERAGE(X1156-W1156,W1156-V1156)),0),0)</f>
        <v>26.5</v>
      </c>
      <c r="AT1156" s="45">
        <f>IF(AU1156="S",IF(AND(Q1156="1. Aceitou o programa",AB1156="Realizada"),IFERROR(IF(AA1156="",0,AA1156-R1156),0),0),0)</f>
        <v>0</v>
      </c>
      <c r="AU1156" s="45" t="str">
        <f>_xlfn.XLOOKUP(U1156,'Lista Suspensa'!$AA$20:$AA$23,'Lista Suspensa'!$AB$20:$AB$23,"N/A")</f>
        <v>S</v>
      </c>
    </row>
    <row r="1157" spans="1:47" ht="12" customHeight="1" x14ac:dyDescent="0.3">
      <c r="A1157" s="87" t="s">
        <v>47</v>
      </c>
      <c r="B1157" s="88">
        <v>46104</v>
      </c>
      <c r="C1157" s="89" t="s">
        <v>48</v>
      </c>
      <c r="D1157" s="89" t="s">
        <v>49</v>
      </c>
      <c r="E1157" s="189">
        <v>74259347</v>
      </c>
      <c r="F1157" s="197" t="s">
        <v>3267</v>
      </c>
      <c r="G1157" s="90">
        <v>66577560706</v>
      </c>
      <c r="H1157" s="91">
        <v>22111</v>
      </c>
      <c r="I1157" s="89"/>
      <c r="J1157" s="89" t="s">
        <v>51</v>
      </c>
      <c r="K1157" s="89" t="s">
        <v>76</v>
      </c>
      <c r="L1157" s="89" t="s">
        <v>95</v>
      </c>
      <c r="M1157" s="89" t="s">
        <v>96</v>
      </c>
      <c r="N1157" s="89" t="s">
        <v>159</v>
      </c>
      <c r="O1157" s="92" t="s">
        <v>3268</v>
      </c>
      <c r="P1157" s="93" t="s">
        <v>57</v>
      </c>
      <c r="Q1157" s="110" t="s">
        <v>58</v>
      </c>
      <c r="R1157" s="94">
        <v>46171</v>
      </c>
      <c r="S1157" s="95"/>
      <c r="T1157" s="95" t="s">
        <v>59</v>
      </c>
      <c r="U1157" s="95" t="s">
        <v>60</v>
      </c>
      <c r="V1157" s="91">
        <v>46114</v>
      </c>
      <c r="W1157" s="91">
        <v>46160</v>
      </c>
      <c r="X1157" s="91">
        <v>46167</v>
      </c>
      <c r="Y1157" s="96" t="s">
        <v>61</v>
      </c>
      <c r="Z1157" s="89" t="s">
        <v>62</v>
      </c>
      <c r="AA1157" s="95"/>
      <c r="AB1157" s="95" t="s">
        <v>2804</v>
      </c>
      <c r="AC1157" s="95" t="s">
        <v>2804</v>
      </c>
      <c r="AD1157" s="95" t="s">
        <v>2804</v>
      </c>
      <c r="AE1157" s="95" t="s">
        <v>2804</v>
      </c>
      <c r="AF1157" s="95" t="s">
        <v>2804</v>
      </c>
      <c r="AG1157" s="95" t="s">
        <v>2804</v>
      </c>
      <c r="AH1157" s="95" t="s">
        <v>2804</v>
      </c>
      <c r="AI1157" s="97"/>
      <c r="AJ1157" s="97" t="s">
        <v>65</v>
      </c>
      <c r="AK1157" s="97" t="s">
        <v>66</v>
      </c>
      <c r="AL1157" s="45" t="s">
        <v>67</v>
      </c>
      <c r="AM1157" s="160" t="str">
        <f>MONTH(B1157)&amp;"/"&amp;YEAR(B1157)</f>
        <v>3/2026</v>
      </c>
      <c r="AN1157" s="45">
        <f>WEEKNUM(B1157)-WEEKNUM(EOMONTH(B1157,-1)+1)+1</f>
        <v>4</v>
      </c>
      <c r="AO1157" s="45" t="str">
        <f>MONTH(R1157)&amp;"/"&amp;YEAR(R1157)</f>
        <v>5/2026</v>
      </c>
      <c r="AP1157" s="45">
        <f>WEEKNUM(R1157)-WEEKNUM(EOMONTH(R1157,-1)+1)+1</f>
        <v>5</v>
      </c>
      <c r="AQ1157" s="45">
        <f>IF(AU1157="S",IF(Q1157="1. Aceitou o programa",R1157-B1157,0),0)</f>
        <v>67</v>
      </c>
      <c r="AR1157" s="45">
        <f>IF(AU1157="S",IF(AND(S1157&lt;&gt;"",R1157&lt;&gt;""),S1157-R1157,0),0)</f>
        <v>0</v>
      </c>
      <c r="AS1157" s="45">
        <f>IF(AU1157="S",IF(Q1157="1. Aceitou o programa",IF(OR(X1157="Não se Aplica",X1157=""),IF(OR(W1157="Não se Aplica",W1157=""),0,W1157-V1157),AVERAGE(X1157-W1157,W1157-V1157)),0),0)</f>
        <v>26.5</v>
      </c>
      <c r="AT1157" s="45">
        <f>IF(AU1157="S",IF(AND(Q1157="1. Aceitou o programa",AB1157="Realizada"),IFERROR(IF(AA1157="",0,AA1157-R1157),0),0),0)</f>
        <v>0</v>
      </c>
      <c r="AU1157" s="45" t="str">
        <f>_xlfn.XLOOKUP(U1157,'Lista Suspensa'!$AA$20:$AA$23,'Lista Suspensa'!$AB$20:$AB$23,"N/A")</f>
        <v>S</v>
      </c>
    </row>
    <row r="1158" spans="1:47" ht="12" customHeight="1" x14ac:dyDescent="0.3">
      <c r="A1158" s="87" t="s">
        <v>47</v>
      </c>
      <c r="B1158" s="88">
        <v>46104</v>
      </c>
      <c r="C1158" s="89" t="s">
        <v>48</v>
      </c>
      <c r="D1158" s="89" t="s">
        <v>49</v>
      </c>
      <c r="E1158" s="189">
        <v>76020261</v>
      </c>
      <c r="F1158" s="197" t="s">
        <v>3269</v>
      </c>
      <c r="G1158" s="90">
        <v>2540799701</v>
      </c>
      <c r="H1158" s="91">
        <v>27532</v>
      </c>
      <c r="I1158" s="89"/>
      <c r="J1158" s="89" t="s">
        <v>84</v>
      </c>
      <c r="K1158" s="89" t="s">
        <v>76</v>
      </c>
      <c r="L1158" s="89" t="s">
        <v>95</v>
      </c>
      <c r="M1158" s="89" t="s">
        <v>1067</v>
      </c>
      <c r="N1158" s="89" t="s">
        <v>159</v>
      </c>
      <c r="O1158" s="92" t="s">
        <v>3270</v>
      </c>
      <c r="P1158" s="93" t="s">
        <v>57</v>
      </c>
      <c r="Q1158" s="110" t="s">
        <v>58</v>
      </c>
      <c r="R1158" s="94">
        <v>46171</v>
      </c>
      <c r="S1158" s="95"/>
      <c r="T1158" s="95" t="s">
        <v>59</v>
      </c>
      <c r="U1158" s="95" t="s">
        <v>60</v>
      </c>
      <c r="V1158" s="91">
        <v>46114</v>
      </c>
      <c r="W1158" s="91">
        <v>46160</v>
      </c>
      <c r="X1158" s="91">
        <v>46167</v>
      </c>
      <c r="Y1158" s="96" t="s">
        <v>81</v>
      </c>
      <c r="Z1158" s="89" t="s">
        <v>62</v>
      </c>
      <c r="AA1158" s="95"/>
      <c r="AB1158" s="95" t="s">
        <v>2804</v>
      </c>
      <c r="AC1158" s="95" t="s">
        <v>2804</v>
      </c>
      <c r="AD1158" s="95" t="s">
        <v>2804</v>
      </c>
      <c r="AE1158" s="95" t="s">
        <v>2804</v>
      </c>
      <c r="AF1158" s="95" t="s">
        <v>2804</v>
      </c>
      <c r="AG1158" s="95" t="s">
        <v>2804</v>
      </c>
      <c r="AH1158" s="95" t="s">
        <v>2804</v>
      </c>
      <c r="AI1158" s="97"/>
      <c r="AJ1158" s="97" t="s">
        <v>65</v>
      </c>
      <c r="AK1158" s="97" t="s">
        <v>66</v>
      </c>
      <c r="AL1158" s="45" t="s">
        <v>67</v>
      </c>
      <c r="AM1158" s="160" t="str">
        <f>MONTH(B1158)&amp;"/"&amp;YEAR(B1158)</f>
        <v>3/2026</v>
      </c>
      <c r="AN1158" s="45">
        <f>WEEKNUM(B1158)-WEEKNUM(EOMONTH(B1158,-1)+1)+1</f>
        <v>4</v>
      </c>
      <c r="AO1158" s="45" t="str">
        <f>MONTH(R1158)&amp;"/"&amp;YEAR(R1158)</f>
        <v>5/2026</v>
      </c>
      <c r="AP1158" s="45">
        <f>WEEKNUM(R1158)-WEEKNUM(EOMONTH(R1158,-1)+1)+1</f>
        <v>5</v>
      </c>
      <c r="AQ1158" s="45">
        <f>IF(AU1158="S",IF(Q1158="1. Aceitou o programa",R1158-B1158,0),0)</f>
        <v>67</v>
      </c>
      <c r="AR1158" s="45">
        <f>IF(AU1158="S",IF(AND(S1158&lt;&gt;"",R1158&lt;&gt;""),S1158-R1158,0),0)</f>
        <v>0</v>
      </c>
      <c r="AS1158" s="45">
        <f>IF(AU1158="S",IF(Q1158="1. Aceitou o programa",IF(OR(X1158="Não se Aplica",X1158=""),IF(OR(W1158="Não se Aplica",W1158=""),0,W1158-V1158),AVERAGE(X1158-W1158,W1158-V1158)),0),0)</f>
        <v>26.5</v>
      </c>
      <c r="AT1158" s="45">
        <f>IF(AU1158="S",IF(AND(Q1158="1. Aceitou o programa",AB1158="Realizada"),IFERROR(IF(AA1158="",0,AA1158-R1158),0),0),0)</f>
        <v>0</v>
      </c>
      <c r="AU1158" s="45" t="str">
        <f>_xlfn.XLOOKUP(U1158,'Lista Suspensa'!$AA$20:$AA$23,'Lista Suspensa'!$AB$20:$AB$23,"N/A")</f>
        <v>S</v>
      </c>
    </row>
    <row r="1159" spans="1:47" ht="12" customHeight="1" x14ac:dyDescent="0.3">
      <c r="A1159" s="87" t="s">
        <v>47</v>
      </c>
      <c r="B1159" s="88">
        <v>46104</v>
      </c>
      <c r="C1159" s="89" t="s">
        <v>48</v>
      </c>
      <c r="D1159" s="89" t="s">
        <v>49</v>
      </c>
      <c r="E1159" s="189">
        <v>76020262</v>
      </c>
      <c r="F1159" s="197" t="s">
        <v>3271</v>
      </c>
      <c r="G1159" s="90">
        <v>16252257761</v>
      </c>
      <c r="H1159" s="91">
        <v>35218</v>
      </c>
      <c r="I1159" s="89"/>
      <c r="J1159" s="89" t="s">
        <v>84</v>
      </c>
      <c r="K1159" s="89" t="s">
        <v>76</v>
      </c>
      <c r="L1159" s="89" t="s">
        <v>95</v>
      </c>
      <c r="M1159" s="89" t="s">
        <v>1067</v>
      </c>
      <c r="N1159" s="89" t="s">
        <v>159</v>
      </c>
      <c r="O1159" s="92" t="s">
        <v>3272</v>
      </c>
      <c r="P1159" s="93" t="s">
        <v>57</v>
      </c>
      <c r="Q1159" s="110" t="s">
        <v>58</v>
      </c>
      <c r="R1159" s="94">
        <v>46171</v>
      </c>
      <c r="S1159" s="95"/>
      <c r="T1159" s="95" t="s">
        <v>59</v>
      </c>
      <c r="U1159" s="95" t="s">
        <v>60</v>
      </c>
      <c r="V1159" s="91">
        <v>46114</v>
      </c>
      <c r="W1159" s="91">
        <v>46160</v>
      </c>
      <c r="X1159" s="91">
        <v>46167</v>
      </c>
      <c r="Y1159" s="96" t="s">
        <v>61</v>
      </c>
      <c r="Z1159" s="89" t="s">
        <v>62</v>
      </c>
      <c r="AA1159" s="95"/>
      <c r="AB1159" s="95" t="s">
        <v>2804</v>
      </c>
      <c r="AC1159" s="95" t="s">
        <v>2804</v>
      </c>
      <c r="AD1159" s="95" t="s">
        <v>2804</v>
      </c>
      <c r="AE1159" s="95" t="s">
        <v>2804</v>
      </c>
      <c r="AF1159" s="95" t="s">
        <v>2804</v>
      </c>
      <c r="AG1159" s="95" t="s">
        <v>2804</v>
      </c>
      <c r="AH1159" s="95" t="s">
        <v>2804</v>
      </c>
      <c r="AI1159" s="97"/>
      <c r="AJ1159" s="97" t="s">
        <v>65</v>
      </c>
      <c r="AK1159" s="97" t="s">
        <v>66</v>
      </c>
      <c r="AL1159" s="45" t="s">
        <v>67</v>
      </c>
      <c r="AM1159" s="160" t="str">
        <f>MONTH(B1159)&amp;"/"&amp;YEAR(B1159)</f>
        <v>3/2026</v>
      </c>
      <c r="AN1159" s="45">
        <f>WEEKNUM(B1159)-WEEKNUM(EOMONTH(B1159,-1)+1)+1</f>
        <v>4</v>
      </c>
      <c r="AO1159" s="45" t="str">
        <f>MONTH(R1159)&amp;"/"&amp;YEAR(R1159)</f>
        <v>5/2026</v>
      </c>
      <c r="AP1159" s="45">
        <f>WEEKNUM(R1159)-WEEKNUM(EOMONTH(R1159,-1)+1)+1</f>
        <v>5</v>
      </c>
      <c r="AQ1159" s="45">
        <f>IF(AU1159="S",IF(Q1159="1. Aceitou o programa",R1159-B1159,0),0)</f>
        <v>67</v>
      </c>
      <c r="AR1159" s="45">
        <f>IF(AU1159="S",IF(AND(S1159&lt;&gt;"",R1159&lt;&gt;""),S1159-R1159,0),0)</f>
        <v>0</v>
      </c>
      <c r="AS1159" s="45">
        <f>IF(AU1159="S",IF(Q1159="1. Aceitou o programa",IF(OR(X1159="Não se Aplica",X1159=""),IF(OR(W1159="Não se Aplica",W1159=""),0,W1159-V1159),AVERAGE(X1159-W1159,W1159-V1159)),0),0)</f>
        <v>26.5</v>
      </c>
      <c r="AT1159" s="45">
        <f>IF(AU1159="S",IF(AND(Q1159="1. Aceitou o programa",AB1159="Realizada"),IFERROR(IF(AA1159="",0,AA1159-R1159),0),0),0)</f>
        <v>0</v>
      </c>
      <c r="AU1159" s="45" t="str">
        <f>_xlfn.XLOOKUP(U1159,'Lista Suspensa'!$AA$20:$AA$23,'Lista Suspensa'!$AB$20:$AB$23,"N/A")</f>
        <v>S</v>
      </c>
    </row>
    <row r="1160" spans="1:47" ht="12" customHeight="1" x14ac:dyDescent="0.3">
      <c r="A1160" s="87" t="s">
        <v>47</v>
      </c>
      <c r="B1160" s="88">
        <v>46104</v>
      </c>
      <c r="C1160" s="89" t="s">
        <v>48</v>
      </c>
      <c r="D1160" s="89" t="s">
        <v>49</v>
      </c>
      <c r="E1160" s="189">
        <v>85850936</v>
      </c>
      <c r="F1160" s="197" t="s">
        <v>3273</v>
      </c>
      <c r="G1160" s="90">
        <v>5890370723</v>
      </c>
      <c r="H1160" s="91">
        <v>32021</v>
      </c>
      <c r="I1160" s="89"/>
      <c r="J1160" s="89" t="s">
        <v>84</v>
      </c>
      <c r="K1160" s="89" t="s">
        <v>76</v>
      </c>
      <c r="L1160" s="89" t="s">
        <v>303</v>
      </c>
      <c r="M1160" s="89" t="s">
        <v>3274</v>
      </c>
      <c r="N1160" s="89" t="s">
        <v>344</v>
      </c>
      <c r="O1160" s="92" t="s">
        <v>3275</v>
      </c>
      <c r="P1160" s="93" t="s">
        <v>57</v>
      </c>
      <c r="Q1160" s="110" t="s">
        <v>58</v>
      </c>
      <c r="R1160" s="94">
        <v>46171</v>
      </c>
      <c r="S1160" s="95"/>
      <c r="T1160" s="95" t="s">
        <v>59</v>
      </c>
      <c r="U1160" s="95" t="s">
        <v>60</v>
      </c>
      <c r="V1160" s="91">
        <v>46114</v>
      </c>
      <c r="W1160" s="91">
        <v>46160</v>
      </c>
      <c r="X1160" s="91">
        <v>46167</v>
      </c>
      <c r="Y1160" s="96" t="s">
        <v>81</v>
      </c>
      <c r="Z1160" s="89" t="s">
        <v>62</v>
      </c>
      <c r="AA1160" s="95"/>
      <c r="AB1160" s="95" t="s">
        <v>2804</v>
      </c>
      <c r="AC1160" s="95" t="s">
        <v>2804</v>
      </c>
      <c r="AD1160" s="95" t="s">
        <v>2804</v>
      </c>
      <c r="AE1160" s="95" t="s">
        <v>2804</v>
      </c>
      <c r="AF1160" s="95" t="s">
        <v>2804</v>
      </c>
      <c r="AG1160" s="95" t="s">
        <v>2804</v>
      </c>
      <c r="AH1160" s="95" t="s">
        <v>2804</v>
      </c>
      <c r="AI1160" s="97"/>
      <c r="AJ1160" s="97" t="s">
        <v>65</v>
      </c>
      <c r="AK1160" s="97" t="s">
        <v>66</v>
      </c>
      <c r="AL1160" s="45" t="s">
        <v>67</v>
      </c>
      <c r="AM1160" s="160" t="str">
        <f>MONTH(B1160)&amp;"/"&amp;YEAR(B1160)</f>
        <v>3/2026</v>
      </c>
      <c r="AN1160" s="45">
        <f>WEEKNUM(B1160)-WEEKNUM(EOMONTH(B1160,-1)+1)+1</f>
        <v>4</v>
      </c>
      <c r="AO1160" s="45" t="str">
        <f>MONTH(R1160)&amp;"/"&amp;YEAR(R1160)</f>
        <v>5/2026</v>
      </c>
      <c r="AP1160" s="45">
        <f>WEEKNUM(R1160)-WEEKNUM(EOMONTH(R1160,-1)+1)+1</f>
        <v>5</v>
      </c>
      <c r="AQ1160" s="45">
        <f>IF(AU1160="S",IF(Q1160="1. Aceitou o programa",R1160-B1160,0),0)</f>
        <v>67</v>
      </c>
      <c r="AR1160" s="45">
        <f>IF(AU1160="S",IF(AND(S1160&lt;&gt;"",R1160&lt;&gt;""),S1160-R1160,0),0)</f>
        <v>0</v>
      </c>
      <c r="AS1160" s="45">
        <f>IF(AU1160="S",IF(Q1160="1. Aceitou o programa",IF(OR(X1160="Não se Aplica",X1160=""),IF(OR(W1160="Não se Aplica",W1160=""),0,W1160-V1160),AVERAGE(X1160-W1160,W1160-V1160)),0),0)</f>
        <v>26.5</v>
      </c>
      <c r="AT1160" s="45">
        <f>IF(AU1160="S",IF(AND(Q1160="1. Aceitou o programa",AB1160="Realizada"),IFERROR(IF(AA1160="",0,AA1160-R1160),0),0),0)</f>
        <v>0</v>
      </c>
      <c r="AU1160" s="45" t="str">
        <f>_xlfn.XLOOKUP(U1160,'Lista Suspensa'!$AA$20:$AA$23,'Lista Suspensa'!$AB$20:$AB$23,"N/A")</f>
        <v>S</v>
      </c>
    </row>
    <row r="1161" spans="1:47" ht="12" customHeight="1" x14ac:dyDescent="0.3">
      <c r="A1161" s="87" t="s">
        <v>47</v>
      </c>
      <c r="B1161" s="88">
        <v>46104</v>
      </c>
      <c r="C1161" s="89" t="s">
        <v>48</v>
      </c>
      <c r="D1161" s="89" t="s">
        <v>49</v>
      </c>
      <c r="E1161" s="189">
        <v>74793612</v>
      </c>
      <c r="F1161" s="197" t="s">
        <v>3276</v>
      </c>
      <c r="G1161" s="90">
        <v>8259599775</v>
      </c>
      <c r="H1161" s="91">
        <v>29202</v>
      </c>
      <c r="I1161" s="89"/>
      <c r="J1161" s="89" t="s">
        <v>51</v>
      </c>
      <c r="K1161" s="89" t="s">
        <v>76</v>
      </c>
      <c r="L1161" s="89" t="s">
        <v>303</v>
      </c>
      <c r="M1161" s="89" t="s">
        <v>3277</v>
      </c>
      <c r="N1161" s="89" t="s">
        <v>159</v>
      </c>
      <c r="O1161" s="92" t="s">
        <v>3278</v>
      </c>
      <c r="P1161" s="93" t="s">
        <v>57</v>
      </c>
      <c r="Q1161" s="110" t="s">
        <v>58</v>
      </c>
      <c r="R1161" s="94">
        <v>46171</v>
      </c>
      <c r="S1161" s="95"/>
      <c r="T1161" s="95" t="s">
        <v>59</v>
      </c>
      <c r="U1161" s="95" t="s">
        <v>60</v>
      </c>
      <c r="V1161" s="91">
        <v>46114</v>
      </c>
      <c r="W1161" s="91">
        <v>46160</v>
      </c>
      <c r="X1161" s="91">
        <v>46167</v>
      </c>
      <c r="Y1161" s="96" t="s">
        <v>61</v>
      </c>
      <c r="Z1161" s="89" t="s">
        <v>62</v>
      </c>
      <c r="AA1161" s="95"/>
      <c r="AB1161" s="95" t="s">
        <v>2804</v>
      </c>
      <c r="AC1161" s="95" t="s">
        <v>2804</v>
      </c>
      <c r="AD1161" s="95" t="s">
        <v>2804</v>
      </c>
      <c r="AE1161" s="95" t="s">
        <v>2804</v>
      </c>
      <c r="AF1161" s="95" t="s">
        <v>2804</v>
      </c>
      <c r="AG1161" s="95" t="s">
        <v>2804</v>
      </c>
      <c r="AH1161" s="95" t="s">
        <v>2804</v>
      </c>
      <c r="AI1161" s="97"/>
      <c r="AJ1161" s="97" t="s">
        <v>65</v>
      </c>
      <c r="AK1161" s="97" t="s">
        <v>66</v>
      </c>
      <c r="AL1161" s="45" t="s">
        <v>67</v>
      </c>
      <c r="AM1161" s="160" t="str">
        <f>MONTH(B1161)&amp;"/"&amp;YEAR(B1161)</f>
        <v>3/2026</v>
      </c>
      <c r="AN1161" s="45">
        <f>WEEKNUM(B1161)-WEEKNUM(EOMONTH(B1161,-1)+1)+1</f>
        <v>4</v>
      </c>
      <c r="AO1161" s="45" t="str">
        <f>MONTH(R1161)&amp;"/"&amp;YEAR(R1161)</f>
        <v>5/2026</v>
      </c>
      <c r="AP1161" s="45">
        <f>WEEKNUM(R1161)-WEEKNUM(EOMONTH(R1161,-1)+1)+1</f>
        <v>5</v>
      </c>
      <c r="AQ1161" s="45">
        <f>IF(AU1161="S",IF(Q1161="1. Aceitou o programa",R1161-B1161,0),0)</f>
        <v>67</v>
      </c>
      <c r="AR1161" s="45">
        <f>IF(AU1161="S",IF(AND(S1161&lt;&gt;"",R1161&lt;&gt;""),S1161-R1161,0),0)</f>
        <v>0</v>
      </c>
      <c r="AS1161" s="45">
        <f>IF(AU1161="S",IF(Q1161="1. Aceitou o programa",IF(OR(X1161="Não se Aplica",X1161=""),IF(OR(W1161="Não se Aplica",W1161=""),0,W1161-V1161),AVERAGE(X1161-W1161,W1161-V1161)),0),0)</f>
        <v>26.5</v>
      </c>
      <c r="AT1161" s="45">
        <f>IF(AU1161="S",IF(AND(Q1161="1. Aceitou o programa",AB1161="Realizada"),IFERROR(IF(AA1161="",0,AA1161-R1161),0),0),0)</f>
        <v>0</v>
      </c>
      <c r="AU1161" s="45" t="str">
        <f>_xlfn.XLOOKUP(U1161,'Lista Suspensa'!$AA$20:$AA$23,'Lista Suspensa'!$AB$20:$AB$23,"N/A")</f>
        <v>S</v>
      </c>
    </row>
    <row r="1162" spans="1:47" ht="12" customHeight="1" x14ac:dyDescent="0.3">
      <c r="A1162" s="87" t="s">
        <v>47</v>
      </c>
      <c r="B1162" s="88">
        <v>46104</v>
      </c>
      <c r="C1162" s="89" t="s">
        <v>48</v>
      </c>
      <c r="D1162" s="89" t="s">
        <v>49</v>
      </c>
      <c r="E1162" s="189">
        <v>84867786</v>
      </c>
      <c r="F1162" s="197" t="s">
        <v>3279</v>
      </c>
      <c r="G1162" s="90">
        <v>2652721739</v>
      </c>
      <c r="H1162" s="91">
        <v>19784</v>
      </c>
      <c r="I1162" s="89"/>
      <c r="J1162" s="89" t="s">
        <v>51</v>
      </c>
      <c r="K1162" s="89" t="s">
        <v>76</v>
      </c>
      <c r="L1162" s="89" t="s">
        <v>95</v>
      </c>
      <c r="M1162" s="89" t="s">
        <v>1655</v>
      </c>
      <c r="N1162" s="89" t="s">
        <v>229</v>
      </c>
      <c r="O1162" s="92" t="s">
        <v>3280</v>
      </c>
      <c r="P1162" s="93" t="s">
        <v>57</v>
      </c>
      <c r="Q1162" s="110" t="s">
        <v>58</v>
      </c>
      <c r="R1162" s="94">
        <v>46171</v>
      </c>
      <c r="S1162" s="95"/>
      <c r="T1162" s="95" t="s">
        <v>59</v>
      </c>
      <c r="U1162" s="95" t="s">
        <v>60</v>
      </c>
      <c r="V1162" s="91">
        <v>46114</v>
      </c>
      <c r="W1162" s="91">
        <v>46160</v>
      </c>
      <c r="X1162" s="91">
        <v>46167</v>
      </c>
      <c r="Y1162" s="96" t="s">
        <v>73</v>
      </c>
      <c r="Z1162" s="89" t="s">
        <v>62</v>
      </c>
      <c r="AA1162" s="95"/>
      <c r="AB1162" s="95" t="s">
        <v>2804</v>
      </c>
      <c r="AC1162" s="95" t="s">
        <v>2804</v>
      </c>
      <c r="AD1162" s="95" t="s">
        <v>2804</v>
      </c>
      <c r="AE1162" s="95" t="s">
        <v>2804</v>
      </c>
      <c r="AF1162" s="95" t="s">
        <v>2804</v>
      </c>
      <c r="AG1162" s="95" t="s">
        <v>2804</v>
      </c>
      <c r="AH1162" s="95" t="s">
        <v>2804</v>
      </c>
      <c r="AI1162" s="97"/>
      <c r="AJ1162" s="97" t="s">
        <v>65</v>
      </c>
      <c r="AK1162" s="97" t="s">
        <v>66</v>
      </c>
      <c r="AL1162" s="45" t="s">
        <v>67</v>
      </c>
      <c r="AM1162" s="160" t="str">
        <f>MONTH(B1162)&amp;"/"&amp;YEAR(B1162)</f>
        <v>3/2026</v>
      </c>
      <c r="AN1162" s="45">
        <f>WEEKNUM(B1162)-WEEKNUM(EOMONTH(B1162,-1)+1)+1</f>
        <v>4</v>
      </c>
      <c r="AO1162" s="45" t="str">
        <f>MONTH(R1162)&amp;"/"&amp;YEAR(R1162)</f>
        <v>5/2026</v>
      </c>
      <c r="AP1162" s="45">
        <f>WEEKNUM(R1162)-WEEKNUM(EOMONTH(R1162,-1)+1)+1</f>
        <v>5</v>
      </c>
      <c r="AQ1162" s="45">
        <f>IF(AU1162="S",IF(Q1162="1. Aceitou o programa",R1162-B1162,0),0)</f>
        <v>67</v>
      </c>
      <c r="AR1162" s="45">
        <f>IF(AU1162="S",IF(AND(S1162&lt;&gt;"",R1162&lt;&gt;""),S1162-R1162,0),0)</f>
        <v>0</v>
      </c>
      <c r="AS1162" s="45">
        <f>IF(AU1162="S",IF(Q1162="1. Aceitou o programa",IF(OR(X1162="Não se Aplica",X1162=""),IF(OR(W1162="Não se Aplica",W1162=""),0,W1162-V1162),AVERAGE(X1162-W1162,W1162-V1162)),0),0)</f>
        <v>26.5</v>
      </c>
      <c r="AT1162" s="45">
        <f>IF(AU1162="S",IF(AND(Q1162="1. Aceitou o programa",AB1162="Realizada"),IFERROR(IF(AA1162="",0,AA1162-R1162),0),0),0)</f>
        <v>0</v>
      </c>
      <c r="AU1162" s="45" t="str">
        <f>_xlfn.XLOOKUP(U1162,'Lista Suspensa'!$AA$20:$AA$23,'Lista Suspensa'!$AB$20:$AB$23,"N/A")</f>
        <v>S</v>
      </c>
    </row>
    <row r="1163" spans="1:47" ht="12" customHeight="1" x14ac:dyDescent="0.3">
      <c r="A1163" s="87" t="s">
        <v>47</v>
      </c>
      <c r="B1163" s="88">
        <v>46104</v>
      </c>
      <c r="C1163" s="89" t="s">
        <v>48</v>
      </c>
      <c r="D1163" s="89" t="s">
        <v>49</v>
      </c>
      <c r="E1163" s="189">
        <v>84596924</v>
      </c>
      <c r="F1163" s="197" t="s">
        <v>3281</v>
      </c>
      <c r="G1163" s="90">
        <v>25174258172</v>
      </c>
      <c r="H1163" s="91">
        <v>20178</v>
      </c>
      <c r="I1163" s="89"/>
      <c r="J1163" s="89" t="s">
        <v>51</v>
      </c>
      <c r="K1163" s="89" t="s">
        <v>52</v>
      </c>
      <c r="L1163" s="89" t="s">
        <v>85</v>
      </c>
      <c r="M1163" s="89" t="s">
        <v>1339</v>
      </c>
      <c r="N1163" s="89" t="s">
        <v>176</v>
      </c>
      <c r="O1163" s="92" t="s">
        <v>3282</v>
      </c>
      <c r="P1163" s="93" t="s">
        <v>57</v>
      </c>
      <c r="Q1163" s="110" t="s">
        <v>58</v>
      </c>
      <c r="R1163" s="94">
        <v>46171</v>
      </c>
      <c r="S1163" s="95"/>
      <c r="T1163" s="95" t="s">
        <v>59</v>
      </c>
      <c r="U1163" s="95" t="s">
        <v>60</v>
      </c>
      <c r="V1163" s="91">
        <v>46114</v>
      </c>
      <c r="W1163" s="91">
        <v>46160</v>
      </c>
      <c r="X1163" s="91">
        <v>46167</v>
      </c>
      <c r="Y1163" s="96" t="s">
        <v>61</v>
      </c>
      <c r="Z1163" s="89" t="s">
        <v>62</v>
      </c>
      <c r="AA1163" s="95"/>
      <c r="AB1163" s="95" t="s">
        <v>2804</v>
      </c>
      <c r="AC1163" s="95" t="s">
        <v>2804</v>
      </c>
      <c r="AD1163" s="95" t="s">
        <v>2804</v>
      </c>
      <c r="AE1163" s="95" t="s">
        <v>2804</v>
      </c>
      <c r="AF1163" s="95" t="s">
        <v>2804</v>
      </c>
      <c r="AG1163" s="95" t="s">
        <v>2804</v>
      </c>
      <c r="AH1163" s="95" t="s">
        <v>2804</v>
      </c>
      <c r="AI1163" s="97"/>
      <c r="AJ1163" s="97" t="s">
        <v>65</v>
      </c>
      <c r="AK1163" s="97" t="s">
        <v>66</v>
      </c>
      <c r="AL1163" s="45" t="s">
        <v>67</v>
      </c>
      <c r="AM1163" s="160" t="str">
        <f>MONTH(B1163)&amp;"/"&amp;YEAR(B1163)</f>
        <v>3/2026</v>
      </c>
      <c r="AN1163" s="45">
        <f>WEEKNUM(B1163)-WEEKNUM(EOMONTH(B1163,-1)+1)+1</f>
        <v>4</v>
      </c>
      <c r="AO1163" s="45" t="str">
        <f>MONTH(R1163)&amp;"/"&amp;YEAR(R1163)</f>
        <v>5/2026</v>
      </c>
      <c r="AP1163" s="45">
        <f>WEEKNUM(R1163)-WEEKNUM(EOMONTH(R1163,-1)+1)+1</f>
        <v>5</v>
      </c>
      <c r="AQ1163" s="45">
        <f>IF(AU1163="S",IF(Q1163="1. Aceitou o programa",R1163-B1163,0),0)</f>
        <v>67</v>
      </c>
      <c r="AR1163" s="45">
        <f>IF(AU1163="S",IF(AND(S1163&lt;&gt;"",R1163&lt;&gt;""),S1163-R1163,0),0)</f>
        <v>0</v>
      </c>
      <c r="AS1163" s="45">
        <f>IF(AU1163="S",IF(Q1163="1. Aceitou o programa",IF(OR(X1163="Não se Aplica",X1163=""),IF(OR(W1163="Não se Aplica",W1163=""),0,W1163-V1163),AVERAGE(X1163-W1163,W1163-V1163)),0),0)</f>
        <v>26.5</v>
      </c>
      <c r="AT1163" s="45">
        <f>IF(AU1163="S",IF(AND(Q1163="1. Aceitou o programa",AB1163="Realizada"),IFERROR(IF(AA1163="",0,AA1163-R1163),0),0),0)</f>
        <v>0</v>
      </c>
      <c r="AU1163" s="45" t="str">
        <f>_xlfn.XLOOKUP(U1163,'Lista Suspensa'!$AA$20:$AA$23,'Lista Suspensa'!$AB$20:$AB$23,"N/A")</f>
        <v>S</v>
      </c>
    </row>
    <row r="1164" spans="1:47" ht="12" customHeight="1" x14ac:dyDescent="0.3">
      <c r="A1164" s="87" t="s">
        <v>47</v>
      </c>
      <c r="B1164" s="88">
        <v>46104</v>
      </c>
      <c r="C1164" s="89" t="s">
        <v>48</v>
      </c>
      <c r="D1164" s="89" t="s">
        <v>49</v>
      </c>
      <c r="E1164" s="189">
        <v>75026670</v>
      </c>
      <c r="F1164" s="197" t="s">
        <v>3283</v>
      </c>
      <c r="G1164" s="90">
        <v>9464419873</v>
      </c>
      <c r="H1164" s="91">
        <v>24667</v>
      </c>
      <c r="I1164" s="89"/>
      <c r="J1164" s="89" t="s">
        <v>51</v>
      </c>
      <c r="K1164" s="89" t="s">
        <v>52</v>
      </c>
      <c r="L1164" s="89" t="s">
        <v>85</v>
      </c>
      <c r="M1164" s="89" t="s">
        <v>3284</v>
      </c>
      <c r="N1164" s="89" t="s">
        <v>159</v>
      </c>
      <c r="O1164" s="92" t="s">
        <v>3285</v>
      </c>
      <c r="P1164" s="93" t="s">
        <v>57</v>
      </c>
      <c r="Q1164" s="110" t="s">
        <v>58</v>
      </c>
      <c r="R1164" s="94">
        <v>46171</v>
      </c>
      <c r="S1164" s="95"/>
      <c r="T1164" s="95" t="s">
        <v>59</v>
      </c>
      <c r="U1164" s="95" t="s">
        <v>60</v>
      </c>
      <c r="V1164" s="91">
        <v>46114</v>
      </c>
      <c r="W1164" s="91">
        <v>46160</v>
      </c>
      <c r="X1164" s="91">
        <v>46167</v>
      </c>
      <c r="Y1164" s="96" t="s">
        <v>61</v>
      </c>
      <c r="Z1164" s="89" t="s">
        <v>62</v>
      </c>
      <c r="AA1164" s="95"/>
      <c r="AB1164" s="95" t="s">
        <v>2804</v>
      </c>
      <c r="AC1164" s="95" t="s">
        <v>2804</v>
      </c>
      <c r="AD1164" s="95" t="s">
        <v>2804</v>
      </c>
      <c r="AE1164" s="95" t="s">
        <v>2804</v>
      </c>
      <c r="AF1164" s="95" t="s">
        <v>2804</v>
      </c>
      <c r="AG1164" s="95" t="s">
        <v>2804</v>
      </c>
      <c r="AH1164" s="95" t="s">
        <v>2804</v>
      </c>
      <c r="AI1164" s="97"/>
      <c r="AJ1164" s="97" t="s">
        <v>65</v>
      </c>
      <c r="AK1164" s="97" t="s">
        <v>66</v>
      </c>
      <c r="AL1164" s="45" t="s">
        <v>67</v>
      </c>
      <c r="AM1164" s="160" t="str">
        <f>MONTH(B1164)&amp;"/"&amp;YEAR(B1164)</f>
        <v>3/2026</v>
      </c>
      <c r="AN1164" s="45">
        <f>WEEKNUM(B1164)-WEEKNUM(EOMONTH(B1164,-1)+1)+1</f>
        <v>4</v>
      </c>
      <c r="AO1164" s="45" t="str">
        <f>MONTH(R1164)&amp;"/"&amp;YEAR(R1164)</f>
        <v>5/2026</v>
      </c>
      <c r="AP1164" s="45">
        <f>WEEKNUM(R1164)-WEEKNUM(EOMONTH(R1164,-1)+1)+1</f>
        <v>5</v>
      </c>
      <c r="AQ1164" s="45">
        <f>IF(AU1164="S",IF(Q1164="1. Aceitou o programa",R1164-B1164,0),0)</f>
        <v>67</v>
      </c>
      <c r="AR1164" s="45">
        <f>IF(AU1164="S",IF(AND(S1164&lt;&gt;"",R1164&lt;&gt;""),S1164-R1164,0),0)</f>
        <v>0</v>
      </c>
      <c r="AS1164" s="45">
        <f>IF(AU1164="S",IF(Q1164="1. Aceitou o programa",IF(OR(X1164="Não se Aplica",X1164=""),IF(OR(W1164="Não se Aplica",W1164=""),0,W1164-V1164),AVERAGE(X1164-W1164,W1164-V1164)),0),0)</f>
        <v>26.5</v>
      </c>
      <c r="AT1164" s="45">
        <f>IF(AU1164="S",IF(AND(Q1164="1. Aceitou o programa",AB1164="Realizada"),IFERROR(IF(AA1164="",0,AA1164-R1164),0),0),0)</f>
        <v>0</v>
      </c>
      <c r="AU1164" s="45" t="str">
        <f>_xlfn.XLOOKUP(U1164,'Lista Suspensa'!$AA$20:$AA$23,'Lista Suspensa'!$AB$20:$AB$23,"N/A")</f>
        <v>S</v>
      </c>
    </row>
    <row r="1165" spans="1:47" ht="12" customHeight="1" x14ac:dyDescent="0.3">
      <c r="A1165" s="87" t="s">
        <v>47</v>
      </c>
      <c r="B1165" s="88">
        <v>46104</v>
      </c>
      <c r="C1165" s="89" t="s">
        <v>48</v>
      </c>
      <c r="D1165" s="89" t="s">
        <v>49</v>
      </c>
      <c r="E1165" s="189">
        <v>77481640</v>
      </c>
      <c r="F1165" s="197" t="s">
        <v>3286</v>
      </c>
      <c r="G1165" s="90">
        <v>43030582892</v>
      </c>
      <c r="H1165" s="91">
        <v>36955</v>
      </c>
      <c r="I1165" s="89"/>
      <c r="J1165" s="89" t="s">
        <v>51</v>
      </c>
      <c r="K1165" s="89" t="s">
        <v>52</v>
      </c>
      <c r="L1165" s="89" t="s">
        <v>85</v>
      </c>
      <c r="M1165" s="89" t="s">
        <v>1942</v>
      </c>
      <c r="N1165" s="89" t="s">
        <v>159</v>
      </c>
      <c r="O1165" s="92" t="s">
        <v>3287</v>
      </c>
      <c r="P1165" s="93" t="s">
        <v>57</v>
      </c>
      <c r="Q1165" s="110" t="s">
        <v>58</v>
      </c>
      <c r="R1165" s="94">
        <v>46171</v>
      </c>
      <c r="S1165" s="95"/>
      <c r="T1165" s="95" t="s">
        <v>59</v>
      </c>
      <c r="U1165" s="95" t="s">
        <v>60</v>
      </c>
      <c r="V1165" s="91">
        <v>46114</v>
      </c>
      <c r="W1165" s="91">
        <v>46160</v>
      </c>
      <c r="X1165" s="91">
        <v>46167</v>
      </c>
      <c r="Y1165" s="96" t="s">
        <v>81</v>
      </c>
      <c r="Z1165" s="89" t="s">
        <v>62</v>
      </c>
      <c r="AA1165" s="95"/>
      <c r="AB1165" s="95" t="s">
        <v>2804</v>
      </c>
      <c r="AC1165" s="95" t="s">
        <v>2804</v>
      </c>
      <c r="AD1165" s="95" t="s">
        <v>2804</v>
      </c>
      <c r="AE1165" s="95" t="s">
        <v>2804</v>
      </c>
      <c r="AF1165" s="95" t="s">
        <v>2804</v>
      </c>
      <c r="AG1165" s="95" t="s">
        <v>2804</v>
      </c>
      <c r="AH1165" s="95" t="s">
        <v>2804</v>
      </c>
      <c r="AI1165" s="97"/>
      <c r="AJ1165" s="97" t="s">
        <v>65</v>
      </c>
      <c r="AK1165" s="97" t="s">
        <v>66</v>
      </c>
      <c r="AL1165" s="45" t="s">
        <v>67</v>
      </c>
      <c r="AM1165" s="160" t="str">
        <f>MONTH(B1165)&amp;"/"&amp;YEAR(B1165)</f>
        <v>3/2026</v>
      </c>
      <c r="AN1165" s="45">
        <f>WEEKNUM(B1165)-WEEKNUM(EOMONTH(B1165,-1)+1)+1</f>
        <v>4</v>
      </c>
      <c r="AO1165" s="45" t="str">
        <f>MONTH(R1165)&amp;"/"&amp;YEAR(R1165)</f>
        <v>5/2026</v>
      </c>
      <c r="AP1165" s="45">
        <f>WEEKNUM(R1165)-WEEKNUM(EOMONTH(R1165,-1)+1)+1</f>
        <v>5</v>
      </c>
      <c r="AQ1165" s="45">
        <f>IF(AU1165="S",IF(Q1165="1. Aceitou o programa",R1165-B1165,0),0)</f>
        <v>67</v>
      </c>
      <c r="AR1165" s="45">
        <f>IF(AU1165="S",IF(AND(S1165&lt;&gt;"",R1165&lt;&gt;""),S1165-R1165,0),0)</f>
        <v>0</v>
      </c>
      <c r="AS1165" s="45">
        <f>IF(AU1165="S",IF(Q1165="1. Aceitou o programa",IF(OR(X1165="Não se Aplica",X1165=""),IF(OR(W1165="Não se Aplica",W1165=""),0,W1165-V1165),AVERAGE(X1165-W1165,W1165-V1165)),0),0)</f>
        <v>26.5</v>
      </c>
      <c r="AT1165" s="45">
        <f>IF(AU1165="S",IF(AND(Q1165="1. Aceitou o programa",AB1165="Realizada"),IFERROR(IF(AA1165="",0,AA1165-R1165),0),0),0)</f>
        <v>0</v>
      </c>
      <c r="AU1165" s="45" t="str">
        <f>_xlfn.XLOOKUP(U1165,'Lista Suspensa'!$AA$20:$AA$23,'Lista Suspensa'!$AB$20:$AB$23,"N/A")</f>
        <v>S</v>
      </c>
    </row>
    <row r="1166" spans="1:47" ht="12" customHeight="1" x14ac:dyDescent="0.3">
      <c r="A1166" s="87" t="s">
        <v>47</v>
      </c>
      <c r="B1166" s="88">
        <v>46104</v>
      </c>
      <c r="C1166" s="89" t="s">
        <v>48</v>
      </c>
      <c r="D1166" s="89" t="s">
        <v>49</v>
      </c>
      <c r="E1166" s="189">
        <v>75114613</v>
      </c>
      <c r="F1166" s="197" t="s">
        <v>3288</v>
      </c>
      <c r="G1166" s="90">
        <v>2820764762</v>
      </c>
      <c r="H1166" s="91">
        <v>25568</v>
      </c>
      <c r="I1166" s="89"/>
      <c r="J1166" s="89" t="s">
        <v>51</v>
      </c>
      <c r="K1166" s="89" t="s">
        <v>76</v>
      </c>
      <c r="L1166" s="89" t="s">
        <v>95</v>
      </c>
      <c r="M1166" s="89" t="s">
        <v>163</v>
      </c>
      <c r="N1166" s="89" t="s">
        <v>159</v>
      </c>
      <c r="O1166" s="92" t="s">
        <v>3289</v>
      </c>
      <c r="P1166" s="93" t="s">
        <v>57</v>
      </c>
      <c r="Q1166" s="110" t="s">
        <v>58</v>
      </c>
      <c r="R1166" s="94">
        <v>46171</v>
      </c>
      <c r="S1166" s="95"/>
      <c r="T1166" s="95" t="s">
        <v>59</v>
      </c>
      <c r="U1166" s="95" t="s">
        <v>60</v>
      </c>
      <c r="V1166" s="91">
        <v>46114</v>
      </c>
      <c r="W1166" s="91">
        <v>46160</v>
      </c>
      <c r="X1166" s="91">
        <v>46167</v>
      </c>
      <c r="Y1166" s="96" t="s">
        <v>73</v>
      </c>
      <c r="Z1166" s="89" t="s">
        <v>62</v>
      </c>
      <c r="AA1166" s="95"/>
      <c r="AB1166" s="95" t="s">
        <v>2804</v>
      </c>
      <c r="AC1166" s="95" t="s">
        <v>2804</v>
      </c>
      <c r="AD1166" s="95" t="s">
        <v>2804</v>
      </c>
      <c r="AE1166" s="95" t="s">
        <v>2804</v>
      </c>
      <c r="AF1166" s="95" t="s">
        <v>2804</v>
      </c>
      <c r="AG1166" s="95" t="s">
        <v>2804</v>
      </c>
      <c r="AH1166" s="95" t="s">
        <v>2804</v>
      </c>
      <c r="AI1166" s="97"/>
      <c r="AJ1166" s="97" t="s">
        <v>65</v>
      </c>
      <c r="AK1166" s="97" t="s">
        <v>66</v>
      </c>
      <c r="AL1166" s="45" t="s">
        <v>67</v>
      </c>
      <c r="AM1166" s="160" t="str">
        <f>MONTH(B1166)&amp;"/"&amp;YEAR(B1166)</f>
        <v>3/2026</v>
      </c>
      <c r="AN1166" s="45">
        <f>WEEKNUM(B1166)-WEEKNUM(EOMONTH(B1166,-1)+1)+1</f>
        <v>4</v>
      </c>
      <c r="AO1166" s="45" t="str">
        <f>MONTH(R1166)&amp;"/"&amp;YEAR(R1166)</f>
        <v>5/2026</v>
      </c>
      <c r="AP1166" s="45">
        <f>WEEKNUM(R1166)-WEEKNUM(EOMONTH(R1166,-1)+1)+1</f>
        <v>5</v>
      </c>
      <c r="AQ1166" s="45">
        <f>IF(AU1166="S",IF(Q1166="1. Aceitou o programa",R1166-B1166,0),0)</f>
        <v>67</v>
      </c>
      <c r="AR1166" s="45">
        <f>IF(AU1166="S",IF(AND(S1166&lt;&gt;"",R1166&lt;&gt;""),S1166-R1166,0),0)</f>
        <v>0</v>
      </c>
      <c r="AS1166" s="45">
        <f>IF(AU1166="S",IF(Q1166="1. Aceitou o programa",IF(OR(X1166="Não se Aplica",X1166=""),IF(OR(W1166="Não se Aplica",W1166=""),0,W1166-V1166),AVERAGE(X1166-W1166,W1166-V1166)),0),0)</f>
        <v>26.5</v>
      </c>
      <c r="AT1166" s="45">
        <f>IF(AU1166="S",IF(AND(Q1166="1. Aceitou o programa",AB1166="Realizada"),IFERROR(IF(AA1166="",0,AA1166-R1166),0),0),0)</f>
        <v>0</v>
      </c>
      <c r="AU1166" s="45" t="str">
        <f>_xlfn.XLOOKUP(U1166,'Lista Suspensa'!$AA$20:$AA$23,'Lista Suspensa'!$AB$20:$AB$23,"N/A")</f>
        <v>S</v>
      </c>
    </row>
    <row r="1167" spans="1:47" ht="12" customHeight="1" x14ac:dyDescent="0.3">
      <c r="A1167" s="87" t="s">
        <v>47</v>
      </c>
      <c r="B1167" s="88">
        <v>46104</v>
      </c>
      <c r="C1167" s="89" t="s">
        <v>48</v>
      </c>
      <c r="D1167" s="89" t="s">
        <v>49</v>
      </c>
      <c r="E1167" s="189">
        <v>95683349</v>
      </c>
      <c r="F1167" s="197" t="s">
        <v>3290</v>
      </c>
      <c r="G1167" s="90">
        <v>2576662730</v>
      </c>
      <c r="H1167" s="91">
        <v>26281</v>
      </c>
      <c r="I1167" s="89"/>
      <c r="J1167" s="89" t="s">
        <v>51</v>
      </c>
      <c r="K1167" s="89" t="s">
        <v>52</v>
      </c>
      <c r="L1167" s="89" t="s">
        <v>85</v>
      </c>
      <c r="M1167" s="89" t="s">
        <v>3291</v>
      </c>
      <c r="N1167" s="89" t="s">
        <v>197</v>
      </c>
      <c r="O1167" s="92" t="s">
        <v>3292</v>
      </c>
      <c r="P1167" s="93" t="s">
        <v>57</v>
      </c>
      <c r="Q1167" s="110" t="s">
        <v>58</v>
      </c>
      <c r="R1167" s="94">
        <v>46171</v>
      </c>
      <c r="S1167" s="95"/>
      <c r="T1167" s="95" t="s">
        <v>59</v>
      </c>
      <c r="U1167" s="95" t="s">
        <v>60</v>
      </c>
      <c r="V1167" s="91">
        <v>46114</v>
      </c>
      <c r="W1167" s="91">
        <v>46160</v>
      </c>
      <c r="X1167" s="91">
        <v>46167</v>
      </c>
      <c r="Y1167" s="96" t="s">
        <v>61</v>
      </c>
      <c r="Z1167" s="89" t="s">
        <v>62</v>
      </c>
      <c r="AA1167" s="95"/>
      <c r="AB1167" s="95" t="s">
        <v>2804</v>
      </c>
      <c r="AC1167" s="95" t="s">
        <v>2804</v>
      </c>
      <c r="AD1167" s="95" t="s">
        <v>2804</v>
      </c>
      <c r="AE1167" s="95" t="s">
        <v>2804</v>
      </c>
      <c r="AF1167" s="95" t="s">
        <v>2804</v>
      </c>
      <c r="AG1167" s="95" t="s">
        <v>2804</v>
      </c>
      <c r="AH1167" s="95" t="s">
        <v>2804</v>
      </c>
      <c r="AI1167" s="97"/>
      <c r="AJ1167" s="97" t="s">
        <v>65</v>
      </c>
      <c r="AK1167" s="97" t="s">
        <v>66</v>
      </c>
      <c r="AL1167" s="45" t="s">
        <v>67</v>
      </c>
      <c r="AM1167" s="160" t="str">
        <f>MONTH(B1167)&amp;"/"&amp;YEAR(B1167)</f>
        <v>3/2026</v>
      </c>
      <c r="AN1167" s="45">
        <f>WEEKNUM(B1167)-WEEKNUM(EOMONTH(B1167,-1)+1)+1</f>
        <v>4</v>
      </c>
      <c r="AO1167" s="45" t="str">
        <f>MONTH(R1167)&amp;"/"&amp;YEAR(R1167)</f>
        <v>5/2026</v>
      </c>
      <c r="AP1167" s="45">
        <f>WEEKNUM(R1167)-WEEKNUM(EOMONTH(R1167,-1)+1)+1</f>
        <v>5</v>
      </c>
      <c r="AQ1167" s="45">
        <f>IF(AU1167="S",IF(Q1167="1. Aceitou o programa",R1167-B1167,0),0)</f>
        <v>67</v>
      </c>
      <c r="AR1167" s="45">
        <f>IF(AU1167="S",IF(AND(S1167&lt;&gt;"",R1167&lt;&gt;""),S1167-R1167,0),0)</f>
        <v>0</v>
      </c>
      <c r="AS1167" s="45">
        <f>IF(AU1167="S",IF(Q1167="1. Aceitou o programa",IF(OR(X1167="Não se Aplica",X1167=""),IF(OR(W1167="Não se Aplica",W1167=""),0,W1167-V1167),AVERAGE(X1167-W1167,W1167-V1167)),0),0)</f>
        <v>26.5</v>
      </c>
      <c r="AT1167" s="45">
        <f>IF(AU1167="S",IF(AND(Q1167="1. Aceitou o programa",AB1167="Realizada"),IFERROR(IF(AA1167="",0,AA1167-R1167),0),0),0)</f>
        <v>0</v>
      </c>
      <c r="AU1167" s="45" t="str">
        <f>_xlfn.XLOOKUP(U1167,'Lista Suspensa'!$AA$20:$AA$23,'Lista Suspensa'!$AB$20:$AB$23,"N/A")</f>
        <v>S</v>
      </c>
    </row>
    <row r="1168" spans="1:47" ht="12" customHeight="1" x14ac:dyDescent="0.3">
      <c r="A1168" s="87" t="s">
        <v>47</v>
      </c>
      <c r="B1168" s="88">
        <v>46104</v>
      </c>
      <c r="C1168" s="89" t="s">
        <v>48</v>
      </c>
      <c r="D1168" s="89" t="s">
        <v>49</v>
      </c>
      <c r="E1168" s="189">
        <v>88348989</v>
      </c>
      <c r="F1168" s="197" t="s">
        <v>3293</v>
      </c>
      <c r="G1168" s="90">
        <v>9525859878</v>
      </c>
      <c r="H1168" s="91">
        <v>25116</v>
      </c>
      <c r="I1168" s="89"/>
      <c r="J1168" s="89" t="s">
        <v>51</v>
      </c>
      <c r="K1168" s="89" t="s">
        <v>52</v>
      </c>
      <c r="L1168" s="89" t="s">
        <v>53</v>
      </c>
      <c r="M1168" s="89" t="s">
        <v>3294</v>
      </c>
      <c r="N1168" s="89" t="s">
        <v>137</v>
      </c>
      <c r="O1168" s="92" t="s">
        <v>3295</v>
      </c>
      <c r="P1168" s="93" t="s">
        <v>57</v>
      </c>
      <c r="Q1168" s="110" t="s">
        <v>58</v>
      </c>
      <c r="R1168" s="94">
        <v>46171</v>
      </c>
      <c r="S1168" s="95"/>
      <c r="T1168" s="95" t="s">
        <v>59</v>
      </c>
      <c r="U1168" s="95" t="s">
        <v>60</v>
      </c>
      <c r="V1168" s="91">
        <v>46114</v>
      </c>
      <c r="W1168" s="91">
        <v>46160</v>
      </c>
      <c r="X1168" s="91">
        <v>46167</v>
      </c>
      <c r="Y1168" s="96" t="s">
        <v>61</v>
      </c>
      <c r="Z1168" s="89" t="s">
        <v>62</v>
      </c>
      <c r="AA1168" s="95"/>
      <c r="AB1168" s="95" t="s">
        <v>2804</v>
      </c>
      <c r="AC1168" s="95" t="s">
        <v>2804</v>
      </c>
      <c r="AD1168" s="95" t="s">
        <v>2804</v>
      </c>
      <c r="AE1168" s="95" t="s">
        <v>2804</v>
      </c>
      <c r="AF1168" s="95" t="s">
        <v>2804</v>
      </c>
      <c r="AG1168" s="95" t="s">
        <v>2804</v>
      </c>
      <c r="AH1168" s="95" t="s">
        <v>2804</v>
      </c>
      <c r="AI1168" s="97"/>
      <c r="AJ1168" s="97" t="s">
        <v>65</v>
      </c>
      <c r="AK1168" s="97" t="s">
        <v>66</v>
      </c>
      <c r="AL1168" s="45" t="s">
        <v>67</v>
      </c>
      <c r="AM1168" s="160" t="str">
        <f>MONTH(B1168)&amp;"/"&amp;YEAR(B1168)</f>
        <v>3/2026</v>
      </c>
      <c r="AN1168" s="45">
        <f>WEEKNUM(B1168)-WEEKNUM(EOMONTH(B1168,-1)+1)+1</f>
        <v>4</v>
      </c>
      <c r="AO1168" s="45" t="str">
        <f>MONTH(R1168)&amp;"/"&amp;YEAR(R1168)</f>
        <v>5/2026</v>
      </c>
      <c r="AP1168" s="45">
        <f>WEEKNUM(R1168)-WEEKNUM(EOMONTH(R1168,-1)+1)+1</f>
        <v>5</v>
      </c>
      <c r="AQ1168" s="45">
        <f>IF(AU1168="S",IF(Q1168="1. Aceitou o programa",R1168-B1168,0),0)</f>
        <v>67</v>
      </c>
      <c r="AR1168" s="45">
        <f>IF(AU1168="S",IF(AND(S1168&lt;&gt;"",R1168&lt;&gt;""),S1168-R1168,0),0)</f>
        <v>0</v>
      </c>
      <c r="AS1168" s="45">
        <f>IF(AU1168="S",IF(Q1168="1. Aceitou o programa",IF(OR(X1168="Não se Aplica",X1168=""),IF(OR(W1168="Não se Aplica",W1168=""),0,W1168-V1168),AVERAGE(X1168-W1168,W1168-V1168)),0),0)</f>
        <v>26.5</v>
      </c>
      <c r="AT1168" s="45">
        <f>IF(AU1168="S",IF(AND(Q1168="1. Aceitou o programa",AB1168="Realizada"),IFERROR(IF(AA1168="",0,AA1168-R1168),0),0),0)</f>
        <v>0</v>
      </c>
      <c r="AU1168" s="45" t="str">
        <f>_xlfn.XLOOKUP(U1168,'Lista Suspensa'!$AA$20:$AA$23,'Lista Suspensa'!$AB$20:$AB$23,"N/A")</f>
        <v>S</v>
      </c>
    </row>
    <row r="1169" spans="1:47" ht="12" customHeight="1" x14ac:dyDescent="0.3">
      <c r="A1169" s="87" t="s">
        <v>47</v>
      </c>
      <c r="B1169" s="88">
        <v>46104</v>
      </c>
      <c r="C1169" s="89" t="s">
        <v>48</v>
      </c>
      <c r="D1169" s="89" t="s">
        <v>49</v>
      </c>
      <c r="E1169" s="189">
        <v>76007323</v>
      </c>
      <c r="F1169" s="197" t="s">
        <v>3296</v>
      </c>
      <c r="G1169" s="90">
        <v>35244597817</v>
      </c>
      <c r="H1169" s="91">
        <v>32157</v>
      </c>
      <c r="I1169" s="89"/>
      <c r="J1169" s="89" t="s">
        <v>84</v>
      </c>
      <c r="K1169" s="89" t="s">
        <v>52</v>
      </c>
      <c r="L1169" s="89" t="s">
        <v>85</v>
      </c>
      <c r="M1169" s="89" t="s">
        <v>3297</v>
      </c>
      <c r="N1169" s="89" t="s">
        <v>159</v>
      </c>
      <c r="O1169" s="92" t="s">
        <v>3298</v>
      </c>
      <c r="P1169" s="93" t="s">
        <v>57</v>
      </c>
      <c r="Q1169" s="110" t="s">
        <v>58</v>
      </c>
      <c r="R1169" s="94">
        <v>46171</v>
      </c>
      <c r="S1169" s="95"/>
      <c r="T1169" s="95" t="s">
        <v>59</v>
      </c>
      <c r="U1169" s="95" t="s">
        <v>60</v>
      </c>
      <c r="V1169" s="91">
        <v>46114</v>
      </c>
      <c r="W1169" s="91">
        <v>46160</v>
      </c>
      <c r="X1169" s="91">
        <v>46167</v>
      </c>
      <c r="Y1169" s="96" t="s">
        <v>61</v>
      </c>
      <c r="Z1169" s="89" t="s">
        <v>62</v>
      </c>
      <c r="AA1169" s="95"/>
      <c r="AB1169" s="95" t="s">
        <v>2804</v>
      </c>
      <c r="AC1169" s="95" t="s">
        <v>2804</v>
      </c>
      <c r="AD1169" s="95" t="s">
        <v>2804</v>
      </c>
      <c r="AE1169" s="95" t="s">
        <v>2804</v>
      </c>
      <c r="AF1169" s="95" t="s">
        <v>2804</v>
      </c>
      <c r="AG1169" s="95" t="s">
        <v>2804</v>
      </c>
      <c r="AH1169" s="95" t="s">
        <v>2804</v>
      </c>
      <c r="AI1169" s="97"/>
      <c r="AJ1169" s="97" t="s">
        <v>65</v>
      </c>
      <c r="AK1169" s="97" t="s">
        <v>66</v>
      </c>
      <c r="AL1169" s="45" t="s">
        <v>67</v>
      </c>
      <c r="AM1169" s="160" t="str">
        <f>MONTH(B1169)&amp;"/"&amp;YEAR(B1169)</f>
        <v>3/2026</v>
      </c>
      <c r="AN1169" s="45">
        <f>WEEKNUM(B1169)-WEEKNUM(EOMONTH(B1169,-1)+1)+1</f>
        <v>4</v>
      </c>
      <c r="AO1169" s="45" t="str">
        <f>MONTH(R1169)&amp;"/"&amp;YEAR(R1169)</f>
        <v>5/2026</v>
      </c>
      <c r="AP1169" s="45">
        <f>WEEKNUM(R1169)-WEEKNUM(EOMONTH(R1169,-1)+1)+1</f>
        <v>5</v>
      </c>
      <c r="AQ1169" s="45">
        <f>IF(AU1169="S",IF(Q1169="1. Aceitou o programa",R1169-B1169,0),0)</f>
        <v>67</v>
      </c>
      <c r="AR1169" s="45">
        <f>IF(AU1169="S",IF(AND(S1169&lt;&gt;"",R1169&lt;&gt;""),S1169-R1169,0),0)</f>
        <v>0</v>
      </c>
      <c r="AS1169" s="45">
        <f>IF(AU1169="S",IF(Q1169="1. Aceitou o programa",IF(OR(X1169="Não se Aplica",X1169=""),IF(OR(W1169="Não se Aplica",W1169=""),0,W1169-V1169),AVERAGE(X1169-W1169,W1169-V1169)),0),0)</f>
        <v>26.5</v>
      </c>
      <c r="AT1169" s="45">
        <f>IF(AU1169="S",IF(AND(Q1169="1. Aceitou o programa",AB1169="Realizada"),IFERROR(IF(AA1169="",0,AA1169-R1169),0),0),0)</f>
        <v>0</v>
      </c>
      <c r="AU1169" s="45" t="str">
        <f>_xlfn.XLOOKUP(U1169,'Lista Suspensa'!$AA$20:$AA$23,'Lista Suspensa'!$AB$20:$AB$23,"N/A")</f>
        <v>S</v>
      </c>
    </row>
    <row r="1170" spans="1:47" ht="12" customHeight="1" x14ac:dyDescent="0.3">
      <c r="A1170" s="87" t="s">
        <v>47</v>
      </c>
      <c r="B1170" s="88">
        <v>46104</v>
      </c>
      <c r="C1170" s="89" t="s">
        <v>48</v>
      </c>
      <c r="D1170" s="89" t="s">
        <v>49</v>
      </c>
      <c r="E1170" s="189">
        <v>76152398</v>
      </c>
      <c r="F1170" s="197" t="s">
        <v>3299</v>
      </c>
      <c r="G1170" s="90">
        <v>74352164704</v>
      </c>
      <c r="H1170" s="91">
        <v>23569</v>
      </c>
      <c r="I1170" s="89"/>
      <c r="J1170" s="89" t="s">
        <v>51</v>
      </c>
      <c r="K1170" s="89" t="s">
        <v>76</v>
      </c>
      <c r="L1170" s="89" t="s">
        <v>95</v>
      </c>
      <c r="M1170" s="89" t="s">
        <v>1561</v>
      </c>
      <c r="N1170" s="89" t="s">
        <v>159</v>
      </c>
      <c r="O1170" s="92" t="s">
        <v>3300</v>
      </c>
      <c r="P1170" s="93" t="s">
        <v>57</v>
      </c>
      <c r="Q1170" s="110" t="s">
        <v>58</v>
      </c>
      <c r="R1170" s="94">
        <v>46171</v>
      </c>
      <c r="S1170" s="95"/>
      <c r="T1170" s="95" t="s">
        <v>59</v>
      </c>
      <c r="U1170" s="95" t="s">
        <v>60</v>
      </c>
      <c r="V1170" s="91">
        <v>46114</v>
      </c>
      <c r="W1170" s="91">
        <v>46160</v>
      </c>
      <c r="X1170" s="91">
        <v>46167</v>
      </c>
      <c r="Y1170" s="96" t="s">
        <v>61</v>
      </c>
      <c r="Z1170" s="89" t="s">
        <v>62</v>
      </c>
      <c r="AA1170" s="95"/>
      <c r="AB1170" s="95" t="s">
        <v>2804</v>
      </c>
      <c r="AC1170" s="95" t="s">
        <v>2804</v>
      </c>
      <c r="AD1170" s="95" t="s">
        <v>2804</v>
      </c>
      <c r="AE1170" s="95" t="s">
        <v>2804</v>
      </c>
      <c r="AF1170" s="95" t="s">
        <v>2804</v>
      </c>
      <c r="AG1170" s="95" t="s">
        <v>2804</v>
      </c>
      <c r="AH1170" s="95" t="s">
        <v>2804</v>
      </c>
      <c r="AI1170" s="97"/>
      <c r="AJ1170" s="97" t="s">
        <v>65</v>
      </c>
      <c r="AK1170" s="97" t="s">
        <v>66</v>
      </c>
      <c r="AL1170" s="45" t="s">
        <v>67</v>
      </c>
      <c r="AM1170" s="160" t="str">
        <f>MONTH(B1170)&amp;"/"&amp;YEAR(B1170)</f>
        <v>3/2026</v>
      </c>
      <c r="AN1170" s="45">
        <f>WEEKNUM(B1170)-WEEKNUM(EOMONTH(B1170,-1)+1)+1</f>
        <v>4</v>
      </c>
      <c r="AO1170" s="45" t="str">
        <f>MONTH(R1170)&amp;"/"&amp;YEAR(R1170)</f>
        <v>5/2026</v>
      </c>
      <c r="AP1170" s="45">
        <f>WEEKNUM(R1170)-WEEKNUM(EOMONTH(R1170,-1)+1)+1</f>
        <v>5</v>
      </c>
      <c r="AQ1170" s="45">
        <f>IF(AU1170="S",IF(Q1170="1. Aceitou o programa",R1170-B1170,0),0)</f>
        <v>67</v>
      </c>
      <c r="AR1170" s="45">
        <f>IF(AU1170="S",IF(AND(S1170&lt;&gt;"",R1170&lt;&gt;""),S1170-R1170,0),0)</f>
        <v>0</v>
      </c>
      <c r="AS1170" s="45">
        <f>IF(AU1170="S",IF(Q1170="1. Aceitou o programa",IF(OR(X1170="Não se Aplica",X1170=""),IF(OR(W1170="Não se Aplica",W1170=""),0,W1170-V1170),AVERAGE(X1170-W1170,W1170-V1170)),0),0)</f>
        <v>26.5</v>
      </c>
      <c r="AT1170" s="45">
        <f>IF(AU1170="S",IF(AND(Q1170="1. Aceitou o programa",AB1170="Realizada"),IFERROR(IF(AA1170="",0,AA1170-R1170),0),0),0)</f>
        <v>0</v>
      </c>
      <c r="AU1170" s="45" t="str">
        <f>_xlfn.XLOOKUP(U1170,'Lista Suspensa'!$AA$20:$AA$23,'Lista Suspensa'!$AB$20:$AB$23,"N/A")</f>
        <v>S</v>
      </c>
    </row>
    <row r="1171" spans="1:47" ht="12" customHeight="1" x14ac:dyDescent="0.3">
      <c r="A1171" s="87" t="s">
        <v>47</v>
      </c>
      <c r="B1171" s="88">
        <v>46104</v>
      </c>
      <c r="C1171" s="89" t="s">
        <v>48</v>
      </c>
      <c r="D1171" s="89" t="s">
        <v>49</v>
      </c>
      <c r="E1171" s="189">
        <v>76168504</v>
      </c>
      <c r="F1171" s="197" t="s">
        <v>3301</v>
      </c>
      <c r="G1171" s="90">
        <v>87535840744</v>
      </c>
      <c r="H1171" s="91">
        <v>24263</v>
      </c>
      <c r="I1171" s="89"/>
      <c r="J1171" s="89" t="s">
        <v>51</v>
      </c>
      <c r="K1171" s="89" t="s">
        <v>76</v>
      </c>
      <c r="L1171" s="89" t="s">
        <v>95</v>
      </c>
      <c r="M1171" s="89" t="s">
        <v>96</v>
      </c>
      <c r="N1171" s="89" t="s">
        <v>159</v>
      </c>
      <c r="O1171" s="92" t="s">
        <v>3302</v>
      </c>
      <c r="P1171" s="93" t="s">
        <v>57</v>
      </c>
      <c r="Q1171" s="110" t="s">
        <v>58</v>
      </c>
      <c r="R1171" s="94">
        <v>46171</v>
      </c>
      <c r="S1171" s="95"/>
      <c r="T1171" s="95" t="s">
        <v>59</v>
      </c>
      <c r="U1171" s="95" t="s">
        <v>60</v>
      </c>
      <c r="V1171" s="91">
        <v>46114</v>
      </c>
      <c r="W1171" s="91">
        <v>46160</v>
      </c>
      <c r="X1171" s="91">
        <v>46167</v>
      </c>
      <c r="Y1171" s="96" t="s">
        <v>61</v>
      </c>
      <c r="Z1171" s="89" t="s">
        <v>62</v>
      </c>
      <c r="AA1171" s="95"/>
      <c r="AB1171" s="95" t="s">
        <v>2804</v>
      </c>
      <c r="AC1171" s="95" t="s">
        <v>2804</v>
      </c>
      <c r="AD1171" s="95" t="s">
        <v>2804</v>
      </c>
      <c r="AE1171" s="95" t="s">
        <v>2804</v>
      </c>
      <c r="AF1171" s="95" t="s">
        <v>2804</v>
      </c>
      <c r="AG1171" s="95" t="s">
        <v>2804</v>
      </c>
      <c r="AH1171" s="95" t="s">
        <v>2804</v>
      </c>
      <c r="AI1171" s="97"/>
      <c r="AJ1171" s="97" t="s">
        <v>65</v>
      </c>
      <c r="AK1171" s="97" t="s">
        <v>66</v>
      </c>
      <c r="AL1171" s="45" t="s">
        <v>67</v>
      </c>
      <c r="AM1171" s="160" t="str">
        <f>MONTH(B1171)&amp;"/"&amp;YEAR(B1171)</f>
        <v>3/2026</v>
      </c>
      <c r="AN1171" s="45">
        <f>WEEKNUM(B1171)-WEEKNUM(EOMONTH(B1171,-1)+1)+1</f>
        <v>4</v>
      </c>
      <c r="AO1171" s="45" t="str">
        <f>MONTH(R1171)&amp;"/"&amp;YEAR(R1171)</f>
        <v>5/2026</v>
      </c>
      <c r="AP1171" s="45">
        <f>WEEKNUM(R1171)-WEEKNUM(EOMONTH(R1171,-1)+1)+1</f>
        <v>5</v>
      </c>
      <c r="AQ1171" s="45">
        <f>IF(AU1171="S",IF(Q1171="1. Aceitou o programa",R1171-B1171,0),0)</f>
        <v>67</v>
      </c>
      <c r="AR1171" s="45">
        <f>IF(AU1171="S",IF(AND(S1171&lt;&gt;"",R1171&lt;&gt;""),S1171-R1171,0),0)</f>
        <v>0</v>
      </c>
      <c r="AS1171" s="45">
        <f>IF(AU1171="S",IF(Q1171="1. Aceitou o programa",IF(OR(X1171="Não se Aplica",X1171=""),IF(OR(W1171="Não se Aplica",W1171=""),0,W1171-V1171),AVERAGE(X1171-W1171,W1171-V1171)),0),0)</f>
        <v>26.5</v>
      </c>
      <c r="AT1171" s="45">
        <f>IF(AU1171="S",IF(AND(Q1171="1. Aceitou o programa",AB1171="Realizada"),IFERROR(IF(AA1171="",0,AA1171-R1171),0),0),0)</f>
        <v>0</v>
      </c>
      <c r="AU1171" s="45" t="str">
        <f>_xlfn.XLOOKUP(U1171,'Lista Suspensa'!$AA$20:$AA$23,'Lista Suspensa'!$AB$20:$AB$23,"N/A")</f>
        <v>S</v>
      </c>
    </row>
    <row r="1172" spans="1:47" ht="12" customHeight="1" x14ac:dyDescent="0.3">
      <c r="A1172" s="87" t="s">
        <v>47</v>
      </c>
      <c r="B1172" s="88">
        <v>46104</v>
      </c>
      <c r="C1172" s="89" t="s">
        <v>48</v>
      </c>
      <c r="D1172" s="89" t="s">
        <v>49</v>
      </c>
      <c r="E1172" s="189">
        <v>76317116</v>
      </c>
      <c r="F1172" s="197" t="s">
        <v>3303</v>
      </c>
      <c r="G1172" s="90">
        <v>10353627836</v>
      </c>
      <c r="H1172" s="91">
        <v>24622</v>
      </c>
      <c r="I1172" s="89"/>
      <c r="J1172" s="89" t="s">
        <v>51</v>
      </c>
      <c r="K1172" s="89" t="s">
        <v>52</v>
      </c>
      <c r="L1172" s="89" t="s">
        <v>85</v>
      </c>
      <c r="M1172" s="89" t="s">
        <v>247</v>
      </c>
      <c r="N1172" s="89" t="s">
        <v>159</v>
      </c>
      <c r="O1172" s="92" t="s">
        <v>3304</v>
      </c>
      <c r="P1172" s="93" t="s">
        <v>57</v>
      </c>
      <c r="Q1172" s="110" t="s">
        <v>58</v>
      </c>
      <c r="R1172" s="94">
        <v>46171</v>
      </c>
      <c r="S1172" s="95"/>
      <c r="T1172" s="95" t="s">
        <v>59</v>
      </c>
      <c r="U1172" s="95" t="s">
        <v>60</v>
      </c>
      <c r="V1172" s="91">
        <v>46114</v>
      </c>
      <c r="W1172" s="91">
        <v>46160</v>
      </c>
      <c r="X1172" s="91">
        <v>46167</v>
      </c>
      <c r="Y1172" s="96" t="s">
        <v>269</v>
      </c>
      <c r="Z1172" s="89" t="s">
        <v>2798</v>
      </c>
      <c r="AA1172" s="95">
        <v>46170.611111111109</v>
      </c>
      <c r="AB1172" s="95" t="s">
        <v>11186</v>
      </c>
      <c r="AC1172" s="95" t="s">
        <v>2804</v>
      </c>
      <c r="AD1172" s="95" t="s">
        <v>2804</v>
      </c>
      <c r="AE1172" s="95" t="s">
        <v>2804</v>
      </c>
      <c r="AF1172" s="95" t="s">
        <v>2804</v>
      </c>
      <c r="AG1172" s="95" t="s">
        <v>2804</v>
      </c>
      <c r="AH1172" s="95" t="s">
        <v>2804</v>
      </c>
      <c r="AI1172" s="97"/>
      <c r="AJ1172" s="97" t="s">
        <v>65</v>
      </c>
      <c r="AK1172" s="97" t="s">
        <v>66</v>
      </c>
      <c r="AL1172" s="45" t="s">
        <v>67</v>
      </c>
      <c r="AM1172" s="160" t="str">
        <f>MONTH(B1172)&amp;"/"&amp;YEAR(B1172)</f>
        <v>3/2026</v>
      </c>
      <c r="AN1172" s="45">
        <f>WEEKNUM(B1172)-WEEKNUM(EOMONTH(B1172,-1)+1)+1</f>
        <v>4</v>
      </c>
      <c r="AO1172" s="45" t="str">
        <f>MONTH(R1172)&amp;"/"&amp;YEAR(R1172)</f>
        <v>5/2026</v>
      </c>
      <c r="AP1172" s="45">
        <f>WEEKNUM(R1172)-WEEKNUM(EOMONTH(R1172,-1)+1)+1</f>
        <v>5</v>
      </c>
      <c r="AQ1172" s="45">
        <f>IF(AU1172="S",IF(Q1172="1. Aceitou o programa",R1172-B1172,0),0)</f>
        <v>67</v>
      </c>
      <c r="AR1172" s="45">
        <f>IF(AU1172="S",IF(AND(S1172&lt;&gt;"",R1172&lt;&gt;""),S1172-R1172,0),0)</f>
        <v>0</v>
      </c>
      <c r="AS1172" s="45">
        <f>IF(AU1172="S",IF(Q1172="1. Aceitou o programa",IF(OR(X1172="Não se Aplica",X1172=""),IF(OR(W1172="Não se Aplica",W1172=""),0,W1172-V1172),AVERAGE(X1172-W1172,W1172-V1172)),0),0)</f>
        <v>26.5</v>
      </c>
      <c r="AT1172" s="45">
        <f>IF(AU1172="S",IF(AND(Q1172="1. Aceitou o programa",AB1172="Realizada"),IFERROR(IF(AA1172="",0,AA1172-R1172),0),0),0)</f>
        <v>0</v>
      </c>
      <c r="AU1172" s="45" t="str">
        <f>_xlfn.XLOOKUP(U1172,'Lista Suspensa'!$AA$20:$AA$23,'Lista Suspensa'!$AB$20:$AB$23,"N/A")</f>
        <v>S</v>
      </c>
    </row>
    <row r="1173" spans="1:47" ht="12" customHeight="1" x14ac:dyDescent="0.3">
      <c r="A1173" s="87" t="s">
        <v>47</v>
      </c>
      <c r="B1173" s="88">
        <v>46104</v>
      </c>
      <c r="C1173" s="89" t="s">
        <v>48</v>
      </c>
      <c r="D1173" s="89" t="s">
        <v>49</v>
      </c>
      <c r="E1173" s="189">
        <v>86493299</v>
      </c>
      <c r="F1173" s="197" t="s">
        <v>3305</v>
      </c>
      <c r="G1173" s="90">
        <v>23810783803</v>
      </c>
      <c r="H1173" s="91">
        <v>30566</v>
      </c>
      <c r="I1173" s="89"/>
      <c r="J1173" s="89" t="s">
        <v>51</v>
      </c>
      <c r="K1173" s="89" t="s">
        <v>52</v>
      </c>
      <c r="L1173" s="89" t="s">
        <v>85</v>
      </c>
      <c r="M1173" s="89" t="s">
        <v>3306</v>
      </c>
      <c r="N1173" s="89" t="s">
        <v>197</v>
      </c>
      <c r="O1173" s="92" t="s">
        <v>3307</v>
      </c>
      <c r="P1173" s="93" t="s">
        <v>57</v>
      </c>
      <c r="Q1173" s="110" t="s">
        <v>58</v>
      </c>
      <c r="R1173" s="94">
        <v>46171</v>
      </c>
      <c r="S1173" s="95"/>
      <c r="T1173" s="95" t="s">
        <v>59</v>
      </c>
      <c r="U1173" s="95" t="s">
        <v>60</v>
      </c>
      <c r="V1173" s="91">
        <v>46114</v>
      </c>
      <c r="W1173" s="91">
        <v>46160</v>
      </c>
      <c r="X1173" s="91">
        <v>46167</v>
      </c>
      <c r="Y1173" s="96" t="s">
        <v>61</v>
      </c>
      <c r="Z1173" s="89" t="s">
        <v>62</v>
      </c>
      <c r="AA1173" s="95"/>
      <c r="AB1173" s="95" t="s">
        <v>2804</v>
      </c>
      <c r="AC1173" s="95" t="s">
        <v>2804</v>
      </c>
      <c r="AD1173" s="95" t="s">
        <v>2804</v>
      </c>
      <c r="AE1173" s="95" t="s">
        <v>2804</v>
      </c>
      <c r="AF1173" s="95" t="s">
        <v>2804</v>
      </c>
      <c r="AG1173" s="95" t="s">
        <v>2804</v>
      </c>
      <c r="AH1173" s="95" t="s">
        <v>2804</v>
      </c>
      <c r="AI1173" s="97"/>
      <c r="AJ1173" s="97" t="s">
        <v>65</v>
      </c>
      <c r="AK1173" s="97" t="s">
        <v>66</v>
      </c>
      <c r="AL1173" s="45" t="s">
        <v>67</v>
      </c>
      <c r="AM1173" s="160" t="str">
        <f>MONTH(B1173)&amp;"/"&amp;YEAR(B1173)</f>
        <v>3/2026</v>
      </c>
      <c r="AN1173" s="45">
        <f>WEEKNUM(B1173)-WEEKNUM(EOMONTH(B1173,-1)+1)+1</f>
        <v>4</v>
      </c>
      <c r="AO1173" s="45" t="str">
        <f>MONTH(R1173)&amp;"/"&amp;YEAR(R1173)</f>
        <v>5/2026</v>
      </c>
      <c r="AP1173" s="45">
        <f>WEEKNUM(R1173)-WEEKNUM(EOMONTH(R1173,-1)+1)+1</f>
        <v>5</v>
      </c>
      <c r="AQ1173" s="45">
        <f>IF(AU1173="S",IF(Q1173="1. Aceitou o programa",R1173-B1173,0),0)</f>
        <v>67</v>
      </c>
      <c r="AR1173" s="45">
        <f>IF(AU1173="S",IF(AND(S1173&lt;&gt;"",R1173&lt;&gt;""),S1173-R1173,0),0)</f>
        <v>0</v>
      </c>
      <c r="AS1173" s="45">
        <f>IF(AU1173="S",IF(Q1173="1. Aceitou o programa",IF(OR(X1173="Não se Aplica",X1173=""),IF(OR(W1173="Não se Aplica",W1173=""),0,W1173-V1173),AVERAGE(X1173-W1173,W1173-V1173)),0),0)</f>
        <v>26.5</v>
      </c>
      <c r="AT1173" s="45">
        <f>IF(AU1173="S",IF(AND(Q1173="1. Aceitou o programa",AB1173="Realizada"),IFERROR(IF(AA1173="",0,AA1173-R1173),0),0),0)</f>
        <v>0</v>
      </c>
      <c r="AU1173" s="45" t="str">
        <f>_xlfn.XLOOKUP(U1173,'Lista Suspensa'!$AA$20:$AA$23,'Lista Suspensa'!$AB$20:$AB$23,"N/A")</f>
        <v>S</v>
      </c>
    </row>
    <row r="1174" spans="1:47" ht="12" customHeight="1" x14ac:dyDescent="0.3">
      <c r="A1174" s="87" t="s">
        <v>47</v>
      </c>
      <c r="B1174" s="88">
        <v>46104</v>
      </c>
      <c r="C1174" s="89" t="s">
        <v>48</v>
      </c>
      <c r="D1174" s="89" t="s">
        <v>49</v>
      </c>
      <c r="E1174" s="189">
        <v>92963424</v>
      </c>
      <c r="F1174" s="197" t="s">
        <v>3308</v>
      </c>
      <c r="G1174" s="90">
        <v>32658102836</v>
      </c>
      <c r="H1174" s="91">
        <v>31035</v>
      </c>
      <c r="I1174" s="89"/>
      <c r="J1174" s="89" t="s">
        <v>84</v>
      </c>
      <c r="K1174" s="89" t="s">
        <v>52</v>
      </c>
      <c r="L1174" s="89" t="s">
        <v>85</v>
      </c>
      <c r="M1174" s="89" t="s">
        <v>2438</v>
      </c>
      <c r="N1174" s="89" t="s">
        <v>137</v>
      </c>
      <c r="O1174" s="92" t="s">
        <v>3309</v>
      </c>
      <c r="P1174" s="93" t="s">
        <v>57</v>
      </c>
      <c r="Q1174" s="110" t="s">
        <v>58</v>
      </c>
      <c r="R1174" s="94">
        <v>46171</v>
      </c>
      <c r="S1174" s="95"/>
      <c r="T1174" s="95" t="s">
        <v>59</v>
      </c>
      <c r="U1174" s="95" t="s">
        <v>60</v>
      </c>
      <c r="V1174" s="91">
        <v>46114</v>
      </c>
      <c r="W1174" s="91">
        <v>46160</v>
      </c>
      <c r="X1174" s="91">
        <v>46167</v>
      </c>
      <c r="Y1174" s="96" t="s">
        <v>81</v>
      </c>
      <c r="Z1174" s="89" t="s">
        <v>62</v>
      </c>
      <c r="AA1174" s="95"/>
      <c r="AB1174" s="95" t="s">
        <v>2804</v>
      </c>
      <c r="AC1174" s="95" t="s">
        <v>2804</v>
      </c>
      <c r="AD1174" s="95" t="s">
        <v>2804</v>
      </c>
      <c r="AE1174" s="95" t="s">
        <v>2804</v>
      </c>
      <c r="AF1174" s="95" t="s">
        <v>2804</v>
      </c>
      <c r="AG1174" s="95" t="s">
        <v>2804</v>
      </c>
      <c r="AH1174" s="95" t="s">
        <v>2804</v>
      </c>
      <c r="AI1174" s="97"/>
      <c r="AJ1174" s="97" t="s">
        <v>65</v>
      </c>
      <c r="AK1174" s="97" t="s">
        <v>66</v>
      </c>
      <c r="AL1174" s="45" t="s">
        <v>67</v>
      </c>
      <c r="AM1174" s="160" t="str">
        <f>MONTH(B1174)&amp;"/"&amp;YEAR(B1174)</f>
        <v>3/2026</v>
      </c>
      <c r="AN1174" s="45">
        <f>WEEKNUM(B1174)-WEEKNUM(EOMONTH(B1174,-1)+1)+1</f>
        <v>4</v>
      </c>
      <c r="AO1174" s="45" t="str">
        <f>MONTH(R1174)&amp;"/"&amp;YEAR(R1174)</f>
        <v>5/2026</v>
      </c>
      <c r="AP1174" s="45">
        <f>WEEKNUM(R1174)-WEEKNUM(EOMONTH(R1174,-1)+1)+1</f>
        <v>5</v>
      </c>
      <c r="AQ1174" s="45">
        <f>IF(AU1174="S",IF(Q1174="1. Aceitou o programa",R1174-B1174,0),0)</f>
        <v>67</v>
      </c>
      <c r="AR1174" s="45">
        <f>IF(AU1174="S",IF(AND(S1174&lt;&gt;"",R1174&lt;&gt;""),S1174-R1174,0),0)</f>
        <v>0</v>
      </c>
      <c r="AS1174" s="45">
        <f>IF(AU1174="S",IF(Q1174="1. Aceitou o programa",IF(OR(X1174="Não se Aplica",X1174=""),IF(OR(W1174="Não se Aplica",W1174=""),0,W1174-V1174),AVERAGE(X1174-W1174,W1174-V1174)),0),0)</f>
        <v>26.5</v>
      </c>
      <c r="AT1174" s="45">
        <f>IF(AU1174="S",IF(AND(Q1174="1. Aceitou o programa",AB1174="Realizada"),IFERROR(IF(AA1174="",0,AA1174-R1174),0),0),0)</f>
        <v>0</v>
      </c>
      <c r="AU1174" s="45" t="str">
        <f>_xlfn.XLOOKUP(U1174,'Lista Suspensa'!$AA$20:$AA$23,'Lista Suspensa'!$AB$20:$AB$23,"N/A")</f>
        <v>S</v>
      </c>
    </row>
    <row r="1175" spans="1:47" ht="12" customHeight="1" x14ac:dyDescent="0.3">
      <c r="A1175" s="87" t="s">
        <v>47</v>
      </c>
      <c r="B1175" s="88">
        <v>46104</v>
      </c>
      <c r="C1175" s="89" t="s">
        <v>48</v>
      </c>
      <c r="D1175" s="89" t="s">
        <v>49</v>
      </c>
      <c r="E1175" s="189">
        <v>94365098</v>
      </c>
      <c r="F1175" s="197" t="s">
        <v>3310</v>
      </c>
      <c r="G1175" s="90">
        <v>41710032880</v>
      </c>
      <c r="H1175" s="91">
        <v>34093</v>
      </c>
      <c r="I1175" s="89"/>
      <c r="J1175" s="89" t="s">
        <v>51</v>
      </c>
      <c r="K1175" s="89" t="s">
        <v>52</v>
      </c>
      <c r="L1175" s="89" t="s">
        <v>2495</v>
      </c>
      <c r="M1175" s="89" t="s">
        <v>2352</v>
      </c>
      <c r="N1175" s="89" t="s">
        <v>159</v>
      </c>
      <c r="O1175" s="92" t="s">
        <v>3311</v>
      </c>
      <c r="P1175" s="93" t="s">
        <v>57</v>
      </c>
      <c r="Q1175" s="110" t="s">
        <v>58</v>
      </c>
      <c r="R1175" s="94">
        <v>46171</v>
      </c>
      <c r="S1175" s="95"/>
      <c r="T1175" s="95" t="s">
        <v>59</v>
      </c>
      <c r="U1175" s="95" t="s">
        <v>60</v>
      </c>
      <c r="V1175" s="91">
        <v>46114</v>
      </c>
      <c r="W1175" s="91">
        <v>46160</v>
      </c>
      <c r="X1175" s="91">
        <v>46167</v>
      </c>
      <c r="Y1175" s="96" t="s">
        <v>61</v>
      </c>
      <c r="Z1175" s="89" t="s">
        <v>62</v>
      </c>
      <c r="AA1175" s="95"/>
      <c r="AB1175" s="95" t="s">
        <v>2804</v>
      </c>
      <c r="AC1175" s="95" t="s">
        <v>2804</v>
      </c>
      <c r="AD1175" s="95" t="s">
        <v>2804</v>
      </c>
      <c r="AE1175" s="95" t="s">
        <v>2804</v>
      </c>
      <c r="AF1175" s="95" t="s">
        <v>2804</v>
      </c>
      <c r="AG1175" s="95" t="s">
        <v>2804</v>
      </c>
      <c r="AH1175" s="95" t="s">
        <v>2804</v>
      </c>
      <c r="AI1175" s="97"/>
      <c r="AJ1175" s="97" t="s">
        <v>65</v>
      </c>
      <c r="AK1175" s="97" t="s">
        <v>66</v>
      </c>
      <c r="AL1175" s="45" t="s">
        <v>67</v>
      </c>
      <c r="AM1175" s="160" t="str">
        <f>MONTH(B1175)&amp;"/"&amp;YEAR(B1175)</f>
        <v>3/2026</v>
      </c>
      <c r="AN1175" s="45">
        <f>WEEKNUM(B1175)-WEEKNUM(EOMONTH(B1175,-1)+1)+1</f>
        <v>4</v>
      </c>
      <c r="AO1175" s="45" t="str">
        <f>MONTH(R1175)&amp;"/"&amp;YEAR(R1175)</f>
        <v>5/2026</v>
      </c>
      <c r="AP1175" s="45">
        <f>WEEKNUM(R1175)-WEEKNUM(EOMONTH(R1175,-1)+1)+1</f>
        <v>5</v>
      </c>
      <c r="AQ1175" s="45">
        <f>IF(AU1175="S",IF(Q1175="1. Aceitou o programa",R1175-B1175,0),0)</f>
        <v>67</v>
      </c>
      <c r="AR1175" s="45">
        <f>IF(AU1175="S",IF(AND(S1175&lt;&gt;"",R1175&lt;&gt;""),S1175-R1175,0),0)</f>
        <v>0</v>
      </c>
      <c r="AS1175" s="45">
        <f>IF(AU1175="S",IF(Q1175="1. Aceitou o programa",IF(OR(X1175="Não se Aplica",X1175=""),IF(OR(W1175="Não se Aplica",W1175=""),0,W1175-V1175),AVERAGE(X1175-W1175,W1175-V1175)),0),0)</f>
        <v>26.5</v>
      </c>
      <c r="AT1175" s="45">
        <f>IF(AU1175="S",IF(AND(Q1175="1. Aceitou o programa",AB1175="Realizada"),IFERROR(IF(AA1175="",0,AA1175-R1175),0),0),0)</f>
        <v>0</v>
      </c>
      <c r="AU1175" s="45" t="str">
        <f>_xlfn.XLOOKUP(U1175,'Lista Suspensa'!$AA$20:$AA$23,'Lista Suspensa'!$AB$20:$AB$23,"N/A")</f>
        <v>S</v>
      </c>
    </row>
    <row r="1176" spans="1:47" ht="12" customHeight="1" x14ac:dyDescent="0.3">
      <c r="A1176" s="87" t="s">
        <v>47</v>
      </c>
      <c r="B1176" s="88">
        <v>46104</v>
      </c>
      <c r="C1176" s="89" t="s">
        <v>48</v>
      </c>
      <c r="D1176" s="89" t="s">
        <v>49</v>
      </c>
      <c r="E1176" s="189">
        <v>76550820</v>
      </c>
      <c r="F1176" s="197" t="s">
        <v>3312</v>
      </c>
      <c r="G1176" s="90">
        <v>5735641751</v>
      </c>
      <c r="H1176" s="91">
        <v>30446</v>
      </c>
      <c r="I1176" s="89"/>
      <c r="J1176" s="89" t="s">
        <v>84</v>
      </c>
      <c r="K1176" s="89" t="s">
        <v>76</v>
      </c>
      <c r="L1176" s="89" t="s">
        <v>95</v>
      </c>
      <c r="M1176" s="89" t="s">
        <v>577</v>
      </c>
      <c r="N1176" s="89" t="s">
        <v>159</v>
      </c>
      <c r="O1176" s="92" t="s">
        <v>3313</v>
      </c>
      <c r="P1176" s="93" t="s">
        <v>57</v>
      </c>
      <c r="Q1176" s="110" t="s">
        <v>58</v>
      </c>
      <c r="R1176" s="94">
        <v>46171</v>
      </c>
      <c r="S1176" s="95"/>
      <c r="T1176" s="95" t="s">
        <v>59</v>
      </c>
      <c r="U1176" s="95" t="s">
        <v>60</v>
      </c>
      <c r="V1176" s="91">
        <v>46114</v>
      </c>
      <c r="W1176" s="91">
        <v>46160</v>
      </c>
      <c r="X1176" s="91">
        <v>46167</v>
      </c>
      <c r="Y1176" s="96" t="s">
        <v>81</v>
      </c>
      <c r="Z1176" s="89" t="s">
        <v>62</v>
      </c>
      <c r="AA1176" s="95"/>
      <c r="AB1176" s="95" t="s">
        <v>2804</v>
      </c>
      <c r="AC1176" s="95" t="s">
        <v>2804</v>
      </c>
      <c r="AD1176" s="95" t="s">
        <v>2804</v>
      </c>
      <c r="AE1176" s="95" t="s">
        <v>2804</v>
      </c>
      <c r="AF1176" s="95" t="s">
        <v>2804</v>
      </c>
      <c r="AG1176" s="95" t="s">
        <v>2804</v>
      </c>
      <c r="AH1176" s="95" t="s">
        <v>2804</v>
      </c>
      <c r="AI1176" s="97"/>
      <c r="AJ1176" s="97" t="s">
        <v>65</v>
      </c>
      <c r="AK1176" s="97" t="s">
        <v>66</v>
      </c>
      <c r="AL1176" s="45" t="s">
        <v>67</v>
      </c>
      <c r="AM1176" s="160" t="str">
        <f>MONTH(B1176)&amp;"/"&amp;YEAR(B1176)</f>
        <v>3/2026</v>
      </c>
      <c r="AN1176" s="45">
        <f>WEEKNUM(B1176)-WEEKNUM(EOMONTH(B1176,-1)+1)+1</f>
        <v>4</v>
      </c>
      <c r="AO1176" s="45" t="str">
        <f>MONTH(R1176)&amp;"/"&amp;YEAR(R1176)</f>
        <v>5/2026</v>
      </c>
      <c r="AP1176" s="45">
        <f>WEEKNUM(R1176)-WEEKNUM(EOMONTH(R1176,-1)+1)+1</f>
        <v>5</v>
      </c>
      <c r="AQ1176" s="45">
        <f>IF(AU1176="S",IF(Q1176="1. Aceitou o programa",R1176-B1176,0),0)</f>
        <v>67</v>
      </c>
      <c r="AR1176" s="45">
        <f>IF(AU1176="S",IF(AND(S1176&lt;&gt;"",R1176&lt;&gt;""),S1176-R1176,0),0)</f>
        <v>0</v>
      </c>
      <c r="AS1176" s="45">
        <f>IF(AU1176="S",IF(Q1176="1. Aceitou o programa",IF(OR(X1176="Não se Aplica",X1176=""),IF(OR(W1176="Não se Aplica",W1176=""),0,W1176-V1176),AVERAGE(X1176-W1176,W1176-V1176)),0),0)</f>
        <v>26.5</v>
      </c>
      <c r="AT1176" s="45">
        <f>IF(AU1176="S",IF(AND(Q1176="1. Aceitou o programa",AB1176="Realizada"),IFERROR(IF(AA1176="",0,AA1176-R1176),0),0),0)</f>
        <v>0</v>
      </c>
      <c r="AU1176" s="45" t="str">
        <f>_xlfn.XLOOKUP(U1176,'Lista Suspensa'!$AA$20:$AA$23,'Lista Suspensa'!$AB$20:$AB$23,"N/A")</f>
        <v>S</v>
      </c>
    </row>
    <row r="1177" spans="1:47" ht="12" customHeight="1" x14ac:dyDescent="0.3">
      <c r="A1177" s="87" t="s">
        <v>47</v>
      </c>
      <c r="B1177" s="88">
        <v>46104</v>
      </c>
      <c r="C1177" s="89" t="s">
        <v>48</v>
      </c>
      <c r="D1177" s="89" t="s">
        <v>49</v>
      </c>
      <c r="E1177" s="189">
        <v>86053779</v>
      </c>
      <c r="F1177" s="197" t="s">
        <v>3314</v>
      </c>
      <c r="G1177" s="90">
        <v>7101851703</v>
      </c>
      <c r="H1177" s="91">
        <v>28466</v>
      </c>
      <c r="I1177" s="89"/>
      <c r="J1177" s="89" t="s">
        <v>84</v>
      </c>
      <c r="K1177" s="89" t="s">
        <v>76</v>
      </c>
      <c r="L1177" s="89" t="s">
        <v>95</v>
      </c>
      <c r="M1177" s="89" t="s">
        <v>830</v>
      </c>
      <c r="N1177" s="89" t="s">
        <v>137</v>
      </c>
      <c r="O1177" s="92" t="s">
        <v>3315</v>
      </c>
      <c r="P1177" s="93" t="s">
        <v>57</v>
      </c>
      <c r="Q1177" s="110" t="s">
        <v>58</v>
      </c>
      <c r="R1177" s="94">
        <v>46171</v>
      </c>
      <c r="S1177" s="95"/>
      <c r="T1177" s="95" t="s">
        <v>59</v>
      </c>
      <c r="U1177" s="95" t="s">
        <v>60</v>
      </c>
      <c r="V1177" s="91">
        <v>46114</v>
      </c>
      <c r="W1177" s="91">
        <v>46160</v>
      </c>
      <c r="X1177" s="91">
        <v>46167</v>
      </c>
      <c r="Y1177" s="96" t="s">
        <v>73</v>
      </c>
      <c r="Z1177" s="89" t="s">
        <v>62</v>
      </c>
      <c r="AA1177" s="95"/>
      <c r="AB1177" s="95" t="s">
        <v>2804</v>
      </c>
      <c r="AC1177" s="95" t="s">
        <v>2804</v>
      </c>
      <c r="AD1177" s="95" t="s">
        <v>2804</v>
      </c>
      <c r="AE1177" s="95" t="s">
        <v>2804</v>
      </c>
      <c r="AF1177" s="95" t="s">
        <v>2804</v>
      </c>
      <c r="AG1177" s="95" t="s">
        <v>2804</v>
      </c>
      <c r="AH1177" s="95" t="s">
        <v>2804</v>
      </c>
      <c r="AI1177" s="97"/>
      <c r="AJ1177" s="97" t="s">
        <v>65</v>
      </c>
      <c r="AK1177" s="97" t="s">
        <v>66</v>
      </c>
      <c r="AL1177" s="45" t="s">
        <v>67</v>
      </c>
      <c r="AM1177" s="160" t="str">
        <f>MONTH(B1177)&amp;"/"&amp;YEAR(B1177)</f>
        <v>3/2026</v>
      </c>
      <c r="AN1177" s="45">
        <f>WEEKNUM(B1177)-WEEKNUM(EOMONTH(B1177,-1)+1)+1</f>
        <v>4</v>
      </c>
      <c r="AO1177" s="45" t="str">
        <f>MONTH(R1177)&amp;"/"&amp;YEAR(R1177)</f>
        <v>5/2026</v>
      </c>
      <c r="AP1177" s="45">
        <f>WEEKNUM(R1177)-WEEKNUM(EOMONTH(R1177,-1)+1)+1</f>
        <v>5</v>
      </c>
      <c r="AQ1177" s="45">
        <f>IF(AU1177="S",IF(Q1177="1. Aceitou o programa",R1177-B1177,0),0)</f>
        <v>67</v>
      </c>
      <c r="AR1177" s="45">
        <f>IF(AU1177="S",IF(AND(S1177&lt;&gt;"",R1177&lt;&gt;""),S1177-R1177,0),0)</f>
        <v>0</v>
      </c>
      <c r="AS1177" s="45">
        <f>IF(AU1177="S",IF(Q1177="1. Aceitou o programa",IF(OR(X1177="Não se Aplica",X1177=""),IF(OR(W1177="Não se Aplica",W1177=""),0,W1177-V1177),AVERAGE(X1177-W1177,W1177-V1177)),0),0)</f>
        <v>26.5</v>
      </c>
      <c r="AT1177" s="45">
        <f>IF(AU1177="S",IF(AND(Q1177="1. Aceitou o programa",AB1177="Realizada"),IFERROR(IF(AA1177="",0,AA1177-R1177),0),0),0)</f>
        <v>0</v>
      </c>
      <c r="AU1177" s="45" t="str">
        <f>_xlfn.XLOOKUP(U1177,'Lista Suspensa'!$AA$20:$AA$23,'Lista Suspensa'!$AB$20:$AB$23,"N/A")</f>
        <v>S</v>
      </c>
    </row>
    <row r="1178" spans="1:47" ht="12" customHeight="1" x14ac:dyDescent="0.3">
      <c r="A1178" s="87" t="s">
        <v>47</v>
      </c>
      <c r="B1178" s="88">
        <v>46104</v>
      </c>
      <c r="C1178" s="89" t="s">
        <v>48</v>
      </c>
      <c r="D1178" s="89" t="s">
        <v>49</v>
      </c>
      <c r="E1178" s="189">
        <v>76622509</v>
      </c>
      <c r="F1178" s="197" t="s">
        <v>3316</v>
      </c>
      <c r="G1178" s="90">
        <v>1227885750</v>
      </c>
      <c r="H1178" s="91">
        <v>27332</v>
      </c>
      <c r="I1178" s="89"/>
      <c r="J1178" s="89" t="s">
        <v>51</v>
      </c>
      <c r="K1178" s="89" t="s">
        <v>76</v>
      </c>
      <c r="L1178" s="89" t="s">
        <v>95</v>
      </c>
      <c r="M1178" s="89" t="s">
        <v>1757</v>
      </c>
      <c r="N1178" s="89" t="s">
        <v>159</v>
      </c>
      <c r="O1178" s="92" t="s">
        <v>3317</v>
      </c>
      <c r="P1178" s="93" t="s">
        <v>57</v>
      </c>
      <c r="Q1178" s="110" t="s">
        <v>58</v>
      </c>
      <c r="R1178" s="94">
        <v>46171</v>
      </c>
      <c r="S1178" s="95"/>
      <c r="T1178" s="95" t="s">
        <v>59</v>
      </c>
      <c r="U1178" s="95" t="s">
        <v>60</v>
      </c>
      <c r="V1178" s="91">
        <v>46114</v>
      </c>
      <c r="W1178" s="91">
        <v>46160</v>
      </c>
      <c r="X1178" s="91">
        <v>46167</v>
      </c>
      <c r="Y1178" s="96" t="s">
        <v>81</v>
      </c>
      <c r="Z1178" s="89" t="s">
        <v>62</v>
      </c>
      <c r="AA1178" s="95"/>
      <c r="AB1178" s="95" t="s">
        <v>2804</v>
      </c>
      <c r="AC1178" s="95" t="s">
        <v>2804</v>
      </c>
      <c r="AD1178" s="95" t="s">
        <v>2804</v>
      </c>
      <c r="AE1178" s="95" t="s">
        <v>2804</v>
      </c>
      <c r="AF1178" s="95" t="s">
        <v>2804</v>
      </c>
      <c r="AG1178" s="95" t="s">
        <v>2804</v>
      </c>
      <c r="AH1178" s="95" t="s">
        <v>2804</v>
      </c>
      <c r="AI1178" s="97"/>
      <c r="AJ1178" s="97" t="s">
        <v>65</v>
      </c>
      <c r="AK1178" s="97" t="s">
        <v>66</v>
      </c>
      <c r="AL1178" s="45" t="s">
        <v>67</v>
      </c>
      <c r="AM1178" s="160" t="str">
        <f>MONTH(B1178)&amp;"/"&amp;YEAR(B1178)</f>
        <v>3/2026</v>
      </c>
      <c r="AN1178" s="45">
        <f>WEEKNUM(B1178)-WEEKNUM(EOMONTH(B1178,-1)+1)+1</f>
        <v>4</v>
      </c>
      <c r="AO1178" s="45" t="str">
        <f>MONTH(R1178)&amp;"/"&amp;YEAR(R1178)</f>
        <v>5/2026</v>
      </c>
      <c r="AP1178" s="45">
        <f>WEEKNUM(R1178)-WEEKNUM(EOMONTH(R1178,-1)+1)+1</f>
        <v>5</v>
      </c>
      <c r="AQ1178" s="45">
        <f>IF(AU1178="S",IF(Q1178="1. Aceitou o programa",R1178-B1178,0),0)</f>
        <v>67</v>
      </c>
      <c r="AR1178" s="45">
        <f>IF(AU1178="S",IF(AND(S1178&lt;&gt;"",R1178&lt;&gt;""),S1178-R1178,0),0)</f>
        <v>0</v>
      </c>
      <c r="AS1178" s="45">
        <f>IF(AU1178="S",IF(Q1178="1. Aceitou o programa",IF(OR(X1178="Não se Aplica",X1178=""),IF(OR(W1178="Não se Aplica",W1178=""),0,W1178-V1178),AVERAGE(X1178-W1178,W1178-V1178)),0),0)</f>
        <v>26.5</v>
      </c>
      <c r="AT1178" s="45">
        <f>IF(AU1178="S",IF(AND(Q1178="1. Aceitou o programa",AB1178="Realizada"),IFERROR(IF(AA1178="",0,AA1178-R1178),0),0),0)</f>
        <v>0</v>
      </c>
      <c r="AU1178" s="45" t="str">
        <f>_xlfn.XLOOKUP(U1178,'Lista Suspensa'!$AA$20:$AA$23,'Lista Suspensa'!$AB$20:$AB$23,"N/A")</f>
        <v>S</v>
      </c>
    </row>
    <row r="1179" spans="1:47" ht="12" customHeight="1" x14ac:dyDescent="0.3">
      <c r="A1179" s="87" t="s">
        <v>47</v>
      </c>
      <c r="B1179" s="88">
        <v>46104</v>
      </c>
      <c r="C1179" s="89" t="s">
        <v>48</v>
      </c>
      <c r="D1179" s="89" t="s">
        <v>49</v>
      </c>
      <c r="E1179" s="189">
        <v>87856940</v>
      </c>
      <c r="F1179" s="197" t="s">
        <v>3318</v>
      </c>
      <c r="G1179" s="90">
        <v>99479397820</v>
      </c>
      <c r="H1179" s="91">
        <v>21602</v>
      </c>
      <c r="I1179" s="89"/>
      <c r="J1179" s="89" t="s">
        <v>84</v>
      </c>
      <c r="K1179" s="89" t="s">
        <v>52</v>
      </c>
      <c r="L1179" s="89" t="s">
        <v>85</v>
      </c>
      <c r="M1179" s="89" t="s">
        <v>3319</v>
      </c>
      <c r="N1179" s="89" t="s">
        <v>150</v>
      </c>
      <c r="O1179" s="92" t="s">
        <v>3320</v>
      </c>
      <c r="P1179" s="93" t="s">
        <v>57</v>
      </c>
      <c r="Q1179" s="110" t="s">
        <v>58</v>
      </c>
      <c r="R1179" s="94">
        <v>46171</v>
      </c>
      <c r="S1179" s="95"/>
      <c r="T1179" s="95" t="s">
        <v>59</v>
      </c>
      <c r="U1179" s="95" t="s">
        <v>60</v>
      </c>
      <c r="V1179" s="91">
        <v>46114</v>
      </c>
      <c r="W1179" s="91">
        <v>46160</v>
      </c>
      <c r="X1179" s="91">
        <v>46167</v>
      </c>
      <c r="Y1179" s="96" t="s">
        <v>61</v>
      </c>
      <c r="Z1179" s="89" t="s">
        <v>62</v>
      </c>
      <c r="AA1179" s="95"/>
      <c r="AB1179" s="95" t="s">
        <v>2804</v>
      </c>
      <c r="AC1179" s="95" t="s">
        <v>2804</v>
      </c>
      <c r="AD1179" s="95" t="s">
        <v>2804</v>
      </c>
      <c r="AE1179" s="95" t="s">
        <v>2804</v>
      </c>
      <c r="AF1179" s="95" t="s">
        <v>2804</v>
      </c>
      <c r="AG1179" s="95" t="s">
        <v>2804</v>
      </c>
      <c r="AH1179" s="95" t="s">
        <v>2804</v>
      </c>
      <c r="AI1179" s="97"/>
      <c r="AJ1179" s="97" t="s">
        <v>65</v>
      </c>
      <c r="AK1179" s="97" t="s">
        <v>66</v>
      </c>
      <c r="AL1179" s="45" t="s">
        <v>67</v>
      </c>
      <c r="AM1179" s="160" t="str">
        <f>MONTH(B1179)&amp;"/"&amp;YEAR(B1179)</f>
        <v>3/2026</v>
      </c>
      <c r="AN1179" s="45">
        <f>WEEKNUM(B1179)-WEEKNUM(EOMONTH(B1179,-1)+1)+1</f>
        <v>4</v>
      </c>
      <c r="AO1179" s="45" t="str">
        <f>MONTH(R1179)&amp;"/"&amp;YEAR(R1179)</f>
        <v>5/2026</v>
      </c>
      <c r="AP1179" s="45">
        <f>WEEKNUM(R1179)-WEEKNUM(EOMONTH(R1179,-1)+1)+1</f>
        <v>5</v>
      </c>
      <c r="AQ1179" s="45">
        <f>IF(AU1179="S",IF(Q1179="1. Aceitou o programa",R1179-B1179,0),0)</f>
        <v>67</v>
      </c>
      <c r="AR1179" s="45">
        <f>IF(AU1179="S",IF(AND(S1179&lt;&gt;"",R1179&lt;&gt;""),S1179-R1179,0),0)</f>
        <v>0</v>
      </c>
      <c r="AS1179" s="45">
        <f>IF(AU1179="S",IF(Q1179="1. Aceitou o programa",IF(OR(X1179="Não se Aplica",X1179=""),IF(OR(W1179="Não se Aplica",W1179=""),0,W1179-V1179),AVERAGE(X1179-W1179,W1179-V1179)),0),0)</f>
        <v>26.5</v>
      </c>
      <c r="AT1179" s="45">
        <f>IF(AU1179="S",IF(AND(Q1179="1. Aceitou o programa",AB1179="Realizada"),IFERROR(IF(AA1179="",0,AA1179-R1179),0),0),0)</f>
        <v>0</v>
      </c>
      <c r="AU1179" s="45" t="str">
        <f>_xlfn.XLOOKUP(U1179,'Lista Suspensa'!$AA$20:$AA$23,'Lista Suspensa'!$AB$20:$AB$23,"N/A")</f>
        <v>S</v>
      </c>
    </row>
    <row r="1180" spans="1:47" ht="12" customHeight="1" x14ac:dyDescent="0.3">
      <c r="A1180" s="87" t="s">
        <v>47</v>
      </c>
      <c r="B1180" s="88">
        <v>46104</v>
      </c>
      <c r="C1180" s="89" t="s">
        <v>48</v>
      </c>
      <c r="D1180" s="89" t="s">
        <v>49</v>
      </c>
      <c r="E1180" s="189">
        <v>86550835</v>
      </c>
      <c r="F1180" s="197" t="s">
        <v>3321</v>
      </c>
      <c r="G1180" s="90">
        <v>10277568757</v>
      </c>
      <c r="H1180" s="91">
        <v>26376</v>
      </c>
      <c r="I1180" s="89"/>
      <c r="J1180" s="89" t="s">
        <v>51</v>
      </c>
      <c r="K1180" s="89" t="s">
        <v>76</v>
      </c>
      <c r="L1180" s="89" t="s">
        <v>101</v>
      </c>
      <c r="M1180" s="89" t="s">
        <v>1407</v>
      </c>
      <c r="N1180" s="89" t="s">
        <v>159</v>
      </c>
      <c r="O1180" s="92" t="s">
        <v>3322</v>
      </c>
      <c r="P1180" s="93" t="s">
        <v>57</v>
      </c>
      <c r="Q1180" s="110" t="s">
        <v>58</v>
      </c>
      <c r="R1180" s="94">
        <v>46171</v>
      </c>
      <c r="S1180" s="95"/>
      <c r="T1180" s="95" t="s">
        <v>59</v>
      </c>
      <c r="U1180" s="95" t="s">
        <v>60</v>
      </c>
      <c r="V1180" s="91">
        <v>46114</v>
      </c>
      <c r="W1180" s="91">
        <v>46160</v>
      </c>
      <c r="X1180" s="91">
        <v>46167</v>
      </c>
      <c r="Y1180" s="96" t="s">
        <v>81</v>
      </c>
      <c r="Z1180" s="89" t="s">
        <v>62</v>
      </c>
      <c r="AA1180" s="95"/>
      <c r="AB1180" s="95" t="s">
        <v>2804</v>
      </c>
      <c r="AC1180" s="95" t="s">
        <v>2804</v>
      </c>
      <c r="AD1180" s="95" t="s">
        <v>2804</v>
      </c>
      <c r="AE1180" s="95" t="s">
        <v>2804</v>
      </c>
      <c r="AF1180" s="95" t="s">
        <v>2804</v>
      </c>
      <c r="AG1180" s="95" t="s">
        <v>2804</v>
      </c>
      <c r="AH1180" s="95" t="s">
        <v>2804</v>
      </c>
      <c r="AI1180" s="97"/>
      <c r="AJ1180" s="97" t="s">
        <v>65</v>
      </c>
      <c r="AK1180" s="97" t="s">
        <v>66</v>
      </c>
      <c r="AL1180" s="45" t="s">
        <v>67</v>
      </c>
      <c r="AM1180" s="160" t="str">
        <f>MONTH(B1180)&amp;"/"&amp;YEAR(B1180)</f>
        <v>3/2026</v>
      </c>
      <c r="AN1180" s="45">
        <f>WEEKNUM(B1180)-WEEKNUM(EOMONTH(B1180,-1)+1)+1</f>
        <v>4</v>
      </c>
      <c r="AO1180" s="45" t="str">
        <f>MONTH(R1180)&amp;"/"&amp;YEAR(R1180)</f>
        <v>5/2026</v>
      </c>
      <c r="AP1180" s="45">
        <f>WEEKNUM(R1180)-WEEKNUM(EOMONTH(R1180,-1)+1)+1</f>
        <v>5</v>
      </c>
      <c r="AQ1180" s="45">
        <f>IF(AU1180="S",IF(Q1180="1. Aceitou o programa",R1180-B1180,0),0)</f>
        <v>67</v>
      </c>
      <c r="AR1180" s="45">
        <f>IF(AU1180="S",IF(AND(S1180&lt;&gt;"",R1180&lt;&gt;""),S1180-R1180,0),0)</f>
        <v>0</v>
      </c>
      <c r="AS1180" s="45">
        <f>IF(AU1180="S",IF(Q1180="1. Aceitou o programa",IF(OR(X1180="Não se Aplica",X1180=""),IF(OR(W1180="Não se Aplica",W1180=""),0,W1180-V1180),AVERAGE(X1180-W1180,W1180-V1180)),0),0)</f>
        <v>26.5</v>
      </c>
      <c r="AT1180" s="45">
        <f>IF(AU1180="S",IF(AND(Q1180="1. Aceitou o programa",AB1180="Realizada"),IFERROR(IF(AA1180="",0,AA1180-R1180),0),0),0)</f>
        <v>0</v>
      </c>
      <c r="AU1180" s="45" t="str">
        <f>_xlfn.XLOOKUP(U1180,'Lista Suspensa'!$AA$20:$AA$23,'Lista Suspensa'!$AB$20:$AB$23,"N/A")</f>
        <v>S</v>
      </c>
    </row>
    <row r="1181" spans="1:47" ht="12" customHeight="1" x14ac:dyDescent="0.3">
      <c r="A1181" s="87" t="s">
        <v>47</v>
      </c>
      <c r="B1181" s="88">
        <v>46104</v>
      </c>
      <c r="C1181" s="89" t="s">
        <v>48</v>
      </c>
      <c r="D1181" s="89" t="s">
        <v>49</v>
      </c>
      <c r="E1181" s="189">
        <v>88211013</v>
      </c>
      <c r="F1181" s="197" t="s">
        <v>3323</v>
      </c>
      <c r="G1181" s="90">
        <v>46592725753</v>
      </c>
      <c r="H1181" s="91">
        <v>20535</v>
      </c>
      <c r="I1181" s="89"/>
      <c r="J1181" s="89" t="s">
        <v>84</v>
      </c>
      <c r="K1181" s="89" t="s">
        <v>76</v>
      </c>
      <c r="L1181" s="89" t="s">
        <v>95</v>
      </c>
      <c r="M1181" s="89" t="s">
        <v>222</v>
      </c>
      <c r="N1181" s="89" t="s">
        <v>344</v>
      </c>
      <c r="O1181" s="92" t="s">
        <v>3324</v>
      </c>
      <c r="P1181" s="93" t="s">
        <v>57</v>
      </c>
      <c r="Q1181" s="110" t="s">
        <v>58</v>
      </c>
      <c r="R1181" s="94">
        <v>46171</v>
      </c>
      <c r="S1181" s="95"/>
      <c r="T1181" s="95" t="s">
        <v>59</v>
      </c>
      <c r="U1181" s="95" t="s">
        <v>60</v>
      </c>
      <c r="V1181" s="91">
        <v>46118</v>
      </c>
      <c r="W1181" s="91">
        <v>46160</v>
      </c>
      <c r="X1181" s="91">
        <v>46167</v>
      </c>
      <c r="Y1181" s="96" t="s">
        <v>81</v>
      </c>
      <c r="Z1181" s="89" t="s">
        <v>62</v>
      </c>
      <c r="AA1181" s="95"/>
      <c r="AB1181" s="95" t="s">
        <v>2804</v>
      </c>
      <c r="AC1181" s="95" t="s">
        <v>2804</v>
      </c>
      <c r="AD1181" s="95" t="s">
        <v>2804</v>
      </c>
      <c r="AE1181" s="95" t="s">
        <v>2804</v>
      </c>
      <c r="AF1181" s="95" t="s">
        <v>2804</v>
      </c>
      <c r="AG1181" s="95" t="s">
        <v>2804</v>
      </c>
      <c r="AH1181" s="95" t="s">
        <v>2804</v>
      </c>
      <c r="AI1181" s="97"/>
      <c r="AJ1181" s="97" t="s">
        <v>65</v>
      </c>
      <c r="AK1181" s="97" t="s">
        <v>66</v>
      </c>
      <c r="AL1181" s="45" t="s">
        <v>67</v>
      </c>
      <c r="AM1181" s="160" t="str">
        <f>MONTH(B1181)&amp;"/"&amp;YEAR(B1181)</f>
        <v>3/2026</v>
      </c>
      <c r="AN1181" s="45">
        <f>WEEKNUM(B1181)-WEEKNUM(EOMONTH(B1181,-1)+1)+1</f>
        <v>4</v>
      </c>
      <c r="AO1181" s="45" t="str">
        <f>MONTH(R1181)&amp;"/"&amp;YEAR(R1181)</f>
        <v>5/2026</v>
      </c>
      <c r="AP1181" s="45">
        <f>WEEKNUM(R1181)-WEEKNUM(EOMONTH(R1181,-1)+1)+1</f>
        <v>5</v>
      </c>
      <c r="AQ1181" s="45">
        <f>IF(AU1181="S",IF(Q1181="1. Aceitou o programa",R1181-B1181,0),0)</f>
        <v>67</v>
      </c>
      <c r="AR1181" s="45">
        <f>IF(AU1181="S",IF(AND(S1181&lt;&gt;"",R1181&lt;&gt;""),S1181-R1181,0),0)</f>
        <v>0</v>
      </c>
      <c r="AS1181" s="45">
        <f>IF(AU1181="S",IF(Q1181="1. Aceitou o programa",IF(OR(X1181="Não se Aplica",X1181=""),IF(OR(W1181="Não se Aplica",W1181=""),0,W1181-V1181),AVERAGE(X1181-W1181,W1181-V1181)),0),0)</f>
        <v>24.5</v>
      </c>
      <c r="AT1181" s="45">
        <f>IF(AU1181="S",IF(AND(Q1181="1. Aceitou o programa",AB1181="Realizada"),IFERROR(IF(AA1181="",0,AA1181-R1181),0),0),0)</f>
        <v>0</v>
      </c>
      <c r="AU1181" s="45" t="str">
        <f>_xlfn.XLOOKUP(U1181,'Lista Suspensa'!$AA$20:$AA$23,'Lista Suspensa'!$AB$20:$AB$23,"N/A")</f>
        <v>S</v>
      </c>
    </row>
    <row r="1182" spans="1:47" ht="12" customHeight="1" x14ac:dyDescent="0.3">
      <c r="A1182" s="87" t="s">
        <v>47</v>
      </c>
      <c r="B1182" s="88">
        <v>46104</v>
      </c>
      <c r="C1182" s="89" t="s">
        <v>48</v>
      </c>
      <c r="D1182" s="89" t="s">
        <v>49</v>
      </c>
      <c r="E1182" s="189">
        <v>77080893</v>
      </c>
      <c r="F1182" s="197" t="s">
        <v>3325</v>
      </c>
      <c r="G1182" s="90">
        <v>9072894871</v>
      </c>
      <c r="H1182" s="91">
        <v>24602</v>
      </c>
      <c r="I1182" s="89"/>
      <c r="J1182" s="89" t="s">
        <v>84</v>
      </c>
      <c r="K1182" s="89" t="s">
        <v>52</v>
      </c>
      <c r="L1182" s="89" t="s">
        <v>85</v>
      </c>
      <c r="M1182" s="89" t="s">
        <v>3326</v>
      </c>
      <c r="N1182" s="89" t="s">
        <v>159</v>
      </c>
      <c r="O1182" s="92" t="s">
        <v>3327</v>
      </c>
      <c r="P1182" s="93" t="s">
        <v>57</v>
      </c>
      <c r="Q1182" s="110" t="s">
        <v>58</v>
      </c>
      <c r="R1182" s="94">
        <v>46171</v>
      </c>
      <c r="S1182" s="95"/>
      <c r="T1182" s="95" t="s">
        <v>59</v>
      </c>
      <c r="U1182" s="95" t="s">
        <v>60</v>
      </c>
      <c r="V1182" s="91">
        <v>46118</v>
      </c>
      <c r="W1182" s="91">
        <v>46160</v>
      </c>
      <c r="X1182" s="91">
        <v>46167</v>
      </c>
      <c r="Y1182" s="96" t="s">
        <v>2851</v>
      </c>
      <c r="Z1182" s="89" t="s">
        <v>62</v>
      </c>
      <c r="AA1182" s="95"/>
      <c r="AB1182" s="95" t="s">
        <v>2804</v>
      </c>
      <c r="AC1182" s="95" t="s">
        <v>2804</v>
      </c>
      <c r="AD1182" s="95" t="s">
        <v>2804</v>
      </c>
      <c r="AE1182" s="95" t="s">
        <v>2804</v>
      </c>
      <c r="AF1182" s="95" t="s">
        <v>2804</v>
      </c>
      <c r="AG1182" s="95" t="s">
        <v>2804</v>
      </c>
      <c r="AH1182" s="95" t="s">
        <v>2804</v>
      </c>
      <c r="AI1182" s="97"/>
      <c r="AJ1182" s="97" t="s">
        <v>65</v>
      </c>
      <c r="AK1182" s="97" t="s">
        <v>66</v>
      </c>
      <c r="AL1182" s="45" t="s">
        <v>67</v>
      </c>
      <c r="AM1182" s="160" t="str">
        <f>MONTH(B1182)&amp;"/"&amp;YEAR(B1182)</f>
        <v>3/2026</v>
      </c>
      <c r="AN1182" s="45">
        <f>WEEKNUM(B1182)-WEEKNUM(EOMONTH(B1182,-1)+1)+1</f>
        <v>4</v>
      </c>
      <c r="AO1182" s="45" t="str">
        <f>MONTH(R1182)&amp;"/"&amp;YEAR(R1182)</f>
        <v>5/2026</v>
      </c>
      <c r="AP1182" s="45">
        <f>WEEKNUM(R1182)-WEEKNUM(EOMONTH(R1182,-1)+1)+1</f>
        <v>5</v>
      </c>
      <c r="AQ1182" s="45">
        <f>IF(AU1182="S",IF(Q1182="1. Aceitou o programa",R1182-B1182,0),0)</f>
        <v>67</v>
      </c>
      <c r="AR1182" s="45">
        <f>IF(AU1182="S",IF(AND(S1182&lt;&gt;"",R1182&lt;&gt;""),S1182-R1182,0),0)</f>
        <v>0</v>
      </c>
      <c r="AS1182" s="45">
        <f>IF(AU1182="S",IF(Q1182="1. Aceitou o programa",IF(OR(X1182="Não se Aplica",X1182=""),IF(OR(W1182="Não se Aplica",W1182=""),0,W1182-V1182),AVERAGE(X1182-W1182,W1182-V1182)),0),0)</f>
        <v>24.5</v>
      </c>
      <c r="AT1182" s="45">
        <f>IF(AU1182="S",IF(AND(Q1182="1. Aceitou o programa",AB1182="Realizada"),IFERROR(IF(AA1182="",0,AA1182-R1182),0),0),0)</f>
        <v>0</v>
      </c>
      <c r="AU1182" s="45" t="str">
        <f>_xlfn.XLOOKUP(U1182,'Lista Suspensa'!$AA$20:$AA$23,'Lista Suspensa'!$AB$20:$AB$23,"N/A")</f>
        <v>S</v>
      </c>
    </row>
    <row r="1183" spans="1:47" ht="12" customHeight="1" x14ac:dyDescent="0.3">
      <c r="A1183" s="87" t="s">
        <v>47</v>
      </c>
      <c r="B1183" s="88">
        <v>46104</v>
      </c>
      <c r="C1183" s="89" t="s">
        <v>48</v>
      </c>
      <c r="D1183" s="89" t="s">
        <v>49</v>
      </c>
      <c r="E1183" s="189">
        <v>77119141</v>
      </c>
      <c r="F1183" s="197" t="s">
        <v>3328</v>
      </c>
      <c r="G1183" s="90">
        <v>15737697894</v>
      </c>
      <c r="H1183" s="91">
        <v>19178</v>
      </c>
      <c r="I1183" s="89"/>
      <c r="J1183" s="89" t="s">
        <v>51</v>
      </c>
      <c r="K1183" s="89" t="s">
        <v>52</v>
      </c>
      <c r="L1183" s="89" t="s">
        <v>381</v>
      </c>
      <c r="M1183" s="89" t="s">
        <v>2632</v>
      </c>
      <c r="N1183" s="89" t="s">
        <v>159</v>
      </c>
      <c r="O1183" s="92" t="s">
        <v>3329</v>
      </c>
      <c r="P1183" s="93" t="s">
        <v>57</v>
      </c>
      <c r="Q1183" s="110" t="s">
        <v>58</v>
      </c>
      <c r="R1183" s="94">
        <v>46171</v>
      </c>
      <c r="S1183" s="95"/>
      <c r="T1183" s="95" t="s">
        <v>59</v>
      </c>
      <c r="U1183" s="95" t="s">
        <v>60</v>
      </c>
      <c r="V1183" s="91">
        <v>46118</v>
      </c>
      <c r="W1183" s="91">
        <v>46160</v>
      </c>
      <c r="X1183" s="91">
        <v>46167</v>
      </c>
      <c r="Y1183" s="96" t="s">
        <v>2851</v>
      </c>
      <c r="Z1183" s="89" t="s">
        <v>62</v>
      </c>
      <c r="AA1183" s="95"/>
      <c r="AB1183" s="95" t="s">
        <v>2804</v>
      </c>
      <c r="AC1183" s="95" t="s">
        <v>2804</v>
      </c>
      <c r="AD1183" s="95" t="s">
        <v>2804</v>
      </c>
      <c r="AE1183" s="95" t="s">
        <v>2804</v>
      </c>
      <c r="AF1183" s="95" t="s">
        <v>2804</v>
      </c>
      <c r="AG1183" s="95" t="s">
        <v>2804</v>
      </c>
      <c r="AH1183" s="95" t="s">
        <v>2804</v>
      </c>
      <c r="AI1183" s="97"/>
      <c r="AJ1183" s="97" t="s">
        <v>65</v>
      </c>
      <c r="AK1183" s="97" t="s">
        <v>66</v>
      </c>
      <c r="AL1183" s="45" t="s">
        <v>67</v>
      </c>
      <c r="AM1183" s="160" t="str">
        <f>MONTH(B1183)&amp;"/"&amp;YEAR(B1183)</f>
        <v>3/2026</v>
      </c>
      <c r="AN1183" s="45">
        <f>WEEKNUM(B1183)-WEEKNUM(EOMONTH(B1183,-1)+1)+1</f>
        <v>4</v>
      </c>
      <c r="AO1183" s="45" t="str">
        <f>MONTH(R1183)&amp;"/"&amp;YEAR(R1183)</f>
        <v>5/2026</v>
      </c>
      <c r="AP1183" s="45">
        <f>WEEKNUM(R1183)-WEEKNUM(EOMONTH(R1183,-1)+1)+1</f>
        <v>5</v>
      </c>
      <c r="AQ1183" s="45">
        <f>IF(AU1183="S",IF(Q1183="1. Aceitou o programa",R1183-B1183,0),0)</f>
        <v>67</v>
      </c>
      <c r="AR1183" s="45">
        <f>IF(AU1183="S",IF(AND(S1183&lt;&gt;"",R1183&lt;&gt;""),S1183-R1183,0),0)</f>
        <v>0</v>
      </c>
      <c r="AS1183" s="45">
        <f>IF(AU1183="S",IF(Q1183="1. Aceitou o programa",IF(OR(X1183="Não se Aplica",X1183=""),IF(OR(W1183="Não se Aplica",W1183=""),0,W1183-V1183),AVERAGE(X1183-W1183,W1183-V1183)),0),0)</f>
        <v>24.5</v>
      </c>
      <c r="AT1183" s="45">
        <f>IF(AU1183="S",IF(AND(Q1183="1. Aceitou o programa",AB1183="Realizada"),IFERROR(IF(AA1183="",0,AA1183-R1183),0),0),0)</f>
        <v>0</v>
      </c>
      <c r="AU1183" s="45" t="str">
        <f>_xlfn.XLOOKUP(U1183,'Lista Suspensa'!$AA$20:$AA$23,'Lista Suspensa'!$AB$20:$AB$23,"N/A")</f>
        <v>S</v>
      </c>
    </row>
    <row r="1184" spans="1:47" ht="12" customHeight="1" x14ac:dyDescent="0.3">
      <c r="A1184" s="87" t="s">
        <v>47</v>
      </c>
      <c r="B1184" s="88">
        <v>46104</v>
      </c>
      <c r="C1184" s="89" t="s">
        <v>48</v>
      </c>
      <c r="D1184" s="89" t="s">
        <v>49</v>
      </c>
      <c r="E1184" s="189">
        <v>76347387</v>
      </c>
      <c r="F1184" s="197" t="s">
        <v>3330</v>
      </c>
      <c r="G1184" s="90">
        <v>88534030715</v>
      </c>
      <c r="H1184" s="91">
        <v>24057</v>
      </c>
      <c r="I1184" s="89"/>
      <c r="J1184" s="89" t="s">
        <v>51</v>
      </c>
      <c r="K1184" s="89" t="s">
        <v>76</v>
      </c>
      <c r="L1184" s="89" t="s">
        <v>303</v>
      </c>
      <c r="M1184" s="89" t="s">
        <v>3331</v>
      </c>
      <c r="N1184" s="89" t="s">
        <v>159</v>
      </c>
      <c r="O1184" s="92" t="s">
        <v>3332</v>
      </c>
      <c r="P1184" s="93" t="s">
        <v>57</v>
      </c>
      <c r="Q1184" s="110" t="s">
        <v>58</v>
      </c>
      <c r="R1184" s="94">
        <v>46171</v>
      </c>
      <c r="S1184" s="95"/>
      <c r="T1184" s="95" t="s">
        <v>59</v>
      </c>
      <c r="U1184" s="95" t="s">
        <v>60</v>
      </c>
      <c r="V1184" s="91">
        <v>46118</v>
      </c>
      <c r="W1184" s="91">
        <v>46160</v>
      </c>
      <c r="X1184" s="91">
        <v>46167</v>
      </c>
      <c r="Y1184" s="96" t="s">
        <v>81</v>
      </c>
      <c r="Z1184" s="89" t="s">
        <v>62</v>
      </c>
      <c r="AA1184" s="95"/>
      <c r="AB1184" s="95" t="s">
        <v>2804</v>
      </c>
      <c r="AC1184" s="95" t="s">
        <v>2804</v>
      </c>
      <c r="AD1184" s="95" t="s">
        <v>2804</v>
      </c>
      <c r="AE1184" s="95" t="s">
        <v>2804</v>
      </c>
      <c r="AF1184" s="95" t="s">
        <v>2804</v>
      </c>
      <c r="AG1184" s="95" t="s">
        <v>2804</v>
      </c>
      <c r="AH1184" s="95" t="s">
        <v>2804</v>
      </c>
      <c r="AI1184" s="97"/>
      <c r="AJ1184" s="97" t="s">
        <v>65</v>
      </c>
      <c r="AK1184" s="97" t="s">
        <v>66</v>
      </c>
      <c r="AL1184" s="45" t="s">
        <v>67</v>
      </c>
      <c r="AM1184" s="160" t="str">
        <f>MONTH(B1184)&amp;"/"&amp;YEAR(B1184)</f>
        <v>3/2026</v>
      </c>
      <c r="AN1184" s="45">
        <f>WEEKNUM(B1184)-WEEKNUM(EOMONTH(B1184,-1)+1)+1</f>
        <v>4</v>
      </c>
      <c r="AO1184" s="45" t="str">
        <f>MONTH(R1184)&amp;"/"&amp;YEAR(R1184)</f>
        <v>5/2026</v>
      </c>
      <c r="AP1184" s="45">
        <f>WEEKNUM(R1184)-WEEKNUM(EOMONTH(R1184,-1)+1)+1</f>
        <v>5</v>
      </c>
      <c r="AQ1184" s="45">
        <f>IF(AU1184="S",IF(Q1184="1. Aceitou o programa",R1184-B1184,0),0)</f>
        <v>67</v>
      </c>
      <c r="AR1184" s="45">
        <f>IF(AU1184="S",IF(AND(S1184&lt;&gt;"",R1184&lt;&gt;""),S1184-R1184,0),0)</f>
        <v>0</v>
      </c>
      <c r="AS1184" s="45">
        <f>IF(AU1184="S",IF(Q1184="1. Aceitou o programa",IF(OR(X1184="Não se Aplica",X1184=""),IF(OR(W1184="Não se Aplica",W1184=""),0,W1184-V1184),AVERAGE(X1184-W1184,W1184-V1184)),0),0)</f>
        <v>24.5</v>
      </c>
      <c r="AT1184" s="45">
        <f>IF(AU1184="S",IF(AND(Q1184="1. Aceitou o programa",AB1184="Realizada"),IFERROR(IF(AA1184="",0,AA1184-R1184),0),0),0)</f>
        <v>0</v>
      </c>
      <c r="AU1184" s="45" t="str">
        <f>_xlfn.XLOOKUP(U1184,'Lista Suspensa'!$AA$20:$AA$23,'Lista Suspensa'!$AB$20:$AB$23,"N/A")</f>
        <v>S</v>
      </c>
    </row>
    <row r="1185" spans="1:47" ht="12" customHeight="1" x14ac:dyDescent="0.3">
      <c r="A1185" s="87" t="s">
        <v>47</v>
      </c>
      <c r="B1185" s="88">
        <v>46104</v>
      </c>
      <c r="C1185" s="89" t="s">
        <v>48</v>
      </c>
      <c r="D1185" s="89" t="s">
        <v>49</v>
      </c>
      <c r="E1185" s="189">
        <v>76347327</v>
      </c>
      <c r="F1185" s="197" t="s">
        <v>3333</v>
      </c>
      <c r="G1185" s="90">
        <v>29452322861</v>
      </c>
      <c r="H1185" s="91">
        <v>29898</v>
      </c>
      <c r="I1185" s="89"/>
      <c r="J1185" s="89" t="s">
        <v>51</v>
      </c>
      <c r="K1185" s="89" t="s">
        <v>52</v>
      </c>
      <c r="L1185" s="89" t="s">
        <v>3334</v>
      </c>
      <c r="M1185" s="89" t="s">
        <v>3335</v>
      </c>
      <c r="N1185" s="89" t="s">
        <v>159</v>
      </c>
      <c r="O1185" s="92" t="s">
        <v>3336</v>
      </c>
      <c r="P1185" s="93" t="s">
        <v>57</v>
      </c>
      <c r="Q1185" s="110" t="s">
        <v>58</v>
      </c>
      <c r="R1185" s="94">
        <v>46171</v>
      </c>
      <c r="S1185" s="95"/>
      <c r="T1185" s="95" t="s">
        <v>59</v>
      </c>
      <c r="U1185" s="95" t="s">
        <v>60</v>
      </c>
      <c r="V1185" s="91">
        <v>46118</v>
      </c>
      <c r="W1185" s="91">
        <v>46160</v>
      </c>
      <c r="X1185" s="91">
        <v>46167</v>
      </c>
      <c r="Y1185" s="96" t="s">
        <v>61</v>
      </c>
      <c r="Z1185" s="89" t="s">
        <v>62</v>
      </c>
      <c r="AA1185" s="95"/>
      <c r="AB1185" s="95" t="s">
        <v>2804</v>
      </c>
      <c r="AC1185" s="95" t="s">
        <v>2804</v>
      </c>
      <c r="AD1185" s="95" t="s">
        <v>2804</v>
      </c>
      <c r="AE1185" s="95" t="s">
        <v>2804</v>
      </c>
      <c r="AF1185" s="95" t="s">
        <v>2804</v>
      </c>
      <c r="AG1185" s="95" t="s">
        <v>2804</v>
      </c>
      <c r="AH1185" s="95" t="s">
        <v>2804</v>
      </c>
      <c r="AI1185" s="97"/>
      <c r="AJ1185" s="97" t="s">
        <v>65</v>
      </c>
      <c r="AK1185" s="97" t="s">
        <v>66</v>
      </c>
      <c r="AL1185" s="45" t="s">
        <v>67</v>
      </c>
      <c r="AM1185" s="160" t="str">
        <f>MONTH(B1185)&amp;"/"&amp;YEAR(B1185)</f>
        <v>3/2026</v>
      </c>
      <c r="AN1185" s="45">
        <f>WEEKNUM(B1185)-WEEKNUM(EOMONTH(B1185,-1)+1)+1</f>
        <v>4</v>
      </c>
      <c r="AO1185" s="45" t="str">
        <f>MONTH(R1185)&amp;"/"&amp;YEAR(R1185)</f>
        <v>5/2026</v>
      </c>
      <c r="AP1185" s="45">
        <f>WEEKNUM(R1185)-WEEKNUM(EOMONTH(R1185,-1)+1)+1</f>
        <v>5</v>
      </c>
      <c r="AQ1185" s="45">
        <f>IF(AU1185="S",IF(Q1185="1. Aceitou o programa",R1185-B1185,0),0)</f>
        <v>67</v>
      </c>
      <c r="AR1185" s="45">
        <f>IF(AU1185="S",IF(AND(S1185&lt;&gt;"",R1185&lt;&gt;""),S1185-R1185,0),0)</f>
        <v>0</v>
      </c>
      <c r="AS1185" s="45">
        <f>IF(AU1185="S",IF(Q1185="1. Aceitou o programa",IF(OR(X1185="Não se Aplica",X1185=""),IF(OR(W1185="Não se Aplica",W1185=""),0,W1185-V1185),AVERAGE(X1185-W1185,W1185-V1185)),0),0)</f>
        <v>24.5</v>
      </c>
      <c r="AT1185" s="45">
        <f>IF(AU1185="S",IF(AND(Q1185="1. Aceitou o programa",AB1185="Realizada"),IFERROR(IF(AA1185="",0,AA1185-R1185),0),0),0)</f>
        <v>0</v>
      </c>
      <c r="AU1185" s="45" t="str">
        <f>_xlfn.XLOOKUP(U1185,'Lista Suspensa'!$AA$20:$AA$23,'Lista Suspensa'!$AB$20:$AB$23,"N/A")</f>
        <v>S</v>
      </c>
    </row>
    <row r="1186" spans="1:47" ht="12" customHeight="1" x14ac:dyDescent="0.3">
      <c r="A1186" s="87" t="s">
        <v>47</v>
      </c>
      <c r="B1186" s="88">
        <v>46104</v>
      </c>
      <c r="C1186" s="89" t="s">
        <v>48</v>
      </c>
      <c r="D1186" s="89" t="s">
        <v>49</v>
      </c>
      <c r="E1186" s="189">
        <v>77173560</v>
      </c>
      <c r="F1186" s="197" t="s">
        <v>3337</v>
      </c>
      <c r="G1186" s="90">
        <v>2986170803</v>
      </c>
      <c r="H1186" s="91">
        <v>21857</v>
      </c>
      <c r="I1186" s="89"/>
      <c r="J1186" s="89" t="s">
        <v>51</v>
      </c>
      <c r="K1186" s="89" t="s">
        <v>52</v>
      </c>
      <c r="L1186" s="89" t="s">
        <v>69</v>
      </c>
      <c r="M1186" s="89" t="s">
        <v>334</v>
      </c>
      <c r="N1186" s="89" t="s">
        <v>159</v>
      </c>
      <c r="O1186" s="92" t="s">
        <v>3338</v>
      </c>
      <c r="P1186" s="93" t="s">
        <v>57</v>
      </c>
      <c r="Q1186" s="110" t="s">
        <v>58</v>
      </c>
      <c r="R1186" s="94">
        <v>46171</v>
      </c>
      <c r="S1186" s="95"/>
      <c r="T1186" s="95" t="s">
        <v>59</v>
      </c>
      <c r="U1186" s="95" t="s">
        <v>60</v>
      </c>
      <c r="V1186" s="91">
        <v>46118</v>
      </c>
      <c r="W1186" s="91">
        <v>46160</v>
      </c>
      <c r="X1186" s="91">
        <v>46167</v>
      </c>
      <c r="Y1186" s="96" t="s">
        <v>81</v>
      </c>
      <c r="Z1186" s="89" t="s">
        <v>62</v>
      </c>
      <c r="AA1186" s="95"/>
      <c r="AB1186" s="95" t="s">
        <v>2804</v>
      </c>
      <c r="AC1186" s="95" t="s">
        <v>2804</v>
      </c>
      <c r="AD1186" s="95" t="s">
        <v>2804</v>
      </c>
      <c r="AE1186" s="95" t="s">
        <v>2804</v>
      </c>
      <c r="AF1186" s="95" t="s">
        <v>2804</v>
      </c>
      <c r="AG1186" s="95" t="s">
        <v>2804</v>
      </c>
      <c r="AH1186" s="95" t="s">
        <v>2804</v>
      </c>
      <c r="AI1186" s="97"/>
      <c r="AJ1186" s="97" t="s">
        <v>65</v>
      </c>
      <c r="AK1186" s="97" t="s">
        <v>66</v>
      </c>
      <c r="AL1186" s="45" t="s">
        <v>67</v>
      </c>
      <c r="AM1186" s="160" t="str">
        <f>MONTH(B1186)&amp;"/"&amp;YEAR(B1186)</f>
        <v>3/2026</v>
      </c>
      <c r="AN1186" s="45">
        <f>WEEKNUM(B1186)-WEEKNUM(EOMONTH(B1186,-1)+1)+1</f>
        <v>4</v>
      </c>
      <c r="AO1186" s="45" t="str">
        <f>MONTH(R1186)&amp;"/"&amp;YEAR(R1186)</f>
        <v>5/2026</v>
      </c>
      <c r="AP1186" s="45">
        <f>WEEKNUM(R1186)-WEEKNUM(EOMONTH(R1186,-1)+1)+1</f>
        <v>5</v>
      </c>
      <c r="AQ1186" s="45">
        <f>IF(AU1186="S",IF(Q1186="1. Aceitou o programa",R1186-B1186,0),0)</f>
        <v>67</v>
      </c>
      <c r="AR1186" s="45">
        <f>IF(AU1186="S",IF(AND(S1186&lt;&gt;"",R1186&lt;&gt;""),S1186-R1186,0),0)</f>
        <v>0</v>
      </c>
      <c r="AS1186" s="45">
        <f>IF(AU1186="S",IF(Q1186="1. Aceitou o programa",IF(OR(X1186="Não se Aplica",X1186=""),IF(OR(W1186="Não se Aplica",W1186=""),0,W1186-V1186),AVERAGE(X1186-W1186,W1186-V1186)),0),0)</f>
        <v>24.5</v>
      </c>
      <c r="AT1186" s="45">
        <f>IF(AU1186="S",IF(AND(Q1186="1. Aceitou o programa",AB1186="Realizada"),IFERROR(IF(AA1186="",0,AA1186-R1186),0),0),0)</f>
        <v>0</v>
      </c>
      <c r="AU1186" s="45" t="str">
        <f>_xlfn.XLOOKUP(U1186,'Lista Suspensa'!$AA$20:$AA$23,'Lista Suspensa'!$AB$20:$AB$23,"N/A")</f>
        <v>S</v>
      </c>
    </row>
    <row r="1187" spans="1:47" ht="12" customHeight="1" x14ac:dyDescent="0.3">
      <c r="A1187" s="87" t="s">
        <v>47</v>
      </c>
      <c r="B1187" s="88">
        <v>46104</v>
      </c>
      <c r="C1187" s="89" t="s">
        <v>48</v>
      </c>
      <c r="D1187" s="89" t="s">
        <v>49</v>
      </c>
      <c r="E1187" s="189">
        <v>81384708</v>
      </c>
      <c r="F1187" s="197" t="s">
        <v>3339</v>
      </c>
      <c r="G1187" s="90">
        <v>75904489749</v>
      </c>
      <c r="H1187" s="91">
        <v>23269</v>
      </c>
      <c r="I1187" s="89"/>
      <c r="J1187" s="89" t="s">
        <v>84</v>
      </c>
      <c r="K1187" s="89" t="s">
        <v>76</v>
      </c>
      <c r="L1187" s="89" t="s">
        <v>95</v>
      </c>
      <c r="M1187" s="89" t="s">
        <v>222</v>
      </c>
      <c r="N1187" s="89" t="s">
        <v>137</v>
      </c>
      <c r="O1187" s="92" t="s">
        <v>3340</v>
      </c>
      <c r="P1187" s="93" t="s">
        <v>57</v>
      </c>
      <c r="Q1187" s="110" t="s">
        <v>58</v>
      </c>
      <c r="R1187" s="94">
        <v>46171</v>
      </c>
      <c r="S1187" s="95"/>
      <c r="T1187" s="95" t="s">
        <v>59</v>
      </c>
      <c r="U1187" s="95" t="s">
        <v>60</v>
      </c>
      <c r="V1187" s="91">
        <v>46118</v>
      </c>
      <c r="W1187" s="91">
        <v>46160</v>
      </c>
      <c r="X1187" s="91">
        <v>46167</v>
      </c>
      <c r="Y1187" s="96" t="s">
        <v>81</v>
      </c>
      <c r="Z1187" s="89" t="s">
        <v>62</v>
      </c>
      <c r="AA1187" s="95"/>
      <c r="AB1187" s="95" t="s">
        <v>2804</v>
      </c>
      <c r="AC1187" s="95" t="s">
        <v>2804</v>
      </c>
      <c r="AD1187" s="95" t="s">
        <v>2804</v>
      </c>
      <c r="AE1187" s="95" t="s">
        <v>2804</v>
      </c>
      <c r="AF1187" s="95" t="s">
        <v>2804</v>
      </c>
      <c r="AG1187" s="95" t="s">
        <v>2804</v>
      </c>
      <c r="AH1187" s="95" t="s">
        <v>2804</v>
      </c>
      <c r="AI1187" s="97"/>
      <c r="AJ1187" s="97" t="s">
        <v>65</v>
      </c>
      <c r="AK1187" s="97" t="s">
        <v>66</v>
      </c>
      <c r="AL1187" s="45" t="s">
        <v>67</v>
      </c>
      <c r="AM1187" s="160" t="str">
        <f>MONTH(B1187)&amp;"/"&amp;YEAR(B1187)</f>
        <v>3/2026</v>
      </c>
      <c r="AN1187" s="45">
        <f>WEEKNUM(B1187)-WEEKNUM(EOMONTH(B1187,-1)+1)+1</f>
        <v>4</v>
      </c>
      <c r="AO1187" s="45" t="str">
        <f>MONTH(R1187)&amp;"/"&amp;YEAR(R1187)</f>
        <v>5/2026</v>
      </c>
      <c r="AP1187" s="45">
        <f>WEEKNUM(R1187)-WEEKNUM(EOMONTH(R1187,-1)+1)+1</f>
        <v>5</v>
      </c>
      <c r="AQ1187" s="45">
        <f>IF(AU1187="S",IF(Q1187="1. Aceitou o programa",R1187-B1187,0),0)</f>
        <v>67</v>
      </c>
      <c r="AR1187" s="45">
        <f>IF(AU1187="S",IF(AND(S1187&lt;&gt;"",R1187&lt;&gt;""),S1187-R1187,0),0)</f>
        <v>0</v>
      </c>
      <c r="AS1187" s="45">
        <f>IF(AU1187="S",IF(Q1187="1. Aceitou o programa",IF(OR(X1187="Não se Aplica",X1187=""),IF(OR(W1187="Não se Aplica",W1187=""),0,W1187-V1187),AVERAGE(X1187-W1187,W1187-V1187)),0),0)</f>
        <v>24.5</v>
      </c>
      <c r="AT1187" s="45">
        <f>IF(AU1187="S",IF(AND(Q1187="1. Aceitou o programa",AB1187="Realizada"),IFERROR(IF(AA1187="",0,AA1187-R1187),0),0),0)</f>
        <v>0</v>
      </c>
      <c r="AU1187" s="45" t="str">
        <f>_xlfn.XLOOKUP(U1187,'Lista Suspensa'!$AA$20:$AA$23,'Lista Suspensa'!$AB$20:$AB$23,"N/A")</f>
        <v>S</v>
      </c>
    </row>
    <row r="1188" spans="1:47" ht="12" customHeight="1" x14ac:dyDescent="0.3">
      <c r="A1188" s="87" t="s">
        <v>47</v>
      </c>
      <c r="B1188" s="88">
        <v>46104</v>
      </c>
      <c r="C1188" s="89" t="s">
        <v>48</v>
      </c>
      <c r="D1188" s="89" t="s">
        <v>49</v>
      </c>
      <c r="E1188" s="189">
        <v>78902901</v>
      </c>
      <c r="F1188" s="197" t="s">
        <v>3341</v>
      </c>
      <c r="G1188" s="90">
        <v>6486514876</v>
      </c>
      <c r="H1188" s="91">
        <v>22816</v>
      </c>
      <c r="I1188" s="89"/>
      <c r="J1188" s="89" t="s">
        <v>51</v>
      </c>
      <c r="K1188" s="89" t="s">
        <v>52</v>
      </c>
      <c r="L1188" s="89" t="s">
        <v>85</v>
      </c>
      <c r="M1188" s="89" t="s">
        <v>2187</v>
      </c>
      <c r="N1188" s="89" t="s">
        <v>137</v>
      </c>
      <c r="O1188" s="92" t="s">
        <v>3342</v>
      </c>
      <c r="P1188" s="93" t="s">
        <v>57</v>
      </c>
      <c r="Q1188" s="110" t="s">
        <v>58</v>
      </c>
      <c r="R1188" s="94">
        <v>46171</v>
      </c>
      <c r="S1188" s="95"/>
      <c r="T1188" s="95" t="s">
        <v>59</v>
      </c>
      <c r="U1188" s="95" t="s">
        <v>60</v>
      </c>
      <c r="V1188" s="91">
        <v>46118</v>
      </c>
      <c r="W1188" s="91">
        <v>46160</v>
      </c>
      <c r="X1188" s="91">
        <v>46167</v>
      </c>
      <c r="Y1188" s="96" t="s">
        <v>81</v>
      </c>
      <c r="Z1188" s="89" t="s">
        <v>62</v>
      </c>
      <c r="AA1188" s="95"/>
      <c r="AB1188" s="95" t="s">
        <v>2804</v>
      </c>
      <c r="AC1188" s="95" t="s">
        <v>2804</v>
      </c>
      <c r="AD1188" s="95" t="s">
        <v>2804</v>
      </c>
      <c r="AE1188" s="95" t="s">
        <v>2804</v>
      </c>
      <c r="AF1188" s="95" t="s">
        <v>2804</v>
      </c>
      <c r="AG1188" s="95" t="s">
        <v>2804</v>
      </c>
      <c r="AH1188" s="95" t="s">
        <v>2804</v>
      </c>
      <c r="AI1188" s="97"/>
      <c r="AJ1188" s="97" t="s">
        <v>65</v>
      </c>
      <c r="AK1188" s="97" t="s">
        <v>66</v>
      </c>
      <c r="AL1188" s="45" t="s">
        <v>67</v>
      </c>
      <c r="AM1188" s="160" t="str">
        <f>MONTH(B1188)&amp;"/"&amp;YEAR(B1188)</f>
        <v>3/2026</v>
      </c>
      <c r="AN1188" s="45">
        <f>WEEKNUM(B1188)-WEEKNUM(EOMONTH(B1188,-1)+1)+1</f>
        <v>4</v>
      </c>
      <c r="AO1188" s="45" t="str">
        <f>MONTH(R1188)&amp;"/"&amp;YEAR(R1188)</f>
        <v>5/2026</v>
      </c>
      <c r="AP1188" s="45">
        <f>WEEKNUM(R1188)-WEEKNUM(EOMONTH(R1188,-1)+1)+1</f>
        <v>5</v>
      </c>
      <c r="AQ1188" s="45">
        <f>IF(AU1188="S",IF(Q1188="1. Aceitou o programa",R1188-B1188,0),0)</f>
        <v>67</v>
      </c>
      <c r="AR1188" s="45">
        <f>IF(AU1188="S",IF(AND(S1188&lt;&gt;"",R1188&lt;&gt;""),S1188-R1188,0),0)</f>
        <v>0</v>
      </c>
      <c r="AS1188" s="45">
        <f>IF(AU1188="S",IF(Q1188="1. Aceitou o programa",IF(OR(X1188="Não se Aplica",X1188=""),IF(OR(W1188="Não se Aplica",W1188=""),0,W1188-V1188),AVERAGE(X1188-W1188,W1188-V1188)),0),0)</f>
        <v>24.5</v>
      </c>
      <c r="AT1188" s="45">
        <f>IF(AU1188="S",IF(AND(Q1188="1. Aceitou o programa",AB1188="Realizada"),IFERROR(IF(AA1188="",0,AA1188-R1188),0),0),0)</f>
        <v>0</v>
      </c>
      <c r="AU1188" s="45" t="str">
        <f>_xlfn.XLOOKUP(U1188,'Lista Suspensa'!$AA$20:$AA$23,'Lista Suspensa'!$AB$20:$AB$23,"N/A")</f>
        <v>S</v>
      </c>
    </row>
    <row r="1189" spans="1:47" ht="12" customHeight="1" x14ac:dyDescent="0.3">
      <c r="A1189" s="87" t="s">
        <v>47</v>
      </c>
      <c r="B1189" s="88">
        <v>46104</v>
      </c>
      <c r="C1189" s="89" t="s">
        <v>48</v>
      </c>
      <c r="D1189" s="89" t="s">
        <v>49</v>
      </c>
      <c r="E1189" s="189">
        <v>77219790</v>
      </c>
      <c r="F1189" s="197" t="s">
        <v>3343</v>
      </c>
      <c r="G1189" s="90">
        <v>29283289803</v>
      </c>
      <c r="H1189" s="91">
        <v>27527</v>
      </c>
      <c r="I1189" s="89"/>
      <c r="J1189" s="89" t="s">
        <v>51</v>
      </c>
      <c r="K1189" s="89" t="s">
        <v>52</v>
      </c>
      <c r="L1189" s="89" t="s">
        <v>85</v>
      </c>
      <c r="M1189" s="89" t="s">
        <v>184</v>
      </c>
      <c r="N1189" s="89" t="s">
        <v>159</v>
      </c>
      <c r="O1189" s="92" t="s">
        <v>3344</v>
      </c>
      <c r="P1189" s="93" t="s">
        <v>57</v>
      </c>
      <c r="Q1189" s="110" t="s">
        <v>58</v>
      </c>
      <c r="R1189" s="94">
        <v>46171</v>
      </c>
      <c r="S1189" s="95"/>
      <c r="T1189" s="95" t="s">
        <v>59</v>
      </c>
      <c r="U1189" s="95" t="s">
        <v>60</v>
      </c>
      <c r="V1189" s="91">
        <v>46118</v>
      </c>
      <c r="W1189" s="91">
        <v>46160</v>
      </c>
      <c r="X1189" s="91">
        <v>46167</v>
      </c>
      <c r="Y1189" s="96" t="s">
        <v>61</v>
      </c>
      <c r="Z1189" s="89" t="s">
        <v>62</v>
      </c>
      <c r="AA1189" s="95"/>
      <c r="AB1189" s="95" t="s">
        <v>2804</v>
      </c>
      <c r="AC1189" s="95" t="s">
        <v>2804</v>
      </c>
      <c r="AD1189" s="95" t="s">
        <v>2804</v>
      </c>
      <c r="AE1189" s="95" t="s">
        <v>2804</v>
      </c>
      <c r="AF1189" s="95" t="s">
        <v>2804</v>
      </c>
      <c r="AG1189" s="95" t="s">
        <v>2804</v>
      </c>
      <c r="AH1189" s="95" t="s">
        <v>2804</v>
      </c>
      <c r="AI1189" s="97"/>
      <c r="AJ1189" s="97" t="s">
        <v>65</v>
      </c>
      <c r="AK1189" s="97" t="s">
        <v>66</v>
      </c>
      <c r="AL1189" s="45" t="s">
        <v>67</v>
      </c>
      <c r="AM1189" s="160" t="str">
        <f>MONTH(B1189)&amp;"/"&amp;YEAR(B1189)</f>
        <v>3/2026</v>
      </c>
      <c r="AN1189" s="45">
        <f>WEEKNUM(B1189)-WEEKNUM(EOMONTH(B1189,-1)+1)+1</f>
        <v>4</v>
      </c>
      <c r="AO1189" s="45" t="str">
        <f>MONTH(R1189)&amp;"/"&amp;YEAR(R1189)</f>
        <v>5/2026</v>
      </c>
      <c r="AP1189" s="45">
        <f>WEEKNUM(R1189)-WEEKNUM(EOMONTH(R1189,-1)+1)+1</f>
        <v>5</v>
      </c>
      <c r="AQ1189" s="45">
        <f>IF(AU1189="S",IF(Q1189="1. Aceitou o programa",R1189-B1189,0),0)</f>
        <v>67</v>
      </c>
      <c r="AR1189" s="45">
        <f>IF(AU1189="S",IF(AND(S1189&lt;&gt;"",R1189&lt;&gt;""),S1189-R1189,0),0)</f>
        <v>0</v>
      </c>
      <c r="AS1189" s="45">
        <f>IF(AU1189="S",IF(Q1189="1. Aceitou o programa",IF(OR(X1189="Não se Aplica",X1189=""),IF(OR(W1189="Não se Aplica",W1189=""),0,W1189-V1189),AVERAGE(X1189-W1189,W1189-V1189)),0),0)</f>
        <v>24.5</v>
      </c>
      <c r="AT1189" s="45">
        <f>IF(AU1189="S",IF(AND(Q1189="1. Aceitou o programa",AB1189="Realizada"),IFERROR(IF(AA1189="",0,AA1189-R1189),0),0),0)</f>
        <v>0</v>
      </c>
      <c r="AU1189" s="45" t="str">
        <f>_xlfn.XLOOKUP(U1189,'Lista Suspensa'!$AA$20:$AA$23,'Lista Suspensa'!$AB$20:$AB$23,"N/A")</f>
        <v>S</v>
      </c>
    </row>
    <row r="1190" spans="1:47" ht="12" customHeight="1" x14ac:dyDescent="0.3">
      <c r="A1190" s="87" t="s">
        <v>47</v>
      </c>
      <c r="B1190" s="88">
        <v>46104</v>
      </c>
      <c r="C1190" s="89" t="s">
        <v>48</v>
      </c>
      <c r="D1190" s="89" t="s">
        <v>49</v>
      </c>
      <c r="E1190" s="189">
        <v>77247913</v>
      </c>
      <c r="F1190" s="197" t="s">
        <v>3345</v>
      </c>
      <c r="G1190" s="90">
        <v>37916203715</v>
      </c>
      <c r="H1190" s="91">
        <v>17158</v>
      </c>
      <c r="I1190" s="89"/>
      <c r="J1190" s="89" t="s">
        <v>51</v>
      </c>
      <c r="K1190" s="89" t="s">
        <v>76</v>
      </c>
      <c r="L1190" s="89" t="s">
        <v>95</v>
      </c>
      <c r="M1190" s="89" t="s">
        <v>597</v>
      </c>
      <c r="N1190" s="89" t="s">
        <v>137</v>
      </c>
      <c r="O1190" s="92" t="s">
        <v>3346</v>
      </c>
      <c r="P1190" s="93" t="s">
        <v>57</v>
      </c>
      <c r="Q1190" s="110" t="s">
        <v>58</v>
      </c>
      <c r="R1190" s="94">
        <v>46171</v>
      </c>
      <c r="S1190" s="95"/>
      <c r="T1190" s="95" t="s">
        <v>59</v>
      </c>
      <c r="U1190" s="95" t="s">
        <v>60</v>
      </c>
      <c r="V1190" s="91">
        <v>46118</v>
      </c>
      <c r="W1190" s="91">
        <v>46160</v>
      </c>
      <c r="X1190" s="91">
        <v>46167</v>
      </c>
      <c r="Y1190" s="96" t="s">
        <v>73</v>
      </c>
      <c r="Z1190" s="89" t="s">
        <v>62</v>
      </c>
      <c r="AA1190" s="95"/>
      <c r="AB1190" s="95" t="s">
        <v>2804</v>
      </c>
      <c r="AC1190" s="95" t="s">
        <v>2804</v>
      </c>
      <c r="AD1190" s="95" t="s">
        <v>2804</v>
      </c>
      <c r="AE1190" s="95" t="s">
        <v>2804</v>
      </c>
      <c r="AF1190" s="95" t="s">
        <v>2804</v>
      </c>
      <c r="AG1190" s="95" t="s">
        <v>2804</v>
      </c>
      <c r="AH1190" s="95" t="s">
        <v>2804</v>
      </c>
      <c r="AI1190" s="97"/>
      <c r="AJ1190" s="97" t="s">
        <v>65</v>
      </c>
      <c r="AK1190" s="97" t="s">
        <v>66</v>
      </c>
      <c r="AL1190" s="45" t="s">
        <v>67</v>
      </c>
      <c r="AM1190" s="160" t="str">
        <f>MONTH(B1190)&amp;"/"&amp;YEAR(B1190)</f>
        <v>3/2026</v>
      </c>
      <c r="AN1190" s="45">
        <f>WEEKNUM(B1190)-WEEKNUM(EOMONTH(B1190,-1)+1)+1</f>
        <v>4</v>
      </c>
      <c r="AO1190" s="45" t="str">
        <f>MONTH(R1190)&amp;"/"&amp;YEAR(R1190)</f>
        <v>5/2026</v>
      </c>
      <c r="AP1190" s="45">
        <f>WEEKNUM(R1190)-WEEKNUM(EOMONTH(R1190,-1)+1)+1</f>
        <v>5</v>
      </c>
      <c r="AQ1190" s="45">
        <f>IF(AU1190="S",IF(Q1190="1. Aceitou o programa",R1190-B1190,0),0)</f>
        <v>67</v>
      </c>
      <c r="AR1190" s="45">
        <f>IF(AU1190="S",IF(AND(S1190&lt;&gt;"",R1190&lt;&gt;""),S1190-R1190,0),0)</f>
        <v>0</v>
      </c>
      <c r="AS1190" s="45">
        <f>IF(AU1190="S",IF(Q1190="1. Aceitou o programa",IF(OR(X1190="Não se Aplica",X1190=""),IF(OR(W1190="Não se Aplica",W1190=""),0,W1190-V1190),AVERAGE(X1190-W1190,W1190-V1190)),0),0)</f>
        <v>24.5</v>
      </c>
      <c r="AT1190" s="45">
        <f>IF(AU1190="S",IF(AND(Q1190="1. Aceitou o programa",AB1190="Realizada"),IFERROR(IF(AA1190="",0,AA1190-R1190),0),0),0)</f>
        <v>0</v>
      </c>
      <c r="AU1190" s="45" t="str">
        <f>_xlfn.XLOOKUP(U1190,'Lista Suspensa'!$AA$20:$AA$23,'Lista Suspensa'!$AB$20:$AB$23,"N/A")</f>
        <v>S</v>
      </c>
    </row>
    <row r="1191" spans="1:47" ht="12" customHeight="1" x14ac:dyDescent="0.3">
      <c r="A1191" s="87" t="s">
        <v>47</v>
      </c>
      <c r="B1191" s="88">
        <v>46104</v>
      </c>
      <c r="C1191" s="89" t="s">
        <v>48</v>
      </c>
      <c r="D1191" s="89" t="s">
        <v>49</v>
      </c>
      <c r="E1191" s="189">
        <v>77248682</v>
      </c>
      <c r="F1191" s="197" t="s">
        <v>3347</v>
      </c>
      <c r="G1191" s="90">
        <v>12937607810</v>
      </c>
      <c r="H1191" s="91">
        <v>26423</v>
      </c>
      <c r="I1191" s="89"/>
      <c r="J1191" s="89" t="s">
        <v>84</v>
      </c>
      <c r="K1191" s="89" t="s">
        <v>52</v>
      </c>
      <c r="L1191" s="89" t="s">
        <v>85</v>
      </c>
      <c r="M1191" s="89" t="s">
        <v>3348</v>
      </c>
      <c r="N1191" s="89" t="s">
        <v>159</v>
      </c>
      <c r="O1191" s="92" t="s">
        <v>3349</v>
      </c>
      <c r="P1191" s="93" t="s">
        <v>57</v>
      </c>
      <c r="Q1191" s="110" t="s">
        <v>58</v>
      </c>
      <c r="R1191" s="94">
        <v>46171</v>
      </c>
      <c r="S1191" s="95"/>
      <c r="T1191" s="95" t="s">
        <v>59</v>
      </c>
      <c r="U1191" s="95" t="s">
        <v>60</v>
      </c>
      <c r="V1191" s="91">
        <v>46118</v>
      </c>
      <c r="W1191" s="91">
        <v>46160</v>
      </c>
      <c r="X1191" s="91">
        <v>46167</v>
      </c>
      <c r="Y1191" s="96" t="s">
        <v>61</v>
      </c>
      <c r="Z1191" s="89" t="s">
        <v>62</v>
      </c>
      <c r="AA1191" s="95"/>
      <c r="AB1191" s="95" t="s">
        <v>2804</v>
      </c>
      <c r="AC1191" s="95" t="s">
        <v>2804</v>
      </c>
      <c r="AD1191" s="95" t="s">
        <v>2804</v>
      </c>
      <c r="AE1191" s="95" t="s">
        <v>2804</v>
      </c>
      <c r="AF1191" s="95" t="s">
        <v>2804</v>
      </c>
      <c r="AG1191" s="95" t="s">
        <v>2804</v>
      </c>
      <c r="AH1191" s="95" t="s">
        <v>2804</v>
      </c>
      <c r="AI1191" s="97"/>
      <c r="AJ1191" s="97" t="s">
        <v>65</v>
      </c>
      <c r="AK1191" s="97" t="s">
        <v>66</v>
      </c>
      <c r="AL1191" s="45" t="s">
        <v>67</v>
      </c>
      <c r="AM1191" s="160" t="str">
        <f>MONTH(B1191)&amp;"/"&amp;YEAR(B1191)</f>
        <v>3/2026</v>
      </c>
      <c r="AN1191" s="45">
        <f>WEEKNUM(B1191)-WEEKNUM(EOMONTH(B1191,-1)+1)+1</f>
        <v>4</v>
      </c>
      <c r="AO1191" s="45" t="str">
        <f>MONTH(R1191)&amp;"/"&amp;YEAR(R1191)</f>
        <v>5/2026</v>
      </c>
      <c r="AP1191" s="45">
        <f>WEEKNUM(R1191)-WEEKNUM(EOMONTH(R1191,-1)+1)+1</f>
        <v>5</v>
      </c>
      <c r="AQ1191" s="45">
        <f>IF(AU1191="S",IF(Q1191="1. Aceitou o programa",R1191-B1191,0),0)</f>
        <v>67</v>
      </c>
      <c r="AR1191" s="45">
        <f>IF(AU1191="S",IF(AND(S1191&lt;&gt;"",R1191&lt;&gt;""),S1191-R1191,0),0)</f>
        <v>0</v>
      </c>
      <c r="AS1191" s="45">
        <f>IF(AU1191="S",IF(Q1191="1. Aceitou o programa",IF(OR(X1191="Não se Aplica",X1191=""),IF(OR(W1191="Não se Aplica",W1191=""),0,W1191-V1191),AVERAGE(X1191-W1191,W1191-V1191)),0),0)</f>
        <v>24.5</v>
      </c>
      <c r="AT1191" s="45">
        <f>IF(AU1191="S",IF(AND(Q1191="1. Aceitou o programa",AB1191="Realizada"),IFERROR(IF(AA1191="",0,AA1191-R1191),0),0),0)</f>
        <v>0</v>
      </c>
      <c r="AU1191" s="45" t="str">
        <f>_xlfn.XLOOKUP(U1191,'Lista Suspensa'!$AA$20:$AA$23,'Lista Suspensa'!$AB$20:$AB$23,"N/A")</f>
        <v>S</v>
      </c>
    </row>
    <row r="1192" spans="1:47" ht="12" customHeight="1" x14ac:dyDescent="0.3">
      <c r="A1192" s="87" t="s">
        <v>47</v>
      </c>
      <c r="B1192" s="88">
        <v>46104</v>
      </c>
      <c r="C1192" s="89" t="s">
        <v>48</v>
      </c>
      <c r="D1192" s="89" t="s">
        <v>49</v>
      </c>
      <c r="E1192" s="189">
        <v>77335461</v>
      </c>
      <c r="F1192" s="197" t="s">
        <v>3350</v>
      </c>
      <c r="G1192" s="90">
        <v>19745681725</v>
      </c>
      <c r="H1192" s="91">
        <v>40800</v>
      </c>
      <c r="I1192" s="89"/>
      <c r="J1192" s="89" t="s">
        <v>51</v>
      </c>
      <c r="K1192" s="89" t="s">
        <v>76</v>
      </c>
      <c r="L1192" s="89" t="s">
        <v>95</v>
      </c>
      <c r="M1192" s="89" t="s">
        <v>1304</v>
      </c>
      <c r="N1192" s="89" t="s">
        <v>137</v>
      </c>
      <c r="O1192" s="92" t="s">
        <v>3351</v>
      </c>
      <c r="P1192" s="93" t="s">
        <v>57</v>
      </c>
      <c r="Q1192" s="110" t="s">
        <v>58</v>
      </c>
      <c r="R1192" s="94">
        <v>46171</v>
      </c>
      <c r="S1192" s="95"/>
      <c r="T1192" s="95" t="s">
        <v>59</v>
      </c>
      <c r="U1192" s="95" t="s">
        <v>60</v>
      </c>
      <c r="V1192" s="91">
        <v>46118</v>
      </c>
      <c r="W1192" s="91">
        <v>46161</v>
      </c>
      <c r="X1192" s="91">
        <v>46167</v>
      </c>
      <c r="Y1192" s="96" t="s">
        <v>81</v>
      </c>
      <c r="Z1192" s="89" t="s">
        <v>62</v>
      </c>
      <c r="AA1192" s="95"/>
      <c r="AB1192" s="95" t="s">
        <v>2804</v>
      </c>
      <c r="AC1192" s="95" t="s">
        <v>2804</v>
      </c>
      <c r="AD1192" s="95" t="s">
        <v>2804</v>
      </c>
      <c r="AE1192" s="95" t="s">
        <v>2804</v>
      </c>
      <c r="AF1192" s="95" t="s">
        <v>2804</v>
      </c>
      <c r="AG1192" s="95" t="s">
        <v>2804</v>
      </c>
      <c r="AH1192" s="95" t="s">
        <v>2804</v>
      </c>
      <c r="AI1192" s="97"/>
      <c r="AJ1192" s="97" t="s">
        <v>65</v>
      </c>
      <c r="AK1192" s="97" t="s">
        <v>66</v>
      </c>
      <c r="AL1192" s="45" t="s">
        <v>67</v>
      </c>
      <c r="AM1192" s="160" t="str">
        <f>MONTH(B1192)&amp;"/"&amp;YEAR(B1192)</f>
        <v>3/2026</v>
      </c>
      <c r="AN1192" s="45">
        <f>WEEKNUM(B1192)-WEEKNUM(EOMONTH(B1192,-1)+1)+1</f>
        <v>4</v>
      </c>
      <c r="AO1192" s="45" t="str">
        <f>MONTH(R1192)&amp;"/"&amp;YEAR(R1192)</f>
        <v>5/2026</v>
      </c>
      <c r="AP1192" s="45">
        <f>WEEKNUM(R1192)-WEEKNUM(EOMONTH(R1192,-1)+1)+1</f>
        <v>5</v>
      </c>
      <c r="AQ1192" s="45">
        <f>IF(AU1192="S",IF(Q1192="1. Aceitou o programa",R1192-B1192,0),0)</f>
        <v>67</v>
      </c>
      <c r="AR1192" s="45">
        <f>IF(AU1192="S",IF(AND(S1192&lt;&gt;"",R1192&lt;&gt;""),S1192-R1192,0),0)</f>
        <v>0</v>
      </c>
      <c r="AS1192" s="45">
        <f>IF(AU1192="S",IF(Q1192="1. Aceitou o programa",IF(OR(X1192="Não se Aplica",X1192=""),IF(OR(W1192="Não se Aplica",W1192=""),0,W1192-V1192),AVERAGE(X1192-W1192,W1192-V1192)),0),0)</f>
        <v>24.5</v>
      </c>
      <c r="AT1192" s="45">
        <f>IF(AU1192="S",IF(AND(Q1192="1. Aceitou o programa",AB1192="Realizada"),IFERROR(IF(AA1192="",0,AA1192-R1192),0),0),0)</f>
        <v>0</v>
      </c>
      <c r="AU1192" s="45" t="str">
        <f>_xlfn.XLOOKUP(U1192,'Lista Suspensa'!$AA$20:$AA$23,'Lista Suspensa'!$AB$20:$AB$23,"N/A")</f>
        <v>S</v>
      </c>
    </row>
    <row r="1193" spans="1:47" ht="12" customHeight="1" x14ac:dyDescent="0.3">
      <c r="A1193" s="87" t="s">
        <v>47</v>
      </c>
      <c r="B1193" s="88">
        <v>46104</v>
      </c>
      <c r="C1193" s="89" t="s">
        <v>48</v>
      </c>
      <c r="D1193" s="89" t="s">
        <v>49</v>
      </c>
      <c r="E1193" s="189">
        <v>77366079</v>
      </c>
      <c r="F1193" s="197" t="s">
        <v>3352</v>
      </c>
      <c r="G1193" s="90">
        <v>14689023859</v>
      </c>
      <c r="H1193" s="91">
        <v>25125</v>
      </c>
      <c r="I1193" s="89"/>
      <c r="J1193" s="89" t="s">
        <v>84</v>
      </c>
      <c r="K1193" s="89" t="s">
        <v>52</v>
      </c>
      <c r="L1193" s="89" t="s">
        <v>85</v>
      </c>
      <c r="M1193" s="89" t="s">
        <v>3353</v>
      </c>
      <c r="N1193" s="89" t="s">
        <v>159</v>
      </c>
      <c r="O1193" s="92" t="s">
        <v>3354</v>
      </c>
      <c r="P1193" s="93" t="s">
        <v>57</v>
      </c>
      <c r="Q1193" s="110" t="s">
        <v>58</v>
      </c>
      <c r="R1193" s="94">
        <v>46171</v>
      </c>
      <c r="S1193" s="95"/>
      <c r="T1193" s="95" t="s">
        <v>59</v>
      </c>
      <c r="U1193" s="95" t="s">
        <v>60</v>
      </c>
      <c r="V1193" s="91">
        <v>46118</v>
      </c>
      <c r="W1193" s="91">
        <v>46161</v>
      </c>
      <c r="X1193" s="91">
        <v>46167</v>
      </c>
      <c r="Y1193" s="96" t="s">
        <v>81</v>
      </c>
      <c r="Z1193" s="89" t="s">
        <v>62</v>
      </c>
      <c r="AA1193" s="95"/>
      <c r="AB1193" s="95" t="s">
        <v>2804</v>
      </c>
      <c r="AC1193" s="95" t="s">
        <v>2804</v>
      </c>
      <c r="AD1193" s="95" t="s">
        <v>2804</v>
      </c>
      <c r="AE1193" s="95" t="s">
        <v>2804</v>
      </c>
      <c r="AF1193" s="95" t="s">
        <v>2804</v>
      </c>
      <c r="AG1193" s="95" t="s">
        <v>2804</v>
      </c>
      <c r="AH1193" s="95" t="s">
        <v>2804</v>
      </c>
      <c r="AI1193" s="97"/>
      <c r="AJ1193" s="97" t="s">
        <v>65</v>
      </c>
      <c r="AK1193" s="97" t="s">
        <v>66</v>
      </c>
      <c r="AL1193" s="45" t="s">
        <v>67</v>
      </c>
      <c r="AM1193" s="160" t="str">
        <f>MONTH(B1193)&amp;"/"&amp;YEAR(B1193)</f>
        <v>3/2026</v>
      </c>
      <c r="AN1193" s="45">
        <f>WEEKNUM(B1193)-WEEKNUM(EOMONTH(B1193,-1)+1)+1</f>
        <v>4</v>
      </c>
      <c r="AO1193" s="45" t="str">
        <f>MONTH(R1193)&amp;"/"&amp;YEAR(R1193)</f>
        <v>5/2026</v>
      </c>
      <c r="AP1193" s="45">
        <f>WEEKNUM(R1193)-WEEKNUM(EOMONTH(R1193,-1)+1)+1</f>
        <v>5</v>
      </c>
      <c r="AQ1193" s="45">
        <f>IF(AU1193="S",IF(Q1193="1. Aceitou o programa",R1193-B1193,0),0)</f>
        <v>67</v>
      </c>
      <c r="AR1193" s="45">
        <f>IF(AU1193="S",IF(AND(S1193&lt;&gt;"",R1193&lt;&gt;""),S1193-R1193,0),0)</f>
        <v>0</v>
      </c>
      <c r="AS1193" s="45">
        <f>IF(AU1193="S",IF(Q1193="1. Aceitou o programa",IF(OR(X1193="Não se Aplica",X1193=""),IF(OR(W1193="Não se Aplica",W1193=""),0,W1193-V1193),AVERAGE(X1193-W1193,W1193-V1193)),0),0)</f>
        <v>24.5</v>
      </c>
      <c r="AT1193" s="45">
        <f>IF(AU1193="S",IF(AND(Q1193="1. Aceitou o programa",AB1193="Realizada"),IFERROR(IF(AA1193="",0,AA1193-R1193),0),0),0)</f>
        <v>0</v>
      </c>
      <c r="AU1193" s="45" t="str">
        <f>_xlfn.XLOOKUP(U1193,'Lista Suspensa'!$AA$20:$AA$23,'Lista Suspensa'!$AB$20:$AB$23,"N/A")</f>
        <v>S</v>
      </c>
    </row>
    <row r="1194" spans="1:47" ht="12" customHeight="1" x14ac:dyDescent="0.3">
      <c r="A1194" s="87" t="s">
        <v>47</v>
      </c>
      <c r="B1194" s="88">
        <v>46104</v>
      </c>
      <c r="C1194" s="89" t="s">
        <v>48</v>
      </c>
      <c r="D1194" s="89" t="s">
        <v>49</v>
      </c>
      <c r="E1194" s="189">
        <v>92610596</v>
      </c>
      <c r="F1194" s="197" t="s">
        <v>3355</v>
      </c>
      <c r="G1194" s="90">
        <v>42039873856</v>
      </c>
      <c r="H1194" s="91">
        <v>34833</v>
      </c>
      <c r="I1194" s="89"/>
      <c r="J1194" s="89" t="s">
        <v>84</v>
      </c>
      <c r="K1194" s="89" t="s">
        <v>52</v>
      </c>
      <c r="L1194" s="89" t="s">
        <v>85</v>
      </c>
      <c r="M1194" s="89" t="s">
        <v>3356</v>
      </c>
      <c r="N1194" s="89" t="s">
        <v>197</v>
      </c>
      <c r="O1194" s="92" t="s">
        <v>3357</v>
      </c>
      <c r="P1194" s="93" t="s">
        <v>57</v>
      </c>
      <c r="Q1194" s="110" t="s">
        <v>58</v>
      </c>
      <c r="R1194" s="94">
        <v>46171</v>
      </c>
      <c r="S1194" s="95"/>
      <c r="T1194" s="95" t="s">
        <v>59</v>
      </c>
      <c r="U1194" s="95" t="s">
        <v>60</v>
      </c>
      <c r="V1194" s="91">
        <v>46118</v>
      </c>
      <c r="W1194" s="91">
        <v>46161</v>
      </c>
      <c r="X1194" s="91">
        <v>46167</v>
      </c>
      <c r="Y1194" s="96" t="s">
        <v>2851</v>
      </c>
      <c r="Z1194" s="89" t="s">
        <v>62</v>
      </c>
      <c r="AA1194" s="95"/>
      <c r="AB1194" s="95" t="s">
        <v>2804</v>
      </c>
      <c r="AC1194" s="95" t="s">
        <v>2804</v>
      </c>
      <c r="AD1194" s="95" t="s">
        <v>2804</v>
      </c>
      <c r="AE1194" s="95" t="s">
        <v>2804</v>
      </c>
      <c r="AF1194" s="95" t="s">
        <v>2804</v>
      </c>
      <c r="AG1194" s="95" t="s">
        <v>2804</v>
      </c>
      <c r="AH1194" s="95" t="s">
        <v>2804</v>
      </c>
      <c r="AI1194" s="97"/>
      <c r="AJ1194" s="97" t="s">
        <v>65</v>
      </c>
      <c r="AK1194" s="97" t="s">
        <v>66</v>
      </c>
      <c r="AL1194" s="45" t="s">
        <v>67</v>
      </c>
      <c r="AM1194" s="160" t="str">
        <f>MONTH(B1194)&amp;"/"&amp;YEAR(B1194)</f>
        <v>3/2026</v>
      </c>
      <c r="AN1194" s="45">
        <f>WEEKNUM(B1194)-WEEKNUM(EOMONTH(B1194,-1)+1)+1</f>
        <v>4</v>
      </c>
      <c r="AO1194" s="45" t="str">
        <f>MONTH(R1194)&amp;"/"&amp;YEAR(R1194)</f>
        <v>5/2026</v>
      </c>
      <c r="AP1194" s="45">
        <f>WEEKNUM(R1194)-WEEKNUM(EOMONTH(R1194,-1)+1)+1</f>
        <v>5</v>
      </c>
      <c r="AQ1194" s="45">
        <f>IF(AU1194="S",IF(Q1194="1. Aceitou o programa",R1194-B1194,0),0)</f>
        <v>67</v>
      </c>
      <c r="AR1194" s="45">
        <f>IF(AU1194="S",IF(AND(S1194&lt;&gt;"",R1194&lt;&gt;""),S1194-R1194,0),0)</f>
        <v>0</v>
      </c>
      <c r="AS1194" s="45">
        <f>IF(AU1194="S",IF(Q1194="1. Aceitou o programa",IF(OR(X1194="Não se Aplica",X1194=""),IF(OR(W1194="Não se Aplica",W1194=""),0,W1194-V1194),AVERAGE(X1194-W1194,W1194-V1194)),0),0)</f>
        <v>24.5</v>
      </c>
      <c r="AT1194" s="45">
        <f>IF(AU1194="S",IF(AND(Q1194="1. Aceitou o programa",AB1194="Realizada"),IFERROR(IF(AA1194="",0,AA1194-R1194),0),0),0)</f>
        <v>0</v>
      </c>
      <c r="AU1194" s="45" t="str">
        <f>_xlfn.XLOOKUP(U1194,'Lista Suspensa'!$AA$20:$AA$23,'Lista Suspensa'!$AB$20:$AB$23,"N/A")</f>
        <v>S</v>
      </c>
    </row>
    <row r="1195" spans="1:47" ht="12" customHeight="1" x14ac:dyDescent="0.3">
      <c r="A1195" s="87" t="s">
        <v>47</v>
      </c>
      <c r="B1195" s="88">
        <v>46104</v>
      </c>
      <c r="C1195" s="89" t="s">
        <v>48</v>
      </c>
      <c r="D1195" s="89" t="s">
        <v>49</v>
      </c>
      <c r="E1195" s="189">
        <v>77449305</v>
      </c>
      <c r="F1195" s="197" t="s">
        <v>3358</v>
      </c>
      <c r="G1195" s="90">
        <v>4556056705</v>
      </c>
      <c r="H1195" s="91">
        <v>26350</v>
      </c>
      <c r="I1195" s="89"/>
      <c r="J1195" s="89" t="s">
        <v>51</v>
      </c>
      <c r="K1195" s="89" t="s">
        <v>76</v>
      </c>
      <c r="L1195" s="89" t="s">
        <v>95</v>
      </c>
      <c r="M1195" s="89" t="s">
        <v>222</v>
      </c>
      <c r="N1195" s="89" t="s">
        <v>137</v>
      </c>
      <c r="O1195" s="92" t="s">
        <v>3359</v>
      </c>
      <c r="P1195" s="93" t="s">
        <v>57</v>
      </c>
      <c r="Q1195" s="110" t="s">
        <v>58</v>
      </c>
      <c r="R1195" s="94">
        <v>46171</v>
      </c>
      <c r="S1195" s="95"/>
      <c r="T1195" s="95" t="s">
        <v>59</v>
      </c>
      <c r="U1195" s="95" t="s">
        <v>60</v>
      </c>
      <c r="V1195" s="91">
        <v>46118</v>
      </c>
      <c r="W1195" s="91">
        <v>46161</v>
      </c>
      <c r="X1195" s="91">
        <v>46167</v>
      </c>
      <c r="Y1195" s="96" t="s">
        <v>73</v>
      </c>
      <c r="Z1195" s="89" t="s">
        <v>62</v>
      </c>
      <c r="AA1195" s="95"/>
      <c r="AB1195" s="95" t="s">
        <v>2804</v>
      </c>
      <c r="AC1195" s="95" t="s">
        <v>2804</v>
      </c>
      <c r="AD1195" s="95" t="s">
        <v>2804</v>
      </c>
      <c r="AE1195" s="95" t="s">
        <v>2804</v>
      </c>
      <c r="AF1195" s="95" t="s">
        <v>2804</v>
      </c>
      <c r="AG1195" s="95" t="s">
        <v>2804</v>
      </c>
      <c r="AH1195" s="95" t="s">
        <v>2804</v>
      </c>
      <c r="AI1195" s="97"/>
      <c r="AJ1195" s="97" t="s">
        <v>65</v>
      </c>
      <c r="AK1195" s="97" t="s">
        <v>66</v>
      </c>
      <c r="AL1195" s="45" t="s">
        <v>67</v>
      </c>
      <c r="AM1195" s="160" t="str">
        <f>MONTH(B1195)&amp;"/"&amp;YEAR(B1195)</f>
        <v>3/2026</v>
      </c>
      <c r="AN1195" s="45">
        <f>WEEKNUM(B1195)-WEEKNUM(EOMONTH(B1195,-1)+1)+1</f>
        <v>4</v>
      </c>
      <c r="AO1195" s="45" t="str">
        <f>MONTH(R1195)&amp;"/"&amp;YEAR(R1195)</f>
        <v>5/2026</v>
      </c>
      <c r="AP1195" s="45">
        <f>WEEKNUM(R1195)-WEEKNUM(EOMONTH(R1195,-1)+1)+1</f>
        <v>5</v>
      </c>
      <c r="AQ1195" s="45">
        <f>IF(AU1195="S",IF(Q1195="1. Aceitou o programa",R1195-B1195,0),0)</f>
        <v>67</v>
      </c>
      <c r="AR1195" s="45">
        <f>IF(AU1195="S",IF(AND(S1195&lt;&gt;"",R1195&lt;&gt;""),S1195-R1195,0),0)</f>
        <v>0</v>
      </c>
      <c r="AS1195" s="45">
        <f>IF(AU1195="S",IF(Q1195="1. Aceitou o programa",IF(OR(X1195="Não se Aplica",X1195=""),IF(OR(W1195="Não se Aplica",W1195=""),0,W1195-V1195),AVERAGE(X1195-W1195,W1195-V1195)),0),0)</f>
        <v>24.5</v>
      </c>
      <c r="AT1195" s="45">
        <f>IF(AU1195="S",IF(AND(Q1195="1. Aceitou o programa",AB1195="Realizada"),IFERROR(IF(AA1195="",0,AA1195-R1195),0),0),0)</f>
        <v>0</v>
      </c>
      <c r="AU1195" s="45" t="str">
        <f>_xlfn.XLOOKUP(U1195,'Lista Suspensa'!$AA$20:$AA$23,'Lista Suspensa'!$AB$20:$AB$23,"N/A")</f>
        <v>S</v>
      </c>
    </row>
    <row r="1196" spans="1:47" ht="12" customHeight="1" x14ac:dyDescent="0.3">
      <c r="A1196" s="87" t="s">
        <v>47</v>
      </c>
      <c r="B1196" s="88">
        <v>46104</v>
      </c>
      <c r="C1196" s="89" t="s">
        <v>48</v>
      </c>
      <c r="D1196" s="89" t="s">
        <v>49</v>
      </c>
      <c r="E1196" s="189">
        <v>93735593</v>
      </c>
      <c r="F1196" s="197" t="s">
        <v>3360</v>
      </c>
      <c r="G1196" s="90">
        <v>13579342894</v>
      </c>
      <c r="H1196" s="91">
        <v>25948</v>
      </c>
      <c r="I1196" s="89"/>
      <c r="J1196" s="89" t="s">
        <v>51</v>
      </c>
      <c r="K1196" s="89" t="s">
        <v>52</v>
      </c>
      <c r="L1196" s="89" t="s">
        <v>1031</v>
      </c>
      <c r="M1196" s="89" t="s">
        <v>3361</v>
      </c>
      <c r="N1196" s="89" t="s">
        <v>150</v>
      </c>
      <c r="O1196" s="92" t="s">
        <v>3362</v>
      </c>
      <c r="P1196" s="93" t="s">
        <v>57</v>
      </c>
      <c r="Q1196" s="110" t="s">
        <v>58</v>
      </c>
      <c r="R1196" s="94">
        <v>46171</v>
      </c>
      <c r="S1196" s="95"/>
      <c r="T1196" s="95" t="s">
        <v>59</v>
      </c>
      <c r="U1196" s="95" t="s">
        <v>60</v>
      </c>
      <c r="V1196" s="91">
        <v>46118</v>
      </c>
      <c r="W1196" s="91">
        <v>46161</v>
      </c>
      <c r="X1196" s="91">
        <v>46167</v>
      </c>
      <c r="Y1196" s="96" t="s">
        <v>2851</v>
      </c>
      <c r="Z1196" s="89" t="s">
        <v>62</v>
      </c>
      <c r="AA1196" s="95"/>
      <c r="AB1196" s="95" t="s">
        <v>2804</v>
      </c>
      <c r="AC1196" s="95" t="s">
        <v>2804</v>
      </c>
      <c r="AD1196" s="95" t="s">
        <v>2804</v>
      </c>
      <c r="AE1196" s="95" t="s">
        <v>2804</v>
      </c>
      <c r="AF1196" s="95" t="s">
        <v>2804</v>
      </c>
      <c r="AG1196" s="95" t="s">
        <v>2804</v>
      </c>
      <c r="AH1196" s="95" t="s">
        <v>2804</v>
      </c>
      <c r="AI1196" s="97"/>
      <c r="AJ1196" s="97" t="s">
        <v>65</v>
      </c>
      <c r="AK1196" s="97" t="s">
        <v>66</v>
      </c>
      <c r="AL1196" s="45" t="s">
        <v>67</v>
      </c>
      <c r="AM1196" s="160" t="str">
        <f>MONTH(B1196)&amp;"/"&amp;YEAR(B1196)</f>
        <v>3/2026</v>
      </c>
      <c r="AN1196" s="45">
        <f>WEEKNUM(B1196)-WEEKNUM(EOMONTH(B1196,-1)+1)+1</f>
        <v>4</v>
      </c>
      <c r="AO1196" s="45" t="str">
        <f>MONTH(R1196)&amp;"/"&amp;YEAR(R1196)</f>
        <v>5/2026</v>
      </c>
      <c r="AP1196" s="45">
        <f>WEEKNUM(R1196)-WEEKNUM(EOMONTH(R1196,-1)+1)+1</f>
        <v>5</v>
      </c>
      <c r="AQ1196" s="45">
        <f>IF(AU1196="S",IF(Q1196="1. Aceitou o programa",R1196-B1196,0),0)</f>
        <v>67</v>
      </c>
      <c r="AR1196" s="45">
        <f>IF(AU1196="S",IF(AND(S1196&lt;&gt;"",R1196&lt;&gt;""),S1196-R1196,0),0)</f>
        <v>0</v>
      </c>
      <c r="AS1196" s="45">
        <f>IF(AU1196="S",IF(Q1196="1. Aceitou o programa",IF(OR(X1196="Não se Aplica",X1196=""),IF(OR(W1196="Não se Aplica",W1196=""),0,W1196-V1196),AVERAGE(X1196-W1196,W1196-V1196)),0),0)</f>
        <v>24.5</v>
      </c>
      <c r="AT1196" s="45">
        <f>IF(AU1196="S",IF(AND(Q1196="1. Aceitou o programa",AB1196="Realizada"),IFERROR(IF(AA1196="",0,AA1196-R1196),0),0),0)</f>
        <v>0</v>
      </c>
      <c r="AU1196" s="45" t="str">
        <f>_xlfn.XLOOKUP(U1196,'Lista Suspensa'!$AA$20:$AA$23,'Lista Suspensa'!$AB$20:$AB$23,"N/A")</f>
        <v>S</v>
      </c>
    </row>
    <row r="1197" spans="1:47" ht="12" customHeight="1" x14ac:dyDescent="0.3">
      <c r="A1197" s="87" t="s">
        <v>47</v>
      </c>
      <c r="B1197" s="88">
        <v>46104</v>
      </c>
      <c r="C1197" s="89" t="s">
        <v>48</v>
      </c>
      <c r="D1197" s="89" t="s">
        <v>49</v>
      </c>
      <c r="E1197" s="189">
        <v>77630929</v>
      </c>
      <c r="F1197" s="197" t="s">
        <v>3363</v>
      </c>
      <c r="G1197" s="90">
        <v>13439096866</v>
      </c>
      <c r="H1197" s="91">
        <v>27292</v>
      </c>
      <c r="I1197" s="89"/>
      <c r="J1197" s="89" t="s">
        <v>51</v>
      </c>
      <c r="K1197" s="89" t="s">
        <v>52</v>
      </c>
      <c r="L1197" s="89" t="s">
        <v>85</v>
      </c>
      <c r="M1197" s="89" t="s">
        <v>3364</v>
      </c>
      <c r="N1197" s="89" t="s">
        <v>137</v>
      </c>
      <c r="O1197" s="92" t="s">
        <v>3365</v>
      </c>
      <c r="P1197" s="93" t="s">
        <v>57</v>
      </c>
      <c r="Q1197" s="110" t="s">
        <v>58</v>
      </c>
      <c r="R1197" s="94">
        <v>46171</v>
      </c>
      <c r="S1197" s="95"/>
      <c r="T1197" s="95" t="s">
        <v>59</v>
      </c>
      <c r="U1197" s="95" t="s">
        <v>60</v>
      </c>
      <c r="V1197" s="91">
        <v>46118</v>
      </c>
      <c r="W1197" s="91">
        <v>46161</v>
      </c>
      <c r="X1197" s="91">
        <v>46167</v>
      </c>
      <c r="Y1197" s="96" t="s">
        <v>73</v>
      </c>
      <c r="Z1197" s="89" t="s">
        <v>62</v>
      </c>
      <c r="AA1197" s="95"/>
      <c r="AB1197" s="95" t="s">
        <v>2804</v>
      </c>
      <c r="AC1197" s="95" t="s">
        <v>2804</v>
      </c>
      <c r="AD1197" s="95" t="s">
        <v>2804</v>
      </c>
      <c r="AE1197" s="95" t="s">
        <v>2804</v>
      </c>
      <c r="AF1197" s="95" t="s">
        <v>2804</v>
      </c>
      <c r="AG1197" s="95" t="s">
        <v>2804</v>
      </c>
      <c r="AH1197" s="95" t="s">
        <v>2804</v>
      </c>
      <c r="AI1197" s="97"/>
      <c r="AJ1197" s="97" t="s">
        <v>65</v>
      </c>
      <c r="AK1197" s="97" t="s">
        <v>66</v>
      </c>
      <c r="AL1197" s="45" t="s">
        <v>67</v>
      </c>
      <c r="AM1197" s="160" t="str">
        <f>MONTH(B1197)&amp;"/"&amp;YEAR(B1197)</f>
        <v>3/2026</v>
      </c>
      <c r="AN1197" s="45">
        <f>WEEKNUM(B1197)-WEEKNUM(EOMONTH(B1197,-1)+1)+1</f>
        <v>4</v>
      </c>
      <c r="AO1197" s="45" t="str">
        <f>MONTH(R1197)&amp;"/"&amp;YEAR(R1197)</f>
        <v>5/2026</v>
      </c>
      <c r="AP1197" s="45">
        <f>WEEKNUM(R1197)-WEEKNUM(EOMONTH(R1197,-1)+1)+1</f>
        <v>5</v>
      </c>
      <c r="AQ1197" s="45">
        <f>IF(AU1197="S",IF(Q1197="1. Aceitou o programa",R1197-B1197,0),0)</f>
        <v>67</v>
      </c>
      <c r="AR1197" s="45">
        <f>IF(AU1197="S",IF(AND(S1197&lt;&gt;"",R1197&lt;&gt;""),S1197-R1197,0),0)</f>
        <v>0</v>
      </c>
      <c r="AS1197" s="45">
        <f>IF(AU1197="S",IF(Q1197="1. Aceitou o programa",IF(OR(X1197="Não se Aplica",X1197=""),IF(OR(W1197="Não se Aplica",W1197=""),0,W1197-V1197),AVERAGE(X1197-W1197,W1197-V1197)),0),0)</f>
        <v>24.5</v>
      </c>
      <c r="AT1197" s="45">
        <f>IF(AU1197="S",IF(AND(Q1197="1. Aceitou o programa",AB1197="Realizada"),IFERROR(IF(AA1197="",0,AA1197-R1197),0),0),0)</f>
        <v>0</v>
      </c>
      <c r="AU1197" s="45" t="str">
        <f>_xlfn.XLOOKUP(U1197,'Lista Suspensa'!$AA$20:$AA$23,'Lista Suspensa'!$AB$20:$AB$23,"N/A")</f>
        <v>S</v>
      </c>
    </row>
    <row r="1198" spans="1:47" ht="12" customHeight="1" x14ac:dyDescent="0.3">
      <c r="A1198" s="87" t="s">
        <v>47</v>
      </c>
      <c r="B1198" s="88">
        <v>46104</v>
      </c>
      <c r="C1198" s="89" t="s">
        <v>48</v>
      </c>
      <c r="D1198" s="89" t="s">
        <v>49</v>
      </c>
      <c r="E1198" s="189">
        <v>77638804</v>
      </c>
      <c r="F1198" s="197" t="s">
        <v>3366</v>
      </c>
      <c r="G1198" s="90">
        <v>43820764801</v>
      </c>
      <c r="H1198" s="91">
        <v>35199</v>
      </c>
      <c r="I1198" s="89"/>
      <c r="J1198" s="89" t="s">
        <v>84</v>
      </c>
      <c r="K1198" s="89" t="s">
        <v>52</v>
      </c>
      <c r="L1198" s="89" t="s">
        <v>85</v>
      </c>
      <c r="M1198" s="89" t="s">
        <v>3367</v>
      </c>
      <c r="N1198" s="89" t="s">
        <v>137</v>
      </c>
      <c r="O1198" s="92" t="s">
        <v>3368</v>
      </c>
      <c r="P1198" s="93" t="s">
        <v>57</v>
      </c>
      <c r="Q1198" s="110" t="s">
        <v>58</v>
      </c>
      <c r="R1198" s="94">
        <v>46171</v>
      </c>
      <c r="S1198" s="95"/>
      <c r="T1198" s="95" t="s">
        <v>59</v>
      </c>
      <c r="U1198" s="95" t="s">
        <v>60</v>
      </c>
      <c r="V1198" s="91">
        <v>46118</v>
      </c>
      <c r="W1198" s="91">
        <v>46161</v>
      </c>
      <c r="X1198" s="91">
        <v>46167</v>
      </c>
      <c r="Y1198" s="96" t="s">
        <v>2851</v>
      </c>
      <c r="Z1198" s="89" t="s">
        <v>62</v>
      </c>
      <c r="AA1198" s="95"/>
      <c r="AB1198" s="95" t="s">
        <v>2804</v>
      </c>
      <c r="AC1198" s="95" t="s">
        <v>2804</v>
      </c>
      <c r="AD1198" s="95" t="s">
        <v>2804</v>
      </c>
      <c r="AE1198" s="95" t="s">
        <v>2804</v>
      </c>
      <c r="AF1198" s="95" t="s">
        <v>2804</v>
      </c>
      <c r="AG1198" s="95" t="s">
        <v>2804</v>
      </c>
      <c r="AH1198" s="95" t="s">
        <v>2804</v>
      </c>
      <c r="AI1198" s="97"/>
      <c r="AJ1198" s="97" t="s">
        <v>65</v>
      </c>
      <c r="AK1198" s="97" t="s">
        <v>66</v>
      </c>
      <c r="AL1198" s="45" t="s">
        <v>67</v>
      </c>
      <c r="AM1198" s="160" t="str">
        <f>MONTH(B1198)&amp;"/"&amp;YEAR(B1198)</f>
        <v>3/2026</v>
      </c>
      <c r="AN1198" s="45">
        <f>WEEKNUM(B1198)-WEEKNUM(EOMONTH(B1198,-1)+1)+1</f>
        <v>4</v>
      </c>
      <c r="AO1198" s="45" t="str">
        <f>MONTH(R1198)&amp;"/"&amp;YEAR(R1198)</f>
        <v>5/2026</v>
      </c>
      <c r="AP1198" s="45">
        <f>WEEKNUM(R1198)-WEEKNUM(EOMONTH(R1198,-1)+1)+1</f>
        <v>5</v>
      </c>
      <c r="AQ1198" s="45">
        <f>IF(AU1198="S",IF(Q1198="1. Aceitou o programa",R1198-B1198,0),0)</f>
        <v>67</v>
      </c>
      <c r="AR1198" s="45">
        <f>IF(AU1198="S",IF(AND(S1198&lt;&gt;"",R1198&lt;&gt;""),S1198-R1198,0),0)</f>
        <v>0</v>
      </c>
      <c r="AS1198" s="45">
        <f>IF(AU1198="S",IF(Q1198="1. Aceitou o programa",IF(OR(X1198="Não se Aplica",X1198=""),IF(OR(W1198="Não se Aplica",W1198=""),0,W1198-V1198),AVERAGE(X1198-W1198,W1198-V1198)),0),0)</f>
        <v>24.5</v>
      </c>
      <c r="AT1198" s="45">
        <f>IF(AU1198="S",IF(AND(Q1198="1. Aceitou o programa",AB1198="Realizada"),IFERROR(IF(AA1198="",0,AA1198-R1198),0),0),0)</f>
        <v>0</v>
      </c>
      <c r="AU1198" s="45" t="str">
        <f>_xlfn.XLOOKUP(U1198,'Lista Suspensa'!$AA$20:$AA$23,'Lista Suspensa'!$AB$20:$AB$23,"N/A")</f>
        <v>S</v>
      </c>
    </row>
    <row r="1199" spans="1:47" ht="12" customHeight="1" x14ac:dyDescent="0.3">
      <c r="A1199" s="87" t="s">
        <v>47</v>
      </c>
      <c r="B1199" s="88">
        <v>46104</v>
      </c>
      <c r="C1199" s="89" t="s">
        <v>48</v>
      </c>
      <c r="D1199" s="89" t="s">
        <v>49</v>
      </c>
      <c r="E1199" s="189">
        <v>77694968</v>
      </c>
      <c r="F1199" s="197" t="s">
        <v>3369</v>
      </c>
      <c r="G1199" s="90">
        <v>7946395779</v>
      </c>
      <c r="H1199" s="91">
        <v>27221</v>
      </c>
      <c r="I1199" s="89"/>
      <c r="J1199" s="89" t="s">
        <v>51</v>
      </c>
      <c r="K1199" s="89" t="s">
        <v>76</v>
      </c>
      <c r="L1199" s="89" t="s">
        <v>283</v>
      </c>
      <c r="M1199" s="89" t="s">
        <v>693</v>
      </c>
      <c r="N1199" s="89" t="s">
        <v>137</v>
      </c>
      <c r="O1199" s="92" t="s">
        <v>3370</v>
      </c>
      <c r="P1199" s="93" t="s">
        <v>57</v>
      </c>
      <c r="Q1199" s="110" t="s">
        <v>58</v>
      </c>
      <c r="R1199" s="94">
        <v>46171</v>
      </c>
      <c r="S1199" s="95"/>
      <c r="T1199" s="95" t="s">
        <v>59</v>
      </c>
      <c r="U1199" s="95" t="s">
        <v>60</v>
      </c>
      <c r="V1199" s="91">
        <v>46118</v>
      </c>
      <c r="W1199" s="91">
        <v>46161</v>
      </c>
      <c r="X1199" s="91">
        <v>46167</v>
      </c>
      <c r="Y1199" s="96" t="s">
        <v>73</v>
      </c>
      <c r="Z1199" s="89" t="s">
        <v>62</v>
      </c>
      <c r="AA1199" s="95"/>
      <c r="AB1199" s="95" t="s">
        <v>2804</v>
      </c>
      <c r="AC1199" s="95" t="s">
        <v>2804</v>
      </c>
      <c r="AD1199" s="95" t="s">
        <v>2804</v>
      </c>
      <c r="AE1199" s="95" t="s">
        <v>2804</v>
      </c>
      <c r="AF1199" s="95" t="s">
        <v>2804</v>
      </c>
      <c r="AG1199" s="95" t="s">
        <v>2804</v>
      </c>
      <c r="AH1199" s="95" t="s">
        <v>2804</v>
      </c>
      <c r="AI1199" s="97"/>
      <c r="AJ1199" s="97" t="s">
        <v>65</v>
      </c>
      <c r="AK1199" s="97" t="s">
        <v>66</v>
      </c>
      <c r="AL1199" s="45" t="s">
        <v>67</v>
      </c>
      <c r="AM1199" s="160" t="str">
        <f>MONTH(B1199)&amp;"/"&amp;YEAR(B1199)</f>
        <v>3/2026</v>
      </c>
      <c r="AN1199" s="45">
        <f>WEEKNUM(B1199)-WEEKNUM(EOMONTH(B1199,-1)+1)+1</f>
        <v>4</v>
      </c>
      <c r="AO1199" s="45" t="str">
        <f>MONTH(R1199)&amp;"/"&amp;YEAR(R1199)</f>
        <v>5/2026</v>
      </c>
      <c r="AP1199" s="45">
        <f>WEEKNUM(R1199)-WEEKNUM(EOMONTH(R1199,-1)+1)+1</f>
        <v>5</v>
      </c>
      <c r="AQ1199" s="45">
        <f>IF(AU1199="S",IF(Q1199="1. Aceitou o programa",R1199-B1199,0),0)</f>
        <v>67</v>
      </c>
      <c r="AR1199" s="45">
        <f>IF(AU1199="S",IF(AND(S1199&lt;&gt;"",R1199&lt;&gt;""),S1199-R1199,0),0)</f>
        <v>0</v>
      </c>
      <c r="AS1199" s="45">
        <f>IF(AU1199="S",IF(Q1199="1. Aceitou o programa",IF(OR(X1199="Não se Aplica",X1199=""),IF(OR(W1199="Não se Aplica",W1199=""),0,W1199-V1199),AVERAGE(X1199-W1199,W1199-V1199)),0),0)</f>
        <v>24.5</v>
      </c>
      <c r="AT1199" s="45">
        <f>IF(AU1199="S",IF(AND(Q1199="1. Aceitou o programa",AB1199="Realizada"),IFERROR(IF(AA1199="",0,AA1199-R1199),0),0),0)</f>
        <v>0</v>
      </c>
      <c r="AU1199" s="45" t="str">
        <f>_xlfn.XLOOKUP(U1199,'Lista Suspensa'!$AA$20:$AA$23,'Lista Suspensa'!$AB$20:$AB$23,"N/A")</f>
        <v>S</v>
      </c>
    </row>
    <row r="1200" spans="1:47" ht="12" customHeight="1" x14ac:dyDescent="0.3">
      <c r="A1200" s="87" t="s">
        <v>47</v>
      </c>
      <c r="B1200" s="88">
        <v>46104</v>
      </c>
      <c r="C1200" s="89" t="s">
        <v>48</v>
      </c>
      <c r="D1200" s="89" t="s">
        <v>49</v>
      </c>
      <c r="E1200" s="189">
        <v>83854428</v>
      </c>
      <c r="F1200" s="197" t="s">
        <v>3371</v>
      </c>
      <c r="G1200" s="90">
        <v>63725711615</v>
      </c>
      <c r="H1200" s="91">
        <v>23029</v>
      </c>
      <c r="I1200" s="89"/>
      <c r="J1200" s="89" t="s">
        <v>51</v>
      </c>
      <c r="K1200" s="89" t="s">
        <v>52</v>
      </c>
      <c r="L1200" s="89" t="s">
        <v>53</v>
      </c>
      <c r="M1200" s="89" t="s">
        <v>1899</v>
      </c>
      <c r="N1200" s="89" t="s">
        <v>137</v>
      </c>
      <c r="O1200" s="92" t="s">
        <v>3372</v>
      </c>
      <c r="P1200" s="93" t="s">
        <v>57</v>
      </c>
      <c r="Q1200" s="110" t="s">
        <v>58</v>
      </c>
      <c r="R1200" s="94">
        <v>46171</v>
      </c>
      <c r="S1200" s="95"/>
      <c r="T1200" s="95" t="s">
        <v>59</v>
      </c>
      <c r="U1200" s="95" t="s">
        <v>60</v>
      </c>
      <c r="V1200" s="91">
        <v>46118</v>
      </c>
      <c r="W1200" s="91">
        <v>46161</v>
      </c>
      <c r="X1200" s="91">
        <v>46167</v>
      </c>
      <c r="Y1200" s="96" t="s">
        <v>81</v>
      </c>
      <c r="Z1200" s="89" t="s">
        <v>62</v>
      </c>
      <c r="AA1200" s="95"/>
      <c r="AB1200" s="95" t="s">
        <v>2804</v>
      </c>
      <c r="AC1200" s="95" t="s">
        <v>2804</v>
      </c>
      <c r="AD1200" s="95" t="s">
        <v>2804</v>
      </c>
      <c r="AE1200" s="95" t="s">
        <v>2804</v>
      </c>
      <c r="AF1200" s="95" t="s">
        <v>2804</v>
      </c>
      <c r="AG1200" s="95" t="s">
        <v>2804</v>
      </c>
      <c r="AH1200" s="95" t="s">
        <v>2804</v>
      </c>
      <c r="AI1200" s="97"/>
      <c r="AJ1200" s="97" t="s">
        <v>65</v>
      </c>
      <c r="AK1200" s="97" t="s">
        <v>66</v>
      </c>
      <c r="AL1200" s="45" t="s">
        <v>67</v>
      </c>
      <c r="AM1200" s="160" t="str">
        <f>MONTH(B1200)&amp;"/"&amp;YEAR(B1200)</f>
        <v>3/2026</v>
      </c>
      <c r="AN1200" s="45">
        <f>WEEKNUM(B1200)-WEEKNUM(EOMONTH(B1200,-1)+1)+1</f>
        <v>4</v>
      </c>
      <c r="AO1200" s="45" t="str">
        <f>MONTH(R1200)&amp;"/"&amp;YEAR(R1200)</f>
        <v>5/2026</v>
      </c>
      <c r="AP1200" s="45">
        <f>WEEKNUM(R1200)-WEEKNUM(EOMONTH(R1200,-1)+1)+1</f>
        <v>5</v>
      </c>
      <c r="AQ1200" s="45">
        <f>IF(AU1200="S",IF(Q1200="1. Aceitou o programa",R1200-B1200,0),0)</f>
        <v>67</v>
      </c>
      <c r="AR1200" s="45">
        <f>IF(AU1200="S",IF(AND(S1200&lt;&gt;"",R1200&lt;&gt;""),S1200-R1200,0),0)</f>
        <v>0</v>
      </c>
      <c r="AS1200" s="45">
        <f>IF(AU1200="S",IF(Q1200="1. Aceitou o programa",IF(OR(X1200="Não se Aplica",X1200=""),IF(OR(W1200="Não se Aplica",W1200=""),0,W1200-V1200),AVERAGE(X1200-W1200,W1200-V1200)),0),0)</f>
        <v>24.5</v>
      </c>
      <c r="AT1200" s="45">
        <f>IF(AU1200="S",IF(AND(Q1200="1. Aceitou o programa",AB1200="Realizada"),IFERROR(IF(AA1200="",0,AA1200-R1200),0),0),0)</f>
        <v>0</v>
      </c>
      <c r="AU1200" s="45" t="str">
        <f>_xlfn.XLOOKUP(U1200,'Lista Suspensa'!$AA$20:$AA$23,'Lista Suspensa'!$AB$20:$AB$23,"N/A")</f>
        <v>S</v>
      </c>
    </row>
    <row r="1201" spans="1:47" ht="12" customHeight="1" x14ac:dyDescent="0.3">
      <c r="A1201" s="87" t="s">
        <v>47</v>
      </c>
      <c r="B1201" s="88">
        <v>46104</v>
      </c>
      <c r="C1201" s="89" t="s">
        <v>48</v>
      </c>
      <c r="D1201" s="89" t="s">
        <v>49</v>
      </c>
      <c r="E1201" s="189">
        <v>77794913</v>
      </c>
      <c r="F1201" s="197" t="s">
        <v>3373</v>
      </c>
      <c r="G1201" s="90">
        <v>1095872788</v>
      </c>
      <c r="H1201" s="91">
        <v>22269</v>
      </c>
      <c r="I1201" s="89"/>
      <c r="J1201" s="89" t="s">
        <v>51</v>
      </c>
      <c r="K1201" s="89" t="s">
        <v>76</v>
      </c>
      <c r="L1201" s="89" t="s">
        <v>95</v>
      </c>
      <c r="M1201" s="89" t="s">
        <v>222</v>
      </c>
      <c r="N1201" s="89" t="s">
        <v>137</v>
      </c>
      <c r="O1201" s="92" t="s">
        <v>3374</v>
      </c>
      <c r="P1201" s="93" t="s">
        <v>57</v>
      </c>
      <c r="Q1201" s="110" t="s">
        <v>58</v>
      </c>
      <c r="R1201" s="94">
        <v>46171</v>
      </c>
      <c r="S1201" s="95"/>
      <c r="T1201" s="95" t="s">
        <v>59</v>
      </c>
      <c r="U1201" s="95" t="s">
        <v>60</v>
      </c>
      <c r="V1201" s="91">
        <v>46118</v>
      </c>
      <c r="W1201" s="91">
        <v>46161</v>
      </c>
      <c r="X1201" s="91">
        <v>46167</v>
      </c>
      <c r="Y1201" s="96" t="s">
        <v>81</v>
      </c>
      <c r="Z1201" s="89" t="s">
        <v>62</v>
      </c>
      <c r="AA1201" s="95"/>
      <c r="AB1201" s="95" t="s">
        <v>2804</v>
      </c>
      <c r="AC1201" s="95" t="s">
        <v>2804</v>
      </c>
      <c r="AD1201" s="95" t="s">
        <v>2804</v>
      </c>
      <c r="AE1201" s="95" t="s">
        <v>2804</v>
      </c>
      <c r="AF1201" s="95" t="s">
        <v>2804</v>
      </c>
      <c r="AG1201" s="95" t="s">
        <v>2804</v>
      </c>
      <c r="AH1201" s="95" t="s">
        <v>2804</v>
      </c>
      <c r="AI1201" s="97"/>
      <c r="AJ1201" s="97" t="s">
        <v>65</v>
      </c>
      <c r="AK1201" s="97" t="s">
        <v>66</v>
      </c>
      <c r="AL1201" s="45" t="s">
        <v>67</v>
      </c>
      <c r="AM1201" s="160" t="str">
        <f>MONTH(B1201)&amp;"/"&amp;YEAR(B1201)</f>
        <v>3/2026</v>
      </c>
      <c r="AN1201" s="45">
        <f>WEEKNUM(B1201)-WEEKNUM(EOMONTH(B1201,-1)+1)+1</f>
        <v>4</v>
      </c>
      <c r="AO1201" s="45" t="str">
        <f>MONTH(R1201)&amp;"/"&amp;YEAR(R1201)</f>
        <v>5/2026</v>
      </c>
      <c r="AP1201" s="45">
        <f>WEEKNUM(R1201)-WEEKNUM(EOMONTH(R1201,-1)+1)+1</f>
        <v>5</v>
      </c>
      <c r="AQ1201" s="45">
        <f>IF(AU1201="S",IF(Q1201="1. Aceitou o programa",R1201-B1201,0),0)</f>
        <v>67</v>
      </c>
      <c r="AR1201" s="45">
        <f>IF(AU1201="S",IF(AND(S1201&lt;&gt;"",R1201&lt;&gt;""),S1201-R1201,0),0)</f>
        <v>0</v>
      </c>
      <c r="AS1201" s="45">
        <f>IF(AU1201="S",IF(Q1201="1. Aceitou o programa",IF(OR(X1201="Não se Aplica",X1201=""),IF(OR(W1201="Não se Aplica",W1201=""),0,W1201-V1201),AVERAGE(X1201-W1201,W1201-V1201)),0),0)</f>
        <v>24.5</v>
      </c>
      <c r="AT1201" s="45">
        <f>IF(AU1201="S",IF(AND(Q1201="1. Aceitou o programa",AB1201="Realizada"),IFERROR(IF(AA1201="",0,AA1201-R1201),0),0),0)</f>
        <v>0</v>
      </c>
      <c r="AU1201" s="45" t="str">
        <f>_xlfn.XLOOKUP(U1201,'Lista Suspensa'!$AA$20:$AA$23,'Lista Suspensa'!$AB$20:$AB$23,"N/A")</f>
        <v>S</v>
      </c>
    </row>
    <row r="1202" spans="1:47" ht="12" customHeight="1" x14ac:dyDescent="0.3">
      <c r="A1202" s="87" t="s">
        <v>47</v>
      </c>
      <c r="B1202" s="88">
        <v>46104</v>
      </c>
      <c r="C1202" s="89" t="s">
        <v>48</v>
      </c>
      <c r="D1202" s="89" t="s">
        <v>49</v>
      </c>
      <c r="E1202" s="189">
        <v>77835250</v>
      </c>
      <c r="F1202" s="197" t="s">
        <v>3375</v>
      </c>
      <c r="G1202" s="90">
        <v>74718525772</v>
      </c>
      <c r="H1202" s="91">
        <v>22172</v>
      </c>
      <c r="I1202" s="89"/>
      <c r="J1202" s="89" t="s">
        <v>51</v>
      </c>
      <c r="K1202" s="89" t="s">
        <v>76</v>
      </c>
      <c r="L1202" s="89" t="s">
        <v>101</v>
      </c>
      <c r="M1202" s="89" t="s">
        <v>1407</v>
      </c>
      <c r="N1202" s="89" t="s">
        <v>137</v>
      </c>
      <c r="O1202" s="92" t="s">
        <v>3376</v>
      </c>
      <c r="P1202" s="93" t="s">
        <v>57</v>
      </c>
      <c r="Q1202" s="110" t="s">
        <v>58</v>
      </c>
      <c r="R1202" s="94">
        <v>46171</v>
      </c>
      <c r="S1202" s="95"/>
      <c r="T1202" s="95" t="s">
        <v>59</v>
      </c>
      <c r="U1202" s="95" t="s">
        <v>60</v>
      </c>
      <c r="V1202" s="91">
        <v>46118</v>
      </c>
      <c r="W1202" s="91">
        <v>46161</v>
      </c>
      <c r="X1202" s="91">
        <v>46167</v>
      </c>
      <c r="Y1202" s="96" t="s">
        <v>73</v>
      </c>
      <c r="Z1202" s="89" t="s">
        <v>62</v>
      </c>
      <c r="AA1202" s="95"/>
      <c r="AB1202" s="95" t="s">
        <v>2804</v>
      </c>
      <c r="AC1202" s="95" t="s">
        <v>2804</v>
      </c>
      <c r="AD1202" s="95" t="s">
        <v>2804</v>
      </c>
      <c r="AE1202" s="95" t="s">
        <v>2804</v>
      </c>
      <c r="AF1202" s="95" t="s">
        <v>2804</v>
      </c>
      <c r="AG1202" s="95" t="s">
        <v>2804</v>
      </c>
      <c r="AH1202" s="95" t="s">
        <v>2804</v>
      </c>
      <c r="AI1202" s="97"/>
      <c r="AJ1202" s="97" t="s">
        <v>65</v>
      </c>
      <c r="AK1202" s="97" t="s">
        <v>66</v>
      </c>
      <c r="AL1202" s="45" t="s">
        <v>67</v>
      </c>
      <c r="AM1202" s="160" t="str">
        <f>MONTH(B1202)&amp;"/"&amp;YEAR(B1202)</f>
        <v>3/2026</v>
      </c>
      <c r="AN1202" s="45">
        <f>WEEKNUM(B1202)-WEEKNUM(EOMONTH(B1202,-1)+1)+1</f>
        <v>4</v>
      </c>
      <c r="AO1202" s="45" t="str">
        <f>MONTH(R1202)&amp;"/"&amp;YEAR(R1202)</f>
        <v>5/2026</v>
      </c>
      <c r="AP1202" s="45">
        <f>WEEKNUM(R1202)-WEEKNUM(EOMONTH(R1202,-1)+1)+1</f>
        <v>5</v>
      </c>
      <c r="AQ1202" s="45">
        <f>IF(AU1202="S",IF(Q1202="1. Aceitou o programa",R1202-B1202,0),0)</f>
        <v>67</v>
      </c>
      <c r="AR1202" s="45">
        <f>IF(AU1202="S",IF(AND(S1202&lt;&gt;"",R1202&lt;&gt;""),S1202-R1202,0),0)</f>
        <v>0</v>
      </c>
      <c r="AS1202" s="45">
        <f>IF(AU1202="S",IF(Q1202="1. Aceitou o programa",IF(OR(X1202="Não se Aplica",X1202=""),IF(OR(W1202="Não se Aplica",W1202=""),0,W1202-V1202),AVERAGE(X1202-W1202,W1202-V1202)),0),0)</f>
        <v>24.5</v>
      </c>
      <c r="AT1202" s="45">
        <f>IF(AU1202="S",IF(AND(Q1202="1. Aceitou o programa",AB1202="Realizada"),IFERROR(IF(AA1202="",0,AA1202-R1202),0),0),0)</f>
        <v>0</v>
      </c>
      <c r="AU1202" s="45" t="str">
        <f>_xlfn.XLOOKUP(U1202,'Lista Suspensa'!$AA$20:$AA$23,'Lista Suspensa'!$AB$20:$AB$23,"N/A")</f>
        <v>S</v>
      </c>
    </row>
    <row r="1203" spans="1:47" ht="12" customHeight="1" x14ac:dyDescent="0.3">
      <c r="A1203" s="87" t="s">
        <v>47</v>
      </c>
      <c r="B1203" s="88">
        <v>46104</v>
      </c>
      <c r="C1203" s="89" t="s">
        <v>48</v>
      </c>
      <c r="D1203" s="89" t="s">
        <v>49</v>
      </c>
      <c r="E1203" s="189">
        <v>89546317</v>
      </c>
      <c r="F1203" s="197" t="s">
        <v>3377</v>
      </c>
      <c r="G1203" s="90">
        <v>26001476837</v>
      </c>
      <c r="H1203" s="91">
        <v>28870</v>
      </c>
      <c r="I1203" s="89"/>
      <c r="J1203" s="89" t="s">
        <v>84</v>
      </c>
      <c r="K1203" s="89" t="s">
        <v>52</v>
      </c>
      <c r="L1203" s="89" t="s">
        <v>85</v>
      </c>
      <c r="M1203" s="89" t="s">
        <v>3378</v>
      </c>
      <c r="N1203" s="89" t="s">
        <v>159</v>
      </c>
      <c r="O1203" s="92" t="s">
        <v>3379</v>
      </c>
      <c r="P1203" s="93" t="s">
        <v>57</v>
      </c>
      <c r="Q1203" s="110" t="s">
        <v>58</v>
      </c>
      <c r="R1203" s="94">
        <v>46171</v>
      </c>
      <c r="S1203" s="95"/>
      <c r="T1203" s="95" t="s">
        <v>59</v>
      </c>
      <c r="U1203" s="95" t="s">
        <v>60</v>
      </c>
      <c r="V1203" s="91">
        <v>46118</v>
      </c>
      <c r="W1203" s="91">
        <v>46161</v>
      </c>
      <c r="X1203" s="91">
        <v>46167</v>
      </c>
      <c r="Y1203" s="96" t="s">
        <v>73</v>
      </c>
      <c r="Z1203" s="89" t="s">
        <v>62</v>
      </c>
      <c r="AA1203" s="95"/>
      <c r="AB1203" s="95" t="s">
        <v>2804</v>
      </c>
      <c r="AC1203" s="95" t="s">
        <v>2804</v>
      </c>
      <c r="AD1203" s="95" t="s">
        <v>2804</v>
      </c>
      <c r="AE1203" s="95" t="s">
        <v>2804</v>
      </c>
      <c r="AF1203" s="95" t="s">
        <v>2804</v>
      </c>
      <c r="AG1203" s="95" t="s">
        <v>2804</v>
      </c>
      <c r="AH1203" s="95" t="s">
        <v>2804</v>
      </c>
      <c r="AI1203" s="97"/>
      <c r="AJ1203" s="97" t="s">
        <v>65</v>
      </c>
      <c r="AK1203" s="97" t="s">
        <v>66</v>
      </c>
      <c r="AL1203" s="45" t="s">
        <v>67</v>
      </c>
      <c r="AM1203" s="160" t="str">
        <f>MONTH(B1203)&amp;"/"&amp;YEAR(B1203)</f>
        <v>3/2026</v>
      </c>
      <c r="AN1203" s="45">
        <f>WEEKNUM(B1203)-WEEKNUM(EOMONTH(B1203,-1)+1)+1</f>
        <v>4</v>
      </c>
      <c r="AO1203" s="45" t="str">
        <f>MONTH(R1203)&amp;"/"&amp;YEAR(R1203)</f>
        <v>5/2026</v>
      </c>
      <c r="AP1203" s="45">
        <f>WEEKNUM(R1203)-WEEKNUM(EOMONTH(R1203,-1)+1)+1</f>
        <v>5</v>
      </c>
      <c r="AQ1203" s="45">
        <f>IF(AU1203="S",IF(Q1203="1. Aceitou o programa",R1203-B1203,0),0)</f>
        <v>67</v>
      </c>
      <c r="AR1203" s="45">
        <f>IF(AU1203="S",IF(AND(S1203&lt;&gt;"",R1203&lt;&gt;""),S1203-R1203,0),0)</f>
        <v>0</v>
      </c>
      <c r="AS1203" s="45">
        <f>IF(AU1203="S",IF(Q1203="1. Aceitou o programa",IF(OR(X1203="Não se Aplica",X1203=""),IF(OR(W1203="Não se Aplica",W1203=""),0,W1203-V1203),AVERAGE(X1203-W1203,W1203-V1203)),0),0)</f>
        <v>24.5</v>
      </c>
      <c r="AT1203" s="45">
        <f>IF(AU1203="S",IF(AND(Q1203="1. Aceitou o programa",AB1203="Realizada"),IFERROR(IF(AA1203="",0,AA1203-R1203),0),0),0)</f>
        <v>0</v>
      </c>
      <c r="AU1203" s="45" t="str">
        <f>_xlfn.XLOOKUP(U1203,'Lista Suspensa'!$AA$20:$AA$23,'Lista Suspensa'!$AB$20:$AB$23,"N/A")</f>
        <v>S</v>
      </c>
    </row>
    <row r="1204" spans="1:47" ht="12" customHeight="1" x14ac:dyDescent="0.3">
      <c r="A1204" s="87" t="s">
        <v>47</v>
      </c>
      <c r="B1204" s="88">
        <v>46104</v>
      </c>
      <c r="C1204" s="89" t="s">
        <v>48</v>
      </c>
      <c r="D1204" s="89" t="s">
        <v>49</v>
      </c>
      <c r="E1204" s="189">
        <v>596350694</v>
      </c>
      <c r="F1204" s="197" t="s">
        <v>3380</v>
      </c>
      <c r="G1204" s="90">
        <v>16023486851</v>
      </c>
      <c r="H1204" s="91">
        <v>27218</v>
      </c>
      <c r="I1204" s="89"/>
      <c r="J1204" s="89" t="s">
        <v>84</v>
      </c>
      <c r="K1204" s="89" t="s">
        <v>52</v>
      </c>
      <c r="L1204" s="89" t="s">
        <v>1730</v>
      </c>
      <c r="M1204" s="89" t="s">
        <v>3381</v>
      </c>
      <c r="N1204" s="89" t="s">
        <v>159</v>
      </c>
      <c r="O1204" s="92" t="s">
        <v>3382</v>
      </c>
      <c r="P1204" s="93" t="s">
        <v>57</v>
      </c>
      <c r="Q1204" s="110" t="s">
        <v>58</v>
      </c>
      <c r="R1204" s="94">
        <v>46171</v>
      </c>
      <c r="S1204" s="95"/>
      <c r="T1204" s="95" t="s">
        <v>59</v>
      </c>
      <c r="U1204" s="95" t="s">
        <v>60</v>
      </c>
      <c r="V1204" s="91">
        <v>46118</v>
      </c>
      <c r="W1204" s="91">
        <v>46161</v>
      </c>
      <c r="X1204" s="91">
        <v>46167</v>
      </c>
      <c r="Y1204" s="96" t="s">
        <v>81</v>
      </c>
      <c r="Z1204" s="89" t="s">
        <v>62</v>
      </c>
      <c r="AA1204" s="95"/>
      <c r="AB1204" s="95" t="s">
        <v>2804</v>
      </c>
      <c r="AC1204" s="95" t="s">
        <v>2804</v>
      </c>
      <c r="AD1204" s="95" t="s">
        <v>2804</v>
      </c>
      <c r="AE1204" s="95" t="s">
        <v>2804</v>
      </c>
      <c r="AF1204" s="95" t="s">
        <v>2804</v>
      </c>
      <c r="AG1204" s="95" t="s">
        <v>2804</v>
      </c>
      <c r="AH1204" s="95" t="s">
        <v>2804</v>
      </c>
      <c r="AI1204" s="97"/>
      <c r="AJ1204" s="97" t="s">
        <v>65</v>
      </c>
      <c r="AK1204" s="97" t="s">
        <v>66</v>
      </c>
      <c r="AL1204" s="45" t="s">
        <v>67</v>
      </c>
      <c r="AM1204" s="160" t="str">
        <f>MONTH(B1204)&amp;"/"&amp;YEAR(B1204)</f>
        <v>3/2026</v>
      </c>
      <c r="AN1204" s="45">
        <f>WEEKNUM(B1204)-WEEKNUM(EOMONTH(B1204,-1)+1)+1</f>
        <v>4</v>
      </c>
      <c r="AO1204" s="45" t="str">
        <f>MONTH(R1204)&amp;"/"&amp;YEAR(R1204)</f>
        <v>5/2026</v>
      </c>
      <c r="AP1204" s="45">
        <f>WEEKNUM(R1204)-WEEKNUM(EOMONTH(R1204,-1)+1)+1</f>
        <v>5</v>
      </c>
      <c r="AQ1204" s="45">
        <f>IF(AU1204="S",IF(Q1204="1. Aceitou o programa",R1204-B1204,0),0)</f>
        <v>67</v>
      </c>
      <c r="AR1204" s="45">
        <f>IF(AU1204="S",IF(AND(S1204&lt;&gt;"",R1204&lt;&gt;""),S1204-R1204,0),0)</f>
        <v>0</v>
      </c>
      <c r="AS1204" s="45">
        <f>IF(AU1204="S",IF(Q1204="1. Aceitou o programa",IF(OR(X1204="Não se Aplica",X1204=""),IF(OR(W1204="Não se Aplica",W1204=""),0,W1204-V1204),AVERAGE(X1204-W1204,W1204-V1204)),0),0)</f>
        <v>24.5</v>
      </c>
      <c r="AT1204" s="45">
        <f>IF(AU1204="S",IF(AND(Q1204="1. Aceitou o programa",AB1204="Realizada"),IFERROR(IF(AA1204="",0,AA1204-R1204),0),0),0)</f>
        <v>0</v>
      </c>
      <c r="AU1204" s="45" t="str">
        <f>_xlfn.XLOOKUP(U1204,'Lista Suspensa'!$AA$20:$AA$23,'Lista Suspensa'!$AB$20:$AB$23,"N/A")</f>
        <v>S</v>
      </c>
    </row>
    <row r="1205" spans="1:47" ht="12" customHeight="1" x14ac:dyDescent="0.3">
      <c r="A1205" s="87" t="s">
        <v>47</v>
      </c>
      <c r="B1205" s="88">
        <v>46104</v>
      </c>
      <c r="C1205" s="89" t="s">
        <v>48</v>
      </c>
      <c r="D1205" s="89" t="s">
        <v>49</v>
      </c>
      <c r="E1205" s="189">
        <v>596343949</v>
      </c>
      <c r="F1205" s="197" t="s">
        <v>3383</v>
      </c>
      <c r="G1205" s="90">
        <v>399961828</v>
      </c>
      <c r="H1205" s="91">
        <v>21400</v>
      </c>
      <c r="I1205" s="89"/>
      <c r="J1205" s="89" t="s">
        <v>84</v>
      </c>
      <c r="K1205" s="89" t="s">
        <v>52</v>
      </c>
      <c r="L1205" s="89" t="s">
        <v>85</v>
      </c>
      <c r="M1205" s="89" t="s">
        <v>3384</v>
      </c>
      <c r="N1205" s="89" t="s">
        <v>159</v>
      </c>
      <c r="O1205" s="92" t="s">
        <v>3385</v>
      </c>
      <c r="P1205" s="93" t="s">
        <v>57</v>
      </c>
      <c r="Q1205" s="110" t="s">
        <v>58</v>
      </c>
      <c r="R1205" s="94">
        <v>46171</v>
      </c>
      <c r="S1205" s="95"/>
      <c r="T1205" s="95" t="s">
        <v>59</v>
      </c>
      <c r="U1205" s="95" t="s">
        <v>60</v>
      </c>
      <c r="V1205" s="91">
        <v>46118</v>
      </c>
      <c r="W1205" s="91">
        <v>46161</v>
      </c>
      <c r="X1205" s="91">
        <v>46167</v>
      </c>
      <c r="Y1205" s="96" t="s">
        <v>81</v>
      </c>
      <c r="Z1205" s="89" t="s">
        <v>62</v>
      </c>
      <c r="AA1205" s="95"/>
      <c r="AB1205" s="95" t="s">
        <v>2804</v>
      </c>
      <c r="AC1205" s="95" t="s">
        <v>2804</v>
      </c>
      <c r="AD1205" s="95" t="s">
        <v>2804</v>
      </c>
      <c r="AE1205" s="95" t="s">
        <v>2804</v>
      </c>
      <c r="AF1205" s="95" t="s">
        <v>2804</v>
      </c>
      <c r="AG1205" s="95" t="s">
        <v>2804</v>
      </c>
      <c r="AH1205" s="95" t="s">
        <v>2804</v>
      </c>
      <c r="AI1205" s="97"/>
      <c r="AJ1205" s="97" t="s">
        <v>65</v>
      </c>
      <c r="AK1205" s="97" t="s">
        <v>66</v>
      </c>
      <c r="AL1205" s="45" t="s">
        <v>67</v>
      </c>
      <c r="AM1205" s="160" t="str">
        <f>MONTH(B1205)&amp;"/"&amp;YEAR(B1205)</f>
        <v>3/2026</v>
      </c>
      <c r="AN1205" s="45">
        <f>WEEKNUM(B1205)-WEEKNUM(EOMONTH(B1205,-1)+1)+1</f>
        <v>4</v>
      </c>
      <c r="AO1205" s="45" t="str">
        <f>MONTH(R1205)&amp;"/"&amp;YEAR(R1205)</f>
        <v>5/2026</v>
      </c>
      <c r="AP1205" s="45">
        <f>WEEKNUM(R1205)-WEEKNUM(EOMONTH(R1205,-1)+1)+1</f>
        <v>5</v>
      </c>
      <c r="AQ1205" s="45">
        <f>IF(AU1205="S",IF(Q1205="1. Aceitou o programa",R1205-B1205,0),0)</f>
        <v>67</v>
      </c>
      <c r="AR1205" s="45">
        <f>IF(AU1205="S",IF(AND(S1205&lt;&gt;"",R1205&lt;&gt;""),S1205-R1205,0),0)</f>
        <v>0</v>
      </c>
      <c r="AS1205" s="45">
        <f>IF(AU1205="S",IF(Q1205="1. Aceitou o programa",IF(OR(X1205="Não se Aplica",X1205=""),IF(OR(W1205="Não se Aplica",W1205=""),0,W1205-V1205),AVERAGE(X1205-W1205,W1205-V1205)),0),0)</f>
        <v>24.5</v>
      </c>
      <c r="AT1205" s="45">
        <f>IF(AU1205="S",IF(AND(Q1205="1. Aceitou o programa",AB1205="Realizada"),IFERROR(IF(AA1205="",0,AA1205-R1205),0),0),0)</f>
        <v>0</v>
      </c>
      <c r="AU1205" s="45" t="str">
        <f>_xlfn.XLOOKUP(U1205,'Lista Suspensa'!$AA$20:$AA$23,'Lista Suspensa'!$AB$20:$AB$23,"N/A")</f>
        <v>S</v>
      </c>
    </row>
    <row r="1206" spans="1:47" ht="12" customHeight="1" x14ac:dyDescent="0.3">
      <c r="A1206" s="87" t="s">
        <v>47</v>
      </c>
      <c r="B1206" s="88">
        <v>46104</v>
      </c>
      <c r="C1206" s="89" t="s">
        <v>48</v>
      </c>
      <c r="D1206" s="89" t="s">
        <v>49</v>
      </c>
      <c r="E1206" s="189">
        <v>84214435</v>
      </c>
      <c r="F1206" s="197" t="s">
        <v>3386</v>
      </c>
      <c r="G1206" s="90">
        <v>18165926845</v>
      </c>
      <c r="H1206" s="91">
        <v>27340</v>
      </c>
      <c r="I1206" s="89"/>
      <c r="J1206" s="89" t="s">
        <v>51</v>
      </c>
      <c r="K1206" s="89" t="s">
        <v>52</v>
      </c>
      <c r="L1206" s="89" t="s">
        <v>85</v>
      </c>
      <c r="M1206" s="89" t="s">
        <v>3387</v>
      </c>
      <c r="N1206" s="89" t="s">
        <v>159</v>
      </c>
      <c r="O1206" s="92" t="s">
        <v>3388</v>
      </c>
      <c r="P1206" s="93" t="s">
        <v>57</v>
      </c>
      <c r="Q1206" s="110" t="s">
        <v>58</v>
      </c>
      <c r="R1206" s="94">
        <v>46171</v>
      </c>
      <c r="S1206" s="95"/>
      <c r="T1206" s="95" t="s">
        <v>59</v>
      </c>
      <c r="U1206" s="95" t="s">
        <v>60</v>
      </c>
      <c r="V1206" s="91">
        <v>46118</v>
      </c>
      <c r="W1206" s="91">
        <v>46161</v>
      </c>
      <c r="X1206" s="91">
        <v>46167</v>
      </c>
      <c r="Y1206" s="96" t="s">
        <v>2851</v>
      </c>
      <c r="Z1206" s="89" t="s">
        <v>62</v>
      </c>
      <c r="AA1206" s="95"/>
      <c r="AB1206" s="95" t="s">
        <v>2804</v>
      </c>
      <c r="AC1206" s="95" t="s">
        <v>2804</v>
      </c>
      <c r="AD1206" s="95" t="s">
        <v>2804</v>
      </c>
      <c r="AE1206" s="95" t="s">
        <v>2804</v>
      </c>
      <c r="AF1206" s="95" t="s">
        <v>2804</v>
      </c>
      <c r="AG1206" s="95" t="s">
        <v>2804</v>
      </c>
      <c r="AH1206" s="95" t="s">
        <v>2804</v>
      </c>
      <c r="AI1206" s="97"/>
      <c r="AJ1206" s="97" t="s">
        <v>65</v>
      </c>
      <c r="AK1206" s="97" t="s">
        <v>66</v>
      </c>
      <c r="AL1206" s="45" t="s">
        <v>67</v>
      </c>
      <c r="AM1206" s="160" t="str">
        <f>MONTH(B1206)&amp;"/"&amp;YEAR(B1206)</f>
        <v>3/2026</v>
      </c>
      <c r="AN1206" s="45">
        <f>WEEKNUM(B1206)-WEEKNUM(EOMONTH(B1206,-1)+1)+1</f>
        <v>4</v>
      </c>
      <c r="AO1206" s="45" t="str">
        <f>MONTH(R1206)&amp;"/"&amp;YEAR(R1206)</f>
        <v>5/2026</v>
      </c>
      <c r="AP1206" s="45">
        <f>WEEKNUM(R1206)-WEEKNUM(EOMONTH(R1206,-1)+1)+1</f>
        <v>5</v>
      </c>
      <c r="AQ1206" s="45">
        <f>IF(AU1206="S",IF(Q1206="1. Aceitou o programa",R1206-B1206,0),0)</f>
        <v>67</v>
      </c>
      <c r="AR1206" s="45">
        <f>IF(AU1206="S",IF(AND(S1206&lt;&gt;"",R1206&lt;&gt;""),S1206-R1206,0),0)</f>
        <v>0</v>
      </c>
      <c r="AS1206" s="45">
        <f>IF(AU1206="S",IF(Q1206="1. Aceitou o programa",IF(OR(X1206="Não se Aplica",X1206=""),IF(OR(W1206="Não se Aplica",W1206=""),0,W1206-V1206),AVERAGE(X1206-W1206,W1206-V1206)),0),0)</f>
        <v>24.5</v>
      </c>
      <c r="AT1206" s="45">
        <f>IF(AU1206="S",IF(AND(Q1206="1. Aceitou o programa",AB1206="Realizada"),IFERROR(IF(AA1206="",0,AA1206-R1206),0),0),0)</f>
        <v>0</v>
      </c>
      <c r="AU1206" s="45" t="str">
        <f>_xlfn.XLOOKUP(U1206,'Lista Suspensa'!$AA$20:$AA$23,'Lista Suspensa'!$AB$20:$AB$23,"N/A")</f>
        <v>S</v>
      </c>
    </row>
    <row r="1207" spans="1:47" ht="12" customHeight="1" x14ac:dyDescent="0.3">
      <c r="A1207" s="87" t="s">
        <v>47</v>
      </c>
      <c r="B1207" s="88">
        <v>46104</v>
      </c>
      <c r="C1207" s="89" t="s">
        <v>48</v>
      </c>
      <c r="D1207" s="89" t="s">
        <v>49</v>
      </c>
      <c r="E1207" s="189">
        <v>77851758</v>
      </c>
      <c r="F1207" s="197" t="s">
        <v>3389</v>
      </c>
      <c r="G1207" s="90">
        <v>18011214861</v>
      </c>
      <c r="H1207" s="91">
        <v>27421</v>
      </c>
      <c r="I1207" s="89"/>
      <c r="J1207" s="89" t="s">
        <v>84</v>
      </c>
      <c r="K1207" s="89" t="s">
        <v>52</v>
      </c>
      <c r="L1207" s="89" t="s">
        <v>85</v>
      </c>
      <c r="M1207" s="89" t="s">
        <v>513</v>
      </c>
      <c r="N1207" s="89" t="s">
        <v>137</v>
      </c>
      <c r="O1207" s="92" t="s">
        <v>3390</v>
      </c>
      <c r="P1207" s="93" t="s">
        <v>57</v>
      </c>
      <c r="Q1207" s="110" t="s">
        <v>58</v>
      </c>
      <c r="R1207" s="94">
        <v>46171</v>
      </c>
      <c r="S1207" s="95"/>
      <c r="T1207" s="95" t="s">
        <v>59</v>
      </c>
      <c r="U1207" s="95" t="s">
        <v>60</v>
      </c>
      <c r="V1207" s="91">
        <v>46118</v>
      </c>
      <c r="W1207" s="91">
        <v>46161</v>
      </c>
      <c r="X1207" s="91">
        <v>46167</v>
      </c>
      <c r="Y1207" s="96" t="s">
        <v>81</v>
      </c>
      <c r="Z1207" s="89" t="s">
        <v>62</v>
      </c>
      <c r="AA1207" s="95"/>
      <c r="AB1207" s="95" t="s">
        <v>2804</v>
      </c>
      <c r="AC1207" s="95" t="s">
        <v>2804</v>
      </c>
      <c r="AD1207" s="95" t="s">
        <v>2804</v>
      </c>
      <c r="AE1207" s="95" t="s">
        <v>2804</v>
      </c>
      <c r="AF1207" s="95" t="s">
        <v>2804</v>
      </c>
      <c r="AG1207" s="95" t="s">
        <v>2804</v>
      </c>
      <c r="AH1207" s="95" t="s">
        <v>2804</v>
      </c>
      <c r="AI1207" s="97"/>
      <c r="AJ1207" s="97" t="s">
        <v>65</v>
      </c>
      <c r="AK1207" s="97" t="s">
        <v>66</v>
      </c>
      <c r="AL1207" s="45" t="s">
        <v>67</v>
      </c>
      <c r="AM1207" s="160" t="str">
        <f>MONTH(B1207)&amp;"/"&amp;YEAR(B1207)</f>
        <v>3/2026</v>
      </c>
      <c r="AN1207" s="45">
        <f>WEEKNUM(B1207)-WEEKNUM(EOMONTH(B1207,-1)+1)+1</f>
        <v>4</v>
      </c>
      <c r="AO1207" s="45" t="str">
        <f>MONTH(R1207)&amp;"/"&amp;YEAR(R1207)</f>
        <v>5/2026</v>
      </c>
      <c r="AP1207" s="45">
        <f>WEEKNUM(R1207)-WEEKNUM(EOMONTH(R1207,-1)+1)+1</f>
        <v>5</v>
      </c>
      <c r="AQ1207" s="45">
        <f>IF(AU1207="S",IF(Q1207="1. Aceitou o programa",R1207-B1207,0),0)</f>
        <v>67</v>
      </c>
      <c r="AR1207" s="45">
        <f>IF(AU1207="S",IF(AND(S1207&lt;&gt;"",R1207&lt;&gt;""),S1207-R1207,0),0)</f>
        <v>0</v>
      </c>
      <c r="AS1207" s="45">
        <f>IF(AU1207="S",IF(Q1207="1. Aceitou o programa",IF(OR(X1207="Não se Aplica",X1207=""),IF(OR(W1207="Não se Aplica",W1207=""),0,W1207-V1207),AVERAGE(X1207-W1207,W1207-V1207)),0),0)</f>
        <v>24.5</v>
      </c>
      <c r="AT1207" s="45">
        <f>IF(AU1207="S",IF(AND(Q1207="1. Aceitou o programa",AB1207="Realizada"),IFERROR(IF(AA1207="",0,AA1207-R1207),0),0),0)</f>
        <v>0</v>
      </c>
      <c r="AU1207" s="45" t="str">
        <f>_xlfn.XLOOKUP(U1207,'Lista Suspensa'!$AA$20:$AA$23,'Lista Suspensa'!$AB$20:$AB$23,"N/A")</f>
        <v>S</v>
      </c>
    </row>
    <row r="1208" spans="1:47" ht="12" customHeight="1" x14ac:dyDescent="0.3">
      <c r="A1208" s="87" t="s">
        <v>47</v>
      </c>
      <c r="B1208" s="88">
        <v>46104</v>
      </c>
      <c r="C1208" s="89" t="s">
        <v>48</v>
      </c>
      <c r="D1208" s="89" t="s">
        <v>49</v>
      </c>
      <c r="E1208" s="189">
        <v>89800365</v>
      </c>
      <c r="F1208" s="197" t="s">
        <v>3391</v>
      </c>
      <c r="G1208" s="90">
        <v>40928123880</v>
      </c>
      <c r="H1208" s="91">
        <v>35682</v>
      </c>
      <c r="I1208" s="89"/>
      <c r="J1208" s="89" t="s">
        <v>51</v>
      </c>
      <c r="K1208" s="89" t="s">
        <v>52</v>
      </c>
      <c r="L1208" s="89" t="s">
        <v>85</v>
      </c>
      <c r="M1208" s="89" t="s">
        <v>328</v>
      </c>
      <c r="N1208" s="89" t="s">
        <v>137</v>
      </c>
      <c r="O1208" s="92" t="s">
        <v>3392</v>
      </c>
      <c r="P1208" s="93" t="s">
        <v>57</v>
      </c>
      <c r="Q1208" s="110" t="s">
        <v>58</v>
      </c>
      <c r="R1208" s="94">
        <v>46171</v>
      </c>
      <c r="S1208" s="95"/>
      <c r="T1208" s="95" t="s">
        <v>59</v>
      </c>
      <c r="U1208" s="95" t="s">
        <v>60</v>
      </c>
      <c r="V1208" s="91">
        <v>46118</v>
      </c>
      <c r="W1208" s="91">
        <v>46161</v>
      </c>
      <c r="X1208" s="91">
        <v>46167</v>
      </c>
      <c r="Y1208" s="96" t="s">
        <v>81</v>
      </c>
      <c r="Z1208" s="89" t="s">
        <v>62</v>
      </c>
      <c r="AA1208" s="95"/>
      <c r="AB1208" s="95" t="s">
        <v>2804</v>
      </c>
      <c r="AC1208" s="95" t="s">
        <v>2804</v>
      </c>
      <c r="AD1208" s="95" t="s">
        <v>2804</v>
      </c>
      <c r="AE1208" s="95" t="s">
        <v>2804</v>
      </c>
      <c r="AF1208" s="95" t="s">
        <v>2804</v>
      </c>
      <c r="AG1208" s="95" t="s">
        <v>2804</v>
      </c>
      <c r="AH1208" s="95" t="s">
        <v>2804</v>
      </c>
      <c r="AI1208" s="97"/>
      <c r="AJ1208" s="97" t="s">
        <v>65</v>
      </c>
      <c r="AK1208" s="97" t="s">
        <v>66</v>
      </c>
      <c r="AL1208" s="45" t="s">
        <v>67</v>
      </c>
      <c r="AM1208" s="160" t="str">
        <f>MONTH(B1208)&amp;"/"&amp;YEAR(B1208)</f>
        <v>3/2026</v>
      </c>
      <c r="AN1208" s="45">
        <f>WEEKNUM(B1208)-WEEKNUM(EOMONTH(B1208,-1)+1)+1</f>
        <v>4</v>
      </c>
      <c r="AO1208" s="45" t="str">
        <f>MONTH(R1208)&amp;"/"&amp;YEAR(R1208)</f>
        <v>5/2026</v>
      </c>
      <c r="AP1208" s="45">
        <f>WEEKNUM(R1208)-WEEKNUM(EOMONTH(R1208,-1)+1)+1</f>
        <v>5</v>
      </c>
      <c r="AQ1208" s="45">
        <f>IF(AU1208="S",IF(Q1208="1. Aceitou o programa",R1208-B1208,0),0)</f>
        <v>67</v>
      </c>
      <c r="AR1208" s="45">
        <f>IF(AU1208="S",IF(AND(S1208&lt;&gt;"",R1208&lt;&gt;""),S1208-R1208,0),0)</f>
        <v>0</v>
      </c>
      <c r="AS1208" s="45">
        <f>IF(AU1208="S",IF(Q1208="1. Aceitou o programa",IF(OR(X1208="Não se Aplica",X1208=""),IF(OR(W1208="Não se Aplica",W1208=""),0,W1208-V1208),AVERAGE(X1208-W1208,W1208-V1208)),0),0)</f>
        <v>24.5</v>
      </c>
      <c r="AT1208" s="45">
        <f>IF(AU1208="S",IF(AND(Q1208="1. Aceitou o programa",AB1208="Realizada"),IFERROR(IF(AA1208="",0,AA1208-R1208),0),0),0)</f>
        <v>0</v>
      </c>
      <c r="AU1208" s="45" t="str">
        <f>_xlfn.XLOOKUP(U1208,'Lista Suspensa'!$AA$20:$AA$23,'Lista Suspensa'!$AB$20:$AB$23,"N/A")</f>
        <v>S</v>
      </c>
    </row>
    <row r="1209" spans="1:47" ht="12" customHeight="1" x14ac:dyDescent="0.3">
      <c r="A1209" s="87" t="s">
        <v>47</v>
      </c>
      <c r="B1209" s="88">
        <v>46104</v>
      </c>
      <c r="C1209" s="89" t="s">
        <v>48</v>
      </c>
      <c r="D1209" s="89" t="s">
        <v>49</v>
      </c>
      <c r="E1209" s="189">
        <v>77947104</v>
      </c>
      <c r="F1209" s="197" t="s">
        <v>3393</v>
      </c>
      <c r="G1209" s="90">
        <v>50531514749</v>
      </c>
      <c r="H1209" s="91">
        <v>21519</v>
      </c>
      <c r="I1209" s="89"/>
      <c r="J1209" s="89" t="s">
        <v>84</v>
      </c>
      <c r="K1209" s="89" t="s">
        <v>76</v>
      </c>
      <c r="L1209" s="89" t="s">
        <v>95</v>
      </c>
      <c r="M1209" s="89" t="s">
        <v>203</v>
      </c>
      <c r="N1209" s="89" t="s">
        <v>137</v>
      </c>
      <c r="O1209" s="92" t="s">
        <v>3394</v>
      </c>
      <c r="P1209" s="93" t="s">
        <v>57</v>
      </c>
      <c r="Q1209" s="110" t="s">
        <v>58</v>
      </c>
      <c r="R1209" s="94">
        <v>46171</v>
      </c>
      <c r="S1209" s="95"/>
      <c r="T1209" s="95" t="s">
        <v>59</v>
      </c>
      <c r="U1209" s="95" t="s">
        <v>60</v>
      </c>
      <c r="V1209" s="91">
        <v>46118</v>
      </c>
      <c r="W1209" s="91">
        <v>46161</v>
      </c>
      <c r="X1209" s="91">
        <v>46167</v>
      </c>
      <c r="Y1209" s="96" t="s">
        <v>73</v>
      </c>
      <c r="Z1209" s="89" t="s">
        <v>62</v>
      </c>
      <c r="AA1209" s="95"/>
      <c r="AB1209" s="95" t="s">
        <v>2804</v>
      </c>
      <c r="AC1209" s="95" t="s">
        <v>2804</v>
      </c>
      <c r="AD1209" s="95" t="s">
        <v>2804</v>
      </c>
      <c r="AE1209" s="95" t="s">
        <v>2804</v>
      </c>
      <c r="AF1209" s="95" t="s">
        <v>2804</v>
      </c>
      <c r="AG1209" s="95" t="s">
        <v>2804</v>
      </c>
      <c r="AH1209" s="95" t="s">
        <v>2804</v>
      </c>
      <c r="AI1209" s="97"/>
      <c r="AJ1209" s="97" t="s">
        <v>65</v>
      </c>
      <c r="AK1209" s="97" t="s">
        <v>66</v>
      </c>
      <c r="AL1209" s="45" t="s">
        <v>67</v>
      </c>
      <c r="AM1209" s="160" t="str">
        <f>MONTH(B1209)&amp;"/"&amp;YEAR(B1209)</f>
        <v>3/2026</v>
      </c>
      <c r="AN1209" s="45">
        <f>WEEKNUM(B1209)-WEEKNUM(EOMONTH(B1209,-1)+1)+1</f>
        <v>4</v>
      </c>
      <c r="AO1209" s="45" t="str">
        <f>MONTH(R1209)&amp;"/"&amp;YEAR(R1209)</f>
        <v>5/2026</v>
      </c>
      <c r="AP1209" s="45">
        <f>WEEKNUM(R1209)-WEEKNUM(EOMONTH(R1209,-1)+1)+1</f>
        <v>5</v>
      </c>
      <c r="AQ1209" s="45">
        <f>IF(AU1209="S",IF(Q1209="1. Aceitou o programa",R1209-B1209,0),0)</f>
        <v>67</v>
      </c>
      <c r="AR1209" s="45">
        <f>IF(AU1209="S",IF(AND(S1209&lt;&gt;"",R1209&lt;&gt;""),S1209-R1209,0),0)</f>
        <v>0</v>
      </c>
      <c r="AS1209" s="45">
        <f>IF(AU1209="S",IF(Q1209="1. Aceitou o programa",IF(OR(X1209="Não se Aplica",X1209=""),IF(OR(W1209="Não se Aplica",W1209=""),0,W1209-V1209),AVERAGE(X1209-W1209,W1209-V1209)),0),0)</f>
        <v>24.5</v>
      </c>
      <c r="AT1209" s="45">
        <f>IF(AU1209="S",IF(AND(Q1209="1. Aceitou o programa",AB1209="Realizada"),IFERROR(IF(AA1209="",0,AA1209-R1209),0),0),0)</f>
        <v>0</v>
      </c>
      <c r="AU1209" s="45" t="str">
        <f>_xlfn.XLOOKUP(U1209,'Lista Suspensa'!$AA$20:$AA$23,'Lista Suspensa'!$AB$20:$AB$23,"N/A")</f>
        <v>S</v>
      </c>
    </row>
    <row r="1210" spans="1:47" ht="12" customHeight="1" x14ac:dyDescent="0.3">
      <c r="A1210" s="87" t="s">
        <v>47</v>
      </c>
      <c r="B1210" s="88">
        <v>46104</v>
      </c>
      <c r="C1210" s="89" t="s">
        <v>48</v>
      </c>
      <c r="D1210" s="89" t="s">
        <v>49</v>
      </c>
      <c r="E1210" s="189">
        <v>77952552</v>
      </c>
      <c r="F1210" s="197" t="s">
        <v>3395</v>
      </c>
      <c r="G1210" s="90">
        <v>9682067782</v>
      </c>
      <c r="H1210" s="91">
        <v>29877</v>
      </c>
      <c r="I1210" s="89"/>
      <c r="J1210" s="89" t="s">
        <v>51</v>
      </c>
      <c r="K1210" s="89" t="s">
        <v>76</v>
      </c>
      <c r="L1210" s="89" t="s">
        <v>572</v>
      </c>
      <c r="M1210" s="89" t="s">
        <v>3396</v>
      </c>
      <c r="N1210" s="89" t="s">
        <v>137</v>
      </c>
      <c r="O1210" s="92" t="s">
        <v>3397</v>
      </c>
      <c r="P1210" s="93" t="s">
        <v>57</v>
      </c>
      <c r="Q1210" s="110" t="s">
        <v>58</v>
      </c>
      <c r="R1210" s="94">
        <v>46171</v>
      </c>
      <c r="S1210" s="95"/>
      <c r="T1210" s="95" t="s">
        <v>59</v>
      </c>
      <c r="U1210" s="95" t="s">
        <v>60</v>
      </c>
      <c r="V1210" s="91">
        <v>46118</v>
      </c>
      <c r="W1210" s="91">
        <v>46161</v>
      </c>
      <c r="X1210" s="91">
        <v>46167</v>
      </c>
      <c r="Y1210" s="96" t="s">
        <v>73</v>
      </c>
      <c r="Z1210" s="89" t="s">
        <v>62</v>
      </c>
      <c r="AA1210" s="95"/>
      <c r="AB1210" s="95" t="s">
        <v>2804</v>
      </c>
      <c r="AC1210" s="95" t="s">
        <v>2804</v>
      </c>
      <c r="AD1210" s="95" t="s">
        <v>2804</v>
      </c>
      <c r="AE1210" s="95" t="s">
        <v>2804</v>
      </c>
      <c r="AF1210" s="95" t="s">
        <v>2804</v>
      </c>
      <c r="AG1210" s="95" t="s">
        <v>2804</v>
      </c>
      <c r="AH1210" s="95" t="s">
        <v>2804</v>
      </c>
      <c r="AI1210" s="97"/>
      <c r="AJ1210" s="97" t="s">
        <v>65</v>
      </c>
      <c r="AK1210" s="97" t="s">
        <v>66</v>
      </c>
      <c r="AL1210" s="45" t="s">
        <v>67</v>
      </c>
      <c r="AM1210" s="160" t="str">
        <f>MONTH(B1210)&amp;"/"&amp;YEAR(B1210)</f>
        <v>3/2026</v>
      </c>
      <c r="AN1210" s="45">
        <f>WEEKNUM(B1210)-WEEKNUM(EOMONTH(B1210,-1)+1)+1</f>
        <v>4</v>
      </c>
      <c r="AO1210" s="45" t="str">
        <f>MONTH(R1210)&amp;"/"&amp;YEAR(R1210)</f>
        <v>5/2026</v>
      </c>
      <c r="AP1210" s="45">
        <f>WEEKNUM(R1210)-WEEKNUM(EOMONTH(R1210,-1)+1)+1</f>
        <v>5</v>
      </c>
      <c r="AQ1210" s="45">
        <f>IF(AU1210="S",IF(Q1210="1. Aceitou o programa",R1210-B1210,0),0)</f>
        <v>67</v>
      </c>
      <c r="AR1210" s="45">
        <f>IF(AU1210="S",IF(AND(S1210&lt;&gt;"",R1210&lt;&gt;""),S1210-R1210,0),0)</f>
        <v>0</v>
      </c>
      <c r="AS1210" s="45">
        <f>IF(AU1210="S",IF(Q1210="1. Aceitou o programa",IF(OR(X1210="Não se Aplica",X1210=""),IF(OR(W1210="Não se Aplica",W1210=""),0,W1210-V1210),AVERAGE(X1210-W1210,W1210-V1210)),0),0)</f>
        <v>24.5</v>
      </c>
      <c r="AT1210" s="45">
        <f>IF(AU1210="S",IF(AND(Q1210="1. Aceitou o programa",AB1210="Realizada"),IFERROR(IF(AA1210="",0,AA1210-R1210),0),0),0)</f>
        <v>0</v>
      </c>
      <c r="AU1210" s="45" t="str">
        <f>_xlfn.XLOOKUP(U1210,'Lista Suspensa'!$AA$20:$AA$23,'Lista Suspensa'!$AB$20:$AB$23,"N/A")</f>
        <v>S</v>
      </c>
    </row>
    <row r="1211" spans="1:47" ht="12" customHeight="1" x14ac:dyDescent="0.3">
      <c r="A1211" s="87" t="s">
        <v>47</v>
      </c>
      <c r="B1211" s="88">
        <v>46104</v>
      </c>
      <c r="C1211" s="89" t="s">
        <v>48</v>
      </c>
      <c r="D1211" s="89" t="s">
        <v>49</v>
      </c>
      <c r="E1211" s="189">
        <v>83881827</v>
      </c>
      <c r="F1211" s="197" t="s">
        <v>3398</v>
      </c>
      <c r="G1211" s="90">
        <v>31215036850</v>
      </c>
      <c r="H1211" s="91">
        <v>30745</v>
      </c>
      <c r="I1211" s="89"/>
      <c r="J1211" s="89" t="s">
        <v>51</v>
      </c>
      <c r="K1211" s="89" t="s">
        <v>52</v>
      </c>
      <c r="L1211" s="89" t="s">
        <v>619</v>
      </c>
      <c r="M1211" s="89" t="s">
        <v>2448</v>
      </c>
      <c r="N1211" s="89" t="s">
        <v>197</v>
      </c>
      <c r="O1211" s="92" t="s">
        <v>3399</v>
      </c>
      <c r="P1211" s="93" t="s">
        <v>57</v>
      </c>
      <c r="Q1211" s="110" t="s">
        <v>58</v>
      </c>
      <c r="R1211" s="94">
        <v>46171</v>
      </c>
      <c r="S1211" s="95"/>
      <c r="T1211" s="95" t="s">
        <v>59</v>
      </c>
      <c r="U1211" s="95" t="s">
        <v>60</v>
      </c>
      <c r="V1211" s="91">
        <v>46118</v>
      </c>
      <c r="W1211" s="91">
        <v>46161</v>
      </c>
      <c r="X1211" s="91">
        <v>46167</v>
      </c>
      <c r="Y1211" s="96" t="s">
        <v>73</v>
      </c>
      <c r="Z1211" s="89" t="s">
        <v>62</v>
      </c>
      <c r="AA1211" s="95"/>
      <c r="AB1211" s="95" t="s">
        <v>2804</v>
      </c>
      <c r="AC1211" s="95" t="s">
        <v>2804</v>
      </c>
      <c r="AD1211" s="95" t="s">
        <v>2804</v>
      </c>
      <c r="AE1211" s="95" t="s">
        <v>2804</v>
      </c>
      <c r="AF1211" s="95" t="s">
        <v>2804</v>
      </c>
      <c r="AG1211" s="95" t="s">
        <v>2804</v>
      </c>
      <c r="AH1211" s="95" t="s">
        <v>2804</v>
      </c>
      <c r="AI1211" s="97"/>
      <c r="AJ1211" s="97" t="s">
        <v>65</v>
      </c>
      <c r="AK1211" s="97" t="s">
        <v>66</v>
      </c>
      <c r="AL1211" s="45" t="s">
        <v>67</v>
      </c>
      <c r="AM1211" s="160" t="str">
        <f>MONTH(B1211)&amp;"/"&amp;YEAR(B1211)</f>
        <v>3/2026</v>
      </c>
      <c r="AN1211" s="45">
        <f>WEEKNUM(B1211)-WEEKNUM(EOMONTH(B1211,-1)+1)+1</f>
        <v>4</v>
      </c>
      <c r="AO1211" s="45" t="str">
        <f>MONTH(R1211)&amp;"/"&amp;YEAR(R1211)</f>
        <v>5/2026</v>
      </c>
      <c r="AP1211" s="45">
        <f>WEEKNUM(R1211)-WEEKNUM(EOMONTH(R1211,-1)+1)+1</f>
        <v>5</v>
      </c>
      <c r="AQ1211" s="45">
        <f>IF(AU1211="S",IF(Q1211="1. Aceitou o programa",R1211-B1211,0),0)</f>
        <v>67</v>
      </c>
      <c r="AR1211" s="45">
        <f>IF(AU1211="S",IF(AND(S1211&lt;&gt;"",R1211&lt;&gt;""),S1211-R1211,0),0)</f>
        <v>0</v>
      </c>
      <c r="AS1211" s="45">
        <f>IF(AU1211="S",IF(Q1211="1. Aceitou o programa",IF(OR(X1211="Não se Aplica",X1211=""),IF(OR(W1211="Não se Aplica",W1211=""),0,W1211-V1211),AVERAGE(X1211-W1211,W1211-V1211)),0),0)</f>
        <v>24.5</v>
      </c>
      <c r="AT1211" s="45">
        <f>IF(AU1211="S",IF(AND(Q1211="1. Aceitou o programa",AB1211="Realizada"),IFERROR(IF(AA1211="",0,AA1211-R1211),0),0),0)</f>
        <v>0</v>
      </c>
      <c r="AU1211" s="45" t="str">
        <f>_xlfn.XLOOKUP(U1211,'Lista Suspensa'!$AA$20:$AA$23,'Lista Suspensa'!$AB$20:$AB$23,"N/A")</f>
        <v>S</v>
      </c>
    </row>
    <row r="1212" spans="1:47" ht="12" customHeight="1" x14ac:dyDescent="0.3">
      <c r="A1212" s="87" t="s">
        <v>47</v>
      </c>
      <c r="B1212" s="88">
        <v>46104</v>
      </c>
      <c r="C1212" s="89" t="s">
        <v>48</v>
      </c>
      <c r="D1212" s="89" t="s">
        <v>49</v>
      </c>
      <c r="E1212" s="189">
        <v>94340076</v>
      </c>
      <c r="F1212" s="197" t="s">
        <v>3400</v>
      </c>
      <c r="G1212" s="90">
        <v>21322454876</v>
      </c>
      <c r="H1212" s="91">
        <v>29242</v>
      </c>
      <c r="I1212" s="89"/>
      <c r="J1212" s="89" t="s">
        <v>84</v>
      </c>
      <c r="K1212" s="89" t="s">
        <v>52</v>
      </c>
      <c r="L1212" s="89" t="s">
        <v>69</v>
      </c>
      <c r="M1212" s="89" t="s">
        <v>640</v>
      </c>
      <c r="N1212" s="89" t="s">
        <v>197</v>
      </c>
      <c r="O1212" s="92" t="s">
        <v>3401</v>
      </c>
      <c r="P1212" s="93" t="s">
        <v>57</v>
      </c>
      <c r="Q1212" s="110" t="s">
        <v>58</v>
      </c>
      <c r="R1212" s="94">
        <v>46171</v>
      </c>
      <c r="S1212" s="95"/>
      <c r="T1212" s="95" t="s">
        <v>59</v>
      </c>
      <c r="U1212" s="95" t="s">
        <v>60</v>
      </c>
      <c r="V1212" s="91">
        <v>46118</v>
      </c>
      <c r="W1212" s="91">
        <v>46161</v>
      </c>
      <c r="X1212" s="91">
        <v>46167</v>
      </c>
      <c r="Y1212" s="96" t="s">
        <v>73</v>
      </c>
      <c r="Z1212" s="89" t="s">
        <v>62</v>
      </c>
      <c r="AA1212" s="95"/>
      <c r="AB1212" s="95" t="s">
        <v>2804</v>
      </c>
      <c r="AC1212" s="95" t="s">
        <v>2804</v>
      </c>
      <c r="AD1212" s="95" t="s">
        <v>2804</v>
      </c>
      <c r="AE1212" s="95" t="s">
        <v>2804</v>
      </c>
      <c r="AF1212" s="95" t="s">
        <v>2804</v>
      </c>
      <c r="AG1212" s="95" t="s">
        <v>2804</v>
      </c>
      <c r="AH1212" s="95" t="s">
        <v>2804</v>
      </c>
      <c r="AI1212" s="97"/>
      <c r="AJ1212" s="97" t="s">
        <v>65</v>
      </c>
      <c r="AK1212" s="97" t="s">
        <v>66</v>
      </c>
      <c r="AL1212" s="45" t="s">
        <v>67</v>
      </c>
      <c r="AM1212" s="160" t="str">
        <f>MONTH(B1212)&amp;"/"&amp;YEAR(B1212)</f>
        <v>3/2026</v>
      </c>
      <c r="AN1212" s="45">
        <f>WEEKNUM(B1212)-WEEKNUM(EOMONTH(B1212,-1)+1)+1</f>
        <v>4</v>
      </c>
      <c r="AO1212" s="45" t="str">
        <f>MONTH(R1212)&amp;"/"&amp;YEAR(R1212)</f>
        <v>5/2026</v>
      </c>
      <c r="AP1212" s="45">
        <f>WEEKNUM(R1212)-WEEKNUM(EOMONTH(R1212,-1)+1)+1</f>
        <v>5</v>
      </c>
      <c r="AQ1212" s="45">
        <f>IF(AU1212="S",IF(Q1212="1. Aceitou o programa",R1212-B1212,0),0)</f>
        <v>67</v>
      </c>
      <c r="AR1212" s="45">
        <f>IF(AU1212="S",IF(AND(S1212&lt;&gt;"",R1212&lt;&gt;""),S1212-R1212,0),0)</f>
        <v>0</v>
      </c>
      <c r="AS1212" s="45">
        <f>IF(AU1212="S",IF(Q1212="1. Aceitou o programa",IF(OR(X1212="Não se Aplica",X1212=""),IF(OR(W1212="Não se Aplica",W1212=""),0,W1212-V1212),AVERAGE(X1212-W1212,W1212-V1212)),0),0)</f>
        <v>24.5</v>
      </c>
      <c r="AT1212" s="45">
        <f>IF(AU1212="S",IF(AND(Q1212="1. Aceitou o programa",AB1212="Realizada"),IFERROR(IF(AA1212="",0,AA1212-R1212),0),0),0)</f>
        <v>0</v>
      </c>
      <c r="AU1212" s="45" t="str">
        <f>_xlfn.XLOOKUP(U1212,'Lista Suspensa'!$AA$20:$AA$23,'Lista Suspensa'!$AB$20:$AB$23,"N/A")</f>
        <v>S</v>
      </c>
    </row>
    <row r="1213" spans="1:47" ht="12" customHeight="1" x14ac:dyDescent="0.3">
      <c r="A1213" s="87" t="s">
        <v>47</v>
      </c>
      <c r="B1213" s="88">
        <v>46104</v>
      </c>
      <c r="C1213" s="89" t="s">
        <v>48</v>
      </c>
      <c r="D1213" s="89" t="s">
        <v>49</v>
      </c>
      <c r="E1213" s="189">
        <v>89899277</v>
      </c>
      <c r="F1213" s="197" t="s">
        <v>3402</v>
      </c>
      <c r="G1213" s="90">
        <v>3422473106</v>
      </c>
      <c r="H1213" s="91">
        <v>33205</v>
      </c>
      <c r="I1213" s="89"/>
      <c r="J1213" s="89" t="s">
        <v>51</v>
      </c>
      <c r="K1213" s="89" t="s">
        <v>52</v>
      </c>
      <c r="L1213" s="89" t="s">
        <v>53</v>
      </c>
      <c r="M1213" s="89" t="s">
        <v>3403</v>
      </c>
      <c r="N1213" s="89" t="s">
        <v>197</v>
      </c>
      <c r="O1213" s="92" t="s">
        <v>3404</v>
      </c>
      <c r="P1213" s="93" t="s">
        <v>57</v>
      </c>
      <c r="Q1213" s="110" t="s">
        <v>58</v>
      </c>
      <c r="R1213" s="94">
        <v>46171</v>
      </c>
      <c r="S1213" s="95"/>
      <c r="T1213" s="95" t="s">
        <v>59</v>
      </c>
      <c r="U1213" s="95" t="s">
        <v>60</v>
      </c>
      <c r="V1213" s="91">
        <v>46118</v>
      </c>
      <c r="W1213" s="91">
        <v>46161</v>
      </c>
      <c r="X1213" s="91">
        <v>46167</v>
      </c>
      <c r="Y1213" s="96" t="s">
        <v>73</v>
      </c>
      <c r="Z1213" s="89" t="s">
        <v>62</v>
      </c>
      <c r="AA1213" s="95"/>
      <c r="AB1213" s="95" t="s">
        <v>2804</v>
      </c>
      <c r="AC1213" s="95" t="s">
        <v>2804</v>
      </c>
      <c r="AD1213" s="95" t="s">
        <v>2804</v>
      </c>
      <c r="AE1213" s="95" t="s">
        <v>2804</v>
      </c>
      <c r="AF1213" s="95" t="s">
        <v>2804</v>
      </c>
      <c r="AG1213" s="95" t="s">
        <v>2804</v>
      </c>
      <c r="AH1213" s="95" t="s">
        <v>2804</v>
      </c>
      <c r="AI1213" s="97"/>
      <c r="AJ1213" s="97" t="s">
        <v>65</v>
      </c>
      <c r="AK1213" s="97" t="s">
        <v>66</v>
      </c>
      <c r="AL1213" s="45" t="s">
        <v>67</v>
      </c>
      <c r="AM1213" s="160" t="str">
        <f>MONTH(B1213)&amp;"/"&amp;YEAR(B1213)</f>
        <v>3/2026</v>
      </c>
      <c r="AN1213" s="45">
        <f>WEEKNUM(B1213)-WEEKNUM(EOMONTH(B1213,-1)+1)+1</f>
        <v>4</v>
      </c>
      <c r="AO1213" s="45" t="str">
        <f>MONTH(R1213)&amp;"/"&amp;YEAR(R1213)</f>
        <v>5/2026</v>
      </c>
      <c r="AP1213" s="45">
        <f>WEEKNUM(R1213)-WEEKNUM(EOMONTH(R1213,-1)+1)+1</f>
        <v>5</v>
      </c>
      <c r="AQ1213" s="45">
        <f>IF(AU1213="S",IF(Q1213="1. Aceitou o programa",R1213-B1213,0),0)</f>
        <v>67</v>
      </c>
      <c r="AR1213" s="45">
        <f>IF(AU1213="S",IF(AND(S1213&lt;&gt;"",R1213&lt;&gt;""),S1213-R1213,0),0)</f>
        <v>0</v>
      </c>
      <c r="AS1213" s="45">
        <f>IF(AU1213="S",IF(Q1213="1. Aceitou o programa",IF(OR(X1213="Não se Aplica",X1213=""),IF(OR(W1213="Não se Aplica",W1213=""),0,W1213-V1213),AVERAGE(X1213-W1213,W1213-V1213)),0),0)</f>
        <v>24.5</v>
      </c>
      <c r="AT1213" s="45">
        <f>IF(AU1213="S",IF(AND(Q1213="1. Aceitou o programa",AB1213="Realizada"),IFERROR(IF(AA1213="",0,AA1213-R1213),0),0),0)</f>
        <v>0</v>
      </c>
      <c r="AU1213" s="45" t="str">
        <f>_xlfn.XLOOKUP(U1213,'Lista Suspensa'!$AA$20:$AA$23,'Lista Suspensa'!$AB$20:$AB$23,"N/A")</f>
        <v>S</v>
      </c>
    </row>
    <row r="1214" spans="1:47" ht="12" customHeight="1" x14ac:dyDescent="0.3">
      <c r="A1214" s="87" t="s">
        <v>47</v>
      </c>
      <c r="B1214" s="88">
        <v>46104</v>
      </c>
      <c r="C1214" s="89" t="s">
        <v>48</v>
      </c>
      <c r="D1214" s="89" t="s">
        <v>49</v>
      </c>
      <c r="E1214" s="189">
        <v>86232550</v>
      </c>
      <c r="F1214" s="197" t="s">
        <v>3405</v>
      </c>
      <c r="G1214" s="90">
        <v>10358082773</v>
      </c>
      <c r="H1214" s="91">
        <v>30608</v>
      </c>
      <c r="I1214" s="89"/>
      <c r="J1214" s="89" t="s">
        <v>51</v>
      </c>
      <c r="K1214" s="89" t="s">
        <v>76</v>
      </c>
      <c r="L1214" s="89" t="s">
        <v>95</v>
      </c>
      <c r="M1214" s="89" t="s">
        <v>163</v>
      </c>
      <c r="N1214" s="89" t="s">
        <v>197</v>
      </c>
      <c r="O1214" s="92" t="s">
        <v>3406</v>
      </c>
      <c r="P1214" s="93" t="s">
        <v>57</v>
      </c>
      <c r="Q1214" s="110" t="s">
        <v>58</v>
      </c>
      <c r="R1214" s="94">
        <v>46171</v>
      </c>
      <c r="S1214" s="95"/>
      <c r="T1214" s="95" t="s">
        <v>59</v>
      </c>
      <c r="U1214" s="95" t="s">
        <v>60</v>
      </c>
      <c r="V1214" s="91">
        <v>46118</v>
      </c>
      <c r="W1214" s="91">
        <v>46161</v>
      </c>
      <c r="X1214" s="91">
        <v>46167</v>
      </c>
      <c r="Y1214" s="96" t="s">
        <v>81</v>
      </c>
      <c r="Z1214" s="89" t="s">
        <v>62</v>
      </c>
      <c r="AA1214" s="95"/>
      <c r="AB1214" s="95" t="s">
        <v>2804</v>
      </c>
      <c r="AC1214" s="95" t="s">
        <v>2804</v>
      </c>
      <c r="AD1214" s="95" t="s">
        <v>2804</v>
      </c>
      <c r="AE1214" s="95" t="s">
        <v>2804</v>
      </c>
      <c r="AF1214" s="95" t="s">
        <v>2804</v>
      </c>
      <c r="AG1214" s="95" t="s">
        <v>2804</v>
      </c>
      <c r="AH1214" s="95" t="s">
        <v>2804</v>
      </c>
      <c r="AI1214" s="97"/>
      <c r="AJ1214" s="97" t="s">
        <v>65</v>
      </c>
      <c r="AK1214" s="97" t="s">
        <v>66</v>
      </c>
      <c r="AL1214" s="45" t="s">
        <v>67</v>
      </c>
      <c r="AM1214" s="160" t="str">
        <f>MONTH(B1214)&amp;"/"&amp;YEAR(B1214)</f>
        <v>3/2026</v>
      </c>
      <c r="AN1214" s="45">
        <f>WEEKNUM(B1214)-WEEKNUM(EOMONTH(B1214,-1)+1)+1</f>
        <v>4</v>
      </c>
      <c r="AO1214" s="45" t="str">
        <f>MONTH(R1214)&amp;"/"&amp;YEAR(R1214)</f>
        <v>5/2026</v>
      </c>
      <c r="AP1214" s="45">
        <f>WEEKNUM(R1214)-WEEKNUM(EOMONTH(R1214,-1)+1)+1</f>
        <v>5</v>
      </c>
      <c r="AQ1214" s="45">
        <f>IF(AU1214="S",IF(Q1214="1. Aceitou o programa",R1214-B1214,0),0)</f>
        <v>67</v>
      </c>
      <c r="AR1214" s="45">
        <f>IF(AU1214="S",IF(AND(S1214&lt;&gt;"",R1214&lt;&gt;""),S1214-R1214,0),0)</f>
        <v>0</v>
      </c>
      <c r="AS1214" s="45">
        <f>IF(AU1214="S",IF(Q1214="1. Aceitou o programa",IF(OR(X1214="Não se Aplica",X1214=""),IF(OR(W1214="Não se Aplica",W1214=""),0,W1214-V1214),AVERAGE(X1214-W1214,W1214-V1214)),0),0)</f>
        <v>24.5</v>
      </c>
      <c r="AT1214" s="45">
        <f>IF(AU1214="S",IF(AND(Q1214="1. Aceitou o programa",AB1214="Realizada"),IFERROR(IF(AA1214="",0,AA1214-R1214),0),0),0)</f>
        <v>0</v>
      </c>
      <c r="AU1214" s="45" t="str">
        <f>_xlfn.XLOOKUP(U1214,'Lista Suspensa'!$AA$20:$AA$23,'Lista Suspensa'!$AB$20:$AB$23,"N/A")</f>
        <v>S</v>
      </c>
    </row>
    <row r="1215" spans="1:47" ht="12" customHeight="1" x14ac:dyDescent="0.3">
      <c r="A1215" s="87" t="s">
        <v>47</v>
      </c>
      <c r="B1215" s="88">
        <v>46104</v>
      </c>
      <c r="C1215" s="89" t="s">
        <v>48</v>
      </c>
      <c r="D1215" s="89" t="s">
        <v>49</v>
      </c>
      <c r="E1215" s="189">
        <v>92641098</v>
      </c>
      <c r="F1215" s="197" t="s">
        <v>3407</v>
      </c>
      <c r="G1215" s="90">
        <v>81049153715</v>
      </c>
      <c r="H1215" s="91">
        <v>20156</v>
      </c>
      <c r="I1215" s="89"/>
      <c r="J1215" s="89" t="s">
        <v>84</v>
      </c>
      <c r="K1215" s="89" t="s">
        <v>76</v>
      </c>
      <c r="L1215" s="89" t="s">
        <v>95</v>
      </c>
      <c r="M1215" s="89" t="s">
        <v>1195</v>
      </c>
      <c r="N1215" s="89" t="s">
        <v>197</v>
      </c>
      <c r="O1215" s="92" t="s">
        <v>3408</v>
      </c>
      <c r="P1215" s="93" t="s">
        <v>57</v>
      </c>
      <c r="Q1215" s="110" t="s">
        <v>58</v>
      </c>
      <c r="R1215" s="94">
        <v>46171</v>
      </c>
      <c r="S1215" s="95"/>
      <c r="T1215" s="95" t="s">
        <v>59</v>
      </c>
      <c r="U1215" s="95" t="s">
        <v>60</v>
      </c>
      <c r="V1215" s="91">
        <v>46118</v>
      </c>
      <c r="W1215" s="91">
        <v>46161</v>
      </c>
      <c r="X1215" s="91">
        <v>46167</v>
      </c>
      <c r="Y1215" s="96" t="s">
        <v>2851</v>
      </c>
      <c r="Z1215" s="89" t="s">
        <v>62</v>
      </c>
      <c r="AA1215" s="95"/>
      <c r="AB1215" s="95" t="s">
        <v>2804</v>
      </c>
      <c r="AC1215" s="95" t="s">
        <v>2804</v>
      </c>
      <c r="AD1215" s="95" t="s">
        <v>2804</v>
      </c>
      <c r="AE1215" s="95" t="s">
        <v>2804</v>
      </c>
      <c r="AF1215" s="95" t="s">
        <v>2804</v>
      </c>
      <c r="AG1215" s="95" t="s">
        <v>2804</v>
      </c>
      <c r="AH1215" s="95" t="s">
        <v>2804</v>
      </c>
      <c r="AI1215" s="97"/>
      <c r="AJ1215" s="97" t="s">
        <v>65</v>
      </c>
      <c r="AK1215" s="97" t="s">
        <v>66</v>
      </c>
      <c r="AL1215" s="45" t="s">
        <v>67</v>
      </c>
      <c r="AM1215" s="160" t="str">
        <f>MONTH(B1215)&amp;"/"&amp;YEAR(B1215)</f>
        <v>3/2026</v>
      </c>
      <c r="AN1215" s="45">
        <f>WEEKNUM(B1215)-WEEKNUM(EOMONTH(B1215,-1)+1)+1</f>
        <v>4</v>
      </c>
      <c r="AO1215" s="45" t="str">
        <f>MONTH(R1215)&amp;"/"&amp;YEAR(R1215)</f>
        <v>5/2026</v>
      </c>
      <c r="AP1215" s="45">
        <f>WEEKNUM(R1215)-WEEKNUM(EOMONTH(R1215,-1)+1)+1</f>
        <v>5</v>
      </c>
      <c r="AQ1215" s="45">
        <f>IF(AU1215="S",IF(Q1215="1. Aceitou o programa",R1215-B1215,0),0)</f>
        <v>67</v>
      </c>
      <c r="AR1215" s="45">
        <f>IF(AU1215="S",IF(AND(S1215&lt;&gt;"",R1215&lt;&gt;""),S1215-R1215,0),0)</f>
        <v>0</v>
      </c>
      <c r="AS1215" s="45">
        <f>IF(AU1215="S",IF(Q1215="1. Aceitou o programa",IF(OR(X1215="Não se Aplica",X1215=""),IF(OR(W1215="Não se Aplica",W1215=""),0,W1215-V1215),AVERAGE(X1215-W1215,W1215-V1215)),0),0)</f>
        <v>24.5</v>
      </c>
      <c r="AT1215" s="45">
        <f>IF(AU1215="S",IF(AND(Q1215="1. Aceitou o programa",AB1215="Realizada"),IFERROR(IF(AA1215="",0,AA1215-R1215),0),0),0)</f>
        <v>0</v>
      </c>
      <c r="AU1215" s="45" t="str">
        <f>_xlfn.XLOOKUP(U1215,'Lista Suspensa'!$AA$20:$AA$23,'Lista Suspensa'!$AB$20:$AB$23,"N/A")</f>
        <v>S</v>
      </c>
    </row>
    <row r="1216" spans="1:47" ht="12" customHeight="1" x14ac:dyDescent="0.3">
      <c r="A1216" s="87" t="s">
        <v>47</v>
      </c>
      <c r="B1216" s="88">
        <v>46104</v>
      </c>
      <c r="C1216" s="89" t="s">
        <v>48</v>
      </c>
      <c r="D1216" s="89" t="s">
        <v>49</v>
      </c>
      <c r="E1216" s="189">
        <v>79736951</v>
      </c>
      <c r="F1216" s="197" t="s">
        <v>3409</v>
      </c>
      <c r="G1216" s="90">
        <v>24941264878</v>
      </c>
      <c r="H1216" s="91">
        <v>27203</v>
      </c>
      <c r="I1216" s="89"/>
      <c r="J1216" s="89" t="s">
        <v>84</v>
      </c>
      <c r="K1216" s="89" t="s">
        <v>52</v>
      </c>
      <c r="L1216" s="89" t="s">
        <v>1031</v>
      </c>
      <c r="M1216" s="89" t="s">
        <v>3410</v>
      </c>
      <c r="N1216" s="89" t="s">
        <v>197</v>
      </c>
      <c r="O1216" s="92" t="s">
        <v>3411</v>
      </c>
      <c r="P1216" s="93" t="s">
        <v>57</v>
      </c>
      <c r="Q1216" s="110" t="s">
        <v>58</v>
      </c>
      <c r="R1216" s="94">
        <v>46171</v>
      </c>
      <c r="S1216" s="95"/>
      <c r="T1216" s="95" t="s">
        <v>59</v>
      </c>
      <c r="U1216" s="95" t="s">
        <v>60</v>
      </c>
      <c r="V1216" s="91">
        <v>46118</v>
      </c>
      <c r="W1216" s="91">
        <v>46161</v>
      </c>
      <c r="X1216" s="91">
        <v>46167</v>
      </c>
      <c r="Y1216" s="96" t="s">
        <v>73</v>
      </c>
      <c r="Z1216" s="89" t="s">
        <v>62</v>
      </c>
      <c r="AA1216" s="95"/>
      <c r="AB1216" s="95" t="s">
        <v>2804</v>
      </c>
      <c r="AC1216" s="95" t="s">
        <v>2804</v>
      </c>
      <c r="AD1216" s="95" t="s">
        <v>2804</v>
      </c>
      <c r="AE1216" s="95" t="s">
        <v>2804</v>
      </c>
      <c r="AF1216" s="95" t="s">
        <v>2804</v>
      </c>
      <c r="AG1216" s="95" t="s">
        <v>2804</v>
      </c>
      <c r="AH1216" s="95" t="s">
        <v>2804</v>
      </c>
      <c r="AI1216" s="97"/>
      <c r="AJ1216" s="97" t="s">
        <v>65</v>
      </c>
      <c r="AK1216" s="97" t="s">
        <v>66</v>
      </c>
      <c r="AL1216" s="45" t="s">
        <v>67</v>
      </c>
      <c r="AM1216" s="160" t="str">
        <f>MONTH(B1216)&amp;"/"&amp;YEAR(B1216)</f>
        <v>3/2026</v>
      </c>
      <c r="AN1216" s="45">
        <f>WEEKNUM(B1216)-WEEKNUM(EOMONTH(B1216,-1)+1)+1</f>
        <v>4</v>
      </c>
      <c r="AO1216" s="45" t="str">
        <f>MONTH(R1216)&amp;"/"&amp;YEAR(R1216)</f>
        <v>5/2026</v>
      </c>
      <c r="AP1216" s="45">
        <f>WEEKNUM(R1216)-WEEKNUM(EOMONTH(R1216,-1)+1)+1</f>
        <v>5</v>
      </c>
      <c r="AQ1216" s="45">
        <f>IF(AU1216="S",IF(Q1216="1. Aceitou o programa",R1216-B1216,0),0)</f>
        <v>67</v>
      </c>
      <c r="AR1216" s="45">
        <f>IF(AU1216="S",IF(AND(S1216&lt;&gt;"",R1216&lt;&gt;""),S1216-R1216,0),0)</f>
        <v>0</v>
      </c>
      <c r="AS1216" s="45">
        <f>IF(AU1216="S",IF(Q1216="1. Aceitou o programa",IF(OR(X1216="Não se Aplica",X1216=""),IF(OR(W1216="Não se Aplica",W1216=""),0,W1216-V1216),AVERAGE(X1216-W1216,W1216-V1216)),0),0)</f>
        <v>24.5</v>
      </c>
      <c r="AT1216" s="45">
        <f>IF(AU1216="S",IF(AND(Q1216="1. Aceitou o programa",AB1216="Realizada"),IFERROR(IF(AA1216="",0,AA1216-R1216),0),0),0)</f>
        <v>0</v>
      </c>
      <c r="AU1216" s="45" t="str">
        <f>_xlfn.XLOOKUP(U1216,'Lista Suspensa'!$AA$20:$AA$23,'Lista Suspensa'!$AB$20:$AB$23,"N/A")</f>
        <v>S</v>
      </c>
    </row>
    <row r="1217" spans="1:47" ht="12" customHeight="1" x14ac:dyDescent="0.3">
      <c r="A1217" s="87" t="s">
        <v>47</v>
      </c>
      <c r="B1217" s="88">
        <v>46104</v>
      </c>
      <c r="C1217" s="89" t="s">
        <v>48</v>
      </c>
      <c r="D1217" s="89" t="s">
        <v>49</v>
      </c>
      <c r="E1217" s="189">
        <v>78391522</v>
      </c>
      <c r="F1217" s="197" t="s">
        <v>3412</v>
      </c>
      <c r="G1217" s="90">
        <v>37256010893</v>
      </c>
      <c r="H1217" s="91">
        <v>32671</v>
      </c>
      <c r="I1217" s="89"/>
      <c r="J1217" s="89" t="s">
        <v>84</v>
      </c>
      <c r="K1217" s="89" t="s">
        <v>52</v>
      </c>
      <c r="L1217" s="89" t="s">
        <v>53</v>
      </c>
      <c r="M1217" s="89" t="s">
        <v>1250</v>
      </c>
      <c r="N1217" s="89" t="s">
        <v>87</v>
      </c>
      <c r="O1217" s="92" t="s">
        <v>3413</v>
      </c>
      <c r="P1217" s="93" t="s">
        <v>57</v>
      </c>
      <c r="Q1217" s="110" t="s">
        <v>58</v>
      </c>
      <c r="R1217" s="94">
        <v>46171</v>
      </c>
      <c r="S1217" s="95"/>
      <c r="T1217" s="95" t="s">
        <v>59</v>
      </c>
      <c r="U1217" s="95" t="s">
        <v>60</v>
      </c>
      <c r="V1217" s="91">
        <v>46118</v>
      </c>
      <c r="W1217" s="91">
        <v>46161</v>
      </c>
      <c r="X1217" s="91">
        <v>46167</v>
      </c>
      <c r="Y1217" s="96" t="s">
        <v>2851</v>
      </c>
      <c r="Z1217" s="89" t="s">
        <v>62</v>
      </c>
      <c r="AA1217" s="95"/>
      <c r="AB1217" s="95" t="s">
        <v>2804</v>
      </c>
      <c r="AC1217" s="95" t="s">
        <v>2804</v>
      </c>
      <c r="AD1217" s="95" t="s">
        <v>2804</v>
      </c>
      <c r="AE1217" s="95" t="s">
        <v>2804</v>
      </c>
      <c r="AF1217" s="95" t="s">
        <v>2804</v>
      </c>
      <c r="AG1217" s="95" t="s">
        <v>2804</v>
      </c>
      <c r="AH1217" s="95" t="s">
        <v>2804</v>
      </c>
      <c r="AI1217" s="97"/>
      <c r="AJ1217" s="97" t="s">
        <v>65</v>
      </c>
      <c r="AK1217" s="97" t="s">
        <v>66</v>
      </c>
      <c r="AL1217" s="45" t="s">
        <v>67</v>
      </c>
      <c r="AM1217" s="160" t="str">
        <f>MONTH(B1217)&amp;"/"&amp;YEAR(B1217)</f>
        <v>3/2026</v>
      </c>
      <c r="AN1217" s="45">
        <f>WEEKNUM(B1217)-WEEKNUM(EOMONTH(B1217,-1)+1)+1</f>
        <v>4</v>
      </c>
      <c r="AO1217" s="45" t="str">
        <f>MONTH(R1217)&amp;"/"&amp;YEAR(R1217)</f>
        <v>5/2026</v>
      </c>
      <c r="AP1217" s="45">
        <f>WEEKNUM(R1217)-WEEKNUM(EOMONTH(R1217,-1)+1)+1</f>
        <v>5</v>
      </c>
      <c r="AQ1217" s="45">
        <f>IF(AU1217="S",IF(Q1217="1. Aceitou o programa",R1217-B1217,0),0)</f>
        <v>67</v>
      </c>
      <c r="AR1217" s="45">
        <f>IF(AU1217="S",IF(AND(S1217&lt;&gt;"",R1217&lt;&gt;""),S1217-R1217,0),0)</f>
        <v>0</v>
      </c>
      <c r="AS1217" s="45">
        <f>IF(AU1217="S",IF(Q1217="1. Aceitou o programa",IF(OR(X1217="Não se Aplica",X1217=""),IF(OR(W1217="Não se Aplica",W1217=""),0,W1217-V1217),AVERAGE(X1217-W1217,W1217-V1217)),0),0)</f>
        <v>24.5</v>
      </c>
      <c r="AT1217" s="45">
        <f>IF(AU1217="S",IF(AND(Q1217="1. Aceitou o programa",AB1217="Realizada"),IFERROR(IF(AA1217="",0,AA1217-R1217),0),0),0)</f>
        <v>0</v>
      </c>
      <c r="AU1217" s="45" t="str">
        <f>_xlfn.XLOOKUP(U1217,'Lista Suspensa'!$AA$20:$AA$23,'Lista Suspensa'!$AB$20:$AB$23,"N/A")</f>
        <v>S</v>
      </c>
    </row>
    <row r="1218" spans="1:47" ht="12" customHeight="1" x14ac:dyDescent="0.3">
      <c r="A1218" s="87" t="s">
        <v>47</v>
      </c>
      <c r="B1218" s="88">
        <v>46104</v>
      </c>
      <c r="C1218" s="89" t="s">
        <v>48</v>
      </c>
      <c r="D1218" s="89" t="s">
        <v>49</v>
      </c>
      <c r="E1218" s="189">
        <v>82847540</v>
      </c>
      <c r="F1218" s="197" t="s">
        <v>3414</v>
      </c>
      <c r="G1218" s="90">
        <v>2868292402</v>
      </c>
      <c r="H1218" s="91">
        <v>28879</v>
      </c>
      <c r="I1218" s="89"/>
      <c r="J1218" s="89" t="s">
        <v>51</v>
      </c>
      <c r="K1218" s="89" t="s">
        <v>52</v>
      </c>
      <c r="L1218" s="89" t="s">
        <v>69</v>
      </c>
      <c r="M1218" s="89" t="s">
        <v>234</v>
      </c>
      <c r="N1218" s="89" t="s">
        <v>197</v>
      </c>
      <c r="O1218" s="92" t="s">
        <v>3415</v>
      </c>
      <c r="P1218" s="93" t="s">
        <v>57</v>
      </c>
      <c r="Q1218" s="110" t="s">
        <v>58</v>
      </c>
      <c r="R1218" s="94">
        <v>46171</v>
      </c>
      <c r="S1218" s="95"/>
      <c r="T1218" s="95" t="s">
        <v>59</v>
      </c>
      <c r="U1218" s="95" t="s">
        <v>60</v>
      </c>
      <c r="V1218" s="91">
        <v>46118</v>
      </c>
      <c r="W1218" s="91">
        <v>46161</v>
      </c>
      <c r="X1218" s="91">
        <v>46167</v>
      </c>
      <c r="Y1218" s="96" t="s">
        <v>73</v>
      </c>
      <c r="Z1218" s="89" t="s">
        <v>62</v>
      </c>
      <c r="AA1218" s="95"/>
      <c r="AB1218" s="95" t="s">
        <v>2804</v>
      </c>
      <c r="AC1218" s="95" t="s">
        <v>2804</v>
      </c>
      <c r="AD1218" s="95" t="s">
        <v>2804</v>
      </c>
      <c r="AE1218" s="95" t="s">
        <v>2804</v>
      </c>
      <c r="AF1218" s="95" t="s">
        <v>2804</v>
      </c>
      <c r="AG1218" s="95" t="s">
        <v>2804</v>
      </c>
      <c r="AH1218" s="95" t="s">
        <v>2804</v>
      </c>
      <c r="AI1218" s="97"/>
      <c r="AJ1218" s="97" t="s">
        <v>65</v>
      </c>
      <c r="AK1218" s="97" t="s">
        <v>66</v>
      </c>
      <c r="AL1218" s="45" t="s">
        <v>67</v>
      </c>
      <c r="AM1218" s="160" t="str">
        <f>MONTH(B1218)&amp;"/"&amp;YEAR(B1218)</f>
        <v>3/2026</v>
      </c>
      <c r="AN1218" s="45">
        <f>WEEKNUM(B1218)-WEEKNUM(EOMONTH(B1218,-1)+1)+1</f>
        <v>4</v>
      </c>
      <c r="AO1218" s="45" t="str">
        <f>MONTH(R1218)&amp;"/"&amp;YEAR(R1218)</f>
        <v>5/2026</v>
      </c>
      <c r="AP1218" s="45">
        <f>WEEKNUM(R1218)-WEEKNUM(EOMONTH(R1218,-1)+1)+1</f>
        <v>5</v>
      </c>
      <c r="AQ1218" s="45">
        <f>IF(AU1218="S",IF(Q1218="1. Aceitou o programa",R1218-B1218,0),0)</f>
        <v>67</v>
      </c>
      <c r="AR1218" s="45">
        <f>IF(AU1218="S",IF(AND(S1218&lt;&gt;"",R1218&lt;&gt;""),S1218-R1218,0),0)</f>
        <v>0</v>
      </c>
      <c r="AS1218" s="45">
        <f>IF(AU1218="S",IF(Q1218="1. Aceitou o programa",IF(OR(X1218="Não se Aplica",X1218=""),IF(OR(W1218="Não se Aplica",W1218=""),0,W1218-V1218),AVERAGE(X1218-W1218,W1218-V1218)),0),0)</f>
        <v>24.5</v>
      </c>
      <c r="AT1218" s="45">
        <f>IF(AU1218="S",IF(AND(Q1218="1. Aceitou o programa",AB1218="Realizada"),IFERROR(IF(AA1218="",0,AA1218-R1218),0),0),0)</f>
        <v>0</v>
      </c>
      <c r="AU1218" s="45" t="str">
        <f>_xlfn.XLOOKUP(U1218,'Lista Suspensa'!$AA$20:$AA$23,'Lista Suspensa'!$AB$20:$AB$23,"N/A")</f>
        <v>S</v>
      </c>
    </row>
    <row r="1219" spans="1:47" ht="12" customHeight="1" x14ac:dyDescent="0.3">
      <c r="A1219" s="87" t="s">
        <v>47</v>
      </c>
      <c r="B1219" s="88">
        <v>46104</v>
      </c>
      <c r="C1219" s="89" t="s">
        <v>48</v>
      </c>
      <c r="D1219" s="89" t="s">
        <v>49</v>
      </c>
      <c r="E1219" s="189">
        <v>94469558</v>
      </c>
      <c r="F1219" s="197" t="s">
        <v>3416</v>
      </c>
      <c r="G1219" s="90">
        <v>29907976881</v>
      </c>
      <c r="H1219" s="91">
        <v>29927</v>
      </c>
      <c r="I1219" s="89"/>
      <c r="J1219" s="89" t="s">
        <v>51</v>
      </c>
      <c r="K1219" s="89" t="s">
        <v>52</v>
      </c>
      <c r="L1219" s="89" t="s">
        <v>3417</v>
      </c>
      <c r="M1219" s="89" t="s">
        <v>3418</v>
      </c>
      <c r="N1219" s="89" t="s">
        <v>197</v>
      </c>
      <c r="O1219" s="92" t="s">
        <v>3419</v>
      </c>
      <c r="P1219" s="93" t="s">
        <v>57</v>
      </c>
      <c r="Q1219" s="110" t="s">
        <v>58</v>
      </c>
      <c r="R1219" s="94">
        <v>46171</v>
      </c>
      <c r="S1219" s="95"/>
      <c r="T1219" s="95" t="s">
        <v>59</v>
      </c>
      <c r="U1219" s="95" t="s">
        <v>60</v>
      </c>
      <c r="V1219" s="91">
        <v>46118</v>
      </c>
      <c r="W1219" s="91">
        <v>46161</v>
      </c>
      <c r="X1219" s="91">
        <v>46167</v>
      </c>
      <c r="Y1219" s="96" t="s">
        <v>2851</v>
      </c>
      <c r="Z1219" s="89" t="s">
        <v>62</v>
      </c>
      <c r="AA1219" s="95"/>
      <c r="AB1219" s="95" t="s">
        <v>2804</v>
      </c>
      <c r="AC1219" s="95" t="s">
        <v>2804</v>
      </c>
      <c r="AD1219" s="95" t="s">
        <v>2804</v>
      </c>
      <c r="AE1219" s="95" t="s">
        <v>2804</v>
      </c>
      <c r="AF1219" s="95" t="s">
        <v>2804</v>
      </c>
      <c r="AG1219" s="95" t="s">
        <v>2804</v>
      </c>
      <c r="AH1219" s="95" t="s">
        <v>2804</v>
      </c>
      <c r="AI1219" s="97"/>
      <c r="AJ1219" s="97" t="s">
        <v>65</v>
      </c>
      <c r="AK1219" s="97" t="s">
        <v>66</v>
      </c>
      <c r="AL1219" s="45" t="s">
        <v>67</v>
      </c>
      <c r="AM1219" s="160" t="str">
        <f>MONTH(B1219)&amp;"/"&amp;YEAR(B1219)</f>
        <v>3/2026</v>
      </c>
      <c r="AN1219" s="45">
        <f>WEEKNUM(B1219)-WEEKNUM(EOMONTH(B1219,-1)+1)+1</f>
        <v>4</v>
      </c>
      <c r="AO1219" s="45" t="str">
        <f>MONTH(R1219)&amp;"/"&amp;YEAR(R1219)</f>
        <v>5/2026</v>
      </c>
      <c r="AP1219" s="45">
        <f>WEEKNUM(R1219)-WEEKNUM(EOMONTH(R1219,-1)+1)+1</f>
        <v>5</v>
      </c>
      <c r="AQ1219" s="45">
        <f>IF(AU1219="S",IF(Q1219="1. Aceitou o programa",R1219-B1219,0),0)</f>
        <v>67</v>
      </c>
      <c r="AR1219" s="45">
        <f>IF(AU1219="S",IF(AND(S1219&lt;&gt;"",R1219&lt;&gt;""),S1219-R1219,0),0)</f>
        <v>0</v>
      </c>
      <c r="AS1219" s="45">
        <f>IF(AU1219="S",IF(Q1219="1. Aceitou o programa",IF(OR(X1219="Não se Aplica",X1219=""),IF(OR(W1219="Não se Aplica",W1219=""),0,W1219-V1219),AVERAGE(X1219-W1219,W1219-V1219)),0),0)</f>
        <v>24.5</v>
      </c>
      <c r="AT1219" s="45">
        <f>IF(AU1219="S",IF(AND(Q1219="1. Aceitou o programa",AB1219="Realizada"),IFERROR(IF(AA1219="",0,AA1219-R1219),0),0),0)</f>
        <v>0</v>
      </c>
      <c r="AU1219" s="45" t="str">
        <f>_xlfn.XLOOKUP(U1219,'Lista Suspensa'!$AA$20:$AA$23,'Lista Suspensa'!$AB$20:$AB$23,"N/A")</f>
        <v>S</v>
      </c>
    </row>
    <row r="1220" spans="1:47" ht="12" customHeight="1" x14ac:dyDescent="0.3">
      <c r="A1220" s="87" t="s">
        <v>47</v>
      </c>
      <c r="B1220" s="88">
        <v>46104</v>
      </c>
      <c r="C1220" s="89" t="s">
        <v>48</v>
      </c>
      <c r="D1220" s="89" t="s">
        <v>49</v>
      </c>
      <c r="E1220" s="189">
        <v>85521112</v>
      </c>
      <c r="F1220" s="197" t="s">
        <v>3420</v>
      </c>
      <c r="G1220" s="90">
        <v>15194557809</v>
      </c>
      <c r="H1220" s="91">
        <v>27196</v>
      </c>
      <c r="I1220" s="89"/>
      <c r="J1220" s="89" t="s">
        <v>84</v>
      </c>
      <c r="K1220" s="89" t="s">
        <v>52</v>
      </c>
      <c r="L1220" s="89" t="s">
        <v>85</v>
      </c>
      <c r="M1220" s="89" t="s">
        <v>374</v>
      </c>
      <c r="N1220" s="89" t="s">
        <v>197</v>
      </c>
      <c r="O1220" s="92" t="s">
        <v>3421</v>
      </c>
      <c r="P1220" s="93" t="s">
        <v>57</v>
      </c>
      <c r="Q1220" s="110" t="s">
        <v>58</v>
      </c>
      <c r="R1220" s="94">
        <v>46171</v>
      </c>
      <c r="S1220" s="95"/>
      <c r="T1220" s="95" t="s">
        <v>59</v>
      </c>
      <c r="U1220" s="95" t="s">
        <v>60</v>
      </c>
      <c r="V1220" s="91">
        <v>46118</v>
      </c>
      <c r="W1220" s="91">
        <v>46161</v>
      </c>
      <c r="X1220" s="91">
        <v>46167</v>
      </c>
      <c r="Y1220" s="96" t="s">
        <v>2851</v>
      </c>
      <c r="Z1220" s="89" t="s">
        <v>62</v>
      </c>
      <c r="AA1220" s="95"/>
      <c r="AB1220" s="95" t="s">
        <v>2804</v>
      </c>
      <c r="AC1220" s="95" t="s">
        <v>2804</v>
      </c>
      <c r="AD1220" s="95" t="s">
        <v>2804</v>
      </c>
      <c r="AE1220" s="95" t="s">
        <v>2804</v>
      </c>
      <c r="AF1220" s="95" t="s">
        <v>2804</v>
      </c>
      <c r="AG1220" s="95" t="s">
        <v>2804</v>
      </c>
      <c r="AH1220" s="95" t="s">
        <v>2804</v>
      </c>
      <c r="AI1220" s="97"/>
      <c r="AJ1220" s="97" t="s">
        <v>65</v>
      </c>
      <c r="AK1220" s="97" t="s">
        <v>66</v>
      </c>
      <c r="AL1220" s="45" t="s">
        <v>67</v>
      </c>
      <c r="AM1220" s="160" t="str">
        <f>MONTH(B1220)&amp;"/"&amp;YEAR(B1220)</f>
        <v>3/2026</v>
      </c>
      <c r="AN1220" s="45">
        <f>WEEKNUM(B1220)-WEEKNUM(EOMONTH(B1220,-1)+1)+1</f>
        <v>4</v>
      </c>
      <c r="AO1220" s="45" t="str">
        <f>MONTH(R1220)&amp;"/"&amp;YEAR(R1220)</f>
        <v>5/2026</v>
      </c>
      <c r="AP1220" s="45">
        <f>WEEKNUM(R1220)-WEEKNUM(EOMONTH(R1220,-1)+1)+1</f>
        <v>5</v>
      </c>
      <c r="AQ1220" s="45">
        <f>IF(AU1220="S",IF(Q1220="1. Aceitou o programa",R1220-B1220,0),0)</f>
        <v>67</v>
      </c>
      <c r="AR1220" s="45">
        <f>IF(AU1220="S",IF(AND(S1220&lt;&gt;"",R1220&lt;&gt;""),S1220-R1220,0),0)</f>
        <v>0</v>
      </c>
      <c r="AS1220" s="45">
        <f>IF(AU1220="S",IF(Q1220="1. Aceitou o programa",IF(OR(X1220="Não se Aplica",X1220=""),IF(OR(W1220="Não se Aplica",W1220=""),0,W1220-V1220),AVERAGE(X1220-W1220,W1220-V1220)),0),0)</f>
        <v>24.5</v>
      </c>
      <c r="AT1220" s="45">
        <f>IF(AU1220="S",IF(AND(Q1220="1. Aceitou o programa",AB1220="Realizada"),IFERROR(IF(AA1220="",0,AA1220-R1220),0),0),0)</f>
        <v>0</v>
      </c>
      <c r="AU1220" s="45" t="str">
        <f>_xlfn.XLOOKUP(U1220,'Lista Suspensa'!$AA$20:$AA$23,'Lista Suspensa'!$AB$20:$AB$23,"N/A")</f>
        <v>S</v>
      </c>
    </row>
    <row r="1221" spans="1:47" ht="12" customHeight="1" x14ac:dyDescent="0.3">
      <c r="A1221" s="87" t="s">
        <v>47</v>
      </c>
      <c r="B1221" s="88">
        <v>46104</v>
      </c>
      <c r="C1221" s="89" t="s">
        <v>48</v>
      </c>
      <c r="D1221" s="89" t="s">
        <v>49</v>
      </c>
      <c r="E1221" s="189">
        <v>92639435</v>
      </c>
      <c r="F1221" s="197" t="s">
        <v>3422</v>
      </c>
      <c r="G1221" s="90">
        <v>13503757805</v>
      </c>
      <c r="H1221" s="91">
        <v>25809</v>
      </c>
      <c r="I1221" s="89"/>
      <c r="J1221" s="89" t="s">
        <v>84</v>
      </c>
      <c r="K1221" s="89" t="s">
        <v>52</v>
      </c>
      <c r="L1221" s="89" t="s">
        <v>85</v>
      </c>
      <c r="M1221" s="89" t="s">
        <v>158</v>
      </c>
      <c r="N1221" s="89" t="s">
        <v>197</v>
      </c>
      <c r="O1221" s="92" t="s">
        <v>3423</v>
      </c>
      <c r="P1221" s="93" t="s">
        <v>57</v>
      </c>
      <c r="Q1221" s="110" t="s">
        <v>58</v>
      </c>
      <c r="R1221" s="94">
        <v>46171</v>
      </c>
      <c r="S1221" s="95"/>
      <c r="T1221" s="95" t="s">
        <v>59</v>
      </c>
      <c r="U1221" s="95" t="s">
        <v>60</v>
      </c>
      <c r="V1221" s="91">
        <v>46118</v>
      </c>
      <c r="W1221" s="91">
        <v>46161</v>
      </c>
      <c r="X1221" s="91">
        <v>46167</v>
      </c>
      <c r="Y1221" s="96" t="s">
        <v>2851</v>
      </c>
      <c r="Z1221" s="89" t="s">
        <v>62</v>
      </c>
      <c r="AA1221" s="95"/>
      <c r="AB1221" s="95" t="s">
        <v>2804</v>
      </c>
      <c r="AC1221" s="95" t="s">
        <v>2804</v>
      </c>
      <c r="AD1221" s="95" t="s">
        <v>2804</v>
      </c>
      <c r="AE1221" s="95" t="s">
        <v>2804</v>
      </c>
      <c r="AF1221" s="95" t="s">
        <v>2804</v>
      </c>
      <c r="AG1221" s="95" t="s">
        <v>2804</v>
      </c>
      <c r="AH1221" s="95" t="s">
        <v>2804</v>
      </c>
      <c r="AI1221" s="97"/>
      <c r="AJ1221" s="97" t="s">
        <v>65</v>
      </c>
      <c r="AK1221" s="97" t="s">
        <v>66</v>
      </c>
      <c r="AL1221" s="45" t="s">
        <v>67</v>
      </c>
      <c r="AM1221" s="160" t="str">
        <f>MONTH(B1221)&amp;"/"&amp;YEAR(B1221)</f>
        <v>3/2026</v>
      </c>
      <c r="AN1221" s="45">
        <f>WEEKNUM(B1221)-WEEKNUM(EOMONTH(B1221,-1)+1)+1</f>
        <v>4</v>
      </c>
      <c r="AO1221" s="45" t="str">
        <f>MONTH(R1221)&amp;"/"&amp;YEAR(R1221)</f>
        <v>5/2026</v>
      </c>
      <c r="AP1221" s="45">
        <f>WEEKNUM(R1221)-WEEKNUM(EOMONTH(R1221,-1)+1)+1</f>
        <v>5</v>
      </c>
      <c r="AQ1221" s="45">
        <f>IF(AU1221="S",IF(Q1221="1. Aceitou o programa",R1221-B1221,0),0)</f>
        <v>67</v>
      </c>
      <c r="AR1221" s="45">
        <f>IF(AU1221="S",IF(AND(S1221&lt;&gt;"",R1221&lt;&gt;""),S1221-R1221,0),0)</f>
        <v>0</v>
      </c>
      <c r="AS1221" s="45">
        <f>IF(AU1221="S",IF(Q1221="1. Aceitou o programa",IF(OR(X1221="Não se Aplica",X1221=""),IF(OR(W1221="Não se Aplica",W1221=""),0,W1221-V1221),AVERAGE(X1221-W1221,W1221-V1221)),0),0)</f>
        <v>24.5</v>
      </c>
      <c r="AT1221" s="45">
        <f>IF(AU1221="S",IF(AND(Q1221="1. Aceitou o programa",AB1221="Realizada"),IFERROR(IF(AA1221="",0,AA1221-R1221),0),0),0)</f>
        <v>0</v>
      </c>
      <c r="AU1221" s="45" t="str">
        <f>_xlfn.XLOOKUP(U1221,'Lista Suspensa'!$AA$20:$AA$23,'Lista Suspensa'!$AB$20:$AB$23,"N/A")</f>
        <v>S</v>
      </c>
    </row>
    <row r="1222" spans="1:47" ht="12" customHeight="1" x14ac:dyDescent="0.3">
      <c r="A1222" s="87" t="s">
        <v>47</v>
      </c>
      <c r="B1222" s="88">
        <v>46104</v>
      </c>
      <c r="C1222" s="89" t="s">
        <v>48</v>
      </c>
      <c r="D1222" s="89" t="s">
        <v>49</v>
      </c>
      <c r="E1222" s="189">
        <v>78348091</v>
      </c>
      <c r="F1222" s="197" t="s">
        <v>3424</v>
      </c>
      <c r="G1222" s="90">
        <v>923111727</v>
      </c>
      <c r="H1222" s="91">
        <v>25730</v>
      </c>
      <c r="I1222" s="89"/>
      <c r="J1222" s="89" t="s">
        <v>51</v>
      </c>
      <c r="K1222" s="89" t="s">
        <v>76</v>
      </c>
      <c r="L1222" s="89" t="s">
        <v>95</v>
      </c>
      <c r="M1222" s="89" t="s">
        <v>3425</v>
      </c>
      <c r="N1222" s="89" t="s">
        <v>197</v>
      </c>
      <c r="O1222" s="92" t="s">
        <v>3426</v>
      </c>
      <c r="P1222" s="93" t="s">
        <v>57</v>
      </c>
      <c r="Q1222" s="110" t="s">
        <v>58</v>
      </c>
      <c r="R1222" s="94">
        <v>46171</v>
      </c>
      <c r="S1222" s="95"/>
      <c r="T1222" s="95" t="s">
        <v>59</v>
      </c>
      <c r="U1222" s="95" t="s">
        <v>60</v>
      </c>
      <c r="V1222" s="91">
        <v>46118</v>
      </c>
      <c r="W1222" s="91">
        <v>46161</v>
      </c>
      <c r="X1222" s="91">
        <v>46167</v>
      </c>
      <c r="Y1222" s="96" t="s">
        <v>73</v>
      </c>
      <c r="Z1222" s="89" t="s">
        <v>62</v>
      </c>
      <c r="AA1222" s="95"/>
      <c r="AB1222" s="95" t="s">
        <v>2804</v>
      </c>
      <c r="AC1222" s="95" t="s">
        <v>2804</v>
      </c>
      <c r="AD1222" s="95" t="s">
        <v>2804</v>
      </c>
      <c r="AE1222" s="95" t="s">
        <v>2804</v>
      </c>
      <c r="AF1222" s="95" t="s">
        <v>2804</v>
      </c>
      <c r="AG1222" s="95" t="s">
        <v>2804</v>
      </c>
      <c r="AH1222" s="95" t="s">
        <v>2804</v>
      </c>
      <c r="AI1222" s="97"/>
      <c r="AJ1222" s="97" t="s">
        <v>65</v>
      </c>
      <c r="AK1222" s="97" t="s">
        <v>66</v>
      </c>
      <c r="AL1222" s="45" t="s">
        <v>67</v>
      </c>
      <c r="AM1222" s="160" t="str">
        <f>MONTH(B1222)&amp;"/"&amp;YEAR(B1222)</f>
        <v>3/2026</v>
      </c>
      <c r="AN1222" s="45">
        <f>WEEKNUM(B1222)-WEEKNUM(EOMONTH(B1222,-1)+1)+1</f>
        <v>4</v>
      </c>
      <c r="AO1222" s="45" t="str">
        <f>MONTH(R1222)&amp;"/"&amp;YEAR(R1222)</f>
        <v>5/2026</v>
      </c>
      <c r="AP1222" s="45">
        <f>WEEKNUM(R1222)-WEEKNUM(EOMONTH(R1222,-1)+1)+1</f>
        <v>5</v>
      </c>
      <c r="AQ1222" s="45">
        <f>IF(AU1222="S",IF(Q1222="1. Aceitou o programa",R1222-B1222,0),0)</f>
        <v>67</v>
      </c>
      <c r="AR1222" s="45">
        <f>IF(AU1222="S",IF(AND(S1222&lt;&gt;"",R1222&lt;&gt;""),S1222-R1222,0),0)</f>
        <v>0</v>
      </c>
      <c r="AS1222" s="45">
        <f>IF(AU1222="S",IF(Q1222="1. Aceitou o programa",IF(OR(X1222="Não se Aplica",X1222=""),IF(OR(W1222="Não se Aplica",W1222=""),0,W1222-V1222),AVERAGE(X1222-W1222,W1222-V1222)),0),0)</f>
        <v>24.5</v>
      </c>
      <c r="AT1222" s="45">
        <f>IF(AU1222="S",IF(AND(Q1222="1. Aceitou o programa",AB1222="Realizada"),IFERROR(IF(AA1222="",0,AA1222-R1222),0),0),0)</f>
        <v>0</v>
      </c>
      <c r="AU1222" s="45" t="str">
        <f>_xlfn.XLOOKUP(U1222,'Lista Suspensa'!$AA$20:$AA$23,'Lista Suspensa'!$AB$20:$AB$23,"N/A")</f>
        <v>S</v>
      </c>
    </row>
    <row r="1223" spans="1:47" ht="12" customHeight="1" x14ac:dyDescent="0.3">
      <c r="A1223" s="87" t="s">
        <v>47</v>
      </c>
      <c r="B1223" s="88">
        <v>46104</v>
      </c>
      <c r="C1223" s="89" t="s">
        <v>48</v>
      </c>
      <c r="D1223" s="89" t="s">
        <v>49</v>
      </c>
      <c r="E1223" s="189">
        <v>89454387</v>
      </c>
      <c r="F1223" s="197" t="s">
        <v>3427</v>
      </c>
      <c r="G1223" s="90">
        <v>47297745820</v>
      </c>
      <c r="H1223" s="91">
        <v>35646</v>
      </c>
      <c r="I1223" s="89"/>
      <c r="J1223" s="89" t="s">
        <v>84</v>
      </c>
      <c r="K1223" s="89" t="s">
        <v>52</v>
      </c>
      <c r="L1223" s="89" t="s">
        <v>85</v>
      </c>
      <c r="M1223" s="89" t="s">
        <v>3428</v>
      </c>
      <c r="N1223" s="89" t="s">
        <v>197</v>
      </c>
      <c r="O1223" s="92" t="s">
        <v>3429</v>
      </c>
      <c r="P1223" s="93" t="s">
        <v>57</v>
      </c>
      <c r="Q1223" s="110" t="s">
        <v>58</v>
      </c>
      <c r="R1223" s="94">
        <v>46171</v>
      </c>
      <c r="S1223" s="95"/>
      <c r="T1223" s="95" t="s">
        <v>59</v>
      </c>
      <c r="U1223" s="95" t="s">
        <v>60</v>
      </c>
      <c r="V1223" s="91">
        <v>46118</v>
      </c>
      <c r="W1223" s="91">
        <v>46161</v>
      </c>
      <c r="X1223" s="91">
        <v>46167</v>
      </c>
      <c r="Y1223" s="96" t="s">
        <v>73</v>
      </c>
      <c r="Z1223" s="89" t="s">
        <v>62</v>
      </c>
      <c r="AA1223" s="95"/>
      <c r="AB1223" s="95" t="s">
        <v>2804</v>
      </c>
      <c r="AC1223" s="95" t="s">
        <v>2804</v>
      </c>
      <c r="AD1223" s="95" t="s">
        <v>2804</v>
      </c>
      <c r="AE1223" s="95" t="s">
        <v>2804</v>
      </c>
      <c r="AF1223" s="95" t="s">
        <v>2804</v>
      </c>
      <c r="AG1223" s="95" t="s">
        <v>2804</v>
      </c>
      <c r="AH1223" s="95" t="s">
        <v>2804</v>
      </c>
      <c r="AI1223" s="97"/>
      <c r="AJ1223" s="97" t="s">
        <v>65</v>
      </c>
      <c r="AK1223" s="97" t="s">
        <v>66</v>
      </c>
      <c r="AL1223" s="45" t="s">
        <v>67</v>
      </c>
      <c r="AM1223" s="160" t="str">
        <f>MONTH(B1223)&amp;"/"&amp;YEAR(B1223)</f>
        <v>3/2026</v>
      </c>
      <c r="AN1223" s="45">
        <f>WEEKNUM(B1223)-WEEKNUM(EOMONTH(B1223,-1)+1)+1</f>
        <v>4</v>
      </c>
      <c r="AO1223" s="45" t="str">
        <f>MONTH(R1223)&amp;"/"&amp;YEAR(R1223)</f>
        <v>5/2026</v>
      </c>
      <c r="AP1223" s="45">
        <f>WEEKNUM(R1223)-WEEKNUM(EOMONTH(R1223,-1)+1)+1</f>
        <v>5</v>
      </c>
      <c r="AQ1223" s="45">
        <f>IF(AU1223="S",IF(Q1223="1. Aceitou o programa",R1223-B1223,0),0)</f>
        <v>67</v>
      </c>
      <c r="AR1223" s="45">
        <f>IF(AU1223="S",IF(AND(S1223&lt;&gt;"",R1223&lt;&gt;""),S1223-R1223,0),0)</f>
        <v>0</v>
      </c>
      <c r="AS1223" s="45">
        <f>IF(AU1223="S",IF(Q1223="1. Aceitou o programa",IF(OR(X1223="Não se Aplica",X1223=""),IF(OR(W1223="Não se Aplica",W1223=""),0,W1223-V1223),AVERAGE(X1223-W1223,W1223-V1223)),0),0)</f>
        <v>24.5</v>
      </c>
      <c r="AT1223" s="45">
        <f>IF(AU1223="S",IF(AND(Q1223="1. Aceitou o programa",AB1223="Realizada"),IFERROR(IF(AA1223="",0,AA1223-R1223),0),0),0)</f>
        <v>0</v>
      </c>
      <c r="AU1223" s="45" t="str">
        <f>_xlfn.XLOOKUP(U1223,'Lista Suspensa'!$AA$20:$AA$23,'Lista Suspensa'!$AB$20:$AB$23,"N/A")</f>
        <v>S</v>
      </c>
    </row>
    <row r="1224" spans="1:47" ht="12" customHeight="1" x14ac:dyDescent="0.3">
      <c r="A1224" s="87" t="s">
        <v>47</v>
      </c>
      <c r="B1224" s="88">
        <v>46104</v>
      </c>
      <c r="C1224" s="89" t="s">
        <v>48</v>
      </c>
      <c r="D1224" s="89" t="s">
        <v>49</v>
      </c>
      <c r="E1224" s="189">
        <v>78389273</v>
      </c>
      <c r="F1224" s="197" t="s">
        <v>3430</v>
      </c>
      <c r="G1224" s="90">
        <v>26651566873</v>
      </c>
      <c r="H1224" s="91">
        <v>22171</v>
      </c>
      <c r="I1224" s="89"/>
      <c r="J1224" s="89" t="s">
        <v>51</v>
      </c>
      <c r="K1224" s="89" t="s">
        <v>52</v>
      </c>
      <c r="L1224" s="89" t="s">
        <v>85</v>
      </c>
      <c r="M1224" s="89" t="s">
        <v>2921</v>
      </c>
      <c r="N1224" s="89" t="s">
        <v>197</v>
      </c>
      <c r="O1224" s="92" t="s">
        <v>3431</v>
      </c>
      <c r="P1224" s="93" t="s">
        <v>57</v>
      </c>
      <c r="Q1224" s="110" t="s">
        <v>58</v>
      </c>
      <c r="R1224" s="94">
        <v>46171</v>
      </c>
      <c r="S1224" s="95"/>
      <c r="T1224" s="95" t="s">
        <v>59</v>
      </c>
      <c r="U1224" s="95" t="s">
        <v>60</v>
      </c>
      <c r="V1224" s="91">
        <v>46118</v>
      </c>
      <c r="W1224" s="91">
        <v>46161</v>
      </c>
      <c r="X1224" s="91">
        <v>46167</v>
      </c>
      <c r="Y1224" s="96" t="s">
        <v>2851</v>
      </c>
      <c r="Z1224" s="89" t="s">
        <v>62</v>
      </c>
      <c r="AA1224" s="95"/>
      <c r="AB1224" s="95" t="s">
        <v>2804</v>
      </c>
      <c r="AC1224" s="95" t="s">
        <v>2804</v>
      </c>
      <c r="AD1224" s="95" t="s">
        <v>2804</v>
      </c>
      <c r="AE1224" s="95" t="s">
        <v>2804</v>
      </c>
      <c r="AF1224" s="95" t="s">
        <v>2804</v>
      </c>
      <c r="AG1224" s="95" t="s">
        <v>2804</v>
      </c>
      <c r="AH1224" s="95" t="s">
        <v>2804</v>
      </c>
      <c r="AI1224" s="97"/>
      <c r="AJ1224" s="97" t="s">
        <v>65</v>
      </c>
      <c r="AK1224" s="97" t="s">
        <v>66</v>
      </c>
      <c r="AL1224" s="45" t="s">
        <v>67</v>
      </c>
      <c r="AM1224" s="160" t="str">
        <f>MONTH(B1224)&amp;"/"&amp;YEAR(B1224)</f>
        <v>3/2026</v>
      </c>
      <c r="AN1224" s="45">
        <f>WEEKNUM(B1224)-WEEKNUM(EOMONTH(B1224,-1)+1)+1</f>
        <v>4</v>
      </c>
      <c r="AO1224" s="45" t="str">
        <f>MONTH(R1224)&amp;"/"&amp;YEAR(R1224)</f>
        <v>5/2026</v>
      </c>
      <c r="AP1224" s="45">
        <f>WEEKNUM(R1224)-WEEKNUM(EOMONTH(R1224,-1)+1)+1</f>
        <v>5</v>
      </c>
      <c r="AQ1224" s="45">
        <f>IF(AU1224="S",IF(Q1224="1. Aceitou o programa",R1224-B1224,0),0)</f>
        <v>67</v>
      </c>
      <c r="AR1224" s="45">
        <f>IF(AU1224="S",IF(AND(S1224&lt;&gt;"",R1224&lt;&gt;""),S1224-R1224,0),0)</f>
        <v>0</v>
      </c>
      <c r="AS1224" s="45">
        <f>IF(AU1224="S",IF(Q1224="1. Aceitou o programa",IF(OR(X1224="Não se Aplica",X1224=""),IF(OR(W1224="Não se Aplica",W1224=""),0,W1224-V1224),AVERAGE(X1224-W1224,W1224-V1224)),0),0)</f>
        <v>24.5</v>
      </c>
      <c r="AT1224" s="45">
        <f>IF(AU1224="S",IF(AND(Q1224="1. Aceitou o programa",AB1224="Realizada"),IFERROR(IF(AA1224="",0,AA1224-R1224),0),0),0)</f>
        <v>0</v>
      </c>
      <c r="AU1224" s="45" t="str">
        <f>_xlfn.XLOOKUP(U1224,'Lista Suspensa'!$AA$20:$AA$23,'Lista Suspensa'!$AB$20:$AB$23,"N/A")</f>
        <v>S</v>
      </c>
    </row>
    <row r="1225" spans="1:47" ht="12" customHeight="1" x14ac:dyDescent="0.3">
      <c r="A1225" s="87" t="s">
        <v>47</v>
      </c>
      <c r="B1225" s="88">
        <v>46104</v>
      </c>
      <c r="C1225" s="89" t="s">
        <v>48</v>
      </c>
      <c r="D1225" s="89" t="s">
        <v>49</v>
      </c>
      <c r="E1225" s="189">
        <v>94589871</v>
      </c>
      <c r="F1225" s="197" t="s">
        <v>3432</v>
      </c>
      <c r="G1225" s="90">
        <v>39244568870</v>
      </c>
      <c r="H1225" s="91">
        <v>34420</v>
      </c>
      <c r="I1225" s="89"/>
      <c r="J1225" s="89" t="s">
        <v>51</v>
      </c>
      <c r="K1225" s="89" t="s">
        <v>52</v>
      </c>
      <c r="L1225" s="89" t="s">
        <v>53</v>
      </c>
      <c r="M1225" s="89" t="s">
        <v>1442</v>
      </c>
      <c r="N1225" s="89" t="s">
        <v>176</v>
      </c>
      <c r="O1225" s="92" t="s">
        <v>3433</v>
      </c>
      <c r="P1225" s="93" t="s">
        <v>57</v>
      </c>
      <c r="Q1225" s="110" t="s">
        <v>58</v>
      </c>
      <c r="R1225" s="94">
        <v>46171</v>
      </c>
      <c r="S1225" s="95"/>
      <c r="T1225" s="95" t="s">
        <v>59</v>
      </c>
      <c r="U1225" s="95" t="s">
        <v>60</v>
      </c>
      <c r="V1225" s="91">
        <v>46118</v>
      </c>
      <c r="W1225" s="91">
        <v>46161</v>
      </c>
      <c r="X1225" s="91">
        <v>46167</v>
      </c>
      <c r="Y1225" s="96" t="s">
        <v>2851</v>
      </c>
      <c r="Z1225" s="89" t="s">
        <v>62</v>
      </c>
      <c r="AA1225" s="95"/>
      <c r="AB1225" s="95" t="s">
        <v>2804</v>
      </c>
      <c r="AC1225" s="95" t="s">
        <v>2804</v>
      </c>
      <c r="AD1225" s="95" t="s">
        <v>2804</v>
      </c>
      <c r="AE1225" s="95" t="s">
        <v>2804</v>
      </c>
      <c r="AF1225" s="95" t="s">
        <v>2804</v>
      </c>
      <c r="AG1225" s="95" t="s">
        <v>2804</v>
      </c>
      <c r="AH1225" s="95" t="s">
        <v>2804</v>
      </c>
      <c r="AI1225" s="97"/>
      <c r="AJ1225" s="97" t="s">
        <v>65</v>
      </c>
      <c r="AK1225" s="97" t="s">
        <v>66</v>
      </c>
      <c r="AL1225" s="45" t="s">
        <v>67</v>
      </c>
      <c r="AM1225" s="160" t="str">
        <f>MONTH(B1225)&amp;"/"&amp;YEAR(B1225)</f>
        <v>3/2026</v>
      </c>
      <c r="AN1225" s="45">
        <f>WEEKNUM(B1225)-WEEKNUM(EOMONTH(B1225,-1)+1)+1</f>
        <v>4</v>
      </c>
      <c r="AO1225" s="45" t="str">
        <f>MONTH(R1225)&amp;"/"&amp;YEAR(R1225)</f>
        <v>5/2026</v>
      </c>
      <c r="AP1225" s="45">
        <f>WEEKNUM(R1225)-WEEKNUM(EOMONTH(R1225,-1)+1)+1</f>
        <v>5</v>
      </c>
      <c r="AQ1225" s="45">
        <f>IF(AU1225="S",IF(Q1225="1. Aceitou o programa",R1225-B1225,0),0)</f>
        <v>67</v>
      </c>
      <c r="AR1225" s="45">
        <f>IF(AU1225="S",IF(AND(S1225&lt;&gt;"",R1225&lt;&gt;""),S1225-R1225,0),0)</f>
        <v>0</v>
      </c>
      <c r="AS1225" s="45">
        <f>IF(AU1225="S",IF(Q1225="1. Aceitou o programa",IF(OR(X1225="Não se Aplica",X1225=""),IF(OR(W1225="Não se Aplica",W1225=""),0,W1225-V1225),AVERAGE(X1225-W1225,W1225-V1225)),0),0)</f>
        <v>24.5</v>
      </c>
      <c r="AT1225" s="45">
        <f>IF(AU1225="S",IF(AND(Q1225="1. Aceitou o programa",AB1225="Realizada"),IFERROR(IF(AA1225="",0,AA1225-R1225),0),0),0)</f>
        <v>0</v>
      </c>
      <c r="AU1225" s="45" t="str">
        <f>_xlfn.XLOOKUP(U1225,'Lista Suspensa'!$AA$20:$AA$23,'Lista Suspensa'!$AB$20:$AB$23,"N/A")</f>
        <v>S</v>
      </c>
    </row>
    <row r="1226" spans="1:47" ht="12" customHeight="1" x14ac:dyDescent="0.3">
      <c r="A1226" s="87" t="s">
        <v>47</v>
      </c>
      <c r="B1226" s="88">
        <v>46104</v>
      </c>
      <c r="C1226" s="89" t="s">
        <v>48</v>
      </c>
      <c r="D1226" s="89" t="s">
        <v>49</v>
      </c>
      <c r="E1226" s="189">
        <v>89454383</v>
      </c>
      <c r="F1226" s="197" t="s">
        <v>3434</v>
      </c>
      <c r="G1226" s="90">
        <v>45749009890</v>
      </c>
      <c r="H1226" s="91">
        <v>35619</v>
      </c>
      <c r="I1226" s="89"/>
      <c r="J1226" s="89" t="s">
        <v>51</v>
      </c>
      <c r="K1226" s="89" t="s">
        <v>52</v>
      </c>
      <c r="L1226" s="89" t="s">
        <v>85</v>
      </c>
      <c r="M1226" s="89" t="s">
        <v>3435</v>
      </c>
      <c r="N1226" s="89" t="s">
        <v>197</v>
      </c>
      <c r="O1226" s="92" t="s">
        <v>3436</v>
      </c>
      <c r="P1226" s="93" t="s">
        <v>57</v>
      </c>
      <c r="Q1226" s="110" t="s">
        <v>58</v>
      </c>
      <c r="R1226" s="94">
        <v>46171</v>
      </c>
      <c r="S1226" s="95"/>
      <c r="T1226" s="95" t="s">
        <v>59</v>
      </c>
      <c r="U1226" s="95" t="s">
        <v>60</v>
      </c>
      <c r="V1226" s="91">
        <v>46118</v>
      </c>
      <c r="W1226" s="91">
        <v>46161</v>
      </c>
      <c r="X1226" s="91">
        <v>46167</v>
      </c>
      <c r="Y1226" s="96" t="s">
        <v>73</v>
      </c>
      <c r="Z1226" s="89" t="s">
        <v>62</v>
      </c>
      <c r="AA1226" s="95"/>
      <c r="AB1226" s="95" t="s">
        <v>2804</v>
      </c>
      <c r="AC1226" s="95" t="s">
        <v>2804</v>
      </c>
      <c r="AD1226" s="95" t="s">
        <v>2804</v>
      </c>
      <c r="AE1226" s="95" t="s">
        <v>2804</v>
      </c>
      <c r="AF1226" s="95" t="s">
        <v>2804</v>
      </c>
      <c r="AG1226" s="95" t="s">
        <v>2804</v>
      </c>
      <c r="AH1226" s="95" t="s">
        <v>2804</v>
      </c>
      <c r="AI1226" s="97"/>
      <c r="AJ1226" s="97" t="s">
        <v>65</v>
      </c>
      <c r="AK1226" s="97" t="s">
        <v>66</v>
      </c>
      <c r="AL1226" s="45" t="s">
        <v>67</v>
      </c>
      <c r="AM1226" s="160" t="str">
        <f>MONTH(B1226)&amp;"/"&amp;YEAR(B1226)</f>
        <v>3/2026</v>
      </c>
      <c r="AN1226" s="45">
        <f>WEEKNUM(B1226)-WEEKNUM(EOMONTH(B1226,-1)+1)+1</f>
        <v>4</v>
      </c>
      <c r="AO1226" s="45" t="str">
        <f>MONTH(R1226)&amp;"/"&amp;YEAR(R1226)</f>
        <v>5/2026</v>
      </c>
      <c r="AP1226" s="45">
        <f>WEEKNUM(R1226)-WEEKNUM(EOMONTH(R1226,-1)+1)+1</f>
        <v>5</v>
      </c>
      <c r="AQ1226" s="45">
        <f>IF(AU1226="S",IF(Q1226="1. Aceitou o programa",R1226-B1226,0),0)</f>
        <v>67</v>
      </c>
      <c r="AR1226" s="45">
        <f>IF(AU1226="S",IF(AND(S1226&lt;&gt;"",R1226&lt;&gt;""),S1226-R1226,0),0)</f>
        <v>0</v>
      </c>
      <c r="AS1226" s="45">
        <f>IF(AU1226="S",IF(Q1226="1. Aceitou o programa",IF(OR(X1226="Não se Aplica",X1226=""),IF(OR(W1226="Não se Aplica",W1226=""),0,W1226-V1226),AVERAGE(X1226-W1226,W1226-V1226)),0),0)</f>
        <v>24.5</v>
      </c>
      <c r="AT1226" s="45">
        <f>IF(AU1226="S",IF(AND(Q1226="1. Aceitou o programa",AB1226="Realizada"),IFERROR(IF(AA1226="",0,AA1226-R1226),0),0),0)</f>
        <v>0</v>
      </c>
      <c r="AU1226" s="45" t="str">
        <f>_xlfn.XLOOKUP(U1226,'Lista Suspensa'!$AA$20:$AA$23,'Lista Suspensa'!$AB$20:$AB$23,"N/A")</f>
        <v>S</v>
      </c>
    </row>
    <row r="1227" spans="1:47" ht="12" customHeight="1" x14ac:dyDescent="0.3">
      <c r="A1227" s="87" t="s">
        <v>47</v>
      </c>
      <c r="B1227" s="88">
        <v>46104</v>
      </c>
      <c r="C1227" s="89" t="s">
        <v>48</v>
      </c>
      <c r="D1227" s="89" t="s">
        <v>49</v>
      </c>
      <c r="E1227" s="189">
        <v>83574659</v>
      </c>
      <c r="F1227" s="197" t="s">
        <v>3437</v>
      </c>
      <c r="G1227" s="90">
        <v>12712306740</v>
      </c>
      <c r="H1227" s="91">
        <v>33633</v>
      </c>
      <c r="I1227" s="89"/>
      <c r="J1227" s="89" t="s">
        <v>51</v>
      </c>
      <c r="K1227" s="89" t="s">
        <v>76</v>
      </c>
      <c r="L1227" s="89" t="s">
        <v>303</v>
      </c>
      <c r="M1227" s="89" t="s">
        <v>3438</v>
      </c>
      <c r="N1227" s="89" t="s">
        <v>197</v>
      </c>
      <c r="O1227" s="92" t="s">
        <v>3439</v>
      </c>
      <c r="P1227" s="93" t="s">
        <v>57</v>
      </c>
      <c r="Q1227" s="110" t="s">
        <v>58</v>
      </c>
      <c r="R1227" s="94">
        <v>46171</v>
      </c>
      <c r="S1227" s="95"/>
      <c r="T1227" s="95" t="s">
        <v>59</v>
      </c>
      <c r="U1227" s="95" t="s">
        <v>60</v>
      </c>
      <c r="V1227" s="91">
        <v>46118</v>
      </c>
      <c r="W1227" s="91">
        <v>46161</v>
      </c>
      <c r="X1227" s="91">
        <v>46167</v>
      </c>
      <c r="Y1227" s="96" t="s">
        <v>73</v>
      </c>
      <c r="Z1227" s="89" t="s">
        <v>62</v>
      </c>
      <c r="AA1227" s="95"/>
      <c r="AB1227" s="95" t="s">
        <v>2804</v>
      </c>
      <c r="AC1227" s="95" t="s">
        <v>2804</v>
      </c>
      <c r="AD1227" s="95" t="s">
        <v>2804</v>
      </c>
      <c r="AE1227" s="95" t="s">
        <v>2804</v>
      </c>
      <c r="AF1227" s="95" t="s">
        <v>2804</v>
      </c>
      <c r="AG1227" s="95" t="s">
        <v>2804</v>
      </c>
      <c r="AH1227" s="95" t="s">
        <v>2804</v>
      </c>
      <c r="AI1227" s="97"/>
      <c r="AJ1227" s="97" t="s">
        <v>65</v>
      </c>
      <c r="AK1227" s="97" t="s">
        <v>66</v>
      </c>
      <c r="AL1227" s="45" t="s">
        <v>67</v>
      </c>
      <c r="AM1227" s="160" t="str">
        <f>MONTH(B1227)&amp;"/"&amp;YEAR(B1227)</f>
        <v>3/2026</v>
      </c>
      <c r="AN1227" s="45">
        <f>WEEKNUM(B1227)-WEEKNUM(EOMONTH(B1227,-1)+1)+1</f>
        <v>4</v>
      </c>
      <c r="AO1227" s="45" t="str">
        <f>MONTH(R1227)&amp;"/"&amp;YEAR(R1227)</f>
        <v>5/2026</v>
      </c>
      <c r="AP1227" s="45">
        <f>WEEKNUM(R1227)-WEEKNUM(EOMONTH(R1227,-1)+1)+1</f>
        <v>5</v>
      </c>
      <c r="AQ1227" s="45">
        <f>IF(AU1227="S",IF(Q1227="1. Aceitou o programa",R1227-B1227,0),0)</f>
        <v>67</v>
      </c>
      <c r="AR1227" s="45">
        <f>IF(AU1227="S",IF(AND(S1227&lt;&gt;"",R1227&lt;&gt;""),S1227-R1227,0),0)</f>
        <v>0</v>
      </c>
      <c r="AS1227" s="45">
        <f>IF(AU1227="S",IF(Q1227="1. Aceitou o programa",IF(OR(X1227="Não se Aplica",X1227=""),IF(OR(W1227="Não se Aplica",W1227=""),0,W1227-V1227),AVERAGE(X1227-W1227,W1227-V1227)),0),0)</f>
        <v>24.5</v>
      </c>
      <c r="AT1227" s="45">
        <f>IF(AU1227="S",IF(AND(Q1227="1. Aceitou o programa",AB1227="Realizada"),IFERROR(IF(AA1227="",0,AA1227-R1227),0),0),0)</f>
        <v>0</v>
      </c>
      <c r="AU1227" s="45" t="str">
        <f>_xlfn.XLOOKUP(U1227,'Lista Suspensa'!$AA$20:$AA$23,'Lista Suspensa'!$AB$20:$AB$23,"N/A")</f>
        <v>S</v>
      </c>
    </row>
    <row r="1228" spans="1:47" ht="12" customHeight="1" x14ac:dyDescent="0.3">
      <c r="A1228" s="87" t="s">
        <v>47</v>
      </c>
      <c r="B1228" s="88">
        <v>46104</v>
      </c>
      <c r="C1228" s="89" t="s">
        <v>48</v>
      </c>
      <c r="D1228" s="89" t="s">
        <v>49</v>
      </c>
      <c r="E1228" s="189">
        <v>78388838</v>
      </c>
      <c r="F1228" s="197" t="s">
        <v>3440</v>
      </c>
      <c r="G1228" s="90">
        <v>17897122387</v>
      </c>
      <c r="H1228" s="91">
        <v>22253</v>
      </c>
      <c r="I1228" s="89"/>
      <c r="J1228" s="89" t="s">
        <v>51</v>
      </c>
      <c r="K1228" s="89" t="s">
        <v>52</v>
      </c>
      <c r="L1228" s="89" t="s">
        <v>85</v>
      </c>
      <c r="M1228" s="89" t="s">
        <v>2068</v>
      </c>
      <c r="N1228" s="89" t="s">
        <v>197</v>
      </c>
      <c r="O1228" s="92" t="s">
        <v>3441</v>
      </c>
      <c r="P1228" s="93" t="s">
        <v>57</v>
      </c>
      <c r="Q1228" s="110" t="s">
        <v>58</v>
      </c>
      <c r="R1228" s="94">
        <v>46171</v>
      </c>
      <c r="S1228" s="95"/>
      <c r="T1228" s="95" t="s">
        <v>59</v>
      </c>
      <c r="U1228" s="95" t="s">
        <v>60</v>
      </c>
      <c r="V1228" s="91">
        <v>46118</v>
      </c>
      <c r="W1228" s="91">
        <v>46161</v>
      </c>
      <c r="X1228" s="91">
        <v>46167</v>
      </c>
      <c r="Y1228" s="96" t="s">
        <v>73</v>
      </c>
      <c r="Z1228" s="89" t="s">
        <v>62</v>
      </c>
      <c r="AA1228" s="95"/>
      <c r="AB1228" s="95" t="s">
        <v>2804</v>
      </c>
      <c r="AC1228" s="95" t="s">
        <v>2804</v>
      </c>
      <c r="AD1228" s="95" t="s">
        <v>2804</v>
      </c>
      <c r="AE1228" s="95" t="s">
        <v>2804</v>
      </c>
      <c r="AF1228" s="95" t="s">
        <v>2804</v>
      </c>
      <c r="AG1228" s="95" t="s">
        <v>2804</v>
      </c>
      <c r="AH1228" s="95" t="s">
        <v>2804</v>
      </c>
      <c r="AI1228" s="97"/>
      <c r="AJ1228" s="97" t="s">
        <v>65</v>
      </c>
      <c r="AK1228" s="97" t="s">
        <v>66</v>
      </c>
      <c r="AL1228" s="45" t="s">
        <v>67</v>
      </c>
      <c r="AM1228" s="160" t="str">
        <f>MONTH(B1228)&amp;"/"&amp;YEAR(B1228)</f>
        <v>3/2026</v>
      </c>
      <c r="AN1228" s="45">
        <f>WEEKNUM(B1228)-WEEKNUM(EOMONTH(B1228,-1)+1)+1</f>
        <v>4</v>
      </c>
      <c r="AO1228" s="45" t="str">
        <f>MONTH(R1228)&amp;"/"&amp;YEAR(R1228)</f>
        <v>5/2026</v>
      </c>
      <c r="AP1228" s="45">
        <f>WEEKNUM(R1228)-WEEKNUM(EOMONTH(R1228,-1)+1)+1</f>
        <v>5</v>
      </c>
      <c r="AQ1228" s="45">
        <f>IF(AU1228="S",IF(Q1228="1. Aceitou o programa",R1228-B1228,0),0)</f>
        <v>67</v>
      </c>
      <c r="AR1228" s="45">
        <f>IF(AU1228="S",IF(AND(S1228&lt;&gt;"",R1228&lt;&gt;""),S1228-R1228,0),0)</f>
        <v>0</v>
      </c>
      <c r="AS1228" s="45">
        <f>IF(AU1228="S",IF(Q1228="1. Aceitou o programa",IF(OR(X1228="Não se Aplica",X1228=""),IF(OR(W1228="Não se Aplica",W1228=""),0,W1228-V1228),AVERAGE(X1228-W1228,W1228-V1228)),0),0)</f>
        <v>24.5</v>
      </c>
      <c r="AT1228" s="45">
        <f>IF(AU1228="S",IF(AND(Q1228="1. Aceitou o programa",AB1228="Realizada"),IFERROR(IF(AA1228="",0,AA1228-R1228),0),0),0)</f>
        <v>0</v>
      </c>
      <c r="AU1228" s="45" t="str">
        <f>_xlfn.XLOOKUP(U1228,'Lista Suspensa'!$AA$20:$AA$23,'Lista Suspensa'!$AB$20:$AB$23,"N/A")</f>
        <v>S</v>
      </c>
    </row>
    <row r="1229" spans="1:47" ht="12" customHeight="1" x14ac:dyDescent="0.3">
      <c r="A1229" s="87" t="s">
        <v>47</v>
      </c>
      <c r="B1229" s="88">
        <v>46104</v>
      </c>
      <c r="C1229" s="89" t="s">
        <v>48</v>
      </c>
      <c r="D1229" s="89" t="s">
        <v>49</v>
      </c>
      <c r="E1229" s="189">
        <v>92631513</v>
      </c>
      <c r="F1229" s="197" t="s">
        <v>3442</v>
      </c>
      <c r="G1229" s="90">
        <v>33809556807</v>
      </c>
      <c r="H1229" s="91">
        <v>31311</v>
      </c>
      <c r="I1229" s="89"/>
      <c r="J1229" s="89" t="s">
        <v>51</v>
      </c>
      <c r="K1229" s="89" t="s">
        <v>52</v>
      </c>
      <c r="L1229" s="89" t="s">
        <v>1613</v>
      </c>
      <c r="M1229" s="89" t="s">
        <v>3443</v>
      </c>
      <c r="N1229" s="89" t="s">
        <v>197</v>
      </c>
      <c r="O1229" s="92" t="s">
        <v>3444</v>
      </c>
      <c r="P1229" s="93" t="s">
        <v>57</v>
      </c>
      <c r="Q1229" s="110" t="s">
        <v>58</v>
      </c>
      <c r="R1229" s="94">
        <v>46171</v>
      </c>
      <c r="S1229" s="95"/>
      <c r="T1229" s="95" t="s">
        <v>59</v>
      </c>
      <c r="U1229" s="95" t="s">
        <v>60</v>
      </c>
      <c r="V1229" s="91">
        <v>46118</v>
      </c>
      <c r="W1229" s="91">
        <v>46161</v>
      </c>
      <c r="X1229" s="91">
        <v>46167</v>
      </c>
      <c r="Y1229" s="96" t="s">
        <v>73</v>
      </c>
      <c r="Z1229" s="89" t="s">
        <v>62</v>
      </c>
      <c r="AA1229" s="95"/>
      <c r="AB1229" s="95" t="s">
        <v>2804</v>
      </c>
      <c r="AC1229" s="95" t="s">
        <v>2804</v>
      </c>
      <c r="AD1229" s="95" t="s">
        <v>2804</v>
      </c>
      <c r="AE1229" s="95" t="s">
        <v>2804</v>
      </c>
      <c r="AF1229" s="95" t="s">
        <v>2804</v>
      </c>
      <c r="AG1229" s="95" t="s">
        <v>2804</v>
      </c>
      <c r="AH1229" s="95" t="s">
        <v>2804</v>
      </c>
      <c r="AI1229" s="97"/>
      <c r="AJ1229" s="97" t="s">
        <v>65</v>
      </c>
      <c r="AK1229" s="97" t="s">
        <v>66</v>
      </c>
      <c r="AL1229" s="45" t="s">
        <v>67</v>
      </c>
      <c r="AM1229" s="160" t="str">
        <f>MONTH(B1229)&amp;"/"&amp;YEAR(B1229)</f>
        <v>3/2026</v>
      </c>
      <c r="AN1229" s="45">
        <f>WEEKNUM(B1229)-WEEKNUM(EOMONTH(B1229,-1)+1)+1</f>
        <v>4</v>
      </c>
      <c r="AO1229" s="45" t="str">
        <f>MONTH(R1229)&amp;"/"&amp;YEAR(R1229)</f>
        <v>5/2026</v>
      </c>
      <c r="AP1229" s="45">
        <f>WEEKNUM(R1229)-WEEKNUM(EOMONTH(R1229,-1)+1)+1</f>
        <v>5</v>
      </c>
      <c r="AQ1229" s="45">
        <f>IF(AU1229="S",IF(Q1229="1. Aceitou o programa",R1229-B1229,0),0)</f>
        <v>67</v>
      </c>
      <c r="AR1229" s="45">
        <f>IF(AU1229="S",IF(AND(S1229&lt;&gt;"",R1229&lt;&gt;""),S1229-R1229,0),0)</f>
        <v>0</v>
      </c>
      <c r="AS1229" s="45">
        <f>IF(AU1229="S",IF(Q1229="1. Aceitou o programa",IF(OR(X1229="Não se Aplica",X1229=""),IF(OR(W1229="Não se Aplica",W1229=""),0,W1229-V1229),AVERAGE(X1229-W1229,W1229-V1229)),0),0)</f>
        <v>24.5</v>
      </c>
      <c r="AT1229" s="45">
        <f>IF(AU1229="S",IF(AND(Q1229="1. Aceitou o programa",AB1229="Realizada"),IFERROR(IF(AA1229="",0,AA1229-R1229),0),0),0)</f>
        <v>0</v>
      </c>
      <c r="AU1229" s="45" t="str">
        <f>_xlfn.XLOOKUP(U1229,'Lista Suspensa'!$AA$20:$AA$23,'Lista Suspensa'!$AB$20:$AB$23,"N/A")</f>
        <v>S</v>
      </c>
    </row>
    <row r="1230" spans="1:47" ht="12" customHeight="1" x14ac:dyDescent="0.3">
      <c r="A1230" s="87" t="s">
        <v>47</v>
      </c>
      <c r="B1230" s="88">
        <v>46104</v>
      </c>
      <c r="C1230" s="89" t="s">
        <v>48</v>
      </c>
      <c r="D1230" s="89" t="s">
        <v>49</v>
      </c>
      <c r="E1230" s="189">
        <v>89903256</v>
      </c>
      <c r="F1230" s="197" t="s">
        <v>3445</v>
      </c>
      <c r="G1230" s="90">
        <v>64712451734</v>
      </c>
      <c r="H1230" s="91">
        <v>21657</v>
      </c>
      <c r="I1230" s="89"/>
      <c r="J1230" s="89" t="s">
        <v>51</v>
      </c>
      <c r="K1230" s="89" t="s">
        <v>76</v>
      </c>
      <c r="L1230" s="89" t="s">
        <v>303</v>
      </c>
      <c r="M1230" s="89" t="s">
        <v>3446</v>
      </c>
      <c r="N1230" s="89" t="s">
        <v>197</v>
      </c>
      <c r="O1230" s="92" t="s">
        <v>3447</v>
      </c>
      <c r="P1230" s="93" t="s">
        <v>57</v>
      </c>
      <c r="Q1230" s="110" t="s">
        <v>58</v>
      </c>
      <c r="R1230" s="94">
        <v>46171</v>
      </c>
      <c r="S1230" s="95"/>
      <c r="T1230" s="95" t="s">
        <v>59</v>
      </c>
      <c r="U1230" s="95" t="s">
        <v>60</v>
      </c>
      <c r="V1230" s="91">
        <v>46118</v>
      </c>
      <c r="W1230" s="91">
        <v>46161</v>
      </c>
      <c r="X1230" s="91">
        <v>46167</v>
      </c>
      <c r="Y1230" s="96" t="s">
        <v>73</v>
      </c>
      <c r="Z1230" s="89" t="s">
        <v>62</v>
      </c>
      <c r="AA1230" s="95"/>
      <c r="AB1230" s="95" t="s">
        <v>2804</v>
      </c>
      <c r="AC1230" s="95" t="s">
        <v>2804</v>
      </c>
      <c r="AD1230" s="95" t="s">
        <v>2804</v>
      </c>
      <c r="AE1230" s="95" t="s">
        <v>2804</v>
      </c>
      <c r="AF1230" s="95" t="s">
        <v>2804</v>
      </c>
      <c r="AG1230" s="95" t="s">
        <v>2804</v>
      </c>
      <c r="AH1230" s="95" t="s">
        <v>2804</v>
      </c>
      <c r="AI1230" s="97"/>
      <c r="AJ1230" s="97" t="s">
        <v>65</v>
      </c>
      <c r="AK1230" s="97" t="s">
        <v>66</v>
      </c>
      <c r="AL1230" s="45" t="s">
        <v>67</v>
      </c>
      <c r="AM1230" s="160" t="str">
        <f>MONTH(B1230)&amp;"/"&amp;YEAR(B1230)</f>
        <v>3/2026</v>
      </c>
      <c r="AN1230" s="45">
        <f>WEEKNUM(B1230)-WEEKNUM(EOMONTH(B1230,-1)+1)+1</f>
        <v>4</v>
      </c>
      <c r="AO1230" s="45" t="str">
        <f>MONTH(R1230)&amp;"/"&amp;YEAR(R1230)</f>
        <v>5/2026</v>
      </c>
      <c r="AP1230" s="45">
        <f>WEEKNUM(R1230)-WEEKNUM(EOMONTH(R1230,-1)+1)+1</f>
        <v>5</v>
      </c>
      <c r="AQ1230" s="45">
        <f>IF(AU1230="S",IF(Q1230="1. Aceitou o programa",R1230-B1230,0),0)</f>
        <v>67</v>
      </c>
      <c r="AR1230" s="45">
        <f>IF(AU1230="S",IF(AND(S1230&lt;&gt;"",R1230&lt;&gt;""),S1230-R1230,0),0)</f>
        <v>0</v>
      </c>
      <c r="AS1230" s="45">
        <f>IF(AU1230="S",IF(Q1230="1. Aceitou o programa",IF(OR(X1230="Não se Aplica",X1230=""),IF(OR(W1230="Não se Aplica",W1230=""),0,W1230-V1230),AVERAGE(X1230-W1230,W1230-V1230)),0),0)</f>
        <v>24.5</v>
      </c>
      <c r="AT1230" s="45">
        <f>IF(AU1230="S",IF(AND(Q1230="1. Aceitou o programa",AB1230="Realizada"),IFERROR(IF(AA1230="",0,AA1230-R1230),0),0),0)</f>
        <v>0</v>
      </c>
      <c r="AU1230" s="45" t="str">
        <f>_xlfn.XLOOKUP(U1230,'Lista Suspensa'!$AA$20:$AA$23,'Lista Suspensa'!$AB$20:$AB$23,"N/A")</f>
        <v>S</v>
      </c>
    </row>
    <row r="1231" spans="1:47" ht="12" customHeight="1" x14ac:dyDescent="0.3">
      <c r="A1231" s="87" t="s">
        <v>47</v>
      </c>
      <c r="B1231" s="88">
        <v>46104</v>
      </c>
      <c r="C1231" s="89" t="s">
        <v>48</v>
      </c>
      <c r="D1231" s="89" t="s">
        <v>49</v>
      </c>
      <c r="E1231" s="189">
        <v>88126438</v>
      </c>
      <c r="F1231" s="197" t="s">
        <v>3448</v>
      </c>
      <c r="G1231" s="90">
        <v>29360665819</v>
      </c>
      <c r="H1231" s="91">
        <v>29801</v>
      </c>
      <c r="I1231" s="89"/>
      <c r="J1231" s="89" t="s">
        <v>51</v>
      </c>
      <c r="K1231" s="89" t="s">
        <v>52</v>
      </c>
      <c r="L1231" s="89" t="s">
        <v>85</v>
      </c>
      <c r="M1231" s="89" t="s">
        <v>1686</v>
      </c>
      <c r="N1231" s="89" t="s">
        <v>176</v>
      </c>
      <c r="O1231" s="92" t="s">
        <v>3449</v>
      </c>
      <c r="P1231" s="93" t="s">
        <v>57</v>
      </c>
      <c r="Q1231" s="110" t="s">
        <v>58</v>
      </c>
      <c r="R1231" s="94">
        <v>46171</v>
      </c>
      <c r="S1231" s="95"/>
      <c r="T1231" s="95" t="s">
        <v>59</v>
      </c>
      <c r="U1231" s="95" t="s">
        <v>60</v>
      </c>
      <c r="V1231" s="91">
        <v>46118</v>
      </c>
      <c r="W1231" s="91">
        <v>46161</v>
      </c>
      <c r="X1231" s="91">
        <v>46167</v>
      </c>
      <c r="Y1231" s="96" t="s">
        <v>81</v>
      </c>
      <c r="Z1231" s="89" t="s">
        <v>62</v>
      </c>
      <c r="AA1231" s="95"/>
      <c r="AB1231" s="95" t="s">
        <v>2804</v>
      </c>
      <c r="AC1231" s="95" t="s">
        <v>2804</v>
      </c>
      <c r="AD1231" s="95" t="s">
        <v>2804</v>
      </c>
      <c r="AE1231" s="95" t="s">
        <v>2804</v>
      </c>
      <c r="AF1231" s="95" t="s">
        <v>2804</v>
      </c>
      <c r="AG1231" s="95" t="s">
        <v>2804</v>
      </c>
      <c r="AH1231" s="95" t="s">
        <v>2804</v>
      </c>
      <c r="AI1231" s="97"/>
      <c r="AJ1231" s="97" t="s">
        <v>65</v>
      </c>
      <c r="AK1231" s="97" t="s">
        <v>66</v>
      </c>
      <c r="AL1231" s="45" t="s">
        <v>67</v>
      </c>
      <c r="AM1231" s="160" t="str">
        <f>MONTH(B1231)&amp;"/"&amp;YEAR(B1231)</f>
        <v>3/2026</v>
      </c>
      <c r="AN1231" s="45">
        <f>WEEKNUM(B1231)-WEEKNUM(EOMONTH(B1231,-1)+1)+1</f>
        <v>4</v>
      </c>
      <c r="AO1231" s="45" t="str">
        <f>MONTH(R1231)&amp;"/"&amp;YEAR(R1231)</f>
        <v>5/2026</v>
      </c>
      <c r="AP1231" s="45">
        <f>WEEKNUM(R1231)-WEEKNUM(EOMONTH(R1231,-1)+1)+1</f>
        <v>5</v>
      </c>
      <c r="AQ1231" s="45">
        <f>IF(AU1231="S",IF(Q1231="1. Aceitou o programa",R1231-B1231,0),0)</f>
        <v>67</v>
      </c>
      <c r="AR1231" s="45">
        <f>IF(AU1231="S",IF(AND(S1231&lt;&gt;"",R1231&lt;&gt;""),S1231-R1231,0),0)</f>
        <v>0</v>
      </c>
      <c r="AS1231" s="45">
        <f>IF(AU1231="S",IF(Q1231="1. Aceitou o programa",IF(OR(X1231="Não se Aplica",X1231=""),IF(OR(W1231="Não se Aplica",W1231=""),0,W1231-V1231),AVERAGE(X1231-W1231,W1231-V1231)),0),0)</f>
        <v>24.5</v>
      </c>
      <c r="AT1231" s="45">
        <f>IF(AU1231="S",IF(AND(Q1231="1. Aceitou o programa",AB1231="Realizada"),IFERROR(IF(AA1231="",0,AA1231-R1231),0),0),0)</f>
        <v>0</v>
      </c>
      <c r="AU1231" s="45" t="str">
        <f>_xlfn.XLOOKUP(U1231,'Lista Suspensa'!$AA$20:$AA$23,'Lista Suspensa'!$AB$20:$AB$23,"N/A")</f>
        <v>S</v>
      </c>
    </row>
    <row r="1232" spans="1:47" ht="12" customHeight="1" x14ac:dyDescent="0.3">
      <c r="A1232" s="87" t="s">
        <v>47</v>
      </c>
      <c r="B1232" s="88">
        <v>46104</v>
      </c>
      <c r="C1232" s="89" t="s">
        <v>48</v>
      </c>
      <c r="D1232" s="89" t="s">
        <v>49</v>
      </c>
      <c r="E1232" s="189">
        <v>93398572</v>
      </c>
      <c r="F1232" s="197" t="s">
        <v>3450</v>
      </c>
      <c r="G1232" s="90">
        <v>19478827758</v>
      </c>
      <c r="H1232" s="91">
        <v>37626</v>
      </c>
      <c r="I1232" s="89"/>
      <c r="J1232" s="89" t="s">
        <v>84</v>
      </c>
      <c r="K1232" s="89" t="s">
        <v>76</v>
      </c>
      <c r="L1232" s="89" t="s">
        <v>95</v>
      </c>
      <c r="M1232" s="89" t="s">
        <v>296</v>
      </c>
      <c r="N1232" s="89" t="s">
        <v>197</v>
      </c>
      <c r="O1232" s="92" t="s">
        <v>3451</v>
      </c>
      <c r="P1232" s="93" t="s">
        <v>57</v>
      </c>
      <c r="Q1232" s="110" t="s">
        <v>58</v>
      </c>
      <c r="R1232" s="94">
        <v>46171</v>
      </c>
      <c r="S1232" s="95"/>
      <c r="T1232" s="95" t="s">
        <v>59</v>
      </c>
      <c r="U1232" s="95" t="s">
        <v>60</v>
      </c>
      <c r="V1232" s="91">
        <v>46118</v>
      </c>
      <c r="W1232" s="91">
        <v>46161</v>
      </c>
      <c r="X1232" s="91">
        <v>46167</v>
      </c>
      <c r="Y1232" s="96" t="s">
        <v>73</v>
      </c>
      <c r="Z1232" s="89" t="s">
        <v>62</v>
      </c>
      <c r="AA1232" s="95"/>
      <c r="AB1232" s="95" t="s">
        <v>2804</v>
      </c>
      <c r="AC1232" s="95" t="s">
        <v>2804</v>
      </c>
      <c r="AD1232" s="95" t="s">
        <v>2804</v>
      </c>
      <c r="AE1232" s="95" t="s">
        <v>2804</v>
      </c>
      <c r="AF1232" s="95" t="s">
        <v>2804</v>
      </c>
      <c r="AG1232" s="95" t="s">
        <v>2804</v>
      </c>
      <c r="AH1232" s="95" t="s">
        <v>2804</v>
      </c>
      <c r="AI1232" s="97"/>
      <c r="AJ1232" s="97" t="s">
        <v>65</v>
      </c>
      <c r="AK1232" s="97" t="s">
        <v>66</v>
      </c>
      <c r="AL1232" s="45" t="s">
        <v>67</v>
      </c>
      <c r="AM1232" s="160" t="str">
        <f>MONTH(B1232)&amp;"/"&amp;YEAR(B1232)</f>
        <v>3/2026</v>
      </c>
      <c r="AN1232" s="45">
        <f>WEEKNUM(B1232)-WEEKNUM(EOMONTH(B1232,-1)+1)+1</f>
        <v>4</v>
      </c>
      <c r="AO1232" s="45" t="str">
        <f>MONTH(R1232)&amp;"/"&amp;YEAR(R1232)</f>
        <v>5/2026</v>
      </c>
      <c r="AP1232" s="45">
        <f>WEEKNUM(R1232)-WEEKNUM(EOMONTH(R1232,-1)+1)+1</f>
        <v>5</v>
      </c>
      <c r="AQ1232" s="45">
        <f>IF(AU1232="S",IF(Q1232="1. Aceitou o programa",R1232-B1232,0),0)</f>
        <v>67</v>
      </c>
      <c r="AR1232" s="45">
        <f>IF(AU1232="S",IF(AND(S1232&lt;&gt;"",R1232&lt;&gt;""),S1232-R1232,0),0)</f>
        <v>0</v>
      </c>
      <c r="AS1232" s="45">
        <f>IF(AU1232="S",IF(Q1232="1. Aceitou o programa",IF(OR(X1232="Não se Aplica",X1232=""),IF(OR(W1232="Não se Aplica",W1232=""),0,W1232-V1232),AVERAGE(X1232-W1232,W1232-V1232)),0),0)</f>
        <v>24.5</v>
      </c>
      <c r="AT1232" s="45">
        <f>IF(AU1232="S",IF(AND(Q1232="1. Aceitou o programa",AB1232="Realizada"),IFERROR(IF(AA1232="",0,AA1232-R1232),0),0),0)</f>
        <v>0</v>
      </c>
      <c r="AU1232" s="45" t="str">
        <f>_xlfn.XLOOKUP(U1232,'Lista Suspensa'!$AA$20:$AA$23,'Lista Suspensa'!$AB$20:$AB$23,"N/A")</f>
        <v>S</v>
      </c>
    </row>
    <row r="1233" spans="1:47" ht="12" customHeight="1" x14ac:dyDescent="0.3">
      <c r="A1233" s="87" t="s">
        <v>47</v>
      </c>
      <c r="B1233" s="88">
        <v>46104</v>
      </c>
      <c r="C1233" s="89" t="s">
        <v>48</v>
      </c>
      <c r="D1233" s="89" t="s">
        <v>49</v>
      </c>
      <c r="E1233" s="189">
        <v>78386386</v>
      </c>
      <c r="F1233" s="197" t="s">
        <v>3452</v>
      </c>
      <c r="G1233" s="90">
        <v>31505485860</v>
      </c>
      <c r="H1233" s="91">
        <v>29733</v>
      </c>
      <c r="I1233" s="89"/>
      <c r="J1233" s="89" t="s">
        <v>51</v>
      </c>
      <c r="K1233" s="89" t="s">
        <v>52</v>
      </c>
      <c r="L1233" s="89" t="s">
        <v>69</v>
      </c>
      <c r="M1233" s="89" t="s">
        <v>3453</v>
      </c>
      <c r="N1233" s="89" t="s">
        <v>197</v>
      </c>
      <c r="O1233" s="92" t="s">
        <v>3454</v>
      </c>
      <c r="P1233" s="93" t="s">
        <v>57</v>
      </c>
      <c r="Q1233" s="110" t="s">
        <v>58</v>
      </c>
      <c r="R1233" s="94">
        <v>46171</v>
      </c>
      <c r="S1233" s="95"/>
      <c r="T1233" s="95" t="s">
        <v>59</v>
      </c>
      <c r="U1233" s="95" t="s">
        <v>60</v>
      </c>
      <c r="V1233" s="91">
        <v>46118</v>
      </c>
      <c r="W1233" s="91">
        <v>46161</v>
      </c>
      <c r="X1233" s="91">
        <v>46167</v>
      </c>
      <c r="Y1233" s="96" t="s">
        <v>2851</v>
      </c>
      <c r="Z1233" s="89" t="s">
        <v>62</v>
      </c>
      <c r="AA1233" s="95"/>
      <c r="AB1233" s="95" t="s">
        <v>2804</v>
      </c>
      <c r="AC1233" s="95" t="s">
        <v>2804</v>
      </c>
      <c r="AD1233" s="95" t="s">
        <v>2804</v>
      </c>
      <c r="AE1233" s="95" t="s">
        <v>2804</v>
      </c>
      <c r="AF1233" s="95" t="s">
        <v>2804</v>
      </c>
      <c r="AG1233" s="95" t="s">
        <v>2804</v>
      </c>
      <c r="AH1233" s="95" t="s">
        <v>2804</v>
      </c>
      <c r="AI1233" s="97"/>
      <c r="AJ1233" s="97" t="s">
        <v>65</v>
      </c>
      <c r="AK1233" s="97" t="s">
        <v>66</v>
      </c>
      <c r="AL1233" s="45" t="s">
        <v>67</v>
      </c>
      <c r="AM1233" s="160" t="str">
        <f>MONTH(B1233)&amp;"/"&amp;YEAR(B1233)</f>
        <v>3/2026</v>
      </c>
      <c r="AN1233" s="45">
        <f>WEEKNUM(B1233)-WEEKNUM(EOMONTH(B1233,-1)+1)+1</f>
        <v>4</v>
      </c>
      <c r="AO1233" s="45" t="str">
        <f>MONTH(R1233)&amp;"/"&amp;YEAR(R1233)</f>
        <v>5/2026</v>
      </c>
      <c r="AP1233" s="45">
        <f>WEEKNUM(R1233)-WEEKNUM(EOMONTH(R1233,-1)+1)+1</f>
        <v>5</v>
      </c>
      <c r="AQ1233" s="45">
        <f>IF(AU1233="S",IF(Q1233="1. Aceitou o programa",R1233-B1233,0),0)</f>
        <v>67</v>
      </c>
      <c r="AR1233" s="45">
        <f>IF(AU1233="S",IF(AND(S1233&lt;&gt;"",R1233&lt;&gt;""),S1233-R1233,0),0)</f>
        <v>0</v>
      </c>
      <c r="AS1233" s="45">
        <f>IF(AU1233="S",IF(Q1233="1. Aceitou o programa",IF(OR(X1233="Não se Aplica",X1233=""),IF(OR(W1233="Não se Aplica",W1233=""),0,W1233-V1233),AVERAGE(X1233-W1233,W1233-V1233)),0),0)</f>
        <v>24.5</v>
      </c>
      <c r="AT1233" s="45">
        <f>IF(AU1233="S",IF(AND(Q1233="1. Aceitou o programa",AB1233="Realizada"),IFERROR(IF(AA1233="",0,AA1233-R1233),0),0),0)</f>
        <v>0</v>
      </c>
      <c r="AU1233" s="45" t="str">
        <f>_xlfn.XLOOKUP(U1233,'Lista Suspensa'!$AA$20:$AA$23,'Lista Suspensa'!$AB$20:$AB$23,"N/A")</f>
        <v>S</v>
      </c>
    </row>
    <row r="1234" spans="1:47" ht="12" customHeight="1" x14ac:dyDescent="0.3">
      <c r="A1234" s="87" t="s">
        <v>47</v>
      </c>
      <c r="B1234" s="88">
        <v>46104</v>
      </c>
      <c r="C1234" s="89" t="s">
        <v>48</v>
      </c>
      <c r="D1234" s="89" t="s">
        <v>49</v>
      </c>
      <c r="E1234" s="189">
        <v>95352777</v>
      </c>
      <c r="F1234" s="197" t="s">
        <v>3455</v>
      </c>
      <c r="G1234" s="90">
        <v>48525504840</v>
      </c>
      <c r="H1234" s="91">
        <v>39034</v>
      </c>
      <c r="I1234" s="89"/>
      <c r="J1234" s="89" t="s">
        <v>51</v>
      </c>
      <c r="K1234" s="89" t="s">
        <v>52</v>
      </c>
      <c r="L1234" s="89" t="s">
        <v>53</v>
      </c>
      <c r="M1234" s="89" t="s">
        <v>3456</v>
      </c>
      <c r="N1234" s="89" t="s">
        <v>197</v>
      </c>
      <c r="O1234" s="92" t="s">
        <v>3457</v>
      </c>
      <c r="P1234" s="93" t="s">
        <v>57</v>
      </c>
      <c r="Q1234" s="110" t="s">
        <v>58</v>
      </c>
      <c r="R1234" s="94">
        <v>46171</v>
      </c>
      <c r="S1234" s="95"/>
      <c r="T1234" s="95" t="s">
        <v>59</v>
      </c>
      <c r="U1234" s="95" t="s">
        <v>60</v>
      </c>
      <c r="V1234" s="91">
        <v>46118</v>
      </c>
      <c r="W1234" s="91">
        <v>46161</v>
      </c>
      <c r="X1234" s="91">
        <v>46167</v>
      </c>
      <c r="Y1234" s="96" t="s">
        <v>2851</v>
      </c>
      <c r="Z1234" s="89" t="s">
        <v>62</v>
      </c>
      <c r="AA1234" s="95"/>
      <c r="AB1234" s="95" t="s">
        <v>2804</v>
      </c>
      <c r="AC1234" s="95" t="s">
        <v>2804</v>
      </c>
      <c r="AD1234" s="95" t="s">
        <v>2804</v>
      </c>
      <c r="AE1234" s="95" t="s">
        <v>2804</v>
      </c>
      <c r="AF1234" s="95" t="s">
        <v>2804</v>
      </c>
      <c r="AG1234" s="95" t="s">
        <v>2804</v>
      </c>
      <c r="AH1234" s="95" t="s">
        <v>2804</v>
      </c>
      <c r="AI1234" s="97"/>
      <c r="AJ1234" s="97" t="s">
        <v>65</v>
      </c>
      <c r="AK1234" s="97" t="s">
        <v>66</v>
      </c>
      <c r="AL1234" s="45" t="s">
        <v>67</v>
      </c>
      <c r="AM1234" s="160" t="str">
        <f>MONTH(B1234)&amp;"/"&amp;YEAR(B1234)</f>
        <v>3/2026</v>
      </c>
      <c r="AN1234" s="45">
        <f>WEEKNUM(B1234)-WEEKNUM(EOMONTH(B1234,-1)+1)+1</f>
        <v>4</v>
      </c>
      <c r="AO1234" s="45" t="str">
        <f>MONTH(R1234)&amp;"/"&amp;YEAR(R1234)</f>
        <v>5/2026</v>
      </c>
      <c r="AP1234" s="45">
        <f>WEEKNUM(R1234)-WEEKNUM(EOMONTH(R1234,-1)+1)+1</f>
        <v>5</v>
      </c>
      <c r="AQ1234" s="45">
        <f>IF(AU1234="S",IF(Q1234="1. Aceitou o programa",R1234-B1234,0),0)</f>
        <v>67</v>
      </c>
      <c r="AR1234" s="45">
        <f>IF(AU1234="S",IF(AND(S1234&lt;&gt;"",R1234&lt;&gt;""),S1234-R1234,0),0)</f>
        <v>0</v>
      </c>
      <c r="AS1234" s="45">
        <f>IF(AU1234="S",IF(Q1234="1. Aceitou o programa",IF(OR(X1234="Não se Aplica",X1234=""),IF(OR(W1234="Não se Aplica",W1234=""),0,W1234-V1234),AVERAGE(X1234-W1234,W1234-V1234)),0),0)</f>
        <v>24.5</v>
      </c>
      <c r="AT1234" s="45">
        <f>IF(AU1234="S",IF(AND(Q1234="1. Aceitou o programa",AB1234="Realizada"),IFERROR(IF(AA1234="",0,AA1234-R1234),0),0),0)</f>
        <v>0</v>
      </c>
      <c r="AU1234" s="45" t="str">
        <f>_xlfn.XLOOKUP(U1234,'Lista Suspensa'!$AA$20:$AA$23,'Lista Suspensa'!$AB$20:$AB$23,"N/A")</f>
        <v>S</v>
      </c>
    </row>
    <row r="1235" spans="1:47" ht="12" customHeight="1" x14ac:dyDescent="0.3">
      <c r="A1235" s="87" t="s">
        <v>47</v>
      </c>
      <c r="B1235" s="88">
        <v>46104</v>
      </c>
      <c r="C1235" s="89" t="s">
        <v>48</v>
      </c>
      <c r="D1235" s="89" t="s">
        <v>49</v>
      </c>
      <c r="E1235" s="189">
        <v>89901652</v>
      </c>
      <c r="F1235" s="197" t="s">
        <v>3458</v>
      </c>
      <c r="G1235" s="90">
        <v>31413077846</v>
      </c>
      <c r="H1235" s="91">
        <v>31071</v>
      </c>
      <c r="I1235" s="89"/>
      <c r="J1235" s="89" t="s">
        <v>84</v>
      </c>
      <c r="K1235" s="89" t="s">
        <v>52</v>
      </c>
      <c r="L1235" s="89" t="s">
        <v>53</v>
      </c>
      <c r="M1235" s="89" t="s">
        <v>1899</v>
      </c>
      <c r="N1235" s="89" t="s">
        <v>197</v>
      </c>
      <c r="O1235" s="92" t="s">
        <v>3459</v>
      </c>
      <c r="P1235" s="93" t="s">
        <v>57</v>
      </c>
      <c r="Q1235" s="110" t="s">
        <v>58</v>
      </c>
      <c r="R1235" s="94">
        <v>46171</v>
      </c>
      <c r="S1235" s="95"/>
      <c r="T1235" s="95" t="s">
        <v>59</v>
      </c>
      <c r="U1235" s="95" t="s">
        <v>60</v>
      </c>
      <c r="V1235" s="91">
        <v>46118</v>
      </c>
      <c r="W1235" s="91">
        <v>46161</v>
      </c>
      <c r="X1235" s="91">
        <v>46167</v>
      </c>
      <c r="Y1235" s="96" t="s">
        <v>81</v>
      </c>
      <c r="Z1235" s="89" t="s">
        <v>62</v>
      </c>
      <c r="AA1235" s="95"/>
      <c r="AB1235" s="95" t="s">
        <v>2804</v>
      </c>
      <c r="AC1235" s="95" t="s">
        <v>2804</v>
      </c>
      <c r="AD1235" s="95" t="s">
        <v>2804</v>
      </c>
      <c r="AE1235" s="95" t="s">
        <v>2804</v>
      </c>
      <c r="AF1235" s="95" t="s">
        <v>2804</v>
      </c>
      <c r="AG1235" s="95" t="s">
        <v>2804</v>
      </c>
      <c r="AH1235" s="95" t="s">
        <v>2804</v>
      </c>
      <c r="AI1235" s="97"/>
      <c r="AJ1235" s="97" t="s">
        <v>65</v>
      </c>
      <c r="AK1235" s="97" t="s">
        <v>66</v>
      </c>
      <c r="AL1235" s="45" t="s">
        <v>67</v>
      </c>
      <c r="AM1235" s="160" t="str">
        <f>MONTH(B1235)&amp;"/"&amp;YEAR(B1235)</f>
        <v>3/2026</v>
      </c>
      <c r="AN1235" s="45">
        <f>WEEKNUM(B1235)-WEEKNUM(EOMONTH(B1235,-1)+1)+1</f>
        <v>4</v>
      </c>
      <c r="AO1235" s="45" t="str">
        <f>MONTH(R1235)&amp;"/"&amp;YEAR(R1235)</f>
        <v>5/2026</v>
      </c>
      <c r="AP1235" s="45">
        <f>WEEKNUM(R1235)-WEEKNUM(EOMONTH(R1235,-1)+1)+1</f>
        <v>5</v>
      </c>
      <c r="AQ1235" s="45">
        <f>IF(AU1235="S",IF(Q1235="1. Aceitou o programa",R1235-B1235,0),0)</f>
        <v>67</v>
      </c>
      <c r="AR1235" s="45">
        <f>IF(AU1235="S",IF(AND(S1235&lt;&gt;"",R1235&lt;&gt;""),S1235-R1235,0),0)</f>
        <v>0</v>
      </c>
      <c r="AS1235" s="45">
        <f>IF(AU1235="S",IF(Q1235="1. Aceitou o programa",IF(OR(X1235="Não se Aplica",X1235=""),IF(OR(W1235="Não se Aplica",W1235=""),0,W1235-V1235),AVERAGE(X1235-W1235,W1235-V1235)),0),0)</f>
        <v>24.5</v>
      </c>
      <c r="AT1235" s="45">
        <f>IF(AU1235="S",IF(AND(Q1235="1. Aceitou o programa",AB1235="Realizada"),IFERROR(IF(AA1235="",0,AA1235-R1235),0),0),0)</f>
        <v>0</v>
      </c>
      <c r="AU1235" s="45" t="str">
        <f>_xlfn.XLOOKUP(U1235,'Lista Suspensa'!$AA$20:$AA$23,'Lista Suspensa'!$AB$20:$AB$23,"N/A")</f>
        <v>S</v>
      </c>
    </row>
    <row r="1236" spans="1:47" ht="12" customHeight="1" x14ac:dyDescent="0.3">
      <c r="A1236" s="87" t="s">
        <v>47</v>
      </c>
      <c r="B1236" s="88">
        <v>46104</v>
      </c>
      <c r="C1236" s="89" t="s">
        <v>48</v>
      </c>
      <c r="D1236" s="89" t="s">
        <v>49</v>
      </c>
      <c r="E1236" s="189">
        <v>78357215</v>
      </c>
      <c r="F1236" s="197" t="s">
        <v>3460</v>
      </c>
      <c r="G1236" s="90">
        <v>7502022708</v>
      </c>
      <c r="H1236" s="91">
        <v>28355</v>
      </c>
      <c r="I1236" s="89"/>
      <c r="J1236" s="89" t="s">
        <v>51</v>
      </c>
      <c r="K1236" s="89" t="s">
        <v>76</v>
      </c>
      <c r="L1236" s="89" t="s">
        <v>95</v>
      </c>
      <c r="M1236" s="89" t="s">
        <v>163</v>
      </c>
      <c r="N1236" s="89" t="s">
        <v>197</v>
      </c>
      <c r="O1236" s="92" t="s">
        <v>3461</v>
      </c>
      <c r="P1236" s="93" t="s">
        <v>57</v>
      </c>
      <c r="Q1236" s="110" t="s">
        <v>58</v>
      </c>
      <c r="R1236" s="94">
        <v>46171</v>
      </c>
      <c r="S1236" s="95"/>
      <c r="T1236" s="95" t="s">
        <v>59</v>
      </c>
      <c r="U1236" s="95" t="s">
        <v>60</v>
      </c>
      <c r="V1236" s="91">
        <v>46118</v>
      </c>
      <c r="W1236" s="91">
        <v>46161</v>
      </c>
      <c r="X1236" s="91">
        <v>46167</v>
      </c>
      <c r="Y1236" s="96" t="s">
        <v>73</v>
      </c>
      <c r="Z1236" s="89" t="s">
        <v>62</v>
      </c>
      <c r="AA1236" s="95"/>
      <c r="AB1236" s="95" t="s">
        <v>2804</v>
      </c>
      <c r="AC1236" s="95" t="s">
        <v>2804</v>
      </c>
      <c r="AD1236" s="95" t="s">
        <v>2804</v>
      </c>
      <c r="AE1236" s="95" t="s">
        <v>2804</v>
      </c>
      <c r="AF1236" s="95" t="s">
        <v>2804</v>
      </c>
      <c r="AG1236" s="95" t="s">
        <v>2804</v>
      </c>
      <c r="AH1236" s="95" t="s">
        <v>2804</v>
      </c>
      <c r="AI1236" s="97"/>
      <c r="AJ1236" s="97" t="s">
        <v>65</v>
      </c>
      <c r="AK1236" s="97" t="s">
        <v>66</v>
      </c>
      <c r="AL1236" s="45" t="s">
        <v>67</v>
      </c>
      <c r="AM1236" s="160" t="str">
        <f>MONTH(B1236)&amp;"/"&amp;YEAR(B1236)</f>
        <v>3/2026</v>
      </c>
      <c r="AN1236" s="45">
        <f>WEEKNUM(B1236)-WEEKNUM(EOMONTH(B1236,-1)+1)+1</f>
        <v>4</v>
      </c>
      <c r="AO1236" s="45" t="str">
        <f>MONTH(R1236)&amp;"/"&amp;YEAR(R1236)</f>
        <v>5/2026</v>
      </c>
      <c r="AP1236" s="45">
        <f>WEEKNUM(R1236)-WEEKNUM(EOMONTH(R1236,-1)+1)+1</f>
        <v>5</v>
      </c>
      <c r="AQ1236" s="45">
        <f>IF(AU1236="S",IF(Q1236="1. Aceitou o programa",R1236-B1236,0),0)</f>
        <v>67</v>
      </c>
      <c r="AR1236" s="45">
        <f>IF(AU1236="S",IF(AND(S1236&lt;&gt;"",R1236&lt;&gt;""),S1236-R1236,0),0)</f>
        <v>0</v>
      </c>
      <c r="AS1236" s="45">
        <f>IF(AU1236="S",IF(Q1236="1. Aceitou o programa",IF(OR(X1236="Não se Aplica",X1236=""),IF(OR(W1236="Não se Aplica",W1236=""),0,W1236-V1236),AVERAGE(X1236-W1236,W1236-V1236)),0),0)</f>
        <v>24.5</v>
      </c>
      <c r="AT1236" s="45">
        <f>IF(AU1236="S",IF(AND(Q1236="1. Aceitou o programa",AB1236="Realizada"),IFERROR(IF(AA1236="",0,AA1236-R1236),0),0),0)</f>
        <v>0</v>
      </c>
      <c r="AU1236" s="45" t="str">
        <f>_xlfn.XLOOKUP(U1236,'Lista Suspensa'!$AA$20:$AA$23,'Lista Suspensa'!$AB$20:$AB$23,"N/A")</f>
        <v>S</v>
      </c>
    </row>
    <row r="1237" spans="1:47" ht="12" customHeight="1" x14ac:dyDescent="0.3">
      <c r="A1237" s="87" t="s">
        <v>47</v>
      </c>
      <c r="B1237" s="88">
        <v>46104</v>
      </c>
      <c r="C1237" s="89" t="s">
        <v>48</v>
      </c>
      <c r="D1237" s="89" t="s">
        <v>49</v>
      </c>
      <c r="E1237" s="189">
        <v>78353595</v>
      </c>
      <c r="F1237" s="197" t="s">
        <v>3462</v>
      </c>
      <c r="G1237" s="90">
        <v>64723496734</v>
      </c>
      <c r="H1237" s="91">
        <v>22316</v>
      </c>
      <c r="I1237" s="89"/>
      <c r="J1237" s="89" t="s">
        <v>51</v>
      </c>
      <c r="K1237" s="89" t="s">
        <v>76</v>
      </c>
      <c r="L1237" s="89" t="s">
        <v>95</v>
      </c>
      <c r="M1237" s="89" t="s">
        <v>1432</v>
      </c>
      <c r="N1237" s="89" t="s">
        <v>197</v>
      </c>
      <c r="O1237" s="92" t="s">
        <v>3463</v>
      </c>
      <c r="P1237" s="93" t="s">
        <v>57</v>
      </c>
      <c r="Q1237" s="110" t="s">
        <v>58</v>
      </c>
      <c r="R1237" s="94">
        <v>46171</v>
      </c>
      <c r="S1237" s="95"/>
      <c r="T1237" s="95" t="s">
        <v>59</v>
      </c>
      <c r="U1237" s="95" t="s">
        <v>60</v>
      </c>
      <c r="V1237" s="91">
        <v>46118</v>
      </c>
      <c r="W1237" s="91">
        <v>46161</v>
      </c>
      <c r="X1237" s="91">
        <v>46167</v>
      </c>
      <c r="Y1237" s="96" t="s">
        <v>2851</v>
      </c>
      <c r="Z1237" s="89" t="s">
        <v>62</v>
      </c>
      <c r="AA1237" s="95"/>
      <c r="AB1237" s="95" t="s">
        <v>2804</v>
      </c>
      <c r="AC1237" s="95" t="s">
        <v>2804</v>
      </c>
      <c r="AD1237" s="95" t="s">
        <v>2804</v>
      </c>
      <c r="AE1237" s="95" t="s">
        <v>2804</v>
      </c>
      <c r="AF1237" s="95" t="s">
        <v>2804</v>
      </c>
      <c r="AG1237" s="95" t="s">
        <v>2804</v>
      </c>
      <c r="AH1237" s="95" t="s">
        <v>2804</v>
      </c>
      <c r="AI1237" s="97"/>
      <c r="AJ1237" s="97" t="s">
        <v>65</v>
      </c>
      <c r="AK1237" s="97" t="s">
        <v>66</v>
      </c>
      <c r="AL1237" s="45" t="s">
        <v>67</v>
      </c>
      <c r="AM1237" s="160" t="str">
        <f>MONTH(B1237)&amp;"/"&amp;YEAR(B1237)</f>
        <v>3/2026</v>
      </c>
      <c r="AN1237" s="45">
        <f>WEEKNUM(B1237)-WEEKNUM(EOMONTH(B1237,-1)+1)+1</f>
        <v>4</v>
      </c>
      <c r="AO1237" s="45" t="str">
        <f>MONTH(R1237)&amp;"/"&amp;YEAR(R1237)</f>
        <v>5/2026</v>
      </c>
      <c r="AP1237" s="45">
        <f>WEEKNUM(R1237)-WEEKNUM(EOMONTH(R1237,-1)+1)+1</f>
        <v>5</v>
      </c>
      <c r="AQ1237" s="45">
        <f>IF(AU1237="S",IF(Q1237="1. Aceitou o programa",R1237-B1237,0),0)</f>
        <v>67</v>
      </c>
      <c r="AR1237" s="45">
        <f>IF(AU1237="S",IF(AND(S1237&lt;&gt;"",R1237&lt;&gt;""),S1237-R1237,0),0)</f>
        <v>0</v>
      </c>
      <c r="AS1237" s="45">
        <f>IF(AU1237="S",IF(Q1237="1. Aceitou o programa",IF(OR(X1237="Não se Aplica",X1237=""),IF(OR(W1237="Não se Aplica",W1237=""),0,W1237-V1237),AVERAGE(X1237-W1237,W1237-V1237)),0),0)</f>
        <v>24.5</v>
      </c>
      <c r="AT1237" s="45">
        <f>IF(AU1237="S",IF(AND(Q1237="1. Aceitou o programa",AB1237="Realizada"),IFERROR(IF(AA1237="",0,AA1237-R1237),0),0),0)</f>
        <v>0</v>
      </c>
      <c r="AU1237" s="45" t="str">
        <f>_xlfn.XLOOKUP(U1237,'Lista Suspensa'!$AA$20:$AA$23,'Lista Suspensa'!$AB$20:$AB$23,"N/A")</f>
        <v>S</v>
      </c>
    </row>
    <row r="1238" spans="1:47" ht="12" customHeight="1" x14ac:dyDescent="0.3">
      <c r="A1238" s="87" t="s">
        <v>47</v>
      </c>
      <c r="B1238" s="88">
        <v>46104</v>
      </c>
      <c r="C1238" s="89" t="s">
        <v>48</v>
      </c>
      <c r="D1238" s="89" t="s">
        <v>49</v>
      </c>
      <c r="E1238" s="189">
        <v>89403247</v>
      </c>
      <c r="F1238" s="197" t="s">
        <v>3464</v>
      </c>
      <c r="G1238" s="90">
        <v>20164070770</v>
      </c>
      <c r="H1238" s="91">
        <v>41388</v>
      </c>
      <c r="I1238" s="89"/>
      <c r="J1238" s="89" t="s">
        <v>84</v>
      </c>
      <c r="K1238" s="89" t="s">
        <v>76</v>
      </c>
      <c r="L1238" s="89" t="s">
        <v>95</v>
      </c>
      <c r="M1238" s="89" t="s">
        <v>3425</v>
      </c>
      <c r="N1238" s="89" t="s">
        <v>137</v>
      </c>
      <c r="O1238" s="92" t="s">
        <v>3465</v>
      </c>
      <c r="P1238" s="93" t="s">
        <v>57</v>
      </c>
      <c r="Q1238" s="110" t="s">
        <v>58</v>
      </c>
      <c r="R1238" s="94">
        <v>46171</v>
      </c>
      <c r="S1238" s="95"/>
      <c r="T1238" s="95" t="s">
        <v>59</v>
      </c>
      <c r="U1238" s="95" t="s">
        <v>60</v>
      </c>
      <c r="V1238" s="91">
        <v>46118</v>
      </c>
      <c r="W1238" s="91">
        <v>46161</v>
      </c>
      <c r="X1238" s="91">
        <v>46167</v>
      </c>
      <c r="Y1238" s="96" t="s">
        <v>73</v>
      </c>
      <c r="Z1238" s="89" t="s">
        <v>62</v>
      </c>
      <c r="AA1238" s="95"/>
      <c r="AB1238" s="95" t="s">
        <v>2804</v>
      </c>
      <c r="AC1238" s="95" t="s">
        <v>2804</v>
      </c>
      <c r="AD1238" s="95" t="s">
        <v>2804</v>
      </c>
      <c r="AE1238" s="95" t="s">
        <v>2804</v>
      </c>
      <c r="AF1238" s="95" t="s">
        <v>2804</v>
      </c>
      <c r="AG1238" s="95" t="s">
        <v>2804</v>
      </c>
      <c r="AH1238" s="95" t="s">
        <v>2804</v>
      </c>
      <c r="AI1238" s="97"/>
      <c r="AJ1238" s="97" t="s">
        <v>65</v>
      </c>
      <c r="AK1238" s="97" t="s">
        <v>66</v>
      </c>
      <c r="AL1238" s="45" t="s">
        <v>67</v>
      </c>
      <c r="AM1238" s="160" t="str">
        <f>MONTH(B1238)&amp;"/"&amp;YEAR(B1238)</f>
        <v>3/2026</v>
      </c>
      <c r="AN1238" s="45">
        <f>WEEKNUM(B1238)-WEEKNUM(EOMONTH(B1238,-1)+1)+1</f>
        <v>4</v>
      </c>
      <c r="AO1238" s="45" t="str">
        <f>MONTH(R1238)&amp;"/"&amp;YEAR(R1238)</f>
        <v>5/2026</v>
      </c>
      <c r="AP1238" s="45">
        <f>WEEKNUM(R1238)-WEEKNUM(EOMONTH(R1238,-1)+1)+1</f>
        <v>5</v>
      </c>
      <c r="AQ1238" s="45">
        <f>IF(AU1238="S",IF(Q1238="1. Aceitou o programa",R1238-B1238,0),0)</f>
        <v>67</v>
      </c>
      <c r="AR1238" s="45">
        <f>IF(AU1238="S",IF(AND(S1238&lt;&gt;"",R1238&lt;&gt;""),S1238-R1238,0),0)</f>
        <v>0</v>
      </c>
      <c r="AS1238" s="45">
        <f>IF(AU1238="S",IF(Q1238="1. Aceitou o programa",IF(OR(X1238="Não se Aplica",X1238=""),IF(OR(W1238="Não se Aplica",W1238=""),0,W1238-V1238),AVERAGE(X1238-W1238,W1238-V1238)),0),0)</f>
        <v>24.5</v>
      </c>
      <c r="AT1238" s="45">
        <f>IF(AU1238="S",IF(AND(Q1238="1. Aceitou o programa",AB1238="Realizada"),IFERROR(IF(AA1238="",0,AA1238-R1238),0),0),0)</f>
        <v>0</v>
      </c>
      <c r="AU1238" s="45" t="str">
        <f>_xlfn.XLOOKUP(U1238,'Lista Suspensa'!$AA$20:$AA$23,'Lista Suspensa'!$AB$20:$AB$23,"N/A")</f>
        <v>S</v>
      </c>
    </row>
    <row r="1239" spans="1:47" ht="12" customHeight="1" x14ac:dyDescent="0.3">
      <c r="A1239" s="87" t="s">
        <v>47</v>
      </c>
      <c r="B1239" s="88">
        <v>46104</v>
      </c>
      <c r="C1239" s="89" t="s">
        <v>48</v>
      </c>
      <c r="D1239" s="89" t="s">
        <v>49</v>
      </c>
      <c r="E1239" s="189">
        <v>78018803</v>
      </c>
      <c r="F1239" s="197" t="s">
        <v>3466</v>
      </c>
      <c r="G1239" s="90">
        <v>25646444810</v>
      </c>
      <c r="H1239" s="91">
        <v>27993</v>
      </c>
      <c r="I1239" s="89"/>
      <c r="J1239" s="89" t="s">
        <v>51</v>
      </c>
      <c r="K1239" s="89" t="s">
        <v>52</v>
      </c>
      <c r="L1239" s="89" t="s">
        <v>53</v>
      </c>
      <c r="M1239" s="89" t="s">
        <v>267</v>
      </c>
      <c r="N1239" s="89" t="s">
        <v>137</v>
      </c>
      <c r="O1239" s="92" t="s">
        <v>3467</v>
      </c>
      <c r="P1239" s="93" t="s">
        <v>57</v>
      </c>
      <c r="Q1239" s="110" t="s">
        <v>58</v>
      </c>
      <c r="R1239" s="94">
        <v>46171</v>
      </c>
      <c r="S1239" s="95"/>
      <c r="T1239" s="95" t="s">
        <v>59</v>
      </c>
      <c r="U1239" s="95" t="s">
        <v>60</v>
      </c>
      <c r="V1239" s="91">
        <v>46118</v>
      </c>
      <c r="W1239" s="91">
        <v>46161</v>
      </c>
      <c r="X1239" s="91">
        <v>46167</v>
      </c>
      <c r="Y1239" s="96" t="s">
        <v>73</v>
      </c>
      <c r="Z1239" s="89" t="s">
        <v>62</v>
      </c>
      <c r="AA1239" s="95"/>
      <c r="AB1239" s="95" t="s">
        <v>2804</v>
      </c>
      <c r="AC1239" s="95" t="s">
        <v>2804</v>
      </c>
      <c r="AD1239" s="95" t="s">
        <v>2804</v>
      </c>
      <c r="AE1239" s="95" t="s">
        <v>2804</v>
      </c>
      <c r="AF1239" s="95" t="s">
        <v>2804</v>
      </c>
      <c r="AG1239" s="95" t="s">
        <v>2804</v>
      </c>
      <c r="AH1239" s="95" t="s">
        <v>2804</v>
      </c>
      <c r="AI1239" s="97"/>
      <c r="AJ1239" s="97" t="s">
        <v>65</v>
      </c>
      <c r="AK1239" s="97" t="s">
        <v>66</v>
      </c>
      <c r="AL1239" s="45" t="s">
        <v>67</v>
      </c>
      <c r="AM1239" s="160" t="str">
        <f>MONTH(B1239)&amp;"/"&amp;YEAR(B1239)</f>
        <v>3/2026</v>
      </c>
      <c r="AN1239" s="45">
        <f>WEEKNUM(B1239)-WEEKNUM(EOMONTH(B1239,-1)+1)+1</f>
        <v>4</v>
      </c>
      <c r="AO1239" s="45" t="str">
        <f>MONTH(R1239)&amp;"/"&amp;YEAR(R1239)</f>
        <v>5/2026</v>
      </c>
      <c r="AP1239" s="45">
        <f>WEEKNUM(R1239)-WEEKNUM(EOMONTH(R1239,-1)+1)+1</f>
        <v>5</v>
      </c>
      <c r="AQ1239" s="45">
        <f>IF(AU1239="S",IF(Q1239="1. Aceitou o programa",R1239-B1239,0),0)</f>
        <v>67</v>
      </c>
      <c r="AR1239" s="45">
        <f>IF(AU1239="S",IF(AND(S1239&lt;&gt;"",R1239&lt;&gt;""),S1239-R1239,0),0)</f>
        <v>0</v>
      </c>
      <c r="AS1239" s="45">
        <f>IF(AU1239="S",IF(Q1239="1. Aceitou o programa",IF(OR(X1239="Não se Aplica",X1239=""),IF(OR(W1239="Não se Aplica",W1239=""),0,W1239-V1239),AVERAGE(X1239-W1239,W1239-V1239)),0),0)</f>
        <v>24.5</v>
      </c>
      <c r="AT1239" s="45">
        <f>IF(AU1239="S",IF(AND(Q1239="1. Aceitou o programa",AB1239="Realizada"),IFERROR(IF(AA1239="",0,AA1239-R1239),0),0),0)</f>
        <v>0</v>
      </c>
      <c r="AU1239" s="45" t="str">
        <f>_xlfn.XLOOKUP(U1239,'Lista Suspensa'!$AA$20:$AA$23,'Lista Suspensa'!$AB$20:$AB$23,"N/A")</f>
        <v>S</v>
      </c>
    </row>
    <row r="1240" spans="1:47" ht="12" customHeight="1" x14ac:dyDescent="0.3">
      <c r="A1240" s="87" t="s">
        <v>47</v>
      </c>
      <c r="B1240" s="88">
        <v>46104</v>
      </c>
      <c r="C1240" s="89" t="s">
        <v>48</v>
      </c>
      <c r="D1240" s="89" t="s">
        <v>49</v>
      </c>
      <c r="E1240" s="189">
        <v>92891268</v>
      </c>
      <c r="F1240" s="197" t="s">
        <v>3468</v>
      </c>
      <c r="G1240" s="90">
        <v>30501045899</v>
      </c>
      <c r="H1240" s="91">
        <v>29831</v>
      </c>
      <c r="I1240" s="89"/>
      <c r="J1240" s="89" t="s">
        <v>51</v>
      </c>
      <c r="K1240" s="89" t="s">
        <v>52</v>
      </c>
      <c r="L1240" s="89" t="s">
        <v>85</v>
      </c>
      <c r="M1240" s="89" t="s">
        <v>517</v>
      </c>
      <c r="N1240" s="89" t="s">
        <v>137</v>
      </c>
      <c r="O1240" s="92" t="s">
        <v>3469</v>
      </c>
      <c r="P1240" s="93" t="s">
        <v>57</v>
      </c>
      <c r="Q1240" s="110" t="s">
        <v>58</v>
      </c>
      <c r="R1240" s="94">
        <v>46171</v>
      </c>
      <c r="S1240" s="95"/>
      <c r="T1240" s="95" t="s">
        <v>59</v>
      </c>
      <c r="U1240" s="95" t="s">
        <v>60</v>
      </c>
      <c r="V1240" s="91">
        <v>46118</v>
      </c>
      <c r="W1240" s="91">
        <v>46161</v>
      </c>
      <c r="X1240" s="91">
        <v>46167</v>
      </c>
      <c r="Y1240" s="96" t="s">
        <v>73</v>
      </c>
      <c r="Z1240" s="89" t="s">
        <v>62</v>
      </c>
      <c r="AA1240" s="95"/>
      <c r="AB1240" s="95" t="s">
        <v>2804</v>
      </c>
      <c r="AC1240" s="95" t="s">
        <v>2804</v>
      </c>
      <c r="AD1240" s="95" t="s">
        <v>2804</v>
      </c>
      <c r="AE1240" s="95" t="s">
        <v>2804</v>
      </c>
      <c r="AF1240" s="95" t="s">
        <v>2804</v>
      </c>
      <c r="AG1240" s="95" t="s">
        <v>2804</v>
      </c>
      <c r="AH1240" s="95" t="s">
        <v>2804</v>
      </c>
      <c r="AI1240" s="97"/>
      <c r="AJ1240" s="97" t="s">
        <v>65</v>
      </c>
      <c r="AK1240" s="97" t="s">
        <v>66</v>
      </c>
      <c r="AL1240" s="45" t="s">
        <v>67</v>
      </c>
      <c r="AM1240" s="160" t="str">
        <f>MONTH(B1240)&amp;"/"&amp;YEAR(B1240)</f>
        <v>3/2026</v>
      </c>
      <c r="AN1240" s="45">
        <f>WEEKNUM(B1240)-WEEKNUM(EOMONTH(B1240,-1)+1)+1</f>
        <v>4</v>
      </c>
      <c r="AO1240" s="45" t="str">
        <f>MONTH(R1240)&amp;"/"&amp;YEAR(R1240)</f>
        <v>5/2026</v>
      </c>
      <c r="AP1240" s="45">
        <f>WEEKNUM(R1240)-WEEKNUM(EOMONTH(R1240,-1)+1)+1</f>
        <v>5</v>
      </c>
      <c r="AQ1240" s="45">
        <f>IF(AU1240="S",IF(Q1240="1. Aceitou o programa",R1240-B1240,0),0)</f>
        <v>67</v>
      </c>
      <c r="AR1240" s="45">
        <f>IF(AU1240="S",IF(AND(S1240&lt;&gt;"",R1240&lt;&gt;""),S1240-R1240,0),0)</f>
        <v>0</v>
      </c>
      <c r="AS1240" s="45">
        <f>IF(AU1240="S",IF(Q1240="1. Aceitou o programa",IF(OR(X1240="Não se Aplica",X1240=""),IF(OR(W1240="Não se Aplica",W1240=""),0,W1240-V1240),AVERAGE(X1240-W1240,W1240-V1240)),0),0)</f>
        <v>24.5</v>
      </c>
      <c r="AT1240" s="45">
        <f>IF(AU1240="S",IF(AND(Q1240="1. Aceitou o programa",AB1240="Realizada"),IFERROR(IF(AA1240="",0,AA1240-R1240),0),0),0)</f>
        <v>0</v>
      </c>
      <c r="AU1240" s="45" t="str">
        <f>_xlfn.XLOOKUP(U1240,'Lista Suspensa'!$AA$20:$AA$23,'Lista Suspensa'!$AB$20:$AB$23,"N/A")</f>
        <v>S</v>
      </c>
    </row>
    <row r="1241" spans="1:47" ht="12" customHeight="1" x14ac:dyDescent="0.3">
      <c r="A1241" s="87" t="s">
        <v>47</v>
      </c>
      <c r="B1241" s="88">
        <v>46104</v>
      </c>
      <c r="C1241" s="89" t="s">
        <v>48</v>
      </c>
      <c r="D1241" s="89" t="s">
        <v>49</v>
      </c>
      <c r="E1241" s="189">
        <v>92891220</v>
      </c>
      <c r="F1241" s="197" t="s">
        <v>3470</v>
      </c>
      <c r="G1241" s="90">
        <v>48964677870</v>
      </c>
      <c r="H1241" s="91">
        <v>35839</v>
      </c>
      <c r="I1241" s="89"/>
      <c r="J1241" s="89" t="s">
        <v>51</v>
      </c>
      <c r="K1241" s="89" t="s">
        <v>52</v>
      </c>
      <c r="L1241" s="89" t="s">
        <v>85</v>
      </c>
      <c r="M1241" s="89" t="s">
        <v>234</v>
      </c>
      <c r="N1241" s="89" t="s">
        <v>137</v>
      </c>
      <c r="O1241" s="92" t="s">
        <v>3471</v>
      </c>
      <c r="P1241" s="93" t="s">
        <v>57</v>
      </c>
      <c r="Q1241" s="110" t="s">
        <v>58</v>
      </c>
      <c r="R1241" s="94">
        <v>46171</v>
      </c>
      <c r="S1241" s="95"/>
      <c r="T1241" s="95" t="s">
        <v>59</v>
      </c>
      <c r="U1241" s="95" t="s">
        <v>60</v>
      </c>
      <c r="V1241" s="91">
        <v>46118</v>
      </c>
      <c r="W1241" s="91">
        <v>46161</v>
      </c>
      <c r="X1241" s="91">
        <v>46167</v>
      </c>
      <c r="Y1241" s="96" t="s">
        <v>2851</v>
      </c>
      <c r="Z1241" s="89" t="s">
        <v>62</v>
      </c>
      <c r="AA1241" s="95"/>
      <c r="AB1241" s="95" t="s">
        <v>2804</v>
      </c>
      <c r="AC1241" s="95" t="s">
        <v>2804</v>
      </c>
      <c r="AD1241" s="95" t="s">
        <v>2804</v>
      </c>
      <c r="AE1241" s="95" t="s">
        <v>2804</v>
      </c>
      <c r="AF1241" s="95" t="s">
        <v>2804</v>
      </c>
      <c r="AG1241" s="95" t="s">
        <v>2804</v>
      </c>
      <c r="AH1241" s="95" t="s">
        <v>2804</v>
      </c>
      <c r="AI1241" s="97"/>
      <c r="AJ1241" s="97" t="s">
        <v>65</v>
      </c>
      <c r="AK1241" s="97" t="s">
        <v>66</v>
      </c>
      <c r="AL1241" s="45" t="s">
        <v>67</v>
      </c>
      <c r="AM1241" s="160" t="str">
        <f>MONTH(B1241)&amp;"/"&amp;YEAR(B1241)</f>
        <v>3/2026</v>
      </c>
      <c r="AN1241" s="45">
        <f>WEEKNUM(B1241)-WEEKNUM(EOMONTH(B1241,-1)+1)+1</f>
        <v>4</v>
      </c>
      <c r="AO1241" s="45" t="str">
        <f>MONTH(R1241)&amp;"/"&amp;YEAR(R1241)</f>
        <v>5/2026</v>
      </c>
      <c r="AP1241" s="45">
        <f>WEEKNUM(R1241)-WEEKNUM(EOMONTH(R1241,-1)+1)+1</f>
        <v>5</v>
      </c>
      <c r="AQ1241" s="45">
        <f>IF(AU1241="S",IF(Q1241="1. Aceitou o programa",R1241-B1241,0),0)</f>
        <v>67</v>
      </c>
      <c r="AR1241" s="45">
        <f>IF(AU1241="S",IF(AND(S1241&lt;&gt;"",R1241&lt;&gt;""),S1241-R1241,0),0)</f>
        <v>0</v>
      </c>
      <c r="AS1241" s="45">
        <f>IF(AU1241="S",IF(Q1241="1. Aceitou o programa",IF(OR(X1241="Não se Aplica",X1241=""),IF(OR(W1241="Não se Aplica",W1241=""),0,W1241-V1241),AVERAGE(X1241-W1241,W1241-V1241)),0),0)</f>
        <v>24.5</v>
      </c>
      <c r="AT1241" s="45">
        <f>IF(AU1241="S",IF(AND(Q1241="1. Aceitou o programa",AB1241="Realizada"),IFERROR(IF(AA1241="",0,AA1241-R1241),0),0),0)</f>
        <v>0</v>
      </c>
      <c r="AU1241" s="45" t="str">
        <f>_xlfn.XLOOKUP(U1241,'Lista Suspensa'!$AA$20:$AA$23,'Lista Suspensa'!$AB$20:$AB$23,"N/A")</f>
        <v>S</v>
      </c>
    </row>
    <row r="1242" spans="1:47" ht="12" customHeight="1" x14ac:dyDescent="0.3">
      <c r="A1242" s="87" t="s">
        <v>47</v>
      </c>
      <c r="B1242" s="88">
        <v>46104</v>
      </c>
      <c r="C1242" s="89" t="s">
        <v>48</v>
      </c>
      <c r="D1242" s="89" t="s">
        <v>49</v>
      </c>
      <c r="E1242" s="189">
        <v>86679327</v>
      </c>
      <c r="F1242" s="197" t="s">
        <v>3472</v>
      </c>
      <c r="G1242" s="90">
        <v>97359807700</v>
      </c>
      <c r="H1242" s="91">
        <v>24468</v>
      </c>
      <c r="I1242" s="89"/>
      <c r="J1242" s="89" t="s">
        <v>84</v>
      </c>
      <c r="K1242" s="89" t="s">
        <v>76</v>
      </c>
      <c r="L1242" s="89" t="s">
        <v>95</v>
      </c>
      <c r="M1242" s="89" t="s">
        <v>3473</v>
      </c>
      <c r="N1242" s="89" t="s">
        <v>137</v>
      </c>
      <c r="O1242" s="92" t="s">
        <v>3474</v>
      </c>
      <c r="P1242" s="93" t="s">
        <v>57</v>
      </c>
      <c r="Q1242" s="110" t="s">
        <v>58</v>
      </c>
      <c r="R1242" s="94">
        <v>46171</v>
      </c>
      <c r="S1242" s="95"/>
      <c r="T1242" s="95" t="s">
        <v>59</v>
      </c>
      <c r="U1242" s="95" t="s">
        <v>60</v>
      </c>
      <c r="V1242" s="91">
        <v>46118</v>
      </c>
      <c r="W1242" s="91">
        <v>46161</v>
      </c>
      <c r="X1242" s="91">
        <v>46167</v>
      </c>
      <c r="Y1242" s="96" t="s">
        <v>73</v>
      </c>
      <c r="Z1242" s="89" t="s">
        <v>62</v>
      </c>
      <c r="AA1242" s="95"/>
      <c r="AB1242" s="95" t="s">
        <v>2804</v>
      </c>
      <c r="AC1242" s="95" t="s">
        <v>2804</v>
      </c>
      <c r="AD1242" s="95" t="s">
        <v>2804</v>
      </c>
      <c r="AE1242" s="95" t="s">
        <v>2804</v>
      </c>
      <c r="AF1242" s="95" t="s">
        <v>2804</v>
      </c>
      <c r="AG1242" s="95" t="s">
        <v>2804</v>
      </c>
      <c r="AH1242" s="95" t="s">
        <v>2804</v>
      </c>
      <c r="AI1242" s="97"/>
      <c r="AJ1242" s="97" t="s">
        <v>65</v>
      </c>
      <c r="AK1242" s="97" t="s">
        <v>66</v>
      </c>
      <c r="AL1242" s="45" t="s">
        <v>67</v>
      </c>
      <c r="AM1242" s="160" t="str">
        <f>MONTH(B1242)&amp;"/"&amp;YEAR(B1242)</f>
        <v>3/2026</v>
      </c>
      <c r="AN1242" s="45">
        <f>WEEKNUM(B1242)-WEEKNUM(EOMONTH(B1242,-1)+1)+1</f>
        <v>4</v>
      </c>
      <c r="AO1242" s="45" t="str">
        <f>MONTH(R1242)&amp;"/"&amp;YEAR(R1242)</f>
        <v>5/2026</v>
      </c>
      <c r="AP1242" s="45">
        <f>WEEKNUM(R1242)-WEEKNUM(EOMONTH(R1242,-1)+1)+1</f>
        <v>5</v>
      </c>
      <c r="AQ1242" s="45">
        <f>IF(AU1242="S",IF(Q1242="1. Aceitou o programa",R1242-B1242,0),0)</f>
        <v>67</v>
      </c>
      <c r="AR1242" s="45">
        <f>IF(AU1242="S",IF(AND(S1242&lt;&gt;"",R1242&lt;&gt;""),S1242-R1242,0),0)</f>
        <v>0</v>
      </c>
      <c r="AS1242" s="45">
        <f>IF(AU1242="S",IF(Q1242="1. Aceitou o programa",IF(OR(X1242="Não se Aplica",X1242=""),IF(OR(W1242="Não se Aplica",W1242=""),0,W1242-V1242),AVERAGE(X1242-W1242,W1242-V1242)),0),0)</f>
        <v>24.5</v>
      </c>
      <c r="AT1242" s="45">
        <f>IF(AU1242="S",IF(AND(Q1242="1. Aceitou o programa",AB1242="Realizada"),IFERROR(IF(AA1242="",0,AA1242-R1242),0),0),0)</f>
        <v>0</v>
      </c>
      <c r="AU1242" s="45" t="str">
        <f>_xlfn.XLOOKUP(U1242,'Lista Suspensa'!$AA$20:$AA$23,'Lista Suspensa'!$AB$20:$AB$23,"N/A")</f>
        <v>S</v>
      </c>
    </row>
    <row r="1243" spans="1:47" ht="12" customHeight="1" x14ac:dyDescent="0.3">
      <c r="A1243" s="87" t="s">
        <v>47</v>
      </c>
      <c r="B1243" s="88">
        <v>46104</v>
      </c>
      <c r="C1243" s="89" t="s">
        <v>48</v>
      </c>
      <c r="D1243" s="89" t="s">
        <v>49</v>
      </c>
      <c r="E1243" s="189">
        <v>78232942</v>
      </c>
      <c r="F1243" s="197" t="s">
        <v>3475</v>
      </c>
      <c r="G1243" s="90">
        <v>25752492874</v>
      </c>
      <c r="H1243" s="91">
        <v>26001</v>
      </c>
      <c r="I1243" s="89"/>
      <c r="J1243" s="89" t="s">
        <v>84</v>
      </c>
      <c r="K1243" s="89" t="s">
        <v>52</v>
      </c>
      <c r="L1243" s="89" t="s">
        <v>242</v>
      </c>
      <c r="M1243" s="89" t="s">
        <v>1467</v>
      </c>
      <c r="N1243" s="89" t="s">
        <v>159</v>
      </c>
      <c r="O1243" s="92" t="s">
        <v>3476</v>
      </c>
      <c r="P1243" s="93" t="s">
        <v>57</v>
      </c>
      <c r="Q1243" s="110" t="s">
        <v>58</v>
      </c>
      <c r="R1243" s="94">
        <v>46171</v>
      </c>
      <c r="S1243" s="95"/>
      <c r="T1243" s="95" t="s">
        <v>59</v>
      </c>
      <c r="U1243" s="95" t="s">
        <v>60</v>
      </c>
      <c r="V1243" s="91">
        <v>46118</v>
      </c>
      <c r="W1243" s="91">
        <v>46161</v>
      </c>
      <c r="X1243" s="91">
        <v>46167</v>
      </c>
      <c r="Y1243" s="96" t="s">
        <v>81</v>
      </c>
      <c r="Z1243" s="89" t="s">
        <v>62</v>
      </c>
      <c r="AA1243" s="95"/>
      <c r="AB1243" s="95" t="s">
        <v>2804</v>
      </c>
      <c r="AC1243" s="95" t="s">
        <v>2804</v>
      </c>
      <c r="AD1243" s="95" t="s">
        <v>2804</v>
      </c>
      <c r="AE1243" s="95" t="s">
        <v>2804</v>
      </c>
      <c r="AF1243" s="95" t="s">
        <v>2804</v>
      </c>
      <c r="AG1243" s="95" t="s">
        <v>2804</v>
      </c>
      <c r="AH1243" s="95" t="s">
        <v>2804</v>
      </c>
      <c r="AI1243" s="97"/>
      <c r="AJ1243" s="97" t="s">
        <v>65</v>
      </c>
      <c r="AK1243" s="97" t="s">
        <v>66</v>
      </c>
      <c r="AL1243" s="45" t="s">
        <v>67</v>
      </c>
      <c r="AM1243" s="160" t="str">
        <f>MONTH(B1243)&amp;"/"&amp;YEAR(B1243)</f>
        <v>3/2026</v>
      </c>
      <c r="AN1243" s="45">
        <f>WEEKNUM(B1243)-WEEKNUM(EOMONTH(B1243,-1)+1)+1</f>
        <v>4</v>
      </c>
      <c r="AO1243" s="45" t="str">
        <f>MONTH(R1243)&amp;"/"&amp;YEAR(R1243)</f>
        <v>5/2026</v>
      </c>
      <c r="AP1243" s="45">
        <f>WEEKNUM(R1243)-WEEKNUM(EOMONTH(R1243,-1)+1)+1</f>
        <v>5</v>
      </c>
      <c r="AQ1243" s="45">
        <f>IF(AU1243="S",IF(Q1243="1. Aceitou o programa",R1243-B1243,0),0)</f>
        <v>67</v>
      </c>
      <c r="AR1243" s="45">
        <f>IF(AU1243="S",IF(AND(S1243&lt;&gt;"",R1243&lt;&gt;""),S1243-R1243,0),0)</f>
        <v>0</v>
      </c>
      <c r="AS1243" s="45">
        <f>IF(AU1243="S",IF(Q1243="1. Aceitou o programa",IF(OR(X1243="Não se Aplica",X1243=""),IF(OR(W1243="Não se Aplica",W1243=""),0,W1243-V1243),AVERAGE(X1243-W1243,W1243-V1243)),0),0)</f>
        <v>24.5</v>
      </c>
      <c r="AT1243" s="45">
        <f>IF(AU1243="S",IF(AND(Q1243="1. Aceitou o programa",AB1243="Realizada"),IFERROR(IF(AA1243="",0,AA1243-R1243),0),0),0)</f>
        <v>0</v>
      </c>
      <c r="AU1243" s="45" t="str">
        <f>_xlfn.XLOOKUP(U1243,'Lista Suspensa'!$AA$20:$AA$23,'Lista Suspensa'!$AB$20:$AB$23,"N/A")</f>
        <v>S</v>
      </c>
    </row>
    <row r="1244" spans="1:47" ht="12" customHeight="1" x14ac:dyDescent="0.3">
      <c r="A1244" s="87" t="s">
        <v>47</v>
      </c>
      <c r="B1244" s="88">
        <v>46104</v>
      </c>
      <c r="C1244" s="89" t="s">
        <v>48</v>
      </c>
      <c r="D1244" s="89" t="s">
        <v>49</v>
      </c>
      <c r="E1244" s="189">
        <v>78255732</v>
      </c>
      <c r="F1244" s="197" t="s">
        <v>3477</v>
      </c>
      <c r="G1244" s="90">
        <v>96728442715</v>
      </c>
      <c r="H1244" s="91">
        <v>24678</v>
      </c>
      <c r="I1244" s="89"/>
      <c r="J1244" s="89" t="s">
        <v>51</v>
      </c>
      <c r="K1244" s="89" t="s">
        <v>76</v>
      </c>
      <c r="L1244" s="89" t="s">
        <v>191</v>
      </c>
      <c r="M1244" s="89" t="s">
        <v>3478</v>
      </c>
      <c r="N1244" s="89" t="s">
        <v>137</v>
      </c>
      <c r="O1244" s="92" t="s">
        <v>3479</v>
      </c>
      <c r="P1244" s="93" t="s">
        <v>57</v>
      </c>
      <c r="Q1244" s="110" t="s">
        <v>58</v>
      </c>
      <c r="R1244" s="94">
        <v>46171</v>
      </c>
      <c r="S1244" s="95"/>
      <c r="T1244" s="95" t="s">
        <v>59</v>
      </c>
      <c r="U1244" s="95" t="s">
        <v>60</v>
      </c>
      <c r="V1244" s="91">
        <v>46118</v>
      </c>
      <c r="W1244" s="91">
        <v>46161</v>
      </c>
      <c r="X1244" s="91">
        <v>46167</v>
      </c>
      <c r="Y1244" s="96" t="s">
        <v>73</v>
      </c>
      <c r="Z1244" s="89" t="s">
        <v>62</v>
      </c>
      <c r="AA1244" s="95"/>
      <c r="AB1244" s="95" t="s">
        <v>2804</v>
      </c>
      <c r="AC1244" s="95" t="s">
        <v>2804</v>
      </c>
      <c r="AD1244" s="95" t="s">
        <v>2804</v>
      </c>
      <c r="AE1244" s="95" t="s">
        <v>2804</v>
      </c>
      <c r="AF1244" s="95" t="s">
        <v>2804</v>
      </c>
      <c r="AG1244" s="95" t="s">
        <v>2804</v>
      </c>
      <c r="AH1244" s="95" t="s">
        <v>2804</v>
      </c>
      <c r="AI1244" s="97"/>
      <c r="AJ1244" s="97" t="s">
        <v>65</v>
      </c>
      <c r="AK1244" s="97" t="s">
        <v>66</v>
      </c>
      <c r="AL1244" s="45" t="s">
        <v>67</v>
      </c>
      <c r="AM1244" s="160" t="str">
        <f>MONTH(B1244)&amp;"/"&amp;YEAR(B1244)</f>
        <v>3/2026</v>
      </c>
      <c r="AN1244" s="45">
        <f>WEEKNUM(B1244)-WEEKNUM(EOMONTH(B1244,-1)+1)+1</f>
        <v>4</v>
      </c>
      <c r="AO1244" s="45" t="str">
        <f>MONTH(R1244)&amp;"/"&amp;YEAR(R1244)</f>
        <v>5/2026</v>
      </c>
      <c r="AP1244" s="45">
        <f>WEEKNUM(R1244)-WEEKNUM(EOMONTH(R1244,-1)+1)+1</f>
        <v>5</v>
      </c>
      <c r="AQ1244" s="45">
        <f>IF(AU1244="S",IF(Q1244="1. Aceitou o programa",R1244-B1244,0),0)</f>
        <v>67</v>
      </c>
      <c r="AR1244" s="45">
        <f>IF(AU1244="S",IF(AND(S1244&lt;&gt;"",R1244&lt;&gt;""),S1244-R1244,0),0)</f>
        <v>0</v>
      </c>
      <c r="AS1244" s="45">
        <f>IF(AU1244="S",IF(Q1244="1. Aceitou o programa",IF(OR(X1244="Não se Aplica",X1244=""),IF(OR(W1244="Não se Aplica",W1244=""),0,W1244-V1244),AVERAGE(X1244-W1244,W1244-V1244)),0),0)</f>
        <v>24.5</v>
      </c>
      <c r="AT1244" s="45">
        <f>IF(AU1244="S",IF(AND(Q1244="1. Aceitou o programa",AB1244="Realizada"),IFERROR(IF(AA1244="",0,AA1244-R1244),0),0),0)</f>
        <v>0</v>
      </c>
      <c r="AU1244" s="45" t="str">
        <f>_xlfn.XLOOKUP(U1244,'Lista Suspensa'!$AA$20:$AA$23,'Lista Suspensa'!$AB$20:$AB$23,"N/A")</f>
        <v>S</v>
      </c>
    </row>
    <row r="1245" spans="1:47" ht="12" customHeight="1" x14ac:dyDescent="0.3">
      <c r="A1245" s="87" t="s">
        <v>47</v>
      </c>
      <c r="B1245" s="88">
        <v>46104</v>
      </c>
      <c r="C1245" s="89" t="s">
        <v>48</v>
      </c>
      <c r="D1245" s="89" t="s">
        <v>49</v>
      </c>
      <c r="E1245" s="189">
        <v>79318889</v>
      </c>
      <c r="F1245" s="197" t="s">
        <v>3480</v>
      </c>
      <c r="G1245" s="90">
        <v>17080623863</v>
      </c>
      <c r="H1245" s="91">
        <v>26862</v>
      </c>
      <c r="I1245" s="89"/>
      <c r="J1245" s="89" t="s">
        <v>51</v>
      </c>
      <c r="K1245" s="89" t="s">
        <v>76</v>
      </c>
      <c r="L1245" s="89" t="s">
        <v>95</v>
      </c>
      <c r="M1245" s="89" t="s">
        <v>222</v>
      </c>
      <c r="N1245" s="89" t="s">
        <v>137</v>
      </c>
      <c r="O1245" s="92" t="s">
        <v>3481</v>
      </c>
      <c r="P1245" s="93" t="s">
        <v>57</v>
      </c>
      <c r="Q1245" s="110" t="s">
        <v>58</v>
      </c>
      <c r="R1245" s="94">
        <v>46171</v>
      </c>
      <c r="S1245" s="95"/>
      <c r="T1245" s="95" t="s">
        <v>59</v>
      </c>
      <c r="U1245" s="95" t="s">
        <v>60</v>
      </c>
      <c r="V1245" s="91">
        <v>46118</v>
      </c>
      <c r="W1245" s="91">
        <v>46161</v>
      </c>
      <c r="X1245" s="91">
        <v>46167</v>
      </c>
      <c r="Y1245" s="96" t="s">
        <v>81</v>
      </c>
      <c r="Z1245" s="89" t="s">
        <v>62</v>
      </c>
      <c r="AA1245" s="95"/>
      <c r="AB1245" s="95" t="s">
        <v>2804</v>
      </c>
      <c r="AC1245" s="95" t="s">
        <v>2804</v>
      </c>
      <c r="AD1245" s="95" t="s">
        <v>2804</v>
      </c>
      <c r="AE1245" s="95" t="s">
        <v>2804</v>
      </c>
      <c r="AF1245" s="95" t="s">
        <v>2804</v>
      </c>
      <c r="AG1245" s="95" t="s">
        <v>2804</v>
      </c>
      <c r="AH1245" s="95" t="s">
        <v>2804</v>
      </c>
      <c r="AI1245" s="97"/>
      <c r="AJ1245" s="97" t="s">
        <v>65</v>
      </c>
      <c r="AK1245" s="97" t="s">
        <v>66</v>
      </c>
      <c r="AL1245" s="45" t="s">
        <v>67</v>
      </c>
      <c r="AM1245" s="160" t="str">
        <f>MONTH(B1245)&amp;"/"&amp;YEAR(B1245)</f>
        <v>3/2026</v>
      </c>
      <c r="AN1245" s="45">
        <f>WEEKNUM(B1245)-WEEKNUM(EOMONTH(B1245,-1)+1)+1</f>
        <v>4</v>
      </c>
      <c r="AO1245" s="45" t="str">
        <f>MONTH(R1245)&amp;"/"&amp;YEAR(R1245)</f>
        <v>5/2026</v>
      </c>
      <c r="AP1245" s="45">
        <f>WEEKNUM(R1245)-WEEKNUM(EOMONTH(R1245,-1)+1)+1</f>
        <v>5</v>
      </c>
      <c r="AQ1245" s="45">
        <f>IF(AU1245="S",IF(Q1245="1. Aceitou o programa",R1245-B1245,0),0)</f>
        <v>67</v>
      </c>
      <c r="AR1245" s="45">
        <f>IF(AU1245="S",IF(AND(S1245&lt;&gt;"",R1245&lt;&gt;""),S1245-R1245,0),0)</f>
        <v>0</v>
      </c>
      <c r="AS1245" s="45">
        <f>IF(AU1245="S",IF(Q1245="1. Aceitou o programa",IF(OR(X1245="Não se Aplica",X1245=""),IF(OR(W1245="Não se Aplica",W1245=""),0,W1245-V1245),AVERAGE(X1245-W1245,W1245-V1245)),0),0)</f>
        <v>24.5</v>
      </c>
      <c r="AT1245" s="45">
        <f>IF(AU1245="S",IF(AND(Q1245="1. Aceitou o programa",AB1245="Realizada"),IFERROR(IF(AA1245="",0,AA1245-R1245),0),0),0)</f>
        <v>0</v>
      </c>
      <c r="AU1245" s="45" t="str">
        <f>_xlfn.XLOOKUP(U1245,'Lista Suspensa'!$AA$20:$AA$23,'Lista Suspensa'!$AB$20:$AB$23,"N/A")</f>
        <v>S</v>
      </c>
    </row>
    <row r="1246" spans="1:47" ht="12" customHeight="1" x14ac:dyDescent="0.3">
      <c r="A1246" s="87" t="s">
        <v>47</v>
      </c>
      <c r="B1246" s="88">
        <v>46104</v>
      </c>
      <c r="C1246" s="89" t="s">
        <v>48</v>
      </c>
      <c r="D1246" s="89" t="s">
        <v>49</v>
      </c>
      <c r="E1246" s="189">
        <v>78306114</v>
      </c>
      <c r="F1246" s="197" t="s">
        <v>3482</v>
      </c>
      <c r="G1246" s="90">
        <v>4439739890</v>
      </c>
      <c r="H1246" s="91">
        <v>25255</v>
      </c>
      <c r="I1246" s="89"/>
      <c r="J1246" s="89" t="s">
        <v>84</v>
      </c>
      <c r="K1246" s="89" t="s">
        <v>52</v>
      </c>
      <c r="L1246" s="89" t="s">
        <v>53</v>
      </c>
      <c r="M1246" s="89" t="s">
        <v>988</v>
      </c>
      <c r="N1246" s="89" t="s">
        <v>137</v>
      </c>
      <c r="O1246" s="92" t="s">
        <v>3483</v>
      </c>
      <c r="P1246" s="93" t="s">
        <v>57</v>
      </c>
      <c r="Q1246" s="110" t="s">
        <v>58</v>
      </c>
      <c r="R1246" s="94">
        <v>46171</v>
      </c>
      <c r="S1246" s="95"/>
      <c r="T1246" s="95" t="s">
        <v>59</v>
      </c>
      <c r="U1246" s="95" t="s">
        <v>60</v>
      </c>
      <c r="V1246" s="91">
        <v>46118</v>
      </c>
      <c r="W1246" s="91">
        <v>46161</v>
      </c>
      <c r="X1246" s="91">
        <v>46167</v>
      </c>
      <c r="Y1246" s="96" t="s">
        <v>2851</v>
      </c>
      <c r="Z1246" s="89" t="s">
        <v>62</v>
      </c>
      <c r="AA1246" s="95"/>
      <c r="AB1246" s="95" t="s">
        <v>2804</v>
      </c>
      <c r="AC1246" s="95" t="s">
        <v>2804</v>
      </c>
      <c r="AD1246" s="95" t="s">
        <v>2804</v>
      </c>
      <c r="AE1246" s="95" t="s">
        <v>2804</v>
      </c>
      <c r="AF1246" s="95" t="s">
        <v>2804</v>
      </c>
      <c r="AG1246" s="95" t="s">
        <v>2804</v>
      </c>
      <c r="AH1246" s="95" t="s">
        <v>2804</v>
      </c>
      <c r="AI1246" s="97"/>
      <c r="AJ1246" s="97" t="s">
        <v>65</v>
      </c>
      <c r="AK1246" s="97" t="s">
        <v>66</v>
      </c>
      <c r="AL1246" s="45" t="s">
        <v>67</v>
      </c>
      <c r="AM1246" s="160" t="str">
        <f>MONTH(B1246)&amp;"/"&amp;YEAR(B1246)</f>
        <v>3/2026</v>
      </c>
      <c r="AN1246" s="45">
        <f>WEEKNUM(B1246)-WEEKNUM(EOMONTH(B1246,-1)+1)+1</f>
        <v>4</v>
      </c>
      <c r="AO1246" s="45" t="str">
        <f>MONTH(R1246)&amp;"/"&amp;YEAR(R1246)</f>
        <v>5/2026</v>
      </c>
      <c r="AP1246" s="45">
        <f>WEEKNUM(R1246)-WEEKNUM(EOMONTH(R1246,-1)+1)+1</f>
        <v>5</v>
      </c>
      <c r="AQ1246" s="45">
        <f>IF(AU1246="S",IF(Q1246="1. Aceitou o programa",R1246-B1246,0),0)</f>
        <v>67</v>
      </c>
      <c r="AR1246" s="45">
        <f>IF(AU1246="S",IF(AND(S1246&lt;&gt;"",R1246&lt;&gt;""),S1246-R1246,0),0)</f>
        <v>0</v>
      </c>
      <c r="AS1246" s="45">
        <f>IF(AU1246="S",IF(Q1246="1. Aceitou o programa",IF(OR(X1246="Não se Aplica",X1246=""),IF(OR(W1246="Não se Aplica",W1246=""),0,W1246-V1246),AVERAGE(X1246-W1246,W1246-V1246)),0),0)</f>
        <v>24.5</v>
      </c>
      <c r="AT1246" s="45">
        <f>IF(AU1246="S",IF(AND(Q1246="1. Aceitou o programa",AB1246="Realizada"),IFERROR(IF(AA1246="",0,AA1246-R1246),0),0),0)</f>
        <v>0</v>
      </c>
      <c r="AU1246" s="45" t="str">
        <f>_xlfn.XLOOKUP(U1246,'Lista Suspensa'!$AA$20:$AA$23,'Lista Suspensa'!$AB$20:$AB$23,"N/A")</f>
        <v>S</v>
      </c>
    </row>
    <row r="1247" spans="1:47" ht="12" customHeight="1" x14ac:dyDescent="0.3">
      <c r="A1247" s="87" t="s">
        <v>47</v>
      </c>
      <c r="B1247" s="88">
        <v>46104</v>
      </c>
      <c r="C1247" s="89" t="s">
        <v>48</v>
      </c>
      <c r="D1247" s="89" t="s">
        <v>49</v>
      </c>
      <c r="E1247" s="189">
        <v>78339470</v>
      </c>
      <c r="F1247" s="197" t="s">
        <v>3484</v>
      </c>
      <c r="G1247" s="90">
        <v>9018101850</v>
      </c>
      <c r="H1247" s="91">
        <v>24644</v>
      </c>
      <c r="I1247" s="89"/>
      <c r="J1247" s="89" t="s">
        <v>51</v>
      </c>
      <c r="K1247" s="89" t="s">
        <v>52</v>
      </c>
      <c r="L1247" s="89" t="s">
        <v>53</v>
      </c>
      <c r="M1247" s="89" t="s">
        <v>3485</v>
      </c>
      <c r="N1247" s="89" t="s">
        <v>137</v>
      </c>
      <c r="O1247" s="92" t="s">
        <v>3486</v>
      </c>
      <c r="P1247" s="93" t="s">
        <v>57</v>
      </c>
      <c r="Q1247" s="110" t="s">
        <v>58</v>
      </c>
      <c r="R1247" s="94">
        <v>46171</v>
      </c>
      <c r="S1247" s="95"/>
      <c r="T1247" s="95" t="s">
        <v>59</v>
      </c>
      <c r="U1247" s="95" t="s">
        <v>60</v>
      </c>
      <c r="V1247" s="91">
        <v>46118</v>
      </c>
      <c r="W1247" s="91">
        <v>46161</v>
      </c>
      <c r="X1247" s="91">
        <v>46167</v>
      </c>
      <c r="Y1247" s="96" t="s">
        <v>73</v>
      </c>
      <c r="Z1247" s="89" t="s">
        <v>62</v>
      </c>
      <c r="AA1247" s="95"/>
      <c r="AB1247" s="95" t="s">
        <v>2804</v>
      </c>
      <c r="AC1247" s="95" t="s">
        <v>2804</v>
      </c>
      <c r="AD1247" s="95" t="s">
        <v>2804</v>
      </c>
      <c r="AE1247" s="95" t="s">
        <v>2804</v>
      </c>
      <c r="AF1247" s="95" t="s">
        <v>2804</v>
      </c>
      <c r="AG1247" s="95" t="s">
        <v>2804</v>
      </c>
      <c r="AH1247" s="95" t="s">
        <v>2804</v>
      </c>
      <c r="AI1247" s="97"/>
      <c r="AJ1247" s="97" t="s">
        <v>65</v>
      </c>
      <c r="AK1247" s="97" t="s">
        <v>66</v>
      </c>
      <c r="AL1247" s="45" t="s">
        <v>67</v>
      </c>
      <c r="AM1247" s="160" t="str">
        <f>MONTH(B1247)&amp;"/"&amp;YEAR(B1247)</f>
        <v>3/2026</v>
      </c>
      <c r="AN1247" s="45">
        <f>WEEKNUM(B1247)-WEEKNUM(EOMONTH(B1247,-1)+1)+1</f>
        <v>4</v>
      </c>
      <c r="AO1247" s="45" t="str">
        <f>MONTH(R1247)&amp;"/"&amp;YEAR(R1247)</f>
        <v>5/2026</v>
      </c>
      <c r="AP1247" s="45">
        <f>WEEKNUM(R1247)-WEEKNUM(EOMONTH(R1247,-1)+1)+1</f>
        <v>5</v>
      </c>
      <c r="AQ1247" s="45">
        <f>IF(AU1247="S",IF(Q1247="1. Aceitou o programa",R1247-B1247,0),0)</f>
        <v>67</v>
      </c>
      <c r="AR1247" s="45">
        <f>IF(AU1247="S",IF(AND(S1247&lt;&gt;"",R1247&lt;&gt;""),S1247-R1247,0),0)</f>
        <v>0</v>
      </c>
      <c r="AS1247" s="45">
        <f>IF(AU1247="S",IF(Q1247="1. Aceitou o programa",IF(OR(X1247="Não se Aplica",X1247=""),IF(OR(W1247="Não se Aplica",W1247=""),0,W1247-V1247),AVERAGE(X1247-W1247,W1247-V1247)),0),0)</f>
        <v>24.5</v>
      </c>
      <c r="AT1247" s="45">
        <f>IF(AU1247="S",IF(AND(Q1247="1. Aceitou o programa",AB1247="Realizada"),IFERROR(IF(AA1247="",0,AA1247-R1247),0),0),0)</f>
        <v>0</v>
      </c>
      <c r="AU1247" s="45" t="str">
        <f>_xlfn.XLOOKUP(U1247,'Lista Suspensa'!$AA$20:$AA$23,'Lista Suspensa'!$AB$20:$AB$23,"N/A")</f>
        <v>S</v>
      </c>
    </row>
    <row r="1248" spans="1:47" ht="12" customHeight="1" x14ac:dyDescent="0.3">
      <c r="A1248" s="87" t="s">
        <v>47</v>
      </c>
      <c r="B1248" s="88">
        <v>46104</v>
      </c>
      <c r="C1248" s="89" t="s">
        <v>48</v>
      </c>
      <c r="D1248" s="89" t="s">
        <v>49</v>
      </c>
      <c r="E1248" s="189">
        <v>87337464</v>
      </c>
      <c r="F1248" s="197" t="s">
        <v>3487</v>
      </c>
      <c r="G1248" s="90">
        <v>44492893822</v>
      </c>
      <c r="H1248" s="91">
        <v>34699</v>
      </c>
      <c r="I1248" s="89"/>
      <c r="J1248" s="89" t="s">
        <v>84</v>
      </c>
      <c r="K1248" s="89" t="s">
        <v>52</v>
      </c>
      <c r="L1248" s="89" t="s">
        <v>53</v>
      </c>
      <c r="M1248" s="89" t="s">
        <v>1445</v>
      </c>
      <c r="N1248" s="89" t="s">
        <v>137</v>
      </c>
      <c r="O1248" s="92" t="s">
        <v>3488</v>
      </c>
      <c r="P1248" s="93" t="s">
        <v>57</v>
      </c>
      <c r="Q1248" s="110" t="s">
        <v>58</v>
      </c>
      <c r="R1248" s="94">
        <v>46171</v>
      </c>
      <c r="S1248" s="95"/>
      <c r="T1248" s="95" t="s">
        <v>59</v>
      </c>
      <c r="U1248" s="95" t="s">
        <v>60</v>
      </c>
      <c r="V1248" s="91">
        <v>46118</v>
      </c>
      <c r="W1248" s="91">
        <v>46161</v>
      </c>
      <c r="X1248" s="91">
        <v>46167</v>
      </c>
      <c r="Y1248" s="96" t="s">
        <v>2851</v>
      </c>
      <c r="Z1248" s="89" t="s">
        <v>62</v>
      </c>
      <c r="AA1248" s="95"/>
      <c r="AB1248" s="95" t="s">
        <v>2804</v>
      </c>
      <c r="AC1248" s="95" t="s">
        <v>2804</v>
      </c>
      <c r="AD1248" s="95" t="s">
        <v>2804</v>
      </c>
      <c r="AE1248" s="95" t="s">
        <v>2804</v>
      </c>
      <c r="AF1248" s="95" t="s">
        <v>2804</v>
      </c>
      <c r="AG1248" s="95" t="s">
        <v>2804</v>
      </c>
      <c r="AH1248" s="95" t="s">
        <v>2804</v>
      </c>
      <c r="AI1248" s="97"/>
      <c r="AJ1248" s="97" t="s">
        <v>65</v>
      </c>
      <c r="AK1248" s="97" t="s">
        <v>66</v>
      </c>
      <c r="AL1248" s="45" t="s">
        <v>67</v>
      </c>
      <c r="AM1248" s="160" t="str">
        <f>MONTH(B1248)&amp;"/"&amp;YEAR(B1248)</f>
        <v>3/2026</v>
      </c>
      <c r="AN1248" s="45">
        <f>WEEKNUM(B1248)-WEEKNUM(EOMONTH(B1248,-1)+1)+1</f>
        <v>4</v>
      </c>
      <c r="AO1248" s="45" t="str">
        <f>MONTH(R1248)&amp;"/"&amp;YEAR(R1248)</f>
        <v>5/2026</v>
      </c>
      <c r="AP1248" s="45">
        <f>WEEKNUM(R1248)-WEEKNUM(EOMONTH(R1248,-1)+1)+1</f>
        <v>5</v>
      </c>
      <c r="AQ1248" s="45">
        <f>IF(AU1248="S",IF(Q1248="1. Aceitou o programa",R1248-B1248,0),0)</f>
        <v>67</v>
      </c>
      <c r="AR1248" s="45">
        <f>IF(AU1248="S",IF(AND(S1248&lt;&gt;"",R1248&lt;&gt;""),S1248-R1248,0),0)</f>
        <v>0</v>
      </c>
      <c r="AS1248" s="45">
        <f>IF(AU1248="S",IF(Q1248="1. Aceitou o programa",IF(OR(X1248="Não se Aplica",X1248=""),IF(OR(W1248="Não se Aplica",W1248=""),0,W1248-V1248),AVERAGE(X1248-W1248,W1248-V1248)),0),0)</f>
        <v>24.5</v>
      </c>
      <c r="AT1248" s="45">
        <f>IF(AU1248="S",IF(AND(Q1248="1. Aceitou o programa",AB1248="Realizada"),IFERROR(IF(AA1248="",0,AA1248-R1248),0),0),0)</f>
        <v>0</v>
      </c>
      <c r="AU1248" s="45" t="str">
        <f>_xlfn.XLOOKUP(U1248,'Lista Suspensa'!$AA$20:$AA$23,'Lista Suspensa'!$AB$20:$AB$23,"N/A")</f>
        <v>S</v>
      </c>
    </row>
    <row r="1249" spans="1:47" ht="12" customHeight="1" x14ac:dyDescent="0.3">
      <c r="A1249" s="87" t="s">
        <v>47</v>
      </c>
      <c r="B1249" s="88">
        <v>46104</v>
      </c>
      <c r="C1249" s="89" t="s">
        <v>48</v>
      </c>
      <c r="D1249" s="89" t="s">
        <v>49</v>
      </c>
      <c r="E1249" s="189">
        <v>84746493</v>
      </c>
      <c r="F1249" s="197" t="s">
        <v>3489</v>
      </c>
      <c r="G1249" s="90">
        <v>2421935105</v>
      </c>
      <c r="H1249" s="91">
        <v>34809</v>
      </c>
      <c r="I1249" s="89"/>
      <c r="J1249" s="89" t="s">
        <v>51</v>
      </c>
      <c r="K1249" s="89" t="s">
        <v>52</v>
      </c>
      <c r="L1249" s="89" t="s">
        <v>85</v>
      </c>
      <c r="M1249" s="89" t="s">
        <v>3490</v>
      </c>
      <c r="N1249" s="89" t="s">
        <v>137</v>
      </c>
      <c r="O1249" s="92" t="s">
        <v>3491</v>
      </c>
      <c r="P1249" s="93" t="s">
        <v>57</v>
      </c>
      <c r="Q1249" s="110" t="s">
        <v>58</v>
      </c>
      <c r="R1249" s="94">
        <v>46171</v>
      </c>
      <c r="S1249" s="95"/>
      <c r="T1249" s="95" t="s">
        <v>59</v>
      </c>
      <c r="U1249" s="95" t="s">
        <v>60</v>
      </c>
      <c r="V1249" s="91">
        <v>46118</v>
      </c>
      <c r="W1249" s="91">
        <v>46161</v>
      </c>
      <c r="X1249" s="91">
        <v>46167</v>
      </c>
      <c r="Y1249" s="96" t="s">
        <v>73</v>
      </c>
      <c r="Z1249" s="89" t="s">
        <v>62</v>
      </c>
      <c r="AA1249" s="95"/>
      <c r="AB1249" s="95" t="s">
        <v>2804</v>
      </c>
      <c r="AC1249" s="95" t="s">
        <v>2804</v>
      </c>
      <c r="AD1249" s="95" t="s">
        <v>2804</v>
      </c>
      <c r="AE1249" s="95" t="s">
        <v>2804</v>
      </c>
      <c r="AF1249" s="95" t="s">
        <v>2804</v>
      </c>
      <c r="AG1249" s="95" t="s">
        <v>2804</v>
      </c>
      <c r="AH1249" s="95" t="s">
        <v>2804</v>
      </c>
      <c r="AI1249" s="97"/>
      <c r="AJ1249" s="97" t="s">
        <v>65</v>
      </c>
      <c r="AK1249" s="97" t="s">
        <v>66</v>
      </c>
      <c r="AL1249" s="45" t="s">
        <v>67</v>
      </c>
      <c r="AM1249" s="160" t="str">
        <f>MONTH(B1249)&amp;"/"&amp;YEAR(B1249)</f>
        <v>3/2026</v>
      </c>
      <c r="AN1249" s="45">
        <f>WEEKNUM(B1249)-WEEKNUM(EOMONTH(B1249,-1)+1)+1</f>
        <v>4</v>
      </c>
      <c r="AO1249" s="45" t="str">
        <f>MONTH(R1249)&amp;"/"&amp;YEAR(R1249)</f>
        <v>5/2026</v>
      </c>
      <c r="AP1249" s="45">
        <f>WEEKNUM(R1249)-WEEKNUM(EOMONTH(R1249,-1)+1)+1</f>
        <v>5</v>
      </c>
      <c r="AQ1249" s="45">
        <f>IF(AU1249="S",IF(Q1249="1. Aceitou o programa",R1249-B1249,0),0)</f>
        <v>67</v>
      </c>
      <c r="AR1249" s="45">
        <f>IF(AU1249="S",IF(AND(S1249&lt;&gt;"",R1249&lt;&gt;""),S1249-R1249,0),0)</f>
        <v>0</v>
      </c>
      <c r="AS1249" s="45">
        <f>IF(AU1249="S",IF(Q1249="1. Aceitou o programa",IF(OR(X1249="Não se Aplica",X1249=""),IF(OR(W1249="Não se Aplica",W1249=""),0,W1249-V1249),AVERAGE(X1249-W1249,W1249-V1249)),0),0)</f>
        <v>24.5</v>
      </c>
      <c r="AT1249" s="45">
        <f>IF(AU1249="S",IF(AND(Q1249="1. Aceitou o programa",AB1249="Realizada"),IFERROR(IF(AA1249="",0,AA1249-R1249),0),0),0)</f>
        <v>0</v>
      </c>
      <c r="AU1249" s="45" t="str">
        <f>_xlfn.XLOOKUP(U1249,'Lista Suspensa'!$AA$20:$AA$23,'Lista Suspensa'!$AB$20:$AB$23,"N/A")</f>
        <v>S</v>
      </c>
    </row>
    <row r="1250" spans="1:47" ht="12" customHeight="1" x14ac:dyDescent="0.3">
      <c r="A1250" s="87" t="s">
        <v>47</v>
      </c>
      <c r="B1250" s="88">
        <v>46104</v>
      </c>
      <c r="C1250" s="89" t="s">
        <v>48</v>
      </c>
      <c r="D1250" s="89" t="s">
        <v>49</v>
      </c>
      <c r="E1250" s="189">
        <v>83501198</v>
      </c>
      <c r="F1250" s="197" t="s">
        <v>3492</v>
      </c>
      <c r="G1250" s="90">
        <v>33193254851</v>
      </c>
      <c r="H1250" s="91">
        <v>30593</v>
      </c>
      <c r="I1250" s="89"/>
      <c r="J1250" s="89" t="s">
        <v>51</v>
      </c>
      <c r="K1250" s="89" t="s">
        <v>52</v>
      </c>
      <c r="L1250" s="89" t="s">
        <v>85</v>
      </c>
      <c r="M1250" s="89" t="s">
        <v>3493</v>
      </c>
      <c r="N1250" s="89" t="s">
        <v>229</v>
      </c>
      <c r="O1250" s="92" t="s">
        <v>3494</v>
      </c>
      <c r="P1250" s="93" t="s">
        <v>57</v>
      </c>
      <c r="Q1250" s="110" t="s">
        <v>58</v>
      </c>
      <c r="R1250" s="94">
        <v>46171</v>
      </c>
      <c r="S1250" s="95"/>
      <c r="T1250" s="95" t="s">
        <v>59</v>
      </c>
      <c r="U1250" s="95" t="s">
        <v>60</v>
      </c>
      <c r="V1250" s="91">
        <v>46118</v>
      </c>
      <c r="W1250" s="91">
        <v>46161</v>
      </c>
      <c r="X1250" s="91">
        <v>46167</v>
      </c>
      <c r="Y1250" s="96" t="s">
        <v>2851</v>
      </c>
      <c r="Z1250" s="89" t="s">
        <v>62</v>
      </c>
      <c r="AA1250" s="95"/>
      <c r="AB1250" s="95" t="s">
        <v>2804</v>
      </c>
      <c r="AC1250" s="95" t="s">
        <v>2804</v>
      </c>
      <c r="AD1250" s="95" t="s">
        <v>2804</v>
      </c>
      <c r="AE1250" s="95" t="s">
        <v>2804</v>
      </c>
      <c r="AF1250" s="95" t="s">
        <v>2804</v>
      </c>
      <c r="AG1250" s="95" t="s">
        <v>2804</v>
      </c>
      <c r="AH1250" s="95" t="s">
        <v>2804</v>
      </c>
      <c r="AI1250" s="97"/>
      <c r="AJ1250" s="97" t="s">
        <v>65</v>
      </c>
      <c r="AK1250" s="97" t="s">
        <v>66</v>
      </c>
      <c r="AL1250" s="45" t="s">
        <v>67</v>
      </c>
      <c r="AM1250" s="160" t="str">
        <f>MONTH(B1250)&amp;"/"&amp;YEAR(B1250)</f>
        <v>3/2026</v>
      </c>
      <c r="AN1250" s="45">
        <f>WEEKNUM(B1250)-WEEKNUM(EOMONTH(B1250,-1)+1)+1</f>
        <v>4</v>
      </c>
      <c r="AO1250" s="45" t="str">
        <f>MONTH(R1250)&amp;"/"&amp;YEAR(R1250)</f>
        <v>5/2026</v>
      </c>
      <c r="AP1250" s="45">
        <f>WEEKNUM(R1250)-WEEKNUM(EOMONTH(R1250,-1)+1)+1</f>
        <v>5</v>
      </c>
      <c r="AQ1250" s="45">
        <f>IF(AU1250="S",IF(Q1250="1. Aceitou o programa",R1250-B1250,0),0)</f>
        <v>67</v>
      </c>
      <c r="AR1250" s="45">
        <f>IF(AU1250="S",IF(AND(S1250&lt;&gt;"",R1250&lt;&gt;""),S1250-R1250,0),0)</f>
        <v>0</v>
      </c>
      <c r="AS1250" s="45">
        <f>IF(AU1250="S",IF(Q1250="1. Aceitou o programa",IF(OR(X1250="Não se Aplica",X1250=""),IF(OR(W1250="Não se Aplica",W1250=""),0,W1250-V1250),AVERAGE(X1250-W1250,W1250-V1250)),0),0)</f>
        <v>24.5</v>
      </c>
      <c r="AT1250" s="45">
        <f>IF(AU1250="S",IF(AND(Q1250="1. Aceitou o programa",AB1250="Realizada"),IFERROR(IF(AA1250="",0,AA1250-R1250),0),0),0)</f>
        <v>0</v>
      </c>
      <c r="AU1250" s="45" t="str">
        <f>_xlfn.XLOOKUP(U1250,'Lista Suspensa'!$AA$20:$AA$23,'Lista Suspensa'!$AB$20:$AB$23,"N/A")</f>
        <v>S</v>
      </c>
    </row>
    <row r="1251" spans="1:47" ht="12" customHeight="1" x14ac:dyDescent="0.3">
      <c r="A1251" s="87" t="s">
        <v>47</v>
      </c>
      <c r="B1251" s="88">
        <v>46104</v>
      </c>
      <c r="C1251" s="89" t="s">
        <v>48</v>
      </c>
      <c r="D1251" s="89" t="s">
        <v>49</v>
      </c>
      <c r="E1251" s="189">
        <v>78570655</v>
      </c>
      <c r="F1251" s="197" t="s">
        <v>3495</v>
      </c>
      <c r="G1251" s="90">
        <v>13368151754</v>
      </c>
      <c r="H1251" s="91">
        <v>33165</v>
      </c>
      <c r="I1251" s="89"/>
      <c r="J1251" s="89" t="s">
        <v>51</v>
      </c>
      <c r="K1251" s="89" t="s">
        <v>76</v>
      </c>
      <c r="L1251" s="89" t="s">
        <v>283</v>
      </c>
      <c r="M1251" s="89" t="s">
        <v>3496</v>
      </c>
      <c r="N1251" s="89" t="s">
        <v>137</v>
      </c>
      <c r="O1251" s="92" t="s">
        <v>3497</v>
      </c>
      <c r="P1251" s="93" t="s">
        <v>57</v>
      </c>
      <c r="Q1251" s="110" t="s">
        <v>58</v>
      </c>
      <c r="R1251" s="94">
        <v>46171</v>
      </c>
      <c r="S1251" s="95"/>
      <c r="T1251" s="95" t="s">
        <v>59</v>
      </c>
      <c r="U1251" s="95" t="s">
        <v>60</v>
      </c>
      <c r="V1251" s="91">
        <v>46118</v>
      </c>
      <c r="W1251" s="91">
        <v>46161</v>
      </c>
      <c r="X1251" s="91">
        <v>46167</v>
      </c>
      <c r="Y1251" s="96" t="s">
        <v>81</v>
      </c>
      <c r="Z1251" s="89" t="s">
        <v>62</v>
      </c>
      <c r="AA1251" s="95"/>
      <c r="AB1251" s="95" t="s">
        <v>2804</v>
      </c>
      <c r="AC1251" s="95" t="s">
        <v>2804</v>
      </c>
      <c r="AD1251" s="95" t="s">
        <v>2804</v>
      </c>
      <c r="AE1251" s="95" t="s">
        <v>2804</v>
      </c>
      <c r="AF1251" s="95" t="s">
        <v>2804</v>
      </c>
      <c r="AG1251" s="95" t="s">
        <v>2804</v>
      </c>
      <c r="AH1251" s="95" t="s">
        <v>2804</v>
      </c>
      <c r="AI1251" s="97"/>
      <c r="AJ1251" s="97" t="s">
        <v>65</v>
      </c>
      <c r="AK1251" s="97" t="s">
        <v>66</v>
      </c>
      <c r="AL1251" s="45" t="s">
        <v>67</v>
      </c>
      <c r="AM1251" s="160" t="str">
        <f>MONTH(B1251)&amp;"/"&amp;YEAR(B1251)</f>
        <v>3/2026</v>
      </c>
      <c r="AN1251" s="45">
        <f>WEEKNUM(B1251)-WEEKNUM(EOMONTH(B1251,-1)+1)+1</f>
        <v>4</v>
      </c>
      <c r="AO1251" s="45" t="str">
        <f>MONTH(R1251)&amp;"/"&amp;YEAR(R1251)</f>
        <v>5/2026</v>
      </c>
      <c r="AP1251" s="45">
        <f>WEEKNUM(R1251)-WEEKNUM(EOMONTH(R1251,-1)+1)+1</f>
        <v>5</v>
      </c>
      <c r="AQ1251" s="45">
        <f>IF(AU1251="S",IF(Q1251="1. Aceitou o programa",R1251-B1251,0),0)</f>
        <v>67</v>
      </c>
      <c r="AR1251" s="45">
        <f>IF(AU1251="S",IF(AND(S1251&lt;&gt;"",R1251&lt;&gt;""),S1251-R1251,0),0)</f>
        <v>0</v>
      </c>
      <c r="AS1251" s="45">
        <f>IF(AU1251="S",IF(Q1251="1. Aceitou o programa",IF(OR(X1251="Não se Aplica",X1251=""),IF(OR(W1251="Não se Aplica",W1251=""),0,W1251-V1251),AVERAGE(X1251-W1251,W1251-V1251)),0),0)</f>
        <v>24.5</v>
      </c>
      <c r="AT1251" s="45">
        <f>IF(AU1251="S",IF(AND(Q1251="1. Aceitou o programa",AB1251="Realizada"),IFERROR(IF(AA1251="",0,AA1251-R1251),0),0),0)</f>
        <v>0</v>
      </c>
      <c r="AU1251" s="45" t="str">
        <f>_xlfn.XLOOKUP(U1251,'Lista Suspensa'!$AA$20:$AA$23,'Lista Suspensa'!$AB$20:$AB$23,"N/A")</f>
        <v>S</v>
      </c>
    </row>
    <row r="1252" spans="1:47" ht="12" customHeight="1" x14ac:dyDescent="0.3">
      <c r="A1252" s="87" t="s">
        <v>47</v>
      </c>
      <c r="B1252" s="88">
        <v>46104</v>
      </c>
      <c r="C1252" s="89" t="s">
        <v>48</v>
      </c>
      <c r="D1252" s="89" t="s">
        <v>49</v>
      </c>
      <c r="E1252" s="189">
        <v>86742883</v>
      </c>
      <c r="F1252" s="197" t="s">
        <v>3498</v>
      </c>
      <c r="G1252" s="90">
        <v>28858458800</v>
      </c>
      <c r="H1252" s="91">
        <v>28875</v>
      </c>
      <c r="I1252" s="89"/>
      <c r="J1252" s="89" t="s">
        <v>51</v>
      </c>
      <c r="K1252" s="89" t="s">
        <v>52</v>
      </c>
      <c r="L1252" s="89" t="s">
        <v>85</v>
      </c>
      <c r="M1252" s="89" t="s">
        <v>3499</v>
      </c>
      <c r="N1252" s="89" t="s">
        <v>449</v>
      </c>
      <c r="O1252" s="92" t="s">
        <v>3500</v>
      </c>
      <c r="P1252" s="93" t="s">
        <v>57</v>
      </c>
      <c r="Q1252" s="110" t="s">
        <v>58</v>
      </c>
      <c r="R1252" s="94">
        <v>46171</v>
      </c>
      <c r="S1252" s="95"/>
      <c r="T1252" s="95" t="s">
        <v>59</v>
      </c>
      <c r="U1252" s="95" t="s">
        <v>60</v>
      </c>
      <c r="V1252" s="91">
        <v>46118</v>
      </c>
      <c r="W1252" s="91">
        <v>46161</v>
      </c>
      <c r="X1252" s="91">
        <v>46167</v>
      </c>
      <c r="Y1252" s="96" t="s">
        <v>81</v>
      </c>
      <c r="Z1252" s="89" t="s">
        <v>62</v>
      </c>
      <c r="AA1252" s="95"/>
      <c r="AB1252" s="95" t="s">
        <v>2804</v>
      </c>
      <c r="AC1252" s="95" t="s">
        <v>2804</v>
      </c>
      <c r="AD1252" s="95" t="s">
        <v>2804</v>
      </c>
      <c r="AE1252" s="95" t="s">
        <v>2804</v>
      </c>
      <c r="AF1252" s="95" t="s">
        <v>2804</v>
      </c>
      <c r="AG1252" s="95" t="s">
        <v>2804</v>
      </c>
      <c r="AH1252" s="95" t="s">
        <v>2804</v>
      </c>
      <c r="AI1252" s="97"/>
      <c r="AJ1252" s="97" t="s">
        <v>65</v>
      </c>
      <c r="AK1252" s="97" t="s">
        <v>66</v>
      </c>
      <c r="AL1252" s="45" t="s">
        <v>67</v>
      </c>
      <c r="AM1252" s="160" t="str">
        <f>MONTH(B1252)&amp;"/"&amp;YEAR(B1252)</f>
        <v>3/2026</v>
      </c>
      <c r="AN1252" s="45">
        <f>WEEKNUM(B1252)-WEEKNUM(EOMONTH(B1252,-1)+1)+1</f>
        <v>4</v>
      </c>
      <c r="AO1252" s="45" t="str">
        <f>MONTH(R1252)&amp;"/"&amp;YEAR(R1252)</f>
        <v>5/2026</v>
      </c>
      <c r="AP1252" s="45">
        <f>WEEKNUM(R1252)-WEEKNUM(EOMONTH(R1252,-1)+1)+1</f>
        <v>5</v>
      </c>
      <c r="AQ1252" s="45">
        <f>IF(AU1252="S",IF(Q1252="1. Aceitou o programa",R1252-B1252,0),0)</f>
        <v>67</v>
      </c>
      <c r="AR1252" s="45">
        <f>IF(AU1252="S",IF(AND(S1252&lt;&gt;"",R1252&lt;&gt;""),S1252-R1252,0),0)</f>
        <v>0</v>
      </c>
      <c r="AS1252" s="45">
        <f>IF(AU1252="S",IF(Q1252="1. Aceitou o programa",IF(OR(X1252="Não se Aplica",X1252=""),IF(OR(W1252="Não se Aplica",W1252=""),0,W1252-V1252),AVERAGE(X1252-W1252,W1252-V1252)),0),0)</f>
        <v>24.5</v>
      </c>
      <c r="AT1252" s="45">
        <f>IF(AU1252="S",IF(AND(Q1252="1. Aceitou o programa",AB1252="Realizada"),IFERROR(IF(AA1252="",0,AA1252-R1252),0),0),0)</f>
        <v>0</v>
      </c>
      <c r="AU1252" s="45" t="str">
        <f>_xlfn.XLOOKUP(U1252,'Lista Suspensa'!$AA$20:$AA$23,'Lista Suspensa'!$AB$20:$AB$23,"N/A")</f>
        <v>S</v>
      </c>
    </row>
    <row r="1253" spans="1:47" ht="12" customHeight="1" x14ac:dyDescent="0.3">
      <c r="A1253" s="87" t="s">
        <v>47</v>
      </c>
      <c r="B1253" s="88">
        <v>46104</v>
      </c>
      <c r="C1253" s="89" t="s">
        <v>48</v>
      </c>
      <c r="D1253" s="89" t="s">
        <v>49</v>
      </c>
      <c r="E1253" s="189">
        <v>78650401</v>
      </c>
      <c r="F1253" s="197" t="s">
        <v>3501</v>
      </c>
      <c r="G1253" s="90">
        <v>4495762800</v>
      </c>
      <c r="H1253" s="91">
        <v>23204</v>
      </c>
      <c r="I1253" s="89"/>
      <c r="J1253" s="89" t="s">
        <v>51</v>
      </c>
      <c r="K1253" s="89" t="s">
        <v>52</v>
      </c>
      <c r="L1253" s="89" t="s">
        <v>85</v>
      </c>
      <c r="M1253" s="89" t="s">
        <v>2084</v>
      </c>
      <c r="N1253" s="89" t="s">
        <v>137</v>
      </c>
      <c r="O1253" s="92" t="s">
        <v>3502</v>
      </c>
      <c r="P1253" s="93" t="s">
        <v>57</v>
      </c>
      <c r="Q1253" s="110" t="s">
        <v>58</v>
      </c>
      <c r="R1253" s="94">
        <v>46171</v>
      </c>
      <c r="S1253" s="95"/>
      <c r="T1253" s="95" t="s">
        <v>59</v>
      </c>
      <c r="U1253" s="95" t="s">
        <v>60</v>
      </c>
      <c r="V1253" s="91">
        <v>46118</v>
      </c>
      <c r="W1253" s="91">
        <v>46161</v>
      </c>
      <c r="X1253" s="91">
        <v>46167</v>
      </c>
      <c r="Y1253" s="96" t="s">
        <v>73</v>
      </c>
      <c r="Z1253" s="89" t="s">
        <v>62</v>
      </c>
      <c r="AA1253" s="95"/>
      <c r="AB1253" s="95" t="s">
        <v>2804</v>
      </c>
      <c r="AC1253" s="95" t="s">
        <v>2804</v>
      </c>
      <c r="AD1253" s="95" t="s">
        <v>2804</v>
      </c>
      <c r="AE1253" s="95" t="s">
        <v>2804</v>
      </c>
      <c r="AF1253" s="95" t="s">
        <v>2804</v>
      </c>
      <c r="AG1253" s="95" t="s">
        <v>2804</v>
      </c>
      <c r="AH1253" s="95" t="s">
        <v>2804</v>
      </c>
      <c r="AI1253" s="97"/>
      <c r="AJ1253" s="97" t="s">
        <v>65</v>
      </c>
      <c r="AK1253" s="97" t="s">
        <v>66</v>
      </c>
      <c r="AL1253" s="45" t="s">
        <v>67</v>
      </c>
      <c r="AM1253" s="160" t="str">
        <f>MONTH(B1253)&amp;"/"&amp;YEAR(B1253)</f>
        <v>3/2026</v>
      </c>
      <c r="AN1253" s="45">
        <f>WEEKNUM(B1253)-WEEKNUM(EOMONTH(B1253,-1)+1)+1</f>
        <v>4</v>
      </c>
      <c r="AO1253" s="45" t="str">
        <f>MONTH(R1253)&amp;"/"&amp;YEAR(R1253)</f>
        <v>5/2026</v>
      </c>
      <c r="AP1253" s="45">
        <f>WEEKNUM(R1253)-WEEKNUM(EOMONTH(R1253,-1)+1)+1</f>
        <v>5</v>
      </c>
      <c r="AQ1253" s="45">
        <f>IF(AU1253="S",IF(Q1253="1. Aceitou o programa",R1253-B1253,0),0)</f>
        <v>67</v>
      </c>
      <c r="AR1253" s="45">
        <f>IF(AU1253="S",IF(AND(S1253&lt;&gt;"",R1253&lt;&gt;""),S1253-R1253,0),0)</f>
        <v>0</v>
      </c>
      <c r="AS1253" s="45">
        <f>IF(AU1253="S",IF(Q1253="1. Aceitou o programa",IF(OR(X1253="Não se Aplica",X1253=""),IF(OR(W1253="Não se Aplica",W1253=""),0,W1253-V1253),AVERAGE(X1253-W1253,W1253-V1253)),0),0)</f>
        <v>24.5</v>
      </c>
      <c r="AT1253" s="45">
        <f>IF(AU1253="S",IF(AND(Q1253="1. Aceitou o programa",AB1253="Realizada"),IFERROR(IF(AA1253="",0,AA1253-R1253),0),0),0)</f>
        <v>0</v>
      </c>
      <c r="AU1253" s="45" t="str">
        <f>_xlfn.XLOOKUP(U1253,'Lista Suspensa'!$AA$20:$AA$23,'Lista Suspensa'!$AB$20:$AB$23,"N/A")</f>
        <v>S</v>
      </c>
    </row>
    <row r="1254" spans="1:47" ht="12" customHeight="1" x14ac:dyDescent="0.3">
      <c r="A1254" s="87" t="s">
        <v>47</v>
      </c>
      <c r="B1254" s="88">
        <v>46104</v>
      </c>
      <c r="C1254" s="89" t="s">
        <v>48</v>
      </c>
      <c r="D1254" s="89" t="s">
        <v>49</v>
      </c>
      <c r="E1254" s="189">
        <v>78650523</v>
      </c>
      <c r="F1254" s="197" t="s">
        <v>3503</v>
      </c>
      <c r="G1254" s="90">
        <v>5162261696</v>
      </c>
      <c r="H1254" s="91">
        <v>29825</v>
      </c>
      <c r="I1254" s="89"/>
      <c r="J1254" s="89" t="s">
        <v>51</v>
      </c>
      <c r="K1254" s="89" t="s">
        <v>52</v>
      </c>
      <c r="L1254" s="89" t="s">
        <v>85</v>
      </c>
      <c r="M1254" s="89" t="s">
        <v>2823</v>
      </c>
      <c r="N1254" s="89" t="s">
        <v>137</v>
      </c>
      <c r="O1254" s="92" t="s">
        <v>3504</v>
      </c>
      <c r="P1254" s="93" t="s">
        <v>57</v>
      </c>
      <c r="Q1254" s="110" t="s">
        <v>58</v>
      </c>
      <c r="R1254" s="94">
        <v>46171</v>
      </c>
      <c r="S1254" s="95"/>
      <c r="T1254" s="95" t="s">
        <v>59</v>
      </c>
      <c r="U1254" s="95" t="s">
        <v>60</v>
      </c>
      <c r="V1254" s="91">
        <v>46118</v>
      </c>
      <c r="W1254" s="91">
        <v>46161</v>
      </c>
      <c r="X1254" s="91">
        <v>46167</v>
      </c>
      <c r="Y1254" s="96" t="s">
        <v>81</v>
      </c>
      <c r="Z1254" s="89" t="s">
        <v>62</v>
      </c>
      <c r="AA1254" s="95"/>
      <c r="AB1254" s="95" t="s">
        <v>2804</v>
      </c>
      <c r="AC1254" s="95" t="s">
        <v>2804</v>
      </c>
      <c r="AD1254" s="95" t="s">
        <v>2804</v>
      </c>
      <c r="AE1254" s="95" t="s">
        <v>2804</v>
      </c>
      <c r="AF1254" s="95" t="s">
        <v>2804</v>
      </c>
      <c r="AG1254" s="95" t="s">
        <v>2804</v>
      </c>
      <c r="AH1254" s="95" t="s">
        <v>2804</v>
      </c>
      <c r="AI1254" s="97"/>
      <c r="AJ1254" s="97" t="s">
        <v>65</v>
      </c>
      <c r="AK1254" s="97" t="s">
        <v>66</v>
      </c>
      <c r="AL1254" s="45" t="s">
        <v>67</v>
      </c>
      <c r="AM1254" s="160" t="str">
        <f>MONTH(B1254)&amp;"/"&amp;YEAR(B1254)</f>
        <v>3/2026</v>
      </c>
      <c r="AN1254" s="45">
        <f>WEEKNUM(B1254)-WEEKNUM(EOMONTH(B1254,-1)+1)+1</f>
        <v>4</v>
      </c>
      <c r="AO1254" s="45" t="str">
        <f>MONTH(R1254)&amp;"/"&amp;YEAR(R1254)</f>
        <v>5/2026</v>
      </c>
      <c r="AP1254" s="45">
        <f>WEEKNUM(R1254)-WEEKNUM(EOMONTH(R1254,-1)+1)+1</f>
        <v>5</v>
      </c>
      <c r="AQ1254" s="45">
        <f>IF(AU1254="S",IF(Q1254="1. Aceitou o programa",R1254-B1254,0),0)</f>
        <v>67</v>
      </c>
      <c r="AR1254" s="45">
        <f>IF(AU1254="S",IF(AND(S1254&lt;&gt;"",R1254&lt;&gt;""),S1254-R1254,0),0)</f>
        <v>0</v>
      </c>
      <c r="AS1254" s="45">
        <f>IF(AU1254="S",IF(Q1254="1. Aceitou o programa",IF(OR(X1254="Não se Aplica",X1254=""),IF(OR(W1254="Não se Aplica",W1254=""),0,W1254-V1254),AVERAGE(X1254-W1254,W1254-V1254)),0),0)</f>
        <v>24.5</v>
      </c>
      <c r="AT1254" s="45">
        <f>IF(AU1254="S",IF(AND(Q1254="1. Aceitou o programa",AB1254="Realizada"),IFERROR(IF(AA1254="",0,AA1254-R1254),0),0),0)</f>
        <v>0</v>
      </c>
      <c r="AU1254" s="45" t="str">
        <f>_xlfn.XLOOKUP(U1254,'Lista Suspensa'!$AA$20:$AA$23,'Lista Suspensa'!$AB$20:$AB$23,"N/A")</f>
        <v>S</v>
      </c>
    </row>
    <row r="1255" spans="1:47" ht="12" customHeight="1" x14ac:dyDescent="0.3">
      <c r="A1255" s="87" t="s">
        <v>47</v>
      </c>
      <c r="B1255" s="88">
        <v>46104</v>
      </c>
      <c r="C1255" s="89" t="s">
        <v>48</v>
      </c>
      <c r="D1255" s="89" t="s">
        <v>49</v>
      </c>
      <c r="E1255" s="189">
        <v>87522365</v>
      </c>
      <c r="F1255" s="197" t="s">
        <v>3505</v>
      </c>
      <c r="G1255" s="90">
        <v>11221597817</v>
      </c>
      <c r="H1255" s="91">
        <v>25930</v>
      </c>
      <c r="I1255" s="89"/>
      <c r="J1255" s="89" t="s">
        <v>84</v>
      </c>
      <c r="K1255" s="89" t="s">
        <v>52</v>
      </c>
      <c r="L1255" s="89" t="s">
        <v>85</v>
      </c>
      <c r="M1255" s="89" t="s">
        <v>513</v>
      </c>
      <c r="N1255" s="89" t="s">
        <v>449</v>
      </c>
      <c r="O1255" s="92" t="s">
        <v>3506</v>
      </c>
      <c r="P1255" s="93" t="s">
        <v>57</v>
      </c>
      <c r="Q1255" s="110" t="s">
        <v>58</v>
      </c>
      <c r="R1255" s="94">
        <v>46171</v>
      </c>
      <c r="S1255" s="95"/>
      <c r="T1255" s="95" t="s">
        <v>59</v>
      </c>
      <c r="U1255" s="95" t="s">
        <v>60</v>
      </c>
      <c r="V1255" s="91">
        <v>46118</v>
      </c>
      <c r="W1255" s="91">
        <v>46161</v>
      </c>
      <c r="X1255" s="91">
        <v>46167</v>
      </c>
      <c r="Y1255" s="96" t="s">
        <v>81</v>
      </c>
      <c r="Z1255" s="89" t="s">
        <v>62</v>
      </c>
      <c r="AA1255" s="95"/>
      <c r="AB1255" s="95" t="s">
        <v>2804</v>
      </c>
      <c r="AC1255" s="95" t="s">
        <v>2804</v>
      </c>
      <c r="AD1255" s="95" t="s">
        <v>2804</v>
      </c>
      <c r="AE1255" s="95" t="s">
        <v>2804</v>
      </c>
      <c r="AF1255" s="95" t="s">
        <v>2804</v>
      </c>
      <c r="AG1255" s="95" t="s">
        <v>2804</v>
      </c>
      <c r="AH1255" s="95" t="s">
        <v>2804</v>
      </c>
      <c r="AI1255" s="97"/>
      <c r="AJ1255" s="97" t="s">
        <v>65</v>
      </c>
      <c r="AK1255" s="97" t="s">
        <v>66</v>
      </c>
      <c r="AL1255" s="45" t="s">
        <v>67</v>
      </c>
      <c r="AM1255" s="160" t="str">
        <f>MONTH(B1255)&amp;"/"&amp;YEAR(B1255)</f>
        <v>3/2026</v>
      </c>
      <c r="AN1255" s="45">
        <f>WEEKNUM(B1255)-WEEKNUM(EOMONTH(B1255,-1)+1)+1</f>
        <v>4</v>
      </c>
      <c r="AO1255" s="45" t="str">
        <f>MONTH(R1255)&amp;"/"&amp;YEAR(R1255)</f>
        <v>5/2026</v>
      </c>
      <c r="AP1255" s="45">
        <f>WEEKNUM(R1255)-WEEKNUM(EOMONTH(R1255,-1)+1)+1</f>
        <v>5</v>
      </c>
      <c r="AQ1255" s="45">
        <f>IF(AU1255="S",IF(Q1255="1. Aceitou o programa",R1255-B1255,0),0)</f>
        <v>67</v>
      </c>
      <c r="AR1255" s="45">
        <f>IF(AU1255="S",IF(AND(S1255&lt;&gt;"",R1255&lt;&gt;""),S1255-R1255,0),0)</f>
        <v>0</v>
      </c>
      <c r="AS1255" s="45">
        <f>IF(AU1255="S",IF(Q1255="1. Aceitou o programa",IF(OR(X1255="Não se Aplica",X1255=""),IF(OR(W1255="Não se Aplica",W1255=""),0,W1255-V1255),AVERAGE(X1255-W1255,W1255-V1255)),0),0)</f>
        <v>24.5</v>
      </c>
      <c r="AT1255" s="45">
        <f>IF(AU1255="S",IF(AND(Q1255="1. Aceitou o programa",AB1255="Realizada"),IFERROR(IF(AA1255="",0,AA1255-R1255),0),0),0)</f>
        <v>0</v>
      </c>
      <c r="AU1255" s="45" t="str">
        <f>_xlfn.XLOOKUP(U1255,'Lista Suspensa'!$AA$20:$AA$23,'Lista Suspensa'!$AB$20:$AB$23,"N/A")</f>
        <v>S</v>
      </c>
    </row>
    <row r="1256" spans="1:47" ht="12" customHeight="1" x14ac:dyDescent="0.3">
      <c r="A1256" s="87" t="s">
        <v>47</v>
      </c>
      <c r="B1256" s="88">
        <v>46104</v>
      </c>
      <c r="C1256" s="89" t="s">
        <v>48</v>
      </c>
      <c r="D1256" s="89" t="s">
        <v>49</v>
      </c>
      <c r="E1256" s="189">
        <v>78751722</v>
      </c>
      <c r="F1256" s="197" t="s">
        <v>3507</v>
      </c>
      <c r="G1256" s="90">
        <v>16150304841</v>
      </c>
      <c r="H1256" s="91">
        <v>27427</v>
      </c>
      <c r="I1256" s="89"/>
      <c r="J1256" s="89" t="s">
        <v>84</v>
      </c>
      <c r="K1256" s="89" t="s">
        <v>52</v>
      </c>
      <c r="L1256" s="89" t="s">
        <v>85</v>
      </c>
      <c r="M1256" s="89" t="s">
        <v>3508</v>
      </c>
      <c r="N1256" s="89" t="s">
        <v>137</v>
      </c>
      <c r="O1256" s="92" t="s">
        <v>3509</v>
      </c>
      <c r="P1256" s="93" t="s">
        <v>57</v>
      </c>
      <c r="Q1256" s="110" t="s">
        <v>58</v>
      </c>
      <c r="R1256" s="94">
        <v>46171</v>
      </c>
      <c r="S1256" s="95"/>
      <c r="T1256" s="95" t="s">
        <v>59</v>
      </c>
      <c r="U1256" s="95" t="s">
        <v>60</v>
      </c>
      <c r="V1256" s="91">
        <v>46118</v>
      </c>
      <c r="W1256" s="91">
        <v>46161</v>
      </c>
      <c r="X1256" s="91">
        <v>46167</v>
      </c>
      <c r="Y1256" s="96" t="s">
        <v>81</v>
      </c>
      <c r="Z1256" s="89" t="s">
        <v>62</v>
      </c>
      <c r="AA1256" s="95"/>
      <c r="AB1256" s="95" t="s">
        <v>2804</v>
      </c>
      <c r="AC1256" s="95" t="s">
        <v>2804</v>
      </c>
      <c r="AD1256" s="95" t="s">
        <v>2804</v>
      </c>
      <c r="AE1256" s="95" t="s">
        <v>2804</v>
      </c>
      <c r="AF1256" s="95" t="s">
        <v>2804</v>
      </c>
      <c r="AG1256" s="95" t="s">
        <v>2804</v>
      </c>
      <c r="AH1256" s="95" t="s">
        <v>2804</v>
      </c>
      <c r="AI1256" s="97"/>
      <c r="AJ1256" s="97" t="s">
        <v>65</v>
      </c>
      <c r="AK1256" s="97" t="s">
        <v>66</v>
      </c>
      <c r="AL1256" s="45" t="s">
        <v>67</v>
      </c>
      <c r="AM1256" s="160" t="str">
        <f>MONTH(B1256)&amp;"/"&amp;YEAR(B1256)</f>
        <v>3/2026</v>
      </c>
      <c r="AN1256" s="45">
        <f>WEEKNUM(B1256)-WEEKNUM(EOMONTH(B1256,-1)+1)+1</f>
        <v>4</v>
      </c>
      <c r="AO1256" s="45" t="str">
        <f>MONTH(R1256)&amp;"/"&amp;YEAR(R1256)</f>
        <v>5/2026</v>
      </c>
      <c r="AP1256" s="45">
        <f>WEEKNUM(R1256)-WEEKNUM(EOMONTH(R1256,-1)+1)+1</f>
        <v>5</v>
      </c>
      <c r="AQ1256" s="45">
        <f>IF(AU1256="S",IF(Q1256="1. Aceitou o programa",R1256-B1256,0),0)</f>
        <v>67</v>
      </c>
      <c r="AR1256" s="45">
        <f>IF(AU1256="S",IF(AND(S1256&lt;&gt;"",R1256&lt;&gt;""),S1256-R1256,0),0)</f>
        <v>0</v>
      </c>
      <c r="AS1256" s="45">
        <f>IF(AU1256="S",IF(Q1256="1. Aceitou o programa",IF(OR(X1256="Não se Aplica",X1256=""),IF(OR(W1256="Não se Aplica",W1256=""),0,W1256-V1256),AVERAGE(X1256-W1256,W1256-V1256)),0),0)</f>
        <v>24.5</v>
      </c>
      <c r="AT1256" s="45">
        <f>IF(AU1256="S",IF(AND(Q1256="1. Aceitou o programa",AB1256="Realizada"),IFERROR(IF(AA1256="",0,AA1256-R1256),0),0),0)</f>
        <v>0</v>
      </c>
      <c r="AU1256" s="45" t="str">
        <f>_xlfn.XLOOKUP(U1256,'Lista Suspensa'!$AA$20:$AA$23,'Lista Suspensa'!$AB$20:$AB$23,"N/A")</f>
        <v>S</v>
      </c>
    </row>
    <row r="1257" spans="1:47" ht="12" customHeight="1" x14ac:dyDescent="0.3">
      <c r="A1257" s="87" t="s">
        <v>47</v>
      </c>
      <c r="B1257" s="88">
        <v>46104</v>
      </c>
      <c r="C1257" s="89" t="s">
        <v>48</v>
      </c>
      <c r="D1257" s="89" t="s">
        <v>49</v>
      </c>
      <c r="E1257" s="189">
        <v>94622146</v>
      </c>
      <c r="F1257" s="197" t="s">
        <v>3510</v>
      </c>
      <c r="G1257" s="90">
        <v>19031542784</v>
      </c>
      <c r="H1257" s="91">
        <v>38042</v>
      </c>
      <c r="I1257" s="89"/>
      <c r="J1257" s="89" t="s">
        <v>84</v>
      </c>
      <c r="K1257" s="89" t="s">
        <v>76</v>
      </c>
      <c r="L1257" s="89" t="s">
        <v>95</v>
      </c>
      <c r="M1257" s="89" t="s">
        <v>96</v>
      </c>
      <c r="N1257" s="89" t="s">
        <v>79</v>
      </c>
      <c r="O1257" s="92" t="s">
        <v>3511</v>
      </c>
      <c r="P1257" s="93" t="s">
        <v>57</v>
      </c>
      <c r="Q1257" s="110" t="s">
        <v>58</v>
      </c>
      <c r="R1257" s="94">
        <v>46171</v>
      </c>
      <c r="S1257" s="95"/>
      <c r="T1257" s="95" t="s">
        <v>59</v>
      </c>
      <c r="U1257" s="95" t="s">
        <v>60</v>
      </c>
      <c r="V1257" s="91">
        <v>46118</v>
      </c>
      <c r="W1257" s="91">
        <v>46161</v>
      </c>
      <c r="X1257" s="91">
        <v>46167</v>
      </c>
      <c r="Y1257" s="96" t="s">
        <v>81</v>
      </c>
      <c r="Z1257" s="89" t="s">
        <v>62</v>
      </c>
      <c r="AA1257" s="95"/>
      <c r="AB1257" s="95" t="s">
        <v>2804</v>
      </c>
      <c r="AC1257" s="95" t="s">
        <v>2804</v>
      </c>
      <c r="AD1257" s="95" t="s">
        <v>2804</v>
      </c>
      <c r="AE1257" s="95" t="s">
        <v>2804</v>
      </c>
      <c r="AF1257" s="95" t="s">
        <v>2804</v>
      </c>
      <c r="AG1257" s="95" t="s">
        <v>2804</v>
      </c>
      <c r="AH1257" s="95" t="s">
        <v>2804</v>
      </c>
      <c r="AI1257" s="97"/>
      <c r="AJ1257" s="97" t="s">
        <v>65</v>
      </c>
      <c r="AK1257" s="97" t="s">
        <v>66</v>
      </c>
      <c r="AL1257" s="45" t="s">
        <v>67</v>
      </c>
      <c r="AM1257" s="160" t="str">
        <f>MONTH(B1257)&amp;"/"&amp;YEAR(B1257)</f>
        <v>3/2026</v>
      </c>
      <c r="AN1257" s="45">
        <f>WEEKNUM(B1257)-WEEKNUM(EOMONTH(B1257,-1)+1)+1</f>
        <v>4</v>
      </c>
      <c r="AO1257" s="45" t="str">
        <f>MONTH(R1257)&amp;"/"&amp;YEAR(R1257)</f>
        <v>5/2026</v>
      </c>
      <c r="AP1257" s="45">
        <f>WEEKNUM(R1257)-WEEKNUM(EOMONTH(R1257,-1)+1)+1</f>
        <v>5</v>
      </c>
      <c r="AQ1257" s="45">
        <f>IF(AU1257="S",IF(Q1257="1. Aceitou o programa",R1257-B1257,0),0)</f>
        <v>67</v>
      </c>
      <c r="AR1257" s="45">
        <f>IF(AU1257="S",IF(AND(S1257&lt;&gt;"",R1257&lt;&gt;""),S1257-R1257,0),0)</f>
        <v>0</v>
      </c>
      <c r="AS1257" s="45">
        <f>IF(AU1257="S",IF(Q1257="1. Aceitou o programa",IF(OR(X1257="Não se Aplica",X1257=""),IF(OR(W1257="Não se Aplica",W1257=""),0,W1257-V1257),AVERAGE(X1257-W1257,W1257-V1257)),0),0)</f>
        <v>24.5</v>
      </c>
      <c r="AT1257" s="45">
        <f>IF(AU1257="S",IF(AND(Q1257="1. Aceitou o programa",AB1257="Realizada"),IFERROR(IF(AA1257="",0,AA1257-R1257),0),0),0)</f>
        <v>0</v>
      </c>
      <c r="AU1257" s="45" t="str">
        <f>_xlfn.XLOOKUP(U1257,'Lista Suspensa'!$AA$20:$AA$23,'Lista Suspensa'!$AB$20:$AB$23,"N/A")</f>
        <v>S</v>
      </c>
    </row>
    <row r="1258" spans="1:47" ht="12" customHeight="1" x14ac:dyDescent="0.3">
      <c r="A1258" s="87" t="s">
        <v>47</v>
      </c>
      <c r="B1258" s="88">
        <v>46104</v>
      </c>
      <c r="C1258" s="89" t="s">
        <v>48</v>
      </c>
      <c r="D1258" s="89" t="s">
        <v>49</v>
      </c>
      <c r="E1258" s="189">
        <v>78767478</v>
      </c>
      <c r="F1258" s="197" t="s">
        <v>3512</v>
      </c>
      <c r="G1258" s="90">
        <v>904614360</v>
      </c>
      <c r="H1258" s="91">
        <v>30292</v>
      </c>
      <c r="I1258" s="89"/>
      <c r="J1258" s="89" t="s">
        <v>51</v>
      </c>
      <c r="K1258" s="89" t="s">
        <v>76</v>
      </c>
      <c r="L1258" s="89" t="s">
        <v>95</v>
      </c>
      <c r="M1258" s="89" t="s">
        <v>1561</v>
      </c>
      <c r="N1258" s="89" t="s">
        <v>137</v>
      </c>
      <c r="O1258" s="92" t="s">
        <v>3513</v>
      </c>
      <c r="P1258" s="93" t="s">
        <v>57</v>
      </c>
      <c r="Q1258" s="110" t="s">
        <v>58</v>
      </c>
      <c r="R1258" s="94">
        <v>46169</v>
      </c>
      <c r="S1258" s="95"/>
      <c r="T1258" s="95" t="s">
        <v>59</v>
      </c>
      <c r="U1258" s="95" t="s">
        <v>60</v>
      </c>
      <c r="V1258" s="91">
        <v>46118</v>
      </c>
      <c r="W1258" s="91">
        <v>46161</v>
      </c>
      <c r="X1258" s="91">
        <v>46167</v>
      </c>
      <c r="Y1258" s="96" t="s">
        <v>2851</v>
      </c>
      <c r="Z1258" s="89" t="s">
        <v>62</v>
      </c>
      <c r="AA1258" s="95"/>
      <c r="AB1258" s="95" t="s">
        <v>63</v>
      </c>
      <c r="AC1258" s="95" t="s">
        <v>63</v>
      </c>
      <c r="AD1258" s="95" t="s">
        <v>63</v>
      </c>
      <c r="AE1258" s="95" t="s">
        <v>63</v>
      </c>
      <c r="AF1258" s="95" t="s">
        <v>63</v>
      </c>
      <c r="AG1258" s="194" t="s">
        <v>108</v>
      </c>
      <c r="AH1258" s="95" t="s">
        <v>63</v>
      </c>
      <c r="AI1258" s="97"/>
      <c r="AJ1258" s="97" t="s">
        <v>65</v>
      </c>
      <c r="AK1258" s="97" t="s">
        <v>66</v>
      </c>
      <c r="AL1258" s="45" t="s">
        <v>67</v>
      </c>
      <c r="AM1258" s="160" t="str">
        <f>MONTH(B1258)&amp;"/"&amp;YEAR(B1258)</f>
        <v>3/2026</v>
      </c>
      <c r="AN1258" s="45">
        <f>WEEKNUM(B1258)-WEEKNUM(EOMONTH(B1258,-1)+1)+1</f>
        <v>4</v>
      </c>
      <c r="AO1258" s="45" t="str">
        <f>MONTH(R1258)&amp;"/"&amp;YEAR(R1258)</f>
        <v>5/2026</v>
      </c>
      <c r="AP1258" s="45">
        <f>WEEKNUM(R1258)-WEEKNUM(EOMONTH(R1258,-1)+1)+1</f>
        <v>5</v>
      </c>
      <c r="AQ1258" s="45">
        <f>IF(AU1258="S",IF(Q1258="1. Aceitou o programa",R1258-B1258,0),0)</f>
        <v>65</v>
      </c>
      <c r="AR1258" s="45">
        <f>IF(AU1258="S",IF(AND(S1258&lt;&gt;"",R1258&lt;&gt;""),S1258-R1258,0),0)</f>
        <v>0</v>
      </c>
      <c r="AS1258" s="45">
        <f>IF(AU1258="S",IF(Q1258="1. Aceitou o programa",IF(OR(X1258="Não se Aplica",X1258=""),IF(OR(W1258="Não se Aplica",W1258=""),0,W1258-V1258),AVERAGE(X1258-W1258,W1258-V1258)),0),0)</f>
        <v>24.5</v>
      </c>
      <c r="AT1258" s="45">
        <f>IF(AU1258="S",IF(AND(Q1258="1. Aceitou o programa",AB1258="Realizada"),IFERROR(IF(AA1258="",0,AA1258-R1258),0),0),0)</f>
        <v>0</v>
      </c>
      <c r="AU1258" s="45" t="str">
        <f>_xlfn.XLOOKUP(U1258,'Lista Suspensa'!$AA$20:$AA$23,'Lista Suspensa'!$AB$20:$AB$23,"N/A")</f>
        <v>S</v>
      </c>
    </row>
    <row r="1259" spans="1:47" ht="12" customHeight="1" x14ac:dyDescent="0.3">
      <c r="A1259" s="87" t="s">
        <v>47</v>
      </c>
      <c r="B1259" s="88">
        <v>46104</v>
      </c>
      <c r="C1259" s="89" t="s">
        <v>48</v>
      </c>
      <c r="D1259" s="89" t="s">
        <v>49</v>
      </c>
      <c r="E1259" s="189">
        <v>78865696</v>
      </c>
      <c r="F1259" s="197" t="s">
        <v>3514</v>
      </c>
      <c r="G1259" s="90">
        <v>35462752253</v>
      </c>
      <c r="H1259" s="91">
        <v>25817</v>
      </c>
      <c r="I1259" s="89"/>
      <c r="J1259" s="89" t="s">
        <v>51</v>
      </c>
      <c r="K1259" s="89" t="s">
        <v>52</v>
      </c>
      <c r="L1259" s="89" t="s">
        <v>85</v>
      </c>
      <c r="M1259" s="89" t="s">
        <v>218</v>
      </c>
      <c r="N1259" s="89" t="s">
        <v>159</v>
      </c>
      <c r="O1259" s="92" t="s">
        <v>3515</v>
      </c>
      <c r="P1259" s="93" t="s">
        <v>57</v>
      </c>
      <c r="Q1259" s="110" t="s">
        <v>58</v>
      </c>
      <c r="R1259" s="94">
        <v>46171</v>
      </c>
      <c r="S1259" s="95"/>
      <c r="T1259" s="95" t="s">
        <v>59</v>
      </c>
      <c r="U1259" s="95" t="s">
        <v>60</v>
      </c>
      <c r="V1259" s="91">
        <v>46118</v>
      </c>
      <c r="W1259" s="91">
        <v>46161</v>
      </c>
      <c r="X1259" s="91">
        <v>46167</v>
      </c>
      <c r="Y1259" s="96" t="s">
        <v>73</v>
      </c>
      <c r="Z1259" s="89" t="s">
        <v>62</v>
      </c>
      <c r="AA1259" s="95"/>
      <c r="AB1259" s="95" t="s">
        <v>2804</v>
      </c>
      <c r="AC1259" s="95" t="s">
        <v>2804</v>
      </c>
      <c r="AD1259" s="95" t="s">
        <v>2804</v>
      </c>
      <c r="AE1259" s="95" t="s">
        <v>2804</v>
      </c>
      <c r="AF1259" s="95" t="s">
        <v>2804</v>
      </c>
      <c r="AG1259" s="95" t="s">
        <v>2804</v>
      </c>
      <c r="AH1259" s="95" t="s">
        <v>2804</v>
      </c>
      <c r="AI1259" s="97"/>
      <c r="AJ1259" s="97" t="s">
        <v>65</v>
      </c>
      <c r="AK1259" s="97" t="s">
        <v>66</v>
      </c>
      <c r="AL1259" s="45" t="s">
        <v>67</v>
      </c>
      <c r="AM1259" s="160" t="str">
        <f>MONTH(B1259)&amp;"/"&amp;YEAR(B1259)</f>
        <v>3/2026</v>
      </c>
      <c r="AN1259" s="45">
        <f>WEEKNUM(B1259)-WEEKNUM(EOMONTH(B1259,-1)+1)+1</f>
        <v>4</v>
      </c>
      <c r="AO1259" s="45" t="str">
        <f>MONTH(R1259)&amp;"/"&amp;YEAR(R1259)</f>
        <v>5/2026</v>
      </c>
      <c r="AP1259" s="45">
        <f>WEEKNUM(R1259)-WEEKNUM(EOMONTH(R1259,-1)+1)+1</f>
        <v>5</v>
      </c>
      <c r="AQ1259" s="45">
        <f>IF(AU1259="S",IF(Q1259="1. Aceitou o programa",R1259-B1259,0),0)</f>
        <v>67</v>
      </c>
      <c r="AR1259" s="45">
        <f>IF(AU1259="S",IF(AND(S1259&lt;&gt;"",R1259&lt;&gt;""),S1259-R1259,0),0)</f>
        <v>0</v>
      </c>
      <c r="AS1259" s="45">
        <f>IF(AU1259="S",IF(Q1259="1. Aceitou o programa",IF(OR(X1259="Não se Aplica",X1259=""),IF(OR(W1259="Não se Aplica",W1259=""),0,W1259-V1259),AVERAGE(X1259-W1259,W1259-V1259)),0),0)</f>
        <v>24.5</v>
      </c>
      <c r="AT1259" s="45">
        <f>IF(AU1259="S",IF(AND(Q1259="1. Aceitou o programa",AB1259="Realizada"),IFERROR(IF(AA1259="",0,AA1259-R1259),0),0),0)</f>
        <v>0</v>
      </c>
      <c r="AU1259" s="45" t="str">
        <f>_xlfn.XLOOKUP(U1259,'Lista Suspensa'!$AA$20:$AA$23,'Lista Suspensa'!$AB$20:$AB$23,"N/A")</f>
        <v>S</v>
      </c>
    </row>
    <row r="1260" spans="1:47" ht="12" customHeight="1" x14ac:dyDescent="0.3">
      <c r="A1260" s="87" t="s">
        <v>47</v>
      </c>
      <c r="B1260" s="88">
        <v>46104</v>
      </c>
      <c r="C1260" s="89" t="s">
        <v>48</v>
      </c>
      <c r="D1260" s="89" t="s">
        <v>49</v>
      </c>
      <c r="E1260" s="189">
        <v>83134250</v>
      </c>
      <c r="F1260" s="197" t="s">
        <v>3516</v>
      </c>
      <c r="G1260" s="90">
        <v>17336963854</v>
      </c>
      <c r="H1260" s="91">
        <v>26862</v>
      </c>
      <c r="I1260" s="89"/>
      <c r="J1260" s="89" t="s">
        <v>51</v>
      </c>
      <c r="K1260" s="89" t="s">
        <v>52</v>
      </c>
      <c r="L1260" s="89" t="s">
        <v>53</v>
      </c>
      <c r="M1260" s="89" t="s">
        <v>3517</v>
      </c>
      <c r="N1260" s="89" t="s">
        <v>137</v>
      </c>
      <c r="O1260" s="92" t="s">
        <v>3518</v>
      </c>
      <c r="P1260" s="93" t="s">
        <v>57</v>
      </c>
      <c r="Q1260" s="110" t="s">
        <v>58</v>
      </c>
      <c r="R1260" s="94">
        <v>46171</v>
      </c>
      <c r="S1260" s="95"/>
      <c r="T1260" s="95" t="s">
        <v>59</v>
      </c>
      <c r="U1260" s="95" t="s">
        <v>60</v>
      </c>
      <c r="V1260" s="91">
        <v>46118</v>
      </c>
      <c r="W1260" s="91">
        <v>46161</v>
      </c>
      <c r="X1260" s="91">
        <v>46167</v>
      </c>
      <c r="Y1260" s="96" t="s">
        <v>81</v>
      </c>
      <c r="Z1260" s="89" t="s">
        <v>62</v>
      </c>
      <c r="AA1260" s="95"/>
      <c r="AB1260" s="95" t="s">
        <v>2804</v>
      </c>
      <c r="AC1260" s="95" t="s">
        <v>2804</v>
      </c>
      <c r="AD1260" s="95" t="s">
        <v>2804</v>
      </c>
      <c r="AE1260" s="95" t="s">
        <v>2804</v>
      </c>
      <c r="AF1260" s="95" t="s">
        <v>2804</v>
      </c>
      <c r="AG1260" s="95" t="s">
        <v>2804</v>
      </c>
      <c r="AH1260" s="95" t="s">
        <v>2804</v>
      </c>
      <c r="AI1260" s="97"/>
      <c r="AJ1260" s="97" t="s">
        <v>65</v>
      </c>
      <c r="AK1260" s="97" t="s">
        <v>66</v>
      </c>
      <c r="AL1260" s="45" t="s">
        <v>67</v>
      </c>
      <c r="AM1260" s="160" t="str">
        <f>MONTH(B1260)&amp;"/"&amp;YEAR(B1260)</f>
        <v>3/2026</v>
      </c>
      <c r="AN1260" s="45">
        <f>WEEKNUM(B1260)-WEEKNUM(EOMONTH(B1260,-1)+1)+1</f>
        <v>4</v>
      </c>
      <c r="AO1260" s="45" t="str">
        <f>MONTH(R1260)&amp;"/"&amp;YEAR(R1260)</f>
        <v>5/2026</v>
      </c>
      <c r="AP1260" s="45">
        <f>WEEKNUM(R1260)-WEEKNUM(EOMONTH(R1260,-1)+1)+1</f>
        <v>5</v>
      </c>
      <c r="AQ1260" s="45">
        <f>IF(AU1260="S",IF(Q1260="1. Aceitou o programa",R1260-B1260,0),0)</f>
        <v>67</v>
      </c>
      <c r="AR1260" s="45">
        <f>IF(AU1260="S",IF(AND(S1260&lt;&gt;"",R1260&lt;&gt;""),S1260-R1260,0),0)</f>
        <v>0</v>
      </c>
      <c r="AS1260" s="45">
        <f>IF(AU1260="S",IF(Q1260="1. Aceitou o programa",IF(OR(X1260="Não se Aplica",X1260=""),IF(OR(W1260="Não se Aplica",W1260=""),0,W1260-V1260),AVERAGE(X1260-W1260,W1260-V1260)),0),0)</f>
        <v>24.5</v>
      </c>
      <c r="AT1260" s="45">
        <f>IF(AU1260="S",IF(AND(Q1260="1. Aceitou o programa",AB1260="Realizada"),IFERROR(IF(AA1260="",0,AA1260-R1260),0),0),0)</f>
        <v>0</v>
      </c>
      <c r="AU1260" s="45" t="str">
        <f>_xlfn.XLOOKUP(U1260,'Lista Suspensa'!$AA$20:$AA$23,'Lista Suspensa'!$AB$20:$AB$23,"N/A")</f>
        <v>S</v>
      </c>
    </row>
    <row r="1261" spans="1:47" ht="12" customHeight="1" x14ac:dyDescent="0.3">
      <c r="A1261" s="87" t="s">
        <v>47</v>
      </c>
      <c r="B1261" s="88">
        <v>46104</v>
      </c>
      <c r="C1261" s="89" t="s">
        <v>48</v>
      </c>
      <c r="D1261" s="89" t="s">
        <v>49</v>
      </c>
      <c r="E1261" s="189">
        <v>78921848</v>
      </c>
      <c r="F1261" s="197" t="s">
        <v>3519</v>
      </c>
      <c r="G1261" s="90">
        <v>14068889821</v>
      </c>
      <c r="H1261" s="91">
        <v>26472</v>
      </c>
      <c r="I1261" s="89"/>
      <c r="J1261" s="89" t="s">
        <v>51</v>
      </c>
      <c r="K1261" s="89" t="s">
        <v>52</v>
      </c>
      <c r="L1261" s="89" t="s">
        <v>85</v>
      </c>
      <c r="M1261" s="89" t="s">
        <v>3520</v>
      </c>
      <c r="N1261" s="89" t="s">
        <v>137</v>
      </c>
      <c r="O1261" s="92" t="s">
        <v>3521</v>
      </c>
      <c r="P1261" s="93" t="s">
        <v>57</v>
      </c>
      <c r="Q1261" s="110" t="s">
        <v>58</v>
      </c>
      <c r="R1261" s="94">
        <v>46171</v>
      </c>
      <c r="S1261" s="95"/>
      <c r="T1261" s="95" t="s">
        <v>59</v>
      </c>
      <c r="U1261" s="95" t="s">
        <v>60</v>
      </c>
      <c r="V1261" s="91">
        <v>46118</v>
      </c>
      <c r="W1261" s="91">
        <v>46161</v>
      </c>
      <c r="X1261" s="91">
        <v>46167</v>
      </c>
      <c r="Y1261" s="96" t="s">
        <v>81</v>
      </c>
      <c r="Z1261" s="89" t="s">
        <v>62</v>
      </c>
      <c r="AA1261" s="95"/>
      <c r="AB1261" s="95" t="s">
        <v>2804</v>
      </c>
      <c r="AC1261" s="95" t="s">
        <v>2804</v>
      </c>
      <c r="AD1261" s="95" t="s">
        <v>2804</v>
      </c>
      <c r="AE1261" s="95" t="s">
        <v>2804</v>
      </c>
      <c r="AF1261" s="95" t="s">
        <v>2804</v>
      </c>
      <c r="AG1261" s="95" t="s">
        <v>2804</v>
      </c>
      <c r="AH1261" s="95" t="s">
        <v>2804</v>
      </c>
      <c r="AI1261" s="97"/>
      <c r="AJ1261" s="97" t="s">
        <v>65</v>
      </c>
      <c r="AK1261" s="97" t="s">
        <v>66</v>
      </c>
      <c r="AL1261" s="45" t="s">
        <v>67</v>
      </c>
      <c r="AM1261" s="160" t="str">
        <f>MONTH(B1261)&amp;"/"&amp;YEAR(B1261)</f>
        <v>3/2026</v>
      </c>
      <c r="AN1261" s="45">
        <f>WEEKNUM(B1261)-WEEKNUM(EOMONTH(B1261,-1)+1)+1</f>
        <v>4</v>
      </c>
      <c r="AO1261" s="45" t="str">
        <f>MONTH(R1261)&amp;"/"&amp;YEAR(R1261)</f>
        <v>5/2026</v>
      </c>
      <c r="AP1261" s="45">
        <f>WEEKNUM(R1261)-WEEKNUM(EOMONTH(R1261,-1)+1)+1</f>
        <v>5</v>
      </c>
      <c r="AQ1261" s="45">
        <f>IF(AU1261="S",IF(Q1261="1. Aceitou o programa",R1261-B1261,0),0)</f>
        <v>67</v>
      </c>
      <c r="AR1261" s="45">
        <f>IF(AU1261="S",IF(AND(S1261&lt;&gt;"",R1261&lt;&gt;""),S1261-R1261,0),0)</f>
        <v>0</v>
      </c>
      <c r="AS1261" s="45">
        <f>IF(AU1261="S",IF(Q1261="1. Aceitou o programa",IF(OR(X1261="Não se Aplica",X1261=""),IF(OR(W1261="Não se Aplica",W1261=""),0,W1261-V1261),AVERAGE(X1261-W1261,W1261-V1261)),0),0)</f>
        <v>24.5</v>
      </c>
      <c r="AT1261" s="45">
        <f>IF(AU1261="S",IF(AND(Q1261="1. Aceitou o programa",AB1261="Realizada"),IFERROR(IF(AA1261="",0,AA1261-R1261),0),0),0)</f>
        <v>0</v>
      </c>
      <c r="AU1261" s="45" t="str">
        <f>_xlfn.XLOOKUP(U1261,'Lista Suspensa'!$AA$20:$AA$23,'Lista Suspensa'!$AB$20:$AB$23,"N/A")</f>
        <v>S</v>
      </c>
    </row>
    <row r="1262" spans="1:47" ht="12" customHeight="1" x14ac:dyDescent="0.3">
      <c r="A1262" s="87" t="s">
        <v>47</v>
      </c>
      <c r="B1262" s="88">
        <v>46104</v>
      </c>
      <c r="C1262" s="89" t="s">
        <v>48</v>
      </c>
      <c r="D1262" s="89" t="s">
        <v>49</v>
      </c>
      <c r="E1262" s="189">
        <v>78921883</v>
      </c>
      <c r="F1262" s="197" t="s">
        <v>3522</v>
      </c>
      <c r="G1262" s="90">
        <v>11095545833</v>
      </c>
      <c r="H1262" s="91">
        <v>25984</v>
      </c>
      <c r="I1262" s="89"/>
      <c r="J1262" s="89" t="s">
        <v>84</v>
      </c>
      <c r="K1262" s="89" t="s">
        <v>52</v>
      </c>
      <c r="L1262" s="89" t="s">
        <v>85</v>
      </c>
      <c r="M1262" s="89" t="s">
        <v>921</v>
      </c>
      <c r="N1262" s="89" t="s">
        <v>137</v>
      </c>
      <c r="O1262" s="92" t="s">
        <v>3523</v>
      </c>
      <c r="P1262" s="93" t="s">
        <v>57</v>
      </c>
      <c r="Q1262" s="110" t="s">
        <v>58</v>
      </c>
      <c r="R1262" s="94">
        <v>46171</v>
      </c>
      <c r="S1262" s="95"/>
      <c r="T1262" s="95" t="s">
        <v>59</v>
      </c>
      <c r="U1262" s="95" t="s">
        <v>60</v>
      </c>
      <c r="V1262" s="91">
        <v>46118</v>
      </c>
      <c r="W1262" s="91">
        <v>46161</v>
      </c>
      <c r="X1262" s="91">
        <v>46167</v>
      </c>
      <c r="Y1262" s="96" t="s">
        <v>2851</v>
      </c>
      <c r="Z1262" s="89" t="s">
        <v>62</v>
      </c>
      <c r="AA1262" s="95"/>
      <c r="AB1262" s="95" t="s">
        <v>2804</v>
      </c>
      <c r="AC1262" s="95" t="s">
        <v>2804</v>
      </c>
      <c r="AD1262" s="95" t="s">
        <v>2804</v>
      </c>
      <c r="AE1262" s="95" t="s">
        <v>2804</v>
      </c>
      <c r="AF1262" s="95" t="s">
        <v>2804</v>
      </c>
      <c r="AG1262" s="95" t="s">
        <v>2804</v>
      </c>
      <c r="AH1262" s="95" t="s">
        <v>2804</v>
      </c>
      <c r="AI1262" s="97"/>
      <c r="AJ1262" s="97" t="s">
        <v>65</v>
      </c>
      <c r="AK1262" s="97" t="s">
        <v>66</v>
      </c>
      <c r="AL1262" s="45" t="s">
        <v>67</v>
      </c>
      <c r="AM1262" s="160" t="str">
        <f>MONTH(B1262)&amp;"/"&amp;YEAR(B1262)</f>
        <v>3/2026</v>
      </c>
      <c r="AN1262" s="45">
        <f>WEEKNUM(B1262)-WEEKNUM(EOMONTH(B1262,-1)+1)+1</f>
        <v>4</v>
      </c>
      <c r="AO1262" s="45" t="str">
        <f>MONTH(R1262)&amp;"/"&amp;YEAR(R1262)</f>
        <v>5/2026</v>
      </c>
      <c r="AP1262" s="45">
        <f>WEEKNUM(R1262)-WEEKNUM(EOMONTH(R1262,-1)+1)+1</f>
        <v>5</v>
      </c>
      <c r="AQ1262" s="45">
        <f>IF(AU1262="S",IF(Q1262="1. Aceitou o programa",R1262-B1262,0),0)</f>
        <v>67</v>
      </c>
      <c r="AR1262" s="45">
        <f>IF(AU1262="S",IF(AND(S1262&lt;&gt;"",R1262&lt;&gt;""),S1262-R1262,0),0)</f>
        <v>0</v>
      </c>
      <c r="AS1262" s="45">
        <f>IF(AU1262="S",IF(Q1262="1. Aceitou o programa",IF(OR(X1262="Não se Aplica",X1262=""),IF(OR(W1262="Não se Aplica",W1262=""),0,W1262-V1262),AVERAGE(X1262-W1262,W1262-V1262)),0),0)</f>
        <v>24.5</v>
      </c>
      <c r="AT1262" s="45">
        <f>IF(AU1262="S",IF(AND(Q1262="1. Aceitou o programa",AB1262="Realizada"),IFERROR(IF(AA1262="",0,AA1262-R1262),0),0),0)</f>
        <v>0</v>
      </c>
      <c r="AU1262" s="45" t="str">
        <f>_xlfn.XLOOKUP(U1262,'Lista Suspensa'!$AA$20:$AA$23,'Lista Suspensa'!$AB$20:$AB$23,"N/A")</f>
        <v>S</v>
      </c>
    </row>
    <row r="1263" spans="1:47" ht="12" customHeight="1" x14ac:dyDescent="0.3">
      <c r="A1263" s="87" t="s">
        <v>47</v>
      </c>
      <c r="B1263" s="88">
        <v>46104</v>
      </c>
      <c r="C1263" s="89" t="s">
        <v>48</v>
      </c>
      <c r="D1263" s="89" t="s">
        <v>49</v>
      </c>
      <c r="E1263" s="189">
        <v>78939205</v>
      </c>
      <c r="F1263" s="197" t="s">
        <v>3524</v>
      </c>
      <c r="G1263" s="90">
        <v>46623622888</v>
      </c>
      <c r="H1263" s="91">
        <v>34979</v>
      </c>
      <c r="I1263" s="89"/>
      <c r="J1263" s="89" t="s">
        <v>84</v>
      </c>
      <c r="K1263" s="89" t="s">
        <v>52</v>
      </c>
      <c r="L1263" s="89" t="s">
        <v>85</v>
      </c>
      <c r="M1263" s="89" t="s">
        <v>184</v>
      </c>
      <c r="N1263" s="89" t="s">
        <v>137</v>
      </c>
      <c r="O1263" s="92" t="s">
        <v>3525</v>
      </c>
      <c r="P1263" s="93" t="s">
        <v>57</v>
      </c>
      <c r="Q1263" s="110" t="s">
        <v>58</v>
      </c>
      <c r="R1263" s="94">
        <v>46171</v>
      </c>
      <c r="S1263" s="95"/>
      <c r="T1263" s="95" t="s">
        <v>59</v>
      </c>
      <c r="U1263" s="95" t="s">
        <v>60</v>
      </c>
      <c r="V1263" s="91">
        <v>46118</v>
      </c>
      <c r="W1263" s="91">
        <v>46161</v>
      </c>
      <c r="X1263" s="91">
        <v>46167</v>
      </c>
      <c r="Y1263" s="96" t="s">
        <v>81</v>
      </c>
      <c r="Z1263" s="89" t="s">
        <v>62</v>
      </c>
      <c r="AA1263" s="95"/>
      <c r="AB1263" s="95" t="s">
        <v>2804</v>
      </c>
      <c r="AC1263" s="95" t="s">
        <v>2804</v>
      </c>
      <c r="AD1263" s="95" t="s">
        <v>2804</v>
      </c>
      <c r="AE1263" s="95" t="s">
        <v>2804</v>
      </c>
      <c r="AF1263" s="95" t="s">
        <v>2804</v>
      </c>
      <c r="AG1263" s="95" t="s">
        <v>2804</v>
      </c>
      <c r="AH1263" s="95" t="s">
        <v>2804</v>
      </c>
      <c r="AI1263" s="97"/>
      <c r="AJ1263" s="97" t="s">
        <v>65</v>
      </c>
      <c r="AK1263" s="97" t="s">
        <v>66</v>
      </c>
      <c r="AL1263" s="45" t="s">
        <v>67</v>
      </c>
      <c r="AM1263" s="160" t="str">
        <f>MONTH(B1263)&amp;"/"&amp;YEAR(B1263)</f>
        <v>3/2026</v>
      </c>
      <c r="AN1263" s="45">
        <f>WEEKNUM(B1263)-WEEKNUM(EOMONTH(B1263,-1)+1)+1</f>
        <v>4</v>
      </c>
      <c r="AO1263" s="45" t="str">
        <f>MONTH(R1263)&amp;"/"&amp;YEAR(R1263)</f>
        <v>5/2026</v>
      </c>
      <c r="AP1263" s="45">
        <f>WEEKNUM(R1263)-WEEKNUM(EOMONTH(R1263,-1)+1)+1</f>
        <v>5</v>
      </c>
      <c r="AQ1263" s="45">
        <f>IF(AU1263="S",IF(Q1263="1. Aceitou o programa",R1263-B1263,0),0)</f>
        <v>67</v>
      </c>
      <c r="AR1263" s="45">
        <f>IF(AU1263="S",IF(AND(S1263&lt;&gt;"",R1263&lt;&gt;""),S1263-R1263,0),0)</f>
        <v>0</v>
      </c>
      <c r="AS1263" s="45">
        <f>IF(AU1263="S",IF(Q1263="1. Aceitou o programa",IF(OR(X1263="Não se Aplica",X1263=""),IF(OR(W1263="Não se Aplica",W1263=""),0,W1263-V1263),AVERAGE(X1263-W1263,W1263-V1263)),0),0)</f>
        <v>24.5</v>
      </c>
      <c r="AT1263" s="45">
        <f>IF(AU1263="S",IF(AND(Q1263="1. Aceitou o programa",AB1263="Realizada"),IFERROR(IF(AA1263="",0,AA1263-R1263),0),0),0)</f>
        <v>0</v>
      </c>
      <c r="AU1263" s="45" t="str">
        <f>_xlfn.XLOOKUP(U1263,'Lista Suspensa'!$AA$20:$AA$23,'Lista Suspensa'!$AB$20:$AB$23,"N/A")</f>
        <v>S</v>
      </c>
    </row>
    <row r="1264" spans="1:47" ht="12" customHeight="1" x14ac:dyDescent="0.3">
      <c r="A1264" s="87" t="s">
        <v>47</v>
      </c>
      <c r="B1264" s="88">
        <v>46104</v>
      </c>
      <c r="C1264" s="89" t="s">
        <v>48</v>
      </c>
      <c r="D1264" s="89" t="s">
        <v>49</v>
      </c>
      <c r="E1264" s="189">
        <v>78994586</v>
      </c>
      <c r="F1264" s="197" t="s">
        <v>3526</v>
      </c>
      <c r="G1264" s="90">
        <v>2947276710</v>
      </c>
      <c r="H1264" s="91">
        <v>27157</v>
      </c>
      <c r="I1264" s="89"/>
      <c r="J1264" s="89" t="s">
        <v>51</v>
      </c>
      <c r="K1264" s="89" t="s">
        <v>3527</v>
      </c>
      <c r="L1264" s="89" t="s">
        <v>3528</v>
      </c>
      <c r="M1264" s="89" t="s">
        <v>3529</v>
      </c>
      <c r="N1264" s="89" t="s">
        <v>137</v>
      </c>
      <c r="O1264" s="92" t="s">
        <v>3530</v>
      </c>
      <c r="P1264" s="93" t="s">
        <v>57</v>
      </c>
      <c r="Q1264" s="110" t="s">
        <v>58</v>
      </c>
      <c r="R1264" s="94">
        <v>46171</v>
      </c>
      <c r="S1264" s="95"/>
      <c r="T1264" s="95" t="s">
        <v>59</v>
      </c>
      <c r="U1264" s="95" t="s">
        <v>60</v>
      </c>
      <c r="V1264" s="91">
        <v>46118</v>
      </c>
      <c r="W1264" s="91">
        <v>46161</v>
      </c>
      <c r="X1264" s="91">
        <v>46167</v>
      </c>
      <c r="Y1264" s="96" t="s">
        <v>2851</v>
      </c>
      <c r="Z1264" s="89" t="s">
        <v>62</v>
      </c>
      <c r="AA1264" s="95"/>
      <c r="AB1264" s="95" t="s">
        <v>2804</v>
      </c>
      <c r="AC1264" s="95" t="s">
        <v>2804</v>
      </c>
      <c r="AD1264" s="95" t="s">
        <v>2804</v>
      </c>
      <c r="AE1264" s="95" t="s">
        <v>2804</v>
      </c>
      <c r="AF1264" s="95" t="s">
        <v>2804</v>
      </c>
      <c r="AG1264" s="95" t="s">
        <v>2804</v>
      </c>
      <c r="AH1264" s="95" t="s">
        <v>2804</v>
      </c>
      <c r="AI1264" s="97"/>
      <c r="AJ1264" s="97" t="s">
        <v>65</v>
      </c>
      <c r="AK1264" s="97" t="s">
        <v>66</v>
      </c>
      <c r="AL1264" s="45" t="s">
        <v>67</v>
      </c>
      <c r="AM1264" s="160" t="str">
        <f>MONTH(B1264)&amp;"/"&amp;YEAR(B1264)</f>
        <v>3/2026</v>
      </c>
      <c r="AN1264" s="45">
        <f>WEEKNUM(B1264)-WEEKNUM(EOMONTH(B1264,-1)+1)+1</f>
        <v>4</v>
      </c>
      <c r="AO1264" s="45" t="str">
        <f>MONTH(R1264)&amp;"/"&amp;YEAR(R1264)</f>
        <v>5/2026</v>
      </c>
      <c r="AP1264" s="45">
        <f>WEEKNUM(R1264)-WEEKNUM(EOMONTH(R1264,-1)+1)+1</f>
        <v>5</v>
      </c>
      <c r="AQ1264" s="45">
        <f>IF(AU1264="S",IF(Q1264="1. Aceitou o programa",R1264-B1264,0),0)</f>
        <v>67</v>
      </c>
      <c r="AR1264" s="45">
        <f>IF(AU1264="S",IF(AND(S1264&lt;&gt;"",R1264&lt;&gt;""),S1264-R1264,0),0)</f>
        <v>0</v>
      </c>
      <c r="AS1264" s="45">
        <f>IF(AU1264="S",IF(Q1264="1. Aceitou o programa",IF(OR(X1264="Não se Aplica",X1264=""),IF(OR(W1264="Não se Aplica",W1264=""),0,W1264-V1264),AVERAGE(X1264-W1264,W1264-V1264)),0),0)</f>
        <v>24.5</v>
      </c>
      <c r="AT1264" s="45">
        <f>IF(AU1264="S",IF(AND(Q1264="1. Aceitou o programa",AB1264="Realizada"),IFERROR(IF(AA1264="",0,AA1264-R1264),0),0),0)</f>
        <v>0</v>
      </c>
      <c r="AU1264" s="45" t="str">
        <f>_xlfn.XLOOKUP(U1264,'Lista Suspensa'!$AA$20:$AA$23,'Lista Suspensa'!$AB$20:$AB$23,"N/A")</f>
        <v>S</v>
      </c>
    </row>
    <row r="1265" spans="1:47" ht="12" customHeight="1" x14ac:dyDescent="0.3">
      <c r="A1265" s="87" t="s">
        <v>47</v>
      </c>
      <c r="B1265" s="88">
        <v>46104</v>
      </c>
      <c r="C1265" s="89" t="s">
        <v>48</v>
      </c>
      <c r="D1265" s="89" t="s">
        <v>49</v>
      </c>
      <c r="E1265" s="189">
        <v>79015783</v>
      </c>
      <c r="F1265" s="197" t="s">
        <v>3531</v>
      </c>
      <c r="G1265" s="90">
        <v>76744710710</v>
      </c>
      <c r="H1265" s="91">
        <v>21405</v>
      </c>
      <c r="I1265" s="89"/>
      <c r="J1265" s="89" t="s">
        <v>51</v>
      </c>
      <c r="K1265" s="89" t="s">
        <v>76</v>
      </c>
      <c r="L1265" s="89" t="s">
        <v>95</v>
      </c>
      <c r="M1265" s="89" t="s">
        <v>96</v>
      </c>
      <c r="N1265" s="89" t="s">
        <v>137</v>
      </c>
      <c r="O1265" s="92" t="s">
        <v>3532</v>
      </c>
      <c r="P1265" s="93" t="s">
        <v>57</v>
      </c>
      <c r="Q1265" s="110" t="s">
        <v>58</v>
      </c>
      <c r="R1265" s="94">
        <v>46171</v>
      </c>
      <c r="S1265" s="95"/>
      <c r="T1265" s="95" t="s">
        <v>59</v>
      </c>
      <c r="U1265" s="95" t="s">
        <v>60</v>
      </c>
      <c r="V1265" s="91">
        <v>46118</v>
      </c>
      <c r="W1265" s="91">
        <v>46161</v>
      </c>
      <c r="X1265" s="91">
        <v>46167</v>
      </c>
      <c r="Y1265" s="96" t="s">
        <v>81</v>
      </c>
      <c r="Z1265" s="89" t="s">
        <v>62</v>
      </c>
      <c r="AA1265" s="95"/>
      <c r="AB1265" s="95" t="s">
        <v>2804</v>
      </c>
      <c r="AC1265" s="95" t="s">
        <v>2804</v>
      </c>
      <c r="AD1265" s="95" t="s">
        <v>2804</v>
      </c>
      <c r="AE1265" s="95" t="s">
        <v>2804</v>
      </c>
      <c r="AF1265" s="95" t="s">
        <v>2804</v>
      </c>
      <c r="AG1265" s="95" t="s">
        <v>2804</v>
      </c>
      <c r="AH1265" s="95" t="s">
        <v>2804</v>
      </c>
      <c r="AI1265" s="97"/>
      <c r="AJ1265" s="97" t="s">
        <v>65</v>
      </c>
      <c r="AK1265" s="97" t="s">
        <v>66</v>
      </c>
      <c r="AL1265" s="45" t="s">
        <v>67</v>
      </c>
      <c r="AM1265" s="160" t="str">
        <f>MONTH(B1265)&amp;"/"&amp;YEAR(B1265)</f>
        <v>3/2026</v>
      </c>
      <c r="AN1265" s="45">
        <f>WEEKNUM(B1265)-WEEKNUM(EOMONTH(B1265,-1)+1)+1</f>
        <v>4</v>
      </c>
      <c r="AO1265" s="45" t="str">
        <f>MONTH(R1265)&amp;"/"&amp;YEAR(R1265)</f>
        <v>5/2026</v>
      </c>
      <c r="AP1265" s="45">
        <f>WEEKNUM(R1265)-WEEKNUM(EOMONTH(R1265,-1)+1)+1</f>
        <v>5</v>
      </c>
      <c r="AQ1265" s="45">
        <f>IF(AU1265="S",IF(Q1265="1. Aceitou o programa",R1265-B1265,0),0)</f>
        <v>67</v>
      </c>
      <c r="AR1265" s="45">
        <f>IF(AU1265="S",IF(AND(S1265&lt;&gt;"",R1265&lt;&gt;""),S1265-R1265,0),0)</f>
        <v>0</v>
      </c>
      <c r="AS1265" s="45">
        <f>IF(AU1265="S",IF(Q1265="1. Aceitou o programa",IF(OR(X1265="Não se Aplica",X1265=""),IF(OR(W1265="Não se Aplica",W1265=""),0,W1265-V1265),AVERAGE(X1265-W1265,W1265-V1265)),0),0)</f>
        <v>24.5</v>
      </c>
      <c r="AT1265" s="45">
        <f>IF(AU1265="S",IF(AND(Q1265="1. Aceitou o programa",AB1265="Realizada"),IFERROR(IF(AA1265="",0,AA1265-R1265),0),0),0)</f>
        <v>0</v>
      </c>
      <c r="AU1265" s="45" t="str">
        <f>_xlfn.XLOOKUP(U1265,'Lista Suspensa'!$AA$20:$AA$23,'Lista Suspensa'!$AB$20:$AB$23,"N/A")</f>
        <v>S</v>
      </c>
    </row>
    <row r="1266" spans="1:47" ht="12" customHeight="1" x14ac:dyDescent="0.3">
      <c r="A1266" s="87" t="s">
        <v>47</v>
      </c>
      <c r="B1266" s="88">
        <v>46104</v>
      </c>
      <c r="C1266" s="89" t="s">
        <v>48</v>
      </c>
      <c r="D1266" s="89" t="s">
        <v>49</v>
      </c>
      <c r="E1266" s="189">
        <v>79083718</v>
      </c>
      <c r="F1266" s="197" t="s">
        <v>3533</v>
      </c>
      <c r="G1266" s="90">
        <v>4494368881</v>
      </c>
      <c r="H1266" s="91">
        <v>23621</v>
      </c>
      <c r="I1266" s="89"/>
      <c r="J1266" s="89" t="s">
        <v>51</v>
      </c>
      <c r="K1266" s="89" t="s">
        <v>52</v>
      </c>
      <c r="L1266" s="89" t="s">
        <v>85</v>
      </c>
      <c r="M1266" s="89" t="s">
        <v>1186</v>
      </c>
      <c r="N1266" s="89" t="s">
        <v>137</v>
      </c>
      <c r="O1266" s="92" t="s">
        <v>3534</v>
      </c>
      <c r="P1266" s="93" t="s">
        <v>57</v>
      </c>
      <c r="Q1266" s="110" t="s">
        <v>58</v>
      </c>
      <c r="R1266" s="94">
        <v>46171</v>
      </c>
      <c r="S1266" s="95"/>
      <c r="T1266" s="95" t="s">
        <v>59</v>
      </c>
      <c r="U1266" s="95" t="s">
        <v>60</v>
      </c>
      <c r="V1266" s="91">
        <v>46118</v>
      </c>
      <c r="W1266" s="91">
        <v>46161</v>
      </c>
      <c r="X1266" s="91">
        <v>46167</v>
      </c>
      <c r="Y1266" s="96" t="s">
        <v>73</v>
      </c>
      <c r="Z1266" s="89" t="s">
        <v>62</v>
      </c>
      <c r="AA1266" s="95"/>
      <c r="AB1266" s="95" t="s">
        <v>2804</v>
      </c>
      <c r="AC1266" s="95" t="s">
        <v>2804</v>
      </c>
      <c r="AD1266" s="95" t="s">
        <v>2804</v>
      </c>
      <c r="AE1266" s="95" t="s">
        <v>2804</v>
      </c>
      <c r="AF1266" s="95" t="s">
        <v>2804</v>
      </c>
      <c r="AG1266" s="95" t="s">
        <v>2804</v>
      </c>
      <c r="AH1266" s="95" t="s">
        <v>2804</v>
      </c>
      <c r="AI1266" s="97"/>
      <c r="AJ1266" s="97" t="s">
        <v>65</v>
      </c>
      <c r="AK1266" s="97" t="s">
        <v>66</v>
      </c>
      <c r="AL1266" s="45" t="s">
        <v>67</v>
      </c>
      <c r="AM1266" s="160" t="str">
        <f>MONTH(B1266)&amp;"/"&amp;YEAR(B1266)</f>
        <v>3/2026</v>
      </c>
      <c r="AN1266" s="45">
        <f>WEEKNUM(B1266)-WEEKNUM(EOMONTH(B1266,-1)+1)+1</f>
        <v>4</v>
      </c>
      <c r="AO1266" s="45" t="str">
        <f>MONTH(R1266)&amp;"/"&amp;YEAR(R1266)</f>
        <v>5/2026</v>
      </c>
      <c r="AP1266" s="45">
        <f>WEEKNUM(R1266)-WEEKNUM(EOMONTH(R1266,-1)+1)+1</f>
        <v>5</v>
      </c>
      <c r="AQ1266" s="45">
        <f>IF(AU1266="S",IF(Q1266="1. Aceitou o programa",R1266-B1266,0),0)</f>
        <v>67</v>
      </c>
      <c r="AR1266" s="45">
        <f>IF(AU1266="S",IF(AND(S1266&lt;&gt;"",R1266&lt;&gt;""),S1266-R1266,0),0)</f>
        <v>0</v>
      </c>
      <c r="AS1266" s="45">
        <f>IF(AU1266="S",IF(Q1266="1. Aceitou o programa",IF(OR(X1266="Não se Aplica",X1266=""),IF(OR(W1266="Não se Aplica",W1266=""),0,W1266-V1266),AVERAGE(X1266-W1266,W1266-V1266)),0),0)</f>
        <v>24.5</v>
      </c>
      <c r="AT1266" s="45">
        <f>IF(AU1266="S",IF(AND(Q1266="1. Aceitou o programa",AB1266="Realizada"),IFERROR(IF(AA1266="",0,AA1266-R1266),0),0),0)</f>
        <v>0</v>
      </c>
      <c r="AU1266" s="45" t="str">
        <f>_xlfn.XLOOKUP(U1266,'Lista Suspensa'!$AA$20:$AA$23,'Lista Suspensa'!$AB$20:$AB$23,"N/A")</f>
        <v>S</v>
      </c>
    </row>
    <row r="1267" spans="1:47" ht="12" customHeight="1" x14ac:dyDescent="0.3">
      <c r="A1267" s="87" t="s">
        <v>47</v>
      </c>
      <c r="B1267" s="88">
        <v>46104</v>
      </c>
      <c r="C1267" s="89" t="s">
        <v>48</v>
      </c>
      <c r="D1267" s="89" t="s">
        <v>49</v>
      </c>
      <c r="E1267" s="189">
        <v>89560784</v>
      </c>
      <c r="F1267" s="197" t="s">
        <v>3535</v>
      </c>
      <c r="G1267" s="90">
        <v>30413434877</v>
      </c>
      <c r="H1267" s="91">
        <v>29117</v>
      </c>
      <c r="I1267" s="89"/>
      <c r="J1267" s="89" t="s">
        <v>51</v>
      </c>
      <c r="K1267" s="89" t="s">
        <v>52</v>
      </c>
      <c r="L1267" s="89" t="s">
        <v>85</v>
      </c>
      <c r="M1267" s="89" t="s">
        <v>3536</v>
      </c>
      <c r="N1267" s="89" t="s">
        <v>449</v>
      </c>
      <c r="O1267" s="92" t="s">
        <v>3537</v>
      </c>
      <c r="P1267" s="93" t="s">
        <v>57</v>
      </c>
      <c r="Q1267" s="110" t="s">
        <v>58</v>
      </c>
      <c r="R1267" s="94">
        <v>46171</v>
      </c>
      <c r="S1267" s="95"/>
      <c r="T1267" s="95" t="s">
        <v>59</v>
      </c>
      <c r="U1267" s="95" t="s">
        <v>60</v>
      </c>
      <c r="V1267" s="91">
        <v>46118</v>
      </c>
      <c r="W1267" s="91">
        <v>46161</v>
      </c>
      <c r="X1267" s="91">
        <v>46167</v>
      </c>
      <c r="Y1267" s="96" t="s">
        <v>81</v>
      </c>
      <c r="Z1267" s="89" t="s">
        <v>62</v>
      </c>
      <c r="AA1267" s="95"/>
      <c r="AB1267" s="95" t="s">
        <v>2804</v>
      </c>
      <c r="AC1267" s="95" t="s">
        <v>2804</v>
      </c>
      <c r="AD1267" s="95" t="s">
        <v>2804</v>
      </c>
      <c r="AE1267" s="95" t="s">
        <v>2804</v>
      </c>
      <c r="AF1267" s="95" t="s">
        <v>2804</v>
      </c>
      <c r="AG1267" s="95" t="s">
        <v>2804</v>
      </c>
      <c r="AH1267" s="95" t="s">
        <v>2804</v>
      </c>
      <c r="AI1267" s="97"/>
      <c r="AJ1267" s="97" t="s">
        <v>65</v>
      </c>
      <c r="AK1267" s="97" t="s">
        <v>66</v>
      </c>
      <c r="AL1267" s="45" t="s">
        <v>67</v>
      </c>
      <c r="AM1267" s="160" t="str">
        <f>MONTH(B1267)&amp;"/"&amp;YEAR(B1267)</f>
        <v>3/2026</v>
      </c>
      <c r="AN1267" s="45">
        <f>WEEKNUM(B1267)-WEEKNUM(EOMONTH(B1267,-1)+1)+1</f>
        <v>4</v>
      </c>
      <c r="AO1267" s="45" t="str">
        <f>MONTH(R1267)&amp;"/"&amp;YEAR(R1267)</f>
        <v>5/2026</v>
      </c>
      <c r="AP1267" s="45">
        <f>WEEKNUM(R1267)-WEEKNUM(EOMONTH(R1267,-1)+1)+1</f>
        <v>5</v>
      </c>
      <c r="AQ1267" s="45">
        <f>IF(AU1267="S",IF(Q1267="1. Aceitou o programa",R1267-B1267,0),0)</f>
        <v>67</v>
      </c>
      <c r="AR1267" s="45">
        <f>IF(AU1267="S",IF(AND(S1267&lt;&gt;"",R1267&lt;&gt;""),S1267-R1267,0),0)</f>
        <v>0</v>
      </c>
      <c r="AS1267" s="45">
        <f>IF(AU1267="S",IF(Q1267="1. Aceitou o programa",IF(OR(X1267="Não se Aplica",X1267=""),IF(OR(W1267="Não se Aplica",W1267=""),0,W1267-V1267),AVERAGE(X1267-W1267,W1267-V1267)),0),0)</f>
        <v>24.5</v>
      </c>
      <c r="AT1267" s="45">
        <f>IF(AU1267="S",IF(AND(Q1267="1. Aceitou o programa",AB1267="Realizada"),IFERROR(IF(AA1267="",0,AA1267-R1267),0),0),0)</f>
        <v>0</v>
      </c>
      <c r="AU1267" s="45" t="str">
        <f>_xlfn.XLOOKUP(U1267,'Lista Suspensa'!$AA$20:$AA$23,'Lista Suspensa'!$AB$20:$AB$23,"N/A")</f>
        <v>S</v>
      </c>
    </row>
    <row r="1268" spans="1:47" ht="12" customHeight="1" x14ac:dyDescent="0.3">
      <c r="A1268" s="87" t="s">
        <v>47</v>
      </c>
      <c r="B1268" s="88">
        <v>46104</v>
      </c>
      <c r="C1268" s="89" t="s">
        <v>48</v>
      </c>
      <c r="D1268" s="89" t="s">
        <v>49</v>
      </c>
      <c r="E1268" s="189">
        <v>79116942</v>
      </c>
      <c r="F1268" s="197" t="s">
        <v>3538</v>
      </c>
      <c r="G1268" s="90">
        <v>4716975401</v>
      </c>
      <c r="H1268" s="91">
        <v>30138</v>
      </c>
      <c r="I1268" s="89"/>
      <c r="J1268" s="89" t="s">
        <v>84</v>
      </c>
      <c r="K1268" s="89" t="s">
        <v>52</v>
      </c>
      <c r="L1268" s="89" t="s">
        <v>85</v>
      </c>
      <c r="M1268" s="89" t="s">
        <v>3539</v>
      </c>
      <c r="N1268" s="89" t="s">
        <v>229</v>
      </c>
      <c r="O1268" s="92" t="s">
        <v>3540</v>
      </c>
      <c r="P1268" s="93" t="s">
        <v>57</v>
      </c>
      <c r="Q1268" s="110" t="s">
        <v>58</v>
      </c>
      <c r="R1268" s="94">
        <v>46171</v>
      </c>
      <c r="S1268" s="95"/>
      <c r="T1268" s="95" t="s">
        <v>59</v>
      </c>
      <c r="U1268" s="95" t="s">
        <v>60</v>
      </c>
      <c r="V1268" s="91">
        <v>46118</v>
      </c>
      <c r="W1268" s="91">
        <v>46161</v>
      </c>
      <c r="X1268" s="91">
        <v>46167</v>
      </c>
      <c r="Y1268" s="96" t="s">
        <v>81</v>
      </c>
      <c r="Z1268" s="89" t="s">
        <v>62</v>
      </c>
      <c r="AA1268" s="95"/>
      <c r="AB1268" s="95" t="s">
        <v>2804</v>
      </c>
      <c r="AC1268" s="95" t="s">
        <v>2804</v>
      </c>
      <c r="AD1268" s="95" t="s">
        <v>2804</v>
      </c>
      <c r="AE1268" s="95" t="s">
        <v>2804</v>
      </c>
      <c r="AF1268" s="95" t="s">
        <v>2804</v>
      </c>
      <c r="AG1268" s="95" t="s">
        <v>2804</v>
      </c>
      <c r="AH1268" s="95" t="s">
        <v>2804</v>
      </c>
      <c r="AI1268" s="97"/>
      <c r="AJ1268" s="97" t="s">
        <v>65</v>
      </c>
      <c r="AK1268" s="97" t="s">
        <v>66</v>
      </c>
      <c r="AL1268" s="45" t="s">
        <v>67</v>
      </c>
      <c r="AM1268" s="160" t="str">
        <f>MONTH(B1268)&amp;"/"&amp;YEAR(B1268)</f>
        <v>3/2026</v>
      </c>
      <c r="AN1268" s="45">
        <f>WEEKNUM(B1268)-WEEKNUM(EOMONTH(B1268,-1)+1)+1</f>
        <v>4</v>
      </c>
      <c r="AO1268" s="45" t="str">
        <f>MONTH(R1268)&amp;"/"&amp;YEAR(R1268)</f>
        <v>5/2026</v>
      </c>
      <c r="AP1268" s="45">
        <f>WEEKNUM(R1268)-WEEKNUM(EOMONTH(R1268,-1)+1)+1</f>
        <v>5</v>
      </c>
      <c r="AQ1268" s="45">
        <f>IF(AU1268="S",IF(Q1268="1. Aceitou o programa",R1268-B1268,0),0)</f>
        <v>67</v>
      </c>
      <c r="AR1268" s="45">
        <f>IF(AU1268="S",IF(AND(S1268&lt;&gt;"",R1268&lt;&gt;""),S1268-R1268,0),0)</f>
        <v>0</v>
      </c>
      <c r="AS1268" s="45">
        <f>IF(AU1268="S",IF(Q1268="1. Aceitou o programa",IF(OR(X1268="Não se Aplica",X1268=""),IF(OR(W1268="Não se Aplica",W1268=""),0,W1268-V1268),AVERAGE(X1268-W1268,W1268-V1268)),0),0)</f>
        <v>24.5</v>
      </c>
      <c r="AT1268" s="45">
        <f>IF(AU1268="S",IF(AND(Q1268="1. Aceitou o programa",AB1268="Realizada"),IFERROR(IF(AA1268="",0,AA1268-R1268),0),0),0)</f>
        <v>0</v>
      </c>
      <c r="AU1268" s="45" t="str">
        <f>_xlfn.XLOOKUP(U1268,'Lista Suspensa'!$AA$20:$AA$23,'Lista Suspensa'!$AB$20:$AB$23,"N/A")</f>
        <v>S</v>
      </c>
    </row>
    <row r="1269" spans="1:47" ht="12" customHeight="1" x14ac:dyDescent="0.3">
      <c r="A1269" s="87" t="s">
        <v>47</v>
      </c>
      <c r="B1269" s="88">
        <v>46104</v>
      </c>
      <c r="C1269" s="89" t="s">
        <v>48</v>
      </c>
      <c r="D1269" s="89" t="s">
        <v>49</v>
      </c>
      <c r="E1269" s="189">
        <v>79131834</v>
      </c>
      <c r="F1269" s="197" t="s">
        <v>3541</v>
      </c>
      <c r="G1269" s="90">
        <v>19480719835</v>
      </c>
      <c r="H1269" s="91">
        <v>24011</v>
      </c>
      <c r="I1269" s="89"/>
      <c r="J1269" s="89" t="s">
        <v>51</v>
      </c>
      <c r="K1269" s="89" t="s">
        <v>52</v>
      </c>
      <c r="L1269" s="89" t="s">
        <v>85</v>
      </c>
      <c r="M1269" s="89" t="s">
        <v>455</v>
      </c>
      <c r="N1269" s="89" t="s">
        <v>229</v>
      </c>
      <c r="O1269" s="92" t="s">
        <v>3542</v>
      </c>
      <c r="P1269" s="93" t="s">
        <v>57</v>
      </c>
      <c r="Q1269" s="110" t="s">
        <v>58</v>
      </c>
      <c r="R1269" s="94">
        <v>46171</v>
      </c>
      <c r="S1269" s="95"/>
      <c r="T1269" s="95" t="s">
        <v>59</v>
      </c>
      <c r="U1269" s="95" t="s">
        <v>60</v>
      </c>
      <c r="V1269" s="91">
        <v>46118</v>
      </c>
      <c r="W1269" s="91">
        <v>46161</v>
      </c>
      <c r="X1269" s="91">
        <v>46167</v>
      </c>
      <c r="Y1269" s="96" t="s">
        <v>81</v>
      </c>
      <c r="Z1269" s="89" t="s">
        <v>62</v>
      </c>
      <c r="AA1269" s="95"/>
      <c r="AB1269" s="95" t="s">
        <v>2804</v>
      </c>
      <c r="AC1269" s="95" t="s">
        <v>2804</v>
      </c>
      <c r="AD1269" s="95" t="s">
        <v>2804</v>
      </c>
      <c r="AE1269" s="95" t="s">
        <v>2804</v>
      </c>
      <c r="AF1269" s="95" t="s">
        <v>2804</v>
      </c>
      <c r="AG1269" s="95" t="s">
        <v>2804</v>
      </c>
      <c r="AH1269" s="95" t="s">
        <v>2804</v>
      </c>
      <c r="AI1269" s="97"/>
      <c r="AJ1269" s="97" t="s">
        <v>65</v>
      </c>
      <c r="AK1269" s="97" t="s">
        <v>66</v>
      </c>
      <c r="AL1269" s="45" t="s">
        <v>67</v>
      </c>
      <c r="AM1269" s="160" t="str">
        <f>MONTH(B1269)&amp;"/"&amp;YEAR(B1269)</f>
        <v>3/2026</v>
      </c>
      <c r="AN1269" s="45">
        <f>WEEKNUM(B1269)-WEEKNUM(EOMONTH(B1269,-1)+1)+1</f>
        <v>4</v>
      </c>
      <c r="AO1269" s="45" t="str">
        <f>MONTH(R1269)&amp;"/"&amp;YEAR(R1269)</f>
        <v>5/2026</v>
      </c>
      <c r="AP1269" s="45">
        <f>WEEKNUM(R1269)-WEEKNUM(EOMONTH(R1269,-1)+1)+1</f>
        <v>5</v>
      </c>
      <c r="AQ1269" s="45">
        <f>IF(AU1269="S",IF(Q1269="1. Aceitou o programa",R1269-B1269,0),0)</f>
        <v>67</v>
      </c>
      <c r="AR1269" s="45">
        <f>IF(AU1269="S",IF(AND(S1269&lt;&gt;"",R1269&lt;&gt;""),S1269-R1269,0),0)</f>
        <v>0</v>
      </c>
      <c r="AS1269" s="45">
        <f>IF(AU1269="S",IF(Q1269="1. Aceitou o programa",IF(OR(X1269="Não se Aplica",X1269=""),IF(OR(W1269="Não se Aplica",W1269=""),0,W1269-V1269),AVERAGE(X1269-W1269,W1269-V1269)),0),0)</f>
        <v>24.5</v>
      </c>
      <c r="AT1269" s="45">
        <f>IF(AU1269="S",IF(AND(Q1269="1. Aceitou o programa",AB1269="Realizada"),IFERROR(IF(AA1269="",0,AA1269-R1269),0),0),0)</f>
        <v>0</v>
      </c>
      <c r="AU1269" s="45" t="str">
        <f>_xlfn.XLOOKUP(U1269,'Lista Suspensa'!$AA$20:$AA$23,'Lista Suspensa'!$AB$20:$AB$23,"N/A")</f>
        <v>S</v>
      </c>
    </row>
    <row r="1270" spans="1:47" ht="12" customHeight="1" x14ac:dyDescent="0.3">
      <c r="A1270" s="87" t="s">
        <v>47</v>
      </c>
      <c r="B1270" s="88">
        <v>46104</v>
      </c>
      <c r="C1270" s="89" t="s">
        <v>48</v>
      </c>
      <c r="D1270" s="89" t="s">
        <v>49</v>
      </c>
      <c r="E1270" s="189">
        <v>79150311</v>
      </c>
      <c r="F1270" s="197" t="s">
        <v>3543</v>
      </c>
      <c r="G1270" s="90">
        <v>7435844730</v>
      </c>
      <c r="H1270" s="91">
        <v>28460</v>
      </c>
      <c r="I1270" s="89"/>
      <c r="J1270" s="89" t="s">
        <v>51</v>
      </c>
      <c r="K1270" s="89" t="s">
        <v>76</v>
      </c>
      <c r="L1270" s="89" t="s">
        <v>191</v>
      </c>
      <c r="M1270" s="89" t="s">
        <v>1432</v>
      </c>
      <c r="N1270" s="89" t="s">
        <v>137</v>
      </c>
      <c r="O1270" s="92" t="s">
        <v>3544</v>
      </c>
      <c r="P1270" s="93" t="s">
        <v>57</v>
      </c>
      <c r="Q1270" s="110" t="s">
        <v>58</v>
      </c>
      <c r="R1270" s="94">
        <v>46171</v>
      </c>
      <c r="S1270" s="95"/>
      <c r="T1270" s="95" t="s">
        <v>59</v>
      </c>
      <c r="U1270" s="95" t="s">
        <v>60</v>
      </c>
      <c r="V1270" s="91">
        <v>46118</v>
      </c>
      <c r="W1270" s="91">
        <v>46161</v>
      </c>
      <c r="X1270" s="91">
        <v>46167</v>
      </c>
      <c r="Y1270" s="96" t="s">
        <v>81</v>
      </c>
      <c r="Z1270" s="89" t="s">
        <v>62</v>
      </c>
      <c r="AA1270" s="95"/>
      <c r="AB1270" s="95" t="s">
        <v>2804</v>
      </c>
      <c r="AC1270" s="95" t="s">
        <v>2804</v>
      </c>
      <c r="AD1270" s="95" t="s">
        <v>2804</v>
      </c>
      <c r="AE1270" s="95" t="s">
        <v>2804</v>
      </c>
      <c r="AF1270" s="95" t="s">
        <v>2804</v>
      </c>
      <c r="AG1270" s="95" t="s">
        <v>2804</v>
      </c>
      <c r="AH1270" s="95" t="s">
        <v>2804</v>
      </c>
      <c r="AI1270" s="97"/>
      <c r="AJ1270" s="97" t="s">
        <v>65</v>
      </c>
      <c r="AK1270" s="97" t="s">
        <v>66</v>
      </c>
      <c r="AL1270" s="45" t="s">
        <v>67</v>
      </c>
      <c r="AM1270" s="160" t="str">
        <f>MONTH(B1270)&amp;"/"&amp;YEAR(B1270)</f>
        <v>3/2026</v>
      </c>
      <c r="AN1270" s="45">
        <f>WEEKNUM(B1270)-WEEKNUM(EOMONTH(B1270,-1)+1)+1</f>
        <v>4</v>
      </c>
      <c r="AO1270" s="45" t="str">
        <f>MONTH(R1270)&amp;"/"&amp;YEAR(R1270)</f>
        <v>5/2026</v>
      </c>
      <c r="AP1270" s="45">
        <f>WEEKNUM(R1270)-WEEKNUM(EOMONTH(R1270,-1)+1)+1</f>
        <v>5</v>
      </c>
      <c r="AQ1270" s="45">
        <f>IF(AU1270="S",IF(Q1270="1. Aceitou o programa",R1270-B1270,0),0)</f>
        <v>67</v>
      </c>
      <c r="AR1270" s="45">
        <f>IF(AU1270="S",IF(AND(S1270&lt;&gt;"",R1270&lt;&gt;""),S1270-R1270,0),0)</f>
        <v>0</v>
      </c>
      <c r="AS1270" s="45">
        <f>IF(AU1270="S",IF(Q1270="1. Aceitou o programa",IF(OR(X1270="Não se Aplica",X1270=""),IF(OR(W1270="Não se Aplica",W1270=""),0,W1270-V1270),AVERAGE(X1270-W1270,W1270-V1270)),0),0)</f>
        <v>24.5</v>
      </c>
      <c r="AT1270" s="45">
        <f>IF(AU1270="S",IF(AND(Q1270="1. Aceitou o programa",AB1270="Realizada"),IFERROR(IF(AA1270="",0,AA1270-R1270),0),0),0)</f>
        <v>0</v>
      </c>
      <c r="AU1270" s="45" t="str">
        <f>_xlfn.XLOOKUP(U1270,'Lista Suspensa'!$AA$20:$AA$23,'Lista Suspensa'!$AB$20:$AB$23,"N/A")</f>
        <v>S</v>
      </c>
    </row>
    <row r="1271" spans="1:47" ht="12" customHeight="1" x14ac:dyDescent="0.3">
      <c r="A1271" s="87" t="s">
        <v>47</v>
      </c>
      <c r="B1271" s="88">
        <v>46104</v>
      </c>
      <c r="C1271" s="89" t="s">
        <v>48</v>
      </c>
      <c r="D1271" s="89" t="s">
        <v>49</v>
      </c>
      <c r="E1271" s="189">
        <v>79248419</v>
      </c>
      <c r="F1271" s="197" t="s">
        <v>3545</v>
      </c>
      <c r="G1271" s="90">
        <v>22660737886</v>
      </c>
      <c r="H1271" s="91">
        <v>30439</v>
      </c>
      <c r="I1271" s="89"/>
      <c r="J1271" s="89" t="s">
        <v>51</v>
      </c>
      <c r="K1271" s="89" t="s">
        <v>52</v>
      </c>
      <c r="L1271" s="89" t="s">
        <v>85</v>
      </c>
      <c r="M1271" s="89" t="s">
        <v>2219</v>
      </c>
      <c r="N1271" s="89" t="s">
        <v>229</v>
      </c>
      <c r="O1271" s="92" t="s">
        <v>3546</v>
      </c>
      <c r="P1271" s="93" t="s">
        <v>57</v>
      </c>
      <c r="Q1271" s="110" t="s">
        <v>58</v>
      </c>
      <c r="R1271" s="94">
        <v>46171</v>
      </c>
      <c r="S1271" s="95"/>
      <c r="T1271" s="95" t="s">
        <v>59</v>
      </c>
      <c r="U1271" s="95" t="s">
        <v>60</v>
      </c>
      <c r="V1271" s="91">
        <v>46118</v>
      </c>
      <c r="W1271" s="91">
        <v>46161</v>
      </c>
      <c r="X1271" s="91">
        <v>46167</v>
      </c>
      <c r="Y1271" s="96" t="s">
        <v>73</v>
      </c>
      <c r="Z1271" s="89" t="s">
        <v>62</v>
      </c>
      <c r="AA1271" s="95"/>
      <c r="AB1271" s="95" t="s">
        <v>2804</v>
      </c>
      <c r="AC1271" s="95" t="s">
        <v>2804</v>
      </c>
      <c r="AD1271" s="95" t="s">
        <v>2804</v>
      </c>
      <c r="AE1271" s="95" t="s">
        <v>2804</v>
      </c>
      <c r="AF1271" s="95" t="s">
        <v>2804</v>
      </c>
      <c r="AG1271" s="95" t="s">
        <v>2804</v>
      </c>
      <c r="AH1271" s="95" t="s">
        <v>2804</v>
      </c>
      <c r="AI1271" s="97"/>
      <c r="AJ1271" s="97" t="s">
        <v>65</v>
      </c>
      <c r="AK1271" s="97" t="s">
        <v>66</v>
      </c>
      <c r="AL1271" s="45" t="s">
        <v>67</v>
      </c>
      <c r="AM1271" s="160" t="str">
        <f>MONTH(B1271)&amp;"/"&amp;YEAR(B1271)</f>
        <v>3/2026</v>
      </c>
      <c r="AN1271" s="45">
        <f>WEEKNUM(B1271)-WEEKNUM(EOMONTH(B1271,-1)+1)+1</f>
        <v>4</v>
      </c>
      <c r="AO1271" s="45" t="str">
        <f>MONTH(R1271)&amp;"/"&amp;YEAR(R1271)</f>
        <v>5/2026</v>
      </c>
      <c r="AP1271" s="45">
        <f>WEEKNUM(R1271)-WEEKNUM(EOMONTH(R1271,-1)+1)+1</f>
        <v>5</v>
      </c>
      <c r="AQ1271" s="45">
        <f>IF(AU1271="S",IF(Q1271="1. Aceitou o programa",R1271-B1271,0),0)</f>
        <v>67</v>
      </c>
      <c r="AR1271" s="45">
        <f>IF(AU1271="S",IF(AND(S1271&lt;&gt;"",R1271&lt;&gt;""),S1271-R1271,0),0)</f>
        <v>0</v>
      </c>
      <c r="AS1271" s="45">
        <f>IF(AU1271="S",IF(Q1271="1. Aceitou o programa",IF(OR(X1271="Não se Aplica",X1271=""),IF(OR(W1271="Não se Aplica",W1271=""),0,W1271-V1271),AVERAGE(X1271-W1271,W1271-V1271)),0),0)</f>
        <v>24.5</v>
      </c>
      <c r="AT1271" s="45">
        <f>IF(AU1271="S",IF(AND(Q1271="1. Aceitou o programa",AB1271="Realizada"),IFERROR(IF(AA1271="",0,AA1271-R1271),0),0),0)</f>
        <v>0</v>
      </c>
      <c r="AU1271" s="45" t="str">
        <f>_xlfn.XLOOKUP(U1271,'Lista Suspensa'!$AA$20:$AA$23,'Lista Suspensa'!$AB$20:$AB$23,"N/A")</f>
        <v>S</v>
      </c>
    </row>
    <row r="1272" spans="1:47" ht="12" customHeight="1" x14ac:dyDescent="0.3">
      <c r="A1272" s="87" t="s">
        <v>47</v>
      </c>
      <c r="B1272" s="88">
        <v>46104</v>
      </c>
      <c r="C1272" s="89" t="s">
        <v>48</v>
      </c>
      <c r="D1272" s="89" t="s">
        <v>49</v>
      </c>
      <c r="E1272" s="189">
        <v>79258059</v>
      </c>
      <c r="F1272" s="197" t="s">
        <v>3547</v>
      </c>
      <c r="G1272" s="90">
        <v>82167001304</v>
      </c>
      <c r="H1272" s="91">
        <v>28913</v>
      </c>
      <c r="I1272" s="89"/>
      <c r="J1272" s="89" t="s">
        <v>51</v>
      </c>
      <c r="K1272" s="89" t="s">
        <v>52</v>
      </c>
      <c r="L1272" s="89" t="s">
        <v>85</v>
      </c>
      <c r="M1272" s="89" t="s">
        <v>965</v>
      </c>
      <c r="N1272" s="89" t="s">
        <v>229</v>
      </c>
      <c r="O1272" s="92" t="s">
        <v>3548</v>
      </c>
      <c r="P1272" s="93" t="s">
        <v>57</v>
      </c>
      <c r="Q1272" s="110" t="s">
        <v>58</v>
      </c>
      <c r="R1272" s="94">
        <v>46171</v>
      </c>
      <c r="S1272" s="95"/>
      <c r="T1272" s="95" t="s">
        <v>59</v>
      </c>
      <c r="U1272" s="95" t="s">
        <v>60</v>
      </c>
      <c r="V1272" s="91">
        <v>46118</v>
      </c>
      <c r="W1272" s="91">
        <v>46161</v>
      </c>
      <c r="X1272" s="91">
        <v>46167</v>
      </c>
      <c r="Y1272" s="96" t="s">
        <v>73</v>
      </c>
      <c r="Z1272" s="89" t="s">
        <v>62</v>
      </c>
      <c r="AA1272" s="95"/>
      <c r="AB1272" s="95" t="s">
        <v>2804</v>
      </c>
      <c r="AC1272" s="95" t="s">
        <v>2804</v>
      </c>
      <c r="AD1272" s="95" t="s">
        <v>2804</v>
      </c>
      <c r="AE1272" s="95" t="s">
        <v>2804</v>
      </c>
      <c r="AF1272" s="95" t="s">
        <v>2804</v>
      </c>
      <c r="AG1272" s="95" t="s">
        <v>2804</v>
      </c>
      <c r="AH1272" s="95" t="s">
        <v>2804</v>
      </c>
      <c r="AI1272" s="97"/>
      <c r="AJ1272" s="97" t="s">
        <v>65</v>
      </c>
      <c r="AK1272" s="97" t="s">
        <v>66</v>
      </c>
      <c r="AL1272" s="45" t="s">
        <v>67</v>
      </c>
      <c r="AM1272" s="160" t="str">
        <f>MONTH(B1272)&amp;"/"&amp;YEAR(B1272)</f>
        <v>3/2026</v>
      </c>
      <c r="AN1272" s="45">
        <f>WEEKNUM(B1272)-WEEKNUM(EOMONTH(B1272,-1)+1)+1</f>
        <v>4</v>
      </c>
      <c r="AO1272" s="45" t="str">
        <f>MONTH(R1272)&amp;"/"&amp;YEAR(R1272)</f>
        <v>5/2026</v>
      </c>
      <c r="AP1272" s="45">
        <f>WEEKNUM(R1272)-WEEKNUM(EOMONTH(R1272,-1)+1)+1</f>
        <v>5</v>
      </c>
      <c r="AQ1272" s="45">
        <f>IF(AU1272="S",IF(Q1272="1. Aceitou o programa",R1272-B1272,0),0)</f>
        <v>67</v>
      </c>
      <c r="AR1272" s="45">
        <f>IF(AU1272="S",IF(AND(S1272&lt;&gt;"",R1272&lt;&gt;""),S1272-R1272,0),0)</f>
        <v>0</v>
      </c>
      <c r="AS1272" s="45">
        <f>IF(AU1272="S",IF(Q1272="1. Aceitou o programa",IF(OR(X1272="Não se Aplica",X1272=""),IF(OR(W1272="Não se Aplica",W1272=""),0,W1272-V1272),AVERAGE(X1272-W1272,W1272-V1272)),0),0)</f>
        <v>24.5</v>
      </c>
      <c r="AT1272" s="45">
        <f>IF(AU1272="S",IF(AND(Q1272="1. Aceitou o programa",AB1272="Realizada"),IFERROR(IF(AA1272="",0,AA1272-R1272),0),0),0)</f>
        <v>0</v>
      </c>
      <c r="AU1272" s="45" t="str">
        <f>_xlfn.XLOOKUP(U1272,'Lista Suspensa'!$AA$20:$AA$23,'Lista Suspensa'!$AB$20:$AB$23,"N/A")</f>
        <v>S</v>
      </c>
    </row>
    <row r="1273" spans="1:47" ht="12" customHeight="1" x14ac:dyDescent="0.3">
      <c r="A1273" s="87" t="s">
        <v>47</v>
      </c>
      <c r="B1273" s="88">
        <v>46104</v>
      </c>
      <c r="C1273" s="89" t="s">
        <v>48</v>
      </c>
      <c r="D1273" s="89" t="s">
        <v>49</v>
      </c>
      <c r="E1273" s="189">
        <v>79291924</v>
      </c>
      <c r="F1273" s="197" t="s">
        <v>3549</v>
      </c>
      <c r="G1273" s="90">
        <v>13235807780</v>
      </c>
      <c r="H1273" s="91">
        <v>33378</v>
      </c>
      <c r="I1273" s="89"/>
      <c r="J1273" s="89" t="s">
        <v>51</v>
      </c>
      <c r="K1273" s="89" t="s">
        <v>76</v>
      </c>
      <c r="L1273" s="89" t="s">
        <v>95</v>
      </c>
      <c r="M1273" s="89" t="s">
        <v>1561</v>
      </c>
      <c r="N1273" s="89" t="s">
        <v>137</v>
      </c>
      <c r="O1273" s="92" t="s">
        <v>1933</v>
      </c>
      <c r="P1273" s="93" t="s">
        <v>57</v>
      </c>
      <c r="Q1273" s="110" t="s">
        <v>58</v>
      </c>
      <c r="R1273" s="94">
        <v>46171</v>
      </c>
      <c r="S1273" s="95"/>
      <c r="T1273" s="95" t="s">
        <v>59</v>
      </c>
      <c r="U1273" s="95" t="s">
        <v>60</v>
      </c>
      <c r="V1273" s="91">
        <v>46118</v>
      </c>
      <c r="W1273" s="91">
        <v>46161</v>
      </c>
      <c r="X1273" s="91">
        <v>46167</v>
      </c>
      <c r="Y1273" s="96" t="s">
        <v>73</v>
      </c>
      <c r="Z1273" s="89" t="s">
        <v>62</v>
      </c>
      <c r="AA1273" s="95"/>
      <c r="AB1273" s="95" t="s">
        <v>2804</v>
      </c>
      <c r="AC1273" s="95" t="s">
        <v>2804</v>
      </c>
      <c r="AD1273" s="95" t="s">
        <v>2804</v>
      </c>
      <c r="AE1273" s="95" t="s">
        <v>2804</v>
      </c>
      <c r="AF1273" s="95" t="s">
        <v>2804</v>
      </c>
      <c r="AG1273" s="95" t="s">
        <v>2804</v>
      </c>
      <c r="AH1273" s="95" t="s">
        <v>2804</v>
      </c>
      <c r="AI1273" s="97"/>
      <c r="AJ1273" s="97" t="s">
        <v>65</v>
      </c>
      <c r="AK1273" s="97" t="s">
        <v>66</v>
      </c>
      <c r="AL1273" s="45" t="s">
        <v>67</v>
      </c>
      <c r="AM1273" s="160" t="str">
        <f>MONTH(B1273)&amp;"/"&amp;YEAR(B1273)</f>
        <v>3/2026</v>
      </c>
      <c r="AN1273" s="45">
        <f>WEEKNUM(B1273)-WEEKNUM(EOMONTH(B1273,-1)+1)+1</f>
        <v>4</v>
      </c>
      <c r="AO1273" s="45" t="str">
        <f>MONTH(R1273)&amp;"/"&amp;YEAR(R1273)</f>
        <v>5/2026</v>
      </c>
      <c r="AP1273" s="45">
        <f>WEEKNUM(R1273)-WEEKNUM(EOMONTH(R1273,-1)+1)+1</f>
        <v>5</v>
      </c>
      <c r="AQ1273" s="45">
        <f>IF(AU1273="S",IF(Q1273="1. Aceitou o programa",R1273-B1273,0),0)</f>
        <v>67</v>
      </c>
      <c r="AR1273" s="45">
        <f>IF(AU1273="S",IF(AND(S1273&lt;&gt;"",R1273&lt;&gt;""),S1273-R1273,0),0)</f>
        <v>0</v>
      </c>
      <c r="AS1273" s="45">
        <f>IF(AU1273="S",IF(Q1273="1. Aceitou o programa",IF(OR(X1273="Não se Aplica",X1273=""),IF(OR(W1273="Não se Aplica",W1273=""),0,W1273-V1273),AVERAGE(X1273-W1273,W1273-V1273)),0),0)</f>
        <v>24.5</v>
      </c>
      <c r="AT1273" s="45">
        <f>IF(AU1273="S",IF(AND(Q1273="1. Aceitou o programa",AB1273="Realizada"),IFERROR(IF(AA1273="",0,AA1273-R1273),0),0),0)</f>
        <v>0</v>
      </c>
      <c r="AU1273" s="45" t="str">
        <f>_xlfn.XLOOKUP(U1273,'Lista Suspensa'!$AA$20:$AA$23,'Lista Suspensa'!$AB$20:$AB$23,"N/A")</f>
        <v>S</v>
      </c>
    </row>
    <row r="1274" spans="1:47" ht="12" customHeight="1" x14ac:dyDescent="0.3">
      <c r="A1274" s="87" t="s">
        <v>47</v>
      </c>
      <c r="B1274" s="88">
        <v>46104</v>
      </c>
      <c r="C1274" s="89" t="s">
        <v>48</v>
      </c>
      <c r="D1274" s="89" t="s">
        <v>49</v>
      </c>
      <c r="E1274" s="189">
        <v>79292536</v>
      </c>
      <c r="F1274" s="197" t="s">
        <v>3550</v>
      </c>
      <c r="G1274" s="90">
        <v>76740838704</v>
      </c>
      <c r="H1274" s="91">
        <v>21556</v>
      </c>
      <c r="I1274" s="89"/>
      <c r="J1274" s="89" t="s">
        <v>51</v>
      </c>
      <c r="K1274" s="89" t="s">
        <v>76</v>
      </c>
      <c r="L1274" s="89" t="s">
        <v>95</v>
      </c>
      <c r="M1274" s="89" t="s">
        <v>1751</v>
      </c>
      <c r="N1274" s="89" t="s">
        <v>137</v>
      </c>
      <c r="O1274" s="92" t="s">
        <v>3551</v>
      </c>
      <c r="P1274" s="93" t="s">
        <v>57</v>
      </c>
      <c r="Q1274" s="110" t="s">
        <v>58</v>
      </c>
      <c r="R1274" s="94">
        <v>46171</v>
      </c>
      <c r="S1274" s="95"/>
      <c r="T1274" s="95" t="s">
        <v>59</v>
      </c>
      <c r="U1274" s="95" t="s">
        <v>60</v>
      </c>
      <c r="V1274" s="91">
        <v>46118</v>
      </c>
      <c r="W1274" s="91">
        <v>46161</v>
      </c>
      <c r="X1274" s="91">
        <v>46167</v>
      </c>
      <c r="Y1274" s="96" t="s">
        <v>81</v>
      </c>
      <c r="Z1274" s="89" t="s">
        <v>62</v>
      </c>
      <c r="AA1274" s="95"/>
      <c r="AB1274" s="95" t="s">
        <v>2804</v>
      </c>
      <c r="AC1274" s="95" t="s">
        <v>2804</v>
      </c>
      <c r="AD1274" s="95" t="s">
        <v>2804</v>
      </c>
      <c r="AE1274" s="95" t="s">
        <v>2804</v>
      </c>
      <c r="AF1274" s="95" t="s">
        <v>2804</v>
      </c>
      <c r="AG1274" s="95" t="s">
        <v>2804</v>
      </c>
      <c r="AH1274" s="95" t="s">
        <v>2804</v>
      </c>
      <c r="AI1274" s="97"/>
      <c r="AJ1274" s="97" t="s">
        <v>65</v>
      </c>
      <c r="AK1274" s="97" t="s">
        <v>66</v>
      </c>
      <c r="AL1274" s="45" t="s">
        <v>67</v>
      </c>
      <c r="AM1274" s="160" t="str">
        <f>MONTH(B1274)&amp;"/"&amp;YEAR(B1274)</f>
        <v>3/2026</v>
      </c>
      <c r="AN1274" s="45">
        <f>WEEKNUM(B1274)-WEEKNUM(EOMONTH(B1274,-1)+1)+1</f>
        <v>4</v>
      </c>
      <c r="AO1274" s="45" t="str">
        <f>MONTH(R1274)&amp;"/"&amp;YEAR(R1274)</f>
        <v>5/2026</v>
      </c>
      <c r="AP1274" s="45">
        <f>WEEKNUM(R1274)-WEEKNUM(EOMONTH(R1274,-1)+1)+1</f>
        <v>5</v>
      </c>
      <c r="AQ1274" s="45">
        <f>IF(AU1274="S",IF(Q1274="1. Aceitou o programa",R1274-B1274,0),0)</f>
        <v>67</v>
      </c>
      <c r="AR1274" s="45">
        <f>IF(AU1274="S",IF(AND(S1274&lt;&gt;"",R1274&lt;&gt;""),S1274-R1274,0),0)</f>
        <v>0</v>
      </c>
      <c r="AS1274" s="45">
        <f>IF(AU1274="S",IF(Q1274="1. Aceitou o programa",IF(OR(X1274="Não se Aplica",X1274=""),IF(OR(W1274="Não se Aplica",W1274=""),0,W1274-V1274),AVERAGE(X1274-W1274,W1274-V1274)),0),0)</f>
        <v>24.5</v>
      </c>
      <c r="AT1274" s="45">
        <f>IF(AU1274="S",IF(AND(Q1274="1. Aceitou o programa",AB1274="Realizada"),IFERROR(IF(AA1274="",0,AA1274-R1274),0),0),0)</f>
        <v>0</v>
      </c>
      <c r="AU1274" s="45" t="str">
        <f>_xlfn.XLOOKUP(U1274,'Lista Suspensa'!$AA$20:$AA$23,'Lista Suspensa'!$AB$20:$AB$23,"N/A")</f>
        <v>S</v>
      </c>
    </row>
    <row r="1275" spans="1:47" ht="12" customHeight="1" x14ac:dyDescent="0.3">
      <c r="A1275" s="87" t="s">
        <v>47</v>
      </c>
      <c r="B1275" s="88">
        <v>46104</v>
      </c>
      <c r="C1275" s="89" t="s">
        <v>48</v>
      </c>
      <c r="D1275" s="89" t="s">
        <v>49</v>
      </c>
      <c r="E1275" s="189">
        <v>79363388</v>
      </c>
      <c r="F1275" s="197" t="s">
        <v>3552</v>
      </c>
      <c r="G1275" s="90">
        <v>28019293876</v>
      </c>
      <c r="H1275" s="91">
        <v>28899</v>
      </c>
      <c r="I1275" s="89"/>
      <c r="J1275" s="89" t="s">
        <v>51</v>
      </c>
      <c r="K1275" s="89" t="s">
        <v>52</v>
      </c>
      <c r="L1275" s="89" t="s">
        <v>85</v>
      </c>
      <c r="M1275" s="89" t="s">
        <v>3553</v>
      </c>
      <c r="N1275" s="89" t="s">
        <v>229</v>
      </c>
      <c r="O1275" s="92" t="s">
        <v>3554</v>
      </c>
      <c r="P1275" s="93" t="s">
        <v>57</v>
      </c>
      <c r="Q1275" s="110" t="s">
        <v>58</v>
      </c>
      <c r="R1275" s="94">
        <v>46171</v>
      </c>
      <c r="S1275" s="95"/>
      <c r="T1275" s="95" t="s">
        <v>59</v>
      </c>
      <c r="U1275" s="95" t="s">
        <v>60</v>
      </c>
      <c r="V1275" s="91">
        <v>46118</v>
      </c>
      <c r="W1275" s="91">
        <v>46161</v>
      </c>
      <c r="X1275" s="91">
        <v>46167</v>
      </c>
      <c r="Y1275" s="96" t="s">
        <v>81</v>
      </c>
      <c r="Z1275" s="89" t="s">
        <v>62</v>
      </c>
      <c r="AA1275" s="95"/>
      <c r="AB1275" s="95" t="s">
        <v>2804</v>
      </c>
      <c r="AC1275" s="95" t="s">
        <v>2804</v>
      </c>
      <c r="AD1275" s="95" t="s">
        <v>2804</v>
      </c>
      <c r="AE1275" s="95" t="s">
        <v>2804</v>
      </c>
      <c r="AF1275" s="95" t="s">
        <v>2804</v>
      </c>
      <c r="AG1275" s="95" t="s">
        <v>2804</v>
      </c>
      <c r="AH1275" s="95" t="s">
        <v>2804</v>
      </c>
      <c r="AI1275" s="97"/>
      <c r="AJ1275" s="97" t="s">
        <v>65</v>
      </c>
      <c r="AK1275" s="97" t="s">
        <v>66</v>
      </c>
      <c r="AL1275" s="45" t="s">
        <v>67</v>
      </c>
      <c r="AM1275" s="160" t="str">
        <f>MONTH(B1275)&amp;"/"&amp;YEAR(B1275)</f>
        <v>3/2026</v>
      </c>
      <c r="AN1275" s="45">
        <f>WEEKNUM(B1275)-WEEKNUM(EOMONTH(B1275,-1)+1)+1</f>
        <v>4</v>
      </c>
      <c r="AO1275" s="45" t="str">
        <f>MONTH(R1275)&amp;"/"&amp;YEAR(R1275)</f>
        <v>5/2026</v>
      </c>
      <c r="AP1275" s="45">
        <f>WEEKNUM(R1275)-WEEKNUM(EOMONTH(R1275,-1)+1)+1</f>
        <v>5</v>
      </c>
      <c r="AQ1275" s="45">
        <f>IF(AU1275="S",IF(Q1275="1. Aceitou o programa",R1275-B1275,0),0)</f>
        <v>67</v>
      </c>
      <c r="AR1275" s="45">
        <f>IF(AU1275="S",IF(AND(S1275&lt;&gt;"",R1275&lt;&gt;""),S1275-R1275,0),0)</f>
        <v>0</v>
      </c>
      <c r="AS1275" s="45">
        <f>IF(AU1275="S",IF(Q1275="1. Aceitou o programa",IF(OR(X1275="Não se Aplica",X1275=""),IF(OR(W1275="Não se Aplica",W1275=""),0,W1275-V1275),AVERAGE(X1275-W1275,W1275-V1275)),0),0)</f>
        <v>24.5</v>
      </c>
      <c r="AT1275" s="45">
        <f>IF(AU1275="S",IF(AND(Q1275="1. Aceitou o programa",AB1275="Realizada"),IFERROR(IF(AA1275="",0,AA1275-R1275),0),0),0)</f>
        <v>0</v>
      </c>
      <c r="AU1275" s="45" t="str">
        <f>_xlfn.XLOOKUP(U1275,'Lista Suspensa'!$AA$20:$AA$23,'Lista Suspensa'!$AB$20:$AB$23,"N/A")</f>
        <v>S</v>
      </c>
    </row>
    <row r="1276" spans="1:47" ht="12" customHeight="1" x14ac:dyDescent="0.3">
      <c r="A1276" s="87" t="s">
        <v>47</v>
      </c>
      <c r="B1276" s="88">
        <v>46104</v>
      </c>
      <c r="C1276" s="89" t="s">
        <v>48</v>
      </c>
      <c r="D1276" s="89" t="s">
        <v>49</v>
      </c>
      <c r="E1276" s="189">
        <v>85769467</v>
      </c>
      <c r="F1276" s="197" t="s">
        <v>3555</v>
      </c>
      <c r="G1276" s="90">
        <v>5233718707</v>
      </c>
      <c r="H1276" s="91">
        <v>25454</v>
      </c>
      <c r="I1276" s="89"/>
      <c r="J1276" s="89" t="s">
        <v>51</v>
      </c>
      <c r="K1276" s="89" t="s">
        <v>76</v>
      </c>
      <c r="L1276" s="89" t="s">
        <v>95</v>
      </c>
      <c r="M1276" s="89" t="s">
        <v>3134</v>
      </c>
      <c r="N1276" s="89" t="s">
        <v>159</v>
      </c>
      <c r="O1276" s="92" t="s">
        <v>3556</v>
      </c>
      <c r="P1276" s="93" t="s">
        <v>57</v>
      </c>
      <c r="Q1276" s="110" t="s">
        <v>58</v>
      </c>
      <c r="R1276" s="94">
        <v>46171</v>
      </c>
      <c r="S1276" s="95"/>
      <c r="T1276" s="95" t="s">
        <v>59</v>
      </c>
      <c r="U1276" s="95" t="s">
        <v>60</v>
      </c>
      <c r="V1276" s="91">
        <v>46118</v>
      </c>
      <c r="W1276" s="91">
        <v>46161</v>
      </c>
      <c r="X1276" s="91">
        <v>46167</v>
      </c>
      <c r="Y1276" s="96" t="s">
        <v>81</v>
      </c>
      <c r="Z1276" s="89" t="s">
        <v>62</v>
      </c>
      <c r="AA1276" s="95"/>
      <c r="AB1276" s="95" t="s">
        <v>2804</v>
      </c>
      <c r="AC1276" s="95" t="s">
        <v>2804</v>
      </c>
      <c r="AD1276" s="95" t="s">
        <v>2804</v>
      </c>
      <c r="AE1276" s="95" t="s">
        <v>2804</v>
      </c>
      <c r="AF1276" s="95" t="s">
        <v>2804</v>
      </c>
      <c r="AG1276" s="95" t="s">
        <v>2804</v>
      </c>
      <c r="AH1276" s="95" t="s">
        <v>2804</v>
      </c>
      <c r="AI1276" s="97"/>
      <c r="AJ1276" s="97" t="s">
        <v>65</v>
      </c>
      <c r="AK1276" s="97" t="s">
        <v>66</v>
      </c>
      <c r="AL1276" s="45" t="s">
        <v>67</v>
      </c>
      <c r="AM1276" s="160" t="str">
        <f>MONTH(B1276)&amp;"/"&amp;YEAR(B1276)</f>
        <v>3/2026</v>
      </c>
      <c r="AN1276" s="45">
        <f>WEEKNUM(B1276)-WEEKNUM(EOMONTH(B1276,-1)+1)+1</f>
        <v>4</v>
      </c>
      <c r="AO1276" s="45" t="str">
        <f>MONTH(R1276)&amp;"/"&amp;YEAR(R1276)</f>
        <v>5/2026</v>
      </c>
      <c r="AP1276" s="45">
        <f>WEEKNUM(R1276)-WEEKNUM(EOMONTH(R1276,-1)+1)+1</f>
        <v>5</v>
      </c>
      <c r="AQ1276" s="45">
        <f>IF(AU1276="S",IF(Q1276="1. Aceitou o programa",R1276-B1276,0),0)</f>
        <v>67</v>
      </c>
      <c r="AR1276" s="45">
        <f>IF(AU1276="S",IF(AND(S1276&lt;&gt;"",R1276&lt;&gt;""),S1276-R1276,0),0)</f>
        <v>0</v>
      </c>
      <c r="AS1276" s="45">
        <f>IF(AU1276="S",IF(Q1276="1. Aceitou o programa",IF(OR(X1276="Não se Aplica",X1276=""),IF(OR(W1276="Não se Aplica",W1276=""),0,W1276-V1276),AVERAGE(X1276-W1276,W1276-V1276)),0),0)</f>
        <v>24.5</v>
      </c>
      <c r="AT1276" s="45">
        <f>IF(AU1276="S",IF(AND(Q1276="1. Aceitou o programa",AB1276="Realizada"),IFERROR(IF(AA1276="",0,AA1276-R1276),0),0),0)</f>
        <v>0</v>
      </c>
      <c r="AU1276" s="45" t="str">
        <f>_xlfn.XLOOKUP(U1276,'Lista Suspensa'!$AA$20:$AA$23,'Lista Suspensa'!$AB$20:$AB$23,"N/A")</f>
        <v>S</v>
      </c>
    </row>
    <row r="1277" spans="1:47" ht="12" customHeight="1" x14ac:dyDescent="0.3">
      <c r="A1277" s="87" t="s">
        <v>47</v>
      </c>
      <c r="B1277" s="88">
        <v>46104</v>
      </c>
      <c r="C1277" s="89" t="s">
        <v>48</v>
      </c>
      <c r="D1277" s="89" t="s">
        <v>49</v>
      </c>
      <c r="E1277" s="189">
        <v>79379657</v>
      </c>
      <c r="F1277" s="197" t="s">
        <v>3557</v>
      </c>
      <c r="G1277" s="90">
        <v>36357478822</v>
      </c>
      <c r="H1277" s="91">
        <v>32876</v>
      </c>
      <c r="I1277" s="89"/>
      <c r="J1277" s="89" t="s">
        <v>51</v>
      </c>
      <c r="K1277" s="89" t="s">
        <v>52</v>
      </c>
      <c r="L1277" s="89" t="s">
        <v>85</v>
      </c>
      <c r="M1277" s="89" t="s">
        <v>154</v>
      </c>
      <c r="N1277" s="89" t="s">
        <v>137</v>
      </c>
      <c r="O1277" s="92" t="s">
        <v>3558</v>
      </c>
      <c r="P1277" s="93" t="s">
        <v>57</v>
      </c>
      <c r="Q1277" s="110" t="s">
        <v>58</v>
      </c>
      <c r="R1277" s="94">
        <v>46171</v>
      </c>
      <c r="S1277" s="95"/>
      <c r="T1277" s="95" t="s">
        <v>59</v>
      </c>
      <c r="U1277" s="95" t="s">
        <v>60</v>
      </c>
      <c r="V1277" s="91">
        <v>46118</v>
      </c>
      <c r="W1277" s="91">
        <v>46161</v>
      </c>
      <c r="X1277" s="91">
        <v>46167</v>
      </c>
      <c r="Y1277" s="96" t="s">
        <v>81</v>
      </c>
      <c r="Z1277" s="89" t="s">
        <v>62</v>
      </c>
      <c r="AA1277" s="95"/>
      <c r="AB1277" s="95" t="s">
        <v>2804</v>
      </c>
      <c r="AC1277" s="95" t="s">
        <v>2804</v>
      </c>
      <c r="AD1277" s="95" t="s">
        <v>2804</v>
      </c>
      <c r="AE1277" s="95" t="s">
        <v>2804</v>
      </c>
      <c r="AF1277" s="95" t="s">
        <v>2804</v>
      </c>
      <c r="AG1277" s="95" t="s">
        <v>2804</v>
      </c>
      <c r="AH1277" s="95" t="s">
        <v>2804</v>
      </c>
      <c r="AI1277" s="97"/>
      <c r="AJ1277" s="97" t="s">
        <v>65</v>
      </c>
      <c r="AK1277" s="97" t="s">
        <v>66</v>
      </c>
      <c r="AL1277" s="45" t="s">
        <v>67</v>
      </c>
      <c r="AM1277" s="160" t="str">
        <f>MONTH(B1277)&amp;"/"&amp;YEAR(B1277)</f>
        <v>3/2026</v>
      </c>
      <c r="AN1277" s="45">
        <f>WEEKNUM(B1277)-WEEKNUM(EOMONTH(B1277,-1)+1)+1</f>
        <v>4</v>
      </c>
      <c r="AO1277" s="45" t="str">
        <f>MONTH(R1277)&amp;"/"&amp;YEAR(R1277)</f>
        <v>5/2026</v>
      </c>
      <c r="AP1277" s="45">
        <f>WEEKNUM(R1277)-WEEKNUM(EOMONTH(R1277,-1)+1)+1</f>
        <v>5</v>
      </c>
      <c r="AQ1277" s="45">
        <f>IF(AU1277="S",IF(Q1277="1. Aceitou o programa",R1277-B1277,0),0)</f>
        <v>67</v>
      </c>
      <c r="AR1277" s="45">
        <f>IF(AU1277="S",IF(AND(S1277&lt;&gt;"",R1277&lt;&gt;""),S1277-R1277,0),0)</f>
        <v>0</v>
      </c>
      <c r="AS1277" s="45">
        <f>IF(AU1277="S",IF(Q1277="1. Aceitou o programa",IF(OR(X1277="Não se Aplica",X1277=""),IF(OR(W1277="Não se Aplica",W1277=""),0,W1277-V1277),AVERAGE(X1277-W1277,W1277-V1277)),0),0)</f>
        <v>24.5</v>
      </c>
      <c r="AT1277" s="45">
        <f>IF(AU1277="S",IF(AND(Q1277="1. Aceitou o programa",AB1277="Realizada"),IFERROR(IF(AA1277="",0,AA1277-R1277),0),0),0)</f>
        <v>0</v>
      </c>
      <c r="AU1277" s="45" t="str">
        <f>_xlfn.XLOOKUP(U1277,'Lista Suspensa'!$AA$20:$AA$23,'Lista Suspensa'!$AB$20:$AB$23,"N/A")</f>
        <v>S</v>
      </c>
    </row>
    <row r="1278" spans="1:47" ht="12" customHeight="1" x14ac:dyDescent="0.3">
      <c r="A1278" s="87" t="s">
        <v>47</v>
      </c>
      <c r="B1278" s="88">
        <v>46104</v>
      </c>
      <c r="C1278" s="89" t="s">
        <v>48</v>
      </c>
      <c r="D1278" s="89" t="s">
        <v>49</v>
      </c>
      <c r="E1278" s="189">
        <v>79411927</v>
      </c>
      <c r="F1278" s="197" t="s">
        <v>3559</v>
      </c>
      <c r="G1278" s="90">
        <v>45519067864</v>
      </c>
      <c r="H1278" s="91">
        <v>36229</v>
      </c>
      <c r="I1278" s="89"/>
      <c r="J1278" s="89" t="s">
        <v>84</v>
      </c>
      <c r="K1278" s="89" t="s">
        <v>52</v>
      </c>
      <c r="L1278" s="89" t="s">
        <v>85</v>
      </c>
      <c r="M1278" s="89" t="s">
        <v>175</v>
      </c>
      <c r="N1278" s="89" t="s">
        <v>137</v>
      </c>
      <c r="O1278" s="92" t="s">
        <v>3560</v>
      </c>
      <c r="P1278" s="93" t="s">
        <v>57</v>
      </c>
      <c r="Q1278" s="110" t="s">
        <v>58</v>
      </c>
      <c r="R1278" s="94">
        <v>46171</v>
      </c>
      <c r="S1278" s="95"/>
      <c r="T1278" s="95" t="s">
        <v>59</v>
      </c>
      <c r="U1278" s="95" t="s">
        <v>60</v>
      </c>
      <c r="V1278" s="91">
        <v>46118</v>
      </c>
      <c r="W1278" s="91">
        <v>46161</v>
      </c>
      <c r="X1278" s="91">
        <v>46167</v>
      </c>
      <c r="Y1278" s="96" t="s">
        <v>81</v>
      </c>
      <c r="Z1278" s="89" t="s">
        <v>62</v>
      </c>
      <c r="AA1278" s="95"/>
      <c r="AB1278" s="95" t="s">
        <v>2804</v>
      </c>
      <c r="AC1278" s="95" t="s">
        <v>2804</v>
      </c>
      <c r="AD1278" s="95" t="s">
        <v>2804</v>
      </c>
      <c r="AE1278" s="95" t="s">
        <v>2804</v>
      </c>
      <c r="AF1278" s="95" t="s">
        <v>2804</v>
      </c>
      <c r="AG1278" s="95" t="s">
        <v>2804</v>
      </c>
      <c r="AH1278" s="95" t="s">
        <v>2804</v>
      </c>
      <c r="AI1278" s="97"/>
      <c r="AJ1278" s="97" t="s">
        <v>65</v>
      </c>
      <c r="AK1278" s="97" t="s">
        <v>66</v>
      </c>
      <c r="AL1278" s="45" t="s">
        <v>67</v>
      </c>
      <c r="AM1278" s="160" t="str">
        <f>MONTH(B1278)&amp;"/"&amp;YEAR(B1278)</f>
        <v>3/2026</v>
      </c>
      <c r="AN1278" s="45">
        <f>WEEKNUM(B1278)-WEEKNUM(EOMONTH(B1278,-1)+1)+1</f>
        <v>4</v>
      </c>
      <c r="AO1278" s="45" t="str">
        <f>MONTH(R1278)&amp;"/"&amp;YEAR(R1278)</f>
        <v>5/2026</v>
      </c>
      <c r="AP1278" s="45">
        <f>WEEKNUM(R1278)-WEEKNUM(EOMONTH(R1278,-1)+1)+1</f>
        <v>5</v>
      </c>
      <c r="AQ1278" s="45">
        <f>IF(AU1278="S",IF(Q1278="1. Aceitou o programa",R1278-B1278,0),0)</f>
        <v>67</v>
      </c>
      <c r="AR1278" s="45">
        <f>IF(AU1278="S",IF(AND(S1278&lt;&gt;"",R1278&lt;&gt;""),S1278-R1278,0),0)</f>
        <v>0</v>
      </c>
      <c r="AS1278" s="45">
        <f>IF(AU1278="S",IF(Q1278="1. Aceitou o programa",IF(OR(X1278="Não se Aplica",X1278=""),IF(OR(W1278="Não se Aplica",W1278=""),0,W1278-V1278),AVERAGE(X1278-W1278,W1278-V1278)),0),0)</f>
        <v>24.5</v>
      </c>
      <c r="AT1278" s="45">
        <f>IF(AU1278="S",IF(AND(Q1278="1. Aceitou o programa",AB1278="Realizada"),IFERROR(IF(AA1278="",0,AA1278-R1278),0),0),0)</f>
        <v>0</v>
      </c>
      <c r="AU1278" s="45" t="str">
        <f>_xlfn.XLOOKUP(U1278,'Lista Suspensa'!$AA$20:$AA$23,'Lista Suspensa'!$AB$20:$AB$23,"N/A")</f>
        <v>S</v>
      </c>
    </row>
    <row r="1279" spans="1:47" ht="12" customHeight="1" x14ac:dyDescent="0.3">
      <c r="A1279" s="87" t="s">
        <v>47</v>
      </c>
      <c r="B1279" s="88">
        <v>46104</v>
      </c>
      <c r="C1279" s="89" t="s">
        <v>48</v>
      </c>
      <c r="D1279" s="89" t="s">
        <v>49</v>
      </c>
      <c r="E1279" s="189">
        <v>79439131</v>
      </c>
      <c r="F1279" s="197" t="s">
        <v>3561</v>
      </c>
      <c r="G1279" s="90">
        <v>12611469725</v>
      </c>
      <c r="H1279" s="91">
        <v>32498</v>
      </c>
      <c r="I1279" s="89"/>
      <c r="J1279" s="89" t="s">
        <v>51</v>
      </c>
      <c r="K1279" s="89" t="s">
        <v>76</v>
      </c>
      <c r="L1279" s="89" t="s">
        <v>95</v>
      </c>
      <c r="M1279" s="89" t="s">
        <v>3562</v>
      </c>
      <c r="N1279" s="89" t="s">
        <v>137</v>
      </c>
      <c r="O1279" s="92" t="s">
        <v>3563</v>
      </c>
      <c r="P1279" s="93" t="s">
        <v>57</v>
      </c>
      <c r="Q1279" s="110" t="s">
        <v>58</v>
      </c>
      <c r="R1279" s="94">
        <v>46171</v>
      </c>
      <c r="S1279" s="95"/>
      <c r="T1279" s="95" t="s">
        <v>59</v>
      </c>
      <c r="U1279" s="95" t="s">
        <v>60</v>
      </c>
      <c r="V1279" s="91">
        <v>46118</v>
      </c>
      <c r="W1279" s="91">
        <v>46161</v>
      </c>
      <c r="X1279" s="91">
        <v>46167</v>
      </c>
      <c r="Y1279" s="96" t="s">
        <v>73</v>
      </c>
      <c r="Z1279" s="89" t="s">
        <v>62</v>
      </c>
      <c r="AA1279" s="95"/>
      <c r="AB1279" s="95" t="s">
        <v>2804</v>
      </c>
      <c r="AC1279" s="95" t="s">
        <v>2804</v>
      </c>
      <c r="AD1279" s="95" t="s">
        <v>2804</v>
      </c>
      <c r="AE1279" s="95" t="s">
        <v>2804</v>
      </c>
      <c r="AF1279" s="95" t="s">
        <v>2804</v>
      </c>
      <c r="AG1279" s="95" t="s">
        <v>2804</v>
      </c>
      <c r="AH1279" s="95" t="s">
        <v>2804</v>
      </c>
      <c r="AI1279" s="97"/>
      <c r="AJ1279" s="97" t="s">
        <v>65</v>
      </c>
      <c r="AK1279" s="97" t="s">
        <v>66</v>
      </c>
      <c r="AL1279" s="45" t="s">
        <v>67</v>
      </c>
      <c r="AM1279" s="160" t="str">
        <f>MONTH(B1279)&amp;"/"&amp;YEAR(B1279)</f>
        <v>3/2026</v>
      </c>
      <c r="AN1279" s="45">
        <f>WEEKNUM(B1279)-WEEKNUM(EOMONTH(B1279,-1)+1)+1</f>
        <v>4</v>
      </c>
      <c r="AO1279" s="45" t="str">
        <f>MONTH(R1279)&amp;"/"&amp;YEAR(R1279)</f>
        <v>5/2026</v>
      </c>
      <c r="AP1279" s="45">
        <f>WEEKNUM(R1279)-WEEKNUM(EOMONTH(R1279,-1)+1)+1</f>
        <v>5</v>
      </c>
      <c r="AQ1279" s="45">
        <f>IF(AU1279="S",IF(Q1279="1. Aceitou o programa",R1279-B1279,0),0)</f>
        <v>67</v>
      </c>
      <c r="AR1279" s="45">
        <f>IF(AU1279="S",IF(AND(S1279&lt;&gt;"",R1279&lt;&gt;""),S1279-R1279,0),0)</f>
        <v>0</v>
      </c>
      <c r="AS1279" s="45">
        <f>IF(AU1279="S",IF(Q1279="1. Aceitou o programa",IF(OR(X1279="Não se Aplica",X1279=""),IF(OR(W1279="Não se Aplica",W1279=""),0,W1279-V1279),AVERAGE(X1279-W1279,W1279-V1279)),0),0)</f>
        <v>24.5</v>
      </c>
      <c r="AT1279" s="45">
        <f>IF(AU1279="S",IF(AND(Q1279="1. Aceitou o programa",AB1279="Realizada"),IFERROR(IF(AA1279="",0,AA1279-R1279),0),0),0)</f>
        <v>0</v>
      </c>
      <c r="AU1279" s="45" t="str">
        <f>_xlfn.XLOOKUP(U1279,'Lista Suspensa'!$AA$20:$AA$23,'Lista Suspensa'!$AB$20:$AB$23,"N/A")</f>
        <v>S</v>
      </c>
    </row>
    <row r="1280" spans="1:47" ht="12" customHeight="1" x14ac:dyDescent="0.3">
      <c r="A1280" s="87" t="s">
        <v>47</v>
      </c>
      <c r="B1280" s="88">
        <v>46104</v>
      </c>
      <c r="C1280" s="89" t="s">
        <v>48</v>
      </c>
      <c r="D1280" s="89" t="s">
        <v>49</v>
      </c>
      <c r="E1280" s="189">
        <v>79449973</v>
      </c>
      <c r="F1280" s="197" t="s">
        <v>3564</v>
      </c>
      <c r="G1280" s="90">
        <v>7341425792</v>
      </c>
      <c r="H1280" s="91">
        <v>28034</v>
      </c>
      <c r="I1280" s="89"/>
      <c r="J1280" s="89" t="s">
        <v>84</v>
      </c>
      <c r="K1280" s="89" t="s">
        <v>76</v>
      </c>
      <c r="L1280" s="89" t="s">
        <v>303</v>
      </c>
      <c r="M1280" s="89" t="s">
        <v>3565</v>
      </c>
      <c r="N1280" s="89" t="s">
        <v>877</v>
      </c>
      <c r="O1280" s="92" t="s">
        <v>3566</v>
      </c>
      <c r="P1280" s="93" t="s">
        <v>57</v>
      </c>
      <c r="Q1280" s="110" t="s">
        <v>58</v>
      </c>
      <c r="R1280" s="94">
        <v>46171</v>
      </c>
      <c r="S1280" s="95"/>
      <c r="T1280" s="95" t="s">
        <v>59</v>
      </c>
      <c r="U1280" s="95" t="s">
        <v>60</v>
      </c>
      <c r="V1280" s="91">
        <v>46118</v>
      </c>
      <c r="W1280" s="91">
        <v>46161</v>
      </c>
      <c r="X1280" s="91">
        <v>46167</v>
      </c>
      <c r="Y1280" s="96" t="s">
        <v>73</v>
      </c>
      <c r="Z1280" s="89" t="s">
        <v>62</v>
      </c>
      <c r="AA1280" s="95"/>
      <c r="AB1280" s="95" t="s">
        <v>2804</v>
      </c>
      <c r="AC1280" s="95" t="s">
        <v>2804</v>
      </c>
      <c r="AD1280" s="95" t="s">
        <v>2804</v>
      </c>
      <c r="AE1280" s="95" t="s">
        <v>2804</v>
      </c>
      <c r="AF1280" s="95" t="s">
        <v>2804</v>
      </c>
      <c r="AG1280" s="95" t="s">
        <v>2804</v>
      </c>
      <c r="AH1280" s="95" t="s">
        <v>2804</v>
      </c>
      <c r="AI1280" s="97"/>
      <c r="AJ1280" s="97" t="s">
        <v>65</v>
      </c>
      <c r="AK1280" s="97" t="s">
        <v>66</v>
      </c>
      <c r="AL1280" s="45" t="s">
        <v>67</v>
      </c>
      <c r="AM1280" s="160" t="str">
        <f>MONTH(B1280)&amp;"/"&amp;YEAR(B1280)</f>
        <v>3/2026</v>
      </c>
      <c r="AN1280" s="45">
        <f>WEEKNUM(B1280)-WEEKNUM(EOMONTH(B1280,-1)+1)+1</f>
        <v>4</v>
      </c>
      <c r="AO1280" s="45" t="str">
        <f>MONTH(R1280)&amp;"/"&amp;YEAR(R1280)</f>
        <v>5/2026</v>
      </c>
      <c r="AP1280" s="45">
        <f>WEEKNUM(R1280)-WEEKNUM(EOMONTH(R1280,-1)+1)+1</f>
        <v>5</v>
      </c>
      <c r="AQ1280" s="45">
        <f>IF(AU1280="S",IF(Q1280="1. Aceitou o programa",R1280-B1280,0),0)</f>
        <v>67</v>
      </c>
      <c r="AR1280" s="45">
        <f>IF(AU1280="S",IF(AND(S1280&lt;&gt;"",R1280&lt;&gt;""),S1280-R1280,0),0)</f>
        <v>0</v>
      </c>
      <c r="AS1280" s="45">
        <f>IF(AU1280="S",IF(Q1280="1. Aceitou o programa",IF(OR(X1280="Não se Aplica",X1280=""),IF(OR(W1280="Não se Aplica",W1280=""),0,W1280-V1280),AVERAGE(X1280-W1280,W1280-V1280)),0),0)</f>
        <v>24.5</v>
      </c>
      <c r="AT1280" s="45">
        <f>IF(AU1280="S",IF(AND(Q1280="1. Aceitou o programa",AB1280="Realizada"),IFERROR(IF(AA1280="",0,AA1280-R1280),0),0),0)</f>
        <v>0</v>
      </c>
      <c r="AU1280" s="45" t="str">
        <f>_xlfn.XLOOKUP(U1280,'Lista Suspensa'!$AA$20:$AA$23,'Lista Suspensa'!$AB$20:$AB$23,"N/A")</f>
        <v>S</v>
      </c>
    </row>
    <row r="1281" spans="1:47" ht="12" customHeight="1" x14ac:dyDescent="0.3">
      <c r="A1281" s="87" t="s">
        <v>47</v>
      </c>
      <c r="B1281" s="88">
        <v>46104</v>
      </c>
      <c r="C1281" s="89" t="s">
        <v>48</v>
      </c>
      <c r="D1281" s="89" t="s">
        <v>49</v>
      </c>
      <c r="E1281" s="189">
        <v>79487684</v>
      </c>
      <c r="F1281" s="197" t="s">
        <v>3567</v>
      </c>
      <c r="G1281" s="90">
        <v>1284224830</v>
      </c>
      <c r="H1281" s="91">
        <v>18890</v>
      </c>
      <c r="I1281" s="89"/>
      <c r="J1281" s="89" t="s">
        <v>51</v>
      </c>
      <c r="K1281" s="89" t="s">
        <v>52</v>
      </c>
      <c r="L1281" s="89" t="s">
        <v>53</v>
      </c>
      <c r="M1281" s="89" t="s">
        <v>3568</v>
      </c>
      <c r="N1281" s="89" t="s">
        <v>137</v>
      </c>
      <c r="O1281" s="92" t="s">
        <v>3569</v>
      </c>
      <c r="P1281" s="93" t="s">
        <v>57</v>
      </c>
      <c r="Q1281" s="110" t="s">
        <v>58</v>
      </c>
      <c r="R1281" s="94">
        <v>46171</v>
      </c>
      <c r="S1281" s="95"/>
      <c r="T1281" s="95" t="s">
        <v>59</v>
      </c>
      <c r="U1281" s="95" t="s">
        <v>60</v>
      </c>
      <c r="V1281" s="91">
        <v>46118</v>
      </c>
      <c r="W1281" s="91">
        <v>46161</v>
      </c>
      <c r="X1281" s="91">
        <v>46167</v>
      </c>
      <c r="Y1281" s="96" t="s">
        <v>81</v>
      </c>
      <c r="Z1281" s="89" t="s">
        <v>62</v>
      </c>
      <c r="AA1281" s="95"/>
      <c r="AB1281" s="95" t="s">
        <v>2804</v>
      </c>
      <c r="AC1281" s="95" t="s">
        <v>2804</v>
      </c>
      <c r="AD1281" s="95" t="s">
        <v>2804</v>
      </c>
      <c r="AE1281" s="95" t="s">
        <v>2804</v>
      </c>
      <c r="AF1281" s="95" t="s">
        <v>2804</v>
      </c>
      <c r="AG1281" s="95" t="s">
        <v>2804</v>
      </c>
      <c r="AH1281" s="95" t="s">
        <v>2804</v>
      </c>
      <c r="AI1281" s="97"/>
      <c r="AJ1281" s="97" t="s">
        <v>65</v>
      </c>
      <c r="AK1281" s="97" t="s">
        <v>66</v>
      </c>
      <c r="AL1281" s="45" t="s">
        <v>67</v>
      </c>
      <c r="AM1281" s="160" t="str">
        <f>MONTH(B1281)&amp;"/"&amp;YEAR(B1281)</f>
        <v>3/2026</v>
      </c>
      <c r="AN1281" s="45">
        <f>WEEKNUM(B1281)-WEEKNUM(EOMONTH(B1281,-1)+1)+1</f>
        <v>4</v>
      </c>
      <c r="AO1281" s="45" t="str">
        <f>MONTH(R1281)&amp;"/"&amp;YEAR(R1281)</f>
        <v>5/2026</v>
      </c>
      <c r="AP1281" s="45">
        <f>WEEKNUM(R1281)-WEEKNUM(EOMONTH(R1281,-1)+1)+1</f>
        <v>5</v>
      </c>
      <c r="AQ1281" s="45">
        <f>IF(AU1281="S",IF(Q1281="1. Aceitou o programa",R1281-B1281,0),0)</f>
        <v>67</v>
      </c>
      <c r="AR1281" s="45">
        <f>IF(AU1281="S",IF(AND(S1281&lt;&gt;"",R1281&lt;&gt;""),S1281-R1281,0),0)</f>
        <v>0</v>
      </c>
      <c r="AS1281" s="45">
        <f>IF(AU1281="S",IF(Q1281="1. Aceitou o programa",IF(OR(X1281="Não se Aplica",X1281=""),IF(OR(W1281="Não se Aplica",W1281=""),0,W1281-V1281),AVERAGE(X1281-W1281,W1281-V1281)),0),0)</f>
        <v>24.5</v>
      </c>
      <c r="AT1281" s="45">
        <f>IF(AU1281="S",IF(AND(Q1281="1. Aceitou o programa",AB1281="Realizada"),IFERROR(IF(AA1281="",0,AA1281-R1281),0),0),0)</f>
        <v>0</v>
      </c>
      <c r="AU1281" s="45" t="str">
        <f>_xlfn.XLOOKUP(U1281,'Lista Suspensa'!$AA$20:$AA$23,'Lista Suspensa'!$AB$20:$AB$23,"N/A")</f>
        <v>S</v>
      </c>
    </row>
    <row r="1282" spans="1:47" ht="12" customHeight="1" x14ac:dyDescent="0.3">
      <c r="A1282" s="87" t="s">
        <v>47</v>
      </c>
      <c r="B1282" s="88">
        <v>46104</v>
      </c>
      <c r="C1282" s="89" t="s">
        <v>48</v>
      </c>
      <c r="D1282" s="89" t="s">
        <v>49</v>
      </c>
      <c r="E1282" s="189">
        <v>880335343</v>
      </c>
      <c r="F1282" s="197" t="s">
        <v>3570</v>
      </c>
      <c r="G1282" s="90">
        <v>4407219700</v>
      </c>
      <c r="H1282" s="91">
        <v>27591</v>
      </c>
      <c r="I1282" s="89"/>
      <c r="J1282" s="89" t="s">
        <v>51</v>
      </c>
      <c r="K1282" s="89" t="s">
        <v>76</v>
      </c>
      <c r="L1282" s="89" t="s">
        <v>101</v>
      </c>
      <c r="M1282" s="89" t="s">
        <v>3571</v>
      </c>
      <c r="N1282" s="89" t="s">
        <v>79</v>
      </c>
      <c r="O1282" s="92" t="s">
        <v>3572</v>
      </c>
      <c r="P1282" s="93" t="s">
        <v>57</v>
      </c>
      <c r="Q1282" s="110" t="s">
        <v>58</v>
      </c>
      <c r="R1282" s="94">
        <v>46171</v>
      </c>
      <c r="S1282" s="95"/>
      <c r="T1282" s="95" t="s">
        <v>59</v>
      </c>
      <c r="U1282" s="95" t="s">
        <v>60</v>
      </c>
      <c r="V1282" s="91">
        <v>46118</v>
      </c>
      <c r="W1282" s="91">
        <v>46161</v>
      </c>
      <c r="X1282" s="91">
        <v>46167</v>
      </c>
      <c r="Y1282" s="96" t="s">
        <v>2851</v>
      </c>
      <c r="Z1282" s="89" t="s">
        <v>62</v>
      </c>
      <c r="AA1282" s="95"/>
      <c r="AB1282" s="95" t="s">
        <v>2804</v>
      </c>
      <c r="AC1282" s="95" t="s">
        <v>2804</v>
      </c>
      <c r="AD1282" s="95" t="s">
        <v>2804</v>
      </c>
      <c r="AE1282" s="95" t="s">
        <v>2804</v>
      </c>
      <c r="AF1282" s="95" t="s">
        <v>2804</v>
      </c>
      <c r="AG1282" s="95" t="s">
        <v>2804</v>
      </c>
      <c r="AH1282" s="95" t="s">
        <v>2804</v>
      </c>
      <c r="AI1282" s="97"/>
      <c r="AJ1282" s="97" t="s">
        <v>65</v>
      </c>
      <c r="AK1282" s="97" t="s">
        <v>66</v>
      </c>
      <c r="AL1282" s="45" t="s">
        <v>67</v>
      </c>
      <c r="AM1282" s="160" t="str">
        <f>MONTH(B1282)&amp;"/"&amp;YEAR(B1282)</f>
        <v>3/2026</v>
      </c>
      <c r="AN1282" s="45">
        <f>WEEKNUM(B1282)-WEEKNUM(EOMONTH(B1282,-1)+1)+1</f>
        <v>4</v>
      </c>
      <c r="AO1282" s="45" t="str">
        <f>MONTH(R1282)&amp;"/"&amp;YEAR(R1282)</f>
        <v>5/2026</v>
      </c>
      <c r="AP1282" s="45">
        <f>WEEKNUM(R1282)-WEEKNUM(EOMONTH(R1282,-1)+1)+1</f>
        <v>5</v>
      </c>
      <c r="AQ1282" s="45">
        <f>IF(AU1282="S",IF(Q1282="1. Aceitou o programa",R1282-B1282,0),0)</f>
        <v>67</v>
      </c>
      <c r="AR1282" s="45">
        <f>IF(AU1282="S",IF(AND(S1282&lt;&gt;"",R1282&lt;&gt;""),S1282-R1282,0),0)</f>
        <v>0</v>
      </c>
      <c r="AS1282" s="45">
        <f>IF(AU1282="S",IF(Q1282="1. Aceitou o programa",IF(OR(X1282="Não se Aplica",X1282=""),IF(OR(W1282="Não se Aplica",W1282=""),0,W1282-V1282),AVERAGE(X1282-W1282,W1282-V1282)),0),0)</f>
        <v>24.5</v>
      </c>
      <c r="AT1282" s="45">
        <f>IF(AU1282="S",IF(AND(Q1282="1. Aceitou o programa",AB1282="Realizada"),IFERROR(IF(AA1282="",0,AA1282-R1282),0),0),0)</f>
        <v>0</v>
      </c>
      <c r="AU1282" s="45" t="str">
        <f>_xlfn.XLOOKUP(U1282,'Lista Suspensa'!$AA$20:$AA$23,'Lista Suspensa'!$AB$20:$AB$23,"N/A")</f>
        <v>S</v>
      </c>
    </row>
    <row r="1283" spans="1:47" ht="12" customHeight="1" x14ac:dyDescent="0.3">
      <c r="A1283" s="87" t="s">
        <v>47</v>
      </c>
      <c r="B1283" s="88">
        <v>46104</v>
      </c>
      <c r="C1283" s="89" t="s">
        <v>48</v>
      </c>
      <c r="D1283" s="89" t="s">
        <v>49</v>
      </c>
      <c r="E1283" s="189">
        <v>92971448</v>
      </c>
      <c r="F1283" s="197" t="s">
        <v>3573</v>
      </c>
      <c r="G1283" s="90">
        <v>13638826783</v>
      </c>
      <c r="H1283" s="91">
        <v>39053</v>
      </c>
      <c r="I1283" s="89"/>
      <c r="J1283" s="89" t="s">
        <v>51</v>
      </c>
      <c r="K1283" s="89" t="s">
        <v>76</v>
      </c>
      <c r="L1283" s="89" t="s">
        <v>740</v>
      </c>
      <c r="M1283" s="89" t="s">
        <v>3574</v>
      </c>
      <c r="N1283" s="89" t="s">
        <v>234</v>
      </c>
      <c r="O1283" s="92" t="s">
        <v>3575</v>
      </c>
      <c r="P1283" s="93" t="s">
        <v>57</v>
      </c>
      <c r="Q1283" s="110" t="s">
        <v>58</v>
      </c>
      <c r="R1283" s="94">
        <v>46171</v>
      </c>
      <c r="S1283" s="95"/>
      <c r="T1283" s="95" t="s">
        <v>59</v>
      </c>
      <c r="U1283" s="95" t="s">
        <v>60</v>
      </c>
      <c r="V1283" s="91">
        <v>46118</v>
      </c>
      <c r="W1283" s="91">
        <v>46161</v>
      </c>
      <c r="X1283" s="91">
        <v>46167</v>
      </c>
      <c r="Y1283" s="96" t="s">
        <v>73</v>
      </c>
      <c r="Z1283" s="89" t="s">
        <v>62</v>
      </c>
      <c r="AA1283" s="95"/>
      <c r="AB1283" s="95" t="s">
        <v>2804</v>
      </c>
      <c r="AC1283" s="95" t="s">
        <v>2804</v>
      </c>
      <c r="AD1283" s="95" t="s">
        <v>2804</v>
      </c>
      <c r="AE1283" s="95" t="s">
        <v>2804</v>
      </c>
      <c r="AF1283" s="95" t="s">
        <v>2804</v>
      </c>
      <c r="AG1283" s="95" t="s">
        <v>2804</v>
      </c>
      <c r="AH1283" s="95" t="s">
        <v>2804</v>
      </c>
      <c r="AI1283" s="97"/>
      <c r="AJ1283" s="97" t="s">
        <v>65</v>
      </c>
      <c r="AK1283" s="97" t="s">
        <v>66</v>
      </c>
      <c r="AL1283" s="45" t="s">
        <v>67</v>
      </c>
      <c r="AM1283" s="160" t="str">
        <f>MONTH(B1283)&amp;"/"&amp;YEAR(B1283)</f>
        <v>3/2026</v>
      </c>
      <c r="AN1283" s="45">
        <f>WEEKNUM(B1283)-WEEKNUM(EOMONTH(B1283,-1)+1)+1</f>
        <v>4</v>
      </c>
      <c r="AO1283" s="45" t="str">
        <f>MONTH(R1283)&amp;"/"&amp;YEAR(R1283)</f>
        <v>5/2026</v>
      </c>
      <c r="AP1283" s="45">
        <f>WEEKNUM(R1283)-WEEKNUM(EOMONTH(R1283,-1)+1)+1</f>
        <v>5</v>
      </c>
      <c r="AQ1283" s="45">
        <f>IF(AU1283="S",IF(Q1283="1. Aceitou o programa",R1283-B1283,0),0)</f>
        <v>67</v>
      </c>
      <c r="AR1283" s="45">
        <f>IF(AU1283="S",IF(AND(S1283&lt;&gt;"",R1283&lt;&gt;""),S1283-R1283,0),0)</f>
        <v>0</v>
      </c>
      <c r="AS1283" s="45">
        <f>IF(AU1283="S",IF(Q1283="1. Aceitou o programa",IF(OR(X1283="Não se Aplica",X1283=""),IF(OR(W1283="Não se Aplica",W1283=""),0,W1283-V1283),AVERAGE(X1283-W1283,W1283-V1283)),0),0)</f>
        <v>24.5</v>
      </c>
      <c r="AT1283" s="45">
        <f>IF(AU1283="S",IF(AND(Q1283="1. Aceitou o programa",AB1283="Realizada"),IFERROR(IF(AA1283="",0,AA1283-R1283),0),0),0)</f>
        <v>0</v>
      </c>
      <c r="AU1283" s="45" t="str">
        <f>_xlfn.XLOOKUP(U1283,'Lista Suspensa'!$AA$20:$AA$23,'Lista Suspensa'!$AB$20:$AB$23,"N/A")</f>
        <v>S</v>
      </c>
    </row>
    <row r="1284" spans="1:47" ht="12" customHeight="1" x14ac:dyDescent="0.3">
      <c r="A1284" s="87" t="s">
        <v>47</v>
      </c>
      <c r="B1284" s="88">
        <v>46104</v>
      </c>
      <c r="C1284" s="89" t="s">
        <v>48</v>
      </c>
      <c r="D1284" s="89" t="s">
        <v>49</v>
      </c>
      <c r="E1284" s="189">
        <v>87023574</v>
      </c>
      <c r="F1284" s="197" t="s">
        <v>3576</v>
      </c>
      <c r="G1284" s="90">
        <v>8473566718</v>
      </c>
      <c r="H1284" s="91">
        <v>29108</v>
      </c>
      <c r="I1284" s="89"/>
      <c r="J1284" s="89" t="s">
        <v>51</v>
      </c>
      <c r="K1284" s="89" t="s">
        <v>76</v>
      </c>
      <c r="L1284" s="89" t="s">
        <v>95</v>
      </c>
      <c r="M1284" s="89" t="s">
        <v>1592</v>
      </c>
      <c r="N1284" s="89" t="s">
        <v>197</v>
      </c>
      <c r="O1284" s="92" t="s">
        <v>3577</v>
      </c>
      <c r="P1284" s="93" t="s">
        <v>57</v>
      </c>
      <c r="Q1284" s="110" t="s">
        <v>58</v>
      </c>
      <c r="R1284" s="94">
        <v>46171</v>
      </c>
      <c r="S1284" s="95"/>
      <c r="T1284" s="95" t="s">
        <v>59</v>
      </c>
      <c r="U1284" s="95" t="s">
        <v>60</v>
      </c>
      <c r="V1284" s="91">
        <v>46118</v>
      </c>
      <c r="W1284" s="91">
        <v>46161</v>
      </c>
      <c r="X1284" s="91">
        <v>46167</v>
      </c>
      <c r="Y1284" s="96" t="s">
        <v>2851</v>
      </c>
      <c r="Z1284" s="89" t="s">
        <v>62</v>
      </c>
      <c r="AA1284" s="95"/>
      <c r="AB1284" s="95" t="s">
        <v>2804</v>
      </c>
      <c r="AC1284" s="95" t="s">
        <v>2804</v>
      </c>
      <c r="AD1284" s="95" t="s">
        <v>2804</v>
      </c>
      <c r="AE1284" s="95" t="s">
        <v>2804</v>
      </c>
      <c r="AF1284" s="95" t="s">
        <v>2804</v>
      </c>
      <c r="AG1284" s="95" t="s">
        <v>2804</v>
      </c>
      <c r="AH1284" s="95" t="s">
        <v>2804</v>
      </c>
      <c r="AI1284" s="97"/>
      <c r="AJ1284" s="97" t="s">
        <v>65</v>
      </c>
      <c r="AK1284" s="97" t="s">
        <v>66</v>
      </c>
      <c r="AL1284" s="45" t="s">
        <v>67</v>
      </c>
      <c r="AM1284" s="160" t="str">
        <f>MONTH(B1284)&amp;"/"&amp;YEAR(B1284)</f>
        <v>3/2026</v>
      </c>
      <c r="AN1284" s="45">
        <f>WEEKNUM(B1284)-WEEKNUM(EOMONTH(B1284,-1)+1)+1</f>
        <v>4</v>
      </c>
      <c r="AO1284" s="45" t="str">
        <f>MONTH(R1284)&amp;"/"&amp;YEAR(R1284)</f>
        <v>5/2026</v>
      </c>
      <c r="AP1284" s="45">
        <f>WEEKNUM(R1284)-WEEKNUM(EOMONTH(R1284,-1)+1)+1</f>
        <v>5</v>
      </c>
      <c r="AQ1284" s="45">
        <f>IF(AU1284="S",IF(Q1284="1. Aceitou o programa",R1284-B1284,0),0)</f>
        <v>67</v>
      </c>
      <c r="AR1284" s="45">
        <f>IF(AU1284="S",IF(AND(S1284&lt;&gt;"",R1284&lt;&gt;""),S1284-R1284,0),0)</f>
        <v>0</v>
      </c>
      <c r="AS1284" s="45">
        <f>IF(AU1284="S",IF(Q1284="1. Aceitou o programa",IF(OR(X1284="Não se Aplica",X1284=""),IF(OR(W1284="Não se Aplica",W1284=""),0,W1284-V1284),AVERAGE(X1284-W1284,W1284-V1284)),0),0)</f>
        <v>24.5</v>
      </c>
      <c r="AT1284" s="45">
        <f>IF(AU1284="S",IF(AND(Q1284="1. Aceitou o programa",AB1284="Realizada"),IFERROR(IF(AA1284="",0,AA1284-R1284),0),0),0)</f>
        <v>0</v>
      </c>
      <c r="AU1284" s="45" t="str">
        <f>_xlfn.XLOOKUP(U1284,'Lista Suspensa'!$AA$20:$AA$23,'Lista Suspensa'!$AB$20:$AB$23,"N/A")</f>
        <v>S</v>
      </c>
    </row>
    <row r="1285" spans="1:47" ht="12" customHeight="1" x14ac:dyDescent="0.3">
      <c r="A1285" s="87" t="s">
        <v>47</v>
      </c>
      <c r="B1285" s="88">
        <v>46104</v>
      </c>
      <c r="C1285" s="89" t="s">
        <v>48</v>
      </c>
      <c r="D1285" s="89" t="s">
        <v>49</v>
      </c>
      <c r="E1285" s="189">
        <v>79601750</v>
      </c>
      <c r="F1285" s="197" t="s">
        <v>3578</v>
      </c>
      <c r="G1285" s="90">
        <v>17783290809</v>
      </c>
      <c r="H1285" s="91">
        <v>26993</v>
      </c>
      <c r="I1285" s="89"/>
      <c r="J1285" s="89" t="s">
        <v>51</v>
      </c>
      <c r="K1285" s="89" t="s">
        <v>52</v>
      </c>
      <c r="L1285" s="89" t="s">
        <v>85</v>
      </c>
      <c r="M1285" s="89" t="s">
        <v>1410</v>
      </c>
      <c r="N1285" s="89" t="s">
        <v>229</v>
      </c>
      <c r="O1285" s="92" t="s">
        <v>3579</v>
      </c>
      <c r="P1285" s="93" t="s">
        <v>57</v>
      </c>
      <c r="Q1285" s="110" t="s">
        <v>58</v>
      </c>
      <c r="R1285" s="94">
        <v>46171</v>
      </c>
      <c r="S1285" s="95"/>
      <c r="T1285" s="95" t="s">
        <v>59</v>
      </c>
      <c r="U1285" s="95" t="s">
        <v>60</v>
      </c>
      <c r="V1285" s="91">
        <v>46118</v>
      </c>
      <c r="W1285" s="91">
        <v>46161</v>
      </c>
      <c r="X1285" s="91">
        <v>46167</v>
      </c>
      <c r="Y1285" s="96" t="s">
        <v>2851</v>
      </c>
      <c r="Z1285" s="89" t="s">
        <v>62</v>
      </c>
      <c r="AA1285" s="95"/>
      <c r="AB1285" s="95" t="s">
        <v>2804</v>
      </c>
      <c r="AC1285" s="95" t="s">
        <v>2804</v>
      </c>
      <c r="AD1285" s="95" t="s">
        <v>2804</v>
      </c>
      <c r="AE1285" s="95" t="s">
        <v>2804</v>
      </c>
      <c r="AF1285" s="95" t="s">
        <v>2804</v>
      </c>
      <c r="AG1285" s="95" t="s">
        <v>2804</v>
      </c>
      <c r="AH1285" s="95" t="s">
        <v>2804</v>
      </c>
      <c r="AI1285" s="97"/>
      <c r="AJ1285" s="97" t="s">
        <v>65</v>
      </c>
      <c r="AK1285" s="97" t="s">
        <v>66</v>
      </c>
      <c r="AL1285" s="45" t="s">
        <v>67</v>
      </c>
      <c r="AM1285" s="160" t="str">
        <f>MONTH(B1285)&amp;"/"&amp;YEAR(B1285)</f>
        <v>3/2026</v>
      </c>
      <c r="AN1285" s="45">
        <f>WEEKNUM(B1285)-WEEKNUM(EOMONTH(B1285,-1)+1)+1</f>
        <v>4</v>
      </c>
      <c r="AO1285" s="45" t="str">
        <f>MONTH(R1285)&amp;"/"&amp;YEAR(R1285)</f>
        <v>5/2026</v>
      </c>
      <c r="AP1285" s="45">
        <f>WEEKNUM(R1285)-WEEKNUM(EOMONTH(R1285,-1)+1)+1</f>
        <v>5</v>
      </c>
      <c r="AQ1285" s="45">
        <f>IF(AU1285="S",IF(Q1285="1. Aceitou o programa",R1285-B1285,0),0)</f>
        <v>67</v>
      </c>
      <c r="AR1285" s="45">
        <f>IF(AU1285="S",IF(AND(S1285&lt;&gt;"",R1285&lt;&gt;""),S1285-R1285,0),0)</f>
        <v>0</v>
      </c>
      <c r="AS1285" s="45">
        <f>IF(AU1285="S",IF(Q1285="1. Aceitou o programa",IF(OR(X1285="Não se Aplica",X1285=""),IF(OR(W1285="Não se Aplica",W1285=""),0,W1285-V1285),AVERAGE(X1285-W1285,W1285-V1285)),0),0)</f>
        <v>24.5</v>
      </c>
      <c r="AT1285" s="45">
        <f>IF(AU1285="S",IF(AND(Q1285="1. Aceitou o programa",AB1285="Realizada"),IFERROR(IF(AA1285="",0,AA1285-R1285),0),0),0)</f>
        <v>0</v>
      </c>
      <c r="AU1285" s="45" t="str">
        <f>_xlfn.XLOOKUP(U1285,'Lista Suspensa'!$AA$20:$AA$23,'Lista Suspensa'!$AB$20:$AB$23,"N/A")</f>
        <v>S</v>
      </c>
    </row>
    <row r="1286" spans="1:47" ht="12" customHeight="1" x14ac:dyDescent="0.3">
      <c r="A1286" s="87" t="s">
        <v>47</v>
      </c>
      <c r="B1286" s="88">
        <v>46104</v>
      </c>
      <c r="C1286" s="89" t="s">
        <v>48</v>
      </c>
      <c r="D1286" s="89" t="s">
        <v>49</v>
      </c>
      <c r="E1286" s="189">
        <v>85886599</v>
      </c>
      <c r="F1286" s="197" t="s">
        <v>3580</v>
      </c>
      <c r="G1286" s="90">
        <v>22250444811</v>
      </c>
      <c r="H1286" s="91">
        <v>30307</v>
      </c>
      <c r="I1286" s="89"/>
      <c r="J1286" s="89" t="s">
        <v>51</v>
      </c>
      <c r="K1286" s="89" t="s">
        <v>52</v>
      </c>
      <c r="L1286" s="89" t="s">
        <v>85</v>
      </c>
      <c r="M1286" s="89" t="s">
        <v>1012</v>
      </c>
      <c r="N1286" s="89" t="s">
        <v>229</v>
      </c>
      <c r="O1286" s="92" t="s">
        <v>3581</v>
      </c>
      <c r="P1286" s="93" t="s">
        <v>57</v>
      </c>
      <c r="Q1286" s="110" t="s">
        <v>58</v>
      </c>
      <c r="R1286" s="94">
        <v>46171</v>
      </c>
      <c r="S1286" s="95"/>
      <c r="T1286" s="95" t="s">
        <v>59</v>
      </c>
      <c r="U1286" s="95" t="s">
        <v>60</v>
      </c>
      <c r="V1286" s="91">
        <v>46118</v>
      </c>
      <c r="W1286" s="91">
        <v>46161</v>
      </c>
      <c r="X1286" s="91">
        <v>46167</v>
      </c>
      <c r="Y1286" s="96" t="s">
        <v>73</v>
      </c>
      <c r="Z1286" s="89" t="s">
        <v>62</v>
      </c>
      <c r="AA1286" s="95"/>
      <c r="AB1286" s="95" t="s">
        <v>2804</v>
      </c>
      <c r="AC1286" s="95" t="s">
        <v>2804</v>
      </c>
      <c r="AD1286" s="95" t="s">
        <v>2804</v>
      </c>
      <c r="AE1286" s="95" t="s">
        <v>2804</v>
      </c>
      <c r="AF1286" s="95" t="s">
        <v>2804</v>
      </c>
      <c r="AG1286" s="95" t="s">
        <v>2804</v>
      </c>
      <c r="AH1286" s="95" t="s">
        <v>2804</v>
      </c>
      <c r="AI1286" s="97"/>
      <c r="AJ1286" s="97" t="s">
        <v>65</v>
      </c>
      <c r="AK1286" s="97" t="s">
        <v>66</v>
      </c>
      <c r="AL1286" s="45" t="s">
        <v>67</v>
      </c>
      <c r="AM1286" s="160" t="str">
        <f>MONTH(B1286)&amp;"/"&amp;YEAR(B1286)</f>
        <v>3/2026</v>
      </c>
      <c r="AN1286" s="45">
        <f>WEEKNUM(B1286)-WEEKNUM(EOMONTH(B1286,-1)+1)+1</f>
        <v>4</v>
      </c>
      <c r="AO1286" s="45" t="str">
        <f>MONTH(R1286)&amp;"/"&amp;YEAR(R1286)</f>
        <v>5/2026</v>
      </c>
      <c r="AP1286" s="45">
        <f>WEEKNUM(R1286)-WEEKNUM(EOMONTH(R1286,-1)+1)+1</f>
        <v>5</v>
      </c>
      <c r="AQ1286" s="45">
        <f>IF(AU1286="S",IF(Q1286="1. Aceitou o programa",R1286-B1286,0),0)</f>
        <v>67</v>
      </c>
      <c r="AR1286" s="45">
        <f>IF(AU1286="S",IF(AND(S1286&lt;&gt;"",R1286&lt;&gt;""),S1286-R1286,0),0)</f>
        <v>0</v>
      </c>
      <c r="AS1286" s="45">
        <f>IF(AU1286="S",IF(Q1286="1. Aceitou o programa",IF(OR(X1286="Não se Aplica",X1286=""),IF(OR(W1286="Não se Aplica",W1286=""),0,W1286-V1286),AVERAGE(X1286-W1286,W1286-V1286)),0),0)</f>
        <v>24.5</v>
      </c>
      <c r="AT1286" s="45">
        <f>IF(AU1286="S",IF(AND(Q1286="1. Aceitou o programa",AB1286="Realizada"),IFERROR(IF(AA1286="",0,AA1286-R1286),0),0),0)</f>
        <v>0</v>
      </c>
      <c r="AU1286" s="45" t="str">
        <f>_xlfn.XLOOKUP(U1286,'Lista Suspensa'!$AA$20:$AA$23,'Lista Suspensa'!$AB$20:$AB$23,"N/A")</f>
        <v>S</v>
      </c>
    </row>
    <row r="1287" spans="1:47" ht="12" customHeight="1" x14ac:dyDescent="0.3">
      <c r="A1287" s="87" t="s">
        <v>47</v>
      </c>
      <c r="B1287" s="88">
        <v>46104</v>
      </c>
      <c r="C1287" s="89" t="s">
        <v>48</v>
      </c>
      <c r="D1287" s="89" t="s">
        <v>49</v>
      </c>
      <c r="E1287" s="189">
        <v>79639151</v>
      </c>
      <c r="F1287" s="197" t="s">
        <v>3582</v>
      </c>
      <c r="G1287" s="90">
        <v>89783182820</v>
      </c>
      <c r="H1287" s="91">
        <v>20642</v>
      </c>
      <c r="I1287" s="89"/>
      <c r="J1287" s="89" t="s">
        <v>84</v>
      </c>
      <c r="K1287" s="89" t="s">
        <v>52</v>
      </c>
      <c r="L1287" s="89" t="s">
        <v>85</v>
      </c>
      <c r="M1287" s="89" t="s">
        <v>1709</v>
      </c>
      <c r="N1287" s="89" t="s">
        <v>137</v>
      </c>
      <c r="O1287" s="92" t="s">
        <v>3583</v>
      </c>
      <c r="P1287" s="93" t="s">
        <v>57</v>
      </c>
      <c r="Q1287" s="110" t="s">
        <v>58</v>
      </c>
      <c r="R1287" s="94">
        <v>46171</v>
      </c>
      <c r="S1287" s="95"/>
      <c r="T1287" s="95" t="s">
        <v>59</v>
      </c>
      <c r="U1287" s="95" t="s">
        <v>60</v>
      </c>
      <c r="V1287" s="91">
        <v>46118</v>
      </c>
      <c r="W1287" s="91">
        <v>46161</v>
      </c>
      <c r="X1287" s="91">
        <v>46167</v>
      </c>
      <c r="Y1287" s="96" t="s">
        <v>73</v>
      </c>
      <c r="Z1287" s="89" t="s">
        <v>62</v>
      </c>
      <c r="AA1287" s="95"/>
      <c r="AB1287" s="95" t="s">
        <v>2804</v>
      </c>
      <c r="AC1287" s="95" t="s">
        <v>2804</v>
      </c>
      <c r="AD1287" s="95" t="s">
        <v>2804</v>
      </c>
      <c r="AE1287" s="95" t="s">
        <v>2804</v>
      </c>
      <c r="AF1287" s="95" t="s">
        <v>2804</v>
      </c>
      <c r="AG1287" s="95" t="s">
        <v>2804</v>
      </c>
      <c r="AH1287" s="95" t="s">
        <v>2804</v>
      </c>
      <c r="AI1287" s="97"/>
      <c r="AJ1287" s="97" t="s">
        <v>65</v>
      </c>
      <c r="AK1287" s="97" t="s">
        <v>66</v>
      </c>
      <c r="AL1287" s="45" t="s">
        <v>67</v>
      </c>
      <c r="AM1287" s="160" t="str">
        <f>MONTH(B1287)&amp;"/"&amp;YEAR(B1287)</f>
        <v>3/2026</v>
      </c>
      <c r="AN1287" s="45">
        <f>WEEKNUM(B1287)-WEEKNUM(EOMONTH(B1287,-1)+1)+1</f>
        <v>4</v>
      </c>
      <c r="AO1287" s="45" t="str">
        <f>MONTH(R1287)&amp;"/"&amp;YEAR(R1287)</f>
        <v>5/2026</v>
      </c>
      <c r="AP1287" s="45">
        <f>WEEKNUM(R1287)-WEEKNUM(EOMONTH(R1287,-1)+1)+1</f>
        <v>5</v>
      </c>
      <c r="AQ1287" s="45">
        <f>IF(AU1287="S",IF(Q1287="1. Aceitou o programa",R1287-B1287,0),0)</f>
        <v>67</v>
      </c>
      <c r="AR1287" s="45">
        <f>IF(AU1287="S",IF(AND(S1287&lt;&gt;"",R1287&lt;&gt;""),S1287-R1287,0),0)</f>
        <v>0</v>
      </c>
      <c r="AS1287" s="45">
        <f>IF(AU1287="S",IF(Q1287="1. Aceitou o programa",IF(OR(X1287="Não se Aplica",X1287=""),IF(OR(W1287="Não se Aplica",W1287=""),0,W1287-V1287),AVERAGE(X1287-W1287,W1287-V1287)),0),0)</f>
        <v>24.5</v>
      </c>
      <c r="AT1287" s="45">
        <f>IF(AU1287="S",IF(AND(Q1287="1. Aceitou o programa",AB1287="Realizada"),IFERROR(IF(AA1287="",0,AA1287-R1287),0),0),0)</f>
        <v>0</v>
      </c>
      <c r="AU1287" s="45" t="str">
        <f>_xlfn.XLOOKUP(U1287,'Lista Suspensa'!$AA$20:$AA$23,'Lista Suspensa'!$AB$20:$AB$23,"N/A")</f>
        <v>S</v>
      </c>
    </row>
    <row r="1288" spans="1:47" ht="12" customHeight="1" x14ac:dyDescent="0.3">
      <c r="A1288" s="87" t="s">
        <v>47</v>
      </c>
      <c r="B1288" s="88">
        <v>46104</v>
      </c>
      <c r="C1288" s="89" t="s">
        <v>48</v>
      </c>
      <c r="D1288" s="89" t="s">
        <v>49</v>
      </c>
      <c r="E1288" s="189">
        <v>79659241</v>
      </c>
      <c r="F1288" s="197" t="s">
        <v>3584</v>
      </c>
      <c r="G1288" s="90">
        <v>70121067190</v>
      </c>
      <c r="H1288" s="91">
        <v>34879</v>
      </c>
      <c r="I1288" s="89"/>
      <c r="J1288" s="89" t="s">
        <v>51</v>
      </c>
      <c r="K1288" s="89" t="s">
        <v>52</v>
      </c>
      <c r="L1288" s="89" t="s">
        <v>69</v>
      </c>
      <c r="M1288" s="89" t="s">
        <v>1828</v>
      </c>
      <c r="N1288" s="89" t="s">
        <v>229</v>
      </c>
      <c r="O1288" s="92" t="s">
        <v>3585</v>
      </c>
      <c r="P1288" s="93" t="s">
        <v>57</v>
      </c>
      <c r="Q1288" s="110" t="s">
        <v>58</v>
      </c>
      <c r="R1288" s="94">
        <v>46171</v>
      </c>
      <c r="S1288" s="95"/>
      <c r="T1288" s="95" t="s">
        <v>59</v>
      </c>
      <c r="U1288" s="95" t="s">
        <v>60</v>
      </c>
      <c r="V1288" s="91">
        <v>46118</v>
      </c>
      <c r="W1288" s="91">
        <v>46161</v>
      </c>
      <c r="X1288" s="91">
        <v>46167</v>
      </c>
      <c r="Y1288" s="96" t="s">
        <v>81</v>
      </c>
      <c r="Z1288" s="89" t="s">
        <v>62</v>
      </c>
      <c r="AA1288" s="95"/>
      <c r="AB1288" s="95" t="s">
        <v>2804</v>
      </c>
      <c r="AC1288" s="95" t="s">
        <v>2804</v>
      </c>
      <c r="AD1288" s="95" t="s">
        <v>2804</v>
      </c>
      <c r="AE1288" s="95" t="s">
        <v>2804</v>
      </c>
      <c r="AF1288" s="95" t="s">
        <v>2804</v>
      </c>
      <c r="AG1288" s="95" t="s">
        <v>2804</v>
      </c>
      <c r="AH1288" s="95" t="s">
        <v>2804</v>
      </c>
      <c r="AI1288" s="97"/>
      <c r="AJ1288" s="97" t="s">
        <v>65</v>
      </c>
      <c r="AK1288" s="97" t="s">
        <v>66</v>
      </c>
      <c r="AL1288" s="45" t="s">
        <v>67</v>
      </c>
      <c r="AM1288" s="160" t="str">
        <f>MONTH(B1288)&amp;"/"&amp;YEAR(B1288)</f>
        <v>3/2026</v>
      </c>
      <c r="AN1288" s="45">
        <f>WEEKNUM(B1288)-WEEKNUM(EOMONTH(B1288,-1)+1)+1</f>
        <v>4</v>
      </c>
      <c r="AO1288" s="45" t="str">
        <f>MONTH(R1288)&amp;"/"&amp;YEAR(R1288)</f>
        <v>5/2026</v>
      </c>
      <c r="AP1288" s="45">
        <f>WEEKNUM(R1288)-WEEKNUM(EOMONTH(R1288,-1)+1)+1</f>
        <v>5</v>
      </c>
      <c r="AQ1288" s="45">
        <f>IF(AU1288="S",IF(Q1288="1. Aceitou o programa",R1288-B1288,0),0)</f>
        <v>67</v>
      </c>
      <c r="AR1288" s="45">
        <f>IF(AU1288="S",IF(AND(S1288&lt;&gt;"",R1288&lt;&gt;""),S1288-R1288,0),0)</f>
        <v>0</v>
      </c>
      <c r="AS1288" s="45">
        <f>IF(AU1288="S",IF(Q1288="1. Aceitou o programa",IF(OR(X1288="Não se Aplica",X1288=""),IF(OR(W1288="Não se Aplica",W1288=""),0,W1288-V1288),AVERAGE(X1288-W1288,W1288-V1288)),0),0)</f>
        <v>24.5</v>
      </c>
      <c r="AT1288" s="45">
        <f>IF(AU1288="S",IF(AND(Q1288="1. Aceitou o programa",AB1288="Realizada"),IFERROR(IF(AA1288="",0,AA1288-R1288),0),0),0)</f>
        <v>0</v>
      </c>
      <c r="AU1288" s="45" t="str">
        <f>_xlfn.XLOOKUP(U1288,'Lista Suspensa'!$AA$20:$AA$23,'Lista Suspensa'!$AB$20:$AB$23,"N/A")</f>
        <v>S</v>
      </c>
    </row>
    <row r="1289" spans="1:47" ht="12" customHeight="1" x14ac:dyDescent="0.3">
      <c r="A1289" s="87" t="s">
        <v>47</v>
      </c>
      <c r="B1289" s="88">
        <v>46104</v>
      </c>
      <c r="C1289" s="89" t="s">
        <v>48</v>
      </c>
      <c r="D1289" s="89" t="s">
        <v>49</v>
      </c>
      <c r="E1289" s="189">
        <v>83232183</v>
      </c>
      <c r="F1289" s="197" t="s">
        <v>3586</v>
      </c>
      <c r="G1289" s="90">
        <v>3259059679</v>
      </c>
      <c r="H1289" s="91">
        <v>27064</v>
      </c>
      <c r="I1289" s="89"/>
      <c r="J1289" s="89" t="s">
        <v>51</v>
      </c>
      <c r="K1289" s="89" t="s">
        <v>52</v>
      </c>
      <c r="L1289" s="89" t="s">
        <v>85</v>
      </c>
      <c r="M1289" s="89" t="s">
        <v>3587</v>
      </c>
      <c r="N1289" s="89" t="s">
        <v>137</v>
      </c>
      <c r="O1289" s="92" t="s">
        <v>3588</v>
      </c>
      <c r="P1289" s="93" t="s">
        <v>57</v>
      </c>
      <c r="Q1289" s="110" t="s">
        <v>58</v>
      </c>
      <c r="R1289" s="94">
        <v>46171</v>
      </c>
      <c r="S1289" s="95"/>
      <c r="T1289" s="95" t="s">
        <v>59</v>
      </c>
      <c r="U1289" s="95" t="s">
        <v>60</v>
      </c>
      <c r="V1289" s="91">
        <v>46118</v>
      </c>
      <c r="W1289" s="91">
        <v>46161</v>
      </c>
      <c r="X1289" s="91">
        <v>46167</v>
      </c>
      <c r="Y1289" s="96" t="s">
        <v>2851</v>
      </c>
      <c r="Z1289" s="89" t="s">
        <v>62</v>
      </c>
      <c r="AA1289" s="95"/>
      <c r="AB1289" s="95" t="s">
        <v>2804</v>
      </c>
      <c r="AC1289" s="95" t="s">
        <v>2804</v>
      </c>
      <c r="AD1289" s="95" t="s">
        <v>2804</v>
      </c>
      <c r="AE1289" s="95" t="s">
        <v>2804</v>
      </c>
      <c r="AF1289" s="95" t="s">
        <v>2804</v>
      </c>
      <c r="AG1289" s="95" t="s">
        <v>2804</v>
      </c>
      <c r="AH1289" s="95" t="s">
        <v>2804</v>
      </c>
      <c r="AI1289" s="97"/>
      <c r="AJ1289" s="97" t="s">
        <v>65</v>
      </c>
      <c r="AK1289" s="97" t="s">
        <v>66</v>
      </c>
      <c r="AL1289" s="45" t="s">
        <v>67</v>
      </c>
      <c r="AM1289" s="160" t="str">
        <f>MONTH(B1289)&amp;"/"&amp;YEAR(B1289)</f>
        <v>3/2026</v>
      </c>
      <c r="AN1289" s="45">
        <f>WEEKNUM(B1289)-WEEKNUM(EOMONTH(B1289,-1)+1)+1</f>
        <v>4</v>
      </c>
      <c r="AO1289" s="45" t="str">
        <f>MONTH(R1289)&amp;"/"&amp;YEAR(R1289)</f>
        <v>5/2026</v>
      </c>
      <c r="AP1289" s="45">
        <f>WEEKNUM(R1289)-WEEKNUM(EOMONTH(R1289,-1)+1)+1</f>
        <v>5</v>
      </c>
      <c r="AQ1289" s="45">
        <f>IF(AU1289="S",IF(Q1289="1. Aceitou o programa",R1289-B1289,0),0)</f>
        <v>67</v>
      </c>
      <c r="AR1289" s="45">
        <f>IF(AU1289="S",IF(AND(S1289&lt;&gt;"",R1289&lt;&gt;""),S1289-R1289,0),0)</f>
        <v>0</v>
      </c>
      <c r="AS1289" s="45">
        <f>IF(AU1289="S",IF(Q1289="1. Aceitou o programa",IF(OR(X1289="Não se Aplica",X1289=""),IF(OR(W1289="Não se Aplica",W1289=""),0,W1289-V1289),AVERAGE(X1289-W1289,W1289-V1289)),0),0)</f>
        <v>24.5</v>
      </c>
      <c r="AT1289" s="45">
        <f>IF(AU1289="S",IF(AND(Q1289="1. Aceitou o programa",AB1289="Realizada"),IFERROR(IF(AA1289="",0,AA1289-R1289),0),0),0)</f>
        <v>0</v>
      </c>
      <c r="AU1289" s="45" t="str">
        <f>_xlfn.XLOOKUP(U1289,'Lista Suspensa'!$AA$20:$AA$23,'Lista Suspensa'!$AB$20:$AB$23,"N/A")</f>
        <v>S</v>
      </c>
    </row>
    <row r="1290" spans="1:47" ht="12" customHeight="1" x14ac:dyDescent="0.3">
      <c r="A1290" s="87" t="s">
        <v>47</v>
      </c>
      <c r="B1290" s="88">
        <v>46104</v>
      </c>
      <c r="C1290" s="89" t="s">
        <v>48</v>
      </c>
      <c r="D1290" s="89" t="s">
        <v>49</v>
      </c>
      <c r="E1290" s="189">
        <v>79721881</v>
      </c>
      <c r="F1290" s="197" t="s">
        <v>3589</v>
      </c>
      <c r="G1290" s="90">
        <v>25188478803</v>
      </c>
      <c r="H1290" s="91">
        <v>28473</v>
      </c>
      <c r="I1290" s="89"/>
      <c r="J1290" s="89" t="s">
        <v>51</v>
      </c>
      <c r="K1290" s="89" t="s">
        <v>52</v>
      </c>
      <c r="L1290" s="89" t="s">
        <v>85</v>
      </c>
      <c r="M1290" s="89" t="s">
        <v>3590</v>
      </c>
      <c r="N1290" s="89" t="s">
        <v>229</v>
      </c>
      <c r="O1290" s="92" t="s">
        <v>3591</v>
      </c>
      <c r="P1290" s="93" t="s">
        <v>57</v>
      </c>
      <c r="Q1290" s="110" t="s">
        <v>58</v>
      </c>
      <c r="R1290" s="94">
        <v>46171</v>
      </c>
      <c r="S1290" s="95"/>
      <c r="T1290" s="95" t="s">
        <v>59</v>
      </c>
      <c r="U1290" s="95" t="s">
        <v>60</v>
      </c>
      <c r="V1290" s="91">
        <v>46118</v>
      </c>
      <c r="W1290" s="91">
        <v>46161</v>
      </c>
      <c r="X1290" s="91">
        <v>46167</v>
      </c>
      <c r="Y1290" s="96" t="s">
        <v>2851</v>
      </c>
      <c r="Z1290" s="89" t="s">
        <v>62</v>
      </c>
      <c r="AA1290" s="95"/>
      <c r="AB1290" s="95" t="s">
        <v>2804</v>
      </c>
      <c r="AC1290" s="95" t="s">
        <v>2804</v>
      </c>
      <c r="AD1290" s="95" t="s">
        <v>2804</v>
      </c>
      <c r="AE1290" s="95" t="s">
        <v>2804</v>
      </c>
      <c r="AF1290" s="95" t="s">
        <v>2804</v>
      </c>
      <c r="AG1290" s="95" t="s">
        <v>2804</v>
      </c>
      <c r="AH1290" s="95" t="s">
        <v>2804</v>
      </c>
      <c r="AI1290" s="97"/>
      <c r="AJ1290" s="97" t="s">
        <v>65</v>
      </c>
      <c r="AK1290" s="97" t="s">
        <v>66</v>
      </c>
      <c r="AL1290" s="45" t="s">
        <v>67</v>
      </c>
      <c r="AM1290" s="160" t="str">
        <f>MONTH(B1290)&amp;"/"&amp;YEAR(B1290)</f>
        <v>3/2026</v>
      </c>
      <c r="AN1290" s="45">
        <f>WEEKNUM(B1290)-WEEKNUM(EOMONTH(B1290,-1)+1)+1</f>
        <v>4</v>
      </c>
      <c r="AO1290" s="45" t="str">
        <f>MONTH(R1290)&amp;"/"&amp;YEAR(R1290)</f>
        <v>5/2026</v>
      </c>
      <c r="AP1290" s="45">
        <f>WEEKNUM(R1290)-WEEKNUM(EOMONTH(R1290,-1)+1)+1</f>
        <v>5</v>
      </c>
      <c r="AQ1290" s="45">
        <f>IF(AU1290="S",IF(Q1290="1. Aceitou o programa",R1290-B1290,0),0)</f>
        <v>67</v>
      </c>
      <c r="AR1290" s="45">
        <f>IF(AU1290="S",IF(AND(S1290&lt;&gt;"",R1290&lt;&gt;""),S1290-R1290,0),0)</f>
        <v>0</v>
      </c>
      <c r="AS1290" s="45">
        <f>IF(AU1290="S",IF(Q1290="1. Aceitou o programa",IF(OR(X1290="Não se Aplica",X1290=""),IF(OR(W1290="Não se Aplica",W1290=""),0,W1290-V1290),AVERAGE(X1290-W1290,W1290-V1290)),0),0)</f>
        <v>24.5</v>
      </c>
      <c r="AT1290" s="45">
        <f>IF(AU1290="S",IF(AND(Q1290="1. Aceitou o programa",AB1290="Realizada"),IFERROR(IF(AA1290="",0,AA1290-R1290),0),0),0)</f>
        <v>0</v>
      </c>
      <c r="AU1290" s="45" t="str">
        <f>_xlfn.XLOOKUP(U1290,'Lista Suspensa'!$AA$20:$AA$23,'Lista Suspensa'!$AB$20:$AB$23,"N/A")</f>
        <v>S</v>
      </c>
    </row>
    <row r="1291" spans="1:47" ht="12" customHeight="1" x14ac:dyDescent="0.3">
      <c r="A1291" s="87" t="s">
        <v>47</v>
      </c>
      <c r="B1291" s="88">
        <v>46104</v>
      </c>
      <c r="C1291" s="89" t="s">
        <v>48</v>
      </c>
      <c r="D1291" s="89" t="s">
        <v>49</v>
      </c>
      <c r="E1291" s="189">
        <v>79846915</v>
      </c>
      <c r="F1291" s="197" t="s">
        <v>3592</v>
      </c>
      <c r="G1291" s="90">
        <v>9598350754</v>
      </c>
      <c r="H1291" s="91">
        <v>30047</v>
      </c>
      <c r="I1291" s="89"/>
      <c r="J1291" s="89" t="s">
        <v>51</v>
      </c>
      <c r="K1291" s="89" t="s">
        <v>76</v>
      </c>
      <c r="L1291" s="89" t="s">
        <v>95</v>
      </c>
      <c r="M1291" s="89" t="s">
        <v>234</v>
      </c>
      <c r="N1291" s="89" t="s">
        <v>137</v>
      </c>
      <c r="O1291" s="92" t="s">
        <v>3593</v>
      </c>
      <c r="P1291" s="93" t="s">
        <v>57</v>
      </c>
      <c r="Q1291" s="110" t="s">
        <v>58</v>
      </c>
      <c r="R1291" s="94">
        <v>46171</v>
      </c>
      <c r="S1291" s="95"/>
      <c r="T1291" s="95" t="s">
        <v>59</v>
      </c>
      <c r="U1291" s="95" t="s">
        <v>60</v>
      </c>
      <c r="V1291" s="91">
        <v>46118</v>
      </c>
      <c r="W1291" s="91">
        <v>46161</v>
      </c>
      <c r="X1291" s="91">
        <v>46167</v>
      </c>
      <c r="Y1291" s="96" t="s">
        <v>73</v>
      </c>
      <c r="Z1291" s="89" t="s">
        <v>62</v>
      </c>
      <c r="AA1291" s="95"/>
      <c r="AB1291" s="95" t="s">
        <v>2804</v>
      </c>
      <c r="AC1291" s="95" t="s">
        <v>2804</v>
      </c>
      <c r="AD1291" s="95" t="s">
        <v>2804</v>
      </c>
      <c r="AE1291" s="95" t="s">
        <v>2804</v>
      </c>
      <c r="AF1291" s="95" t="s">
        <v>2804</v>
      </c>
      <c r="AG1291" s="95" t="s">
        <v>2804</v>
      </c>
      <c r="AH1291" s="95" t="s">
        <v>2804</v>
      </c>
      <c r="AI1291" s="97"/>
      <c r="AJ1291" s="97" t="s">
        <v>65</v>
      </c>
      <c r="AK1291" s="97" t="s">
        <v>66</v>
      </c>
      <c r="AL1291" s="45" t="s">
        <v>67</v>
      </c>
      <c r="AM1291" s="160" t="str">
        <f>MONTH(B1291)&amp;"/"&amp;YEAR(B1291)</f>
        <v>3/2026</v>
      </c>
      <c r="AN1291" s="45">
        <f>WEEKNUM(B1291)-WEEKNUM(EOMONTH(B1291,-1)+1)+1</f>
        <v>4</v>
      </c>
      <c r="AO1291" s="45" t="str">
        <f>MONTH(R1291)&amp;"/"&amp;YEAR(R1291)</f>
        <v>5/2026</v>
      </c>
      <c r="AP1291" s="45">
        <f>WEEKNUM(R1291)-WEEKNUM(EOMONTH(R1291,-1)+1)+1</f>
        <v>5</v>
      </c>
      <c r="AQ1291" s="45">
        <f>IF(AU1291="S",IF(Q1291="1. Aceitou o programa",R1291-B1291,0),0)</f>
        <v>67</v>
      </c>
      <c r="AR1291" s="45">
        <f>IF(AU1291="S",IF(AND(S1291&lt;&gt;"",R1291&lt;&gt;""),S1291-R1291,0),0)</f>
        <v>0</v>
      </c>
      <c r="AS1291" s="45">
        <f>IF(AU1291="S",IF(Q1291="1. Aceitou o programa",IF(OR(X1291="Não se Aplica",X1291=""),IF(OR(W1291="Não se Aplica",W1291=""),0,W1291-V1291),AVERAGE(X1291-W1291,W1291-V1291)),0),0)</f>
        <v>24.5</v>
      </c>
      <c r="AT1291" s="45">
        <f>IF(AU1291="S",IF(AND(Q1291="1. Aceitou o programa",AB1291="Realizada"),IFERROR(IF(AA1291="",0,AA1291-R1291),0),0),0)</f>
        <v>0</v>
      </c>
      <c r="AU1291" s="45" t="str">
        <f>_xlfn.XLOOKUP(U1291,'Lista Suspensa'!$AA$20:$AA$23,'Lista Suspensa'!$AB$20:$AB$23,"N/A")</f>
        <v>S</v>
      </c>
    </row>
    <row r="1292" spans="1:47" ht="12" customHeight="1" x14ac:dyDescent="0.3">
      <c r="A1292" s="87" t="s">
        <v>47</v>
      </c>
      <c r="B1292" s="88">
        <v>46104</v>
      </c>
      <c r="C1292" s="89" t="s">
        <v>48</v>
      </c>
      <c r="D1292" s="89" t="s">
        <v>49</v>
      </c>
      <c r="E1292" s="189">
        <v>79855065</v>
      </c>
      <c r="F1292" s="197" t="s">
        <v>3594</v>
      </c>
      <c r="G1292" s="90">
        <v>30978958845</v>
      </c>
      <c r="H1292" s="91">
        <v>30229</v>
      </c>
      <c r="I1292" s="89"/>
      <c r="J1292" s="89" t="s">
        <v>51</v>
      </c>
      <c r="K1292" s="89" t="s">
        <v>52</v>
      </c>
      <c r="L1292" s="89" t="s">
        <v>85</v>
      </c>
      <c r="M1292" s="89" t="s">
        <v>1047</v>
      </c>
      <c r="N1292" s="89" t="s">
        <v>229</v>
      </c>
      <c r="O1292" s="92" t="s">
        <v>3595</v>
      </c>
      <c r="P1292" s="93" t="s">
        <v>57</v>
      </c>
      <c r="Q1292" s="110" t="s">
        <v>58</v>
      </c>
      <c r="R1292" s="94">
        <v>46171</v>
      </c>
      <c r="S1292" s="95"/>
      <c r="T1292" s="95" t="s">
        <v>59</v>
      </c>
      <c r="U1292" s="95" t="s">
        <v>60</v>
      </c>
      <c r="V1292" s="91">
        <v>46118</v>
      </c>
      <c r="W1292" s="91">
        <v>46161</v>
      </c>
      <c r="X1292" s="91">
        <v>46167</v>
      </c>
      <c r="Y1292" s="96" t="s">
        <v>81</v>
      </c>
      <c r="Z1292" s="89" t="s">
        <v>62</v>
      </c>
      <c r="AA1292" s="95"/>
      <c r="AB1292" s="95" t="s">
        <v>2804</v>
      </c>
      <c r="AC1292" s="95" t="s">
        <v>2804</v>
      </c>
      <c r="AD1292" s="95" t="s">
        <v>2804</v>
      </c>
      <c r="AE1292" s="95" t="s">
        <v>2804</v>
      </c>
      <c r="AF1292" s="95" t="s">
        <v>2804</v>
      </c>
      <c r="AG1292" s="95" t="s">
        <v>2804</v>
      </c>
      <c r="AH1292" s="95" t="s">
        <v>2804</v>
      </c>
      <c r="AI1292" s="97"/>
      <c r="AJ1292" s="97" t="s">
        <v>65</v>
      </c>
      <c r="AK1292" s="97" t="s">
        <v>66</v>
      </c>
      <c r="AL1292" s="45" t="s">
        <v>67</v>
      </c>
      <c r="AM1292" s="160" t="str">
        <f>MONTH(B1292)&amp;"/"&amp;YEAR(B1292)</f>
        <v>3/2026</v>
      </c>
      <c r="AN1292" s="45">
        <f>WEEKNUM(B1292)-WEEKNUM(EOMONTH(B1292,-1)+1)+1</f>
        <v>4</v>
      </c>
      <c r="AO1292" s="45" t="str">
        <f>MONTH(R1292)&amp;"/"&amp;YEAR(R1292)</f>
        <v>5/2026</v>
      </c>
      <c r="AP1292" s="45">
        <f>WEEKNUM(R1292)-WEEKNUM(EOMONTH(R1292,-1)+1)+1</f>
        <v>5</v>
      </c>
      <c r="AQ1292" s="45">
        <f>IF(AU1292="S",IF(Q1292="1. Aceitou o programa",R1292-B1292,0),0)</f>
        <v>67</v>
      </c>
      <c r="AR1292" s="45">
        <f>IF(AU1292="S",IF(AND(S1292&lt;&gt;"",R1292&lt;&gt;""),S1292-R1292,0),0)</f>
        <v>0</v>
      </c>
      <c r="AS1292" s="45">
        <f>IF(AU1292="S",IF(Q1292="1. Aceitou o programa",IF(OR(X1292="Não se Aplica",X1292=""),IF(OR(W1292="Não se Aplica",W1292=""),0,W1292-V1292),AVERAGE(X1292-W1292,W1292-V1292)),0),0)</f>
        <v>24.5</v>
      </c>
      <c r="AT1292" s="45">
        <f>IF(AU1292="S",IF(AND(Q1292="1. Aceitou o programa",AB1292="Realizada"),IFERROR(IF(AA1292="",0,AA1292-R1292),0),0),0)</f>
        <v>0</v>
      </c>
      <c r="AU1292" s="45" t="str">
        <f>_xlfn.XLOOKUP(U1292,'Lista Suspensa'!$AA$20:$AA$23,'Lista Suspensa'!$AB$20:$AB$23,"N/A")</f>
        <v>S</v>
      </c>
    </row>
    <row r="1293" spans="1:47" ht="12" customHeight="1" x14ac:dyDescent="0.3">
      <c r="A1293" s="87" t="s">
        <v>47</v>
      </c>
      <c r="B1293" s="88">
        <v>46104</v>
      </c>
      <c r="C1293" s="89" t="s">
        <v>48</v>
      </c>
      <c r="D1293" s="89" t="s">
        <v>49</v>
      </c>
      <c r="E1293" s="189">
        <v>79874035</v>
      </c>
      <c r="F1293" s="197" t="s">
        <v>3596</v>
      </c>
      <c r="G1293" s="90">
        <v>13951315709</v>
      </c>
      <c r="H1293" s="91">
        <v>32469</v>
      </c>
      <c r="I1293" s="89"/>
      <c r="J1293" s="89" t="s">
        <v>51</v>
      </c>
      <c r="K1293" s="89" t="s">
        <v>76</v>
      </c>
      <c r="L1293" s="89" t="s">
        <v>101</v>
      </c>
      <c r="M1293" s="89" t="s">
        <v>3597</v>
      </c>
      <c r="N1293" s="89" t="s">
        <v>137</v>
      </c>
      <c r="O1293" s="92" t="s">
        <v>3598</v>
      </c>
      <c r="P1293" s="93" t="s">
        <v>57</v>
      </c>
      <c r="Q1293" s="110" t="s">
        <v>58</v>
      </c>
      <c r="R1293" s="94">
        <v>46171</v>
      </c>
      <c r="S1293" s="95"/>
      <c r="T1293" s="95" t="s">
        <v>59</v>
      </c>
      <c r="U1293" s="95" t="s">
        <v>60</v>
      </c>
      <c r="V1293" s="91">
        <v>46118</v>
      </c>
      <c r="W1293" s="91">
        <v>46161</v>
      </c>
      <c r="X1293" s="91">
        <v>46167</v>
      </c>
      <c r="Y1293" s="96" t="s">
        <v>73</v>
      </c>
      <c r="Z1293" s="89" t="s">
        <v>62</v>
      </c>
      <c r="AA1293" s="95"/>
      <c r="AB1293" s="95" t="s">
        <v>2804</v>
      </c>
      <c r="AC1293" s="95" t="s">
        <v>2804</v>
      </c>
      <c r="AD1293" s="95" t="s">
        <v>2804</v>
      </c>
      <c r="AE1293" s="95" t="s">
        <v>2804</v>
      </c>
      <c r="AF1293" s="95" t="s">
        <v>2804</v>
      </c>
      <c r="AG1293" s="95" t="s">
        <v>2804</v>
      </c>
      <c r="AH1293" s="95" t="s">
        <v>2804</v>
      </c>
      <c r="AI1293" s="97"/>
      <c r="AJ1293" s="97" t="s">
        <v>65</v>
      </c>
      <c r="AK1293" s="97" t="s">
        <v>66</v>
      </c>
      <c r="AL1293" s="45" t="s">
        <v>67</v>
      </c>
      <c r="AM1293" s="160" t="str">
        <f>MONTH(B1293)&amp;"/"&amp;YEAR(B1293)</f>
        <v>3/2026</v>
      </c>
      <c r="AN1293" s="45">
        <f>WEEKNUM(B1293)-WEEKNUM(EOMONTH(B1293,-1)+1)+1</f>
        <v>4</v>
      </c>
      <c r="AO1293" s="45" t="str">
        <f>MONTH(R1293)&amp;"/"&amp;YEAR(R1293)</f>
        <v>5/2026</v>
      </c>
      <c r="AP1293" s="45">
        <f>WEEKNUM(R1293)-WEEKNUM(EOMONTH(R1293,-1)+1)+1</f>
        <v>5</v>
      </c>
      <c r="AQ1293" s="45">
        <f>IF(AU1293="S",IF(Q1293="1. Aceitou o programa",R1293-B1293,0),0)</f>
        <v>67</v>
      </c>
      <c r="AR1293" s="45">
        <f>IF(AU1293="S",IF(AND(S1293&lt;&gt;"",R1293&lt;&gt;""),S1293-R1293,0),0)</f>
        <v>0</v>
      </c>
      <c r="AS1293" s="45">
        <f>IF(AU1293="S",IF(Q1293="1. Aceitou o programa",IF(OR(X1293="Não se Aplica",X1293=""),IF(OR(W1293="Não se Aplica",W1293=""),0,W1293-V1293),AVERAGE(X1293-W1293,W1293-V1293)),0),0)</f>
        <v>24.5</v>
      </c>
      <c r="AT1293" s="45">
        <f>IF(AU1293="S",IF(AND(Q1293="1. Aceitou o programa",AB1293="Realizada"),IFERROR(IF(AA1293="",0,AA1293-R1293),0),0),0)</f>
        <v>0</v>
      </c>
      <c r="AU1293" s="45" t="str">
        <f>_xlfn.XLOOKUP(U1293,'Lista Suspensa'!$AA$20:$AA$23,'Lista Suspensa'!$AB$20:$AB$23,"N/A")</f>
        <v>S</v>
      </c>
    </row>
    <row r="1294" spans="1:47" ht="12" customHeight="1" x14ac:dyDescent="0.3">
      <c r="A1294" s="87" t="s">
        <v>47</v>
      </c>
      <c r="B1294" s="88">
        <v>46104</v>
      </c>
      <c r="C1294" s="89" t="s">
        <v>48</v>
      </c>
      <c r="D1294" s="89" t="s">
        <v>49</v>
      </c>
      <c r="E1294" s="189">
        <v>79901739</v>
      </c>
      <c r="F1294" s="197" t="s">
        <v>3599</v>
      </c>
      <c r="G1294" s="90">
        <v>35014062822</v>
      </c>
      <c r="H1294" s="91">
        <v>30500</v>
      </c>
      <c r="I1294" s="89"/>
      <c r="J1294" s="89" t="s">
        <v>51</v>
      </c>
      <c r="K1294" s="89" t="s">
        <v>52</v>
      </c>
      <c r="L1294" s="89" t="s">
        <v>53</v>
      </c>
      <c r="M1294" s="89" t="s">
        <v>3600</v>
      </c>
      <c r="N1294" s="89" t="s">
        <v>137</v>
      </c>
      <c r="O1294" s="92" t="s">
        <v>3601</v>
      </c>
      <c r="P1294" s="93" t="s">
        <v>57</v>
      </c>
      <c r="Q1294" s="110" t="s">
        <v>58</v>
      </c>
      <c r="R1294" s="94">
        <v>46171</v>
      </c>
      <c r="S1294" s="95"/>
      <c r="T1294" s="95" t="s">
        <v>59</v>
      </c>
      <c r="U1294" s="95" t="s">
        <v>60</v>
      </c>
      <c r="V1294" s="91">
        <v>46118</v>
      </c>
      <c r="W1294" s="91">
        <v>46161</v>
      </c>
      <c r="X1294" s="91">
        <v>46167</v>
      </c>
      <c r="Y1294" s="96" t="s">
        <v>2851</v>
      </c>
      <c r="Z1294" s="89" t="s">
        <v>62</v>
      </c>
      <c r="AA1294" s="95"/>
      <c r="AB1294" s="95" t="s">
        <v>2804</v>
      </c>
      <c r="AC1294" s="95" t="s">
        <v>2804</v>
      </c>
      <c r="AD1294" s="95" t="s">
        <v>2804</v>
      </c>
      <c r="AE1294" s="95" t="s">
        <v>2804</v>
      </c>
      <c r="AF1294" s="95" t="s">
        <v>2804</v>
      </c>
      <c r="AG1294" s="95" t="s">
        <v>2804</v>
      </c>
      <c r="AH1294" s="95" t="s">
        <v>2804</v>
      </c>
      <c r="AI1294" s="97"/>
      <c r="AJ1294" s="97" t="s">
        <v>65</v>
      </c>
      <c r="AK1294" s="97" t="s">
        <v>66</v>
      </c>
      <c r="AL1294" s="45" t="s">
        <v>67</v>
      </c>
      <c r="AM1294" s="160" t="str">
        <f>MONTH(B1294)&amp;"/"&amp;YEAR(B1294)</f>
        <v>3/2026</v>
      </c>
      <c r="AN1294" s="45">
        <f>WEEKNUM(B1294)-WEEKNUM(EOMONTH(B1294,-1)+1)+1</f>
        <v>4</v>
      </c>
      <c r="AO1294" s="45" t="str">
        <f>MONTH(R1294)&amp;"/"&amp;YEAR(R1294)</f>
        <v>5/2026</v>
      </c>
      <c r="AP1294" s="45">
        <f>WEEKNUM(R1294)-WEEKNUM(EOMONTH(R1294,-1)+1)+1</f>
        <v>5</v>
      </c>
      <c r="AQ1294" s="45">
        <f>IF(AU1294="S",IF(Q1294="1. Aceitou o programa",R1294-B1294,0),0)</f>
        <v>67</v>
      </c>
      <c r="AR1294" s="45">
        <f>IF(AU1294="S",IF(AND(S1294&lt;&gt;"",R1294&lt;&gt;""),S1294-R1294,0),0)</f>
        <v>0</v>
      </c>
      <c r="AS1294" s="45">
        <f>IF(AU1294="S",IF(Q1294="1. Aceitou o programa",IF(OR(X1294="Não se Aplica",X1294=""),IF(OR(W1294="Não se Aplica",W1294=""),0,W1294-V1294),AVERAGE(X1294-W1294,W1294-V1294)),0),0)</f>
        <v>24.5</v>
      </c>
      <c r="AT1294" s="45">
        <f>IF(AU1294="S",IF(AND(Q1294="1. Aceitou o programa",AB1294="Realizada"),IFERROR(IF(AA1294="",0,AA1294-R1294),0),0),0)</f>
        <v>0</v>
      </c>
      <c r="AU1294" s="45" t="str">
        <f>_xlfn.XLOOKUP(U1294,'Lista Suspensa'!$AA$20:$AA$23,'Lista Suspensa'!$AB$20:$AB$23,"N/A")</f>
        <v>S</v>
      </c>
    </row>
    <row r="1295" spans="1:47" ht="12" customHeight="1" x14ac:dyDescent="0.3">
      <c r="A1295" s="87" t="s">
        <v>47</v>
      </c>
      <c r="B1295" s="88">
        <v>46104</v>
      </c>
      <c r="C1295" s="89" t="s">
        <v>48</v>
      </c>
      <c r="D1295" s="89" t="s">
        <v>49</v>
      </c>
      <c r="E1295" s="189">
        <v>79903568</v>
      </c>
      <c r="F1295" s="197" t="s">
        <v>3602</v>
      </c>
      <c r="G1295" s="90">
        <v>17347908817</v>
      </c>
      <c r="H1295" s="91">
        <v>20517</v>
      </c>
      <c r="I1295" s="89"/>
      <c r="J1295" s="89" t="s">
        <v>51</v>
      </c>
      <c r="K1295" s="89" t="s">
        <v>52</v>
      </c>
      <c r="L1295" s="89" t="s">
        <v>85</v>
      </c>
      <c r="M1295" s="89" t="s">
        <v>3603</v>
      </c>
      <c r="N1295" s="89" t="s">
        <v>229</v>
      </c>
      <c r="O1295" s="92" t="s">
        <v>3604</v>
      </c>
      <c r="P1295" s="93" t="s">
        <v>57</v>
      </c>
      <c r="Q1295" s="110" t="s">
        <v>58</v>
      </c>
      <c r="R1295" s="94">
        <v>46171</v>
      </c>
      <c r="S1295" s="95"/>
      <c r="T1295" s="95" t="s">
        <v>59</v>
      </c>
      <c r="U1295" s="95" t="s">
        <v>60</v>
      </c>
      <c r="V1295" s="91">
        <v>46118</v>
      </c>
      <c r="W1295" s="91">
        <v>46161</v>
      </c>
      <c r="X1295" s="91">
        <v>46167</v>
      </c>
      <c r="Y1295" s="96" t="s">
        <v>73</v>
      </c>
      <c r="Z1295" s="89" t="s">
        <v>62</v>
      </c>
      <c r="AA1295" s="95"/>
      <c r="AB1295" s="95" t="s">
        <v>2804</v>
      </c>
      <c r="AC1295" s="95" t="s">
        <v>2804</v>
      </c>
      <c r="AD1295" s="95" t="s">
        <v>2804</v>
      </c>
      <c r="AE1295" s="95" t="s">
        <v>2804</v>
      </c>
      <c r="AF1295" s="95" t="s">
        <v>2804</v>
      </c>
      <c r="AG1295" s="95" t="s">
        <v>2804</v>
      </c>
      <c r="AH1295" s="95" t="s">
        <v>2804</v>
      </c>
      <c r="AI1295" s="97"/>
      <c r="AJ1295" s="97" t="s">
        <v>65</v>
      </c>
      <c r="AK1295" s="97" t="s">
        <v>66</v>
      </c>
      <c r="AL1295" s="45" t="s">
        <v>67</v>
      </c>
      <c r="AM1295" s="160" t="str">
        <f>MONTH(B1295)&amp;"/"&amp;YEAR(B1295)</f>
        <v>3/2026</v>
      </c>
      <c r="AN1295" s="45">
        <f>WEEKNUM(B1295)-WEEKNUM(EOMONTH(B1295,-1)+1)+1</f>
        <v>4</v>
      </c>
      <c r="AO1295" s="45" t="str">
        <f>MONTH(R1295)&amp;"/"&amp;YEAR(R1295)</f>
        <v>5/2026</v>
      </c>
      <c r="AP1295" s="45">
        <f>WEEKNUM(R1295)-WEEKNUM(EOMONTH(R1295,-1)+1)+1</f>
        <v>5</v>
      </c>
      <c r="AQ1295" s="45">
        <f>IF(AU1295="S",IF(Q1295="1. Aceitou o programa",R1295-B1295,0),0)</f>
        <v>67</v>
      </c>
      <c r="AR1295" s="45">
        <f>IF(AU1295="S",IF(AND(S1295&lt;&gt;"",R1295&lt;&gt;""),S1295-R1295,0),0)</f>
        <v>0</v>
      </c>
      <c r="AS1295" s="45">
        <f>IF(AU1295="S",IF(Q1295="1. Aceitou o programa",IF(OR(X1295="Não se Aplica",X1295=""),IF(OR(W1295="Não se Aplica",W1295=""),0,W1295-V1295),AVERAGE(X1295-W1295,W1295-V1295)),0),0)</f>
        <v>24.5</v>
      </c>
      <c r="AT1295" s="45">
        <f>IF(AU1295="S",IF(AND(Q1295="1. Aceitou o programa",AB1295="Realizada"),IFERROR(IF(AA1295="",0,AA1295-R1295),0),0),0)</f>
        <v>0</v>
      </c>
      <c r="AU1295" s="45" t="str">
        <f>_xlfn.XLOOKUP(U1295,'Lista Suspensa'!$AA$20:$AA$23,'Lista Suspensa'!$AB$20:$AB$23,"N/A")</f>
        <v>S</v>
      </c>
    </row>
    <row r="1296" spans="1:47" ht="12" customHeight="1" x14ac:dyDescent="0.3">
      <c r="A1296" s="87" t="s">
        <v>47</v>
      </c>
      <c r="B1296" s="88">
        <v>46104</v>
      </c>
      <c r="C1296" s="89" t="s">
        <v>48</v>
      </c>
      <c r="D1296" s="89" t="s">
        <v>49</v>
      </c>
      <c r="E1296" s="189">
        <v>80961867</v>
      </c>
      <c r="F1296" s="197" t="s">
        <v>3605</v>
      </c>
      <c r="G1296" s="90">
        <v>48335533849</v>
      </c>
      <c r="H1296" s="91">
        <v>18416</v>
      </c>
      <c r="I1296" s="89"/>
      <c r="J1296" s="89" t="s">
        <v>84</v>
      </c>
      <c r="K1296" s="89" t="s">
        <v>52</v>
      </c>
      <c r="L1296" s="89" t="s">
        <v>85</v>
      </c>
      <c r="M1296" s="89" t="s">
        <v>234</v>
      </c>
      <c r="N1296" s="89" t="s">
        <v>137</v>
      </c>
      <c r="O1296" s="92" t="s">
        <v>3606</v>
      </c>
      <c r="P1296" s="93" t="s">
        <v>57</v>
      </c>
      <c r="Q1296" s="110" t="s">
        <v>58</v>
      </c>
      <c r="R1296" s="94">
        <v>46171</v>
      </c>
      <c r="S1296" s="95"/>
      <c r="T1296" s="95" t="s">
        <v>59</v>
      </c>
      <c r="U1296" s="95" t="s">
        <v>60</v>
      </c>
      <c r="V1296" s="91">
        <v>46118</v>
      </c>
      <c r="W1296" s="91">
        <v>46161</v>
      </c>
      <c r="X1296" s="91">
        <v>46167</v>
      </c>
      <c r="Y1296" s="96" t="s">
        <v>73</v>
      </c>
      <c r="Z1296" s="89" t="s">
        <v>62</v>
      </c>
      <c r="AA1296" s="95"/>
      <c r="AB1296" s="95" t="s">
        <v>2804</v>
      </c>
      <c r="AC1296" s="95" t="s">
        <v>2804</v>
      </c>
      <c r="AD1296" s="95" t="s">
        <v>2804</v>
      </c>
      <c r="AE1296" s="95" t="s">
        <v>2804</v>
      </c>
      <c r="AF1296" s="95" t="s">
        <v>2804</v>
      </c>
      <c r="AG1296" s="95" t="s">
        <v>2804</v>
      </c>
      <c r="AH1296" s="95" t="s">
        <v>2804</v>
      </c>
      <c r="AI1296" s="97"/>
      <c r="AJ1296" s="97" t="s">
        <v>65</v>
      </c>
      <c r="AK1296" s="97" t="s">
        <v>66</v>
      </c>
      <c r="AL1296" s="45" t="s">
        <v>67</v>
      </c>
      <c r="AM1296" s="160" t="str">
        <f>MONTH(B1296)&amp;"/"&amp;YEAR(B1296)</f>
        <v>3/2026</v>
      </c>
      <c r="AN1296" s="45">
        <f>WEEKNUM(B1296)-WEEKNUM(EOMONTH(B1296,-1)+1)+1</f>
        <v>4</v>
      </c>
      <c r="AO1296" s="45" t="str">
        <f>MONTH(R1296)&amp;"/"&amp;YEAR(R1296)</f>
        <v>5/2026</v>
      </c>
      <c r="AP1296" s="45">
        <f>WEEKNUM(R1296)-WEEKNUM(EOMONTH(R1296,-1)+1)+1</f>
        <v>5</v>
      </c>
      <c r="AQ1296" s="45">
        <f>IF(AU1296="S",IF(Q1296="1. Aceitou o programa",R1296-B1296,0),0)</f>
        <v>67</v>
      </c>
      <c r="AR1296" s="45">
        <f>IF(AU1296="S",IF(AND(S1296&lt;&gt;"",R1296&lt;&gt;""),S1296-R1296,0),0)</f>
        <v>0</v>
      </c>
      <c r="AS1296" s="45">
        <f>IF(AU1296="S",IF(Q1296="1. Aceitou o programa",IF(OR(X1296="Não se Aplica",X1296=""),IF(OR(W1296="Não se Aplica",W1296=""),0,W1296-V1296),AVERAGE(X1296-W1296,W1296-V1296)),0),0)</f>
        <v>24.5</v>
      </c>
      <c r="AT1296" s="45">
        <f>IF(AU1296="S",IF(AND(Q1296="1. Aceitou o programa",AB1296="Realizada"),IFERROR(IF(AA1296="",0,AA1296-R1296),0),0),0)</f>
        <v>0</v>
      </c>
      <c r="AU1296" s="45" t="str">
        <f>_xlfn.XLOOKUP(U1296,'Lista Suspensa'!$AA$20:$AA$23,'Lista Suspensa'!$AB$20:$AB$23,"N/A")</f>
        <v>S</v>
      </c>
    </row>
    <row r="1297" spans="1:47" ht="12" customHeight="1" x14ac:dyDescent="0.3">
      <c r="A1297" s="87" t="s">
        <v>47</v>
      </c>
      <c r="B1297" s="88">
        <v>46104</v>
      </c>
      <c r="C1297" s="89" t="s">
        <v>48</v>
      </c>
      <c r="D1297" s="89" t="s">
        <v>49</v>
      </c>
      <c r="E1297" s="189">
        <v>79982027</v>
      </c>
      <c r="F1297" s="197" t="s">
        <v>3607</v>
      </c>
      <c r="G1297" s="90">
        <v>14334963803</v>
      </c>
      <c r="H1297" s="91">
        <v>26059</v>
      </c>
      <c r="I1297" s="89"/>
      <c r="J1297" s="89" t="s">
        <v>84</v>
      </c>
      <c r="K1297" s="89" t="s">
        <v>52</v>
      </c>
      <c r="L1297" s="89" t="s">
        <v>85</v>
      </c>
      <c r="M1297" s="89" t="s">
        <v>141</v>
      </c>
      <c r="N1297" s="89" t="s">
        <v>291</v>
      </c>
      <c r="O1297" s="92" t="s">
        <v>3608</v>
      </c>
      <c r="P1297" s="93" t="s">
        <v>57</v>
      </c>
      <c r="Q1297" s="110" t="s">
        <v>58</v>
      </c>
      <c r="R1297" s="94">
        <v>46171</v>
      </c>
      <c r="S1297" s="95"/>
      <c r="T1297" s="95" t="s">
        <v>59</v>
      </c>
      <c r="U1297" s="95" t="s">
        <v>60</v>
      </c>
      <c r="V1297" s="91">
        <v>46118</v>
      </c>
      <c r="W1297" s="91">
        <v>46161</v>
      </c>
      <c r="X1297" s="91">
        <v>46167</v>
      </c>
      <c r="Y1297" s="96" t="s">
        <v>2851</v>
      </c>
      <c r="Z1297" s="89" t="s">
        <v>62</v>
      </c>
      <c r="AA1297" s="95"/>
      <c r="AB1297" s="95" t="s">
        <v>2804</v>
      </c>
      <c r="AC1297" s="95" t="s">
        <v>2804</v>
      </c>
      <c r="AD1297" s="95" t="s">
        <v>2804</v>
      </c>
      <c r="AE1297" s="95" t="s">
        <v>2804</v>
      </c>
      <c r="AF1297" s="95" t="s">
        <v>2804</v>
      </c>
      <c r="AG1297" s="95" t="s">
        <v>2804</v>
      </c>
      <c r="AH1297" s="95" t="s">
        <v>2804</v>
      </c>
      <c r="AI1297" s="97"/>
      <c r="AJ1297" s="97" t="s">
        <v>65</v>
      </c>
      <c r="AK1297" s="97" t="s">
        <v>66</v>
      </c>
      <c r="AL1297" s="45" t="s">
        <v>67</v>
      </c>
      <c r="AM1297" s="160" t="str">
        <f>MONTH(B1297)&amp;"/"&amp;YEAR(B1297)</f>
        <v>3/2026</v>
      </c>
      <c r="AN1297" s="45">
        <f>WEEKNUM(B1297)-WEEKNUM(EOMONTH(B1297,-1)+1)+1</f>
        <v>4</v>
      </c>
      <c r="AO1297" s="45" t="str">
        <f>MONTH(R1297)&amp;"/"&amp;YEAR(R1297)</f>
        <v>5/2026</v>
      </c>
      <c r="AP1297" s="45">
        <f>WEEKNUM(R1297)-WEEKNUM(EOMONTH(R1297,-1)+1)+1</f>
        <v>5</v>
      </c>
      <c r="AQ1297" s="45">
        <f>IF(AU1297="S",IF(Q1297="1. Aceitou o programa",R1297-B1297,0),0)</f>
        <v>67</v>
      </c>
      <c r="AR1297" s="45">
        <f>IF(AU1297="S",IF(AND(S1297&lt;&gt;"",R1297&lt;&gt;""),S1297-R1297,0),0)</f>
        <v>0</v>
      </c>
      <c r="AS1297" s="45">
        <f>IF(AU1297="S",IF(Q1297="1. Aceitou o programa",IF(OR(X1297="Não se Aplica",X1297=""),IF(OR(W1297="Não se Aplica",W1297=""),0,W1297-V1297),AVERAGE(X1297-W1297,W1297-V1297)),0),0)</f>
        <v>24.5</v>
      </c>
      <c r="AT1297" s="45">
        <f>IF(AU1297="S",IF(AND(Q1297="1. Aceitou o programa",AB1297="Realizada"),IFERROR(IF(AA1297="",0,AA1297-R1297),0),0),0)</f>
        <v>0</v>
      </c>
      <c r="AU1297" s="45" t="str">
        <f>_xlfn.XLOOKUP(U1297,'Lista Suspensa'!$AA$20:$AA$23,'Lista Suspensa'!$AB$20:$AB$23,"N/A")</f>
        <v>S</v>
      </c>
    </row>
    <row r="1298" spans="1:47" ht="12" customHeight="1" x14ac:dyDescent="0.3">
      <c r="A1298" s="87" t="s">
        <v>47</v>
      </c>
      <c r="B1298" s="88">
        <v>46104</v>
      </c>
      <c r="C1298" s="89" t="s">
        <v>48</v>
      </c>
      <c r="D1298" s="89" t="s">
        <v>49</v>
      </c>
      <c r="E1298" s="189">
        <v>218333285</v>
      </c>
      <c r="F1298" s="197" t="s">
        <v>3609</v>
      </c>
      <c r="G1298" s="90">
        <v>11946592765</v>
      </c>
      <c r="H1298" s="91">
        <v>32549</v>
      </c>
      <c r="I1298" s="89"/>
      <c r="J1298" s="89" t="s">
        <v>84</v>
      </c>
      <c r="K1298" s="89" t="s">
        <v>76</v>
      </c>
      <c r="L1298" s="89" t="s">
        <v>95</v>
      </c>
      <c r="M1298" s="89" t="s">
        <v>395</v>
      </c>
      <c r="N1298" s="89" t="s">
        <v>79</v>
      </c>
      <c r="O1298" s="92" t="s">
        <v>3610</v>
      </c>
      <c r="P1298" s="93" t="s">
        <v>57</v>
      </c>
      <c r="Q1298" s="110" t="s">
        <v>58</v>
      </c>
      <c r="R1298" s="94">
        <v>46171</v>
      </c>
      <c r="S1298" s="95"/>
      <c r="T1298" s="95" t="s">
        <v>59</v>
      </c>
      <c r="U1298" s="95" t="s">
        <v>60</v>
      </c>
      <c r="V1298" s="91">
        <v>46118</v>
      </c>
      <c r="W1298" s="91">
        <v>46161</v>
      </c>
      <c r="X1298" s="91">
        <v>46167</v>
      </c>
      <c r="Y1298" s="96" t="s">
        <v>73</v>
      </c>
      <c r="Z1298" s="89" t="s">
        <v>62</v>
      </c>
      <c r="AA1298" s="95"/>
      <c r="AB1298" s="95" t="s">
        <v>2804</v>
      </c>
      <c r="AC1298" s="95" t="s">
        <v>2804</v>
      </c>
      <c r="AD1298" s="95" t="s">
        <v>2804</v>
      </c>
      <c r="AE1298" s="95" t="s">
        <v>2804</v>
      </c>
      <c r="AF1298" s="95" t="s">
        <v>2804</v>
      </c>
      <c r="AG1298" s="95" t="s">
        <v>2804</v>
      </c>
      <c r="AH1298" s="95" t="s">
        <v>2804</v>
      </c>
      <c r="AI1298" s="97"/>
      <c r="AJ1298" s="97" t="s">
        <v>65</v>
      </c>
      <c r="AK1298" s="97" t="s">
        <v>66</v>
      </c>
      <c r="AL1298" s="45" t="s">
        <v>67</v>
      </c>
      <c r="AM1298" s="160" t="str">
        <f>MONTH(B1298)&amp;"/"&amp;YEAR(B1298)</f>
        <v>3/2026</v>
      </c>
      <c r="AN1298" s="45">
        <f>WEEKNUM(B1298)-WEEKNUM(EOMONTH(B1298,-1)+1)+1</f>
        <v>4</v>
      </c>
      <c r="AO1298" s="45" t="str">
        <f>MONTH(R1298)&amp;"/"&amp;YEAR(R1298)</f>
        <v>5/2026</v>
      </c>
      <c r="AP1298" s="45">
        <f>WEEKNUM(R1298)-WEEKNUM(EOMONTH(R1298,-1)+1)+1</f>
        <v>5</v>
      </c>
      <c r="AQ1298" s="45">
        <f>IF(AU1298="S",IF(Q1298="1. Aceitou o programa",R1298-B1298,0),0)</f>
        <v>67</v>
      </c>
      <c r="AR1298" s="45">
        <f>IF(AU1298="S",IF(AND(S1298&lt;&gt;"",R1298&lt;&gt;""),S1298-R1298,0),0)</f>
        <v>0</v>
      </c>
      <c r="AS1298" s="45">
        <f>IF(AU1298="S",IF(Q1298="1. Aceitou o programa",IF(OR(X1298="Não se Aplica",X1298=""),IF(OR(W1298="Não se Aplica",W1298=""),0,W1298-V1298),AVERAGE(X1298-W1298,W1298-V1298)),0),0)</f>
        <v>24.5</v>
      </c>
      <c r="AT1298" s="45">
        <f>IF(AU1298="S",IF(AND(Q1298="1. Aceitou o programa",AB1298="Realizada"),IFERROR(IF(AA1298="",0,AA1298-R1298),0),0),0)</f>
        <v>0</v>
      </c>
      <c r="AU1298" s="45" t="str">
        <f>_xlfn.XLOOKUP(U1298,'Lista Suspensa'!$AA$20:$AA$23,'Lista Suspensa'!$AB$20:$AB$23,"N/A")</f>
        <v>S</v>
      </c>
    </row>
    <row r="1299" spans="1:47" ht="12" customHeight="1" x14ac:dyDescent="0.3">
      <c r="A1299" s="87" t="s">
        <v>47</v>
      </c>
      <c r="B1299" s="88">
        <v>46104</v>
      </c>
      <c r="C1299" s="89" t="s">
        <v>48</v>
      </c>
      <c r="D1299" s="89" t="s">
        <v>49</v>
      </c>
      <c r="E1299" s="189">
        <v>84213959</v>
      </c>
      <c r="F1299" s="197" t="s">
        <v>3611</v>
      </c>
      <c r="G1299" s="90">
        <v>34286914828</v>
      </c>
      <c r="H1299" s="91">
        <v>31886</v>
      </c>
      <c r="I1299" s="89"/>
      <c r="J1299" s="89" t="s">
        <v>84</v>
      </c>
      <c r="K1299" s="89" t="s">
        <v>52</v>
      </c>
      <c r="L1299" s="89" t="s">
        <v>53</v>
      </c>
      <c r="M1299" s="89" t="s">
        <v>2806</v>
      </c>
      <c r="N1299" s="89" t="s">
        <v>229</v>
      </c>
      <c r="O1299" s="92" t="s">
        <v>3612</v>
      </c>
      <c r="P1299" s="93" t="s">
        <v>57</v>
      </c>
      <c r="Q1299" s="110" t="s">
        <v>58</v>
      </c>
      <c r="R1299" s="94">
        <v>46171</v>
      </c>
      <c r="S1299" s="95"/>
      <c r="T1299" s="95" t="s">
        <v>59</v>
      </c>
      <c r="U1299" s="95" t="s">
        <v>60</v>
      </c>
      <c r="V1299" s="91">
        <v>46118</v>
      </c>
      <c r="W1299" s="91">
        <v>46161</v>
      </c>
      <c r="X1299" s="91">
        <v>46167</v>
      </c>
      <c r="Y1299" s="96" t="s">
        <v>73</v>
      </c>
      <c r="Z1299" s="89" t="s">
        <v>62</v>
      </c>
      <c r="AA1299" s="95"/>
      <c r="AB1299" s="95" t="s">
        <v>2804</v>
      </c>
      <c r="AC1299" s="95" t="s">
        <v>2804</v>
      </c>
      <c r="AD1299" s="95" t="s">
        <v>2804</v>
      </c>
      <c r="AE1299" s="95" t="s">
        <v>2804</v>
      </c>
      <c r="AF1299" s="95" t="s">
        <v>2804</v>
      </c>
      <c r="AG1299" s="95" t="s">
        <v>2804</v>
      </c>
      <c r="AH1299" s="95" t="s">
        <v>2804</v>
      </c>
      <c r="AI1299" s="97"/>
      <c r="AJ1299" s="97" t="s">
        <v>65</v>
      </c>
      <c r="AK1299" s="97" t="s">
        <v>66</v>
      </c>
      <c r="AL1299" s="45" t="s">
        <v>67</v>
      </c>
      <c r="AM1299" s="160" t="str">
        <f>MONTH(B1299)&amp;"/"&amp;YEAR(B1299)</f>
        <v>3/2026</v>
      </c>
      <c r="AN1299" s="45">
        <f>WEEKNUM(B1299)-WEEKNUM(EOMONTH(B1299,-1)+1)+1</f>
        <v>4</v>
      </c>
      <c r="AO1299" s="45" t="str">
        <f>MONTH(R1299)&amp;"/"&amp;YEAR(R1299)</f>
        <v>5/2026</v>
      </c>
      <c r="AP1299" s="45">
        <f>WEEKNUM(R1299)-WEEKNUM(EOMONTH(R1299,-1)+1)+1</f>
        <v>5</v>
      </c>
      <c r="AQ1299" s="45">
        <f>IF(AU1299="S",IF(Q1299="1. Aceitou o programa",R1299-B1299,0),0)</f>
        <v>67</v>
      </c>
      <c r="AR1299" s="45">
        <f>IF(AU1299="S",IF(AND(S1299&lt;&gt;"",R1299&lt;&gt;""),S1299-R1299,0),0)</f>
        <v>0</v>
      </c>
      <c r="AS1299" s="45">
        <f>IF(AU1299="S",IF(Q1299="1. Aceitou o programa",IF(OR(X1299="Não se Aplica",X1299=""),IF(OR(W1299="Não se Aplica",W1299=""),0,W1299-V1299),AVERAGE(X1299-W1299,W1299-V1299)),0),0)</f>
        <v>24.5</v>
      </c>
      <c r="AT1299" s="45">
        <f>IF(AU1299="S",IF(AND(Q1299="1. Aceitou o programa",AB1299="Realizada"),IFERROR(IF(AA1299="",0,AA1299-R1299),0),0),0)</f>
        <v>0</v>
      </c>
      <c r="AU1299" s="45" t="str">
        <f>_xlfn.XLOOKUP(U1299,'Lista Suspensa'!$AA$20:$AA$23,'Lista Suspensa'!$AB$20:$AB$23,"N/A")</f>
        <v>S</v>
      </c>
    </row>
    <row r="1300" spans="1:47" ht="12" customHeight="1" x14ac:dyDescent="0.3">
      <c r="A1300" s="87" t="s">
        <v>47</v>
      </c>
      <c r="B1300" s="88">
        <v>46104</v>
      </c>
      <c r="C1300" s="89" t="s">
        <v>48</v>
      </c>
      <c r="D1300" s="89" t="s">
        <v>49</v>
      </c>
      <c r="E1300" s="189">
        <v>80939675</v>
      </c>
      <c r="F1300" s="197" t="s">
        <v>3613</v>
      </c>
      <c r="G1300" s="90">
        <v>99026848820</v>
      </c>
      <c r="H1300" s="91">
        <v>19798</v>
      </c>
      <c r="I1300" s="89"/>
      <c r="J1300" s="89" t="s">
        <v>84</v>
      </c>
      <c r="K1300" s="89" t="s">
        <v>52</v>
      </c>
      <c r="L1300" s="89" t="s">
        <v>85</v>
      </c>
      <c r="M1300" s="89" t="s">
        <v>3364</v>
      </c>
      <c r="N1300" s="89" t="s">
        <v>137</v>
      </c>
      <c r="O1300" s="92" t="s">
        <v>3614</v>
      </c>
      <c r="P1300" s="93" t="s">
        <v>57</v>
      </c>
      <c r="Q1300" s="110" t="s">
        <v>58</v>
      </c>
      <c r="R1300" s="94">
        <v>46171</v>
      </c>
      <c r="S1300" s="95"/>
      <c r="T1300" s="95" t="s">
        <v>59</v>
      </c>
      <c r="U1300" s="95" t="s">
        <v>60</v>
      </c>
      <c r="V1300" s="91">
        <v>46118</v>
      </c>
      <c r="W1300" s="91">
        <v>46161</v>
      </c>
      <c r="X1300" s="91">
        <v>46167</v>
      </c>
      <c r="Y1300" s="96" t="s">
        <v>81</v>
      </c>
      <c r="Z1300" s="89" t="s">
        <v>62</v>
      </c>
      <c r="AA1300" s="95"/>
      <c r="AB1300" s="95" t="s">
        <v>2804</v>
      </c>
      <c r="AC1300" s="95" t="s">
        <v>2804</v>
      </c>
      <c r="AD1300" s="95" t="s">
        <v>2804</v>
      </c>
      <c r="AE1300" s="95" t="s">
        <v>2804</v>
      </c>
      <c r="AF1300" s="95" t="s">
        <v>2804</v>
      </c>
      <c r="AG1300" s="95" t="s">
        <v>2804</v>
      </c>
      <c r="AH1300" s="95" t="s">
        <v>2804</v>
      </c>
      <c r="AI1300" s="97"/>
      <c r="AJ1300" s="97" t="s">
        <v>65</v>
      </c>
      <c r="AK1300" s="97" t="s">
        <v>66</v>
      </c>
      <c r="AL1300" s="45" t="s">
        <v>67</v>
      </c>
      <c r="AM1300" s="160" t="str">
        <f>MONTH(B1300)&amp;"/"&amp;YEAR(B1300)</f>
        <v>3/2026</v>
      </c>
      <c r="AN1300" s="45">
        <f>WEEKNUM(B1300)-WEEKNUM(EOMONTH(B1300,-1)+1)+1</f>
        <v>4</v>
      </c>
      <c r="AO1300" s="45" t="str">
        <f>MONTH(R1300)&amp;"/"&amp;YEAR(R1300)</f>
        <v>5/2026</v>
      </c>
      <c r="AP1300" s="45">
        <f>WEEKNUM(R1300)-WEEKNUM(EOMONTH(R1300,-1)+1)+1</f>
        <v>5</v>
      </c>
      <c r="AQ1300" s="45">
        <f>IF(AU1300="S",IF(Q1300="1. Aceitou o programa",R1300-B1300,0),0)</f>
        <v>67</v>
      </c>
      <c r="AR1300" s="45">
        <f>IF(AU1300="S",IF(AND(S1300&lt;&gt;"",R1300&lt;&gt;""),S1300-R1300,0),0)</f>
        <v>0</v>
      </c>
      <c r="AS1300" s="45">
        <f>IF(AU1300="S",IF(Q1300="1. Aceitou o programa",IF(OR(X1300="Não se Aplica",X1300=""),IF(OR(W1300="Não se Aplica",W1300=""),0,W1300-V1300),AVERAGE(X1300-W1300,W1300-V1300)),0),0)</f>
        <v>24.5</v>
      </c>
      <c r="AT1300" s="45">
        <f>IF(AU1300="S",IF(AND(Q1300="1. Aceitou o programa",AB1300="Realizada"),IFERROR(IF(AA1300="",0,AA1300-R1300),0),0),0)</f>
        <v>0</v>
      </c>
      <c r="AU1300" s="45" t="str">
        <f>_xlfn.XLOOKUP(U1300,'Lista Suspensa'!$AA$20:$AA$23,'Lista Suspensa'!$AB$20:$AB$23,"N/A")</f>
        <v>S</v>
      </c>
    </row>
    <row r="1301" spans="1:47" ht="12" customHeight="1" x14ac:dyDescent="0.3">
      <c r="A1301" s="87" t="s">
        <v>47</v>
      </c>
      <c r="B1301" s="88">
        <v>46104</v>
      </c>
      <c r="C1301" s="89" t="s">
        <v>48</v>
      </c>
      <c r="D1301" s="89" t="s">
        <v>49</v>
      </c>
      <c r="E1301" s="189">
        <v>87593721</v>
      </c>
      <c r="F1301" s="197" t="s">
        <v>3615</v>
      </c>
      <c r="G1301" s="90">
        <v>19846122713</v>
      </c>
      <c r="H1301" s="91">
        <v>40528</v>
      </c>
      <c r="I1301" s="89"/>
      <c r="J1301" s="89" t="s">
        <v>51</v>
      </c>
      <c r="K1301" s="89" t="s">
        <v>76</v>
      </c>
      <c r="L1301" s="89" t="s">
        <v>303</v>
      </c>
      <c r="M1301" s="89" t="s">
        <v>894</v>
      </c>
      <c r="N1301" s="89" t="s">
        <v>291</v>
      </c>
      <c r="O1301" s="92" t="s">
        <v>3616</v>
      </c>
      <c r="P1301" s="93" t="s">
        <v>57</v>
      </c>
      <c r="Q1301" s="110" t="s">
        <v>58</v>
      </c>
      <c r="R1301" s="94">
        <v>46171</v>
      </c>
      <c r="S1301" s="95"/>
      <c r="T1301" s="95" t="s">
        <v>59</v>
      </c>
      <c r="U1301" s="95" t="s">
        <v>60</v>
      </c>
      <c r="V1301" s="91">
        <v>46118</v>
      </c>
      <c r="W1301" s="91">
        <v>46161</v>
      </c>
      <c r="X1301" s="91">
        <v>46167</v>
      </c>
      <c r="Y1301" s="96" t="s">
        <v>81</v>
      </c>
      <c r="Z1301" s="89" t="s">
        <v>62</v>
      </c>
      <c r="AA1301" s="95"/>
      <c r="AB1301" s="95" t="s">
        <v>2804</v>
      </c>
      <c r="AC1301" s="95" t="s">
        <v>2804</v>
      </c>
      <c r="AD1301" s="95" t="s">
        <v>2804</v>
      </c>
      <c r="AE1301" s="95" t="s">
        <v>2804</v>
      </c>
      <c r="AF1301" s="95" t="s">
        <v>2804</v>
      </c>
      <c r="AG1301" s="95" t="s">
        <v>2804</v>
      </c>
      <c r="AH1301" s="95" t="s">
        <v>2804</v>
      </c>
      <c r="AI1301" s="97"/>
      <c r="AJ1301" s="97" t="s">
        <v>65</v>
      </c>
      <c r="AK1301" s="97" t="s">
        <v>66</v>
      </c>
      <c r="AL1301" s="45" t="s">
        <v>67</v>
      </c>
      <c r="AM1301" s="160" t="str">
        <f>MONTH(B1301)&amp;"/"&amp;YEAR(B1301)</f>
        <v>3/2026</v>
      </c>
      <c r="AN1301" s="45">
        <f>WEEKNUM(B1301)-WEEKNUM(EOMONTH(B1301,-1)+1)+1</f>
        <v>4</v>
      </c>
      <c r="AO1301" s="45" t="str">
        <f>MONTH(R1301)&amp;"/"&amp;YEAR(R1301)</f>
        <v>5/2026</v>
      </c>
      <c r="AP1301" s="45">
        <f>WEEKNUM(R1301)-WEEKNUM(EOMONTH(R1301,-1)+1)+1</f>
        <v>5</v>
      </c>
      <c r="AQ1301" s="45">
        <f>IF(AU1301="S",IF(Q1301="1. Aceitou o programa",R1301-B1301,0),0)</f>
        <v>67</v>
      </c>
      <c r="AR1301" s="45">
        <f>IF(AU1301="S",IF(AND(S1301&lt;&gt;"",R1301&lt;&gt;""),S1301-R1301,0),0)</f>
        <v>0</v>
      </c>
      <c r="AS1301" s="45">
        <f>IF(AU1301="S",IF(Q1301="1. Aceitou o programa",IF(OR(X1301="Não se Aplica",X1301=""),IF(OR(W1301="Não se Aplica",W1301=""),0,W1301-V1301),AVERAGE(X1301-W1301,W1301-V1301)),0),0)</f>
        <v>24.5</v>
      </c>
      <c r="AT1301" s="45">
        <f>IF(AU1301="S",IF(AND(Q1301="1. Aceitou o programa",AB1301="Realizada"),IFERROR(IF(AA1301="",0,AA1301-R1301),0),0),0)</f>
        <v>0</v>
      </c>
      <c r="AU1301" s="45" t="str">
        <f>_xlfn.XLOOKUP(U1301,'Lista Suspensa'!$AA$20:$AA$23,'Lista Suspensa'!$AB$20:$AB$23,"N/A")</f>
        <v>S</v>
      </c>
    </row>
    <row r="1302" spans="1:47" ht="12" customHeight="1" x14ac:dyDescent="0.3">
      <c r="A1302" s="87" t="s">
        <v>47</v>
      </c>
      <c r="B1302" s="88">
        <v>46104</v>
      </c>
      <c r="C1302" s="89" t="s">
        <v>48</v>
      </c>
      <c r="D1302" s="89" t="s">
        <v>49</v>
      </c>
      <c r="E1302" s="189">
        <v>80987122</v>
      </c>
      <c r="F1302" s="197" t="s">
        <v>3617</v>
      </c>
      <c r="G1302" s="90">
        <v>9952792760</v>
      </c>
      <c r="H1302" s="91">
        <v>30687</v>
      </c>
      <c r="I1302" s="89"/>
      <c r="J1302" s="89" t="s">
        <v>84</v>
      </c>
      <c r="K1302" s="89" t="s">
        <v>76</v>
      </c>
      <c r="L1302" s="89" t="s">
        <v>572</v>
      </c>
      <c r="M1302" s="89" t="s">
        <v>334</v>
      </c>
      <c r="N1302" s="89" t="s">
        <v>229</v>
      </c>
      <c r="O1302" s="92" t="s">
        <v>3618</v>
      </c>
      <c r="P1302" s="93" t="s">
        <v>57</v>
      </c>
      <c r="Q1302" s="110" t="s">
        <v>58</v>
      </c>
      <c r="R1302" s="94">
        <v>46171</v>
      </c>
      <c r="S1302" s="95"/>
      <c r="T1302" s="95" t="s">
        <v>59</v>
      </c>
      <c r="U1302" s="95" t="s">
        <v>60</v>
      </c>
      <c r="V1302" s="91">
        <v>46118</v>
      </c>
      <c r="W1302" s="91">
        <v>46161</v>
      </c>
      <c r="X1302" s="91">
        <v>46167</v>
      </c>
      <c r="Y1302" s="96" t="s">
        <v>73</v>
      </c>
      <c r="Z1302" s="89" t="s">
        <v>62</v>
      </c>
      <c r="AA1302" s="95"/>
      <c r="AB1302" s="95" t="s">
        <v>2804</v>
      </c>
      <c r="AC1302" s="95" t="s">
        <v>2804</v>
      </c>
      <c r="AD1302" s="95" t="s">
        <v>2804</v>
      </c>
      <c r="AE1302" s="95" t="s">
        <v>2804</v>
      </c>
      <c r="AF1302" s="95" t="s">
        <v>2804</v>
      </c>
      <c r="AG1302" s="95" t="s">
        <v>2804</v>
      </c>
      <c r="AH1302" s="95" t="s">
        <v>2804</v>
      </c>
      <c r="AI1302" s="97"/>
      <c r="AJ1302" s="97" t="s">
        <v>65</v>
      </c>
      <c r="AK1302" s="97" t="s">
        <v>66</v>
      </c>
      <c r="AL1302" s="45" t="s">
        <v>67</v>
      </c>
      <c r="AM1302" s="160" t="str">
        <f>MONTH(B1302)&amp;"/"&amp;YEAR(B1302)</f>
        <v>3/2026</v>
      </c>
      <c r="AN1302" s="45">
        <f>WEEKNUM(B1302)-WEEKNUM(EOMONTH(B1302,-1)+1)+1</f>
        <v>4</v>
      </c>
      <c r="AO1302" s="45" t="str">
        <f>MONTH(R1302)&amp;"/"&amp;YEAR(R1302)</f>
        <v>5/2026</v>
      </c>
      <c r="AP1302" s="45">
        <f>WEEKNUM(R1302)-WEEKNUM(EOMONTH(R1302,-1)+1)+1</f>
        <v>5</v>
      </c>
      <c r="AQ1302" s="45">
        <f>IF(AU1302="S",IF(Q1302="1. Aceitou o programa",R1302-B1302,0),0)</f>
        <v>67</v>
      </c>
      <c r="AR1302" s="45">
        <f>IF(AU1302="S",IF(AND(S1302&lt;&gt;"",R1302&lt;&gt;""),S1302-R1302,0),0)</f>
        <v>0</v>
      </c>
      <c r="AS1302" s="45">
        <f>IF(AU1302="S",IF(Q1302="1. Aceitou o programa",IF(OR(X1302="Não se Aplica",X1302=""),IF(OR(W1302="Não se Aplica",W1302=""),0,W1302-V1302),AVERAGE(X1302-W1302,W1302-V1302)),0),0)</f>
        <v>24.5</v>
      </c>
      <c r="AT1302" s="45">
        <f>IF(AU1302="S",IF(AND(Q1302="1. Aceitou o programa",AB1302="Realizada"),IFERROR(IF(AA1302="",0,AA1302-R1302),0),0),0)</f>
        <v>0</v>
      </c>
      <c r="AU1302" s="45" t="str">
        <f>_xlfn.XLOOKUP(U1302,'Lista Suspensa'!$AA$20:$AA$23,'Lista Suspensa'!$AB$20:$AB$23,"N/A")</f>
        <v>S</v>
      </c>
    </row>
    <row r="1303" spans="1:47" ht="12" customHeight="1" x14ac:dyDescent="0.3">
      <c r="A1303" s="87" t="s">
        <v>47</v>
      </c>
      <c r="B1303" s="88">
        <v>46104</v>
      </c>
      <c r="C1303" s="89" t="s">
        <v>48</v>
      </c>
      <c r="D1303" s="89" t="s">
        <v>49</v>
      </c>
      <c r="E1303" s="189">
        <v>81040629</v>
      </c>
      <c r="F1303" s="197" t="s">
        <v>3619</v>
      </c>
      <c r="G1303" s="90">
        <v>29517417829</v>
      </c>
      <c r="H1303" s="91">
        <v>29196</v>
      </c>
      <c r="I1303" s="89"/>
      <c r="J1303" s="89" t="s">
        <v>51</v>
      </c>
      <c r="K1303" s="89" t="s">
        <v>52</v>
      </c>
      <c r="L1303" s="89" t="s">
        <v>53</v>
      </c>
      <c r="M1303" s="89" t="s">
        <v>2722</v>
      </c>
      <c r="N1303" s="89" t="s">
        <v>229</v>
      </c>
      <c r="O1303" s="92" t="s">
        <v>3620</v>
      </c>
      <c r="P1303" s="93" t="s">
        <v>57</v>
      </c>
      <c r="Q1303" s="110" t="s">
        <v>58</v>
      </c>
      <c r="R1303" s="94">
        <v>46171</v>
      </c>
      <c r="S1303" s="95"/>
      <c r="T1303" s="95" t="s">
        <v>59</v>
      </c>
      <c r="U1303" s="95" t="s">
        <v>60</v>
      </c>
      <c r="V1303" s="91">
        <v>46118</v>
      </c>
      <c r="W1303" s="91">
        <v>46161</v>
      </c>
      <c r="X1303" s="91">
        <v>46167</v>
      </c>
      <c r="Y1303" s="96" t="s">
        <v>73</v>
      </c>
      <c r="Z1303" s="89" t="s">
        <v>62</v>
      </c>
      <c r="AA1303" s="95"/>
      <c r="AB1303" s="95" t="s">
        <v>2804</v>
      </c>
      <c r="AC1303" s="95" t="s">
        <v>2804</v>
      </c>
      <c r="AD1303" s="95" t="s">
        <v>2804</v>
      </c>
      <c r="AE1303" s="95" t="s">
        <v>2804</v>
      </c>
      <c r="AF1303" s="95" t="s">
        <v>2804</v>
      </c>
      <c r="AG1303" s="95" t="s">
        <v>2804</v>
      </c>
      <c r="AH1303" s="95" t="s">
        <v>2804</v>
      </c>
      <c r="AI1303" s="97"/>
      <c r="AJ1303" s="97" t="s">
        <v>65</v>
      </c>
      <c r="AK1303" s="97" t="s">
        <v>66</v>
      </c>
      <c r="AL1303" s="45" t="s">
        <v>67</v>
      </c>
      <c r="AM1303" s="160" t="str">
        <f>MONTH(B1303)&amp;"/"&amp;YEAR(B1303)</f>
        <v>3/2026</v>
      </c>
      <c r="AN1303" s="45">
        <f>WEEKNUM(B1303)-WEEKNUM(EOMONTH(B1303,-1)+1)+1</f>
        <v>4</v>
      </c>
      <c r="AO1303" s="45" t="str">
        <f>MONTH(R1303)&amp;"/"&amp;YEAR(R1303)</f>
        <v>5/2026</v>
      </c>
      <c r="AP1303" s="45">
        <f>WEEKNUM(R1303)-WEEKNUM(EOMONTH(R1303,-1)+1)+1</f>
        <v>5</v>
      </c>
      <c r="AQ1303" s="45">
        <f>IF(AU1303="S",IF(Q1303="1. Aceitou o programa",R1303-B1303,0),0)</f>
        <v>67</v>
      </c>
      <c r="AR1303" s="45">
        <f>IF(AU1303="S",IF(AND(S1303&lt;&gt;"",R1303&lt;&gt;""),S1303-R1303,0),0)</f>
        <v>0</v>
      </c>
      <c r="AS1303" s="45">
        <f>IF(AU1303="S",IF(Q1303="1. Aceitou o programa",IF(OR(X1303="Não se Aplica",X1303=""),IF(OR(W1303="Não se Aplica",W1303=""),0,W1303-V1303),AVERAGE(X1303-W1303,W1303-V1303)),0),0)</f>
        <v>24.5</v>
      </c>
      <c r="AT1303" s="45">
        <f>IF(AU1303="S",IF(AND(Q1303="1. Aceitou o programa",AB1303="Realizada"),IFERROR(IF(AA1303="",0,AA1303-R1303),0),0),0)</f>
        <v>0</v>
      </c>
      <c r="AU1303" s="45" t="str">
        <f>_xlfn.XLOOKUP(U1303,'Lista Suspensa'!$AA$20:$AA$23,'Lista Suspensa'!$AB$20:$AB$23,"N/A")</f>
        <v>S</v>
      </c>
    </row>
    <row r="1304" spans="1:47" ht="12" customHeight="1" x14ac:dyDescent="0.3">
      <c r="A1304" s="87" t="s">
        <v>47</v>
      </c>
      <c r="B1304" s="88">
        <v>46104</v>
      </c>
      <c r="C1304" s="89" t="s">
        <v>48</v>
      </c>
      <c r="D1304" s="89" t="s">
        <v>49</v>
      </c>
      <c r="E1304" s="189">
        <v>81079325</v>
      </c>
      <c r="F1304" s="197" t="s">
        <v>3621</v>
      </c>
      <c r="G1304" s="90">
        <v>42155851715</v>
      </c>
      <c r="H1304" s="91">
        <v>18243</v>
      </c>
      <c r="I1304" s="89"/>
      <c r="J1304" s="89" t="s">
        <v>84</v>
      </c>
      <c r="K1304" s="89" t="s">
        <v>76</v>
      </c>
      <c r="L1304" s="89" t="s">
        <v>95</v>
      </c>
      <c r="M1304" s="89" t="s">
        <v>2742</v>
      </c>
      <c r="N1304" s="89" t="s">
        <v>137</v>
      </c>
      <c r="O1304" s="92" t="s">
        <v>3622</v>
      </c>
      <c r="P1304" s="93" t="s">
        <v>57</v>
      </c>
      <c r="Q1304" s="110" t="s">
        <v>58</v>
      </c>
      <c r="R1304" s="94">
        <v>46171</v>
      </c>
      <c r="S1304" s="95"/>
      <c r="T1304" s="95" t="s">
        <v>59</v>
      </c>
      <c r="U1304" s="95" t="s">
        <v>60</v>
      </c>
      <c r="V1304" s="91">
        <v>46118</v>
      </c>
      <c r="W1304" s="91">
        <v>46161</v>
      </c>
      <c r="X1304" s="91">
        <v>46167</v>
      </c>
      <c r="Y1304" s="96" t="s">
        <v>2797</v>
      </c>
      <c r="Z1304" s="89" t="s">
        <v>62</v>
      </c>
      <c r="AA1304" s="95"/>
      <c r="AB1304" s="95" t="s">
        <v>2804</v>
      </c>
      <c r="AC1304" s="95" t="s">
        <v>2804</v>
      </c>
      <c r="AD1304" s="95" t="s">
        <v>2804</v>
      </c>
      <c r="AE1304" s="95" t="s">
        <v>2804</v>
      </c>
      <c r="AF1304" s="95" t="s">
        <v>2804</v>
      </c>
      <c r="AG1304" s="95" t="s">
        <v>2804</v>
      </c>
      <c r="AH1304" s="95" t="s">
        <v>2804</v>
      </c>
      <c r="AI1304" s="97"/>
      <c r="AJ1304" s="97" t="s">
        <v>65</v>
      </c>
      <c r="AK1304" s="97" t="s">
        <v>66</v>
      </c>
      <c r="AL1304" s="45" t="s">
        <v>67</v>
      </c>
      <c r="AM1304" s="160" t="str">
        <f>MONTH(B1304)&amp;"/"&amp;YEAR(B1304)</f>
        <v>3/2026</v>
      </c>
      <c r="AN1304" s="45">
        <f>WEEKNUM(B1304)-WEEKNUM(EOMONTH(B1304,-1)+1)+1</f>
        <v>4</v>
      </c>
      <c r="AO1304" s="45" t="str">
        <f>MONTH(R1304)&amp;"/"&amp;YEAR(R1304)</f>
        <v>5/2026</v>
      </c>
      <c r="AP1304" s="45">
        <f>WEEKNUM(R1304)-WEEKNUM(EOMONTH(R1304,-1)+1)+1</f>
        <v>5</v>
      </c>
      <c r="AQ1304" s="45">
        <f>IF(AU1304="S",IF(Q1304="1. Aceitou o programa",R1304-B1304,0),0)</f>
        <v>67</v>
      </c>
      <c r="AR1304" s="45">
        <f>IF(AU1304="S",IF(AND(S1304&lt;&gt;"",R1304&lt;&gt;""),S1304-R1304,0),0)</f>
        <v>0</v>
      </c>
      <c r="AS1304" s="45">
        <f>IF(AU1304="S",IF(Q1304="1. Aceitou o programa",IF(OR(X1304="Não se Aplica",X1304=""),IF(OR(W1304="Não se Aplica",W1304=""),0,W1304-V1304),AVERAGE(X1304-W1304,W1304-V1304)),0),0)</f>
        <v>24.5</v>
      </c>
      <c r="AT1304" s="45">
        <f>IF(AU1304="S",IF(AND(Q1304="1. Aceitou o programa",AB1304="Realizada"),IFERROR(IF(AA1304="",0,AA1304-R1304),0),0),0)</f>
        <v>0</v>
      </c>
      <c r="AU1304" s="45" t="str">
        <f>_xlfn.XLOOKUP(U1304,'Lista Suspensa'!$AA$20:$AA$23,'Lista Suspensa'!$AB$20:$AB$23,"N/A")</f>
        <v>S</v>
      </c>
    </row>
    <row r="1305" spans="1:47" ht="12" customHeight="1" x14ac:dyDescent="0.3">
      <c r="A1305" s="87" t="s">
        <v>47</v>
      </c>
      <c r="B1305" s="88">
        <v>46104</v>
      </c>
      <c r="C1305" s="89" t="s">
        <v>48</v>
      </c>
      <c r="D1305" s="89" t="s">
        <v>49</v>
      </c>
      <c r="E1305" s="189">
        <v>81088911</v>
      </c>
      <c r="F1305" s="197" t="s">
        <v>3623</v>
      </c>
      <c r="G1305" s="90">
        <v>12649942819</v>
      </c>
      <c r="H1305" s="91">
        <v>25530</v>
      </c>
      <c r="I1305" s="89"/>
      <c r="J1305" s="89" t="s">
        <v>84</v>
      </c>
      <c r="K1305" s="89" t="s">
        <v>52</v>
      </c>
      <c r="L1305" s="89" t="s">
        <v>1421</v>
      </c>
      <c r="M1305" s="89" t="s">
        <v>2431</v>
      </c>
      <c r="N1305" s="89" t="s">
        <v>229</v>
      </c>
      <c r="O1305" s="92" t="s">
        <v>3624</v>
      </c>
      <c r="P1305" s="93" t="s">
        <v>57</v>
      </c>
      <c r="Q1305" s="110" t="s">
        <v>58</v>
      </c>
      <c r="R1305" s="94">
        <v>46171</v>
      </c>
      <c r="S1305" s="95"/>
      <c r="T1305" s="95" t="s">
        <v>59</v>
      </c>
      <c r="U1305" s="95" t="s">
        <v>60</v>
      </c>
      <c r="V1305" s="91">
        <v>46118</v>
      </c>
      <c r="W1305" s="91">
        <v>46161</v>
      </c>
      <c r="X1305" s="91">
        <v>46167</v>
      </c>
      <c r="Y1305" s="96" t="s">
        <v>73</v>
      </c>
      <c r="Z1305" s="89" t="s">
        <v>62</v>
      </c>
      <c r="AA1305" s="95"/>
      <c r="AB1305" s="95" t="s">
        <v>2804</v>
      </c>
      <c r="AC1305" s="95" t="s">
        <v>2804</v>
      </c>
      <c r="AD1305" s="95" t="s">
        <v>2804</v>
      </c>
      <c r="AE1305" s="95" t="s">
        <v>2804</v>
      </c>
      <c r="AF1305" s="95" t="s">
        <v>2804</v>
      </c>
      <c r="AG1305" s="95" t="s">
        <v>2804</v>
      </c>
      <c r="AH1305" s="95" t="s">
        <v>2804</v>
      </c>
      <c r="AI1305" s="97"/>
      <c r="AJ1305" s="97" t="s">
        <v>65</v>
      </c>
      <c r="AK1305" s="97" t="s">
        <v>66</v>
      </c>
      <c r="AL1305" s="45" t="s">
        <v>67</v>
      </c>
      <c r="AM1305" s="160" t="str">
        <f>MONTH(B1305)&amp;"/"&amp;YEAR(B1305)</f>
        <v>3/2026</v>
      </c>
      <c r="AN1305" s="45">
        <f>WEEKNUM(B1305)-WEEKNUM(EOMONTH(B1305,-1)+1)+1</f>
        <v>4</v>
      </c>
      <c r="AO1305" s="45" t="str">
        <f>MONTH(R1305)&amp;"/"&amp;YEAR(R1305)</f>
        <v>5/2026</v>
      </c>
      <c r="AP1305" s="45">
        <f>WEEKNUM(R1305)-WEEKNUM(EOMONTH(R1305,-1)+1)+1</f>
        <v>5</v>
      </c>
      <c r="AQ1305" s="45">
        <f>IF(AU1305="S",IF(Q1305="1. Aceitou o programa",R1305-B1305,0),0)</f>
        <v>67</v>
      </c>
      <c r="AR1305" s="45">
        <f>IF(AU1305="S",IF(AND(S1305&lt;&gt;"",R1305&lt;&gt;""),S1305-R1305,0),0)</f>
        <v>0</v>
      </c>
      <c r="AS1305" s="45">
        <f>IF(AU1305="S",IF(Q1305="1. Aceitou o programa",IF(OR(X1305="Não se Aplica",X1305=""),IF(OR(W1305="Não se Aplica",W1305=""),0,W1305-V1305),AVERAGE(X1305-W1305,W1305-V1305)),0),0)</f>
        <v>24.5</v>
      </c>
      <c r="AT1305" s="45">
        <f>IF(AU1305="S",IF(AND(Q1305="1. Aceitou o programa",AB1305="Realizada"),IFERROR(IF(AA1305="",0,AA1305-R1305),0),0),0)</f>
        <v>0</v>
      </c>
      <c r="AU1305" s="45" t="str">
        <f>_xlfn.XLOOKUP(U1305,'Lista Suspensa'!$AA$20:$AA$23,'Lista Suspensa'!$AB$20:$AB$23,"N/A")</f>
        <v>S</v>
      </c>
    </row>
    <row r="1306" spans="1:47" ht="12" customHeight="1" x14ac:dyDescent="0.3">
      <c r="A1306" s="87" t="s">
        <v>47</v>
      </c>
      <c r="B1306" s="88">
        <v>46104</v>
      </c>
      <c r="C1306" s="89" t="s">
        <v>48</v>
      </c>
      <c r="D1306" s="89" t="s">
        <v>49</v>
      </c>
      <c r="E1306" s="189">
        <v>81105132</v>
      </c>
      <c r="F1306" s="197" t="s">
        <v>3625</v>
      </c>
      <c r="G1306" s="90">
        <v>99905981772</v>
      </c>
      <c r="H1306" s="91">
        <v>25426</v>
      </c>
      <c r="I1306" s="89"/>
      <c r="J1306" s="89" t="s">
        <v>51</v>
      </c>
      <c r="K1306" s="89" t="s">
        <v>52</v>
      </c>
      <c r="L1306" s="89" t="s">
        <v>53</v>
      </c>
      <c r="M1306" s="89" t="s">
        <v>313</v>
      </c>
      <c r="N1306" s="89" t="s">
        <v>137</v>
      </c>
      <c r="O1306" s="92" t="s">
        <v>3626</v>
      </c>
      <c r="P1306" s="93" t="s">
        <v>57</v>
      </c>
      <c r="Q1306" s="110" t="s">
        <v>58</v>
      </c>
      <c r="R1306" s="94">
        <v>46171</v>
      </c>
      <c r="S1306" s="95"/>
      <c r="T1306" s="95" t="s">
        <v>59</v>
      </c>
      <c r="U1306" s="95" t="s">
        <v>60</v>
      </c>
      <c r="V1306" s="91">
        <v>46118</v>
      </c>
      <c r="W1306" s="91">
        <v>46161</v>
      </c>
      <c r="X1306" s="91">
        <v>46167</v>
      </c>
      <c r="Y1306" s="96" t="s">
        <v>73</v>
      </c>
      <c r="Z1306" s="89" t="s">
        <v>62</v>
      </c>
      <c r="AA1306" s="95"/>
      <c r="AB1306" s="95" t="s">
        <v>2804</v>
      </c>
      <c r="AC1306" s="95" t="s">
        <v>2804</v>
      </c>
      <c r="AD1306" s="95" t="s">
        <v>2804</v>
      </c>
      <c r="AE1306" s="95" t="s">
        <v>2804</v>
      </c>
      <c r="AF1306" s="95" t="s">
        <v>2804</v>
      </c>
      <c r="AG1306" s="95" t="s">
        <v>2804</v>
      </c>
      <c r="AH1306" s="95" t="s">
        <v>2804</v>
      </c>
      <c r="AI1306" s="97"/>
      <c r="AJ1306" s="97" t="s">
        <v>65</v>
      </c>
      <c r="AK1306" s="97" t="s">
        <v>66</v>
      </c>
      <c r="AL1306" s="45" t="s">
        <v>67</v>
      </c>
      <c r="AM1306" s="160" t="str">
        <f>MONTH(B1306)&amp;"/"&amp;YEAR(B1306)</f>
        <v>3/2026</v>
      </c>
      <c r="AN1306" s="45">
        <f>WEEKNUM(B1306)-WEEKNUM(EOMONTH(B1306,-1)+1)+1</f>
        <v>4</v>
      </c>
      <c r="AO1306" s="45" t="str">
        <f>MONTH(R1306)&amp;"/"&amp;YEAR(R1306)</f>
        <v>5/2026</v>
      </c>
      <c r="AP1306" s="45">
        <f>WEEKNUM(R1306)-WEEKNUM(EOMONTH(R1306,-1)+1)+1</f>
        <v>5</v>
      </c>
      <c r="AQ1306" s="45">
        <f>IF(AU1306="S",IF(Q1306="1. Aceitou o programa",R1306-B1306,0),0)</f>
        <v>67</v>
      </c>
      <c r="AR1306" s="45">
        <f>IF(AU1306="S",IF(AND(S1306&lt;&gt;"",R1306&lt;&gt;""),S1306-R1306,0),0)</f>
        <v>0</v>
      </c>
      <c r="AS1306" s="45">
        <f>IF(AU1306="S",IF(Q1306="1. Aceitou o programa",IF(OR(X1306="Não se Aplica",X1306=""),IF(OR(W1306="Não se Aplica",W1306=""),0,W1306-V1306),AVERAGE(X1306-W1306,W1306-V1306)),0),0)</f>
        <v>24.5</v>
      </c>
      <c r="AT1306" s="45">
        <f>IF(AU1306="S",IF(AND(Q1306="1. Aceitou o programa",AB1306="Realizada"),IFERROR(IF(AA1306="",0,AA1306-R1306),0),0),0)</f>
        <v>0</v>
      </c>
      <c r="AU1306" s="45" t="str">
        <f>_xlfn.XLOOKUP(U1306,'Lista Suspensa'!$AA$20:$AA$23,'Lista Suspensa'!$AB$20:$AB$23,"N/A")</f>
        <v>S</v>
      </c>
    </row>
    <row r="1307" spans="1:47" ht="12" customHeight="1" x14ac:dyDescent="0.3">
      <c r="A1307" s="87" t="s">
        <v>47</v>
      </c>
      <c r="B1307" s="88">
        <v>46104</v>
      </c>
      <c r="C1307" s="89" t="s">
        <v>48</v>
      </c>
      <c r="D1307" s="89" t="s">
        <v>49</v>
      </c>
      <c r="E1307" s="189">
        <v>81106252</v>
      </c>
      <c r="F1307" s="197" t="s">
        <v>3627</v>
      </c>
      <c r="G1307" s="90">
        <v>37083955816</v>
      </c>
      <c r="H1307" s="91">
        <v>32566</v>
      </c>
      <c r="I1307" s="89"/>
      <c r="J1307" s="89" t="s">
        <v>51</v>
      </c>
      <c r="K1307" s="89" t="s">
        <v>52</v>
      </c>
      <c r="L1307" s="89" t="s">
        <v>85</v>
      </c>
      <c r="M1307" s="89" t="s">
        <v>3364</v>
      </c>
      <c r="N1307" s="89" t="s">
        <v>229</v>
      </c>
      <c r="O1307" s="92" t="s">
        <v>3628</v>
      </c>
      <c r="P1307" s="93" t="s">
        <v>57</v>
      </c>
      <c r="Q1307" s="110" t="s">
        <v>58</v>
      </c>
      <c r="R1307" s="94">
        <v>46171</v>
      </c>
      <c r="S1307" s="95"/>
      <c r="T1307" s="95" t="s">
        <v>59</v>
      </c>
      <c r="U1307" s="95" t="s">
        <v>60</v>
      </c>
      <c r="V1307" s="91">
        <v>46118</v>
      </c>
      <c r="W1307" s="91">
        <v>46161</v>
      </c>
      <c r="X1307" s="91">
        <v>46167</v>
      </c>
      <c r="Y1307" s="96" t="s">
        <v>73</v>
      </c>
      <c r="Z1307" s="89" t="s">
        <v>62</v>
      </c>
      <c r="AA1307" s="95"/>
      <c r="AB1307" s="95" t="s">
        <v>2804</v>
      </c>
      <c r="AC1307" s="95" t="s">
        <v>2804</v>
      </c>
      <c r="AD1307" s="95" t="s">
        <v>2804</v>
      </c>
      <c r="AE1307" s="95" t="s">
        <v>2804</v>
      </c>
      <c r="AF1307" s="95" t="s">
        <v>2804</v>
      </c>
      <c r="AG1307" s="95" t="s">
        <v>2804</v>
      </c>
      <c r="AH1307" s="95" t="s">
        <v>2804</v>
      </c>
      <c r="AI1307" s="97"/>
      <c r="AJ1307" s="97" t="s">
        <v>65</v>
      </c>
      <c r="AK1307" s="97" t="s">
        <v>66</v>
      </c>
      <c r="AL1307" s="45" t="s">
        <v>67</v>
      </c>
      <c r="AM1307" s="160" t="str">
        <f>MONTH(B1307)&amp;"/"&amp;YEAR(B1307)</f>
        <v>3/2026</v>
      </c>
      <c r="AN1307" s="45">
        <f>WEEKNUM(B1307)-WEEKNUM(EOMONTH(B1307,-1)+1)+1</f>
        <v>4</v>
      </c>
      <c r="AO1307" s="45" t="str">
        <f>MONTH(R1307)&amp;"/"&amp;YEAR(R1307)</f>
        <v>5/2026</v>
      </c>
      <c r="AP1307" s="45">
        <f>WEEKNUM(R1307)-WEEKNUM(EOMONTH(R1307,-1)+1)+1</f>
        <v>5</v>
      </c>
      <c r="AQ1307" s="45">
        <f>IF(AU1307="S",IF(Q1307="1. Aceitou o programa",R1307-B1307,0),0)</f>
        <v>67</v>
      </c>
      <c r="AR1307" s="45">
        <f>IF(AU1307="S",IF(AND(S1307&lt;&gt;"",R1307&lt;&gt;""),S1307-R1307,0),0)</f>
        <v>0</v>
      </c>
      <c r="AS1307" s="45">
        <f>IF(AU1307="S",IF(Q1307="1. Aceitou o programa",IF(OR(X1307="Não se Aplica",X1307=""),IF(OR(W1307="Não se Aplica",W1307=""),0,W1307-V1307),AVERAGE(X1307-W1307,W1307-V1307)),0),0)</f>
        <v>24.5</v>
      </c>
      <c r="AT1307" s="45">
        <f>IF(AU1307="S",IF(AND(Q1307="1. Aceitou o programa",AB1307="Realizada"),IFERROR(IF(AA1307="",0,AA1307-R1307),0),0),0)</f>
        <v>0</v>
      </c>
      <c r="AU1307" s="45" t="str">
        <f>_xlfn.XLOOKUP(U1307,'Lista Suspensa'!$AA$20:$AA$23,'Lista Suspensa'!$AB$20:$AB$23,"N/A")</f>
        <v>S</v>
      </c>
    </row>
    <row r="1308" spans="1:47" ht="12" customHeight="1" x14ac:dyDescent="0.3">
      <c r="A1308" s="87" t="s">
        <v>47</v>
      </c>
      <c r="B1308" s="88">
        <v>46104</v>
      </c>
      <c r="C1308" s="89" t="s">
        <v>48</v>
      </c>
      <c r="D1308" s="89" t="s">
        <v>49</v>
      </c>
      <c r="E1308" s="189">
        <v>81117723</v>
      </c>
      <c r="F1308" s="197" t="s">
        <v>3629</v>
      </c>
      <c r="G1308" s="90">
        <v>8540526824</v>
      </c>
      <c r="H1308" s="91">
        <v>23965</v>
      </c>
      <c r="I1308" s="89"/>
      <c r="J1308" s="89" t="s">
        <v>51</v>
      </c>
      <c r="K1308" s="89" t="s">
        <v>52</v>
      </c>
      <c r="L1308" s="89" t="s">
        <v>85</v>
      </c>
      <c r="M1308" s="89" t="s">
        <v>3630</v>
      </c>
      <c r="N1308" s="89" t="s">
        <v>229</v>
      </c>
      <c r="O1308" s="92" t="s">
        <v>3631</v>
      </c>
      <c r="P1308" s="93" t="s">
        <v>57</v>
      </c>
      <c r="Q1308" s="110" t="s">
        <v>58</v>
      </c>
      <c r="R1308" s="94">
        <v>46171</v>
      </c>
      <c r="S1308" s="95"/>
      <c r="T1308" s="95" t="s">
        <v>59</v>
      </c>
      <c r="U1308" s="95" t="s">
        <v>60</v>
      </c>
      <c r="V1308" s="91">
        <v>46118</v>
      </c>
      <c r="W1308" s="91">
        <v>46161</v>
      </c>
      <c r="X1308" s="91">
        <v>46167</v>
      </c>
      <c r="Y1308" s="96" t="s">
        <v>81</v>
      </c>
      <c r="Z1308" s="89" t="s">
        <v>62</v>
      </c>
      <c r="AA1308" s="95"/>
      <c r="AB1308" s="95" t="s">
        <v>2804</v>
      </c>
      <c r="AC1308" s="95" t="s">
        <v>2804</v>
      </c>
      <c r="AD1308" s="95" t="s">
        <v>2804</v>
      </c>
      <c r="AE1308" s="95" t="s">
        <v>2804</v>
      </c>
      <c r="AF1308" s="95" t="s">
        <v>2804</v>
      </c>
      <c r="AG1308" s="95" t="s">
        <v>2804</v>
      </c>
      <c r="AH1308" s="95" t="s">
        <v>2804</v>
      </c>
      <c r="AI1308" s="97"/>
      <c r="AJ1308" s="97" t="s">
        <v>65</v>
      </c>
      <c r="AK1308" s="97" t="s">
        <v>66</v>
      </c>
      <c r="AL1308" s="45" t="s">
        <v>67</v>
      </c>
      <c r="AM1308" s="160" t="str">
        <f>MONTH(B1308)&amp;"/"&amp;YEAR(B1308)</f>
        <v>3/2026</v>
      </c>
      <c r="AN1308" s="45">
        <f>WEEKNUM(B1308)-WEEKNUM(EOMONTH(B1308,-1)+1)+1</f>
        <v>4</v>
      </c>
      <c r="AO1308" s="45" t="str">
        <f>MONTH(R1308)&amp;"/"&amp;YEAR(R1308)</f>
        <v>5/2026</v>
      </c>
      <c r="AP1308" s="45">
        <f>WEEKNUM(R1308)-WEEKNUM(EOMONTH(R1308,-1)+1)+1</f>
        <v>5</v>
      </c>
      <c r="AQ1308" s="45">
        <f>IF(AU1308="S",IF(Q1308="1. Aceitou o programa",R1308-B1308,0),0)</f>
        <v>67</v>
      </c>
      <c r="AR1308" s="45">
        <f>IF(AU1308="S",IF(AND(S1308&lt;&gt;"",R1308&lt;&gt;""),S1308-R1308,0),0)</f>
        <v>0</v>
      </c>
      <c r="AS1308" s="45">
        <f>IF(AU1308="S",IF(Q1308="1. Aceitou o programa",IF(OR(X1308="Não se Aplica",X1308=""),IF(OR(W1308="Não se Aplica",W1308=""),0,W1308-V1308),AVERAGE(X1308-W1308,W1308-V1308)),0),0)</f>
        <v>24.5</v>
      </c>
      <c r="AT1308" s="45">
        <f>IF(AU1308="S",IF(AND(Q1308="1. Aceitou o programa",AB1308="Realizada"),IFERROR(IF(AA1308="",0,AA1308-R1308),0),0),0)</f>
        <v>0</v>
      </c>
      <c r="AU1308" s="45" t="str">
        <f>_xlfn.XLOOKUP(U1308,'Lista Suspensa'!$AA$20:$AA$23,'Lista Suspensa'!$AB$20:$AB$23,"N/A")</f>
        <v>S</v>
      </c>
    </row>
    <row r="1309" spans="1:47" ht="12" customHeight="1" x14ac:dyDescent="0.3">
      <c r="A1309" s="87" t="s">
        <v>47</v>
      </c>
      <c r="B1309" s="88">
        <v>46104</v>
      </c>
      <c r="C1309" s="89" t="s">
        <v>48</v>
      </c>
      <c r="D1309" s="89" t="s">
        <v>49</v>
      </c>
      <c r="E1309" s="189">
        <v>94184885</v>
      </c>
      <c r="F1309" s="197" t="s">
        <v>3632</v>
      </c>
      <c r="G1309" s="90">
        <v>84626364772</v>
      </c>
      <c r="H1309" s="91">
        <v>24116</v>
      </c>
      <c r="I1309" s="89"/>
      <c r="J1309" s="89" t="s">
        <v>51</v>
      </c>
      <c r="K1309" s="89" t="s">
        <v>76</v>
      </c>
      <c r="L1309" s="89" t="s">
        <v>95</v>
      </c>
      <c r="M1309" s="89" t="s">
        <v>823</v>
      </c>
      <c r="N1309" s="89" t="s">
        <v>331</v>
      </c>
      <c r="O1309" s="92" t="s">
        <v>3633</v>
      </c>
      <c r="P1309" s="93" t="s">
        <v>57</v>
      </c>
      <c r="Q1309" s="110" t="s">
        <v>58</v>
      </c>
      <c r="R1309" s="94">
        <v>46171</v>
      </c>
      <c r="S1309" s="95"/>
      <c r="T1309" s="95" t="s">
        <v>59</v>
      </c>
      <c r="U1309" s="95" t="s">
        <v>60</v>
      </c>
      <c r="V1309" s="91">
        <v>46118</v>
      </c>
      <c r="W1309" s="91">
        <v>46161</v>
      </c>
      <c r="X1309" s="91">
        <v>46167</v>
      </c>
      <c r="Y1309" s="96" t="s">
        <v>73</v>
      </c>
      <c r="Z1309" s="89" t="s">
        <v>62</v>
      </c>
      <c r="AA1309" s="95"/>
      <c r="AB1309" s="95" t="s">
        <v>2804</v>
      </c>
      <c r="AC1309" s="95" t="s">
        <v>2804</v>
      </c>
      <c r="AD1309" s="95" t="s">
        <v>2804</v>
      </c>
      <c r="AE1309" s="95" t="s">
        <v>2804</v>
      </c>
      <c r="AF1309" s="95" t="s">
        <v>2804</v>
      </c>
      <c r="AG1309" s="95" t="s">
        <v>2804</v>
      </c>
      <c r="AH1309" s="95" t="s">
        <v>2804</v>
      </c>
      <c r="AI1309" s="97"/>
      <c r="AJ1309" s="97" t="s">
        <v>65</v>
      </c>
      <c r="AK1309" s="97" t="s">
        <v>66</v>
      </c>
      <c r="AL1309" s="45" t="s">
        <v>67</v>
      </c>
      <c r="AM1309" s="160" t="str">
        <f>MONTH(B1309)&amp;"/"&amp;YEAR(B1309)</f>
        <v>3/2026</v>
      </c>
      <c r="AN1309" s="45">
        <f>WEEKNUM(B1309)-WEEKNUM(EOMONTH(B1309,-1)+1)+1</f>
        <v>4</v>
      </c>
      <c r="AO1309" s="45" t="str">
        <f>MONTH(R1309)&amp;"/"&amp;YEAR(R1309)</f>
        <v>5/2026</v>
      </c>
      <c r="AP1309" s="45">
        <f>WEEKNUM(R1309)-WEEKNUM(EOMONTH(R1309,-1)+1)+1</f>
        <v>5</v>
      </c>
      <c r="AQ1309" s="45">
        <f>IF(AU1309="S",IF(Q1309="1. Aceitou o programa",R1309-B1309,0),0)</f>
        <v>67</v>
      </c>
      <c r="AR1309" s="45">
        <f>IF(AU1309="S",IF(AND(S1309&lt;&gt;"",R1309&lt;&gt;""),S1309-R1309,0),0)</f>
        <v>0</v>
      </c>
      <c r="AS1309" s="45">
        <f>IF(AU1309="S",IF(Q1309="1. Aceitou o programa",IF(OR(X1309="Não se Aplica",X1309=""),IF(OR(W1309="Não se Aplica",W1309=""),0,W1309-V1309),AVERAGE(X1309-W1309,W1309-V1309)),0),0)</f>
        <v>24.5</v>
      </c>
      <c r="AT1309" s="45">
        <f>IF(AU1309="S",IF(AND(Q1309="1. Aceitou o programa",AB1309="Realizada"),IFERROR(IF(AA1309="",0,AA1309-R1309),0),0),0)</f>
        <v>0</v>
      </c>
      <c r="AU1309" s="45" t="str">
        <f>_xlfn.XLOOKUP(U1309,'Lista Suspensa'!$AA$20:$AA$23,'Lista Suspensa'!$AB$20:$AB$23,"N/A")</f>
        <v>S</v>
      </c>
    </row>
    <row r="1310" spans="1:47" ht="12" customHeight="1" x14ac:dyDescent="0.3">
      <c r="A1310" s="87" t="s">
        <v>47</v>
      </c>
      <c r="B1310" s="88">
        <v>46104</v>
      </c>
      <c r="C1310" s="89" t="s">
        <v>48</v>
      </c>
      <c r="D1310" s="89" t="s">
        <v>49</v>
      </c>
      <c r="E1310" s="189">
        <v>81227140</v>
      </c>
      <c r="F1310" s="197" t="s">
        <v>3634</v>
      </c>
      <c r="G1310" s="90">
        <v>46703344841</v>
      </c>
      <c r="H1310" s="91">
        <v>35498</v>
      </c>
      <c r="I1310" s="89"/>
      <c r="J1310" s="89" t="s">
        <v>51</v>
      </c>
      <c r="K1310" s="89" t="s">
        <v>52</v>
      </c>
      <c r="L1310" s="89" t="s">
        <v>85</v>
      </c>
      <c r="M1310" s="89" t="s">
        <v>888</v>
      </c>
      <c r="N1310" s="89" t="s">
        <v>229</v>
      </c>
      <c r="O1310" s="92" t="s">
        <v>3635</v>
      </c>
      <c r="P1310" s="93" t="s">
        <v>57</v>
      </c>
      <c r="Q1310" s="110" t="s">
        <v>58</v>
      </c>
      <c r="R1310" s="94">
        <v>46171</v>
      </c>
      <c r="S1310" s="95"/>
      <c r="T1310" s="95" t="s">
        <v>59</v>
      </c>
      <c r="U1310" s="95" t="s">
        <v>60</v>
      </c>
      <c r="V1310" s="91">
        <v>46118</v>
      </c>
      <c r="W1310" s="91">
        <v>46161</v>
      </c>
      <c r="X1310" s="91">
        <v>46167</v>
      </c>
      <c r="Y1310" s="96" t="s">
        <v>81</v>
      </c>
      <c r="Z1310" s="89" t="s">
        <v>62</v>
      </c>
      <c r="AA1310" s="95"/>
      <c r="AB1310" s="95" t="s">
        <v>2804</v>
      </c>
      <c r="AC1310" s="95" t="s">
        <v>2804</v>
      </c>
      <c r="AD1310" s="95" t="s">
        <v>2804</v>
      </c>
      <c r="AE1310" s="95" t="s">
        <v>2804</v>
      </c>
      <c r="AF1310" s="95" t="s">
        <v>2804</v>
      </c>
      <c r="AG1310" s="95" t="s">
        <v>2804</v>
      </c>
      <c r="AH1310" s="95" t="s">
        <v>2804</v>
      </c>
      <c r="AI1310" s="97"/>
      <c r="AJ1310" s="97" t="s">
        <v>65</v>
      </c>
      <c r="AK1310" s="97" t="s">
        <v>66</v>
      </c>
      <c r="AL1310" s="45" t="s">
        <v>67</v>
      </c>
      <c r="AM1310" s="160" t="str">
        <f>MONTH(B1310)&amp;"/"&amp;YEAR(B1310)</f>
        <v>3/2026</v>
      </c>
      <c r="AN1310" s="45">
        <f>WEEKNUM(B1310)-WEEKNUM(EOMONTH(B1310,-1)+1)+1</f>
        <v>4</v>
      </c>
      <c r="AO1310" s="45" t="str">
        <f>MONTH(R1310)&amp;"/"&amp;YEAR(R1310)</f>
        <v>5/2026</v>
      </c>
      <c r="AP1310" s="45">
        <f>WEEKNUM(R1310)-WEEKNUM(EOMONTH(R1310,-1)+1)+1</f>
        <v>5</v>
      </c>
      <c r="AQ1310" s="45">
        <f>IF(AU1310="S",IF(Q1310="1. Aceitou o programa",R1310-B1310,0),0)</f>
        <v>67</v>
      </c>
      <c r="AR1310" s="45">
        <f>IF(AU1310="S",IF(AND(S1310&lt;&gt;"",R1310&lt;&gt;""),S1310-R1310,0),0)</f>
        <v>0</v>
      </c>
      <c r="AS1310" s="45">
        <f>IF(AU1310="S",IF(Q1310="1. Aceitou o programa",IF(OR(X1310="Não se Aplica",X1310=""),IF(OR(W1310="Não se Aplica",W1310=""),0,W1310-V1310),AVERAGE(X1310-W1310,W1310-V1310)),0),0)</f>
        <v>24.5</v>
      </c>
      <c r="AT1310" s="45">
        <f>IF(AU1310="S",IF(AND(Q1310="1. Aceitou o programa",AB1310="Realizada"),IFERROR(IF(AA1310="",0,AA1310-R1310),0),0),0)</f>
        <v>0</v>
      </c>
      <c r="AU1310" s="45" t="str">
        <f>_xlfn.XLOOKUP(U1310,'Lista Suspensa'!$AA$20:$AA$23,'Lista Suspensa'!$AB$20:$AB$23,"N/A")</f>
        <v>S</v>
      </c>
    </row>
    <row r="1311" spans="1:47" ht="12" customHeight="1" x14ac:dyDescent="0.3">
      <c r="A1311" s="87" t="s">
        <v>47</v>
      </c>
      <c r="B1311" s="88">
        <v>46104</v>
      </c>
      <c r="C1311" s="89" t="s">
        <v>48</v>
      </c>
      <c r="D1311" s="89" t="s">
        <v>49</v>
      </c>
      <c r="E1311" s="189">
        <v>81237626</v>
      </c>
      <c r="F1311" s="197" t="s">
        <v>3636</v>
      </c>
      <c r="G1311" s="90">
        <v>39162222791</v>
      </c>
      <c r="H1311" s="91">
        <v>14867</v>
      </c>
      <c r="I1311" s="89"/>
      <c r="J1311" s="89" t="s">
        <v>51</v>
      </c>
      <c r="K1311" s="89" t="s">
        <v>76</v>
      </c>
      <c r="L1311" s="89" t="s">
        <v>283</v>
      </c>
      <c r="M1311" s="89" t="s">
        <v>3637</v>
      </c>
      <c r="N1311" s="89" t="s">
        <v>137</v>
      </c>
      <c r="O1311" s="92" t="s">
        <v>3638</v>
      </c>
      <c r="P1311" s="93" t="s">
        <v>57</v>
      </c>
      <c r="Q1311" s="110" t="s">
        <v>58</v>
      </c>
      <c r="R1311" s="94">
        <v>46171</v>
      </c>
      <c r="S1311" s="95"/>
      <c r="T1311" s="95" t="s">
        <v>59</v>
      </c>
      <c r="U1311" s="95" t="s">
        <v>60</v>
      </c>
      <c r="V1311" s="91">
        <v>46118</v>
      </c>
      <c r="W1311" s="91">
        <v>46161</v>
      </c>
      <c r="X1311" s="91">
        <v>46167</v>
      </c>
      <c r="Y1311" s="96" t="s">
        <v>73</v>
      </c>
      <c r="Z1311" s="89" t="s">
        <v>62</v>
      </c>
      <c r="AA1311" s="95"/>
      <c r="AB1311" s="95" t="s">
        <v>2804</v>
      </c>
      <c r="AC1311" s="95" t="s">
        <v>2804</v>
      </c>
      <c r="AD1311" s="95" t="s">
        <v>2804</v>
      </c>
      <c r="AE1311" s="95" t="s">
        <v>2804</v>
      </c>
      <c r="AF1311" s="95" t="s">
        <v>2804</v>
      </c>
      <c r="AG1311" s="95" t="s">
        <v>2804</v>
      </c>
      <c r="AH1311" s="95" t="s">
        <v>2804</v>
      </c>
      <c r="AI1311" s="97"/>
      <c r="AJ1311" s="97" t="s">
        <v>65</v>
      </c>
      <c r="AK1311" s="97" t="s">
        <v>66</v>
      </c>
      <c r="AL1311" s="45" t="s">
        <v>67</v>
      </c>
      <c r="AM1311" s="160" t="str">
        <f>MONTH(B1311)&amp;"/"&amp;YEAR(B1311)</f>
        <v>3/2026</v>
      </c>
      <c r="AN1311" s="45">
        <f>WEEKNUM(B1311)-WEEKNUM(EOMONTH(B1311,-1)+1)+1</f>
        <v>4</v>
      </c>
      <c r="AO1311" s="45" t="str">
        <f>MONTH(R1311)&amp;"/"&amp;YEAR(R1311)</f>
        <v>5/2026</v>
      </c>
      <c r="AP1311" s="45">
        <f>WEEKNUM(R1311)-WEEKNUM(EOMONTH(R1311,-1)+1)+1</f>
        <v>5</v>
      </c>
      <c r="AQ1311" s="45">
        <f>IF(AU1311="S",IF(Q1311="1. Aceitou o programa",R1311-B1311,0),0)</f>
        <v>67</v>
      </c>
      <c r="AR1311" s="45">
        <f>IF(AU1311="S",IF(AND(S1311&lt;&gt;"",R1311&lt;&gt;""),S1311-R1311,0),0)</f>
        <v>0</v>
      </c>
      <c r="AS1311" s="45">
        <f>IF(AU1311="S",IF(Q1311="1. Aceitou o programa",IF(OR(X1311="Não se Aplica",X1311=""),IF(OR(W1311="Não se Aplica",W1311=""),0,W1311-V1311),AVERAGE(X1311-W1311,W1311-V1311)),0),0)</f>
        <v>24.5</v>
      </c>
      <c r="AT1311" s="45">
        <f>IF(AU1311="S",IF(AND(Q1311="1. Aceitou o programa",AB1311="Realizada"),IFERROR(IF(AA1311="",0,AA1311-R1311),0),0),0)</f>
        <v>0</v>
      </c>
      <c r="AU1311" s="45" t="str">
        <f>_xlfn.XLOOKUP(U1311,'Lista Suspensa'!$AA$20:$AA$23,'Lista Suspensa'!$AB$20:$AB$23,"N/A")</f>
        <v>S</v>
      </c>
    </row>
    <row r="1312" spans="1:47" ht="12" customHeight="1" x14ac:dyDescent="0.3">
      <c r="A1312" s="87" t="s">
        <v>47</v>
      </c>
      <c r="B1312" s="88">
        <v>46104</v>
      </c>
      <c r="C1312" s="89" t="s">
        <v>48</v>
      </c>
      <c r="D1312" s="89" t="s">
        <v>49</v>
      </c>
      <c r="E1312" s="189">
        <v>93046299</v>
      </c>
      <c r="F1312" s="197" t="s">
        <v>3639</v>
      </c>
      <c r="G1312" s="90">
        <v>6598049563</v>
      </c>
      <c r="H1312" s="91">
        <v>35778</v>
      </c>
      <c r="I1312" s="89"/>
      <c r="J1312" s="89" t="s">
        <v>51</v>
      </c>
      <c r="K1312" s="89" t="s">
        <v>52</v>
      </c>
      <c r="L1312" s="89" t="s">
        <v>85</v>
      </c>
      <c r="M1312" s="89" t="s">
        <v>3640</v>
      </c>
      <c r="N1312" s="89" t="s">
        <v>197</v>
      </c>
      <c r="O1312" s="92" t="s">
        <v>3641</v>
      </c>
      <c r="P1312" s="93" t="s">
        <v>57</v>
      </c>
      <c r="Q1312" s="110" t="s">
        <v>58</v>
      </c>
      <c r="R1312" s="94">
        <v>46171</v>
      </c>
      <c r="S1312" s="95"/>
      <c r="T1312" s="95" t="s">
        <v>59</v>
      </c>
      <c r="U1312" s="95" t="s">
        <v>60</v>
      </c>
      <c r="V1312" s="91">
        <v>46118</v>
      </c>
      <c r="W1312" s="91">
        <v>46161</v>
      </c>
      <c r="X1312" s="91">
        <v>46167</v>
      </c>
      <c r="Y1312" s="96" t="s">
        <v>73</v>
      </c>
      <c r="Z1312" s="89" t="s">
        <v>62</v>
      </c>
      <c r="AA1312" s="95"/>
      <c r="AB1312" s="95" t="s">
        <v>2804</v>
      </c>
      <c r="AC1312" s="95" t="s">
        <v>2804</v>
      </c>
      <c r="AD1312" s="95" t="s">
        <v>2804</v>
      </c>
      <c r="AE1312" s="95" t="s">
        <v>2804</v>
      </c>
      <c r="AF1312" s="95" t="s">
        <v>2804</v>
      </c>
      <c r="AG1312" s="95" t="s">
        <v>2804</v>
      </c>
      <c r="AH1312" s="95" t="s">
        <v>2804</v>
      </c>
      <c r="AI1312" s="97"/>
      <c r="AJ1312" s="97" t="s">
        <v>65</v>
      </c>
      <c r="AK1312" s="97" t="s">
        <v>66</v>
      </c>
      <c r="AL1312" s="45" t="s">
        <v>67</v>
      </c>
      <c r="AM1312" s="160" t="str">
        <f>MONTH(B1312)&amp;"/"&amp;YEAR(B1312)</f>
        <v>3/2026</v>
      </c>
      <c r="AN1312" s="45">
        <f>WEEKNUM(B1312)-WEEKNUM(EOMONTH(B1312,-1)+1)+1</f>
        <v>4</v>
      </c>
      <c r="AO1312" s="45" t="str">
        <f>MONTH(R1312)&amp;"/"&amp;YEAR(R1312)</f>
        <v>5/2026</v>
      </c>
      <c r="AP1312" s="45">
        <f>WEEKNUM(R1312)-WEEKNUM(EOMONTH(R1312,-1)+1)+1</f>
        <v>5</v>
      </c>
      <c r="AQ1312" s="45">
        <f>IF(AU1312="S",IF(Q1312="1. Aceitou o programa",R1312-B1312,0),0)</f>
        <v>67</v>
      </c>
      <c r="AR1312" s="45">
        <f>IF(AU1312="S",IF(AND(S1312&lt;&gt;"",R1312&lt;&gt;""),S1312-R1312,0),0)</f>
        <v>0</v>
      </c>
      <c r="AS1312" s="45">
        <f>IF(AU1312="S",IF(Q1312="1. Aceitou o programa",IF(OR(X1312="Não se Aplica",X1312=""),IF(OR(W1312="Não se Aplica",W1312=""),0,W1312-V1312),AVERAGE(X1312-W1312,W1312-V1312)),0),0)</f>
        <v>24.5</v>
      </c>
      <c r="AT1312" s="45">
        <f>IF(AU1312="S",IF(AND(Q1312="1. Aceitou o programa",AB1312="Realizada"),IFERROR(IF(AA1312="",0,AA1312-R1312),0),0),0)</f>
        <v>0</v>
      </c>
      <c r="AU1312" s="45" t="str">
        <f>_xlfn.XLOOKUP(U1312,'Lista Suspensa'!$AA$20:$AA$23,'Lista Suspensa'!$AB$20:$AB$23,"N/A")</f>
        <v>S</v>
      </c>
    </row>
    <row r="1313" spans="1:47" ht="12" customHeight="1" x14ac:dyDescent="0.3">
      <c r="A1313" s="87" t="s">
        <v>47</v>
      </c>
      <c r="B1313" s="88">
        <v>46104</v>
      </c>
      <c r="C1313" s="89" t="s">
        <v>48</v>
      </c>
      <c r="D1313" s="89" t="s">
        <v>49</v>
      </c>
      <c r="E1313" s="189">
        <v>81625714</v>
      </c>
      <c r="F1313" s="197" t="s">
        <v>3642</v>
      </c>
      <c r="G1313" s="90">
        <v>29348460838</v>
      </c>
      <c r="H1313" s="91">
        <v>28880</v>
      </c>
      <c r="I1313" s="89"/>
      <c r="J1313" s="89" t="s">
        <v>51</v>
      </c>
      <c r="K1313" s="89" t="s">
        <v>52</v>
      </c>
      <c r="L1313" s="89" t="s">
        <v>69</v>
      </c>
      <c r="M1313" s="89" t="s">
        <v>3643</v>
      </c>
      <c r="N1313" s="89" t="s">
        <v>137</v>
      </c>
      <c r="O1313" s="92" t="s">
        <v>3644</v>
      </c>
      <c r="P1313" s="93" t="s">
        <v>57</v>
      </c>
      <c r="Q1313" s="110" t="s">
        <v>58</v>
      </c>
      <c r="R1313" s="94">
        <v>46171</v>
      </c>
      <c r="S1313" s="95"/>
      <c r="T1313" s="95" t="s">
        <v>59</v>
      </c>
      <c r="U1313" s="95" t="s">
        <v>60</v>
      </c>
      <c r="V1313" s="91">
        <v>46118</v>
      </c>
      <c r="W1313" s="91">
        <v>46161</v>
      </c>
      <c r="X1313" s="91">
        <v>46167</v>
      </c>
      <c r="Y1313" s="96" t="s">
        <v>2851</v>
      </c>
      <c r="Z1313" s="89" t="s">
        <v>62</v>
      </c>
      <c r="AA1313" s="95"/>
      <c r="AB1313" s="95" t="s">
        <v>2804</v>
      </c>
      <c r="AC1313" s="95" t="s">
        <v>2804</v>
      </c>
      <c r="AD1313" s="95" t="s">
        <v>2804</v>
      </c>
      <c r="AE1313" s="95" t="s">
        <v>2804</v>
      </c>
      <c r="AF1313" s="95" t="s">
        <v>2804</v>
      </c>
      <c r="AG1313" s="95" t="s">
        <v>2804</v>
      </c>
      <c r="AH1313" s="95" t="s">
        <v>2804</v>
      </c>
      <c r="AI1313" s="97"/>
      <c r="AJ1313" s="97" t="s">
        <v>65</v>
      </c>
      <c r="AK1313" s="97" t="s">
        <v>66</v>
      </c>
      <c r="AL1313" s="45" t="s">
        <v>67</v>
      </c>
      <c r="AM1313" s="160" t="str">
        <f>MONTH(B1313)&amp;"/"&amp;YEAR(B1313)</f>
        <v>3/2026</v>
      </c>
      <c r="AN1313" s="45">
        <f>WEEKNUM(B1313)-WEEKNUM(EOMONTH(B1313,-1)+1)+1</f>
        <v>4</v>
      </c>
      <c r="AO1313" s="45" t="str">
        <f>MONTH(R1313)&amp;"/"&amp;YEAR(R1313)</f>
        <v>5/2026</v>
      </c>
      <c r="AP1313" s="45">
        <f>WEEKNUM(R1313)-WEEKNUM(EOMONTH(R1313,-1)+1)+1</f>
        <v>5</v>
      </c>
      <c r="AQ1313" s="45">
        <f>IF(AU1313="S",IF(Q1313="1. Aceitou o programa",R1313-B1313,0),0)</f>
        <v>67</v>
      </c>
      <c r="AR1313" s="45">
        <f>IF(AU1313="S",IF(AND(S1313&lt;&gt;"",R1313&lt;&gt;""),S1313-R1313,0),0)</f>
        <v>0</v>
      </c>
      <c r="AS1313" s="45">
        <f>IF(AU1313="S",IF(Q1313="1. Aceitou o programa",IF(OR(X1313="Não se Aplica",X1313=""),IF(OR(W1313="Não se Aplica",W1313=""),0,W1313-V1313),AVERAGE(X1313-W1313,W1313-V1313)),0),0)</f>
        <v>24.5</v>
      </c>
      <c r="AT1313" s="45">
        <f>IF(AU1313="S",IF(AND(Q1313="1. Aceitou o programa",AB1313="Realizada"),IFERROR(IF(AA1313="",0,AA1313-R1313),0),0),0)</f>
        <v>0</v>
      </c>
      <c r="AU1313" s="45" t="str">
        <f>_xlfn.XLOOKUP(U1313,'Lista Suspensa'!$AA$20:$AA$23,'Lista Suspensa'!$AB$20:$AB$23,"N/A")</f>
        <v>S</v>
      </c>
    </row>
    <row r="1314" spans="1:47" ht="12" customHeight="1" x14ac:dyDescent="0.3">
      <c r="A1314" s="87" t="s">
        <v>47</v>
      </c>
      <c r="B1314" s="88">
        <v>46104</v>
      </c>
      <c r="C1314" s="89" t="s">
        <v>48</v>
      </c>
      <c r="D1314" s="89" t="s">
        <v>49</v>
      </c>
      <c r="E1314" s="189">
        <v>81246944</v>
      </c>
      <c r="F1314" s="197" t="s">
        <v>3645</v>
      </c>
      <c r="G1314" s="90">
        <v>16915649824</v>
      </c>
      <c r="H1314" s="91">
        <v>21344</v>
      </c>
      <c r="I1314" s="89"/>
      <c r="J1314" s="89" t="s">
        <v>51</v>
      </c>
      <c r="K1314" s="89" t="s">
        <v>52</v>
      </c>
      <c r="L1314" s="89" t="s">
        <v>619</v>
      </c>
      <c r="M1314" s="89" t="s">
        <v>3646</v>
      </c>
      <c r="N1314" s="89" t="s">
        <v>229</v>
      </c>
      <c r="O1314" s="92" t="s">
        <v>3647</v>
      </c>
      <c r="P1314" s="93" t="s">
        <v>57</v>
      </c>
      <c r="Q1314" s="110" t="s">
        <v>58</v>
      </c>
      <c r="R1314" s="94">
        <v>46171</v>
      </c>
      <c r="S1314" s="95"/>
      <c r="T1314" s="95" t="s">
        <v>59</v>
      </c>
      <c r="U1314" s="95" t="s">
        <v>60</v>
      </c>
      <c r="V1314" s="91">
        <v>46118</v>
      </c>
      <c r="W1314" s="91">
        <v>46161</v>
      </c>
      <c r="X1314" s="91">
        <v>46167</v>
      </c>
      <c r="Y1314" s="96" t="s">
        <v>2797</v>
      </c>
      <c r="Z1314" s="89" t="s">
        <v>62</v>
      </c>
      <c r="AA1314" s="95"/>
      <c r="AB1314" s="95" t="s">
        <v>2804</v>
      </c>
      <c r="AC1314" s="95" t="s">
        <v>2804</v>
      </c>
      <c r="AD1314" s="95" t="s">
        <v>2804</v>
      </c>
      <c r="AE1314" s="95" t="s">
        <v>2804</v>
      </c>
      <c r="AF1314" s="95" t="s">
        <v>2804</v>
      </c>
      <c r="AG1314" s="95" t="s">
        <v>2804</v>
      </c>
      <c r="AH1314" s="95" t="s">
        <v>2804</v>
      </c>
      <c r="AI1314" s="97"/>
      <c r="AJ1314" s="97" t="s">
        <v>65</v>
      </c>
      <c r="AK1314" s="97" t="s">
        <v>66</v>
      </c>
      <c r="AL1314" s="45" t="s">
        <v>67</v>
      </c>
      <c r="AM1314" s="160" t="str">
        <f>MONTH(B1314)&amp;"/"&amp;YEAR(B1314)</f>
        <v>3/2026</v>
      </c>
      <c r="AN1314" s="45">
        <f>WEEKNUM(B1314)-WEEKNUM(EOMONTH(B1314,-1)+1)+1</f>
        <v>4</v>
      </c>
      <c r="AO1314" s="45" t="str">
        <f>MONTH(R1314)&amp;"/"&amp;YEAR(R1314)</f>
        <v>5/2026</v>
      </c>
      <c r="AP1314" s="45">
        <f>WEEKNUM(R1314)-WEEKNUM(EOMONTH(R1314,-1)+1)+1</f>
        <v>5</v>
      </c>
      <c r="AQ1314" s="45">
        <f>IF(AU1314="S",IF(Q1314="1. Aceitou o programa",R1314-B1314,0),0)</f>
        <v>67</v>
      </c>
      <c r="AR1314" s="45">
        <f>IF(AU1314="S",IF(AND(S1314&lt;&gt;"",R1314&lt;&gt;""),S1314-R1314,0),0)</f>
        <v>0</v>
      </c>
      <c r="AS1314" s="45">
        <f>IF(AU1314="S",IF(Q1314="1. Aceitou o programa",IF(OR(X1314="Não se Aplica",X1314=""),IF(OR(W1314="Não se Aplica",W1314=""),0,W1314-V1314),AVERAGE(X1314-W1314,W1314-V1314)),0),0)</f>
        <v>24.5</v>
      </c>
      <c r="AT1314" s="45">
        <f>IF(AU1314="S",IF(AND(Q1314="1. Aceitou o programa",AB1314="Realizada"),IFERROR(IF(AA1314="",0,AA1314-R1314),0),0),0)</f>
        <v>0</v>
      </c>
      <c r="AU1314" s="45" t="str">
        <f>_xlfn.XLOOKUP(U1314,'Lista Suspensa'!$AA$20:$AA$23,'Lista Suspensa'!$AB$20:$AB$23,"N/A")</f>
        <v>S</v>
      </c>
    </row>
    <row r="1315" spans="1:47" ht="12" customHeight="1" x14ac:dyDescent="0.3">
      <c r="A1315" s="87" t="s">
        <v>47</v>
      </c>
      <c r="B1315" s="88">
        <v>46104</v>
      </c>
      <c r="C1315" s="89" t="s">
        <v>48</v>
      </c>
      <c r="D1315" s="89" t="s">
        <v>49</v>
      </c>
      <c r="E1315" s="189">
        <v>81303545</v>
      </c>
      <c r="F1315" s="197" t="s">
        <v>3648</v>
      </c>
      <c r="G1315" s="90">
        <v>42921030896</v>
      </c>
      <c r="H1315" s="91">
        <v>33043</v>
      </c>
      <c r="I1315" s="89"/>
      <c r="J1315" s="89" t="s">
        <v>51</v>
      </c>
      <c r="K1315" s="89" t="s">
        <v>52</v>
      </c>
      <c r="L1315" s="89" t="s">
        <v>53</v>
      </c>
      <c r="M1315" s="89" t="s">
        <v>3600</v>
      </c>
      <c r="N1315" s="89" t="s">
        <v>137</v>
      </c>
      <c r="O1315" s="92" t="s">
        <v>3649</v>
      </c>
      <c r="P1315" s="93" t="s">
        <v>57</v>
      </c>
      <c r="Q1315" s="110" t="s">
        <v>58</v>
      </c>
      <c r="R1315" s="94">
        <v>46171</v>
      </c>
      <c r="S1315" s="95"/>
      <c r="T1315" s="95" t="s">
        <v>59</v>
      </c>
      <c r="U1315" s="95" t="s">
        <v>60</v>
      </c>
      <c r="V1315" s="91">
        <v>46118</v>
      </c>
      <c r="W1315" s="91">
        <v>46161</v>
      </c>
      <c r="X1315" s="91">
        <v>46167</v>
      </c>
      <c r="Y1315" s="96" t="s">
        <v>73</v>
      </c>
      <c r="Z1315" s="89" t="s">
        <v>62</v>
      </c>
      <c r="AA1315" s="95"/>
      <c r="AB1315" s="95" t="s">
        <v>2804</v>
      </c>
      <c r="AC1315" s="95" t="s">
        <v>2804</v>
      </c>
      <c r="AD1315" s="95" t="s">
        <v>2804</v>
      </c>
      <c r="AE1315" s="95" t="s">
        <v>2804</v>
      </c>
      <c r="AF1315" s="95" t="s">
        <v>2804</v>
      </c>
      <c r="AG1315" s="95" t="s">
        <v>2804</v>
      </c>
      <c r="AH1315" s="95" t="s">
        <v>2804</v>
      </c>
      <c r="AI1315" s="97"/>
      <c r="AJ1315" s="97" t="s">
        <v>65</v>
      </c>
      <c r="AK1315" s="97" t="s">
        <v>66</v>
      </c>
      <c r="AL1315" s="45" t="s">
        <v>67</v>
      </c>
      <c r="AM1315" s="160" t="str">
        <f>MONTH(B1315)&amp;"/"&amp;YEAR(B1315)</f>
        <v>3/2026</v>
      </c>
      <c r="AN1315" s="45">
        <f>WEEKNUM(B1315)-WEEKNUM(EOMONTH(B1315,-1)+1)+1</f>
        <v>4</v>
      </c>
      <c r="AO1315" s="45" t="str">
        <f>MONTH(R1315)&amp;"/"&amp;YEAR(R1315)</f>
        <v>5/2026</v>
      </c>
      <c r="AP1315" s="45">
        <f>WEEKNUM(R1315)-WEEKNUM(EOMONTH(R1315,-1)+1)+1</f>
        <v>5</v>
      </c>
      <c r="AQ1315" s="45">
        <f>IF(AU1315="S",IF(Q1315="1. Aceitou o programa",R1315-B1315,0),0)</f>
        <v>67</v>
      </c>
      <c r="AR1315" s="45">
        <f>IF(AU1315="S",IF(AND(S1315&lt;&gt;"",R1315&lt;&gt;""),S1315-R1315,0),0)</f>
        <v>0</v>
      </c>
      <c r="AS1315" s="45">
        <f>IF(AU1315="S",IF(Q1315="1. Aceitou o programa",IF(OR(X1315="Não se Aplica",X1315=""),IF(OR(W1315="Não se Aplica",W1315=""),0,W1315-V1315),AVERAGE(X1315-W1315,W1315-V1315)),0),0)</f>
        <v>24.5</v>
      </c>
      <c r="AT1315" s="45">
        <f>IF(AU1315="S",IF(AND(Q1315="1. Aceitou o programa",AB1315="Realizada"),IFERROR(IF(AA1315="",0,AA1315-R1315),0),0),0)</f>
        <v>0</v>
      </c>
      <c r="AU1315" s="45" t="str">
        <f>_xlfn.XLOOKUP(U1315,'Lista Suspensa'!$AA$20:$AA$23,'Lista Suspensa'!$AB$20:$AB$23,"N/A")</f>
        <v>S</v>
      </c>
    </row>
    <row r="1316" spans="1:47" ht="12" customHeight="1" x14ac:dyDescent="0.3">
      <c r="A1316" s="87" t="s">
        <v>47</v>
      </c>
      <c r="B1316" s="88">
        <v>46104</v>
      </c>
      <c r="C1316" s="89" t="s">
        <v>48</v>
      </c>
      <c r="D1316" s="89" t="s">
        <v>49</v>
      </c>
      <c r="E1316" s="189">
        <v>424176777</v>
      </c>
      <c r="F1316" s="197" t="s">
        <v>3650</v>
      </c>
      <c r="G1316" s="90">
        <v>11844404846</v>
      </c>
      <c r="H1316" s="91">
        <v>24910</v>
      </c>
      <c r="I1316" s="89"/>
      <c r="J1316" s="89" t="s">
        <v>51</v>
      </c>
      <c r="K1316" s="89" t="s">
        <v>52</v>
      </c>
      <c r="L1316" s="89" t="s">
        <v>85</v>
      </c>
      <c r="M1316" s="89" t="s">
        <v>820</v>
      </c>
      <c r="N1316" s="89" t="s">
        <v>87</v>
      </c>
      <c r="O1316" s="92" t="s">
        <v>3651</v>
      </c>
      <c r="P1316" s="93" t="s">
        <v>57</v>
      </c>
      <c r="Q1316" s="110" t="s">
        <v>58</v>
      </c>
      <c r="R1316" s="94">
        <v>46169</v>
      </c>
      <c r="S1316" s="95"/>
      <c r="T1316" s="95" t="s">
        <v>59</v>
      </c>
      <c r="U1316" s="95" t="s">
        <v>60</v>
      </c>
      <c r="V1316" s="91">
        <v>46113</v>
      </c>
      <c r="W1316" s="91">
        <v>46160</v>
      </c>
      <c r="X1316" s="91">
        <v>46167</v>
      </c>
      <c r="Y1316" s="96" t="s">
        <v>2851</v>
      </c>
      <c r="Z1316" s="89" t="s">
        <v>2798</v>
      </c>
      <c r="AA1316" s="95"/>
      <c r="AB1316" s="89" t="s">
        <v>2799</v>
      </c>
      <c r="AC1316" s="109"/>
      <c r="AD1316" s="89" t="s">
        <v>3652</v>
      </c>
      <c r="AE1316" s="89">
        <v>56</v>
      </c>
      <c r="AF1316" s="191"/>
      <c r="AG1316" s="194" t="s">
        <v>3653</v>
      </c>
      <c r="AH1316" s="193" t="s">
        <v>2802</v>
      </c>
      <c r="AI1316" s="97"/>
      <c r="AJ1316" s="97" t="s">
        <v>65</v>
      </c>
      <c r="AK1316" s="97" t="s">
        <v>66</v>
      </c>
      <c r="AL1316" s="45" t="s">
        <v>67</v>
      </c>
      <c r="AM1316" s="160" t="str">
        <f>MONTH(B1316)&amp;"/"&amp;YEAR(B1316)</f>
        <v>3/2026</v>
      </c>
      <c r="AN1316" s="45">
        <f>WEEKNUM(B1316)-WEEKNUM(EOMONTH(B1316,-1)+1)+1</f>
        <v>4</v>
      </c>
      <c r="AO1316" s="45" t="str">
        <f>MONTH(R1316)&amp;"/"&amp;YEAR(R1316)</f>
        <v>5/2026</v>
      </c>
      <c r="AP1316" s="45">
        <f>WEEKNUM(R1316)-WEEKNUM(EOMONTH(R1316,-1)+1)+1</f>
        <v>5</v>
      </c>
      <c r="AQ1316" s="45">
        <f>IF(AU1316="S",IF(Q1316="1. Aceitou o programa",R1316-B1316,0),0)</f>
        <v>65</v>
      </c>
      <c r="AR1316" s="45">
        <f>IF(AU1316="S",IF(AND(S1316&lt;&gt;"",R1316&lt;&gt;""),S1316-R1316,0),0)</f>
        <v>0</v>
      </c>
      <c r="AS1316" s="45">
        <f>IF(AU1316="S",IF(Q1316="1. Aceitou o programa",IF(OR(X1316="Não se Aplica",X1316=""),IF(OR(W1316="Não se Aplica",W1316=""),0,W1316-V1316),AVERAGE(X1316-W1316,W1316-V1316)),0),0)</f>
        <v>27</v>
      </c>
      <c r="AT1316" s="45">
        <f>IF(AU1316="S",IF(AND(Q1316="1. Aceitou o programa",AB1316="Realizada"),IFERROR(IF(AA1316="",0,AA1316-R1316),0),0),0)</f>
        <v>0</v>
      </c>
      <c r="AU1316" s="45" t="str">
        <f>_xlfn.XLOOKUP(U1316,'Lista Suspensa'!$AA$20:$AA$23,'Lista Suspensa'!$AB$20:$AB$23,"N/A")</f>
        <v>S</v>
      </c>
    </row>
    <row r="1317" spans="1:47" ht="12" customHeight="1" x14ac:dyDescent="0.3">
      <c r="A1317" s="87" t="s">
        <v>47</v>
      </c>
      <c r="B1317" s="88">
        <v>46104</v>
      </c>
      <c r="C1317" s="89" t="s">
        <v>48</v>
      </c>
      <c r="D1317" s="89" t="s">
        <v>49</v>
      </c>
      <c r="E1317" s="189">
        <v>81344283</v>
      </c>
      <c r="F1317" s="197" t="s">
        <v>3654</v>
      </c>
      <c r="G1317" s="90">
        <v>35803101869</v>
      </c>
      <c r="H1317" s="91">
        <v>31507</v>
      </c>
      <c r="I1317" s="89"/>
      <c r="J1317" s="89" t="s">
        <v>51</v>
      </c>
      <c r="K1317" s="89" t="s">
        <v>52</v>
      </c>
      <c r="L1317" s="89" t="s">
        <v>53</v>
      </c>
      <c r="M1317" s="89" t="s">
        <v>3655</v>
      </c>
      <c r="N1317" s="89" t="s">
        <v>137</v>
      </c>
      <c r="O1317" s="92" t="s">
        <v>3656</v>
      </c>
      <c r="P1317" s="93" t="s">
        <v>57</v>
      </c>
      <c r="Q1317" s="110" t="s">
        <v>58</v>
      </c>
      <c r="R1317" s="94">
        <v>46171</v>
      </c>
      <c r="S1317" s="95"/>
      <c r="T1317" s="95" t="s">
        <v>59</v>
      </c>
      <c r="U1317" s="95" t="s">
        <v>60</v>
      </c>
      <c r="V1317" s="91">
        <v>46118</v>
      </c>
      <c r="W1317" s="91">
        <v>46161</v>
      </c>
      <c r="X1317" s="91">
        <v>46167</v>
      </c>
      <c r="Y1317" s="96" t="s">
        <v>73</v>
      </c>
      <c r="Z1317" s="89" t="s">
        <v>62</v>
      </c>
      <c r="AA1317" s="95"/>
      <c r="AB1317" s="95" t="s">
        <v>2804</v>
      </c>
      <c r="AC1317" s="95" t="s">
        <v>2804</v>
      </c>
      <c r="AD1317" s="95" t="s">
        <v>2804</v>
      </c>
      <c r="AE1317" s="95" t="s">
        <v>2804</v>
      </c>
      <c r="AF1317" s="95" t="s">
        <v>2804</v>
      </c>
      <c r="AG1317" s="95" t="s">
        <v>2804</v>
      </c>
      <c r="AH1317" s="95" t="s">
        <v>2804</v>
      </c>
      <c r="AI1317" s="97"/>
      <c r="AJ1317" s="97" t="s">
        <v>65</v>
      </c>
      <c r="AK1317" s="97" t="s">
        <v>66</v>
      </c>
      <c r="AL1317" s="45" t="s">
        <v>67</v>
      </c>
      <c r="AM1317" s="160" t="str">
        <f>MONTH(B1317)&amp;"/"&amp;YEAR(B1317)</f>
        <v>3/2026</v>
      </c>
      <c r="AN1317" s="45">
        <f>WEEKNUM(B1317)-WEEKNUM(EOMONTH(B1317,-1)+1)+1</f>
        <v>4</v>
      </c>
      <c r="AO1317" s="45" t="str">
        <f>MONTH(R1317)&amp;"/"&amp;YEAR(R1317)</f>
        <v>5/2026</v>
      </c>
      <c r="AP1317" s="45">
        <f>WEEKNUM(R1317)-WEEKNUM(EOMONTH(R1317,-1)+1)+1</f>
        <v>5</v>
      </c>
      <c r="AQ1317" s="45">
        <f>IF(AU1317="S",IF(Q1317="1. Aceitou o programa",R1317-B1317,0),0)</f>
        <v>67</v>
      </c>
      <c r="AR1317" s="45">
        <f>IF(AU1317="S",IF(AND(S1317&lt;&gt;"",R1317&lt;&gt;""),S1317-R1317,0),0)</f>
        <v>0</v>
      </c>
      <c r="AS1317" s="45">
        <f>IF(AU1317="S",IF(Q1317="1. Aceitou o programa",IF(OR(X1317="Não se Aplica",X1317=""),IF(OR(W1317="Não se Aplica",W1317=""),0,W1317-V1317),AVERAGE(X1317-W1317,W1317-V1317)),0),0)</f>
        <v>24.5</v>
      </c>
      <c r="AT1317" s="45">
        <f>IF(AU1317="S",IF(AND(Q1317="1. Aceitou o programa",AB1317="Realizada"),IFERROR(IF(AA1317="",0,AA1317-R1317),0),0),0)</f>
        <v>0</v>
      </c>
      <c r="AU1317" s="45" t="str">
        <f>_xlfn.XLOOKUP(U1317,'Lista Suspensa'!$AA$20:$AA$23,'Lista Suspensa'!$AB$20:$AB$23,"N/A")</f>
        <v>S</v>
      </c>
    </row>
    <row r="1318" spans="1:47" ht="12" customHeight="1" x14ac:dyDescent="0.3">
      <c r="A1318" s="87" t="s">
        <v>47</v>
      </c>
      <c r="B1318" s="88">
        <v>46104</v>
      </c>
      <c r="C1318" s="89" t="s">
        <v>48</v>
      </c>
      <c r="D1318" s="89" t="s">
        <v>49</v>
      </c>
      <c r="E1318" s="189">
        <v>85664436</v>
      </c>
      <c r="F1318" s="197" t="s">
        <v>3657</v>
      </c>
      <c r="G1318" s="90">
        <v>22607493803</v>
      </c>
      <c r="H1318" s="91">
        <v>30343</v>
      </c>
      <c r="I1318" s="89"/>
      <c r="J1318" s="89" t="s">
        <v>84</v>
      </c>
      <c r="K1318" s="89" t="s">
        <v>52</v>
      </c>
      <c r="L1318" s="89" t="s">
        <v>85</v>
      </c>
      <c r="M1318" s="89" t="s">
        <v>3658</v>
      </c>
      <c r="N1318" s="89" t="s">
        <v>159</v>
      </c>
      <c r="O1318" s="92" t="s">
        <v>3659</v>
      </c>
      <c r="P1318" s="93" t="s">
        <v>57</v>
      </c>
      <c r="Q1318" s="110" t="s">
        <v>58</v>
      </c>
      <c r="R1318" s="94">
        <v>46171</v>
      </c>
      <c r="S1318" s="95"/>
      <c r="T1318" s="95" t="s">
        <v>59</v>
      </c>
      <c r="U1318" s="95" t="s">
        <v>60</v>
      </c>
      <c r="V1318" s="91">
        <v>46118</v>
      </c>
      <c r="W1318" s="91">
        <v>46161</v>
      </c>
      <c r="X1318" s="91">
        <v>46167</v>
      </c>
      <c r="Y1318" s="96" t="s">
        <v>2851</v>
      </c>
      <c r="Z1318" s="89" t="s">
        <v>62</v>
      </c>
      <c r="AA1318" s="95"/>
      <c r="AB1318" s="95" t="s">
        <v>2804</v>
      </c>
      <c r="AC1318" s="95" t="s">
        <v>2804</v>
      </c>
      <c r="AD1318" s="95" t="s">
        <v>2804</v>
      </c>
      <c r="AE1318" s="95" t="s">
        <v>2804</v>
      </c>
      <c r="AF1318" s="95" t="s">
        <v>2804</v>
      </c>
      <c r="AG1318" s="95" t="s">
        <v>2804</v>
      </c>
      <c r="AH1318" s="95" t="s">
        <v>2804</v>
      </c>
      <c r="AI1318" s="97"/>
      <c r="AJ1318" s="97" t="s">
        <v>65</v>
      </c>
      <c r="AK1318" s="97" t="s">
        <v>66</v>
      </c>
      <c r="AL1318" s="45" t="s">
        <v>67</v>
      </c>
      <c r="AM1318" s="160" t="str">
        <f>MONTH(B1318)&amp;"/"&amp;YEAR(B1318)</f>
        <v>3/2026</v>
      </c>
      <c r="AN1318" s="45">
        <f>WEEKNUM(B1318)-WEEKNUM(EOMONTH(B1318,-1)+1)+1</f>
        <v>4</v>
      </c>
      <c r="AO1318" s="45" t="str">
        <f>MONTH(R1318)&amp;"/"&amp;YEAR(R1318)</f>
        <v>5/2026</v>
      </c>
      <c r="AP1318" s="45">
        <f>WEEKNUM(R1318)-WEEKNUM(EOMONTH(R1318,-1)+1)+1</f>
        <v>5</v>
      </c>
      <c r="AQ1318" s="45">
        <f>IF(AU1318="S",IF(Q1318="1. Aceitou o programa",R1318-B1318,0),0)</f>
        <v>67</v>
      </c>
      <c r="AR1318" s="45">
        <f>IF(AU1318="S",IF(AND(S1318&lt;&gt;"",R1318&lt;&gt;""),S1318-R1318,0),0)</f>
        <v>0</v>
      </c>
      <c r="AS1318" s="45">
        <f>IF(AU1318="S",IF(Q1318="1. Aceitou o programa",IF(OR(X1318="Não se Aplica",X1318=""),IF(OR(W1318="Não se Aplica",W1318=""),0,W1318-V1318),AVERAGE(X1318-W1318,W1318-V1318)),0),0)</f>
        <v>24.5</v>
      </c>
      <c r="AT1318" s="45">
        <f>IF(AU1318="S",IF(AND(Q1318="1. Aceitou o programa",AB1318="Realizada"),IFERROR(IF(AA1318="",0,AA1318-R1318),0),0),0)</f>
        <v>0</v>
      </c>
      <c r="AU1318" s="45" t="str">
        <f>_xlfn.XLOOKUP(U1318,'Lista Suspensa'!$AA$20:$AA$23,'Lista Suspensa'!$AB$20:$AB$23,"N/A")</f>
        <v>S</v>
      </c>
    </row>
    <row r="1319" spans="1:47" ht="12" customHeight="1" x14ac:dyDescent="0.3">
      <c r="A1319" s="87" t="s">
        <v>47</v>
      </c>
      <c r="B1319" s="88">
        <v>46104</v>
      </c>
      <c r="C1319" s="89" t="s">
        <v>48</v>
      </c>
      <c r="D1319" s="89" t="s">
        <v>49</v>
      </c>
      <c r="E1319" s="189">
        <v>81377256</v>
      </c>
      <c r="F1319" s="197" t="s">
        <v>3660</v>
      </c>
      <c r="G1319" s="90">
        <v>19461225806</v>
      </c>
      <c r="H1319" s="91">
        <v>26915</v>
      </c>
      <c r="I1319" s="89"/>
      <c r="J1319" s="89" t="s">
        <v>51</v>
      </c>
      <c r="K1319" s="89" t="s">
        <v>52</v>
      </c>
      <c r="L1319" s="89" t="s">
        <v>53</v>
      </c>
      <c r="M1319" s="89" t="s">
        <v>1555</v>
      </c>
      <c r="N1319" s="89" t="s">
        <v>137</v>
      </c>
      <c r="O1319" s="92" t="s">
        <v>3661</v>
      </c>
      <c r="P1319" s="93" t="s">
        <v>57</v>
      </c>
      <c r="Q1319" s="110" t="s">
        <v>58</v>
      </c>
      <c r="R1319" s="94">
        <v>46171</v>
      </c>
      <c r="S1319" s="95"/>
      <c r="T1319" s="95" t="s">
        <v>59</v>
      </c>
      <c r="U1319" s="95" t="s">
        <v>60</v>
      </c>
      <c r="V1319" s="91">
        <v>46118</v>
      </c>
      <c r="W1319" s="91">
        <v>46161</v>
      </c>
      <c r="X1319" s="91">
        <v>46167</v>
      </c>
      <c r="Y1319" s="96" t="s">
        <v>73</v>
      </c>
      <c r="Z1319" s="89" t="s">
        <v>62</v>
      </c>
      <c r="AA1319" s="95"/>
      <c r="AB1319" s="95" t="s">
        <v>2804</v>
      </c>
      <c r="AC1319" s="95" t="s">
        <v>2804</v>
      </c>
      <c r="AD1319" s="95" t="s">
        <v>2804</v>
      </c>
      <c r="AE1319" s="95" t="s">
        <v>2804</v>
      </c>
      <c r="AF1319" s="95" t="s">
        <v>2804</v>
      </c>
      <c r="AG1319" s="95" t="s">
        <v>2804</v>
      </c>
      <c r="AH1319" s="95" t="s">
        <v>2804</v>
      </c>
      <c r="AI1319" s="97"/>
      <c r="AJ1319" s="97" t="s">
        <v>65</v>
      </c>
      <c r="AK1319" s="97" t="s">
        <v>66</v>
      </c>
      <c r="AL1319" s="45" t="s">
        <v>67</v>
      </c>
      <c r="AM1319" s="160" t="str">
        <f>MONTH(B1319)&amp;"/"&amp;YEAR(B1319)</f>
        <v>3/2026</v>
      </c>
      <c r="AN1319" s="45">
        <f>WEEKNUM(B1319)-WEEKNUM(EOMONTH(B1319,-1)+1)+1</f>
        <v>4</v>
      </c>
      <c r="AO1319" s="45" t="str">
        <f>MONTH(R1319)&amp;"/"&amp;YEAR(R1319)</f>
        <v>5/2026</v>
      </c>
      <c r="AP1319" s="45">
        <f>WEEKNUM(R1319)-WEEKNUM(EOMONTH(R1319,-1)+1)+1</f>
        <v>5</v>
      </c>
      <c r="AQ1319" s="45">
        <f>IF(AU1319="S",IF(Q1319="1. Aceitou o programa",R1319-B1319,0),0)</f>
        <v>67</v>
      </c>
      <c r="AR1319" s="45">
        <f>IF(AU1319="S",IF(AND(S1319&lt;&gt;"",R1319&lt;&gt;""),S1319-R1319,0),0)</f>
        <v>0</v>
      </c>
      <c r="AS1319" s="45">
        <f>IF(AU1319="S",IF(Q1319="1. Aceitou o programa",IF(OR(X1319="Não se Aplica",X1319=""),IF(OR(W1319="Não se Aplica",W1319=""),0,W1319-V1319),AVERAGE(X1319-W1319,W1319-V1319)),0),0)</f>
        <v>24.5</v>
      </c>
      <c r="AT1319" s="45">
        <f>IF(AU1319="S",IF(AND(Q1319="1. Aceitou o programa",AB1319="Realizada"),IFERROR(IF(AA1319="",0,AA1319-R1319),0),0),0)</f>
        <v>0</v>
      </c>
      <c r="AU1319" s="45" t="str">
        <f>_xlfn.XLOOKUP(U1319,'Lista Suspensa'!$AA$20:$AA$23,'Lista Suspensa'!$AB$20:$AB$23,"N/A")</f>
        <v>S</v>
      </c>
    </row>
    <row r="1320" spans="1:47" ht="12" customHeight="1" x14ac:dyDescent="0.3">
      <c r="A1320" s="87" t="s">
        <v>47</v>
      </c>
      <c r="B1320" s="88">
        <v>46104</v>
      </c>
      <c r="C1320" s="89" t="s">
        <v>48</v>
      </c>
      <c r="D1320" s="89" t="s">
        <v>49</v>
      </c>
      <c r="E1320" s="189">
        <v>81414456</v>
      </c>
      <c r="F1320" s="197" t="s">
        <v>3662</v>
      </c>
      <c r="G1320" s="90">
        <v>34096738816</v>
      </c>
      <c r="H1320" s="91">
        <v>31314</v>
      </c>
      <c r="I1320" s="89"/>
      <c r="J1320" s="89" t="s">
        <v>51</v>
      </c>
      <c r="K1320" s="89" t="s">
        <v>52</v>
      </c>
      <c r="L1320" s="89" t="s">
        <v>85</v>
      </c>
      <c r="M1320" s="89" t="s">
        <v>3663</v>
      </c>
      <c r="N1320" s="89" t="s">
        <v>229</v>
      </c>
      <c r="O1320" s="92" t="s">
        <v>3664</v>
      </c>
      <c r="P1320" s="93" t="s">
        <v>57</v>
      </c>
      <c r="Q1320" s="110" t="s">
        <v>58</v>
      </c>
      <c r="R1320" s="94">
        <v>46171</v>
      </c>
      <c r="S1320" s="95"/>
      <c r="T1320" s="95" t="s">
        <v>59</v>
      </c>
      <c r="U1320" s="95" t="s">
        <v>60</v>
      </c>
      <c r="V1320" s="91">
        <v>46118</v>
      </c>
      <c r="W1320" s="91">
        <v>46161</v>
      </c>
      <c r="X1320" s="91">
        <v>46167</v>
      </c>
      <c r="Y1320" s="96" t="s">
        <v>81</v>
      </c>
      <c r="Z1320" s="89" t="s">
        <v>62</v>
      </c>
      <c r="AA1320" s="95"/>
      <c r="AB1320" s="95" t="s">
        <v>2804</v>
      </c>
      <c r="AC1320" s="95" t="s">
        <v>2804</v>
      </c>
      <c r="AD1320" s="95" t="s">
        <v>2804</v>
      </c>
      <c r="AE1320" s="95" t="s">
        <v>2804</v>
      </c>
      <c r="AF1320" s="95" t="s">
        <v>2804</v>
      </c>
      <c r="AG1320" s="95" t="s">
        <v>2804</v>
      </c>
      <c r="AH1320" s="95" t="s">
        <v>2804</v>
      </c>
      <c r="AI1320" s="97"/>
      <c r="AJ1320" s="97" t="s">
        <v>65</v>
      </c>
      <c r="AK1320" s="97" t="s">
        <v>66</v>
      </c>
      <c r="AL1320" s="45" t="s">
        <v>67</v>
      </c>
      <c r="AM1320" s="160" t="str">
        <f>MONTH(B1320)&amp;"/"&amp;YEAR(B1320)</f>
        <v>3/2026</v>
      </c>
      <c r="AN1320" s="45">
        <f>WEEKNUM(B1320)-WEEKNUM(EOMONTH(B1320,-1)+1)+1</f>
        <v>4</v>
      </c>
      <c r="AO1320" s="45" t="str">
        <f>MONTH(R1320)&amp;"/"&amp;YEAR(R1320)</f>
        <v>5/2026</v>
      </c>
      <c r="AP1320" s="45">
        <f>WEEKNUM(R1320)-WEEKNUM(EOMONTH(R1320,-1)+1)+1</f>
        <v>5</v>
      </c>
      <c r="AQ1320" s="45">
        <f>IF(AU1320="S",IF(Q1320="1. Aceitou o programa",R1320-B1320,0),0)</f>
        <v>67</v>
      </c>
      <c r="AR1320" s="45">
        <f>IF(AU1320="S",IF(AND(S1320&lt;&gt;"",R1320&lt;&gt;""),S1320-R1320,0),0)</f>
        <v>0</v>
      </c>
      <c r="AS1320" s="45">
        <f>IF(AU1320="S",IF(Q1320="1. Aceitou o programa",IF(OR(X1320="Não se Aplica",X1320=""),IF(OR(W1320="Não se Aplica",W1320=""),0,W1320-V1320),AVERAGE(X1320-W1320,W1320-V1320)),0),0)</f>
        <v>24.5</v>
      </c>
      <c r="AT1320" s="45">
        <f>IF(AU1320="S",IF(AND(Q1320="1. Aceitou o programa",AB1320="Realizada"),IFERROR(IF(AA1320="",0,AA1320-R1320),0),0),0)</f>
        <v>0</v>
      </c>
      <c r="AU1320" s="45" t="str">
        <f>_xlfn.XLOOKUP(U1320,'Lista Suspensa'!$AA$20:$AA$23,'Lista Suspensa'!$AB$20:$AB$23,"N/A")</f>
        <v>S</v>
      </c>
    </row>
    <row r="1321" spans="1:47" ht="12" customHeight="1" x14ac:dyDescent="0.3">
      <c r="A1321" s="87" t="s">
        <v>47</v>
      </c>
      <c r="B1321" s="88">
        <v>46104</v>
      </c>
      <c r="C1321" s="89" t="s">
        <v>48</v>
      </c>
      <c r="D1321" s="89" t="s">
        <v>49</v>
      </c>
      <c r="E1321" s="189">
        <v>95605645</v>
      </c>
      <c r="F1321" s="197" t="s">
        <v>3665</v>
      </c>
      <c r="G1321" s="90">
        <v>2972020499</v>
      </c>
      <c r="H1321" s="91">
        <v>29160</v>
      </c>
      <c r="I1321" s="89"/>
      <c r="J1321" s="89" t="s">
        <v>84</v>
      </c>
      <c r="K1321" s="89" t="s">
        <v>52</v>
      </c>
      <c r="L1321" s="89" t="s">
        <v>323</v>
      </c>
      <c r="M1321" s="89" t="s">
        <v>3666</v>
      </c>
      <c r="N1321" s="89" t="s">
        <v>137</v>
      </c>
      <c r="O1321" s="92" t="s">
        <v>3667</v>
      </c>
      <c r="P1321" s="93" t="s">
        <v>57</v>
      </c>
      <c r="Q1321" s="110" t="s">
        <v>58</v>
      </c>
      <c r="R1321" s="94">
        <v>46171</v>
      </c>
      <c r="S1321" s="95"/>
      <c r="T1321" s="95" t="s">
        <v>59</v>
      </c>
      <c r="U1321" s="95" t="s">
        <v>60</v>
      </c>
      <c r="V1321" s="91">
        <v>46118</v>
      </c>
      <c r="W1321" s="91">
        <v>46161</v>
      </c>
      <c r="X1321" s="91">
        <v>46167</v>
      </c>
      <c r="Y1321" s="96" t="s">
        <v>73</v>
      </c>
      <c r="Z1321" s="89" t="s">
        <v>62</v>
      </c>
      <c r="AA1321" s="95"/>
      <c r="AB1321" s="95" t="s">
        <v>2804</v>
      </c>
      <c r="AC1321" s="95" t="s">
        <v>2804</v>
      </c>
      <c r="AD1321" s="95" t="s">
        <v>2804</v>
      </c>
      <c r="AE1321" s="95" t="s">
        <v>2804</v>
      </c>
      <c r="AF1321" s="95" t="s">
        <v>2804</v>
      </c>
      <c r="AG1321" s="95" t="s">
        <v>2804</v>
      </c>
      <c r="AH1321" s="95" t="s">
        <v>2804</v>
      </c>
      <c r="AI1321" s="97"/>
      <c r="AJ1321" s="97" t="s">
        <v>65</v>
      </c>
      <c r="AK1321" s="97" t="s">
        <v>66</v>
      </c>
      <c r="AL1321" s="45" t="s">
        <v>67</v>
      </c>
      <c r="AM1321" s="160" t="str">
        <f>MONTH(B1321)&amp;"/"&amp;YEAR(B1321)</f>
        <v>3/2026</v>
      </c>
      <c r="AN1321" s="45">
        <f>WEEKNUM(B1321)-WEEKNUM(EOMONTH(B1321,-1)+1)+1</f>
        <v>4</v>
      </c>
      <c r="AO1321" s="45" t="str">
        <f>MONTH(R1321)&amp;"/"&amp;YEAR(R1321)</f>
        <v>5/2026</v>
      </c>
      <c r="AP1321" s="45">
        <f>WEEKNUM(R1321)-WEEKNUM(EOMONTH(R1321,-1)+1)+1</f>
        <v>5</v>
      </c>
      <c r="AQ1321" s="45">
        <f>IF(AU1321="S",IF(Q1321="1. Aceitou o programa",R1321-B1321,0),0)</f>
        <v>67</v>
      </c>
      <c r="AR1321" s="45">
        <f>IF(AU1321="S",IF(AND(S1321&lt;&gt;"",R1321&lt;&gt;""),S1321-R1321,0),0)</f>
        <v>0</v>
      </c>
      <c r="AS1321" s="45">
        <f>IF(AU1321="S",IF(Q1321="1. Aceitou o programa",IF(OR(X1321="Não se Aplica",X1321=""),IF(OR(W1321="Não se Aplica",W1321=""),0,W1321-V1321),AVERAGE(X1321-W1321,W1321-V1321)),0),0)</f>
        <v>24.5</v>
      </c>
      <c r="AT1321" s="45">
        <f>IF(AU1321="S",IF(AND(Q1321="1. Aceitou o programa",AB1321="Realizada"),IFERROR(IF(AA1321="",0,AA1321-R1321),0),0),0)</f>
        <v>0</v>
      </c>
      <c r="AU1321" s="45" t="str">
        <f>_xlfn.XLOOKUP(U1321,'Lista Suspensa'!$AA$20:$AA$23,'Lista Suspensa'!$AB$20:$AB$23,"N/A")</f>
        <v>S</v>
      </c>
    </row>
    <row r="1322" spans="1:47" ht="12" customHeight="1" x14ac:dyDescent="0.3">
      <c r="A1322" s="87" t="s">
        <v>47</v>
      </c>
      <c r="B1322" s="88">
        <v>46104</v>
      </c>
      <c r="C1322" s="89" t="s">
        <v>48</v>
      </c>
      <c r="D1322" s="89" t="s">
        <v>49</v>
      </c>
      <c r="E1322" s="189">
        <v>81521123</v>
      </c>
      <c r="F1322" s="197" t="s">
        <v>3668</v>
      </c>
      <c r="G1322" s="90">
        <v>48200403831</v>
      </c>
      <c r="H1322" s="91">
        <v>34985</v>
      </c>
      <c r="I1322" s="89"/>
      <c r="J1322" s="89" t="s">
        <v>51</v>
      </c>
      <c r="K1322" s="89" t="s">
        <v>52</v>
      </c>
      <c r="L1322" s="89" t="s">
        <v>85</v>
      </c>
      <c r="M1322" s="89" t="s">
        <v>3669</v>
      </c>
      <c r="N1322" s="89" t="s">
        <v>229</v>
      </c>
      <c r="O1322" s="92" t="s">
        <v>3670</v>
      </c>
      <c r="P1322" s="93" t="s">
        <v>57</v>
      </c>
      <c r="Q1322" s="110" t="s">
        <v>58</v>
      </c>
      <c r="R1322" s="94">
        <v>46171</v>
      </c>
      <c r="S1322" s="95"/>
      <c r="T1322" s="95" t="s">
        <v>59</v>
      </c>
      <c r="U1322" s="95" t="s">
        <v>60</v>
      </c>
      <c r="V1322" s="91">
        <v>46118</v>
      </c>
      <c r="W1322" s="91">
        <v>46161</v>
      </c>
      <c r="X1322" s="91">
        <v>46167</v>
      </c>
      <c r="Y1322" s="96" t="s">
        <v>2851</v>
      </c>
      <c r="Z1322" s="89" t="s">
        <v>62</v>
      </c>
      <c r="AA1322" s="95"/>
      <c r="AB1322" s="95" t="s">
        <v>2804</v>
      </c>
      <c r="AC1322" s="95" t="s">
        <v>2804</v>
      </c>
      <c r="AD1322" s="95" t="s">
        <v>2804</v>
      </c>
      <c r="AE1322" s="95" t="s">
        <v>2804</v>
      </c>
      <c r="AF1322" s="95" t="s">
        <v>2804</v>
      </c>
      <c r="AG1322" s="95" t="s">
        <v>2804</v>
      </c>
      <c r="AH1322" s="95" t="s">
        <v>2804</v>
      </c>
      <c r="AI1322" s="97"/>
      <c r="AJ1322" s="97" t="s">
        <v>65</v>
      </c>
      <c r="AK1322" s="97" t="s">
        <v>66</v>
      </c>
      <c r="AL1322" s="45" t="s">
        <v>67</v>
      </c>
      <c r="AM1322" s="160" t="str">
        <f>MONTH(B1322)&amp;"/"&amp;YEAR(B1322)</f>
        <v>3/2026</v>
      </c>
      <c r="AN1322" s="45">
        <f>WEEKNUM(B1322)-WEEKNUM(EOMONTH(B1322,-1)+1)+1</f>
        <v>4</v>
      </c>
      <c r="AO1322" s="45" t="str">
        <f>MONTH(R1322)&amp;"/"&amp;YEAR(R1322)</f>
        <v>5/2026</v>
      </c>
      <c r="AP1322" s="45">
        <f>WEEKNUM(R1322)-WEEKNUM(EOMONTH(R1322,-1)+1)+1</f>
        <v>5</v>
      </c>
      <c r="AQ1322" s="45">
        <f>IF(AU1322="S",IF(Q1322="1. Aceitou o programa",R1322-B1322,0),0)</f>
        <v>67</v>
      </c>
      <c r="AR1322" s="45">
        <f>IF(AU1322="S",IF(AND(S1322&lt;&gt;"",R1322&lt;&gt;""),S1322-R1322,0),0)</f>
        <v>0</v>
      </c>
      <c r="AS1322" s="45">
        <f>IF(AU1322="S",IF(Q1322="1. Aceitou o programa",IF(OR(X1322="Não se Aplica",X1322=""),IF(OR(W1322="Não se Aplica",W1322=""),0,W1322-V1322),AVERAGE(X1322-W1322,W1322-V1322)),0),0)</f>
        <v>24.5</v>
      </c>
      <c r="AT1322" s="45">
        <f>IF(AU1322="S",IF(AND(Q1322="1. Aceitou o programa",AB1322="Realizada"),IFERROR(IF(AA1322="",0,AA1322-R1322),0),0),0)</f>
        <v>0</v>
      </c>
      <c r="AU1322" s="45" t="str">
        <f>_xlfn.XLOOKUP(U1322,'Lista Suspensa'!$AA$20:$AA$23,'Lista Suspensa'!$AB$20:$AB$23,"N/A")</f>
        <v>S</v>
      </c>
    </row>
    <row r="1323" spans="1:47" ht="12" customHeight="1" x14ac:dyDescent="0.3">
      <c r="A1323" s="87" t="s">
        <v>47</v>
      </c>
      <c r="B1323" s="88">
        <v>46104</v>
      </c>
      <c r="C1323" s="89" t="s">
        <v>48</v>
      </c>
      <c r="D1323" s="89" t="s">
        <v>49</v>
      </c>
      <c r="E1323" s="189">
        <v>81597363</v>
      </c>
      <c r="F1323" s="197" t="s">
        <v>3671</v>
      </c>
      <c r="G1323" s="90">
        <v>17438926591</v>
      </c>
      <c r="H1323" s="91">
        <v>22958</v>
      </c>
      <c r="I1323" s="89"/>
      <c r="J1323" s="89" t="s">
        <v>84</v>
      </c>
      <c r="K1323" s="89" t="s">
        <v>52</v>
      </c>
      <c r="L1323" s="89" t="s">
        <v>85</v>
      </c>
      <c r="M1323" s="89" t="s">
        <v>3672</v>
      </c>
      <c r="N1323" s="89" t="s">
        <v>137</v>
      </c>
      <c r="O1323" s="92" t="s">
        <v>3673</v>
      </c>
      <c r="P1323" s="93" t="s">
        <v>57</v>
      </c>
      <c r="Q1323" s="110" t="s">
        <v>58</v>
      </c>
      <c r="R1323" s="94">
        <v>46171</v>
      </c>
      <c r="S1323" s="95"/>
      <c r="T1323" s="95" t="s">
        <v>59</v>
      </c>
      <c r="U1323" s="95" t="s">
        <v>60</v>
      </c>
      <c r="V1323" s="91">
        <v>46118</v>
      </c>
      <c r="W1323" s="91">
        <v>46161</v>
      </c>
      <c r="X1323" s="91">
        <v>46167</v>
      </c>
      <c r="Y1323" s="96" t="s">
        <v>2851</v>
      </c>
      <c r="Z1323" s="89" t="s">
        <v>62</v>
      </c>
      <c r="AA1323" s="95"/>
      <c r="AB1323" s="95" t="s">
        <v>2804</v>
      </c>
      <c r="AC1323" s="95" t="s">
        <v>2804</v>
      </c>
      <c r="AD1323" s="95" t="s">
        <v>2804</v>
      </c>
      <c r="AE1323" s="95" t="s">
        <v>2804</v>
      </c>
      <c r="AF1323" s="95" t="s">
        <v>2804</v>
      </c>
      <c r="AG1323" s="95" t="s">
        <v>2804</v>
      </c>
      <c r="AH1323" s="95" t="s">
        <v>2804</v>
      </c>
      <c r="AI1323" s="97"/>
      <c r="AJ1323" s="97" t="s">
        <v>65</v>
      </c>
      <c r="AK1323" s="97" t="s">
        <v>66</v>
      </c>
      <c r="AL1323" s="45" t="s">
        <v>67</v>
      </c>
      <c r="AM1323" s="160" t="str">
        <f>MONTH(B1323)&amp;"/"&amp;YEAR(B1323)</f>
        <v>3/2026</v>
      </c>
      <c r="AN1323" s="45">
        <f>WEEKNUM(B1323)-WEEKNUM(EOMONTH(B1323,-1)+1)+1</f>
        <v>4</v>
      </c>
      <c r="AO1323" s="45" t="str">
        <f>MONTH(R1323)&amp;"/"&amp;YEAR(R1323)</f>
        <v>5/2026</v>
      </c>
      <c r="AP1323" s="45">
        <f>WEEKNUM(R1323)-WEEKNUM(EOMONTH(R1323,-1)+1)+1</f>
        <v>5</v>
      </c>
      <c r="AQ1323" s="45">
        <f>IF(AU1323="S",IF(Q1323="1. Aceitou o programa",R1323-B1323,0),0)</f>
        <v>67</v>
      </c>
      <c r="AR1323" s="45">
        <f>IF(AU1323="S",IF(AND(S1323&lt;&gt;"",R1323&lt;&gt;""),S1323-R1323,0),0)</f>
        <v>0</v>
      </c>
      <c r="AS1323" s="45">
        <f>IF(AU1323="S",IF(Q1323="1. Aceitou o programa",IF(OR(X1323="Não se Aplica",X1323=""),IF(OR(W1323="Não se Aplica",W1323=""),0,W1323-V1323),AVERAGE(X1323-W1323,W1323-V1323)),0),0)</f>
        <v>24.5</v>
      </c>
      <c r="AT1323" s="45">
        <f>IF(AU1323="S",IF(AND(Q1323="1. Aceitou o programa",AB1323="Realizada"),IFERROR(IF(AA1323="",0,AA1323-R1323),0),0),0)</f>
        <v>0</v>
      </c>
      <c r="AU1323" s="45" t="str">
        <f>_xlfn.XLOOKUP(U1323,'Lista Suspensa'!$AA$20:$AA$23,'Lista Suspensa'!$AB$20:$AB$23,"N/A")</f>
        <v>S</v>
      </c>
    </row>
    <row r="1324" spans="1:47" ht="12" customHeight="1" x14ac:dyDescent="0.3">
      <c r="A1324" s="87" t="s">
        <v>47</v>
      </c>
      <c r="B1324" s="88">
        <v>46104</v>
      </c>
      <c r="C1324" s="89" t="s">
        <v>48</v>
      </c>
      <c r="D1324" s="89" t="s">
        <v>49</v>
      </c>
      <c r="E1324" s="189">
        <v>81605597</v>
      </c>
      <c r="F1324" s="197" t="s">
        <v>3674</v>
      </c>
      <c r="G1324" s="90">
        <v>2066660710</v>
      </c>
      <c r="H1324" s="91">
        <v>26071</v>
      </c>
      <c r="I1324" s="89"/>
      <c r="J1324" s="89" t="s">
        <v>84</v>
      </c>
      <c r="K1324" s="89" t="s">
        <v>76</v>
      </c>
      <c r="L1324" s="89" t="s">
        <v>95</v>
      </c>
      <c r="M1324" s="89" t="s">
        <v>106</v>
      </c>
      <c r="N1324" s="89" t="s">
        <v>137</v>
      </c>
      <c r="O1324" s="92" t="s">
        <v>3675</v>
      </c>
      <c r="P1324" s="93" t="s">
        <v>57</v>
      </c>
      <c r="Q1324" s="110" t="s">
        <v>58</v>
      </c>
      <c r="R1324" s="94">
        <v>46171</v>
      </c>
      <c r="S1324" s="95"/>
      <c r="T1324" s="95" t="s">
        <v>59</v>
      </c>
      <c r="U1324" s="95" t="s">
        <v>60</v>
      </c>
      <c r="V1324" s="91">
        <v>46118</v>
      </c>
      <c r="W1324" s="91">
        <v>46161</v>
      </c>
      <c r="X1324" s="91">
        <v>46167</v>
      </c>
      <c r="Y1324" s="96" t="s">
        <v>73</v>
      </c>
      <c r="Z1324" s="89" t="s">
        <v>62</v>
      </c>
      <c r="AA1324" s="95"/>
      <c r="AB1324" s="95" t="s">
        <v>2804</v>
      </c>
      <c r="AC1324" s="95" t="s">
        <v>2804</v>
      </c>
      <c r="AD1324" s="95" t="s">
        <v>2804</v>
      </c>
      <c r="AE1324" s="95" t="s">
        <v>2804</v>
      </c>
      <c r="AF1324" s="95" t="s">
        <v>2804</v>
      </c>
      <c r="AG1324" s="95" t="s">
        <v>2804</v>
      </c>
      <c r="AH1324" s="95" t="s">
        <v>2804</v>
      </c>
      <c r="AI1324" s="97"/>
      <c r="AJ1324" s="97" t="s">
        <v>65</v>
      </c>
      <c r="AK1324" s="97" t="s">
        <v>66</v>
      </c>
      <c r="AL1324" s="45" t="s">
        <v>67</v>
      </c>
      <c r="AM1324" s="160" t="str">
        <f>MONTH(B1324)&amp;"/"&amp;YEAR(B1324)</f>
        <v>3/2026</v>
      </c>
      <c r="AN1324" s="45">
        <f>WEEKNUM(B1324)-WEEKNUM(EOMONTH(B1324,-1)+1)+1</f>
        <v>4</v>
      </c>
      <c r="AO1324" s="45" t="str">
        <f>MONTH(R1324)&amp;"/"&amp;YEAR(R1324)</f>
        <v>5/2026</v>
      </c>
      <c r="AP1324" s="45">
        <f>WEEKNUM(R1324)-WEEKNUM(EOMONTH(R1324,-1)+1)+1</f>
        <v>5</v>
      </c>
      <c r="AQ1324" s="45">
        <f>IF(AU1324="S",IF(Q1324="1. Aceitou o programa",R1324-B1324,0),0)</f>
        <v>67</v>
      </c>
      <c r="AR1324" s="45">
        <f>IF(AU1324="S",IF(AND(S1324&lt;&gt;"",R1324&lt;&gt;""),S1324-R1324,0),0)</f>
        <v>0</v>
      </c>
      <c r="AS1324" s="45">
        <f>IF(AU1324="S",IF(Q1324="1. Aceitou o programa",IF(OR(X1324="Não se Aplica",X1324=""),IF(OR(W1324="Não se Aplica",W1324=""),0,W1324-V1324),AVERAGE(X1324-W1324,W1324-V1324)),0),0)</f>
        <v>24.5</v>
      </c>
      <c r="AT1324" s="45">
        <f>IF(AU1324="S",IF(AND(Q1324="1. Aceitou o programa",AB1324="Realizada"),IFERROR(IF(AA1324="",0,AA1324-R1324),0),0),0)</f>
        <v>0</v>
      </c>
      <c r="AU1324" s="45" t="str">
        <f>_xlfn.XLOOKUP(U1324,'Lista Suspensa'!$AA$20:$AA$23,'Lista Suspensa'!$AB$20:$AB$23,"N/A")</f>
        <v>S</v>
      </c>
    </row>
    <row r="1325" spans="1:47" ht="12" customHeight="1" x14ac:dyDescent="0.3">
      <c r="A1325" s="87" t="s">
        <v>47</v>
      </c>
      <c r="B1325" s="88">
        <v>46104</v>
      </c>
      <c r="C1325" s="89" t="s">
        <v>48</v>
      </c>
      <c r="D1325" s="89" t="s">
        <v>49</v>
      </c>
      <c r="E1325" s="189">
        <v>81621141</v>
      </c>
      <c r="F1325" s="197" t="s">
        <v>3676</v>
      </c>
      <c r="G1325" s="90">
        <v>26322502859</v>
      </c>
      <c r="H1325" s="91">
        <v>26983</v>
      </c>
      <c r="I1325" s="89"/>
      <c r="J1325" s="89" t="s">
        <v>51</v>
      </c>
      <c r="K1325" s="89" t="s">
        <v>52</v>
      </c>
      <c r="L1325" s="89" t="s">
        <v>53</v>
      </c>
      <c r="M1325" s="89" t="s">
        <v>988</v>
      </c>
      <c r="N1325" s="89" t="s">
        <v>449</v>
      </c>
      <c r="O1325" s="92" t="s">
        <v>3677</v>
      </c>
      <c r="P1325" s="93" t="s">
        <v>57</v>
      </c>
      <c r="Q1325" s="110" t="s">
        <v>58</v>
      </c>
      <c r="R1325" s="94">
        <v>46171</v>
      </c>
      <c r="S1325" s="95"/>
      <c r="T1325" s="95" t="s">
        <v>59</v>
      </c>
      <c r="U1325" s="95" t="s">
        <v>60</v>
      </c>
      <c r="V1325" s="91">
        <v>46118</v>
      </c>
      <c r="W1325" s="91">
        <v>46161</v>
      </c>
      <c r="X1325" s="91">
        <v>46167</v>
      </c>
      <c r="Y1325" s="96" t="s">
        <v>2851</v>
      </c>
      <c r="Z1325" s="89" t="s">
        <v>62</v>
      </c>
      <c r="AA1325" s="95"/>
      <c r="AB1325" s="95" t="s">
        <v>2804</v>
      </c>
      <c r="AC1325" s="95" t="s">
        <v>2804</v>
      </c>
      <c r="AD1325" s="95" t="s">
        <v>2804</v>
      </c>
      <c r="AE1325" s="95" t="s">
        <v>2804</v>
      </c>
      <c r="AF1325" s="95" t="s">
        <v>2804</v>
      </c>
      <c r="AG1325" s="95" t="s">
        <v>2804</v>
      </c>
      <c r="AH1325" s="95" t="s">
        <v>2804</v>
      </c>
      <c r="AI1325" s="97"/>
      <c r="AJ1325" s="97" t="s">
        <v>65</v>
      </c>
      <c r="AK1325" s="97" t="s">
        <v>66</v>
      </c>
      <c r="AL1325" s="45" t="s">
        <v>67</v>
      </c>
      <c r="AM1325" s="160" t="str">
        <f>MONTH(B1325)&amp;"/"&amp;YEAR(B1325)</f>
        <v>3/2026</v>
      </c>
      <c r="AN1325" s="45">
        <f>WEEKNUM(B1325)-WEEKNUM(EOMONTH(B1325,-1)+1)+1</f>
        <v>4</v>
      </c>
      <c r="AO1325" s="45" t="str">
        <f>MONTH(R1325)&amp;"/"&amp;YEAR(R1325)</f>
        <v>5/2026</v>
      </c>
      <c r="AP1325" s="45">
        <f>WEEKNUM(R1325)-WEEKNUM(EOMONTH(R1325,-1)+1)+1</f>
        <v>5</v>
      </c>
      <c r="AQ1325" s="45">
        <f>IF(AU1325="S",IF(Q1325="1. Aceitou o programa",R1325-B1325,0),0)</f>
        <v>67</v>
      </c>
      <c r="AR1325" s="45">
        <f>IF(AU1325="S",IF(AND(S1325&lt;&gt;"",R1325&lt;&gt;""),S1325-R1325,0),0)</f>
        <v>0</v>
      </c>
      <c r="AS1325" s="45">
        <f>IF(AU1325="S",IF(Q1325="1. Aceitou o programa",IF(OR(X1325="Não se Aplica",X1325=""),IF(OR(W1325="Não se Aplica",W1325=""),0,W1325-V1325),AVERAGE(X1325-W1325,W1325-V1325)),0),0)</f>
        <v>24.5</v>
      </c>
      <c r="AT1325" s="45">
        <f>IF(AU1325="S",IF(AND(Q1325="1. Aceitou o programa",AB1325="Realizada"),IFERROR(IF(AA1325="",0,AA1325-R1325),0),0),0)</f>
        <v>0</v>
      </c>
      <c r="AU1325" s="45" t="str">
        <f>_xlfn.XLOOKUP(U1325,'Lista Suspensa'!$AA$20:$AA$23,'Lista Suspensa'!$AB$20:$AB$23,"N/A")</f>
        <v>S</v>
      </c>
    </row>
    <row r="1326" spans="1:47" ht="12" customHeight="1" x14ac:dyDescent="0.3">
      <c r="A1326" s="87" t="s">
        <v>47</v>
      </c>
      <c r="B1326" s="88">
        <v>46104</v>
      </c>
      <c r="C1326" s="89" t="s">
        <v>48</v>
      </c>
      <c r="D1326" s="89" t="s">
        <v>49</v>
      </c>
      <c r="E1326" s="189">
        <v>81630811</v>
      </c>
      <c r="F1326" s="197" t="s">
        <v>3678</v>
      </c>
      <c r="G1326" s="90">
        <v>42241871753</v>
      </c>
      <c r="H1326" s="91">
        <v>20876</v>
      </c>
      <c r="I1326" s="89"/>
      <c r="J1326" s="89" t="s">
        <v>51</v>
      </c>
      <c r="K1326" s="89" t="s">
        <v>76</v>
      </c>
      <c r="L1326" s="89" t="s">
        <v>283</v>
      </c>
      <c r="M1326" s="89" t="s">
        <v>334</v>
      </c>
      <c r="N1326" s="89" t="s">
        <v>137</v>
      </c>
      <c r="O1326" s="92" t="s">
        <v>3679</v>
      </c>
      <c r="P1326" s="93" t="s">
        <v>57</v>
      </c>
      <c r="Q1326" s="110" t="s">
        <v>58</v>
      </c>
      <c r="R1326" s="94">
        <v>46171</v>
      </c>
      <c r="S1326" s="95"/>
      <c r="T1326" s="95" t="s">
        <v>59</v>
      </c>
      <c r="U1326" s="95" t="s">
        <v>60</v>
      </c>
      <c r="V1326" s="91">
        <v>46118</v>
      </c>
      <c r="W1326" s="91">
        <v>46161</v>
      </c>
      <c r="X1326" s="91">
        <v>46167</v>
      </c>
      <c r="Y1326" s="96" t="s">
        <v>73</v>
      </c>
      <c r="Z1326" s="89" t="s">
        <v>62</v>
      </c>
      <c r="AA1326" s="95"/>
      <c r="AB1326" s="95" t="s">
        <v>2804</v>
      </c>
      <c r="AC1326" s="95" t="s">
        <v>2804</v>
      </c>
      <c r="AD1326" s="95" t="s">
        <v>2804</v>
      </c>
      <c r="AE1326" s="95" t="s">
        <v>2804</v>
      </c>
      <c r="AF1326" s="95" t="s">
        <v>2804</v>
      </c>
      <c r="AG1326" s="95" t="s">
        <v>2804</v>
      </c>
      <c r="AH1326" s="95" t="s">
        <v>2804</v>
      </c>
      <c r="AI1326" s="97"/>
      <c r="AJ1326" s="97" t="s">
        <v>65</v>
      </c>
      <c r="AK1326" s="97" t="s">
        <v>66</v>
      </c>
      <c r="AL1326" s="45" t="s">
        <v>67</v>
      </c>
      <c r="AM1326" s="160" t="str">
        <f>MONTH(B1326)&amp;"/"&amp;YEAR(B1326)</f>
        <v>3/2026</v>
      </c>
      <c r="AN1326" s="45">
        <f>WEEKNUM(B1326)-WEEKNUM(EOMONTH(B1326,-1)+1)+1</f>
        <v>4</v>
      </c>
      <c r="AO1326" s="45" t="str">
        <f>MONTH(R1326)&amp;"/"&amp;YEAR(R1326)</f>
        <v>5/2026</v>
      </c>
      <c r="AP1326" s="45">
        <f>WEEKNUM(R1326)-WEEKNUM(EOMONTH(R1326,-1)+1)+1</f>
        <v>5</v>
      </c>
      <c r="AQ1326" s="45">
        <f>IF(AU1326="S",IF(Q1326="1. Aceitou o programa",R1326-B1326,0),0)</f>
        <v>67</v>
      </c>
      <c r="AR1326" s="45">
        <f>IF(AU1326="S",IF(AND(S1326&lt;&gt;"",R1326&lt;&gt;""),S1326-R1326,0),0)</f>
        <v>0</v>
      </c>
      <c r="AS1326" s="45">
        <f>IF(AU1326="S",IF(Q1326="1. Aceitou o programa",IF(OR(X1326="Não se Aplica",X1326=""),IF(OR(W1326="Não se Aplica",W1326=""),0,W1326-V1326),AVERAGE(X1326-W1326,W1326-V1326)),0),0)</f>
        <v>24.5</v>
      </c>
      <c r="AT1326" s="45">
        <f>IF(AU1326="S",IF(AND(Q1326="1. Aceitou o programa",AB1326="Realizada"),IFERROR(IF(AA1326="",0,AA1326-R1326),0),0),0)</f>
        <v>0</v>
      </c>
      <c r="AU1326" s="45" t="str">
        <f>_xlfn.XLOOKUP(U1326,'Lista Suspensa'!$AA$20:$AA$23,'Lista Suspensa'!$AB$20:$AB$23,"N/A")</f>
        <v>S</v>
      </c>
    </row>
    <row r="1327" spans="1:47" ht="12" customHeight="1" x14ac:dyDescent="0.3">
      <c r="A1327" s="87" t="s">
        <v>47</v>
      </c>
      <c r="B1327" s="88">
        <v>46104</v>
      </c>
      <c r="C1327" s="89" t="s">
        <v>48</v>
      </c>
      <c r="D1327" s="89" t="s">
        <v>49</v>
      </c>
      <c r="E1327" s="189">
        <v>81680851</v>
      </c>
      <c r="F1327" s="197" t="s">
        <v>3680</v>
      </c>
      <c r="G1327" s="90">
        <v>59876638734</v>
      </c>
      <c r="H1327" s="91">
        <v>21643</v>
      </c>
      <c r="I1327" s="89"/>
      <c r="J1327" s="89" t="s">
        <v>51</v>
      </c>
      <c r="K1327" s="89" t="s">
        <v>76</v>
      </c>
      <c r="L1327" s="89" t="s">
        <v>95</v>
      </c>
      <c r="M1327" s="89" t="s">
        <v>1757</v>
      </c>
      <c r="N1327" s="89" t="s">
        <v>137</v>
      </c>
      <c r="O1327" s="92" t="s">
        <v>3681</v>
      </c>
      <c r="P1327" s="93" t="s">
        <v>57</v>
      </c>
      <c r="Q1327" s="110" t="s">
        <v>58</v>
      </c>
      <c r="R1327" s="94">
        <v>46171</v>
      </c>
      <c r="S1327" s="95"/>
      <c r="T1327" s="95" t="s">
        <v>59</v>
      </c>
      <c r="U1327" s="95" t="s">
        <v>60</v>
      </c>
      <c r="V1327" s="91">
        <v>46118</v>
      </c>
      <c r="W1327" s="91">
        <v>46161</v>
      </c>
      <c r="X1327" s="91">
        <v>46167</v>
      </c>
      <c r="Y1327" s="96" t="s">
        <v>2851</v>
      </c>
      <c r="Z1327" s="89" t="s">
        <v>62</v>
      </c>
      <c r="AA1327" s="95"/>
      <c r="AB1327" s="95" t="s">
        <v>2804</v>
      </c>
      <c r="AC1327" s="95" t="s">
        <v>2804</v>
      </c>
      <c r="AD1327" s="95" t="s">
        <v>2804</v>
      </c>
      <c r="AE1327" s="95" t="s">
        <v>2804</v>
      </c>
      <c r="AF1327" s="95" t="s">
        <v>2804</v>
      </c>
      <c r="AG1327" s="95" t="s">
        <v>2804</v>
      </c>
      <c r="AH1327" s="95" t="s">
        <v>2804</v>
      </c>
      <c r="AI1327" s="97"/>
      <c r="AJ1327" s="97" t="s">
        <v>65</v>
      </c>
      <c r="AK1327" s="97" t="s">
        <v>66</v>
      </c>
      <c r="AL1327" s="45" t="s">
        <v>67</v>
      </c>
      <c r="AM1327" s="160" t="str">
        <f>MONTH(B1327)&amp;"/"&amp;YEAR(B1327)</f>
        <v>3/2026</v>
      </c>
      <c r="AN1327" s="45">
        <f>WEEKNUM(B1327)-WEEKNUM(EOMONTH(B1327,-1)+1)+1</f>
        <v>4</v>
      </c>
      <c r="AO1327" s="45" t="str">
        <f>MONTH(R1327)&amp;"/"&amp;YEAR(R1327)</f>
        <v>5/2026</v>
      </c>
      <c r="AP1327" s="45">
        <f>WEEKNUM(R1327)-WEEKNUM(EOMONTH(R1327,-1)+1)+1</f>
        <v>5</v>
      </c>
      <c r="AQ1327" s="45">
        <f>IF(AU1327="S",IF(Q1327="1. Aceitou o programa",R1327-B1327,0),0)</f>
        <v>67</v>
      </c>
      <c r="AR1327" s="45">
        <f>IF(AU1327="S",IF(AND(S1327&lt;&gt;"",R1327&lt;&gt;""),S1327-R1327,0),0)</f>
        <v>0</v>
      </c>
      <c r="AS1327" s="45">
        <f>IF(AU1327="S",IF(Q1327="1. Aceitou o programa",IF(OR(X1327="Não se Aplica",X1327=""),IF(OR(W1327="Não se Aplica",W1327=""),0,W1327-V1327),AVERAGE(X1327-W1327,W1327-V1327)),0),0)</f>
        <v>24.5</v>
      </c>
      <c r="AT1327" s="45">
        <f>IF(AU1327="S",IF(AND(Q1327="1. Aceitou o programa",AB1327="Realizada"),IFERROR(IF(AA1327="",0,AA1327-R1327),0),0),0)</f>
        <v>0</v>
      </c>
      <c r="AU1327" s="45" t="str">
        <f>_xlfn.XLOOKUP(U1327,'Lista Suspensa'!$AA$20:$AA$23,'Lista Suspensa'!$AB$20:$AB$23,"N/A")</f>
        <v>S</v>
      </c>
    </row>
    <row r="1328" spans="1:47" ht="12" customHeight="1" x14ac:dyDescent="0.3">
      <c r="A1328" s="87" t="s">
        <v>47</v>
      </c>
      <c r="B1328" s="88">
        <v>46104</v>
      </c>
      <c r="C1328" s="89" t="s">
        <v>48</v>
      </c>
      <c r="D1328" s="89" t="s">
        <v>49</v>
      </c>
      <c r="E1328" s="189">
        <v>81713239</v>
      </c>
      <c r="F1328" s="197" t="s">
        <v>3682</v>
      </c>
      <c r="G1328" s="90">
        <v>22828013855</v>
      </c>
      <c r="H1328" s="91">
        <v>29457</v>
      </c>
      <c r="I1328" s="89"/>
      <c r="J1328" s="89" t="s">
        <v>84</v>
      </c>
      <c r="K1328" s="89" t="s">
        <v>52</v>
      </c>
      <c r="L1328" s="89" t="s">
        <v>85</v>
      </c>
      <c r="M1328" s="89" t="s">
        <v>3683</v>
      </c>
      <c r="N1328" s="89" t="s">
        <v>197</v>
      </c>
      <c r="O1328" s="92" t="s">
        <v>3684</v>
      </c>
      <c r="P1328" s="93" t="s">
        <v>57</v>
      </c>
      <c r="Q1328" s="110" t="s">
        <v>58</v>
      </c>
      <c r="R1328" s="94">
        <v>46171</v>
      </c>
      <c r="S1328" s="95"/>
      <c r="T1328" s="95" t="s">
        <v>59</v>
      </c>
      <c r="U1328" s="95" t="s">
        <v>60</v>
      </c>
      <c r="V1328" s="91">
        <v>46118</v>
      </c>
      <c r="W1328" s="91">
        <v>46161</v>
      </c>
      <c r="X1328" s="91">
        <v>46167</v>
      </c>
      <c r="Y1328" s="96" t="s">
        <v>73</v>
      </c>
      <c r="Z1328" s="89" t="s">
        <v>62</v>
      </c>
      <c r="AA1328" s="95"/>
      <c r="AB1328" s="95" t="s">
        <v>2804</v>
      </c>
      <c r="AC1328" s="95" t="s">
        <v>2804</v>
      </c>
      <c r="AD1328" s="95" t="s">
        <v>2804</v>
      </c>
      <c r="AE1328" s="95" t="s">
        <v>2804</v>
      </c>
      <c r="AF1328" s="95" t="s">
        <v>2804</v>
      </c>
      <c r="AG1328" s="95" t="s">
        <v>2804</v>
      </c>
      <c r="AH1328" s="95" t="s">
        <v>2804</v>
      </c>
      <c r="AI1328" s="97"/>
      <c r="AJ1328" s="97" t="s">
        <v>65</v>
      </c>
      <c r="AK1328" s="97" t="s">
        <v>66</v>
      </c>
      <c r="AL1328" s="45" t="s">
        <v>67</v>
      </c>
      <c r="AM1328" s="160" t="str">
        <f>MONTH(B1328)&amp;"/"&amp;YEAR(B1328)</f>
        <v>3/2026</v>
      </c>
      <c r="AN1328" s="45">
        <f>WEEKNUM(B1328)-WEEKNUM(EOMONTH(B1328,-1)+1)+1</f>
        <v>4</v>
      </c>
      <c r="AO1328" s="45" t="str">
        <f>MONTH(R1328)&amp;"/"&amp;YEAR(R1328)</f>
        <v>5/2026</v>
      </c>
      <c r="AP1328" s="45">
        <f>WEEKNUM(R1328)-WEEKNUM(EOMONTH(R1328,-1)+1)+1</f>
        <v>5</v>
      </c>
      <c r="AQ1328" s="45">
        <f>IF(AU1328="S",IF(Q1328="1. Aceitou o programa",R1328-B1328,0),0)</f>
        <v>67</v>
      </c>
      <c r="AR1328" s="45">
        <f>IF(AU1328="S",IF(AND(S1328&lt;&gt;"",R1328&lt;&gt;""),S1328-R1328,0),0)</f>
        <v>0</v>
      </c>
      <c r="AS1328" s="45">
        <f>IF(AU1328="S",IF(Q1328="1. Aceitou o programa",IF(OR(X1328="Não se Aplica",X1328=""),IF(OR(W1328="Não se Aplica",W1328=""),0,W1328-V1328),AVERAGE(X1328-W1328,W1328-V1328)),0),0)</f>
        <v>24.5</v>
      </c>
      <c r="AT1328" s="45">
        <f>IF(AU1328="S",IF(AND(Q1328="1. Aceitou o programa",AB1328="Realizada"),IFERROR(IF(AA1328="",0,AA1328-R1328),0),0),0)</f>
        <v>0</v>
      </c>
      <c r="AU1328" s="45" t="str">
        <f>_xlfn.XLOOKUP(U1328,'Lista Suspensa'!$AA$20:$AA$23,'Lista Suspensa'!$AB$20:$AB$23,"N/A")</f>
        <v>S</v>
      </c>
    </row>
    <row r="1329" spans="1:47" ht="12" customHeight="1" x14ac:dyDescent="0.3">
      <c r="A1329" s="87" t="s">
        <v>47</v>
      </c>
      <c r="B1329" s="88">
        <v>46104</v>
      </c>
      <c r="C1329" s="89" t="s">
        <v>48</v>
      </c>
      <c r="D1329" s="89" t="s">
        <v>49</v>
      </c>
      <c r="E1329" s="189">
        <v>87363625</v>
      </c>
      <c r="F1329" s="197" t="s">
        <v>3685</v>
      </c>
      <c r="G1329" s="90">
        <v>18590945898</v>
      </c>
      <c r="H1329" s="91">
        <v>24233</v>
      </c>
      <c r="I1329" s="89"/>
      <c r="J1329" s="89" t="s">
        <v>51</v>
      </c>
      <c r="K1329" s="89" t="s">
        <v>52</v>
      </c>
      <c r="L1329" s="89" t="s">
        <v>53</v>
      </c>
      <c r="M1329" s="89" t="s">
        <v>3686</v>
      </c>
      <c r="N1329" s="89" t="s">
        <v>137</v>
      </c>
      <c r="O1329" s="92" t="s">
        <v>3687</v>
      </c>
      <c r="P1329" s="93" t="s">
        <v>57</v>
      </c>
      <c r="Q1329" s="110" t="s">
        <v>58</v>
      </c>
      <c r="R1329" s="94">
        <v>46171</v>
      </c>
      <c r="S1329" s="95"/>
      <c r="T1329" s="95" t="s">
        <v>59</v>
      </c>
      <c r="U1329" s="95" t="s">
        <v>60</v>
      </c>
      <c r="V1329" s="91">
        <v>46118</v>
      </c>
      <c r="W1329" s="91">
        <v>46161</v>
      </c>
      <c r="X1329" s="91">
        <v>46167</v>
      </c>
      <c r="Y1329" s="96" t="s">
        <v>81</v>
      </c>
      <c r="Z1329" s="89" t="s">
        <v>62</v>
      </c>
      <c r="AA1329" s="95"/>
      <c r="AB1329" s="95" t="s">
        <v>2804</v>
      </c>
      <c r="AC1329" s="95" t="s">
        <v>2804</v>
      </c>
      <c r="AD1329" s="95" t="s">
        <v>2804</v>
      </c>
      <c r="AE1329" s="95" t="s">
        <v>2804</v>
      </c>
      <c r="AF1329" s="95" t="s">
        <v>2804</v>
      </c>
      <c r="AG1329" s="95" t="s">
        <v>2804</v>
      </c>
      <c r="AH1329" s="95" t="s">
        <v>2804</v>
      </c>
      <c r="AI1329" s="97"/>
      <c r="AJ1329" s="97" t="s">
        <v>65</v>
      </c>
      <c r="AK1329" s="97" t="s">
        <v>66</v>
      </c>
      <c r="AL1329" s="45" t="s">
        <v>67</v>
      </c>
      <c r="AM1329" s="160" t="str">
        <f>MONTH(B1329)&amp;"/"&amp;YEAR(B1329)</f>
        <v>3/2026</v>
      </c>
      <c r="AN1329" s="45">
        <f>WEEKNUM(B1329)-WEEKNUM(EOMONTH(B1329,-1)+1)+1</f>
        <v>4</v>
      </c>
      <c r="AO1329" s="45" t="str">
        <f>MONTH(R1329)&amp;"/"&amp;YEAR(R1329)</f>
        <v>5/2026</v>
      </c>
      <c r="AP1329" s="45">
        <f>WEEKNUM(R1329)-WEEKNUM(EOMONTH(R1329,-1)+1)+1</f>
        <v>5</v>
      </c>
      <c r="AQ1329" s="45">
        <f>IF(AU1329="S",IF(Q1329="1. Aceitou o programa",R1329-B1329,0),0)</f>
        <v>67</v>
      </c>
      <c r="AR1329" s="45">
        <f>IF(AU1329="S",IF(AND(S1329&lt;&gt;"",R1329&lt;&gt;""),S1329-R1329,0),0)</f>
        <v>0</v>
      </c>
      <c r="AS1329" s="45">
        <f>IF(AU1329="S",IF(Q1329="1. Aceitou o programa",IF(OR(X1329="Não se Aplica",X1329=""),IF(OR(W1329="Não se Aplica",W1329=""),0,W1329-V1329),AVERAGE(X1329-W1329,W1329-V1329)),0),0)</f>
        <v>24.5</v>
      </c>
      <c r="AT1329" s="45">
        <f>IF(AU1329="S",IF(AND(Q1329="1. Aceitou o programa",AB1329="Realizada"),IFERROR(IF(AA1329="",0,AA1329-R1329),0),0),0)</f>
        <v>0</v>
      </c>
      <c r="AU1329" s="45" t="str">
        <f>_xlfn.XLOOKUP(U1329,'Lista Suspensa'!$AA$20:$AA$23,'Lista Suspensa'!$AB$20:$AB$23,"N/A")</f>
        <v>S</v>
      </c>
    </row>
    <row r="1330" spans="1:47" ht="12" customHeight="1" x14ac:dyDescent="0.3">
      <c r="A1330" s="87" t="s">
        <v>47</v>
      </c>
      <c r="B1330" s="88">
        <v>46104</v>
      </c>
      <c r="C1330" s="89" t="s">
        <v>48</v>
      </c>
      <c r="D1330" s="89" t="s">
        <v>49</v>
      </c>
      <c r="E1330" s="189">
        <v>81735184</v>
      </c>
      <c r="F1330" s="197" t="s">
        <v>3688</v>
      </c>
      <c r="G1330" s="90">
        <v>9092118761</v>
      </c>
      <c r="H1330" s="91">
        <v>29583</v>
      </c>
      <c r="I1330" s="89"/>
      <c r="J1330" s="89" t="s">
        <v>51</v>
      </c>
      <c r="K1330" s="89" t="s">
        <v>76</v>
      </c>
      <c r="L1330" s="89" t="s">
        <v>101</v>
      </c>
      <c r="M1330" s="89" t="s">
        <v>960</v>
      </c>
      <c r="N1330" s="89" t="s">
        <v>137</v>
      </c>
      <c r="O1330" s="92" t="s">
        <v>3689</v>
      </c>
      <c r="P1330" s="93" t="s">
        <v>57</v>
      </c>
      <c r="Q1330" s="110" t="s">
        <v>58</v>
      </c>
      <c r="R1330" s="94">
        <v>46171</v>
      </c>
      <c r="S1330" s="95"/>
      <c r="T1330" s="95" t="s">
        <v>59</v>
      </c>
      <c r="U1330" s="95" t="s">
        <v>60</v>
      </c>
      <c r="V1330" s="91">
        <v>46118</v>
      </c>
      <c r="W1330" s="91">
        <v>46161</v>
      </c>
      <c r="X1330" s="91">
        <v>46167</v>
      </c>
      <c r="Y1330" s="96" t="s">
        <v>73</v>
      </c>
      <c r="Z1330" s="89" t="s">
        <v>62</v>
      </c>
      <c r="AA1330" s="95"/>
      <c r="AB1330" s="95" t="s">
        <v>2804</v>
      </c>
      <c r="AC1330" s="95" t="s">
        <v>2804</v>
      </c>
      <c r="AD1330" s="95" t="s">
        <v>2804</v>
      </c>
      <c r="AE1330" s="95" t="s">
        <v>2804</v>
      </c>
      <c r="AF1330" s="95" t="s">
        <v>2804</v>
      </c>
      <c r="AG1330" s="95" t="s">
        <v>2804</v>
      </c>
      <c r="AH1330" s="95" t="s">
        <v>2804</v>
      </c>
      <c r="AI1330" s="97"/>
      <c r="AJ1330" s="97" t="s">
        <v>65</v>
      </c>
      <c r="AK1330" s="97" t="s">
        <v>66</v>
      </c>
      <c r="AL1330" s="45" t="s">
        <v>67</v>
      </c>
      <c r="AM1330" s="160" t="str">
        <f>MONTH(B1330)&amp;"/"&amp;YEAR(B1330)</f>
        <v>3/2026</v>
      </c>
      <c r="AN1330" s="45">
        <f>WEEKNUM(B1330)-WEEKNUM(EOMONTH(B1330,-1)+1)+1</f>
        <v>4</v>
      </c>
      <c r="AO1330" s="45" t="str">
        <f>MONTH(R1330)&amp;"/"&amp;YEAR(R1330)</f>
        <v>5/2026</v>
      </c>
      <c r="AP1330" s="45">
        <f>WEEKNUM(R1330)-WEEKNUM(EOMONTH(R1330,-1)+1)+1</f>
        <v>5</v>
      </c>
      <c r="AQ1330" s="45">
        <f>IF(AU1330="S",IF(Q1330="1. Aceitou o programa",R1330-B1330,0),0)</f>
        <v>67</v>
      </c>
      <c r="AR1330" s="45">
        <f>IF(AU1330="S",IF(AND(S1330&lt;&gt;"",R1330&lt;&gt;""),S1330-R1330,0),0)</f>
        <v>0</v>
      </c>
      <c r="AS1330" s="45">
        <f>IF(AU1330="S",IF(Q1330="1. Aceitou o programa",IF(OR(X1330="Não se Aplica",X1330=""),IF(OR(W1330="Não se Aplica",W1330=""),0,W1330-V1330),AVERAGE(X1330-W1330,W1330-V1330)),0),0)</f>
        <v>24.5</v>
      </c>
      <c r="AT1330" s="45">
        <f>IF(AU1330="S",IF(AND(Q1330="1. Aceitou o programa",AB1330="Realizada"),IFERROR(IF(AA1330="",0,AA1330-R1330),0),0),0)</f>
        <v>0</v>
      </c>
      <c r="AU1330" s="45" t="str">
        <f>_xlfn.XLOOKUP(U1330,'Lista Suspensa'!$AA$20:$AA$23,'Lista Suspensa'!$AB$20:$AB$23,"N/A")</f>
        <v>S</v>
      </c>
    </row>
    <row r="1331" spans="1:47" ht="12" customHeight="1" x14ac:dyDescent="0.3">
      <c r="A1331" s="87" t="s">
        <v>47</v>
      </c>
      <c r="B1331" s="88">
        <v>46104</v>
      </c>
      <c r="C1331" s="89" t="s">
        <v>48</v>
      </c>
      <c r="D1331" s="89" t="s">
        <v>49</v>
      </c>
      <c r="E1331" s="189">
        <v>84465391</v>
      </c>
      <c r="F1331" s="197" t="s">
        <v>3690</v>
      </c>
      <c r="G1331" s="90">
        <v>16349766814</v>
      </c>
      <c r="H1331" s="91">
        <v>27647</v>
      </c>
      <c r="I1331" s="89"/>
      <c r="J1331" s="89" t="s">
        <v>51</v>
      </c>
      <c r="K1331" s="89" t="s">
        <v>52</v>
      </c>
      <c r="L1331" s="89" t="s">
        <v>1421</v>
      </c>
      <c r="M1331" s="89" t="s">
        <v>3691</v>
      </c>
      <c r="N1331" s="89" t="s">
        <v>229</v>
      </c>
      <c r="O1331" s="92" t="s">
        <v>3692</v>
      </c>
      <c r="P1331" s="93" t="s">
        <v>57</v>
      </c>
      <c r="Q1331" s="110" t="s">
        <v>58</v>
      </c>
      <c r="R1331" s="94">
        <v>46171</v>
      </c>
      <c r="S1331" s="95"/>
      <c r="T1331" s="95" t="s">
        <v>59</v>
      </c>
      <c r="U1331" s="95" t="s">
        <v>60</v>
      </c>
      <c r="V1331" s="91">
        <v>46118</v>
      </c>
      <c r="W1331" s="91">
        <v>46161</v>
      </c>
      <c r="X1331" s="91">
        <v>46167</v>
      </c>
      <c r="Y1331" s="96" t="s">
        <v>73</v>
      </c>
      <c r="Z1331" s="89" t="s">
        <v>62</v>
      </c>
      <c r="AA1331" s="95"/>
      <c r="AB1331" s="95" t="s">
        <v>2804</v>
      </c>
      <c r="AC1331" s="95" t="s">
        <v>2804</v>
      </c>
      <c r="AD1331" s="95" t="s">
        <v>2804</v>
      </c>
      <c r="AE1331" s="95" t="s">
        <v>2804</v>
      </c>
      <c r="AF1331" s="95" t="s">
        <v>2804</v>
      </c>
      <c r="AG1331" s="95" t="s">
        <v>2804</v>
      </c>
      <c r="AH1331" s="95" t="s">
        <v>2804</v>
      </c>
      <c r="AI1331" s="97"/>
      <c r="AJ1331" s="97" t="s">
        <v>65</v>
      </c>
      <c r="AK1331" s="97" t="s">
        <v>66</v>
      </c>
      <c r="AL1331" s="45" t="s">
        <v>67</v>
      </c>
      <c r="AM1331" s="160" t="str">
        <f>MONTH(B1331)&amp;"/"&amp;YEAR(B1331)</f>
        <v>3/2026</v>
      </c>
      <c r="AN1331" s="45">
        <f>WEEKNUM(B1331)-WEEKNUM(EOMONTH(B1331,-1)+1)+1</f>
        <v>4</v>
      </c>
      <c r="AO1331" s="45" t="str">
        <f>MONTH(R1331)&amp;"/"&amp;YEAR(R1331)</f>
        <v>5/2026</v>
      </c>
      <c r="AP1331" s="45">
        <f>WEEKNUM(R1331)-WEEKNUM(EOMONTH(R1331,-1)+1)+1</f>
        <v>5</v>
      </c>
      <c r="AQ1331" s="45">
        <f>IF(AU1331="S",IF(Q1331="1. Aceitou o programa",R1331-B1331,0),0)</f>
        <v>67</v>
      </c>
      <c r="AR1331" s="45">
        <f>IF(AU1331="S",IF(AND(S1331&lt;&gt;"",R1331&lt;&gt;""),S1331-R1331,0),0)</f>
        <v>0</v>
      </c>
      <c r="AS1331" s="45">
        <f>IF(AU1331="S",IF(Q1331="1. Aceitou o programa",IF(OR(X1331="Não se Aplica",X1331=""),IF(OR(W1331="Não se Aplica",W1331=""),0,W1331-V1331),AVERAGE(X1331-W1331,W1331-V1331)),0),0)</f>
        <v>24.5</v>
      </c>
      <c r="AT1331" s="45">
        <f>IF(AU1331="S",IF(AND(Q1331="1. Aceitou o programa",AB1331="Realizada"),IFERROR(IF(AA1331="",0,AA1331-R1331),0),0),0)</f>
        <v>0</v>
      </c>
      <c r="AU1331" s="45" t="str">
        <f>_xlfn.XLOOKUP(U1331,'Lista Suspensa'!$AA$20:$AA$23,'Lista Suspensa'!$AB$20:$AB$23,"N/A")</f>
        <v>S</v>
      </c>
    </row>
    <row r="1332" spans="1:47" ht="12" customHeight="1" x14ac:dyDescent="0.3">
      <c r="A1332" s="87" t="s">
        <v>47</v>
      </c>
      <c r="B1332" s="88">
        <v>46104</v>
      </c>
      <c r="C1332" s="89" t="s">
        <v>48</v>
      </c>
      <c r="D1332" s="89" t="s">
        <v>49</v>
      </c>
      <c r="E1332" s="189">
        <v>81736989</v>
      </c>
      <c r="F1332" s="197" t="s">
        <v>3693</v>
      </c>
      <c r="G1332" s="90">
        <v>6980642758</v>
      </c>
      <c r="H1332" s="91">
        <v>27669</v>
      </c>
      <c r="I1332" s="89"/>
      <c r="J1332" s="89" t="s">
        <v>51</v>
      </c>
      <c r="K1332" s="89" t="s">
        <v>76</v>
      </c>
      <c r="L1332" s="89" t="s">
        <v>95</v>
      </c>
      <c r="M1332" s="89" t="s">
        <v>1464</v>
      </c>
      <c r="N1332" s="89" t="s">
        <v>137</v>
      </c>
      <c r="O1332" s="92" t="s">
        <v>3694</v>
      </c>
      <c r="P1332" s="93" t="s">
        <v>57</v>
      </c>
      <c r="Q1332" s="110" t="s">
        <v>58</v>
      </c>
      <c r="R1332" s="94">
        <v>46171</v>
      </c>
      <c r="S1332" s="95"/>
      <c r="T1332" s="95" t="s">
        <v>59</v>
      </c>
      <c r="U1332" s="95" t="s">
        <v>60</v>
      </c>
      <c r="V1332" s="91">
        <v>46118</v>
      </c>
      <c r="W1332" s="91">
        <v>46161</v>
      </c>
      <c r="X1332" s="91">
        <v>46167</v>
      </c>
      <c r="Y1332" s="96" t="s">
        <v>73</v>
      </c>
      <c r="Z1332" s="89" t="s">
        <v>62</v>
      </c>
      <c r="AA1332" s="95"/>
      <c r="AB1332" s="95" t="s">
        <v>2804</v>
      </c>
      <c r="AC1332" s="95" t="s">
        <v>2804</v>
      </c>
      <c r="AD1332" s="95" t="s">
        <v>2804</v>
      </c>
      <c r="AE1332" s="95" t="s">
        <v>2804</v>
      </c>
      <c r="AF1332" s="95" t="s">
        <v>2804</v>
      </c>
      <c r="AG1332" s="95" t="s">
        <v>2804</v>
      </c>
      <c r="AH1332" s="95" t="s">
        <v>2804</v>
      </c>
      <c r="AI1332" s="97"/>
      <c r="AJ1332" s="97" t="s">
        <v>65</v>
      </c>
      <c r="AK1332" s="97" t="s">
        <v>66</v>
      </c>
      <c r="AL1332" s="45" t="s">
        <v>67</v>
      </c>
      <c r="AM1332" s="160" t="str">
        <f>MONTH(B1332)&amp;"/"&amp;YEAR(B1332)</f>
        <v>3/2026</v>
      </c>
      <c r="AN1332" s="45">
        <f>WEEKNUM(B1332)-WEEKNUM(EOMONTH(B1332,-1)+1)+1</f>
        <v>4</v>
      </c>
      <c r="AO1332" s="45" t="str">
        <f>MONTH(R1332)&amp;"/"&amp;YEAR(R1332)</f>
        <v>5/2026</v>
      </c>
      <c r="AP1332" s="45">
        <f>WEEKNUM(R1332)-WEEKNUM(EOMONTH(R1332,-1)+1)+1</f>
        <v>5</v>
      </c>
      <c r="AQ1332" s="45">
        <f>IF(AU1332="S",IF(Q1332="1. Aceitou o programa",R1332-B1332,0),0)</f>
        <v>67</v>
      </c>
      <c r="AR1332" s="45">
        <f>IF(AU1332="S",IF(AND(S1332&lt;&gt;"",R1332&lt;&gt;""),S1332-R1332,0),0)</f>
        <v>0</v>
      </c>
      <c r="AS1332" s="45">
        <f>IF(AU1332="S",IF(Q1332="1. Aceitou o programa",IF(OR(X1332="Não se Aplica",X1332=""),IF(OR(W1332="Não se Aplica",W1332=""),0,W1332-V1332),AVERAGE(X1332-W1332,W1332-V1332)),0),0)</f>
        <v>24.5</v>
      </c>
      <c r="AT1332" s="45">
        <f>IF(AU1332="S",IF(AND(Q1332="1. Aceitou o programa",AB1332="Realizada"),IFERROR(IF(AA1332="",0,AA1332-R1332),0),0),0)</f>
        <v>0</v>
      </c>
      <c r="AU1332" s="45" t="str">
        <f>_xlfn.XLOOKUP(U1332,'Lista Suspensa'!$AA$20:$AA$23,'Lista Suspensa'!$AB$20:$AB$23,"N/A")</f>
        <v>S</v>
      </c>
    </row>
    <row r="1333" spans="1:47" ht="12" customHeight="1" x14ac:dyDescent="0.3">
      <c r="A1333" s="87" t="s">
        <v>47</v>
      </c>
      <c r="B1333" s="88">
        <v>46104</v>
      </c>
      <c r="C1333" s="89" t="s">
        <v>48</v>
      </c>
      <c r="D1333" s="89" t="s">
        <v>49</v>
      </c>
      <c r="E1333" s="189">
        <v>81737034</v>
      </c>
      <c r="F1333" s="197" t="s">
        <v>3695</v>
      </c>
      <c r="G1333" s="90">
        <v>34621047809</v>
      </c>
      <c r="H1333" s="91">
        <v>31934</v>
      </c>
      <c r="I1333" s="89"/>
      <c r="J1333" s="89" t="s">
        <v>51</v>
      </c>
      <c r="K1333" s="89" t="s">
        <v>52</v>
      </c>
      <c r="L1333" s="89" t="s">
        <v>53</v>
      </c>
      <c r="M1333" s="89" t="s">
        <v>810</v>
      </c>
      <c r="N1333" s="89" t="s">
        <v>137</v>
      </c>
      <c r="O1333" s="92" t="s">
        <v>3696</v>
      </c>
      <c r="P1333" s="93" t="s">
        <v>57</v>
      </c>
      <c r="Q1333" s="110" t="s">
        <v>58</v>
      </c>
      <c r="R1333" s="94">
        <v>46171</v>
      </c>
      <c r="S1333" s="95"/>
      <c r="T1333" s="95" t="s">
        <v>59</v>
      </c>
      <c r="U1333" s="95" t="s">
        <v>60</v>
      </c>
      <c r="V1333" s="91">
        <v>46118</v>
      </c>
      <c r="W1333" s="91">
        <v>46161</v>
      </c>
      <c r="X1333" s="91">
        <v>46167</v>
      </c>
      <c r="Y1333" s="96" t="s">
        <v>2851</v>
      </c>
      <c r="Z1333" s="89" t="s">
        <v>62</v>
      </c>
      <c r="AA1333" s="95"/>
      <c r="AB1333" s="95" t="s">
        <v>2804</v>
      </c>
      <c r="AC1333" s="95" t="s">
        <v>2804</v>
      </c>
      <c r="AD1333" s="95" t="s">
        <v>2804</v>
      </c>
      <c r="AE1333" s="95" t="s">
        <v>2804</v>
      </c>
      <c r="AF1333" s="95" t="s">
        <v>2804</v>
      </c>
      <c r="AG1333" s="95" t="s">
        <v>2804</v>
      </c>
      <c r="AH1333" s="95" t="s">
        <v>2804</v>
      </c>
      <c r="AI1333" s="97"/>
      <c r="AJ1333" s="97" t="s">
        <v>65</v>
      </c>
      <c r="AK1333" s="97" t="s">
        <v>66</v>
      </c>
      <c r="AL1333" s="45" t="s">
        <v>67</v>
      </c>
      <c r="AM1333" s="160" t="str">
        <f>MONTH(B1333)&amp;"/"&amp;YEAR(B1333)</f>
        <v>3/2026</v>
      </c>
      <c r="AN1333" s="45">
        <f>WEEKNUM(B1333)-WEEKNUM(EOMONTH(B1333,-1)+1)+1</f>
        <v>4</v>
      </c>
      <c r="AO1333" s="45" t="str">
        <f>MONTH(R1333)&amp;"/"&amp;YEAR(R1333)</f>
        <v>5/2026</v>
      </c>
      <c r="AP1333" s="45">
        <f>WEEKNUM(R1333)-WEEKNUM(EOMONTH(R1333,-1)+1)+1</f>
        <v>5</v>
      </c>
      <c r="AQ1333" s="45">
        <f>IF(AU1333="S",IF(Q1333="1. Aceitou o programa",R1333-B1333,0),0)</f>
        <v>67</v>
      </c>
      <c r="AR1333" s="45">
        <f>IF(AU1333="S",IF(AND(S1333&lt;&gt;"",R1333&lt;&gt;""),S1333-R1333,0),0)</f>
        <v>0</v>
      </c>
      <c r="AS1333" s="45">
        <f>IF(AU1333="S",IF(Q1333="1. Aceitou o programa",IF(OR(X1333="Não se Aplica",X1333=""),IF(OR(W1333="Não se Aplica",W1333=""),0,W1333-V1333),AVERAGE(X1333-W1333,W1333-V1333)),0),0)</f>
        <v>24.5</v>
      </c>
      <c r="AT1333" s="45">
        <f>IF(AU1333="S",IF(AND(Q1333="1. Aceitou o programa",AB1333="Realizada"),IFERROR(IF(AA1333="",0,AA1333-R1333),0),0),0)</f>
        <v>0</v>
      </c>
      <c r="AU1333" s="45" t="str">
        <f>_xlfn.XLOOKUP(U1333,'Lista Suspensa'!$AA$20:$AA$23,'Lista Suspensa'!$AB$20:$AB$23,"N/A")</f>
        <v>S</v>
      </c>
    </row>
    <row r="1334" spans="1:47" ht="12" customHeight="1" x14ac:dyDescent="0.3">
      <c r="A1334" s="87" t="s">
        <v>47</v>
      </c>
      <c r="B1334" s="88">
        <v>46104</v>
      </c>
      <c r="C1334" s="89" t="s">
        <v>48</v>
      </c>
      <c r="D1334" s="89" t="s">
        <v>49</v>
      </c>
      <c r="E1334" s="189">
        <v>94903724</v>
      </c>
      <c r="F1334" s="197" t="s">
        <v>3697</v>
      </c>
      <c r="G1334" s="90">
        <v>44634019841</v>
      </c>
      <c r="H1334" s="91">
        <v>40846</v>
      </c>
      <c r="I1334" s="89"/>
      <c r="J1334" s="89" t="s">
        <v>51</v>
      </c>
      <c r="K1334" s="89" t="s">
        <v>52</v>
      </c>
      <c r="L1334" s="89" t="s">
        <v>85</v>
      </c>
      <c r="M1334" s="89" t="s">
        <v>1429</v>
      </c>
      <c r="N1334" s="89" t="s">
        <v>150</v>
      </c>
      <c r="O1334" s="92" t="s">
        <v>3698</v>
      </c>
      <c r="P1334" s="93" t="s">
        <v>57</v>
      </c>
      <c r="Q1334" s="110" t="s">
        <v>58</v>
      </c>
      <c r="R1334" s="94">
        <v>46171</v>
      </c>
      <c r="S1334" s="95"/>
      <c r="T1334" s="95" t="s">
        <v>59</v>
      </c>
      <c r="U1334" s="95" t="s">
        <v>60</v>
      </c>
      <c r="V1334" s="91">
        <v>46118</v>
      </c>
      <c r="W1334" s="91">
        <v>46161</v>
      </c>
      <c r="X1334" s="91">
        <v>46167</v>
      </c>
      <c r="Y1334" s="96" t="s">
        <v>2851</v>
      </c>
      <c r="Z1334" s="89" t="s">
        <v>62</v>
      </c>
      <c r="AA1334" s="95"/>
      <c r="AB1334" s="95" t="s">
        <v>2804</v>
      </c>
      <c r="AC1334" s="95" t="s">
        <v>2804</v>
      </c>
      <c r="AD1334" s="95" t="s">
        <v>2804</v>
      </c>
      <c r="AE1334" s="95" t="s">
        <v>2804</v>
      </c>
      <c r="AF1334" s="95" t="s">
        <v>2804</v>
      </c>
      <c r="AG1334" s="95" t="s">
        <v>2804</v>
      </c>
      <c r="AH1334" s="95" t="s">
        <v>2804</v>
      </c>
      <c r="AI1334" s="97"/>
      <c r="AJ1334" s="97" t="s">
        <v>65</v>
      </c>
      <c r="AK1334" s="97" t="s">
        <v>66</v>
      </c>
      <c r="AL1334" s="45" t="s">
        <v>67</v>
      </c>
      <c r="AM1334" s="160" t="str">
        <f>MONTH(B1334)&amp;"/"&amp;YEAR(B1334)</f>
        <v>3/2026</v>
      </c>
      <c r="AN1334" s="45">
        <f>WEEKNUM(B1334)-WEEKNUM(EOMONTH(B1334,-1)+1)+1</f>
        <v>4</v>
      </c>
      <c r="AO1334" s="45" t="str">
        <f>MONTH(R1334)&amp;"/"&amp;YEAR(R1334)</f>
        <v>5/2026</v>
      </c>
      <c r="AP1334" s="45">
        <f>WEEKNUM(R1334)-WEEKNUM(EOMONTH(R1334,-1)+1)+1</f>
        <v>5</v>
      </c>
      <c r="AQ1334" s="45">
        <f>IF(AU1334="S",IF(Q1334="1. Aceitou o programa",R1334-B1334,0),0)</f>
        <v>67</v>
      </c>
      <c r="AR1334" s="45">
        <f>IF(AU1334="S",IF(AND(S1334&lt;&gt;"",R1334&lt;&gt;""),S1334-R1334,0),0)</f>
        <v>0</v>
      </c>
      <c r="AS1334" s="45">
        <f>IF(AU1334="S",IF(Q1334="1. Aceitou o programa",IF(OR(X1334="Não se Aplica",X1334=""),IF(OR(W1334="Não se Aplica",W1334=""),0,W1334-V1334),AVERAGE(X1334-W1334,W1334-V1334)),0),0)</f>
        <v>24.5</v>
      </c>
      <c r="AT1334" s="45">
        <f>IF(AU1334="S",IF(AND(Q1334="1. Aceitou o programa",AB1334="Realizada"),IFERROR(IF(AA1334="",0,AA1334-R1334),0),0),0)</f>
        <v>0</v>
      </c>
      <c r="AU1334" s="45" t="str">
        <f>_xlfn.XLOOKUP(U1334,'Lista Suspensa'!$AA$20:$AA$23,'Lista Suspensa'!$AB$20:$AB$23,"N/A")</f>
        <v>S</v>
      </c>
    </row>
    <row r="1335" spans="1:47" ht="12" customHeight="1" x14ac:dyDescent="0.3">
      <c r="A1335" s="87" t="s">
        <v>47</v>
      </c>
      <c r="B1335" s="88">
        <v>46104</v>
      </c>
      <c r="C1335" s="89" t="s">
        <v>48</v>
      </c>
      <c r="D1335" s="89" t="s">
        <v>49</v>
      </c>
      <c r="E1335" s="189">
        <v>89269442</v>
      </c>
      <c r="F1335" s="197" t="s">
        <v>3699</v>
      </c>
      <c r="G1335" s="90">
        <v>8816237848</v>
      </c>
      <c r="H1335" s="91">
        <v>24715</v>
      </c>
      <c r="I1335" s="89"/>
      <c r="J1335" s="89" t="s">
        <v>51</v>
      </c>
      <c r="K1335" s="89" t="s">
        <v>52</v>
      </c>
      <c r="L1335" s="89" t="s">
        <v>85</v>
      </c>
      <c r="M1335" s="89" t="s">
        <v>3700</v>
      </c>
      <c r="N1335" s="89" t="s">
        <v>449</v>
      </c>
      <c r="O1335" s="92" t="s">
        <v>3701</v>
      </c>
      <c r="P1335" s="93" t="s">
        <v>57</v>
      </c>
      <c r="Q1335" s="110" t="s">
        <v>58</v>
      </c>
      <c r="R1335" s="94">
        <v>46171</v>
      </c>
      <c r="S1335" s="95"/>
      <c r="T1335" s="95" t="s">
        <v>59</v>
      </c>
      <c r="U1335" s="95" t="s">
        <v>60</v>
      </c>
      <c r="V1335" s="91">
        <v>46118</v>
      </c>
      <c r="W1335" s="91">
        <v>46161</v>
      </c>
      <c r="X1335" s="91">
        <v>46167</v>
      </c>
      <c r="Y1335" s="96" t="s">
        <v>81</v>
      </c>
      <c r="Z1335" s="89" t="s">
        <v>62</v>
      </c>
      <c r="AA1335" s="95"/>
      <c r="AB1335" s="95" t="s">
        <v>2804</v>
      </c>
      <c r="AC1335" s="95" t="s">
        <v>2804</v>
      </c>
      <c r="AD1335" s="95" t="s">
        <v>2804</v>
      </c>
      <c r="AE1335" s="95" t="s">
        <v>2804</v>
      </c>
      <c r="AF1335" s="95" t="s">
        <v>2804</v>
      </c>
      <c r="AG1335" s="95" t="s">
        <v>2804</v>
      </c>
      <c r="AH1335" s="95" t="s">
        <v>2804</v>
      </c>
      <c r="AI1335" s="97"/>
      <c r="AJ1335" s="97" t="s">
        <v>65</v>
      </c>
      <c r="AK1335" s="97" t="s">
        <v>66</v>
      </c>
      <c r="AL1335" s="45" t="s">
        <v>67</v>
      </c>
      <c r="AM1335" s="160" t="str">
        <f>MONTH(B1335)&amp;"/"&amp;YEAR(B1335)</f>
        <v>3/2026</v>
      </c>
      <c r="AN1335" s="45">
        <f>WEEKNUM(B1335)-WEEKNUM(EOMONTH(B1335,-1)+1)+1</f>
        <v>4</v>
      </c>
      <c r="AO1335" s="45" t="str">
        <f>MONTH(R1335)&amp;"/"&amp;YEAR(R1335)</f>
        <v>5/2026</v>
      </c>
      <c r="AP1335" s="45">
        <f>WEEKNUM(R1335)-WEEKNUM(EOMONTH(R1335,-1)+1)+1</f>
        <v>5</v>
      </c>
      <c r="AQ1335" s="45">
        <f>IF(AU1335="S",IF(Q1335="1. Aceitou o programa",R1335-B1335,0),0)</f>
        <v>67</v>
      </c>
      <c r="AR1335" s="45">
        <f>IF(AU1335="S",IF(AND(S1335&lt;&gt;"",R1335&lt;&gt;""),S1335-R1335,0),0)</f>
        <v>0</v>
      </c>
      <c r="AS1335" s="45">
        <f>IF(AU1335="S",IF(Q1335="1. Aceitou o programa",IF(OR(X1335="Não se Aplica",X1335=""),IF(OR(W1335="Não se Aplica",W1335=""),0,W1335-V1335),AVERAGE(X1335-W1335,W1335-V1335)),0),0)</f>
        <v>24.5</v>
      </c>
      <c r="AT1335" s="45">
        <f>IF(AU1335="S",IF(AND(Q1335="1. Aceitou o programa",AB1335="Realizada"),IFERROR(IF(AA1335="",0,AA1335-R1335),0),0),0)</f>
        <v>0</v>
      </c>
      <c r="AU1335" s="45" t="str">
        <f>_xlfn.XLOOKUP(U1335,'Lista Suspensa'!$AA$20:$AA$23,'Lista Suspensa'!$AB$20:$AB$23,"N/A")</f>
        <v>S</v>
      </c>
    </row>
    <row r="1336" spans="1:47" ht="12" customHeight="1" x14ac:dyDescent="0.3">
      <c r="A1336" s="87" t="s">
        <v>47</v>
      </c>
      <c r="B1336" s="88">
        <v>46104</v>
      </c>
      <c r="C1336" s="89" t="s">
        <v>48</v>
      </c>
      <c r="D1336" s="89" t="s">
        <v>49</v>
      </c>
      <c r="E1336" s="189">
        <v>83589626</v>
      </c>
      <c r="F1336" s="197" t="s">
        <v>3702</v>
      </c>
      <c r="G1336" s="90">
        <v>11183053886</v>
      </c>
      <c r="H1336" s="91">
        <v>24706</v>
      </c>
      <c r="I1336" s="89"/>
      <c r="J1336" s="89" t="s">
        <v>51</v>
      </c>
      <c r="K1336" s="89" t="s">
        <v>52</v>
      </c>
      <c r="L1336" s="89" t="s">
        <v>619</v>
      </c>
      <c r="M1336" s="89" t="s">
        <v>334</v>
      </c>
      <c r="N1336" s="89" t="s">
        <v>197</v>
      </c>
      <c r="O1336" s="92" t="s">
        <v>3703</v>
      </c>
      <c r="P1336" s="93" t="s">
        <v>57</v>
      </c>
      <c r="Q1336" s="110" t="s">
        <v>58</v>
      </c>
      <c r="R1336" s="94">
        <v>46171</v>
      </c>
      <c r="S1336" s="95"/>
      <c r="T1336" s="95" t="s">
        <v>59</v>
      </c>
      <c r="U1336" s="95" t="s">
        <v>60</v>
      </c>
      <c r="V1336" s="91">
        <v>46118</v>
      </c>
      <c r="W1336" s="91">
        <v>46161</v>
      </c>
      <c r="X1336" s="91">
        <v>46167</v>
      </c>
      <c r="Y1336" s="96" t="s">
        <v>73</v>
      </c>
      <c r="Z1336" s="89" t="s">
        <v>62</v>
      </c>
      <c r="AA1336" s="95"/>
      <c r="AB1336" s="95" t="s">
        <v>2804</v>
      </c>
      <c r="AC1336" s="95" t="s">
        <v>2804</v>
      </c>
      <c r="AD1336" s="95" t="s">
        <v>2804</v>
      </c>
      <c r="AE1336" s="95" t="s">
        <v>2804</v>
      </c>
      <c r="AF1336" s="95" t="s">
        <v>2804</v>
      </c>
      <c r="AG1336" s="95" t="s">
        <v>2804</v>
      </c>
      <c r="AH1336" s="95" t="s">
        <v>2804</v>
      </c>
      <c r="AI1336" s="97"/>
      <c r="AJ1336" s="97" t="s">
        <v>65</v>
      </c>
      <c r="AK1336" s="97" t="s">
        <v>66</v>
      </c>
      <c r="AL1336" s="45" t="s">
        <v>67</v>
      </c>
      <c r="AM1336" s="160" t="str">
        <f>MONTH(B1336)&amp;"/"&amp;YEAR(B1336)</f>
        <v>3/2026</v>
      </c>
      <c r="AN1336" s="45">
        <f>WEEKNUM(B1336)-WEEKNUM(EOMONTH(B1336,-1)+1)+1</f>
        <v>4</v>
      </c>
      <c r="AO1336" s="45" t="str">
        <f>MONTH(R1336)&amp;"/"&amp;YEAR(R1336)</f>
        <v>5/2026</v>
      </c>
      <c r="AP1336" s="45">
        <f>WEEKNUM(R1336)-WEEKNUM(EOMONTH(R1336,-1)+1)+1</f>
        <v>5</v>
      </c>
      <c r="AQ1336" s="45">
        <f>IF(AU1336="S",IF(Q1336="1. Aceitou o programa",R1336-B1336,0),0)</f>
        <v>67</v>
      </c>
      <c r="AR1336" s="45">
        <f>IF(AU1336="S",IF(AND(S1336&lt;&gt;"",R1336&lt;&gt;""),S1336-R1336,0),0)</f>
        <v>0</v>
      </c>
      <c r="AS1336" s="45">
        <f>IF(AU1336="S",IF(Q1336="1. Aceitou o programa",IF(OR(X1336="Não se Aplica",X1336=""),IF(OR(W1336="Não se Aplica",W1336=""),0,W1336-V1336),AVERAGE(X1336-W1336,W1336-V1336)),0),0)</f>
        <v>24.5</v>
      </c>
      <c r="AT1336" s="45">
        <f>IF(AU1336="S",IF(AND(Q1336="1. Aceitou o programa",AB1336="Realizada"),IFERROR(IF(AA1336="",0,AA1336-R1336),0),0),0)</f>
        <v>0</v>
      </c>
      <c r="AU1336" s="45" t="str">
        <f>_xlfn.XLOOKUP(U1336,'Lista Suspensa'!$AA$20:$AA$23,'Lista Suspensa'!$AB$20:$AB$23,"N/A")</f>
        <v>S</v>
      </c>
    </row>
    <row r="1337" spans="1:47" ht="12" customHeight="1" x14ac:dyDescent="0.3">
      <c r="A1337" s="87" t="s">
        <v>47</v>
      </c>
      <c r="B1337" s="88">
        <v>46104</v>
      </c>
      <c r="C1337" s="89" t="s">
        <v>48</v>
      </c>
      <c r="D1337" s="89" t="s">
        <v>49</v>
      </c>
      <c r="E1337" s="189">
        <v>87968289</v>
      </c>
      <c r="F1337" s="197" t="s">
        <v>3704</v>
      </c>
      <c r="G1337" s="90">
        <v>16110456730</v>
      </c>
      <c r="H1337" s="91">
        <v>35205</v>
      </c>
      <c r="I1337" s="89"/>
      <c r="J1337" s="89" t="s">
        <v>84</v>
      </c>
      <c r="K1337" s="89" t="s">
        <v>76</v>
      </c>
      <c r="L1337" s="89" t="s">
        <v>77</v>
      </c>
      <c r="M1337" s="89" t="s">
        <v>3705</v>
      </c>
      <c r="N1337" s="89" t="s">
        <v>137</v>
      </c>
      <c r="O1337" s="92" t="s">
        <v>3706</v>
      </c>
      <c r="P1337" s="93" t="s">
        <v>57</v>
      </c>
      <c r="Q1337" s="110" t="s">
        <v>58</v>
      </c>
      <c r="R1337" s="94">
        <v>46171</v>
      </c>
      <c r="S1337" s="95"/>
      <c r="T1337" s="95" t="s">
        <v>59</v>
      </c>
      <c r="U1337" s="95" t="s">
        <v>60</v>
      </c>
      <c r="V1337" s="91">
        <v>46118</v>
      </c>
      <c r="W1337" s="91">
        <v>46161</v>
      </c>
      <c r="X1337" s="91">
        <v>46168</v>
      </c>
      <c r="Y1337" s="96" t="s">
        <v>73</v>
      </c>
      <c r="Z1337" s="89" t="s">
        <v>62</v>
      </c>
      <c r="AA1337" s="95"/>
      <c r="AB1337" s="95" t="s">
        <v>2804</v>
      </c>
      <c r="AC1337" s="95" t="s">
        <v>2804</v>
      </c>
      <c r="AD1337" s="95" t="s">
        <v>2804</v>
      </c>
      <c r="AE1337" s="95" t="s">
        <v>2804</v>
      </c>
      <c r="AF1337" s="95" t="s">
        <v>2804</v>
      </c>
      <c r="AG1337" s="95" t="s">
        <v>2804</v>
      </c>
      <c r="AH1337" s="95" t="s">
        <v>2804</v>
      </c>
      <c r="AI1337" s="97"/>
      <c r="AJ1337" s="97" t="s">
        <v>65</v>
      </c>
      <c r="AK1337" s="97" t="s">
        <v>66</v>
      </c>
      <c r="AL1337" s="45" t="s">
        <v>67</v>
      </c>
      <c r="AM1337" s="160" t="str">
        <f>MONTH(B1337)&amp;"/"&amp;YEAR(B1337)</f>
        <v>3/2026</v>
      </c>
      <c r="AN1337" s="45">
        <f>WEEKNUM(B1337)-WEEKNUM(EOMONTH(B1337,-1)+1)+1</f>
        <v>4</v>
      </c>
      <c r="AO1337" s="45" t="str">
        <f>MONTH(R1337)&amp;"/"&amp;YEAR(R1337)</f>
        <v>5/2026</v>
      </c>
      <c r="AP1337" s="45">
        <f>WEEKNUM(R1337)-WEEKNUM(EOMONTH(R1337,-1)+1)+1</f>
        <v>5</v>
      </c>
      <c r="AQ1337" s="45">
        <f>IF(AU1337="S",IF(Q1337="1. Aceitou o programa",R1337-B1337,0),0)</f>
        <v>67</v>
      </c>
      <c r="AR1337" s="45">
        <f>IF(AU1337="S",IF(AND(S1337&lt;&gt;"",R1337&lt;&gt;""),S1337-R1337,0),0)</f>
        <v>0</v>
      </c>
      <c r="AS1337" s="45">
        <f>IF(AU1337="S",IF(Q1337="1. Aceitou o programa",IF(OR(X1337="Não se Aplica",X1337=""),IF(OR(W1337="Não se Aplica",W1337=""),0,W1337-V1337),AVERAGE(X1337-W1337,W1337-V1337)),0),0)</f>
        <v>25</v>
      </c>
      <c r="AT1337" s="45">
        <f>IF(AU1337="S",IF(AND(Q1337="1. Aceitou o programa",AB1337="Realizada"),IFERROR(IF(AA1337="",0,AA1337-R1337),0),0),0)</f>
        <v>0</v>
      </c>
      <c r="AU1337" s="45" t="str">
        <f>_xlfn.XLOOKUP(U1337,'Lista Suspensa'!$AA$20:$AA$23,'Lista Suspensa'!$AB$20:$AB$23,"N/A")</f>
        <v>S</v>
      </c>
    </row>
    <row r="1338" spans="1:47" ht="12" customHeight="1" x14ac:dyDescent="0.3">
      <c r="A1338" s="87" t="s">
        <v>47</v>
      </c>
      <c r="B1338" s="88">
        <v>46104</v>
      </c>
      <c r="C1338" s="89" t="s">
        <v>48</v>
      </c>
      <c r="D1338" s="89" t="s">
        <v>49</v>
      </c>
      <c r="E1338" s="189">
        <v>81810066</v>
      </c>
      <c r="F1338" s="197" t="s">
        <v>3707</v>
      </c>
      <c r="G1338" s="90">
        <v>28785358800</v>
      </c>
      <c r="H1338" s="91">
        <v>30021</v>
      </c>
      <c r="I1338" s="89"/>
      <c r="J1338" s="89" t="s">
        <v>51</v>
      </c>
      <c r="K1338" s="89" t="s">
        <v>52</v>
      </c>
      <c r="L1338" s="89" t="s">
        <v>85</v>
      </c>
      <c r="M1338" s="89" t="s">
        <v>1413</v>
      </c>
      <c r="N1338" s="89" t="s">
        <v>229</v>
      </c>
      <c r="O1338" s="92" t="s">
        <v>3708</v>
      </c>
      <c r="P1338" s="93" t="s">
        <v>57</v>
      </c>
      <c r="Q1338" s="110" t="s">
        <v>58</v>
      </c>
      <c r="R1338" s="94">
        <v>46171</v>
      </c>
      <c r="S1338" s="95"/>
      <c r="T1338" s="95" t="s">
        <v>59</v>
      </c>
      <c r="U1338" s="95" t="s">
        <v>60</v>
      </c>
      <c r="V1338" s="91">
        <v>46118</v>
      </c>
      <c r="W1338" s="91">
        <v>46161</v>
      </c>
      <c r="X1338" s="91">
        <v>46168</v>
      </c>
      <c r="Y1338" s="96"/>
      <c r="Z1338" s="89" t="s">
        <v>62</v>
      </c>
      <c r="AA1338" s="95"/>
      <c r="AB1338" s="95" t="s">
        <v>2804</v>
      </c>
      <c r="AC1338" s="95" t="s">
        <v>2804</v>
      </c>
      <c r="AD1338" s="95" t="s">
        <v>2804</v>
      </c>
      <c r="AE1338" s="95" t="s">
        <v>2804</v>
      </c>
      <c r="AF1338" s="95" t="s">
        <v>2804</v>
      </c>
      <c r="AG1338" s="95" t="s">
        <v>2804</v>
      </c>
      <c r="AH1338" s="95" t="s">
        <v>2804</v>
      </c>
      <c r="AI1338" s="97"/>
      <c r="AJ1338" s="97" t="s">
        <v>65</v>
      </c>
      <c r="AK1338" s="97" t="s">
        <v>66</v>
      </c>
      <c r="AL1338" s="45" t="s">
        <v>67</v>
      </c>
      <c r="AM1338" s="160" t="str">
        <f>MONTH(B1338)&amp;"/"&amp;YEAR(B1338)</f>
        <v>3/2026</v>
      </c>
      <c r="AN1338" s="45">
        <f>WEEKNUM(B1338)-WEEKNUM(EOMONTH(B1338,-1)+1)+1</f>
        <v>4</v>
      </c>
      <c r="AO1338" s="45" t="str">
        <f>MONTH(R1338)&amp;"/"&amp;YEAR(R1338)</f>
        <v>5/2026</v>
      </c>
      <c r="AP1338" s="45">
        <f>WEEKNUM(R1338)-WEEKNUM(EOMONTH(R1338,-1)+1)+1</f>
        <v>5</v>
      </c>
      <c r="AQ1338" s="45">
        <f>IF(AU1338="S",IF(Q1338="1. Aceitou o programa",R1338-B1338,0),0)</f>
        <v>67</v>
      </c>
      <c r="AR1338" s="45">
        <f>IF(AU1338="S",IF(AND(S1338&lt;&gt;"",R1338&lt;&gt;""),S1338-R1338,0),0)</f>
        <v>0</v>
      </c>
      <c r="AS1338" s="45">
        <f>IF(AU1338="S",IF(Q1338="1. Aceitou o programa",IF(OR(X1338="Não se Aplica",X1338=""),IF(OR(W1338="Não se Aplica",W1338=""),0,W1338-V1338),AVERAGE(X1338-W1338,W1338-V1338)),0),0)</f>
        <v>25</v>
      </c>
      <c r="AT1338" s="45">
        <f>IF(AU1338="S",IF(AND(Q1338="1. Aceitou o programa",AB1338="Realizada"),IFERROR(IF(AA1338="",0,AA1338-R1338),0),0),0)</f>
        <v>0</v>
      </c>
      <c r="AU1338" s="45" t="str">
        <f>_xlfn.XLOOKUP(U1338,'Lista Suspensa'!$AA$20:$AA$23,'Lista Suspensa'!$AB$20:$AB$23,"N/A")</f>
        <v>S</v>
      </c>
    </row>
    <row r="1339" spans="1:47" ht="12" customHeight="1" x14ac:dyDescent="0.3">
      <c r="A1339" s="87" t="s">
        <v>47</v>
      </c>
      <c r="B1339" s="88">
        <v>46104</v>
      </c>
      <c r="C1339" s="89" t="s">
        <v>48</v>
      </c>
      <c r="D1339" s="89" t="s">
        <v>49</v>
      </c>
      <c r="E1339" s="189">
        <v>81828756</v>
      </c>
      <c r="F1339" s="197" t="s">
        <v>3709</v>
      </c>
      <c r="G1339" s="90">
        <v>30353201871</v>
      </c>
      <c r="H1339" s="91">
        <v>30049</v>
      </c>
      <c r="I1339" s="89"/>
      <c r="J1339" s="89" t="s">
        <v>84</v>
      </c>
      <c r="K1339" s="89" t="s">
        <v>52</v>
      </c>
      <c r="L1339" s="89" t="s">
        <v>85</v>
      </c>
      <c r="M1339" s="89" t="s">
        <v>3710</v>
      </c>
      <c r="N1339" s="89" t="s">
        <v>229</v>
      </c>
      <c r="O1339" s="92" t="s">
        <v>3711</v>
      </c>
      <c r="P1339" s="93" t="s">
        <v>57</v>
      </c>
      <c r="Q1339" s="110" t="s">
        <v>58</v>
      </c>
      <c r="R1339" s="94">
        <v>46171</v>
      </c>
      <c r="S1339" s="95"/>
      <c r="T1339" s="95" t="s">
        <v>59</v>
      </c>
      <c r="U1339" s="95" t="s">
        <v>60</v>
      </c>
      <c r="V1339" s="91">
        <v>46118</v>
      </c>
      <c r="W1339" s="91">
        <v>46160</v>
      </c>
      <c r="X1339" s="91">
        <v>46168</v>
      </c>
      <c r="Y1339" s="96" t="s">
        <v>61</v>
      </c>
      <c r="Z1339" s="89" t="s">
        <v>62</v>
      </c>
      <c r="AA1339" s="95"/>
      <c r="AB1339" s="95" t="s">
        <v>2804</v>
      </c>
      <c r="AC1339" s="95" t="s">
        <v>2804</v>
      </c>
      <c r="AD1339" s="95" t="s">
        <v>2804</v>
      </c>
      <c r="AE1339" s="95" t="s">
        <v>2804</v>
      </c>
      <c r="AF1339" s="95" t="s">
        <v>2804</v>
      </c>
      <c r="AG1339" s="95" t="s">
        <v>2804</v>
      </c>
      <c r="AH1339" s="95" t="s">
        <v>2804</v>
      </c>
      <c r="AI1339" s="97"/>
      <c r="AJ1339" s="97" t="s">
        <v>65</v>
      </c>
      <c r="AK1339" s="97" t="s">
        <v>66</v>
      </c>
      <c r="AL1339" s="45" t="s">
        <v>67</v>
      </c>
      <c r="AM1339" s="160" t="str">
        <f>MONTH(B1339)&amp;"/"&amp;YEAR(B1339)</f>
        <v>3/2026</v>
      </c>
      <c r="AN1339" s="45">
        <f>WEEKNUM(B1339)-WEEKNUM(EOMONTH(B1339,-1)+1)+1</f>
        <v>4</v>
      </c>
      <c r="AO1339" s="45" t="str">
        <f>MONTH(R1339)&amp;"/"&amp;YEAR(R1339)</f>
        <v>5/2026</v>
      </c>
      <c r="AP1339" s="45">
        <f>WEEKNUM(R1339)-WEEKNUM(EOMONTH(R1339,-1)+1)+1</f>
        <v>5</v>
      </c>
      <c r="AQ1339" s="45">
        <f>IF(AU1339="S",IF(Q1339="1. Aceitou o programa",R1339-B1339,0),0)</f>
        <v>67</v>
      </c>
      <c r="AR1339" s="45">
        <f>IF(AU1339="S",IF(AND(S1339&lt;&gt;"",R1339&lt;&gt;""),S1339-R1339,0),0)</f>
        <v>0</v>
      </c>
      <c r="AS1339" s="45">
        <f>IF(AU1339="S",IF(Q1339="1. Aceitou o programa",IF(OR(X1339="Não se Aplica",X1339=""),IF(OR(W1339="Não se Aplica",W1339=""),0,W1339-V1339),AVERAGE(X1339-W1339,W1339-V1339)),0),0)</f>
        <v>25</v>
      </c>
      <c r="AT1339" s="45">
        <f>IF(AU1339="S",IF(AND(Q1339="1. Aceitou o programa",AB1339="Realizada"),IFERROR(IF(AA1339="",0,AA1339-R1339),0),0),0)</f>
        <v>0</v>
      </c>
      <c r="AU1339" s="45" t="str">
        <f>_xlfn.XLOOKUP(U1339,'Lista Suspensa'!$AA$20:$AA$23,'Lista Suspensa'!$AB$20:$AB$23,"N/A")</f>
        <v>S</v>
      </c>
    </row>
    <row r="1340" spans="1:47" ht="12" customHeight="1" x14ac:dyDescent="0.3">
      <c r="A1340" s="87" t="s">
        <v>47</v>
      </c>
      <c r="B1340" s="88">
        <v>46104</v>
      </c>
      <c r="C1340" s="89" t="s">
        <v>48</v>
      </c>
      <c r="D1340" s="89" t="s">
        <v>49</v>
      </c>
      <c r="E1340" s="189">
        <v>81831833</v>
      </c>
      <c r="F1340" s="197" t="s">
        <v>3712</v>
      </c>
      <c r="G1340" s="90">
        <v>34165598860</v>
      </c>
      <c r="H1340" s="91">
        <v>31784</v>
      </c>
      <c r="I1340" s="89"/>
      <c r="J1340" s="89" t="s">
        <v>51</v>
      </c>
      <c r="K1340" s="89" t="s">
        <v>52</v>
      </c>
      <c r="L1340" s="89" t="s">
        <v>53</v>
      </c>
      <c r="M1340" s="89" t="s">
        <v>2031</v>
      </c>
      <c r="N1340" s="89" t="s">
        <v>137</v>
      </c>
      <c r="O1340" s="92" t="s">
        <v>3713</v>
      </c>
      <c r="P1340" s="93" t="s">
        <v>57</v>
      </c>
      <c r="Q1340" s="110" t="s">
        <v>58</v>
      </c>
      <c r="R1340" s="94">
        <v>46171</v>
      </c>
      <c r="S1340" s="95"/>
      <c r="T1340" s="95" t="s">
        <v>59</v>
      </c>
      <c r="U1340" s="95" t="s">
        <v>60</v>
      </c>
      <c r="V1340" s="91">
        <v>46118</v>
      </c>
      <c r="W1340" s="91">
        <v>46161</v>
      </c>
      <c r="X1340" s="91">
        <v>46168</v>
      </c>
      <c r="Y1340" s="96" t="s">
        <v>73</v>
      </c>
      <c r="Z1340" s="89" t="s">
        <v>62</v>
      </c>
      <c r="AA1340" s="95"/>
      <c r="AB1340" s="95" t="s">
        <v>2804</v>
      </c>
      <c r="AC1340" s="95" t="s">
        <v>2804</v>
      </c>
      <c r="AD1340" s="95" t="s">
        <v>2804</v>
      </c>
      <c r="AE1340" s="95" t="s">
        <v>2804</v>
      </c>
      <c r="AF1340" s="95" t="s">
        <v>2804</v>
      </c>
      <c r="AG1340" s="95" t="s">
        <v>2804</v>
      </c>
      <c r="AH1340" s="95" t="s">
        <v>2804</v>
      </c>
      <c r="AI1340" s="97"/>
      <c r="AJ1340" s="97" t="s">
        <v>65</v>
      </c>
      <c r="AK1340" s="97" t="s">
        <v>66</v>
      </c>
      <c r="AL1340" s="45" t="s">
        <v>67</v>
      </c>
      <c r="AM1340" s="160" t="str">
        <f>MONTH(B1340)&amp;"/"&amp;YEAR(B1340)</f>
        <v>3/2026</v>
      </c>
      <c r="AN1340" s="45">
        <f>WEEKNUM(B1340)-WEEKNUM(EOMONTH(B1340,-1)+1)+1</f>
        <v>4</v>
      </c>
      <c r="AO1340" s="45" t="str">
        <f>MONTH(R1340)&amp;"/"&amp;YEAR(R1340)</f>
        <v>5/2026</v>
      </c>
      <c r="AP1340" s="45">
        <f>WEEKNUM(R1340)-WEEKNUM(EOMONTH(R1340,-1)+1)+1</f>
        <v>5</v>
      </c>
      <c r="AQ1340" s="45">
        <f>IF(AU1340="S",IF(Q1340="1. Aceitou o programa",R1340-B1340,0),0)</f>
        <v>67</v>
      </c>
      <c r="AR1340" s="45">
        <f>IF(AU1340="S",IF(AND(S1340&lt;&gt;"",R1340&lt;&gt;""),S1340-R1340,0),0)</f>
        <v>0</v>
      </c>
      <c r="AS1340" s="45">
        <f>IF(AU1340="S",IF(Q1340="1. Aceitou o programa",IF(OR(X1340="Não se Aplica",X1340=""),IF(OR(W1340="Não se Aplica",W1340=""),0,W1340-V1340),AVERAGE(X1340-W1340,W1340-V1340)),0),0)</f>
        <v>25</v>
      </c>
      <c r="AT1340" s="45">
        <f>IF(AU1340="S",IF(AND(Q1340="1. Aceitou o programa",AB1340="Realizada"),IFERROR(IF(AA1340="",0,AA1340-R1340),0),0),0)</f>
        <v>0</v>
      </c>
      <c r="AU1340" s="45" t="str">
        <f>_xlfn.XLOOKUP(U1340,'Lista Suspensa'!$AA$20:$AA$23,'Lista Suspensa'!$AB$20:$AB$23,"N/A")</f>
        <v>S</v>
      </c>
    </row>
    <row r="1341" spans="1:47" ht="12" customHeight="1" x14ac:dyDescent="0.3">
      <c r="A1341" s="87" t="s">
        <v>47</v>
      </c>
      <c r="B1341" s="88">
        <v>46104</v>
      </c>
      <c r="C1341" s="89" t="s">
        <v>48</v>
      </c>
      <c r="D1341" s="89" t="s">
        <v>49</v>
      </c>
      <c r="E1341" s="189">
        <v>81863598</v>
      </c>
      <c r="F1341" s="197" t="s">
        <v>3714</v>
      </c>
      <c r="G1341" s="90">
        <v>14893442848</v>
      </c>
      <c r="H1341" s="91">
        <v>26687</v>
      </c>
      <c r="I1341" s="89"/>
      <c r="J1341" s="89" t="s">
        <v>51</v>
      </c>
      <c r="K1341" s="89" t="s">
        <v>52</v>
      </c>
      <c r="L1341" s="89" t="s">
        <v>85</v>
      </c>
      <c r="M1341" s="89" t="s">
        <v>1793</v>
      </c>
      <c r="N1341" s="89" t="s">
        <v>137</v>
      </c>
      <c r="O1341" s="92" t="s">
        <v>3715</v>
      </c>
      <c r="P1341" s="93" t="s">
        <v>57</v>
      </c>
      <c r="Q1341" s="110" t="s">
        <v>58</v>
      </c>
      <c r="R1341" s="94">
        <v>46171</v>
      </c>
      <c r="S1341" s="95"/>
      <c r="T1341" s="95" t="s">
        <v>59</v>
      </c>
      <c r="U1341" s="95" t="s">
        <v>60</v>
      </c>
      <c r="V1341" s="91">
        <v>46118</v>
      </c>
      <c r="W1341" s="91">
        <v>46161</v>
      </c>
      <c r="X1341" s="91">
        <v>46168</v>
      </c>
      <c r="Y1341" s="96"/>
      <c r="Z1341" s="89" t="s">
        <v>62</v>
      </c>
      <c r="AA1341" s="95"/>
      <c r="AB1341" s="95" t="s">
        <v>2804</v>
      </c>
      <c r="AC1341" s="95" t="s">
        <v>2804</v>
      </c>
      <c r="AD1341" s="95" t="s">
        <v>2804</v>
      </c>
      <c r="AE1341" s="95" t="s">
        <v>2804</v>
      </c>
      <c r="AF1341" s="95" t="s">
        <v>2804</v>
      </c>
      <c r="AG1341" s="95" t="s">
        <v>2804</v>
      </c>
      <c r="AH1341" s="95" t="s">
        <v>2804</v>
      </c>
      <c r="AI1341" s="97"/>
      <c r="AJ1341" s="97" t="s">
        <v>65</v>
      </c>
      <c r="AK1341" s="97" t="s">
        <v>66</v>
      </c>
      <c r="AL1341" s="45" t="s">
        <v>67</v>
      </c>
      <c r="AM1341" s="160" t="str">
        <f>MONTH(B1341)&amp;"/"&amp;YEAR(B1341)</f>
        <v>3/2026</v>
      </c>
      <c r="AN1341" s="45">
        <f>WEEKNUM(B1341)-WEEKNUM(EOMONTH(B1341,-1)+1)+1</f>
        <v>4</v>
      </c>
      <c r="AO1341" s="45" t="str">
        <f>MONTH(R1341)&amp;"/"&amp;YEAR(R1341)</f>
        <v>5/2026</v>
      </c>
      <c r="AP1341" s="45">
        <f>WEEKNUM(R1341)-WEEKNUM(EOMONTH(R1341,-1)+1)+1</f>
        <v>5</v>
      </c>
      <c r="AQ1341" s="45">
        <f>IF(AU1341="S",IF(Q1341="1. Aceitou o programa",R1341-B1341,0),0)</f>
        <v>67</v>
      </c>
      <c r="AR1341" s="45">
        <f>IF(AU1341="S",IF(AND(S1341&lt;&gt;"",R1341&lt;&gt;""),S1341-R1341,0),0)</f>
        <v>0</v>
      </c>
      <c r="AS1341" s="45">
        <f>IF(AU1341="S",IF(Q1341="1. Aceitou o programa",IF(OR(X1341="Não se Aplica",X1341=""),IF(OR(W1341="Não se Aplica",W1341=""),0,W1341-V1341),AVERAGE(X1341-W1341,W1341-V1341)),0),0)</f>
        <v>25</v>
      </c>
      <c r="AT1341" s="45">
        <f>IF(AU1341="S",IF(AND(Q1341="1. Aceitou o programa",AB1341="Realizada"),IFERROR(IF(AA1341="",0,AA1341-R1341),0),0),0)</f>
        <v>0</v>
      </c>
      <c r="AU1341" s="45" t="str">
        <f>_xlfn.XLOOKUP(U1341,'Lista Suspensa'!$AA$20:$AA$23,'Lista Suspensa'!$AB$20:$AB$23,"N/A")</f>
        <v>S</v>
      </c>
    </row>
    <row r="1342" spans="1:47" ht="12" customHeight="1" x14ac:dyDescent="0.3">
      <c r="A1342" s="87" t="s">
        <v>47</v>
      </c>
      <c r="B1342" s="88">
        <v>46104</v>
      </c>
      <c r="C1342" s="89" t="s">
        <v>48</v>
      </c>
      <c r="D1342" s="89" t="s">
        <v>49</v>
      </c>
      <c r="E1342" s="189">
        <v>82231466</v>
      </c>
      <c r="F1342" s="197" t="s">
        <v>3716</v>
      </c>
      <c r="G1342" s="90">
        <v>37664881803</v>
      </c>
      <c r="H1342" s="91">
        <v>32668</v>
      </c>
      <c r="I1342" s="89"/>
      <c r="J1342" s="89" t="s">
        <v>84</v>
      </c>
      <c r="K1342" s="89" t="s">
        <v>52</v>
      </c>
      <c r="L1342" s="89" t="s">
        <v>3334</v>
      </c>
      <c r="M1342" s="89" t="s">
        <v>3717</v>
      </c>
      <c r="N1342" s="89" t="s">
        <v>137</v>
      </c>
      <c r="O1342" s="92" t="s">
        <v>3718</v>
      </c>
      <c r="P1342" s="93" t="s">
        <v>57</v>
      </c>
      <c r="Q1342" s="110" t="s">
        <v>58</v>
      </c>
      <c r="R1342" s="94">
        <v>46171</v>
      </c>
      <c r="S1342" s="95"/>
      <c r="T1342" s="95" t="s">
        <v>59</v>
      </c>
      <c r="U1342" s="95" t="s">
        <v>60</v>
      </c>
      <c r="V1342" s="91">
        <v>46118</v>
      </c>
      <c r="W1342" s="91">
        <v>46161</v>
      </c>
      <c r="X1342" s="91">
        <v>46168</v>
      </c>
      <c r="Y1342" s="96" t="s">
        <v>73</v>
      </c>
      <c r="Z1342" s="89" t="s">
        <v>62</v>
      </c>
      <c r="AA1342" s="95"/>
      <c r="AB1342" s="95" t="s">
        <v>2804</v>
      </c>
      <c r="AC1342" s="95" t="s">
        <v>2804</v>
      </c>
      <c r="AD1342" s="95" t="s">
        <v>2804</v>
      </c>
      <c r="AE1342" s="95" t="s">
        <v>2804</v>
      </c>
      <c r="AF1342" s="95" t="s">
        <v>2804</v>
      </c>
      <c r="AG1342" s="95" t="s">
        <v>2804</v>
      </c>
      <c r="AH1342" s="95" t="s">
        <v>2804</v>
      </c>
      <c r="AI1342" s="97"/>
      <c r="AJ1342" s="97" t="s">
        <v>65</v>
      </c>
      <c r="AK1342" s="97" t="s">
        <v>66</v>
      </c>
      <c r="AL1342" s="45" t="s">
        <v>67</v>
      </c>
      <c r="AM1342" s="160" t="str">
        <f>MONTH(B1342)&amp;"/"&amp;YEAR(B1342)</f>
        <v>3/2026</v>
      </c>
      <c r="AN1342" s="45">
        <f>WEEKNUM(B1342)-WEEKNUM(EOMONTH(B1342,-1)+1)+1</f>
        <v>4</v>
      </c>
      <c r="AO1342" s="45" t="str">
        <f>MONTH(R1342)&amp;"/"&amp;YEAR(R1342)</f>
        <v>5/2026</v>
      </c>
      <c r="AP1342" s="45">
        <f>WEEKNUM(R1342)-WEEKNUM(EOMONTH(R1342,-1)+1)+1</f>
        <v>5</v>
      </c>
      <c r="AQ1342" s="45">
        <f>IF(AU1342="S",IF(Q1342="1. Aceitou o programa",R1342-B1342,0),0)</f>
        <v>67</v>
      </c>
      <c r="AR1342" s="45">
        <f>IF(AU1342="S",IF(AND(S1342&lt;&gt;"",R1342&lt;&gt;""),S1342-R1342,0),0)</f>
        <v>0</v>
      </c>
      <c r="AS1342" s="45">
        <f>IF(AU1342="S",IF(Q1342="1. Aceitou o programa",IF(OR(X1342="Não se Aplica",X1342=""),IF(OR(W1342="Não se Aplica",W1342=""),0,W1342-V1342),AVERAGE(X1342-W1342,W1342-V1342)),0),0)</f>
        <v>25</v>
      </c>
      <c r="AT1342" s="45">
        <f>IF(AU1342="S",IF(AND(Q1342="1. Aceitou o programa",AB1342="Realizada"),IFERROR(IF(AA1342="",0,AA1342-R1342),0),0),0)</f>
        <v>0</v>
      </c>
      <c r="AU1342" s="45" t="str">
        <f>_xlfn.XLOOKUP(U1342,'Lista Suspensa'!$AA$20:$AA$23,'Lista Suspensa'!$AB$20:$AB$23,"N/A")</f>
        <v>S</v>
      </c>
    </row>
    <row r="1343" spans="1:47" ht="12" customHeight="1" x14ac:dyDescent="0.3">
      <c r="A1343" s="87" t="s">
        <v>47</v>
      </c>
      <c r="B1343" s="88">
        <v>46104</v>
      </c>
      <c r="C1343" s="89" t="s">
        <v>48</v>
      </c>
      <c r="D1343" s="89" t="s">
        <v>49</v>
      </c>
      <c r="E1343" s="189">
        <v>81907204</v>
      </c>
      <c r="F1343" s="197" t="s">
        <v>3719</v>
      </c>
      <c r="G1343" s="90">
        <v>17651036816</v>
      </c>
      <c r="H1343" s="91">
        <v>26017</v>
      </c>
      <c r="I1343" s="89"/>
      <c r="J1343" s="89" t="s">
        <v>51</v>
      </c>
      <c r="K1343" s="89" t="s">
        <v>52</v>
      </c>
      <c r="L1343" s="89" t="s">
        <v>85</v>
      </c>
      <c r="M1343" s="89" t="s">
        <v>2960</v>
      </c>
      <c r="N1343" s="89" t="s">
        <v>137</v>
      </c>
      <c r="O1343" s="92" t="s">
        <v>3720</v>
      </c>
      <c r="P1343" s="93" t="s">
        <v>57</v>
      </c>
      <c r="Q1343" s="110" t="s">
        <v>58</v>
      </c>
      <c r="R1343" s="94">
        <v>46171</v>
      </c>
      <c r="S1343" s="95"/>
      <c r="T1343" s="95" t="s">
        <v>59</v>
      </c>
      <c r="U1343" s="95" t="s">
        <v>60</v>
      </c>
      <c r="V1343" s="91">
        <v>46118</v>
      </c>
      <c r="W1343" s="91">
        <v>46161</v>
      </c>
      <c r="X1343" s="91">
        <v>46168</v>
      </c>
      <c r="Y1343" s="96" t="s">
        <v>73</v>
      </c>
      <c r="Z1343" s="89" t="s">
        <v>62</v>
      </c>
      <c r="AA1343" s="95"/>
      <c r="AB1343" s="95" t="s">
        <v>2804</v>
      </c>
      <c r="AC1343" s="95" t="s">
        <v>2804</v>
      </c>
      <c r="AD1343" s="95" t="s">
        <v>2804</v>
      </c>
      <c r="AE1343" s="95" t="s">
        <v>2804</v>
      </c>
      <c r="AF1343" s="95" t="s">
        <v>2804</v>
      </c>
      <c r="AG1343" s="95" t="s">
        <v>2804</v>
      </c>
      <c r="AH1343" s="95" t="s">
        <v>2804</v>
      </c>
      <c r="AI1343" s="97"/>
      <c r="AJ1343" s="97" t="s">
        <v>65</v>
      </c>
      <c r="AK1343" s="97" t="s">
        <v>66</v>
      </c>
      <c r="AL1343" s="45" t="s">
        <v>67</v>
      </c>
      <c r="AM1343" s="160" t="str">
        <f>MONTH(B1343)&amp;"/"&amp;YEAR(B1343)</f>
        <v>3/2026</v>
      </c>
      <c r="AN1343" s="45">
        <f>WEEKNUM(B1343)-WEEKNUM(EOMONTH(B1343,-1)+1)+1</f>
        <v>4</v>
      </c>
      <c r="AO1343" s="45" t="str">
        <f>MONTH(R1343)&amp;"/"&amp;YEAR(R1343)</f>
        <v>5/2026</v>
      </c>
      <c r="AP1343" s="45">
        <f>WEEKNUM(R1343)-WEEKNUM(EOMONTH(R1343,-1)+1)+1</f>
        <v>5</v>
      </c>
      <c r="AQ1343" s="45">
        <f>IF(AU1343="S",IF(Q1343="1. Aceitou o programa",R1343-B1343,0),0)</f>
        <v>67</v>
      </c>
      <c r="AR1343" s="45">
        <f>IF(AU1343="S",IF(AND(S1343&lt;&gt;"",R1343&lt;&gt;""),S1343-R1343,0),0)</f>
        <v>0</v>
      </c>
      <c r="AS1343" s="45">
        <f>IF(AU1343="S",IF(Q1343="1. Aceitou o programa",IF(OR(X1343="Não se Aplica",X1343=""),IF(OR(W1343="Não se Aplica",W1343=""),0,W1343-V1343),AVERAGE(X1343-W1343,W1343-V1343)),0),0)</f>
        <v>25</v>
      </c>
      <c r="AT1343" s="45">
        <f>IF(AU1343="S",IF(AND(Q1343="1. Aceitou o programa",AB1343="Realizada"),IFERROR(IF(AA1343="",0,AA1343-R1343),0),0),0)</f>
        <v>0</v>
      </c>
      <c r="AU1343" s="45" t="str">
        <f>_xlfn.XLOOKUP(U1343,'Lista Suspensa'!$AA$20:$AA$23,'Lista Suspensa'!$AB$20:$AB$23,"N/A")</f>
        <v>S</v>
      </c>
    </row>
    <row r="1344" spans="1:47" ht="12" customHeight="1" x14ac:dyDescent="0.3">
      <c r="A1344" s="87" t="s">
        <v>47</v>
      </c>
      <c r="B1344" s="88">
        <v>46104</v>
      </c>
      <c r="C1344" s="89" t="s">
        <v>48</v>
      </c>
      <c r="D1344" s="89" t="s">
        <v>49</v>
      </c>
      <c r="E1344" s="189">
        <v>81991316</v>
      </c>
      <c r="F1344" s="197" t="s">
        <v>3721</v>
      </c>
      <c r="G1344" s="90">
        <v>73699101304</v>
      </c>
      <c r="H1344" s="91">
        <v>28025</v>
      </c>
      <c r="I1344" s="89"/>
      <c r="J1344" s="89" t="s">
        <v>84</v>
      </c>
      <c r="K1344" s="89" t="s">
        <v>52</v>
      </c>
      <c r="L1344" s="89" t="s">
        <v>85</v>
      </c>
      <c r="M1344" s="89" t="s">
        <v>3722</v>
      </c>
      <c r="N1344" s="89" t="s">
        <v>176</v>
      </c>
      <c r="O1344" s="92" t="s">
        <v>3723</v>
      </c>
      <c r="P1344" s="93" t="s">
        <v>57</v>
      </c>
      <c r="Q1344" s="110" t="s">
        <v>58</v>
      </c>
      <c r="R1344" s="94">
        <v>46171</v>
      </c>
      <c r="S1344" s="95"/>
      <c r="T1344" s="95" t="s">
        <v>59</v>
      </c>
      <c r="U1344" s="95" t="s">
        <v>60</v>
      </c>
      <c r="V1344" s="91">
        <v>46118</v>
      </c>
      <c r="W1344" s="91">
        <v>46161</v>
      </c>
      <c r="X1344" s="91">
        <v>46168</v>
      </c>
      <c r="Y1344" s="96" t="s">
        <v>2797</v>
      </c>
      <c r="Z1344" s="89" t="s">
        <v>62</v>
      </c>
      <c r="AA1344" s="95"/>
      <c r="AB1344" s="95" t="s">
        <v>2804</v>
      </c>
      <c r="AC1344" s="95" t="s">
        <v>2804</v>
      </c>
      <c r="AD1344" s="95" t="s">
        <v>2804</v>
      </c>
      <c r="AE1344" s="95" t="s">
        <v>2804</v>
      </c>
      <c r="AF1344" s="95" t="s">
        <v>2804</v>
      </c>
      <c r="AG1344" s="95" t="s">
        <v>2804</v>
      </c>
      <c r="AH1344" s="95" t="s">
        <v>2804</v>
      </c>
      <c r="AI1344" s="97"/>
      <c r="AJ1344" s="97" t="s">
        <v>65</v>
      </c>
      <c r="AK1344" s="97" t="s">
        <v>66</v>
      </c>
      <c r="AL1344" s="45" t="s">
        <v>67</v>
      </c>
      <c r="AM1344" s="160" t="str">
        <f>MONTH(B1344)&amp;"/"&amp;YEAR(B1344)</f>
        <v>3/2026</v>
      </c>
      <c r="AN1344" s="45">
        <f>WEEKNUM(B1344)-WEEKNUM(EOMONTH(B1344,-1)+1)+1</f>
        <v>4</v>
      </c>
      <c r="AO1344" s="45" t="str">
        <f>MONTH(R1344)&amp;"/"&amp;YEAR(R1344)</f>
        <v>5/2026</v>
      </c>
      <c r="AP1344" s="45">
        <f>WEEKNUM(R1344)-WEEKNUM(EOMONTH(R1344,-1)+1)+1</f>
        <v>5</v>
      </c>
      <c r="AQ1344" s="45">
        <f>IF(AU1344="S",IF(Q1344="1. Aceitou o programa",R1344-B1344,0),0)</f>
        <v>67</v>
      </c>
      <c r="AR1344" s="45">
        <f>IF(AU1344="S",IF(AND(S1344&lt;&gt;"",R1344&lt;&gt;""),S1344-R1344,0),0)</f>
        <v>0</v>
      </c>
      <c r="AS1344" s="45">
        <f>IF(AU1344="S",IF(Q1344="1. Aceitou o programa",IF(OR(X1344="Não se Aplica",X1344=""),IF(OR(W1344="Não se Aplica",W1344=""),0,W1344-V1344),AVERAGE(X1344-W1344,W1344-V1344)),0),0)</f>
        <v>25</v>
      </c>
      <c r="AT1344" s="45">
        <f>IF(AU1344="S",IF(AND(Q1344="1. Aceitou o programa",AB1344="Realizada"),IFERROR(IF(AA1344="",0,AA1344-R1344),0),0),0)</f>
        <v>0</v>
      </c>
      <c r="AU1344" s="45" t="str">
        <f>_xlfn.XLOOKUP(U1344,'Lista Suspensa'!$AA$20:$AA$23,'Lista Suspensa'!$AB$20:$AB$23,"N/A")</f>
        <v>S</v>
      </c>
    </row>
    <row r="1345" spans="1:47" ht="12" customHeight="1" x14ac:dyDescent="0.3">
      <c r="A1345" s="87" t="s">
        <v>47</v>
      </c>
      <c r="B1345" s="88">
        <v>46104</v>
      </c>
      <c r="C1345" s="89" t="s">
        <v>48</v>
      </c>
      <c r="D1345" s="89" t="s">
        <v>49</v>
      </c>
      <c r="E1345" s="189">
        <v>82006677</v>
      </c>
      <c r="F1345" s="197" t="s">
        <v>3724</v>
      </c>
      <c r="G1345" s="90">
        <v>41368676898</v>
      </c>
      <c r="H1345" s="91">
        <v>33928</v>
      </c>
      <c r="I1345" s="89"/>
      <c r="J1345" s="89" t="s">
        <v>51</v>
      </c>
      <c r="K1345" s="89" t="s">
        <v>52</v>
      </c>
      <c r="L1345" s="89" t="s">
        <v>53</v>
      </c>
      <c r="M1345" s="89" t="s">
        <v>1847</v>
      </c>
      <c r="N1345" s="89" t="s">
        <v>137</v>
      </c>
      <c r="O1345" s="92" t="s">
        <v>3725</v>
      </c>
      <c r="P1345" s="93" t="s">
        <v>57</v>
      </c>
      <c r="Q1345" s="110" t="s">
        <v>58</v>
      </c>
      <c r="R1345" s="94">
        <v>46171</v>
      </c>
      <c r="S1345" s="95"/>
      <c r="T1345" s="95" t="s">
        <v>59</v>
      </c>
      <c r="U1345" s="95" t="s">
        <v>60</v>
      </c>
      <c r="V1345" s="91">
        <v>46118</v>
      </c>
      <c r="W1345" s="91">
        <v>46161</v>
      </c>
      <c r="X1345" s="91">
        <v>46168</v>
      </c>
      <c r="Y1345" s="96" t="s">
        <v>73</v>
      </c>
      <c r="Z1345" s="89" t="s">
        <v>62</v>
      </c>
      <c r="AA1345" s="95"/>
      <c r="AB1345" s="95" t="s">
        <v>2804</v>
      </c>
      <c r="AC1345" s="95" t="s">
        <v>2804</v>
      </c>
      <c r="AD1345" s="95" t="s">
        <v>2804</v>
      </c>
      <c r="AE1345" s="95" t="s">
        <v>2804</v>
      </c>
      <c r="AF1345" s="95" t="s">
        <v>2804</v>
      </c>
      <c r="AG1345" s="95" t="s">
        <v>2804</v>
      </c>
      <c r="AH1345" s="95" t="s">
        <v>2804</v>
      </c>
      <c r="AI1345" s="97"/>
      <c r="AJ1345" s="97" t="s">
        <v>65</v>
      </c>
      <c r="AK1345" s="97" t="s">
        <v>66</v>
      </c>
      <c r="AL1345" s="45" t="s">
        <v>67</v>
      </c>
      <c r="AM1345" s="160" t="str">
        <f>MONTH(B1345)&amp;"/"&amp;YEAR(B1345)</f>
        <v>3/2026</v>
      </c>
      <c r="AN1345" s="45">
        <f>WEEKNUM(B1345)-WEEKNUM(EOMONTH(B1345,-1)+1)+1</f>
        <v>4</v>
      </c>
      <c r="AO1345" s="45" t="str">
        <f>MONTH(R1345)&amp;"/"&amp;YEAR(R1345)</f>
        <v>5/2026</v>
      </c>
      <c r="AP1345" s="45">
        <f>WEEKNUM(R1345)-WEEKNUM(EOMONTH(R1345,-1)+1)+1</f>
        <v>5</v>
      </c>
      <c r="AQ1345" s="45">
        <f>IF(AU1345="S",IF(Q1345="1. Aceitou o programa",R1345-B1345,0),0)</f>
        <v>67</v>
      </c>
      <c r="AR1345" s="45">
        <f>IF(AU1345="S",IF(AND(S1345&lt;&gt;"",R1345&lt;&gt;""),S1345-R1345,0),0)</f>
        <v>0</v>
      </c>
      <c r="AS1345" s="45">
        <f>IF(AU1345="S",IF(Q1345="1. Aceitou o programa",IF(OR(X1345="Não se Aplica",X1345=""),IF(OR(W1345="Não se Aplica",W1345=""),0,W1345-V1345),AVERAGE(X1345-W1345,W1345-V1345)),0),0)</f>
        <v>25</v>
      </c>
      <c r="AT1345" s="45">
        <f>IF(AU1345="S",IF(AND(Q1345="1. Aceitou o programa",AB1345="Realizada"),IFERROR(IF(AA1345="",0,AA1345-R1345),0),0),0)</f>
        <v>0</v>
      </c>
      <c r="AU1345" s="45" t="str">
        <f>_xlfn.XLOOKUP(U1345,'Lista Suspensa'!$AA$20:$AA$23,'Lista Suspensa'!$AB$20:$AB$23,"N/A")</f>
        <v>S</v>
      </c>
    </row>
    <row r="1346" spans="1:47" ht="12" customHeight="1" x14ac:dyDescent="0.3">
      <c r="A1346" s="87" t="s">
        <v>47</v>
      </c>
      <c r="B1346" s="88">
        <v>46104</v>
      </c>
      <c r="C1346" s="89" t="s">
        <v>48</v>
      </c>
      <c r="D1346" s="89" t="s">
        <v>49</v>
      </c>
      <c r="E1346" s="189">
        <v>82065173</v>
      </c>
      <c r="F1346" s="197" t="s">
        <v>3726</v>
      </c>
      <c r="G1346" s="90">
        <v>7514583840</v>
      </c>
      <c r="H1346" s="91">
        <v>24927</v>
      </c>
      <c r="I1346" s="89"/>
      <c r="J1346" s="89" t="s">
        <v>84</v>
      </c>
      <c r="K1346" s="89" t="s">
        <v>52</v>
      </c>
      <c r="L1346" s="89" t="s">
        <v>2495</v>
      </c>
      <c r="M1346" s="89" t="s">
        <v>3727</v>
      </c>
      <c r="N1346" s="89" t="s">
        <v>137</v>
      </c>
      <c r="O1346" s="92" t="s">
        <v>3728</v>
      </c>
      <c r="P1346" s="93" t="s">
        <v>57</v>
      </c>
      <c r="Q1346" s="110" t="s">
        <v>58</v>
      </c>
      <c r="R1346" s="94">
        <v>46171</v>
      </c>
      <c r="S1346" s="95"/>
      <c r="T1346" s="95" t="s">
        <v>59</v>
      </c>
      <c r="U1346" s="95" t="s">
        <v>60</v>
      </c>
      <c r="V1346" s="91">
        <v>46146</v>
      </c>
      <c r="W1346" s="91">
        <v>46161</v>
      </c>
      <c r="X1346" s="91">
        <v>46168</v>
      </c>
      <c r="Y1346" s="96" t="s">
        <v>73</v>
      </c>
      <c r="Z1346" s="89" t="s">
        <v>62</v>
      </c>
      <c r="AA1346" s="95"/>
      <c r="AB1346" s="95" t="s">
        <v>2804</v>
      </c>
      <c r="AC1346" s="95" t="s">
        <v>2804</v>
      </c>
      <c r="AD1346" s="95" t="s">
        <v>2804</v>
      </c>
      <c r="AE1346" s="95" t="s">
        <v>2804</v>
      </c>
      <c r="AF1346" s="95" t="s">
        <v>2804</v>
      </c>
      <c r="AG1346" s="95" t="s">
        <v>2804</v>
      </c>
      <c r="AH1346" s="95" t="s">
        <v>2804</v>
      </c>
      <c r="AI1346" s="97"/>
      <c r="AJ1346" s="97" t="s">
        <v>65</v>
      </c>
      <c r="AK1346" s="97" t="s">
        <v>66</v>
      </c>
      <c r="AL1346" s="45" t="s">
        <v>67</v>
      </c>
      <c r="AM1346" s="160" t="str">
        <f>MONTH(B1346)&amp;"/"&amp;YEAR(B1346)</f>
        <v>3/2026</v>
      </c>
      <c r="AN1346" s="45">
        <f>WEEKNUM(B1346)-WEEKNUM(EOMONTH(B1346,-1)+1)+1</f>
        <v>4</v>
      </c>
      <c r="AO1346" s="45" t="str">
        <f>MONTH(R1346)&amp;"/"&amp;YEAR(R1346)</f>
        <v>5/2026</v>
      </c>
      <c r="AP1346" s="45">
        <f>WEEKNUM(R1346)-WEEKNUM(EOMONTH(R1346,-1)+1)+1</f>
        <v>5</v>
      </c>
      <c r="AQ1346" s="45">
        <f>IF(AU1346="S",IF(Q1346="1. Aceitou o programa",R1346-B1346,0),0)</f>
        <v>67</v>
      </c>
      <c r="AR1346" s="45">
        <f>IF(AU1346="S",IF(AND(S1346&lt;&gt;"",R1346&lt;&gt;""),S1346-R1346,0),0)</f>
        <v>0</v>
      </c>
      <c r="AS1346" s="45">
        <f>IF(AU1346="S",IF(Q1346="1. Aceitou o programa",IF(OR(X1346="Não se Aplica",X1346=""),IF(OR(W1346="Não se Aplica",W1346=""),0,W1346-V1346),AVERAGE(X1346-W1346,W1346-V1346)),0),0)</f>
        <v>11</v>
      </c>
      <c r="AT1346" s="45">
        <f>IF(AU1346="S",IF(AND(Q1346="1. Aceitou o programa",AB1346="Realizada"),IFERROR(IF(AA1346="",0,AA1346-R1346),0),0),0)</f>
        <v>0</v>
      </c>
      <c r="AU1346" s="45" t="str">
        <f>_xlfn.XLOOKUP(U1346,'Lista Suspensa'!$AA$20:$AA$23,'Lista Suspensa'!$AB$20:$AB$23,"N/A")</f>
        <v>S</v>
      </c>
    </row>
    <row r="1347" spans="1:47" ht="12" customHeight="1" x14ac:dyDescent="0.3">
      <c r="A1347" s="87" t="s">
        <v>47</v>
      </c>
      <c r="B1347" s="88">
        <v>46104</v>
      </c>
      <c r="C1347" s="89" t="s">
        <v>48</v>
      </c>
      <c r="D1347" s="89" t="s">
        <v>49</v>
      </c>
      <c r="E1347" s="189">
        <v>89240555</v>
      </c>
      <c r="F1347" s="197" t="s">
        <v>3729</v>
      </c>
      <c r="G1347" s="90">
        <v>16886559729</v>
      </c>
      <c r="H1347" s="91">
        <v>35272</v>
      </c>
      <c r="I1347" s="89"/>
      <c r="J1347" s="89" t="s">
        <v>84</v>
      </c>
      <c r="K1347" s="89" t="s">
        <v>76</v>
      </c>
      <c r="L1347" s="89" t="s">
        <v>95</v>
      </c>
      <c r="M1347" s="89" t="s">
        <v>980</v>
      </c>
      <c r="N1347" s="89" t="s">
        <v>137</v>
      </c>
      <c r="O1347" s="92" t="s">
        <v>3730</v>
      </c>
      <c r="P1347" s="93" t="s">
        <v>57</v>
      </c>
      <c r="Q1347" s="110" t="s">
        <v>58</v>
      </c>
      <c r="R1347" s="94">
        <v>46171</v>
      </c>
      <c r="S1347" s="95"/>
      <c r="T1347" s="95" t="s">
        <v>59</v>
      </c>
      <c r="U1347" s="95" t="s">
        <v>60</v>
      </c>
      <c r="V1347" s="91">
        <v>46146</v>
      </c>
      <c r="W1347" s="91">
        <v>46161</v>
      </c>
      <c r="X1347" s="91">
        <v>46168</v>
      </c>
      <c r="Y1347" s="96" t="s">
        <v>73</v>
      </c>
      <c r="Z1347" s="89" t="s">
        <v>62</v>
      </c>
      <c r="AA1347" s="95"/>
      <c r="AB1347" s="95" t="s">
        <v>2804</v>
      </c>
      <c r="AC1347" s="95" t="s">
        <v>2804</v>
      </c>
      <c r="AD1347" s="95" t="s">
        <v>2804</v>
      </c>
      <c r="AE1347" s="95" t="s">
        <v>2804</v>
      </c>
      <c r="AF1347" s="95" t="s">
        <v>2804</v>
      </c>
      <c r="AG1347" s="95" t="s">
        <v>2804</v>
      </c>
      <c r="AH1347" s="95" t="s">
        <v>2804</v>
      </c>
      <c r="AI1347" s="97"/>
      <c r="AJ1347" s="97" t="s">
        <v>65</v>
      </c>
      <c r="AK1347" s="97" t="s">
        <v>66</v>
      </c>
      <c r="AL1347" s="45" t="s">
        <v>67</v>
      </c>
      <c r="AM1347" s="160" t="str">
        <f>MONTH(B1347)&amp;"/"&amp;YEAR(B1347)</f>
        <v>3/2026</v>
      </c>
      <c r="AN1347" s="45">
        <f>WEEKNUM(B1347)-WEEKNUM(EOMONTH(B1347,-1)+1)+1</f>
        <v>4</v>
      </c>
      <c r="AO1347" s="45" t="str">
        <f>MONTH(R1347)&amp;"/"&amp;YEAR(R1347)</f>
        <v>5/2026</v>
      </c>
      <c r="AP1347" s="45">
        <f>WEEKNUM(R1347)-WEEKNUM(EOMONTH(R1347,-1)+1)+1</f>
        <v>5</v>
      </c>
      <c r="AQ1347" s="45">
        <f>IF(AU1347="S",IF(Q1347="1. Aceitou o programa",R1347-B1347,0),0)</f>
        <v>67</v>
      </c>
      <c r="AR1347" s="45">
        <f>IF(AU1347="S",IF(AND(S1347&lt;&gt;"",R1347&lt;&gt;""),S1347-R1347,0),0)</f>
        <v>0</v>
      </c>
      <c r="AS1347" s="45">
        <f>IF(AU1347="S",IF(Q1347="1. Aceitou o programa",IF(OR(X1347="Não se Aplica",X1347=""),IF(OR(W1347="Não se Aplica",W1347=""),0,W1347-V1347),AVERAGE(X1347-W1347,W1347-V1347)),0),0)</f>
        <v>11</v>
      </c>
      <c r="AT1347" s="45">
        <f>IF(AU1347="S",IF(AND(Q1347="1. Aceitou o programa",AB1347="Realizada"),IFERROR(IF(AA1347="",0,AA1347-R1347),0),0),0)</f>
        <v>0</v>
      </c>
      <c r="AU1347" s="45" t="str">
        <f>_xlfn.XLOOKUP(U1347,'Lista Suspensa'!$AA$20:$AA$23,'Lista Suspensa'!$AB$20:$AB$23,"N/A")</f>
        <v>S</v>
      </c>
    </row>
    <row r="1348" spans="1:47" ht="12" customHeight="1" x14ac:dyDescent="0.3">
      <c r="A1348" s="87" t="s">
        <v>47</v>
      </c>
      <c r="B1348" s="88">
        <v>46104</v>
      </c>
      <c r="C1348" s="89" t="s">
        <v>48</v>
      </c>
      <c r="D1348" s="89" t="s">
        <v>49</v>
      </c>
      <c r="E1348" s="189">
        <v>82142138</v>
      </c>
      <c r="F1348" s="197" t="s">
        <v>3731</v>
      </c>
      <c r="G1348" s="90">
        <v>35798930840</v>
      </c>
      <c r="H1348" s="91">
        <v>28082</v>
      </c>
      <c r="I1348" s="89"/>
      <c r="J1348" s="89" t="s">
        <v>51</v>
      </c>
      <c r="K1348" s="89" t="s">
        <v>52</v>
      </c>
      <c r="L1348" s="89" t="s">
        <v>85</v>
      </c>
      <c r="M1348" s="89" t="s">
        <v>288</v>
      </c>
      <c r="N1348" s="89" t="s">
        <v>229</v>
      </c>
      <c r="O1348" s="92" t="s">
        <v>3732</v>
      </c>
      <c r="P1348" s="93" t="s">
        <v>57</v>
      </c>
      <c r="Q1348" s="110" t="s">
        <v>58</v>
      </c>
      <c r="R1348" s="94">
        <v>46171</v>
      </c>
      <c r="S1348" s="95"/>
      <c r="T1348" s="95" t="s">
        <v>59</v>
      </c>
      <c r="U1348" s="95" t="s">
        <v>60</v>
      </c>
      <c r="V1348" s="91">
        <v>46146</v>
      </c>
      <c r="W1348" s="91">
        <v>46161</v>
      </c>
      <c r="X1348" s="91">
        <v>46168</v>
      </c>
      <c r="Y1348" s="96" t="s">
        <v>73</v>
      </c>
      <c r="Z1348" s="89" t="s">
        <v>62</v>
      </c>
      <c r="AA1348" s="95"/>
      <c r="AB1348" s="95" t="s">
        <v>2804</v>
      </c>
      <c r="AC1348" s="95" t="s">
        <v>2804</v>
      </c>
      <c r="AD1348" s="95" t="s">
        <v>2804</v>
      </c>
      <c r="AE1348" s="95" t="s">
        <v>2804</v>
      </c>
      <c r="AF1348" s="95" t="s">
        <v>2804</v>
      </c>
      <c r="AG1348" s="95" t="s">
        <v>2804</v>
      </c>
      <c r="AH1348" s="95" t="s">
        <v>2804</v>
      </c>
      <c r="AI1348" s="97"/>
      <c r="AJ1348" s="97" t="s">
        <v>65</v>
      </c>
      <c r="AK1348" s="97" t="s">
        <v>66</v>
      </c>
      <c r="AL1348" s="45" t="s">
        <v>67</v>
      </c>
      <c r="AM1348" s="160" t="str">
        <f>MONTH(B1348)&amp;"/"&amp;YEAR(B1348)</f>
        <v>3/2026</v>
      </c>
      <c r="AN1348" s="45">
        <f>WEEKNUM(B1348)-WEEKNUM(EOMONTH(B1348,-1)+1)+1</f>
        <v>4</v>
      </c>
      <c r="AO1348" s="45" t="str">
        <f>MONTH(R1348)&amp;"/"&amp;YEAR(R1348)</f>
        <v>5/2026</v>
      </c>
      <c r="AP1348" s="45">
        <f>WEEKNUM(R1348)-WEEKNUM(EOMONTH(R1348,-1)+1)+1</f>
        <v>5</v>
      </c>
      <c r="AQ1348" s="45">
        <f>IF(AU1348="S",IF(Q1348="1. Aceitou o programa",R1348-B1348,0),0)</f>
        <v>67</v>
      </c>
      <c r="AR1348" s="45">
        <f>IF(AU1348="S",IF(AND(S1348&lt;&gt;"",R1348&lt;&gt;""),S1348-R1348,0),0)</f>
        <v>0</v>
      </c>
      <c r="AS1348" s="45">
        <f>IF(AU1348="S",IF(Q1348="1. Aceitou o programa",IF(OR(X1348="Não se Aplica",X1348=""),IF(OR(W1348="Não se Aplica",W1348=""),0,W1348-V1348),AVERAGE(X1348-W1348,W1348-V1348)),0),0)</f>
        <v>11</v>
      </c>
      <c r="AT1348" s="45">
        <f>IF(AU1348="S",IF(AND(Q1348="1. Aceitou o programa",AB1348="Realizada"),IFERROR(IF(AA1348="",0,AA1348-R1348),0),0),0)</f>
        <v>0</v>
      </c>
      <c r="AU1348" s="45" t="str">
        <f>_xlfn.XLOOKUP(U1348,'Lista Suspensa'!$AA$20:$AA$23,'Lista Suspensa'!$AB$20:$AB$23,"N/A")</f>
        <v>S</v>
      </c>
    </row>
    <row r="1349" spans="1:47" ht="12" customHeight="1" x14ac:dyDescent="0.3">
      <c r="A1349" s="87" t="s">
        <v>47</v>
      </c>
      <c r="B1349" s="88">
        <v>46104</v>
      </c>
      <c r="C1349" s="89" t="s">
        <v>48</v>
      </c>
      <c r="D1349" s="89" t="s">
        <v>49</v>
      </c>
      <c r="E1349" s="189">
        <v>82143332</v>
      </c>
      <c r="F1349" s="197" t="s">
        <v>3733</v>
      </c>
      <c r="G1349" s="90">
        <v>2558439847</v>
      </c>
      <c r="H1349" s="91">
        <v>21865</v>
      </c>
      <c r="I1349" s="89"/>
      <c r="J1349" s="89" t="s">
        <v>84</v>
      </c>
      <c r="K1349" s="89" t="s">
        <v>52</v>
      </c>
      <c r="L1349" s="89" t="s">
        <v>53</v>
      </c>
      <c r="M1349" s="89" t="s">
        <v>983</v>
      </c>
      <c r="N1349" s="89" t="s">
        <v>137</v>
      </c>
      <c r="O1349" s="92" t="s">
        <v>3734</v>
      </c>
      <c r="P1349" s="93" t="s">
        <v>57</v>
      </c>
      <c r="Q1349" s="110" t="s">
        <v>58</v>
      </c>
      <c r="R1349" s="94">
        <v>46171</v>
      </c>
      <c r="S1349" s="95"/>
      <c r="T1349" s="95" t="s">
        <v>59</v>
      </c>
      <c r="U1349" s="95" t="s">
        <v>60</v>
      </c>
      <c r="V1349" s="91">
        <v>46146</v>
      </c>
      <c r="W1349" s="91">
        <v>46161</v>
      </c>
      <c r="X1349" s="91">
        <v>46168</v>
      </c>
      <c r="Y1349" s="96" t="s">
        <v>73</v>
      </c>
      <c r="Z1349" s="89" t="s">
        <v>62</v>
      </c>
      <c r="AA1349" s="95"/>
      <c r="AB1349" s="95" t="s">
        <v>2804</v>
      </c>
      <c r="AC1349" s="95" t="s">
        <v>2804</v>
      </c>
      <c r="AD1349" s="95" t="s">
        <v>2804</v>
      </c>
      <c r="AE1349" s="95" t="s">
        <v>2804</v>
      </c>
      <c r="AF1349" s="95" t="s">
        <v>2804</v>
      </c>
      <c r="AG1349" s="95" t="s">
        <v>2804</v>
      </c>
      <c r="AH1349" s="95" t="s">
        <v>2804</v>
      </c>
      <c r="AI1349" s="97"/>
      <c r="AJ1349" s="97" t="s">
        <v>65</v>
      </c>
      <c r="AK1349" s="97" t="s">
        <v>66</v>
      </c>
      <c r="AL1349" s="45" t="s">
        <v>67</v>
      </c>
      <c r="AM1349" s="160" t="str">
        <f>MONTH(B1349)&amp;"/"&amp;YEAR(B1349)</f>
        <v>3/2026</v>
      </c>
      <c r="AN1349" s="45">
        <f>WEEKNUM(B1349)-WEEKNUM(EOMONTH(B1349,-1)+1)+1</f>
        <v>4</v>
      </c>
      <c r="AO1349" s="45" t="str">
        <f>MONTH(R1349)&amp;"/"&amp;YEAR(R1349)</f>
        <v>5/2026</v>
      </c>
      <c r="AP1349" s="45">
        <f>WEEKNUM(R1349)-WEEKNUM(EOMONTH(R1349,-1)+1)+1</f>
        <v>5</v>
      </c>
      <c r="AQ1349" s="45">
        <f>IF(AU1349="S",IF(Q1349="1. Aceitou o programa",R1349-B1349,0),0)</f>
        <v>67</v>
      </c>
      <c r="AR1349" s="45">
        <f>IF(AU1349="S",IF(AND(S1349&lt;&gt;"",R1349&lt;&gt;""),S1349-R1349,0),0)</f>
        <v>0</v>
      </c>
      <c r="AS1349" s="45">
        <f>IF(AU1349="S",IF(Q1349="1. Aceitou o programa",IF(OR(X1349="Não se Aplica",X1349=""),IF(OR(W1349="Não se Aplica",W1349=""),0,W1349-V1349),AVERAGE(X1349-W1349,W1349-V1349)),0),0)</f>
        <v>11</v>
      </c>
      <c r="AT1349" s="45">
        <f>IF(AU1349="S",IF(AND(Q1349="1. Aceitou o programa",AB1349="Realizada"),IFERROR(IF(AA1349="",0,AA1349-R1349),0),0),0)</f>
        <v>0</v>
      </c>
      <c r="AU1349" s="45" t="str">
        <f>_xlfn.XLOOKUP(U1349,'Lista Suspensa'!$AA$20:$AA$23,'Lista Suspensa'!$AB$20:$AB$23,"N/A")</f>
        <v>S</v>
      </c>
    </row>
    <row r="1350" spans="1:47" ht="12" customHeight="1" x14ac:dyDescent="0.3">
      <c r="A1350" s="87" t="s">
        <v>47</v>
      </c>
      <c r="B1350" s="88">
        <v>46104</v>
      </c>
      <c r="C1350" s="89" t="s">
        <v>48</v>
      </c>
      <c r="D1350" s="89" t="s">
        <v>49</v>
      </c>
      <c r="E1350" s="189">
        <v>82143607</v>
      </c>
      <c r="F1350" s="197" t="s">
        <v>3735</v>
      </c>
      <c r="G1350" s="90">
        <v>16925524811</v>
      </c>
      <c r="H1350" s="91">
        <v>18667</v>
      </c>
      <c r="I1350" s="89"/>
      <c r="J1350" s="89" t="s">
        <v>51</v>
      </c>
      <c r="K1350" s="89" t="s">
        <v>52</v>
      </c>
      <c r="L1350" s="89" t="s">
        <v>69</v>
      </c>
      <c r="M1350" s="89" t="s">
        <v>3736</v>
      </c>
      <c r="N1350" s="89" t="s">
        <v>229</v>
      </c>
      <c r="O1350" s="92" t="s">
        <v>3737</v>
      </c>
      <c r="P1350" s="93" t="s">
        <v>57</v>
      </c>
      <c r="Q1350" s="110" t="s">
        <v>58</v>
      </c>
      <c r="R1350" s="94">
        <v>46171</v>
      </c>
      <c r="S1350" s="95"/>
      <c r="T1350" s="95" t="s">
        <v>59</v>
      </c>
      <c r="U1350" s="95" t="s">
        <v>60</v>
      </c>
      <c r="V1350" s="91">
        <v>46146</v>
      </c>
      <c r="W1350" s="91">
        <v>46161</v>
      </c>
      <c r="X1350" s="91">
        <v>46168</v>
      </c>
      <c r="Y1350" s="96" t="s">
        <v>73</v>
      </c>
      <c r="Z1350" s="89" t="s">
        <v>62</v>
      </c>
      <c r="AA1350" s="95"/>
      <c r="AB1350" s="95" t="s">
        <v>2804</v>
      </c>
      <c r="AC1350" s="95" t="s">
        <v>2804</v>
      </c>
      <c r="AD1350" s="95" t="s">
        <v>2804</v>
      </c>
      <c r="AE1350" s="95" t="s">
        <v>2804</v>
      </c>
      <c r="AF1350" s="95" t="s">
        <v>2804</v>
      </c>
      <c r="AG1350" s="95" t="s">
        <v>2804</v>
      </c>
      <c r="AH1350" s="95" t="s">
        <v>2804</v>
      </c>
      <c r="AI1350" s="97"/>
      <c r="AJ1350" s="97" t="s">
        <v>65</v>
      </c>
      <c r="AK1350" s="97" t="s">
        <v>66</v>
      </c>
      <c r="AL1350" s="45" t="s">
        <v>67</v>
      </c>
      <c r="AM1350" s="160" t="str">
        <f>MONTH(B1350)&amp;"/"&amp;YEAR(B1350)</f>
        <v>3/2026</v>
      </c>
      <c r="AN1350" s="45">
        <f>WEEKNUM(B1350)-WEEKNUM(EOMONTH(B1350,-1)+1)+1</f>
        <v>4</v>
      </c>
      <c r="AO1350" s="45" t="str">
        <f>MONTH(R1350)&amp;"/"&amp;YEAR(R1350)</f>
        <v>5/2026</v>
      </c>
      <c r="AP1350" s="45">
        <f>WEEKNUM(R1350)-WEEKNUM(EOMONTH(R1350,-1)+1)+1</f>
        <v>5</v>
      </c>
      <c r="AQ1350" s="45">
        <f>IF(AU1350="S",IF(Q1350="1. Aceitou o programa",R1350-B1350,0),0)</f>
        <v>67</v>
      </c>
      <c r="AR1350" s="45">
        <f>IF(AU1350="S",IF(AND(S1350&lt;&gt;"",R1350&lt;&gt;""),S1350-R1350,0),0)</f>
        <v>0</v>
      </c>
      <c r="AS1350" s="45">
        <f>IF(AU1350="S",IF(Q1350="1. Aceitou o programa",IF(OR(X1350="Não se Aplica",X1350=""),IF(OR(W1350="Não se Aplica",W1350=""),0,W1350-V1350),AVERAGE(X1350-W1350,W1350-V1350)),0),0)</f>
        <v>11</v>
      </c>
      <c r="AT1350" s="45">
        <f>IF(AU1350="S",IF(AND(Q1350="1. Aceitou o programa",AB1350="Realizada"),IFERROR(IF(AA1350="",0,AA1350-R1350),0),0),0)</f>
        <v>0</v>
      </c>
      <c r="AU1350" s="45" t="str">
        <f>_xlfn.XLOOKUP(U1350,'Lista Suspensa'!$AA$20:$AA$23,'Lista Suspensa'!$AB$20:$AB$23,"N/A")</f>
        <v>S</v>
      </c>
    </row>
    <row r="1351" spans="1:47" ht="12" customHeight="1" x14ac:dyDescent="0.3">
      <c r="A1351" s="87" t="s">
        <v>47</v>
      </c>
      <c r="B1351" s="88">
        <v>46104</v>
      </c>
      <c r="C1351" s="89" t="s">
        <v>48</v>
      </c>
      <c r="D1351" s="89" t="s">
        <v>49</v>
      </c>
      <c r="E1351" s="189">
        <v>82177200</v>
      </c>
      <c r="F1351" s="197" t="s">
        <v>3738</v>
      </c>
      <c r="G1351" s="90">
        <v>65057325434</v>
      </c>
      <c r="H1351" s="91">
        <v>25624</v>
      </c>
      <c r="I1351" s="89"/>
      <c r="J1351" s="89" t="s">
        <v>84</v>
      </c>
      <c r="K1351" s="89" t="s">
        <v>52</v>
      </c>
      <c r="L1351" s="89" t="s">
        <v>85</v>
      </c>
      <c r="M1351" s="89" t="s">
        <v>716</v>
      </c>
      <c r="N1351" s="89" t="s">
        <v>137</v>
      </c>
      <c r="O1351" s="92" t="s">
        <v>3739</v>
      </c>
      <c r="P1351" s="93" t="s">
        <v>57</v>
      </c>
      <c r="Q1351" s="110" t="s">
        <v>58</v>
      </c>
      <c r="R1351" s="94">
        <v>46171</v>
      </c>
      <c r="S1351" s="95"/>
      <c r="T1351" s="95" t="s">
        <v>59</v>
      </c>
      <c r="U1351" s="95" t="s">
        <v>60</v>
      </c>
      <c r="V1351" s="91">
        <v>46146</v>
      </c>
      <c r="W1351" s="91">
        <v>46161</v>
      </c>
      <c r="X1351" s="91">
        <v>46168</v>
      </c>
      <c r="Y1351" s="96" t="s">
        <v>2797</v>
      </c>
      <c r="Z1351" s="89" t="s">
        <v>62</v>
      </c>
      <c r="AA1351" s="95"/>
      <c r="AB1351" s="95" t="s">
        <v>2804</v>
      </c>
      <c r="AC1351" s="95" t="s">
        <v>2804</v>
      </c>
      <c r="AD1351" s="95" t="s">
        <v>2804</v>
      </c>
      <c r="AE1351" s="95" t="s">
        <v>2804</v>
      </c>
      <c r="AF1351" s="95" t="s">
        <v>2804</v>
      </c>
      <c r="AG1351" s="95" t="s">
        <v>2804</v>
      </c>
      <c r="AH1351" s="95" t="s">
        <v>2804</v>
      </c>
      <c r="AI1351" s="97"/>
      <c r="AJ1351" s="97" t="s">
        <v>65</v>
      </c>
      <c r="AK1351" s="97" t="s">
        <v>66</v>
      </c>
      <c r="AL1351" s="45" t="s">
        <v>67</v>
      </c>
      <c r="AM1351" s="160" t="str">
        <f>MONTH(B1351)&amp;"/"&amp;YEAR(B1351)</f>
        <v>3/2026</v>
      </c>
      <c r="AN1351" s="45">
        <f>WEEKNUM(B1351)-WEEKNUM(EOMONTH(B1351,-1)+1)+1</f>
        <v>4</v>
      </c>
      <c r="AO1351" s="45" t="str">
        <f>MONTH(R1351)&amp;"/"&amp;YEAR(R1351)</f>
        <v>5/2026</v>
      </c>
      <c r="AP1351" s="45">
        <f>WEEKNUM(R1351)-WEEKNUM(EOMONTH(R1351,-1)+1)+1</f>
        <v>5</v>
      </c>
      <c r="AQ1351" s="45">
        <f>IF(AU1351="S",IF(Q1351="1. Aceitou o programa",R1351-B1351,0),0)</f>
        <v>67</v>
      </c>
      <c r="AR1351" s="45">
        <f>IF(AU1351="S",IF(AND(S1351&lt;&gt;"",R1351&lt;&gt;""),S1351-R1351,0),0)</f>
        <v>0</v>
      </c>
      <c r="AS1351" s="45">
        <f>IF(AU1351="S",IF(Q1351="1. Aceitou o programa",IF(OR(X1351="Não se Aplica",X1351=""),IF(OR(W1351="Não se Aplica",W1351=""),0,W1351-V1351),AVERAGE(X1351-W1351,W1351-V1351)),0),0)</f>
        <v>11</v>
      </c>
      <c r="AT1351" s="45">
        <f>IF(AU1351="S",IF(AND(Q1351="1. Aceitou o programa",AB1351="Realizada"),IFERROR(IF(AA1351="",0,AA1351-R1351),0),0),0)</f>
        <v>0</v>
      </c>
      <c r="AU1351" s="45" t="str">
        <f>_xlfn.XLOOKUP(U1351,'Lista Suspensa'!$AA$20:$AA$23,'Lista Suspensa'!$AB$20:$AB$23,"N/A")</f>
        <v>S</v>
      </c>
    </row>
    <row r="1352" spans="1:47" ht="12" customHeight="1" x14ac:dyDescent="0.3">
      <c r="A1352" s="87" t="s">
        <v>47</v>
      </c>
      <c r="B1352" s="88">
        <v>46104</v>
      </c>
      <c r="C1352" s="89" t="s">
        <v>48</v>
      </c>
      <c r="D1352" s="89" t="s">
        <v>49</v>
      </c>
      <c r="E1352" s="189">
        <v>82173193</v>
      </c>
      <c r="F1352" s="197" t="s">
        <v>3740</v>
      </c>
      <c r="G1352" s="90">
        <v>29065254803</v>
      </c>
      <c r="H1352" s="91">
        <v>29345</v>
      </c>
      <c r="I1352" s="89"/>
      <c r="J1352" s="89" t="s">
        <v>51</v>
      </c>
      <c r="K1352" s="89" t="s">
        <v>52</v>
      </c>
      <c r="L1352" s="89" t="s">
        <v>53</v>
      </c>
      <c r="M1352" s="89" t="s">
        <v>1768</v>
      </c>
      <c r="N1352" s="89" t="s">
        <v>137</v>
      </c>
      <c r="O1352" s="92" t="s">
        <v>3741</v>
      </c>
      <c r="P1352" s="93" t="s">
        <v>57</v>
      </c>
      <c r="Q1352" s="110" t="s">
        <v>58</v>
      </c>
      <c r="R1352" s="94">
        <v>46171</v>
      </c>
      <c r="S1352" s="95"/>
      <c r="T1352" s="95" t="s">
        <v>59</v>
      </c>
      <c r="U1352" s="95" t="s">
        <v>60</v>
      </c>
      <c r="V1352" s="91">
        <v>46146</v>
      </c>
      <c r="W1352" s="91">
        <v>46161</v>
      </c>
      <c r="X1352" s="91">
        <v>46168</v>
      </c>
      <c r="Y1352" s="96" t="s">
        <v>2797</v>
      </c>
      <c r="Z1352" s="89" t="s">
        <v>62</v>
      </c>
      <c r="AA1352" s="95"/>
      <c r="AB1352" s="95" t="s">
        <v>2804</v>
      </c>
      <c r="AC1352" s="95" t="s">
        <v>2804</v>
      </c>
      <c r="AD1352" s="95" t="s">
        <v>2804</v>
      </c>
      <c r="AE1352" s="95" t="s">
        <v>2804</v>
      </c>
      <c r="AF1352" s="95" t="s">
        <v>2804</v>
      </c>
      <c r="AG1352" s="95" t="s">
        <v>2804</v>
      </c>
      <c r="AH1352" s="95" t="s">
        <v>2804</v>
      </c>
      <c r="AI1352" s="97"/>
      <c r="AJ1352" s="97" t="s">
        <v>65</v>
      </c>
      <c r="AK1352" s="97" t="s">
        <v>66</v>
      </c>
      <c r="AL1352" s="45" t="s">
        <v>67</v>
      </c>
      <c r="AM1352" s="160" t="str">
        <f>MONTH(B1352)&amp;"/"&amp;YEAR(B1352)</f>
        <v>3/2026</v>
      </c>
      <c r="AN1352" s="45">
        <f>WEEKNUM(B1352)-WEEKNUM(EOMONTH(B1352,-1)+1)+1</f>
        <v>4</v>
      </c>
      <c r="AO1352" s="45" t="str">
        <f>MONTH(R1352)&amp;"/"&amp;YEAR(R1352)</f>
        <v>5/2026</v>
      </c>
      <c r="AP1352" s="45">
        <f>WEEKNUM(R1352)-WEEKNUM(EOMONTH(R1352,-1)+1)+1</f>
        <v>5</v>
      </c>
      <c r="AQ1352" s="45">
        <f>IF(AU1352="S",IF(Q1352="1. Aceitou o programa",R1352-B1352,0),0)</f>
        <v>67</v>
      </c>
      <c r="AR1352" s="45">
        <f>IF(AU1352="S",IF(AND(S1352&lt;&gt;"",R1352&lt;&gt;""),S1352-R1352,0),0)</f>
        <v>0</v>
      </c>
      <c r="AS1352" s="45">
        <f>IF(AU1352="S",IF(Q1352="1. Aceitou o programa",IF(OR(X1352="Não se Aplica",X1352=""),IF(OR(W1352="Não se Aplica",W1352=""),0,W1352-V1352),AVERAGE(X1352-W1352,W1352-V1352)),0),0)</f>
        <v>11</v>
      </c>
      <c r="AT1352" s="45">
        <f>IF(AU1352="S",IF(AND(Q1352="1. Aceitou o programa",AB1352="Realizada"),IFERROR(IF(AA1352="",0,AA1352-R1352),0),0),0)</f>
        <v>0</v>
      </c>
      <c r="AU1352" s="45" t="str">
        <f>_xlfn.XLOOKUP(U1352,'Lista Suspensa'!$AA$20:$AA$23,'Lista Suspensa'!$AB$20:$AB$23,"N/A")</f>
        <v>S</v>
      </c>
    </row>
    <row r="1353" spans="1:47" ht="12" customHeight="1" x14ac:dyDescent="0.3">
      <c r="A1353" s="87" t="s">
        <v>47</v>
      </c>
      <c r="B1353" s="88">
        <v>46104</v>
      </c>
      <c r="C1353" s="89" t="s">
        <v>48</v>
      </c>
      <c r="D1353" s="89" t="s">
        <v>49</v>
      </c>
      <c r="E1353" s="189">
        <v>82210959</v>
      </c>
      <c r="F1353" s="197" t="s">
        <v>3742</v>
      </c>
      <c r="G1353" s="90">
        <v>5349228722</v>
      </c>
      <c r="H1353" s="91">
        <v>29713</v>
      </c>
      <c r="I1353" s="89"/>
      <c r="J1353" s="89" t="s">
        <v>51</v>
      </c>
      <c r="K1353" s="89" t="s">
        <v>76</v>
      </c>
      <c r="L1353" s="89" t="s">
        <v>283</v>
      </c>
      <c r="M1353" s="89" t="s">
        <v>334</v>
      </c>
      <c r="N1353" s="89" t="s">
        <v>137</v>
      </c>
      <c r="O1353" s="92" t="s">
        <v>3743</v>
      </c>
      <c r="P1353" s="93" t="s">
        <v>57</v>
      </c>
      <c r="Q1353" s="110" t="s">
        <v>58</v>
      </c>
      <c r="R1353" s="94">
        <v>46171</v>
      </c>
      <c r="S1353" s="95"/>
      <c r="T1353" s="95" t="s">
        <v>59</v>
      </c>
      <c r="U1353" s="95" t="s">
        <v>60</v>
      </c>
      <c r="V1353" s="91">
        <v>46146</v>
      </c>
      <c r="W1353" s="91">
        <v>46161</v>
      </c>
      <c r="X1353" s="91">
        <v>46168</v>
      </c>
      <c r="Y1353" s="96" t="s">
        <v>2797</v>
      </c>
      <c r="Z1353" s="89" t="s">
        <v>62</v>
      </c>
      <c r="AA1353" s="95"/>
      <c r="AB1353" s="95" t="s">
        <v>2804</v>
      </c>
      <c r="AC1353" s="95" t="s">
        <v>2804</v>
      </c>
      <c r="AD1353" s="95" t="s">
        <v>2804</v>
      </c>
      <c r="AE1353" s="95" t="s">
        <v>2804</v>
      </c>
      <c r="AF1353" s="95" t="s">
        <v>2804</v>
      </c>
      <c r="AG1353" s="95" t="s">
        <v>2804</v>
      </c>
      <c r="AH1353" s="95" t="s">
        <v>2804</v>
      </c>
      <c r="AI1353" s="97"/>
      <c r="AJ1353" s="97" t="s">
        <v>65</v>
      </c>
      <c r="AK1353" s="97" t="s">
        <v>66</v>
      </c>
      <c r="AL1353" s="45" t="s">
        <v>67</v>
      </c>
      <c r="AM1353" s="160" t="str">
        <f>MONTH(B1353)&amp;"/"&amp;YEAR(B1353)</f>
        <v>3/2026</v>
      </c>
      <c r="AN1353" s="45">
        <f>WEEKNUM(B1353)-WEEKNUM(EOMONTH(B1353,-1)+1)+1</f>
        <v>4</v>
      </c>
      <c r="AO1353" s="45" t="str">
        <f>MONTH(R1353)&amp;"/"&amp;YEAR(R1353)</f>
        <v>5/2026</v>
      </c>
      <c r="AP1353" s="45">
        <f>WEEKNUM(R1353)-WEEKNUM(EOMONTH(R1353,-1)+1)+1</f>
        <v>5</v>
      </c>
      <c r="AQ1353" s="45">
        <f>IF(AU1353="S",IF(Q1353="1. Aceitou o programa",R1353-B1353,0),0)</f>
        <v>67</v>
      </c>
      <c r="AR1353" s="45">
        <f>IF(AU1353="S",IF(AND(S1353&lt;&gt;"",R1353&lt;&gt;""),S1353-R1353,0),0)</f>
        <v>0</v>
      </c>
      <c r="AS1353" s="45">
        <f>IF(AU1353="S",IF(Q1353="1. Aceitou o programa",IF(OR(X1353="Não se Aplica",X1353=""),IF(OR(W1353="Não se Aplica",W1353=""),0,W1353-V1353),AVERAGE(X1353-W1353,W1353-V1353)),0),0)</f>
        <v>11</v>
      </c>
      <c r="AT1353" s="45">
        <f>IF(AU1353="S",IF(AND(Q1353="1. Aceitou o programa",AB1353="Realizada"),IFERROR(IF(AA1353="",0,AA1353-R1353),0),0),0)</f>
        <v>0</v>
      </c>
      <c r="AU1353" s="45" t="str">
        <f>_xlfn.XLOOKUP(U1353,'Lista Suspensa'!$AA$20:$AA$23,'Lista Suspensa'!$AB$20:$AB$23,"N/A")</f>
        <v>S</v>
      </c>
    </row>
    <row r="1354" spans="1:47" ht="12" customHeight="1" x14ac:dyDescent="0.3">
      <c r="A1354" s="87" t="s">
        <v>47</v>
      </c>
      <c r="B1354" s="88">
        <v>46104</v>
      </c>
      <c r="C1354" s="89" t="s">
        <v>48</v>
      </c>
      <c r="D1354" s="89" t="s">
        <v>49</v>
      </c>
      <c r="E1354" s="189">
        <v>82225255</v>
      </c>
      <c r="F1354" s="197" t="s">
        <v>3744</v>
      </c>
      <c r="G1354" s="90">
        <v>57844763515</v>
      </c>
      <c r="H1354" s="91">
        <v>25366</v>
      </c>
      <c r="I1354" s="89"/>
      <c r="J1354" s="89" t="s">
        <v>51</v>
      </c>
      <c r="K1354" s="89" t="s">
        <v>52</v>
      </c>
      <c r="L1354" s="89" t="s">
        <v>85</v>
      </c>
      <c r="M1354" s="89" t="s">
        <v>3745</v>
      </c>
      <c r="N1354" s="89" t="s">
        <v>229</v>
      </c>
      <c r="O1354" s="92" t="s">
        <v>3746</v>
      </c>
      <c r="P1354" s="93" t="s">
        <v>57</v>
      </c>
      <c r="Q1354" s="110" t="s">
        <v>58</v>
      </c>
      <c r="R1354" s="94">
        <v>46171</v>
      </c>
      <c r="S1354" s="95"/>
      <c r="T1354" s="95" t="s">
        <v>59</v>
      </c>
      <c r="U1354" s="95" t="s">
        <v>60</v>
      </c>
      <c r="V1354" s="91">
        <v>46146</v>
      </c>
      <c r="W1354" s="91">
        <v>46161</v>
      </c>
      <c r="X1354" s="91">
        <v>46168</v>
      </c>
      <c r="Y1354" s="96" t="s">
        <v>2797</v>
      </c>
      <c r="Z1354" s="89" t="s">
        <v>62</v>
      </c>
      <c r="AA1354" s="95"/>
      <c r="AB1354" s="95" t="s">
        <v>2804</v>
      </c>
      <c r="AC1354" s="95" t="s">
        <v>2804</v>
      </c>
      <c r="AD1354" s="95" t="s">
        <v>2804</v>
      </c>
      <c r="AE1354" s="95" t="s">
        <v>2804</v>
      </c>
      <c r="AF1354" s="95" t="s">
        <v>2804</v>
      </c>
      <c r="AG1354" s="95" t="s">
        <v>2804</v>
      </c>
      <c r="AH1354" s="95" t="s">
        <v>2804</v>
      </c>
      <c r="AI1354" s="97"/>
      <c r="AJ1354" s="97" t="s">
        <v>65</v>
      </c>
      <c r="AK1354" s="97" t="s">
        <v>66</v>
      </c>
      <c r="AL1354" s="45" t="s">
        <v>67</v>
      </c>
      <c r="AM1354" s="160" t="str">
        <f>MONTH(B1354)&amp;"/"&amp;YEAR(B1354)</f>
        <v>3/2026</v>
      </c>
      <c r="AN1354" s="45">
        <f>WEEKNUM(B1354)-WEEKNUM(EOMONTH(B1354,-1)+1)+1</f>
        <v>4</v>
      </c>
      <c r="AO1354" s="45" t="str">
        <f>MONTH(R1354)&amp;"/"&amp;YEAR(R1354)</f>
        <v>5/2026</v>
      </c>
      <c r="AP1354" s="45">
        <f>WEEKNUM(R1354)-WEEKNUM(EOMONTH(R1354,-1)+1)+1</f>
        <v>5</v>
      </c>
      <c r="AQ1354" s="45">
        <f>IF(AU1354="S",IF(Q1354="1. Aceitou o programa",R1354-B1354,0),0)</f>
        <v>67</v>
      </c>
      <c r="AR1354" s="45">
        <f>IF(AU1354="S",IF(AND(S1354&lt;&gt;"",R1354&lt;&gt;""),S1354-R1354,0),0)</f>
        <v>0</v>
      </c>
      <c r="AS1354" s="45">
        <f>IF(AU1354="S",IF(Q1354="1. Aceitou o programa",IF(OR(X1354="Não se Aplica",X1354=""),IF(OR(W1354="Não se Aplica",W1354=""),0,W1354-V1354),AVERAGE(X1354-W1354,W1354-V1354)),0),0)</f>
        <v>11</v>
      </c>
      <c r="AT1354" s="45">
        <f>IF(AU1354="S",IF(AND(Q1354="1. Aceitou o programa",AB1354="Realizada"),IFERROR(IF(AA1354="",0,AA1354-R1354),0),0),0)</f>
        <v>0</v>
      </c>
      <c r="AU1354" s="45" t="str">
        <f>_xlfn.XLOOKUP(U1354,'Lista Suspensa'!$AA$20:$AA$23,'Lista Suspensa'!$AB$20:$AB$23,"N/A")</f>
        <v>S</v>
      </c>
    </row>
    <row r="1355" spans="1:47" ht="12" customHeight="1" x14ac:dyDescent="0.3">
      <c r="A1355" s="87" t="s">
        <v>47</v>
      </c>
      <c r="B1355" s="88">
        <v>46104</v>
      </c>
      <c r="C1355" s="89" t="s">
        <v>48</v>
      </c>
      <c r="D1355" s="89" t="s">
        <v>49</v>
      </c>
      <c r="E1355" s="189">
        <v>82227102</v>
      </c>
      <c r="F1355" s="197" t="s">
        <v>3747</v>
      </c>
      <c r="G1355" s="90">
        <v>12130670733</v>
      </c>
      <c r="H1355" s="91">
        <v>32708</v>
      </c>
      <c r="I1355" s="89"/>
      <c r="J1355" s="89" t="s">
        <v>51</v>
      </c>
      <c r="K1355" s="89" t="s">
        <v>76</v>
      </c>
      <c r="L1355" s="89" t="s">
        <v>740</v>
      </c>
      <c r="M1355" s="89" t="s">
        <v>3748</v>
      </c>
      <c r="N1355" s="89" t="s">
        <v>229</v>
      </c>
      <c r="O1355" s="92" t="s">
        <v>3749</v>
      </c>
      <c r="P1355" s="93" t="s">
        <v>57</v>
      </c>
      <c r="Q1355" s="110" t="s">
        <v>58</v>
      </c>
      <c r="R1355" s="94">
        <v>46171</v>
      </c>
      <c r="S1355" s="95"/>
      <c r="T1355" s="95" t="s">
        <v>59</v>
      </c>
      <c r="U1355" s="95" t="s">
        <v>60</v>
      </c>
      <c r="V1355" s="91">
        <v>46146</v>
      </c>
      <c r="W1355" s="91">
        <v>46161</v>
      </c>
      <c r="X1355" s="91">
        <v>46168</v>
      </c>
      <c r="Y1355" s="96" t="s">
        <v>2797</v>
      </c>
      <c r="Z1355" s="89" t="s">
        <v>62</v>
      </c>
      <c r="AA1355" s="95"/>
      <c r="AB1355" s="95" t="s">
        <v>2804</v>
      </c>
      <c r="AC1355" s="95" t="s">
        <v>2804</v>
      </c>
      <c r="AD1355" s="95" t="s">
        <v>2804</v>
      </c>
      <c r="AE1355" s="95" t="s">
        <v>2804</v>
      </c>
      <c r="AF1355" s="95" t="s">
        <v>2804</v>
      </c>
      <c r="AG1355" s="95" t="s">
        <v>2804</v>
      </c>
      <c r="AH1355" s="95" t="s">
        <v>2804</v>
      </c>
      <c r="AI1355" s="97"/>
      <c r="AJ1355" s="97" t="s">
        <v>65</v>
      </c>
      <c r="AK1355" s="97" t="s">
        <v>66</v>
      </c>
      <c r="AL1355" s="45" t="s">
        <v>67</v>
      </c>
      <c r="AM1355" s="160" t="str">
        <f>MONTH(B1355)&amp;"/"&amp;YEAR(B1355)</f>
        <v>3/2026</v>
      </c>
      <c r="AN1355" s="45">
        <f>WEEKNUM(B1355)-WEEKNUM(EOMONTH(B1355,-1)+1)+1</f>
        <v>4</v>
      </c>
      <c r="AO1355" s="45" t="str">
        <f>MONTH(R1355)&amp;"/"&amp;YEAR(R1355)</f>
        <v>5/2026</v>
      </c>
      <c r="AP1355" s="45">
        <f>WEEKNUM(R1355)-WEEKNUM(EOMONTH(R1355,-1)+1)+1</f>
        <v>5</v>
      </c>
      <c r="AQ1355" s="45">
        <f>IF(AU1355="S",IF(Q1355="1. Aceitou o programa",R1355-B1355,0),0)</f>
        <v>67</v>
      </c>
      <c r="AR1355" s="45">
        <f>IF(AU1355="S",IF(AND(S1355&lt;&gt;"",R1355&lt;&gt;""),S1355-R1355,0),0)</f>
        <v>0</v>
      </c>
      <c r="AS1355" s="45">
        <f>IF(AU1355="S",IF(Q1355="1. Aceitou o programa",IF(OR(X1355="Não se Aplica",X1355=""),IF(OR(W1355="Não se Aplica",W1355=""),0,W1355-V1355),AVERAGE(X1355-W1355,W1355-V1355)),0),0)</f>
        <v>11</v>
      </c>
      <c r="AT1355" s="45">
        <f>IF(AU1355="S",IF(AND(Q1355="1. Aceitou o programa",AB1355="Realizada"),IFERROR(IF(AA1355="",0,AA1355-R1355),0),0),0)</f>
        <v>0</v>
      </c>
      <c r="AU1355" s="45" t="str">
        <f>_xlfn.XLOOKUP(U1355,'Lista Suspensa'!$AA$20:$AA$23,'Lista Suspensa'!$AB$20:$AB$23,"N/A")</f>
        <v>S</v>
      </c>
    </row>
    <row r="1356" spans="1:47" ht="12" customHeight="1" x14ac:dyDescent="0.3">
      <c r="A1356" s="87" t="s">
        <v>47</v>
      </c>
      <c r="B1356" s="88">
        <v>46104</v>
      </c>
      <c r="C1356" s="89" t="s">
        <v>48</v>
      </c>
      <c r="D1356" s="89" t="s">
        <v>49</v>
      </c>
      <c r="E1356" s="189">
        <v>82245687</v>
      </c>
      <c r="F1356" s="197" t="s">
        <v>3750</v>
      </c>
      <c r="G1356" s="90">
        <v>44385714720</v>
      </c>
      <c r="H1356" s="91">
        <v>18358</v>
      </c>
      <c r="I1356" s="89"/>
      <c r="J1356" s="89" t="s">
        <v>51</v>
      </c>
      <c r="K1356" s="89" t="s">
        <v>76</v>
      </c>
      <c r="L1356" s="89" t="s">
        <v>283</v>
      </c>
      <c r="M1356" s="89" t="s">
        <v>688</v>
      </c>
      <c r="N1356" s="89" t="s">
        <v>137</v>
      </c>
      <c r="O1356" s="92" t="s">
        <v>3751</v>
      </c>
      <c r="P1356" s="93" t="s">
        <v>57</v>
      </c>
      <c r="Q1356" s="110" t="s">
        <v>58</v>
      </c>
      <c r="R1356" s="94">
        <v>46171</v>
      </c>
      <c r="S1356" s="95"/>
      <c r="T1356" s="95" t="s">
        <v>59</v>
      </c>
      <c r="U1356" s="95" t="s">
        <v>60</v>
      </c>
      <c r="V1356" s="91">
        <v>46146</v>
      </c>
      <c r="W1356" s="91">
        <v>46161</v>
      </c>
      <c r="X1356" s="91">
        <v>46168</v>
      </c>
      <c r="Y1356" s="96" t="s">
        <v>73</v>
      </c>
      <c r="Z1356" s="89" t="s">
        <v>62</v>
      </c>
      <c r="AA1356" s="95"/>
      <c r="AB1356" s="95" t="s">
        <v>2804</v>
      </c>
      <c r="AC1356" s="95" t="s">
        <v>2804</v>
      </c>
      <c r="AD1356" s="95" t="s">
        <v>2804</v>
      </c>
      <c r="AE1356" s="95" t="s">
        <v>2804</v>
      </c>
      <c r="AF1356" s="95" t="s">
        <v>2804</v>
      </c>
      <c r="AG1356" s="95" t="s">
        <v>2804</v>
      </c>
      <c r="AH1356" s="95" t="s">
        <v>2804</v>
      </c>
      <c r="AI1356" s="97"/>
      <c r="AJ1356" s="97" t="s">
        <v>65</v>
      </c>
      <c r="AK1356" s="97" t="s">
        <v>66</v>
      </c>
      <c r="AL1356" s="45" t="s">
        <v>67</v>
      </c>
      <c r="AM1356" s="160" t="str">
        <f>MONTH(B1356)&amp;"/"&amp;YEAR(B1356)</f>
        <v>3/2026</v>
      </c>
      <c r="AN1356" s="45">
        <f>WEEKNUM(B1356)-WEEKNUM(EOMONTH(B1356,-1)+1)+1</f>
        <v>4</v>
      </c>
      <c r="AO1356" s="45" t="str">
        <f>MONTH(R1356)&amp;"/"&amp;YEAR(R1356)</f>
        <v>5/2026</v>
      </c>
      <c r="AP1356" s="45">
        <f>WEEKNUM(R1356)-WEEKNUM(EOMONTH(R1356,-1)+1)+1</f>
        <v>5</v>
      </c>
      <c r="AQ1356" s="45">
        <f>IF(AU1356="S",IF(Q1356="1. Aceitou o programa",R1356-B1356,0),0)</f>
        <v>67</v>
      </c>
      <c r="AR1356" s="45">
        <f>IF(AU1356="S",IF(AND(S1356&lt;&gt;"",R1356&lt;&gt;""),S1356-R1356,0),0)</f>
        <v>0</v>
      </c>
      <c r="AS1356" s="45">
        <f>IF(AU1356="S",IF(Q1356="1. Aceitou o programa",IF(OR(X1356="Não se Aplica",X1356=""),IF(OR(W1356="Não se Aplica",W1356=""),0,W1356-V1356),AVERAGE(X1356-W1356,W1356-V1356)),0),0)</f>
        <v>11</v>
      </c>
      <c r="AT1356" s="45">
        <f>IF(AU1356="S",IF(AND(Q1356="1. Aceitou o programa",AB1356="Realizada"),IFERROR(IF(AA1356="",0,AA1356-R1356),0),0),0)</f>
        <v>0</v>
      </c>
      <c r="AU1356" s="45" t="str">
        <f>_xlfn.XLOOKUP(U1356,'Lista Suspensa'!$AA$20:$AA$23,'Lista Suspensa'!$AB$20:$AB$23,"N/A")</f>
        <v>S</v>
      </c>
    </row>
    <row r="1357" spans="1:47" ht="12" customHeight="1" x14ac:dyDescent="0.3">
      <c r="A1357" s="87" t="s">
        <v>47</v>
      </c>
      <c r="B1357" s="88">
        <v>46104</v>
      </c>
      <c r="C1357" s="89" t="s">
        <v>48</v>
      </c>
      <c r="D1357" s="89" t="s">
        <v>49</v>
      </c>
      <c r="E1357" s="189">
        <v>82247460</v>
      </c>
      <c r="F1357" s="197" t="s">
        <v>3752</v>
      </c>
      <c r="G1357" s="90">
        <v>75079623772</v>
      </c>
      <c r="H1357" s="91">
        <v>23914</v>
      </c>
      <c r="I1357" s="89"/>
      <c r="J1357" s="89" t="s">
        <v>51</v>
      </c>
      <c r="K1357" s="89" t="s">
        <v>76</v>
      </c>
      <c r="L1357" s="89" t="s">
        <v>95</v>
      </c>
      <c r="M1357" s="89" t="s">
        <v>222</v>
      </c>
      <c r="N1357" s="89" t="s">
        <v>229</v>
      </c>
      <c r="O1357" s="92" t="s">
        <v>3753</v>
      </c>
      <c r="P1357" s="93" t="s">
        <v>57</v>
      </c>
      <c r="Q1357" s="110" t="s">
        <v>58</v>
      </c>
      <c r="R1357" s="94">
        <v>46171</v>
      </c>
      <c r="S1357" s="95"/>
      <c r="T1357" s="95" t="s">
        <v>59</v>
      </c>
      <c r="U1357" s="95" t="s">
        <v>60</v>
      </c>
      <c r="V1357" s="91">
        <v>46146</v>
      </c>
      <c r="W1357" s="91">
        <v>46161</v>
      </c>
      <c r="X1357" s="91">
        <v>46168</v>
      </c>
      <c r="Y1357" s="96" t="s">
        <v>73</v>
      </c>
      <c r="Z1357" s="89" t="s">
        <v>62</v>
      </c>
      <c r="AA1357" s="95"/>
      <c r="AB1357" s="95" t="s">
        <v>2804</v>
      </c>
      <c r="AC1357" s="95" t="s">
        <v>2804</v>
      </c>
      <c r="AD1357" s="95" t="s">
        <v>2804</v>
      </c>
      <c r="AE1357" s="95" t="s">
        <v>2804</v>
      </c>
      <c r="AF1357" s="95" t="s">
        <v>2804</v>
      </c>
      <c r="AG1357" s="95" t="s">
        <v>2804</v>
      </c>
      <c r="AH1357" s="95" t="s">
        <v>2804</v>
      </c>
      <c r="AI1357" s="97"/>
      <c r="AJ1357" s="97" t="s">
        <v>65</v>
      </c>
      <c r="AK1357" s="97" t="s">
        <v>66</v>
      </c>
      <c r="AL1357" s="45" t="s">
        <v>67</v>
      </c>
      <c r="AM1357" s="160" t="str">
        <f>MONTH(B1357)&amp;"/"&amp;YEAR(B1357)</f>
        <v>3/2026</v>
      </c>
      <c r="AN1357" s="45">
        <f>WEEKNUM(B1357)-WEEKNUM(EOMONTH(B1357,-1)+1)+1</f>
        <v>4</v>
      </c>
      <c r="AO1357" s="45" t="str">
        <f>MONTH(R1357)&amp;"/"&amp;YEAR(R1357)</f>
        <v>5/2026</v>
      </c>
      <c r="AP1357" s="45">
        <f>WEEKNUM(R1357)-WEEKNUM(EOMONTH(R1357,-1)+1)+1</f>
        <v>5</v>
      </c>
      <c r="AQ1357" s="45">
        <f>IF(AU1357="S",IF(Q1357="1. Aceitou o programa",R1357-B1357,0),0)</f>
        <v>67</v>
      </c>
      <c r="AR1357" s="45">
        <f>IF(AU1357="S",IF(AND(S1357&lt;&gt;"",R1357&lt;&gt;""),S1357-R1357,0),0)</f>
        <v>0</v>
      </c>
      <c r="AS1357" s="45">
        <f>IF(AU1357="S",IF(Q1357="1. Aceitou o programa",IF(OR(X1357="Não se Aplica",X1357=""),IF(OR(W1357="Não se Aplica",W1357=""),0,W1357-V1357),AVERAGE(X1357-W1357,W1357-V1357)),0),0)</f>
        <v>11</v>
      </c>
      <c r="AT1357" s="45">
        <f>IF(AU1357="S",IF(AND(Q1357="1. Aceitou o programa",AB1357="Realizada"),IFERROR(IF(AA1357="",0,AA1357-R1357),0),0),0)</f>
        <v>0</v>
      </c>
      <c r="AU1357" s="45" t="str">
        <f>_xlfn.XLOOKUP(U1357,'Lista Suspensa'!$AA$20:$AA$23,'Lista Suspensa'!$AB$20:$AB$23,"N/A")</f>
        <v>S</v>
      </c>
    </row>
    <row r="1358" spans="1:47" ht="12" customHeight="1" x14ac:dyDescent="0.3">
      <c r="A1358" s="87" t="s">
        <v>47</v>
      </c>
      <c r="B1358" s="88">
        <v>46104</v>
      </c>
      <c r="C1358" s="89" t="s">
        <v>48</v>
      </c>
      <c r="D1358" s="89" t="s">
        <v>49</v>
      </c>
      <c r="E1358" s="189">
        <v>82255074</v>
      </c>
      <c r="F1358" s="197" t="s">
        <v>3754</v>
      </c>
      <c r="G1358" s="90">
        <v>14895585786</v>
      </c>
      <c r="H1358" s="91">
        <v>33801</v>
      </c>
      <c r="I1358" s="89"/>
      <c r="J1358" s="89" t="s">
        <v>51</v>
      </c>
      <c r="K1358" s="89" t="s">
        <v>76</v>
      </c>
      <c r="L1358" s="89" t="s">
        <v>95</v>
      </c>
      <c r="M1358" s="89" t="s">
        <v>360</v>
      </c>
      <c r="N1358" s="89" t="s">
        <v>137</v>
      </c>
      <c r="O1358" s="92" t="s">
        <v>3755</v>
      </c>
      <c r="P1358" s="93" t="s">
        <v>57</v>
      </c>
      <c r="Q1358" s="110" t="s">
        <v>58</v>
      </c>
      <c r="R1358" s="94">
        <v>46171</v>
      </c>
      <c r="S1358" s="95"/>
      <c r="T1358" s="95" t="s">
        <v>59</v>
      </c>
      <c r="U1358" s="95" t="s">
        <v>60</v>
      </c>
      <c r="V1358" s="91">
        <v>46146</v>
      </c>
      <c r="W1358" s="91">
        <v>46161</v>
      </c>
      <c r="X1358" s="91">
        <v>46168</v>
      </c>
      <c r="Y1358" s="96" t="s">
        <v>2797</v>
      </c>
      <c r="Z1358" s="89" t="s">
        <v>62</v>
      </c>
      <c r="AA1358" s="95"/>
      <c r="AB1358" s="95" t="s">
        <v>2804</v>
      </c>
      <c r="AC1358" s="95" t="s">
        <v>2804</v>
      </c>
      <c r="AD1358" s="95" t="s">
        <v>2804</v>
      </c>
      <c r="AE1358" s="95" t="s">
        <v>2804</v>
      </c>
      <c r="AF1358" s="95" t="s">
        <v>2804</v>
      </c>
      <c r="AG1358" s="95" t="s">
        <v>2804</v>
      </c>
      <c r="AH1358" s="95" t="s">
        <v>2804</v>
      </c>
      <c r="AI1358" s="97"/>
      <c r="AJ1358" s="97" t="s">
        <v>65</v>
      </c>
      <c r="AK1358" s="97" t="s">
        <v>66</v>
      </c>
      <c r="AL1358" s="45" t="s">
        <v>67</v>
      </c>
      <c r="AM1358" s="160" t="str">
        <f>MONTH(B1358)&amp;"/"&amp;YEAR(B1358)</f>
        <v>3/2026</v>
      </c>
      <c r="AN1358" s="45">
        <f>WEEKNUM(B1358)-WEEKNUM(EOMONTH(B1358,-1)+1)+1</f>
        <v>4</v>
      </c>
      <c r="AO1358" s="45" t="str">
        <f>MONTH(R1358)&amp;"/"&amp;YEAR(R1358)</f>
        <v>5/2026</v>
      </c>
      <c r="AP1358" s="45">
        <f>WEEKNUM(R1358)-WEEKNUM(EOMONTH(R1358,-1)+1)+1</f>
        <v>5</v>
      </c>
      <c r="AQ1358" s="45">
        <f>IF(AU1358="S",IF(Q1358="1. Aceitou o programa",R1358-B1358,0),0)</f>
        <v>67</v>
      </c>
      <c r="AR1358" s="45">
        <f>IF(AU1358="S",IF(AND(S1358&lt;&gt;"",R1358&lt;&gt;""),S1358-R1358,0),0)</f>
        <v>0</v>
      </c>
      <c r="AS1358" s="45">
        <f>IF(AU1358="S",IF(Q1358="1. Aceitou o programa",IF(OR(X1358="Não se Aplica",X1358=""),IF(OR(W1358="Não se Aplica",W1358=""),0,W1358-V1358),AVERAGE(X1358-W1358,W1358-V1358)),0),0)</f>
        <v>11</v>
      </c>
      <c r="AT1358" s="45">
        <f>IF(AU1358="S",IF(AND(Q1358="1. Aceitou o programa",AB1358="Realizada"),IFERROR(IF(AA1358="",0,AA1358-R1358),0),0),0)</f>
        <v>0</v>
      </c>
      <c r="AU1358" s="45" t="str">
        <f>_xlfn.XLOOKUP(U1358,'Lista Suspensa'!$AA$20:$AA$23,'Lista Suspensa'!$AB$20:$AB$23,"N/A")</f>
        <v>S</v>
      </c>
    </row>
    <row r="1359" spans="1:47" ht="12" customHeight="1" x14ac:dyDescent="0.3">
      <c r="A1359" s="87" t="s">
        <v>47</v>
      </c>
      <c r="B1359" s="88">
        <v>46104</v>
      </c>
      <c r="C1359" s="89" t="s">
        <v>48</v>
      </c>
      <c r="D1359" s="89" t="s">
        <v>49</v>
      </c>
      <c r="E1359" s="189">
        <v>82268798</v>
      </c>
      <c r="F1359" s="197" t="s">
        <v>3756</v>
      </c>
      <c r="G1359" s="90">
        <v>31627245898</v>
      </c>
      <c r="H1359" s="91">
        <v>30229</v>
      </c>
      <c r="I1359" s="89"/>
      <c r="J1359" s="89" t="s">
        <v>51</v>
      </c>
      <c r="K1359" s="89" t="s">
        <v>52</v>
      </c>
      <c r="L1359" s="89" t="s">
        <v>53</v>
      </c>
      <c r="M1359" s="89" t="s">
        <v>1847</v>
      </c>
      <c r="N1359" s="89" t="s">
        <v>229</v>
      </c>
      <c r="O1359" s="92" t="s">
        <v>3757</v>
      </c>
      <c r="P1359" s="93" t="s">
        <v>57</v>
      </c>
      <c r="Q1359" s="110" t="s">
        <v>58</v>
      </c>
      <c r="R1359" s="94">
        <v>46171</v>
      </c>
      <c r="S1359" s="95"/>
      <c r="T1359" s="95" t="s">
        <v>59</v>
      </c>
      <c r="U1359" s="95" t="s">
        <v>60</v>
      </c>
      <c r="V1359" s="91">
        <v>46146</v>
      </c>
      <c r="W1359" s="91">
        <v>46161</v>
      </c>
      <c r="X1359" s="91">
        <v>46168</v>
      </c>
      <c r="Y1359" s="96" t="s">
        <v>2797</v>
      </c>
      <c r="Z1359" s="89" t="s">
        <v>62</v>
      </c>
      <c r="AA1359" s="95"/>
      <c r="AB1359" s="95" t="s">
        <v>2804</v>
      </c>
      <c r="AC1359" s="95" t="s">
        <v>2804</v>
      </c>
      <c r="AD1359" s="95" t="s">
        <v>2804</v>
      </c>
      <c r="AE1359" s="95" t="s">
        <v>2804</v>
      </c>
      <c r="AF1359" s="95" t="s">
        <v>2804</v>
      </c>
      <c r="AG1359" s="95" t="s">
        <v>2804</v>
      </c>
      <c r="AH1359" s="95" t="s">
        <v>2804</v>
      </c>
      <c r="AI1359" s="97"/>
      <c r="AJ1359" s="97" t="s">
        <v>65</v>
      </c>
      <c r="AK1359" s="97" t="s">
        <v>66</v>
      </c>
      <c r="AL1359" s="45" t="s">
        <v>67</v>
      </c>
      <c r="AM1359" s="160" t="str">
        <f>MONTH(B1359)&amp;"/"&amp;YEAR(B1359)</f>
        <v>3/2026</v>
      </c>
      <c r="AN1359" s="45">
        <f>WEEKNUM(B1359)-WEEKNUM(EOMONTH(B1359,-1)+1)+1</f>
        <v>4</v>
      </c>
      <c r="AO1359" s="45" t="str">
        <f>MONTH(R1359)&amp;"/"&amp;YEAR(R1359)</f>
        <v>5/2026</v>
      </c>
      <c r="AP1359" s="45">
        <f>WEEKNUM(R1359)-WEEKNUM(EOMONTH(R1359,-1)+1)+1</f>
        <v>5</v>
      </c>
      <c r="AQ1359" s="45">
        <f>IF(AU1359="S",IF(Q1359="1. Aceitou o programa",R1359-B1359,0),0)</f>
        <v>67</v>
      </c>
      <c r="AR1359" s="45">
        <f>IF(AU1359="S",IF(AND(S1359&lt;&gt;"",R1359&lt;&gt;""),S1359-R1359,0),0)</f>
        <v>0</v>
      </c>
      <c r="AS1359" s="45">
        <f>IF(AU1359="S",IF(Q1359="1. Aceitou o programa",IF(OR(X1359="Não se Aplica",X1359=""),IF(OR(W1359="Não se Aplica",W1359=""),0,W1359-V1359),AVERAGE(X1359-W1359,W1359-V1359)),0),0)</f>
        <v>11</v>
      </c>
      <c r="AT1359" s="45">
        <f>IF(AU1359="S",IF(AND(Q1359="1. Aceitou o programa",AB1359="Realizada"),IFERROR(IF(AA1359="",0,AA1359-R1359),0),0),0)</f>
        <v>0</v>
      </c>
      <c r="AU1359" s="45" t="str">
        <f>_xlfn.XLOOKUP(U1359,'Lista Suspensa'!$AA$20:$AA$23,'Lista Suspensa'!$AB$20:$AB$23,"N/A")</f>
        <v>S</v>
      </c>
    </row>
    <row r="1360" spans="1:47" ht="12" customHeight="1" x14ac:dyDescent="0.3">
      <c r="A1360" s="87" t="s">
        <v>47</v>
      </c>
      <c r="B1360" s="88">
        <v>46104</v>
      </c>
      <c r="C1360" s="89" t="s">
        <v>48</v>
      </c>
      <c r="D1360" s="89" t="s">
        <v>49</v>
      </c>
      <c r="E1360" s="189">
        <v>82323356</v>
      </c>
      <c r="F1360" s="197" t="s">
        <v>3758</v>
      </c>
      <c r="G1360" s="90">
        <v>90154410730</v>
      </c>
      <c r="H1360" s="91">
        <v>20613</v>
      </c>
      <c r="I1360" s="89"/>
      <c r="J1360" s="89" t="s">
        <v>51</v>
      </c>
      <c r="K1360" s="89" t="s">
        <v>76</v>
      </c>
      <c r="L1360" s="89" t="s">
        <v>283</v>
      </c>
      <c r="M1360" s="89" t="s">
        <v>1138</v>
      </c>
      <c r="N1360" s="89" t="s">
        <v>137</v>
      </c>
      <c r="O1360" s="92" t="s">
        <v>3759</v>
      </c>
      <c r="P1360" s="93" t="s">
        <v>57</v>
      </c>
      <c r="Q1360" s="110" t="s">
        <v>58</v>
      </c>
      <c r="R1360" s="94">
        <v>46171</v>
      </c>
      <c r="S1360" s="95"/>
      <c r="T1360" s="95" t="s">
        <v>59</v>
      </c>
      <c r="U1360" s="95" t="s">
        <v>60</v>
      </c>
      <c r="V1360" s="91">
        <v>46146</v>
      </c>
      <c r="W1360" s="91">
        <v>46161</v>
      </c>
      <c r="X1360" s="91">
        <v>46168</v>
      </c>
      <c r="Y1360" s="96" t="s">
        <v>2797</v>
      </c>
      <c r="Z1360" s="89" t="s">
        <v>62</v>
      </c>
      <c r="AA1360" s="95"/>
      <c r="AB1360" s="95" t="s">
        <v>2804</v>
      </c>
      <c r="AC1360" s="95" t="s">
        <v>2804</v>
      </c>
      <c r="AD1360" s="95" t="s">
        <v>2804</v>
      </c>
      <c r="AE1360" s="95" t="s">
        <v>2804</v>
      </c>
      <c r="AF1360" s="95" t="s">
        <v>2804</v>
      </c>
      <c r="AG1360" s="95" t="s">
        <v>2804</v>
      </c>
      <c r="AH1360" s="95" t="s">
        <v>2804</v>
      </c>
      <c r="AI1360" s="97"/>
      <c r="AJ1360" s="97" t="s">
        <v>65</v>
      </c>
      <c r="AK1360" s="97" t="s">
        <v>66</v>
      </c>
      <c r="AL1360" s="45" t="s">
        <v>67</v>
      </c>
      <c r="AM1360" s="160" t="str">
        <f>MONTH(B1360)&amp;"/"&amp;YEAR(B1360)</f>
        <v>3/2026</v>
      </c>
      <c r="AN1360" s="45">
        <f>WEEKNUM(B1360)-WEEKNUM(EOMONTH(B1360,-1)+1)+1</f>
        <v>4</v>
      </c>
      <c r="AO1360" s="45" t="str">
        <f>MONTH(R1360)&amp;"/"&amp;YEAR(R1360)</f>
        <v>5/2026</v>
      </c>
      <c r="AP1360" s="45">
        <f>WEEKNUM(R1360)-WEEKNUM(EOMONTH(R1360,-1)+1)+1</f>
        <v>5</v>
      </c>
      <c r="AQ1360" s="45">
        <f>IF(AU1360="S",IF(Q1360="1. Aceitou o programa",R1360-B1360,0),0)</f>
        <v>67</v>
      </c>
      <c r="AR1360" s="45">
        <f>IF(AU1360="S",IF(AND(S1360&lt;&gt;"",R1360&lt;&gt;""),S1360-R1360,0),0)</f>
        <v>0</v>
      </c>
      <c r="AS1360" s="45">
        <f>IF(AU1360="S",IF(Q1360="1. Aceitou o programa",IF(OR(X1360="Não se Aplica",X1360=""),IF(OR(W1360="Não se Aplica",W1360=""),0,W1360-V1360),AVERAGE(X1360-W1360,W1360-V1360)),0),0)</f>
        <v>11</v>
      </c>
      <c r="AT1360" s="45">
        <f>IF(AU1360="S",IF(AND(Q1360="1. Aceitou o programa",AB1360="Realizada"),IFERROR(IF(AA1360="",0,AA1360-R1360),0),0),0)</f>
        <v>0</v>
      </c>
      <c r="AU1360" s="45" t="str">
        <f>_xlfn.XLOOKUP(U1360,'Lista Suspensa'!$AA$20:$AA$23,'Lista Suspensa'!$AB$20:$AB$23,"N/A")</f>
        <v>S</v>
      </c>
    </row>
    <row r="1361" spans="1:47" ht="12" customHeight="1" x14ac:dyDescent="0.3">
      <c r="A1361" s="87" t="s">
        <v>47</v>
      </c>
      <c r="B1361" s="88">
        <v>46104</v>
      </c>
      <c r="C1361" s="89" t="s">
        <v>48</v>
      </c>
      <c r="D1361" s="89" t="s">
        <v>49</v>
      </c>
      <c r="E1361" s="189">
        <v>88365602</v>
      </c>
      <c r="F1361" s="197" t="s">
        <v>3760</v>
      </c>
      <c r="G1361" s="90">
        <v>11187785881</v>
      </c>
      <c r="H1361" s="91">
        <v>24659</v>
      </c>
      <c r="I1361" s="89"/>
      <c r="J1361" s="89" t="s">
        <v>51</v>
      </c>
      <c r="K1361" s="89" t="s">
        <v>52</v>
      </c>
      <c r="L1361" s="89" t="s">
        <v>1730</v>
      </c>
      <c r="M1361" s="89" t="s">
        <v>3761</v>
      </c>
      <c r="N1361" s="89" t="s">
        <v>449</v>
      </c>
      <c r="O1361" s="92" t="s">
        <v>3762</v>
      </c>
      <c r="P1361" s="93" t="s">
        <v>57</v>
      </c>
      <c r="Q1361" s="110" t="s">
        <v>58</v>
      </c>
      <c r="R1361" s="94">
        <v>46171</v>
      </c>
      <c r="S1361" s="95"/>
      <c r="T1361" s="95" t="s">
        <v>59</v>
      </c>
      <c r="U1361" s="95" t="s">
        <v>60</v>
      </c>
      <c r="V1361" s="91">
        <v>46146</v>
      </c>
      <c r="W1361" s="91">
        <v>46161</v>
      </c>
      <c r="X1361" s="91">
        <v>46168</v>
      </c>
      <c r="Y1361" s="96" t="s">
        <v>73</v>
      </c>
      <c r="Z1361" s="89" t="s">
        <v>62</v>
      </c>
      <c r="AA1361" s="95"/>
      <c r="AB1361" s="95" t="s">
        <v>2804</v>
      </c>
      <c r="AC1361" s="95" t="s">
        <v>2804</v>
      </c>
      <c r="AD1361" s="95" t="s">
        <v>2804</v>
      </c>
      <c r="AE1361" s="95" t="s">
        <v>2804</v>
      </c>
      <c r="AF1361" s="95" t="s">
        <v>2804</v>
      </c>
      <c r="AG1361" s="95" t="s">
        <v>2804</v>
      </c>
      <c r="AH1361" s="95" t="s">
        <v>2804</v>
      </c>
      <c r="AI1361" s="97"/>
      <c r="AJ1361" s="97" t="s">
        <v>65</v>
      </c>
      <c r="AK1361" s="97" t="s">
        <v>66</v>
      </c>
      <c r="AL1361" s="45" t="s">
        <v>67</v>
      </c>
      <c r="AM1361" s="160" t="str">
        <f>MONTH(B1361)&amp;"/"&amp;YEAR(B1361)</f>
        <v>3/2026</v>
      </c>
      <c r="AN1361" s="45">
        <f>WEEKNUM(B1361)-WEEKNUM(EOMONTH(B1361,-1)+1)+1</f>
        <v>4</v>
      </c>
      <c r="AO1361" s="45" t="str">
        <f>MONTH(R1361)&amp;"/"&amp;YEAR(R1361)</f>
        <v>5/2026</v>
      </c>
      <c r="AP1361" s="45">
        <f>WEEKNUM(R1361)-WEEKNUM(EOMONTH(R1361,-1)+1)+1</f>
        <v>5</v>
      </c>
      <c r="AQ1361" s="45">
        <f>IF(AU1361="S",IF(Q1361="1. Aceitou o programa",R1361-B1361,0),0)</f>
        <v>67</v>
      </c>
      <c r="AR1361" s="45">
        <f>IF(AU1361="S",IF(AND(S1361&lt;&gt;"",R1361&lt;&gt;""),S1361-R1361,0),0)</f>
        <v>0</v>
      </c>
      <c r="AS1361" s="45">
        <f>IF(AU1361="S",IF(Q1361="1. Aceitou o programa",IF(OR(X1361="Não se Aplica",X1361=""),IF(OR(W1361="Não se Aplica",W1361=""),0,W1361-V1361),AVERAGE(X1361-W1361,W1361-V1361)),0),0)</f>
        <v>11</v>
      </c>
      <c r="AT1361" s="45">
        <f>IF(AU1361="S",IF(AND(Q1361="1. Aceitou o programa",AB1361="Realizada"),IFERROR(IF(AA1361="",0,AA1361-R1361),0),0),0)</f>
        <v>0</v>
      </c>
      <c r="AU1361" s="45" t="str">
        <f>_xlfn.XLOOKUP(U1361,'Lista Suspensa'!$AA$20:$AA$23,'Lista Suspensa'!$AB$20:$AB$23,"N/A")</f>
        <v>S</v>
      </c>
    </row>
    <row r="1362" spans="1:47" ht="12" customHeight="1" x14ac:dyDescent="0.3">
      <c r="A1362" s="87" t="s">
        <v>47</v>
      </c>
      <c r="B1362" s="88">
        <v>46104</v>
      </c>
      <c r="C1362" s="89" t="s">
        <v>48</v>
      </c>
      <c r="D1362" s="89" t="s">
        <v>49</v>
      </c>
      <c r="E1362" s="189">
        <v>82358149</v>
      </c>
      <c r="F1362" s="197" t="s">
        <v>3763</v>
      </c>
      <c r="G1362" s="90">
        <v>32185131893</v>
      </c>
      <c r="H1362" s="91">
        <v>26133</v>
      </c>
      <c r="I1362" s="89"/>
      <c r="J1362" s="89" t="s">
        <v>51</v>
      </c>
      <c r="K1362" s="89" t="s">
        <v>52</v>
      </c>
      <c r="L1362" s="89" t="s">
        <v>85</v>
      </c>
      <c r="M1362" s="89" t="s">
        <v>3764</v>
      </c>
      <c r="N1362" s="89" t="s">
        <v>137</v>
      </c>
      <c r="O1362" s="92" t="s">
        <v>3765</v>
      </c>
      <c r="P1362" s="93" t="s">
        <v>57</v>
      </c>
      <c r="Q1362" s="110" t="s">
        <v>58</v>
      </c>
      <c r="R1362" s="94">
        <v>46171</v>
      </c>
      <c r="S1362" s="95"/>
      <c r="T1362" s="95" t="s">
        <v>59</v>
      </c>
      <c r="U1362" s="95" t="s">
        <v>60</v>
      </c>
      <c r="V1362" s="91">
        <v>46146</v>
      </c>
      <c r="W1362" s="91">
        <v>46161</v>
      </c>
      <c r="X1362" s="91">
        <v>46168</v>
      </c>
      <c r="Y1362" s="96" t="s">
        <v>73</v>
      </c>
      <c r="Z1362" s="89" t="s">
        <v>62</v>
      </c>
      <c r="AA1362" s="95"/>
      <c r="AB1362" s="95" t="s">
        <v>2804</v>
      </c>
      <c r="AC1362" s="95" t="s">
        <v>2804</v>
      </c>
      <c r="AD1362" s="95" t="s">
        <v>2804</v>
      </c>
      <c r="AE1362" s="95" t="s">
        <v>2804</v>
      </c>
      <c r="AF1362" s="95" t="s">
        <v>2804</v>
      </c>
      <c r="AG1362" s="95" t="s">
        <v>2804</v>
      </c>
      <c r="AH1362" s="95" t="s">
        <v>2804</v>
      </c>
      <c r="AI1362" s="97"/>
      <c r="AJ1362" s="97" t="s">
        <v>65</v>
      </c>
      <c r="AK1362" s="97" t="s">
        <v>66</v>
      </c>
      <c r="AL1362" s="45" t="s">
        <v>67</v>
      </c>
      <c r="AM1362" s="160" t="str">
        <f>MONTH(B1362)&amp;"/"&amp;YEAR(B1362)</f>
        <v>3/2026</v>
      </c>
      <c r="AN1362" s="45">
        <f>WEEKNUM(B1362)-WEEKNUM(EOMONTH(B1362,-1)+1)+1</f>
        <v>4</v>
      </c>
      <c r="AO1362" s="45" t="str">
        <f>MONTH(R1362)&amp;"/"&amp;YEAR(R1362)</f>
        <v>5/2026</v>
      </c>
      <c r="AP1362" s="45">
        <f>WEEKNUM(R1362)-WEEKNUM(EOMONTH(R1362,-1)+1)+1</f>
        <v>5</v>
      </c>
      <c r="AQ1362" s="45">
        <f>IF(AU1362="S",IF(Q1362="1. Aceitou o programa",R1362-B1362,0),0)</f>
        <v>67</v>
      </c>
      <c r="AR1362" s="45">
        <f>IF(AU1362="S",IF(AND(S1362&lt;&gt;"",R1362&lt;&gt;""),S1362-R1362,0),0)</f>
        <v>0</v>
      </c>
      <c r="AS1362" s="45">
        <f>IF(AU1362="S",IF(Q1362="1. Aceitou o programa",IF(OR(X1362="Não se Aplica",X1362=""),IF(OR(W1362="Não se Aplica",W1362=""),0,W1362-V1362),AVERAGE(X1362-W1362,W1362-V1362)),0),0)</f>
        <v>11</v>
      </c>
      <c r="AT1362" s="45">
        <f>IF(AU1362="S",IF(AND(Q1362="1. Aceitou o programa",AB1362="Realizada"),IFERROR(IF(AA1362="",0,AA1362-R1362),0),0),0)</f>
        <v>0</v>
      </c>
      <c r="AU1362" s="45" t="str">
        <f>_xlfn.XLOOKUP(U1362,'Lista Suspensa'!$AA$20:$AA$23,'Lista Suspensa'!$AB$20:$AB$23,"N/A")</f>
        <v>S</v>
      </c>
    </row>
    <row r="1363" spans="1:47" ht="12" customHeight="1" x14ac:dyDescent="0.3">
      <c r="A1363" s="87" t="s">
        <v>47</v>
      </c>
      <c r="B1363" s="88">
        <v>46104</v>
      </c>
      <c r="C1363" s="89" t="s">
        <v>48</v>
      </c>
      <c r="D1363" s="89" t="s">
        <v>49</v>
      </c>
      <c r="E1363" s="189">
        <v>82398525</v>
      </c>
      <c r="F1363" s="197" t="s">
        <v>3766</v>
      </c>
      <c r="G1363" s="90">
        <v>3823026801</v>
      </c>
      <c r="H1363" s="91">
        <v>22557</v>
      </c>
      <c r="I1363" s="89"/>
      <c r="J1363" s="89" t="s">
        <v>51</v>
      </c>
      <c r="K1363" s="89" t="s">
        <v>52</v>
      </c>
      <c r="L1363" s="89" t="s">
        <v>1421</v>
      </c>
      <c r="M1363" s="89" t="s">
        <v>3767</v>
      </c>
      <c r="N1363" s="89" t="s">
        <v>137</v>
      </c>
      <c r="O1363" s="92" t="s">
        <v>3768</v>
      </c>
      <c r="P1363" s="93" t="s">
        <v>57</v>
      </c>
      <c r="Q1363" s="110" t="s">
        <v>58</v>
      </c>
      <c r="R1363" s="94">
        <v>46171</v>
      </c>
      <c r="S1363" s="95"/>
      <c r="T1363" s="95" t="s">
        <v>59</v>
      </c>
      <c r="U1363" s="95" t="s">
        <v>60</v>
      </c>
      <c r="V1363" s="91">
        <v>46146</v>
      </c>
      <c r="W1363" s="91">
        <v>46161</v>
      </c>
      <c r="X1363" s="91">
        <v>46168</v>
      </c>
      <c r="Y1363" s="96" t="s">
        <v>73</v>
      </c>
      <c r="Z1363" s="89" t="s">
        <v>62</v>
      </c>
      <c r="AA1363" s="95"/>
      <c r="AB1363" s="95" t="s">
        <v>2804</v>
      </c>
      <c r="AC1363" s="95" t="s">
        <v>2804</v>
      </c>
      <c r="AD1363" s="95" t="s">
        <v>2804</v>
      </c>
      <c r="AE1363" s="95" t="s">
        <v>2804</v>
      </c>
      <c r="AF1363" s="95" t="s">
        <v>2804</v>
      </c>
      <c r="AG1363" s="95" t="s">
        <v>2804</v>
      </c>
      <c r="AH1363" s="95" t="s">
        <v>2804</v>
      </c>
      <c r="AI1363" s="97"/>
      <c r="AJ1363" s="97" t="s">
        <v>65</v>
      </c>
      <c r="AK1363" s="97" t="s">
        <v>66</v>
      </c>
      <c r="AL1363" s="45" t="s">
        <v>67</v>
      </c>
      <c r="AM1363" s="160" t="str">
        <f>MONTH(B1363)&amp;"/"&amp;YEAR(B1363)</f>
        <v>3/2026</v>
      </c>
      <c r="AN1363" s="45">
        <f>WEEKNUM(B1363)-WEEKNUM(EOMONTH(B1363,-1)+1)+1</f>
        <v>4</v>
      </c>
      <c r="AO1363" s="45" t="str">
        <f>MONTH(R1363)&amp;"/"&amp;YEAR(R1363)</f>
        <v>5/2026</v>
      </c>
      <c r="AP1363" s="45">
        <f>WEEKNUM(R1363)-WEEKNUM(EOMONTH(R1363,-1)+1)+1</f>
        <v>5</v>
      </c>
      <c r="AQ1363" s="45">
        <f>IF(AU1363="S",IF(Q1363="1. Aceitou o programa",R1363-B1363,0),0)</f>
        <v>67</v>
      </c>
      <c r="AR1363" s="45">
        <f>IF(AU1363="S",IF(AND(S1363&lt;&gt;"",R1363&lt;&gt;""),S1363-R1363,0),0)</f>
        <v>0</v>
      </c>
      <c r="AS1363" s="45">
        <f>IF(AU1363="S",IF(Q1363="1. Aceitou o programa",IF(OR(X1363="Não se Aplica",X1363=""),IF(OR(W1363="Não se Aplica",W1363=""),0,W1363-V1363),AVERAGE(X1363-W1363,W1363-V1363)),0),0)</f>
        <v>11</v>
      </c>
      <c r="AT1363" s="45">
        <f>IF(AU1363="S",IF(AND(Q1363="1. Aceitou o programa",AB1363="Realizada"),IFERROR(IF(AA1363="",0,AA1363-R1363),0),0),0)</f>
        <v>0</v>
      </c>
      <c r="AU1363" s="45" t="str">
        <f>_xlfn.XLOOKUP(U1363,'Lista Suspensa'!$AA$20:$AA$23,'Lista Suspensa'!$AB$20:$AB$23,"N/A")</f>
        <v>S</v>
      </c>
    </row>
    <row r="1364" spans="1:47" ht="12" customHeight="1" x14ac:dyDescent="0.3">
      <c r="A1364" s="87" t="s">
        <v>47</v>
      </c>
      <c r="B1364" s="88">
        <v>46104</v>
      </c>
      <c r="C1364" s="89" t="s">
        <v>48</v>
      </c>
      <c r="D1364" s="89" t="s">
        <v>49</v>
      </c>
      <c r="E1364" s="189">
        <v>82400153</v>
      </c>
      <c r="F1364" s="197" t="s">
        <v>3769</v>
      </c>
      <c r="G1364" s="90">
        <v>76579204753</v>
      </c>
      <c r="H1364" s="91">
        <v>23362</v>
      </c>
      <c r="I1364" s="89"/>
      <c r="J1364" s="89" t="s">
        <v>84</v>
      </c>
      <c r="K1364" s="89" t="s">
        <v>76</v>
      </c>
      <c r="L1364" s="89" t="s">
        <v>95</v>
      </c>
      <c r="M1364" s="89" t="s">
        <v>540</v>
      </c>
      <c r="N1364" s="89" t="s">
        <v>229</v>
      </c>
      <c r="O1364" s="92" t="s">
        <v>3770</v>
      </c>
      <c r="P1364" s="93" t="s">
        <v>57</v>
      </c>
      <c r="Q1364" s="110" t="s">
        <v>58</v>
      </c>
      <c r="R1364" s="94">
        <v>46171</v>
      </c>
      <c r="S1364" s="95"/>
      <c r="T1364" s="95" t="s">
        <v>59</v>
      </c>
      <c r="U1364" s="95" t="s">
        <v>60</v>
      </c>
      <c r="V1364" s="91">
        <v>46146</v>
      </c>
      <c r="W1364" s="91">
        <v>46161</v>
      </c>
      <c r="X1364" s="91">
        <v>46168</v>
      </c>
      <c r="Y1364" s="96" t="s">
        <v>73</v>
      </c>
      <c r="Z1364" s="89" t="s">
        <v>62</v>
      </c>
      <c r="AA1364" s="95"/>
      <c r="AB1364" s="95" t="s">
        <v>2804</v>
      </c>
      <c r="AC1364" s="95" t="s">
        <v>2804</v>
      </c>
      <c r="AD1364" s="95" t="s">
        <v>2804</v>
      </c>
      <c r="AE1364" s="95" t="s">
        <v>2804</v>
      </c>
      <c r="AF1364" s="95" t="s">
        <v>2804</v>
      </c>
      <c r="AG1364" s="95" t="s">
        <v>2804</v>
      </c>
      <c r="AH1364" s="95" t="s">
        <v>2804</v>
      </c>
      <c r="AI1364" s="97"/>
      <c r="AJ1364" s="97" t="s">
        <v>65</v>
      </c>
      <c r="AK1364" s="97" t="s">
        <v>66</v>
      </c>
      <c r="AL1364" s="45" t="s">
        <v>67</v>
      </c>
      <c r="AM1364" s="160" t="str">
        <f>MONTH(B1364)&amp;"/"&amp;YEAR(B1364)</f>
        <v>3/2026</v>
      </c>
      <c r="AN1364" s="45">
        <f>WEEKNUM(B1364)-WEEKNUM(EOMONTH(B1364,-1)+1)+1</f>
        <v>4</v>
      </c>
      <c r="AO1364" s="45" t="str">
        <f>MONTH(R1364)&amp;"/"&amp;YEAR(R1364)</f>
        <v>5/2026</v>
      </c>
      <c r="AP1364" s="45">
        <f>WEEKNUM(R1364)-WEEKNUM(EOMONTH(R1364,-1)+1)+1</f>
        <v>5</v>
      </c>
      <c r="AQ1364" s="45">
        <f>IF(AU1364="S",IF(Q1364="1. Aceitou o programa",R1364-B1364,0),0)</f>
        <v>67</v>
      </c>
      <c r="AR1364" s="45">
        <f>IF(AU1364="S",IF(AND(S1364&lt;&gt;"",R1364&lt;&gt;""),S1364-R1364,0),0)</f>
        <v>0</v>
      </c>
      <c r="AS1364" s="45">
        <f>IF(AU1364="S",IF(Q1364="1. Aceitou o programa",IF(OR(X1364="Não se Aplica",X1364=""),IF(OR(W1364="Não se Aplica",W1364=""),0,W1364-V1364),AVERAGE(X1364-W1364,W1364-V1364)),0),0)</f>
        <v>11</v>
      </c>
      <c r="AT1364" s="45">
        <f>IF(AU1364="S",IF(AND(Q1364="1. Aceitou o programa",AB1364="Realizada"),IFERROR(IF(AA1364="",0,AA1364-R1364),0),0),0)</f>
        <v>0</v>
      </c>
      <c r="AU1364" s="45" t="str">
        <f>_xlfn.XLOOKUP(U1364,'Lista Suspensa'!$AA$20:$AA$23,'Lista Suspensa'!$AB$20:$AB$23,"N/A")</f>
        <v>S</v>
      </c>
    </row>
    <row r="1365" spans="1:47" ht="12" customHeight="1" x14ac:dyDescent="0.3">
      <c r="A1365" s="87" t="s">
        <v>47</v>
      </c>
      <c r="B1365" s="88">
        <v>46104</v>
      </c>
      <c r="C1365" s="89" t="s">
        <v>48</v>
      </c>
      <c r="D1365" s="89" t="s">
        <v>49</v>
      </c>
      <c r="E1365" s="189">
        <v>82409193</v>
      </c>
      <c r="F1365" s="197" t="s">
        <v>3771</v>
      </c>
      <c r="G1365" s="90">
        <v>1812873743</v>
      </c>
      <c r="H1365" s="91">
        <v>25643</v>
      </c>
      <c r="I1365" s="89"/>
      <c r="J1365" s="89" t="s">
        <v>84</v>
      </c>
      <c r="K1365" s="89" t="s">
        <v>76</v>
      </c>
      <c r="L1365" s="89" t="s">
        <v>95</v>
      </c>
      <c r="M1365" s="89" t="s">
        <v>222</v>
      </c>
      <c r="N1365" s="89" t="s">
        <v>197</v>
      </c>
      <c r="O1365" s="92" t="s">
        <v>3772</v>
      </c>
      <c r="P1365" s="93" t="s">
        <v>57</v>
      </c>
      <c r="Q1365" s="110" t="s">
        <v>58</v>
      </c>
      <c r="R1365" s="94">
        <v>46171</v>
      </c>
      <c r="S1365" s="95"/>
      <c r="T1365" s="95" t="s">
        <v>59</v>
      </c>
      <c r="U1365" s="95" t="s">
        <v>60</v>
      </c>
      <c r="V1365" s="91">
        <v>46146</v>
      </c>
      <c r="W1365" s="91">
        <v>46161</v>
      </c>
      <c r="X1365" s="91">
        <v>46168</v>
      </c>
      <c r="Y1365" s="96" t="s">
        <v>73</v>
      </c>
      <c r="Z1365" s="89" t="s">
        <v>62</v>
      </c>
      <c r="AA1365" s="95"/>
      <c r="AB1365" s="95" t="s">
        <v>2804</v>
      </c>
      <c r="AC1365" s="95" t="s">
        <v>2804</v>
      </c>
      <c r="AD1365" s="95" t="s">
        <v>2804</v>
      </c>
      <c r="AE1365" s="95" t="s">
        <v>2804</v>
      </c>
      <c r="AF1365" s="95" t="s">
        <v>2804</v>
      </c>
      <c r="AG1365" s="95" t="s">
        <v>2804</v>
      </c>
      <c r="AH1365" s="95" t="s">
        <v>2804</v>
      </c>
      <c r="AI1365" s="97"/>
      <c r="AJ1365" s="97" t="s">
        <v>65</v>
      </c>
      <c r="AK1365" s="97" t="s">
        <v>66</v>
      </c>
      <c r="AL1365" s="45" t="s">
        <v>67</v>
      </c>
      <c r="AM1365" s="160" t="str">
        <f>MONTH(B1365)&amp;"/"&amp;YEAR(B1365)</f>
        <v>3/2026</v>
      </c>
      <c r="AN1365" s="45">
        <f>WEEKNUM(B1365)-WEEKNUM(EOMONTH(B1365,-1)+1)+1</f>
        <v>4</v>
      </c>
      <c r="AO1365" s="45" t="str">
        <f>MONTH(R1365)&amp;"/"&amp;YEAR(R1365)</f>
        <v>5/2026</v>
      </c>
      <c r="AP1365" s="45">
        <f>WEEKNUM(R1365)-WEEKNUM(EOMONTH(R1365,-1)+1)+1</f>
        <v>5</v>
      </c>
      <c r="AQ1365" s="45">
        <f>IF(AU1365="S",IF(Q1365="1. Aceitou o programa",R1365-B1365,0),0)</f>
        <v>67</v>
      </c>
      <c r="AR1365" s="45">
        <f>IF(AU1365="S",IF(AND(S1365&lt;&gt;"",R1365&lt;&gt;""),S1365-R1365,0),0)</f>
        <v>0</v>
      </c>
      <c r="AS1365" s="45">
        <f>IF(AU1365="S",IF(Q1365="1. Aceitou o programa",IF(OR(X1365="Não se Aplica",X1365=""),IF(OR(W1365="Não se Aplica",W1365=""),0,W1365-V1365),AVERAGE(X1365-W1365,W1365-V1365)),0),0)</f>
        <v>11</v>
      </c>
      <c r="AT1365" s="45">
        <f>IF(AU1365="S",IF(AND(Q1365="1. Aceitou o programa",AB1365="Realizada"),IFERROR(IF(AA1365="",0,AA1365-R1365),0),0),0)</f>
        <v>0</v>
      </c>
      <c r="AU1365" s="45" t="str">
        <f>_xlfn.XLOOKUP(U1365,'Lista Suspensa'!$AA$20:$AA$23,'Lista Suspensa'!$AB$20:$AB$23,"N/A")</f>
        <v>S</v>
      </c>
    </row>
    <row r="1366" spans="1:47" ht="12" customHeight="1" x14ac:dyDescent="0.3">
      <c r="A1366" s="87" t="s">
        <v>47</v>
      </c>
      <c r="B1366" s="88">
        <v>46104</v>
      </c>
      <c r="C1366" s="89" t="s">
        <v>48</v>
      </c>
      <c r="D1366" s="89" t="s">
        <v>49</v>
      </c>
      <c r="E1366" s="189">
        <v>82413119</v>
      </c>
      <c r="F1366" s="197" t="s">
        <v>3773</v>
      </c>
      <c r="G1366" s="90">
        <v>7621933798</v>
      </c>
      <c r="H1366" s="91">
        <v>28339</v>
      </c>
      <c r="I1366" s="89"/>
      <c r="J1366" s="89" t="s">
        <v>84</v>
      </c>
      <c r="K1366" s="89" t="s">
        <v>76</v>
      </c>
      <c r="L1366" s="89" t="s">
        <v>95</v>
      </c>
      <c r="M1366" s="89" t="s">
        <v>1198</v>
      </c>
      <c r="N1366" s="89" t="s">
        <v>137</v>
      </c>
      <c r="O1366" s="92" t="s">
        <v>3774</v>
      </c>
      <c r="P1366" s="93" t="s">
        <v>57</v>
      </c>
      <c r="Q1366" s="110" t="s">
        <v>58</v>
      </c>
      <c r="R1366" s="94">
        <v>46171</v>
      </c>
      <c r="S1366" s="95"/>
      <c r="T1366" s="95" t="s">
        <v>59</v>
      </c>
      <c r="U1366" s="95" t="s">
        <v>60</v>
      </c>
      <c r="V1366" s="91">
        <v>46146</v>
      </c>
      <c r="W1366" s="91">
        <v>46161</v>
      </c>
      <c r="X1366" s="91">
        <v>46168</v>
      </c>
      <c r="Y1366" s="96" t="s">
        <v>73</v>
      </c>
      <c r="Z1366" s="89" t="s">
        <v>62</v>
      </c>
      <c r="AA1366" s="95"/>
      <c r="AB1366" s="95" t="s">
        <v>2804</v>
      </c>
      <c r="AC1366" s="95" t="s">
        <v>2804</v>
      </c>
      <c r="AD1366" s="95" t="s">
        <v>2804</v>
      </c>
      <c r="AE1366" s="95" t="s">
        <v>2804</v>
      </c>
      <c r="AF1366" s="95" t="s">
        <v>2804</v>
      </c>
      <c r="AG1366" s="95" t="s">
        <v>2804</v>
      </c>
      <c r="AH1366" s="95" t="s">
        <v>2804</v>
      </c>
      <c r="AI1366" s="97"/>
      <c r="AJ1366" s="97" t="s">
        <v>65</v>
      </c>
      <c r="AK1366" s="97" t="s">
        <v>66</v>
      </c>
      <c r="AL1366" s="45" t="s">
        <v>67</v>
      </c>
      <c r="AM1366" s="160" t="str">
        <f>MONTH(B1366)&amp;"/"&amp;YEAR(B1366)</f>
        <v>3/2026</v>
      </c>
      <c r="AN1366" s="45">
        <f>WEEKNUM(B1366)-WEEKNUM(EOMONTH(B1366,-1)+1)+1</f>
        <v>4</v>
      </c>
      <c r="AO1366" s="45" t="str">
        <f>MONTH(R1366)&amp;"/"&amp;YEAR(R1366)</f>
        <v>5/2026</v>
      </c>
      <c r="AP1366" s="45">
        <f>WEEKNUM(R1366)-WEEKNUM(EOMONTH(R1366,-1)+1)+1</f>
        <v>5</v>
      </c>
      <c r="AQ1366" s="45">
        <f>IF(AU1366="S",IF(Q1366="1. Aceitou o programa",R1366-B1366,0),0)</f>
        <v>67</v>
      </c>
      <c r="AR1366" s="45">
        <f>IF(AU1366="S",IF(AND(S1366&lt;&gt;"",R1366&lt;&gt;""),S1366-R1366,0),0)</f>
        <v>0</v>
      </c>
      <c r="AS1366" s="45">
        <f>IF(AU1366="S",IF(Q1366="1. Aceitou o programa",IF(OR(X1366="Não se Aplica",X1366=""),IF(OR(W1366="Não se Aplica",W1366=""),0,W1366-V1366),AVERAGE(X1366-W1366,W1366-V1366)),0),0)</f>
        <v>11</v>
      </c>
      <c r="AT1366" s="45">
        <f>IF(AU1366="S",IF(AND(Q1366="1. Aceitou o programa",AB1366="Realizada"),IFERROR(IF(AA1366="",0,AA1366-R1366),0),0),0)</f>
        <v>0</v>
      </c>
      <c r="AU1366" s="45" t="str">
        <f>_xlfn.XLOOKUP(U1366,'Lista Suspensa'!$AA$20:$AA$23,'Lista Suspensa'!$AB$20:$AB$23,"N/A")</f>
        <v>S</v>
      </c>
    </row>
    <row r="1367" spans="1:47" ht="12" customHeight="1" x14ac:dyDescent="0.3">
      <c r="A1367" s="87" t="s">
        <v>47</v>
      </c>
      <c r="B1367" s="88">
        <v>46104</v>
      </c>
      <c r="C1367" s="89" t="s">
        <v>48</v>
      </c>
      <c r="D1367" s="89" t="s">
        <v>49</v>
      </c>
      <c r="E1367" s="189">
        <v>82446130</v>
      </c>
      <c r="F1367" s="197" t="s">
        <v>3775</v>
      </c>
      <c r="G1367" s="90">
        <v>43060287805</v>
      </c>
      <c r="H1367" s="91">
        <v>34570</v>
      </c>
      <c r="I1367" s="89"/>
      <c r="J1367" s="89" t="s">
        <v>51</v>
      </c>
      <c r="K1367" s="89" t="s">
        <v>52</v>
      </c>
      <c r="L1367" s="89" t="s">
        <v>85</v>
      </c>
      <c r="M1367" s="89" t="s">
        <v>1509</v>
      </c>
      <c r="N1367" s="89" t="s">
        <v>291</v>
      </c>
      <c r="O1367" s="92" t="s">
        <v>3776</v>
      </c>
      <c r="P1367" s="93" t="s">
        <v>57</v>
      </c>
      <c r="Q1367" s="110" t="s">
        <v>58</v>
      </c>
      <c r="R1367" s="94">
        <v>46171</v>
      </c>
      <c r="S1367" s="95"/>
      <c r="T1367" s="95" t="s">
        <v>59</v>
      </c>
      <c r="U1367" s="95" t="s">
        <v>60</v>
      </c>
      <c r="V1367" s="91">
        <v>46146</v>
      </c>
      <c r="W1367" s="91">
        <v>46161</v>
      </c>
      <c r="X1367" s="91">
        <v>46168</v>
      </c>
      <c r="Y1367" s="96" t="s">
        <v>2797</v>
      </c>
      <c r="Z1367" s="89" t="s">
        <v>62</v>
      </c>
      <c r="AA1367" s="95"/>
      <c r="AB1367" s="95" t="s">
        <v>2804</v>
      </c>
      <c r="AC1367" s="95" t="s">
        <v>2804</v>
      </c>
      <c r="AD1367" s="95" t="s">
        <v>2804</v>
      </c>
      <c r="AE1367" s="95" t="s">
        <v>2804</v>
      </c>
      <c r="AF1367" s="95" t="s">
        <v>2804</v>
      </c>
      <c r="AG1367" s="95" t="s">
        <v>2804</v>
      </c>
      <c r="AH1367" s="95" t="s">
        <v>2804</v>
      </c>
      <c r="AI1367" s="97"/>
      <c r="AJ1367" s="97" t="s">
        <v>65</v>
      </c>
      <c r="AK1367" s="97" t="s">
        <v>66</v>
      </c>
      <c r="AL1367" s="45" t="s">
        <v>67</v>
      </c>
      <c r="AM1367" s="160" t="str">
        <f>MONTH(B1367)&amp;"/"&amp;YEAR(B1367)</f>
        <v>3/2026</v>
      </c>
      <c r="AN1367" s="45">
        <f>WEEKNUM(B1367)-WEEKNUM(EOMONTH(B1367,-1)+1)+1</f>
        <v>4</v>
      </c>
      <c r="AO1367" s="45" t="str">
        <f>MONTH(R1367)&amp;"/"&amp;YEAR(R1367)</f>
        <v>5/2026</v>
      </c>
      <c r="AP1367" s="45">
        <f>WEEKNUM(R1367)-WEEKNUM(EOMONTH(R1367,-1)+1)+1</f>
        <v>5</v>
      </c>
      <c r="AQ1367" s="45">
        <f>IF(AU1367="S",IF(Q1367="1. Aceitou o programa",R1367-B1367,0),0)</f>
        <v>67</v>
      </c>
      <c r="AR1367" s="45">
        <f>IF(AU1367="S",IF(AND(S1367&lt;&gt;"",R1367&lt;&gt;""),S1367-R1367,0),0)</f>
        <v>0</v>
      </c>
      <c r="AS1367" s="45">
        <f>IF(AU1367="S",IF(Q1367="1. Aceitou o programa",IF(OR(X1367="Não se Aplica",X1367=""),IF(OR(W1367="Não se Aplica",W1367=""),0,W1367-V1367),AVERAGE(X1367-W1367,W1367-V1367)),0),0)</f>
        <v>11</v>
      </c>
      <c r="AT1367" s="45">
        <f>IF(AU1367="S",IF(AND(Q1367="1. Aceitou o programa",AB1367="Realizada"),IFERROR(IF(AA1367="",0,AA1367-R1367),0),0),0)</f>
        <v>0</v>
      </c>
      <c r="AU1367" s="45" t="str">
        <f>_xlfn.XLOOKUP(U1367,'Lista Suspensa'!$AA$20:$AA$23,'Lista Suspensa'!$AB$20:$AB$23,"N/A")</f>
        <v>S</v>
      </c>
    </row>
    <row r="1368" spans="1:47" ht="12" customHeight="1" x14ac:dyDescent="0.3">
      <c r="A1368" s="87" t="s">
        <v>47</v>
      </c>
      <c r="B1368" s="88">
        <v>46104</v>
      </c>
      <c r="C1368" s="89" t="s">
        <v>48</v>
      </c>
      <c r="D1368" s="89" t="s">
        <v>49</v>
      </c>
      <c r="E1368" s="189">
        <v>82458782</v>
      </c>
      <c r="F1368" s="197" t="s">
        <v>3777</v>
      </c>
      <c r="G1368" s="90">
        <v>55196934715</v>
      </c>
      <c r="H1368" s="91">
        <v>21674</v>
      </c>
      <c r="I1368" s="89"/>
      <c r="J1368" s="89" t="s">
        <v>51</v>
      </c>
      <c r="K1368" s="89" t="s">
        <v>76</v>
      </c>
      <c r="L1368" s="89" t="s">
        <v>95</v>
      </c>
      <c r="M1368" s="89" t="s">
        <v>129</v>
      </c>
      <c r="N1368" s="89" t="s">
        <v>449</v>
      </c>
      <c r="O1368" s="92" t="s">
        <v>3778</v>
      </c>
      <c r="P1368" s="93" t="s">
        <v>57</v>
      </c>
      <c r="Q1368" s="110" t="s">
        <v>58</v>
      </c>
      <c r="R1368" s="94">
        <v>46171</v>
      </c>
      <c r="S1368" s="95"/>
      <c r="T1368" s="95" t="s">
        <v>59</v>
      </c>
      <c r="U1368" s="95" t="s">
        <v>60</v>
      </c>
      <c r="V1368" s="91">
        <v>46146</v>
      </c>
      <c r="W1368" s="91">
        <v>46161</v>
      </c>
      <c r="X1368" s="91">
        <v>46168</v>
      </c>
      <c r="Y1368" s="96" t="s">
        <v>73</v>
      </c>
      <c r="Z1368" s="89" t="s">
        <v>62</v>
      </c>
      <c r="AA1368" s="95"/>
      <c r="AB1368" s="95" t="s">
        <v>2804</v>
      </c>
      <c r="AC1368" s="95" t="s">
        <v>2804</v>
      </c>
      <c r="AD1368" s="95" t="s">
        <v>2804</v>
      </c>
      <c r="AE1368" s="95" t="s">
        <v>2804</v>
      </c>
      <c r="AF1368" s="95" t="s">
        <v>2804</v>
      </c>
      <c r="AG1368" s="95" t="s">
        <v>2804</v>
      </c>
      <c r="AH1368" s="95" t="s">
        <v>2804</v>
      </c>
      <c r="AI1368" s="97"/>
      <c r="AJ1368" s="97" t="s">
        <v>65</v>
      </c>
      <c r="AK1368" s="97" t="s">
        <v>66</v>
      </c>
      <c r="AL1368" s="45" t="s">
        <v>67</v>
      </c>
      <c r="AM1368" s="160" t="str">
        <f>MONTH(B1368)&amp;"/"&amp;YEAR(B1368)</f>
        <v>3/2026</v>
      </c>
      <c r="AN1368" s="45">
        <f>WEEKNUM(B1368)-WEEKNUM(EOMONTH(B1368,-1)+1)+1</f>
        <v>4</v>
      </c>
      <c r="AO1368" s="45" t="str">
        <f>MONTH(R1368)&amp;"/"&amp;YEAR(R1368)</f>
        <v>5/2026</v>
      </c>
      <c r="AP1368" s="45">
        <f>WEEKNUM(R1368)-WEEKNUM(EOMONTH(R1368,-1)+1)+1</f>
        <v>5</v>
      </c>
      <c r="AQ1368" s="45">
        <f>IF(AU1368="S",IF(Q1368="1. Aceitou o programa",R1368-B1368,0),0)</f>
        <v>67</v>
      </c>
      <c r="AR1368" s="45">
        <f>IF(AU1368="S",IF(AND(S1368&lt;&gt;"",R1368&lt;&gt;""),S1368-R1368,0),0)</f>
        <v>0</v>
      </c>
      <c r="AS1368" s="45">
        <f>IF(AU1368="S",IF(Q1368="1. Aceitou o programa",IF(OR(X1368="Não se Aplica",X1368=""),IF(OR(W1368="Não se Aplica",W1368=""),0,W1368-V1368),AVERAGE(X1368-W1368,W1368-V1368)),0),0)</f>
        <v>11</v>
      </c>
      <c r="AT1368" s="45">
        <f>IF(AU1368="S",IF(AND(Q1368="1. Aceitou o programa",AB1368="Realizada"),IFERROR(IF(AA1368="",0,AA1368-R1368),0),0),0)</f>
        <v>0</v>
      </c>
      <c r="AU1368" s="45" t="str">
        <f>_xlfn.XLOOKUP(U1368,'Lista Suspensa'!$AA$20:$AA$23,'Lista Suspensa'!$AB$20:$AB$23,"N/A")</f>
        <v>S</v>
      </c>
    </row>
    <row r="1369" spans="1:47" ht="12" customHeight="1" x14ac:dyDescent="0.3">
      <c r="A1369" s="87" t="s">
        <v>47</v>
      </c>
      <c r="B1369" s="88">
        <v>46104</v>
      </c>
      <c r="C1369" s="89" t="s">
        <v>48</v>
      </c>
      <c r="D1369" s="89" t="s">
        <v>49</v>
      </c>
      <c r="E1369" s="189">
        <v>82469316</v>
      </c>
      <c r="F1369" s="197" t="s">
        <v>3779</v>
      </c>
      <c r="G1369" s="90">
        <v>27761245894</v>
      </c>
      <c r="H1369" s="91">
        <v>28904</v>
      </c>
      <c r="I1369" s="89"/>
      <c r="J1369" s="89" t="s">
        <v>84</v>
      </c>
      <c r="K1369" s="89" t="s">
        <v>52</v>
      </c>
      <c r="L1369" s="89" t="s">
        <v>85</v>
      </c>
      <c r="M1369" s="89" t="s">
        <v>1636</v>
      </c>
      <c r="N1369" s="89" t="s">
        <v>137</v>
      </c>
      <c r="O1369" s="92" t="s">
        <v>3780</v>
      </c>
      <c r="P1369" s="93" t="s">
        <v>57</v>
      </c>
      <c r="Q1369" s="110" t="s">
        <v>58</v>
      </c>
      <c r="R1369" s="94">
        <v>46171</v>
      </c>
      <c r="S1369" s="95"/>
      <c r="T1369" s="95" t="s">
        <v>59</v>
      </c>
      <c r="U1369" s="95" t="s">
        <v>60</v>
      </c>
      <c r="V1369" s="91">
        <v>46146</v>
      </c>
      <c r="W1369" s="91">
        <v>46161</v>
      </c>
      <c r="X1369" s="91">
        <v>46168</v>
      </c>
      <c r="Y1369" s="96" t="s">
        <v>73</v>
      </c>
      <c r="Z1369" s="89" t="s">
        <v>62</v>
      </c>
      <c r="AA1369" s="95"/>
      <c r="AB1369" s="95" t="s">
        <v>2804</v>
      </c>
      <c r="AC1369" s="95" t="s">
        <v>2804</v>
      </c>
      <c r="AD1369" s="95" t="s">
        <v>2804</v>
      </c>
      <c r="AE1369" s="95" t="s">
        <v>2804</v>
      </c>
      <c r="AF1369" s="95" t="s">
        <v>2804</v>
      </c>
      <c r="AG1369" s="95" t="s">
        <v>2804</v>
      </c>
      <c r="AH1369" s="95" t="s">
        <v>2804</v>
      </c>
      <c r="AI1369" s="97"/>
      <c r="AJ1369" s="97" t="s">
        <v>65</v>
      </c>
      <c r="AK1369" s="97" t="s">
        <v>66</v>
      </c>
      <c r="AL1369" s="45" t="s">
        <v>67</v>
      </c>
      <c r="AM1369" s="160" t="str">
        <f>MONTH(B1369)&amp;"/"&amp;YEAR(B1369)</f>
        <v>3/2026</v>
      </c>
      <c r="AN1369" s="45">
        <f>WEEKNUM(B1369)-WEEKNUM(EOMONTH(B1369,-1)+1)+1</f>
        <v>4</v>
      </c>
      <c r="AO1369" s="45" t="str">
        <f>MONTH(R1369)&amp;"/"&amp;YEAR(R1369)</f>
        <v>5/2026</v>
      </c>
      <c r="AP1369" s="45">
        <f>WEEKNUM(R1369)-WEEKNUM(EOMONTH(R1369,-1)+1)+1</f>
        <v>5</v>
      </c>
      <c r="AQ1369" s="45">
        <f>IF(AU1369="S",IF(Q1369="1. Aceitou o programa",R1369-B1369,0),0)</f>
        <v>67</v>
      </c>
      <c r="AR1369" s="45">
        <f>IF(AU1369="S",IF(AND(S1369&lt;&gt;"",R1369&lt;&gt;""),S1369-R1369,0),0)</f>
        <v>0</v>
      </c>
      <c r="AS1369" s="45">
        <f>IF(AU1369="S",IF(Q1369="1. Aceitou o programa",IF(OR(X1369="Não se Aplica",X1369=""),IF(OR(W1369="Não se Aplica",W1369=""),0,W1369-V1369),AVERAGE(X1369-W1369,W1369-V1369)),0),0)</f>
        <v>11</v>
      </c>
      <c r="AT1369" s="45">
        <f>IF(AU1369="S",IF(AND(Q1369="1. Aceitou o programa",AB1369="Realizada"),IFERROR(IF(AA1369="",0,AA1369-R1369),0),0),0)</f>
        <v>0</v>
      </c>
      <c r="AU1369" s="45" t="str">
        <f>_xlfn.XLOOKUP(U1369,'Lista Suspensa'!$AA$20:$AA$23,'Lista Suspensa'!$AB$20:$AB$23,"N/A")</f>
        <v>S</v>
      </c>
    </row>
    <row r="1370" spans="1:47" ht="12" customHeight="1" x14ac:dyDescent="0.3">
      <c r="A1370" s="87" t="s">
        <v>47</v>
      </c>
      <c r="B1370" s="88">
        <v>46104</v>
      </c>
      <c r="C1370" s="89" t="s">
        <v>48</v>
      </c>
      <c r="D1370" s="89" t="s">
        <v>49</v>
      </c>
      <c r="E1370" s="189">
        <v>82486190</v>
      </c>
      <c r="F1370" s="197" t="s">
        <v>3781</v>
      </c>
      <c r="G1370" s="90">
        <v>10535468822</v>
      </c>
      <c r="H1370" s="91">
        <v>25591</v>
      </c>
      <c r="I1370" s="89"/>
      <c r="J1370" s="89" t="s">
        <v>51</v>
      </c>
      <c r="K1370" s="89" t="s">
        <v>52</v>
      </c>
      <c r="L1370" s="89" t="s">
        <v>53</v>
      </c>
      <c r="M1370" s="89" t="s">
        <v>3782</v>
      </c>
      <c r="N1370" s="89" t="s">
        <v>137</v>
      </c>
      <c r="O1370" s="92" t="s">
        <v>3783</v>
      </c>
      <c r="P1370" s="93" t="s">
        <v>57</v>
      </c>
      <c r="Q1370" s="110" t="s">
        <v>58</v>
      </c>
      <c r="R1370" s="94">
        <v>46171</v>
      </c>
      <c r="S1370" s="95"/>
      <c r="T1370" s="95" t="s">
        <v>59</v>
      </c>
      <c r="U1370" s="95" t="s">
        <v>60</v>
      </c>
      <c r="V1370" s="91">
        <v>46146</v>
      </c>
      <c r="W1370" s="91">
        <v>46161</v>
      </c>
      <c r="X1370" s="91">
        <v>46168</v>
      </c>
      <c r="Y1370" s="96" t="s">
        <v>73</v>
      </c>
      <c r="Z1370" s="89" t="s">
        <v>62</v>
      </c>
      <c r="AA1370" s="95"/>
      <c r="AB1370" s="95" t="s">
        <v>2804</v>
      </c>
      <c r="AC1370" s="95" t="s">
        <v>2804</v>
      </c>
      <c r="AD1370" s="95" t="s">
        <v>2804</v>
      </c>
      <c r="AE1370" s="95" t="s">
        <v>2804</v>
      </c>
      <c r="AF1370" s="95" t="s">
        <v>2804</v>
      </c>
      <c r="AG1370" s="95" t="s">
        <v>2804</v>
      </c>
      <c r="AH1370" s="95" t="s">
        <v>2804</v>
      </c>
      <c r="AI1370" s="97"/>
      <c r="AJ1370" s="97" t="s">
        <v>65</v>
      </c>
      <c r="AK1370" s="97" t="s">
        <v>66</v>
      </c>
      <c r="AL1370" s="45" t="s">
        <v>67</v>
      </c>
      <c r="AM1370" s="160" t="str">
        <f>MONTH(B1370)&amp;"/"&amp;YEAR(B1370)</f>
        <v>3/2026</v>
      </c>
      <c r="AN1370" s="45">
        <f>WEEKNUM(B1370)-WEEKNUM(EOMONTH(B1370,-1)+1)+1</f>
        <v>4</v>
      </c>
      <c r="AO1370" s="45" t="str">
        <f>MONTH(R1370)&amp;"/"&amp;YEAR(R1370)</f>
        <v>5/2026</v>
      </c>
      <c r="AP1370" s="45">
        <f>WEEKNUM(R1370)-WEEKNUM(EOMONTH(R1370,-1)+1)+1</f>
        <v>5</v>
      </c>
      <c r="AQ1370" s="45">
        <f>IF(AU1370="S",IF(Q1370="1. Aceitou o programa",R1370-B1370,0),0)</f>
        <v>67</v>
      </c>
      <c r="AR1370" s="45">
        <f>IF(AU1370="S",IF(AND(S1370&lt;&gt;"",R1370&lt;&gt;""),S1370-R1370,0),0)</f>
        <v>0</v>
      </c>
      <c r="AS1370" s="45">
        <f>IF(AU1370="S",IF(Q1370="1. Aceitou o programa",IF(OR(X1370="Não se Aplica",X1370=""),IF(OR(W1370="Não se Aplica",W1370=""),0,W1370-V1370),AVERAGE(X1370-W1370,W1370-V1370)),0),0)</f>
        <v>11</v>
      </c>
      <c r="AT1370" s="45">
        <f>IF(AU1370="S",IF(AND(Q1370="1. Aceitou o programa",AB1370="Realizada"),IFERROR(IF(AA1370="",0,AA1370-R1370),0),0),0)</f>
        <v>0</v>
      </c>
      <c r="AU1370" s="45" t="str">
        <f>_xlfn.XLOOKUP(U1370,'Lista Suspensa'!$AA$20:$AA$23,'Lista Suspensa'!$AB$20:$AB$23,"N/A")</f>
        <v>S</v>
      </c>
    </row>
    <row r="1371" spans="1:47" ht="12" customHeight="1" x14ac:dyDescent="0.3">
      <c r="A1371" s="87" t="s">
        <v>47</v>
      </c>
      <c r="B1371" s="88">
        <v>46104</v>
      </c>
      <c r="C1371" s="89" t="s">
        <v>48</v>
      </c>
      <c r="D1371" s="89" t="s">
        <v>49</v>
      </c>
      <c r="E1371" s="189">
        <v>82503710</v>
      </c>
      <c r="F1371" s="197" t="s">
        <v>3784</v>
      </c>
      <c r="G1371" s="90">
        <v>251504727</v>
      </c>
      <c r="H1371" s="91">
        <v>17803</v>
      </c>
      <c r="I1371" s="89"/>
      <c r="J1371" s="89" t="s">
        <v>51</v>
      </c>
      <c r="K1371" s="89" t="s">
        <v>76</v>
      </c>
      <c r="L1371" s="89" t="s">
        <v>95</v>
      </c>
      <c r="M1371" s="89" t="s">
        <v>597</v>
      </c>
      <c r="N1371" s="89" t="s">
        <v>137</v>
      </c>
      <c r="O1371" s="92" t="s">
        <v>3785</v>
      </c>
      <c r="P1371" s="93" t="s">
        <v>57</v>
      </c>
      <c r="Q1371" s="110" t="s">
        <v>58</v>
      </c>
      <c r="R1371" s="94">
        <v>46171</v>
      </c>
      <c r="S1371" s="95"/>
      <c r="T1371" s="95" t="s">
        <v>59</v>
      </c>
      <c r="U1371" s="95" t="s">
        <v>60</v>
      </c>
      <c r="V1371" s="91">
        <v>46146</v>
      </c>
      <c r="W1371" s="91">
        <v>46161</v>
      </c>
      <c r="X1371" s="91">
        <v>46168</v>
      </c>
      <c r="Y1371" s="96" t="s">
        <v>73</v>
      </c>
      <c r="Z1371" s="89" t="s">
        <v>62</v>
      </c>
      <c r="AA1371" s="95"/>
      <c r="AB1371" s="95" t="s">
        <v>2804</v>
      </c>
      <c r="AC1371" s="95" t="s">
        <v>2804</v>
      </c>
      <c r="AD1371" s="95" t="s">
        <v>2804</v>
      </c>
      <c r="AE1371" s="95" t="s">
        <v>2804</v>
      </c>
      <c r="AF1371" s="95" t="s">
        <v>2804</v>
      </c>
      <c r="AG1371" s="95" t="s">
        <v>2804</v>
      </c>
      <c r="AH1371" s="95" t="s">
        <v>2804</v>
      </c>
      <c r="AI1371" s="97"/>
      <c r="AJ1371" s="97" t="s">
        <v>65</v>
      </c>
      <c r="AK1371" s="97" t="s">
        <v>66</v>
      </c>
      <c r="AL1371" s="45" t="s">
        <v>67</v>
      </c>
      <c r="AM1371" s="160" t="str">
        <f>MONTH(B1371)&amp;"/"&amp;YEAR(B1371)</f>
        <v>3/2026</v>
      </c>
      <c r="AN1371" s="45">
        <f>WEEKNUM(B1371)-WEEKNUM(EOMONTH(B1371,-1)+1)+1</f>
        <v>4</v>
      </c>
      <c r="AO1371" s="45" t="str">
        <f>MONTH(R1371)&amp;"/"&amp;YEAR(R1371)</f>
        <v>5/2026</v>
      </c>
      <c r="AP1371" s="45">
        <f>WEEKNUM(R1371)-WEEKNUM(EOMONTH(R1371,-1)+1)+1</f>
        <v>5</v>
      </c>
      <c r="AQ1371" s="45">
        <f>IF(AU1371="S",IF(Q1371="1. Aceitou o programa",R1371-B1371,0),0)</f>
        <v>67</v>
      </c>
      <c r="AR1371" s="45">
        <f>IF(AU1371="S",IF(AND(S1371&lt;&gt;"",R1371&lt;&gt;""),S1371-R1371,0),0)</f>
        <v>0</v>
      </c>
      <c r="AS1371" s="45">
        <f>IF(AU1371="S",IF(Q1371="1. Aceitou o programa",IF(OR(X1371="Não se Aplica",X1371=""),IF(OR(W1371="Não se Aplica",W1371=""),0,W1371-V1371),AVERAGE(X1371-W1371,W1371-V1371)),0),0)</f>
        <v>11</v>
      </c>
      <c r="AT1371" s="45">
        <f>IF(AU1371="S",IF(AND(Q1371="1. Aceitou o programa",AB1371="Realizada"),IFERROR(IF(AA1371="",0,AA1371-R1371),0),0),0)</f>
        <v>0</v>
      </c>
      <c r="AU1371" s="45" t="str">
        <f>_xlfn.XLOOKUP(U1371,'Lista Suspensa'!$AA$20:$AA$23,'Lista Suspensa'!$AB$20:$AB$23,"N/A")</f>
        <v>S</v>
      </c>
    </row>
    <row r="1372" spans="1:47" ht="12" customHeight="1" x14ac:dyDescent="0.3">
      <c r="A1372" s="87" t="s">
        <v>47</v>
      </c>
      <c r="B1372" s="88">
        <v>46104</v>
      </c>
      <c r="C1372" s="89" t="s">
        <v>48</v>
      </c>
      <c r="D1372" s="89" t="s">
        <v>49</v>
      </c>
      <c r="E1372" s="189">
        <v>82514616</v>
      </c>
      <c r="F1372" s="197" t="s">
        <v>3786</v>
      </c>
      <c r="G1372" s="90">
        <v>57331030787</v>
      </c>
      <c r="H1372" s="91">
        <v>21492</v>
      </c>
      <c r="I1372" s="89"/>
      <c r="J1372" s="89" t="s">
        <v>51</v>
      </c>
      <c r="K1372" s="89" t="s">
        <v>76</v>
      </c>
      <c r="L1372" s="89" t="s">
        <v>283</v>
      </c>
      <c r="M1372" s="89" t="s">
        <v>284</v>
      </c>
      <c r="N1372" s="89" t="s">
        <v>137</v>
      </c>
      <c r="O1372" s="92" t="s">
        <v>3787</v>
      </c>
      <c r="P1372" s="93" t="s">
        <v>57</v>
      </c>
      <c r="Q1372" s="110" t="s">
        <v>58</v>
      </c>
      <c r="R1372" s="94">
        <v>46171</v>
      </c>
      <c r="S1372" s="95"/>
      <c r="T1372" s="95" t="s">
        <v>59</v>
      </c>
      <c r="U1372" s="95" t="s">
        <v>60</v>
      </c>
      <c r="V1372" s="91">
        <v>46146</v>
      </c>
      <c r="W1372" s="91">
        <v>46161</v>
      </c>
      <c r="X1372" s="91">
        <v>46168</v>
      </c>
      <c r="Y1372" s="96" t="s">
        <v>73</v>
      </c>
      <c r="Z1372" s="89" t="s">
        <v>62</v>
      </c>
      <c r="AA1372" s="95"/>
      <c r="AB1372" s="95" t="s">
        <v>2804</v>
      </c>
      <c r="AC1372" s="95" t="s">
        <v>2804</v>
      </c>
      <c r="AD1372" s="95" t="s">
        <v>2804</v>
      </c>
      <c r="AE1372" s="95" t="s">
        <v>2804</v>
      </c>
      <c r="AF1372" s="95" t="s">
        <v>2804</v>
      </c>
      <c r="AG1372" s="95" t="s">
        <v>2804</v>
      </c>
      <c r="AH1372" s="95" t="s">
        <v>2804</v>
      </c>
      <c r="AI1372" s="97"/>
      <c r="AJ1372" s="97" t="s">
        <v>65</v>
      </c>
      <c r="AK1372" s="97" t="s">
        <v>66</v>
      </c>
      <c r="AL1372" s="45" t="s">
        <v>67</v>
      </c>
      <c r="AM1372" s="160" t="str">
        <f>MONTH(B1372)&amp;"/"&amp;YEAR(B1372)</f>
        <v>3/2026</v>
      </c>
      <c r="AN1372" s="45">
        <f>WEEKNUM(B1372)-WEEKNUM(EOMONTH(B1372,-1)+1)+1</f>
        <v>4</v>
      </c>
      <c r="AO1372" s="45" t="str">
        <f>MONTH(R1372)&amp;"/"&amp;YEAR(R1372)</f>
        <v>5/2026</v>
      </c>
      <c r="AP1372" s="45">
        <f>WEEKNUM(R1372)-WEEKNUM(EOMONTH(R1372,-1)+1)+1</f>
        <v>5</v>
      </c>
      <c r="AQ1372" s="45">
        <f>IF(AU1372="S",IF(Q1372="1. Aceitou o programa",R1372-B1372,0),0)</f>
        <v>67</v>
      </c>
      <c r="AR1372" s="45">
        <f>IF(AU1372="S",IF(AND(S1372&lt;&gt;"",R1372&lt;&gt;""),S1372-R1372,0),0)</f>
        <v>0</v>
      </c>
      <c r="AS1372" s="45">
        <f>IF(AU1372="S",IF(Q1372="1. Aceitou o programa",IF(OR(X1372="Não se Aplica",X1372=""),IF(OR(W1372="Não se Aplica",W1372=""),0,W1372-V1372),AVERAGE(X1372-W1372,W1372-V1372)),0),0)</f>
        <v>11</v>
      </c>
      <c r="AT1372" s="45">
        <f>IF(AU1372="S",IF(AND(Q1372="1. Aceitou o programa",AB1372="Realizada"),IFERROR(IF(AA1372="",0,AA1372-R1372),0),0),0)</f>
        <v>0</v>
      </c>
      <c r="AU1372" s="45" t="str">
        <f>_xlfn.XLOOKUP(U1372,'Lista Suspensa'!$AA$20:$AA$23,'Lista Suspensa'!$AB$20:$AB$23,"N/A")</f>
        <v>S</v>
      </c>
    </row>
    <row r="1373" spans="1:47" ht="12" customHeight="1" x14ac:dyDescent="0.3">
      <c r="A1373" s="87" t="s">
        <v>47</v>
      </c>
      <c r="B1373" s="88">
        <v>46104</v>
      </c>
      <c r="C1373" s="89" t="s">
        <v>48</v>
      </c>
      <c r="D1373" s="89" t="s">
        <v>49</v>
      </c>
      <c r="E1373" s="189">
        <v>82514696</v>
      </c>
      <c r="F1373" s="197" t="s">
        <v>3788</v>
      </c>
      <c r="G1373" s="90">
        <v>2915802700</v>
      </c>
      <c r="H1373" s="91">
        <v>27363</v>
      </c>
      <c r="I1373" s="89"/>
      <c r="J1373" s="89" t="s">
        <v>84</v>
      </c>
      <c r="K1373" s="89" t="s">
        <v>76</v>
      </c>
      <c r="L1373" s="89" t="s">
        <v>95</v>
      </c>
      <c r="M1373" s="89" t="s">
        <v>3789</v>
      </c>
      <c r="N1373" s="89" t="s">
        <v>137</v>
      </c>
      <c r="O1373" s="92" t="s">
        <v>3790</v>
      </c>
      <c r="P1373" s="93" t="s">
        <v>57</v>
      </c>
      <c r="Q1373" s="110" t="s">
        <v>58</v>
      </c>
      <c r="R1373" s="94">
        <v>46171</v>
      </c>
      <c r="S1373" s="95"/>
      <c r="T1373" s="95" t="s">
        <v>59</v>
      </c>
      <c r="U1373" s="95" t="s">
        <v>60</v>
      </c>
      <c r="V1373" s="91">
        <v>46146</v>
      </c>
      <c r="W1373" s="91">
        <v>46161</v>
      </c>
      <c r="X1373" s="91">
        <v>46168</v>
      </c>
      <c r="Y1373" s="96" t="s">
        <v>73</v>
      </c>
      <c r="Z1373" s="89" t="s">
        <v>62</v>
      </c>
      <c r="AA1373" s="95"/>
      <c r="AB1373" s="95" t="s">
        <v>2804</v>
      </c>
      <c r="AC1373" s="95" t="s">
        <v>2804</v>
      </c>
      <c r="AD1373" s="95" t="s">
        <v>2804</v>
      </c>
      <c r="AE1373" s="95" t="s">
        <v>2804</v>
      </c>
      <c r="AF1373" s="95" t="s">
        <v>2804</v>
      </c>
      <c r="AG1373" s="95" t="s">
        <v>2804</v>
      </c>
      <c r="AH1373" s="95" t="s">
        <v>2804</v>
      </c>
      <c r="AI1373" s="97"/>
      <c r="AJ1373" s="97" t="s">
        <v>65</v>
      </c>
      <c r="AK1373" s="97" t="s">
        <v>66</v>
      </c>
      <c r="AL1373" s="45" t="s">
        <v>67</v>
      </c>
      <c r="AM1373" s="160" t="str">
        <f>MONTH(B1373)&amp;"/"&amp;YEAR(B1373)</f>
        <v>3/2026</v>
      </c>
      <c r="AN1373" s="45">
        <f>WEEKNUM(B1373)-WEEKNUM(EOMONTH(B1373,-1)+1)+1</f>
        <v>4</v>
      </c>
      <c r="AO1373" s="45" t="str">
        <f>MONTH(R1373)&amp;"/"&amp;YEAR(R1373)</f>
        <v>5/2026</v>
      </c>
      <c r="AP1373" s="45">
        <f>WEEKNUM(R1373)-WEEKNUM(EOMONTH(R1373,-1)+1)+1</f>
        <v>5</v>
      </c>
      <c r="AQ1373" s="45">
        <f>IF(AU1373="S",IF(Q1373="1. Aceitou o programa",R1373-B1373,0),0)</f>
        <v>67</v>
      </c>
      <c r="AR1373" s="45">
        <f>IF(AU1373="S",IF(AND(S1373&lt;&gt;"",R1373&lt;&gt;""),S1373-R1373,0),0)</f>
        <v>0</v>
      </c>
      <c r="AS1373" s="45">
        <f>IF(AU1373="S",IF(Q1373="1. Aceitou o programa",IF(OR(X1373="Não se Aplica",X1373=""),IF(OR(W1373="Não se Aplica",W1373=""),0,W1373-V1373),AVERAGE(X1373-W1373,W1373-V1373)),0),0)</f>
        <v>11</v>
      </c>
      <c r="AT1373" s="45">
        <f>IF(AU1373="S",IF(AND(Q1373="1. Aceitou o programa",AB1373="Realizada"),IFERROR(IF(AA1373="",0,AA1373-R1373),0),0),0)</f>
        <v>0</v>
      </c>
      <c r="AU1373" s="45" t="str">
        <f>_xlfn.XLOOKUP(U1373,'Lista Suspensa'!$AA$20:$AA$23,'Lista Suspensa'!$AB$20:$AB$23,"N/A")</f>
        <v>S</v>
      </c>
    </row>
    <row r="1374" spans="1:47" ht="12" customHeight="1" x14ac:dyDescent="0.3">
      <c r="A1374" s="87" t="s">
        <v>47</v>
      </c>
      <c r="B1374" s="88">
        <v>46104</v>
      </c>
      <c r="C1374" s="89" t="s">
        <v>48</v>
      </c>
      <c r="D1374" s="89" t="s">
        <v>49</v>
      </c>
      <c r="E1374" s="189">
        <v>82596135</v>
      </c>
      <c r="F1374" s="197" t="s">
        <v>3791</v>
      </c>
      <c r="G1374" s="90">
        <v>8287328764</v>
      </c>
      <c r="H1374" s="91">
        <v>29435</v>
      </c>
      <c r="I1374" s="89"/>
      <c r="J1374" s="89" t="s">
        <v>84</v>
      </c>
      <c r="K1374" s="89" t="s">
        <v>76</v>
      </c>
      <c r="L1374" s="89" t="s">
        <v>95</v>
      </c>
      <c r="M1374" s="89" t="s">
        <v>1592</v>
      </c>
      <c r="N1374" s="89" t="s">
        <v>291</v>
      </c>
      <c r="O1374" s="92" t="s">
        <v>3792</v>
      </c>
      <c r="P1374" s="93" t="s">
        <v>57</v>
      </c>
      <c r="Q1374" s="110" t="s">
        <v>58</v>
      </c>
      <c r="R1374" s="94">
        <v>46171</v>
      </c>
      <c r="S1374" s="95"/>
      <c r="T1374" s="95" t="s">
        <v>59</v>
      </c>
      <c r="U1374" s="95" t="s">
        <v>60</v>
      </c>
      <c r="V1374" s="91">
        <v>46146</v>
      </c>
      <c r="W1374" s="91">
        <v>46161</v>
      </c>
      <c r="X1374" s="91">
        <v>46168</v>
      </c>
      <c r="Y1374" s="96" t="s">
        <v>2797</v>
      </c>
      <c r="Z1374" s="89" t="s">
        <v>62</v>
      </c>
      <c r="AA1374" s="95"/>
      <c r="AB1374" s="95" t="s">
        <v>2804</v>
      </c>
      <c r="AC1374" s="95" t="s">
        <v>2804</v>
      </c>
      <c r="AD1374" s="95" t="s">
        <v>2804</v>
      </c>
      <c r="AE1374" s="95" t="s">
        <v>2804</v>
      </c>
      <c r="AF1374" s="95" t="s">
        <v>2804</v>
      </c>
      <c r="AG1374" s="95" t="s">
        <v>2804</v>
      </c>
      <c r="AH1374" s="95" t="s">
        <v>2804</v>
      </c>
      <c r="AI1374" s="97"/>
      <c r="AJ1374" s="97" t="s">
        <v>65</v>
      </c>
      <c r="AK1374" s="97" t="s">
        <v>66</v>
      </c>
      <c r="AL1374" s="45" t="s">
        <v>67</v>
      </c>
      <c r="AM1374" s="160" t="str">
        <f>MONTH(B1374)&amp;"/"&amp;YEAR(B1374)</f>
        <v>3/2026</v>
      </c>
      <c r="AN1374" s="45">
        <f>WEEKNUM(B1374)-WEEKNUM(EOMONTH(B1374,-1)+1)+1</f>
        <v>4</v>
      </c>
      <c r="AO1374" s="45" t="str">
        <f>MONTH(R1374)&amp;"/"&amp;YEAR(R1374)</f>
        <v>5/2026</v>
      </c>
      <c r="AP1374" s="45">
        <f>WEEKNUM(R1374)-WEEKNUM(EOMONTH(R1374,-1)+1)+1</f>
        <v>5</v>
      </c>
      <c r="AQ1374" s="45">
        <f>IF(AU1374="S",IF(Q1374="1. Aceitou o programa",R1374-B1374,0),0)</f>
        <v>67</v>
      </c>
      <c r="AR1374" s="45">
        <f>IF(AU1374="S",IF(AND(S1374&lt;&gt;"",R1374&lt;&gt;""),S1374-R1374,0),0)</f>
        <v>0</v>
      </c>
      <c r="AS1374" s="45">
        <f>IF(AU1374="S",IF(Q1374="1. Aceitou o programa",IF(OR(X1374="Não se Aplica",X1374=""),IF(OR(W1374="Não se Aplica",W1374=""),0,W1374-V1374),AVERAGE(X1374-W1374,W1374-V1374)),0),0)</f>
        <v>11</v>
      </c>
      <c r="AT1374" s="45">
        <f>IF(AU1374="S",IF(AND(Q1374="1. Aceitou o programa",AB1374="Realizada"),IFERROR(IF(AA1374="",0,AA1374-R1374),0),0),0)</f>
        <v>0</v>
      </c>
      <c r="AU1374" s="45" t="str">
        <f>_xlfn.XLOOKUP(U1374,'Lista Suspensa'!$AA$20:$AA$23,'Lista Suspensa'!$AB$20:$AB$23,"N/A")</f>
        <v>S</v>
      </c>
    </row>
    <row r="1375" spans="1:47" ht="12" customHeight="1" x14ac:dyDescent="0.3">
      <c r="A1375" s="87" t="s">
        <v>47</v>
      </c>
      <c r="B1375" s="88">
        <v>46104</v>
      </c>
      <c r="C1375" s="89" t="s">
        <v>48</v>
      </c>
      <c r="D1375" s="89" t="s">
        <v>49</v>
      </c>
      <c r="E1375" s="189">
        <v>82595554</v>
      </c>
      <c r="F1375" s="197" t="s">
        <v>3793</v>
      </c>
      <c r="G1375" s="90">
        <v>9964222777</v>
      </c>
      <c r="H1375" s="91">
        <v>29817</v>
      </c>
      <c r="I1375" s="89"/>
      <c r="J1375" s="89" t="s">
        <v>51</v>
      </c>
      <c r="K1375" s="89" t="s">
        <v>76</v>
      </c>
      <c r="L1375" s="89" t="s">
        <v>233</v>
      </c>
      <c r="M1375" s="89" t="s">
        <v>1807</v>
      </c>
      <c r="N1375" s="89" t="s">
        <v>291</v>
      </c>
      <c r="O1375" s="92" t="s">
        <v>3794</v>
      </c>
      <c r="P1375" s="93" t="s">
        <v>57</v>
      </c>
      <c r="Q1375" s="110" t="s">
        <v>58</v>
      </c>
      <c r="R1375" s="94">
        <v>46171</v>
      </c>
      <c r="S1375" s="95"/>
      <c r="T1375" s="95" t="s">
        <v>59</v>
      </c>
      <c r="U1375" s="95" t="s">
        <v>60</v>
      </c>
      <c r="V1375" s="91">
        <v>46146</v>
      </c>
      <c r="W1375" s="91">
        <v>46161</v>
      </c>
      <c r="X1375" s="91">
        <v>46168</v>
      </c>
      <c r="Y1375" s="96" t="s">
        <v>2797</v>
      </c>
      <c r="Z1375" s="89" t="s">
        <v>62</v>
      </c>
      <c r="AA1375" s="95"/>
      <c r="AB1375" s="95" t="s">
        <v>2804</v>
      </c>
      <c r="AC1375" s="95" t="s">
        <v>2804</v>
      </c>
      <c r="AD1375" s="95" t="s">
        <v>2804</v>
      </c>
      <c r="AE1375" s="95" t="s">
        <v>2804</v>
      </c>
      <c r="AF1375" s="95" t="s">
        <v>2804</v>
      </c>
      <c r="AG1375" s="95" t="s">
        <v>2804</v>
      </c>
      <c r="AH1375" s="95" t="s">
        <v>2804</v>
      </c>
      <c r="AI1375" s="97"/>
      <c r="AJ1375" s="97" t="s">
        <v>65</v>
      </c>
      <c r="AK1375" s="97" t="s">
        <v>66</v>
      </c>
      <c r="AL1375" s="45" t="s">
        <v>67</v>
      </c>
      <c r="AM1375" s="160" t="str">
        <f>MONTH(B1375)&amp;"/"&amp;YEAR(B1375)</f>
        <v>3/2026</v>
      </c>
      <c r="AN1375" s="45">
        <f>WEEKNUM(B1375)-WEEKNUM(EOMONTH(B1375,-1)+1)+1</f>
        <v>4</v>
      </c>
      <c r="AO1375" s="45" t="str">
        <f>MONTH(R1375)&amp;"/"&amp;YEAR(R1375)</f>
        <v>5/2026</v>
      </c>
      <c r="AP1375" s="45">
        <f>WEEKNUM(R1375)-WEEKNUM(EOMONTH(R1375,-1)+1)+1</f>
        <v>5</v>
      </c>
      <c r="AQ1375" s="45">
        <f>IF(AU1375="S",IF(Q1375="1. Aceitou o programa",R1375-B1375,0),0)</f>
        <v>67</v>
      </c>
      <c r="AR1375" s="45">
        <f>IF(AU1375="S",IF(AND(S1375&lt;&gt;"",R1375&lt;&gt;""),S1375-R1375,0),0)</f>
        <v>0</v>
      </c>
      <c r="AS1375" s="45">
        <f>IF(AU1375="S",IF(Q1375="1. Aceitou o programa",IF(OR(X1375="Não se Aplica",X1375=""),IF(OR(W1375="Não se Aplica",W1375=""),0,W1375-V1375),AVERAGE(X1375-W1375,W1375-V1375)),0),0)</f>
        <v>11</v>
      </c>
      <c r="AT1375" s="45">
        <f>IF(AU1375="S",IF(AND(Q1375="1. Aceitou o programa",AB1375="Realizada"),IFERROR(IF(AA1375="",0,AA1375-R1375),0),0),0)</f>
        <v>0</v>
      </c>
      <c r="AU1375" s="45" t="str">
        <f>_xlfn.XLOOKUP(U1375,'Lista Suspensa'!$AA$20:$AA$23,'Lista Suspensa'!$AB$20:$AB$23,"N/A")</f>
        <v>S</v>
      </c>
    </row>
    <row r="1376" spans="1:47" ht="12" customHeight="1" x14ac:dyDescent="0.3">
      <c r="A1376" s="87" t="s">
        <v>47</v>
      </c>
      <c r="B1376" s="88">
        <v>46104</v>
      </c>
      <c r="C1376" s="89" t="s">
        <v>48</v>
      </c>
      <c r="D1376" s="89" t="s">
        <v>49</v>
      </c>
      <c r="E1376" s="189">
        <v>82596704</v>
      </c>
      <c r="F1376" s="197" t="s">
        <v>3795</v>
      </c>
      <c r="G1376" s="90">
        <v>4491411794</v>
      </c>
      <c r="H1376" s="91">
        <v>28232</v>
      </c>
      <c r="I1376" s="89"/>
      <c r="J1376" s="89" t="s">
        <v>51</v>
      </c>
      <c r="K1376" s="89" t="s">
        <v>76</v>
      </c>
      <c r="L1376" s="89" t="s">
        <v>303</v>
      </c>
      <c r="M1376" s="89" t="s">
        <v>3796</v>
      </c>
      <c r="N1376" s="89" t="s">
        <v>197</v>
      </c>
      <c r="O1376" s="92" t="s">
        <v>3797</v>
      </c>
      <c r="P1376" s="93" t="s">
        <v>57</v>
      </c>
      <c r="Q1376" s="110" t="s">
        <v>58</v>
      </c>
      <c r="R1376" s="94">
        <v>46171</v>
      </c>
      <c r="S1376" s="95"/>
      <c r="T1376" s="95" t="s">
        <v>59</v>
      </c>
      <c r="U1376" s="95" t="s">
        <v>60</v>
      </c>
      <c r="V1376" s="91">
        <v>46146</v>
      </c>
      <c r="W1376" s="91">
        <v>46161</v>
      </c>
      <c r="X1376" s="91">
        <v>46168</v>
      </c>
      <c r="Y1376" s="96" t="s">
        <v>2797</v>
      </c>
      <c r="Z1376" s="89" t="s">
        <v>62</v>
      </c>
      <c r="AA1376" s="95"/>
      <c r="AB1376" s="95" t="s">
        <v>2804</v>
      </c>
      <c r="AC1376" s="95" t="s">
        <v>2804</v>
      </c>
      <c r="AD1376" s="95" t="s">
        <v>2804</v>
      </c>
      <c r="AE1376" s="95" t="s">
        <v>2804</v>
      </c>
      <c r="AF1376" s="95" t="s">
        <v>2804</v>
      </c>
      <c r="AG1376" s="95" t="s">
        <v>2804</v>
      </c>
      <c r="AH1376" s="95" t="s">
        <v>2804</v>
      </c>
      <c r="AI1376" s="97"/>
      <c r="AJ1376" s="97" t="s">
        <v>65</v>
      </c>
      <c r="AK1376" s="97" t="s">
        <v>66</v>
      </c>
      <c r="AL1376" s="45" t="s">
        <v>67</v>
      </c>
      <c r="AM1376" s="160" t="str">
        <f>MONTH(B1376)&amp;"/"&amp;YEAR(B1376)</f>
        <v>3/2026</v>
      </c>
      <c r="AN1376" s="45">
        <f>WEEKNUM(B1376)-WEEKNUM(EOMONTH(B1376,-1)+1)+1</f>
        <v>4</v>
      </c>
      <c r="AO1376" s="45" t="str">
        <f>MONTH(R1376)&amp;"/"&amp;YEAR(R1376)</f>
        <v>5/2026</v>
      </c>
      <c r="AP1376" s="45">
        <f>WEEKNUM(R1376)-WEEKNUM(EOMONTH(R1376,-1)+1)+1</f>
        <v>5</v>
      </c>
      <c r="AQ1376" s="45">
        <f>IF(AU1376="S",IF(Q1376="1. Aceitou o programa",R1376-B1376,0),0)</f>
        <v>67</v>
      </c>
      <c r="AR1376" s="45">
        <f>IF(AU1376="S",IF(AND(S1376&lt;&gt;"",R1376&lt;&gt;""),S1376-R1376,0),0)</f>
        <v>0</v>
      </c>
      <c r="AS1376" s="45">
        <f>IF(AU1376="S",IF(Q1376="1. Aceitou o programa",IF(OR(X1376="Não se Aplica",X1376=""),IF(OR(W1376="Não se Aplica",W1376=""),0,W1376-V1376),AVERAGE(X1376-W1376,W1376-V1376)),0),0)</f>
        <v>11</v>
      </c>
      <c r="AT1376" s="45">
        <f>IF(AU1376="S",IF(AND(Q1376="1. Aceitou o programa",AB1376="Realizada"),IFERROR(IF(AA1376="",0,AA1376-R1376),0),0),0)</f>
        <v>0</v>
      </c>
      <c r="AU1376" s="45" t="str">
        <f>_xlfn.XLOOKUP(U1376,'Lista Suspensa'!$AA$20:$AA$23,'Lista Suspensa'!$AB$20:$AB$23,"N/A")</f>
        <v>S</v>
      </c>
    </row>
    <row r="1377" spans="1:47" ht="12" customHeight="1" x14ac:dyDescent="0.3">
      <c r="A1377" s="87" t="s">
        <v>47</v>
      </c>
      <c r="B1377" s="88">
        <v>46104</v>
      </c>
      <c r="C1377" s="89" t="s">
        <v>48</v>
      </c>
      <c r="D1377" s="89" t="s">
        <v>49</v>
      </c>
      <c r="E1377" s="189">
        <v>82595078</v>
      </c>
      <c r="F1377" s="197" t="s">
        <v>3798</v>
      </c>
      <c r="G1377" s="90">
        <v>7876887708</v>
      </c>
      <c r="H1377" s="91">
        <v>28213</v>
      </c>
      <c r="I1377" s="89"/>
      <c r="J1377" s="89" t="s">
        <v>51</v>
      </c>
      <c r="K1377" s="89" t="s">
        <v>76</v>
      </c>
      <c r="L1377" s="89" t="s">
        <v>303</v>
      </c>
      <c r="M1377" s="89" t="s">
        <v>2274</v>
      </c>
      <c r="N1377" s="89" t="s">
        <v>197</v>
      </c>
      <c r="O1377" s="92" t="s">
        <v>3799</v>
      </c>
      <c r="P1377" s="93" t="s">
        <v>57</v>
      </c>
      <c r="Q1377" s="110" t="s">
        <v>58</v>
      </c>
      <c r="R1377" s="94">
        <v>46171</v>
      </c>
      <c r="S1377" s="95"/>
      <c r="T1377" s="95" t="s">
        <v>59</v>
      </c>
      <c r="U1377" s="95" t="s">
        <v>60</v>
      </c>
      <c r="V1377" s="91">
        <v>46146</v>
      </c>
      <c r="W1377" s="91">
        <v>46161</v>
      </c>
      <c r="X1377" s="91">
        <v>46168</v>
      </c>
      <c r="Y1377" s="96" t="s">
        <v>73</v>
      </c>
      <c r="Z1377" s="89" t="s">
        <v>62</v>
      </c>
      <c r="AA1377" s="95"/>
      <c r="AB1377" s="95" t="s">
        <v>2804</v>
      </c>
      <c r="AC1377" s="95" t="s">
        <v>2804</v>
      </c>
      <c r="AD1377" s="95" t="s">
        <v>2804</v>
      </c>
      <c r="AE1377" s="95" t="s">
        <v>2804</v>
      </c>
      <c r="AF1377" s="95" t="s">
        <v>2804</v>
      </c>
      <c r="AG1377" s="95" t="s">
        <v>2804</v>
      </c>
      <c r="AH1377" s="95" t="s">
        <v>2804</v>
      </c>
      <c r="AI1377" s="97"/>
      <c r="AJ1377" s="97" t="s">
        <v>65</v>
      </c>
      <c r="AK1377" s="97" t="s">
        <v>66</v>
      </c>
      <c r="AL1377" s="45" t="s">
        <v>67</v>
      </c>
      <c r="AM1377" s="160" t="str">
        <f>MONTH(B1377)&amp;"/"&amp;YEAR(B1377)</f>
        <v>3/2026</v>
      </c>
      <c r="AN1377" s="45">
        <f>WEEKNUM(B1377)-WEEKNUM(EOMONTH(B1377,-1)+1)+1</f>
        <v>4</v>
      </c>
      <c r="AO1377" s="45" t="str">
        <f>MONTH(R1377)&amp;"/"&amp;YEAR(R1377)</f>
        <v>5/2026</v>
      </c>
      <c r="AP1377" s="45">
        <f>WEEKNUM(R1377)-WEEKNUM(EOMONTH(R1377,-1)+1)+1</f>
        <v>5</v>
      </c>
      <c r="AQ1377" s="45">
        <f>IF(AU1377="S",IF(Q1377="1. Aceitou o programa",R1377-B1377,0),0)</f>
        <v>67</v>
      </c>
      <c r="AR1377" s="45">
        <f>IF(AU1377="S",IF(AND(S1377&lt;&gt;"",R1377&lt;&gt;""),S1377-R1377,0),0)</f>
        <v>0</v>
      </c>
      <c r="AS1377" s="45">
        <f>IF(AU1377="S",IF(Q1377="1. Aceitou o programa",IF(OR(X1377="Não se Aplica",X1377=""),IF(OR(W1377="Não se Aplica",W1377=""),0,W1377-V1377),AVERAGE(X1377-W1377,W1377-V1377)),0),0)</f>
        <v>11</v>
      </c>
      <c r="AT1377" s="45">
        <f>IF(AU1377="S",IF(AND(Q1377="1. Aceitou o programa",AB1377="Realizada"),IFERROR(IF(AA1377="",0,AA1377-R1377),0),0),0)</f>
        <v>0</v>
      </c>
      <c r="AU1377" s="45" t="str">
        <f>_xlfn.XLOOKUP(U1377,'Lista Suspensa'!$AA$20:$AA$23,'Lista Suspensa'!$AB$20:$AB$23,"N/A")</f>
        <v>S</v>
      </c>
    </row>
    <row r="1378" spans="1:47" ht="12" customHeight="1" x14ac:dyDescent="0.3">
      <c r="A1378" s="87" t="s">
        <v>47</v>
      </c>
      <c r="B1378" s="88">
        <v>46104</v>
      </c>
      <c r="C1378" s="89" t="s">
        <v>48</v>
      </c>
      <c r="D1378" s="89" t="s">
        <v>49</v>
      </c>
      <c r="E1378" s="189">
        <v>82597922</v>
      </c>
      <c r="F1378" s="197" t="s">
        <v>3800</v>
      </c>
      <c r="G1378" s="90">
        <v>9209861701</v>
      </c>
      <c r="H1378" s="91">
        <v>29413</v>
      </c>
      <c r="I1378" s="89"/>
      <c r="J1378" s="89" t="s">
        <v>51</v>
      </c>
      <c r="K1378" s="89" t="s">
        <v>76</v>
      </c>
      <c r="L1378" s="89" t="s">
        <v>3801</v>
      </c>
      <c r="M1378" s="89" t="s">
        <v>234</v>
      </c>
      <c r="N1378" s="89" t="s">
        <v>197</v>
      </c>
      <c r="O1378" s="92" t="s">
        <v>3802</v>
      </c>
      <c r="P1378" s="93" t="s">
        <v>57</v>
      </c>
      <c r="Q1378" s="110" t="s">
        <v>58</v>
      </c>
      <c r="R1378" s="94">
        <v>46171</v>
      </c>
      <c r="S1378" s="95"/>
      <c r="T1378" s="95" t="s">
        <v>59</v>
      </c>
      <c r="U1378" s="95" t="s">
        <v>60</v>
      </c>
      <c r="V1378" s="91">
        <v>46146</v>
      </c>
      <c r="W1378" s="91">
        <v>46161</v>
      </c>
      <c r="X1378" s="91">
        <v>46168</v>
      </c>
      <c r="Y1378" s="96" t="s">
        <v>73</v>
      </c>
      <c r="Z1378" s="89" t="s">
        <v>62</v>
      </c>
      <c r="AA1378" s="95"/>
      <c r="AB1378" s="95" t="s">
        <v>2804</v>
      </c>
      <c r="AC1378" s="95" t="s">
        <v>2804</v>
      </c>
      <c r="AD1378" s="95" t="s">
        <v>2804</v>
      </c>
      <c r="AE1378" s="95" t="s">
        <v>2804</v>
      </c>
      <c r="AF1378" s="95" t="s">
        <v>2804</v>
      </c>
      <c r="AG1378" s="95" t="s">
        <v>2804</v>
      </c>
      <c r="AH1378" s="95" t="s">
        <v>2804</v>
      </c>
      <c r="AI1378" s="97"/>
      <c r="AJ1378" s="97" t="s">
        <v>65</v>
      </c>
      <c r="AK1378" s="97" t="s">
        <v>66</v>
      </c>
      <c r="AL1378" s="45" t="s">
        <v>67</v>
      </c>
      <c r="AM1378" s="160" t="str">
        <f>MONTH(B1378)&amp;"/"&amp;YEAR(B1378)</f>
        <v>3/2026</v>
      </c>
      <c r="AN1378" s="45">
        <f>WEEKNUM(B1378)-WEEKNUM(EOMONTH(B1378,-1)+1)+1</f>
        <v>4</v>
      </c>
      <c r="AO1378" s="45" t="str">
        <f>MONTH(R1378)&amp;"/"&amp;YEAR(R1378)</f>
        <v>5/2026</v>
      </c>
      <c r="AP1378" s="45">
        <f>WEEKNUM(R1378)-WEEKNUM(EOMONTH(R1378,-1)+1)+1</f>
        <v>5</v>
      </c>
      <c r="AQ1378" s="45">
        <f>IF(AU1378="S",IF(Q1378="1. Aceitou o programa",R1378-B1378,0),0)</f>
        <v>67</v>
      </c>
      <c r="AR1378" s="45">
        <f>IF(AU1378="S",IF(AND(S1378&lt;&gt;"",R1378&lt;&gt;""),S1378-R1378,0),0)</f>
        <v>0</v>
      </c>
      <c r="AS1378" s="45">
        <f>IF(AU1378="S",IF(Q1378="1. Aceitou o programa",IF(OR(X1378="Não se Aplica",X1378=""),IF(OR(W1378="Não se Aplica",W1378=""),0,W1378-V1378),AVERAGE(X1378-W1378,W1378-V1378)),0),0)</f>
        <v>11</v>
      </c>
      <c r="AT1378" s="45">
        <f>IF(AU1378="S",IF(AND(Q1378="1. Aceitou o programa",AB1378="Realizada"),IFERROR(IF(AA1378="",0,AA1378-R1378),0),0),0)</f>
        <v>0</v>
      </c>
      <c r="AU1378" s="45" t="str">
        <f>_xlfn.XLOOKUP(U1378,'Lista Suspensa'!$AA$20:$AA$23,'Lista Suspensa'!$AB$20:$AB$23,"N/A")</f>
        <v>S</v>
      </c>
    </row>
    <row r="1379" spans="1:47" ht="12" customHeight="1" x14ac:dyDescent="0.3">
      <c r="A1379" s="87" t="s">
        <v>47</v>
      </c>
      <c r="B1379" s="88">
        <v>46104</v>
      </c>
      <c r="C1379" s="89" t="s">
        <v>48</v>
      </c>
      <c r="D1379" s="89" t="s">
        <v>49</v>
      </c>
      <c r="E1379" s="189">
        <v>87570655</v>
      </c>
      <c r="F1379" s="197" t="s">
        <v>3803</v>
      </c>
      <c r="G1379" s="90">
        <v>2309965740</v>
      </c>
      <c r="H1379" s="91">
        <v>26285</v>
      </c>
      <c r="I1379" s="89"/>
      <c r="J1379" s="89" t="s">
        <v>51</v>
      </c>
      <c r="K1379" s="89" t="s">
        <v>76</v>
      </c>
      <c r="L1379" s="89" t="s">
        <v>95</v>
      </c>
      <c r="M1379" s="89" t="s">
        <v>299</v>
      </c>
      <c r="N1379" s="89" t="s">
        <v>197</v>
      </c>
      <c r="O1379" s="92" t="s">
        <v>3804</v>
      </c>
      <c r="P1379" s="93" t="s">
        <v>57</v>
      </c>
      <c r="Q1379" s="110" t="s">
        <v>58</v>
      </c>
      <c r="R1379" s="94">
        <v>46171</v>
      </c>
      <c r="S1379" s="95"/>
      <c r="T1379" s="95" t="s">
        <v>59</v>
      </c>
      <c r="U1379" s="95" t="s">
        <v>60</v>
      </c>
      <c r="V1379" s="91">
        <v>46146</v>
      </c>
      <c r="W1379" s="91">
        <v>46161</v>
      </c>
      <c r="X1379" s="91">
        <v>46168</v>
      </c>
      <c r="Y1379" s="96" t="s">
        <v>73</v>
      </c>
      <c r="Z1379" s="89" t="s">
        <v>62</v>
      </c>
      <c r="AA1379" s="95"/>
      <c r="AB1379" s="95" t="s">
        <v>2804</v>
      </c>
      <c r="AC1379" s="95" t="s">
        <v>2804</v>
      </c>
      <c r="AD1379" s="95" t="s">
        <v>2804</v>
      </c>
      <c r="AE1379" s="95" t="s">
        <v>2804</v>
      </c>
      <c r="AF1379" s="95" t="s">
        <v>2804</v>
      </c>
      <c r="AG1379" s="95" t="s">
        <v>2804</v>
      </c>
      <c r="AH1379" s="95" t="s">
        <v>2804</v>
      </c>
      <c r="AI1379" s="97"/>
      <c r="AJ1379" s="97" t="s">
        <v>65</v>
      </c>
      <c r="AK1379" s="97" t="s">
        <v>66</v>
      </c>
      <c r="AL1379" s="45" t="s">
        <v>67</v>
      </c>
      <c r="AM1379" s="160" t="str">
        <f>MONTH(B1379)&amp;"/"&amp;YEAR(B1379)</f>
        <v>3/2026</v>
      </c>
      <c r="AN1379" s="45">
        <f>WEEKNUM(B1379)-WEEKNUM(EOMONTH(B1379,-1)+1)+1</f>
        <v>4</v>
      </c>
      <c r="AO1379" s="45" t="str">
        <f>MONTH(R1379)&amp;"/"&amp;YEAR(R1379)</f>
        <v>5/2026</v>
      </c>
      <c r="AP1379" s="45">
        <f>WEEKNUM(R1379)-WEEKNUM(EOMONTH(R1379,-1)+1)+1</f>
        <v>5</v>
      </c>
      <c r="AQ1379" s="45">
        <f>IF(AU1379="S",IF(Q1379="1. Aceitou o programa",R1379-B1379,0),0)</f>
        <v>67</v>
      </c>
      <c r="AR1379" s="45">
        <f>IF(AU1379="S",IF(AND(S1379&lt;&gt;"",R1379&lt;&gt;""),S1379-R1379,0),0)</f>
        <v>0</v>
      </c>
      <c r="AS1379" s="45">
        <f>IF(AU1379="S",IF(Q1379="1. Aceitou o programa",IF(OR(X1379="Não se Aplica",X1379=""),IF(OR(W1379="Não se Aplica",W1379=""),0,W1379-V1379),AVERAGE(X1379-W1379,W1379-V1379)),0),0)</f>
        <v>11</v>
      </c>
      <c r="AT1379" s="45">
        <f>IF(AU1379="S",IF(AND(Q1379="1. Aceitou o programa",AB1379="Realizada"),IFERROR(IF(AA1379="",0,AA1379-R1379),0),0),0)</f>
        <v>0</v>
      </c>
      <c r="AU1379" s="45" t="str">
        <f>_xlfn.XLOOKUP(U1379,'Lista Suspensa'!$AA$20:$AA$23,'Lista Suspensa'!$AB$20:$AB$23,"N/A")</f>
        <v>S</v>
      </c>
    </row>
    <row r="1380" spans="1:47" ht="12" customHeight="1" x14ac:dyDescent="0.3">
      <c r="A1380" s="87" t="s">
        <v>47</v>
      </c>
      <c r="B1380" s="88">
        <v>46104</v>
      </c>
      <c r="C1380" s="89" t="s">
        <v>48</v>
      </c>
      <c r="D1380" s="89" t="s">
        <v>49</v>
      </c>
      <c r="E1380" s="189">
        <v>82603396</v>
      </c>
      <c r="F1380" s="197" t="s">
        <v>3805</v>
      </c>
      <c r="G1380" s="90">
        <v>4557358756</v>
      </c>
      <c r="H1380" s="91">
        <v>27422</v>
      </c>
      <c r="I1380" s="89"/>
      <c r="J1380" s="89" t="s">
        <v>51</v>
      </c>
      <c r="K1380" s="89" t="s">
        <v>76</v>
      </c>
      <c r="L1380" s="89" t="s">
        <v>95</v>
      </c>
      <c r="M1380" s="89" t="s">
        <v>577</v>
      </c>
      <c r="N1380" s="89" t="s">
        <v>197</v>
      </c>
      <c r="O1380" s="92" t="s">
        <v>3806</v>
      </c>
      <c r="P1380" s="93" t="s">
        <v>57</v>
      </c>
      <c r="Q1380" s="110" t="s">
        <v>58</v>
      </c>
      <c r="R1380" s="94">
        <v>46171</v>
      </c>
      <c r="S1380" s="95"/>
      <c r="T1380" s="95" t="s">
        <v>59</v>
      </c>
      <c r="U1380" s="95" t="s">
        <v>60</v>
      </c>
      <c r="V1380" s="91">
        <v>46146</v>
      </c>
      <c r="W1380" s="91">
        <v>46161</v>
      </c>
      <c r="X1380" s="91">
        <v>46168</v>
      </c>
      <c r="Y1380" s="96" t="s">
        <v>2797</v>
      </c>
      <c r="Z1380" s="89" t="s">
        <v>62</v>
      </c>
      <c r="AA1380" s="95"/>
      <c r="AB1380" s="95" t="s">
        <v>2804</v>
      </c>
      <c r="AC1380" s="95" t="s">
        <v>2804</v>
      </c>
      <c r="AD1380" s="95" t="s">
        <v>2804</v>
      </c>
      <c r="AE1380" s="95" t="s">
        <v>2804</v>
      </c>
      <c r="AF1380" s="95" t="s">
        <v>2804</v>
      </c>
      <c r="AG1380" s="95" t="s">
        <v>2804</v>
      </c>
      <c r="AH1380" s="95" t="s">
        <v>2804</v>
      </c>
      <c r="AI1380" s="97"/>
      <c r="AJ1380" s="97" t="s">
        <v>65</v>
      </c>
      <c r="AK1380" s="97" t="s">
        <v>66</v>
      </c>
      <c r="AL1380" s="45" t="s">
        <v>67</v>
      </c>
      <c r="AM1380" s="160" t="str">
        <f>MONTH(B1380)&amp;"/"&amp;YEAR(B1380)</f>
        <v>3/2026</v>
      </c>
      <c r="AN1380" s="45">
        <f>WEEKNUM(B1380)-WEEKNUM(EOMONTH(B1380,-1)+1)+1</f>
        <v>4</v>
      </c>
      <c r="AO1380" s="45" t="str">
        <f>MONTH(R1380)&amp;"/"&amp;YEAR(R1380)</f>
        <v>5/2026</v>
      </c>
      <c r="AP1380" s="45">
        <f>WEEKNUM(R1380)-WEEKNUM(EOMONTH(R1380,-1)+1)+1</f>
        <v>5</v>
      </c>
      <c r="AQ1380" s="45">
        <f>IF(AU1380="S",IF(Q1380="1. Aceitou o programa",R1380-B1380,0),0)</f>
        <v>67</v>
      </c>
      <c r="AR1380" s="45">
        <f>IF(AU1380="S",IF(AND(S1380&lt;&gt;"",R1380&lt;&gt;""),S1380-R1380,0),0)</f>
        <v>0</v>
      </c>
      <c r="AS1380" s="45">
        <f>IF(AU1380="S",IF(Q1380="1. Aceitou o programa",IF(OR(X1380="Não se Aplica",X1380=""),IF(OR(W1380="Não se Aplica",W1380=""),0,W1380-V1380),AVERAGE(X1380-W1380,W1380-V1380)),0),0)</f>
        <v>11</v>
      </c>
      <c r="AT1380" s="45">
        <f>IF(AU1380="S",IF(AND(Q1380="1. Aceitou o programa",AB1380="Realizada"),IFERROR(IF(AA1380="",0,AA1380-R1380),0),0),0)</f>
        <v>0</v>
      </c>
      <c r="AU1380" s="45" t="str">
        <f>_xlfn.XLOOKUP(U1380,'Lista Suspensa'!$AA$20:$AA$23,'Lista Suspensa'!$AB$20:$AB$23,"N/A")</f>
        <v>S</v>
      </c>
    </row>
    <row r="1381" spans="1:47" ht="12" customHeight="1" x14ac:dyDescent="0.3">
      <c r="A1381" s="87" t="s">
        <v>47</v>
      </c>
      <c r="B1381" s="88">
        <v>46104</v>
      </c>
      <c r="C1381" s="89" t="s">
        <v>48</v>
      </c>
      <c r="D1381" s="89" t="s">
        <v>49</v>
      </c>
      <c r="E1381" s="189">
        <v>83020533</v>
      </c>
      <c r="F1381" s="197" t="s">
        <v>3807</v>
      </c>
      <c r="G1381" s="90">
        <v>14283919837</v>
      </c>
      <c r="H1381" s="91">
        <v>25591</v>
      </c>
      <c r="I1381" s="89"/>
      <c r="J1381" s="89" t="s">
        <v>84</v>
      </c>
      <c r="K1381" s="89" t="s">
        <v>52</v>
      </c>
      <c r="L1381" s="89" t="s">
        <v>53</v>
      </c>
      <c r="M1381" s="89" t="s">
        <v>977</v>
      </c>
      <c r="N1381" s="89" t="s">
        <v>229</v>
      </c>
      <c r="O1381" s="92" t="s">
        <v>3808</v>
      </c>
      <c r="P1381" s="93" t="s">
        <v>57</v>
      </c>
      <c r="Q1381" s="110" t="s">
        <v>58</v>
      </c>
      <c r="R1381" s="94">
        <v>46171</v>
      </c>
      <c r="S1381" s="95"/>
      <c r="T1381" s="95" t="s">
        <v>59</v>
      </c>
      <c r="U1381" s="95" t="s">
        <v>60</v>
      </c>
      <c r="V1381" s="91">
        <v>46146</v>
      </c>
      <c r="W1381" s="91">
        <v>46161</v>
      </c>
      <c r="X1381" s="91">
        <v>46168</v>
      </c>
      <c r="Y1381" s="96" t="s">
        <v>73</v>
      </c>
      <c r="Z1381" s="89" t="s">
        <v>62</v>
      </c>
      <c r="AA1381" s="95"/>
      <c r="AB1381" s="95" t="s">
        <v>2804</v>
      </c>
      <c r="AC1381" s="95" t="s">
        <v>2804</v>
      </c>
      <c r="AD1381" s="95" t="s">
        <v>2804</v>
      </c>
      <c r="AE1381" s="95" t="s">
        <v>2804</v>
      </c>
      <c r="AF1381" s="95" t="s">
        <v>2804</v>
      </c>
      <c r="AG1381" s="95" t="s">
        <v>2804</v>
      </c>
      <c r="AH1381" s="95" t="s">
        <v>2804</v>
      </c>
      <c r="AI1381" s="97"/>
      <c r="AJ1381" s="97" t="s">
        <v>65</v>
      </c>
      <c r="AK1381" s="97" t="s">
        <v>66</v>
      </c>
      <c r="AL1381" s="45" t="s">
        <v>67</v>
      </c>
      <c r="AM1381" s="160" t="str">
        <f>MONTH(B1381)&amp;"/"&amp;YEAR(B1381)</f>
        <v>3/2026</v>
      </c>
      <c r="AN1381" s="45">
        <f>WEEKNUM(B1381)-WEEKNUM(EOMONTH(B1381,-1)+1)+1</f>
        <v>4</v>
      </c>
      <c r="AO1381" s="45" t="str">
        <f>MONTH(R1381)&amp;"/"&amp;YEAR(R1381)</f>
        <v>5/2026</v>
      </c>
      <c r="AP1381" s="45">
        <f>WEEKNUM(R1381)-WEEKNUM(EOMONTH(R1381,-1)+1)+1</f>
        <v>5</v>
      </c>
      <c r="AQ1381" s="45">
        <f>IF(AU1381="S",IF(Q1381="1. Aceitou o programa",R1381-B1381,0),0)</f>
        <v>67</v>
      </c>
      <c r="AR1381" s="45">
        <f>IF(AU1381="S",IF(AND(S1381&lt;&gt;"",R1381&lt;&gt;""),S1381-R1381,0),0)</f>
        <v>0</v>
      </c>
      <c r="AS1381" s="45">
        <f>IF(AU1381="S",IF(Q1381="1. Aceitou o programa",IF(OR(X1381="Não se Aplica",X1381=""),IF(OR(W1381="Não se Aplica",W1381=""),0,W1381-V1381),AVERAGE(X1381-W1381,W1381-V1381)),0),0)</f>
        <v>11</v>
      </c>
      <c r="AT1381" s="45">
        <f>IF(AU1381="S",IF(AND(Q1381="1. Aceitou o programa",AB1381="Realizada"),IFERROR(IF(AA1381="",0,AA1381-R1381),0),0),0)</f>
        <v>0</v>
      </c>
      <c r="AU1381" s="45" t="str">
        <f>_xlfn.XLOOKUP(U1381,'Lista Suspensa'!$AA$20:$AA$23,'Lista Suspensa'!$AB$20:$AB$23,"N/A")</f>
        <v>S</v>
      </c>
    </row>
    <row r="1382" spans="1:47" ht="12" customHeight="1" x14ac:dyDescent="0.3">
      <c r="A1382" s="87" t="s">
        <v>47</v>
      </c>
      <c r="B1382" s="88">
        <v>46104</v>
      </c>
      <c r="C1382" s="89" t="s">
        <v>48</v>
      </c>
      <c r="D1382" s="89" t="s">
        <v>49</v>
      </c>
      <c r="E1382" s="189">
        <v>83922852</v>
      </c>
      <c r="F1382" s="197" t="s">
        <v>3809</v>
      </c>
      <c r="G1382" s="90">
        <v>11286274770</v>
      </c>
      <c r="H1382" s="91">
        <v>31163</v>
      </c>
      <c r="I1382" s="89"/>
      <c r="J1382" s="89" t="s">
        <v>51</v>
      </c>
      <c r="K1382" s="89" t="s">
        <v>76</v>
      </c>
      <c r="L1382" s="89" t="s">
        <v>303</v>
      </c>
      <c r="M1382" s="89" t="s">
        <v>3438</v>
      </c>
      <c r="N1382" s="89" t="s">
        <v>229</v>
      </c>
      <c r="O1382" s="92" t="s">
        <v>3810</v>
      </c>
      <c r="P1382" s="93" t="s">
        <v>57</v>
      </c>
      <c r="Q1382" s="110" t="s">
        <v>58</v>
      </c>
      <c r="R1382" s="94">
        <v>46171</v>
      </c>
      <c r="S1382" s="95"/>
      <c r="T1382" s="95" t="s">
        <v>59</v>
      </c>
      <c r="U1382" s="95" t="s">
        <v>60</v>
      </c>
      <c r="V1382" s="91">
        <v>46146</v>
      </c>
      <c r="W1382" s="91">
        <v>46161</v>
      </c>
      <c r="X1382" s="91">
        <v>46168</v>
      </c>
      <c r="Y1382" s="96" t="s">
        <v>73</v>
      </c>
      <c r="Z1382" s="89" t="s">
        <v>62</v>
      </c>
      <c r="AA1382" s="95"/>
      <c r="AB1382" s="95" t="s">
        <v>2804</v>
      </c>
      <c r="AC1382" s="95" t="s">
        <v>2804</v>
      </c>
      <c r="AD1382" s="95" t="s">
        <v>2804</v>
      </c>
      <c r="AE1382" s="95" t="s">
        <v>2804</v>
      </c>
      <c r="AF1382" s="95" t="s">
        <v>2804</v>
      </c>
      <c r="AG1382" s="95" t="s">
        <v>2804</v>
      </c>
      <c r="AH1382" s="95" t="s">
        <v>2804</v>
      </c>
      <c r="AI1382" s="97"/>
      <c r="AJ1382" s="97" t="s">
        <v>65</v>
      </c>
      <c r="AK1382" s="97" t="s">
        <v>66</v>
      </c>
      <c r="AL1382" s="45" t="s">
        <v>67</v>
      </c>
      <c r="AM1382" s="160" t="str">
        <f>MONTH(B1382)&amp;"/"&amp;YEAR(B1382)</f>
        <v>3/2026</v>
      </c>
      <c r="AN1382" s="45">
        <f>WEEKNUM(B1382)-WEEKNUM(EOMONTH(B1382,-1)+1)+1</f>
        <v>4</v>
      </c>
      <c r="AO1382" s="45" t="str">
        <f>MONTH(R1382)&amp;"/"&amp;YEAR(R1382)</f>
        <v>5/2026</v>
      </c>
      <c r="AP1382" s="45">
        <f>WEEKNUM(R1382)-WEEKNUM(EOMONTH(R1382,-1)+1)+1</f>
        <v>5</v>
      </c>
      <c r="AQ1382" s="45">
        <f>IF(AU1382="S",IF(Q1382="1. Aceitou o programa",R1382-B1382,0),0)</f>
        <v>67</v>
      </c>
      <c r="AR1382" s="45">
        <f>IF(AU1382="S",IF(AND(S1382&lt;&gt;"",R1382&lt;&gt;""),S1382-R1382,0),0)</f>
        <v>0</v>
      </c>
      <c r="AS1382" s="45">
        <f>IF(AU1382="S",IF(Q1382="1. Aceitou o programa",IF(OR(X1382="Não se Aplica",X1382=""),IF(OR(W1382="Não se Aplica",W1382=""),0,W1382-V1382),AVERAGE(X1382-W1382,W1382-V1382)),0),0)</f>
        <v>11</v>
      </c>
      <c r="AT1382" s="45">
        <f>IF(AU1382="S",IF(AND(Q1382="1. Aceitou o programa",AB1382="Realizada"),IFERROR(IF(AA1382="",0,AA1382-R1382),0),0),0)</f>
        <v>0</v>
      </c>
      <c r="AU1382" s="45" t="str">
        <f>_xlfn.XLOOKUP(U1382,'Lista Suspensa'!$AA$20:$AA$23,'Lista Suspensa'!$AB$20:$AB$23,"N/A")</f>
        <v>S</v>
      </c>
    </row>
    <row r="1383" spans="1:47" ht="12" customHeight="1" x14ac:dyDescent="0.3">
      <c r="A1383" s="87" t="s">
        <v>47</v>
      </c>
      <c r="B1383" s="88">
        <v>46104</v>
      </c>
      <c r="C1383" s="89" t="s">
        <v>48</v>
      </c>
      <c r="D1383" s="89" t="s">
        <v>49</v>
      </c>
      <c r="E1383" s="189">
        <v>83704446</v>
      </c>
      <c r="F1383" s="197" t="s">
        <v>3811</v>
      </c>
      <c r="G1383" s="90">
        <v>31243295899</v>
      </c>
      <c r="H1383" s="91">
        <v>30276</v>
      </c>
      <c r="I1383" s="89"/>
      <c r="J1383" s="89" t="s">
        <v>51</v>
      </c>
      <c r="K1383" s="89" t="s">
        <v>52</v>
      </c>
      <c r="L1383" s="89" t="s">
        <v>85</v>
      </c>
      <c r="M1383" s="89" t="s">
        <v>931</v>
      </c>
      <c r="N1383" s="89" t="s">
        <v>291</v>
      </c>
      <c r="O1383" s="92" t="s">
        <v>3812</v>
      </c>
      <c r="P1383" s="93" t="s">
        <v>57</v>
      </c>
      <c r="Q1383" s="110" t="s">
        <v>58</v>
      </c>
      <c r="R1383" s="94">
        <v>46171</v>
      </c>
      <c r="S1383" s="95"/>
      <c r="T1383" s="95" t="s">
        <v>59</v>
      </c>
      <c r="U1383" s="95" t="s">
        <v>60</v>
      </c>
      <c r="V1383" s="91">
        <v>46146</v>
      </c>
      <c r="W1383" s="91">
        <v>46161</v>
      </c>
      <c r="X1383" s="91">
        <v>46168</v>
      </c>
      <c r="Y1383" s="96" t="s">
        <v>73</v>
      </c>
      <c r="Z1383" s="89" t="s">
        <v>62</v>
      </c>
      <c r="AA1383" s="95"/>
      <c r="AB1383" s="95" t="s">
        <v>2804</v>
      </c>
      <c r="AC1383" s="95" t="s">
        <v>2804</v>
      </c>
      <c r="AD1383" s="95" t="s">
        <v>2804</v>
      </c>
      <c r="AE1383" s="95" t="s">
        <v>2804</v>
      </c>
      <c r="AF1383" s="95" t="s">
        <v>2804</v>
      </c>
      <c r="AG1383" s="95" t="s">
        <v>2804</v>
      </c>
      <c r="AH1383" s="95" t="s">
        <v>2804</v>
      </c>
      <c r="AI1383" s="97"/>
      <c r="AJ1383" s="97" t="s">
        <v>65</v>
      </c>
      <c r="AK1383" s="97" t="s">
        <v>66</v>
      </c>
      <c r="AL1383" s="45" t="s">
        <v>67</v>
      </c>
      <c r="AM1383" s="160" t="str">
        <f>MONTH(B1383)&amp;"/"&amp;YEAR(B1383)</f>
        <v>3/2026</v>
      </c>
      <c r="AN1383" s="45">
        <f>WEEKNUM(B1383)-WEEKNUM(EOMONTH(B1383,-1)+1)+1</f>
        <v>4</v>
      </c>
      <c r="AO1383" s="45" t="str">
        <f>MONTH(R1383)&amp;"/"&amp;YEAR(R1383)</f>
        <v>5/2026</v>
      </c>
      <c r="AP1383" s="45">
        <f>WEEKNUM(R1383)-WEEKNUM(EOMONTH(R1383,-1)+1)+1</f>
        <v>5</v>
      </c>
      <c r="AQ1383" s="45">
        <f>IF(AU1383="S",IF(Q1383="1. Aceitou o programa",R1383-B1383,0),0)</f>
        <v>67</v>
      </c>
      <c r="AR1383" s="45">
        <f>IF(AU1383="S",IF(AND(S1383&lt;&gt;"",R1383&lt;&gt;""),S1383-R1383,0),0)</f>
        <v>0</v>
      </c>
      <c r="AS1383" s="45">
        <f>IF(AU1383="S",IF(Q1383="1. Aceitou o programa",IF(OR(X1383="Não se Aplica",X1383=""),IF(OR(W1383="Não se Aplica",W1383=""),0,W1383-V1383),AVERAGE(X1383-W1383,W1383-V1383)),0),0)</f>
        <v>11</v>
      </c>
      <c r="AT1383" s="45">
        <f>IF(AU1383="S",IF(AND(Q1383="1. Aceitou o programa",AB1383="Realizada"),IFERROR(IF(AA1383="",0,AA1383-R1383),0),0),0)</f>
        <v>0</v>
      </c>
      <c r="AU1383" s="45" t="str">
        <f>_xlfn.XLOOKUP(U1383,'Lista Suspensa'!$AA$20:$AA$23,'Lista Suspensa'!$AB$20:$AB$23,"N/A")</f>
        <v>S</v>
      </c>
    </row>
    <row r="1384" spans="1:47" ht="12" customHeight="1" x14ac:dyDescent="0.3">
      <c r="A1384" s="87" t="s">
        <v>47</v>
      </c>
      <c r="B1384" s="88">
        <v>46104</v>
      </c>
      <c r="C1384" s="89" t="s">
        <v>48</v>
      </c>
      <c r="D1384" s="89" t="s">
        <v>49</v>
      </c>
      <c r="E1384" s="189">
        <v>82556411</v>
      </c>
      <c r="F1384" s="197" t="s">
        <v>3813</v>
      </c>
      <c r="G1384" s="90">
        <v>1582851743</v>
      </c>
      <c r="H1384" s="91">
        <v>25472</v>
      </c>
      <c r="I1384" s="89"/>
      <c r="J1384" s="89" t="s">
        <v>51</v>
      </c>
      <c r="K1384" s="89" t="s">
        <v>76</v>
      </c>
      <c r="L1384" s="89" t="s">
        <v>283</v>
      </c>
      <c r="M1384" s="89" t="s">
        <v>334</v>
      </c>
      <c r="N1384" s="89" t="s">
        <v>137</v>
      </c>
      <c r="O1384" s="92" t="s">
        <v>3814</v>
      </c>
      <c r="P1384" s="93" t="s">
        <v>57</v>
      </c>
      <c r="Q1384" s="110" t="s">
        <v>58</v>
      </c>
      <c r="R1384" s="94">
        <v>46171</v>
      </c>
      <c r="S1384" s="95"/>
      <c r="T1384" s="95" t="s">
        <v>59</v>
      </c>
      <c r="U1384" s="95" t="s">
        <v>60</v>
      </c>
      <c r="V1384" s="91">
        <v>46146</v>
      </c>
      <c r="W1384" s="91">
        <v>46161</v>
      </c>
      <c r="X1384" s="91">
        <v>46168</v>
      </c>
      <c r="Y1384" s="96" t="s">
        <v>73</v>
      </c>
      <c r="Z1384" s="89" t="s">
        <v>62</v>
      </c>
      <c r="AA1384" s="95"/>
      <c r="AB1384" s="95" t="s">
        <v>2804</v>
      </c>
      <c r="AC1384" s="95" t="s">
        <v>2804</v>
      </c>
      <c r="AD1384" s="95" t="s">
        <v>2804</v>
      </c>
      <c r="AE1384" s="95" t="s">
        <v>2804</v>
      </c>
      <c r="AF1384" s="95" t="s">
        <v>2804</v>
      </c>
      <c r="AG1384" s="95" t="s">
        <v>2804</v>
      </c>
      <c r="AH1384" s="95" t="s">
        <v>2804</v>
      </c>
      <c r="AI1384" s="97"/>
      <c r="AJ1384" s="97" t="s">
        <v>65</v>
      </c>
      <c r="AK1384" s="97" t="s">
        <v>66</v>
      </c>
      <c r="AL1384" s="45" t="s">
        <v>67</v>
      </c>
      <c r="AM1384" s="160" t="str">
        <f>MONTH(B1384)&amp;"/"&amp;YEAR(B1384)</f>
        <v>3/2026</v>
      </c>
      <c r="AN1384" s="45">
        <f>WEEKNUM(B1384)-WEEKNUM(EOMONTH(B1384,-1)+1)+1</f>
        <v>4</v>
      </c>
      <c r="AO1384" s="45" t="str">
        <f>MONTH(R1384)&amp;"/"&amp;YEAR(R1384)</f>
        <v>5/2026</v>
      </c>
      <c r="AP1384" s="45">
        <f>WEEKNUM(R1384)-WEEKNUM(EOMONTH(R1384,-1)+1)+1</f>
        <v>5</v>
      </c>
      <c r="AQ1384" s="45">
        <f>IF(AU1384="S",IF(Q1384="1. Aceitou o programa",R1384-B1384,0),0)</f>
        <v>67</v>
      </c>
      <c r="AR1384" s="45">
        <f>IF(AU1384="S",IF(AND(S1384&lt;&gt;"",R1384&lt;&gt;""),S1384-R1384,0),0)</f>
        <v>0</v>
      </c>
      <c r="AS1384" s="45">
        <f>IF(AU1384="S",IF(Q1384="1. Aceitou o programa",IF(OR(X1384="Não se Aplica",X1384=""),IF(OR(W1384="Não se Aplica",W1384=""),0,W1384-V1384),AVERAGE(X1384-W1384,W1384-V1384)),0),0)</f>
        <v>11</v>
      </c>
      <c r="AT1384" s="45">
        <f>IF(AU1384="S",IF(AND(Q1384="1. Aceitou o programa",AB1384="Realizada"),IFERROR(IF(AA1384="",0,AA1384-R1384),0),0),0)</f>
        <v>0</v>
      </c>
      <c r="AU1384" s="45" t="str">
        <f>_xlfn.XLOOKUP(U1384,'Lista Suspensa'!$AA$20:$AA$23,'Lista Suspensa'!$AB$20:$AB$23,"N/A")</f>
        <v>S</v>
      </c>
    </row>
    <row r="1385" spans="1:47" ht="12" customHeight="1" x14ac:dyDescent="0.3">
      <c r="A1385" s="87" t="s">
        <v>47</v>
      </c>
      <c r="B1385" s="88">
        <v>46104</v>
      </c>
      <c r="C1385" s="89" t="s">
        <v>48</v>
      </c>
      <c r="D1385" s="89" t="s">
        <v>49</v>
      </c>
      <c r="E1385" s="189">
        <v>82611312</v>
      </c>
      <c r="F1385" s="197" t="s">
        <v>3815</v>
      </c>
      <c r="G1385" s="90">
        <v>8968084750</v>
      </c>
      <c r="H1385" s="91">
        <v>27524</v>
      </c>
      <c r="I1385" s="89"/>
      <c r="J1385" s="89" t="s">
        <v>51</v>
      </c>
      <c r="K1385" s="89" t="s">
        <v>76</v>
      </c>
      <c r="L1385" s="89" t="s">
        <v>95</v>
      </c>
      <c r="M1385" s="89" t="s">
        <v>445</v>
      </c>
      <c r="N1385" s="89" t="s">
        <v>137</v>
      </c>
      <c r="O1385" s="92" t="s">
        <v>3816</v>
      </c>
      <c r="P1385" s="93" t="s">
        <v>57</v>
      </c>
      <c r="Q1385" s="110" t="s">
        <v>58</v>
      </c>
      <c r="R1385" s="94">
        <v>46171</v>
      </c>
      <c r="S1385" s="95"/>
      <c r="T1385" s="95" t="s">
        <v>59</v>
      </c>
      <c r="U1385" s="95" t="s">
        <v>60</v>
      </c>
      <c r="V1385" s="91">
        <v>46146</v>
      </c>
      <c r="W1385" s="91">
        <v>46161</v>
      </c>
      <c r="X1385" s="91">
        <v>46168</v>
      </c>
      <c r="Y1385" s="96" t="s">
        <v>2797</v>
      </c>
      <c r="Z1385" s="89" t="s">
        <v>62</v>
      </c>
      <c r="AA1385" s="95"/>
      <c r="AB1385" s="95" t="s">
        <v>2804</v>
      </c>
      <c r="AC1385" s="95" t="s">
        <v>2804</v>
      </c>
      <c r="AD1385" s="95" t="s">
        <v>2804</v>
      </c>
      <c r="AE1385" s="95" t="s">
        <v>2804</v>
      </c>
      <c r="AF1385" s="95" t="s">
        <v>2804</v>
      </c>
      <c r="AG1385" s="95" t="s">
        <v>2804</v>
      </c>
      <c r="AH1385" s="95" t="s">
        <v>2804</v>
      </c>
      <c r="AI1385" s="97"/>
      <c r="AJ1385" s="97" t="s">
        <v>65</v>
      </c>
      <c r="AK1385" s="97" t="s">
        <v>66</v>
      </c>
      <c r="AL1385" s="45" t="s">
        <v>67</v>
      </c>
      <c r="AM1385" s="160" t="str">
        <f>MONTH(B1385)&amp;"/"&amp;YEAR(B1385)</f>
        <v>3/2026</v>
      </c>
      <c r="AN1385" s="45">
        <f>WEEKNUM(B1385)-WEEKNUM(EOMONTH(B1385,-1)+1)+1</f>
        <v>4</v>
      </c>
      <c r="AO1385" s="45" t="str">
        <f>MONTH(R1385)&amp;"/"&amp;YEAR(R1385)</f>
        <v>5/2026</v>
      </c>
      <c r="AP1385" s="45">
        <f>WEEKNUM(R1385)-WEEKNUM(EOMONTH(R1385,-1)+1)+1</f>
        <v>5</v>
      </c>
      <c r="AQ1385" s="45">
        <f>IF(AU1385="S",IF(Q1385="1. Aceitou o programa",R1385-B1385,0),0)</f>
        <v>67</v>
      </c>
      <c r="AR1385" s="45">
        <f>IF(AU1385="S",IF(AND(S1385&lt;&gt;"",R1385&lt;&gt;""),S1385-R1385,0),0)</f>
        <v>0</v>
      </c>
      <c r="AS1385" s="45">
        <f>IF(AU1385="S",IF(Q1385="1. Aceitou o programa",IF(OR(X1385="Não se Aplica",X1385=""),IF(OR(W1385="Não se Aplica",W1385=""),0,W1385-V1385),AVERAGE(X1385-W1385,W1385-V1385)),0),0)</f>
        <v>11</v>
      </c>
      <c r="AT1385" s="45">
        <f>IF(AU1385="S",IF(AND(Q1385="1. Aceitou o programa",AB1385="Realizada"),IFERROR(IF(AA1385="",0,AA1385-R1385),0),0),0)</f>
        <v>0</v>
      </c>
      <c r="AU1385" s="45" t="str">
        <f>_xlfn.XLOOKUP(U1385,'Lista Suspensa'!$AA$20:$AA$23,'Lista Suspensa'!$AB$20:$AB$23,"N/A")</f>
        <v>S</v>
      </c>
    </row>
    <row r="1386" spans="1:47" ht="12" customHeight="1" x14ac:dyDescent="0.3">
      <c r="A1386" s="87" t="s">
        <v>47</v>
      </c>
      <c r="B1386" s="88">
        <v>46104</v>
      </c>
      <c r="C1386" s="89" t="s">
        <v>48</v>
      </c>
      <c r="D1386" s="89" t="s">
        <v>49</v>
      </c>
      <c r="E1386" s="189">
        <v>93785055</v>
      </c>
      <c r="F1386" s="197" t="s">
        <v>3817</v>
      </c>
      <c r="G1386" s="90">
        <v>5554544797</v>
      </c>
      <c r="H1386" s="91">
        <v>28798</v>
      </c>
      <c r="I1386" s="89"/>
      <c r="J1386" s="89" t="s">
        <v>51</v>
      </c>
      <c r="K1386" s="89" t="s">
        <v>76</v>
      </c>
      <c r="L1386" s="89" t="s">
        <v>303</v>
      </c>
      <c r="M1386" s="89" t="s">
        <v>3274</v>
      </c>
      <c r="N1386" s="89" t="s">
        <v>344</v>
      </c>
      <c r="O1386" s="92" t="s">
        <v>3818</v>
      </c>
      <c r="P1386" s="93" t="s">
        <v>57</v>
      </c>
      <c r="Q1386" s="110" t="s">
        <v>58</v>
      </c>
      <c r="R1386" s="94">
        <v>46169</v>
      </c>
      <c r="S1386" s="95"/>
      <c r="T1386" s="95" t="s">
        <v>59</v>
      </c>
      <c r="U1386" s="95" t="s">
        <v>60</v>
      </c>
      <c r="V1386" s="91">
        <v>46157</v>
      </c>
      <c r="W1386" s="91">
        <v>46164</v>
      </c>
      <c r="X1386" s="91">
        <v>46169</v>
      </c>
      <c r="Y1386" s="96" t="s">
        <v>2851</v>
      </c>
      <c r="Z1386" s="89" t="s">
        <v>2798</v>
      </c>
      <c r="AA1386" s="95"/>
      <c r="AB1386" s="89"/>
      <c r="AC1386" s="109"/>
      <c r="AD1386" s="89"/>
      <c r="AE1386" s="89"/>
      <c r="AF1386" s="191"/>
      <c r="AG1386" s="194"/>
      <c r="AH1386" s="193"/>
      <c r="AI1386" s="97"/>
      <c r="AJ1386" s="97" t="s">
        <v>65</v>
      </c>
      <c r="AK1386" s="97" t="s">
        <v>66</v>
      </c>
      <c r="AL1386" s="45" t="s">
        <v>67</v>
      </c>
      <c r="AM1386" s="160" t="str">
        <f>MONTH(B1386)&amp;"/"&amp;YEAR(B1386)</f>
        <v>3/2026</v>
      </c>
      <c r="AN1386" s="45">
        <f>WEEKNUM(B1386)-WEEKNUM(EOMONTH(B1386,-1)+1)+1</f>
        <v>4</v>
      </c>
      <c r="AO1386" s="45" t="str">
        <f>MONTH(R1386)&amp;"/"&amp;YEAR(R1386)</f>
        <v>5/2026</v>
      </c>
      <c r="AP1386" s="45">
        <f>WEEKNUM(R1386)-WEEKNUM(EOMONTH(R1386,-1)+1)+1</f>
        <v>5</v>
      </c>
      <c r="AQ1386" s="45">
        <f>IF(AU1386="S",IF(Q1386="1. Aceitou o programa",R1386-B1386,0),0)</f>
        <v>65</v>
      </c>
      <c r="AR1386" s="45">
        <f>IF(AU1386="S",IF(AND(S1386&lt;&gt;"",R1386&lt;&gt;""),S1386-R1386,0),0)</f>
        <v>0</v>
      </c>
      <c r="AS1386" s="45">
        <f>IF(AU1386="S",IF(Q1386="1. Aceitou o programa",IF(OR(X1386="Não se Aplica",X1386=""),IF(OR(W1386="Não se Aplica",W1386=""),0,W1386-V1386),AVERAGE(X1386-W1386,W1386-V1386)),0),0)</f>
        <v>6</v>
      </c>
      <c r="AT1386" s="45">
        <f>IF(AU1386="S",IF(AND(Q1386="1. Aceitou o programa",AB1386="Realizada"),IFERROR(IF(AA1386="",0,AA1386-R1386),0),0),0)</f>
        <v>0</v>
      </c>
      <c r="AU1386" s="45" t="str">
        <f>_xlfn.XLOOKUP(U1386,'Lista Suspensa'!$AA$20:$AA$23,'Lista Suspensa'!$AB$20:$AB$23,"N/A")</f>
        <v>S</v>
      </c>
    </row>
    <row r="1387" spans="1:47" ht="12" customHeight="1" x14ac:dyDescent="0.3">
      <c r="A1387" s="87" t="s">
        <v>47</v>
      </c>
      <c r="B1387" s="88">
        <v>46104</v>
      </c>
      <c r="C1387" s="89" t="s">
        <v>48</v>
      </c>
      <c r="D1387" s="89" t="s">
        <v>49</v>
      </c>
      <c r="E1387" s="189">
        <v>82689723</v>
      </c>
      <c r="F1387" s="197" t="s">
        <v>3819</v>
      </c>
      <c r="G1387" s="90">
        <v>35638461892</v>
      </c>
      <c r="H1387" s="91">
        <v>30868</v>
      </c>
      <c r="I1387" s="89"/>
      <c r="J1387" s="89" t="s">
        <v>51</v>
      </c>
      <c r="K1387" s="89" t="s">
        <v>52</v>
      </c>
      <c r="L1387" s="89" t="s">
        <v>3820</v>
      </c>
      <c r="M1387" s="89" t="s">
        <v>3821</v>
      </c>
      <c r="N1387" s="89" t="s">
        <v>291</v>
      </c>
      <c r="O1387" s="92" t="s">
        <v>3822</v>
      </c>
      <c r="P1387" s="93" t="s">
        <v>57</v>
      </c>
      <c r="Q1387" s="110" t="s">
        <v>58</v>
      </c>
      <c r="R1387" s="94">
        <v>46171</v>
      </c>
      <c r="S1387" s="95"/>
      <c r="T1387" s="95" t="s">
        <v>59</v>
      </c>
      <c r="U1387" s="95" t="s">
        <v>60</v>
      </c>
      <c r="V1387" s="91">
        <v>46146</v>
      </c>
      <c r="W1387" s="91">
        <v>46161</v>
      </c>
      <c r="X1387" s="91">
        <v>46168</v>
      </c>
      <c r="Y1387" s="96" t="s">
        <v>73</v>
      </c>
      <c r="Z1387" s="89" t="s">
        <v>62</v>
      </c>
      <c r="AA1387" s="95"/>
      <c r="AB1387" s="95" t="s">
        <v>2804</v>
      </c>
      <c r="AC1387" s="95" t="s">
        <v>2804</v>
      </c>
      <c r="AD1387" s="95" t="s">
        <v>2804</v>
      </c>
      <c r="AE1387" s="95" t="s">
        <v>2804</v>
      </c>
      <c r="AF1387" s="95" t="s">
        <v>2804</v>
      </c>
      <c r="AG1387" s="95" t="s">
        <v>2804</v>
      </c>
      <c r="AH1387" s="95" t="s">
        <v>2804</v>
      </c>
      <c r="AI1387" s="97"/>
      <c r="AJ1387" s="97" t="s">
        <v>65</v>
      </c>
      <c r="AK1387" s="97" t="s">
        <v>66</v>
      </c>
      <c r="AL1387" s="45" t="s">
        <v>67</v>
      </c>
      <c r="AM1387" s="160" t="str">
        <f>MONTH(B1387)&amp;"/"&amp;YEAR(B1387)</f>
        <v>3/2026</v>
      </c>
      <c r="AN1387" s="45">
        <f>WEEKNUM(B1387)-WEEKNUM(EOMONTH(B1387,-1)+1)+1</f>
        <v>4</v>
      </c>
      <c r="AO1387" s="45" t="str">
        <f>MONTH(R1387)&amp;"/"&amp;YEAR(R1387)</f>
        <v>5/2026</v>
      </c>
      <c r="AP1387" s="45">
        <f>WEEKNUM(R1387)-WEEKNUM(EOMONTH(R1387,-1)+1)+1</f>
        <v>5</v>
      </c>
      <c r="AQ1387" s="45">
        <f>IF(AU1387="S",IF(Q1387="1. Aceitou o programa",R1387-B1387,0),0)</f>
        <v>67</v>
      </c>
      <c r="AR1387" s="45">
        <f>IF(AU1387="S",IF(AND(S1387&lt;&gt;"",R1387&lt;&gt;""),S1387-R1387,0),0)</f>
        <v>0</v>
      </c>
      <c r="AS1387" s="45">
        <f>IF(AU1387="S",IF(Q1387="1. Aceitou o programa",IF(OR(X1387="Não se Aplica",X1387=""),IF(OR(W1387="Não se Aplica",W1387=""),0,W1387-V1387),AVERAGE(X1387-W1387,W1387-V1387)),0),0)</f>
        <v>11</v>
      </c>
      <c r="AT1387" s="45">
        <f>IF(AU1387="S",IF(AND(Q1387="1. Aceitou o programa",AB1387="Realizada"),IFERROR(IF(AA1387="",0,AA1387-R1387),0),0),0)</f>
        <v>0</v>
      </c>
      <c r="AU1387" s="45" t="str">
        <f>_xlfn.XLOOKUP(U1387,'Lista Suspensa'!$AA$20:$AA$23,'Lista Suspensa'!$AB$20:$AB$23,"N/A")</f>
        <v>S</v>
      </c>
    </row>
    <row r="1388" spans="1:47" ht="12" customHeight="1" x14ac:dyDescent="0.3">
      <c r="A1388" s="87" t="s">
        <v>47</v>
      </c>
      <c r="B1388" s="88">
        <v>46104</v>
      </c>
      <c r="C1388" s="89" t="s">
        <v>48</v>
      </c>
      <c r="D1388" s="89" t="s">
        <v>49</v>
      </c>
      <c r="E1388" s="189">
        <v>86474644</v>
      </c>
      <c r="F1388" s="197" t="s">
        <v>3823</v>
      </c>
      <c r="G1388" s="90">
        <v>1629758485</v>
      </c>
      <c r="H1388" s="91">
        <v>33383</v>
      </c>
      <c r="I1388" s="89"/>
      <c r="J1388" s="89" t="s">
        <v>84</v>
      </c>
      <c r="K1388" s="89" t="s">
        <v>52</v>
      </c>
      <c r="L1388" s="89" t="s">
        <v>85</v>
      </c>
      <c r="M1388" s="89" t="s">
        <v>3824</v>
      </c>
      <c r="N1388" s="89" t="s">
        <v>229</v>
      </c>
      <c r="O1388" s="92" t="s">
        <v>3825</v>
      </c>
      <c r="P1388" s="93" t="s">
        <v>57</v>
      </c>
      <c r="Q1388" s="110" t="s">
        <v>58</v>
      </c>
      <c r="R1388" s="94">
        <v>46171</v>
      </c>
      <c r="S1388" s="95"/>
      <c r="T1388" s="95" t="s">
        <v>59</v>
      </c>
      <c r="U1388" s="95" t="s">
        <v>60</v>
      </c>
      <c r="V1388" s="91">
        <v>46146</v>
      </c>
      <c r="W1388" s="91">
        <v>46161</v>
      </c>
      <c r="X1388" s="91">
        <v>46168</v>
      </c>
      <c r="Y1388" s="96" t="s">
        <v>73</v>
      </c>
      <c r="Z1388" s="89" t="s">
        <v>62</v>
      </c>
      <c r="AA1388" s="95"/>
      <c r="AB1388" s="95" t="s">
        <v>2804</v>
      </c>
      <c r="AC1388" s="95" t="s">
        <v>2804</v>
      </c>
      <c r="AD1388" s="95" t="s">
        <v>2804</v>
      </c>
      <c r="AE1388" s="95" t="s">
        <v>2804</v>
      </c>
      <c r="AF1388" s="95" t="s">
        <v>2804</v>
      </c>
      <c r="AG1388" s="95" t="s">
        <v>2804</v>
      </c>
      <c r="AH1388" s="95" t="s">
        <v>2804</v>
      </c>
      <c r="AI1388" s="97"/>
      <c r="AJ1388" s="97" t="s">
        <v>65</v>
      </c>
      <c r="AK1388" s="97" t="s">
        <v>66</v>
      </c>
      <c r="AL1388" s="45" t="s">
        <v>67</v>
      </c>
      <c r="AM1388" s="160" t="str">
        <f>MONTH(B1388)&amp;"/"&amp;YEAR(B1388)</f>
        <v>3/2026</v>
      </c>
      <c r="AN1388" s="45">
        <f>WEEKNUM(B1388)-WEEKNUM(EOMONTH(B1388,-1)+1)+1</f>
        <v>4</v>
      </c>
      <c r="AO1388" s="45" t="str">
        <f>MONTH(R1388)&amp;"/"&amp;YEAR(R1388)</f>
        <v>5/2026</v>
      </c>
      <c r="AP1388" s="45">
        <f>WEEKNUM(R1388)-WEEKNUM(EOMONTH(R1388,-1)+1)+1</f>
        <v>5</v>
      </c>
      <c r="AQ1388" s="45">
        <f>IF(AU1388="S",IF(Q1388="1. Aceitou o programa",R1388-B1388,0),0)</f>
        <v>67</v>
      </c>
      <c r="AR1388" s="45">
        <f>IF(AU1388="S",IF(AND(S1388&lt;&gt;"",R1388&lt;&gt;""),S1388-R1388,0),0)</f>
        <v>0</v>
      </c>
      <c r="AS1388" s="45">
        <f>IF(AU1388="S",IF(Q1388="1. Aceitou o programa",IF(OR(X1388="Não se Aplica",X1388=""),IF(OR(W1388="Não se Aplica",W1388=""),0,W1388-V1388),AVERAGE(X1388-W1388,W1388-V1388)),0),0)</f>
        <v>11</v>
      </c>
      <c r="AT1388" s="45">
        <f>IF(AU1388="S",IF(AND(Q1388="1. Aceitou o programa",AB1388="Realizada"),IFERROR(IF(AA1388="",0,AA1388-R1388),0),0),0)</f>
        <v>0</v>
      </c>
      <c r="AU1388" s="45" t="str">
        <f>_xlfn.XLOOKUP(U1388,'Lista Suspensa'!$AA$20:$AA$23,'Lista Suspensa'!$AB$20:$AB$23,"N/A")</f>
        <v>S</v>
      </c>
    </row>
    <row r="1389" spans="1:47" ht="12" customHeight="1" x14ac:dyDescent="0.3">
      <c r="A1389" s="87" t="s">
        <v>47</v>
      </c>
      <c r="B1389" s="88">
        <v>46104</v>
      </c>
      <c r="C1389" s="89" t="s">
        <v>48</v>
      </c>
      <c r="D1389" s="89" t="s">
        <v>49</v>
      </c>
      <c r="E1389" s="189">
        <v>82726773</v>
      </c>
      <c r="F1389" s="197" t="s">
        <v>3826</v>
      </c>
      <c r="G1389" s="90">
        <v>28248281884</v>
      </c>
      <c r="H1389" s="91">
        <v>29198</v>
      </c>
      <c r="I1389" s="89"/>
      <c r="J1389" s="89" t="s">
        <v>51</v>
      </c>
      <c r="K1389" s="89" t="s">
        <v>52</v>
      </c>
      <c r="L1389" s="89" t="s">
        <v>85</v>
      </c>
      <c r="M1389" s="89" t="s">
        <v>3827</v>
      </c>
      <c r="N1389" s="89" t="s">
        <v>229</v>
      </c>
      <c r="O1389" s="92" t="s">
        <v>3828</v>
      </c>
      <c r="P1389" s="93" t="s">
        <v>57</v>
      </c>
      <c r="Q1389" s="110" t="s">
        <v>58</v>
      </c>
      <c r="R1389" s="94">
        <v>46171</v>
      </c>
      <c r="S1389" s="95"/>
      <c r="T1389" s="95" t="s">
        <v>59</v>
      </c>
      <c r="U1389" s="95" t="s">
        <v>60</v>
      </c>
      <c r="V1389" s="91">
        <v>46146</v>
      </c>
      <c r="W1389" s="91">
        <v>46161</v>
      </c>
      <c r="X1389" s="91">
        <v>46168</v>
      </c>
      <c r="Y1389" s="96" t="s">
        <v>2797</v>
      </c>
      <c r="Z1389" s="89" t="s">
        <v>62</v>
      </c>
      <c r="AA1389" s="95"/>
      <c r="AB1389" s="95" t="s">
        <v>2804</v>
      </c>
      <c r="AC1389" s="95" t="s">
        <v>2804</v>
      </c>
      <c r="AD1389" s="95" t="s">
        <v>2804</v>
      </c>
      <c r="AE1389" s="95" t="s">
        <v>2804</v>
      </c>
      <c r="AF1389" s="95" t="s">
        <v>2804</v>
      </c>
      <c r="AG1389" s="95" t="s">
        <v>2804</v>
      </c>
      <c r="AH1389" s="95" t="s">
        <v>2804</v>
      </c>
      <c r="AI1389" s="97"/>
      <c r="AJ1389" s="97" t="s">
        <v>65</v>
      </c>
      <c r="AK1389" s="97" t="s">
        <v>66</v>
      </c>
      <c r="AL1389" s="45" t="s">
        <v>67</v>
      </c>
      <c r="AM1389" s="160" t="str">
        <f>MONTH(B1389)&amp;"/"&amp;YEAR(B1389)</f>
        <v>3/2026</v>
      </c>
      <c r="AN1389" s="45">
        <f>WEEKNUM(B1389)-WEEKNUM(EOMONTH(B1389,-1)+1)+1</f>
        <v>4</v>
      </c>
      <c r="AO1389" s="45" t="str">
        <f>MONTH(R1389)&amp;"/"&amp;YEAR(R1389)</f>
        <v>5/2026</v>
      </c>
      <c r="AP1389" s="45">
        <f>WEEKNUM(R1389)-WEEKNUM(EOMONTH(R1389,-1)+1)+1</f>
        <v>5</v>
      </c>
      <c r="AQ1389" s="45">
        <f>IF(AU1389="S",IF(Q1389="1. Aceitou o programa",R1389-B1389,0),0)</f>
        <v>67</v>
      </c>
      <c r="AR1389" s="45">
        <f>IF(AU1389="S",IF(AND(S1389&lt;&gt;"",R1389&lt;&gt;""),S1389-R1389,0),0)</f>
        <v>0</v>
      </c>
      <c r="AS1389" s="45">
        <f>IF(AU1389="S",IF(Q1389="1. Aceitou o programa",IF(OR(X1389="Não se Aplica",X1389=""),IF(OR(W1389="Não se Aplica",W1389=""),0,W1389-V1389),AVERAGE(X1389-W1389,W1389-V1389)),0),0)</f>
        <v>11</v>
      </c>
      <c r="AT1389" s="45">
        <f>IF(AU1389="S",IF(AND(Q1389="1. Aceitou o programa",AB1389="Realizada"),IFERROR(IF(AA1389="",0,AA1389-R1389),0),0),0)</f>
        <v>0</v>
      </c>
      <c r="AU1389" s="45" t="str">
        <f>_xlfn.XLOOKUP(U1389,'Lista Suspensa'!$AA$20:$AA$23,'Lista Suspensa'!$AB$20:$AB$23,"N/A")</f>
        <v>S</v>
      </c>
    </row>
    <row r="1390" spans="1:47" ht="12" customHeight="1" x14ac:dyDescent="0.3">
      <c r="A1390" s="87" t="s">
        <v>47</v>
      </c>
      <c r="B1390" s="88">
        <v>46104</v>
      </c>
      <c r="C1390" s="89" t="s">
        <v>48</v>
      </c>
      <c r="D1390" s="89" t="s">
        <v>49</v>
      </c>
      <c r="E1390" s="189">
        <v>87871404</v>
      </c>
      <c r="F1390" s="197" t="s">
        <v>3829</v>
      </c>
      <c r="G1390" s="90">
        <v>17997244840</v>
      </c>
      <c r="H1390" s="91">
        <v>28087</v>
      </c>
      <c r="I1390" s="89"/>
      <c r="J1390" s="89" t="s">
        <v>84</v>
      </c>
      <c r="K1390" s="89" t="s">
        <v>52</v>
      </c>
      <c r="L1390" s="89" t="s">
        <v>3830</v>
      </c>
      <c r="M1390" s="89" t="s">
        <v>3831</v>
      </c>
      <c r="N1390" s="89" t="s">
        <v>137</v>
      </c>
      <c r="O1390" s="92" t="s">
        <v>3832</v>
      </c>
      <c r="P1390" s="93" t="s">
        <v>57</v>
      </c>
      <c r="Q1390" s="110" t="s">
        <v>58</v>
      </c>
      <c r="R1390" s="94">
        <v>46171</v>
      </c>
      <c r="S1390" s="95"/>
      <c r="T1390" s="95" t="s">
        <v>59</v>
      </c>
      <c r="U1390" s="95" t="s">
        <v>60</v>
      </c>
      <c r="V1390" s="91">
        <v>46146</v>
      </c>
      <c r="W1390" s="91">
        <v>46161</v>
      </c>
      <c r="X1390" s="91">
        <v>46168</v>
      </c>
      <c r="Y1390" s="96" t="s">
        <v>73</v>
      </c>
      <c r="Z1390" s="89" t="s">
        <v>62</v>
      </c>
      <c r="AA1390" s="95"/>
      <c r="AB1390" s="95" t="s">
        <v>2804</v>
      </c>
      <c r="AC1390" s="95" t="s">
        <v>2804</v>
      </c>
      <c r="AD1390" s="95" t="s">
        <v>2804</v>
      </c>
      <c r="AE1390" s="95" t="s">
        <v>2804</v>
      </c>
      <c r="AF1390" s="95" t="s">
        <v>2804</v>
      </c>
      <c r="AG1390" s="95" t="s">
        <v>2804</v>
      </c>
      <c r="AH1390" s="95" t="s">
        <v>2804</v>
      </c>
      <c r="AI1390" s="97"/>
      <c r="AJ1390" s="97" t="s">
        <v>65</v>
      </c>
      <c r="AK1390" s="97" t="s">
        <v>66</v>
      </c>
      <c r="AL1390" s="45" t="s">
        <v>67</v>
      </c>
      <c r="AM1390" s="160" t="str">
        <f>MONTH(B1390)&amp;"/"&amp;YEAR(B1390)</f>
        <v>3/2026</v>
      </c>
      <c r="AN1390" s="45">
        <f>WEEKNUM(B1390)-WEEKNUM(EOMONTH(B1390,-1)+1)+1</f>
        <v>4</v>
      </c>
      <c r="AO1390" s="45" t="str">
        <f>MONTH(R1390)&amp;"/"&amp;YEAR(R1390)</f>
        <v>5/2026</v>
      </c>
      <c r="AP1390" s="45">
        <f>WEEKNUM(R1390)-WEEKNUM(EOMONTH(R1390,-1)+1)+1</f>
        <v>5</v>
      </c>
      <c r="AQ1390" s="45">
        <f>IF(AU1390="S",IF(Q1390="1. Aceitou o programa",R1390-B1390,0),0)</f>
        <v>67</v>
      </c>
      <c r="AR1390" s="45">
        <f>IF(AU1390="S",IF(AND(S1390&lt;&gt;"",R1390&lt;&gt;""),S1390-R1390,0),0)</f>
        <v>0</v>
      </c>
      <c r="AS1390" s="45">
        <f>IF(AU1390="S",IF(Q1390="1. Aceitou o programa",IF(OR(X1390="Não se Aplica",X1390=""),IF(OR(W1390="Não se Aplica",W1390=""),0,W1390-V1390),AVERAGE(X1390-W1390,W1390-V1390)),0),0)</f>
        <v>11</v>
      </c>
      <c r="AT1390" s="45">
        <f>IF(AU1390="S",IF(AND(Q1390="1. Aceitou o programa",AB1390="Realizada"),IFERROR(IF(AA1390="",0,AA1390-R1390),0),0),0)</f>
        <v>0</v>
      </c>
      <c r="AU1390" s="45" t="str">
        <f>_xlfn.XLOOKUP(U1390,'Lista Suspensa'!$AA$20:$AA$23,'Lista Suspensa'!$AB$20:$AB$23,"N/A")</f>
        <v>S</v>
      </c>
    </row>
    <row r="1391" spans="1:47" ht="12" customHeight="1" x14ac:dyDescent="0.3">
      <c r="A1391" s="87" t="s">
        <v>47</v>
      </c>
      <c r="B1391" s="88">
        <v>46104</v>
      </c>
      <c r="C1391" s="89" t="s">
        <v>48</v>
      </c>
      <c r="D1391" s="89" t="s">
        <v>49</v>
      </c>
      <c r="E1391" s="189">
        <v>82776365</v>
      </c>
      <c r="F1391" s="197" t="s">
        <v>3833</v>
      </c>
      <c r="G1391" s="90">
        <v>8635487761</v>
      </c>
      <c r="H1391" s="91">
        <v>25656</v>
      </c>
      <c r="I1391" s="89"/>
      <c r="J1391" s="89" t="s">
        <v>51</v>
      </c>
      <c r="K1391" s="89" t="s">
        <v>76</v>
      </c>
      <c r="L1391" s="89" t="s">
        <v>101</v>
      </c>
      <c r="M1391" s="89" t="s">
        <v>3834</v>
      </c>
      <c r="N1391" s="89" t="s">
        <v>449</v>
      </c>
      <c r="O1391" s="92" t="s">
        <v>3835</v>
      </c>
      <c r="P1391" s="93" t="s">
        <v>57</v>
      </c>
      <c r="Q1391" s="110" t="s">
        <v>58</v>
      </c>
      <c r="R1391" s="94">
        <v>46171</v>
      </c>
      <c r="S1391" s="95"/>
      <c r="T1391" s="95" t="s">
        <v>59</v>
      </c>
      <c r="U1391" s="95" t="s">
        <v>60</v>
      </c>
      <c r="V1391" s="91">
        <v>46146</v>
      </c>
      <c r="W1391" s="91">
        <v>46161</v>
      </c>
      <c r="X1391" s="91">
        <v>46168</v>
      </c>
      <c r="Y1391" s="96" t="s">
        <v>73</v>
      </c>
      <c r="Z1391" s="89" t="s">
        <v>62</v>
      </c>
      <c r="AA1391" s="95"/>
      <c r="AB1391" s="95" t="s">
        <v>2804</v>
      </c>
      <c r="AC1391" s="95" t="s">
        <v>2804</v>
      </c>
      <c r="AD1391" s="95" t="s">
        <v>2804</v>
      </c>
      <c r="AE1391" s="95" t="s">
        <v>2804</v>
      </c>
      <c r="AF1391" s="95" t="s">
        <v>2804</v>
      </c>
      <c r="AG1391" s="95" t="s">
        <v>2804</v>
      </c>
      <c r="AH1391" s="95" t="s">
        <v>2804</v>
      </c>
      <c r="AI1391" s="97"/>
      <c r="AJ1391" s="97" t="s">
        <v>65</v>
      </c>
      <c r="AK1391" s="97" t="s">
        <v>66</v>
      </c>
      <c r="AL1391" s="45" t="s">
        <v>67</v>
      </c>
      <c r="AM1391" s="160" t="str">
        <f>MONTH(B1391)&amp;"/"&amp;YEAR(B1391)</f>
        <v>3/2026</v>
      </c>
      <c r="AN1391" s="45">
        <f>WEEKNUM(B1391)-WEEKNUM(EOMONTH(B1391,-1)+1)+1</f>
        <v>4</v>
      </c>
      <c r="AO1391" s="45" t="str">
        <f>MONTH(R1391)&amp;"/"&amp;YEAR(R1391)</f>
        <v>5/2026</v>
      </c>
      <c r="AP1391" s="45">
        <f>WEEKNUM(R1391)-WEEKNUM(EOMONTH(R1391,-1)+1)+1</f>
        <v>5</v>
      </c>
      <c r="AQ1391" s="45">
        <f>IF(AU1391="S",IF(Q1391="1. Aceitou o programa",R1391-B1391,0),0)</f>
        <v>67</v>
      </c>
      <c r="AR1391" s="45">
        <f>IF(AU1391="S",IF(AND(S1391&lt;&gt;"",R1391&lt;&gt;""),S1391-R1391,0),0)</f>
        <v>0</v>
      </c>
      <c r="AS1391" s="45">
        <f>IF(AU1391="S",IF(Q1391="1. Aceitou o programa",IF(OR(X1391="Não se Aplica",X1391=""),IF(OR(W1391="Não se Aplica",W1391=""),0,W1391-V1391),AVERAGE(X1391-W1391,W1391-V1391)),0),0)</f>
        <v>11</v>
      </c>
      <c r="AT1391" s="45">
        <f>IF(AU1391="S",IF(AND(Q1391="1. Aceitou o programa",AB1391="Realizada"),IFERROR(IF(AA1391="",0,AA1391-R1391),0),0),0)</f>
        <v>0</v>
      </c>
      <c r="AU1391" s="45" t="str">
        <f>_xlfn.XLOOKUP(U1391,'Lista Suspensa'!$AA$20:$AA$23,'Lista Suspensa'!$AB$20:$AB$23,"N/A")</f>
        <v>S</v>
      </c>
    </row>
    <row r="1392" spans="1:47" ht="12" customHeight="1" x14ac:dyDescent="0.3">
      <c r="A1392" s="87" t="s">
        <v>47</v>
      </c>
      <c r="B1392" s="88">
        <v>46104</v>
      </c>
      <c r="C1392" s="89" t="s">
        <v>48</v>
      </c>
      <c r="D1392" s="89" t="s">
        <v>49</v>
      </c>
      <c r="E1392" s="189">
        <v>89783059</v>
      </c>
      <c r="F1392" s="197" t="s">
        <v>3836</v>
      </c>
      <c r="G1392" s="90">
        <v>28858234880</v>
      </c>
      <c r="H1392" s="91">
        <v>27606</v>
      </c>
      <c r="I1392" s="89"/>
      <c r="J1392" s="89" t="s">
        <v>51</v>
      </c>
      <c r="K1392" s="89" t="s">
        <v>52</v>
      </c>
      <c r="L1392" s="89" t="s">
        <v>619</v>
      </c>
      <c r="M1392" s="89" t="s">
        <v>3837</v>
      </c>
      <c r="N1392" s="89" t="s">
        <v>137</v>
      </c>
      <c r="O1392" s="92" t="s">
        <v>3838</v>
      </c>
      <c r="P1392" s="93" t="s">
        <v>57</v>
      </c>
      <c r="Q1392" s="110" t="s">
        <v>58</v>
      </c>
      <c r="R1392" s="94">
        <v>46171</v>
      </c>
      <c r="S1392" s="95"/>
      <c r="T1392" s="95" t="s">
        <v>59</v>
      </c>
      <c r="U1392" s="95" t="s">
        <v>60</v>
      </c>
      <c r="V1392" s="91">
        <v>46146</v>
      </c>
      <c r="W1392" s="91">
        <v>46161</v>
      </c>
      <c r="X1392" s="91">
        <v>46168</v>
      </c>
      <c r="Y1392" s="96" t="s">
        <v>73</v>
      </c>
      <c r="Z1392" s="89" t="s">
        <v>62</v>
      </c>
      <c r="AA1392" s="95"/>
      <c r="AB1392" s="95" t="s">
        <v>2804</v>
      </c>
      <c r="AC1392" s="95" t="s">
        <v>2804</v>
      </c>
      <c r="AD1392" s="95" t="s">
        <v>2804</v>
      </c>
      <c r="AE1392" s="95" t="s">
        <v>2804</v>
      </c>
      <c r="AF1392" s="95" t="s">
        <v>2804</v>
      </c>
      <c r="AG1392" s="95" t="s">
        <v>2804</v>
      </c>
      <c r="AH1392" s="95" t="s">
        <v>2804</v>
      </c>
      <c r="AI1392" s="97"/>
      <c r="AJ1392" s="97" t="s">
        <v>65</v>
      </c>
      <c r="AK1392" s="97" t="s">
        <v>66</v>
      </c>
      <c r="AL1392" s="45" t="s">
        <v>67</v>
      </c>
      <c r="AM1392" s="160" t="str">
        <f>MONTH(B1392)&amp;"/"&amp;YEAR(B1392)</f>
        <v>3/2026</v>
      </c>
      <c r="AN1392" s="45">
        <f>WEEKNUM(B1392)-WEEKNUM(EOMONTH(B1392,-1)+1)+1</f>
        <v>4</v>
      </c>
      <c r="AO1392" s="45" t="str">
        <f>MONTH(R1392)&amp;"/"&amp;YEAR(R1392)</f>
        <v>5/2026</v>
      </c>
      <c r="AP1392" s="45">
        <f>WEEKNUM(R1392)-WEEKNUM(EOMONTH(R1392,-1)+1)+1</f>
        <v>5</v>
      </c>
      <c r="AQ1392" s="45">
        <f>IF(AU1392="S",IF(Q1392="1. Aceitou o programa",R1392-B1392,0),0)</f>
        <v>67</v>
      </c>
      <c r="AR1392" s="45">
        <f>IF(AU1392="S",IF(AND(S1392&lt;&gt;"",R1392&lt;&gt;""),S1392-R1392,0),0)</f>
        <v>0</v>
      </c>
      <c r="AS1392" s="45">
        <f>IF(AU1392="S",IF(Q1392="1. Aceitou o programa",IF(OR(X1392="Não se Aplica",X1392=""),IF(OR(W1392="Não se Aplica",W1392=""),0,W1392-V1392),AVERAGE(X1392-W1392,W1392-V1392)),0),0)</f>
        <v>11</v>
      </c>
      <c r="AT1392" s="45">
        <f>IF(AU1392="S",IF(AND(Q1392="1. Aceitou o programa",AB1392="Realizada"),IFERROR(IF(AA1392="",0,AA1392-R1392),0),0),0)</f>
        <v>0</v>
      </c>
      <c r="AU1392" s="45" t="str">
        <f>_xlfn.XLOOKUP(U1392,'Lista Suspensa'!$AA$20:$AA$23,'Lista Suspensa'!$AB$20:$AB$23,"N/A")</f>
        <v>S</v>
      </c>
    </row>
    <row r="1393" spans="1:47" ht="12" customHeight="1" x14ac:dyDescent="0.3">
      <c r="A1393" s="87" t="s">
        <v>47</v>
      </c>
      <c r="B1393" s="88">
        <v>46104</v>
      </c>
      <c r="C1393" s="89" t="s">
        <v>48</v>
      </c>
      <c r="D1393" s="89" t="s">
        <v>49</v>
      </c>
      <c r="E1393" s="189">
        <v>82794915</v>
      </c>
      <c r="F1393" s="197" t="s">
        <v>3839</v>
      </c>
      <c r="G1393" s="90">
        <v>23167877898</v>
      </c>
      <c r="H1393" s="91">
        <v>31052</v>
      </c>
      <c r="I1393" s="89"/>
      <c r="J1393" s="89" t="s">
        <v>51</v>
      </c>
      <c r="K1393" s="89" t="s">
        <v>52</v>
      </c>
      <c r="L1393" s="89" t="s">
        <v>85</v>
      </c>
      <c r="M1393" s="89" t="s">
        <v>3263</v>
      </c>
      <c r="N1393" s="89" t="s">
        <v>137</v>
      </c>
      <c r="O1393" s="92" t="s">
        <v>3840</v>
      </c>
      <c r="P1393" s="93" t="s">
        <v>57</v>
      </c>
      <c r="Q1393" s="110" t="s">
        <v>58</v>
      </c>
      <c r="R1393" s="94">
        <v>46171</v>
      </c>
      <c r="S1393" s="95"/>
      <c r="T1393" s="95" t="s">
        <v>59</v>
      </c>
      <c r="U1393" s="95" t="s">
        <v>60</v>
      </c>
      <c r="V1393" s="91">
        <v>46147</v>
      </c>
      <c r="W1393" s="91">
        <v>46161</v>
      </c>
      <c r="X1393" s="91">
        <v>46168</v>
      </c>
      <c r="Y1393" s="96" t="s">
        <v>2797</v>
      </c>
      <c r="Z1393" s="89" t="s">
        <v>62</v>
      </c>
      <c r="AA1393" s="95"/>
      <c r="AB1393" s="95" t="s">
        <v>2804</v>
      </c>
      <c r="AC1393" s="95" t="s">
        <v>2804</v>
      </c>
      <c r="AD1393" s="95" t="s">
        <v>2804</v>
      </c>
      <c r="AE1393" s="95" t="s">
        <v>2804</v>
      </c>
      <c r="AF1393" s="95" t="s">
        <v>2804</v>
      </c>
      <c r="AG1393" s="95" t="s">
        <v>2804</v>
      </c>
      <c r="AH1393" s="95" t="s">
        <v>2804</v>
      </c>
      <c r="AI1393" s="97"/>
      <c r="AJ1393" s="97" t="s">
        <v>65</v>
      </c>
      <c r="AK1393" s="97" t="s">
        <v>66</v>
      </c>
      <c r="AL1393" s="45" t="s">
        <v>67</v>
      </c>
      <c r="AM1393" s="160" t="str">
        <f>MONTH(B1393)&amp;"/"&amp;YEAR(B1393)</f>
        <v>3/2026</v>
      </c>
      <c r="AN1393" s="45">
        <f>WEEKNUM(B1393)-WEEKNUM(EOMONTH(B1393,-1)+1)+1</f>
        <v>4</v>
      </c>
      <c r="AO1393" s="45" t="str">
        <f>MONTH(R1393)&amp;"/"&amp;YEAR(R1393)</f>
        <v>5/2026</v>
      </c>
      <c r="AP1393" s="45">
        <f>WEEKNUM(R1393)-WEEKNUM(EOMONTH(R1393,-1)+1)+1</f>
        <v>5</v>
      </c>
      <c r="AQ1393" s="45">
        <f>IF(AU1393="S",IF(Q1393="1. Aceitou o programa",R1393-B1393,0),0)</f>
        <v>67</v>
      </c>
      <c r="AR1393" s="45">
        <f>IF(AU1393="S",IF(AND(S1393&lt;&gt;"",R1393&lt;&gt;""),S1393-R1393,0),0)</f>
        <v>0</v>
      </c>
      <c r="AS1393" s="45">
        <f>IF(AU1393="S",IF(Q1393="1. Aceitou o programa",IF(OR(X1393="Não se Aplica",X1393=""),IF(OR(W1393="Não se Aplica",W1393=""),0,W1393-V1393),AVERAGE(X1393-W1393,W1393-V1393)),0),0)</f>
        <v>10.5</v>
      </c>
      <c r="AT1393" s="45">
        <f>IF(AU1393="S",IF(AND(Q1393="1. Aceitou o programa",AB1393="Realizada"),IFERROR(IF(AA1393="",0,AA1393-R1393),0),0),0)</f>
        <v>0</v>
      </c>
      <c r="AU1393" s="45" t="str">
        <f>_xlfn.XLOOKUP(U1393,'Lista Suspensa'!$AA$20:$AA$23,'Lista Suspensa'!$AB$20:$AB$23,"N/A")</f>
        <v>S</v>
      </c>
    </row>
    <row r="1394" spans="1:47" ht="12" customHeight="1" x14ac:dyDescent="0.3">
      <c r="A1394" s="87" t="s">
        <v>47</v>
      </c>
      <c r="B1394" s="88">
        <v>46104</v>
      </c>
      <c r="C1394" s="89" t="s">
        <v>48</v>
      </c>
      <c r="D1394" s="89" t="s">
        <v>49</v>
      </c>
      <c r="E1394" s="189">
        <v>82784550</v>
      </c>
      <c r="F1394" s="197" t="s">
        <v>3841</v>
      </c>
      <c r="G1394" s="90">
        <v>9284601851</v>
      </c>
      <c r="H1394" s="91">
        <v>24342</v>
      </c>
      <c r="I1394" s="89"/>
      <c r="J1394" s="89" t="s">
        <v>84</v>
      </c>
      <c r="K1394" s="89" t="s">
        <v>52</v>
      </c>
      <c r="L1394" s="89" t="s">
        <v>53</v>
      </c>
      <c r="M1394" s="89" t="s">
        <v>3842</v>
      </c>
      <c r="N1394" s="89" t="s">
        <v>137</v>
      </c>
      <c r="O1394" s="92" t="s">
        <v>3843</v>
      </c>
      <c r="P1394" s="93" t="s">
        <v>57</v>
      </c>
      <c r="Q1394" s="110" t="s">
        <v>58</v>
      </c>
      <c r="R1394" s="94">
        <v>46171</v>
      </c>
      <c r="S1394" s="95"/>
      <c r="T1394" s="95" t="s">
        <v>59</v>
      </c>
      <c r="U1394" s="95" t="s">
        <v>60</v>
      </c>
      <c r="V1394" s="91">
        <v>46147</v>
      </c>
      <c r="W1394" s="91">
        <v>46161</v>
      </c>
      <c r="X1394" s="91">
        <v>46168</v>
      </c>
      <c r="Y1394" s="96" t="s">
        <v>73</v>
      </c>
      <c r="Z1394" s="89" t="s">
        <v>62</v>
      </c>
      <c r="AA1394" s="95"/>
      <c r="AB1394" s="95" t="s">
        <v>2804</v>
      </c>
      <c r="AC1394" s="95" t="s">
        <v>2804</v>
      </c>
      <c r="AD1394" s="95" t="s">
        <v>2804</v>
      </c>
      <c r="AE1394" s="95" t="s">
        <v>2804</v>
      </c>
      <c r="AF1394" s="95" t="s">
        <v>2804</v>
      </c>
      <c r="AG1394" s="95" t="s">
        <v>2804</v>
      </c>
      <c r="AH1394" s="95" t="s">
        <v>2804</v>
      </c>
      <c r="AI1394" s="97"/>
      <c r="AJ1394" s="97" t="s">
        <v>65</v>
      </c>
      <c r="AK1394" s="97" t="s">
        <v>66</v>
      </c>
      <c r="AL1394" s="45" t="s">
        <v>67</v>
      </c>
      <c r="AM1394" s="160" t="str">
        <f>MONTH(B1394)&amp;"/"&amp;YEAR(B1394)</f>
        <v>3/2026</v>
      </c>
      <c r="AN1394" s="45">
        <f>WEEKNUM(B1394)-WEEKNUM(EOMONTH(B1394,-1)+1)+1</f>
        <v>4</v>
      </c>
      <c r="AO1394" s="45" t="str">
        <f>MONTH(R1394)&amp;"/"&amp;YEAR(R1394)</f>
        <v>5/2026</v>
      </c>
      <c r="AP1394" s="45">
        <f>WEEKNUM(R1394)-WEEKNUM(EOMONTH(R1394,-1)+1)+1</f>
        <v>5</v>
      </c>
      <c r="AQ1394" s="45">
        <f>IF(AU1394="S",IF(Q1394="1. Aceitou o programa",R1394-B1394,0),0)</f>
        <v>67</v>
      </c>
      <c r="AR1394" s="45">
        <f>IF(AU1394="S",IF(AND(S1394&lt;&gt;"",R1394&lt;&gt;""),S1394-R1394,0),0)</f>
        <v>0</v>
      </c>
      <c r="AS1394" s="45">
        <f>IF(AU1394="S",IF(Q1394="1. Aceitou o programa",IF(OR(X1394="Não se Aplica",X1394=""),IF(OR(W1394="Não se Aplica",W1394=""),0,W1394-V1394),AVERAGE(X1394-W1394,W1394-V1394)),0),0)</f>
        <v>10.5</v>
      </c>
      <c r="AT1394" s="45">
        <f>IF(AU1394="S",IF(AND(Q1394="1. Aceitou o programa",AB1394="Realizada"),IFERROR(IF(AA1394="",0,AA1394-R1394),0),0),0)</f>
        <v>0</v>
      </c>
      <c r="AU1394" s="45" t="str">
        <f>_xlfn.XLOOKUP(U1394,'Lista Suspensa'!$AA$20:$AA$23,'Lista Suspensa'!$AB$20:$AB$23,"N/A")</f>
        <v>S</v>
      </c>
    </row>
    <row r="1395" spans="1:47" ht="12" customHeight="1" x14ac:dyDescent="0.3">
      <c r="A1395" s="87" t="s">
        <v>47</v>
      </c>
      <c r="B1395" s="88">
        <v>46104</v>
      </c>
      <c r="C1395" s="89" t="s">
        <v>48</v>
      </c>
      <c r="D1395" s="89" t="s">
        <v>49</v>
      </c>
      <c r="E1395" s="189">
        <v>82831407</v>
      </c>
      <c r="F1395" s="197" t="s">
        <v>3844</v>
      </c>
      <c r="G1395" s="90">
        <v>1224889703</v>
      </c>
      <c r="H1395" s="91">
        <v>22181</v>
      </c>
      <c r="I1395" s="89"/>
      <c r="J1395" s="89" t="s">
        <v>51</v>
      </c>
      <c r="K1395" s="89" t="s">
        <v>76</v>
      </c>
      <c r="L1395" s="89" t="s">
        <v>101</v>
      </c>
      <c r="M1395" s="89" t="s">
        <v>2090</v>
      </c>
      <c r="N1395" s="89" t="s">
        <v>137</v>
      </c>
      <c r="O1395" s="92" t="s">
        <v>3845</v>
      </c>
      <c r="P1395" s="93" t="s">
        <v>57</v>
      </c>
      <c r="Q1395" s="110" t="s">
        <v>58</v>
      </c>
      <c r="R1395" s="94">
        <v>46171</v>
      </c>
      <c r="S1395" s="95"/>
      <c r="T1395" s="95" t="s">
        <v>59</v>
      </c>
      <c r="U1395" s="95" t="s">
        <v>60</v>
      </c>
      <c r="V1395" s="91">
        <v>46147</v>
      </c>
      <c r="W1395" s="91">
        <v>46161</v>
      </c>
      <c r="X1395" s="91">
        <v>46168</v>
      </c>
      <c r="Y1395" s="96" t="s">
        <v>2797</v>
      </c>
      <c r="Z1395" s="89" t="s">
        <v>62</v>
      </c>
      <c r="AA1395" s="95"/>
      <c r="AB1395" s="95" t="s">
        <v>2804</v>
      </c>
      <c r="AC1395" s="95" t="s">
        <v>2804</v>
      </c>
      <c r="AD1395" s="95" t="s">
        <v>2804</v>
      </c>
      <c r="AE1395" s="95" t="s">
        <v>2804</v>
      </c>
      <c r="AF1395" s="95" t="s">
        <v>2804</v>
      </c>
      <c r="AG1395" s="95" t="s">
        <v>2804</v>
      </c>
      <c r="AH1395" s="95" t="s">
        <v>2804</v>
      </c>
      <c r="AI1395" s="97"/>
      <c r="AJ1395" s="97" t="s">
        <v>65</v>
      </c>
      <c r="AK1395" s="97" t="s">
        <v>66</v>
      </c>
      <c r="AL1395" s="45" t="s">
        <v>67</v>
      </c>
      <c r="AM1395" s="160" t="str">
        <f>MONTH(B1395)&amp;"/"&amp;YEAR(B1395)</f>
        <v>3/2026</v>
      </c>
      <c r="AN1395" s="45">
        <f>WEEKNUM(B1395)-WEEKNUM(EOMONTH(B1395,-1)+1)+1</f>
        <v>4</v>
      </c>
      <c r="AO1395" s="45" t="str">
        <f>MONTH(R1395)&amp;"/"&amp;YEAR(R1395)</f>
        <v>5/2026</v>
      </c>
      <c r="AP1395" s="45">
        <f>WEEKNUM(R1395)-WEEKNUM(EOMONTH(R1395,-1)+1)+1</f>
        <v>5</v>
      </c>
      <c r="AQ1395" s="45">
        <f>IF(AU1395="S",IF(Q1395="1. Aceitou o programa",R1395-B1395,0),0)</f>
        <v>67</v>
      </c>
      <c r="AR1395" s="45">
        <f>IF(AU1395="S",IF(AND(S1395&lt;&gt;"",R1395&lt;&gt;""),S1395-R1395,0),0)</f>
        <v>0</v>
      </c>
      <c r="AS1395" s="45">
        <f>IF(AU1395="S",IF(Q1395="1. Aceitou o programa",IF(OR(X1395="Não se Aplica",X1395=""),IF(OR(W1395="Não se Aplica",W1395=""),0,W1395-V1395),AVERAGE(X1395-W1395,W1395-V1395)),0),0)</f>
        <v>10.5</v>
      </c>
      <c r="AT1395" s="45">
        <f>IF(AU1395="S",IF(AND(Q1395="1. Aceitou o programa",AB1395="Realizada"),IFERROR(IF(AA1395="",0,AA1395-R1395),0),0),0)</f>
        <v>0</v>
      </c>
      <c r="AU1395" s="45" t="str">
        <f>_xlfn.XLOOKUP(U1395,'Lista Suspensa'!$AA$20:$AA$23,'Lista Suspensa'!$AB$20:$AB$23,"N/A")</f>
        <v>S</v>
      </c>
    </row>
    <row r="1396" spans="1:47" ht="12" customHeight="1" x14ac:dyDescent="0.3">
      <c r="A1396" s="87" t="s">
        <v>47</v>
      </c>
      <c r="B1396" s="88">
        <v>46104</v>
      </c>
      <c r="C1396" s="89" t="s">
        <v>48</v>
      </c>
      <c r="D1396" s="89" t="s">
        <v>49</v>
      </c>
      <c r="E1396" s="189">
        <v>82863015</v>
      </c>
      <c r="F1396" s="197" t="s">
        <v>3846</v>
      </c>
      <c r="G1396" s="90">
        <v>7394682862</v>
      </c>
      <c r="H1396" s="91">
        <v>24595</v>
      </c>
      <c r="I1396" s="89"/>
      <c r="J1396" s="89" t="s">
        <v>84</v>
      </c>
      <c r="K1396" s="89" t="s">
        <v>52</v>
      </c>
      <c r="L1396" s="89" t="s">
        <v>85</v>
      </c>
      <c r="M1396" s="89" t="s">
        <v>3847</v>
      </c>
      <c r="N1396" s="89" t="s">
        <v>229</v>
      </c>
      <c r="O1396" s="92" t="s">
        <v>3848</v>
      </c>
      <c r="P1396" s="93" t="s">
        <v>57</v>
      </c>
      <c r="Q1396" s="110" t="s">
        <v>58</v>
      </c>
      <c r="R1396" s="94">
        <v>46171</v>
      </c>
      <c r="S1396" s="95"/>
      <c r="T1396" s="95" t="s">
        <v>59</v>
      </c>
      <c r="U1396" s="95" t="s">
        <v>60</v>
      </c>
      <c r="V1396" s="91">
        <v>46147</v>
      </c>
      <c r="W1396" s="91">
        <v>46161</v>
      </c>
      <c r="X1396" s="91">
        <v>46168</v>
      </c>
      <c r="Y1396" s="96" t="s">
        <v>73</v>
      </c>
      <c r="Z1396" s="89" t="s">
        <v>62</v>
      </c>
      <c r="AA1396" s="95"/>
      <c r="AB1396" s="95" t="s">
        <v>2804</v>
      </c>
      <c r="AC1396" s="95" t="s">
        <v>2804</v>
      </c>
      <c r="AD1396" s="95" t="s">
        <v>2804</v>
      </c>
      <c r="AE1396" s="95" t="s">
        <v>2804</v>
      </c>
      <c r="AF1396" s="95" t="s">
        <v>2804</v>
      </c>
      <c r="AG1396" s="95" t="s">
        <v>2804</v>
      </c>
      <c r="AH1396" s="95" t="s">
        <v>2804</v>
      </c>
      <c r="AI1396" s="97"/>
      <c r="AJ1396" s="97" t="s">
        <v>65</v>
      </c>
      <c r="AK1396" s="97" t="s">
        <v>66</v>
      </c>
      <c r="AL1396" s="45" t="s">
        <v>67</v>
      </c>
      <c r="AM1396" s="160" t="str">
        <f>MONTH(B1396)&amp;"/"&amp;YEAR(B1396)</f>
        <v>3/2026</v>
      </c>
      <c r="AN1396" s="45">
        <f>WEEKNUM(B1396)-WEEKNUM(EOMONTH(B1396,-1)+1)+1</f>
        <v>4</v>
      </c>
      <c r="AO1396" s="45" t="str">
        <f>MONTH(R1396)&amp;"/"&amp;YEAR(R1396)</f>
        <v>5/2026</v>
      </c>
      <c r="AP1396" s="45">
        <f>WEEKNUM(R1396)-WEEKNUM(EOMONTH(R1396,-1)+1)+1</f>
        <v>5</v>
      </c>
      <c r="AQ1396" s="45">
        <f>IF(AU1396="S",IF(Q1396="1. Aceitou o programa",R1396-B1396,0),0)</f>
        <v>67</v>
      </c>
      <c r="AR1396" s="45">
        <f>IF(AU1396="S",IF(AND(S1396&lt;&gt;"",R1396&lt;&gt;""),S1396-R1396,0),0)</f>
        <v>0</v>
      </c>
      <c r="AS1396" s="45">
        <f>IF(AU1396="S",IF(Q1396="1. Aceitou o programa",IF(OR(X1396="Não se Aplica",X1396=""),IF(OR(W1396="Não se Aplica",W1396=""),0,W1396-V1396),AVERAGE(X1396-W1396,W1396-V1396)),0),0)</f>
        <v>10.5</v>
      </c>
      <c r="AT1396" s="45">
        <f>IF(AU1396="S",IF(AND(Q1396="1. Aceitou o programa",AB1396="Realizada"),IFERROR(IF(AA1396="",0,AA1396-R1396),0),0),0)</f>
        <v>0</v>
      </c>
      <c r="AU1396" s="45" t="str">
        <f>_xlfn.XLOOKUP(U1396,'Lista Suspensa'!$AA$20:$AA$23,'Lista Suspensa'!$AB$20:$AB$23,"N/A")</f>
        <v>S</v>
      </c>
    </row>
    <row r="1397" spans="1:47" ht="12" customHeight="1" x14ac:dyDescent="0.3">
      <c r="A1397" s="87" t="s">
        <v>47</v>
      </c>
      <c r="B1397" s="88">
        <v>46104</v>
      </c>
      <c r="C1397" s="89" t="s">
        <v>48</v>
      </c>
      <c r="D1397" s="89" t="s">
        <v>49</v>
      </c>
      <c r="E1397" s="189">
        <v>82863614</v>
      </c>
      <c r="F1397" s="197" t="s">
        <v>3849</v>
      </c>
      <c r="G1397" s="90">
        <v>67499619834</v>
      </c>
      <c r="H1397" s="91">
        <v>19880</v>
      </c>
      <c r="I1397" s="89"/>
      <c r="J1397" s="89" t="s">
        <v>84</v>
      </c>
      <c r="K1397" s="89" t="s">
        <v>52</v>
      </c>
      <c r="L1397" s="89" t="s">
        <v>85</v>
      </c>
      <c r="M1397" s="89" t="s">
        <v>1119</v>
      </c>
      <c r="N1397" s="89" t="s">
        <v>229</v>
      </c>
      <c r="O1397" s="92" t="s">
        <v>3850</v>
      </c>
      <c r="P1397" s="93" t="s">
        <v>57</v>
      </c>
      <c r="Q1397" s="110" t="s">
        <v>58</v>
      </c>
      <c r="R1397" s="94">
        <v>46171</v>
      </c>
      <c r="S1397" s="95"/>
      <c r="T1397" s="95" t="s">
        <v>59</v>
      </c>
      <c r="U1397" s="95" t="s">
        <v>60</v>
      </c>
      <c r="V1397" s="91">
        <v>46147</v>
      </c>
      <c r="W1397" s="91">
        <v>46161</v>
      </c>
      <c r="X1397" s="91">
        <v>46168</v>
      </c>
      <c r="Y1397" s="96" t="s">
        <v>2797</v>
      </c>
      <c r="Z1397" s="89" t="s">
        <v>62</v>
      </c>
      <c r="AA1397" s="95"/>
      <c r="AB1397" s="95" t="s">
        <v>2804</v>
      </c>
      <c r="AC1397" s="95" t="s">
        <v>2804</v>
      </c>
      <c r="AD1397" s="95" t="s">
        <v>2804</v>
      </c>
      <c r="AE1397" s="95" t="s">
        <v>2804</v>
      </c>
      <c r="AF1397" s="95" t="s">
        <v>2804</v>
      </c>
      <c r="AG1397" s="95" t="s">
        <v>2804</v>
      </c>
      <c r="AH1397" s="95" t="s">
        <v>2804</v>
      </c>
      <c r="AI1397" s="97"/>
      <c r="AJ1397" s="97" t="s">
        <v>65</v>
      </c>
      <c r="AK1397" s="97" t="s">
        <v>66</v>
      </c>
      <c r="AL1397" s="45" t="s">
        <v>67</v>
      </c>
      <c r="AM1397" s="160" t="str">
        <f>MONTH(B1397)&amp;"/"&amp;YEAR(B1397)</f>
        <v>3/2026</v>
      </c>
      <c r="AN1397" s="45">
        <f>WEEKNUM(B1397)-WEEKNUM(EOMONTH(B1397,-1)+1)+1</f>
        <v>4</v>
      </c>
      <c r="AO1397" s="45" t="str">
        <f>MONTH(R1397)&amp;"/"&amp;YEAR(R1397)</f>
        <v>5/2026</v>
      </c>
      <c r="AP1397" s="45">
        <f>WEEKNUM(R1397)-WEEKNUM(EOMONTH(R1397,-1)+1)+1</f>
        <v>5</v>
      </c>
      <c r="AQ1397" s="45">
        <f>IF(AU1397="S",IF(Q1397="1. Aceitou o programa",R1397-B1397,0),0)</f>
        <v>67</v>
      </c>
      <c r="AR1397" s="45">
        <f>IF(AU1397="S",IF(AND(S1397&lt;&gt;"",R1397&lt;&gt;""),S1397-R1397,0),0)</f>
        <v>0</v>
      </c>
      <c r="AS1397" s="45">
        <f>IF(AU1397="S",IF(Q1397="1. Aceitou o programa",IF(OR(X1397="Não se Aplica",X1397=""),IF(OR(W1397="Não se Aplica",W1397=""),0,W1397-V1397),AVERAGE(X1397-W1397,W1397-V1397)),0),0)</f>
        <v>10.5</v>
      </c>
      <c r="AT1397" s="45">
        <f>IF(AU1397="S",IF(AND(Q1397="1. Aceitou o programa",AB1397="Realizada"),IFERROR(IF(AA1397="",0,AA1397-R1397),0),0),0)</f>
        <v>0</v>
      </c>
      <c r="AU1397" s="45" t="str">
        <f>_xlfn.XLOOKUP(U1397,'Lista Suspensa'!$AA$20:$AA$23,'Lista Suspensa'!$AB$20:$AB$23,"N/A")</f>
        <v>S</v>
      </c>
    </row>
    <row r="1398" spans="1:47" ht="12" customHeight="1" x14ac:dyDescent="0.3">
      <c r="A1398" s="87" t="s">
        <v>47</v>
      </c>
      <c r="B1398" s="88">
        <v>46104</v>
      </c>
      <c r="C1398" s="89" t="s">
        <v>48</v>
      </c>
      <c r="D1398" s="89" t="s">
        <v>49</v>
      </c>
      <c r="E1398" s="189">
        <v>85891619</v>
      </c>
      <c r="F1398" s="197" t="s">
        <v>3851</v>
      </c>
      <c r="G1398" s="90">
        <v>21434394824</v>
      </c>
      <c r="H1398" s="91">
        <v>17726</v>
      </c>
      <c r="I1398" s="89"/>
      <c r="J1398" s="89" t="s">
        <v>51</v>
      </c>
      <c r="K1398" s="89" t="s">
        <v>52</v>
      </c>
      <c r="L1398" s="89" t="s">
        <v>53</v>
      </c>
      <c r="M1398" s="89" t="s">
        <v>3852</v>
      </c>
      <c r="N1398" s="89" t="s">
        <v>137</v>
      </c>
      <c r="O1398" s="92" t="s">
        <v>3853</v>
      </c>
      <c r="P1398" s="93" t="s">
        <v>57</v>
      </c>
      <c r="Q1398" s="110" t="s">
        <v>58</v>
      </c>
      <c r="R1398" s="94">
        <v>46171</v>
      </c>
      <c r="S1398" s="95"/>
      <c r="T1398" s="95" t="s">
        <v>59</v>
      </c>
      <c r="U1398" s="95" t="s">
        <v>60</v>
      </c>
      <c r="V1398" s="91">
        <v>46147</v>
      </c>
      <c r="W1398" s="91">
        <v>46161</v>
      </c>
      <c r="X1398" s="91">
        <v>46168</v>
      </c>
      <c r="Y1398" s="96" t="s">
        <v>2797</v>
      </c>
      <c r="Z1398" s="89" t="s">
        <v>62</v>
      </c>
      <c r="AA1398" s="95"/>
      <c r="AB1398" s="95" t="s">
        <v>2804</v>
      </c>
      <c r="AC1398" s="95" t="s">
        <v>2804</v>
      </c>
      <c r="AD1398" s="95" t="s">
        <v>2804</v>
      </c>
      <c r="AE1398" s="95" t="s">
        <v>2804</v>
      </c>
      <c r="AF1398" s="95" t="s">
        <v>2804</v>
      </c>
      <c r="AG1398" s="95" t="s">
        <v>2804</v>
      </c>
      <c r="AH1398" s="95" t="s">
        <v>2804</v>
      </c>
      <c r="AI1398" s="97"/>
      <c r="AJ1398" s="97" t="s">
        <v>65</v>
      </c>
      <c r="AK1398" s="97" t="s">
        <v>66</v>
      </c>
      <c r="AL1398" s="45" t="s">
        <v>67</v>
      </c>
      <c r="AM1398" s="160" t="str">
        <f>MONTH(B1398)&amp;"/"&amp;YEAR(B1398)</f>
        <v>3/2026</v>
      </c>
      <c r="AN1398" s="45">
        <f>WEEKNUM(B1398)-WEEKNUM(EOMONTH(B1398,-1)+1)+1</f>
        <v>4</v>
      </c>
      <c r="AO1398" s="45" t="str">
        <f>MONTH(R1398)&amp;"/"&amp;YEAR(R1398)</f>
        <v>5/2026</v>
      </c>
      <c r="AP1398" s="45">
        <f>WEEKNUM(R1398)-WEEKNUM(EOMONTH(R1398,-1)+1)+1</f>
        <v>5</v>
      </c>
      <c r="AQ1398" s="45">
        <f>IF(AU1398="S",IF(Q1398="1. Aceitou o programa",R1398-B1398,0),0)</f>
        <v>67</v>
      </c>
      <c r="AR1398" s="45">
        <f>IF(AU1398="S",IF(AND(S1398&lt;&gt;"",R1398&lt;&gt;""),S1398-R1398,0),0)</f>
        <v>0</v>
      </c>
      <c r="AS1398" s="45">
        <f>IF(AU1398="S",IF(Q1398="1. Aceitou o programa",IF(OR(X1398="Não se Aplica",X1398=""),IF(OR(W1398="Não se Aplica",W1398=""),0,W1398-V1398),AVERAGE(X1398-W1398,W1398-V1398)),0),0)</f>
        <v>10.5</v>
      </c>
      <c r="AT1398" s="45">
        <f>IF(AU1398="S",IF(AND(Q1398="1. Aceitou o programa",AB1398="Realizada"),IFERROR(IF(AA1398="",0,AA1398-R1398),0),0),0)</f>
        <v>0</v>
      </c>
      <c r="AU1398" s="45" t="str">
        <f>_xlfn.XLOOKUP(U1398,'Lista Suspensa'!$AA$20:$AA$23,'Lista Suspensa'!$AB$20:$AB$23,"N/A")</f>
        <v>S</v>
      </c>
    </row>
    <row r="1399" spans="1:47" ht="12" customHeight="1" x14ac:dyDescent="0.3">
      <c r="A1399" s="87" t="s">
        <v>47</v>
      </c>
      <c r="B1399" s="88">
        <v>46104</v>
      </c>
      <c r="C1399" s="89" t="s">
        <v>48</v>
      </c>
      <c r="D1399" s="89" t="s">
        <v>49</v>
      </c>
      <c r="E1399" s="189">
        <v>87357130</v>
      </c>
      <c r="F1399" s="197" t="s">
        <v>3854</v>
      </c>
      <c r="G1399" s="90">
        <v>3071436513</v>
      </c>
      <c r="H1399" s="91">
        <v>31642</v>
      </c>
      <c r="I1399" s="89"/>
      <c r="J1399" s="89" t="s">
        <v>51</v>
      </c>
      <c r="K1399" s="89" t="s">
        <v>76</v>
      </c>
      <c r="L1399" s="89" t="s">
        <v>95</v>
      </c>
      <c r="M1399" s="89" t="s">
        <v>1561</v>
      </c>
      <c r="N1399" s="89" t="s">
        <v>137</v>
      </c>
      <c r="O1399" s="92" t="s">
        <v>3855</v>
      </c>
      <c r="P1399" s="93" t="s">
        <v>57</v>
      </c>
      <c r="Q1399" s="110" t="s">
        <v>58</v>
      </c>
      <c r="R1399" s="94">
        <v>46171</v>
      </c>
      <c r="S1399" s="95"/>
      <c r="T1399" s="95" t="s">
        <v>59</v>
      </c>
      <c r="U1399" s="95" t="s">
        <v>60</v>
      </c>
      <c r="V1399" s="91">
        <v>46147</v>
      </c>
      <c r="W1399" s="91">
        <v>46161</v>
      </c>
      <c r="X1399" s="91">
        <v>46168</v>
      </c>
      <c r="Y1399" s="96" t="s">
        <v>73</v>
      </c>
      <c r="Z1399" s="89" t="s">
        <v>62</v>
      </c>
      <c r="AA1399" s="95"/>
      <c r="AB1399" s="95" t="s">
        <v>2804</v>
      </c>
      <c r="AC1399" s="95" t="s">
        <v>2804</v>
      </c>
      <c r="AD1399" s="95" t="s">
        <v>2804</v>
      </c>
      <c r="AE1399" s="95" t="s">
        <v>2804</v>
      </c>
      <c r="AF1399" s="95" t="s">
        <v>2804</v>
      </c>
      <c r="AG1399" s="95" t="s">
        <v>2804</v>
      </c>
      <c r="AH1399" s="95" t="s">
        <v>2804</v>
      </c>
      <c r="AI1399" s="97"/>
      <c r="AJ1399" s="97" t="s">
        <v>65</v>
      </c>
      <c r="AK1399" s="97" t="s">
        <v>66</v>
      </c>
      <c r="AL1399" s="45" t="s">
        <v>67</v>
      </c>
      <c r="AM1399" s="160" t="str">
        <f>MONTH(B1399)&amp;"/"&amp;YEAR(B1399)</f>
        <v>3/2026</v>
      </c>
      <c r="AN1399" s="45">
        <f>WEEKNUM(B1399)-WEEKNUM(EOMONTH(B1399,-1)+1)+1</f>
        <v>4</v>
      </c>
      <c r="AO1399" s="45" t="str">
        <f>MONTH(R1399)&amp;"/"&amp;YEAR(R1399)</f>
        <v>5/2026</v>
      </c>
      <c r="AP1399" s="45">
        <f>WEEKNUM(R1399)-WEEKNUM(EOMONTH(R1399,-1)+1)+1</f>
        <v>5</v>
      </c>
      <c r="AQ1399" s="45">
        <f>IF(AU1399="S",IF(Q1399="1. Aceitou o programa",R1399-B1399,0),0)</f>
        <v>67</v>
      </c>
      <c r="AR1399" s="45">
        <f>IF(AU1399="S",IF(AND(S1399&lt;&gt;"",R1399&lt;&gt;""),S1399-R1399,0),0)</f>
        <v>0</v>
      </c>
      <c r="AS1399" s="45">
        <f>IF(AU1399="S",IF(Q1399="1. Aceitou o programa",IF(OR(X1399="Não se Aplica",X1399=""),IF(OR(W1399="Não se Aplica",W1399=""),0,W1399-V1399),AVERAGE(X1399-W1399,W1399-V1399)),0),0)</f>
        <v>10.5</v>
      </c>
      <c r="AT1399" s="45">
        <f>IF(AU1399="S",IF(AND(Q1399="1. Aceitou o programa",AB1399="Realizada"),IFERROR(IF(AA1399="",0,AA1399-R1399),0),0),0)</f>
        <v>0</v>
      </c>
      <c r="AU1399" s="45" t="str">
        <f>_xlfn.XLOOKUP(U1399,'Lista Suspensa'!$AA$20:$AA$23,'Lista Suspensa'!$AB$20:$AB$23,"N/A")</f>
        <v>S</v>
      </c>
    </row>
    <row r="1400" spans="1:47" ht="12" customHeight="1" x14ac:dyDescent="0.3">
      <c r="A1400" s="87" t="s">
        <v>47</v>
      </c>
      <c r="B1400" s="88">
        <v>46104</v>
      </c>
      <c r="C1400" s="89" t="s">
        <v>48</v>
      </c>
      <c r="D1400" s="89" t="s">
        <v>49</v>
      </c>
      <c r="E1400" s="189">
        <v>82929528</v>
      </c>
      <c r="F1400" s="197" t="s">
        <v>3856</v>
      </c>
      <c r="G1400" s="90">
        <v>82027056491</v>
      </c>
      <c r="H1400" s="91">
        <v>25777</v>
      </c>
      <c r="I1400" s="89"/>
      <c r="J1400" s="89" t="s">
        <v>51</v>
      </c>
      <c r="K1400" s="89" t="s">
        <v>52</v>
      </c>
      <c r="L1400" s="89" t="s">
        <v>53</v>
      </c>
      <c r="M1400" s="89" t="s">
        <v>3857</v>
      </c>
      <c r="N1400" s="89" t="s">
        <v>229</v>
      </c>
      <c r="O1400" s="92" t="s">
        <v>3858</v>
      </c>
      <c r="P1400" s="93" t="s">
        <v>57</v>
      </c>
      <c r="Q1400" s="110" t="s">
        <v>58</v>
      </c>
      <c r="R1400" s="94">
        <v>46171</v>
      </c>
      <c r="S1400" s="95"/>
      <c r="T1400" s="95" t="s">
        <v>59</v>
      </c>
      <c r="U1400" s="95" t="s">
        <v>60</v>
      </c>
      <c r="V1400" s="91">
        <v>46147</v>
      </c>
      <c r="W1400" s="91">
        <v>46161</v>
      </c>
      <c r="X1400" s="91">
        <v>46168</v>
      </c>
      <c r="Y1400" s="96" t="s">
        <v>73</v>
      </c>
      <c r="Z1400" s="89" t="s">
        <v>62</v>
      </c>
      <c r="AA1400" s="95"/>
      <c r="AB1400" s="95" t="s">
        <v>2804</v>
      </c>
      <c r="AC1400" s="95" t="s">
        <v>2804</v>
      </c>
      <c r="AD1400" s="95" t="s">
        <v>2804</v>
      </c>
      <c r="AE1400" s="95" t="s">
        <v>2804</v>
      </c>
      <c r="AF1400" s="95" t="s">
        <v>2804</v>
      </c>
      <c r="AG1400" s="95" t="s">
        <v>2804</v>
      </c>
      <c r="AH1400" s="95" t="s">
        <v>2804</v>
      </c>
      <c r="AI1400" s="97"/>
      <c r="AJ1400" s="97" t="s">
        <v>65</v>
      </c>
      <c r="AK1400" s="97" t="s">
        <v>66</v>
      </c>
      <c r="AL1400" s="45" t="s">
        <v>67</v>
      </c>
      <c r="AM1400" s="160" t="str">
        <f>MONTH(B1400)&amp;"/"&amp;YEAR(B1400)</f>
        <v>3/2026</v>
      </c>
      <c r="AN1400" s="45">
        <f>WEEKNUM(B1400)-WEEKNUM(EOMONTH(B1400,-1)+1)+1</f>
        <v>4</v>
      </c>
      <c r="AO1400" s="45" t="str">
        <f>MONTH(R1400)&amp;"/"&amp;YEAR(R1400)</f>
        <v>5/2026</v>
      </c>
      <c r="AP1400" s="45">
        <f>WEEKNUM(R1400)-WEEKNUM(EOMONTH(R1400,-1)+1)+1</f>
        <v>5</v>
      </c>
      <c r="AQ1400" s="45">
        <f>IF(AU1400="S",IF(Q1400="1. Aceitou o programa",R1400-B1400,0),0)</f>
        <v>67</v>
      </c>
      <c r="AR1400" s="45">
        <f>IF(AU1400="S",IF(AND(S1400&lt;&gt;"",R1400&lt;&gt;""),S1400-R1400,0),0)</f>
        <v>0</v>
      </c>
      <c r="AS1400" s="45">
        <f>IF(AU1400="S",IF(Q1400="1. Aceitou o programa",IF(OR(X1400="Não se Aplica",X1400=""),IF(OR(W1400="Não se Aplica",W1400=""),0,W1400-V1400),AVERAGE(X1400-W1400,W1400-V1400)),0),0)</f>
        <v>10.5</v>
      </c>
      <c r="AT1400" s="45">
        <f>IF(AU1400="S",IF(AND(Q1400="1. Aceitou o programa",AB1400="Realizada"),IFERROR(IF(AA1400="",0,AA1400-R1400),0),0),0)</f>
        <v>0</v>
      </c>
      <c r="AU1400" s="45" t="str">
        <f>_xlfn.XLOOKUP(U1400,'Lista Suspensa'!$AA$20:$AA$23,'Lista Suspensa'!$AB$20:$AB$23,"N/A")</f>
        <v>S</v>
      </c>
    </row>
    <row r="1401" spans="1:47" ht="12" customHeight="1" x14ac:dyDescent="0.3">
      <c r="A1401" s="87" t="s">
        <v>47</v>
      </c>
      <c r="B1401" s="88">
        <v>46104</v>
      </c>
      <c r="C1401" s="89" t="s">
        <v>48</v>
      </c>
      <c r="D1401" s="89" t="s">
        <v>49</v>
      </c>
      <c r="E1401" s="189">
        <v>86401952</v>
      </c>
      <c r="F1401" s="197" t="s">
        <v>3859</v>
      </c>
      <c r="G1401" s="90">
        <v>42595346881</v>
      </c>
      <c r="H1401" s="91">
        <v>33789</v>
      </c>
      <c r="I1401" s="89"/>
      <c r="J1401" s="89" t="s">
        <v>51</v>
      </c>
      <c r="K1401" s="89" t="s">
        <v>52</v>
      </c>
      <c r="L1401" s="89" t="s">
        <v>85</v>
      </c>
      <c r="M1401" s="89" t="s">
        <v>3040</v>
      </c>
      <c r="N1401" s="89" t="s">
        <v>229</v>
      </c>
      <c r="O1401" s="92" t="s">
        <v>3860</v>
      </c>
      <c r="P1401" s="93" t="s">
        <v>57</v>
      </c>
      <c r="Q1401" s="110" t="s">
        <v>58</v>
      </c>
      <c r="R1401" s="94">
        <v>46171</v>
      </c>
      <c r="S1401" s="95"/>
      <c r="T1401" s="95" t="s">
        <v>59</v>
      </c>
      <c r="U1401" s="95" t="s">
        <v>60</v>
      </c>
      <c r="V1401" s="91">
        <v>46147</v>
      </c>
      <c r="W1401" s="91">
        <v>46161</v>
      </c>
      <c r="X1401" s="91">
        <v>46168</v>
      </c>
      <c r="Y1401" s="96" t="s">
        <v>73</v>
      </c>
      <c r="Z1401" s="89" t="s">
        <v>62</v>
      </c>
      <c r="AA1401" s="95"/>
      <c r="AB1401" s="95" t="s">
        <v>2804</v>
      </c>
      <c r="AC1401" s="95" t="s">
        <v>2804</v>
      </c>
      <c r="AD1401" s="95" t="s">
        <v>2804</v>
      </c>
      <c r="AE1401" s="95" t="s">
        <v>2804</v>
      </c>
      <c r="AF1401" s="95" t="s">
        <v>2804</v>
      </c>
      <c r="AG1401" s="95" t="s">
        <v>2804</v>
      </c>
      <c r="AH1401" s="95" t="s">
        <v>2804</v>
      </c>
      <c r="AI1401" s="97"/>
      <c r="AJ1401" s="97" t="s">
        <v>65</v>
      </c>
      <c r="AK1401" s="97" t="s">
        <v>66</v>
      </c>
      <c r="AL1401" s="45" t="s">
        <v>67</v>
      </c>
      <c r="AM1401" s="160" t="str">
        <f>MONTH(B1401)&amp;"/"&amp;YEAR(B1401)</f>
        <v>3/2026</v>
      </c>
      <c r="AN1401" s="45">
        <f>WEEKNUM(B1401)-WEEKNUM(EOMONTH(B1401,-1)+1)+1</f>
        <v>4</v>
      </c>
      <c r="AO1401" s="45" t="str">
        <f>MONTH(R1401)&amp;"/"&amp;YEAR(R1401)</f>
        <v>5/2026</v>
      </c>
      <c r="AP1401" s="45">
        <f>WEEKNUM(R1401)-WEEKNUM(EOMONTH(R1401,-1)+1)+1</f>
        <v>5</v>
      </c>
      <c r="AQ1401" s="45">
        <f>IF(AU1401="S",IF(Q1401="1. Aceitou o programa",R1401-B1401,0),0)</f>
        <v>67</v>
      </c>
      <c r="AR1401" s="45">
        <f>IF(AU1401="S",IF(AND(S1401&lt;&gt;"",R1401&lt;&gt;""),S1401-R1401,0),0)</f>
        <v>0</v>
      </c>
      <c r="AS1401" s="45">
        <f>IF(AU1401="S",IF(Q1401="1. Aceitou o programa",IF(OR(X1401="Não se Aplica",X1401=""),IF(OR(W1401="Não se Aplica",W1401=""),0,W1401-V1401),AVERAGE(X1401-W1401,W1401-V1401)),0),0)</f>
        <v>10.5</v>
      </c>
      <c r="AT1401" s="45">
        <f>IF(AU1401="S",IF(AND(Q1401="1. Aceitou o programa",AB1401="Realizada"),IFERROR(IF(AA1401="",0,AA1401-R1401),0),0),0)</f>
        <v>0</v>
      </c>
      <c r="AU1401" s="45" t="str">
        <f>_xlfn.XLOOKUP(U1401,'Lista Suspensa'!$AA$20:$AA$23,'Lista Suspensa'!$AB$20:$AB$23,"N/A")</f>
        <v>S</v>
      </c>
    </row>
    <row r="1402" spans="1:47" ht="12" customHeight="1" x14ac:dyDescent="0.3">
      <c r="A1402" s="87" t="s">
        <v>47</v>
      </c>
      <c r="B1402" s="88">
        <v>46104</v>
      </c>
      <c r="C1402" s="89" t="s">
        <v>48</v>
      </c>
      <c r="D1402" s="89" t="s">
        <v>49</v>
      </c>
      <c r="E1402" s="189">
        <v>82978676</v>
      </c>
      <c r="F1402" s="197" t="s">
        <v>3861</v>
      </c>
      <c r="G1402" s="90">
        <v>89740467849</v>
      </c>
      <c r="H1402" s="91">
        <v>18848</v>
      </c>
      <c r="I1402" s="89"/>
      <c r="J1402" s="89" t="s">
        <v>51</v>
      </c>
      <c r="K1402" s="89" t="s">
        <v>52</v>
      </c>
      <c r="L1402" s="89" t="s">
        <v>85</v>
      </c>
      <c r="M1402" s="89" t="s">
        <v>716</v>
      </c>
      <c r="N1402" s="89" t="s">
        <v>137</v>
      </c>
      <c r="O1402" s="92" t="s">
        <v>3862</v>
      </c>
      <c r="P1402" s="93" t="s">
        <v>57</v>
      </c>
      <c r="Q1402" s="110" t="s">
        <v>58</v>
      </c>
      <c r="R1402" s="94">
        <v>46171</v>
      </c>
      <c r="S1402" s="95"/>
      <c r="T1402" s="95" t="s">
        <v>59</v>
      </c>
      <c r="U1402" s="95" t="s">
        <v>60</v>
      </c>
      <c r="V1402" s="91">
        <v>46147</v>
      </c>
      <c r="W1402" s="91">
        <v>46161</v>
      </c>
      <c r="X1402" s="91">
        <v>46168</v>
      </c>
      <c r="Y1402" s="96" t="s">
        <v>73</v>
      </c>
      <c r="Z1402" s="89" t="s">
        <v>62</v>
      </c>
      <c r="AA1402" s="95"/>
      <c r="AB1402" s="95" t="s">
        <v>2804</v>
      </c>
      <c r="AC1402" s="95" t="s">
        <v>2804</v>
      </c>
      <c r="AD1402" s="95" t="s">
        <v>2804</v>
      </c>
      <c r="AE1402" s="95" t="s">
        <v>2804</v>
      </c>
      <c r="AF1402" s="95" t="s">
        <v>2804</v>
      </c>
      <c r="AG1402" s="95" t="s">
        <v>2804</v>
      </c>
      <c r="AH1402" s="95" t="s">
        <v>2804</v>
      </c>
      <c r="AI1402" s="97"/>
      <c r="AJ1402" s="97" t="s">
        <v>65</v>
      </c>
      <c r="AK1402" s="97" t="s">
        <v>66</v>
      </c>
      <c r="AL1402" s="45" t="s">
        <v>67</v>
      </c>
      <c r="AM1402" s="160" t="str">
        <f>MONTH(B1402)&amp;"/"&amp;YEAR(B1402)</f>
        <v>3/2026</v>
      </c>
      <c r="AN1402" s="45">
        <f>WEEKNUM(B1402)-WEEKNUM(EOMONTH(B1402,-1)+1)+1</f>
        <v>4</v>
      </c>
      <c r="AO1402" s="45" t="str">
        <f>MONTH(R1402)&amp;"/"&amp;YEAR(R1402)</f>
        <v>5/2026</v>
      </c>
      <c r="AP1402" s="45">
        <f>WEEKNUM(R1402)-WEEKNUM(EOMONTH(R1402,-1)+1)+1</f>
        <v>5</v>
      </c>
      <c r="AQ1402" s="45">
        <f>IF(AU1402="S",IF(Q1402="1. Aceitou o programa",R1402-B1402,0),0)</f>
        <v>67</v>
      </c>
      <c r="AR1402" s="45">
        <f>IF(AU1402="S",IF(AND(S1402&lt;&gt;"",R1402&lt;&gt;""),S1402-R1402,0),0)</f>
        <v>0</v>
      </c>
      <c r="AS1402" s="45">
        <f>IF(AU1402="S",IF(Q1402="1. Aceitou o programa",IF(OR(X1402="Não se Aplica",X1402=""),IF(OR(W1402="Não se Aplica",W1402=""),0,W1402-V1402),AVERAGE(X1402-W1402,W1402-V1402)),0),0)</f>
        <v>10.5</v>
      </c>
      <c r="AT1402" s="45">
        <f>IF(AU1402="S",IF(AND(Q1402="1. Aceitou o programa",AB1402="Realizada"),IFERROR(IF(AA1402="",0,AA1402-R1402),0),0),0)</f>
        <v>0</v>
      </c>
      <c r="AU1402" s="45" t="str">
        <f>_xlfn.XLOOKUP(U1402,'Lista Suspensa'!$AA$20:$AA$23,'Lista Suspensa'!$AB$20:$AB$23,"N/A")</f>
        <v>S</v>
      </c>
    </row>
    <row r="1403" spans="1:47" ht="12" customHeight="1" x14ac:dyDescent="0.3">
      <c r="A1403" s="87" t="s">
        <v>47</v>
      </c>
      <c r="B1403" s="88">
        <v>46104</v>
      </c>
      <c r="C1403" s="89" t="s">
        <v>48</v>
      </c>
      <c r="D1403" s="89" t="s">
        <v>49</v>
      </c>
      <c r="E1403" s="189">
        <v>95023711</v>
      </c>
      <c r="F1403" s="197" t="s">
        <v>3863</v>
      </c>
      <c r="G1403" s="90">
        <v>98705660815</v>
      </c>
      <c r="H1403" s="91">
        <v>21616</v>
      </c>
      <c r="I1403" s="89"/>
      <c r="J1403" s="89" t="s">
        <v>84</v>
      </c>
      <c r="K1403" s="89" t="s">
        <v>52</v>
      </c>
      <c r="L1403" s="89" t="s">
        <v>85</v>
      </c>
      <c r="M1403" s="89" t="s">
        <v>1186</v>
      </c>
      <c r="N1403" s="89" t="s">
        <v>150</v>
      </c>
      <c r="O1403" s="92" t="s">
        <v>3864</v>
      </c>
      <c r="P1403" s="93" t="s">
        <v>57</v>
      </c>
      <c r="Q1403" s="110" t="s">
        <v>58</v>
      </c>
      <c r="R1403" s="94">
        <v>46171</v>
      </c>
      <c r="S1403" s="95"/>
      <c r="T1403" s="95" t="s">
        <v>59</v>
      </c>
      <c r="U1403" s="95" t="s">
        <v>60</v>
      </c>
      <c r="V1403" s="91">
        <v>46147</v>
      </c>
      <c r="W1403" s="91">
        <v>46161</v>
      </c>
      <c r="X1403" s="91">
        <v>46168</v>
      </c>
      <c r="Y1403" s="96" t="s">
        <v>73</v>
      </c>
      <c r="Z1403" s="89" t="s">
        <v>62</v>
      </c>
      <c r="AA1403" s="95"/>
      <c r="AB1403" s="95" t="s">
        <v>2804</v>
      </c>
      <c r="AC1403" s="95" t="s">
        <v>2804</v>
      </c>
      <c r="AD1403" s="95" t="s">
        <v>2804</v>
      </c>
      <c r="AE1403" s="95" t="s">
        <v>2804</v>
      </c>
      <c r="AF1403" s="95" t="s">
        <v>2804</v>
      </c>
      <c r="AG1403" s="95" t="s">
        <v>2804</v>
      </c>
      <c r="AH1403" s="95" t="s">
        <v>2804</v>
      </c>
      <c r="AI1403" s="97"/>
      <c r="AJ1403" s="97" t="s">
        <v>65</v>
      </c>
      <c r="AK1403" s="97" t="s">
        <v>66</v>
      </c>
      <c r="AL1403" s="45" t="s">
        <v>67</v>
      </c>
      <c r="AM1403" s="160" t="str">
        <f>MONTH(B1403)&amp;"/"&amp;YEAR(B1403)</f>
        <v>3/2026</v>
      </c>
      <c r="AN1403" s="45">
        <f>WEEKNUM(B1403)-WEEKNUM(EOMONTH(B1403,-1)+1)+1</f>
        <v>4</v>
      </c>
      <c r="AO1403" s="45" t="str">
        <f>MONTH(R1403)&amp;"/"&amp;YEAR(R1403)</f>
        <v>5/2026</v>
      </c>
      <c r="AP1403" s="45">
        <f>WEEKNUM(R1403)-WEEKNUM(EOMONTH(R1403,-1)+1)+1</f>
        <v>5</v>
      </c>
      <c r="AQ1403" s="45">
        <f>IF(AU1403="S",IF(Q1403="1. Aceitou o programa",R1403-B1403,0),0)</f>
        <v>67</v>
      </c>
      <c r="AR1403" s="45">
        <f>IF(AU1403="S",IF(AND(S1403&lt;&gt;"",R1403&lt;&gt;""),S1403-R1403,0),0)</f>
        <v>0</v>
      </c>
      <c r="AS1403" s="45">
        <f>IF(AU1403="S",IF(Q1403="1. Aceitou o programa",IF(OR(X1403="Não se Aplica",X1403=""),IF(OR(W1403="Não se Aplica",W1403=""),0,W1403-V1403),AVERAGE(X1403-W1403,W1403-V1403)),0),0)</f>
        <v>10.5</v>
      </c>
      <c r="AT1403" s="45">
        <f>IF(AU1403="S",IF(AND(Q1403="1. Aceitou o programa",AB1403="Realizada"),IFERROR(IF(AA1403="",0,AA1403-R1403),0),0),0)</f>
        <v>0</v>
      </c>
      <c r="AU1403" s="45" t="str">
        <f>_xlfn.XLOOKUP(U1403,'Lista Suspensa'!$AA$20:$AA$23,'Lista Suspensa'!$AB$20:$AB$23,"N/A")</f>
        <v>S</v>
      </c>
    </row>
    <row r="1404" spans="1:47" ht="12" customHeight="1" x14ac:dyDescent="0.3">
      <c r="A1404" s="87" t="s">
        <v>47</v>
      </c>
      <c r="B1404" s="88">
        <v>46104</v>
      </c>
      <c r="C1404" s="89" t="s">
        <v>48</v>
      </c>
      <c r="D1404" s="89" t="s">
        <v>49</v>
      </c>
      <c r="E1404" s="189">
        <v>93951556</v>
      </c>
      <c r="F1404" s="197" t="s">
        <v>3865</v>
      </c>
      <c r="G1404" s="90">
        <v>30275190854</v>
      </c>
      <c r="H1404" s="91">
        <v>29512</v>
      </c>
      <c r="I1404" s="89"/>
      <c r="J1404" s="89" t="s">
        <v>84</v>
      </c>
      <c r="K1404" s="89" t="s">
        <v>52</v>
      </c>
      <c r="L1404" s="89" t="s">
        <v>53</v>
      </c>
      <c r="M1404" s="89" t="s">
        <v>234</v>
      </c>
      <c r="N1404" s="89" t="s">
        <v>150</v>
      </c>
      <c r="O1404" s="92" t="s">
        <v>3866</v>
      </c>
      <c r="P1404" s="93" t="s">
        <v>57</v>
      </c>
      <c r="Q1404" s="110" t="s">
        <v>58</v>
      </c>
      <c r="R1404" s="94">
        <v>46171</v>
      </c>
      <c r="S1404" s="95"/>
      <c r="T1404" s="95" t="s">
        <v>59</v>
      </c>
      <c r="U1404" s="95" t="s">
        <v>60</v>
      </c>
      <c r="V1404" s="91">
        <v>46147</v>
      </c>
      <c r="W1404" s="91">
        <v>46161</v>
      </c>
      <c r="X1404" s="91">
        <v>46168</v>
      </c>
      <c r="Y1404" s="96" t="s">
        <v>73</v>
      </c>
      <c r="Z1404" s="89" t="s">
        <v>62</v>
      </c>
      <c r="AA1404" s="95"/>
      <c r="AB1404" s="95" t="s">
        <v>2804</v>
      </c>
      <c r="AC1404" s="95" t="s">
        <v>2804</v>
      </c>
      <c r="AD1404" s="95" t="s">
        <v>2804</v>
      </c>
      <c r="AE1404" s="95" t="s">
        <v>2804</v>
      </c>
      <c r="AF1404" s="95" t="s">
        <v>2804</v>
      </c>
      <c r="AG1404" s="95" t="s">
        <v>2804</v>
      </c>
      <c r="AH1404" s="95" t="s">
        <v>2804</v>
      </c>
      <c r="AI1404" s="97"/>
      <c r="AJ1404" s="97" t="s">
        <v>65</v>
      </c>
      <c r="AK1404" s="97" t="s">
        <v>66</v>
      </c>
      <c r="AL1404" s="45" t="s">
        <v>67</v>
      </c>
      <c r="AM1404" s="160" t="str">
        <f>MONTH(B1404)&amp;"/"&amp;YEAR(B1404)</f>
        <v>3/2026</v>
      </c>
      <c r="AN1404" s="45">
        <f>WEEKNUM(B1404)-WEEKNUM(EOMONTH(B1404,-1)+1)+1</f>
        <v>4</v>
      </c>
      <c r="AO1404" s="45" t="str">
        <f>MONTH(R1404)&amp;"/"&amp;YEAR(R1404)</f>
        <v>5/2026</v>
      </c>
      <c r="AP1404" s="45">
        <f>WEEKNUM(R1404)-WEEKNUM(EOMONTH(R1404,-1)+1)+1</f>
        <v>5</v>
      </c>
      <c r="AQ1404" s="45">
        <f>IF(AU1404="S",IF(Q1404="1. Aceitou o programa",R1404-B1404,0),0)</f>
        <v>67</v>
      </c>
      <c r="AR1404" s="45">
        <f>IF(AU1404="S",IF(AND(S1404&lt;&gt;"",R1404&lt;&gt;""),S1404-R1404,0),0)</f>
        <v>0</v>
      </c>
      <c r="AS1404" s="45">
        <f>IF(AU1404="S",IF(Q1404="1. Aceitou o programa",IF(OR(X1404="Não se Aplica",X1404=""),IF(OR(W1404="Não se Aplica",W1404=""),0,W1404-V1404),AVERAGE(X1404-W1404,W1404-V1404)),0),0)</f>
        <v>10.5</v>
      </c>
      <c r="AT1404" s="45">
        <f>IF(AU1404="S",IF(AND(Q1404="1. Aceitou o programa",AB1404="Realizada"),IFERROR(IF(AA1404="",0,AA1404-R1404),0),0),0)</f>
        <v>0</v>
      </c>
      <c r="AU1404" s="45" t="str">
        <f>_xlfn.XLOOKUP(U1404,'Lista Suspensa'!$AA$20:$AA$23,'Lista Suspensa'!$AB$20:$AB$23,"N/A")</f>
        <v>S</v>
      </c>
    </row>
    <row r="1405" spans="1:47" ht="12" customHeight="1" x14ac:dyDescent="0.3">
      <c r="A1405" s="87" t="s">
        <v>47</v>
      </c>
      <c r="B1405" s="88">
        <v>46104</v>
      </c>
      <c r="C1405" s="89" t="s">
        <v>48</v>
      </c>
      <c r="D1405" s="89" t="s">
        <v>49</v>
      </c>
      <c r="E1405" s="189">
        <v>89800340</v>
      </c>
      <c r="F1405" s="197" t="s">
        <v>3867</v>
      </c>
      <c r="G1405" s="90">
        <v>8126276363</v>
      </c>
      <c r="H1405" s="91">
        <v>36324</v>
      </c>
      <c r="I1405" s="89"/>
      <c r="J1405" s="89" t="s">
        <v>51</v>
      </c>
      <c r="K1405" s="89" t="s">
        <v>52</v>
      </c>
      <c r="L1405" s="89" t="s">
        <v>85</v>
      </c>
      <c r="M1405" s="89" t="s">
        <v>1626</v>
      </c>
      <c r="N1405" s="89" t="s">
        <v>137</v>
      </c>
      <c r="O1405" s="92" t="s">
        <v>3868</v>
      </c>
      <c r="P1405" s="93" t="s">
        <v>57</v>
      </c>
      <c r="Q1405" s="110" t="s">
        <v>58</v>
      </c>
      <c r="R1405" s="94">
        <v>46171</v>
      </c>
      <c r="S1405" s="95"/>
      <c r="T1405" s="95" t="s">
        <v>59</v>
      </c>
      <c r="U1405" s="95" t="s">
        <v>60</v>
      </c>
      <c r="V1405" s="91">
        <v>46147</v>
      </c>
      <c r="W1405" s="91">
        <v>46161</v>
      </c>
      <c r="X1405" s="91">
        <v>46168</v>
      </c>
      <c r="Y1405" s="96" t="s">
        <v>2797</v>
      </c>
      <c r="Z1405" s="89" t="s">
        <v>62</v>
      </c>
      <c r="AA1405" s="95"/>
      <c r="AB1405" s="95" t="s">
        <v>2804</v>
      </c>
      <c r="AC1405" s="95" t="s">
        <v>2804</v>
      </c>
      <c r="AD1405" s="95" t="s">
        <v>2804</v>
      </c>
      <c r="AE1405" s="95" t="s">
        <v>2804</v>
      </c>
      <c r="AF1405" s="95" t="s">
        <v>2804</v>
      </c>
      <c r="AG1405" s="95" t="s">
        <v>2804</v>
      </c>
      <c r="AH1405" s="95" t="s">
        <v>2804</v>
      </c>
      <c r="AI1405" s="97"/>
      <c r="AJ1405" s="97" t="s">
        <v>65</v>
      </c>
      <c r="AK1405" s="97" t="s">
        <v>66</v>
      </c>
      <c r="AL1405" s="45" t="s">
        <v>67</v>
      </c>
      <c r="AM1405" s="160" t="str">
        <f>MONTH(B1405)&amp;"/"&amp;YEAR(B1405)</f>
        <v>3/2026</v>
      </c>
      <c r="AN1405" s="45">
        <f>WEEKNUM(B1405)-WEEKNUM(EOMONTH(B1405,-1)+1)+1</f>
        <v>4</v>
      </c>
      <c r="AO1405" s="45" t="str">
        <f>MONTH(R1405)&amp;"/"&amp;YEAR(R1405)</f>
        <v>5/2026</v>
      </c>
      <c r="AP1405" s="45">
        <f>WEEKNUM(R1405)-WEEKNUM(EOMONTH(R1405,-1)+1)+1</f>
        <v>5</v>
      </c>
      <c r="AQ1405" s="45">
        <f>IF(AU1405="S",IF(Q1405="1. Aceitou o programa",R1405-B1405,0),0)</f>
        <v>67</v>
      </c>
      <c r="AR1405" s="45">
        <f>IF(AU1405="S",IF(AND(S1405&lt;&gt;"",R1405&lt;&gt;""),S1405-R1405,0),0)</f>
        <v>0</v>
      </c>
      <c r="AS1405" s="45">
        <f>IF(AU1405="S",IF(Q1405="1. Aceitou o programa",IF(OR(X1405="Não se Aplica",X1405=""),IF(OR(W1405="Não se Aplica",W1405=""),0,W1405-V1405),AVERAGE(X1405-W1405,W1405-V1405)),0),0)</f>
        <v>10.5</v>
      </c>
      <c r="AT1405" s="45">
        <f>IF(AU1405="S",IF(AND(Q1405="1. Aceitou o programa",AB1405="Realizada"),IFERROR(IF(AA1405="",0,AA1405-R1405),0),0),0)</f>
        <v>0</v>
      </c>
      <c r="AU1405" s="45" t="str">
        <f>_xlfn.XLOOKUP(U1405,'Lista Suspensa'!$AA$20:$AA$23,'Lista Suspensa'!$AB$20:$AB$23,"N/A")</f>
        <v>S</v>
      </c>
    </row>
    <row r="1406" spans="1:47" ht="12" customHeight="1" x14ac:dyDescent="0.3">
      <c r="A1406" s="87" t="s">
        <v>47</v>
      </c>
      <c r="B1406" s="88">
        <v>46104</v>
      </c>
      <c r="C1406" s="89" t="s">
        <v>48</v>
      </c>
      <c r="D1406" s="89" t="s">
        <v>49</v>
      </c>
      <c r="E1406" s="189">
        <v>83006367</v>
      </c>
      <c r="F1406" s="197" t="s">
        <v>3869</v>
      </c>
      <c r="G1406" s="90">
        <v>48118013855</v>
      </c>
      <c r="H1406" s="91">
        <v>41347</v>
      </c>
      <c r="I1406" s="89"/>
      <c r="J1406" s="89" t="s">
        <v>51</v>
      </c>
      <c r="K1406" s="89" t="s">
        <v>52</v>
      </c>
      <c r="L1406" s="89" t="s">
        <v>85</v>
      </c>
      <c r="M1406" s="89" t="s">
        <v>3870</v>
      </c>
      <c r="N1406" s="89" t="s">
        <v>229</v>
      </c>
      <c r="O1406" s="92" t="s">
        <v>3871</v>
      </c>
      <c r="P1406" s="93" t="s">
        <v>57</v>
      </c>
      <c r="Q1406" s="110" t="s">
        <v>58</v>
      </c>
      <c r="R1406" s="94">
        <v>46171</v>
      </c>
      <c r="S1406" s="95"/>
      <c r="T1406" s="95" t="s">
        <v>59</v>
      </c>
      <c r="U1406" s="95" t="s">
        <v>60</v>
      </c>
      <c r="V1406" s="91">
        <v>46147</v>
      </c>
      <c r="W1406" s="91">
        <v>46161</v>
      </c>
      <c r="X1406" s="91">
        <v>46168</v>
      </c>
      <c r="Y1406" s="96" t="s">
        <v>73</v>
      </c>
      <c r="Z1406" s="89" t="s">
        <v>62</v>
      </c>
      <c r="AA1406" s="95"/>
      <c r="AB1406" s="95" t="s">
        <v>2804</v>
      </c>
      <c r="AC1406" s="95" t="s">
        <v>2804</v>
      </c>
      <c r="AD1406" s="95" t="s">
        <v>2804</v>
      </c>
      <c r="AE1406" s="95" t="s">
        <v>2804</v>
      </c>
      <c r="AF1406" s="95" t="s">
        <v>2804</v>
      </c>
      <c r="AG1406" s="95" t="s">
        <v>2804</v>
      </c>
      <c r="AH1406" s="95" t="s">
        <v>2804</v>
      </c>
      <c r="AI1406" s="97"/>
      <c r="AJ1406" s="97" t="s">
        <v>65</v>
      </c>
      <c r="AK1406" s="97" t="s">
        <v>66</v>
      </c>
      <c r="AL1406" s="45" t="s">
        <v>67</v>
      </c>
      <c r="AM1406" s="160" t="str">
        <f>MONTH(B1406)&amp;"/"&amp;YEAR(B1406)</f>
        <v>3/2026</v>
      </c>
      <c r="AN1406" s="45">
        <f>WEEKNUM(B1406)-WEEKNUM(EOMONTH(B1406,-1)+1)+1</f>
        <v>4</v>
      </c>
      <c r="AO1406" s="45" t="str">
        <f>MONTH(R1406)&amp;"/"&amp;YEAR(R1406)</f>
        <v>5/2026</v>
      </c>
      <c r="AP1406" s="45">
        <f>WEEKNUM(R1406)-WEEKNUM(EOMONTH(R1406,-1)+1)+1</f>
        <v>5</v>
      </c>
      <c r="AQ1406" s="45">
        <f>IF(AU1406="S",IF(Q1406="1. Aceitou o programa",R1406-B1406,0),0)</f>
        <v>67</v>
      </c>
      <c r="AR1406" s="45">
        <f>IF(AU1406="S",IF(AND(S1406&lt;&gt;"",R1406&lt;&gt;""),S1406-R1406,0),0)</f>
        <v>0</v>
      </c>
      <c r="AS1406" s="45">
        <f>IF(AU1406="S",IF(Q1406="1. Aceitou o programa",IF(OR(X1406="Não se Aplica",X1406=""),IF(OR(W1406="Não se Aplica",W1406=""),0,W1406-V1406),AVERAGE(X1406-W1406,W1406-V1406)),0),0)</f>
        <v>10.5</v>
      </c>
      <c r="AT1406" s="45">
        <f>IF(AU1406="S",IF(AND(Q1406="1. Aceitou o programa",AB1406="Realizada"),IFERROR(IF(AA1406="",0,AA1406-R1406),0),0),0)</f>
        <v>0</v>
      </c>
      <c r="AU1406" s="45" t="str">
        <f>_xlfn.XLOOKUP(U1406,'Lista Suspensa'!$AA$20:$AA$23,'Lista Suspensa'!$AB$20:$AB$23,"N/A")</f>
        <v>S</v>
      </c>
    </row>
    <row r="1407" spans="1:47" ht="12" customHeight="1" x14ac:dyDescent="0.3">
      <c r="A1407" s="87" t="s">
        <v>47</v>
      </c>
      <c r="B1407" s="88">
        <v>46104</v>
      </c>
      <c r="C1407" s="89" t="s">
        <v>48</v>
      </c>
      <c r="D1407" s="89" t="s">
        <v>49</v>
      </c>
      <c r="E1407" s="189">
        <v>83007610</v>
      </c>
      <c r="F1407" s="197" t="s">
        <v>3872</v>
      </c>
      <c r="G1407" s="90">
        <v>68781318715</v>
      </c>
      <c r="H1407" s="91">
        <v>23956</v>
      </c>
      <c r="I1407" s="89"/>
      <c r="J1407" s="89" t="s">
        <v>51</v>
      </c>
      <c r="K1407" s="89" t="s">
        <v>76</v>
      </c>
      <c r="L1407" s="89" t="s">
        <v>3873</v>
      </c>
      <c r="M1407" s="89" t="s">
        <v>334</v>
      </c>
      <c r="N1407" s="89" t="s">
        <v>137</v>
      </c>
      <c r="O1407" s="92" t="s">
        <v>3874</v>
      </c>
      <c r="P1407" s="93" t="s">
        <v>57</v>
      </c>
      <c r="Q1407" s="110" t="s">
        <v>58</v>
      </c>
      <c r="R1407" s="94">
        <v>46171</v>
      </c>
      <c r="S1407" s="95"/>
      <c r="T1407" s="95" t="s">
        <v>59</v>
      </c>
      <c r="U1407" s="95" t="s">
        <v>60</v>
      </c>
      <c r="V1407" s="91">
        <v>46147</v>
      </c>
      <c r="W1407" s="91">
        <v>46161</v>
      </c>
      <c r="X1407" s="91">
        <v>46168</v>
      </c>
      <c r="Y1407" s="96"/>
      <c r="Z1407" s="89" t="s">
        <v>62</v>
      </c>
      <c r="AA1407" s="95"/>
      <c r="AB1407" s="95" t="s">
        <v>2804</v>
      </c>
      <c r="AC1407" s="95" t="s">
        <v>2804</v>
      </c>
      <c r="AD1407" s="95" t="s">
        <v>2804</v>
      </c>
      <c r="AE1407" s="95" t="s">
        <v>2804</v>
      </c>
      <c r="AF1407" s="95" t="s">
        <v>2804</v>
      </c>
      <c r="AG1407" s="95" t="s">
        <v>2804</v>
      </c>
      <c r="AH1407" s="95" t="s">
        <v>2804</v>
      </c>
      <c r="AI1407" s="97"/>
      <c r="AJ1407" s="97" t="s">
        <v>65</v>
      </c>
      <c r="AK1407" s="97" t="s">
        <v>66</v>
      </c>
      <c r="AL1407" s="45" t="s">
        <v>67</v>
      </c>
      <c r="AM1407" s="160" t="str">
        <f>MONTH(B1407)&amp;"/"&amp;YEAR(B1407)</f>
        <v>3/2026</v>
      </c>
      <c r="AN1407" s="45">
        <f>WEEKNUM(B1407)-WEEKNUM(EOMONTH(B1407,-1)+1)+1</f>
        <v>4</v>
      </c>
      <c r="AO1407" s="45" t="str">
        <f>MONTH(R1407)&amp;"/"&amp;YEAR(R1407)</f>
        <v>5/2026</v>
      </c>
      <c r="AP1407" s="45">
        <f>WEEKNUM(R1407)-WEEKNUM(EOMONTH(R1407,-1)+1)+1</f>
        <v>5</v>
      </c>
      <c r="AQ1407" s="45">
        <f>IF(AU1407="S",IF(Q1407="1. Aceitou o programa",R1407-B1407,0),0)</f>
        <v>67</v>
      </c>
      <c r="AR1407" s="45">
        <f>IF(AU1407="S",IF(AND(S1407&lt;&gt;"",R1407&lt;&gt;""),S1407-R1407,0),0)</f>
        <v>0</v>
      </c>
      <c r="AS1407" s="45">
        <f>IF(AU1407="S",IF(Q1407="1. Aceitou o programa",IF(OR(X1407="Não se Aplica",X1407=""),IF(OR(W1407="Não se Aplica",W1407=""),0,W1407-V1407),AVERAGE(X1407-W1407,W1407-V1407)),0),0)</f>
        <v>10.5</v>
      </c>
      <c r="AT1407" s="45">
        <f>IF(AU1407="S",IF(AND(Q1407="1. Aceitou o programa",AB1407="Realizada"),IFERROR(IF(AA1407="",0,AA1407-R1407),0),0),0)</f>
        <v>0</v>
      </c>
      <c r="AU1407" s="45" t="str">
        <f>_xlfn.XLOOKUP(U1407,'Lista Suspensa'!$AA$20:$AA$23,'Lista Suspensa'!$AB$20:$AB$23,"N/A")</f>
        <v>S</v>
      </c>
    </row>
    <row r="1408" spans="1:47" ht="12" customHeight="1" x14ac:dyDescent="0.3">
      <c r="A1408" s="87" t="s">
        <v>47</v>
      </c>
      <c r="B1408" s="88">
        <v>46104</v>
      </c>
      <c r="C1408" s="89" t="s">
        <v>48</v>
      </c>
      <c r="D1408" s="89" t="s">
        <v>49</v>
      </c>
      <c r="E1408" s="189">
        <v>95047637</v>
      </c>
      <c r="F1408" s="197" t="s">
        <v>3875</v>
      </c>
      <c r="G1408" s="90">
        <v>50803881886</v>
      </c>
      <c r="H1408" s="91">
        <v>35913</v>
      </c>
      <c r="I1408" s="89"/>
      <c r="J1408" s="89" t="s">
        <v>84</v>
      </c>
      <c r="K1408" s="89" t="s">
        <v>52</v>
      </c>
      <c r="L1408" s="89" t="s">
        <v>85</v>
      </c>
      <c r="M1408" s="89" t="s">
        <v>234</v>
      </c>
      <c r="N1408" s="89" t="s">
        <v>150</v>
      </c>
      <c r="O1408" s="92" t="s">
        <v>3876</v>
      </c>
      <c r="P1408" s="93" t="s">
        <v>57</v>
      </c>
      <c r="Q1408" s="110" t="s">
        <v>58</v>
      </c>
      <c r="R1408" s="94">
        <v>46171</v>
      </c>
      <c r="S1408" s="95"/>
      <c r="T1408" s="95" t="s">
        <v>59</v>
      </c>
      <c r="U1408" s="95" t="s">
        <v>60</v>
      </c>
      <c r="V1408" s="91">
        <v>46147</v>
      </c>
      <c r="W1408" s="91">
        <v>46161</v>
      </c>
      <c r="X1408" s="91">
        <v>46168</v>
      </c>
      <c r="Y1408" s="96" t="s">
        <v>2797</v>
      </c>
      <c r="Z1408" s="89" t="s">
        <v>62</v>
      </c>
      <c r="AA1408" s="95"/>
      <c r="AB1408" s="95" t="s">
        <v>2804</v>
      </c>
      <c r="AC1408" s="95" t="s">
        <v>2804</v>
      </c>
      <c r="AD1408" s="95" t="s">
        <v>2804</v>
      </c>
      <c r="AE1408" s="95" t="s">
        <v>2804</v>
      </c>
      <c r="AF1408" s="95" t="s">
        <v>2804</v>
      </c>
      <c r="AG1408" s="95" t="s">
        <v>2804</v>
      </c>
      <c r="AH1408" s="95" t="s">
        <v>2804</v>
      </c>
      <c r="AI1408" s="97"/>
      <c r="AJ1408" s="97" t="s">
        <v>65</v>
      </c>
      <c r="AK1408" s="97" t="s">
        <v>66</v>
      </c>
      <c r="AL1408" s="45" t="s">
        <v>67</v>
      </c>
      <c r="AM1408" s="160" t="str">
        <f>MONTH(B1408)&amp;"/"&amp;YEAR(B1408)</f>
        <v>3/2026</v>
      </c>
      <c r="AN1408" s="45">
        <f>WEEKNUM(B1408)-WEEKNUM(EOMONTH(B1408,-1)+1)+1</f>
        <v>4</v>
      </c>
      <c r="AO1408" s="45" t="str">
        <f>MONTH(R1408)&amp;"/"&amp;YEAR(R1408)</f>
        <v>5/2026</v>
      </c>
      <c r="AP1408" s="45">
        <f>WEEKNUM(R1408)-WEEKNUM(EOMONTH(R1408,-1)+1)+1</f>
        <v>5</v>
      </c>
      <c r="AQ1408" s="45">
        <f>IF(AU1408="S",IF(Q1408="1. Aceitou o programa",R1408-B1408,0),0)</f>
        <v>67</v>
      </c>
      <c r="AR1408" s="45">
        <f>IF(AU1408="S",IF(AND(S1408&lt;&gt;"",R1408&lt;&gt;""),S1408-R1408,0),0)</f>
        <v>0</v>
      </c>
      <c r="AS1408" s="45">
        <f>IF(AU1408="S",IF(Q1408="1. Aceitou o programa",IF(OR(X1408="Não se Aplica",X1408=""),IF(OR(W1408="Não se Aplica",W1408=""),0,W1408-V1408),AVERAGE(X1408-W1408,W1408-V1408)),0),0)</f>
        <v>10.5</v>
      </c>
      <c r="AT1408" s="45">
        <f>IF(AU1408="S",IF(AND(Q1408="1. Aceitou o programa",AB1408="Realizada"),IFERROR(IF(AA1408="",0,AA1408-R1408),0),0),0)</f>
        <v>0</v>
      </c>
      <c r="AU1408" s="45" t="str">
        <f>_xlfn.XLOOKUP(U1408,'Lista Suspensa'!$AA$20:$AA$23,'Lista Suspensa'!$AB$20:$AB$23,"N/A")</f>
        <v>S</v>
      </c>
    </row>
    <row r="1409" spans="1:47" ht="12" customHeight="1" x14ac:dyDescent="0.3">
      <c r="A1409" s="87" t="s">
        <v>47</v>
      </c>
      <c r="B1409" s="88">
        <v>46104</v>
      </c>
      <c r="C1409" s="89" t="s">
        <v>48</v>
      </c>
      <c r="D1409" s="89" t="s">
        <v>49</v>
      </c>
      <c r="E1409" s="189">
        <v>83051515</v>
      </c>
      <c r="F1409" s="197" t="s">
        <v>3877</v>
      </c>
      <c r="G1409" s="90">
        <v>8568494803</v>
      </c>
      <c r="H1409" s="91">
        <v>24141</v>
      </c>
      <c r="I1409" s="89"/>
      <c r="J1409" s="89" t="s">
        <v>84</v>
      </c>
      <c r="K1409" s="89" t="s">
        <v>52</v>
      </c>
      <c r="L1409" s="89" t="s">
        <v>85</v>
      </c>
      <c r="M1409" s="89" t="s">
        <v>3878</v>
      </c>
      <c r="N1409" s="89" t="s">
        <v>229</v>
      </c>
      <c r="O1409" s="92" t="s">
        <v>3879</v>
      </c>
      <c r="P1409" s="93" t="s">
        <v>57</v>
      </c>
      <c r="Q1409" s="110" t="s">
        <v>58</v>
      </c>
      <c r="R1409" s="94">
        <v>46171</v>
      </c>
      <c r="S1409" s="95"/>
      <c r="T1409" s="95" t="s">
        <v>59</v>
      </c>
      <c r="U1409" s="95" t="s">
        <v>60</v>
      </c>
      <c r="V1409" s="91">
        <v>46147</v>
      </c>
      <c r="W1409" s="91">
        <v>46161</v>
      </c>
      <c r="X1409" s="91">
        <v>46168</v>
      </c>
      <c r="Y1409" s="96" t="s">
        <v>73</v>
      </c>
      <c r="Z1409" s="89" t="s">
        <v>62</v>
      </c>
      <c r="AA1409" s="95"/>
      <c r="AB1409" s="95" t="s">
        <v>2804</v>
      </c>
      <c r="AC1409" s="95" t="s">
        <v>2804</v>
      </c>
      <c r="AD1409" s="95" t="s">
        <v>2804</v>
      </c>
      <c r="AE1409" s="95" t="s">
        <v>2804</v>
      </c>
      <c r="AF1409" s="95" t="s">
        <v>2804</v>
      </c>
      <c r="AG1409" s="95" t="s">
        <v>2804</v>
      </c>
      <c r="AH1409" s="95" t="s">
        <v>2804</v>
      </c>
      <c r="AI1409" s="97"/>
      <c r="AJ1409" s="97" t="s">
        <v>65</v>
      </c>
      <c r="AK1409" s="97" t="s">
        <v>66</v>
      </c>
      <c r="AL1409" s="45" t="s">
        <v>67</v>
      </c>
      <c r="AM1409" s="160" t="str">
        <f>MONTH(B1409)&amp;"/"&amp;YEAR(B1409)</f>
        <v>3/2026</v>
      </c>
      <c r="AN1409" s="45">
        <f>WEEKNUM(B1409)-WEEKNUM(EOMONTH(B1409,-1)+1)+1</f>
        <v>4</v>
      </c>
      <c r="AO1409" s="45" t="str">
        <f>MONTH(R1409)&amp;"/"&amp;YEAR(R1409)</f>
        <v>5/2026</v>
      </c>
      <c r="AP1409" s="45">
        <f>WEEKNUM(R1409)-WEEKNUM(EOMONTH(R1409,-1)+1)+1</f>
        <v>5</v>
      </c>
      <c r="AQ1409" s="45">
        <f>IF(AU1409="S",IF(Q1409="1. Aceitou o programa",R1409-B1409,0),0)</f>
        <v>67</v>
      </c>
      <c r="AR1409" s="45">
        <f>IF(AU1409="S",IF(AND(S1409&lt;&gt;"",R1409&lt;&gt;""),S1409-R1409,0),0)</f>
        <v>0</v>
      </c>
      <c r="AS1409" s="45">
        <f>IF(AU1409="S",IF(Q1409="1. Aceitou o programa",IF(OR(X1409="Não se Aplica",X1409=""),IF(OR(W1409="Não se Aplica",W1409=""),0,W1409-V1409),AVERAGE(X1409-W1409,W1409-V1409)),0),0)</f>
        <v>10.5</v>
      </c>
      <c r="AT1409" s="45">
        <f>IF(AU1409="S",IF(AND(Q1409="1. Aceitou o programa",AB1409="Realizada"),IFERROR(IF(AA1409="",0,AA1409-R1409),0),0),0)</f>
        <v>0</v>
      </c>
      <c r="AU1409" s="45" t="str">
        <f>_xlfn.XLOOKUP(U1409,'Lista Suspensa'!$AA$20:$AA$23,'Lista Suspensa'!$AB$20:$AB$23,"N/A")</f>
        <v>S</v>
      </c>
    </row>
    <row r="1410" spans="1:47" ht="12" customHeight="1" x14ac:dyDescent="0.3">
      <c r="A1410" s="87" t="s">
        <v>47</v>
      </c>
      <c r="B1410" s="88">
        <v>46104</v>
      </c>
      <c r="C1410" s="89" t="s">
        <v>48</v>
      </c>
      <c r="D1410" s="89" t="s">
        <v>49</v>
      </c>
      <c r="E1410" s="189">
        <v>83092810</v>
      </c>
      <c r="F1410" s="197" t="s">
        <v>3880</v>
      </c>
      <c r="G1410" s="90">
        <v>3804436781</v>
      </c>
      <c r="H1410" s="91">
        <v>28095</v>
      </c>
      <c r="I1410" s="89"/>
      <c r="J1410" s="89" t="s">
        <v>51</v>
      </c>
      <c r="K1410" s="89" t="s">
        <v>76</v>
      </c>
      <c r="L1410" s="89" t="s">
        <v>95</v>
      </c>
      <c r="M1410" s="89" t="s">
        <v>696</v>
      </c>
      <c r="N1410" s="89" t="s">
        <v>137</v>
      </c>
      <c r="O1410" s="92" t="s">
        <v>3881</v>
      </c>
      <c r="P1410" s="93" t="s">
        <v>57</v>
      </c>
      <c r="Q1410" s="110" t="s">
        <v>58</v>
      </c>
      <c r="R1410" s="94">
        <v>46171</v>
      </c>
      <c r="S1410" s="95"/>
      <c r="T1410" s="95" t="s">
        <v>59</v>
      </c>
      <c r="U1410" s="95" t="s">
        <v>60</v>
      </c>
      <c r="V1410" s="91">
        <v>46147</v>
      </c>
      <c r="W1410" s="91">
        <v>46161</v>
      </c>
      <c r="X1410" s="91">
        <v>46168</v>
      </c>
      <c r="Y1410" s="96" t="s">
        <v>73</v>
      </c>
      <c r="Z1410" s="89" t="s">
        <v>62</v>
      </c>
      <c r="AA1410" s="95"/>
      <c r="AB1410" s="95" t="s">
        <v>2804</v>
      </c>
      <c r="AC1410" s="95" t="s">
        <v>2804</v>
      </c>
      <c r="AD1410" s="95" t="s">
        <v>2804</v>
      </c>
      <c r="AE1410" s="95" t="s">
        <v>2804</v>
      </c>
      <c r="AF1410" s="95" t="s">
        <v>2804</v>
      </c>
      <c r="AG1410" s="95" t="s">
        <v>2804</v>
      </c>
      <c r="AH1410" s="95" t="s">
        <v>2804</v>
      </c>
      <c r="AI1410" s="97"/>
      <c r="AJ1410" s="97" t="s">
        <v>65</v>
      </c>
      <c r="AK1410" s="97" t="s">
        <v>66</v>
      </c>
      <c r="AL1410" s="45" t="s">
        <v>67</v>
      </c>
      <c r="AM1410" s="160" t="str">
        <f>MONTH(B1410)&amp;"/"&amp;YEAR(B1410)</f>
        <v>3/2026</v>
      </c>
      <c r="AN1410" s="45">
        <f>WEEKNUM(B1410)-WEEKNUM(EOMONTH(B1410,-1)+1)+1</f>
        <v>4</v>
      </c>
      <c r="AO1410" s="45" t="str">
        <f>MONTH(R1410)&amp;"/"&amp;YEAR(R1410)</f>
        <v>5/2026</v>
      </c>
      <c r="AP1410" s="45">
        <f>WEEKNUM(R1410)-WEEKNUM(EOMONTH(R1410,-1)+1)+1</f>
        <v>5</v>
      </c>
      <c r="AQ1410" s="45">
        <f>IF(AU1410="S",IF(Q1410="1. Aceitou o programa",R1410-B1410,0),0)</f>
        <v>67</v>
      </c>
      <c r="AR1410" s="45">
        <f>IF(AU1410="S",IF(AND(S1410&lt;&gt;"",R1410&lt;&gt;""),S1410-R1410,0),0)</f>
        <v>0</v>
      </c>
      <c r="AS1410" s="45">
        <f>IF(AU1410="S",IF(Q1410="1. Aceitou o programa",IF(OR(X1410="Não se Aplica",X1410=""),IF(OR(W1410="Não se Aplica",W1410=""),0,W1410-V1410),AVERAGE(X1410-W1410,W1410-V1410)),0),0)</f>
        <v>10.5</v>
      </c>
      <c r="AT1410" s="45">
        <f>IF(AU1410="S",IF(AND(Q1410="1. Aceitou o programa",AB1410="Realizada"),IFERROR(IF(AA1410="",0,AA1410-R1410),0),0),0)</f>
        <v>0</v>
      </c>
      <c r="AU1410" s="45" t="str">
        <f>_xlfn.XLOOKUP(U1410,'Lista Suspensa'!$AA$20:$AA$23,'Lista Suspensa'!$AB$20:$AB$23,"N/A")</f>
        <v>S</v>
      </c>
    </row>
    <row r="1411" spans="1:47" ht="12" customHeight="1" x14ac:dyDescent="0.3">
      <c r="A1411" s="87" t="s">
        <v>47</v>
      </c>
      <c r="B1411" s="88">
        <v>46104</v>
      </c>
      <c r="C1411" s="89" t="s">
        <v>48</v>
      </c>
      <c r="D1411" s="89" t="s">
        <v>49</v>
      </c>
      <c r="E1411" s="189">
        <v>83104908</v>
      </c>
      <c r="F1411" s="197" t="s">
        <v>3882</v>
      </c>
      <c r="G1411" s="90">
        <v>6127958881</v>
      </c>
      <c r="H1411" s="91">
        <v>23585</v>
      </c>
      <c r="I1411" s="89"/>
      <c r="J1411" s="89" t="s">
        <v>84</v>
      </c>
      <c r="K1411" s="89" t="s">
        <v>52</v>
      </c>
      <c r="L1411" s="89" t="s">
        <v>2964</v>
      </c>
      <c r="M1411" s="89" t="s">
        <v>3883</v>
      </c>
      <c r="N1411" s="89" t="s">
        <v>137</v>
      </c>
      <c r="O1411" s="92" t="s">
        <v>3884</v>
      </c>
      <c r="P1411" s="93" t="s">
        <v>57</v>
      </c>
      <c r="Q1411" s="110" t="s">
        <v>58</v>
      </c>
      <c r="R1411" s="94">
        <v>46171</v>
      </c>
      <c r="S1411" s="95"/>
      <c r="T1411" s="95" t="s">
        <v>59</v>
      </c>
      <c r="U1411" s="95" t="s">
        <v>60</v>
      </c>
      <c r="V1411" s="91">
        <v>46147</v>
      </c>
      <c r="W1411" s="91">
        <v>46161</v>
      </c>
      <c r="X1411" s="91">
        <v>46168</v>
      </c>
      <c r="Y1411" s="96" t="s">
        <v>73</v>
      </c>
      <c r="Z1411" s="89" t="s">
        <v>62</v>
      </c>
      <c r="AA1411" s="95"/>
      <c r="AB1411" s="95" t="s">
        <v>2804</v>
      </c>
      <c r="AC1411" s="95" t="s">
        <v>2804</v>
      </c>
      <c r="AD1411" s="95" t="s">
        <v>2804</v>
      </c>
      <c r="AE1411" s="95" t="s">
        <v>2804</v>
      </c>
      <c r="AF1411" s="95" t="s">
        <v>2804</v>
      </c>
      <c r="AG1411" s="95" t="s">
        <v>2804</v>
      </c>
      <c r="AH1411" s="95" t="s">
        <v>2804</v>
      </c>
      <c r="AI1411" s="97"/>
      <c r="AJ1411" s="97" t="s">
        <v>65</v>
      </c>
      <c r="AK1411" s="97" t="s">
        <v>66</v>
      </c>
      <c r="AL1411" s="45" t="s">
        <v>67</v>
      </c>
      <c r="AM1411" s="160" t="str">
        <f>MONTH(B1411)&amp;"/"&amp;YEAR(B1411)</f>
        <v>3/2026</v>
      </c>
      <c r="AN1411" s="45">
        <f>WEEKNUM(B1411)-WEEKNUM(EOMONTH(B1411,-1)+1)+1</f>
        <v>4</v>
      </c>
      <c r="AO1411" s="45" t="str">
        <f>MONTH(R1411)&amp;"/"&amp;YEAR(R1411)</f>
        <v>5/2026</v>
      </c>
      <c r="AP1411" s="45">
        <f>WEEKNUM(R1411)-WEEKNUM(EOMONTH(R1411,-1)+1)+1</f>
        <v>5</v>
      </c>
      <c r="AQ1411" s="45">
        <f>IF(AU1411="S",IF(Q1411="1. Aceitou o programa",R1411-B1411,0),0)</f>
        <v>67</v>
      </c>
      <c r="AR1411" s="45">
        <f>IF(AU1411="S",IF(AND(S1411&lt;&gt;"",R1411&lt;&gt;""),S1411-R1411,0),0)</f>
        <v>0</v>
      </c>
      <c r="AS1411" s="45">
        <f>IF(AU1411="S",IF(Q1411="1. Aceitou o programa",IF(OR(X1411="Não se Aplica",X1411=""),IF(OR(W1411="Não se Aplica",W1411=""),0,W1411-V1411),AVERAGE(X1411-W1411,W1411-V1411)),0),0)</f>
        <v>10.5</v>
      </c>
      <c r="AT1411" s="45">
        <f>IF(AU1411="S",IF(AND(Q1411="1. Aceitou o programa",AB1411="Realizada"),IFERROR(IF(AA1411="",0,AA1411-R1411),0),0),0)</f>
        <v>0</v>
      </c>
      <c r="AU1411" s="45" t="str">
        <f>_xlfn.XLOOKUP(U1411,'Lista Suspensa'!$AA$20:$AA$23,'Lista Suspensa'!$AB$20:$AB$23,"N/A")</f>
        <v>S</v>
      </c>
    </row>
    <row r="1412" spans="1:47" ht="12" customHeight="1" x14ac:dyDescent="0.3">
      <c r="A1412" s="87" t="s">
        <v>47</v>
      </c>
      <c r="B1412" s="88">
        <v>46104</v>
      </c>
      <c r="C1412" s="89" t="s">
        <v>48</v>
      </c>
      <c r="D1412" s="89" t="s">
        <v>49</v>
      </c>
      <c r="E1412" s="189">
        <v>83100577</v>
      </c>
      <c r="F1412" s="197" t="s">
        <v>3885</v>
      </c>
      <c r="G1412" s="90">
        <v>3228982858</v>
      </c>
      <c r="H1412" s="91">
        <v>22810</v>
      </c>
      <c r="I1412" s="89"/>
      <c r="J1412" s="89" t="s">
        <v>84</v>
      </c>
      <c r="K1412" s="89" t="s">
        <v>52</v>
      </c>
      <c r="L1412" s="89" t="s">
        <v>85</v>
      </c>
      <c r="M1412" s="89" t="s">
        <v>3886</v>
      </c>
      <c r="N1412" s="89" t="s">
        <v>229</v>
      </c>
      <c r="O1412" s="92" t="s">
        <v>3887</v>
      </c>
      <c r="P1412" s="93" t="s">
        <v>57</v>
      </c>
      <c r="Q1412" s="110" t="s">
        <v>58</v>
      </c>
      <c r="R1412" s="94">
        <v>46171</v>
      </c>
      <c r="S1412" s="95"/>
      <c r="T1412" s="95" t="s">
        <v>59</v>
      </c>
      <c r="U1412" s="95" t="s">
        <v>60</v>
      </c>
      <c r="V1412" s="91">
        <v>46147</v>
      </c>
      <c r="W1412" s="91">
        <v>46161</v>
      </c>
      <c r="X1412" s="91">
        <v>46168</v>
      </c>
      <c r="Y1412" s="96" t="s">
        <v>73</v>
      </c>
      <c r="Z1412" s="89" t="s">
        <v>62</v>
      </c>
      <c r="AA1412" s="95"/>
      <c r="AB1412" s="95" t="s">
        <v>2804</v>
      </c>
      <c r="AC1412" s="95" t="s">
        <v>2804</v>
      </c>
      <c r="AD1412" s="95" t="s">
        <v>2804</v>
      </c>
      <c r="AE1412" s="95" t="s">
        <v>2804</v>
      </c>
      <c r="AF1412" s="95" t="s">
        <v>2804</v>
      </c>
      <c r="AG1412" s="95" t="s">
        <v>2804</v>
      </c>
      <c r="AH1412" s="95" t="s">
        <v>2804</v>
      </c>
      <c r="AI1412" s="97"/>
      <c r="AJ1412" s="97" t="s">
        <v>65</v>
      </c>
      <c r="AK1412" s="97" t="s">
        <v>66</v>
      </c>
      <c r="AL1412" s="45" t="s">
        <v>67</v>
      </c>
      <c r="AM1412" s="160" t="str">
        <f>MONTH(B1412)&amp;"/"&amp;YEAR(B1412)</f>
        <v>3/2026</v>
      </c>
      <c r="AN1412" s="45">
        <f>WEEKNUM(B1412)-WEEKNUM(EOMONTH(B1412,-1)+1)+1</f>
        <v>4</v>
      </c>
      <c r="AO1412" s="45" t="str">
        <f>MONTH(R1412)&amp;"/"&amp;YEAR(R1412)</f>
        <v>5/2026</v>
      </c>
      <c r="AP1412" s="45">
        <f>WEEKNUM(R1412)-WEEKNUM(EOMONTH(R1412,-1)+1)+1</f>
        <v>5</v>
      </c>
      <c r="AQ1412" s="45">
        <f>IF(AU1412="S",IF(Q1412="1. Aceitou o programa",R1412-B1412,0),0)</f>
        <v>67</v>
      </c>
      <c r="AR1412" s="45">
        <f>IF(AU1412="S",IF(AND(S1412&lt;&gt;"",R1412&lt;&gt;""),S1412-R1412,0),0)</f>
        <v>0</v>
      </c>
      <c r="AS1412" s="45">
        <f>IF(AU1412="S",IF(Q1412="1. Aceitou o programa",IF(OR(X1412="Não se Aplica",X1412=""),IF(OR(W1412="Não se Aplica",W1412=""),0,W1412-V1412),AVERAGE(X1412-W1412,W1412-V1412)),0),0)</f>
        <v>10.5</v>
      </c>
      <c r="AT1412" s="45">
        <f>IF(AU1412="S",IF(AND(Q1412="1. Aceitou o programa",AB1412="Realizada"),IFERROR(IF(AA1412="",0,AA1412-R1412),0),0),0)</f>
        <v>0</v>
      </c>
      <c r="AU1412" s="45" t="str">
        <f>_xlfn.XLOOKUP(U1412,'Lista Suspensa'!$AA$20:$AA$23,'Lista Suspensa'!$AB$20:$AB$23,"N/A")</f>
        <v>S</v>
      </c>
    </row>
    <row r="1413" spans="1:47" ht="12" customHeight="1" x14ac:dyDescent="0.3">
      <c r="A1413" s="87" t="s">
        <v>47</v>
      </c>
      <c r="B1413" s="88">
        <v>46104</v>
      </c>
      <c r="C1413" s="89" t="s">
        <v>48</v>
      </c>
      <c r="D1413" s="89" t="s">
        <v>49</v>
      </c>
      <c r="E1413" s="189">
        <v>83183663</v>
      </c>
      <c r="F1413" s="197" t="s">
        <v>3888</v>
      </c>
      <c r="G1413" s="90">
        <v>15724112876</v>
      </c>
      <c r="H1413" s="91">
        <v>27937</v>
      </c>
      <c r="I1413" s="89"/>
      <c r="J1413" s="89" t="s">
        <v>51</v>
      </c>
      <c r="K1413" s="89" t="s">
        <v>52</v>
      </c>
      <c r="L1413" s="89" t="s">
        <v>85</v>
      </c>
      <c r="M1413" s="89" t="s">
        <v>3889</v>
      </c>
      <c r="N1413" s="89" t="s">
        <v>229</v>
      </c>
      <c r="O1413" s="92" t="s">
        <v>3890</v>
      </c>
      <c r="P1413" s="93" t="s">
        <v>57</v>
      </c>
      <c r="Q1413" s="110" t="s">
        <v>58</v>
      </c>
      <c r="R1413" s="94">
        <v>46171</v>
      </c>
      <c r="S1413" s="95"/>
      <c r="T1413" s="95" t="s">
        <v>59</v>
      </c>
      <c r="U1413" s="95" t="s">
        <v>60</v>
      </c>
      <c r="V1413" s="91">
        <v>46147</v>
      </c>
      <c r="W1413" s="91">
        <v>46161</v>
      </c>
      <c r="X1413" s="91">
        <v>46168</v>
      </c>
      <c r="Y1413" s="96" t="s">
        <v>73</v>
      </c>
      <c r="Z1413" s="89" t="s">
        <v>62</v>
      </c>
      <c r="AA1413" s="95"/>
      <c r="AB1413" s="95" t="s">
        <v>2804</v>
      </c>
      <c r="AC1413" s="95" t="s">
        <v>2804</v>
      </c>
      <c r="AD1413" s="95" t="s">
        <v>2804</v>
      </c>
      <c r="AE1413" s="95" t="s">
        <v>2804</v>
      </c>
      <c r="AF1413" s="95" t="s">
        <v>2804</v>
      </c>
      <c r="AG1413" s="95" t="s">
        <v>2804</v>
      </c>
      <c r="AH1413" s="95" t="s">
        <v>2804</v>
      </c>
      <c r="AI1413" s="97"/>
      <c r="AJ1413" s="97" t="s">
        <v>65</v>
      </c>
      <c r="AK1413" s="97" t="s">
        <v>66</v>
      </c>
      <c r="AL1413" s="45" t="s">
        <v>67</v>
      </c>
      <c r="AM1413" s="160" t="str">
        <f>MONTH(B1413)&amp;"/"&amp;YEAR(B1413)</f>
        <v>3/2026</v>
      </c>
      <c r="AN1413" s="45">
        <f>WEEKNUM(B1413)-WEEKNUM(EOMONTH(B1413,-1)+1)+1</f>
        <v>4</v>
      </c>
      <c r="AO1413" s="45" t="str">
        <f>MONTH(R1413)&amp;"/"&amp;YEAR(R1413)</f>
        <v>5/2026</v>
      </c>
      <c r="AP1413" s="45">
        <f>WEEKNUM(R1413)-WEEKNUM(EOMONTH(R1413,-1)+1)+1</f>
        <v>5</v>
      </c>
      <c r="AQ1413" s="45">
        <f>IF(AU1413="S",IF(Q1413="1. Aceitou o programa",R1413-B1413,0),0)</f>
        <v>67</v>
      </c>
      <c r="AR1413" s="45">
        <f>IF(AU1413="S",IF(AND(S1413&lt;&gt;"",R1413&lt;&gt;""),S1413-R1413,0),0)</f>
        <v>0</v>
      </c>
      <c r="AS1413" s="45">
        <f>IF(AU1413="S",IF(Q1413="1. Aceitou o programa",IF(OR(X1413="Não se Aplica",X1413=""),IF(OR(W1413="Não se Aplica",W1413=""),0,W1413-V1413),AVERAGE(X1413-W1413,W1413-V1413)),0),0)</f>
        <v>10.5</v>
      </c>
      <c r="AT1413" s="45">
        <f>IF(AU1413="S",IF(AND(Q1413="1. Aceitou o programa",AB1413="Realizada"),IFERROR(IF(AA1413="",0,AA1413-R1413),0),0),0)</f>
        <v>0</v>
      </c>
      <c r="AU1413" s="45" t="str">
        <f>_xlfn.XLOOKUP(U1413,'Lista Suspensa'!$AA$20:$AA$23,'Lista Suspensa'!$AB$20:$AB$23,"N/A")</f>
        <v>S</v>
      </c>
    </row>
    <row r="1414" spans="1:47" ht="12" customHeight="1" x14ac:dyDescent="0.3">
      <c r="A1414" s="87" t="s">
        <v>47</v>
      </c>
      <c r="B1414" s="88">
        <v>46104</v>
      </c>
      <c r="C1414" s="89" t="s">
        <v>48</v>
      </c>
      <c r="D1414" s="89" t="s">
        <v>49</v>
      </c>
      <c r="E1414" s="189">
        <v>89394688</v>
      </c>
      <c r="F1414" s="197" t="s">
        <v>3891</v>
      </c>
      <c r="G1414" s="90">
        <v>33237448885</v>
      </c>
      <c r="H1414" s="91">
        <v>30771</v>
      </c>
      <c r="I1414" s="89"/>
      <c r="J1414" s="89" t="s">
        <v>84</v>
      </c>
      <c r="K1414" s="89" t="s">
        <v>52</v>
      </c>
      <c r="L1414" s="89" t="s">
        <v>53</v>
      </c>
      <c r="M1414" s="89" t="s">
        <v>3600</v>
      </c>
      <c r="N1414" s="89" t="s">
        <v>137</v>
      </c>
      <c r="O1414" s="92" t="s">
        <v>3892</v>
      </c>
      <c r="P1414" s="93" t="s">
        <v>57</v>
      </c>
      <c r="Q1414" s="110" t="s">
        <v>58</v>
      </c>
      <c r="R1414" s="94">
        <v>46171</v>
      </c>
      <c r="S1414" s="95"/>
      <c r="T1414" s="95" t="s">
        <v>59</v>
      </c>
      <c r="U1414" s="95" t="s">
        <v>60</v>
      </c>
      <c r="V1414" s="91">
        <v>46147</v>
      </c>
      <c r="W1414" s="91">
        <v>46161</v>
      </c>
      <c r="X1414" s="91">
        <v>46168</v>
      </c>
      <c r="Y1414" s="96" t="s">
        <v>73</v>
      </c>
      <c r="Z1414" s="89" t="s">
        <v>62</v>
      </c>
      <c r="AA1414" s="95"/>
      <c r="AB1414" s="95" t="s">
        <v>2804</v>
      </c>
      <c r="AC1414" s="95" t="s">
        <v>2804</v>
      </c>
      <c r="AD1414" s="95" t="s">
        <v>2804</v>
      </c>
      <c r="AE1414" s="95" t="s">
        <v>2804</v>
      </c>
      <c r="AF1414" s="95" t="s">
        <v>2804</v>
      </c>
      <c r="AG1414" s="95" t="s">
        <v>2804</v>
      </c>
      <c r="AH1414" s="95" t="s">
        <v>2804</v>
      </c>
      <c r="AI1414" s="97"/>
      <c r="AJ1414" s="97" t="s">
        <v>65</v>
      </c>
      <c r="AK1414" s="97" t="s">
        <v>66</v>
      </c>
      <c r="AL1414" s="45" t="s">
        <v>67</v>
      </c>
      <c r="AM1414" s="160" t="str">
        <f>MONTH(B1414)&amp;"/"&amp;YEAR(B1414)</f>
        <v>3/2026</v>
      </c>
      <c r="AN1414" s="45">
        <f>WEEKNUM(B1414)-WEEKNUM(EOMONTH(B1414,-1)+1)+1</f>
        <v>4</v>
      </c>
      <c r="AO1414" s="45" t="str">
        <f>MONTH(R1414)&amp;"/"&amp;YEAR(R1414)</f>
        <v>5/2026</v>
      </c>
      <c r="AP1414" s="45">
        <f>WEEKNUM(R1414)-WEEKNUM(EOMONTH(R1414,-1)+1)+1</f>
        <v>5</v>
      </c>
      <c r="AQ1414" s="45">
        <f>IF(AU1414="S",IF(Q1414="1. Aceitou o programa",R1414-B1414,0),0)</f>
        <v>67</v>
      </c>
      <c r="AR1414" s="45">
        <f>IF(AU1414="S",IF(AND(S1414&lt;&gt;"",R1414&lt;&gt;""),S1414-R1414,0),0)</f>
        <v>0</v>
      </c>
      <c r="AS1414" s="45">
        <f>IF(AU1414="S",IF(Q1414="1. Aceitou o programa",IF(OR(X1414="Não se Aplica",X1414=""),IF(OR(W1414="Não se Aplica",W1414=""),0,W1414-V1414),AVERAGE(X1414-W1414,W1414-V1414)),0),0)</f>
        <v>10.5</v>
      </c>
      <c r="AT1414" s="45">
        <f>IF(AU1414="S",IF(AND(Q1414="1. Aceitou o programa",AB1414="Realizada"),IFERROR(IF(AA1414="",0,AA1414-R1414),0),0),0)</f>
        <v>0</v>
      </c>
      <c r="AU1414" s="45" t="str">
        <f>_xlfn.XLOOKUP(U1414,'Lista Suspensa'!$AA$20:$AA$23,'Lista Suspensa'!$AB$20:$AB$23,"N/A")</f>
        <v>S</v>
      </c>
    </row>
    <row r="1415" spans="1:47" ht="12" customHeight="1" x14ac:dyDescent="0.3">
      <c r="A1415" s="87" t="s">
        <v>47</v>
      </c>
      <c r="B1415" s="88">
        <v>46104</v>
      </c>
      <c r="C1415" s="89" t="s">
        <v>48</v>
      </c>
      <c r="D1415" s="89" t="s">
        <v>49</v>
      </c>
      <c r="E1415" s="189">
        <v>83216796</v>
      </c>
      <c r="F1415" s="197" t="s">
        <v>3893</v>
      </c>
      <c r="G1415" s="90">
        <v>31990187854</v>
      </c>
      <c r="H1415" s="91">
        <v>30635</v>
      </c>
      <c r="I1415" s="89"/>
      <c r="J1415" s="89" t="s">
        <v>84</v>
      </c>
      <c r="K1415" s="89" t="s">
        <v>52</v>
      </c>
      <c r="L1415" s="89" t="s">
        <v>53</v>
      </c>
      <c r="M1415" s="89" t="s">
        <v>3894</v>
      </c>
      <c r="N1415" s="89" t="s">
        <v>137</v>
      </c>
      <c r="O1415" s="92" t="s">
        <v>3895</v>
      </c>
      <c r="P1415" s="93" t="s">
        <v>57</v>
      </c>
      <c r="Q1415" s="110" t="s">
        <v>58</v>
      </c>
      <c r="R1415" s="94">
        <v>46171</v>
      </c>
      <c r="S1415" s="95"/>
      <c r="T1415" s="95" t="s">
        <v>59</v>
      </c>
      <c r="U1415" s="95" t="s">
        <v>60</v>
      </c>
      <c r="V1415" s="91">
        <v>46147</v>
      </c>
      <c r="W1415" s="91">
        <v>46161</v>
      </c>
      <c r="X1415" s="91">
        <v>46168</v>
      </c>
      <c r="Y1415" s="96" t="s">
        <v>73</v>
      </c>
      <c r="Z1415" s="89" t="s">
        <v>62</v>
      </c>
      <c r="AA1415" s="95"/>
      <c r="AB1415" s="95" t="s">
        <v>2804</v>
      </c>
      <c r="AC1415" s="95" t="s">
        <v>2804</v>
      </c>
      <c r="AD1415" s="95" t="s">
        <v>2804</v>
      </c>
      <c r="AE1415" s="95" t="s">
        <v>2804</v>
      </c>
      <c r="AF1415" s="95" t="s">
        <v>2804</v>
      </c>
      <c r="AG1415" s="95" t="s">
        <v>2804</v>
      </c>
      <c r="AH1415" s="95" t="s">
        <v>2804</v>
      </c>
      <c r="AI1415" s="97"/>
      <c r="AJ1415" s="97" t="s">
        <v>65</v>
      </c>
      <c r="AK1415" s="97" t="s">
        <v>66</v>
      </c>
      <c r="AL1415" s="45" t="s">
        <v>67</v>
      </c>
      <c r="AM1415" s="160" t="str">
        <f>MONTH(B1415)&amp;"/"&amp;YEAR(B1415)</f>
        <v>3/2026</v>
      </c>
      <c r="AN1415" s="45">
        <f>WEEKNUM(B1415)-WEEKNUM(EOMONTH(B1415,-1)+1)+1</f>
        <v>4</v>
      </c>
      <c r="AO1415" s="45" t="str">
        <f>MONTH(R1415)&amp;"/"&amp;YEAR(R1415)</f>
        <v>5/2026</v>
      </c>
      <c r="AP1415" s="45">
        <f>WEEKNUM(R1415)-WEEKNUM(EOMONTH(R1415,-1)+1)+1</f>
        <v>5</v>
      </c>
      <c r="AQ1415" s="45">
        <f>IF(AU1415="S",IF(Q1415="1. Aceitou o programa",R1415-B1415,0),0)</f>
        <v>67</v>
      </c>
      <c r="AR1415" s="45">
        <f>IF(AU1415="S",IF(AND(S1415&lt;&gt;"",R1415&lt;&gt;""),S1415-R1415,0),0)</f>
        <v>0</v>
      </c>
      <c r="AS1415" s="45">
        <f>IF(AU1415="S",IF(Q1415="1. Aceitou o programa",IF(OR(X1415="Não se Aplica",X1415=""),IF(OR(W1415="Não se Aplica",W1415=""),0,W1415-V1415),AVERAGE(X1415-W1415,W1415-V1415)),0),0)</f>
        <v>10.5</v>
      </c>
      <c r="AT1415" s="45">
        <f>IF(AU1415="S",IF(AND(Q1415="1. Aceitou o programa",AB1415="Realizada"),IFERROR(IF(AA1415="",0,AA1415-R1415),0),0),0)</f>
        <v>0</v>
      </c>
      <c r="AU1415" s="45" t="str">
        <f>_xlfn.XLOOKUP(U1415,'Lista Suspensa'!$AA$20:$AA$23,'Lista Suspensa'!$AB$20:$AB$23,"N/A")</f>
        <v>S</v>
      </c>
    </row>
    <row r="1416" spans="1:47" ht="12" customHeight="1" x14ac:dyDescent="0.3">
      <c r="A1416" s="87" t="s">
        <v>47</v>
      </c>
      <c r="B1416" s="88">
        <v>46104</v>
      </c>
      <c r="C1416" s="89" t="s">
        <v>48</v>
      </c>
      <c r="D1416" s="89" t="s">
        <v>49</v>
      </c>
      <c r="E1416" s="189">
        <v>95279688</v>
      </c>
      <c r="F1416" s="197" t="s">
        <v>3896</v>
      </c>
      <c r="G1416" s="90">
        <v>10366864777</v>
      </c>
      <c r="H1416" s="91">
        <v>30945</v>
      </c>
      <c r="I1416" s="89"/>
      <c r="J1416" s="89" t="s">
        <v>84</v>
      </c>
      <c r="K1416" s="89" t="s">
        <v>76</v>
      </c>
      <c r="L1416" s="89" t="s">
        <v>95</v>
      </c>
      <c r="M1416" s="89" t="s">
        <v>96</v>
      </c>
      <c r="N1416" s="89" t="s">
        <v>331</v>
      </c>
      <c r="O1416" s="92" t="s">
        <v>3897</v>
      </c>
      <c r="P1416" s="93" t="s">
        <v>57</v>
      </c>
      <c r="Q1416" s="110" t="s">
        <v>58</v>
      </c>
      <c r="R1416" s="94">
        <v>46171</v>
      </c>
      <c r="S1416" s="95"/>
      <c r="T1416" s="95" t="s">
        <v>59</v>
      </c>
      <c r="U1416" s="95" t="s">
        <v>60</v>
      </c>
      <c r="V1416" s="91">
        <v>46147</v>
      </c>
      <c r="W1416" s="91">
        <v>46161</v>
      </c>
      <c r="X1416" s="91">
        <v>46168</v>
      </c>
      <c r="Y1416" s="96" t="s">
        <v>2797</v>
      </c>
      <c r="Z1416" s="89" t="s">
        <v>62</v>
      </c>
      <c r="AA1416" s="95"/>
      <c r="AB1416" s="95" t="s">
        <v>2804</v>
      </c>
      <c r="AC1416" s="95" t="s">
        <v>2804</v>
      </c>
      <c r="AD1416" s="95" t="s">
        <v>2804</v>
      </c>
      <c r="AE1416" s="95" t="s">
        <v>2804</v>
      </c>
      <c r="AF1416" s="95" t="s">
        <v>2804</v>
      </c>
      <c r="AG1416" s="95" t="s">
        <v>2804</v>
      </c>
      <c r="AH1416" s="95" t="s">
        <v>2804</v>
      </c>
      <c r="AI1416" s="97"/>
      <c r="AJ1416" s="97" t="s">
        <v>65</v>
      </c>
      <c r="AK1416" s="97" t="s">
        <v>66</v>
      </c>
      <c r="AL1416" s="45" t="s">
        <v>67</v>
      </c>
      <c r="AM1416" s="160" t="str">
        <f>MONTH(B1416)&amp;"/"&amp;YEAR(B1416)</f>
        <v>3/2026</v>
      </c>
      <c r="AN1416" s="45">
        <f>WEEKNUM(B1416)-WEEKNUM(EOMONTH(B1416,-1)+1)+1</f>
        <v>4</v>
      </c>
      <c r="AO1416" s="45" t="str">
        <f>MONTH(R1416)&amp;"/"&amp;YEAR(R1416)</f>
        <v>5/2026</v>
      </c>
      <c r="AP1416" s="45">
        <f>WEEKNUM(R1416)-WEEKNUM(EOMONTH(R1416,-1)+1)+1</f>
        <v>5</v>
      </c>
      <c r="AQ1416" s="45">
        <f>IF(AU1416="S",IF(Q1416="1. Aceitou o programa",R1416-B1416,0),0)</f>
        <v>67</v>
      </c>
      <c r="AR1416" s="45">
        <f>IF(AU1416="S",IF(AND(S1416&lt;&gt;"",R1416&lt;&gt;""),S1416-R1416,0),0)</f>
        <v>0</v>
      </c>
      <c r="AS1416" s="45">
        <f>IF(AU1416="S",IF(Q1416="1. Aceitou o programa",IF(OR(X1416="Não se Aplica",X1416=""),IF(OR(W1416="Não se Aplica",W1416=""),0,W1416-V1416),AVERAGE(X1416-W1416,W1416-V1416)),0),0)</f>
        <v>10.5</v>
      </c>
      <c r="AT1416" s="45">
        <f>IF(AU1416="S",IF(AND(Q1416="1. Aceitou o programa",AB1416="Realizada"),IFERROR(IF(AA1416="",0,AA1416-R1416),0),0),0)</f>
        <v>0</v>
      </c>
      <c r="AU1416" s="45" t="str">
        <f>_xlfn.XLOOKUP(U1416,'Lista Suspensa'!$AA$20:$AA$23,'Lista Suspensa'!$AB$20:$AB$23,"N/A")</f>
        <v>S</v>
      </c>
    </row>
    <row r="1417" spans="1:47" ht="12" customHeight="1" x14ac:dyDescent="0.3">
      <c r="A1417" s="87" t="s">
        <v>47</v>
      </c>
      <c r="B1417" s="88">
        <v>46104</v>
      </c>
      <c r="C1417" s="89" t="s">
        <v>48</v>
      </c>
      <c r="D1417" s="89" t="s">
        <v>49</v>
      </c>
      <c r="E1417" s="189">
        <v>83415739</v>
      </c>
      <c r="F1417" s="197" t="s">
        <v>3898</v>
      </c>
      <c r="G1417" s="90">
        <v>1973918420</v>
      </c>
      <c r="H1417" s="91">
        <v>27722</v>
      </c>
      <c r="I1417" s="89"/>
      <c r="J1417" s="89" t="s">
        <v>84</v>
      </c>
      <c r="K1417" s="89" t="s">
        <v>52</v>
      </c>
      <c r="L1417" s="89" t="s">
        <v>85</v>
      </c>
      <c r="M1417" s="89" t="s">
        <v>820</v>
      </c>
      <c r="N1417" s="89" t="s">
        <v>137</v>
      </c>
      <c r="O1417" s="92" t="s">
        <v>3899</v>
      </c>
      <c r="P1417" s="93" t="s">
        <v>57</v>
      </c>
      <c r="Q1417" s="110" t="s">
        <v>58</v>
      </c>
      <c r="R1417" s="94">
        <v>46171</v>
      </c>
      <c r="S1417" s="95"/>
      <c r="T1417" s="95" t="s">
        <v>59</v>
      </c>
      <c r="U1417" s="95" t="s">
        <v>60</v>
      </c>
      <c r="V1417" s="91">
        <v>46147</v>
      </c>
      <c r="W1417" s="91">
        <v>46161</v>
      </c>
      <c r="X1417" s="91">
        <v>46168</v>
      </c>
      <c r="Y1417" s="96" t="s">
        <v>73</v>
      </c>
      <c r="Z1417" s="89" t="s">
        <v>62</v>
      </c>
      <c r="AA1417" s="95"/>
      <c r="AB1417" s="95" t="s">
        <v>2804</v>
      </c>
      <c r="AC1417" s="95" t="s">
        <v>2804</v>
      </c>
      <c r="AD1417" s="95" t="s">
        <v>2804</v>
      </c>
      <c r="AE1417" s="95" t="s">
        <v>2804</v>
      </c>
      <c r="AF1417" s="95" t="s">
        <v>2804</v>
      </c>
      <c r="AG1417" s="95" t="s">
        <v>2804</v>
      </c>
      <c r="AH1417" s="95" t="s">
        <v>2804</v>
      </c>
      <c r="AI1417" s="97"/>
      <c r="AJ1417" s="97" t="s">
        <v>65</v>
      </c>
      <c r="AK1417" s="97" t="s">
        <v>66</v>
      </c>
      <c r="AL1417" s="45" t="s">
        <v>67</v>
      </c>
      <c r="AM1417" s="160" t="str">
        <f>MONTH(B1417)&amp;"/"&amp;YEAR(B1417)</f>
        <v>3/2026</v>
      </c>
      <c r="AN1417" s="45">
        <f>WEEKNUM(B1417)-WEEKNUM(EOMONTH(B1417,-1)+1)+1</f>
        <v>4</v>
      </c>
      <c r="AO1417" s="45" t="str">
        <f>MONTH(R1417)&amp;"/"&amp;YEAR(R1417)</f>
        <v>5/2026</v>
      </c>
      <c r="AP1417" s="45">
        <f>WEEKNUM(R1417)-WEEKNUM(EOMONTH(R1417,-1)+1)+1</f>
        <v>5</v>
      </c>
      <c r="AQ1417" s="45">
        <f>IF(AU1417="S",IF(Q1417="1. Aceitou o programa",R1417-B1417,0),0)</f>
        <v>67</v>
      </c>
      <c r="AR1417" s="45">
        <f>IF(AU1417="S",IF(AND(S1417&lt;&gt;"",R1417&lt;&gt;""),S1417-R1417,0),0)</f>
        <v>0</v>
      </c>
      <c r="AS1417" s="45">
        <f>IF(AU1417="S",IF(Q1417="1. Aceitou o programa",IF(OR(X1417="Não se Aplica",X1417=""),IF(OR(W1417="Não se Aplica",W1417=""),0,W1417-V1417),AVERAGE(X1417-W1417,W1417-V1417)),0),0)</f>
        <v>10.5</v>
      </c>
      <c r="AT1417" s="45">
        <f>IF(AU1417="S",IF(AND(Q1417="1. Aceitou o programa",AB1417="Realizada"),IFERROR(IF(AA1417="",0,AA1417-R1417),0),0),0)</f>
        <v>0</v>
      </c>
      <c r="AU1417" s="45" t="str">
        <f>_xlfn.XLOOKUP(U1417,'Lista Suspensa'!$AA$20:$AA$23,'Lista Suspensa'!$AB$20:$AB$23,"N/A")</f>
        <v>S</v>
      </c>
    </row>
    <row r="1418" spans="1:47" ht="12" customHeight="1" x14ac:dyDescent="0.3">
      <c r="A1418" s="87" t="s">
        <v>47</v>
      </c>
      <c r="B1418" s="88">
        <v>46104</v>
      </c>
      <c r="C1418" s="89" t="s">
        <v>48</v>
      </c>
      <c r="D1418" s="89" t="s">
        <v>49</v>
      </c>
      <c r="E1418" s="189">
        <v>93600424</v>
      </c>
      <c r="F1418" s="197" t="s">
        <v>3900</v>
      </c>
      <c r="G1418" s="90">
        <v>27840209831</v>
      </c>
      <c r="H1418" s="91">
        <v>28440</v>
      </c>
      <c r="I1418" s="89"/>
      <c r="J1418" s="89" t="s">
        <v>51</v>
      </c>
      <c r="K1418" s="89" t="s">
        <v>52</v>
      </c>
      <c r="L1418" s="89" t="s">
        <v>85</v>
      </c>
      <c r="M1418" s="89" t="s">
        <v>3901</v>
      </c>
      <c r="N1418" s="89" t="s">
        <v>176</v>
      </c>
      <c r="O1418" s="92" t="s">
        <v>3902</v>
      </c>
      <c r="P1418" s="93" t="s">
        <v>57</v>
      </c>
      <c r="Q1418" s="110" t="s">
        <v>58</v>
      </c>
      <c r="R1418" s="94">
        <v>46171</v>
      </c>
      <c r="S1418" s="95"/>
      <c r="T1418" s="95" t="s">
        <v>59</v>
      </c>
      <c r="U1418" s="95" t="s">
        <v>60</v>
      </c>
      <c r="V1418" s="91">
        <v>46147</v>
      </c>
      <c r="W1418" s="91">
        <v>46161</v>
      </c>
      <c r="X1418" s="91">
        <v>46168</v>
      </c>
      <c r="Y1418" s="96" t="s">
        <v>73</v>
      </c>
      <c r="Z1418" s="89" t="s">
        <v>62</v>
      </c>
      <c r="AA1418" s="95"/>
      <c r="AB1418" s="95" t="s">
        <v>2804</v>
      </c>
      <c r="AC1418" s="95" t="s">
        <v>2804</v>
      </c>
      <c r="AD1418" s="95" t="s">
        <v>2804</v>
      </c>
      <c r="AE1418" s="95" t="s">
        <v>2804</v>
      </c>
      <c r="AF1418" s="95" t="s">
        <v>2804</v>
      </c>
      <c r="AG1418" s="95" t="s">
        <v>2804</v>
      </c>
      <c r="AH1418" s="95" t="s">
        <v>2804</v>
      </c>
      <c r="AI1418" s="97"/>
      <c r="AJ1418" s="97" t="s">
        <v>65</v>
      </c>
      <c r="AK1418" s="97" t="s">
        <v>66</v>
      </c>
      <c r="AL1418" s="45" t="s">
        <v>67</v>
      </c>
      <c r="AM1418" s="160" t="str">
        <f>MONTH(B1418)&amp;"/"&amp;YEAR(B1418)</f>
        <v>3/2026</v>
      </c>
      <c r="AN1418" s="45">
        <f>WEEKNUM(B1418)-WEEKNUM(EOMONTH(B1418,-1)+1)+1</f>
        <v>4</v>
      </c>
      <c r="AO1418" s="45" t="str">
        <f>MONTH(R1418)&amp;"/"&amp;YEAR(R1418)</f>
        <v>5/2026</v>
      </c>
      <c r="AP1418" s="45">
        <f>WEEKNUM(R1418)-WEEKNUM(EOMONTH(R1418,-1)+1)+1</f>
        <v>5</v>
      </c>
      <c r="AQ1418" s="45">
        <f>IF(AU1418="S",IF(Q1418="1. Aceitou o programa",R1418-B1418,0),0)</f>
        <v>67</v>
      </c>
      <c r="AR1418" s="45">
        <f>IF(AU1418="S",IF(AND(S1418&lt;&gt;"",R1418&lt;&gt;""),S1418-R1418,0),0)</f>
        <v>0</v>
      </c>
      <c r="AS1418" s="45">
        <f>IF(AU1418="S",IF(Q1418="1. Aceitou o programa",IF(OR(X1418="Não se Aplica",X1418=""),IF(OR(W1418="Não se Aplica",W1418=""),0,W1418-V1418),AVERAGE(X1418-W1418,W1418-V1418)),0),0)</f>
        <v>10.5</v>
      </c>
      <c r="AT1418" s="45">
        <f>IF(AU1418="S",IF(AND(Q1418="1. Aceitou o programa",AB1418="Realizada"),IFERROR(IF(AA1418="",0,AA1418-R1418),0),0),0)</f>
        <v>0</v>
      </c>
      <c r="AU1418" s="45" t="str">
        <f>_xlfn.XLOOKUP(U1418,'Lista Suspensa'!$AA$20:$AA$23,'Lista Suspensa'!$AB$20:$AB$23,"N/A")</f>
        <v>S</v>
      </c>
    </row>
    <row r="1419" spans="1:47" ht="12" customHeight="1" x14ac:dyDescent="0.3">
      <c r="A1419" s="87" t="s">
        <v>47</v>
      </c>
      <c r="B1419" s="88">
        <v>46104</v>
      </c>
      <c r="C1419" s="89" t="s">
        <v>48</v>
      </c>
      <c r="D1419" s="89" t="s">
        <v>49</v>
      </c>
      <c r="E1419" s="189">
        <v>89120728</v>
      </c>
      <c r="F1419" s="197" t="s">
        <v>3903</v>
      </c>
      <c r="G1419" s="90">
        <v>17582005880</v>
      </c>
      <c r="H1419" s="91">
        <v>27320</v>
      </c>
      <c r="I1419" s="89"/>
      <c r="J1419" s="89" t="s">
        <v>84</v>
      </c>
      <c r="K1419" s="89" t="s">
        <v>52</v>
      </c>
      <c r="L1419" s="89" t="s">
        <v>410</v>
      </c>
      <c r="M1419" s="89" t="s">
        <v>3904</v>
      </c>
      <c r="N1419" s="89" t="s">
        <v>137</v>
      </c>
      <c r="O1419" s="92" t="s">
        <v>3905</v>
      </c>
      <c r="P1419" s="93" t="s">
        <v>57</v>
      </c>
      <c r="Q1419" s="110" t="s">
        <v>58</v>
      </c>
      <c r="R1419" s="94">
        <v>46171</v>
      </c>
      <c r="S1419" s="95"/>
      <c r="T1419" s="95" t="s">
        <v>59</v>
      </c>
      <c r="U1419" s="95" t="s">
        <v>60</v>
      </c>
      <c r="V1419" s="91">
        <v>46147</v>
      </c>
      <c r="W1419" s="91">
        <v>46161</v>
      </c>
      <c r="X1419" s="91">
        <v>46168</v>
      </c>
      <c r="Y1419" s="96" t="s">
        <v>2797</v>
      </c>
      <c r="Z1419" s="89" t="s">
        <v>62</v>
      </c>
      <c r="AA1419" s="95"/>
      <c r="AB1419" s="95" t="s">
        <v>2804</v>
      </c>
      <c r="AC1419" s="95" t="s">
        <v>2804</v>
      </c>
      <c r="AD1419" s="95" t="s">
        <v>2804</v>
      </c>
      <c r="AE1419" s="95" t="s">
        <v>2804</v>
      </c>
      <c r="AF1419" s="95" t="s">
        <v>2804</v>
      </c>
      <c r="AG1419" s="95" t="s">
        <v>2804</v>
      </c>
      <c r="AH1419" s="95" t="s">
        <v>2804</v>
      </c>
      <c r="AI1419" s="97"/>
      <c r="AJ1419" s="97" t="s">
        <v>65</v>
      </c>
      <c r="AK1419" s="97" t="s">
        <v>66</v>
      </c>
      <c r="AL1419" s="45" t="s">
        <v>67</v>
      </c>
      <c r="AM1419" s="160" t="str">
        <f>MONTH(B1419)&amp;"/"&amp;YEAR(B1419)</f>
        <v>3/2026</v>
      </c>
      <c r="AN1419" s="45">
        <f>WEEKNUM(B1419)-WEEKNUM(EOMONTH(B1419,-1)+1)+1</f>
        <v>4</v>
      </c>
      <c r="AO1419" s="45" t="str">
        <f>MONTH(R1419)&amp;"/"&amp;YEAR(R1419)</f>
        <v>5/2026</v>
      </c>
      <c r="AP1419" s="45">
        <f>WEEKNUM(R1419)-WEEKNUM(EOMONTH(R1419,-1)+1)+1</f>
        <v>5</v>
      </c>
      <c r="AQ1419" s="45">
        <f>IF(AU1419="S",IF(Q1419="1. Aceitou o programa",R1419-B1419,0),0)</f>
        <v>67</v>
      </c>
      <c r="AR1419" s="45">
        <f>IF(AU1419="S",IF(AND(S1419&lt;&gt;"",R1419&lt;&gt;""),S1419-R1419,0),0)</f>
        <v>0</v>
      </c>
      <c r="AS1419" s="45">
        <f>IF(AU1419="S",IF(Q1419="1. Aceitou o programa",IF(OR(X1419="Não se Aplica",X1419=""),IF(OR(W1419="Não se Aplica",W1419=""),0,W1419-V1419),AVERAGE(X1419-W1419,W1419-V1419)),0),0)</f>
        <v>10.5</v>
      </c>
      <c r="AT1419" s="45">
        <f>IF(AU1419="S",IF(AND(Q1419="1. Aceitou o programa",AB1419="Realizada"),IFERROR(IF(AA1419="",0,AA1419-R1419),0),0),0)</f>
        <v>0</v>
      </c>
      <c r="AU1419" s="45" t="str">
        <f>_xlfn.XLOOKUP(U1419,'Lista Suspensa'!$AA$20:$AA$23,'Lista Suspensa'!$AB$20:$AB$23,"N/A")</f>
        <v>S</v>
      </c>
    </row>
    <row r="1420" spans="1:47" ht="12" customHeight="1" x14ac:dyDescent="0.3">
      <c r="A1420" s="87" t="s">
        <v>47</v>
      </c>
      <c r="B1420" s="88">
        <v>46104</v>
      </c>
      <c r="C1420" s="89" t="s">
        <v>48</v>
      </c>
      <c r="D1420" s="89" t="s">
        <v>49</v>
      </c>
      <c r="E1420" s="189">
        <v>83064902</v>
      </c>
      <c r="F1420" s="197" t="s">
        <v>3906</v>
      </c>
      <c r="G1420" s="90">
        <v>14240360200</v>
      </c>
      <c r="H1420" s="91">
        <v>22426</v>
      </c>
      <c r="I1420" s="89"/>
      <c r="J1420" s="89" t="s">
        <v>51</v>
      </c>
      <c r="K1420" s="89" t="s">
        <v>52</v>
      </c>
      <c r="L1420" s="89" t="s">
        <v>85</v>
      </c>
      <c r="M1420" s="89" t="s">
        <v>513</v>
      </c>
      <c r="N1420" s="89" t="s">
        <v>137</v>
      </c>
      <c r="O1420" s="92" t="s">
        <v>3907</v>
      </c>
      <c r="P1420" s="93" t="s">
        <v>57</v>
      </c>
      <c r="Q1420" s="110" t="s">
        <v>58</v>
      </c>
      <c r="R1420" s="94">
        <v>46171</v>
      </c>
      <c r="S1420" s="95"/>
      <c r="T1420" s="95" t="s">
        <v>59</v>
      </c>
      <c r="U1420" s="95" t="s">
        <v>60</v>
      </c>
      <c r="V1420" s="91">
        <v>46147</v>
      </c>
      <c r="W1420" s="91">
        <v>46161</v>
      </c>
      <c r="X1420" s="91">
        <v>46168</v>
      </c>
      <c r="Y1420" s="96" t="s">
        <v>73</v>
      </c>
      <c r="Z1420" s="89" t="s">
        <v>62</v>
      </c>
      <c r="AA1420" s="95"/>
      <c r="AB1420" s="95" t="s">
        <v>2804</v>
      </c>
      <c r="AC1420" s="95" t="s">
        <v>2804</v>
      </c>
      <c r="AD1420" s="95" t="s">
        <v>2804</v>
      </c>
      <c r="AE1420" s="95" t="s">
        <v>2804</v>
      </c>
      <c r="AF1420" s="95" t="s">
        <v>2804</v>
      </c>
      <c r="AG1420" s="95" t="s">
        <v>2804</v>
      </c>
      <c r="AH1420" s="95" t="s">
        <v>2804</v>
      </c>
      <c r="AI1420" s="97"/>
      <c r="AJ1420" s="97" t="s">
        <v>65</v>
      </c>
      <c r="AK1420" s="97" t="s">
        <v>66</v>
      </c>
      <c r="AL1420" s="45" t="s">
        <v>67</v>
      </c>
      <c r="AM1420" s="160" t="str">
        <f>MONTH(B1420)&amp;"/"&amp;YEAR(B1420)</f>
        <v>3/2026</v>
      </c>
      <c r="AN1420" s="45">
        <f>WEEKNUM(B1420)-WEEKNUM(EOMONTH(B1420,-1)+1)+1</f>
        <v>4</v>
      </c>
      <c r="AO1420" s="45" t="str">
        <f>MONTH(R1420)&amp;"/"&amp;YEAR(R1420)</f>
        <v>5/2026</v>
      </c>
      <c r="AP1420" s="45">
        <f>WEEKNUM(R1420)-WEEKNUM(EOMONTH(R1420,-1)+1)+1</f>
        <v>5</v>
      </c>
      <c r="AQ1420" s="45">
        <f>IF(AU1420="S",IF(Q1420="1. Aceitou o programa",R1420-B1420,0),0)</f>
        <v>67</v>
      </c>
      <c r="AR1420" s="45">
        <f>IF(AU1420="S",IF(AND(S1420&lt;&gt;"",R1420&lt;&gt;""),S1420-R1420,0),0)</f>
        <v>0</v>
      </c>
      <c r="AS1420" s="45">
        <f>IF(AU1420="S",IF(Q1420="1. Aceitou o programa",IF(OR(X1420="Não se Aplica",X1420=""),IF(OR(W1420="Não se Aplica",W1420=""),0,W1420-V1420),AVERAGE(X1420-W1420,W1420-V1420)),0),0)</f>
        <v>10.5</v>
      </c>
      <c r="AT1420" s="45">
        <f>IF(AU1420="S",IF(AND(Q1420="1. Aceitou o programa",AB1420="Realizada"),IFERROR(IF(AA1420="",0,AA1420-R1420),0),0),0)</f>
        <v>0</v>
      </c>
      <c r="AU1420" s="45" t="str">
        <f>_xlfn.XLOOKUP(U1420,'Lista Suspensa'!$AA$20:$AA$23,'Lista Suspensa'!$AB$20:$AB$23,"N/A")</f>
        <v>S</v>
      </c>
    </row>
    <row r="1421" spans="1:47" ht="12" customHeight="1" x14ac:dyDescent="0.3">
      <c r="A1421" s="87" t="s">
        <v>47</v>
      </c>
      <c r="B1421" s="88">
        <v>46104</v>
      </c>
      <c r="C1421" s="89" t="s">
        <v>48</v>
      </c>
      <c r="D1421" s="89" t="s">
        <v>49</v>
      </c>
      <c r="E1421" s="189">
        <v>94060005</v>
      </c>
      <c r="F1421" s="197" t="s">
        <v>3908</v>
      </c>
      <c r="G1421" s="90">
        <v>1096631873</v>
      </c>
      <c r="H1421" s="91">
        <v>21014</v>
      </c>
      <c r="I1421" s="89"/>
      <c r="J1421" s="89" t="s">
        <v>51</v>
      </c>
      <c r="K1421" s="89" t="s">
        <v>52</v>
      </c>
      <c r="L1421" s="89" t="s">
        <v>85</v>
      </c>
      <c r="M1421" s="89" t="s">
        <v>848</v>
      </c>
      <c r="N1421" s="89" t="s">
        <v>150</v>
      </c>
      <c r="O1421" s="92" t="s">
        <v>3909</v>
      </c>
      <c r="P1421" s="93" t="s">
        <v>57</v>
      </c>
      <c r="Q1421" s="110" t="s">
        <v>58</v>
      </c>
      <c r="R1421" s="94">
        <v>46171</v>
      </c>
      <c r="S1421" s="95"/>
      <c r="T1421" s="95" t="s">
        <v>59</v>
      </c>
      <c r="U1421" s="95" t="s">
        <v>60</v>
      </c>
      <c r="V1421" s="91">
        <v>46147</v>
      </c>
      <c r="W1421" s="91">
        <v>46161</v>
      </c>
      <c r="X1421" s="91">
        <v>46168</v>
      </c>
      <c r="Y1421" s="96" t="s">
        <v>73</v>
      </c>
      <c r="Z1421" s="89" t="s">
        <v>62</v>
      </c>
      <c r="AA1421" s="95"/>
      <c r="AB1421" s="95" t="s">
        <v>2804</v>
      </c>
      <c r="AC1421" s="95" t="s">
        <v>2804</v>
      </c>
      <c r="AD1421" s="95" t="s">
        <v>2804</v>
      </c>
      <c r="AE1421" s="95" t="s">
        <v>2804</v>
      </c>
      <c r="AF1421" s="95" t="s">
        <v>2804</v>
      </c>
      <c r="AG1421" s="95" t="s">
        <v>2804</v>
      </c>
      <c r="AH1421" s="95" t="s">
        <v>2804</v>
      </c>
      <c r="AI1421" s="97"/>
      <c r="AJ1421" s="97" t="s">
        <v>65</v>
      </c>
      <c r="AK1421" s="97" t="s">
        <v>66</v>
      </c>
      <c r="AL1421" s="45" t="s">
        <v>67</v>
      </c>
      <c r="AM1421" s="160" t="str">
        <f>MONTH(B1421)&amp;"/"&amp;YEAR(B1421)</f>
        <v>3/2026</v>
      </c>
      <c r="AN1421" s="45">
        <f>WEEKNUM(B1421)-WEEKNUM(EOMONTH(B1421,-1)+1)+1</f>
        <v>4</v>
      </c>
      <c r="AO1421" s="45" t="str">
        <f>MONTH(R1421)&amp;"/"&amp;YEAR(R1421)</f>
        <v>5/2026</v>
      </c>
      <c r="AP1421" s="45">
        <f>WEEKNUM(R1421)-WEEKNUM(EOMONTH(R1421,-1)+1)+1</f>
        <v>5</v>
      </c>
      <c r="AQ1421" s="45">
        <f>IF(AU1421="S",IF(Q1421="1. Aceitou o programa",R1421-B1421,0),0)</f>
        <v>67</v>
      </c>
      <c r="AR1421" s="45">
        <f>IF(AU1421="S",IF(AND(S1421&lt;&gt;"",R1421&lt;&gt;""),S1421-R1421,0),0)</f>
        <v>0</v>
      </c>
      <c r="AS1421" s="45">
        <f>IF(AU1421="S",IF(Q1421="1. Aceitou o programa",IF(OR(X1421="Não se Aplica",X1421=""),IF(OR(W1421="Não se Aplica",W1421=""),0,W1421-V1421),AVERAGE(X1421-W1421,W1421-V1421)),0),0)</f>
        <v>10.5</v>
      </c>
      <c r="AT1421" s="45">
        <f>IF(AU1421="S",IF(AND(Q1421="1. Aceitou o programa",AB1421="Realizada"),IFERROR(IF(AA1421="",0,AA1421-R1421),0),0),0)</f>
        <v>0</v>
      </c>
      <c r="AU1421" s="45" t="str">
        <f>_xlfn.XLOOKUP(U1421,'Lista Suspensa'!$AA$20:$AA$23,'Lista Suspensa'!$AB$20:$AB$23,"N/A")</f>
        <v>S</v>
      </c>
    </row>
    <row r="1422" spans="1:47" ht="12" customHeight="1" x14ac:dyDescent="0.3">
      <c r="A1422" s="87" t="s">
        <v>47</v>
      </c>
      <c r="B1422" s="88">
        <v>46104</v>
      </c>
      <c r="C1422" s="89" t="s">
        <v>48</v>
      </c>
      <c r="D1422" s="89" t="s">
        <v>49</v>
      </c>
      <c r="E1422" s="189">
        <v>88935524</v>
      </c>
      <c r="F1422" s="197" t="s">
        <v>3910</v>
      </c>
      <c r="G1422" s="90">
        <v>77066081404</v>
      </c>
      <c r="H1422" s="91">
        <v>26680</v>
      </c>
      <c r="I1422" s="89"/>
      <c r="J1422" s="89" t="s">
        <v>84</v>
      </c>
      <c r="K1422" s="89" t="s">
        <v>52</v>
      </c>
      <c r="L1422" s="89" t="s">
        <v>85</v>
      </c>
      <c r="M1422" s="89" t="s">
        <v>3911</v>
      </c>
      <c r="N1422" s="89" t="s">
        <v>229</v>
      </c>
      <c r="O1422" s="92" t="s">
        <v>3912</v>
      </c>
      <c r="P1422" s="93" t="s">
        <v>57</v>
      </c>
      <c r="Q1422" s="110" t="s">
        <v>58</v>
      </c>
      <c r="R1422" s="94">
        <v>46171</v>
      </c>
      <c r="S1422" s="95"/>
      <c r="T1422" s="95" t="s">
        <v>59</v>
      </c>
      <c r="U1422" s="95" t="s">
        <v>60</v>
      </c>
      <c r="V1422" s="91">
        <v>46147</v>
      </c>
      <c r="W1422" s="91">
        <v>46161</v>
      </c>
      <c r="X1422" s="91">
        <v>46168</v>
      </c>
      <c r="Y1422" s="96" t="s">
        <v>73</v>
      </c>
      <c r="Z1422" s="89" t="s">
        <v>62</v>
      </c>
      <c r="AA1422" s="95"/>
      <c r="AB1422" s="95" t="s">
        <v>2804</v>
      </c>
      <c r="AC1422" s="95" t="s">
        <v>2804</v>
      </c>
      <c r="AD1422" s="95" t="s">
        <v>2804</v>
      </c>
      <c r="AE1422" s="95" t="s">
        <v>2804</v>
      </c>
      <c r="AF1422" s="95" t="s">
        <v>2804</v>
      </c>
      <c r="AG1422" s="95" t="s">
        <v>2804</v>
      </c>
      <c r="AH1422" s="95" t="s">
        <v>2804</v>
      </c>
      <c r="AI1422" s="97"/>
      <c r="AJ1422" s="97" t="s">
        <v>65</v>
      </c>
      <c r="AK1422" s="97" t="s">
        <v>66</v>
      </c>
      <c r="AL1422" s="45" t="s">
        <v>67</v>
      </c>
      <c r="AM1422" s="160" t="str">
        <f>MONTH(B1422)&amp;"/"&amp;YEAR(B1422)</f>
        <v>3/2026</v>
      </c>
      <c r="AN1422" s="45">
        <f>WEEKNUM(B1422)-WEEKNUM(EOMONTH(B1422,-1)+1)+1</f>
        <v>4</v>
      </c>
      <c r="AO1422" s="45" t="str">
        <f>MONTH(R1422)&amp;"/"&amp;YEAR(R1422)</f>
        <v>5/2026</v>
      </c>
      <c r="AP1422" s="45">
        <f>WEEKNUM(R1422)-WEEKNUM(EOMONTH(R1422,-1)+1)+1</f>
        <v>5</v>
      </c>
      <c r="AQ1422" s="45">
        <f>IF(AU1422="S",IF(Q1422="1. Aceitou o programa",R1422-B1422,0),0)</f>
        <v>67</v>
      </c>
      <c r="AR1422" s="45">
        <f>IF(AU1422="S",IF(AND(S1422&lt;&gt;"",R1422&lt;&gt;""),S1422-R1422,0),0)</f>
        <v>0</v>
      </c>
      <c r="AS1422" s="45">
        <f>IF(AU1422="S",IF(Q1422="1. Aceitou o programa",IF(OR(X1422="Não se Aplica",X1422=""),IF(OR(W1422="Não se Aplica",W1422=""),0,W1422-V1422),AVERAGE(X1422-W1422,W1422-V1422)),0),0)</f>
        <v>10.5</v>
      </c>
      <c r="AT1422" s="45">
        <f>IF(AU1422="S",IF(AND(Q1422="1. Aceitou o programa",AB1422="Realizada"),IFERROR(IF(AA1422="",0,AA1422-R1422),0),0),0)</f>
        <v>0</v>
      </c>
      <c r="AU1422" s="45" t="str">
        <f>_xlfn.XLOOKUP(U1422,'Lista Suspensa'!$AA$20:$AA$23,'Lista Suspensa'!$AB$20:$AB$23,"N/A")</f>
        <v>S</v>
      </c>
    </row>
    <row r="1423" spans="1:47" ht="12" customHeight="1" x14ac:dyDescent="0.3">
      <c r="A1423" s="87" t="s">
        <v>47</v>
      </c>
      <c r="B1423" s="88">
        <v>46104</v>
      </c>
      <c r="C1423" s="89" t="s">
        <v>48</v>
      </c>
      <c r="D1423" s="89" t="s">
        <v>49</v>
      </c>
      <c r="E1423" s="189">
        <v>95711746</v>
      </c>
      <c r="F1423" s="197" t="s">
        <v>3913</v>
      </c>
      <c r="G1423" s="90">
        <v>77717902320</v>
      </c>
      <c r="H1423" s="91">
        <v>28129</v>
      </c>
      <c r="I1423" s="89"/>
      <c r="J1423" s="89" t="s">
        <v>51</v>
      </c>
      <c r="K1423" s="89" t="s">
        <v>76</v>
      </c>
      <c r="L1423" s="89" t="s">
        <v>95</v>
      </c>
      <c r="M1423" s="89" t="s">
        <v>2666</v>
      </c>
      <c r="N1423" s="89" t="s">
        <v>331</v>
      </c>
      <c r="O1423" s="92" t="s">
        <v>3914</v>
      </c>
      <c r="P1423" s="93" t="s">
        <v>57</v>
      </c>
      <c r="Q1423" s="110" t="s">
        <v>58</v>
      </c>
      <c r="R1423" s="94">
        <v>46171</v>
      </c>
      <c r="S1423" s="95"/>
      <c r="T1423" s="95" t="s">
        <v>59</v>
      </c>
      <c r="U1423" s="95" t="s">
        <v>60</v>
      </c>
      <c r="V1423" s="91">
        <v>46147</v>
      </c>
      <c r="W1423" s="91">
        <v>46161</v>
      </c>
      <c r="X1423" s="91">
        <v>46168</v>
      </c>
      <c r="Y1423" s="96" t="s">
        <v>73</v>
      </c>
      <c r="Z1423" s="89" t="s">
        <v>62</v>
      </c>
      <c r="AA1423" s="95"/>
      <c r="AB1423" s="95" t="s">
        <v>2804</v>
      </c>
      <c r="AC1423" s="95" t="s">
        <v>2804</v>
      </c>
      <c r="AD1423" s="95" t="s">
        <v>2804</v>
      </c>
      <c r="AE1423" s="95" t="s">
        <v>2804</v>
      </c>
      <c r="AF1423" s="95" t="s">
        <v>2804</v>
      </c>
      <c r="AG1423" s="95" t="s">
        <v>2804</v>
      </c>
      <c r="AH1423" s="95" t="s">
        <v>2804</v>
      </c>
      <c r="AI1423" s="97"/>
      <c r="AJ1423" s="97" t="s">
        <v>65</v>
      </c>
      <c r="AK1423" s="97" t="s">
        <v>66</v>
      </c>
      <c r="AL1423" s="45" t="s">
        <v>67</v>
      </c>
      <c r="AM1423" s="160" t="str">
        <f>MONTH(B1423)&amp;"/"&amp;YEAR(B1423)</f>
        <v>3/2026</v>
      </c>
      <c r="AN1423" s="45">
        <f>WEEKNUM(B1423)-WEEKNUM(EOMONTH(B1423,-1)+1)+1</f>
        <v>4</v>
      </c>
      <c r="AO1423" s="45" t="str">
        <f>MONTH(R1423)&amp;"/"&amp;YEAR(R1423)</f>
        <v>5/2026</v>
      </c>
      <c r="AP1423" s="45">
        <f>WEEKNUM(R1423)-WEEKNUM(EOMONTH(R1423,-1)+1)+1</f>
        <v>5</v>
      </c>
      <c r="AQ1423" s="45">
        <f>IF(AU1423="S",IF(Q1423="1. Aceitou o programa",R1423-B1423,0),0)</f>
        <v>67</v>
      </c>
      <c r="AR1423" s="45">
        <f>IF(AU1423="S",IF(AND(S1423&lt;&gt;"",R1423&lt;&gt;""),S1423-R1423,0),0)</f>
        <v>0</v>
      </c>
      <c r="AS1423" s="45">
        <f>IF(AU1423="S",IF(Q1423="1. Aceitou o programa",IF(OR(X1423="Não se Aplica",X1423=""),IF(OR(W1423="Não se Aplica",W1423=""),0,W1423-V1423),AVERAGE(X1423-W1423,W1423-V1423)),0),0)</f>
        <v>10.5</v>
      </c>
      <c r="AT1423" s="45">
        <f>IF(AU1423="S",IF(AND(Q1423="1. Aceitou o programa",AB1423="Realizada"),IFERROR(IF(AA1423="",0,AA1423-R1423),0),0),0)</f>
        <v>0</v>
      </c>
      <c r="AU1423" s="45" t="str">
        <f>_xlfn.XLOOKUP(U1423,'Lista Suspensa'!$AA$20:$AA$23,'Lista Suspensa'!$AB$20:$AB$23,"N/A")</f>
        <v>S</v>
      </c>
    </row>
    <row r="1424" spans="1:47" ht="12" customHeight="1" x14ac:dyDescent="0.3">
      <c r="A1424" s="87" t="s">
        <v>47</v>
      </c>
      <c r="B1424" s="88">
        <v>46104</v>
      </c>
      <c r="C1424" s="89" t="s">
        <v>48</v>
      </c>
      <c r="D1424" s="89" t="s">
        <v>49</v>
      </c>
      <c r="E1424" s="189">
        <v>89013707</v>
      </c>
      <c r="F1424" s="197" t="s">
        <v>3915</v>
      </c>
      <c r="G1424" s="90">
        <v>53910405827</v>
      </c>
      <c r="H1424" s="91">
        <v>37975</v>
      </c>
      <c r="I1424" s="89"/>
      <c r="J1424" s="89" t="s">
        <v>51</v>
      </c>
      <c r="K1424" s="89" t="s">
        <v>52</v>
      </c>
      <c r="L1424" s="89" t="s">
        <v>85</v>
      </c>
      <c r="M1424" s="89" t="s">
        <v>2358</v>
      </c>
      <c r="N1424" s="89" t="s">
        <v>229</v>
      </c>
      <c r="O1424" s="92" t="s">
        <v>3916</v>
      </c>
      <c r="P1424" s="93" t="s">
        <v>57</v>
      </c>
      <c r="Q1424" s="110" t="s">
        <v>58</v>
      </c>
      <c r="R1424" s="94">
        <v>46171</v>
      </c>
      <c r="S1424" s="95"/>
      <c r="T1424" s="95" t="s">
        <v>59</v>
      </c>
      <c r="U1424" s="95" t="s">
        <v>60</v>
      </c>
      <c r="V1424" s="91">
        <v>46147</v>
      </c>
      <c r="W1424" s="91">
        <v>46161</v>
      </c>
      <c r="X1424" s="91">
        <v>46168</v>
      </c>
      <c r="Y1424" s="96" t="s">
        <v>2797</v>
      </c>
      <c r="Z1424" s="89" t="s">
        <v>62</v>
      </c>
      <c r="AA1424" s="95"/>
      <c r="AB1424" s="95" t="s">
        <v>2804</v>
      </c>
      <c r="AC1424" s="95" t="s">
        <v>2804</v>
      </c>
      <c r="AD1424" s="95" t="s">
        <v>2804</v>
      </c>
      <c r="AE1424" s="95" t="s">
        <v>2804</v>
      </c>
      <c r="AF1424" s="95" t="s">
        <v>2804</v>
      </c>
      <c r="AG1424" s="95" t="s">
        <v>2804</v>
      </c>
      <c r="AH1424" s="95" t="s">
        <v>2804</v>
      </c>
      <c r="AI1424" s="97"/>
      <c r="AJ1424" s="97" t="s">
        <v>65</v>
      </c>
      <c r="AK1424" s="97" t="s">
        <v>66</v>
      </c>
      <c r="AL1424" s="45" t="s">
        <v>67</v>
      </c>
      <c r="AM1424" s="160" t="str">
        <f>MONTH(B1424)&amp;"/"&amp;YEAR(B1424)</f>
        <v>3/2026</v>
      </c>
      <c r="AN1424" s="45">
        <f>WEEKNUM(B1424)-WEEKNUM(EOMONTH(B1424,-1)+1)+1</f>
        <v>4</v>
      </c>
      <c r="AO1424" s="45" t="str">
        <f>MONTH(R1424)&amp;"/"&amp;YEAR(R1424)</f>
        <v>5/2026</v>
      </c>
      <c r="AP1424" s="45">
        <f>WEEKNUM(R1424)-WEEKNUM(EOMONTH(R1424,-1)+1)+1</f>
        <v>5</v>
      </c>
      <c r="AQ1424" s="45">
        <f>IF(AU1424="S",IF(Q1424="1. Aceitou o programa",R1424-B1424,0),0)</f>
        <v>67</v>
      </c>
      <c r="AR1424" s="45">
        <f>IF(AU1424="S",IF(AND(S1424&lt;&gt;"",R1424&lt;&gt;""),S1424-R1424,0),0)</f>
        <v>0</v>
      </c>
      <c r="AS1424" s="45">
        <f>IF(AU1424="S",IF(Q1424="1. Aceitou o programa",IF(OR(X1424="Não se Aplica",X1424=""),IF(OR(W1424="Não se Aplica",W1424=""),0,W1424-V1424),AVERAGE(X1424-W1424,W1424-V1424)),0),0)</f>
        <v>10.5</v>
      </c>
      <c r="AT1424" s="45">
        <f>IF(AU1424="S",IF(AND(Q1424="1. Aceitou o programa",AB1424="Realizada"),IFERROR(IF(AA1424="",0,AA1424-R1424),0),0),0)</f>
        <v>0</v>
      </c>
      <c r="AU1424" s="45" t="str">
        <f>_xlfn.XLOOKUP(U1424,'Lista Suspensa'!$AA$20:$AA$23,'Lista Suspensa'!$AB$20:$AB$23,"N/A")</f>
        <v>S</v>
      </c>
    </row>
    <row r="1425" spans="1:47" ht="12" customHeight="1" x14ac:dyDescent="0.3">
      <c r="A1425" s="87" t="s">
        <v>47</v>
      </c>
      <c r="B1425" s="88">
        <v>46104</v>
      </c>
      <c r="C1425" s="89" t="s">
        <v>48</v>
      </c>
      <c r="D1425" s="89" t="s">
        <v>49</v>
      </c>
      <c r="E1425" s="189">
        <v>83926677</v>
      </c>
      <c r="F1425" s="197" t="s">
        <v>3917</v>
      </c>
      <c r="G1425" s="90">
        <v>78036100487</v>
      </c>
      <c r="H1425" s="91">
        <v>26169</v>
      </c>
      <c r="I1425" s="89"/>
      <c r="J1425" s="89" t="s">
        <v>51</v>
      </c>
      <c r="K1425" s="89" t="s">
        <v>52</v>
      </c>
      <c r="L1425" s="89" t="s">
        <v>53</v>
      </c>
      <c r="M1425" s="89" t="s">
        <v>3918</v>
      </c>
      <c r="N1425" s="89" t="s">
        <v>137</v>
      </c>
      <c r="O1425" s="92" t="s">
        <v>3919</v>
      </c>
      <c r="P1425" s="93" t="s">
        <v>57</v>
      </c>
      <c r="Q1425" s="110" t="s">
        <v>58</v>
      </c>
      <c r="R1425" s="94">
        <v>46171</v>
      </c>
      <c r="S1425" s="95"/>
      <c r="T1425" s="95" t="s">
        <v>59</v>
      </c>
      <c r="U1425" s="95" t="s">
        <v>60</v>
      </c>
      <c r="V1425" s="91">
        <v>46147</v>
      </c>
      <c r="W1425" s="91">
        <v>46161</v>
      </c>
      <c r="X1425" s="91">
        <v>46168</v>
      </c>
      <c r="Y1425" s="96" t="s">
        <v>2797</v>
      </c>
      <c r="Z1425" s="89" t="s">
        <v>62</v>
      </c>
      <c r="AA1425" s="95"/>
      <c r="AB1425" s="95" t="s">
        <v>2804</v>
      </c>
      <c r="AC1425" s="95" t="s">
        <v>2804</v>
      </c>
      <c r="AD1425" s="95" t="s">
        <v>2804</v>
      </c>
      <c r="AE1425" s="95" t="s">
        <v>2804</v>
      </c>
      <c r="AF1425" s="95" t="s">
        <v>2804</v>
      </c>
      <c r="AG1425" s="95" t="s">
        <v>2804</v>
      </c>
      <c r="AH1425" s="95" t="s">
        <v>2804</v>
      </c>
      <c r="AI1425" s="97"/>
      <c r="AJ1425" s="97" t="s">
        <v>65</v>
      </c>
      <c r="AK1425" s="97" t="s">
        <v>66</v>
      </c>
      <c r="AL1425" s="45" t="s">
        <v>67</v>
      </c>
      <c r="AM1425" s="160" t="str">
        <f>MONTH(B1425)&amp;"/"&amp;YEAR(B1425)</f>
        <v>3/2026</v>
      </c>
      <c r="AN1425" s="45">
        <f>WEEKNUM(B1425)-WEEKNUM(EOMONTH(B1425,-1)+1)+1</f>
        <v>4</v>
      </c>
      <c r="AO1425" s="45" t="str">
        <f>MONTH(R1425)&amp;"/"&amp;YEAR(R1425)</f>
        <v>5/2026</v>
      </c>
      <c r="AP1425" s="45">
        <f>WEEKNUM(R1425)-WEEKNUM(EOMONTH(R1425,-1)+1)+1</f>
        <v>5</v>
      </c>
      <c r="AQ1425" s="45">
        <f>IF(AU1425="S",IF(Q1425="1. Aceitou o programa",R1425-B1425,0),0)</f>
        <v>67</v>
      </c>
      <c r="AR1425" s="45">
        <f>IF(AU1425="S",IF(AND(S1425&lt;&gt;"",R1425&lt;&gt;""),S1425-R1425,0),0)</f>
        <v>0</v>
      </c>
      <c r="AS1425" s="45">
        <f>IF(AU1425="S",IF(Q1425="1. Aceitou o programa",IF(OR(X1425="Não se Aplica",X1425=""),IF(OR(W1425="Não se Aplica",W1425=""),0,W1425-V1425),AVERAGE(X1425-W1425,W1425-V1425)),0),0)</f>
        <v>10.5</v>
      </c>
      <c r="AT1425" s="45">
        <f>IF(AU1425="S",IF(AND(Q1425="1. Aceitou o programa",AB1425="Realizada"),IFERROR(IF(AA1425="",0,AA1425-R1425),0),0),0)</f>
        <v>0</v>
      </c>
      <c r="AU1425" s="45" t="str">
        <f>_xlfn.XLOOKUP(U1425,'Lista Suspensa'!$AA$20:$AA$23,'Lista Suspensa'!$AB$20:$AB$23,"N/A")</f>
        <v>S</v>
      </c>
    </row>
    <row r="1426" spans="1:47" ht="12" customHeight="1" x14ac:dyDescent="0.3">
      <c r="A1426" s="87" t="s">
        <v>47</v>
      </c>
      <c r="B1426" s="88">
        <v>46104</v>
      </c>
      <c r="C1426" s="89" t="s">
        <v>48</v>
      </c>
      <c r="D1426" s="89" t="s">
        <v>49</v>
      </c>
      <c r="E1426" s="189">
        <v>86377939</v>
      </c>
      <c r="F1426" s="197" t="s">
        <v>3920</v>
      </c>
      <c r="G1426" s="90">
        <v>2743123796</v>
      </c>
      <c r="H1426" s="91">
        <v>26271</v>
      </c>
      <c r="I1426" s="89"/>
      <c r="J1426" s="89" t="s">
        <v>84</v>
      </c>
      <c r="K1426" s="89" t="s">
        <v>76</v>
      </c>
      <c r="L1426" s="89" t="s">
        <v>233</v>
      </c>
      <c r="M1426" s="89" t="s">
        <v>1807</v>
      </c>
      <c r="N1426" s="89" t="s">
        <v>229</v>
      </c>
      <c r="O1426" s="92" t="s">
        <v>3921</v>
      </c>
      <c r="P1426" s="93" t="s">
        <v>57</v>
      </c>
      <c r="Q1426" s="110" t="s">
        <v>58</v>
      </c>
      <c r="R1426" s="94">
        <v>46171</v>
      </c>
      <c r="S1426" s="95"/>
      <c r="T1426" s="95" t="s">
        <v>59</v>
      </c>
      <c r="U1426" s="95" t="s">
        <v>60</v>
      </c>
      <c r="V1426" s="91">
        <v>46147</v>
      </c>
      <c r="W1426" s="91">
        <v>46161</v>
      </c>
      <c r="X1426" s="91">
        <v>46168</v>
      </c>
      <c r="Y1426" s="96" t="s">
        <v>73</v>
      </c>
      <c r="Z1426" s="89" t="s">
        <v>62</v>
      </c>
      <c r="AA1426" s="95"/>
      <c r="AB1426" s="95" t="s">
        <v>2804</v>
      </c>
      <c r="AC1426" s="95" t="s">
        <v>2804</v>
      </c>
      <c r="AD1426" s="95" t="s">
        <v>2804</v>
      </c>
      <c r="AE1426" s="95" t="s">
        <v>2804</v>
      </c>
      <c r="AF1426" s="95" t="s">
        <v>2804</v>
      </c>
      <c r="AG1426" s="95" t="s">
        <v>2804</v>
      </c>
      <c r="AH1426" s="95" t="s">
        <v>2804</v>
      </c>
      <c r="AI1426" s="97"/>
      <c r="AJ1426" s="97" t="s">
        <v>65</v>
      </c>
      <c r="AK1426" s="97" t="s">
        <v>66</v>
      </c>
      <c r="AL1426" s="45" t="s">
        <v>67</v>
      </c>
      <c r="AM1426" s="160" t="str">
        <f>MONTH(B1426)&amp;"/"&amp;YEAR(B1426)</f>
        <v>3/2026</v>
      </c>
      <c r="AN1426" s="45">
        <f>WEEKNUM(B1426)-WEEKNUM(EOMONTH(B1426,-1)+1)+1</f>
        <v>4</v>
      </c>
      <c r="AO1426" s="45" t="str">
        <f>MONTH(R1426)&amp;"/"&amp;YEAR(R1426)</f>
        <v>5/2026</v>
      </c>
      <c r="AP1426" s="45">
        <f>WEEKNUM(R1426)-WEEKNUM(EOMONTH(R1426,-1)+1)+1</f>
        <v>5</v>
      </c>
      <c r="AQ1426" s="45">
        <f>IF(AU1426="S",IF(Q1426="1. Aceitou o programa",R1426-B1426,0),0)</f>
        <v>67</v>
      </c>
      <c r="AR1426" s="45">
        <f>IF(AU1426="S",IF(AND(S1426&lt;&gt;"",R1426&lt;&gt;""),S1426-R1426,0),0)</f>
        <v>0</v>
      </c>
      <c r="AS1426" s="45">
        <f>IF(AU1426="S",IF(Q1426="1. Aceitou o programa",IF(OR(X1426="Não se Aplica",X1426=""),IF(OR(W1426="Não se Aplica",W1426=""),0,W1426-V1426),AVERAGE(X1426-W1426,W1426-V1426)),0),0)</f>
        <v>10.5</v>
      </c>
      <c r="AT1426" s="45">
        <f>IF(AU1426="S",IF(AND(Q1426="1. Aceitou o programa",AB1426="Realizada"),IFERROR(IF(AA1426="",0,AA1426-R1426),0),0),0)</f>
        <v>0</v>
      </c>
      <c r="AU1426" s="45" t="str">
        <f>_xlfn.XLOOKUP(U1426,'Lista Suspensa'!$AA$20:$AA$23,'Lista Suspensa'!$AB$20:$AB$23,"N/A")</f>
        <v>S</v>
      </c>
    </row>
    <row r="1427" spans="1:47" ht="12" customHeight="1" x14ac:dyDescent="0.3">
      <c r="A1427" s="87" t="s">
        <v>47</v>
      </c>
      <c r="B1427" s="88">
        <v>46104</v>
      </c>
      <c r="C1427" s="89" t="s">
        <v>48</v>
      </c>
      <c r="D1427" s="89" t="s">
        <v>49</v>
      </c>
      <c r="E1427" s="189">
        <v>83988382</v>
      </c>
      <c r="F1427" s="197" t="s">
        <v>3922</v>
      </c>
      <c r="G1427" s="90">
        <v>1930450796</v>
      </c>
      <c r="H1427" s="91">
        <v>25975</v>
      </c>
      <c r="I1427" s="89"/>
      <c r="J1427" s="89" t="s">
        <v>51</v>
      </c>
      <c r="K1427" s="89" t="s">
        <v>76</v>
      </c>
      <c r="L1427" s="89" t="s">
        <v>303</v>
      </c>
      <c r="M1427" s="89" t="s">
        <v>3438</v>
      </c>
      <c r="N1427" s="89" t="s">
        <v>137</v>
      </c>
      <c r="O1427" s="92" t="s">
        <v>3923</v>
      </c>
      <c r="P1427" s="93" t="s">
        <v>57</v>
      </c>
      <c r="Q1427" s="110" t="s">
        <v>58</v>
      </c>
      <c r="R1427" s="94">
        <v>46171</v>
      </c>
      <c r="S1427" s="95"/>
      <c r="T1427" s="95" t="s">
        <v>59</v>
      </c>
      <c r="U1427" s="95" t="s">
        <v>60</v>
      </c>
      <c r="V1427" s="91">
        <v>46147</v>
      </c>
      <c r="W1427" s="91">
        <v>46161</v>
      </c>
      <c r="X1427" s="91">
        <v>46168</v>
      </c>
      <c r="Y1427" s="96" t="s">
        <v>73</v>
      </c>
      <c r="Z1427" s="89" t="s">
        <v>62</v>
      </c>
      <c r="AA1427" s="95"/>
      <c r="AB1427" s="95" t="s">
        <v>2804</v>
      </c>
      <c r="AC1427" s="95" t="s">
        <v>2804</v>
      </c>
      <c r="AD1427" s="95" t="s">
        <v>2804</v>
      </c>
      <c r="AE1427" s="95" t="s">
        <v>2804</v>
      </c>
      <c r="AF1427" s="95" t="s">
        <v>2804</v>
      </c>
      <c r="AG1427" s="95" t="s">
        <v>2804</v>
      </c>
      <c r="AH1427" s="95" t="s">
        <v>2804</v>
      </c>
      <c r="AI1427" s="97"/>
      <c r="AJ1427" s="97" t="s">
        <v>65</v>
      </c>
      <c r="AK1427" s="97" t="s">
        <v>66</v>
      </c>
      <c r="AL1427" s="45" t="s">
        <v>67</v>
      </c>
      <c r="AM1427" s="160" t="str">
        <f>MONTH(B1427)&amp;"/"&amp;YEAR(B1427)</f>
        <v>3/2026</v>
      </c>
      <c r="AN1427" s="45">
        <f>WEEKNUM(B1427)-WEEKNUM(EOMONTH(B1427,-1)+1)+1</f>
        <v>4</v>
      </c>
      <c r="AO1427" s="45" t="str">
        <f>MONTH(R1427)&amp;"/"&amp;YEAR(R1427)</f>
        <v>5/2026</v>
      </c>
      <c r="AP1427" s="45">
        <f>WEEKNUM(R1427)-WEEKNUM(EOMONTH(R1427,-1)+1)+1</f>
        <v>5</v>
      </c>
      <c r="AQ1427" s="45">
        <f>IF(AU1427="S",IF(Q1427="1. Aceitou o programa",R1427-B1427,0),0)</f>
        <v>67</v>
      </c>
      <c r="AR1427" s="45">
        <f>IF(AU1427="S",IF(AND(S1427&lt;&gt;"",R1427&lt;&gt;""),S1427-R1427,0),0)</f>
        <v>0</v>
      </c>
      <c r="AS1427" s="45">
        <f>IF(AU1427="S",IF(Q1427="1. Aceitou o programa",IF(OR(X1427="Não se Aplica",X1427=""),IF(OR(W1427="Não se Aplica",W1427=""),0,W1427-V1427),AVERAGE(X1427-W1427,W1427-V1427)),0),0)</f>
        <v>10.5</v>
      </c>
      <c r="AT1427" s="45">
        <f>IF(AU1427="S",IF(AND(Q1427="1. Aceitou o programa",AB1427="Realizada"),IFERROR(IF(AA1427="",0,AA1427-R1427),0),0),0)</f>
        <v>0</v>
      </c>
      <c r="AU1427" s="45" t="str">
        <f>_xlfn.XLOOKUP(U1427,'Lista Suspensa'!$AA$20:$AA$23,'Lista Suspensa'!$AB$20:$AB$23,"N/A")</f>
        <v>S</v>
      </c>
    </row>
    <row r="1428" spans="1:47" ht="12" customHeight="1" x14ac:dyDescent="0.3">
      <c r="A1428" s="87" t="s">
        <v>47</v>
      </c>
      <c r="B1428" s="88">
        <v>46104</v>
      </c>
      <c r="C1428" s="89" t="s">
        <v>48</v>
      </c>
      <c r="D1428" s="89" t="s">
        <v>49</v>
      </c>
      <c r="E1428" s="189">
        <v>84590973</v>
      </c>
      <c r="F1428" s="197" t="s">
        <v>3924</v>
      </c>
      <c r="G1428" s="90">
        <v>9573023717</v>
      </c>
      <c r="H1428" s="91">
        <v>30099</v>
      </c>
      <c r="I1428" s="89"/>
      <c r="J1428" s="89" t="s">
        <v>84</v>
      </c>
      <c r="K1428" s="89" t="s">
        <v>3925</v>
      </c>
      <c r="L1428" s="89" t="s">
        <v>3926</v>
      </c>
      <c r="M1428" s="89" t="s">
        <v>334</v>
      </c>
      <c r="N1428" s="89" t="s">
        <v>229</v>
      </c>
      <c r="O1428" s="92" t="s">
        <v>3927</v>
      </c>
      <c r="P1428" s="93" t="s">
        <v>57</v>
      </c>
      <c r="Q1428" s="110" t="s">
        <v>58</v>
      </c>
      <c r="R1428" s="94">
        <v>46171</v>
      </c>
      <c r="S1428" s="95"/>
      <c r="T1428" s="95" t="s">
        <v>59</v>
      </c>
      <c r="U1428" s="95" t="s">
        <v>60</v>
      </c>
      <c r="V1428" s="91">
        <v>46147</v>
      </c>
      <c r="W1428" s="91">
        <v>46161</v>
      </c>
      <c r="X1428" s="91">
        <v>46168</v>
      </c>
      <c r="Y1428" s="96" t="s">
        <v>73</v>
      </c>
      <c r="Z1428" s="89" t="s">
        <v>62</v>
      </c>
      <c r="AA1428" s="95"/>
      <c r="AB1428" s="95" t="s">
        <v>2804</v>
      </c>
      <c r="AC1428" s="95" t="s">
        <v>2804</v>
      </c>
      <c r="AD1428" s="95" t="s">
        <v>2804</v>
      </c>
      <c r="AE1428" s="95" t="s">
        <v>2804</v>
      </c>
      <c r="AF1428" s="95" t="s">
        <v>2804</v>
      </c>
      <c r="AG1428" s="95" t="s">
        <v>2804</v>
      </c>
      <c r="AH1428" s="95" t="s">
        <v>2804</v>
      </c>
      <c r="AI1428" s="97"/>
      <c r="AJ1428" s="97" t="s">
        <v>65</v>
      </c>
      <c r="AK1428" s="97" t="s">
        <v>66</v>
      </c>
      <c r="AL1428" s="45" t="s">
        <v>67</v>
      </c>
      <c r="AM1428" s="160" t="str">
        <f>MONTH(B1428)&amp;"/"&amp;YEAR(B1428)</f>
        <v>3/2026</v>
      </c>
      <c r="AN1428" s="45">
        <f>WEEKNUM(B1428)-WEEKNUM(EOMONTH(B1428,-1)+1)+1</f>
        <v>4</v>
      </c>
      <c r="AO1428" s="45" t="str">
        <f>MONTH(R1428)&amp;"/"&amp;YEAR(R1428)</f>
        <v>5/2026</v>
      </c>
      <c r="AP1428" s="45">
        <f>WEEKNUM(R1428)-WEEKNUM(EOMONTH(R1428,-1)+1)+1</f>
        <v>5</v>
      </c>
      <c r="AQ1428" s="45">
        <f>IF(AU1428="S",IF(Q1428="1. Aceitou o programa",R1428-B1428,0),0)</f>
        <v>67</v>
      </c>
      <c r="AR1428" s="45">
        <f>IF(AU1428="S",IF(AND(S1428&lt;&gt;"",R1428&lt;&gt;""),S1428-R1428,0),0)</f>
        <v>0</v>
      </c>
      <c r="AS1428" s="45">
        <f>IF(AU1428="S",IF(Q1428="1. Aceitou o programa",IF(OR(X1428="Não se Aplica",X1428=""),IF(OR(W1428="Não se Aplica",W1428=""),0,W1428-V1428),AVERAGE(X1428-W1428,W1428-V1428)),0),0)</f>
        <v>10.5</v>
      </c>
      <c r="AT1428" s="45">
        <f>IF(AU1428="S",IF(AND(Q1428="1. Aceitou o programa",AB1428="Realizada"),IFERROR(IF(AA1428="",0,AA1428-R1428),0),0),0)</f>
        <v>0</v>
      </c>
      <c r="AU1428" s="45" t="str">
        <f>_xlfn.XLOOKUP(U1428,'Lista Suspensa'!$AA$20:$AA$23,'Lista Suspensa'!$AB$20:$AB$23,"N/A")</f>
        <v>S</v>
      </c>
    </row>
    <row r="1429" spans="1:47" ht="12" customHeight="1" x14ac:dyDescent="0.3">
      <c r="A1429" s="87" t="s">
        <v>47</v>
      </c>
      <c r="B1429" s="88">
        <v>46104</v>
      </c>
      <c r="C1429" s="89" t="s">
        <v>48</v>
      </c>
      <c r="D1429" s="89" t="s">
        <v>49</v>
      </c>
      <c r="E1429" s="189">
        <v>93586307</v>
      </c>
      <c r="F1429" s="197" t="s">
        <v>3928</v>
      </c>
      <c r="G1429" s="90">
        <v>15185177730</v>
      </c>
      <c r="H1429" s="91">
        <v>34224</v>
      </c>
      <c r="I1429" s="89"/>
      <c r="J1429" s="89" t="s">
        <v>51</v>
      </c>
      <c r="K1429" s="89" t="s">
        <v>76</v>
      </c>
      <c r="L1429" s="89" t="s">
        <v>95</v>
      </c>
      <c r="M1429" s="89" t="s">
        <v>2742</v>
      </c>
      <c r="N1429" s="89" t="s">
        <v>331</v>
      </c>
      <c r="O1429" s="92" t="s">
        <v>3929</v>
      </c>
      <c r="P1429" s="93" t="s">
        <v>57</v>
      </c>
      <c r="Q1429" s="110" t="s">
        <v>58</v>
      </c>
      <c r="R1429" s="94">
        <v>46171</v>
      </c>
      <c r="S1429" s="95"/>
      <c r="T1429" s="95" t="s">
        <v>59</v>
      </c>
      <c r="U1429" s="95" t="s">
        <v>60</v>
      </c>
      <c r="V1429" s="91">
        <v>46147</v>
      </c>
      <c r="W1429" s="91">
        <v>46161</v>
      </c>
      <c r="X1429" s="91">
        <v>46168</v>
      </c>
      <c r="Y1429" s="96" t="s">
        <v>73</v>
      </c>
      <c r="Z1429" s="89" t="s">
        <v>62</v>
      </c>
      <c r="AA1429" s="95"/>
      <c r="AB1429" s="95" t="s">
        <v>2804</v>
      </c>
      <c r="AC1429" s="95" t="s">
        <v>2804</v>
      </c>
      <c r="AD1429" s="95" t="s">
        <v>2804</v>
      </c>
      <c r="AE1429" s="95" t="s">
        <v>2804</v>
      </c>
      <c r="AF1429" s="95" t="s">
        <v>2804</v>
      </c>
      <c r="AG1429" s="95" t="s">
        <v>2804</v>
      </c>
      <c r="AH1429" s="95" t="s">
        <v>2804</v>
      </c>
      <c r="AI1429" s="97"/>
      <c r="AJ1429" s="97" t="s">
        <v>65</v>
      </c>
      <c r="AK1429" s="97" t="s">
        <v>66</v>
      </c>
      <c r="AL1429" s="45" t="s">
        <v>67</v>
      </c>
      <c r="AM1429" s="160" t="str">
        <f>MONTH(B1429)&amp;"/"&amp;YEAR(B1429)</f>
        <v>3/2026</v>
      </c>
      <c r="AN1429" s="45">
        <f>WEEKNUM(B1429)-WEEKNUM(EOMONTH(B1429,-1)+1)+1</f>
        <v>4</v>
      </c>
      <c r="AO1429" s="45" t="str">
        <f>MONTH(R1429)&amp;"/"&amp;YEAR(R1429)</f>
        <v>5/2026</v>
      </c>
      <c r="AP1429" s="45">
        <f>WEEKNUM(R1429)-WEEKNUM(EOMONTH(R1429,-1)+1)+1</f>
        <v>5</v>
      </c>
      <c r="AQ1429" s="45">
        <f>IF(AU1429="S",IF(Q1429="1. Aceitou o programa",R1429-B1429,0),0)</f>
        <v>67</v>
      </c>
      <c r="AR1429" s="45">
        <f>IF(AU1429="S",IF(AND(S1429&lt;&gt;"",R1429&lt;&gt;""),S1429-R1429,0),0)</f>
        <v>0</v>
      </c>
      <c r="AS1429" s="45">
        <f>IF(AU1429="S",IF(Q1429="1. Aceitou o programa",IF(OR(X1429="Não se Aplica",X1429=""),IF(OR(W1429="Não se Aplica",W1429=""),0,W1429-V1429),AVERAGE(X1429-W1429,W1429-V1429)),0),0)</f>
        <v>10.5</v>
      </c>
      <c r="AT1429" s="45">
        <f>IF(AU1429="S",IF(AND(Q1429="1. Aceitou o programa",AB1429="Realizada"),IFERROR(IF(AA1429="",0,AA1429-R1429),0),0),0)</f>
        <v>0</v>
      </c>
      <c r="AU1429" s="45" t="str">
        <f>_xlfn.XLOOKUP(U1429,'Lista Suspensa'!$AA$20:$AA$23,'Lista Suspensa'!$AB$20:$AB$23,"N/A")</f>
        <v>S</v>
      </c>
    </row>
    <row r="1430" spans="1:47" ht="12" customHeight="1" x14ac:dyDescent="0.3">
      <c r="A1430" s="87" t="s">
        <v>47</v>
      </c>
      <c r="B1430" s="88">
        <v>46104</v>
      </c>
      <c r="C1430" s="89" t="s">
        <v>48</v>
      </c>
      <c r="D1430" s="89" t="s">
        <v>49</v>
      </c>
      <c r="E1430" s="189">
        <v>84069891</v>
      </c>
      <c r="F1430" s="197" t="s">
        <v>3930</v>
      </c>
      <c r="G1430" s="90">
        <v>14300080755</v>
      </c>
      <c r="H1430" s="91">
        <v>33485</v>
      </c>
      <c r="I1430" s="89"/>
      <c r="J1430" s="89" t="s">
        <v>51</v>
      </c>
      <c r="K1430" s="89" t="s">
        <v>76</v>
      </c>
      <c r="L1430" s="89" t="s">
        <v>95</v>
      </c>
      <c r="M1430" s="89" t="s">
        <v>1589</v>
      </c>
      <c r="N1430" s="89" t="s">
        <v>137</v>
      </c>
      <c r="O1430" s="92" t="s">
        <v>3931</v>
      </c>
      <c r="P1430" s="93" t="s">
        <v>57</v>
      </c>
      <c r="Q1430" s="110" t="s">
        <v>58</v>
      </c>
      <c r="R1430" s="94">
        <v>46171</v>
      </c>
      <c r="S1430" s="95"/>
      <c r="T1430" s="95" t="s">
        <v>59</v>
      </c>
      <c r="U1430" s="95" t="s">
        <v>60</v>
      </c>
      <c r="V1430" s="91">
        <v>46147</v>
      </c>
      <c r="W1430" s="91">
        <v>46161</v>
      </c>
      <c r="X1430" s="91">
        <v>46168</v>
      </c>
      <c r="Y1430" s="96" t="s">
        <v>73</v>
      </c>
      <c r="Z1430" s="89" t="s">
        <v>62</v>
      </c>
      <c r="AA1430" s="95"/>
      <c r="AB1430" s="95" t="s">
        <v>2804</v>
      </c>
      <c r="AC1430" s="95" t="s">
        <v>2804</v>
      </c>
      <c r="AD1430" s="95" t="s">
        <v>2804</v>
      </c>
      <c r="AE1430" s="95" t="s">
        <v>2804</v>
      </c>
      <c r="AF1430" s="95" t="s">
        <v>2804</v>
      </c>
      <c r="AG1430" s="95" t="s">
        <v>2804</v>
      </c>
      <c r="AH1430" s="95" t="s">
        <v>2804</v>
      </c>
      <c r="AI1430" s="97"/>
      <c r="AJ1430" s="97" t="s">
        <v>65</v>
      </c>
      <c r="AK1430" s="97" t="s">
        <v>66</v>
      </c>
      <c r="AL1430" s="45" t="s">
        <v>67</v>
      </c>
      <c r="AM1430" s="160" t="str">
        <f>MONTH(B1430)&amp;"/"&amp;YEAR(B1430)</f>
        <v>3/2026</v>
      </c>
      <c r="AN1430" s="45">
        <f>WEEKNUM(B1430)-WEEKNUM(EOMONTH(B1430,-1)+1)+1</f>
        <v>4</v>
      </c>
      <c r="AO1430" s="45" t="str">
        <f>MONTH(R1430)&amp;"/"&amp;YEAR(R1430)</f>
        <v>5/2026</v>
      </c>
      <c r="AP1430" s="45">
        <f>WEEKNUM(R1430)-WEEKNUM(EOMONTH(R1430,-1)+1)+1</f>
        <v>5</v>
      </c>
      <c r="AQ1430" s="45">
        <f>IF(AU1430="S",IF(Q1430="1. Aceitou o programa",R1430-B1430,0),0)</f>
        <v>67</v>
      </c>
      <c r="AR1430" s="45">
        <f>IF(AU1430="S",IF(AND(S1430&lt;&gt;"",R1430&lt;&gt;""),S1430-R1430,0),0)</f>
        <v>0</v>
      </c>
      <c r="AS1430" s="45">
        <f>IF(AU1430="S",IF(Q1430="1. Aceitou o programa",IF(OR(X1430="Não se Aplica",X1430=""),IF(OR(W1430="Não se Aplica",W1430=""),0,W1430-V1430),AVERAGE(X1430-W1430,W1430-V1430)),0),0)</f>
        <v>10.5</v>
      </c>
      <c r="AT1430" s="45">
        <f>IF(AU1430="S",IF(AND(Q1430="1. Aceitou o programa",AB1430="Realizada"),IFERROR(IF(AA1430="",0,AA1430-R1430),0),0),0)</f>
        <v>0</v>
      </c>
      <c r="AU1430" s="45" t="str">
        <f>_xlfn.XLOOKUP(U1430,'Lista Suspensa'!$AA$20:$AA$23,'Lista Suspensa'!$AB$20:$AB$23,"N/A")</f>
        <v>S</v>
      </c>
    </row>
    <row r="1431" spans="1:47" ht="12" customHeight="1" x14ac:dyDescent="0.3">
      <c r="A1431" s="87" t="s">
        <v>47</v>
      </c>
      <c r="B1431" s="88">
        <v>46104</v>
      </c>
      <c r="C1431" s="89" t="s">
        <v>48</v>
      </c>
      <c r="D1431" s="89" t="s">
        <v>49</v>
      </c>
      <c r="E1431" s="189">
        <v>86835448</v>
      </c>
      <c r="F1431" s="197" t="s">
        <v>3932</v>
      </c>
      <c r="G1431" s="90">
        <v>31029175772</v>
      </c>
      <c r="H1431" s="91">
        <v>17953</v>
      </c>
      <c r="I1431" s="89"/>
      <c r="J1431" s="89" t="s">
        <v>51</v>
      </c>
      <c r="K1431" s="89" t="s">
        <v>76</v>
      </c>
      <c r="L1431" s="89" t="s">
        <v>95</v>
      </c>
      <c r="M1431" s="89" t="s">
        <v>2928</v>
      </c>
      <c r="N1431" s="89" t="s">
        <v>176</v>
      </c>
      <c r="O1431" s="92" t="s">
        <v>3933</v>
      </c>
      <c r="P1431" s="93" t="s">
        <v>57</v>
      </c>
      <c r="Q1431" s="110" t="s">
        <v>58</v>
      </c>
      <c r="R1431" s="94">
        <v>46171</v>
      </c>
      <c r="S1431" s="95"/>
      <c r="T1431" s="95" t="s">
        <v>59</v>
      </c>
      <c r="U1431" s="95" t="s">
        <v>60</v>
      </c>
      <c r="V1431" s="91">
        <v>46147</v>
      </c>
      <c r="W1431" s="91">
        <v>46161</v>
      </c>
      <c r="X1431" s="91">
        <v>46168</v>
      </c>
      <c r="Y1431" s="96" t="s">
        <v>73</v>
      </c>
      <c r="Z1431" s="89" t="s">
        <v>62</v>
      </c>
      <c r="AA1431" s="95"/>
      <c r="AB1431" s="95" t="s">
        <v>2804</v>
      </c>
      <c r="AC1431" s="95" t="s">
        <v>2804</v>
      </c>
      <c r="AD1431" s="95" t="s">
        <v>2804</v>
      </c>
      <c r="AE1431" s="95" t="s">
        <v>2804</v>
      </c>
      <c r="AF1431" s="95" t="s">
        <v>2804</v>
      </c>
      <c r="AG1431" s="95" t="s">
        <v>2804</v>
      </c>
      <c r="AH1431" s="95" t="s">
        <v>2804</v>
      </c>
      <c r="AI1431" s="97"/>
      <c r="AJ1431" s="97" t="s">
        <v>65</v>
      </c>
      <c r="AK1431" s="97" t="s">
        <v>66</v>
      </c>
      <c r="AL1431" s="45" t="s">
        <v>67</v>
      </c>
      <c r="AM1431" s="160" t="str">
        <f>MONTH(B1431)&amp;"/"&amp;YEAR(B1431)</f>
        <v>3/2026</v>
      </c>
      <c r="AN1431" s="45">
        <f>WEEKNUM(B1431)-WEEKNUM(EOMONTH(B1431,-1)+1)+1</f>
        <v>4</v>
      </c>
      <c r="AO1431" s="45" t="str">
        <f>MONTH(R1431)&amp;"/"&amp;YEAR(R1431)</f>
        <v>5/2026</v>
      </c>
      <c r="AP1431" s="45">
        <f>WEEKNUM(R1431)-WEEKNUM(EOMONTH(R1431,-1)+1)+1</f>
        <v>5</v>
      </c>
      <c r="AQ1431" s="45">
        <f>IF(AU1431="S",IF(Q1431="1. Aceitou o programa",R1431-B1431,0),0)</f>
        <v>67</v>
      </c>
      <c r="AR1431" s="45">
        <f>IF(AU1431="S",IF(AND(S1431&lt;&gt;"",R1431&lt;&gt;""),S1431-R1431,0),0)</f>
        <v>0</v>
      </c>
      <c r="AS1431" s="45">
        <f>IF(AU1431="S",IF(Q1431="1. Aceitou o programa",IF(OR(X1431="Não se Aplica",X1431=""),IF(OR(W1431="Não se Aplica",W1431=""),0,W1431-V1431),AVERAGE(X1431-W1431,W1431-V1431)),0),0)</f>
        <v>10.5</v>
      </c>
      <c r="AT1431" s="45">
        <f>IF(AU1431="S",IF(AND(Q1431="1. Aceitou o programa",AB1431="Realizada"),IFERROR(IF(AA1431="",0,AA1431-R1431),0),0),0)</f>
        <v>0</v>
      </c>
      <c r="AU1431" s="45" t="str">
        <f>_xlfn.XLOOKUP(U1431,'Lista Suspensa'!$AA$20:$AA$23,'Lista Suspensa'!$AB$20:$AB$23,"N/A")</f>
        <v>S</v>
      </c>
    </row>
    <row r="1432" spans="1:47" ht="12" customHeight="1" x14ac:dyDescent="0.3">
      <c r="A1432" s="87" t="s">
        <v>47</v>
      </c>
      <c r="B1432" s="88">
        <v>46104</v>
      </c>
      <c r="C1432" s="89" t="s">
        <v>48</v>
      </c>
      <c r="D1432" s="89" t="s">
        <v>49</v>
      </c>
      <c r="E1432" s="189">
        <v>80968122</v>
      </c>
      <c r="F1432" s="197" t="s">
        <v>3934</v>
      </c>
      <c r="G1432" s="90">
        <v>34301787895</v>
      </c>
      <c r="H1432" s="91">
        <v>31093</v>
      </c>
      <c r="I1432" s="89"/>
      <c r="J1432" s="89" t="s">
        <v>84</v>
      </c>
      <c r="K1432" s="89" t="s">
        <v>52</v>
      </c>
      <c r="L1432" s="89" t="s">
        <v>381</v>
      </c>
      <c r="M1432" s="89" t="s">
        <v>334</v>
      </c>
      <c r="N1432" s="89" t="s">
        <v>137</v>
      </c>
      <c r="O1432" s="92" t="s">
        <v>3935</v>
      </c>
      <c r="P1432" s="93" t="s">
        <v>57</v>
      </c>
      <c r="Q1432" s="110" t="s">
        <v>58</v>
      </c>
      <c r="R1432" s="94">
        <v>46169</v>
      </c>
      <c r="S1432" s="95"/>
      <c r="T1432" s="95" t="s">
        <v>59</v>
      </c>
      <c r="U1432" s="95" t="s">
        <v>60</v>
      </c>
      <c r="V1432" s="91">
        <v>46118</v>
      </c>
      <c r="W1432" s="91">
        <v>46161</v>
      </c>
      <c r="X1432" s="91">
        <v>46167</v>
      </c>
      <c r="Y1432" s="96" t="s">
        <v>2851</v>
      </c>
      <c r="Z1432" s="89" t="s">
        <v>2798</v>
      </c>
      <c r="AA1432" s="95"/>
      <c r="AB1432" s="89"/>
      <c r="AC1432" s="109"/>
      <c r="AD1432" s="89"/>
      <c r="AE1432" s="89"/>
      <c r="AF1432" s="191"/>
      <c r="AG1432" s="194"/>
      <c r="AH1432" s="193"/>
      <c r="AI1432" s="97"/>
      <c r="AJ1432" s="97" t="s">
        <v>65</v>
      </c>
      <c r="AK1432" s="97" t="s">
        <v>66</v>
      </c>
      <c r="AL1432" s="45" t="s">
        <v>67</v>
      </c>
      <c r="AM1432" s="160" t="str">
        <f>MONTH(B1432)&amp;"/"&amp;YEAR(B1432)</f>
        <v>3/2026</v>
      </c>
      <c r="AN1432" s="45">
        <f>WEEKNUM(B1432)-WEEKNUM(EOMONTH(B1432,-1)+1)+1</f>
        <v>4</v>
      </c>
      <c r="AO1432" s="45" t="str">
        <f>MONTH(R1432)&amp;"/"&amp;YEAR(R1432)</f>
        <v>5/2026</v>
      </c>
      <c r="AP1432" s="45">
        <f>WEEKNUM(R1432)-WEEKNUM(EOMONTH(R1432,-1)+1)+1</f>
        <v>5</v>
      </c>
      <c r="AQ1432" s="45">
        <f>IF(AU1432="S",IF(Q1432="1. Aceitou o programa",R1432-B1432,0),0)</f>
        <v>65</v>
      </c>
      <c r="AR1432" s="45">
        <f>IF(AU1432="S",IF(AND(S1432&lt;&gt;"",R1432&lt;&gt;""),S1432-R1432,0),0)</f>
        <v>0</v>
      </c>
      <c r="AS1432" s="45">
        <f>IF(AU1432="S",IF(Q1432="1. Aceitou o programa",IF(OR(X1432="Não se Aplica",X1432=""),IF(OR(W1432="Não se Aplica",W1432=""),0,W1432-V1432),AVERAGE(X1432-W1432,W1432-V1432)),0),0)</f>
        <v>24.5</v>
      </c>
      <c r="AT1432" s="45">
        <f>IF(AU1432="S",IF(AND(Q1432="1. Aceitou o programa",AB1432="Realizada"),IFERROR(IF(AA1432="",0,AA1432-R1432),0),0),0)</f>
        <v>0</v>
      </c>
      <c r="AU1432" s="45" t="str">
        <f>_xlfn.XLOOKUP(U1432,'Lista Suspensa'!$AA$20:$AA$23,'Lista Suspensa'!$AB$20:$AB$23,"N/A")</f>
        <v>S</v>
      </c>
    </row>
    <row r="1433" spans="1:47" ht="12" customHeight="1" x14ac:dyDescent="0.3">
      <c r="A1433" s="87" t="s">
        <v>47</v>
      </c>
      <c r="B1433" s="88">
        <v>46104</v>
      </c>
      <c r="C1433" s="89" t="s">
        <v>48</v>
      </c>
      <c r="D1433" s="89" t="s">
        <v>49</v>
      </c>
      <c r="E1433" s="189">
        <v>92746626</v>
      </c>
      <c r="F1433" s="197" t="s">
        <v>3936</v>
      </c>
      <c r="G1433" s="90">
        <v>11711615730</v>
      </c>
      <c r="H1433" s="91">
        <v>31291</v>
      </c>
      <c r="I1433" s="89"/>
      <c r="J1433" s="89" t="s">
        <v>51</v>
      </c>
      <c r="K1433" s="89" t="s">
        <v>76</v>
      </c>
      <c r="L1433" s="89" t="s">
        <v>303</v>
      </c>
      <c r="M1433" s="89" t="s">
        <v>1542</v>
      </c>
      <c r="N1433" s="89" t="s">
        <v>197</v>
      </c>
      <c r="O1433" s="92" t="s">
        <v>3937</v>
      </c>
      <c r="P1433" s="93" t="s">
        <v>57</v>
      </c>
      <c r="Q1433" s="110" t="s">
        <v>58</v>
      </c>
      <c r="R1433" s="94">
        <v>46171</v>
      </c>
      <c r="S1433" s="95"/>
      <c r="T1433" s="95" t="s">
        <v>59</v>
      </c>
      <c r="U1433" s="95" t="s">
        <v>60</v>
      </c>
      <c r="V1433" s="91">
        <v>46147</v>
      </c>
      <c r="W1433" s="91">
        <v>46161</v>
      </c>
      <c r="X1433" s="91">
        <v>46168</v>
      </c>
      <c r="Y1433" s="96" t="s">
        <v>73</v>
      </c>
      <c r="Z1433" s="89" t="s">
        <v>62</v>
      </c>
      <c r="AA1433" s="95"/>
      <c r="AB1433" s="95" t="s">
        <v>2804</v>
      </c>
      <c r="AC1433" s="95" t="s">
        <v>2804</v>
      </c>
      <c r="AD1433" s="95" t="s">
        <v>2804</v>
      </c>
      <c r="AE1433" s="95" t="s">
        <v>2804</v>
      </c>
      <c r="AF1433" s="95" t="s">
        <v>2804</v>
      </c>
      <c r="AG1433" s="95" t="s">
        <v>2804</v>
      </c>
      <c r="AH1433" s="95" t="s">
        <v>2804</v>
      </c>
      <c r="AI1433" s="97"/>
      <c r="AJ1433" s="97" t="s">
        <v>65</v>
      </c>
      <c r="AK1433" s="97" t="s">
        <v>66</v>
      </c>
      <c r="AL1433" s="45" t="s">
        <v>67</v>
      </c>
      <c r="AM1433" s="160" t="str">
        <f>MONTH(B1433)&amp;"/"&amp;YEAR(B1433)</f>
        <v>3/2026</v>
      </c>
      <c r="AN1433" s="45">
        <f>WEEKNUM(B1433)-WEEKNUM(EOMONTH(B1433,-1)+1)+1</f>
        <v>4</v>
      </c>
      <c r="AO1433" s="45" t="str">
        <f>MONTH(R1433)&amp;"/"&amp;YEAR(R1433)</f>
        <v>5/2026</v>
      </c>
      <c r="AP1433" s="45">
        <f>WEEKNUM(R1433)-WEEKNUM(EOMONTH(R1433,-1)+1)+1</f>
        <v>5</v>
      </c>
      <c r="AQ1433" s="45">
        <f>IF(AU1433="S",IF(Q1433="1. Aceitou o programa",R1433-B1433,0),0)</f>
        <v>67</v>
      </c>
      <c r="AR1433" s="45">
        <f>IF(AU1433="S",IF(AND(S1433&lt;&gt;"",R1433&lt;&gt;""),S1433-R1433,0),0)</f>
        <v>0</v>
      </c>
      <c r="AS1433" s="45">
        <f>IF(AU1433="S",IF(Q1433="1. Aceitou o programa",IF(OR(X1433="Não se Aplica",X1433=""),IF(OR(W1433="Não se Aplica",W1433=""),0,W1433-V1433),AVERAGE(X1433-W1433,W1433-V1433)),0),0)</f>
        <v>10.5</v>
      </c>
      <c r="AT1433" s="45">
        <f>IF(AU1433="S",IF(AND(Q1433="1. Aceitou o programa",AB1433="Realizada"),IFERROR(IF(AA1433="",0,AA1433-R1433),0),0),0)</f>
        <v>0</v>
      </c>
      <c r="AU1433" s="45" t="str">
        <f>_xlfn.XLOOKUP(U1433,'Lista Suspensa'!$AA$20:$AA$23,'Lista Suspensa'!$AB$20:$AB$23,"N/A")</f>
        <v>S</v>
      </c>
    </row>
    <row r="1434" spans="1:47" ht="12" customHeight="1" x14ac:dyDescent="0.3">
      <c r="A1434" s="87" t="s">
        <v>47</v>
      </c>
      <c r="B1434" s="88">
        <v>46104</v>
      </c>
      <c r="C1434" s="89" t="s">
        <v>48</v>
      </c>
      <c r="D1434" s="89" t="s">
        <v>49</v>
      </c>
      <c r="E1434" s="189">
        <v>84339550</v>
      </c>
      <c r="F1434" s="197" t="s">
        <v>3938</v>
      </c>
      <c r="G1434" s="90">
        <v>68411537749</v>
      </c>
      <c r="H1434" s="91">
        <v>24676</v>
      </c>
      <c r="I1434" s="89"/>
      <c r="J1434" s="89" t="s">
        <v>84</v>
      </c>
      <c r="K1434" s="89" t="s">
        <v>76</v>
      </c>
      <c r="L1434" s="89" t="s">
        <v>303</v>
      </c>
      <c r="M1434" s="89" t="s">
        <v>3939</v>
      </c>
      <c r="N1434" s="89" t="s">
        <v>344</v>
      </c>
      <c r="O1434" s="92" t="s">
        <v>3940</v>
      </c>
      <c r="P1434" s="93" t="s">
        <v>57</v>
      </c>
      <c r="Q1434" s="110" t="s">
        <v>58</v>
      </c>
      <c r="R1434" s="94">
        <v>46171</v>
      </c>
      <c r="S1434" s="95"/>
      <c r="T1434" s="95" t="s">
        <v>59</v>
      </c>
      <c r="U1434" s="95" t="s">
        <v>60</v>
      </c>
      <c r="V1434" s="91">
        <v>46147</v>
      </c>
      <c r="W1434" s="91">
        <v>46161</v>
      </c>
      <c r="X1434" s="91">
        <v>46168</v>
      </c>
      <c r="Y1434" s="96" t="s">
        <v>73</v>
      </c>
      <c r="Z1434" s="89" t="s">
        <v>62</v>
      </c>
      <c r="AA1434" s="95"/>
      <c r="AB1434" s="95" t="s">
        <v>2804</v>
      </c>
      <c r="AC1434" s="95" t="s">
        <v>2804</v>
      </c>
      <c r="AD1434" s="95" t="s">
        <v>2804</v>
      </c>
      <c r="AE1434" s="95" t="s">
        <v>2804</v>
      </c>
      <c r="AF1434" s="95" t="s">
        <v>2804</v>
      </c>
      <c r="AG1434" s="95" t="s">
        <v>2804</v>
      </c>
      <c r="AH1434" s="95" t="s">
        <v>2804</v>
      </c>
      <c r="AI1434" s="97"/>
      <c r="AJ1434" s="97" t="s">
        <v>65</v>
      </c>
      <c r="AK1434" s="97" t="s">
        <v>66</v>
      </c>
      <c r="AL1434" s="45" t="s">
        <v>67</v>
      </c>
      <c r="AM1434" s="160" t="str">
        <f>MONTH(B1434)&amp;"/"&amp;YEAR(B1434)</f>
        <v>3/2026</v>
      </c>
      <c r="AN1434" s="45">
        <f>WEEKNUM(B1434)-WEEKNUM(EOMONTH(B1434,-1)+1)+1</f>
        <v>4</v>
      </c>
      <c r="AO1434" s="45" t="str">
        <f>MONTH(R1434)&amp;"/"&amp;YEAR(R1434)</f>
        <v>5/2026</v>
      </c>
      <c r="AP1434" s="45">
        <f>WEEKNUM(R1434)-WEEKNUM(EOMONTH(R1434,-1)+1)+1</f>
        <v>5</v>
      </c>
      <c r="AQ1434" s="45">
        <f>IF(AU1434="S",IF(Q1434="1. Aceitou o programa",R1434-B1434,0),0)</f>
        <v>67</v>
      </c>
      <c r="AR1434" s="45">
        <f>IF(AU1434="S",IF(AND(S1434&lt;&gt;"",R1434&lt;&gt;""),S1434-R1434,0),0)</f>
        <v>0</v>
      </c>
      <c r="AS1434" s="45">
        <f>IF(AU1434="S",IF(Q1434="1. Aceitou o programa",IF(OR(X1434="Não se Aplica",X1434=""),IF(OR(W1434="Não se Aplica",W1434=""),0,W1434-V1434),AVERAGE(X1434-W1434,W1434-V1434)),0),0)</f>
        <v>10.5</v>
      </c>
      <c r="AT1434" s="45">
        <f>IF(AU1434="S",IF(AND(Q1434="1. Aceitou o programa",AB1434="Realizada"),IFERROR(IF(AA1434="",0,AA1434-R1434),0),0),0)</f>
        <v>0</v>
      </c>
      <c r="AU1434" s="45" t="str">
        <f>_xlfn.XLOOKUP(U1434,'Lista Suspensa'!$AA$20:$AA$23,'Lista Suspensa'!$AB$20:$AB$23,"N/A")</f>
        <v>S</v>
      </c>
    </row>
    <row r="1435" spans="1:47" ht="12" customHeight="1" x14ac:dyDescent="0.3">
      <c r="A1435" s="87" t="s">
        <v>47</v>
      </c>
      <c r="B1435" s="88">
        <v>46104</v>
      </c>
      <c r="C1435" s="89" t="s">
        <v>48</v>
      </c>
      <c r="D1435" s="89" t="s">
        <v>49</v>
      </c>
      <c r="E1435" s="189">
        <v>84339416</v>
      </c>
      <c r="F1435" s="197" t="s">
        <v>3941</v>
      </c>
      <c r="G1435" s="90">
        <v>9711289792</v>
      </c>
      <c r="H1435" s="91">
        <v>30858</v>
      </c>
      <c r="I1435" s="89"/>
      <c r="J1435" s="89" t="s">
        <v>84</v>
      </c>
      <c r="K1435" s="89" t="s">
        <v>76</v>
      </c>
      <c r="L1435" s="89" t="s">
        <v>303</v>
      </c>
      <c r="M1435" s="89" t="s">
        <v>3942</v>
      </c>
      <c r="N1435" s="89" t="s">
        <v>344</v>
      </c>
      <c r="O1435" s="92" t="s">
        <v>3943</v>
      </c>
      <c r="P1435" s="93" t="s">
        <v>57</v>
      </c>
      <c r="Q1435" s="110" t="s">
        <v>58</v>
      </c>
      <c r="R1435" s="94">
        <v>46171</v>
      </c>
      <c r="S1435" s="95"/>
      <c r="T1435" s="95" t="s">
        <v>59</v>
      </c>
      <c r="U1435" s="95" t="s">
        <v>60</v>
      </c>
      <c r="V1435" s="91">
        <v>46147</v>
      </c>
      <c r="W1435" s="91">
        <v>46161</v>
      </c>
      <c r="X1435" s="91">
        <v>46168</v>
      </c>
      <c r="Y1435" s="96" t="s">
        <v>73</v>
      </c>
      <c r="Z1435" s="89" t="s">
        <v>62</v>
      </c>
      <c r="AA1435" s="95"/>
      <c r="AB1435" s="95" t="s">
        <v>2804</v>
      </c>
      <c r="AC1435" s="95" t="s">
        <v>2804</v>
      </c>
      <c r="AD1435" s="95" t="s">
        <v>2804</v>
      </c>
      <c r="AE1435" s="95" t="s">
        <v>2804</v>
      </c>
      <c r="AF1435" s="95" t="s">
        <v>2804</v>
      </c>
      <c r="AG1435" s="95" t="s">
        <v>2804</v>
      </c>
      <c r="AH1435" s="95" t="s">
        <v>2804</v>
      </c>
      <c r="AI1435" s="97"/>
      <c r="AJ1435" s="97" t="s">
        <v>65</v>
      </c>
      <c r="AK1435" s="97" t="s">
        <v>66</v>
      </c>
      <c r="AL1435" s="45" t="s">
        <v>67</v>
      </c>
      <c r="AM1435" s="160" t="str">
        <f>MONTH(B1435)&amp;"/"&amp;YEAR(B1435)</f>
        <v>3/2026</v>
      </c>
      <c r="AN1435" s="45">
        <f>WEEKNUM(B1435)-WEEKNUM(EOMONTH(B1435,-1)+1)+1</f>
        <v>4</v>
      </c>
      <c r="AO1435" s="45" t="str">
        <f>MONTH(R1435)&amp;"/"&amp;YEAR(R1435)</f>
        <v>5/2026</v>
      </c>
      <c r="AP1435" s="45">
        <f>WEEKNUM(R1435)-WEEKNUM(EOMONTH(R1435,-1)+1)+1</f>
        <v>5</v>
      </c>
      <c r="AQ1435" s="45">
        <f>IF(AU1435="S",IF(Q1435="1. Aceitou o programa",R1435-B1435,0),0)</f>
        <v>67</v>
      </c>
      <c r="AR1435" s="45">
        <f>IF(AU1435="S",IF(AND(S1435&lt;&gt;"",R1435&lt;&gt;""),S1435-R1435,0),0)</f>
        <v>0</v>
      </c>
      <c r="AS1435" s="45">
        <f>IF(AU1435="S",IF(Q1435="1. Aceitou o programa",IF(OR(X1435="Não se Aplica",X1435=""),IF(OR(W1435="Não se Aplica",W1435=""),0,W1435-V1435),AVERAGE(X1435-W1435,W1435-V1435)),0),0)</f>
        <v>10.5</v>
      </c>
      <c r="AT1435" s="45">
        <f>IF(AU1435="S",IF(AND(Q1435="1. Aceitou o programa",AB1435="Realizada"),IFERROR(IF(AA1435="",0,AA1435-R1435),0),0),0)</f>
        <v>0</v>
      </c>
      <c r="AU1435" s="45" t="str">
        <f>_xlfn.XLOOKUP(U1435,'Lista Suspensa'!$AA$20:$AA$23,'Lista Suspensa'!$AB$20:$AB$23,"N/A")</f>
        <v>S</v>
      </c>
    </row>
    <row r="1436" spans="1:47" ht="12" customHeight="1" x14ac:dyDescent="0.3">
      <c r="A1436" s="87" t="s">
        <v>47</v>
      </c>
      <c r="B1436" s="88">
        <v>46104</v>
      </c>
      <c r="C1436" s="89" t="s">
        <v>48</v>
      </c>
      <c r="D1436" s="89" t="s">
        <v>49</v>
      </c>
      <c r="E1436" s="189">
        <v>84339272</v>
      </c>
      <c r="F1436" s="197" t="s">
        <v>3944</v>
      </c>
      <c r="G1436" s="90">
        <v>15680834758</v>
      </c>
      <c r="H1436" s="91">
        <v>34127</v>
      </c>
      <c r="I1436" s="89"/>
      <c r="J1436" s="89" t="s">
        <v>84</v>
      </c>
      <c r="K1436" s="89" t="s">
        <v>76</v>
      </c>
      <c r="L1436" s="89" t="s">
        <v>303</v>
      </c>
      <c r="M1436" s="89" t="s">
        <v>3945</v>
      </c>
      <c r="N1436" s="89" t="s">
        <v>344</v>
      </c>
      <c r="O1436" s="92" t="s">
        <v>3946</v>
      </c>
      <c r="P1436" s="93" t="s">
        <v>57</v>
      </c>
      <c r="Q1436" s="110" t="s">
        <v>58</v>
      </c>
      <c r="R1436" s="94">
        <v>46171</v>
      </c>
      <c r="S1436" s="95"/>
      <c r="T1436" s="95" t="s">
        <v>59</v>
      </c>
      <c r="U1436" s="95" t="s">
        <v>60</v>
      </c>
      <c r="V1436" s="91">
        <v>46147</v>
      </c>
      <c r="W1436" s="91">
        <v>46161</v>
      </c>
      <c r="X1436" s="91">
        <v>46168</v>
      </c>
      <c r="Y1436" s="96" t="s">
        <v>73</v>
      </c>
      <c r="Z1436" s="89" t="s">
        <v>62</v>
      </c>
      <c r="AA1436" s="95"/>
      <c r="AB1436" s="95" t="s">
        <v>2804</v>
      </c>
      <c r="AC1436" s="95" t="s">
        <v>2804</v>
      </c>
      <c r="AD1436" s="95" t="s">
        <v>2804</v>
      </c>
      <c r="AE1436" s="95" t="s">
        <v>2804</v>
      </c>
      <c r="AF1436" s="95" t="s">
        <v>2804</v>
      </c>
      <c r="AG1436" s="95" t="s">
        <v>2804</v>
      </c>
      <c r="AH1436" s="95" t="s">
        <v>2804</v>
      </c>
      <c r="AI1436" s="97"/>
      <c r="AJ1436" s="97" t="s">
        <v>65</v>
      </c>
      <c r="AK1436" s="97" t="s">
        <v>66</v>
      </c>
      <c r="AL1436" s="45" t="s">
        <v>67</v>
      </c>
      <c r="AM1436" s="160" t="str">
        <f>MONTH(B1436)&amp;"/"&amp;YEAR(B1436)</f>
        <v>3/2026</v>
      </c>
      <c r="AN1436" s="45">
        <f>WEEKNUM(B1436)-WEEKNUM(EOMONTH(B1436,-1)+1)+1</f>
        <v>4</v>
      </c>
      <c r="AO1436" s="45" t="str">
        <f>MONTH(R1436)&amp;"/"&amp;YEAR(R1436)</f>
        <v>5/2026</v>
      </c>
      <c r="AP1436" s="45">
        <f>WEEKNUM(R1436)-WEEKNUM(EOMONTH(R1436,-1)+1)+1</f>
        <v>5</v>
      </c>
      <c r="AQ1436" s="45">
        <f>IF(AU1436="S",IF(Q1436="1. Aceitou o programa",R1436-B1436,0),0)</f>
        <v>67</v>
      </c>
      <c r="AR1436" s="45">
        <f>IF(AU1436="S",IF(AND(S1436&lt;&gt;"",R1436&lt;&gt;""),S1436-R1436,0),0)</f>
        <v>0</v>
      </c>
      <c r="AS1436" s="45">
        <f>IF(AU1436="S",IF(Q1436="1. Aceitou o programa",IF(OR(X1436="Não se Aplica",X1436=""),IF(OR(W1436="Não se Aplica",W1436=""),0,W1436-V1436),AVERAGE(X1436-W1436,W1436-V1436)),0),0)</f>
        <v>10.5</v>
      </c>
      <c r="AT1436" s="45">
        <f>IF(AU1436="S",IF(AND(Q1436="1. Aceitou o programa",AB1436="Realizada"),IFERROR(IF(AA1436="",0,AA1436-R1436),0),0),0)</f>
        <v>0</v>
      </c>
      <c r="AU1436" s="45" t="str">
        <f>_xlfn.XLOOKUP(U1436,'Lista Suspensa'!$AA$20:$AA$23,'Lista Suspensa'!$AB$20:$AB$23,"N/A")</f>
        <v>S</v>
      </c>
    </row>
    <row r="1437" spans="1:47" ht="12" customHeight="1" x14ac:dyDescent="0.3">
      <c r="A1437" s="87" t="s">
        <v>47</v>
      </c>
      <c r="B1437" s="88">
        <v>46104</v>
      </c>
      <c r="C1437" s="89" t="s">
        <v>48</v>
      </c>
      <c r="D1437" s="89" t="s">
        <v>49</v>
      </c>
      <c r="E1437" s="189">
        <v>95101300</v>
      </c>
      <c r="F1437" s="197" t="s">
        <v>3947</v>
      </c>
      <c r="G1437" s="90">
        <v>1092532722</v>
      </c>
      <c r="H1437" s="91">
        <v>25402</v>
      </c>
      <c r="I1437" s="89"/>
      <c r="J1437" s="89" t="s">
        <v>51</v>
      </c>
      <c r="K1437" s="89" t="s">
        <v>76</v>
      </c>
      <c r="L1437" s="89" t="s">
        <v>95</v>
      </c>
      <c r="M1437" s="89" t="s">
        <v>445</v>
      </c>
      <c r="N1437" s="89" t="s">
        <v>331</v>
      </c>
      <c r="O1437" s="92" t="s">
        <v>3948</v>
      </c>
      <c r="P1437" s="93" t="s">
        <v>57</v>
      </c>
      <c r="Q1437" s="110" t="s">
        <v>58</v>
      </c>
      <c r="R1437" s="94">
        <v>46171</v>
      </c>
      <c r="S1437" s="95"/>
      <c r="T1437" s="95" t="s">
        <v>59</v>
      </c>
      <c r="U1437" s="95" t="s">
        <v>60</v>
      </c>
      <c r="V1437" s="91">
        <v>46147</v>
      </c>
      <c r="W1437" s="91">
        <v>46161</v>
      </c>
      <c r="X1437" s="91">
        <v>46168</v>
      </c>
      <c r="Y1437" s="96" t="s">
        <v>73</v>
      </c>
      <c r="Z1437" s="89" t="s">
        <v>62</v>
      </c>
      <c r="AA1437" s="95"/>
      <c r="AB1437" s="95" t="s">
        <v>2804</v>
      </c>
      <c r="AC1437" s="95" t="s">
        <v>2804</v>
      </c>
      <c r="AD1437" s="95" t="s">
        <v>2804</v>
      </c>
      <c r="AE1437" s="95" t="s">
        <v>2804</v>
      </c>
      <c r="AF1437" s="95" t="s">
        <v>2804</v>
      </c>
      <c r="AG1437" s="95" t="s">
        <v>2804</v>
      </c>
      <c r="AH1437" s="95" t="s">
        <v>2804</v>
      </c>
      <c r="AI1437" s="97"/>
      <c r="AJ1437" s="97" t="s">
        <v>65</v>
      </c>
      <c r="AK1437" s="97" t="s">
        <v>66</v>
      </c>
      <c r="AL1437" s="45" t="s">
        <v>67</v>
      </c>
      <c r="AM1437" s="160" t="str">
        <f>MONTH(B1437)&amp;"/"&amp;YEAR(B1437)</f>
        <v>3/2026</v>
      </c>
      <c r="AN1437" s="45">
        <f>WEEKNUM(B1437)-WEEKNUM(EOMONTH(B1437,-1)+1)+1</f>
        <v>4</v>
      </c>
      <c r="AO1437" s="45" t="str">
        <f>MONTH(R1437)&amp;"/"&amp;YEAR(R1437)</f>
        <v>5/2026</v>
      </c>
      <c r="AP1437" s="45">
        <f>WEEKNUM(R1437)-WEEKNUM(EOMONTH(R1437,-1)+1)+1</f>
        <v>5</v>
      </c>
      <c r="AQ1437" s="45">
        <f>IF(AU1437="S",IF(Q1437="1. Aceitou o programa",R1437-B1437,0),0)</f>
        <v>67</v>
      </c>
      <c r="AR1437" s="45">
        <f>IF(AU1437="S",IF(AND(S1437&lt;&gt;"",R1437&lt;&gt;""),S1437-R1437,0),0)</f>
        <v>0</v>
      </c>
      <c r="AS1437" s="45">
        <f>IF(AU1437="S",IF(Q1437="1. Aceitou o programa",IF(OR(X1437="Não se Aplica",X1437=""),IF(OR(W1437="Não se Aplica",W1437=""),0,W1437-V1437),AVERAGE(X1437-W1437,W1437-V1437)),0),0)</f>
        <v>10.5</v>
      </c>
      <c r="AT1437" s="45">
        <f>IF(AU1437="S",IF(AND(Q1437="1. Aceitou o programa",AB1437="Realizada"),IFERROR(IF(AA1437="",0,AA1437-R1437),0),0),0)</f>
        <v>0</v>
      </c>
      <c r="AU1437" s="45" t="str">
        <f>_xlfn.XLOOKUP(U1437,'Lista Suspensa'!$AA$20:$AA$23,'Lista Suspensa'!$AB$20:$AB$23,"N/A")</f>
        <v>S</v>
      </c>
    </row>
    <row r="1438" spans="1:47" ht="12" customHeight="1" x14ac:dyDescent="0.3">
      <c r="A1438" s="87" t="s">
        <v>47</v>
      </c>
      <c r="B1438" s="88">
        <v>46104</v>
      </c>
      <c r="C1438" s="89" t="s">
        <v>48</v>
      </c>
      <c r="D1438" s="89" t="s">
        <v>49</v>
      </c>
      <c r="E1438" s="189">
        <v>84429728</v>
      </c>
      <c r="F1438" s="197" t="s">
        <v>3949</v>
      </c>
      <c r="G1438" s="90">
        <v>52354601700</v>
      </c>
      <c r="H1438" s="91">
        <v>20471</v>
      </c>
      <c r="I1438" s="89"/>
      <c r="J1438" s="89" t="s">
        <v>84</v>
      </c>
      <c r="K1438" s="89" t="s">
        <v>76</v>
      </c>
      <c r="L1438" s="89" t="s">
        <v>95</v>
      </c>
      <c r="M1438" s="89" t="s">
        <v>222</v>
      </c>
      <c r="N1438" s="89" t="s">
        <v>344</v>
      </c>
      <c r="O1438" s="92" t="s">
        <v>3950</v>
      </c>
      <c r="P1438" s="93" t="s">
        <v>57</v>
      </c>
      <c r="Q1438" s="110" t="s">
        <v>58</v>
      </c>
      <c r="R1438" s="94">
        <v>46171</v>
      </c>
      <c r="S1438" s="95"/>
      <c r="T1438" s="95" t="s">
        <v>59</v>
      </c>
      <c r="U1438" s="95" t="s">
        <v>60</v>
      </c>
      <c r="V1438" s="91">
        <v>46147</v>
      </c>
      <c r="W1438" s="91">
        <v>46161</v>
      </c>
      <c r="X1438" s="91">
        <v>46168</v>
      </c>
      <c r="Y1438" s="96" t="s">
        <v>73</v>
      </c>
      <c r="Z1438" s="89" t="s">
        <v>62</v>
      </c>
      <c r="AA1438" s="95"/>
      <c r="AB1438" s="95" t="s">
        <v>2804</v>
      </c>
      <c r="AC1438" s="95" t="s">
        <v>2804</v>
      </c>
      <c r="AD1438" s="95" t="s">
        <v>2804</v>
      </c>
      <c r="AE1438" s="95" t="s">
        <v>2804</v>
      </c>
      <c r="AF1438" s="95" t="s">
        <v>2804</v>
      </c>
      <c r="AG1438" s="95" t="s">
        <v>2804</v>
      </c>
      <c r="AH1438" s="95" t="s">
        <v>2804</v>
      </c>
      <c r="AI1438" s="97"/>
      <c r="AJ1438" s="97" t="s">
        <v>65</v>
      </c>
      <c r="AK1438" s="97" t="s">
        <v>66</v>
      </c>
      <c r="AL1438" s="45" t="s">
        <v>67</v>
      </c>
      <c r="AM1438" s="160" t="str">
        <f>MONTH(B1438)&amp;"/"&amp;YEAR(B1438)</f>
        <v>3/2026</v>
      </c>
      <c r="AN1438" s="45">
        <f>WEEKNUM(B1438)-WEEKNUM(EOMONTH(B1438,-1)+1)+1</f>
        <v>4</v>
      </c>
      <c r="AO1438" s="45" t="str">
        <f>MONTH(R1438)&amp;"/"&amp;YEAR(R1438)</f>
        <v>5/2026</v>
      </c>
      <c r="AP1438" s="45">
        <f>WEEKNUM(R1438)-WEEKNUM(EOMONTH(R1438,-1)+1)+1</f>
        <v>5</v>
      </c>
      <c r="AQ1438" s="45">
        <f>IF(AU1438="S",IF(Q1438="1. Aceitou o programa",R1438-B1438,0),0)</f>
        <v>67</v>
      </c>
      <c r="AR1438" s="45">
        <f>IF(AU1438="S",IF(AND(S1438&lt;&gt;"",R1438&lt;&gt;""),S1438-R1438,0),0)</f>
        <v>0</v>
      </c>
      <c r="AS1438" s="45">
        <f>IF(AU1438="S",IF(Q1438="1. Aceitou o programa",IF(OR(X1438="Não se Aplica",X1438=""),IF(OR(W1438="Não se Aplica",W1438=""),0,W1438-V1438),AVERAGE(X1438-W1438,W1438-V1438)),0),0)</f>
        <v>10.5</v>
      </c>
      <c r="AT1438" s="45">
        <f>IF(AU1438="S",IF(AND(Q1438="1. Aceitou o programa",AB1438="Realizada"),IFERROR(IF(AA1438="",0,AA1438-R1438),0),0),0)</f>
        <v>0</v>
      </c>
      <c r="AU1438" s="45" t="str">
        <f>_xlfn.XLOOKUP(U1438,'Lista Suspensa'!$AA$20:$AA$23,'Lista Suspensa'!$AB$20:$AB$23,"N/A")</f>
        <v>S</v>
      </c>
    </row>
    <row r="1439" spans="1:47" ht="12" customHeight="1" x14ac:dyDescent="0.3">
      <c r="A1439" s="87" t="s">
        <v>47</v>
      </c>
      <c r="B1439" s="88">
        <v>46104</v>
      </c>
      <c r="C1439" s="89" t="s">
        <v>48</v>
      </c>
      <c r="D1439" s="89" t="s">
        <v>49</v>
      </c>
      <c r="E1439" s="189">
        <v>84447132</v>
      </c>
      <c r="F1439" s="197" t="s">
        <v>3951</v>
      </c>
      <c r="G1439" s="90">
        <v>41610886801</v>
      </c>
      <c r="H1439" s="91">
        <v>33850</v>
      </c>
      <c r="I1439" s="89"/>
      <c r="J1439" s="89" t="s">
        <v>51</v>
      </c>
      <c r="K1439" s="89" t="s">
        <v>52</v>
      </c>
      <c r="L1439" s="89" t="s">
        <v>85</v>
      </c>
      <c r="M1439" s="89" t="s">
        <v>3009</v>
      </c>
      <c r="N1439" s="89" t="s">
        <v>229</v>
      </c>
      <c r="O1439" s="92" t="s">
        <v>3952</v>
      </c>
      <c r="P1439" s="93" t="s">
        <v>57</v>
      </c>
      <c r="Q1439" s="110" t="s">
        <v>58</v>
      </c>
      <c r="R1439" s="94">
        <v>46171</v>
      </c>
      <c r="S1439" s="95"/>
      <c r="T1439" s="95" t="s">
        <v>59</v>
      </c>
      <c r="U1439" s="95" t="s">
        <v>60</v>
      </c>
      <c r="V1439" s="91">
        <v>46147</v>
      </c>
      <c r="W1439" s="91">
        <v>46161</v>
      </c>
      <c r="X1439" s="91">
        <v>46168</v>
      </c>
      <c r="Y1439" s="96" t="s">
        <v>73</v>
      </c>
      <c r="Z1439" s="89" t="s">
        <v>62</v>
      </c>
      <c r="AA1439" s="95"/>
      <c r="AB1439" s="95" t="s">
        <v>2804</v>
      </c>
      <c r="AC1439" s="95" t="s">
        <v>2804</v>
      </c>
      <c r="AD1439" s="95" t="s">
        <v>2804</v>
      </c>
      <c r="AE1439" s="95" t="s">
        <v>2804</v>
      </c>
      <c r="AF1439" s="95" t="s">
        <v>2804</v>
      </c>
      <c r="AG1439" s="95" t="s">
        <v>2804</v>
      </c>
      <c r="AH1439" s="95" t="s">
        <v>2804</v>
      </c>
      <c r="AI1439" s="97"/>
      <c r="AJ1439" s="97" t="s">
        <v>65</v>
      </c>
      <c r="AK1439" s="97" t="s">
        <v>66</v>
      </c>
      <c r="AL1439" s="45" t="s">
        <v>67</v>
      </c>
      <c r="AM1439" s="160" t="str">
        <f>MONTH(B1439)&amp;"/"&amp;YEAR(B1439)</f>
        <v>3/2026</v>
      </c>
      <c r="AN1439" s="45">
        <f>WEEKNUM(B1439)-WEEKNUM(EOMONTH(B1439,-1)+1)+1</f>
        <v>4</v>
      </c>
      <c r="AO1439" s="45" t="str">
        <f>MONTH(R1439)&amp;"/"&amp;YEAR(R1439)</f>
        <v>5/2026</v>
      </c>
      <c r="AP1439" s="45">
        <f>WEEKNUM(R1439)-WEEKNUM(EOMONTH(R1439,-1)+1)+1</f>
        <v>5</v>
      </c>
      <c r="AQ1439" s="45">
        <f>IF(AU1439="S",IF(Q1439="1. Aceitou o programa",R1439-B1439,0),0)</f>
        <v>67</v>
      </c>
      <c r="AR1439" s="45">
        <f>IF(AU1439="S",IF(AND(S1439&lt;&gt;"",R1439&lt;&gt;""),S1439-R1439,0),0)</f>
        <v>0</v>
      </c>
      <c r="AS1439" s="45">
        <f>IF(AU1439="S",IF(Q1439="1. Aceitou o programa",IF(OR(X1439="Não se Aplica",X1439=""),IF(OR(W1439="Não se Aplica",W1439=""),0,W1439-V1439),AVERAGE(X1439-W1439,W1439-V1439)),0),0)</f>
        <v>10.5</v>
      </c>
      <c r="AT1439" s="45">
        <f>IF(AU1439="S",IF(AND(Q1439="1. Aceitou o programa",AB1439="Realizada"),IFERROR(IF(AA1439="",0,AA1439-R1439),0),0),0)</f>
        <v>0</v>
      </c>
      <c r="AU1439" s="45" t="str">
        <f>_xlfn.XLOOKUP(U1439,'Lista Suspensa'!$AA$20:$AA$23,'Lista Suspensa'!$AB$20:$AB$23,"N/A")</f>
        <v>S</v>
      </c>
    </row>
    <row r="1440" spans="1:47" ht="12" customHeight="1" x14ac:dyDescent="0.3">
      <c r="A1440" s="87" t="s">
        <v>47</v>
      </c>
      <c r="B1440" s="88">
        <v>46104</v>
      </c>
      <c r="C1440" s="89" t="s">
        <v>48</v>
      </c>
      <c r="D1440" s="89" t="s">
        <v>49</v>
      </c>
      <c r="E1440" s="189">
        <v>84473752</v>
      </c>
      <c r="F1440" s="197" t="s">
        <v>3953</v>
      </c>
      <c r="G1440" s="90">
        <v>19074246877</v>
      </c>
      <c r="H1440" s="91">
        <v>27905</v>
      </c>
      <c r="I1440" s="89"/>
      <c r="J1440" s="89" t="s">
        <v>51</v>
      </c>
      <c r="K1440" s="89" t="s">
        <v>52</v>
      </c>
      <c r="L1440" s="89" t="s">
        <v>85</v>
      </c>
      <c r="M1440" s="89" t="s">
        <v>3954</v>
      </c>
      <c r="N1440" s="89" t="s">
        <v>137</v>
      </c>
      <c r="O1440" s="92" t="s">
        <v>3955</v>
      </c>
      <c r="P1440" s="93" t="s">
        <v>57</v>
      </c>
      <c r="Q1440" s="110" t="s">
        <v>58</v>
      </c>
      <c r="R1440" s="94">
        <v>46171</v>
      </c>
      <c r="S1440" s="95"/>
      <c r="T1440" s="95" t="s">
        <v>59</v>
      </c>
      <c r="U1440" s="95" t="s">
        <v>60</v>
      </c>
      <c r="V1440" s="91">
        <v>46147</v>
      </c>
      <c r="W1440" s="91">
        <v>46161</v>
      </c>
      <c r="X1440" s="91">
        <v>46168</v>
      </c>
      <c r="Y1440" s="96" t="s">
        <v>73</v>
      </c>
      <c r="Z1440" s="89" t="s">
        <v>62</v>
      </c>
      <c r="AA1440" s="95"/>
      <c r="AB1440" s="95" t="s">
        <v>2804</v>
      </c>
      <c r="AC1440" s="95" t="s">
        <v>2804</v>
      </c>
      <c r="AD1440" s="95" t="s">
        <v>2804</v>
      </c>
      <c r="AE1440" s="95" t="s">
        <v>2804</v>
      </c>
      <c r="AF1440" s="95" t="s">
        <v>2804</v>
      </c>
      <c r="AG1440" s="95" t="s">
        <v>2804</v>
      </c>
      <c r="AH1440" s="95" t="s">
        <v>2804</v>
      </c>
      <c r="AI1440" s="97"/>
      <c r="AJ1440" s="97" t="s">
        <v>65</v>
      </c>
      <c r="AK1440" s="97" t="s">
        <v>66</v>
      </c>
      <c r="AL1440" s="45" t="s">
        <v>67</v>
      </c>
      <c r="AM1440" s="160" t="str">
        <f>MONTH(B1440)&amp;"/"&amp;YEAR(B1440)</f>
        <v>3/2026</v>
      </c>
      <c r="AN1440" s="45">
        <f>WEEKNUM(B1440)-WEEKNUM(EOMONTH(B1440,-1)+1)+1</f>
        <v>4</v>
      </c>
      <c r="AO1440" s="45" t="str">
        <f>MONTH(R1440)&amp;"/"&amp;YEAR(R1440)</f>
        <v>5/2026</v>
      </c>
      <c r="AP1440" s="45">
        <f>WEEKNUM(R1440)-WEEKNUM(EOMONTH(R1440,-1)+1)+1</f>
        <v>5</v>
      </c>
      <c r="AQ1440" s="45">
        <f>IF(AU1440="S",IF(Q1440="1. Aceitou o programa",R1440-B1440,0),0)</f>
        <v>67</v>
      </c>
      <c r="AR1440" s="45">
        <f>IF(AU1440="S",IF(AND(S1440&lt;&gt;"",R1440&lt;&gt;""),S1440-R1440,0),0)</f>
        <v>0</v>
      </c>
      <c r="AS1440" s="45">
        <f>IF(AU1440="S",IF(Q1440="1. Aceitou o programa",IF(OR(X1440="Não se Aplica",X1440=""),IF(OR(W1440="Não se Aplica",W1440=""),0,W1440-V1440),AVERAGE(X1440-W1440,W1440-V1440)),0),0)</f>
        <v>10.5</v>
      </c>
      <c r="AT1440" s="45">
        <f>IF(AU1440="S",IF(AND(Q1440="1. Aceitou o programa",AB1440="Realizada"),IFERROR(IF(AA1440="",0,AA1440-R1440),0),0),0)</f>
        <v>0</v>
      </c>
      <c r="AU1440" s="45" t="str">
        <f>_xlfn.XLOOKUP(U1440,'Lista Suspensa'!$AA$20:$AA$23,'Lista Suspensa'!$AB$20:$AB$23,"N/A")</f>
        <v>S</v>
      </c>
    </row>
    <row r="1441" spans="1:47" ht="12" customHeight="1" x14ac:dyDescent="0.3">
      <c r="A1441" s="87" t="s">
        <v>47</v>
      </c>
      <c r="B1441" s="88">
        <v>46104</v>
      </c>
      <c r="C1441" s="89" t="s">
        <v>48</v>
      </c>
      <c r="D1441" s="89" t="s">
        <v>49</v>
      </c>
      <c r="E1441" s="189">
        <v>94061040</v>
      </c>
      <c r="F1441" s="197" t="s">
        <v>3956</v>
      </c>
      <c r="G1441" s="90">
        <v>15798421783</v>
      </c>
      <c r="H1441" s="91">
        <v>33925</v>
      </c>
      <c r="I1441" s="89"/>
      <c r="J1441" s="89" t="s">
        <v>51</v>
      </c>
      <c r="K1441" s="89" t="s">
        <v>76</v>
      </c>
      <c r="L1441" s="89" t="s">
        <v>95</v>
      </c>
      <c r="M1441" s="89" t="s">
        <v>234</v>
      </c>
      <c r="N1441" s="89" t="s">
        <v>331</v>
      </c>
      <c r="O1441" s="92" t="s">
        <v>3957</v>
      </c>
      <c r="P1441" s="93" t="s">
        <v>57</v>
      </c>
      <c r="Q1441" s="110" t="s">
        <v>58</v>
      </c>
      <c r="R1441" s="94">
        <v>46171</v>
      </c>
      <c r="S1441" s="95"/>
      <c r="T1441" s="95" t="s">
        <v>59</v>
      </c>
      <c r="U1441" s="95" t="s">
        <v>60</v>
      </c>
      <c r="V1441" s="91">
        <v>46147</v>
      </c>
      <c r="W1441" s="91">
        <v>46161</v>
      </c>
      <c r="X1441" s="91">
        <v>46168</v>
      </c>
      <c r="Y1441" s="96" t="s">
        <v>73</v>
      </c>
      <c r="Z1441" s="89" t="s">
        <v>62</v>
      </c>
      <c r="AA1441" s="95"/>
      <c r="AB1441" s="95" t="s">
        <v>2804</v>
      </c>
      <c r="AC1441" s="95" t="s">
        <v>2804</v>
      </c>
      <c r="AD1441" s="95" t="s">
        <v>2804</v>
      </c>
      <c r="AE1441" s="95" t="s">
        <v>2804</v>
      </c>
      <c r="AF1441" s="95" t="s">
        <v>2804</v>
      </c>
      <c r="AG1441" s="95" t="s">
        <v>2804</v>
      </c>
      <c r="AH1441" s="95" t="s">
        <v>2804</v>
      </c>
      <c r="AI1441" s="97"/>
      <c r="AJ1441" s="97" t="s">
        <v>65</v>
      </c>
      <c r="AK1441" s="97" t="s">
        <v>66</v>
      </c>
      <c r="AL1441" s="45" t="s">
        <v>67</v>
      </c>
      <c r="AM1441" s="160" t="str">
        <f>MONTH(B1441)&amp;"/"&amp;YEAR(B1441)</f>
        <v>3/2026</v>
      </c>
      <c r="AN1441" s="45">
        <f>WEEKNUM(B1441)-WEEKNUM(EOMONTH(B1441,-1)+1)+1</f>
        <v>4</v>
      </c>
      <c r="AO1441" s="45" t="str">
        <f>MONTH(R1441)&amp;"/"&amp;YEAR(R1441)</f>
        <v>5/2026</v>
      </c>
      <c r="AP1441" s="45">
        <f>WEEKNUM(R1441)-WEEKNUM(EOMONTH(R1441,-1)+1)+1</f>
        <v>5</v>
      </c>
      <c r="AQ1441" s="45">
        <f>IF(AU1441="S",IF(Q1441="1. Aceitou o programa",R1441-B1441,0),0)</f>
        <v>67</v>
      </c>
      <c r="AR1441" s="45">
        <f>IF(AU1441="S",IF(AND(S1441&lt;&gt;"",R1441&lt;&gt;""),S1441-R1441,0),0)</f>
        <v>0</v>
      </c>
      <c r="AS1441" s="45">
        <f>IF(AU1441="S",IF(Q1441="1. Aceitou o programa",IF(OR(X1441="Não se Aplica",X1441=""),IF(OR(W1441="Não se Aplica",W1441=""),0,W1441-V1441),AVERAGE(X1441-W1441,W1441-V1441)),0),0)</f>
        <v>10.5</v>
      </c>
      <c r="AT1441" s="45">
        <f>IF(AU1441="S",IF(AND(Q1441="1. Aceitou o programa",AB1441="Realizada"),IFERROR(IF(AA1441="",0,AA1441-R1441),0),0),0)</f>
        <v>0</v>
      </c>
      <c r="AU1441" s="45" t="str">
        <f>_xlfn.XLOOKUP(U1441,'Lista Suspensa'!$AA$20:$AA$23,'Lista Suspensa'!$AB$20:$AB$23,"N/A")</f>
        <v>S</v>
      </c>
    </row>
    <row r="1442" spans="1:47" ht="12" customHeight="1" x14ac:dyDescent="0.3">
      <c r="A1442" s="87" t="s">
        <v>47</v>
      </c>
      <c r="B1442" s="88">
        <v>46104</v>
      </c>
      <c r="C1442" s="89" t="s">
        <v>48</v>
      </c>
      <c r="D1442" s="89" t="s">
        <v>49</v>
      </c>
      <c r="E1442" s="189">
        <v>92986908</v>
      </c>
      <c r="F1442" s="197" t="s">
        <v>3958</v>
      </c>
      <c r="G1442" s="90">
        <v>15921711764</v>
      </c>
      <c r="H1442" s="91">
        <v>38210</v>
      </c>
      <c r="I1442" s="89"/>
      <c r="J1442" s="89" t="s">
        <v>51</v>
      </c>
      <c r="K1442" s="89" t="s">
        <v>76</v>
      </c>
      <c r="L1442" s="89" t="s">
        <v>95</v>
      </c>
      <c r="M1442" s="89" t="s">
        <v>971</v>
      </c>
      <c r="N1442" s="89" t="s">
        <v>197</v>
      </c>
      <c r="O1442" s="92" t="s">
        <v>3959</v>
      </c>
      <c r="P1442" s="93" t="s">
        <v>57</v>
      </c>
      <c r="Q1442" s="110" t="s">
        <v>58</v>
      </c>
      <c r="R1442" s="94">
        <v>46171</v>
      </c>
      <c r="S1442" s="95"/>
      <c r="T1442" s="95" t="s">
        <v>59</v>
      </c>
      <c r="U1442" s="95" t="s">
        <v>60</v>
      </c>
      <c r="V1442" s="91">
        <v>46147</v>
      </c>
      <c r="W1442" s="91">
        <v>46161</v>
      </c>
      <c r="X1442" s="91">
        <v>46168</v>
      </c>
      <c r="Y1442" s="96" t="s">
        <v>73</v>
      </c>
      <c r="Z1442" s="89" t="s">
        <v>62</v>
      </c>
      <c r="AA1442" s="95"/>
      <c r="AB1442" s="95" t="s">
        <v>2804</v>
      </c>
      <c r="AC1442" s="95" t="s">
        <v>2804</v>
      </c>
      <c r="AD1442" s="95" t="s">
        <v>2804</v>
      </c>
      <c r="AE1442" s="95" t="s">
        <v>2804</v>
      </c>
      <c r="AF1442" s="95" t="s">
        <v>2804</v>
      </c>
      <c r="AG1442" s="95" t="s">
        <v>2804</v>
      </c>
      <c r="AH1442" s="95" t="s">
        <v>2804</v>
      </c>
      <c r="AI1442" s="97"/>
      <c r="AJ1442" s="97" t="s">
        <v>65</v>
      </c>
      <c r="AK1442" s="97" t="s">
        <v>66</v>
      </c>
      <c r="AL1442" s="45" t="s">
        <v>67</v>
      </c>
      <c r="AM1442" s="160" t="str">
        <f>MONTH(B1442)&amp;"/"&amp;YEAR(B1442)</f>
        <v>3/2026</v>
      </c>
      <c r="AN1442" s="45">
        <f>WEEKNUM(B1442)-WEEKNUM(EOMONTH(B1442,-1)+1)+1</f>
        <v>4</v>
      </c>
      <c r="AO1442" s="45" t="str">
        <f>MONTH(R1442)&amp;"/"&amp;YEAR(R1442)</f>
        <v>5/2026</v>
      </c>
      <c r="AP1442" s="45">
        <f>WEEKNUM(R1442)-WEEKNUM(EOMONTH(R1442,-1)+1)+1</f>
        <v>5</v>
      </c>
      <c r="AQ1442" s="45">
        <f>IF(AU1442="S",IF(Q1442="1. Aceitou o programa",R1442-B1442,0),0)</f>
        <v>67</v>
      </c>
      <c r="AR1442" s="45">
        <f>IF(AU1442="S",IF(AND(S1442&lt;&gt;"",R1442&lt;&gt;""),S1442-R1442,0),0)</f>
        <v>0</v>
      </c>
      <c r="AS1442" s="45">
        <f>IF(AU1442="S",IF(Q1442="1. Aceitou o programa",IF(OR(X1442="Não se Aplica",X1442=""),IF(OR(W1442="Não se Aplica",W1442=""),0,W1442-V1442),AVERAGE(X1442-W1442,W1442-V1442)),0),0)</f>
        <v>10.5</v>
      </c>
      <c r="AT1442" s="45">
        <f>IF(AU1442="S",IF(AND(Q1442="1. Aceitou o programa",AB1442="Realizada"),IFERROR(IF(AA1442="",0,AA1442-R1442),0),0),0)</f>
        <v>0</v>
      </c>
      <c r="AU1442" s="45" t="str">
        <f>_xlfn.XLOOKUP(U1442,'Lista Suspensa'!$AA$20:$AA$23,'Lista Suspensa'!$AB$20:$AB$23,"N/A")</f>
        <v>S</v>
      </c>
    </row>
    <row r="1443" spans="1:47" ht="12" customHeight="1" x14ac:dyDescent="0.3">
      <c r="A1443" s="87" t="s">
        <v>47</v>
      </c>
      <c r="B1443" s="88">
        <v>46104</v>
      </c>
      <c r="C1443" s="89" t="s">
        <v>48</v>
      </c>
      <c r="D1443" s="89" t="s">
        <v>49</v>
      </c>
      <c r="E1443" s="189">
        <v>93479634</v>
      </c>
      <c r="F1443" s="197" t="s">
        <v>3960</v>
      </c>
      <c r="G1443" s="90">
        <v>56521223828</v>
      </c>
      <c r="H1443" s="91">
        <v>38402</v>
      </c>
      <c r="I1443" s="89"/>
      <c r="J1443" s="89" t="s">
        <v>51</v>
      </c>
      <c r="K1443" s="89" t="s">
        <v>52</v>
      </c>
      <c r="L1443" s="89" t="s">
        <v>85</v>
      </c>
      <c r="M1443" s="89" t="s">
        <v>3961</v>
      </c>
      <c r="N1443" s="89" t="s">
        <v>150</v>
      </c>
      <c r="O1443" s="92" t="s">
        <v>3962</v>
      </c>
      <c r="P1443" s="93" t="s">
        <v>57</v>
      </c>
      <c r="Q1443" s="110" t="s">
        <v>58</v>
      </c>
      <c r="R1443" s="94">
        <v>46171</v>
      </c>
      <c r="S1443" s="95"/>
      <c r="T1443" s="95" t="s">
        <v>59</v>
      </c>
      <c r="U1443" s="95" t="s">
        <v>60</v>
      </c>
      <c r="V1443" s="91">
        <v>46147</v>
      </c>
      <c r="W1443" s="91">
        <v>46161</v>
      </c>
      <c r="X1443" s="91"/>
      <c r="Y1443" s="96" t="s">
        <v>269</v>
      </c>
      <c r="Z1443" s="89" t="s">
        <v>62</v>
      </c>
      <c r="AA1443" s="95"/>
      <c r="AB1443" s="95" t="s">
        <v>2804</v>
      </c>
      <c r="AC1443" s="95" t="s">
        <v>2804</v>
      </c>
      <c r="AD1443" s="95" t="s">
        <v>2804</v>
      </c>
      <c r="AE1443" s="95" t="s">
        <v>2804</v>
      </c>
      <c r="AF1443" s="95" t="s">
        <v>2804</v>
      </c>
      <c r="AG1443" s="95" t="s">
        <v>2804</v>
      </c>
      <c r="AH1443" s="95" t="s">
        <v>2804</v>
      </c>
      <c r="AI1443" s="97"/>
      <c r="AJ1443" s="97" t="s">
        <v>65</v>
      </c>
      <c r="AK1443" s="97" t="s">
        <v>66</v>
      </c>
      <c r="AL1443" s="45" t="s">
        <v>67</v>
      </c>
      <c r="AM1443" s="160" t="str">
        <f>MONTH(B1443)&amp;"/"&amp;YEAR(B1443)</f>
        <v>3/2026</v>
      </c>
      <c r="AN1443" s="45">
        <f>WEEKNUM(B1443)-WEEKNUM(EOMONTH(B1443,-1)+1)+1</f>
        <v>4</v>
      </c>
      <c r="AO1443" s="45" t="str">
        <f>MONTH(R1443)&amp;"/"&amp;YEAR(R1443)</f>
        <v>5/2026</v>
      </c>
      <c r="AP1443" s="45">
        <f>WEEKNUM(R1443)-WEEKNUM(EOMONTH(R1443,-1)+1)+1</f>
        <v>5</v>
      </c>
      <c r="AQ1443" s="45">
        <f>IF(AU1443="S",IF(Q1443="1. Aceitou o programa",R1443-B1443,0),0)</f>
        <v>67</v>
      </c>
      <c r="AR1443" s="45">
        <f>IF(AU1443="S",IF(AND(S1443&lt;&gt;"",R1443&lt;&gt;""),S1443-R1443,0),0)</f>
        <v>0</v>
      </c>
      <c r="AS1443" s="45">
        <f>IF(AU1443="S",IF(Q1443="1. Aceitou o programa",IF(OR(X1443="Não se Aplica",X1443=""),IF(OR(W1443="Não se Aplica",W1443=""),0,W1443-V1443),AVERAGE(X1443-W1443,W1443-V1443)),0),0)</f>
        <v>14</v>
      </c>
      <c r="AT1443" s="45">
        <f>IF(AU1443="S",IF(AND(Q1443="1. Aceitou o programa",AB1443="Realizada"),IFERROR(IF(AA1443="",0,AA1443-R1443),0),0),0)</f>
        <v>0</v>
      </c>
      <c r="AU1443" s="45" t="str">
        <f>_xlfn.XLOOKUP(U1443,'Lista Suspensa'!$AA$20:$AA$23,'Lista Suspensa'!$AB$20:$AB$23,"N/A")</f>
        <v>S</v>
      </c>
    </row>
    <row r="1444" spans="1:47" ht="12" customHeight="1" x14ac:dyDescent="0.3">
      <c r="A1444" s="87" t="s">
        <v>47</v>
      </c>
      <c r="B1444" s="88">
        <v>46104</v>
      </c>
      <c r="C1444" s="89" t="s">
        <v>48</v>
      </c>
      <c r="D1444" s="89" t="s">
        <v>49</v>
      </c>
      <c r="E1444" s="189">
        <v>92947102</v>
      </c>
      <c r="F1444" s="197" t="s">
        <v>3963</v>
      </c>
      <c r="G1444" s="90">
        <v>7407588880</v>
      </c>
      <c r="H1444" s="91">
        <v>22623</v>
      </c>
      <c r="I1444" s="89"/>
      <c r="J1444" s="89" t="s">
        <v>51</v>
      </c>
      <c r="K1444" s="89" t="s">
        <v>52</v>
      </c>
      <c r="L1444" s="89" t="s">
        <v>85</v>
      </c>
      <c r="M1444" s="89" t="s">
        <v>3964</v>
      </c>
      <c r="N1444" s="89" t="s">
        <v>150</v>
      </c>
      <c r="O1444" s="92" t="s">
        <v>3965</v>
      </c>
      <c r="P1444" s="93" t="s">
        <v>57</v>
      </c>
      <c r="Q1444" s="110" t="s">
        <v>58</v>
      </c>
      <c r="R1444" s="94">
        <v>46171</v>
      </c>
      <c r="S1444" s="95"/>
      <c r="T1444" s="95" t="s">
        <v>59</v>
      </c>
      <c r="U1444" s="95" t="s">
        <v>60</v>
      </c>
      <c r="V1444" s="91">
        <v>46147</v>
      </c>
      <c r="W1444" s="91">
        <v>46161</v>
      </c>
      <c r="X1444" s="91">
        <v>46168</v>
      </c>
      <c r="Y1444" s="96" t="s">
        <v>73</v>
      </c>
      <c r="Z1444" s="89" t="s">
        <v>62</v>
      </c>
      <c r="AA1444" s="95"/>
      <c r="AB1444" s="95" t="s">
        <v>2804</v>
      </c>
      <c r="AC1444" s="95" t="s">
        <v>2804</v>
      </c>
      <c r="AD1444" s="95" t="s">
        <v>2804</v>
      </c>
      <c r="AE1444" s="95" t="s">
        <v>2804</v>
      </c>
      <c r="AF1444" s="95" t="s">
        <v>2804</v>
      </c>
      <c r="AG1444" s="95" t="s">
        <v>2804</v>
      </c>
      <c r="AH1444" s="95" t="s">
        <v>2804</v>
      </c>
      <c r="AI1444" s="97"/>
      <c r="AJ1444" s="97" t="s">
        <v>65</v>
      </c>
      <c r="AK1444" s="97" t="s">
        <v>66</v>
      </c>
      <c r="AL1444" s="45" t="s">
        <v>67</v>
      </c>
      <c r="AM1444" s="160" t="str">
        <f>MONTH(B1444)&amp;"/"&amp;YEAR(B1444)</f>
        <v>3/2026</v>
      </c>
      <c r="AN1444" s="45">
        <f>WEEKNUM(B1444)-WEEKNUM(EOMONTH(B1444,-1)+1)+1</f>
        <v>4</v>
      </c>
      <c r="AO1444" s="45" t="str">
        <f>MONTH(R1444)&amp;"/"&amp;YEAR(R1444)</f>
        <v>5/2026</v>
      </c>
      <c r="AP1444" s="45">
        <f>WEEKNUM(R1444)-WEEKNUM(EOMONTH(R1444,-1)+1)+1</f>
        <v>5</v>
      </c>
      <c r="AQ1444" s="45">
        <f>IF(AU1444="S",IF(Q1444="1. Aceitou o programa",R1444-B1444,0),0)</f>
        <v>67</v>
      </c>
      <c r="AR1444" s="45">
        <f>IF(AU1444="S",IF(AND(S1444&lt;&gt;"",R1444&lt;&gt;""),S1444-R1444,0),0)</f>
        <v>0</v>
      </c>
      <c r="AS1444" s="45">
        <f>IF(AU1444="S",IF(Q1444="1. Aceitou o programa",IF(OR(X1444="Não se Aplica",X1444=""),IF(OR(W1444="Não se Aplica",W1444=""),0,W1444-V1444),AVERAGE(X1444-W1444,W1444-V1444)),0),0)</f>
        <v>10.5</v>
      </c>
      <c r="AT1444" s="45">
        <f>IF(AU1444="S",IF(AND(Q1444="1. Aceitou o programa",AB1444="Realizada"),IFERROR(IF(AA1444="",0,AA1444-R1444),0),0),0)</f>
        <v>0</v>
      </c>
      <c r="AU1444" s="45" t="str">
        <f>_xlfn.XLOOKUP(U1444,'Lista Suspensa'!$AA$20:$AA$23,'Lista Suspensa'!$AB$20:$AB$23,"N/A")</f>
        <v>S</v>
      </c>
    </row>
    <row r="1445" spans="1:47" ht="12" customHeight="1" x14ac:dyDescent="0.3">
      <c r="A1445" s="87" t="s">
        <v>47</v>
      </c>
      <c r="B1445" s="88">
        <v>46104</v>
      </c>
      <c r="C1445" s="89" t="s">
        <v>48</v>
      </c>
      <c r="D1445" s="89" t="s">
        <v>49</v>
      </c>
      <c r="E1445" s="189">
        <v>92783330</v>
      </c>
      <c r="F1445" s="197" t="s">
        <v>3966</v>
      </c>
      <c r="G1445" s="90">
        <v>8455963735</v>
      </c>
      <c r="H1445" s="91">
        <v>29178</v>
      </c>
      <c r="I1445" s="89"/>
      <c r="J1445" s="89" t="s">
        <v>84</v>
      </c>
      <c r="K1445" s="89" t="s">
        <v>76</v>
      </c>
      <c r="L1445" s="89" t="s">
        <v>283</v>
      </c>
      <c r="M1445" s="89" t="s">
        <v>234</v>
      </c>
      <c r="N1445" s="89" t="s">
        <v>331</v>
      </c>
      <c r="O1445" s="92" t="s">
        <v>3967</v>
      </c>
      <c r="P1445" s="93" t="s">
        <v>57</v>
      </c>
      <c r="Q1445" s="110" t="s">
        <v>58</v>
      </c>
      <c r="R1445" s="94">
        <v>46171</v>
      </c>
      <c r="S1445" s="95"/>
      <c r="T1445" s="95" t="s">
        <v>59</v>
      </c>
      <c r="U1445" s="95" t="s">
        <v>60</v>
      </c>
      <c r="V1445" s="91">
        <v>46147</v>
      </c>
      <c r="W1445" s="91">
        <v>46161</v>
      </c>
      <c r="X1445" s="91">
        <v>46168</v>
      </c>
      <c r="Y1445" s="96" t="s">
        <v>73</v>
      </c>
      <c r="Z1445" s="89" t="s">
        <v>62</v>
      </c>
      <c r="AA1445" s="95"/>
      <c r="AB1445" s="95" t="s">
        <v>2804</v>
      </c>
      <c r="AC1445" s="95" t="s">
        <v>2804</v>
      </c>
      <c r="AD1445" s="95" t="s">
        <v>2804</v>
      </c>
      <c r="AE1445" s="95" t="s">
        <v>2804</v>
      </c>
      <c r="AF1445" s="95" t="s">
        <v>2804</v>
      </c>
      <c r="AG1445" s="95" t="s">
        <v>2804</v>
      </c>
      <c r="AH1445" s="95" t="s">
        <v>2804</v>
      </c>
      <c r="AI1445" s="97"/>
      <c r="AJ1445" s="97" t="s">
        <v>65</v>
      </c>
      <c r="AK1445" s="97" t="s">
        <v>66</v>
      </c>
      <c r="AL1445" s="45" t="s">
        <v>67</v>
      </c>
      <c r="AM1445" s="160" t="str">
        <f>MONTH(B1445)&amp;"/"&amp;YEAR(B1445)</f>
        <v>3/2026</v>
      </c>
      <c r="AN1445" s="45">
        <f>WEEKNUM(B1445)-WEEKNUM(EOMONTH(B1445,-1)+1)+1</f>
        <v>4</v>
      </c>
      <c r="AO1445" s="45" t="str">
        <f>MONTH(R1445)&amp;"/"&amp;YEAR(R1445)</f>
        <v>5/2026</v>
      </c>
      <c r="AP1445" s="45">
        <f>WEEKNUM(R1445)-WEEKNUM(EOMONTH(R1445,-1)+1)+1</f>
        <v>5</v>
      </c>
      <c r="AQ1445" s="45">
        <f>IF(AU1445="S",IF(Q1445="1. Aceitou o programa",R1445-B1445,0),0)</f>
        <v>67</v>
      </c>
      <c r="AR1445" s="45">
        <f>IF(AU1445="S",IF(AND(S1445&lt;&gt;"",R1445&lt;&gt;""),S1445-R1445,0),0)</f>
        <v>0</v>
      </c>
      <c r="AS1445" s="45">
        <f>IF(AU1445="S",IF(Q1445="1. Aceitou o programa",IF(OR(X1445="Não se Aplica",X1445=""),IF(OR(W1445="Não se Aplica",W1445=""),0,W1445-V1445),AVERAGE(X1445-W1445,W1445-V1445)),0),0)</f>
        <v>10.5</v>
      </c>
      <c r="AT1445" s="45">
        <f>IF(AU1445="S",IF(AND(Q1445="1. Aceitou o programa",AB1445="Realizada"),IFERROR(IF(AA1445="",0,AA1445-R1445),0),0),0)</f>
        <v>0</v>
      </c>
      <c r="AU1445" s="45" t="str">
        <f>_xlfn.XLOOKUP(U1445,'Lista Suspensa'!$AA$20:$AA$23,'Lista Suspensa'!$AB$20:$AB$23,"N/A")</f>
        <v>S</v>
      </c>
    </row>
    <row r="1446" spans="1:47" ht="12" customHeight="1" x14ac:dyDescent="0.3">
      <c r="A1446" s="87" t="s">
        <v>47</v>
      </c>
      <c r="B1446" s="88">
        <v>46104</v>
      </c>
      <c r="C1446" s="89" t="s">
        <v>48</v>
      </c>
      <c r="D1446" s="89" t="s">
        <v>49</v>
      </c>
      <c r="E1446" s="189">
        <v>93510411</v>
      </c>
      <c r="F1446" s="197" t="s">
        <v>3968</v>
      </c>
      <c r="G1446" s="90">
        <v>42969305836</v>
      </c>
      <c r="H1446" s="91">
        <v>34643</v>
      </c>
      <c r="I1446" s="89"/>
      <c r="J1446" s="89" t="s">
        <v>84</v>
      </c>
      <c r="K1446" s="89" t="s">
        <v>52</v>
      </c>
      <c r="L1446" s="89" t="s">
        <v>85</v>
      </c>
      <c r="M1446" s="89" t="s">
        <v>3364</v>
      </c>
      <c r="N1446" s="89" t="s">
        <v>137</v>
      </c>
      <c r="O1446" s="92" t="s">
        <v>3969</v>
      </c>
      <c r="P1446" s="93" t="s">
        <v>57</v>
      </c>
      <c r="Q1446" s="110" t="s">
        <v>58</v>
      </c>
      <c r="R1446" s="94">
        <v>46171</v>
      </c>
      <c r="S1446" s="95"/>
      <c r="T1446" s="95" t="s">
        <v>59</v>
      </c>
      <c r="U1446" s="95" t="s">
        <v>60</v>
      </c>
      <c r="V1446" s="91">
        <v>46147</v>
      </c>
      <c r="W1446" s="91">
        <v>46161</v>
      </c>
      <c r="X1446" s="91">
        <v>46168</v>
      </c>
      <c r="Y1446" s="96" t="s">
        <v>73</v>
      </c>
      <c r="Z1446" s="89" t="s">
        <v>62</v>
      </c>
      <c r="AA1446" s="95"/>
      <c r="AB1446" s="95" t="s">
        <v>2804</v>
      </c>
      <c r="AC1446" s="95" t="s">
        <v>2804</v>
      </c>
      <c r="AD1446" s="95" t="s">
        <v>2804</v>
      </c>
      <c r="AE1446" s="95" t="s">
        <v>2804</v>
      </c>
      <c r="AF1446" s="95" t="s">
        <v>2804</v>
      </c>
      <c r="AG1446" s="95" t="s">
        <v>2804</v>
      </c>
      <c r="AH1446" s="95" t="s">
        <v>2804</v>
      </c>
      <c r="AI1446" s="97"/>
      <c r="AJ1446" s="97" t="s">
        <v>65</v>
      </c>
      <c r="AK1446" s="97" t="s">
        <v>66</v>
      </c>
      <c r="AL1446" s="45" t="s">
        <v>67</v>
      </c>
      <c r="AM1446" s="160" t="str">
        <f>MONTH(B1446)&amp;"/"&amp;YEAR(B1446)</f>
        <v>3/2026</v>
      </c>
      <c r="AN1446" s="45">
        <f>WEEKNUM(B1446)-WEEKNUM(EOMONTH(B1446,-1)+1)+1</f>
        <v>4</v>
      </c>
      <c r="AO1446" s="45" t="str">
        <f>MONTH(R1446)&amp;"/"&amp;YEAR(R1446)</f>
        <v>5/2026</v>
      </c>
      <c r="AP1446" s="45">
        <f>WEEKNUM(R1446)-WEEKNUM(EOMONTH(R1446,-1)+1)+1</f>
        <v>5</v>
      </c>
      <c r="AQ1446" s="45">
        <f>IF(AU1446="S",IF(Q1446="1. Aceitou o programa",R1446-B1446,0),0)</f>
        <v>67</v>
      </c>
      <c r="AR1446" s="45">
        <f>IF(AU1446="S",IF(AND(S1446&lt;&gt;"",R1446&lt;&gt;""),S1446-R1446,0),0)</f>
        <v>0</v>
      </c>
      <c r="AS1446" s="45">
        <f>IF(AU1446="S",IF(Q1446="1. Aceitou o programa",IF(OR(X1446="Não se Aplica",X1446=""),IF(OR(W1446="Não se Aplica",W1446=""),0,W1446-V1446),AVERAGE(X1446-W1446,W1446-V1446)),0),0)</f>
        <v>10.5</v>
      </c>
      <c r="AT1446" s="45">
        <f>IF(AU1446="S",IF(AND(Q1446="1. Aceitou o programa",AB1446="Realizada"),IFERROR(IF(AA1446="",0,AA1446-R1446),0),0),0)</f>
        <v>0</v>
      </c>
      <c r="AU1446" s="45" t="str">
        <f>_xlfn.XLOOKUP(U1446,'Lista Suspensa'!$AA$20:$AA$23,'Lista Suspensa'!$AB$20:$AB$23,"N/A")</f>
        <v>S</v>
      </c>
    </row>
    <row r="1447" spans="1:47" ht="12" customHeight="1" x14ac:dyDescent="0.3">
      <c r="A1447" s="87" t="s">
        <v>47</v>
      </c>
      <c r="B1447" s="88">
        <v>46104</v>
      </c>
      <c r="C1447" s="89" t="s">
        <v>48</v>
      </c>
      <c r="D1447" s="89" t="s">
        <v>49</v>
      </c>
      <c r="E1447" s="189">
        <v>93908348</v>
      </c>
      <c r="F1447" s="197" t="s">
        <v>3970</v>
      </c>
      <c r="G1447" s="90">
        <v>227302737</v>
      </c>
      <c r="H1447" s="91">
        <v>25319</v>
      </c>
      <c r="I1447" s="89"/>
      <c r="J1447" s="89" t="s">
        <v>51</v>
      </c>
      <c r="K1447" s="89" t="s">
        <v>76</v>
      </c>
      <c r="L1447" s="89" t="s">
        <v>95</v>
      </c>
      <c r="M1447" s="89" t="s">
        <v>96</v>
      </c>
      <c r="N1447" s="89" t="s">
        <v>291</v>
      </c>
      <c r="O1447" s="92" t="s">
        <v>3971</v>
      </c>
      <c r="P1447" s="93" t="s">
        <v>57</v>
      </c>
      <c r="Q1447" s="110" t="s">
        <v>58</v>
      </c>
      <c r="R1447" s="94">
        <v>46171</v>
      </c>
      <c r="S1447" s="95"/>
      <c r="T1447" s="95" t="s">
        <v>59</v>
      </c>
      <c r="U1447" s="95" t="s">
        <v>60</v>
      </c>
      <c r="V1447" s="91">
        <v>46147</v>
      </c>
      <c r="W1447" s="91">
        <v>46161</v>
      </c>
      <c r="X1447" s="91">
        <v>46168</v>
      </c>
      <c r="Y1447" s="96" t="s">
        <v>73</v>
      </c>
      <c r="Z1447" s="89" t="s">
        <v>62</v>
      </c>
      <c r="AA1447" s="95"/>
      <c r="AB1447" s="95" t="s">
        <v>2804</v>
      </c>
      <c r="AC1447" s="95" t="s">
        <v>2804</v>
      </c>
      <c r="AD1447" s="95" t="s">
        <v>2804</v>
      </c>
      <c r="AE1447" s="95" t="s">
        <v>2804</v>
      </c>
      <c r="AF1447" s="95" t="s">
        <v>2804</v>
      </c>
      <c r="AG1447" s="95" t="s">
        <v>2804</v>
      </c>
      <c r="AH1447" s="95" t="s">
        <v>2804</v>
      </c>
      <c r="AI1447" s="97"/>
      <c r="AJ1447" s="97" t="s">
        <v>65</v>
      </c>
      <c r="AK1447" s="97" t="s">
        <v>66</v>
      </c>
      <c r="AL1447" s="45" t="s">
        <v>67</v>
      </c>
      <c r="AM1447" s="160" t="str">
        <f>MONTH(B1447)&amp;"/"&amp;YEAR(B1447)</f>
        <v>3/2026</v>
      </c>
      <c r="AN1447" s="45">
        <f>WEEKNUM(B1447)-WEEKNUM(EOMONTH(B1447,-1)+1)+1</f>
        <v>4</v>
      </c>
      <c r="AO1447" s="45" t="str">
        <f>MONTH(R1447)&amp;"/"&amp;YEAR(R1447)</f>
        <v>5/2026</v>
      </c>
      <c r="AP1447" s="45">
        <f>WEEKNUM(R1447)-WEEKNUM(EOMONTH(R1447,-1)+1)+1</f>
        <v>5</v>
      </c>
      <c r="AQ1447" s="45">
        <f>IF(AU1447="S",IF(Q1447="1. Aceitou o programa",R1447-B1447,0),0)</f>
        <v>67</v>
      </c>
      <c r="AR1447" s="45">
        <f>IF(AU1447="S",IF(AND(S1447&lt;&gt;"",R1447&lt;&gt;""),S1447-R1447,0),0)</f>
        <v>0</v>
      </c>
      <c r="AS1447" s="45">
        <f>IF(AU1447="S",IF(Q1447="1. Aceitou o programa",IF(OR(X1447="Não se Aplica",X1447=""),IF(OR(W1447="Não se Aplica",W1447=""),0,W1447-V1447),AVERAGE(X1447-W1447,W1447-V1447)),0),0)</f>
        <v>10.5</v>
      </c>
      <c r="AT1447" s="45">
        <f>IF(AU1447="S",IF(AND(Q1447="1. Aceitou o programa",AB1447="Realizada"),IFERROR(IF(AA1447="",0,AA1447-R1447),0),0),0)</f>
        <v>0</v>
      </c>
      <c r="AU1447" s="45" t="str">
        <f>_xlfn.XLOOKUP(U1447,'Lista Suspensa'!$AA$20:$AA$23,'Lista Suspensa'!$AB$20:$AB$23,"N/A")</f>
        <v>S</v>
      </c>
    </row>
    <row r="1448" spans="1:47" ht="12" customHeight="1" x14ac:dyDescent="0.3">
      <c r="A1448" s="87" t="s">
        <v>47</v>
      </c>
      <c r="B1448" s="88">
        <v>46104</v>
      </c>
      <c r="C1448" s="89" t="s">
        <v>48</v>
      </c>
      <c r="D1448" s="89" t="s">
        <v>49</v>
      </c>
      <c r="E1448" s="189">
        <v>94444140</v>
      </c>
      <c r="F1448" s="197" t="s">
        <v>3972</v>
      </c>
      <c r="G1448" s="90">
        <v>13231178819</v>
      </c>
      <c r="H1448" s="91">
        <v>25253</v>
      </c>
      <c r="I1448" s="89"/>
      <c r="J1448" s="89" t="s">
        <v>51</v>
      </c>
      <c r="K1448" s="89" t="s">
        <v>52</v>
      </c>
      <c r="L1448" s="89" t="s">
        <v>85</v>
      </c>
      <c r="M1448" s="89" t="s">
        <v>3973</v>
      </c>
      <c r="N1448" s="89" t="s">
        <v>150</v>
      </c>
      <c r="O1448" s="92" t="s">
        <v>3974</v>
      </c>
      <c r="P1448" s="93" t="s">
        <v>57</v>
      </c>
      <c r="Q1448" s="110" t="s">
        <v>58</v>
      </c>
      <c r="R1448" s="94">
        <v>46171</v>
      </c>
      <c r="S1448" s="95"/>
      <c r="T1448" s="95" t="s">
        <v>59</v>
      </c>
      <c r="U1448" s="95" t="s">
        <v>60</v>
      </c>
      <c r="V1448" s="91">
        <v>46147</v>
      </c>
      <c r="W1448" s="91">
        <v>46161</v>
      </c>
      <c r="X1448" s="91">
        <v>46168</v>
      </c>
      <c r="Y1448" s="96" t="s">
        <v>73</v>
      </c>
      <c r="Z1448" s="89" t="s">
        <v>62</v>
      </c>
      <c r="AA1448" s="95"/>
      <c r="AB1448" s="95" t="s">
        <v>2804</v>
      </c>
      <c r="AC1448" s="95" t="s">
        <v>2804</v>
      </c>
      <c r="AD1448" s="95" t="s">
        <v>2804</v>
      </c>
      <c r="AE1448" s="95" t="s">
        <v>2804</v>
      </c>
      <c r="AF1448" s="95" t="s">
        <v>2804</v>
      </c>
      <c r="AG1448" s="95" t="s">
        <v>2804</v>
      </c>
      <c r="AH1448" s="95" t="s">
        <v>2804</v>
      </c>
      <c r="AI1448" s="97"/>
      <c r="AJ1448" s="97" t="s">
        <v>65</v>
      </c>
      <c r="AK1448" s="97" t="s">
        <v>66</v>
      </c>
      <c r="AL1448" s="45" t="s">
        <v>67</v>
      </c>
      <c r="AM1448" s="160" t="str">
        <f>MONTH(B1448)&amp;"/"&amp;YEAR(B1448)</f>
        <v>3/2026</v>
      </c>
      <c r="AN1448" s="45">
        <f>WEEKNUM(B1448)-WEEKNUM(EOMONTH(B1448,-1)+1)+1</f>
        <v>4</v>
      </c>
      <c r="AO1448" s="45" t="str">
        <f>MONTH(R1448)&amp;"/"&amp;YEAR(R1448)</f>
        <v>5/2026</v>
      </c>
      <c r="AP1448" s="45">
        <f>WEEKNUM(R1448)-WEEKNUM(EOMONTH(R1448,-1)+1)+1</f>
        <v>5</v>
      </c>
      <c r="AQ1448" s="45">
        <f>IF(AU1448="S",IF(Q1448="1. Aceitou o programa",R1448-B1448,0),0)</f>
        <v>67</v>
      </c>
      <c r="AR1448" s="45">
        <f>IF(AU1448="S",IF(AND(S1448&lt;&gt;"",R1448&lt;&gt;""),S1448-R1448,0),0)</f>
        <v>0</v>
      </c>
      <c r="AS1448" s="45">
        <f>IF(AU1448="S",IF(Q1448="1. Aceitou o programa",IF(OR(X1448="Não se Aplica",X1448=""),IF(OR(W1448="Não se Aplica",W1448=""),0,W1448-V1448),AVERAGE(X1448-W1448,W1448-V1448)),0),0)</f>
        <v>10.5</v>
      </c>
      <c r="AT1448" s="45">
        <f>IF(AU1448="S",IF(AND(Q1448="1. Aceitou o programa",AB1448="Realizada"),IFERROR(IF(AA1448="",0,AA1448-R1448),0),0),0)</f>
        <v>0</v>
      </c>
      <c r="AU1448" s="45" t="str">
        <f>_xlfn.XLOOKUP(U1448,'Lista Suspensa'!$AA$20:$AA$23,'Lista Suspensa'!$AB$20:$AB$23,"N/A")</f>
        <v>S</v>
      </c>
    </row>
    <row r="1449" spans="1:47" ht="12" customHeight="1" x14ac:dyDescent="0.3">
      <c r="A1449" s="87" t="s">
        <v>47</v>
      </c>
      <c r="B1449" s="88">
        <v>46104</v>
      </c>
      <c r="C1449" s="89" t="s">
        <v>48</v>
      </c>
      <c r="D1449" s="89" t="s">
        <v>49</v>
      </c>
      <c r="E1449" s="189">
        <v>95518036</v>
      </c>
      <c r="F1449" s="197" t="s">
        <v>3975</v>
      </c>
      <c r="G1449" s="90">
        <v>44962237837</v>
      </c>
      <c r="H1449" s="91">
        <v>34548</v>
      </c>
      <c r="I1449" s="89"/>
      <c r="J1449" s="89" t="s">
        <v>51</v>
      </c>
      <c r="K1449" s="89" t="s">
        <v>52</v>
      </c>
      <c r="L1449" s="89" t="s">
        <v>53</v>
      </c>
      <c r="M1449" s="89" t="s">
        <v>3976</v>
      </c>
      <c r="N1449" s="89" t="s">
        <v>137</v>
      </c>
      <c r="O1449" s="92" t="s">
        <v>3977</v>
      </c>
      <c r="P1449" s="93" t="s">
        <v>57</v>
      </c>
      <c r="Q1449" s="110" t="s">
        <v>58</v>
      </c>
      <c r="R1449" s="94">
        <v>46171</v>
      </c>
      <c r="S1449" s="95"/>
      <c r="T1449" s="95" t="s">
        <v>59</v>
      </c>
      <c r="U1449" s="95" t="s">
        <v>60</v>
      </c>
      <c r="V1449" s="91">
        <v>46147</v>
      </c>
      <c r="W1449" s="91">
        <v>46161</v>
      </c>
      <c r="X1449" s="91">
        <v>46168</v>
      </c>
      <c r="Y1449" s="96" t="s">
        <v>2797</v>
      </c>
      <c r="Z1449" s="89" t="s">
        <v>62</v>
      </c>
      <c r="AA1449" s="95"/>
      <c r="AB1449" s="95" t="s">
        <v>2804</v>
      </c>
      <c r="AC1449" s="95" t="s">
        <v>2804</v>
      </c>
      <c r="AD1449" s="95" t="s">
        <v>2804</v>
      </c>
      <c r="AE1449" s="95" t="s">
        <v>2804</v>
      </c>
      <c r="AF1449" s="95" t="s">
        <v>2804</v>
      </c>
      <c r="AG1449" s="95" t="s">
        <v>2804</v>
      </c>
      <c r="AH1449" s="95" t="s">
        <v>2804</v>
      </c>
      <c r="AI1449" s="97"/>
      <c r="AJ1449" s="97" t="s">
        <v>65</v>
      </c>
      <c r="AK1449" s="97" t="s">
        <v>66</v>
      </c>
      <c r="AL1449" s="45" t="s">
        <v>67</v>
      </c>
      <c r="AM1449" s="160" t="str">
        <f>MONTH(B1449)&amp;"/"&amp;YEAR(B1449)</f>
        <v>3/2026</v>
      </c>
      <c r="AN1449" s="45">
        <f>WEEKNUM(B1449)-WEEKNUM(EOMONTH(B1449,-1)+1)+1</f>
        <v>4</v>
      </c>
      <c r="AO1449" s="45" t="str">
        <f>MONTH(R1449)&amp;"/"&amp;YEAR(R1449)</f>
        <v>5/2026</v>
      </c>
      <c r="AP1449" s="45">
        <f>WEEKNUM(R1449)-WEEKNUM(EOMONTH(R1449,-1)+1)+1</f>
        <v>5</v>
      </c>
      <c r="AQ1449" s="45">
        <f>IF(AU1449="S",IF(Q1449="1. Aceitou o programa",R1449-B1449,0),0)</f>
        <v>67</v>
      </c>
      <c r="AR1449" s="45">
        <f>IF(AU1449="S",IF(AND(S1449&lt;&gt;"",R1449&lt;&gt;""),S1449-R1449,0),0)</f>
        <v>0</v>
      </c>
      <c r="AS1449" s="45">
        <f>IF(AU1449="S",IF(Q1449="1. Aceitou o programa",IF(OR(X1449="Não se Aplica",X1449=""),IF(OR(W1449="Não se Aplica",W1449=""),0,W1449-V1449),AVERAGE(X1449-W1449,W1449-V1449)),0),0)</f>
        <v>10.5</v>
      </c>
      <c r="AT1449" s="45">
        <f>IF(AU1449="S",IF(AND(Q1449="1. Aceitou o programa",AB1449="Realizada"),IFERROR(IF(AA1449="",0,AA1449-R1449),0),0),0)</f>
        <v>0</v>
      </c>
      <c r="AU1449" s="45" t="str">
        <f>_xlfn.XLOOKUP(U1449,'Lista Suspensa'!$AA$20:$AA$23,'Lista Suspensa'!$AB$20:$AB$23,"N/A")</f>
        <v>S</v>
      </c>
    </row>
    <row r="1450" spans="1:47" ht="12" customHeight="1" x14ac:dyDescent="0.3">
      <c r="A1450" s="87" t="s">
        <v>47</v>
      </c>
      <c r="B1450" s="88">
        <v>46104</v>
      </c>
      <c r="C1450" s="89" t="s">
        <v>48</v>
      </c>
      <c r="D1450" s="89" t="s">
        <v>49</v>
      </c>
      <c r="E1450" s="189">
        <v>93753698</v>
      </c>
      <c r="F1450" s="197" t="s">
        <v>3978</v>
      </c>
      <c r="G1450" s="90">
        <v>9943543710</v>
      </c>
      <c r="H1450" s="91">
        <v>28873</v>
      </c>
      <c r="I1450" s="89"/>
      <c r="J1450" s="89" t="s">
        <v>51</v>
      </c>
      <c r="K1450" s="89" t="s">
        <v>76</v>
      </c>
      <c r="L1450" s="89" t="s">
        <v>101</v>
      </c>
      <c r="M1450" s="89" t="s">
        <v>3979</v>
      </c>
      <c r="N1450" s="89" t="s">
        <v>331</v>
      </c>
      <c r="O1450" s="92" t="s">
        <v>3980</v>
      </c>
      <c r="P1450" s="93" t="s">
        <v>57</v>
      </c>
      <c r="Q1450" s="110" t="s">
        <v>58</v>
      </c>
      <c r="R1450" s="94">
        <v>46171</v>
      </c>
      <c r="S1450" s="95"/>
      <c r="T1450" s="95" t="s">
        <v>59</v>
      </c>
      <c r="U1450" s="95" t="s">
        <v>60</v>
      </c>
      <c r="V1450" s="91">
        <v>46147</v>
      </c>
      <c r="W1450" s="91">
        <v>46161</v>
      </c>
      <c r="X1450" s="91">
        <v>46168</v>
      </c>
      <c r="Y1450" s="96" t="s">
        <v>73</v>
      </c>
      <c r="Z1450" s="89" t="s">
        <v>62</v>
      </c>
      <c r="AA1450" s="95"/>
      <c r="AB1450" s="95" t="s">
        <v>2804</v>
      </c>
      <c r="AC1450" s="95" t="s">
        <v>2804</v>
      </c>
      <c r="AD1450" s="95" t="s">
        <v>2804</v>
      </c>
      <c r="AE1450" s="95" t="s">
        <v>2804</v>
      </c>
      <c r="AF1450" s="95" t="s">
        <v>2804</v>
      </c>
      <c r="AG1450" s="95" t="s">
        <v>2804</v>
      </c>
      <c r="AH1450" s="95" t="s">
        <v>2804</v>
      </c>
      <c r="AI1450" s="97"/>
      <c r="AJ1450" s="97" t="s">
        <v>65</v>
      </c>
      <c r="AK1450" s="97" t="s">
        <v>66</v>
      </c>
      <c r="AL1450" s="45" t="s">
        <v>67</v>
      </c>
      <c r="AM1450" s="160" t="str">
        <f>MONTH(B1450)&amp;"/"&amp;YEAR(B1450)</f>
        <v>3/2026</v>
      </c>
      <c r="AN1450" s="45">
        <f>WEEKNUM(B1450)-WEEKNUM(EOMONTH(B1450,-1)+1)+1</f>
        <v>4</v>
      </c>
      <c r="AO1450" s="45" t="str">
        <f>MONTH(R1450)&amp;"/"&amp;YEAR(R1450)</f>
        <v>5/2026</v>
      </c>
      <c r="AP1450" s="45">
        <f>WEEKNUM(R1450)-WEEKNUM(EOMONTH(R1450,-1)+1)+1</f>
        <v>5</v>
      </c>
      <c r="AQ1450" s="45">
        <f>IF(AU1450="S",IF(Q1450="1. Aceitou o programa",R1450-B1450,0),0)</f>
        <v>67</v>
      </c>
      <c r="AR1450" s="45">
        <f>IF(AU1450="S",IF(AND(S1450&lt;&gt;"",R1450&lt;&gt;""),S1450-R1450,0),0)</f>
        <v>0</v>
      </c>
      <c r="AS1450" s="45">
        <f>IF(AU1450="S",IF(Q1450="1. Aceitou o programa",IF(OR(X1450="Não se Aplica",X1450=""),IF(OR(W1450="Não se Aplica",W1450=""),0,W1450-V1450),AVERAGE(X1450-W1450,W1450-V1450)),0),0)</f>
        <v>10.5</v>
      </c>
      <c r="AT1450" s="45">
        <f>IF(AU1450="S",IF(AND(Q1450="1. Aceitou o programa",AB1450="Realizada"),IFERROR(IF(AA1450="",0,AA1450-R1450),0),0),0)</f>
        <v>0</v>
      </c>
      <c r="AU1450" s="45" t="str">
        <f>_xlfn.XLOOKUP(U1450,'Lista Suspensa'!$AA$20:$AA$23,'Lista Suspensa'!$AB$20:$AB$23,"N/A")</f>
        <v>S</v>
      </c>
    </row>
    <row r="1451" spans="1:47" ht="12" customHeight="1" x14ac:dyDescent="0.3">
      <c r="A1451" s="87" t="s">
        <v>47</v>
      </c>
      <c r="B1451" s="88">
        <v>46104</v>
      </c>
      <c r="C1451" s="89" t="s">
        <v>48</v>
      </c>
      <c r="D1451" s="89" t="s">
        <v>49</v>
      </c>
      <c r="E1451" s="189">
        <v>95487734</v>
      </c>
      <c r="F1451" s="197" t="s">
        <v>3981</v>
      </c>
      <c r="G1451" s="90">
        <v>14743935865</v>
      </c>
      <c r="H1451" s="91">
        <v>27431</v>
      </c>
      <c r="I1451" s="89"/>
      <c r="J1451" s="89" t="s">
        <v>51</v>
      </c>
      <c r="K1451" s="89" t="s">
        <v>52</v>
      </c>
      <c r="L1451" s="89" t="s">
        <v>53</v>
      </c>
      <c r="M1451" s="89" t="s">
        <v>3294</v>
      </c>
      <c r="N1451" s="89" t="s">
        <v>150</v>
      </c>
      <c r="O1451" s="92" t="s">
        <v>3982</v>
      </c>
      <c r="P1451" s="93" t="s">
        <v>57</v>
      </c>
      <c r="Q1451" s="110" t="s">
        <v>58</v>
      </c>
      <c r="R1451" s="94">
        <v>46171</v>
      </c>
      <c r="S1451" s="95"/>
      <c r="T1451" s="95" t="s">
        <v>59</v>
      </c>
      <c r="U1451" s="95" t="s">
        <v>60</v>
      </c>
      <c r="V1451" s="91">
        <v>46147</v>
      </c>
      <c r="W1451" s="91">
        <v>46161</v>
      </c>
      <c r="X1451" s="91">
        <v>46168</v>
      </c>
      <c r="Y1451" s="96" t="s">
        <v>73</v>
      </c>
      <c r="Z1451" s="89" t="s">
        <v>62</v>
      </c>
      <c r="AA1451" s="95"/>
      <c r="AB1451" s="95" t="s">
        <v>2804</v>
      </c>
      <c r="AC1451" s="95" t="s">
        <v>2804</v>
      </c>
      <c r="AD1451" s="95" t="s">
        <v>2804</v>
      </c>
      <c r="AE1451" s="95" t="s">
        <v>2804</v>
      </c>
      <c r="AF1451" s="95" t="s">
        <v>2804</v>
      </c>
      <c r="AG1451" s="95" t="s">
        <v>2804</v>
      </c>
      <c r="AH1451" s="95" t="s">
        <v>2804</v>
      </c>
      <c r="AI1451" s="97"/>
      <c r="AJ1451" s="97" t="s">
        <v>65</v>
      </c>
      <c r="AK1451" s="97" t="s">
        <v>66</v>
      </c>
      <c r="AL1451" s="45" t="s">
        <v>67</v>
      </c>
      <c r="AM1451" s="160" t="str">
        <f>MONTH(B1451)&amp;"/"&amp;YEAR(B1451)</f>
        <v>3/2026</v>
      </c>
      <c r="AN1451" s="45">
        <f>WEEKNUM(B1451)-WEEKNUM(EOMONTH(B1451,-1)+1)+1</f>
        <v>4</v>
      </c>
      <c r="AO1451" s="45" t="str">
        <f>MONTH(R1451)&amp;"/"&amp;YEAR(R1451)</f>
        <v>5/2026</v>
      </c>
      <c r="AP1451" s="45">
        <f>WEEKNUM(R1451)-WEEKNUM(EOMONTH(R1451,-1)+1)+1</f>
        <v>5</v>
      </c>
      <c r="AQ1451" s="45">
        <f>IF(AU1451="S",IF(Q1451="1. Aceitou o programa",R1451-B1451,0),0)</f>
        <v>67</v>
      </c>
      <c r="AR1451" s="45">
        <f>IF(AU1451="S",IF(AND(S1451&lt;&gt;"",R1451&lt;&gt;""),S1451-R1451,0),0)</f>
        <v>0</v>
      </c>
      <c r="AS1451" s="45">
        <f>IF(AU1451="S",IF(Q1451="1. Aceitou o programa",IF(OR(X1451="Não se Aplica",X1451=""),IF(OR(W1451="Não se Aplica",W1451=""),0,W1451-V1451),AVERAGE(X1451-W1451,W1451-V1451)),0),0)</f>
        <v>10.5</v>
      </c>
      <c r="AT1451" s="45">
        <f>IF(AU1451="S",IF(AND(Q1451="1. Aceitou o programa",AB1451="Realizada"),IFERROR(IF(AA1451="",0,AA1451-R1451),0),0),0)</f>
        <v>0</v>
      </c>
      <c r="AU1451" s="45" t="str">
        <f>_xlfn.XLOOKUP(U1451,'Lista Suspensa'!$AA$20:$AA$23,'Lista Suspensa'!$AB$20:$AB$23,"N/A")</f>
        <v>S</v>
      </c>
    </row>
    <row r="1452" spans="1:47" ht="12" customHeight="1" x14ac:dyDescent="0.3">
      <c r="A1452" s="87" t="s">
        <v>47</v>
      </c>
      <c r="B1452" s="88">
        <v>46104</v>
      </c>
      <c r="C1452" s="89" t="s">
        <v>48</v>
      </c>
      <c r="D1452" s="89" t="s">
        <v>49</v>
      </c>
      <c r="E1452" s="189">
        <v>94474816</v>
      </c>
      <c r="F1452" s="197" t="s">
        <v>3983</v>
      </c>
      <c r="G1452" s="90">
        <v>22819300847</v>
      </c>
      <c r="H1452" s="91">
        <v>31597</v>
      </c>
      <c r="I1452" s="89"/>
      <c r="J1452" s="89" t="s">
        <v>84</v>
      </c>
      <c r="K1452" s="89" t="s">
        <v>52</v>
      </c>
      <c r="L1452" s="89" t="s">
        <v>1483</v>
      </c>
      <c r="M1452" s="89" t="s">
        <v>234</v>
      </c>
      <c r="N1452" s="89" t="s">
        <v>150</v>
      </c>
      <c r="O1452" s="92" t="s">
        <v>3984</v>
      </c>
      <c r="P1452" s="93" t="s">
        <v>57</v>
      </c>
      <c r="Q1452" s="110" t="s">
        <v>58</v>
      </c>
      <c r="R1452" s="94">
        <v>46171</v>
      </c>
      <c r="S1452" s="95"/>
      <c r="T1452" s="95" t="s">
        <v>59</v>
      </c>
      <c r="U1452" s="95" t="s">
        <v>60</v>
      </c>
      <c r="V1452" s="91">
        <v>46147</v>
      </c>
      <c r="W1452" s="91">
        <v>46161</v>
      </c>
      <c r="X1452" s="91">
        <v>46168</v>
      </c>
      <c r="Y1452" s="96" t="s">
        <v>73</v>
      </c>
      <c r="Z1452" s="89" t="s">
        <v>62</v>
      </c>
      <c r="AA1452" s="95"/>
      <c r="AB1452" s="95" t="s">
        <v>2804</v>
      </c>
      <c r="AC1452" s="95" t="s">
        <v>2804</v>
      </c>
      <c r="AD1452" s="95" t="s">
        <v>2804</v>
      </c>
      <c r="AE1452" s="95" t="s">
        <v>2804</v>
      </c>
      <c r="AF1452" s="95" t="s">
        <v>2804</v>
      </c>
      <c r="AG1452" s="95" t="s">
        <v>2804</v>
      </c>
      <c r="AH1452" s="95" t="s">
        <v>2804</v>
      </c>
      <c r="AI1452" s="97"/>
      <c r="AJ1452" s="97" t="s">
        <v>65</v>
      </c>
      <c r="AK1452" s="97" t="s">
        <v>66</v>
      </c>
      <c r="AL1452" s="45" t="s">
        <v>67</v>
      </c>
      <c r="AM1452" s="160" t="str">
        <f>MONTH(B1452)&amp;"/"&amp;YEAR(B1452)</f>
        <v>3/2026</v>
      </c>
      <c r="AN1452" s="45">
        <f>WEEKNUM(B1452)-WEEKNUM(EOMONTH(B1452,-1)+1)+1</f>
        <v>4</v>
      </c>
      <c r="AO1452" s="45" t="str">
        <f>MONTH(R1452)&amp;"/"&amp;YEAR(R1452)</f>
        <v>5/2026</v>
      </c>
      <c r="AP1452" s="45">
        <f>WEEKNUM(R1452)-WEEKNUM(EOMONTH(R1452,-1)+1)+1</f>
        <v>5</v>
      </c>
      <c r="AQ1452" s="45">
        <f>IF(AU1452="S",IF(Q1452="1. Aceitou o programa",R1452-B1452,0),0)</f>
        <v>67</v>
      </c>
      <c r="AR1452" s="45">
        <f>IF(AU1452="S",IF(AND(S1452&lt;&gt;"",R1452&lt;&gt;""),S1452-R1452,0),0)</f>
        <v>0</v>
      </c>
      <c r="AS1452" s="45">
        <f>IF(AU1452="S",IF(Q1452="1. Aceitou o programa",IF(OR(X1452="Não se Aplica",X1452=""),IF(OR(W1452="Não se Aplica",W1452=""),0,W1452-V1452),AVERAGE(X1452-W1452,W1452-V1452)),0),0)</f>
        <v>10.5</v>
      </c>
      <c r="AT1452" s="45">
        <f>IF(AU1452="S",IF(AND(Q1452="1. Aceitou o programa",AB1452="Realizada"),IFERROR(IF(AA1452="",0,AA1452-R1452),0),0),0)</f>
        <v>0</v>
      </c>
      <c r="AU1452" s="45" t="str">
        <f>_xlfn.XLOOKUP(U1452,'Lista Suspensa'!$AA$20:$AA$23,'Lista Suspensa'!$AB$20:$AB$23,"N/A")</f>
        <v>S</v>
      </c>
    </row>
    <row r="1453" spans="1:47" ht="12" customHeight="1" x14ac:dyDescent="0.3">
      <c r="A1453" s="87" t="s">
        <v>47</v>
      </c>
      <c r="B1453" s="88">
        <v>46104</v>
      </c>
      <c r="C1453" s="89" t="s">
        <v>48</v>
      </c>
      <c r="D1453" s="89" t="s">
        <v>49</v>
      </c>
      <c r="E1453" s="189">
        <v>92997288</v>
      </c>
      <c r="F1453" s="197" t="s">
        <v>3985</v>
      </c>
      <c r="G1453" s="90">
        <v>13135781771</v>
      </c>
      <c r="H1453" s="91">
        <v>31530</v>
      </c>
      <c r="I1453" s="89"/>
      <c r="J1453" s="89" t="s">
        <v>51</v>
      </c>
      <c r="K1453" s="89" t="s">
        <v>76</v>
      </c>
      <c r="L1453" s="89" t="s">
        <v>95</v>
      </c>
      <c r="M1453" s="89" t="s">
        <v>163</v>
      </c>
      <c r="N1453" s="89" t="s">
        <v>331</v>
      </c>
      <c r="O1453" s="92" t="s">
        <v>3986</v>
      </c>
      <c r="P1453" s="93" t="s">
        <v>57</v>
      </c>
      <c r="Q1453" s="110" t="s">
        <v>58</v>
      </c>
      <c r="R1453" s="94">
        <v>46171</v>
      </c>
      <c r="S1453" s="95"/>
      <c r="T1453" s="95" t="s">
        <v>59</v>
      </c>
      <c r="U1453" s="95" t="s">
        <v>60</v>
      </c>
      <c r="V1453" s="91">
        <v>46147</v>
      </c>
      <c r="W1453" s="91">
        <v>46161</v>
      </c>
      <c r="X1453" s="91">
        <v>46168</v>
      </c>
      <c r="Y1453" s="96"/>
      <c r="Z1453" s="89" t="s">
        <v>62</v>
      </c>
      <c r="AA1453" s="95"/>
      <c r="AB1453" s="95" t="s">
        <v>2804</v>
      </c>
      <c r="AC1453" s="95" t="s">
        <v>2804</v>
      </c>
      <c r="AD1453" s="95" t="s">
        <v>2804</v>
      </c>
      <c r="AE1453" s="95" t="s">
        <v>2804</v>
      </c>
      <c r="AF1453" s="95" t="s">
        <v>2804</v>
      </c>
      <c r="AG1453" s="95" t="s">
        <v>2804</v>
      </c>
      <c r="AH1453" s="95" t="s">
        <v>2804</v>
      </c>
      <c r="AI1453" s="97"/>
      <c r="AJ1453" s="97" t="s">
        <v>65</v>
      </c>
      <c r="AK1453" s="97" t="s">
        <v>66</v>
      </c>
      <c r="AL1453" s="45" t="s">
        <v>67</v>
      </c>
      <c r="AM1453" s="160" t="str">
        <f>MONTH(B1453)&amp;"/"&amp;YEAR(B1453)</f>
        <v>3/2026</v>
      </c>
      <c r="AN1453" s="45">
        <f>WEEKNUM(B1453)-WEEKNUM(EOMONTH(B1453,-1)+1)+1</f>
        <v>4</v>
      </c>
      <c r="AO1453" s="45" t="str">
        <f>MONTH(R1453)&amp;"/"&amp;YEAR(R1453)</f>
        <v>5/2026</v>
      </c>
      <c r="AP1453" s="45">
        <f>WEEKNUM(R1453)-WEEKNUM(EOMONTH(R1453,-1)+1)+1</f>
        <v>5</v>
      </c>
      <c r="AQ1453" s="45">
        <f>IF(AU1453="S",IF(Q1453="1. Aceitou o programa",R1453-B1453,0),0)</f>
        <v>67</v>
      </c>
      <c r="AR1453" s="45">
        <f>IF(AU1453="S",IF(AND(S1453&lt;&gt;"",R1453&lt;&gt;""),S1453-R1453,0),0)</f>
        <v>0</v>
      </c>
      <c r="AS1453" s="45">
        <f>IF(AU1453="S",IF(Q1453="1. Aceitou o programa",IF(OR(X1453="Não se Aplica",X1453=""),IF(OR(W1453="Não se Aplica",W1453=""),0,W1453-V1453),AVERAGE(X1453-W1453,W1453-V1453)),0),0)</f>
        <v>10.5</v>
      </c>
      <c r="AT1453" s="45">
        <f>IF(AU1453="S",IF(AND(Q1453="1. Aceitou o programa",AB1453="Realizada"),IFERROR(IF(AA1453="",0,AA1453-R1453),0),0),0)</f>
        <v>0</v>
      </c>
      <c r="AU1453" s="45" t="str">
        <f>_xlfn.XLOOKUP(U1453,'Lista Suspensa'!$AA$20:$AA$23,'Lista Suspensa'!$AB$20:$AB$23,"N/A")</f>
        <v>S</v>
      </c>
    </row>
    <row r="1454" spans="1:47" ht="12" customHeight="1" x14ac:dyDescent="0.3">
      <c r="A1454" s="87" t="s">
        <v>47</v>
      </c>
      <c r="B1454" s="88">
        <v>46104</v>
      </c>
      <c r="C1454" s="89" t="s">
        <v>48</v>
      </c>
      <c r="D1454" s="89" t="s">
        <v>49</v>
      </c>
      <c r="E1454" s="189">
        <v>94888031</v>
      </c>
      <c r="F1454" s="197" t="s">
        <v>3987</v>
      </c>
      <c r="G1454" s="90">
        <v>7991822737</v>
      </c>
      <c r="H1454" s="91">
        <v>29146</v>
      </c>
      <c r="I1454" s="89"/>
      <c r="J1454" s="89" t="s">
        <v>51</v>
      </c>
      <c r="K1454" s="89" t="s">
        <v>76</v>
      </c>
      <c r="L1454" s="89" t="s">
        <v>283</v>
      </c>
      <c r="M1454" s="89" t="s">
        <v>693</v>
      </c>
      <c r="N1454" s="89" t="s">
        <v>344</v>
      </c>
      <c r="O1454" s="92" t="s">
        <v>3988</v>
      </c>
      <c r="P1454" s="93" t="s">
        <v>57</v>
      </c>
      <c r="Q1454" s="110" t="s">
        <v>58</v>
      </c>
      <c r="R1454" s="94">
        <v>46171</v>
      </c>
      <c r="S1454" s="95"/>
      <c r="T1454" s="95" t="s">
        <v>59</v>
      </c>
      <c r="U1454" s="95" t="s">
        <v>60</v>
      </c>
      <c r="V1454" s="91">
        <v>46147</v>
      </c>
      <c r="W1454" s="91">
        <v>46161</v>
      </c>
      <c r="X1454" s="91">
        <v>46168</v>
      </c>
      <c r="Y1454" s="96" t="s">
        <v>2797</v>
      </c>
      <c r="Z1454" s="89" t="s">
        <v>62</v>
      </c>
      <c r="AA1454" s="95"/>
      <c r="AB1454" s="95" t="s">
        <v>2804</v>
      </c>
      <c r="AC1454" s="95" t="s">
        <v>2804</v>
      </c>
      <c r="AD1454" s="95" t="s">
        <v>2804</v>
      </c>
      <c r="AE1454" s="95" t="s">
        <v>2804</v>
      </c>
      <c r="AF1454" s="95" t="s">
        <v>2804</v>
      </c>
      <c r="AG1454" s="95" t="s">
        <v>2804</v>
      </c>
      <c r="AH1454" s="95" t="s">
        <v>2804</v>
      </c>
      <c r="AI1454" s="97"/>
      <c r="AJ1454" s="97" t="s">
        <v>65</v>
      </c>
      <c r="AK1454" s="97" t="s">
        <v>66</v>
      </c>
      <c r="AL1454" s="45" t="s">
        <v>67</v>
      </c>
      <c r="AM1454" s="160" t="str">
        <f>MONTH(B1454)&amp;"/"&amp;YEAR(B1454)</f>
        <v>3/2026</v>
      </c>
      <c r="AN1454" s="45">
        <f>WEEKNUM(B1454)-WEEKNUM(EOMONTH(B1454,-1)+1)+1</f>
        <v>4</v>
      </c>
      <c r="AO1454" s="45" t="str">
        <f>MONTH(R1454)&amp;"/"&amp;YEAR(R1454)</f>
        <v>5/2026</v>
      </c>
      <c r="AP1454" s="45">
        <f>WEEKNUM(R1454)-WEEKNUM(EOMONTH(R1454,-1)+1)+1</f>
        <v>5</v>
      </c>
      <c r="AQ1454" s="45">
        <f>IF(AU1454="S",IF(Q1454="1. Aceitou o programa",R1454-B1454,0),0)</f>
        <v>67</v>
      </c>
      <c r="AR1454" s="45">
        <f>IF(AU1454="S",IF(AND(S1454&lt;&gt;"",R1454&lt;&gt;""),S1454-R1454,0),0)</f>
        <v>0</v>
      </c>
      <c r="AS1454" s="45">
        <f>IF(AU1454="S",IF(Q1454="1. Aceitou o programa",IF(OR(X1454="Não se Aplica",X1454=""),IF(OR(W1454="Não se Aplica",W1454=""),0,W1454-V1454),AVERAGE(X1454-W1454,W1454-V1454)),0),0)</f>
        <v>10.5</v>
      </c>
      <c r="AT1454" s="45">
        <f>IF(AU1454="S",IF(AND(Q1454="1. Aceitou o programa",AB1454="Realizada"),IFERROR(IF(AA1454="",0,AA1454-R1454),0),0),0)</f>
        <v>0</v>
      </c>
      <c r="AU1454" s="45" t="str">
        <f>_xlfn.XLOOKUP(U1454,'Lista Suspensa'!$AA$20:$AA$23,'Lista Suspensa'!$AB$20:$AB$23,"N/A")</f>
        <v>S</v>
      </c>
    </row>
    <row r="1455" spans="1:47" ht="12" customHeight="1" x14ac:dyDescent="0.3">
      <c r="A1455" s="87" t="s">
        <v>47</v>
      </c>
      <c r="B1455" s="88">
        <v>46104</v>
      </c>
      <c r="C1455" s="89" t="s">
        <v>48</v>
      </c>
      <c r="D1455" s="89" t="s">
        <v>49</v>
      </c>
      <c r="E1455" s="189">
        <v>93076120</v>
      </c>
      <c r="F1455" s="197" t="s">
        <v>3989</v>
      </c>
      <c r="G1455" s="90">
        <v>12371490709</v>
      </c>
      <c r="H1455" s="91">
        <v>32287</v>
      </c>
      <c r="I1455" s="89"/>
      <c r="J1455" s="89" t="s">
        <v>51</v>
      </c>
      <c r="K1455" s="89" t="s">
        <v>76</v>
      </c>
      <c r="L1455" s="89" t="s">
        <v>95</v>
      </c>
      <c r="M1455" s="89" t="s">
        <v>200</v>
      </c>
      <c r="N1455" s="89" t="s">
        <v>331</v>
      </c>
      <c r="O1455" s="92" t="s">
        <v>3990</v>
      </c>
      <c r="P1455" s="93" t="s">
        <v>57</v>
      </c>
      <c r="Q1455" s="110" t="s">
        <v>58</v>
      </c>
      <c r="R1455" s="94">
        <v>46171</v>
      </c>
      <c r="S1455" s="95"/>
      <c r="T1455" s="95" t="s">
        <v>59</v>
      </c>
      <c r="U1455" s="95" t="s">
        <v>60</v>
      </c>
      <c r="V1455" s="91">
        <v>46147</v>
      </c>
      <c r="W1455" s="91">
        <v>46161</v>
      </c>
      <c r="X1455" s="91">
        <v>46168</v>
      </c>
      <c r="Y1455" s="96" t="s">
        <v>2797</v>
      </c>
      <c r="Z1455" s="89" t="s">
        <v>62</v>
      </c>
      <c r="AA1455" s="95"/>
      <c r="AB1455" s="95" t="s">
        <v>2804</v>
      </c>
      <c r="AC1455" s="95" t="s">
        <v>2804</v>
      </c>
      <c r="AD1455" s="95" t="s">
        <v>2804</v>
      </c>
      <c r="AE1455" s="95" t="s">
        <v>2804</v>
      </c>
      <c r="AF1455" s="95" t="s">
        <v>2804</v>
      </c>
      <c r="AG1455" s="95" t="s">
        <v>2804</v>
      </c>
      <c r="AH1455" s="95" t="s">
        <v>2804</v>
      </c>
      <c r="AI1455" s="97"/>
      <c r="AJ1455" s="97" t="s">
        <v>65</v>
      </c>
      <c r="AK1455" s="97" t="s">
        <v>66</v>
      </c>
      <c r="AL1455" s="45" t="s">
        <v>67</v>
      </c>
      <c r="AM1455" s="160" t="str">
        <f>MONTH(B1455)&amp;"/"&amp;YEAR(B1455)</f>
        <v>3/2026</v>
      </c>
      <c r="AN1455" s="45">
        <f>WEEKNUM(B1455)-WEEKNUM(EOMONTH(B1455,-1)+1)+1</f>
        <v>4</v>
      </c>
      <c r="AO1455" s="45" t="str">
        <f>MONTH(R1455)&amp;"/"&amp;YEAR(R1455)</f>
        <v>5/2026</v>
      </c>
      <c r="AP1455" s="45">
        <f>WEEKNUM(R1455)-WEEKNUM(EOMONTH(R1455,-1)+1)+1</f>
        <v>5</v>
      </c>
      <c r="AQ1455" s="45">
        <f>IF(AU1455="S",IF(Q1455="1. Aceitou o programa",R1455-B1455,0),0)</f>
        <v>67</v>
      </c>
      <c r="AR1455" s="45">
        <f>IF(AU1455="S",IF(AND(S1455&lt;&gt;"",R1455&lt;&gt;""),S1455-R1455,0),0)</f>
        <v>0</v>
      </c>
      <c r="AS1455" s="45">
        <f>IF(AU1455="S",IF(Q1455="1. Aceitou o programa",IF(OR(X1455="Não se Aplica",X1455=""),IF(OR(W1455="Não se Aplica",W1455=""),0,W1455-V1455),AVERAGE(X1455-W1455,W1455-V1455)),0),0)</f>
        <v>10.5</v>
      </c>
      <c r="AT1455" s="45">
        <f>IF(AU1455="S",IF(AND(Q1455="1. Aceitou o programa",AB1455="Realizada"),IFERROR(IF(AA1455="",0,AA1455-R1455),0),0),0)</f>
        <v>0</v>
      </c>
      <c r="AU1455" s="45" t="str">
        <f>_xlfn.XLOOKUP(U1455,'Lista Suspensa'!$AA$20:$AA$23,'Lista Suspensa'!$AB$20:$AB$23,"N/A")</f>
        <v>S</v>
      </c>
    </row>
    <row r="1456" spans="1:47" ht="12" customHeight="1" x14ac:dyDescent="0.3">
      <c r="A1456" s="87" t="s">
        <v>47</v>
      </c>
      <c r="B1456" s="88">
        <v>46104</v>
      </c>
      <c r="C1456" s="89" t="s">
        <v>48</v>
      </c>
      <c r="D1456" s="89" t="s">
        <v>49</v>
      </c>
      <c r="E1456" s="189">
        <v>94106648</v>
      </c>
      <c r="F1456" s="197" t="s">
        <v>3991</v>
      </c>
      <c r="G1456" s="90">
        <v>75252392749</v>
      </c>
      <c r="H1456" s="91">
        <v>23703</v>
      </c>
      <c r="I1456" s="89"/>
      <c r="J1456" s="89" t="s">
        <v>51</v>
      </c>
      <c r="K1456" s="89" t="s">
        <v>76</v>
      </c>
      <c r="L1456" s="89" t="s">
        <v>95</v>
      </c>
      <c r="M1456" s="89" t="s">
        <v>234</v>
      </c>
      <c r="N1456" s="89" t="s">
        <v>331</v>
      </c>
      <c r="O1456" s="92" t="s">
        <v>3992</v>
      </c>
      <c r="P1456" s="93" t="s">
        <v>57</v>
      </c>
      <c r="Q1456" s="110" t="s">
        <v>58</v>
      </c>
      <c r="R1456" s="94">
        <v>46171</v>
      </c>
      <c r="S1456" s="95"/>
      <c r="T1456" s="95" t="s">
        <v>59</v>
      </c>
      <c r="U1456" s="95" t="s">
        <v>60</v>
      </c>
      <c r="V1456" s="91">
        <v>46147</v>
      </c>
      <c r="W1456" s="91">
        <v>46161</v>
      </c>
      <c r="X1456" s="91">
        <v>46168</v>
      </c>
      <c r="Y1456" s="96" t="s">
        <v>73</v>
      </c>
      <c r="Z1456" s="89" t="s">
        <v>62</v>
      </c>
      <c r="AA1456" s="95"/>
      <c r="AB1456" s="95" t="s">
        <v>2804</v>
      </c>
      <c r="AC1456" s="95" t="s">
        <v>2804</v>
      </c>
      <c r="AD1456" s="95" t="s">
        <v>2804</v>
      </c>
      <c r="AE1456" s="95" t="s">
        <v>2804</v>
      </c>
      <c r="AF1456" s="95" t="s">
        <v>2804</v>
      </c>
      <c r="AG1456" s="95" t="s">
        <v>2804</v>
      </c>
      <c r="AH1456" s="95" t="s">
        <v>2804</v>
      </c>
      <c r="AI1456" s="97"/>
      <c r="AJ1456" s="97" t="s">
        <v>65</v>
      </c>
      <c r="AK1456" s="97" t="s">
        <v>66</v>
      </c>
      <c r="AL1456" s="45" t="s">
        <v>67</v>
      </c>
      <c r="AM1456" s="160" t="str">
        <f>MONTH(B1456)&amp;"/"&amp;YEAR(B1456)</f>
        <v>3/2026</v>
      </c>
      <c r="AN1456" s="45">
        <f>WEEKNUM(B1456)-WEEKNUM(EOMONTH(B1456,-1)+1)+1</f>
        <v>4</v>
      </c>
      <c r="AO1456" s="45" t="str">
        <f>MONTH(R1456)&amp;"/"&amp;YEAR(R1456)</f>
        <v>5/2026</v>
      </c>
      <c r="AP1456" s="45">
        <f>WEEKNUM(R1456)-WEEKNUM(EOMONTH(R1456,-1)+1)+1</f>
        <v>5</v>
      </c>
      <c r="AQ1456" s="45">
        <f>IF(AU1456="S",IF(Q1456="1. Aceitou o programa",R1456-B1456,0),0)</f>
        <v>67</v>
      </c>
      <c r="AR1456" s="45">
        <f>IF(AU1456="S",IF(AND(S1456&lt;&gt;"",R1456&lt;&gt;""),S1456-R1456,0),0)</f>
        <v>0</v>
      </c>
      <c r="AS1456" s="45">
        <f>IF(AU1456="S",IF(Q1456="1. Aceitou o programa",IF(OR(X1456="Não se Aplica",X1456=""),IF(OR(W1456="Não se Aplica",W1456=""),0,W1456-V1456),AVERAGE(X1456-W1456,W1456-V1456)),0),0)</f>
        <v>10.5</v>
      </c>
      <c r="AT1456" s="45">
        <f>IF(AU1456="S",IF(AND(Q1456="1. Aceitou o programa",AB1456="Realizada"),IFERROR(IF(AA1456="",0,AA1456-R1456),0),0),0)</f>
        <v>0</v>
      </c>
      <c r="AU1456" s="45" t="str">
        <f>_xlfn.XLOOKUP(U1456,'Lista Suspensa'!$AA$20:$AA$23,'Lista Suspensa'!$AB$20:$AB$23,"N/A")</f>
        <v>S</v>
      </c>
    </row>
    <row r="1457" spans="1:47" ht="12" customHeight="1" x14ac:dyDescent="0.3">
      <c r="A1457" s="87" t="s">
        <v>47</v>
      </c>
      <c r="B1457" s="88">
        <v>46104</v>
      </c>
      <c r="C1457" s="89" t="s">
        <v>48</v>
      </c>
      <c r="D1457" s="89" t="s">
        <v>49</v>
      </c>
      <c r="E1457" s="189">
        <v>94994340</v>
      </c>
      <c r="F1457" s="197" t="s">
        <v>3993</v>
      </c>
      <c r="G1457" s="90">
        <v>14153861707</v>
      </c>
      <c r="H1457" s="91">
        <v>33876</v>
      </c>
      <c r="I1457" s="89"/>
      <c r="J1457" s="89" t="s">
        <v>51</v>
      </c>
      <c r="K1457" s="89" t="s">
        <v>76</v>
      </c>
      <c r="L1457" s="89" t="s">
        <v>95</v>
      </c>
      <c r="M1457" s="89" t="s">
        <v>487</v>
      </c>
      <c r="N1457" s="89" t="s">
        <v>331</v>
      </c>
      <c r="O1457" s="92" t="s">
        <v>3994</v>
      </c>
      <c r="P1457" s="93" t="s">
        <v>57</v>
      </c>
      <c r="Q1457" s="110" t="s">
        <v>58</v>
      </c>
      <c r="R1457" s="94">
        <v>46171</v>
      </c>
      <c r="S1457" s="95"/>
      <c r="T1457" s="95" t="s">
        <v>59</v>
      </c>
      <c r="U1457" s="95" t="s">
        <v>60</v>
      </c>
      <c r="V1457" s="91">
        <v>46147</v>
      </c>
      <c r="W1457" s="91">
        <v>46161</v>
      </c>
      <c r="X1457" s="91">
        <v>46168</v>
      </c>
      <c r="Y1457" s="96" t="s">
        <v>73</v>
      </c>
      <c r="Z1457" s="89" t="s">
        <v>62</v>
      </c>
      <c r="AA1457" s="95"/>
      <c r="AB1457" s="95" t="s">
        <v>2804</v>
      </c>
      <c r="AC1457" s="95" t="s">
        <v>2804</v>
      </c>
      <c r="AD1457" s="95" t="s">
        <v>2804</v>
      </c>
      <c r="AE1457" s="95" t="s">
        <v>2804</v>
      </c>
      <c r="AF1457" s="95" t="s">
        <v>2804</v>
      </c>
      <c r="AG1457" s="95" t="s">
        <v>2804</v>
      </c>
      <c r="AH1457" s="95" t="s">
        <v>2804</v>
      </c>
      <c r="AI1457" s="97"/>
      <c r="AJ1457" s="97" t="s">
        <v>65</v>
      </c>
      <c r="AK1457" s="97" t="s">
        <v>66</v>
      </c>
      <c r="AL1457" s="45" t="s">
        <v>67</v>
      </c>
      <c r="AM1457" s="160" t="str">
        <f>MONTH(B1457)&amp;"/"&amp;YEAR(B1457)</f>
        <v>3/2026</v>
      </c>
      <c r="AN1457" s="45">
        <f>WEEKNUM(B1457)-WEEKNUM(EOMONTH(B1457,-1)+1)+1</f>
        <v>4</v>
      </c>
      <c r="AO1457" s="45" t="str">
        <f>MONTH(R1457)&amp;"/"&amp;YEAR(R1457)</f>
        <v>5/2026</v>
      </c>
      <c r="AP1457" s="45">
        <f>WEEKNUM(R1457)-WEEKNUM(EOMONTH(R1457,-1)+1)+1</f>
        <v>5</v>
      </c>
      <c r="AQ1457" s="45">
        <f>IF(AU1457="S",IF(Q1457="1. Aceitou o programa",R1457-B1457,0),0)</f>
        <v>67</v>
      </c>
      <c r="AR1457" s="45">
        <f>IF(AU1457="S",IF(AND(S1457&lt;&gt;"",R1457&lt;&gt;""),S1457-R1457,0),0)</f>
        <v>0</v>
      </c>
      <c r="AS1457" s="45">
        <f>IF(AU1457="S",IF(Q1457="1. Aceitou o programa",IF(OR(X1457="Não se Aplica",X1457=""),IF(OR(W1457="Não se Aplica",W1457=""),0,W1457-V1457),AVERAGE(X1457-W1457,W1457-V1457)),0),0)</f>
        <v>10.5</v>
      </c>
      <c r="AT1457" s="45">
        <f>IF(AU1457="S",IF(AND(Q1457="1. Aceitou o programa",AB1457="Realizada"),IFERROR(IF(AA1457="",0,AA1457-R1457),0),0),0)</f>
        <v>0</v>
      </c>
      <c r="AU1457" s="45" t="str">
        <f>_xlfn.XLOOKUP(U1457,'Lista Suspensa'!$AA$20:$AA$23,'Lista Suspensa'!$AB$20:$AB$23,"N/A")</f>
        <v>S</v>
      </c>
    </row>
    <row r="1458" spans="1:47" ht="12" customHeight="1" x14ac:dyDescent="0.3">
      <c r="A1458" s="87" t="s">
        <v>47</v>
      </c>
      <c r="B1458" s="88">
        <v>46104</v>
      </c>
      <c r="C1458" s="89" t="s">
        <v>48</v>
      </c>
      <c r="D1458" s="89" t="s">
        <v>49</v>
      </c>
      <c r="E1458" s="189">
        <v>95497697</v>
      </c>
      <c r="F1458" s="197" t="s">
        <v>3995</v>
      </c>
      <c r="G1458" s="90">
        <v>55982871885</v>
      </c>
      <c r="H1458" s="91">
        <v>38903</v>
      </c>
      <c r="I1458" s="89"/>
      <c r="J1458" s="89" t="s">
        <v>51</v>
      </c>
      <c r="K1458" s="89" t="s">
        <v>52</v>
      </c>
      <c r="L1458" s="89" t="s">
        <v>53</v>
      </c>
      <c r="M1458" s="89" t="s">
        <v>1497</v>
      </c>
      <c r="N1458" s="89" t="s">
        <v>150</v>
      </c>
      <c r="O1458" s="92" t="s">
        <v>3996</v>
      </c>
      <c r="P1458" s="93" t="s">
        <v>57</v>
      </c>
      <c r="Q1458" s="110" t="s">
        <v>58</v>
      </c>
      <c r="R1458" s="94">
        <v>46171</v>
      </c>
      <c r="S1458" s="95"/>
      <c r="T1458" s="95" t="s">
        <v>59</v>
      </c>
      <c r="U1458" s="95" t="s">
        <v>60</v>
      </c>
      <c r="V1458" s="91">
        <v>46147</v>
      </c>
      <c r="W1458" s="91">
        <v>46161</v>
      </c>
      <c r="X1458" s="91"/>
      <c r="Y1458" s="96" t="s">
        <v>269</v>
      </c>
      <c r="Z1458" s="89" t="s">
        <v>62</v>
      </c>
      <c r="AA1458" s="95"/>
      <c r="AB1458" s="95" t="s">
        <v>2804</v>
      </c>
      <c r="AC1458" s="95" t="s">
        <v>2804</v>
      </c>
      <c r="AD1458" s="95" t="s">
        <v>2804</v>
      </c>
      <c r="AE1458" s="95" t="s">
        <v>2804</v>
      </c>
      <c r="AF1458" s="95" t="s">
        <v>2804</v>
      </c>
      <c r="AG1458" s="95" t="s">
        <v>2804</v>
      </c>
      <c r="AH1458" s="95" t="s">
        <v>2804</v>
      </c>
      <c r="AI1458" s="97"/>
      <c r="AJ1458" s="97" t="s">
        <v>65</v>
      </c>
      <c r="AK1458" s="97" t="s">
        <v>66</v>
      </c>
      <c r="AL1458" s="45" t="s">
        <v>67</v>
      </c>
      <c r="AM1458" s="160" t="str">
        <f>MONTH(B1458)&amp;"/"&amp;YEAR(B1458)</f>
        <v>3/2026</v>
      </c>
      <c r="AN1458" s="45">
        <f>WEEKNUM(B1458)-WEEKNUM(EOMONTH(B1458,-1)+1)+1</f>
        <v>4</v>
      </c>
      <c r="AO1458" s="45" t="str">
        <f>MONTH(R1458)&amp;"/"&amp;YEAR(R1458)</f>
        <v>5/2026</v>
      </c>
      <c r="AP1458" s="45">
        <f>WEEKNUM(R1458)-WEEKNUM(EOMONTH(R1458,-1)+1)+1</f>
        <v>5</v>
      </c>
      <c r="AQ1458" s="45">
        <f>IF(AU1458="S",IF(Q1458="1. Aceitou o programa",R1458-B1458,0),0)</f>
        <v>67</v>
      </c>
      <c r="AR1458" s="45">
        <f>IF(AU1458="S",IF(AND(S1458&lt;&gt;"",R1458&lt;&gt;""),S1458-R1458,0),0)</f>
        <v>0</v>
      </c>
      <c r="AS1458" s="45">
        <f>IF(AU1458="S",IF(Q1458="1. Aceitou o programa",IF(OR(X1458="Não se Aplica",X1458=""),IF(OR(W1458="Não se Aplica",W1458=""),0,W1458-V1458),AVERAGE(X1458-W1458,W1458-V1458)),0),0)</f>
        <v>14</v>
      </c>
      <c r="AT1458" s="45">
        <f>IF(AU1458="S",IF(AND(Q1458="1. Aceitou o programa",AB1458="Realizada"),IFERROR(IF(AA1458="",0,AA1458-R1458),0),0),0)</f>
        <v>0</v>
      </c>
      <c r="AU1458" s="45" t="str">
        <f>_xlfn.XLOOKUP(U1458,'Lista Suspensa'!$AA$20:$AA$23,'Lista Suspensa'!$AB$20:$AB$23,"N/A")</f>
        <v>S</v>
      </c>
    </row>
    <row r="1459" spans="1:47" ht="12" customHeight="1" x14ac:dyDescent="0.3">
      <c r="A1459" s="87" t="s">
        <v>47</v>
      </c>
      <c r="B1459" s="88">
        <v>46104</v>
      </c>
      <c r="C1459" s="89" t="s">
        <v>48</v>
      </c>
      <c r="D1459" s="89" t="s">
        <v>49</v>
      </c>
      <c r="E1459" s="189">
        <v>93126668</v>
      </c>
      <c r="F1459" s="197" t="s">
        <v>3997</v>
      </c>
      <c r="G1459" s="90">
        <v>11740166710</v>
      </c>
      <c r="H1459" s="91">
        <v>30487</v>
      </c>
      <c r="I1459" s="89"/>
      <c r="J1459" s="89" t="s">
        <v>51</v>
      </c>
      <c r="K1459" s="89" t="s">
        <v>76</v>
      </c>
      <c r="L1459" s="89" t="s">
        <v>95</v>
      </c>
      <c r="M1459" s="89" t="s">
        <v>1304</v>
      </c>
      <c r="N1459" s="89" t="s">
        <v>197</v>
      </c>
      <c r="O1459" s="92" t="s">
        <v>3998</v>
      </c>
      <c r="P1459" s="93" t="s">
        <v>57</v>
      </c>
      <c r="Q1459" s="110" t="s">
        <v>58</v>
      </c>
      <c r="R1459" s="94">
        <v>46171</v>
      </c>
      <c r="S1459" s="95"/>
      <c r="T1459" s="95" t="s">
        <v>59</v>
      </c>
      <c r="U1459" s="95" t="s">
        <v>60</v>
      </c>
      <c r="V1459" s="91">
        <v>46147</v>
      </c>
      <c r="W1459" s="91">
        <v>46161</v>
      </c>
      <c r="X1459" s="91">
        <v>46168</v>
      </c>
      <c r="Y1459" s="96" t="s">
        <v>2797</v>
      </c>
      <c r="Z1459" s="89" t="s">
        <v>62</v>
      </c>
      <c r="AA1459" s="95"/>
      <c r="AB1459" s="95" t="s">
        <v>2804</v>
      </c>
      <c r="AC1459" s="95" t="s">
        <v>2804</v>
      </c>
      <c r="AD1459" s="95" t="s">
        <v>2804</v>
      </c>
      <c r="AE1459" s="95" t="s">
        <v>2804</v>
      </c>
      <c r="AF1459" s="95" t="s">
        <v>2804</v>
      </c>
      <c r="AG1459" s="95" t="s">
        <v>2804</v>
      </c>
      <c r="AH1459" s="95" t="s">
        <v>2804</v>
      </c>
      <c r="AI1459" s="97"/>
      <c r="AJ1459" s="97" t="s">
        <v>65</v>
      </c>
      <c r="AK1459" s="97" t="s">
        <v>66</v>
      </c>
      <c r="AL1459" s="45" t="s">
        <v>67</v>
      </c>
      <c r="AM1459" s="160" t="str">
        <f>MONTH(B1459)&amp;"/"&amp;YEAR(B1459)</f>
        <v>3/2026</v>
      </c>
      <c r="AN1459" s="45">
        <f>WEEKNUM(B1459)-WEEKNUM(EOMONTH(B1459,-1)+1)+1</f>
        <v>4</v>
      </c>
      <c r="AO1459" s="45" t="str">
        <f>MONTH(R1459)&amp;"/"&amp;YEAR(R1459)</f>
        <v>5/2026</v>
      </c>
      <c r="AP1459" s="45">
        <f>WEEKNUM(R1459)-WEEKNUM(EOMONTH(R1459,-1)+1)+1</f>
        <v>5</v>
      </c>
      <c r="AQ1459" s="45">
        <f>IF(AU1459="S",IF(Q1459="1. Aceitou o programa",R1459-B1459,0),0)</f>
        <v>67</v>
      </c>
      <c r="AR1459" s="45">
        <f>IF(AU1459="S",IF(AND(S1459&lt;&gt;"",R1459&lt;&gt;""),S1459-R1459,0),0)</f>
        <v>0</v>
      </c>
      <c r="AS1459" s="45">
        <f>IF(AU1459="S",IF(Q1459="1. Aceitou o programa",IF(OR(X1459="Não se Aplica",X1459=""),IF(OR(W1459="Não se Aplica",W1459=""),0,W1459-V1459),AVERAGE(X1459-W1459,W1459-V1459)),0),0)</f>
        <v>10.5</v>
      </c>
      <c r="AT1459" s="45">
        <f>IF(AU1459="S",IF(AND(Q1459="1. Aceitou o programa",AB1459="Realizada"),IFERROR(IF(AA1459="",0,AA1459-R1459),0),0),0)</f>
        <v>0</v>
      </c>
      <c r="AU1459" s="45" t="str">
        <f>_xlfn.XLOOKUP(U1459,'Lista Suspensa'!$AA$20:$AA$23,'Lista Suspensa'!$AB$20:$AB$23,"N/A")</f>
        <v>S</v>
      </c>
    </row>
    <row r="1460" spans="1:47" ht="12" customHeight="1" x14ac:dyDescent="0.3">
      <c r="A1460" s="87" t="s">
        <v>47</v>
      </c>
      <c r="B1460" s="88">
        <v>46104</v>
      </c>
      <c r="C1460" s="89" t="s">
        <v>48</v>
      </c>
      <c r="D1460" s="89" t="s">
        <v>49</v>
      </c>
      <c r="E1460" s="189">
        <v>94308534</v>
      </c>
      <c r="F1460" s="197" t="s">
        <v>3999</v>
      </c>
      <c r="G1460" s="90">
        <v>30727191870</v>
      </c>
      <c r="H1460" s="91">
        <v>29279</v>
      </c>
      <c r="I1460" s="89"/>
      <c r="J1460" s="89" t="s">
        <v>51</v>
      </c>
      <c r="K1460" s="89" t="s">
        <v>52</v>
      </c>
      <c r="L1460" s="89" t="s">
        <v>53</v>
      </c>
      <c r="M1460" s="89" t="s">
        <v>234</v>
      </c>
      <c r="N1460" s="89" t="s">
        <v>150</v>
      </c>
      <c r="O1460" s="92" t="s">
        <v>4000</v>
      </c>
      <c r="P1460" s="93" t="s">
        <v>57</v>
      </c>
      <c r="Q1460" s="110" t="s">
        <v>58</v>
      </c>
      <c r="R1460" s="94">
        <v>46171</v>
      </c>
      <c r="S1460" s="95"/>
      <c r="T1460" s="95" t="s">
        <v>59</v>
      </c>
      <c r="U1460" s="95" t="s">
        <v>60</v>
      </c>
      <c r="V1460" s="91">
        <v>46147</v>
      </c>
      <c r="W1460" s="91">
        <v>46161</v>
      </c>
      <c r="X1460" s="91">
        <v>46168</v>
      </c>
      <c r="Y1460" s="96" t="s">
        <v>73</v>
      </c>
      <c r="Z1460" s="89" t="s">
        <v>62</v>
      </c>
      <c r="AA1460" s="95"/>
      <c r="AB1460" s="95" t="s">
        <v>2804</v>
      </c>
      <c r="AC1460" s="95" t="s">
        <v>2804</v>
      </c>
      <c r="AD1460" s="95" t="s">
        <v>2804</v>
      </c>
      <c r="AE1460" s="95" t="s">
        <v>2804</v>
      </c>
      <c r="AF1460" s="95" t="s">
        <v>2804</v>
      </c>
      <c r="AG1460" s="95" t="s">
        <v>2804</v>
      </c>
      <c r="AH1460" s="95" t="s">
        <v>2804</v>
      </c>
      <c r="AI1460" s="97"/>
      <c r="AJ1460" s="97" t="s">
        <v>65</v>
      </c>
      <c r="AK1460" s="97" t="s">
        <v>66</v>
      </c>
      <c r="AL1460" s="45" t="s">
        <v>67</v>
      </c>
      <c r="AM1460" s="160" t="str">
        <f>MONTH(B1460)&amp;"/"&amp;YEAR(B1460)</f>
        <v>3/2026</v>
      </c>
      <c r="AN1460" s="45">
        <f>WEEKNUM(B1460)-WEEKNUM(EOMONTH(B1460,-1)+1)+1</f>
        <v>4</v>
      </c>
      <c r="AO1460" s="45" t="str">
        <f>MONTH(R1460)&amp;"/"&amp;YEAR(R1460)</f>
        <v>5/2026</v>
      </c>
      <c r="AP1460" s="45">
        <f>WEEKNUM(R1460)-WEEKNUM(EOMONTH(R1460,-1)+1)+1</f>
        <v>5</v>
      </c>
      <c r="AQ1460" s="45">
        <f>IF(AU1460="S",IF(Q1460="1. Aceitou o programa",R1460-B1460,0),0)</f>
        <v>67</v>
      </c>
      <c r="AR1460" s="45">
        <f>IF(AU1460="S",IF(AND(S1460&lt;&gt;"",R1460&lt;&gt;""),S1460-R1460,0),0)</f>
        <v>0</v>
      </c>
      <c r="AS1460" s="45">
        <f>IF(AU1460="S",IF(Q1460="1. Aceitou o programa",IF(OR(X1460="Não se Aplica",X1460=""),IF(OR(W1460="Não se Aplica",W1460=""),0,W1460-V1460),AVERAGE(X1460-W1460,W1460-V1460)),0),0)</f>
        <v>10.5</v>
      </c>
      <c r="AT1460" s="45">
        <f>IF(AU1460="S",IF(AND(Q1460="1. Aceitou o programa",AB1460="Realizada"),IFERROR(IF(AA1460="",0,AA1460-R1460),0),0),0)</f>
        <v>0</v>
      </c>
      <c r="AU1460" s="45" t="str">
        <f>_xlfn.XLOOKUP(U1460,'Lista Suspensa'!$AA$20:$AA$23,'Lista Suspensa'!$AB$20:$AB$23,"N/A")</f>
        <v>S</v>
      </c>
    </row>
    <row r="1461" spans="1:47" ht="12" customHeight="1" x14ac:dyDescent="0.3">
      <c r="A1461" s="87" t="s">
        <v>47</v>
      </c>
      <c r="B1461" s="88">
        <v>46104</v>
      </c>
      <c r="C1461" s="89" t="s">
        <v>48</v>
      </c>
      <c r="D1461" s="89" t="s">
        <v>49</v>
      </c>
      <c r="E1461" s="189">
        <v>94852837</v>
      </c>
      <c r="F1461" s="197" t="s">
        <v>4001</v>
      </c>
      <c r="G1461" s="90">
        <v>25282465876</v>
      </c>
      <c r="H1461" s="91">
        <v>27493</v>
      </c>
      <c r="I1461" s="89"/>
      <c r="J1461" s="89" t="s">
        <v>51</v>
      </c>
      <c r="K1461" s="89" t="s">
        <v>52</v>
      </c>
      <c r="L1461" s="89" t="s">
        <v>85</v>
      </c>
      <c r="M1461" s="89" t="s">
        <v>234</v>
      </c>
      <c r="N1461" s="89" t="s">
        <v>150</v>
      </c>
      <c r="O1461" s="92" t="s">
        <v>4002</v>
      </c>
      <c r="P1461" s="93" t="s">
        <v>57</v>
      </c>
      <c r="Q1461" s="110" t="s">
        <v>58</v>
      </c>
      <c r="R1461" s="94">
        <v>46171</v>
      </c>
      <c r="S1461" s="95"/>
      <c r="T1461" s="95" t="s">
        <v>59</v>
      </c>
      <c r="U1461" s="95" t="s">
        <v>60</v>
      </c>
      <c r="V1461" s="91">
        <v>46156</v>
      </c>
      <c r="W1461" s="91">
        <v>46167</v>
      </c>
      <c r="X1461" s="91">
        <v>46168</v>
      </c>
      <c r="Y1461" s="96" t="s">
        <v>356</v>
      </c>
      <c r="Z1461" s="89" t="s">
        <v>62</v>
      </c>
      <c r="AA1461" s="95"/>
      <c r="AB1461" s="95" t="s">
        <v>2804</v>
      </c>
      <c r="AC1461" s="95" t="s">
        <v>2804</v>
      </c>
      <c r="AD1461" s="95" t="s">
        <v>2804</v>
      </c>
      <c r="AE1461" s="95" t="s">
        <v>2804</v>
      </c>
      <c r="AF1461" s="95" t="s">
        <v>2804</v>
      </c>
      <c r="AG1461" s="95" t="s">
        <v>2804</v>
      </c>
      <c r="AH1461" s="95" t="s">
        <v>2804</v>
      </c>
      <c r="AI1461" s="97"/>
      <c r="AJ1461" s="97" t="s">
        <v>65</v>
      </c>
      <c r="AK1461" s="97" t="s">
        <v>66</v>
      </c>
      <c r="AL1461" s="45" t="s">
        <v>67</v>
      </c>
      <c r="AM1461" s="160" t="str">
        <f>MONTH(B1461)&amp;"/"&amp;YEAR(B1461)</f>
        <v>3/2026</v>
      </c>
      <c r="AN1461" s="45">
        <f>WEEKNUM(B1461)-WEEKNUM(EOMONTH(B1461,-1)+1)+1</f>
        <v>4</v>
      </c>
      <c r="AO1461" s="45" t="str">
        <f>MONTH(R1461)&amp;"/"&amp;YEAR(R1461)</f>
        <v>5/2026</v>
      </c>
      <c r="AP1461" s="45">
        <f>WEEKNUM(R1461)-WEEKNUM(EOMONTH(R1461,-1)+1)+1</f>
        <v>5</v>
      </c>
      <c r="AQ1461" s="45">
        <f>IF(AU1461="S",IF(Q1461="1. Aceitou o programa",R1461-B1461,0),0)</f>
        <v>67</v>
      </c>
      <c r="AR1461" s="45">
        <f>IF(AU1461="S",IF(AND(S1461&lt;&gt;"",R1461&lt;&gt;""),S1461-R1461,0),0)</f>
        <v>0</v>
      </c>
      <c r="AS1461" s="45">
        <f>IF(AU1461="S",IF(Q1461="1. Aceitou o programa",IF(OR(X1461="Não se Aplica",X1461=""),IF(OR(W1461="Não se Aplica",W1461=""),0,W1461-V1461),AVERAGE(X1461-W1461,W1461-V1461)),0),0)</f>
        <v>6</v>
      </c>
      <c r="AT1461" s="45">
        <f>IF(AU1461="S",IF(AND(Q1461="1. Aceitou o programa",AB1461="Realizada"),IFERROR(IF(AA1461="",0,AA1461-R1461),0),0),0)</f>
        <v>0</v>
      </c>
      <c r="AU1461" s="45" t="str">
        <f>_xlfn.XLOOKUP(U1461,'Lista Suspensa'!$AA$20:$AA$23,'Lista Suspensa'!$AB$20:$AB$23,"N/A")</f>
        <v>S</v>
      </c>
    </row>
    <row r="1462" spans="1:47" ht="12" customHeight="1" x14ac:dyDescent="0.3">
      <c r="A1462" s="87" t="s">
        <v>47</v>
      </c>
      <c r="B1462" s="88">
        <v>46104</v>
      </c>
      <c r="C1462" s="89" t="s">
        <v>48</v>
      </c>
      <c r="D1462" s="89" t="s">
        <v>49</v>
      </c>
      <c r="E1462" s="189">
        <v>92997247</v>
      </c>
      <c r="F1462" s="197" t="s">
        <v>4003</v>
      </c>
      <c r="G1462" s="90">
        <v>17266906873</v>
      </c>
      <c r="H1462" s="91">
        <v>27756</v>
      </c>
      <c r="I1462" s="89"/>
      <c r="J1462" s="89" t="s">
        <v>51</v>
      </c>
      <c r="K1462" s="89" t="s">
        <v>52</v>
      </c>
      <c r="L1462" s="89" t="s">
        <v>53</v>
      </c>
      <c r="M1462" s="89" t="s">
        <v>3517</v>
      </c>
      <c r="N1462" s="89" t="s">
        <v>150</v>
      </c>
      <c r="O1462" s="92" t="s">
        <v>4004</v>
      </c>
      <c r="P1462" s="93" t="s">
        <v>57</v>
      </c>
      <c r="Q1462" s="110" t="s">
        <v>58</v>
      </c>
      <c r="R1462" s="94">
        <v>46171</v>
      </c>
      <c r="S1462" s="95"/>
      <c r="T1462" s="95" t="s">
        <v>59</v>
      </c>
      <c r="U1462" s="95" t="s">
        <v>60</v>
      </c>
      <c r="V1462" s="91">
        <v>46156</v>
      </c>
      <c r="W1462" s="91">
        <v>46161</v>
      </c>
      <c r="X1462" s="91">
        <v>46168</v>
      </c>
      <c r="Y1462" s="96" t="s">
        <v>73</v>
      </c>
      <c r="Z1462" s="89" t="s">
        <v>62</v>
      </c>
      <c r="AA1462" s="95"/>
      <c r="AB1462" s="95" t="s">
        <v>2804</v>
      </c>
      <c r="AC1462" s="95" t="s">
        <v>2804</v>
      </c>
      <c r="AD1462" s="95" t="s">
        <v>2804</v>
      </c>
      <c r="AE1462" s="95" t="s">
        <v>2804</v>
      </c>
      <c r="AF1462" s="95" t="s">
        <v>2804</v>
      </c>
      <c r="AG1462" s="95" t="s">
        <v>2804</v>
      </c>
      <c r="AH1462" s="95" t="s">
        <v>2804</v>
      </c>
      <c r="AI1462" s="97"/>
      <c r="AJ1462" s="97" t="s">
        <v>65</v>
      </c>
      <c r="AK1462" s="97" t="s">
        <v>66</v>
      </c>
      <c r="AL1462" s="45" t="s">
        <v>67</v>
      </c>
      <c r="AM1462" s="160" t="str">
        <f>MONTH(B1462)&amp;"/"&amp;YEAR(B1462)</f>
        <v>3/2026</v>
      </c>
      <c r="AN1462" s="45">
        <f>WEEKNUM(B1462)-WEEKNUM(EOMONTH(B1462,-1)+1)+1</f>
        <v>4</v>
      </c>
      <c r="AO1462" s="45" t="str">
        <f>MONTH(R1462)&amp;"/"&amp;YEAR(R1462)</f>
        <v>5/2026</v>
      </c>
      <c r="AP1462" s="45">
        <f>WEEKNUM(R1462)-WEEKNUM(EOMONTH(R1462,-1)+1)+1</f>
        <v>5</v>
      </c>
      <c r="AQ1462" s="45">
        <f>IF(AU1462="S",IF(Q1462="1. Aceitou o programa",R1462-B1462,0),0)</f>
        <v>67</v>
      </c>
      <c r="AR1462" s="45">
        <f>IF(AU1462="S",IF(AND(S1462&lt;&gt;"",R1462&lt;&gt;""),S1462-R1462,0),0)</f>
        <v>0</v>
      </c>
      <c r="AS1462" s="45">
        <f>IF(AU1462="S",IF(Q1462="1. Aceitou o programa",IF(OR(X1462="Não se Aplica",X1462=""),IF(OR(W1462="Não se Aplica",W1462=""),0,W1462-V1462),AVERAGE(X1462-W1462,W1462-V1462)),0),0)</f>
        <v>6</v>
      </c>
      <c r="AT1462" s="45">
        <f>IF(AU1462="S",IF(AND(Q1462="1. Aceitou o programa",AB1462="Realizada"),IFERROR(IF(AA1462="",0,AA1462-R1462),0),0),0)</f>
        <v>0</v>
      </c>
      <c r="AU1462" s="45" t="str">
        <f>_xlfn.XLOOKUP(U1462,'Lista Suspensa'!$AA$20:$AA$23,'Lista Suspensa'!$AB$20:$AB$23,"N/A")</f>
        <v>S</v>
      </c>
    </row>
    <row r="1463" spans="1:47" ht="12" customHeight="1" x14ac:dyDescent="0.3">
      <c r="A1463" s="87" t="s">
        <v>47</v>
      </c>
      <c r="B1463" s="88">
        <v>46104</v>
      </c>
      <c r="C1463" s="89" t="s">
        <v>48</v>
      </c>
      <c r="D1463" s="89" t="s">
        <v>49</v>
      </c>
      <c r="E1463" s="189">
        <v>93553637</v>
      </c>
      <c r="F1463" s="197" t="s">
        <v>4005</v>
      </c>
      <c r="G1463" s="90">
        <v>33713779899</v>
      </c>
      <c r="H1463" s="91">
        <v>31762</v>
      </c>
      <c r="I1463" s="89"/>
      <c r="J1463" s="89" t="s">
        <v>51</v>
      </c>
      <c r="K1463" s="89" t="s">
        <v>52</v>
      </c>
      <c r="L1463" s="89" t="s">
        <v>85</v>
      </c>
      <c r="M1463" s="89" t="s">
        <v>4006</v>
      </c>
      <c r="N1463" s="89" t="s">
        <v>150</v>
      </c>
      <c r="O1463" s="92" t="s">
        <v>4007</v>
      </c>
      <c r="P1463" s="93" t="s">
        <v>57</v>
      </c>
      <c r="Q1463" s="110" t="s">
        <v>58</v>
      </c>
      <c r="R1463" s="94">
        <v>46171</v>
      </c>
      <c r="S1463" s="95"/>
      <c r="T1463" s="95" t="s">
        <v>59</v>
      </c>
      <c r="U1463" s="95" t="s">
        <v>60</v>
      </c>
      <c r="V1463" s="91">
        <v>46156</v>
      </c>
      <c r="W1463" s="91">
        <v>46160</v>
      </c>
      <c r="X1463" s="91">
        <v>46168</v>
      </c>
      <c r="Y1463" s="96" t="s">
        <v>61</v>
      </c>
      <c r="Z1463" s="89" t="s">
        <v>62</v>
      </c>
      <c r="AA1463" s="95"/>
      <c r="AB1463" s="95" t="s">
        <v>2804</v>
      </c>
      <c r="AC1463" s="95" t="s">
        <v>2804</v>
      </c>
      <c r="AD1463" s="95" t="s">
        <v>2804</v>
      </c>
      <c r="AE1463" s="95" t="s">
        <v>2804</v>
      </c>
      <c r="AF1463" s="95" t="s">
        <v>2804</v>
      </c>
      <c r="AG1463" s="95" t="s">
        <v>2804</v>
      </c>
      <c r="AH1463" s="95" t="s">
        <v>2804</v>
      </c>
      <c r="AI1463" s="97"/>
      <c r="AJ1463" s="97" t="s">
        <v>65</v>
      </c>
      <c r="AK1463" s="97" t="s">
        <v>66</v>
      </c>
      <c r="AL1463" s="45" t="s">
        <v>67</v>
      </c>
      <c r="AM1463" s="160" t="str">
        <f>MONTH(B1463)&amp;"/"&amp;YEAR(B1463)</f>
        <v>3/2026</v>
      </c>
      <c r="AN1463" s="45">
        <f>WEEKNUM(B1463)-WEEKNUM(EOMONTH(B1463,-1)+1)+1</f>
        <v>4</v>
      </c>
      <c r="AO1463" s="45" t="str">
        <f>MONTH(R1463)&amp;"/"&amp;YEAR(R1463)</f>
        <v>5/2026</v>
      </c>
      <c r="AP1463" s="45">
        <f>WEEKNUM(R1463)-WEEKNUM(EOMONTH(R1463,-1)+1)+1</f>
        <v>5</v>
      </c>
      <c r="AQ1463" s="45">
        <f>IF(AU1463="S",IF(Q1463="1. Aceitou o programa",R1463-B1463,0),0)</f>
        <v>67</v>
      </c>
      <c r="AR1463" s="45">
        <f>IF(AU1463="S",IF(AND(S1463&lt;&gt;"",R1463&lt;&gt;""),S1463-R1463,0),0)</f>
        <v>0</v>
      </c>
      <c r="AS1463" s="45">
        <f>IF(AU1463="S",IF(Q1463="1. Aceitou o programa",IF(OR(X1463="Não se Aplica",X1463=""),IF(OR(W1463="Não se Aplica",W1463=""),0,W1463-V1463),AVERAGE(X1463-W1463,W1463-V1463)),0),0)</f>
        <v>6</v>
      </c>
      <c r="AT1463" s="45">
        <f>IF(AU1463="S",IF(AND(Q1463="1. Aceitou o programa",AB1463="Realizada"),IFERROR(IF(AA1463="",0,AA1463-R1463),0),0),0)</f>
        <v>0</v>
      </c>
      <c r="AU1463" s="45" t="str">
        <f>_xlfn.XLOOKUP(U1463,'Lista Suspensa'!$AA$20:$AA$23,'Lista Suspensa'!$AB$20:$AB$23,"N/A")</f>
        <v>S</v>
      </c>
    </row>
    <row r="1464" spans="1:47" ht="12" customHeight="1" x14ac:dyDescent="0.3">
      <c r="A1464" s="87" t="s">
        <v>47</v>
      </c>
      <c r="B1464" s="88">
        <v>46104</v>
      </c>
      <c r="C1464" s="89" t="s">
        <v>48</v>
      </c>
      <c r="D1464" s="89" t="s">
        <v>49</v>
      </c>
      <c r="E1464" s="189">
        <v>92719377</v>
      </c>
      <c r="F1464" s="197" t="s">
        <v>4008</v>
      </c>
      <c r="G1464" s="90">
        <v>5906182705</v>
      </c>
      <c r="H1464" s="91">
        <v>32064</v>
      </c>
      <c r="I1464" s="89"/>
      <c r="J1464" s="89" t="s">
        <v>51</v>
      </c>
      <c r="K1464" s="89" t="s">
        <v>76</v>
      </c>
      <c r="L1464" s="89" t="s">
        <v>95</v>
      </c>
      <c r="M1464" s="89" t="s">
        <v>480</v>
      </c>
      <c r="N1464" s="89" t="s">
        <v>331</v>
      </c>
      <c r="O1464" s="92" t="s">
        <v>4009</v>
      </c>
      <c r="P1464" s="93" t="s">
        <v>57</v>
      </c>
      <c r="Q1464" s="110" t="s">
        <v>58</v>
      </c>
      <c r="R1464" s="94">
        <v>46171</v>
      </c>
      <c r="S1464" s="95"/>
      <c r="T1464" s="95" t="s">
        <v>59</v>
      </c>
      <c r="U1464" s="95" t="s">
        <v>60</v>
      </c>
      <c r="V1464" s="91">
        <v>46156</v>
      </c>
      <c r="W1464" s="91">
        <v>46161</v>
      </c>
      <c r="X1464" s="91">
        <v>46168</v>
      </c>
      <c r="Y1464" s="96"/>
      <c r="Z1464" s="89" t="s">
        <v>62</v>
      </c>
      <c r="AA1464" s="95"/>
      <c r="AB1464" s="95" t="s">
        <v>2804</v>
      </c>
      <c r="AC1464" s="95" t="s">
        <v>2804</v>
      </c>
      <c r="AD1464" s="95" t="s">
        <v>2804</v>
      </c>
      <c r="AE1464" s="95" t="s">
        <v>2804</v>
      </c>
      <c r="AF1464" s="95" t="s">
        <v>2804</v>
      </c>
      <c r="AG1464" s="95" t="s">
        <v>2804</v>
      </c>
      <c r="AH1464" s="95" t="s">
        <v>2804</v>
      </c>
      <c r="AI1464" s="97"/>
      <c r="AJ1464" s="97" t="s">
        <v>65</v>
      </c>
      <c r="AK1464" s="97" t="s">
        <v>66</v>
      </c>
      <c r="AL1464" s="45" t="s">
        <v>67</v>
      </c>
      <c r="AM1464" s="160" t="str">
        <f>MONTH(B1464)&amp;"/"&amp;YEAR(B1464)</f>
        <v>3/2026</v>
      </c>
      <c r="AN1464" s="45">
        <f>WEEKNUM(B1464)-WEEKNUM(EOMONTH(B1464,-1)+1)+1</f>
        <v>4</v>
      </c>
      <c r="AO1464" s="45" t="str">
        <f>MONTH(R1464)&amp;"/"&amp;YEAR(R1464)</f>
        <v>5/2026</v>
      </c>
      <c r="AP1464" s="45">
        <f>WEEKNUM(R1464)-WEEKNUM(EOMONTH(R1464,-1)+1)+1</f>
        <v>5</v>
      </c>
      <c r="AQ1464" s="45">
        <f>IF(AU1464="S",IF(Q1464="1. Aceitou o programa",R1464-B1464,0),0)</f>
        <v>67</v>
      </c>
      <c r="AR1464" s="45">
        <f>IF(AU1464="S",IF(AND(S1464&lt;&gt;"",R1464&lt;&gt;""),S1464-R1464,0),0)</f>
        <v>0</v>
      </c>
      <c r="AS1464" s="45">
        <f>IF(AU1464="S",IF(Q1464="1. Aceitou o programa",IF(OR(X1464="Não se Aplica",X1464=""),IF(OR(W1464="Não se Aplica",W1464=""),0,W1464-V1464),AVERAGE(X1464-W1464,W1464-V1464)),0),0)</f>
        <v>6</v>
      </c>
      <c r="AT1464" s="45">
        <f>IF(AU1464="S",IF(AND(Q1464="1. Aceitou o programa",AB1464="Realizada"),IFERROR(IF(AA1464="",0,AA1464-R1464),0),0),0)</f>
        <v>0</v>
      </c>
      <c r="AU1464" s="45" t="str">
        <f>_xlfn.XLOOKUP(U1464,'Lista Suspensa'!$AA$20:$AA$23,'Lista Suspensa'!$AB$20:$AB$23,"N/A")</f>
        <v>S</v>
      </c>
    </row>
    <row r="1465" spans="1:47" ht="12" customHeight="1" x14ac:dyDescent="0.3">
      <c r="A1465" s="87" t="s">
        <v>47</v>
      </c>
      <c r="B1465" s="88">
        <v>46104</v>
      </c>
      <c r="C1465" s="89" t="s">
        <v>48</v>
      </c>
      <c r="D1465" s="89" t="s">
        <v>49</v>
      </c>
      <c r="E1465" s="189">
        <v>92737460</v>
      </c>
      <c r="F1465" s="197" t="s">
        <v>4010</v>
      </c>
      <c r="G1465" s="90">
        <v>13390878718</v>
      </c>
      <c r="H1465" s="91">
        <v>32963</v>
      </c>
      <c r="I1465" s="89"/>
      <c r="J1465" s="89" t="s">
        <v>51</v>
      </c>
      <c r="K1465" s="89" t="s">
        <v>76</v>
      </c>
      <c r="L1465" s="89" t="s">
        <v>101</v>
      </c>
      <c r="M1465" s="89" t="s">
        <v>3979</v>
      </c>
      <c r="N1465" s="89" t="s">
        <v>331</v>
      </c>
      <c r="O1465" s="92" t="s">
        <v>4011</v>
      </c>
      <c r="P1465" s="93" t="s">
        <v>57</v>
      </c>
      <c r="Q1465" s="110" t="s">
        <v>58</v>
      </c>
      <c r="R1465" s="94">
        <v>46171</v>
      </c>
      <c r="S1465" s="95"/>
      <c r="T1465" s="95" t="s">
        <v>59</v>
      </c>
      <c r="U1465" s="95" t="s">
        <v>60</v>
      </c>
      <c r="V1465" s="91">
        <v>46156</v>
      </c>
      <c r="W1465" s="91">
        <v>46161</v>
      </c>
      <c r="X1465" s="91">
        <v>46168</v>
      </c>
      <c r="Y1465" s="96" t="s">
        <v>73</v>
      </c>
      <c r="Z1465" s="89" t="s">
        <v>62</v>
      </c>
      <c r="AA1465" s="95"/>
      <c r="AB1465" s="95" t="s">
        <v>2804</v>
      </c>
      <c r="AC1465" s="95" t="s">
        <v>2804</v>
      </c>
      <c r="AD1465" s="95" t="s">
        <v>2804</v>
      </c>
      <c r="AE1465" s="95" t="s">
        <v>2804</v>
      </c>
      <c r="AF1465" s="95" t="s">
        <v>2804</v>
      </c>
      <c r="AG1465" s="95" t="s">
        <v>2804</v>
      </c>
      <c r="AH1465" s="95" t="s">
        <v>2804</v>
      </c>
      <c r="AI1465" s="97"/>
      <c r="AJ1465" s="97" t="s">
        <v>65</v>
      </c>
      <c r="AK1465" s="97" t="s">
        <v>66</v>
      </c>
      <c r="AL1465" s="45" t="s">
        <v>67</v>
      </c>
      <c r="AM1465" s="160" t="str">
        <f>MONTH(B1465)&amp;"/"&amp;YEAR(B1465)</f>
        <v>3/2026</v>
      </c>
      <c r="AN1465" s="45">
        <f>WEEKNUM(B1465)-WEEKNUM(EOMONTH(B1465,-1)+1)+1</f>
        <v>4</v>
      </c>
      <c r="AO1465" s="45" t="str">
        <f>MONTH(R1465)&amp;"/"&amp;YEAR(R1465)</f>
        <v>5/2026</v>
      </c>
      <c r="AP1465" s="45">
        <f>WEEKNUM(R1465)-WEEKNUM(EOMONTH(R1465,-1)+1)+1</f>
        <v>5</v>
      </c>
      <c r="AQ1465" s="45">
        <f>IF(AU1465="S",IF(Q1465="1. Aceitou o programa",R1465-B1465,0),0)</f>
        <v>67</v>
      </c>
      <c r="AR1465" s="45">
        <f>IF(AU1465="S",IF(AND(S1465&lt;&gt;"",R1465&lt;&gt;""),S1465-R1465,0),0)</f>
        <v>0</v>
      </c>
      <c r="AS1465" s="45">
        <f>IF(AU1465="S",IF(Q1465="1. Aceitou o programa",IF(OR(X1465="Não se Aplica",X1465=""),IF(OR(W1465="Não se Aplica",W1465=""),0,W1465-V1465),AVERAGE(X1465-W1465,W1465-V1465)),0),0)</f>
        <v>6</v>
      </c>
      <c r="AT1465" s="45">
        <f>IF(AU1465="S",IF(AND(Q1465="1. Aceitou o programa",AB1465="Realizada"),IFERROR(IF(AA1465="",0,AA1465-R1465),0),0),0)</f>
        <v>0</v>
      </c>
      <c r="AU1465" s="45" t="str">
        <f>_xlfn.XLOOKUP(U1465,'Lista Suspensa'!$AA$20:$AA$23,'Lista Suspensa'!$AB$20:$AB$23,"N/A")</f>
        <v>S</v>
      </c>
    </row>
    <row r="1466" spans="1:47" ht="12" customHeight="1" x14ac:dyDescent="0.3">
      <c r="A1466" s="87" t="s">
        <v>47</v>
      </c>
      <c r="B1466" s="88">
        <v>46104</v>
      </c>
      <c r="C1466" s="89" t="s">
        <v>48</v>
      </c>
      <c r="D1466" s="89" t="s">
        <v>49</v>
      </c>
      <c r="E1466" s="189">
        <v>93479521</v>
      </c>
      <c r="F1466" s="197" t="s">
        <v>4012</v>
      </c>
      <c r="G1466" s="90">
        <v>31502425840</v>
      </c>
      <c r="H1466" s="91">
        <v>30813</v>
      </c>
      <c r="I1466" s="89"/>
      <c r="J1466" s="89" t="s">
        <v>51</v>
      </c>
      <c r="K1466" s="89" t="s">
        <v>52</v>
      </c>
      <c r="L1466" s="89" t="s">
        <v>85</v>
      </c>
      <c r="M1466" s="89" t="s">
        <v>4013</v>
      </c>
      <c r="N1466" s="89" t="s">
        <v>150</v>
      </c>
      <c r="O1466" s="92" t="s">
        <v>4014</v>
      </c>
      <c r="P1466" s="93" t="s">
        <v>57</v>
      </c>
      <c r="Q1466" s="110" t="s">
        <v>58</v>
      </c>
      <c r="R1466" s="94">
        <v>46171</v>
      </c>
      <c r="S1466" s="95"/>
      <c r="T1466" s="95" t="s">
        <v>59</v>
      </c>
      <c r="U1466" s="95" t="s">
        <v>60</v>
      </c>
      <c r="V1466" s="91">
        <v>46156</v>
      </c>
      <c r="W1466" s="91">
        <v>46161</v>
      </c>
      <c r="X1466" s="91">
        <v>46168</v>
      </c>
      <c r="Y1466" s="96" t="s">
        <v>73</v>
      </c>
      <c r="Z1466" s="89" t="s">
        <v>62</v>
      </c>
      <c r="AA1466" s="95"/>
      <c r="AB1466" s="95" t="s">
        <v>2804</v>
      </c>
      <c r="AC1466" s="95" t="s">
        <v>2804</v>
      </c>
      <c r="AD1466" s="95" t="s">
        <v>2804</v>
      </c>
      <c r="AE1466" s="95" t="s">
        <v>2804</v>
      </c>
      <c r="AF1466" s="95" t="s">
        <v>2804</v>
      </c>
      <c r="AG1466" s="95" t="s">
        <v>2804</v>
      </c>
      <c r="AH1466" s="95" t="s">
        <v>2804</v>
      </c>
      <c r="AI1466" s="97"/>
      <c r="AJ1466" s="97" t="s">
        <v>65</v>
      </c>
      <c r="AK1466" s="97" t="s">
        <v>66</v>
      </c>
      <c r="AL1466" s="45" t="s">
        <v>67</v>
      </c>
      <c r="AM1466" s="160" t="str">
        <f>MONTH(B1466)&amp;"/"&amp;YEAR(B1466)</f>
        <v>3/2026</v>
      </c>
      <c r="AN1466" s="45">
        <f>WEEKNUM(B1466)-WEEKNUM(EOMONTH(B1466,-1)+1)+1</f>
        <v>4</v>
      </c>
      <c r="AO1466" s="45" t="str">
        <f>MONTH(R1466)&amp;"/"&amp;YEAR(R1466)</f>
        <v>5/2026</v>
      </c>
      <c r="AP1466" s="45">
        <f>WEEKNUM(R1466)-WEEKNUM(EOMONTH(R1466,-1)+1)+1</f>
        <v>5</v>
      </c>
      <c r="AQ1466" s="45">
        <f>IF(AU1466="S",IF(Q1466="1. Aceitou o programa",R1466-B1466,0),0)</f>
        <v>67</v>
      </c>
      <c r="AR1466" s="45">
        <f>IF(AU1466="S",IF(AND(S1466&lt;&gt;"",R1466&lt;&gt;""),S1466-R1466,0),0)</f>
        <v>0</v>
      </c>
      <c r="AS1466" s="45">
        <f>IF(AU1466="S",IF(Q1466="1. Aceitou o programa",IF(OR(X1466="Não se Aplica",X1466=""),IF(OR(W1466="Não se Aplica",W1466=""),0,W1466-V1466),AVERAGE(X1466-W1466,W1466-V1466)),0),0)</f>
        <v>6</v>
      </c>
      <c r="AT1466" s="45">
        <f>IF(AU1466="S",IF(AND(Q1466="1. Aceitou o programa",AB1466="Realizada"),IFERROR(IF(AA1466="",0,AA1466-R1466),0),0),0)</f>
        <v>0</v>
      </c>
      <c r="AU1466" s="45" t="str">
        <f>_xlfn.XLOOKUP(U1466,'Lista Suspensa'!$AA$20:$AA$23,'Lista Suspensa'!$AB$20:$AB$23,"N/A")</f>
        <v>S</v>
      </c>
    </row>
    <row r="1467" spans="1:47" ht="12" customHeight="1" x14ac:dyDescent="0.3">
      <c r="A1467" s="87" t="s">
        <v>47</v>
      </c>
      <c r="B1467" s="88">
        <v>46104</v>
      </c>
      <c r="C1467" s="89" t="s">
        <v>48</v>
      </c>
      <c r="D1467" s="89" t="s">
        <v>49</v>
      </c>
      <c r="E1467" s="189">
        <v>94389569</v>
      </c>
      <c r="F1467" s="197" t="s">
        <v>4015</v>
      </c>
      <c r="G1467" s="90">
        <v>1682152766</v>
      </c>
      <c r="H1467" s="91">
        <v>28010</v>
      </c>
      <c r="I1467" s="89"/>
      <c r="J1467" s="89" t="s">
        <v>84</v>
      </c>
      <c r="K1467" s="89" t="s">
        <v>76</v>
      </c>
      <c r="L1467" s="89" t="s">
        <v>95</v>
      </c>
      <c r="M1467" s="89" t="s">
        <v>222</v>
      </c>
      <c r="N1467" s="89" t="s">
        <v>331</v>
      </c>
      <c r="O1467" s="92" t="s">
        <v>4016</v>
      </c>
      <c r="P1467" s="93" t="s">
        <v>57</v>
      </c>
      <c r="Q1467" s="110" t="s">
        <v>58</v>
      </c>
      <c r="R1467" s="94">
        <v>46171</v>
      </c>
      <c r="S1467" s="95"/>
      <c r="T1467" s="95" t="s">
        <v>59</v>
      </c>
      <c r="U1467" s="95" t="s">
        <v>60</v>
      </c>
      <c r="V1467" s="91">
        <v>46156</v>
      </c>
      <c r="W1467" s="91">
        <v>46167</v>
      </c>
      <c r="X1467" s="91">
        <v>46168</v>
      </c>
      <c r="Y1467" s="96" t="s">
        <v>356</v>
      </c>
      <c r="Z1467" s="89" t="s">
        <v>62</v>
      </c>
      <c r="AA1467" s="95"/>
      <c r="AB1467" s="95" t="s">
        <v>2804</v>
      </c>
      <c r="AC1467" s="95" t="s">
        <v>2804</v>
      </c>
      <c r="AD1467" s="95" t="s">
        <v>2804</v>
      </c>
      <c r="AE1467" s="95" t="s">
        <v>2804</v>
      </c>
      <c r="AF1467" s="95" t="s">
        <v>2804</v>
      </c>
      <c r="AG1467" s="95" t="s">
        <v>2804</v>
      </c>
      <c r="AH1467" s="95" t="s">
        <v>2804</v>
      </c>
      <c r="AI1467" s="97"/>
      <c r="AJ1467" s="97" t="s">
        <v>65</v>
      </c>
      <c r="AK1467" s="97" t="s">
        <v>66</v>
      </c>
      <c r="AL1467" s="45" t="s">
        <v>67</v>
      </c>
      <c r="AM1467" s="160" t="str">
        <f>MONTH(B1467)&amp;"/"&amp;YEAR(B1467)</f>
        <v>3/2026</v>
      </c>
      <c r="AN1467" s="45">
        <f>WEEKNUM(B1467)-WEEKNUM(EOMONTH(B1467,-1)+1)+1</f>
        <v>4</v>
      </c>
      <c r="AO1467" s="45" t="str">
        <f>MONTH(R1467)&amp;"/"&amp;YEAR(R1467)</f>
        <v>5/2026</v>
      </c>
      <c r="AP1467" s="45">
        <f>WEEKNUM(R1467)-WEEKNUM(EOMONTH(R1467,-1)+1)+1</f>
        <v>5</v>
      </c>
      <c r="AQ1467" s="45">
        <f>IF(AU1467="S",IF(Q1467="1. Aceitou o programa",R1467-B1467,0),0)</f>
        <v>67</v>
      </c>
      <c r="AR1467" s="45">
        <f>IF(AU1467="S",IF(AND(S1467&lt;&gt;"",R1467&lt;&gt;""),S1467-R1467,0),0)</f>
        <v>0</v>
      </c>
      <c r="AS1467" s="45">
        <f>IF(AU1467="S",IF(Q1467="1. Aceitou o programa",IF(OR(X1467="Não se Aplica",X1467=""),IF(OR(W1467="Não se Aplica",W1467=""),0,W1467-V1467),AVERAGE(X1467-W1467,W1467-V1467)),0),0)</f>
        <v>6</v>
      </c>
      <c r="AT1467" s="45">
        <f>IF(AU1467="S",IF(AND(Q1467="1. Aceitou o programa",AB1467="Realizada"),IFERROR(IF(AA1467="",0,AA1467-R1467),0),0),0)</f>
        <v>0</v>
      </c>
      <c r="AU1467" s="45" t="str">
        <f>_xlfn.XLOOKUP(U1467,'Lista Suspensa'!$AA$20:$AA$23,'Lista Suspensa'!$AB$20:$AB$23,"N/A")</f>
        <v>S</v>
      </c>
    </row>
    <row r="1468" spans="1:47" ht="12" customHeight="1" x14ac:dyDescent="0.3">
      <c r="A1468" s="87" t="s">
        <v>47</v>
      </c>
      <c r="B1468" s="88">
        <v>46104</v>
      </c>
      <c r="C1468" s="89" t="s">
        <v>48</v>
      </c>
      <c r="D1468" s="89" t="s">
        <v>49</v>
      </c>
      <c r="E1468" s="189">
        <v>95064976</v>
      </c>
      <c r="F1468" s="197" t="s">
        <v>4017</v>
      </c>
      <c r="G1468" s="90">
        <v>4067820402</v>
      </c>
      <c r="H1468" s="91">
        <v>29857</v>
      </c>
      <c r="I1468" s="89"/>
      <c r="J1468" s="89" t="s">
        <v>51</v>
      </c>
      <c r="K1468" s="89" t="s">
        <v>52</v>
      </c>
      <c r="L1468" s="89" t="s">
        <v>85</v>
      </c>
      <c r="M1468" s="89" t="s">
        <v>4018</v>
      </c>
      <c r="N1468" s="89" t="s">
        <v>150</v>
      </c>
      <c r="O1468" s="92" t="s">
        <v>4019</v>
      </c>
      <c r="P1468" s="93" t="s">
        <v>57</v>
      </c>
      <c r="Q1468" s="110" t="s">
        <v>58</v>
      </c>
      <c r="R1468" s="94">
        <v>46171</v>
      </c>
      <c r="S1468" s="95"/>
      <c r="T1468" s="95" t="s">
        <v>59</v>
      </c>
      <c r="U1468" s="95" t="s">
        <v>60</v>
      </c>
      <c r="V1468" s="91">
        <v>46156</v>
      </c>
      <c r="W1468" s="91">
        <v>46167</v>
      </c>
      <c r="X1468" s="91">
        <v>46168</v>
      </c>
      <c r="Y1468" s="96" t="s">
        <v>356</v>
      </c>
      <c r="Z1468" s="89" t="s">
        <v>62</v>
      </c>
      <c r="AA1468" s="95"/>
      <c r="AB1468" s="95" t="s">
        <v>2804</v>
      </c>
      <c r="AC1468" s="95" t="s">
        <v>2804</v>
      </c>
      <c r="AD1468" s="95" t="s">
        <v>2804</v>
      </c>
      <c r="AE1468" s="95" t="s">
        <v>2804</v>
      </c>
      <c r="AF1468" s="95" t="s">
        <v>2804</v>
      </c>
      <c r="AG1468" s="95" t="s">
        <v>2804</v>
      </c>
      <c r="AH1468" s="95" t="s">
        <v>2804</v>
      </c>
      <c r="AI1468" s="97"/>
      <c r="AJ1468" s="97" t="s">
        <v>65</v>
      </c>
      <c r="AK1468" s="97" t="s">
        <v>66</v>
      </c>
      <c r="AL1468" s="45" t="s">
        <v>67</v>
      </c>
      <c r="AM1468" s="160" t="str">
        <f>MONTH(B1468)&amp;"/"&amp;YEAR(B1468)</f>
        <v>3/2026</v>
      </c>
      <c r="AN1468" s="45">
        <f>WEEKNUM(B1468)-WEEKNUM(EOMONTH(B1468,-1)+1)+1</f>
        <v>4</v>
      </c>
      <c r="AO1468" s="45" t="str">
        <f>MONTH(R1468)&amp;"/"&amp;YEAR(R1468)</f>
        <v>5/2026</v>
      </c>
      <c r="AP1468" s="45">
        <f>WEEKNUM(R1468)-WEEKNUM(EOMONTH(R1468,-1)+1)+1</f>
        <v>5</v>
      </c>
      <c r="AQ1468" s="45">
        <f>IF(AU1468="S",IF(Q1468="1. Aceitou o programa",R1468-B1468,0),0)</f>
        <v>67</v>
      </c>
      <c r="AR1468" s="45">
        <f>IF(AU1468="S",IF(AND(S1468&lt;&gt;"",R1468&lt;&gt;""),S1468-R1468,0),0)</f>
        <v>0</v>
      </c>
      <c r="AS1468" s="45">
        <f>IF(AU1468="S",IF(Q1468="1. Aceitou o programa",IF(OR(X1468="Não se Aplica",X1468=""),IF(OR(W1468="Não se Aplica",W1468=""),0,W1468-V1468),AVERAGE(X1468-W1468,W1468-V1468)),0),0)</f>
        <v>6</v>
      </c>
      <c r="AT1468" s="45">
        <f>IF(AU1468="S",IF(AND(Q1468="1. Aceitou o programa",AB1468="Realizada"),IFERROR(IF(AA1468="",0,AA1468-R1468),0),0),0)</f>
        <v>0</v>
      </c>
      <c r="AU1468" s="45" t="str">
        <f>_xlfn.XLOOKUP(U1468,'Lista Suspensa'!$AA$20:$AA$23,'Lista Suspensa'!$AB$20:$AB$23,"N/A")</f>
        <v>S</v>
      </c>
    </row>
    <row r="1469" spans="1:47" ht="12" customHeight="1" x14ac:dyDescent="0.3">
      <c r="A1469" s="87" t="s">
        <v>47</v>
      </c>
      <c r="B1469" s="88">
        <v>46104</v>
      </c>
      <c r="C1469" s="89" t="s">
        <v>48</v>
      </c>
      <c r="D1469" s="89" t="s">
        <v>49</v>
      </c>
      <c r="E1469" s="189">
        <v>96085845</v>
      </c>
      <c r="F1469" s="197" t="s">
        <v>4020</v>
      </c>
      <c r="G1469" s="90">
        <v>26242521857</v>
      </c>
      <c r="H1469" s="91">
        <v>23730</v>
      </c>
      <c r="I1469" s="89"/>
      <c r="J1469" s="89" t="s">
        <v>51</v>
      </c>
      <c r="K1469" s="89" t="s">
        <v>52</v>
      </c>
      <c r="L1469" s="89" t="s">
        <v>53</v>
      </c>
      <c r="M1469" s="89" t="s">
        <v>4021</v>
      </c>
      <c r="N1469" s="89" t="s">
        <v>150</v>
      </c>
      <c r="O1469" s="92" t="s">
        <v>4022</v>
      </c>
      <c r="P1469" s="93" t="s">
        <v>57</v>
      </c>
      <c r="Q1469" s="110" t="s">
        <v>58</v>
      </c>
      <c r="R1469" s="94">
        <v>46171</v>
      </c>
      <c r="S1469" s="95"/>
      <c r="T1469" s="95" t="s">
        <v>59</v>
      </c>
      <c r="U1469" s="95" t="s">
        <v>60</v>
      </c>
      <c r="V1469" s="91">
        <v>46156</v>
      </c>
      <c r="W1469" s="91">
        <v>46161</v>
      </c>
      <c r="X1469" s="91">
        <v>46168</v>
      </c>
      <c r="Y1469" s="96" t="s">
        <v>2797</v>
      </c>
      <c r="Z1469" s="89" t="s">
        <v>62</v>
      </c>
      <c r="AA1469" s="95"/>
      <c r="AB1469" s="95" t="s">
        <v>2804</v>
      </c>
      <c r="AC1469" s="95" t="s">
        <v>2804</v>
      </c>
      <c r="AD1469" s="95" t="s">
        <v>2804</v>
      </c>
      <c r="AE1469" s="95" t="s">
        <v>2804</v>
      </c>
      <c r="AF1469" s="95" t="s">
        <v>2804</v>
      </c>
      <c r="AG1469" s="95" t="s">
        <v>2804</v>
      </c>
      <c r="AH1469" s="95" t="s">
        <v>2804</v>
      </c>
      <c r="AI1469" s="97"/>
      <c r="AJ1469" s="97" t="s">
        <v>65</v>
      </c>
      <c r="AK1469" s="97" t="s">
        <v>66</v>
      </c>
      <c r="AL1469" s="45" t="s">
        <v>67</v>
      </c>
      <c r="AM1469" s="160" t="str">
        <f>MONTH(B1469)&amp;"/"&amp;YEAR(B1469)</f>
        <v>3/2026</v>
      </c>
      <c r="AN1469" s="45">
        <f>WEEKNUM(B1469)-WEEKNUM(EOMONTH(B1469,-1)+1)+1</f>
        <v>4</v>
      </c>
      <c r="AO1469" s="45" t="str">
        <f>MONTH(R1469)&amp;"/"&amp;YEAR(R1469)</f>
        <v>5/2026</v>
      </c>
      <c r="AP1469" s="45">
        <f>WEEKNUM(R1469)-WEEKNUM(EOMONTH(R1469,-1)+1)+1</f>
        <v>5</v>
      </c>
      <c r="AQ1469" s="45">
        <f>IF(AU1469="S",IF(Q1469="1. Aceitou o programa",R1469-B1469,0),0)</f>
        <v>67</v>
      </c>
      <c r="AR1469" s="45">
        <f>IF(AU1469="S",IF(AND(S1469&lt;&gt;"",R1469&lt;&gt;""),S1469-R1469,0),0)</f>
        <v>0</v>
      </c>
      <c r="AS1469" s="45">
        <f>IF(AU1469="S",IF(Q1469="1. Aceitou o programa",IF(OR(X1469="Não se Aplica",X1469=""),IF(OR(W1469="Não se Aplica",W1469=""),0,W1469-V1469),AVERAGE(X1469-W1469,W1469-V1469)),0),0)</f>
        <v>6</v>
      </c>
      <c r="AT1469" s="45">
        <f>IF(AU1469="S",IF(AND(Q1469="1. Aceitou o programa",AB1469="Realizada"),IFERROR(IF(AA1469="",0,AA1469-R1469),0),0),0)</f>
        <v>0</v>
      </c>
      <c r="AU1469" s="45" t="str">
        <f>_xlfn.XLOOKUP(U1469,'Lista Suspensa'!$AA$20:$AA$23,'Lista Suspensa'!$AB$20:$AB$23,"N/A")</f>
        <v>S</v>
      </c>
    </row>
    <row r="1470" spans="1:47" ht="12" customHeight="1" x14ac:dyDescent="0.3">
      <c r="A1470" s="87" t="s">
        <v>47</v>
      </c>
      <c r="B1470" s="88">
        <v>46104</v>
      </c>
      <c r="C1470" s="89" t="s">
        <v>48</v>
      </c>
      <c r="D1470" s="89" t="s">
        <v>49</v>
      </c>
      <c r="E1470" s="189">
        <v>92987595</v>
      </c>
      <c r="F1470" s="197" t="s">
        <v>4023</v>
      </c>
      <c r="G1470" s="90">
        <v>9154659736</v>
      </c>
      <c r="H1470" s="91">
        <v>29852</v>
      </c>
      <c r="I1470" s="89"/>
      <c r="J1470" s="89" t="s">
        <v>51</v>
      </c>
      <c r="K1470" s="89" t="s">
        <v>76</v>
      </c>
      <c r="L1470" s="89" t="s">
        <v>283</v>
      </c>
      <c r="M1470" s="89" t="s">
        <v>334</v>
      </c>
      <c r="N1470" s="89" t="s">
        <v>331</v>
      </c>
      <c r="O1470" s="92" t="s">
        <v>4024</v>
      </c>
      <c r="P1470" s="93" t="s">
        <v>57</v>
      </c>
      <c r="Q1470" s="110" t="s">
        <v>58</v>
      </c>
      <c r="R1470" s="94">
        <v>46171</v>
      </c>
      <c r="S1470" s="95"/>
      <c r="T1470" s="95" t="s">
        <v>59</v>
      </c>
      <c r="U1470" s="95" t="s">
        <v>60</v>
      </c>
      <c r="V1470" s="91">
        <v>46156</v>
      </c>
      <c r="W1470" s="91">
        <v>46167</v>
      </c>
      <c r="X1470" s="91">
        <v>46168</v>
      </c>
      <c r="Y1470" s="96" t="s">
        <v>356</v>
      </c>
      <c r="Z1470" s="89" t="s">
        <v>62</v>
      </c>
      <c r="AA1470" s="95"/>
      <c r="AB1470" s="95" t="s">
        <v>2804</v>
      </c>
      <c r="AC1470" s="95" t="s">
        <v>2804</v>
      </c>
      <c r="AD1470" s="95" t="s">
        <v>2804</v>
      </c>
      <c r="AE1470" s="95" t="s">
        <v>2804</v>
      </c>
      <c r="AF1470" s="95" t="s">
        <v>2804</v>
      </c>
      <c r="AG1470" s="95" t="s">
        <v>2804</v>
      </c>
      <c r="AH1470" s="95" t="s">
        <v>2804</v>
      </c>
      <c r="AI1470" s="97"/>
      <c r="AJ1470" s="97" t="s">
        <v>65</v>
      </c>
      <c r="AK1470" s="97" t="s">
        <v>66</v>
      </c>
      <c r="AL1470" s="45" t="s">
        <v>67</v>
      </c>
      <c r="AM1470" s="160" t="str">
        <f>MONTH(B1470)&amp;"/"&amp;YEAR(B1470)</f>
        <v>3/2026</v>
      </c>
      <c r="AN1470" s="45">
        <f>WEEKNUM(B1470)-WEEKNUM(EOMONTH(B1470,-1)+1)+1</f>
        <v>4</v>
      </c>
      <c r="AO1470" s="45" t="str">
        <f>MONTH(R1470)&amp;"/"&amp;YEAR(R1470)</f>
        <v>5/2026</v>
      </c>
      <c r="AP1470" s="45">
        <f>WEEKNUM(R1470)-WEEKNUM(EOMONTH(R1470,-1)+1)+1</f>
        <v>5</v>
      </c>
      <c r="AQ1470" s="45">
        <f>IF(AU1470="S",IF(Q1470="1. Aceitou o programa",R1470-B1470,0),0)</f>
        <v>67</v>
      </c>
      <c r="AR1470" s="45">
        <f>IF(AU1470="S",IF(AND(S1470&lt;&gt;"",R1470&lt;&gt;""),S1470-R1470,0),0)</f>
        <v>0</v>
      </c>
      <c r="AS1470" s="45">
        <f>IF(AU1470="S",IF(Q1470="1. Aceitou o programa",IF(OR(X1470="Não se Aplica",X1470=""),IF(OR(W1470="Não se Aplica",W1470=""),0,W1470-V1470),AVERAGE(X1470-W1470,W1470-V1470)),0),0)</f>
        <v>6</v>
      </c>
      <c r="AT1470" s="45">
        <f>IF(AU1470="S",IF(AND(Q1470="1. Aceitou o programa",AB1470="Realizada"),IFERROR(IF(AA1470="",0,AA1470-R1470),0),0),0)</f>
        <v>0</v>
      </c>
      <c r="AU1470" s="45" t="str">
        <f>_xlfn.XLOOKUP(U1470,'Lista Suspensa'!$AA$20:$AA$23,'Lista Suspensa'!$AB$20:$AB$23,"N/A")</f>
        <v>S</v>
      </c>
    </row>
    <row r="1471" spans="1:47" ht="12" customHeight="1" x14ac:dyDescent="0.3">
      <c r="A1471" s="87" t="s">
        <v>47</v>
      </c>
      <c r="B1471" s="88">
        <v>46104</v>
      </c>
      <c r="C1471" s="89" t="s">
        <v>48</v>
      </c>
      <c r="D1471" s="89" t="s">
        <v>49</v>
      </c>
      <c r="E1471" s="189">
        <v>96155201</v>
      </c>
      <c r="F1471" s="197" t="s">
        <v>4025</v>
      </c>
      <c r="G1471" s="90">
        <v>7034354774</v>
      </c>
      <c r="H1471" s="91">
        <v>27494</v>
      </c>
      <c r="I1471" s="89"/>
      <c r="J1471" s="89" t="s">
        <v>51</v>
      </c>
      <c r="K1471" s="89" t="s">
        <v>76</v>
      </c>
      <c r="L1471" s="89" t="s">
        <v>283</v>
      </c>
      <c r="M1471" s="89" t="s">
        <v>234</v>
      </c>
      <c r="N1471" s="89" t="s">
        <v>344</v>
      </c>
      <c r="O1471" s="92" t="s">
        <v>4026</v>
      </c>
      <c r="P1471" s="93" t="s">
        <v>57</v>
      </c>
      <c r="Q1471" s="110" t="s">
        <v>58</v>
      </c>
      <c r="R1471" s="94">
        <v>46171</v>
      </c>
      <c r="S1471" s="95"/>
      <c r="T1471" s="95" t="s">
        <v>59</v>
      </c>
      <c r="U1471" s="95" t="s">
        <v>60</v>
      </c>
      <c r="V1471" s="91">
        <v>46156</v>
      </c>
      <c r="W1471" s="91">
        <v>46160</v>
      </c>
      <c r="X1471" s="91">
        <v>46168</v>
      </c>
      <c r="Y1471" s="96" t="s">
        <v>61</v>
      </c>
      <c r="Z1471" s="89" t="s">
        <v>62</v>
      </c>
      <c r="AA1471" s="95"/>
      <c r="AB1471" s="95" t="s">
        <v>2804</v>
      </c>
      <c r="AC1471" s="95" t="s">
        <v>2804</v>
      </c>
      <c r="AD1471" s="95" t="s">
        <v>2804</v>
      </c>
      <c r="AE1471" s="95" t="s">
        <v>2804</v>
      </c>
      <c r="AF1471" s="95" t="s">
        <v>2804</v>
      </c>
      <c r="AG1471" s="95" t="s">
        <v>2804</v>
      </c>
      <c r="AH1471" s="95" t="s">
        <v>2804</v>
      </c>
      <c r="AI1471" s="97"/>
      <c r="AJ1471" s="97" t="s">
        <v>65</v>
      </c>
      <c r="AK1471" s="97" t="s">
        <v>66</v>
      </c>
      <c r="AL1471" s="45" t="s">
        <v>67</v>
      </c>
      <c r="AM1471" s="160" t="str">
        <f>MONTH(B1471)&amp;"/"&amp;YEAR(B1471)</f>
        <v>3/2026</v>
      </c>
      <c r="AN1471" s="45">
        <f>WEEKNUM(B1471)-WEEKNUM(EOMONTH(B1471,-1)+1)+1</f>
        <v>4</v>
      </c>
      <c r="AO1471" s="45" t="str">
        <f>MONTH(R1471)&amp;"/"&amp;YEAR(R1471)</f>
        <v>5/2026</v>
      </c>
      <c r="AP1471" s="45">
        <f>WEEKNUM(R1471)-WEEKNUM(EOMONTH(R1471,-1)+1)+1</f>
        <v>5</v>
      </c>
      <c r="AQ1471" s="45">
        <f>IF(AU1471="S",IF(Q1471="1. Aceitou o programa",R1471-B1471,0),0)</f>
        <v>67</v>
      </c>
      <c r="AR1471" s="45">
        <f>IF(AU1471="S",IF(AND(S1471&lt;&gt;"",R1471&lt;&gt;""),S1471-R1471,0),0)</f>
        <v>0</v>
      </c>
      <c r="AS1471" s="45">
        <f>IF(AU1471="S",IF(Q1471="1. Aceitou o programa",IF(OR(X1471="Não se Aplica",X1471=""),IF(OR(W1471="Não se Aplica",W1471=""),0,W1471-V1471),AVERAGE(X1471-W1471,W1471-V1471)),0),0)</f>
        <v>6</v>
      </c>
      <c r="AT1471" s="45">
        <f>IF(AU1471="S",IF(AND(Q1471="1. Aceitou o programa",AB1471="Realizada"),IFERROR(IF(AA1471="",0,AA1471-R1471),0),0),0)</f>
        <v>0</v>
      </c>
      <c r="AU1471" s="45" t="str">
        <f>_xlfn.XLOOKUP(U1471,'Lista Suspensa'!$AA$20:$AA$23,'Lista Suspensa'!$AB$20:$AB$23,"N/A")</f>
        <v>S</v>
      </c>
    </row>
    <row r="1472" spans="1:47" ht="12" customHeight="1" x14ac:dyDescent="0.3">
      <c r="A1472" s="87" t="s">
        <v>47</v>
      </c>
      <c r="B1472" s="88">
        <v>46104</v>
      </c>
      <c r="C1472" s="89" t="s">
        <v>48</v>
      </c>
      <c r="D1472" s="89" t="s">
        <v>49</v>
      </c>
      <c r="E1472" s="189">
        <v>93084887</v>
      </c>
      <c r="F1472" s="197" t="s">
        <v>4027</v>
      </c>
      <c r="G1472" s="90">
        <v>16039466758</v>
      </c>
      <c r="H1472" s="91">
        <v>34594</v>
      </c>
      <c r="I1472" s="89"/>
      <c r="J1472" s="89" t="s">
        <v>51</v>
      </c>
      <c r="K1472" s="89" t="s">
        <v>76</v>
      </c>
      <c r="L1472" s="89" t="s">
        <v>95</v>
      </c>
      <c r="M1472" s="89" t="s">
        <v>163</v>
      </c>
      <c r="N1472" s="89" t="s">
        <v>197</v>
      </c>
      <c r="O1472" s="92" t="s">
        <v>4028</v>
      </c>
      <c r="P1472" s="93" t="s">
        <v>57</v>
      </c>
      <c r="Q1472" s="110" t="s">
        <v>58</v>
      </c>
      <c r="R1472" s="94">
        <v>46171</v>
      </c>
      <c r="S1472" s="95"/>
      <c r="T1472" s="95" t="s">
        <v>59</v>
      </c>
      <c r="U1472" s="95" t="s">
        <v>60</v>
      </c>
      <c r="V1472" s="91">
        <v>46156</v>
      </c>
      <c r="W1472" s="91">
        <v>46161</v>
      </c>
      <c r="X1472" s="91">
        <v>46168</v>
      </c>
      <c r="Y1472" s="96" t="s">
        <v>2797</v>
      </c>
      <c r="Z1472" s="89" t="s">
        <v>62</v>
      </c>
      <c r="AA1472" s="95"/>
      <c r="AB1472" s="95" t="s">
        <v>2804</v>
      </c>
      <c r="AC1472" s="95" t="s">
        <v>2804</v>
      </c>
      <c r="AD1472" s="95" t="s">
        <v>2804</v>
      </c>
      <c r="AE1472" s="95" t="s">
        <v>2804</v>
      </c>
      <c r="AF1472" s="95" t="s">
        <v>2804</v>
      </c>
      <c r="AG1472" s="95" t="s">
        <v>2804</v>
      </c>
      <c r="AH1472" s="95" t="s">
        <v>2804</v>
      </c>
      <c r="AI1472" s="97"/>
      <c r="AJ1472" s="97" t="s">
        <v>65</v>
      </c>
      <c r="AK1472" s="97" t="s">
        <v>66</v>
      </c>
      <c r="AL1472" s="45" t="s">
        <v>67</v>
      </c>
      <c r="AM1472" s="160" t="str">
        <f>MONTH(B1472)&amp;"/"&amp;YEAR(B1472)</f>
        <v>3/2026</v>
      </c>
      <c r="AN1472" s="45">
        <f>WEEKNUM(B1472)-WEEKNUM(EOMONTH(B1472,-1)+1)+1</f>
        <v>4</v>
      </c>
      <c r="AO1472" s="45" t="str">
        <f>MONTH(R1472)&amp;"/"&amp;YEAR(R1472)</f>
        <v>5/2026</v>
      </c>
      <c r="AP1472" s="45">
        <f>WEEKNUM(R1472)-WEEKNUM(EOMONTH(R1472,-1)+1)+1</f>
        <v>5</v>
      </c>
      <c r="AQ1472" s="45">
        <f>IF(AU1472="S",IF(Q1472="1. Aceitou o programa",R1472-B1472,0),0)</f>
        <v>67</v>
      </c>
      <c r="AR1472" s="45">
        <f>IF(AU1472="S",IF(AND(S1472&lt;&gt;"",R1472&lt;&gt;""),S1472-R1472,0),0)</f>
        <v>0</v>
      </c>
      <c r="AS1472" s="45">
        <f>IF(AU1472="S",IF(Q1472="1. Aceitou o programa",IF(OR(X1472="Não se Aplica",X1472=""),IF(OR(W1472="Não se Aplica",W1472=""),0,W1472-V1472),AVERAGE(X1472-W1472,W1472-V1472)),0),0)</f>
        <v>6</v>
      </c>
      <c r="AT1472" s="45">
        <f>IF(AU1472="S",IF(AND(Q1472="1. Aceitou o programa",AB1472="Realizada"),IFERROR(IF(AA1472="",0,AA1472-R1472),0),0),0)</f>
        <v>0</v>
      </c>
      <c r="AU1472" s="45" t="str">
        <f>_xlfn.XLOOKUP(U1472,'Lista Suspensa'!$AA$20:$AA$23,'Lista Suspensa'!$AB$20:$AB$23,"N/A")</f>
        <v>S</v>
      </c>
    </row>
    <row r="1473" spans="1:47" ht="12" customHeight="1" x14ac:dyDescent="0.3">
      <c r="A1473" s="87" t="s">
        <v>47</v>
      </c>
      <c r="B1473" s="88">
        <v>46104</v>
      </c>
      <c r="C1473" s="89" t="s">
        <v>48</v>
      </c>
      <c r="D1473" s="89" t="s">
        <v>49</v>
      </c>
      <c r="E1473" s="189">
        <v>94296870</v>
      </c>
      <c r="F1473" s="197" t="s">
        <v>4029</v>
      </c>
      <c r="G1473" s="90">
        <v>18998271702</v>
      </c>
      <c r="H1473" s="91">
        <v>36198</v>
      </c>
      <c r="I1473" s="89"/>
      <c r="J1473" s="89" t="s">
        <v>51</v>
      </c>
      <c r="K1473" s="89" t="s">
        <v>76</v>
      </c>
      <c r="L1473" s="89" t="s">
        <v>95</v>
      </c>
      <c r="M1473" s="89" t="s">
        <v>2456</v>
      </c>
      <c r="N1473" s="89" t="s">
        <v>331</v>
      </c>
      <c r="O1473" s="92" t="s">
        <v>4030</v>
      </c>
      <c r="P1473" s="93" t="s">
        <v>57</v>
      </c>
      <c r="Q1473" s="110" t="s">
        <v>58</v>
      </c>
      <c r="R1473" s="94">
        <v>46171</v>
      </c>
      <c r="S1473" s="95"/>
      <c r="T1473" s="95" t="s">
        <v>59</v>
      </c>
      <c r="U1473" s="95" t="s">
        <v>60</v>
      </c>
      <c r="V1473" s="91">
        <v>46156</v>
      </c>
      <c r="W1473" s="91">
        <v>46160</v>
      </c>
      <c r="X1473" s="91">
        <v>46168</v>
      </c>
      <c r="Y1473" s="96" t="s">
        <v>61</v>
      </c>
      <c r="Z1473" s="89" t="s">
        <v>62</v>
      </c>
      <c r="AA1473" s="95"/>
      <c r="AB1473" s="95" t="s">
        <v>2804</v>
      </c>
      <c r="AC1473" s="95" t="s">
        <v>2804</v>
      </c>
      <c r="AD1473" s="95" t="s">
        <v>2804</v>
      </c>
      <c r="AE1473" s="95" t="s">
        <v>2804</v>
      </c>
      <c r="AF1473" s="95" t="s">
        <v>2804</v>
      </c>
      <c r="AG1473" s="95" t="s">
        <v>2804</v>
      </c>
      <c r="AH1473" s="95" t="s">
        <v>2804</v>
      </c>
      <c r="AI1473" s="97"/>
      <c r="AJ1473" s="97" t="s">
        <v>65</v>
      </c>
      <c r="AK1473" s="97" t="s">
        <v>66</v>
      </c>
      <c r="AL1473" s="45" t="s">
        <v>67</v>
      </c>
      <c r="AM1473" s="160" t="str">
        <f>MONTH(B1473)&amp;"/"&amp;YEAR(B1473)</f>
        <v>3/2026</v>
      </c>
      <c r="AN1473" s="45">
        <f>WEEKNUM(B1473)-WEEKNUM(EOMONTH(B1473,-1)+1)+1</f>
        <v>4</v>
      </c>
      <c r="AO1473" s="45" t="str">
        <f>MONTH(R1473)&amp;"/"&amp;YEAR(R1473)</f>
        <v>5/2026</v>
      </c>
      <c r="AP1473" s="45">
        <f>WEEKNUM(R1473)-WEEKNUM(EOMONTH(R1473,-1)+1)+1</f>
        <v>5</v>
      </c>
      <c r="AQ1473" s="45">
        <f>IF(AU1473="S",IF(Q1473="1. Aceitou o programa",R1473-B1473,0),0)</f>
        <v>67</v>
      </c>
      <c r="AR1473" s="45">
        <f>IF(AU1473="S",IF(AND(S1473&lt;&gt;"",R1473&lt;&gt;""),S1473-R1473,0),0)</f>
        <v>0</v>
      </c>
      <c r="AS1473" s="45">
        <f>IF(AU1473="S",IF(Q1473="1. Aceitou o programa",IF(OR(X1473="Não se Aplica",X1473=""),IF(OR(W1473="Não se Aplica",W1473=""),0,W1473-V1473),AVERAGE(X1473-W1473,W1473-V1473)),0),0)</f>
        <v>6</v>
      </c>
      <c r="AT1473" s="45">
        <f>IF(AU1473="S",IF(AND(Q1473="1. Aceitou o programa",AB1473="Realizada"),IFERROR(IF(AA1473="",0,AA1473-R1473),0),0),0)</f>
        <v>0</v>
      </c>
      <c r="AU1473" s="45" t="str">
        <f>_xlfn.XLOOKUP(U1473,'Lista Suspensa'!$AA$20:$AA$23,'Lista Suspensa'!$AB$20:$AB$23,"N/A")</f>
        <v>S</v>
      </c>
    </row>
    <row r="1474" spans="1:47" ht="12" customHeight="1" x14ac:dyDescent="0.3">
      <c r="A1474" s="87" t="s">
        <v>47</v>
      </c>
      <c r="B1474" s="88">
        <v>46104</v>
      </c>
      <c r="C1474" s="89" t="s">
        <v>48</v>
      </c>
      <c r="D1474" s="89" t="s">
        <v>49</v>
      </c>
      <c r="E1474" s="189">
        <v>93045780</v>
      </c>
      <c r="F1474" s="197" t="s">
        <v>4031</v>
      </c>
      <c r="G1474" s="90">
        <v>9973517725</v>
      </c>
      <c r="H1474" s="91">
        <v>30308</v>
      </c>
      <c r="I1474" s="89"/>
      <c r="J1474" s="89" t="s">
        <v>84</v>
      </c>
      <c r="K1474" s="89" t="s">
        <v>76</v>
      </c>
      <c r="L1474" s="89" t="s">
        <v>191</v>
      </c>
      <c r="M1474" s="89" t="s">
        <v>4032</v>
      </c>
      <c r="N1474" s="89" t="s">
        <v>197</v>
      </c>
      <c r="O1474" s="92" t="s">
        <v>4033</v>
      </c>
      <c r="P1474" s="93" t="s">
        <v>57</v>
      </c>
      <c r="Q1474" s="110" t="s">
        <v>58</v>
      </c>
      <c r="R1474" s="94">
        <v>46171</v>
      </c>
      <c r="S1474" s="95"/>
      <c r="T1474" s="95" t="s">
        <v>59</v>
      </c>
      <c r="U1474" s="95" t="s">
        <v>60</v>
      </c>
      <c r="V1474" s="91">
        <v>46156</v>
      </c>
      <c r="W1474" s="91">
        <v>46161</v>
      </c>
      <c r="X1474" s="91">
        <v>46168</v>
      </c>
      <c r="Y1474" s="96" t="s">
        <v>2797</v>
      </c>
      <c r="Z1474" s="89" t="s">
        <v>62</v>
      </c>
      <c r="AA1474" s="95"/>
      <c r="AB1474" s="95" t="s">
        <v>2804</v>
      </c>
      <c r="AC1474" s="95" t="s">
        <v>2804</v>
      </c>
      <c r="AD1474" s="95" t="s">
        <v>2804</v>
      </c>
      <c r="AE1474" s="95" t="s">
        <v>2804</v>
      </c>
      <c r="AF1474" s="95" t="s">
        <v>2804</v>
      </c>
      <c r="AG1474" s="95" t="s">
        <v>2804</v>
      </c>
      <c r="AH1474" s="95" t="s">
        <v>2804</v>
      </c>
      <c r="AI1474" s="97"/>
      <c r="AJ1474" s="97" t="s">
        <v>65</v>
      </c>
      <c r="AK1474" s="97" t="s">
        <v>66</v>
      </c>
      <c r="AL1474" s="45" t="s">
        <v>67</v>
      </c>
      <c r="AM1474" s="160" t="str">
        <f>MONTH(B1474)&amp;"/"&amp;YEAR(B1474)</f>
        <v>3/2026</v>
      </c>
      <c r="AN1474" s="45">
        <f>WEEKNUM(B1474)-WEEKNUM(EOMONTH(B1474,-1)+1)+1</f>
        <v>4</v>
      </c>
      <c r="AO1474" s="45" t="str">
        <f>MONTH(R1474)&amp;"/"&amp;YEAR(R1474)</f>
        <v>5/2026</v>
      </c>
      <c r="AP1474" s="45">
        <f>WEEKNUM(R1474)-WEEKNUM(EOMONTH(R1474,-1)+1)+1</f>
        <v>5</v>
      </c>
      <c r="AQ1474" s="45">
        <f>IF(AU1474="S",IF(Q1474="1. Aceitou o programa",R1474-B1474,0),0)</f>
        <v>67</v>
      </c>
      <c r="AR1474" s="45">
        <f>IF(AU1474="S",IF(AND(S1474&lt;&gt;"",R1474&lt;&gt;""),S1474-R1474,0),0)</f>
        <v>0</v>
      </c>
      <c r="AS1474" s="45">
        <f>IF(AU1474="S",IF(Q1474="1. Aceitou o programa",IF(OR(X1474="Não se Aplica",X1474=""),IF(OR(W1474="Não se Aplica",W1474=""),0,W1474-V1474),AVERAGE(X1474-W1474,W1474-V1474)),0),0)</f>
        <v>6</v>
      </c>
      <c r="AT1474" s="45">
        <f>IF(AU1474="S",IF(AND(Q1474="1. Aceitou o programa",AB1474="Realizada"),IFERROR(IF(AA1474="",0,AA1474-R1474),0),0),0)</f>
        <v>0</v>
      </c>
      <c r="AU1474" s="45" t="str">
        <f>_xlfn.XLOOKUP(U1474,'Lista Suspensa'!$AA$20:$AA$23,'Lista Suspensa'!$AB$20:$AB$23,"N/A")</f>
        <v>S</v>
      </c>
    </row>
    <row r="1475" spans="1:47" ht="12" customHeight="1" x14ac:dyDescent="0.3">
      <c r="A1475" s="87" t="s">
        <v>47</v>
      </c>
      <c r="B1475" s="88">
        <v>46104</v>
      </c>
      <c r="C1475" s="89" t="s">
        <v>48</v>
      </c>
      <c r="D1475" s="89" t="s">
        <v>49</v>
      </c>
      <c r="E1475" s="189">
        <v>93416852</v>
      </c>
      <c r="F1475" s="197" t="s">
        <v>4034</v>
      </c>
      <c r="G1475" s="90">
        <v>43180676884</v>
      </c>
      <c r="H1475" s="91">
        <v>34588</v>
      </c>
      <c r="I1475" s="89"/>
      <c r="J1475" s="89" t="s">
        <v>84</v>
      </c>
      <c r="K1475" s="89" t="s">
        <v>52</v>
      </c>
      <c r="L1475" s="89" t="s">
        <v>85</v>
      </c>
      <c r="M1475" s="89" t="s">
        <v>4035</v>
      </c>
      <c r="N1475" s="89" t="s">
        <v>150</v>
      </c>
      <c r="O1475" s="92" t="s">
        <v>4036</v>
      </c>
      <c r="P1475" s="93" t="s">
        <v>57</v>
      </c>
      <c r="Q1475" s="110" t="s">
        <v>58</v>
      </c>
      <c r="R1475" s="94">
        <v>46171</v>
      </c>
      <c r="S1475" s="95"/>
      <c r="T1475" s="95" t="s">
        <v>59</v>
      </c>
      <c r="U1475" s="95" t="s">
        <v>60</v>
      </c>
      <c r="V1475" s="91">
        <v>46156</v>
      </c>
      <c r="W1475" s="91">
        <v>46161</v>
      </c>
      <c r="X1475" s="91">
        <v>46168</v>
      </c>
      <c r="Y1475" s="96" t="s">
        <v>2797</v>
      </c>
      <c r="Z1475" s="89" t="s">
        <v>62</v>
      </c>
      <c r="AA1475" s="95"/>
      <c r="AB1475" s="95" t="s">
        <v>2804</v>
      </c>
      <c r="AC1475" s="95" t="s">
        <v>2804</v>
      </c>
      <c r="AD1475" s="95" t="s">
        <v>2804</v>
      </c>
      <c r="AE1475" s="95" t="s">
        <v>2804</v>
      </c>
      <c r="AF1475" s="95" t="s">
        <v>2804</v>
      </c>
      <c r="AG1475" s="95" t="s">
        <v>2804</v>
      </c>
      <c r="AH1475" s="95" t="s">
        <v>2804</v>
      </c>
      <c r="AI1475" s="97"/>
      <c r="AJ1475" s="97" t="s">
        <v>65</v>
      </c>
      <c r="AK1475" s="97" t="s">
        <v>66</v>
      </c>
      <c r="AL1475" s="45" t="s">
        <v>67</v>
      </c>
      <c r="AM1475" s="160" t="str">
        <f>MONTH(B1475)&amp;"/"&amp;YEAR(B1475)</f>
        <v>3/2026</v>
      </c>
      <c r="AN1475" s="45">
        <f>WEEKNUM(B1475)-WEEKNUM(EOMONTH(B1475,-1)+1)+1</f>
        <v>4</v>
      </c>
      <c r="AO1475" s="45" t="str">
        <f>MONTH(R1475)&amp;"/"&amp;YEAR(R1475)</f>
        <v>5/2026</v>
      </c>
      <c r="AP1475" s="45">
        <f>WEEKNUM(R1475)-WEEKNUM(EOMONTH(R1475,-1)+1)+1</f>
        <v>5</v>
      </c>
      <c r="AQ1475" s="45">
        <f>IF(AU1475="S",IF(Q1475="1. Aceitou o programa",R1475-B1475,0),0)</f>
        <v>67</v>
      </c>
      <c r="AR1475" s="45">
        <f>IF(AU1475="S",IF(AND(S1475&lt;&gt;"",R1475&lt;&gt;""),S1475-R1475,0),0)</f>
        <v>0</v>
      </c>
      <c r="AS1475" s="45">
        <f>IF(AU1475="S",IF(Q1475="1. Aceitou o programa",IF(OR(X1475="Não se Aplica",X1475=""),IF(OR(W1475="Não se Aplica",W1475=""),0,W1475-V1475),AVERAGE(X1475-W1475,W1475-V1475)),0),0)</f>
        <v>6</v>
      </c>
      <c r="AT1475" s="45">
        <f>IF(AU1475="S",IF(AND(Q1475="1. Aceitou o programa",AB1475="Realizada"),IFERROR(IF(AA1475="",0,AA1475-R1475),0),0),0)</f>
        <v>0</v>
      </c>
      <c r="AU1475" s="45" t="str">
        <f>_xlfn.XLOOKUP(U1475,'Lista Suspensa'!$AA$20:$AA$23,'Lista Suspensa'!$AB$20:$AB$23,"N/A")</f>
        <v>S</v>
      </c>
    </row>
    <row r="1476" spans="1:47" ht="12" customHeight="1" x14ac:dyDescent="0.3">
      <c r="A1476" s="87" t="s">
        <v>47</v>
      </c>
      <c r="B1476" s="88">
        <v>46104</v>
      </c>
      <c r="C1476" s="89" t="s">
        <v>48</v>
      </c>
      <c r="D1476" s="89" t="s">
        <v>49</v>
      </c>
      <c r="E1476" s="189">
        <v>94334630</v>
      </c>
      <c r="F1476" s="197" t="s">
        <v>4037</v>
      </c>
      <c r="G1476" s="90">
        <v>5699554750</v>
      </c>
      <c r="H1476" s="91">
        <v>31152</v>
      </c>
      <c r="I1476" s="89"/>
      <c r="J1476" s="89" t="s">
        <v>51</v>
      </c>
      <c r="K1476" s="89" t="s">
        <v>76</v>
      </c>
      <c r="L1476" s="89" t="s">
        <v>95</v>
      </c>
      <c r="M1476" s="89" t="s">
        <v>96</v>
      </c>
      <c r="N1476" s="89" t="s">
        <v>331</v>
      </c>
      <c r="O1476" s="92" t="s">
        <v>4038</v>
      </c>
      <c r="P1476" s="93" t="s">
        <v>57</v>
      </c>
      <c r="Q1476" s="110" t="s">
        <v>58</v>
      </c>
      <c r="R1476" s="94">
        <v>46171</v>
      </c>
      <c r="S1476" s="95"/>
      <c r="T1476" s="95" t="s">
        <v>59</v>
      </c>
      <c r="U1476" s="95" t="s">
        <v>60</v>
      </c>
      <c r="V1476" s="91">
        <v>46156</v>
      </c>
      <c r="W1476" s="91">
        <v>46167</v>
      </c>
      <c r="X1476" s="91">
        <v>46168</v>
      </c>
      <c r="Y1476" s="96" t="s">
        <v>356</v>
      </c>
      <c r="Z1476" s="89" t="s">
        <v>62</v>
      </c>
      <c r="AA1476" s="95"/>
      <c r="AB1476" s="95" t="s">
        <v>2804</v>
      </c>
      <c r="AC1476" s="95" t="s">
        <v>2804</v>
      </c>
      <c r="AD1476" s="95" t="s">
        <v>2804</v>
      </c>
      <c r="AE1476" s="95" t="s">
        <v>2804</v>
      </c>
      <c r="AF1476" s="95" t="s">
        <v>2804</v>
      </c>
      <c r="AG1476" s="95" t="s">
        <v>2804</v>
      </c>
      <c r="AH1476" s="95" t="s">
        <v>2804</v>
      </c>
      <c r="AI1476" s="97"/>
      <c r="AJ1476" s="97" t="s">
        <v>65</v>
      </c>
      <c r="AK1476" s="97" t="s">
        <v>66</v>
      </c>
      <c r="AL1476" s="45" t="s">
        <v>67</v>
      </c>
      <c r="AM1476" s="160" t="str">
        <f>MONTH(B1476)&amp;"/"&amp;YEAR(B1476)</f>
        <v>3/2026</v>
      </c>
      <c r="AN1476" s="45">
        <f>WEEKNUM(B1476)-WEEKNUM(EOMONTH(B1476,-1)+1)+1</f>
        <v>4</v>
      </c>
      <c r="AO1476" s="45" t="str">
        <f>MONTH(R1476)&amp;"/"&amp;YEAR(R1476)</f>
        <v>5/2026</v>
      </c>
      <c r="AP1476" s="45">
        <f>WEEKNUM(R1476)-WEEKNUM(EOMONTH(R1476,-1)+1)+1</f>
        <v>5</v>
      </c>
      <c r="AQ1476" s="45">
        <f>IF(AU1476="S",IF(Q1476="1. Aceitou o programa",R1476-B1476,0),0)</f>
        <v>67</v>
      </c>
      <c r="AR1476" s="45">
        <f>IF(AU1476="S",IF(AND(S1476&lt;&gt;"",R1476&lt;&gt;""),S1476-R1476,0),0)</f>
        <v>0</v>
      </c>
      <c r="AS1476" s="45">
        <f>IF(AU1476="S",IF(Q1476="1. Aceitou o programa",IF(OR(X1476="Não se Aplica",X1476=""),IF(OR(W1476="Não se Aplica",W1476=""),0,W1476-V1476),AVERAGE(X1476-W1476,W1476-V1476)),0),0)</f>
        <v>6</v>
      </c>
      <c r="AT1476" s="45">
        <f>IF(AU1476="S",IF(AND(Q1476="1. Aceitou o programa",AB1476="Realizada"),IFERROR(IF(AA1476="",0,AA1476-R1476),0),0),0)</f>
        <v>0</v>
      </c>
      <c r="AU1476" s="45" t="str">
        <f>_xlfn.XLOOKUP(U1476,'Lista Suspensa'!$AA$20:$AA$23,'Lista Suspensa'!$AB$20:$AB$23,"N/A")</f>
        <v>S</v>
      </c>
    </row>
    <row r="1477" spans="1:47" ht="12" customHeight="1" x14ac:dyDescent="0.3">
      <c r="A1477" s="87" t="s">
        <v>47</v>
      </c>
      <c r="B1477" s="88">
        <v>46104</v>
      </c>
      <c r="C1477" s="89" t="s">
        <v>48</v>
      </c>
      <c r="D1477" s="89" t="s">
        <v>49</v>
      </c>
      <c r="E1477" s="189">
        <v>89987403</v>
      </c>
      <c r="F1477" s="197" t="s">
        <v>4039</v>
      </c>
      <c r="G1477" s="90">
        <v>93174640768</v>
      </c>
      <c r="H1477" s="91">
        <v>29055</v>
      </c>
      <c r="I1477" s="89"/>
      <c r="J1477" s="89" t="s">
        <v>51</v>
      </c>
      <c r="K1477" s="89" t="s">
        <v>76</v>
      </c>
      <c r="L1477" s="89" t="s">
        <v>95</v>
      </c>
      <c r="M1477" s="89" t="s">
        <v>435</v>
      </c>
      <c r="N1477" s="89" t="s">
        <v>331</v>
      </c>
      <c r="O1477" s="92" t="s">
        <v>4040</v>
      </c>
      <c r="P1477" s="93" t="s">
        <v>57</v>
      </c>
      <c r="Q1477" s="110" t="s">
        <v>58</v>
      </c>
      <c r="R1477" s="94">
        <v>46171</v>
      </c>
      <c r="S1477" s="95"/>
      <c r="T1477" s="95" t="s">
        <v>59</v>
      </c>
      <c r="U1477" s="95" t="s">
        <v>60</v>
      </c>
      <c r="V1477" s="91">
        <v>46156</v>
      </c>
      <c r="W1477" s="91">
        <v>46161</v>
      </c>
      <c r="X1477" s="91">
        <v>46168</v>
      </c>
      <c r="Y1477" s="96" t="s">
        <v>2797</v>
      </c>
      <c r="Z1477" s="89" t="s">
        <v>62</v>
      </c>
      <c r="AA1477" s="95"/>
      <c r="AB1477" s="95" t="s">
        <v>2804</v>
      </c>
      <c r="AC1477" s="95" t="s">
        <v>2804</v>
      </c>
      <c r="AD1477" s="95" t="s">
        <v>2804</v>
      </c>
      <c r="AE1477" s="95" t="s">
        <v>2804</v>
      </c>
      <c r="AF1477" s="95" t="s">
        <v>2804</v>
      </c>
      <c r="AG1477" s="95" t="s">
        <v>2804</v>
      </c>
      <c r="AH1477" s="95" t="s">
        <v>2804</v>
      </c>
      <c r="AI1477" s="97"/>
      <c r="AJ1477" s="97" t="s">
        <v>65</v>
      </c>
      <c r="AK1477" s="97" t="s">
        <v>66</v>
      </c>
      <c r="AL1477" s="45" t="s">
        <v>67</v>
      </c>
      <c r="AM1477" s="160" t="str">
        <f>MONTH(B1477)&amp;"/"&amp;YEAR(B1477)</f>
        <v>3/2026</v>
      </c>
      <c r="AN1477" s="45">
        <f>WEEKNUM(B1477)-WEEKNUM(EOMONTH(B1477,-1)+1)+1</f>
        <v>4</v>
      </c>
      <c r="AO1477" s="45" t="str">
        <f>MONTH(R1477)&amp;"/"&amp;YEAR(R1477)</f>
        <v>5/2026</v>
      </c>
      <c r="AP1477" s="45">
        <f>WEEKNUM(R1477)-WEEKNUM(EOMONTH(R1477,-1)+1)+1</f>
        <v>5</v>
      </c>
      <c r="AQ1477" s="45">
        <f>IF(AU1477="S",IF(Q1477="1. Aceitou o programa",R1477-B1477,0),0)</f>
        <v>67</v>
      </c>
      <c r="AR1477" s="45">
        <f>IF(AU1477="S",IF(AND(S1477&lt;&gt;"",R1477&lt;&gt;""),S1477-R1477,0),0)</f>
        <v>0</v>
      </c>
      <c r="AS1477" s="45">
        <f>IF(AU1477="S",IF(Q1477="1. Aceitou o programa",IF(OR(X1477="Não se Aplica",X1477=""),IF(OR(W1477="Não se Aplica",W1477=""),0,W1477-V1477),AVERAGE(X1477-W1477,W1477-V1477)),0),0)</f>
        <v>6</v>
      </c>
      <c r="AT1477" s="45">
        <f>IF(AU1477="S",IF(AND(Q1477="1. Aceitou o programa",AB1477="Realizada"),IFERROR(IF(AA1477="",0,AA1477-R1477),0),0),0)</f>
        <v>0</v>
      </c>
      <c r="AU1477" s="45" t="str">
        <f>_xlfn.XLOOKUP(U1477,'Lista Suspensa'!$AA$20:$AA$23,'Lista Suspensa'!$AB$20:$AB$23,"N/A")</f>
        <v>S</v>
      </c>
    </row>
    <row r="1478" spans="1:47" ht="12" customHeight="1" x14ac:dyDescent="0.3">
      <c r="A1478" s="87" t="s">
        <v>47</v>
      </c>
      <c r="B1478" s="88">
        <v>46104</v>
      </c>
      <c r="C1478" s="89" t="s">
        <v>48</v>
      </c>
      <c r="D1478" s="89" t="s">
        <v>49</v>
      </c>
      <c r="E1478" s="189">
        <v>95765913</v>
      </c>
      <c r="F1478" s="197" t="s">
        <v>4041</v>
      </c>
      <c r="G1478" s="90">
        <v>27709745806</v>
      </c>
      <c r="H1478" s="91">
        <v>29034</v>
      </c>
      <c r="I1478" s="89"/>
      <c r="J1478" s="89" t="s">
        <v>51</v>
      </c>
      <c r="K1478" s="89" t="s">
        <v>52</v>
      </c>
      <c r="L1478" s="89" t="s">
        <v>53</v>
      </c>
      <c r="M1478" s="89" t="s">
        <v>1746</v>
      </c>
      <c r="N1478" s="89" t="s">
        <v>150</v>
      </c>
      <c r="O1478" s="92" t="s">
        <v>4042</v>
      </c>
      <c r="P1478" s="93" t="s">
        <v>57</v>
      </c>
      <c r="Q1478" s="110" t="s">
        <v>58</v>
      </c>
      <c r="R1478" s="94">
        <v>46171</v>
      </c>
      <c r="S1478" s="95"/>
      <c r="T1478" s="95" t="s">
        <v>59</v>
      </c>
      <c r="U1478" s="95" t="s">
        <v>60</v>
      </c>
      <c r="V1478" s="91">
        <v>46156</v>
      </c>
      <c r="W1478" s="91">
        <v>46161</v>
      </c>
      <c r="X1478" s="91">
        <v>46168</v>
      </c>
      <c r="Y1478" s="96" t="s">
        <v>73</v>
      </c>
      <c r="Z1478" s="89" t="s">
        <v>62</v>
      </c>
      <c r="AA1478" s="95"/>
      <c r="AB1478" s="95" t="s">
        <v>2804</v>
      </c>
      <c r="AC1478" s="95" t="s">
        <v>2804</v>
      </c>
      <c r="AD1478" s="95" t="s">
        <v>2804</v>
      </c>
      <c r="AE1478" s="95" t="s">
        <v>2804</v>
      </c>
      <c r="AF1478" s="95" t="s">
        <v>2804</v>
      </c>
      <c r="AG1478" s="95" t="s">
        <v>2804</v>
      </c>
      <c r="AH1478" s="95" t="s">
        <v>2804</v>
      </c>
      <c r="AI1478" s="97"/>
      <c r="AJ1478" s="97" t="s">
        <v>65</v>
      </c>
      <c r="AK1478" s="97" t="s">
        <v>66</v>
      </c>
      <c r="AL1478" s="45" t="s">
        <v>67</v>
      </c>
      <c r="AM1478" s="160" t="str">
        <f>MONTH(B1478)&amp;"/"&amp;YEAR(B1478)</f>
        <v>3/2026</v>
      </c>
      <c r="AN1478" s="45">
        <f>WEEKNUM(B1478)-WEEKNUM(EOMONTH(B1478,-1)+1)+1</f>
        <v>4</v>
      </c>
      <c r="AO1478" s="45" t="str">
        <f>MONTH(R1478)&amp;"/"&amp;YEAR(R1478)</f>
        <v>5/2026</v>
      </c>
      <c r="AP1478" s="45">
        <f>WEEKNUM(R1478)-WEEKNUM(EOMONTH(R1478,-1)+1)+1</f>
        <v>5</v>
      </c>
      <c r="AQ1478" s="45">
        <f>IF(AU1478="S",IF(Q1478="1. Aceitou o programa",R1478-B1478,0),0)</f>
        <v>67</v>
      </c>
      <c r="AR1478" s="45">
        <f>IF(AU1478="S",IF(AND(S1478&lt;&gt;"",R1478&lt;&gt;""),S1478-R1478,0),0)</f>
        <v>0</v>
      </c>
      <c r="AS1478" s="45">
        <f>IF(AU1478="S",IF(Q1478="1. Aceitou o programa",IF(OR(X1478="Não se Aplica",X1478=""),IF(OR(W1478="Não se Aplica",W1478=""),0,W1478-V1478),AVERAGE(X1478-W1478,W1478-V1478)),0),0)</f>
        <v>6</v>
      </c>
      <c r="AT1478" s="45">
        <f>IF(AU1478="S",IF(AND(Q1478="1. Aceitou o programa",AB1478="Realizada"),IFERROR(IF(AA1478="",0,AA1478-R1478),0),0),0)</f>
        <v>0</v>
      </c>
      <c r="AU1478" s="45" t="str">
        <f>_xlfn.XLOOKUP(U1478,'Lista Suspensa'!$AA$20:$AA$23,'Lista Suspensa'!$AB$20:$AB$23,"N/A")</f>
        <v>S</v>
      </c>
    </row>
    <row r="1479" spans="1:47" ht="12" customHeight="1" x14ac:dyDescent="0.3">
      <c r="A1479" s="87" t="s">
        <v>47</v>
      </c>
      <c r="B1479" s="88">
        <v>46104</v>
      </c>
      <c r="C1479" s="89" t="s">
        <v>48</v>
      </c>
      <c r="D1479" s="89" t="s">
        <v>49</v>
      </c>
      <c r="E1479" s="189">
        <v>94278161</v>
      </c>
      <c r="F1479" s="197" t="s">
        <v>4043</v>
      </c>
      <c r="G1479" s="90">
        <v>2385689979</v>
      </c>
      <c r="H1479" s="91">
        <v>28167</v>
      </c>
      <c r="I1479" s="89"/>
      <c r="J1479" s="89" t="s">
        <v>51</v>
      </c>
      <c r="K1479" s="89" t="s">
        <v>52</v>
      </c>
      <c r="L1479" s="89" t="s">
        <v>85</v>
      </c>
      <c r="M1479" s="89" t="s">
        <v>158</v>
      </c>
      <c r="N1479" s="89" t="s">
        <v>150</v>
      </c>
      <c r="O1479" s="92" t="s">
        <v>4044</v>
      </c>
      <c r="P1479" s="93" t="s">
        <v>57</v>
      </c>
      <c r="Q1479" s="110" t="s">
        <v>58</v>
      </c>
      <c r="R1479" s="94">
        <v>46171</v>
      </c>
      <c r="S1479" s="95"/>
      <c r="T1479" s="95" t="s">
        <v>59</v>
      </c>
      <c r="U1479" s="95" t="s">
        <v>60</v>
      </c>
      <c r="V1479" s="91">
        <v>46156</v>
      </c>
      <c r="W1479" s="91">
        <v>46161</v>
      </c>
      <c r="X1479" s="91">
        <v>46168</v>
      </c>
      <c r="Y1479" s="96" t="s">
        <v>2797</v>
      </c>
      <c r="Z1479" s="89" t="s">
        <v>62</v>
      </c>
      <c r="AA1479" s="95"/>
      <c r="AB1479" s="95" t="s">
        <v>2804</v>
      </c>
      <c r="AC1479" s="95" t="s">
        <v>2804</v>
      </c>
      <c r="AD1479" s="95" t="s">
        <v>2804</v>
      </c>
      <c r="AE1479" s="95" t="s">
        <v>2804</v>
      </c>
      <c r="AF1479" s="95" t="s">
        <v>2804</v>
      </c>
      <c r="AG1479" s="95" t="s">
        <v>2804</v>
      </c>
      <c r="AH1479" s="95" t="s">
        <v>2804</v>
      </c>
      <c r="AI1479" s="97"/>
      <c r="AJ1479" s="97" t="s">
        <v>65</v>
      </c>
      <c r="AK1479" s="97" t="s">
        <v>66</v>
      </c>
      <c r="AL1479" s="45" t="s">
        <v>67</v>
      </c>
      <c r="AM1479" s="160" t="str">
        <f>MONTH(B1479)&amp;"/"&amp;YEAR(B1479)</f>
        <v>3/2026</v>
      </c>
      <c r="AN1479" s="45">
        <f>WEEKNUM(B1479)-WEEKNUM(EOMONTH(B1479,-1)+1)+1</f>
        <v>4</v>
      </c>
      <c r="AO1479" s="45" t="str">
        <f>MONTH(R1479)&amp;"/"&amp;YEAR(R1479)</f>
        <v>5/2026</v>
      </c>
      <c r="AP1479" s="45">
        <f>WEEKNUM(R1479)-WEEKNUM(EOMONTH(R1479,-1)+1)+1</f>
        <v>5</v>
      </c>
      <c r="AQ1479" s="45">
        <f>IF(AU1479="S",IF(Q1479="1. Aceitou o programa",R1479-B1479,0),0)</f>
        <v>67</v>
      </c>
      <c r="AR1479" s="45">
        <f>IF(AU1479="S",IF(AND(S1479&lt;&gt;"",R1479&lt;&gt;""),S1479-R1479,0),0)</f>
        <v>0</v>
      </c>
      <c r="AS1479" s="45">
        <f>IF(AU1479="S",IF(Q1479="1. Aceitou o programa",IF(OR(X1479="Não se Aplica",X1479=""),IF(OR(W1479="Não se Aplica",W1479=""),0,W1479-V1479),AVERAGE(X1479-W1479,W1479-V1479)),0),0)</f>
        <v>6</v>
      </c>
      <c r="AT1479" s="45">
        <f>IF(AU1479="S",IF(AND(Q1479="1. Aceitou o programa",AB1479="Realizada"),IFERROR(IF(AA1479="",0,AA1479-R1479),0),0),0)</f>
        <v>0</v>
      </c>
      <c r="AU1479" s="45" t="str">
        <f>_xlfn.XLOOKUP(U1479,'Lista Suspensa'!$AA$20:$AA$23,'Lista Suspensa'!$AB$20:$AB$23,"N/A")</f>
        <v>S</v>
      </c>
    </row>
    <row r="1480" spans="1:47" ht="12" customHeight="1" x14ac:dyDescent="0.3">
      <c r="A1480" s="87" t="s">
        <v>47</v>
      </c>
      <c r="B1480" s="88">
        <v>46104</v>
      </c>
      <c r="C1480" s="89" t="s">
        <v>48</v>
      </c>
      <c r="D1480" s="89" t="s">
        <v>49</v>
      </c>
      <c r="E1480" s="189">
        <v>93503784</v>
      </c>
      <c r="F1480" s="197" t="s">
        <v>4045</v>
      </c>
      <c r="G1480" s="90">
        <v>31289370877</v>
      </c>
      <c r="H1480" s="91">
        <v>28758</v>
      </c>
      <c r="I1480" s="89"/>
      <c r="J1480" s="89" t="s">
        <v>51</v>
      </c>
      <c r="K1480" s="89" t="s">
        <v>52</v>
      </c>
      <c r="L1480" s="89" t="s">
        <v>85</v>
      </c>
      <c r="M1480" s="89" t="s">
        <v>4046</v>
      </c>
      <c r="N1480" s="89" t="s">
        <v>150</v>
      </c>
      <c r="O1480" s="92" t="s">
        <v>4047</v>
      </c>
      <c r="P1480" s="93" t="s">
        <v>57</v>
      </c>
      <c r="Q1480" s="110" t="s">
        <v>58</v>
      </c>
      <c r="R1480" s="94">
        <v>46171</v>
      </c>
      <c r="S1480" s="95"/>
      <c r="T1480" s="95" t="s">
        <v>59</v>
      </c>
      <c r="U1480" s="95" t="s">
        <v>60</v>
      </c>
      <c r="V1480" s="91">
        <v>46156</v>
      </c>
      <c r="W1480" s="91">
        <v>46161</v>
      </c>
      <c r="X1480" s="91">
        <v>46168</v>
      </c>
      <c r="Y1480" s="96" t="s">
        <v>2797</v>
      </c>
      <c r="Z1480" s="89" t="s">
        <v>62</v>
      </c>
      <c r="AA1480" s="95"/>
      <c r="AB1480" s="95" t="s">
        <v>2804</v>
      </c>
      <c r="AC1480" s="95" t="s">
        <v>2804</v>
      </c>
      <c r="AD1480" s="95" t="s">
        <v>2804</v>
      </c>
      <c r="AE1480" s="95" t="s">
        <v>2804</v>
      </c>
      <c r="AF1480" s="95" t="s">
        <v>2804</v>
      </c>
      <c r="AG1480" s="95" t="s">
        <v>2804</v>
      </c>
      <c r="AH1480" s="95" t="s">
        <v>2804</v>
      </c>
      <c r="AI1480" s="97"/>
      <c r="AJ1480" s="97" t="s">
        <v>65</v>
      </c>
      <c r="AK1480" s="97" t="s">
        <v>66</v>
      </c>
      <c r="AL1480" s="45" t="s">
        <v>67</v>
      </c>
      <c r="AM1480" s="160" t="str">
        <f>MONTH(B1480)&amp;"/"&amp;YEAR(B1480)</f>
        <v>3/2026</v>
      </c>
      <c r="AN1480" s="45">
        <f>WEEKNUM(B1480)-WEEKNUM(EOMONTH(B1480,-1)+1)+1</f>
        <v>4</v>
      </c>
      <c r="AO1480" s="45" t="str">
        <f>MONTH(R1480)&amp;"/"&amp;YEAR(R1480)</f>
        <v>5/2026</v>
      </c>
      <c r="AP1480" s="45">
        <f>WEEKNUM(R1480)-WEEKNUM(EOMONTH(R1480,-1)+1)+1</f>
        <v>5</v>
      </c>
      <c r="AQ1480" s="45">
        <f>IF(AU1480="S",IF(Q1480="1. Aceitou o programa",R1480-B1480,0),0)</f>
        <v>67</v>
      </c>
      <c r="AR1480" s="45">
        <f>IF(AU1480="S",IF(AND(S1480&lt;&gt;"",R1480&lt;&gt;""),S1480-R1480,0),0)</f>
        <v>0</v>
      </c>
      <c r="AS1480" s="45">
        <f>IF(AU1480="S",IF(Q1480="1. Aceitou o programa",IF(OR(X1480="Não se Aplica",X1480=""),IF(OR(W1480="Não se Aplica",W1480=""),0,W1480-V1480),AVERAGE(X1480-W1480,W1480-V1480)),0),0)</f>
        <v>6</v>
      </c>
      <c r="AT1480" s="45">
        <f>IF(AU1480="S",IF(AND(Q1480="1. Aceitou o programa",AB1480="Realizada"),IFERROR(IF(AA1480="",0,AA1480-R1480),0),0),0)</f>
        <v>0</v>
      </c>
      <c r="AU1480" s="45" t="str">
        <f>_xlfn.XLOOKUP(U1480,'Lista Suspensa'!$AA$20:$AA$23,'Lista Suspensa'!$AB$20:$AB$23,"N/A")</f>
        <v>S</v>
      </c>
    </row>
    <row r="1481" spans="1:47" ht="12" customHeight="1" x14ac:dyDescent="0.3">
      <c r="A1481" s="87" t="s">
        <v>47</v>
      </c>
      <c r="B1481" s="88">
        <v>46104</v>
      </c>
      <c r="C1481" s="89" t="s">
        <v>48</v>
      </c>
      <c r="D1481" s="89" t="s">
        <v>49</v>
      </c>
      <c r="E1481" s="189">
        <v>84517340</v>
      </c>
      <c r="F1481" s="197" t="s">
        <v>4048</v>
      </c>
      <c r="G1481" s="90">
        <v>2788910800</v>
      </c>
      <c r="H1481" s="91">
        <v>22621</v>
      </c>
      <c r="I1481" s="89"/>
      <c r="J1481" s="89" t="s">
        <v>51</v>
      </c>
      <c r="K1481" s="89" t="s">
        <v>52</v>
      </c>
      <c r="L1481" s="89" t="s">
        <v>85</v>
      </c>
      <c r="M1481" s="89" t="s">
        <v>886</v>
      </c>
      <c r="N1481" s="89" t="s">
        <v>229</v>
      </c>
      <c r="O1481" s="92" t="s">
        <v>4049</v>
      </c>
      <c r="P1481" s="93" t="s">
        <v>57</v>
      </c>
      <c r="Q1481" s="110" t="s">
        <v>58</v>
      </c>
      <c r="R1481" s="94">
        <v>46171</v>
      </c>
      <c r="S1481" s="95"/>
      <c r="T1481" s="95" t="s">
        <v>59</v>
      </c>
      <c r="U1481" s="95" t="s">
        <v>60</v>
      </c>
      <c r="V1481" s="91">
        <v>46156</v>
      </c>
      <c r="W1481" s="91">
        <v>46161</v>
      </c>
      <c r="X1481" s="91">
        <v>46168</v>
      </c>
      <c r="Y1481" s="96" t="s">
        <v>73</v>
      </c>
      <c r="Z1481" s="89" t="s">
        <v>62</v>
      </c>
      <c r="AA1481" s="95"/>
      <c r="AB1481" s="95" t="s">
        <v>2804</v>
      </c>
      <c r="AC1481" s="95" t="s">
        <v>2804</v>
      </c>
      <c r="AD1481" s="95" t="s">
        <v>2804</v>
      </c>
      <c r="AE1481" s="95" t="s">
        <v>2804</v>
      </c>
      <c r="AF1481" s="95" t="s">
        <v>2804</v>
      </c>
      <c r="AG1481" s="95" t="s">
        <v>2804</v>
      </c>
      <c r="AH1481" s="95" t="s">
        <v>2804</v>
      </c>
      <c r="AI1481" s="97"/>
      <c r="AJ1481" s="97" t="s">
        <v>65</v>
      </c>
      <c r="AK1481" s="97" t="s">
        <v>66</v>
      </c>
      <c r="AL1481" s="45" t="s">
        <v>67</v>
      </c>
      <c r="AM1481" s="160" t="str">
        <f>MONTH(B1481)&amp;"/"&amp;YEAR(B1481)</f>
        <v>3/2026</v>
      </c>
      <c r="AN1481" s="45">
        <f>WEEKNUM(B1481)-WEEKNUM(EOMONTH(B1481,-1)+1)+1</f>
        <v>4</v>
      </c>
      <c r="AO1481" s="45" t="str">
        <f>MONTH(R1481)&amp;"/"&amp;YEAR(R1481)</f>
        <v>5/2026</v>
      </c>
      <c r="AP1481" s="45">
        <f>WEEKNUM(R1481)-WEEKNUM(EOMONTH(R1481,-1)+1)+1</f>
        <v>5</v>
      </c>
      <c r="AQ1481" s="45">
        <f>IF(AU1481="S",IF(Q1481="1. Aceitou o programa",R1481-B1481,0),0)</f>
        <v>67</v>
      </c>
      <c r="AR1481" s="45">
        <f>IF(AU1481="S",IF(AND(S1481&lt;&gt;"",R1481&lt;&gt;""),S1481-R1481,0),0)</f>
        <v>0</v>
      </c>
      <c r="AS1481" s="45">
        <f>IF(AU1481="S",IF(Q1481="1. Aceitou o programa",IF(OR(X1481="Não se Aplica",X1481=""),IF(OR(W1481="Não se Aplica",W1481=""),0,W1481-V1481),AVERAGE(X1481-W1481,W1481-V1481)),0),0)</f>
        <v>6</v>
      </c>
      <c r="AT1481" s="45">
        <f>IF(AU1481="S",IF(AND(Q1481="1. Aceitou o programa",AB1481="Realizada"),IFERROR(IF(AA1481="",0,AA1481-R1481),0),0),0)</f>
        <v>0</v>
      </c>
      <c r="AU1481" s="45" t="str">
        <f>_xlfn.XLOOKUP(U1481,'Lista Suspensa'!$AA$20:$AA$23,'Lista Suspensa'!$AB$20:$AB$23,"N/A")</f>
        <v>S</v>
      </c>
    </row>
    <row r="1482" spans="1:47" ht="12" customHeight="1" x14ac:dyDescent="0.3">
      <c r="A1482" s="87" t="s">
        <v>47</v>
      </c>
      <c r="B1482" s="88">
        <v>46104</v>
      </c>
      <c r="C1482" s="89" t="s">
        <v>48</v>
      </c>
      <c r="D1482" s="89" t="s">
        <v>49</v>
      </c>
      <c r="E1482" s="189">
        <v>86939886</v>
      </c>
      <c r="F1482" s="197" t="s">
        <v>4050</v>
      </c>
      <c r="G1482" s="90">
        <v>48385711864</v>
      </c>
      <c r="H1482" s="91">
        <v>36376</v>
      </c>
      <c r="I1482" s="89"/>
      <c r="J1482" s="89" t="s">
        <v>51</v>
      </c>
      <c r="K1482" s="89" t="s">
        <v>52</v>
      </c>
      <c r="L1482" s="89" t="s">
        <v>85</v>
      </c>
      <c r="M1482" s="89" t="s">
        <v>4051</v>
      </c>
      <c r="N1482" s="89" t="s">
        <v>197</v>
      </c>
      <c r="O1482" s="92" t="s">
        <v>4052</v>
      </c>
      <c r="P1482" s="93" t="s">
        <v>57</v>
      </c>
      <c r="Q1482" s="110" t="s">
        <v>58</v>
      </c>
      <c r="R1482" s="94">
        <v>46171</v>
      </c>
      <c r="S1482" s="95"/>
      <c r="T1482" s="95" t="s">
        <v>59</v>
      </c>
      <c r="U1482" s="95" t="s">
        <v>60</v>
      </c>
      <c r="V1482" s="91">
        <v>46156</v>
      </c>
      <c r="W1482" s="91">
        <v>46160</v>
      </c>
      <c r="X1482" s="91">
        <v>46168</v>
      </c>
      <c r="Y1482" s="96" t="s">
        <v>61</v>
      </c>
      <c r="Z1482" s="89" t="s">
        <v>62</v>
      </c>
      <c r="AA1482" s="95"/>
      <c r="AB1482" s="95" t="s">
        <v>2804</v>
      </c>
      <c r="AC1482" s="95" t="s">
        <v>2804</v>
      </c>
      <c r="AD1482" s="95" t="s">
        <v>2804</v>
      </c>
      <c r="AE1482" s="95" t="s">
        <v>2804</v>
      </c>
      <c r="AF1482" s="95" t="s">
        <v>2804</v>
      </c>
      <c r="AG1482" s="95" t="s">
        <v>2804</v>
      </c>
      <c r="AH1482" s="95" t="s">
        <v>2804</v>
      </c>
      <c r="AI1482" s="97"/>
      <c r="AJ1482" s="97" t="s">
        <v>65</v>
      </c>
      <c r="AK1482" s="97" t="s">
        <v>66</v>
      </c>
      <c r="AL1482" s="45" t="s">
        <v>67</v>
      </c>
      <c r="AM1482" s="160" t="str">
        <f>MONTH(B1482)&amp;"/"&amp;YEAR(B1482)</f>
        <v>3/2026</v>
      </c>
      <c r="AN1482" s="45">
        <f>WEEKNUM(B1482)-WEEKNUM(EOMONTH(B1482,-1)+1)+1</f>
        <v>4</v>
      </c>
      <c r="AO1482" s="45" t="str">
        <f>MONTH(R1482)&amp;"/"&amp;YEAR(R1482)</f>
        <v>5/2026</v>
      </c>
      <c r="AP1482" s="45">
        <f>WEEKNUM(R1482)-WEEKNUM(EOMONTH(R1482,-1)+1)+1</f>
        <v>5</v>
      </c>
      <c r="AQ1482" s="45">
        <f>IF(AU1482="S",IF(Q1482="1. Aceitou o programa",R1482-B1482,0),0)</f>
        <v>67</v>
      </c>
      <c r="AR1482" s="45">
        <f>IF(AU1482="S",IF(AND(S1482&lt;&gt;"",R1482&lt;&gt;""),S1482-R1482,0),0)</f>
        <v>0</v>
      </c>
      <c r="AS1482" s="45">
        <f>IF(AU1482="S",IF(Q1482="1. Aceitou o programa",IF(OR(X1482="Não se Aplica",X1482=""),IF(OR(W1482="Não se Aplica",W1482=""),0,W1482-V1482),AVERAGE(X1482-W1482,W1482-V1482)),0),0)</f>
        <v>6</v>
      </c>
      <c r="AT1482" s="45">
        <f>IF(AU1482="S",IF(AND(Q1482="1. Aceitou o programa",AB1482="Realizada"),IFERROR(IF(AA1482="",0,AA1482-R1482),0),0),0)</f>
        <v>0</v>
      </c>
      <c r="AU1482" s="45" t="str">
        <f>_xlfn.XLOOKUP(U1482,'Lista Suspensa'!$AA$20:$AA$23,'Lista Suspensa'!$AB$20:$AB$23,"N/A")</f>
        <v>S</v>
      </c>
    </row>
    <row r="1483" spans="1:47" ht="12" customHeight="1" x14ac:dyDescent="0.3">
      <c r="A1483" s="87" t="s">
        <v>47</v>
      </c>
      <c r="B1483" s="88">
        <v>46104</v>
      </c>
      <c r="C1483" s="89" t="s">
        <v>48</v>
      </c>
      <c r="D1483" s="89" t="s">
        <v>49</v>
      </c>
      <c r="E1483" s="189">
        <v>88442961</v>
      </c>
      <c r="F1483" s="197" t="s">
        <v>4053</v>
      </c>
      <c r="G1483" s="90">
        <v>40753404818</v>
      </c>
      <c r="H1483" s="91">
        <v>36373</v>
      </c>
      <c r="I1483" s="89"/>
      <c r="J1483" s="89" t="s">
        <v>84</v>
      </c>
      <c r="K1483" s="89" t="s">
        <v>52</v>
      </c>
      <c r="L1483" s="89" t="s">
        <v>2495</v>
      </c>
      <c r="M1483" s="89" t="s">
        <v>4054</v>
      </c>
      <c r="N1483" s="89" t="s">
        <v>449</v>
      </c>
      <c r="O1483" s="92" t="s">
        <v>4055</v>
      </c>
      <c r="P1483" s="93" t="s">
        <v>57</v>
      </c>
      <c r="Q1483" s="110" t="s">
        <v>58</v>
      </c>
      <c r="R1483" s="94">
        <v>46171</v>
      </c>
      <c r="S1483" s="95"/>
      <c r="T1483" s="95" t="s">
        <v>59</v>
      </c>
      <c r="U1483" s="95" t="s">
        <v>60</v>
      </c>
      <c r="V1483" s="91">
        <v>46156</v>
      </c>
      <c r="W1483" s="91">
        <v>46167</v>
      </c>
      <c r="X1483" s="91">
        <v>46168</v>
      </c>
      <c r="Y1483" s="96" t="s">
        <v>356</v>
      </c>
      <c r="Z1483" s="89" t="s">
        <v>62</v>
      </c>
      <c r="AA1483" s="95"/>
      <c r="AB1483" s="95" t="s">
        <v>2804</v>
      </c>
      <c r="AC1483" s="95" t="s">
        <v>2804</v>
      </c>
      <c r="AD1483" s="95" t="s">
        <v>2804</v>
      </c>
      <c r="AE1483" s="95" t="s">
        <v>2804</v>
      </c>
      <c r="AF1483" s="95" t="s">
        <v>2804</v>
      </c>
      <c r="AG1483" s="95" t="s">
        <v>2804</v>
      </c>
      <c r="AH1483" s="95" t="s">
        <v>2804</v>
      </c>
      <c r="AI1483" s="97"/>
      <c r="AJ1483" s="97" t="s">
        <v>65</v>
      </c>
      <c r="AK1483" s="97" t="s">
        <v>66</v>
      </c>
      <c r="AL1483" s="45" t="s">
        <v>67</v>
      </c>
      <c r="AM1483" s="160" t="str">
        <f>MONTH(B1483)&amp;"/"&amp;YEAR(B1483)</f>
        <v>3/2026</v>
      </c>
      <c r="AN1483" s="45">
        <f>WEEKNUM(B1483)-WEEKNUM(EOMONTH(B1483,-1)+1)+1</f>
        <v>4</v>
      </c>
      <c r="AO1483" s="45" t="str">
        <f>MONTH(R1483)&amp;"/"&amp;YEAR(R1483)</f>
        <v>5/2026</v>
      </c>
      <c r="AP1483" s="45">
        <f>WEEKNUM(R1483)-WEEKNUM(EOMONTH(R1483,-1)+1)+1</f>
        <v>5</v>
      </c>
      <c r="AQ1483" s="45">
        <f>IF(AU1483="S",IF(Q1483="1. Aceitou o programa",R1483-B1483,0),0)</f>
        <v>67</v>
      </c>
      <c r="AR1483" s="45">
        <f>IF(AU1483="S",IF(AND(S1483&lt;&gt;"",R1483&lt;&gt;""),S1483-R1483,0),0)</f>
        <v>0</v>
      </c>
      <c r="AS1483" s="45">
        <f>IF(AU1483="S",IF(Q1483="1. Aceitou o programa",IF(OR(X1483="Não se Aplica",X1483=""),IF(OR(W1483="Não se Aplica",W1483=""),0,W1483-V1483),AVERAGE(X1483-W1483,W1483-V1483)),0),0)</f>
        <v>6</v>
      </c>
      <c r="AT1483" s="45">
        <f>IF(AU1483="S",IF(AND(Q1483="1. Aceitou o programa",AB1483="Realizada"),IFERROR(IF(AA1483="",0,AA1483-R1483),0),0),0)</f>
        <v>0</v>
      </c>
      <c r="AU1483" s="45" t="str">
        <f>_xlfn.XLOOKUP(U1483,'Lista Suspensa'!$AA$20:$AA$23,'Lista Suspensa'!$AB$20:$AB$23,"N/A")</f>
        <v>S</v>
      </c>
    </row>
    <row r="1484" spans="1:47" ht="12" customHeight="1" x14ac:dyDescent="0.3">
      <c r="A1484" s="87" t="s">
        <v>47</v>
      </c>
      <c r="B1484" s="88">
        <v>46104</v>
      </c>
      <c r="C1484" s="89" t="s">
        <v>48</v>
      </c>
      <c r="D1484" s="89" t="s">
        <v>49</v>
      </c>
      <c r="E1484" s="189">
        <v>89397398</v>
      </c>
      <c r="F1484" s="197" t="s">
        <v>4056</v>
      </c>
      <c r="G1484" s="90">
        <v>41788099893</v>
      </c>
      <c r="H1484" s="91">
        <v>33369</v>
      </c>
      <c r="I1484" s="89"/>
      <c r="J1484" s="89" t="s">
        <v>51</v>
      </c>
      <c r="K1484" s="89" t="s">
        <v>52</v>
      </c>
      <c r="L1484" s="89" t="s">
        <v>85</v>
      </c>
      <c r="M1484" s="89" t="s">
        <v>4057</v>
      </c>
      <c r="N1484" s="89" t="s">
        <v>137</v>
      </c>
      <c r="O1484" s="92" t="s">
        <v>4058</v>
      </c>
      <c r="P1484" s="93" t="s">
        <v>57</v>
      </c>
      <c r="Q1484" s="110" t="s">
        <v>58</v>
      </c>
      <c r="R1484" s="94">
        <v>46171</v>
      </c>
      <c r="S1484" s="95"/>
      <c r="T1484" s="95" t="s">
        <v>59</v>
      </c>
      <c r="U1484" s="95" t="s">
        <v>60</v>
      </c>
      <c r="V1484" s="91">
        <v>46156</v>
      </c>
      <c r="W1484" s="91">
        <v>46167</v>
      </c>
      <c r="X1484" s="91">
        <v>46168</v>
      </c>
      <c r="Y1484" s="96" t="s">
        <v>356</v>
      </c>
      <c r="Z1484" s="89" t="s">
        <v>62</v>
      </c>
      <c r="AA1484" s="95"/>
      <c r="AB1484" s="95" t="s">
        <v>2804</v>
      </c>
      <c r="AC1484" s="95" t="s">
        <v>2804</v>
      </c>
      <c r="AD1484" s="95" t="s">
        <v>2804</v>
      </c>
      <c r="AE1484" s="95" t="s">
        <v>2804</v>
      </c>
      <c r="AF1484" s="95" t="s">
        <v>2804</v>
      </c>
      <c r="AG1484" s="95" t="s">
        <v>2804</v>
      </c>
      <c r="AH1484" s="95" t="s">
        <v>2804</v>
      </c>
      <c r="AI1484" s="97"/>
      <c r="AJ1484" s="97" t="s">
        <v>65</v>
      </c>
      <c r="AK1484" s="97" t="s">
        <v>66</v>
      </c>
      <c r="AL1484" s="45" t="s">
        <v>67</v>
      </c>
      <c r="AM1484" s="160" t="str">
        <f>MONTH(B1484)&amp;"/"&amp;YEAR(B1484)</f>
        <v>3/2026</v>
      </c>
      <c r="AN1484" s="45">
        <f>WEEKNUM(B1484)-WEEKNUM(EOMONTH(B1484,-1)+1)+1</f>
        <v>4</v>
      </c>
      <c r="AO1484" s="45" t="str">
        <f>MONTH(R1484)&amp;"/"&amp;YEAR(R1484)</f>
        <v>5/2026</v>
      </c>
      <c r="AP1484" s="45">
        <f>WEEKNUM(R1484)-WEEKNUM(EOMONTH(R1484,-1)+1)+1</f>
        <v>5</v>
      </c>
      <c r="AQ1484" s="45">
        <f>IF(AU1484="S",IF(Q1484="1. Aceitou o programa",R1484-B1484,0),0)</f>
        <v>67</v>
      </c>
      <c r="AR1484" s="45">
        <f>IF(AU1484="S",IF(AND(S1484&lt;&gt;"",R1484&lt;&gt;""),S1484-R1484,0),0)</f>
        <v>0</v>
      </c>
      <c r="AS1484" s="45">
        <f>IF(AU1484="S",IF(Q1484="1. Aceitou o programa",IF(OR(X1484="Não se Aplica",X1484=""),IF(OR(W1484="Não se Aplica",W1484=""),0,W1484-V1484),AVERAGE(X1484-W1484,W1484-V1484)),0),0)</f>
        <v>6</v>
      </c>
      <c r="AT1484" s="45">
        <f>IF(AU1484="S",IF(AND(Q1484="1. Aceitou o programa",AB1484="Realizada"),IFERROR(IF(AA1484="",0,AA1484-R1484),0),0),0)</f>
        <v>0</v>
      </c>
      <c r="AU1484" s="45" t="str">
        <f>_xlfn.XLOOKUP(U1484,'Lista Suspensa'!$AA$20:$AA$23,'Lista Suspensa'!$AB$20:$AB$23,"N/A")</f>
        <v>S</v>
      </c>
    </row>
    <row r="1485" spans="1:47" ht="12" customHeight="1" x14ac:dyDescent="0.3">
      <c r="A1485" s="87" t="s">
        <v>47</v>
      </c>
      <c r="B1485" s="88">
        <v>46104</v>
      </c>
      <c r="C1485" s="89" t="s">
        <v>48</v>
      </c>
      <c r="D1485" s="89" t="s">
        <v>49</v>
      </c>
      <c r="E1485" s="189">
        <v>84721153</v>
      </c>
      <c r="F1485" s="197" t="s">
        <v>4059</v>
      </c>
      <c r="G1485" s="90">
        <v>30991317840</v>
      </c>
      <c r="H1485" s="91">
        <v>30063</v>
      </c>
      <c r="I1485" s="89"/>
      <c r="J1485" s="89" t="s">
        <v>51</v>
      </c>
      <c r="K1485" s="89" t="s">
        <v>52</v>
      </c>
      <c r="L1485" s="89" t="s">
        <v>53</v>
      </c>
      <c r="M1485" s="89" t="s">
        <v>1555</v>
      </c>
      <c r="N1485" s="89" t="s">
        <v>137</v>
      </c>
      <c r="O1485" s="92" t="s">
        <v>4060</v>
      </c>
      <c r="P1485" s="93" t="s">
        <v>57</v>
      </c>
      <c r="Q1485" s="110" t="s">
        <v>58</v>
      </c>
      <c r="R1485" s="94">
        <v>46171</v>
      </c>
      <c r="S1485" s="95"/>
      <c r="T1485" s="95" t="s">
        <v>59</v>
      </c>
      <c r="U1485" s="95" t="s">
        <v>60</v>
      </c>
      <c r="V1485" s="91">
        <v>46156</v>
      </c>
      <c r="W1485" s="91">
        <v>46161</v>
      </c>
      <c r="X1485" s="91">
        <v>46168</v>
      </c>
      <c r="Y1485" s="96" t="s">
        <v>2797</v>
      </c>
      <c r="Z1485" s="89" t="s">
        <v>62</v>
      </c>
      <c r="AA1485" s="95"/>
      <c r="AB1485" s="95" t="s">
        <v>2804</v>
      </c>
      <c r="AC1485" s="95" t="s">
        <v>2804</v>
      </c>
      <c r="AD1485" s="95" t="s">
        <v>2804</v>
      </c>
      <c r="AE1485" s="95" t="s">
        <v>2804</v>
      </c>
      <c r="AF1485" s="95" t="s">
        <v>2804</v>
      </c>
      <c r="AG1485" s="95" t="s">
        <v>2804</v>
      </c>
      <c r="AH1485" s="95" t="s">
        <v>2804</v>
      </c>
      <c r="AI1485" s="97"/>
      <c r="AJ1485" s="97" t="s">
        <v>65</v>
      </c>
      <c r="AK1485" s="97" t="s">
        <v>66</v>
      </c>
      <c r="AL1485" s="45" t="s">
        <v>67</v>
      </c>
      <c r="AM1485" s="160" t="str">
        <f>MONTH(B1485)&amp;"/"&amp;YEAR(B1485)</f>
        <v>3/2026</v>
      </c>
      <c r="AN1485" s="45">
        <f>WEEKNUM(B1485)-WEEKNUM(EOMONTH(B1485,-1)+1)+1</f>
        <v>4</v>
      </c>
      <c r="AO1485" s="45" t="str">
        <f>MONTH(R1485)&amp;"/"&amp;YEAR(R1485)</f>
        <v>5/2026</v>
      </c>
      <c r="AP1485" s="45">
        <f>WEEKNUM(R1485)-WEEKNUM(EOMONTH(R1485,-1)+1)+1</f>
        <v>5</v>
      </c>
      <c r="AQ1485" s="45">
        <f>IF(AU1485="S",IF(Q1485="1. Aceitou o programa",R1485-B1485,0),0)</f>
        <v>67</v>
      </c>
      <c r="AR1485" s="45">
        <f>IF(AU1485="S",IF(AND(S1485&lt;&gt;"",R1485&lt;&gt;""),S1485-R1485,0),0)</f>
        <v>0</v>
      </c>
      <c r="AS1485" s="45">
        <f>IF(AU1485="S",IF(Q1485="1. Aceitou o programa",IF(OR(X1485="Não se Aplica",X1485=""),IF(OR(W1485="Não se Aplica",W1485=""),0,W1485-V1485),AVERAGE(X1485-W1485,W1485-V1485)),0),0)</f>
        <v>6</v>
      </c>
      <c r="AT1485" s="45">
        <f>IF(AU1485="S",IF(AND(Q1485="1. Aceitou o programa",AB1485="Realizada"),IFERROR(IF(AA1485="",0,AA1485-R1485),0),0),0)</f>
        <v>0</v>
      </c>
      <c r="AU1485" s="45" t="str">
        <f>_xlfn.XLOOKUP(U1485,'Lista Suspensa'!$AA$20:$AA$23,'Lista Suspensa'!$AB$20:$AB$23,"N/A")</f>
        <v>S</v>
      </c>
    </row>
    <row r="1486" spans="1:47" ht="12" customHeight="1" x14ac:dyDescent="0.3">
      <c r="A1486" s="87" t="s">
        <v>47</v>
      </c>
      <c r="B1486" s="88">
        <v>46104</v>
      </c>
      <c r="C1486" s="89" t="s">
        <v>48</v>
      </c>
      <c r="D1486" s="89" t="s">
        <v>49</v>
      </c>
      <c r="E1486" s="189">
        <v>84751462</v>
      </c>
      <c r="F1486" s="197" t="s">
        <v>4061</v>
      </c>
      <c r="G1486" s="90">
        <v>32512382800</v>
      </c>
      <c r="H1486" s="91">
        <v>30634</v>
      </c>
      <c r="I1486" s="89"/>
      <c r="J1486" s="89" t="s">
        <v>51</v>
      </c>
      <c r="K1486" s="89" t="s">
        <v>52</v>
      </c>
      <c r="L1486" s="89" t="s">
        <v>1730</v>
      </c>
      <c r="M1486" s="89" t="s">
        <v>4062</v>
      </c>
      <c r="N1486" s="89" t="s">
        <v>137</v>
      </c>
      <c r="O1486" s="92" t="s">
        <v>4063</v>
      </c>
      <c r="P1486" s="93" t="s">
        <v>57</v>
      </c>
      <c r="Q1486" s="110" t="s">
        <v>58</v>
      </c>
      <c r="R1486" s="94">
        <v>46171</v>
      </c>
      <c r="S1486" s="95"/>
      <c r="T1486" s="95" t="s">
        <v>59</v>
      </c>
      <c r="U1486" s="95" t="s">
        <v>60</v>
      </c>
      <c r="V1486" s="91">
        <v>46156</v>
      </c>
      <c r="W1486" s="91">
        <v>46161</v>
      </c>
      <c r="X1486" s="91">
        <v>46168</v>
      </c>
      <c r="Y1486" s="96" t="s">
        <v>73</v>
      </c>
      <c r="Z1486" s="89" t="s">
        <v>62</v>
      </c>
      <c r="AA1486" s="95"/>
      <c r="AB1486" s="95" t="s">
        <v>2804</v>
      </c>
      <c r="AC1486" s="95" t="s">
        <v>2804</v>
      </c>
      <c r="AD1486" s="95" t="s">
        <v>2804</v>
      </c>
      <c r="AE1486" s="95" t="s">
        <v>2804</v>
      </c>
      <c r="AF1486" s="95" t="s">
        <v>2804</v>
      </c>
      <c r="AG1486" s="95" t="s">
        <v>2804</v>
      </c>
      <c r="AH1486" s="95" t="s">
        <v>2804</v>
      </c>
      <c r="AI1486" s="97"/>
      <c r="AJ1486" s="97" t="s">
        <v>65</v>
      </c>
      <c r="AK1486" s="97" t="s">
        <v>66</v>
      </c>
      <c r="AL1486" s="45" t="s">
        <v>67</v>
      </c>
      <c r="AM1486" s="160" t="str">
        <f>MONTH(B1486)&amp;"/"&amp;YEAR(B1486)</f>
        <v>3/2026</v>
      </c>
      <c r="AN1486" s="45">
        <f>WEEKNUM(B1486)-WEEKNUM(EOMONTH(B1486,-1)+1)+1</f>
        <v>4</v>
      </c>
      <c r="AO1486" s="45" t="str">
        <f>MONTH(R1486)&amp;"/"&amp;YEAR(R1486)</f>
        <v>5/2026</v>
      </c>
      <c r="AP1486" s="45">
        <f>WEEKNUM(R1486)-WEEKNUM(EOMONTH(R1486,-1)+1)+1</f>
        <v>5</v>
      </c>
      <c r="AQ1486" s="45">
        <f>IF(AU1486="S",IF(Q1486="1. Aceitou o programa",R1486-B1486,0),0)</f>
        <v>67</v>
      </c>
      <c r="AR1486" s="45">
        <f>IF(AU1486="S",IF(AND(S1486&lt;&gt;"",R1486&lt;&gt;""),S1486-R1486,0),0)</f>
        <v>0</v>
      </c>
      <c r="AS1486" s="45">
        <f>IF(AU1486="S",IF(Q1486="1. Aceitou o programa",IF(OR(X1486="Não se Aplica",X1486=""),IF(OR(W1486="Não se Aplica",W1486=""),0,W1486-V1486),AVERAGE(X1486-W1486,W1486-V1486)),0),0)</f>
        <v>6</v>
      </c>
      <c r="AT1486" s="45">
        <f>IF(AU1486="S",IF(AND(Q1486="1. Aceitou o programa",AB1486="Realizada"),IFERROR(IF(AA1486="",0,AA1486-R1486),0),0),0)</f>
        <v>0</v>
      </c>
      <c r="AU1486" s="45" t="str">
        <f>_xlfn.XLOOKUP(U1486,'Lista Suspensa'!$AA$20:$AA$23,'Lista Suspensa'!$AB$20:$AB$23,"N/A")</f>
        <v>S</v>
      </c>
    </row>
    <row r="1487" spans="1:47" ht="12" customHeight="1" x14ac:dyDescent="0.3">
      <c r="A1487" s="87" t="s">
        <v>47</v>
      </c>
      <c r="B1487" s="88">
        <v>46104</v>
      </c>
      <c r="C1487" s="89" t="s">
        <v>48</v>
      </c>
      <c r="D1487" s="89" t="s">
        <v>49</v>
      </c>
      <c r="E1487" s="189">
        <v>87946213</v>
      </c>
      <c r="F1487" s="197" t="s">
        <v>4064</v>
      </c>
      <c r="G1487" s="90">
        <v>33799982817</v>
      </c>
      <c r="H1487" s="91">
        <v>31090</v>
      </c>
      <c r="I1487" s="89"/>
      <c r="J1487" s="89" t="s">
        <v>51</v>
      </c>
      <c r="K1487" s="89" t="s">
        <v>52</v>
      </c>
      <c r="L1487" s="89" t="s">
        <v>85</v>
      </c>
      <c r="M1487" s="89" t="s">
        <v>4065</v>
      </c>
      <c r="N1487" s="89" t="s">
        <v>150</v>
      </c>
      <c r="O1487" s="92" t="s">
        <v>4066</v>
      </c>
      <c r="P1487" s="93" t="s">
        <v>57</v>
      </c>
      <c r="Q1487" s="110" t="s">
        <v>58</v>
      </c>
      <c r="R1487" s="94">
        <v>46171</v>
      </c>
      <c r="S1487" s="95"/>
      <c r="T1487" s="95" t="s">
        <v>59</v>
      </c>
      <c r="U1487" s="95" t="s">
        <v>60</v>
      </c>
      <c r="V1487" s="91">
        <v>46156</v>
      </c>
      <c r="W1487" s="91">
        <v>46167</v>
      </c>
      <c r="X1487" s="91">
        <v>46168</v>
      </c>
      <c r="Y1487" s="96" t="s">
        <v>356</v>
      </c>
      <c r="Z1487" s="89" t="s">
        <v>62</v>
      </c>
      <c r="AA1487" s="95"/>
      <c r="AB1487" s="95" t="s">
        <v>2804</v>
      </c>
      <c r="AC1487" s="95" t="s">
        <v>2804</v>
      </c>
      <c r="AD1487" s="95" t="s">
        <v>2804</v>
      </c>
      <c r="AE1487" s="95" t="s">
        <v>2804</v>
      </c>
      <c r="AF1487" s="95" t="s">
        <v>2804</v>
      </c>
      <c r="AG1487" s="95" t="s">
        <v>2804</v>
      </c>
      <c r="AH1487" s="95" t="s">
        <v>2804</v>
      </c>
      <c r="AI1487" s="97"/>
      <c r="AJ1487" s="97" t="s">
        <v>65</v>
      </c>
      <c r="AK1487" s="97" t="s">
        <v>66</v>
      </c>
      <c r="AL1487" s="45" t="s">
        <v>67</v>
      </c>
      <c r="AM1487" s="160" t="str">
        <f>MONTH(B1487)&amp;"/"&amp;YEAR(B1487)</f>
        <v>3/2026</v>
      </c>
      <c r="AN1487" s="45">
        <f>WEEKNUM(B1487)-WEEKNUM(EOMONTH(B1487,-1)+1)+1</f>
        <v>4</v>
      </c>
      <c r="AO1487" s="45" t="str">
        <f>MONTH(R1487)&amp;"/"&amp;YEAR(R1487)</f>
        <v>5/2026</v>
      </c>
      <c r="AP1487" s="45">
        <f>WEEKNUM(R1487)-WEEKNUM(EOMONTH(R1487,-1)+1)+1</f>
        <v>5</v>
      </c>
      <c r="AQ1487" s="45">
        <f>IF(AU1487="S",IF(Q1487="1. Aceitou o programa",R1487-B1487,0),0)</f>
        <v>67</v>
      </c>
      <c r="AR1487" s="45">
        <f>IF(AU1487="S",IF(AND(S1487&lt;&gt;"",R1487&lt;&gt;""),S1487-R1487,0),0)</f>
        <v>0</v>
      </c>
      <c r="AS1487" s="45">
        <f>IF(AU1487="S",IF(Q1487="1. Aceitou o programa",IF(OR(X1487="Não se Aplica",X1487=""),IF(OR(W1487="Não se Aplica",W1487=""),0,W1487-V1487),AVERAGE(X1487-W1487,W1487-V1487)),0),0)</f>
        <v>6</v>
      </c>
      <c r="AT1487" s="45">
        <f>IF(AU1487="S",IF(AND(Q1487="1. Aceitou o programa",AB1487="Realizada"),IFERROR(IF(AA1487="",0,AA1487-R1487),0),0),0)</f>
        <v>0</v>
      </c>
      <c r="AU1487" s="45" t="str">
        <f>_xlfn.XLOOKUP(U1487,'Lista Suspensa'!$AA$20:$AA$23,'Lista Suspensa'!$AB$20:$AB$23,"N/A")</f>
        <v>S</v>
      </c>
    </row>
    <row r="1488" spans="1:47" ht="12" customHeight="1" x14ac:dyDescent="0.3">
      <c r="A1488" s="87" t="s">
        <v>47</v>
      </c>
      <c r="B1488" s="88">
        <v>46104</v>
      </c>
      <c r="C1488" s="89" t="s">
        <v>48</v>
      </c>
      <c r="D1488" s="89" t="s">
        <v>49</v>
      </c>
      <c r="E1488" s="189">
        <v>84796138</v>
      </c>
      <c r="F1488" s="197" t="s">
        <v>4067</v>
      </c>
      <c r="G1488" s="90">
        <v>8254413827</v>
      </c>
      <c r="H1488" s="91">
        <v>22282</v>
      </c>
      <c r="I1488" s="89"/>
      <c r="J1488" s="89" t="s">
        <v>51</v>
      </c>
      <c r="K1488" s="89" t="s">
        <v>52</v>
      </c>
      <c r="L1488" s="89" t="s">
        <v>53</v>
      </c>
      <c r="M1488" s="89" t="s">
        <v>1101</v>
      </c>
      <c r="N1488" s="89" t="s">
        <v>137</v>
      </c>
      <c r="O1488" s="92" t="s">
        <v>4068</v>
      </c>
      <c r="P1488" s="93" t="s">
        <v>57</v>
      </c>
      <c r="Q1488" s="110" t="s">
        <v>58</v>
      </c>
      <c r="R1488" s="94">
        <v>46171</v>
      </c>
      <c r="S1488" s="95"/>
      <c r="T1488" s="95" t="s">
        <v>59</v>
      </c>
      <c r="U1488" s="95" t="s">
        <v>60</v>
      </c>
      <c r="V1488" s="91">
        <v>46156</v>
      </c>
      <c r="W1488" s="91">
        <v>46161</v>
      </c>
      <c r="X1488" s="91">
        <v>46168</v>
      </c>
      <c r="Y1488" s="96" t="s">
        <v>73</v>
      </c>
      <c r="Z1488" s="89" t="s">
        <v>62</v>
      </c>
      <c r="AA1488" s="95"/>
      <c r="AB1488" s="95" t="s">
        <v>2804</v>
      </c>
      <c r="AC1488" s="95" t="s">
        <v>2804</v>
      </c>
      <c r="AD1488" s="95" t="s">
        <v>2804</v>
      </c>
      <c r="AE1488" s="95" t="s">
        <v>2804</v>
      </c>
      <c r="AF1488" s="95" t="s">
        <v>2804</v>
      </c>
      <c r="AG1488" s="95" t="s">
        <v>2804</v>
      </c>
      <c r="AH1488" s="95" t="s">
        <v>2804</v>
      </c>
      <c r="AI1488" s="97"/>
      <c r="AJ1488" s="97" t="s">
        <v>65</v>
      </c>
      <c r="AK1488" s="97" t="s">
        <v>66</v>
      </c>
      <c r="AL1488" s="45" t="s">
        <v>67</v>
      </c>
      <c r="AM1488" s="160" t="str">
        <f>MONTH(B1488)&amp;"/"&amp;YEAR(B1488)</f>
        <v>3/2026</v>
      </c>
      <c r="AN1488" s="45">
        <f>WEEKNUM(B1488)-WEEKNUM(EOMONTH(B1488,-1)+1)+1</f>
        <v>4</v>
      </c>
      <c r="AO1488" s="45" t="str">
        <f>MONTH(R1488)&amp;"/"&amp;YEAR(R1488)</f>
        <v>5/2026</v>
      </c>
      <c r="AP1488" s="45">
        <f>WEEKNUM(R1488)-WEEKNUM(EOMONTH(R1488,-1)+1)+1</f>
        <v>5</v>
      </c>
      <c r="AQ1488" s="45">
        <f>IF(AU1488="S",IF(Q1488="1. Aceitou o programa",R1488-B1488,0),0)</f>
        <v>67</v>
      </c>
      <c r="AR1488" s="45">
        <f>IF(AU1488="S",IF(AND(S1488&lt;&gt;"",R1488&lt;&gt;""),S1488-R1488,0),0)</f>
        <v>0</v>
      </c>
      <c r="AS1488" s="45">
        <f>IF(AU1488="S",IF(Q1488="1. Aceitou o programa",IF(OR(X1488="Não se Aplica",X1488=""),IF(OR(W1488="Não se Aplica",W1488=""),0,W1488-V1488),AVERAGE(X1488-W1488,W1488-V1488)),0),0)</f>
        <v>6</v>
      </c>
      <c r="AT1488" s="45">
        <f>IF(AU1488="S",IF(AND(Q1488="1. Aceitou o programa",AB1488="Realizada"),IFERROR(IF(AA1488="",0,AA1488-R1488),0),0),0)</f>
        <v>0</v>
      </c>
      <c r="AU1488" s="45" t="str">
        <f>_xlfn.XLOOKUP(U1488,'Lista Suspensa'!$AA$20:$AA$23,'Lista Suspensa'!$AB$20:$AB$23,"N/A")</f>
        <v>S</v>
      </c>
    </row>
    <row r="1489" spans="1:47" ht="12" customHeight="1" x14ac:dyDescent="0.3">
      <c r="A1489" s="87" t="s">
        <v>47</v>
      </c>
      <c r="B1489" s="88">
        <v>46104</v>
      </c>
      <c r="C1489" s="89" t="s">
        <v>48</v>
      </c>
      <c r="D1489" s="89" t="s">
        <v>49</v>
      </c>
      <c r="E1489" s="189">
        <v>84797728</v>
      </c>
      <c r="F1489" s="197" t="s">
        <v>4069</v>
      </c>
      <c r="G1489" s="90">
        <v>10662603702</v>
      </c>
      <c r="H1489" s="91">
        <v>30755</v>
      </c>
      <c r="I1489" s="89"/>
      <c r="J1489" s="89" t="s">
        <v>84</v>
      </c>
      <c r="K1489" s="89" t="s">
        <v>76</v>
      </c>
      <c r="L1489" s="89" t="s">
        <v>303</v>
      </c>
      <c r="M1489" s="89" t="s">
        <v>4070</v>
      </c>
      <c r="N1489" s="89" t="s">
        <v>137</v>
      </c>
      <c r="O1489" s="92" t="s">
        <v>4071</v>
      </c>
      <c r="P1489" s="93" t="s">
        <v>57</v>
      </c>
      <c r="Q1489" s="110" t="s">
        <v>58</v>
      </c>
      <c r="R1489" s="94">
        <v>46171</v>
      </c>
      <c r="S1489" s="95"/>
      <c r="T1489" s="95" t="s">
        <v>59</v>
      </c>
      <c r="U1489" s="95" t="s">
        <v>60</v>
      </c>
      <c r="V1489" s="91">
        <v>46156</v>
      </c>
      <c r="W1489" s="91">
        <v>46167</v>
      </c>
      <c r="X1489" s="91">
        <v>46168</v>
      </c>
      <c r="Y1489" s="96" t="s">
        <v>356</v>
      </c>
      <c r="Z1489" s="89" t="s">
        <v>62</v>
      </c>
      <c r="AA1489" s="95"/>
      <c r="AB1489" s="95" t="s">
        <v>2804</v>
      </c>
      <c r="AC1489" s="95" t="s">
        <v>2804</v>
      </c>
      <c r="AD1489" s="95" t="s">
        <v>2804</v>
      </c>
      <c r="AE1489" s="95" t="s">
        <v>2804</v>
      </c>
      <c r="AF1489" s="95" t="s">
        <v>2804</v>
      </c>
      <c r="AG1489" s="95" t="s">
        <v>2804</v>
      </c>
      <c r="AH1489" s="95" t="s">
        <v>2804</v>
      </c>
      <c r="AI1489" s="97"/>
      <c r="AJ1489" s="97" t="s">
        <v>65</v>
      </c>
      <c r="AK1489" s="97" t="s">
        <v>66</v>
      </c>
      <c r="AL1489" s="45" t="s">
        <v>67</v>
      </c>
      <c r="AM1489" s="160" t="str">
        <f>MONTH(B1489)&amp;"/"&amp;YEAR(B1489)</f>
        <v>3/2026</v>
      </c>
      <c r="AN1489" s="45">
        <f>WEEKNUM(B1489)-WEEKNUM(EOMONTH(B1489,-1)+1)+1</f>
        <v>4</v>
      </c>
      <c r="AO1489" s="45" t="str">
        <f>MONTH(R1489)&amp;"/"&amp;YEAR(R1489)</f>
        <v>5/2026</v>
      </c>
      <c r="AP1489" s="45">
        <f>WEEKNUM(R1489)-WEEKNUM(EOMONTH(R1489,-1)+1)+1</f>
        <v>5</v>
      </c>
      <c r="AQ1489" s="45">
        <f>IF(AU1489="S",IF(Q1489="1. Aceitou o programa",R1489-B1489,0),0)</f>
        <v>67</v>
      </c>
      <c r="AR1489" s="45">
        <f>IF(AU1489="S",IF(AND(S1489&lt;&gt;"",R1489&lt;&gt;""),S1489-R1489,0),0)</f>
        <v>0</v>
      </c>
      <c r="AS1489" s="45">
        <f>IF(AU1489="S",IF(Q1489="1. Aceitou o programa",IF(OR(X1489="Não se Aplica",X1489=""),IF(OR(W1489="Não se Aplica",W1489=""),0,W1489-V1489),AVERAGE(X1489-W1489,W1489-V1489)),0),0)</f>
        <v>6</v>
      </c>
      <c r="AT1489" s="45">
        <f>IF(AU1489="S",IF(AND(Q1489="1. Aceitou o programa",AB1489="Realizada"),IFERROR(IF(AA1489="",0,AA1489-R1489),0),0),0)</f>
        <v>0</v>
      </c>
      <c r="AU1489" s="45" t="str">
        <f>_xlfn.XLOOKUP(U1489,'Lista Suspensa'!$AA$20:$AA$23,'Lista Suspensa'!$AB$20:$AB$23,"N/A")</f>
        <v>S</v>
      </c>
    </row>
    <row r="1490" spans="1:47" ht="12" customHeight="1" x14ac:dyDescent="0.3">
      <c r="A1490" s="87" t="s">
        <v>47</v>
      </c>
      <c r="B1490" s="88">
        <v>46104</v>
      </c>
      <c r="C1490" s="89" t="s">
        <v>48</v>
      </c>
      <c r="D1490" s="89" t="s">
        <v>49</v>
      </c>
      <c r="E1490" s="189">
        <v>85634608</v>
      </c>
      <c r="F1490" s="197" t="s">
        <v>4072</v>
      </c>
      <c r="G1490" s="90">
        <v>117465720</v>
      </c>
      <c r="H1490" s="91">
        <v>25624</v>
      </c>
      <c r="I1490" s="89"/>
      <c r="J1490" s="89" t="s">
        <v>51</v>
      </c>
      <c r="K1490" s="89" t="s">
        <v>76</v>
      </c>
      <c r="L1490" s="89" t="s">
        <v>740</v>
      </c>
      <c r="M1490" s="89" t="s">
        <v>804</v>
      </c>
      <c r="N1490" s="89" t="s">
        <v>137</v>
      </c>
      <c r="O1490" s="92" t="s">
        <v>4073</v>
      </c>
      <c r="P1490" s="93" t="s">
        <v>57</v>
      </c>
      <c r="Q1490" s="110" t="s">
        <v>58</v>
      </c>
      <c r="R1490" s="94">
        <v>46171</v>
      </c>
      <c r="S1490" s="95"/>
      <c r="T1490" s="95" t="s">
        <v>59</v>
      </c>
      <c r="U1490" s="95" t="s">
        <v>60</v>
      </c>
      <c r="V1490" s="91">
        <v>46156</v>
      </c>
      <c r="W1490" s="91">
        <v>46161</v>
      </c>
      <c r="X1490" s="91">
        <v>46168</v>
      </c>
      <c r="Y1490" s="96" t="s">
        <v>2797</v>
      </c>
      <c r="Z1490" s="89" t="s">
        <v>62</v>
      </c>
      <c r="AA1490" s="95"/>
      <c r="AB1490" s="95" t="s">
        <v>2804</v>
      </c>
      <c r="AC1490" s="95" t="s">
        <v>2804</v>
      </c>
      <c r="AD1490" s="95" t="s">
        <v>2804</v>
      </c>
      <c r="AE1490" s="95" t="s">
        <v>2804</v>
      </c>
      <c r="AF1490" s="95" t="s">
        <v>2804</v>
      </c>
      <c r="AG1490" s="95" t="s">
        <v>2804</v>
      </c>
      <c r="AH1490" s="95" t="s">
        <v>2804</v>
      </c>
      <c r="AI1490" s="97"/>
      <c r="AJ1490" s="97" t="s">
        <v>65</v>
      </c>
      <c r="AK1490" s="97" t="s">
        <v>66</v>
      </c>
      <c r="AL1490" s="45" t="s">
        <v>67</v>
      </c>
      <c r="AM1490" s="160" t="str">
        <f>MONTH(B1490)&amp;"/"&amp;YEAR(B1490)</f>
        <v>3/2026</v>
      </c>
      <c r="AN1490" s="45">
        <f>WEEKNUM(B1490)-WEEKNUM(EOMONTH(B1490,-1)+1)+1</f>
        <v>4</v>
      </c>
      <c r="AO1490" s="45" t="str">
        <f>MONTH(R1490)&amp;"/"&amp;YEAR(R1490)</f>
        <v>5/2026</v>
      </c>
      <c r="AP1490" s="45">
        <f>WEEKNUM(R1490)-WEEKNUM(EOMONTH(R1490,-1)+1)+1</f>
        <v>5</v>
      </c>
      <c r="AQ1490" s="45">
        <f>IF(AU1490="S",IF(Q1490="1. Aceitou o programa",R1490-B1490,0),0)</f>
        <v>67</v>
      </c>
      <c r="AR1490" s="45">
        <f>IF(AU1490="S",IF(AND(S1490&lt;&gt;"",R1490&lt;&gt;""),S1490-R1490,0),0)</f>
        <v>0</v>
      </c>
      <c r="AS1490" s="45">
        <f>IF(AU1490="S",IF(Q1490="1. Aceitou o programa",IF(OR(X1490="Não se Aplica",X1490=""),IF(OR(W1490="Não se Aplica",W1490=""),0,W1490-V1490),AVERAGE(X1490-W1490,W1490-V1490)),0),0)</f>
        <v>6</v>
      </c>
      <c r="AT1490" s="45">
        <f>IF(AU1490="S",IF(AND(Q1490="1. Aceitou o programa",AB1490="Realizada"),IFERROR(IF(AA1490="",0,AA1490-R1490),0),0),0)</f>
        <v>0</v>
      </c>
      <c r="AU1490" s="45" t="str">
        <f>_xlfn.XLOOKUP(U1490,'Lista Suspensa'!$AA$20:$AA$23,'Lista Suspensa'!$AB$20:$AB$23,"N/A")</f>
        <v>S</v>
      </c>
    </row>
    <row r="1491" spans="1:47" ht="12" customHeight="1" x14ac:dyDescent="0.3">
      <c r="A1491" s="87" t="s">
        <v>47</v>
      </c>
      <c r="B1491" s="88">
        <v>46104</v>
      </c>
      <c r="C1491" s="89" t="s">
        <v>48</v>
      </c>
      <c r="D1491" s="89" t="s">
        <v>49</v>
      </c>
      <c r="E1491" s="189">
        <v>86249752</v>
      </c>
      <c r="F1491" s="197" t="s">
        <v>4074</v>
      </c>
      <c r="G1491" s="90">
        <v>32615562851</v>
      </c>
      <c r="H1491" s="91">
        <v>19047</v>
      </c>
      <c r="I1491" s="89"/>
      <c r="J1491" s="89" t="s">
        <v>51</v>
      </c>
      <c r="K1491" s="89" t="s">
        <v>52</v>
      </c>
      <c r="L1491" s="89" t="s">
        <v>85</v>
      </c>
      <c r="M1491" s="89" t="s">
        <v>3961</v>
      </c>
      <c r="N1491" s="89" t="s">
        <v>197</v>
      </c>
      <c r="O1491" s="92" t="s">
        <v>4075</v>
      </c>
      <c r="P1491" s="93" t="s">
        <v>57</v>
      </c>
      <c r="Q1491" s="110" t="s">
        <v>58</v>
      </c>
      <c r="R1491" s="94">
        <v>46171</v>
      </c>
      <c r="S1491" s="95"/>
      <c r="T1491" s="95" t="s">
        <v>59</v>
      </c>
      <c r="U1491" s="95" t="s">
        <v>60</v>
      </c>
      <c r="V1491" s="91">
        <v>46156</v>
      </c>
      <c r="W1491" s="91">
        <v>46167</v>
      </c>
      <c r="X1491" s="91">
        <v>46168</v>
      </c>
      <c r="Y1491" s="96" t="s">
        <v>356</v>
      </c>
      <c r="Z1491" s="89" t="s">
        <v>62</v>
      </c>
      <c r="AA1491" s="95"/>
      <c r="AB1491" s="95" t="s">
        <v>2804</v>
      </c>
      <c r="AC1491" s="95" t="s">
        <v>2804</v>
      </c>
      <c r="AD1491" s="95" t="s">
        <v>2804</v>
      </c>
      <c r="AE1491" s="95" t="s">
        <v>2804</v>
      </c>
      <c r="AF1491" s="95" t="s">
        <v>2804</v>
      </c>
      <c r="AG1491" s="95" t="s">
        <v>2804</v>
      </c>
      <c r="AH1491" s="95" t="s">
        <v>2804</v>
      </c>
      <c r="AI1491" s="97"/>
      <c r="AJ1491" s="97" t="s">
        <v>65</v>
      </c>
      <c r="AK1491" s="97" t="s">
        <v>66</v>
      </c>
      <c r="AL1491" s="45" t="s">
        <v>67</v>
      </c>
      <c r="AM1491" s="160" t="str">
        <f>MONTH(B1491)&amp;"/"&amp;YEAR(B1491)</f>
        <v>3/2026</v>
      </c>
      <c r="AN1491" s="45">
        <f>WEEKNUM(B1491)-WEEKNUM(EOMONTH(B1491,-1)+1)+1</f>
        <v>4</v>
      </c>
      <c r="AO1491" s="45" t="str">
        <f>MONTH(R1491)&amp;"/"&amp;YEAR(R1491)</f>
        <v>5/2026</v>
      </c>
      <c r="AP1491" s="45">
        <f>WEEKNUM(R1491)-WEEKNUM(EOMONTH(R1491,-1)+1)+1</f>
        <v>5</v>
      </c>
      <c r="AQ1491" s="45">
        <f>IF(AU1491="S",IF(Q1491="1. Aceitou o programa",R1491-B1491,0),0)</f>
        <v>67</v>
      </c>
      <c r="AR1491" s="45">
        <f>IF(AU1491="S",IF(AND(S1491&lt;&gt;"",R1491&lt;&gt;""),S1491-R1491,0),0)</f>
        <v>0</v>
      </c>
      <c r="AS1491" s="45">
        <f>IF(AU1491="S",IF(Q1491="1. Aceitou o programa",IF(OR(X1491="Não se Aplica",X1491=""),IF(OR(W1491="Não se Aplica",W1491=""),0,W1491-V1491),AVERAGE(X1491-W1491,W1491-V1491)),0),0)</f>
        <v>6</v>
      </c>
      <c r="AT1491" s="45">
        <f>IF(AU1491="S",IF(AND(Q1491="1. Aceitou o programa",AB1491="Realizada"),IFERROR(IF(AA1491="",0,AA1491-R1491),0),0),0)</f>
        <v>0</v>
      </c>
      <c r="AU1491" s="45" t="str">
        <f>_xlfn.XLOOKUP(U1491,'Lista Suspensa'!$AA$20:$AA$23,'Lista Suspensa'!$AB$20:$AB$23,"N/A")</f>
        <v>S</v>
      </c>
    </row>
    <row r="1492" spans="1:47" ht="12" customHeight="1" x14ac:dyDescent="0.3">
      <c r="A1492" s="87" t="s">
        <v>47</v>
      </c>
      <c r="B1492" s="88">
        <v>46104</v>
      </c>
      <c r="C1492" s="89" t="s">
        <v>48</v>
      </c>
      <c r="D1492" s="89" t="s">
        <v>49</v>
      </c>
      <c r="E1492" s="189">
        <v>84895355</v>
      </c>
      <c r="F1492" s="197" t="s">
        <v>4076</v>
      </c>
      <c r="G1492" s="90">
        <v>21633710858</v>
      </c>
      <c r="H1492" s="91">
        <v>29100</v>
      </c>
      <c r="I1492" s="89"/>
      <c r="J1492" s="89" t="s">
        <v>51</v>
      </c>
      <c r="K1492" s="89" t="s">
        <v>52</v>
      </c>
      <c r="L1492" s="89" t="s">
        <v>53</v>
      </c>
      <c r="M1492" s="89" t="s">
        <v>4077</v>
      </c>
      <c r="N1492" s="89" t="s">
        <v>229</v>
      </c>
      <c r="O1492" s="92" t="s">
        <v>4078</v>
      </c>
      <c r="P1492" s="93" t="s">
        <v>57</v>
      </c>
      <c r="Q1492" s="110" t="s">
        <v>58</v>
      </c>
      <c r="R1492" s="94">
        <v>46171</v>
      </c>
      <c r="S1492" s="95"/>
      <c r="T1492" s="95" t="s">
        <v>59</v>
      </c>
      <c r="U1492" s="95" t="s">
        <v>60</v>
      </c>
      <c r="V1492" s="91">
        <v>46156</v>
      </c>
      <c r="W1492" s="91">
        <v>46167</v>
      </c>
      <c r="X1492" s="91">
        <v>46168</v>
      </c>
      <c r="Y1492" s="96" t="s">
        <v>356</v>
      </c>
      <c r="Z1492" s="89" t="s">
        <v>62</v>
      </c>
      <c r="AA1492" s="95"/>
      <c r="AB1492" s="95" t="s">
        <v>2804</v>
      </c>
      <c r="AC1492" s="95" t="s">
        <v>2804</v>
      </c>
      <c r="AD1492" s="95" t="s">
        <v>2804</v>
      </c>
      <c r="AE1492" s="95" t="s">
        <v>2804</v>
      </c>
      <c r="AF1492" s="95" t="s">
        <v>2804</v>
      </c>
      <c r="AG1492" s="95" t="s">
        <v>2804</v>
      </c>
      <c r="AH1492" s="95" t="s">
        <v>2804</v>
      </c>
      <c r="AI1492" s="97"/>
      <c r="AJ1492" s="97" t="s">
        <v>65</v>
      </c>
      <c r="AK1492" s="97" t="s">
        <v>66</v>
      </c>
      <c r="AL1492" s="45" t="s">
        <v>67</v>
      </c>
      <c r="AM1492" s="160" t="str">
        <f>MONTH(B1492)&amp;"/"&amp;YEAR(B1492)</f>
        <v>3/2026</v>
      </c>
      <c r="AN1492" s="45">
        <f>WEEKNUM(B1492)-WEEKNUM(EOMONTH(B1492,-1)+1)+1</f>
        <v>4</v>
      </c>
      <c r="AO1492" s="45" t="str">
        <f>MONTH(R1492)&amp;"/"&amp;YEAR(R1492)</f>
        <v>5/2026</v>
      </c>
      <c r="AP1492" s="45">
        <f>WEEKNUM(R1492)-WEEKNUM(EOMONTH(R1492,-1)+1)+1</f>
        <v>5</v>
      </c>
      <c r="AQ1492" s="45">
        <f>IF(AU1492="S",IF(Q1492="1. Aceitou o programa",R1492-B1492,0),0)</f>
        <v>67</v>
      </c>
      <c r="AR1492" s="45">
        <f>IF(AU1492="S",IF(AND(S1492&lt;&gt;"",R1492&lt;&gt;""),S1492-R1492,0),0)</f>
        <v>0</v>
      </c>
      <c r="AS1492" s="45">
        <f>IF(AU1492="S",IF(Q1492="1. Aceitou o programa",IF(OR(X1492="Não se Aplica",X1492=""),IF(OR(W1492="Não se Aplica",W1492=""),0,W1492-V1492),AVERAGE(X1492-W1492,W1492-V1492)),0),0)</f>
        <v>6</v>
      </c>
      <c r="AT1492" s="45">
        <f>IF(AU1492="S",IF(AND(Q1492="1. Aceitou o programa",AB1492="Realizada"),IFERROR(IF(AA1492="",0,AA1492-R1492),0),0),0)</f>
        <v>0</v>
      </c>
      <c r="AU1492" s="45" t="str">
        <f>_xlfn.XLOOKUP(U1492,'Lista Suspensa'!$AA$20:$AA$23,'Lista Suspensa'!$AB$20:$AB$23,"N/A")</f>
        <v>S</v>
      </c>
    </row>
    <row r="1493" spans="1:47" ht="12" customHeight="1" x14ac:dyDescent="0.3">
      <c r="A1493" s="87" t="s">
        <v>47</v>
      </c>
      <c r="B1493" s="88">
        <v>46104</v>
      </c>
      <c r="C1493" s="89" t="s">
        <v>48</v>
      </c>
      <c r="D1493" s="89" t="s">
        <v>49</v>
      </c>
      <c r="E1493" s="189">
        <v>88350017</v>
      </c>
      <c r="F1493" s="197" t="s">
        <v>4079</v>
      </c>
      <c r="G1493" s="90">
        <v>35474773870</v>
      </c>
      <c r="H1493" s="91">
        <v>32111</v>
      </c>
      <c r="I1493" s="89"/>
      <c r="J1493" s="89" t="s">
        <v>51</v>
      </c>
      <c r="K1493" s="89" t="s">
        <v>52</v>
      </c>
      <c r="L1493" s="89" t="s">
        <v>85</v>
      </c>
      <c r="M1493" s="89" t="s">
        <v>234</v>
      </c>
      <c r="N1493" s="89" t="s">
        <v>137</v>
      </c>
      <c r="O1493" s="92" t="s">
        <v>4080</v>
      </c>
      <c r="P1493" s="93" t="s">
        <v>57</v>
      </c>
      <c r="Q1493" s="110" t="s">
        <v>58</v>
      </c>
      <c r="R1493" s="94">
        <v>46171</v>
      </c>
      <c r="S1493" s="95"/>
      <c r="T1493" s="95" t="s">
        <v>59</v>
      </c>
      <c r="U1493" s="95" t="s">
        <v>60</v>
      </c>
      <c r="V1493" s="91">
        <v>46156</v>
      </c>
      <c r="W1493" s="91">
        <v>46167</v>
      </c>
      <c r="X1493" s="91">
        <v>46168</v>
      </c>
      <c r="Y1493" s="96" t="s">
        <v>356</v>
      </c>
      <c r="Z1493" s="89" t="s">
        <v>2798</v>
      </c>
      <c r="AA1493" s="95">
        <v>46174.486111111109</v>
      </c>
      <c r="AB1493" s="95" t="s">
        <v>11186</v>
      </c>
      <c r="AC1493" s="95" t="s">
        <v>2804</v>
      </c>
      <c r="AD1493" s="95" t="s">
        <v>2804</v>
      </c>
      <c r="AE1493" s="95" t="s">
        <v>2804</v>
      </c>
      <c r="AF1493" s="95" t="s">
        <v>2804</v>
      </c>
      <c r="AG1493" s="95" t="s">
        <v>2804</v>
      </c>
      <c r="AH1493" s="95" t="s">
        <v>2804</v>
      </c>
      <c r="AI1493" s="97"/>
      <c r="AJ1493" s="97" t="s">
        <v>65</v>
      </c>
      <c r="AK1493" s="97" t="s">
        <v>66</v>
      </c>
      <c r="AL1493" s="45" t="s">
        <v>67</v>
      </c>
      <c r="AM1493" s="160" t="str">
        <f>MONTH(B1493)&amp;"/"&amp;YEAR(B1493)</f>
        <v>3/2026</v>
      </c>
      <c r="AN1493" s="45">
        <f>WEEKNUM(B1493)-WEEKNUM(EOMONTH(B1493,-1)+1)+1</f>
        <v>4</v>
      </c>
      <c r="AO1493" s="45" t="str">
        <f>MONTH(R1493)&amp;"/"&amp;YEAR(R1493)</f>
        <v>5/2026</v>
      </c>
      <c r="AP1493" s="45">
        <f>WEEKNUM(R1493)-WEEKNUM(EOMONTH(R1493,-1)+1)+1</f>
        <v>5</v>
      </c>
      <c r="AQ1493" s="45">
        <f>IF(AU1493="S",IF(Q1493="1. Aceitou o programa",R1493-B1493,0),0)</f>
        <v>67</v>
      </c>
      <c r="AR1493" s="45">
        <f>IF(AU1493="S",IF(AND(S1493&lt;&gt;"",R1493&lt;&gt;""),S1493-R1493,0),0)</f>
        <v>0</v>
      </c>
      <c r="AS1493" s="45">
        <f>IF(AU1493="S",IF(Q1493="1. Aceitou o programa",IF(OR(X1493="Não se Aplica",X1493=""),IF(OR(W1493="Não se Aplica",W1493=""),0,W1493-V1493),AVERAGE(X1493-W1493,W1493-V1493)),0),0)</f>
        <v>6</v>
      </c>
      <c r="AT1493" s="45">
        <f>IF(AU1493="S",IF(AND(Q1493="1. Aceitou o programa",AB1493="Realizada"),IFERROR(IF(AA1493="",0,AA1493-R1493),0),0),0)</f>
        <v>0</v>
      </c>
      <c r="AU1493" s="45" t="str">
        <f>_xlfn.XLOOKUP(U1493,'Lista Suspensa'!$AA$20:$AA$23,'Lista Suspensa'!$AB$20:$AB$23,"N/A")</f>
        <v>S</v>
      </c>
    </row>
    <row r="1494" spans="1:47" ht="12" customHeight="1" x14ac:dyDescent="0.3">
      <c r="A1494" s="87" t="s">
        <v>47</v>
      </c>
      <c r="B1494" s="88">
        <v>46104</v>
      </c>
      <c r="C1494" s="89" t="s">
        <v>48</v>
      </c>
      <c r="D1494" s="89" t="s">
        <v>49</v>
      </c>
      <c r="E1494" s="189">
        <v>84948351</v>
      </c>
      <c r="F1494" s="197" t="s">
        <v>4081</v>
      </c>
      <c r="G1494" s="90">
        <v>7117296704</v>
      </c>
      <c r="H1494" s="91">
        <v>28420</v>
      </c>
      <c r="I1494" s="89"/>
      <c r="J1494" s="89" t="s">
        <v>51</v>
      </c>
      <c r="K1494" s="89" t="s">
        <v>76</v>
      </c>
      <c r="L1494" s="89" t="s">
        <v>95</v>
      </c>
      <c r="M1494" s="89" t="s">
        <v>343</v>
      </c>
      <c r="N1494" s="89" t="s">
        <v>137</v>
      </c>
      <c r="O1494" s="92" t="s">
        <v>4082</v>
      </c>
      <c r="P1494" s="93" t="s">
        <v>57</v>
      </c>
      <c r="Q1494" s="110" t="s">
        <v>58</v>
      </c>
      <c r="R1494" s="94">
        <v>46171</v>
      </c>
      <c r="S1494" s="95"/>
      <c r="T1494" s="95" t="s">
        <v>59</v>
      </c>
      <c r="U1494" s="95" t="s">
        <v>60</v>
      </c>
      <c r="V1494" s="91">
        <v>46156</v>
      </c>
      <c r="W1494" s="91">
        <v>46161</v>
      </c>
      <c r="X1494" s="91">
        <v>46168</v>
      </c>
      <c r="Y1494" s="96" t="s">
        <v>73</v>
      </c>
      <c r="Z1494" s="89" t="s">
        <v>62</v>
      </c>
      <c r="AA1494" s="95"/>
      <c r="AB1494" s="95" t="s">
        <v>2804</v>
      </c>
      <c r="AC1494" s="95" t="s">
        <v>2804</v>
      </c>
      <c r="AD1494" s="95" t="s">
        <v>2804</v>
      </c>
      <c r="AE1494" s="95" t="s">
        <v>2804</v>
      </c>
      <c r="AF1494" s="95" t="s">
        <v>2804</v>
      </c>
      <c r="AG1494" s="95" t="s">
        <v>2804</v>
      </c>
      <c r="AH1494" s="95" t="s">
        <v>2804</v>
      </c>
      <c r="AI1494" s="97"/>
      <c r="AJ1494" s="97" t="s">
        <v>65</v>
      </c>
      <c r="AK1494" s="97" t="s">
        <v>66</v>
      </c>
      <c r="AL1494" s="45" t="s">
        <v>67</v>
      </c>
      <c r="AM1494" s="160" t="str">
        <f>MONTH(B1494)&amp;"/"&amp;YEAR(B1494)</f>
        <v>3/2026</v>
      </c>
      <c r="AN1494" s="45">
        <f>WEEKNUM(B1494)-WEEKNUM(EOMONTH(B1494,-1)+1)+1</f>
        <v>4</v>
      </c>
      <c r="AO1494" s="45" t="str">
        <f>MONTH(R1494)&amp;"/"&amp;YEAR(R1494)</f>
        <v>5/2026</v>
      </c>
      <c r="AP1494" s="45">
        <f>WEEKNUM(R1494)-WEEKNUM(EOMONTH(R1494,-1)+1)+1</f>
        <v>5</v>
      </c>
      <c r="AQ1494" s="45">
        <f>IF(AU1494="S",IF(Q1494="1. Aceitou o programa",R1494-B1494,0),0)</f>
        <v>67</v>
      </c>
      <c r="AR1494" s="45">
        <f>IF(AU1494="S",IF(AND(S1494&lt;&gt;"",R1494&lt;&gt;""),S1494-R1494,0),0)</f>
        <v>0</v>
      </c>
      <c r="AS1494" s="45">
        <f>IF(AU1494="S",IF(Q1494="1. Aceitou o programa",IF(OR(X1494="Não se Aplica",X1494=""),IF(OR(W1494="Não se Aplica",W1494=""),0,W1494-V1494),AVERAGE(X1494-W1494,W1494-V1494)),0),0)</f>
        <v>6</v>
      </c>
      <c r="AT1494" s="45">
        <f>IF(AU1494="S",IF(AND(Q1494="1. Aceitou o programa",AB1494="Realizada"),IFERROR(IF(AA1494="",0,AA1494-R1494),0),0),0)</f>
        <v>0</v>
      </c>
      <c r="AU1494" s="45" t="str">
        <f>_xlfn.XLOOKUP(U1494,'Lista Suspensa'!$AA$20:$AA$23,'Lista Suspensa'!$AB$20:$AB$23,"N/A")</f>
        <v>S</v>
      </c>
    </row>
    <row r="1495" spans="1:47" ht="12" customHeight="1" x14ac:dyDescent="0.3">
      <c r="A1495" s="87" t="s">
        <v>47</v>
      </c>
      <c r="B1495" s="88">
        <v>46104</v>
      </c>
      <c r="C1495" s="89" t="s">
        <v>48</v>
      </c>
      <c r="D1495" s="89" t="s">
        <v>49</v>
      </c>
      <c r="E1495" s="189">
        <v>85017792</v>
      </c>
      <c r="F1495" s="197" t="s">
        <v>4083</v>
      </c>
      <c r="G1495" s="90">
        <v>27584981895</v>
      </c>
      <c r="H1495" s="91">
        <v>28530</v>
      </c>
      <c r="I1495" s="89"/>
      <c r="J1495" s="89" t="s">
        <v>51</v>
      </c>
      <c r="K1495" s="89" t="s">
        <v>52</v>
      </c>
      <c r="L1495" s="89" t="s">
        <v>758</v>
      </c>
      <c r="M1495" s="89" t="s">
        <v>4084</v>
      </c>
      <c r="N1495" s="89" t="s">
        <v>229</v>
      </c>
      <c r="O1495" s="92" t="s">
        <v>4085</v>
      </c>
      <c r="P1495" s="93" t="s">
        <v>57</v>
      </c>
      <c r="Q1495" s="110" t="s">
        <v>58</v>
      </c>
      <c r="R1495" s="94">
        <v>46171</v>
      </c>
      <c r="S1495" s="95"/>
      <c r="T1495" s="95" t="s">
        <v>59</v>
      </c>
      <c r="U1495" s="95" t="s">
        <v>60</v>
      </c>
      <c r="V1495" s="91">
        <v>46156</v>
      </c>
      <c r="W1495" s="91">
        <v>46161</v>
      </c>
      <c r="X1495" s="91">
        <v>46168</v>
      </c>
      <c r="Y1495" s="96" t="s">
        <v>73</v>
      </c>
      <c r="Z1495" s="89" t="s">
        <v>62</v>
      </c>
      <c r="AA1495" s="95"/>
      <c r="AB1495" s="95" t="s">
        <v>2804</v>
      </c>
      <c r="AC1495" s="95" t="s">
        <v>2804</v>
      </c>
      <c r="AD1495" s="95" t="s">
        <v>2804</v>
      </c>
      <c r="AE1495" s="95" t="s">
        <v>2804</v>
      </c>
      <c r="AF1495" s="95" t="s">
        <v>2804</v>
      </c>
      <c r="AG1495" s="95" t="s">
        <v>2804</v>
      </c>
      <c r="AH1495" s="95" t="s">
        <v>2804</v>
      </c>
      <c r="AI1495" s="97"/>
      <c r="AJ1495" s="97" t="s">
        <v>65</v>
      </c>
      <c r="AK1495" s="97" t="s">
        <v>66</v>
      </c>
      <c r="AL1495" s="45" t="s">
        <v>67</v>
      </c>
      <c r="AM1495" s="160" t="str">
        <f>MONTH(B1495)&amp;"/"&amp;YEAR(B1495)</f>
        <v>3/2026</v>
      </c>
      <c r="AN1495" s="45">
        <f>WEEKNUM(B1495)-WEEKNUM(EOMONTH(B1495,-1)+1)+1</f>
        <v>4</v>
      </c>
      <c r="AO1495" s="45" t="str">
        <f>MONTH(R1495)&amp;"/"&amp;YEAR(R1495)</f>
        <v>5/2026</v>
      </c>
      <c r="AP1495" s="45">
        <f>WEEKNUM(R1495)-WEEKNUM(EOMONTH(R1495,-1)+1)+1</f>
        <v>5</v>
      </c>
      <c r="AQ1495" s="45">
        <f>IF(AU1495="S",IF(Q1495="1. Aceitou o programa",R1495-B1495,0),0)</f>
        <v>67</v>
      </c>
      <c r="AR1495" s="45">
        <f>IF(AU1495="S",IF(AND(S1495&lt;&gt;"",R1495&lt;&gt;""),S1495-R1495,0),0)</f>
        <v>0</v>
      </c>
      <c r="AS1495" s="45">
        <f>IF(AU1495="S",IF(Q1495="1. Aceitou o programa",IF(OR(X1495="Não se Aplica",X1495=""),IF(OR(W1495="Não se Aplica",W1495=""),0,W1495-V1495),AVERAGE(X1495-W1495,W1495-V1495)),0),0)</f>
        <v>6</v>
      </c>
      <c r="AT1495" s="45">
        <f>IF(AU1495="S",IF(AND(Q1495="1. Aceitou o programa",AB1495="Realizada"),IFERROR(IF(AA1495="",0,AA1495-R1495),0),0),0)</f>
        <v>0</v>
      </c>
      <c r="AU1495" s="45" t="str">
        <f>_xlfn.XLOOKUP(U1495,'Lista Suspensa'!$AA$20:$AA$23,'Lista Suspensa'!$AB$20:$AB$23,"N/A")</f>
        <v>S</v>
      </c>
    </row>
    <row r="1496" spans="1:47" ht="12" customHeight="1" x14ac:dyDescent="0.3">
      <c r="A1496" s="87" t="s">
        <v>47</v>
      </c>
      <c r="B1496" s="88">
        <v>46104</v>
      </c>
      <c r="C1496" s="89" t="s">
        <v>48</v>
      </c>
      <c r="D1496" s="89" t="s">
        <v>49</v>
      </c>
      <c r="E1496" s="189">
        <v>85111480</v>
      </c>
      <c r="F1496" s="197" t="s">
        <v>4086</v>
      </c>
      <c r="G1496" s="90">
        <v>29467428814</v>
      </c>
      <c r="H1496" s="91">
        <v>28131</v>
      </c>
      <c r="I1496" s="89"/>
      <c r="J1496" s="89" t="s">
        <v>51</v>
      </c>
      <c r="K1496" s="89" t="s">
        <v>52</v>
      </c>
      <c r="L1496" s="89" t="s">
        <v>53</v>
      </c>
      <c r="M1496" s="89" t="s">
        <v>267</v>
      </c>
      <c r="N1496" s="89" t="s">
        <v>137</v>
      </c>
      <c r="O1496" s="92" t="s">
        <v>4087</v>
      </c>
      <c r="P1496" s="93" t="s">
        <v>57</v>
      </c>
      <c r="Q1496" s="110" t="s">
        <v>58</v>
      </c>
      <c r="R1496" s="94">
        <v>46171</v>
      </c>
      <c r="S1496" s="95"/>
      <c r="T1496" s="95" t="s">
        <v>59</v>
      </c>
      <c r="U1496" s="95" t="s">
        <v>60</v>
      </c>
      <c r="V1496" s="91">
        <v>46156</v>
      </c>
      <c r="W1496" s="91">
        <v>46161</v>
      </c>
      <c r="X1496" s="91">
        <v>46168</v>
      </c>
      <c r="Y1496" s="96" t="s">
        <v>73</v>
      </c>
      <c r="Z1496" s="89" t="s">
        <v>62</v>
      </c>
      <c r="AA1496" s="95"/>
      <c r="AB1496" s="95" t="s">
        <v>2804</v>
      </c>
      <c r="AC1496" s="95" t="s">
        <v>2804</v>
      </c>
      <c r="AD1496" s="95" t="s">
        <v>2804</v>
      </c>
      <c r="AE1496" s="95" t="s">
        <v>2804</v>
      </c>
      <c r="AF1496" s="95" t="s">
        <v>2804</v>
      </c>
      <c r="AG1496" s="95" t="s">
        <v>2804</v>
      </c>
      <c r="AH1496" s="95" t="s">
        <v>2804</v>
      </c>
      <c r="AI1496" s="97"/>
      <c r="AJ1496" s="97" t="s">
        <v>65</v>
      </c>
      <c r="AK1496" s="97" t="s">
        <v>66</v>
      </c>
      <c r="AL1496" s="45" t="s">
        <v>67</v>
      </c>
      <c r="AM1496" s="160" t="str">
        <f>MONTH(B1496)&amp;"/"&amp;YEAR(B1496)</f>
        <v>3/2026</v>
      </c>
      <c r="AN1496" s="45">
        <f>WEEKNUM(B1496)-WEEKNUM(EOMONTH(B1496,-1)+1)+1</f>
        <v>4</v>
      </c>
      <c r="AO1496" s="45" t="str">
        <f>MONTH(R1496)&amp;"/"&amp;YEAR(R1496)</f>
        <v>5/2026</v>
      </c>
      <c r="AP1496" s="45">
        <f>WEEKNUM(R1496)-WEEKNUM(EOMONTH(R1496,-1)+1)+1</f>
        <v>5</v>
      </c>
      <c r="AQ1496" s="45">
        <f>IF(AU1496="S",IF(Q1496="1. Aceitou o programa",R1496-B1496,0),0)</f>
        <v>67</v>
      </c>
      <c r="AR1496" s="45">
        <f>IF(AU1496="S",IF(AND(S1496&lt;&gt;"",R1496&lt;&gt;""),S1496-R1496,0),0)</f>
        <v>0</v>
      </c>
      <c r="AS1496" s="45">
        <f>IF(AU1496="S",IF(Q1496="1. Aceitou o programa",IF(OR(X1496="Não se Aplica",X1496=""),IF(OR(W1496="Não se Aplica",W1496=""),0,W1496-V1496),AVERAGE(X1496-W1496,W1496-V1496)),0),0)</f>
        <v>6</v>
      </c>
      <c r="AT1496" s="45">
        <f>IF(AU1496="S",IF(AND(Q1496="1. Aceitou o programa",AB1496="Realizada"),IFERROR(IF(AA1496="",0,AA1496-R1496),0),0),0)</f>
        <v>0</v>
      </c>
      <c r="AU1496" s="45" t="str">
        <f>_xlfn.XLOOKUP(U1496,'Lista Suspensa'!$AA$20:$AA$23,'Lista Suspensa'!$AB$20:$AB$23,"N/A")</f>
        <v>S</v>
      </c>
    </row>
    <row r="1497" spans="1:47" ht="12" customHeight="1" x14ac:dyDescent="0.3">
      <c r="A1497" s="87" t="s">
        <v>47</v>
      </c>
      <c r="B1497" s="88">
        <v>46104</v>
      </c>
      <c r="C1497" s="89" t="s">
        <v>48</v>
      </c>
      <c r="D1497" s="89" t="s">
        <v>49</v>
      </c>
      <c r="E1497" s="189">
        <v>87704861</v>
      </c>
      <c r="F1497" s="197" t="s">
        <v>4088</v>
      </c>
      <c r="G1497" s="90">
        <v>23125895839</v>
      </c>
      <c r="H1497" s="91">
        <v>30852</v>
      </c>
      <c r="I1497" s="89"/>
      <c r="J1497" s="89" t="s">
        <v>51</v>
      </c>
      <c r="K1497" s="89" t="s">
        <v>52</v>
      </c>
      <c r="L1497" s="89" t="s">
        <v>53</v>
      </c>
      <c r="M1497" s="89" t="s">
        <v>1887</v>
      </c>
      <c r="N1497" s="89" t="s">
        <v>137</v>
      </c>
      <c r="O1497" s="92" t="s">
        <v>4089</v>
      </c>
      <c r="P1497" s="93" t="s">
        <v>57</v>
      </c>
      <c r="Q1497" s="110" t="s">
        <v>58</v>
      </c>
      <c r="R1497" s="94">
        <v>46171</v>
      </c>
      <c r="S1497" s="95"/>
      <c r="T1497" s="95" t="s">
        <v>59</v>
      </c>
      <c r="U1497" s="95" t="s">
        <v>60</v>
      </c>
      <c r="V1497" s="91">
        <v>46156</v>
      </c>
      <c r="W1497" s="91">
        <v>46161</v>
      </c>
      <c r="X1497" s="91">
        <v>46168</v>
      </c>
      <c r="Y1497" s="96" t="s">
        <v>2797</v>
      </c>
      <c r="Z1497" s="89" t="s">
        <v>62</v>
      </c>
      <c r="AA1497" s="95"/>
      <c r="AB1497" s="95" t="s">
        <v>2804</v>
      </c>
      <c r="AC1497" s="95" t="s">
        <v>2804</v>
      </c>
      <c r="AD1497" s="95" t="s">
        <v>2804</v>
      </c>
      <c r="AE1497" s="95" t="s">
        <v>2804</v>
      </c>
      <c r="AF1497" s="95" t="s">
        <v>2804</v>
      </c>
      <c r="AG1497" s="95" t="s">
        <v>2804</v>
      </c>
      <c r="AH1497" s="95" t="s">
        <v>2804</v>
      </c>
      <c r="AI1497" s="97"/>
      <c r="AJ1497" s="97" t="s">
        <v>65</v>
      </c>
      <c r="AK1497" s="97" t="s">
        <v>66</v>
      </c>
      <c r="AL1497" s="45" t="s">
        <v>67</v>
      </c>
      <c r="AM1497" s="160" t="str">
        <f>MONTH(B1497)&amp;"/"&amp;YEAR(B1497)</f>
        <v>3/2026</v>
      </c>
      <c r="AN1497" s="45">
        <f>WEEKNUM(B1497)-WEEKNUM(EOMONTH(B1497,-1)+1)+1</f>
        <v>4</v>
      </c>
      <c r="AO1497" s="45" t="str">
        <f>MONTH(R1497)&amp;"/"&amp;YEAR(R1497)</f>
        <v>5/2026</v>
      </c>
      <c r="AP1497" s="45">
        <f>WEEKNUM(R1497)-WEEKNUM(EOMONTH(R1497,-1)+1)+1</f>
        <v>5</v>
      </c>
      <c r="AQ1497" s="45">
        <f>IF(AU1497="S",IF(Q1497="1. Aceitou o programa",R1497-B1497,0),0)</f>
        <v>67</v>
      </c>
      <c r="AR1497" s="45">
        <f>IF(AU1497="S",IF(AND(S1497&lt;&gt;"",R1497&lt;&gt;""),S1497-R1497,0),0)</f>
        <v>0</v>
      </c>
      <c r="AS1497" s="45">
        <f>IF(AU1497="S",IF(Q1497="1. Aceitou o programa",IF(OR(X1497="Não se Aplica",X1497=""),IF(OR(W1497="Não se Aplica",W1497=""),0,W1497-V1497),AVERAGE(X1497-W1497,W1497-V1497)),0),0)</f>
        <v>6</v>
      </c>
      <c r="AT1497" s="45">
        <f>IF(AU1497="S",IF(AND(Q1497="1. Aceitou o programa",AB1497="Realizada"),IFERROR(IF(AA1497="",0,AA1497-R1497),0),0),0)</f>
        <v>0</v>
      </c>
      <c r="AU1497" s="45" t="str">
        <f>_xlfn.XLOOKUP(U1497,'Lista Suspensa'!$AA$20:$AA$23,'Lista Suspensa'!$AB$20:$AB$23,"N/A")</f>
        <v>S</v>
      </c>
    </row>
    <row r="1498" spans="1:47" ht="12" customHeight="1" x14ac:dyDescent="0.3">
      <c r="A1498" s="87" t="s">
        <v>47</v>
      </c>
      <c r="B1498" s="88">
        <v>46104</v>
      </c>
      <c r="C1498" s="89" t="s">
        <v>48</v>
      </c>
      <c r="D1498" s="89" t="s">
        <v>49</v>
      </c>
      <c r="E1498" s="189">
        <v>85113403</v>
      </c>
      <c r="F1498" s="197" t="s">
        <v>4090</v>
      </c>
      <c r="G1498" s="90">
        <v>38328295806</v>
      </c>
      <c r="H1498" s="91">
        <v>32767</v>
      </c>
      <c r="I1498" s="89"/>
      <c r="J1498" s="89" t="s">
        <v>51</v>
      </c>
      <c r="K1498" s="89" t="s">
        <v>52</v>
      </c>
      <c r="L1498" s="89" t="s">
        <v>53</v>
      </c>
      <c r="M1498" s="89" t="s">
        <v>4091</v>
      </c>
      <c r="N1498" s="89" t="s">
        <v>137</v>
      </c>
      <c r="O1498" s="92" t="s">
        <v>4092</v>
      </c>
      <c r="P1498" s="93" t="s">
        <v>57</v>
      </c>
      <c r="Q1498" s="110" t="s">
        <v>58</v>
      </c>
      <c r="R1498" s="94">
        <v>46171</v>
      </c>
      <c r="S1498" s="95"/>
      <c r="T1498" s="95" t="s">
        <v>59</v>
      </c>
      <c r="U1498" s="95" t="s">
        <v>60</v>
      </c>
      <c r="V1498" s="91">
        <v>46156</v>
      </c>
      <c r="W1498" s="91">
        <v>46167</v>
      </c>
      <c r="X1498" s="91">
        <v>46168</v>
      </c>
      <c r="Y1498" s="96" t="s">
        <v>356</v>
      </c>
      <c r="Z1498" s="89" t="s">
        <v>62</v>
      </c>
      <c r="AA1498" s="95"/>
      <c r="AB1498" s="95" t="s">
        <v>2804</v>
      </c>
      <c r="AC1498" s="95" t="s">
        <v>2804</v>
      </c>
      <c r="AD1498" s="95" t="s">
        <v>2804</v>
      </c>
      <c r="AE1498" s="95" t="s">
        <v>2804</v>
      </c>
      <c r="AF1498" s="95" t="s">
        <v>2804</v>
      </c>
      <c r="AG1498" s="95" t="s">
        <v>2804</v>
      </c>
      <c r="AH1498" s="95" t="s">
        <v>2804</v>
      </c>
      <c r="AI1498" s="97"/>
      <c r="AJ1498" s="97" t="s">
        <v>65</v>
      </c>
      <c r="AK1498" s="97" t="s">
        <v>66</v>
      </c>
      <c r="AL1498" s="45" t="s">
        <v>67</v>
      </c>
      <c r="AM1498" s="160" t="str">
        <f>MONTH(B1498)&amp;"/"&amp;YEAR(B1498)</f>
        <v>3/2026</v>
      </c>
      <c r="AN1498" s="45">
        <f>WEEKNUM(B1498)-WEEKNUM(EOMONTH(B1498,-1)+1)+1</f>
        <v>4</v>
      </c>
      <c r="AO1498" s="45" t="str">
        <f>MONTH(R1498)&amp;"/"&amp;YEAR(R1498)</f>
        <v>5/2026</v>
      </c>
      <c r="AP1498" s="45">
        <f>WEEKNUM(R1498)-WEEKNUM(EOMONTH(R1498,-1)+1)+1</f>
        <v>5</v>
      </c>
      <c r="AQ1498" s="45">
        <f>IF(AU1498="S",IF(Q1498="1. Aceitou o programa",R1498-B1498,0),0)</f>
        <v>67</v>
      </c>
      <c r="AR1498" s="45">
        <f>IF(AU1498="S",IF(AND(S1498&lt;&gt;"",R1498&lt;&gt;""),S1498-R1498,0),0)</f>
        <v>0</v>
      </c>
      <c r="AS1498" s="45">
        <f>IF(AU1498="S",IF(Q1498="1. Aceitou o programa",IF(OR(X1498="Não se Aplica",X1498=""),IF(OR(W1498="Não se Aplica",W1498=""),0,W1498-V1498),AVERAGE(X1498-W1498,W1498-V1498)),0),0)</f>
        <v>6</v>
      </c>
      <c r="AT1498" s="45">
        <f>IF(AU1498="S",IF(AND(Q1498="1. Aceitou o programa",AB1498="Realizada"),IFERROR(IF(AA1498="",0,AA1498-R1498),0),0),0)</f>
        <v>0</v>
      </c>
      <c r="AU1498" s="45" t="str">
        <f>_xlfn.XLOOKUP(U1498,'Lista Suspensa'!$AA$20:$AA$23,'Lista Suspensa'!$AB$20:$AB$23,"N/A")</f>
        <v>S</v>
      </c>
    </row>
    <row r="1499" spans="1:47" ht="12" customHeight="1" x14ac:dyDescent="0.3">
      <c r="A1499" s="87" t="s">
        <v>47</v>
      </c>
      <c r="B1499" s="88">
        <v>46104</v>
      </c>
      <c r="C1499" s="89" t="s">
        <v>48</v>
      </c>
      <c r="D1499" s="89" t="s">
        <v>49</v>
      </c>
      <c r="E1499" s="189">
        <v>86690795</v>
      </c>
      <c r="F1499" s="197" t="s">
        <v>4093</v>
      </c>
      <c r="G1499" s="90">
        <v>13197578805</v>
      </c>
      <c r="H1499" s="91">
        <v>27130</v>
      </c>
      <c r="I1499" s="89"/>
      <c r="J1499" s="89" t="s">
        <v>84</v>
      </c>
      <c r="K1499" s="89" t="s">
        <v>52</v>
      </c>
      <c r="L1499" s="89" t="s">
        <v>1421</v>
      </c>
      <c r="M1499" s="89" t="s">
        <v>4094</v>
      </c>
      <c r="N1499" s="89" t="s">
        <v>449</v>
      </c>
      <c r="O1499" s="92" t="s">
        <v>4095</v>
      </c>
      <c r="P1499" s="93" t="s">
        <v>57</v>
      </c>
      <c r="Q1499" s="110" t="s">
        <v>58</v>
      </c>
      <c r="R1499" s="94">
        <v>46171</v>
      </c>
      <c r="S1499" s="95"/>
      <c r="T1499" s="95" t="s">
        <v>59</v>
      </c>
      <c r="U1499" s="95" t="s">
        <v>60</v>
      </c>
      <c r="V1499" s="91">
        <v>46156</v>
      </c>
      <c r="W1499" s="91">
        <v>46161</v>
      </c>
      <c r="X1499" s="91">
        <v>46168</v>
      </c>
      <c r="Y1499" s="96" t="s">
        <v>2797</v>
      </c>
      <c r="Z1499" s="89" t="s">
        <v>62</v>
      </c>
      <c r="AA1499" s="95"/>
      <c r="AB1499" s="95" t="s">
        <v>2804</v>
      </c>
      <c r="AC1499" s="95" t="s">
        <v>2804</v>
      </c>
      <c r="AD1499" s="95" t="s">
        <v>2804</v>
      </c>
      <c r="AE1499" s="95" t="s">
        <v>2804</v>
      </c>
      <c r="AF1499" s="95" t="s">
        <v>2804</v>
      </c>
      <c r="AG1499" s="95" t="s">
        <v>2804</v>
      </c>
      <c r="AH1499" s="95" t="s">
        <v>2804</v>
      </c>
      <c r="AI1499" s="97"/>
      <c r="AJ1499" s="97" t="s">
        <v>65</v>
      </c>
      <c r="AK1499" s="97" t="s">
        <v>66</v>
      </c>
      <c r="AL1499" s="45" t="s">
        <v>67</v>
      </c>
      <c r="AM1499" s="160" t="str">
        <f>MONTH(B1499)&amp;"/"&amp;YEAR(B1499)</f>
        <v>3/2026</v>
      </c>
      <c r="AN1499" s="45">
        <f>WEEKNUM(B1499)-WEEKNUM(EOMONTH(B1499,-1)+1)+1</f>
        <v>4</v>
      </c>
      <c r="AO1499" s="45" t="str">
        <f>MONTH(R1499)&amp;"/"&amp;YEAR(R1499)</f>
        <v>5/2026</v>
      </c>
      <c r="AP1499" s="45">
        <f>WEEKNUM(R1499)-WEEKNUM(EOMONTH(R1499,-1)+1)+1</f>
        <v>5</v>
      </c>
      <c r="AQ1499" s="45">
        <f>IF(AU1499="S",IF(Q1499="1. Aceitou o programa",R1499-B1499,0),0)</f>
        <v>67</v>
      </c>
      <c r="AR1499" s="45">
        <f>IF(AU1499="S",IF(AND(S1499&lt;&gt;"",R1499&lt;&gt;""),S1499-R1499,0),0)</f>
        <v>0</v>
      </c>
      <c r="AS1499" s="45">
        <f>IF(AU1499="S",IF(Q1499="1. Aceitou o programa",IF(OR(X1499="Não se Aplica",X1499=""),IF(OR(W1499="Não se Aplica",W1499=""),0,W1499-V1499),AVERAGE(X1499-W1499,W1499-V1499)),0),0)</f>
        <v>6</v>
      </c>
      <c r="AT1499" s="45">
        <f>IF(AU1499="S",IF(AND(Q1499="1. Aceitou o programa",AB1499="Realizada"),IFERROR(IF(AA1499="",0,AA1499-R1499),0),0),0)</f>
        <v>0</v>
      </c>
      <c r="AU1499" s="45" t="str">
        <f>_xlfn.XLOOKUP(U1499,'Lista Suspensa'!$AA$20:$AA$23,'Lista Suspensa'!$AB$20:$AB$23,"N/A")</f>
        <v>S</v>
      </c>
    </row>
    <row r="1500" spans="1:47" ht="12" customHeight="1" x14ac:dyDescent="0.3">
      <c r="A1500" s="87" t="s">
        <v>47</v>
      </c>
      <c r="B1500" s="88">
        <v>46104</v>
      </c>
      <c r="C1500" s="89" t="s">
        <v>48</v>
      </c>
      <c r="D1500" s="89" t="s">
        <v>49</v>
      </c>
      <c r="E1500" s="189">
        <v>85105069</v>
      </c>
      <c r="F1500" s="197" t="s">
        <v>4096</v>
      </c>
      <c r="G1500" s="90">
        <v>7192964719</v>
      </c>
      <c r="H1500" s="91">
        <v>27498</v>
      </c>
      <c r="I1500" s="89"/>
      <c r="J1500" s="89" t="s">
        <v>84</v>
      </c>
      <c r="K1500" s="89" t="s">
        <v>76</v>
      </c>
      <c r="L1500" s="89" t="s">
        <v>95</v>
      </c>
      <c r="M1500" s="89" t="s">
        <v>163</v>
      </c>
      <c r="N1500" s="89" t="s">
        <v>137</v>
      </c>
      <c r="O1500" s="92" t="s">
        <v>4097</v>
      </c>
      <c r="P1500" s="93" t="s">
        <v>57</v>
      </c>
      <c r="Q1500" s="110" t="s">
        <v>58</v>
      </c>
      <c r="R1500" s="94">
        <v>46171</v>
      </c>
      <c r="S1500" s="95"/>
      <c r="T1500" s="95" t="s">
        <v>59</v>
      </c>
      <c r="U1500" s="95" t="s">
        <v>60</v>
      </c>
      <c r="V1500" s="91">
        <v>46156</v>
      </c>
      <c r="W1500" s="91">
        <v>46167</v>
      </c>
      <c r="X1500" s="91">
        <v>46168</v>
      </c>
      <c r="Y1500" s="96" t="s">
        <v>356</v>
      </c>
      <c r="Z1500" s="89" t="s">
        <v>62</v>
      </c>
      <c r="AA1500" s="95"/>
      <c r="AB1500" s="95" t="s">
        <v>2804</v>
      </c>
      <c r="AC1500" s="95" t="s">
        <v>2804</v>
      </c>
      <c r="AD1500" s="95" t="s">
        <v>2804</v>
      </c>
      <c r="AE1500" s="95" t="s">
        <v>2804</v>
      </c>
      <c r="AF1500" s="95" t="s">
        <v>2804</v>
      </c>
      <c r="AG1500" s="95" t="s">
        <v>2804</v>
      </c>
      <c r="AH1500" s="95" t="s">
        <v>2804</v>
      </c>
      <c r="AI1500" s="97"/>
      <c r="AJ1500" s="97" t="s">
        <v>65</v>
      </c>
      <c r="AK1500" s="97" t="s">
        <v>66</v>
      </c>
      <c r="AL1500" s="45" t="s">
        <v>67</v>
      </c>
      <c r="AM1500" s="160" t="str">
        <f>MONTH(B1500)&amp;"/"&amp;YEAR(B1500)</f>
        <v>3/2026</v>
      </c>
      <c r="AN1500" s="45">
        <f>WEEKNUM(B1500)-WEEKNUM(EOMONTH(B1500,-1)+1)+1</f>
        <v>4</v>
      </c>
      <c r="AO1500" s="45" t="str">
        <f>MONTH(R1500)&amp;"/"&amp;YEAR(R1500)</f>
        <v>5/2026</v>
      </c>
      <c r="AP1500" s="45">
        <f>WEEKNUM(R1500)-WEEKNUM(EOMONTH(R1500,-1)+1)+1</f>
        <v>5</v>
      </c>
      <c r="AQ1500" s="45">
        <f>IF(AU1500="S",IF(Q1500="1. Aceitou o programa",R1500-B1500,0),0)</f>
        <v>67</v>
      </c>
      <c r="AR1500" s="45">
        <f>IF(AU1500="S",IF(AND(S1500&lt;&gt;"",R1500&lt;&gt;""),S1500-R1500,0),0)</f>
        <v>0</v>
      </c>
      <c r="AS1500" s="45">
        <f>IF(AU1500="S",IF(Q1500="1. Aceitou o programa",IF(OR(X1500="Não se Aplica",X1500=""),IF(OR(W1500="Não se Aplica",W1500=""),0,W1500-V1500),AVERAGE(X1500-W1500,W1500-V1500)),0),0)</f>
        <v>6</v>
      </c>
      <c r="AT1500" s="45">
        <f>IF(AU1500="S",IF(AND(Q1500="1. Aceitou o programa",AB1500="Realizada"),IFERROR(IF(AA1500="",0,AA1500-R1500),0),0),0)</f>
        <v>0</v>
      </c>
      <c r="AU1500" s="45" t="str">
        <f>_xlfn.XLOOKUP(U1500,'Lista Suspensa'!$AA$20:$AA$23,'Lista Suspensa'!$AB$20:$AB$23,"N/A")</f>
        <v>S</v>
      </c>
    </row>
    <row r="1501" spans="1:47" ht="12" customHeight="1" x14ac:dyDescent="0.3">
      <c r="A1501" s="87" t="s">
        <v>47</v>
      </c>
      <c r="B1501" s="88">
        <v>46104</v>
      </c>
      <c r="C1501" s="89" t="s">
        <v>48</v>
      </c>
      <c r="D1501" s="89" t="s">
        <v>49</v>
      </c>
      <c r="E1501" s="189">
        <v>89655097</v>
      </c>
      <c r="F1501" s="197" t="s">
        <v>4098</v>
      </c>
      <c r="G1501" s="90">
        <v>27440568800</v>
      </c>
      <c r="H1501" s="91">
        <v>27738</v>
      </c>
      <c r="I1501" s="89"/>
      <c r="J1501" s="89" t="s">
        <v>51</v>
      </c>
      <c r="K1501" s="89" t="s">
        <v>52</v>
      </c>
      <c r="L1501" s="89" t="s">
        <v>85</v>
      </c>
      <c r="M1501" s="89" t="s">
        <v>1015</v>
      </c>
      <c r="N1501" s="89" t="s">
        <v>137</v>
      </c>
      <c r="O1501" s="92" t="s">
        <v>4099</v>
      </c>
      <c r="P1501" s="93" t="s">
        <v>57</v>
      </c>
      <c r="Q1501" s="110" t="s">
        <v>58</v>
      </c>
      <c r="R1501" s="94">
        <v>46171</v>
      </c>
      <c r="S1501" s="95"/>
      <c r="T1501" s="95" t="s">
        <v>59</v>
      </c>
      <c r="U1501" s="95" t="s">
        <v>60</v>
      </c>
      <c r="V1501" s="91">
        <v>46156</v>
      </c>
      <c r="W1501" s="91">
        <v>46161</v>
      </c>
      <c r="X1501" s="91">
        <v>46168</v>
      </c>
      <c r="Y1501" s="96" t="s">
        <v>73</v>
      </c>
      <c r="Z1501" s="89" t="s">
        <v>62</v>
      </c>
      <c r="AA1501" s="95"/>
      <c r="AB1501" s="95" t="s">
        <v>2804</v>
      </c>
      <c r="AC1501" s="95" t="s">
        <v>2804</v>
      </c>
      <c r="AD1501" s="95" t="s">
        <v>2804</v>
      </c>
      <c r="AE1501" s="95" t="s">
        <v>2804</v>
      </c>
      <c r="AF1501" s="95" t="s">
        <v>2804</v>
      </c>
      <c r="AG1501" s="95" t="s">
        <v>2804</v>
      </c>
      <c r="AH1501" s="95" t="s">
        <v>2804</v>
      </c>
      <c r="AI1501" s="97"/>
      <c r="AJ1501" s="97" t="s">
        <v>65</v>
      </c>
      <c r="AK1501" s="97" t="s">
        <v>66</v>
      </c>
      <c r="AL1501" s="45" t="s">
        <v>67</v>
      </c>
      <c r="AM1501" s="160" t="str">
        <f>MONTH(B1501)&amp;"/"&amp;YEAR(B1501)</f>
        <v>3/2026</v>
      </c>
      <c r="AN1501" s="45">
        <f>WEEKNUM(B1501)-WEEKNUM(EOMONTH(B1501,-1)+1)+1</f>
        <v>4</v>
      </c>
      <c r="AO1501" s="45" t="str">
        <f>MONTH(R1501)&amp;"/"&amp;YEAR(R1501)</f>
        <v>5/2026</v>
      </c>
      <c r="AP1501" s="45">
        <f>WEEKNUM(R1501)-WEEKNUM(EOMONTH(R1501,-1)+1)+1</f>
        <v>5</v>
      </c>
      <c r="AQ1501" s="45">
        <f>IF(AU1501="S",IF(Q1501="1. Aceitou o programa",R1501-B1501,0),0)</f>
        <v>67</v>
      </c>
      <c r="AR1501" s="45">
        <f>IF(AU1501="S",IF(AND(S1501&lt;&gt;"",R1501&lt;&gt;""),S1501-R1501,0),0)</f>
        <v>0</v>
      </c>
      <c r="AS1501" s="45">
        <f>IF(AU1501="S",IF(Q1501="1. Aceitou o programa",IF(OR(X1501="Não se Aplica",X1501=""),IF(OR(W1501="Não se Aplica",W1501=""),0,W1501-V1501),AVERAGE(X1501-W1501,W1501-V1501)),0),0)</f>
        <v>6</v>
      </c>
      <c r="AT1501" s="45">
        <f>IF(AU1501="S",IF(AND(Q1501="1. Aceitou o programa",AB1501="Realizada"),IFERROR(IF(AA1501="",0,AA1501-R1501),0),0),0)</f>
        <v>0</v>
      </c>
      <c r="AU1501" s="45" t="str">
        <f>_xlfn.XLOOKUP(U1501,'Lista Suspensa'!$AA$20:$AA$23,'Lista Suspensa'!$AB$20:$AB$23,"N/A")</f>
        <v>S</v>
      </c>
    </row>
    <row r="1502" spans="1:47" ht="12" customHeight="1" x14ac:dyDescent="0.3">
      <c r="A1502" s="87" t="s">
        <v>47</v>
      </c>
      <c r="B1502" s="88">
        <v>46104</v>
      </c>
      <c r="C1502" s="89" t="s">
        <v>48</v>
      </c>
      <c r="D1502" s="89" t="s">
        <v>49</v>
      </c>
      <c r="E1502" s="189">
        <v>85308197</v>
      </c>
      <c r="F1502" s="197" t="s">
        <v>4100</v>
      </c>
      <c r="G1502" s="90">
        <v>439446716</v>
      </c>
      <c r="H1502" s="91">
        <v>25040</v>
      </c>
      <c r="I1502" s="89"/>
      <c r="J1502" s="89" t="s">
        <v>51</v>
      </c>
      <c r="K1502" s="89" t="s">
        <v>76</v>
      </c>
      <c r="L1502" s="89" t="s">
        <v>95</v>
      </c>
      <c r="M1502" s="89" t="s">
        <v>234</v>
      </c>
      <c r="N1502" s="89" t="s">
        <v>344</v>
      </c>
      <c r="O1502" s="92" t="s">
        <v>4101</v>
      </c>
      <c r="P1502" s="93" t="s">
        <v>57</v>
      </c>
      <c r="Q1502" s="110" t="s">
        <v>58</v>
      </c>
      <c r="R1502" s="94">
        <v>46171</v>
      </c>
      <c r="S1502" s="95"/>
      <c r="T1502" s="95" t="s">
        <v>59</v>
      </c>
      <c r="U1502" s="95" t="s">
        <v>60</v>
      </c>
      <c r="V1502" s="91">
        <v>46156</v>
      </c>
      <c r="W1502" s="91">
        <v>46161</v>
      </c>
      <c r="X1502" s="91">
        <v>46168</v>
      </c>
      <c r="Y1502" s="96" t="s">
        <v>73</v>
      </c>
      <c r="Z1502" s="89" t="s">
        <v>62</v>
      </c>
      <c r="AA1502" s="95"/>
      <c r="AB1502" s="95" t="s">
        <v>2804</v>
      </c>
      <c r="AC1502" s="95" t="s">
        <v>2804</v>
      </c>
      <c r="AD1502" s="95" t="s">
        <v>2804</v>
      </c>
      <c r="AE1502" s="95" t="s">
        <v>2804</v>
      </c>
      <c r="AF1502" s="95" t="s">
        <v>2804</v>
      </c>
      <c r="AG1502" s="95" t="s">
        <v>2804</v>
      </c>
      <c r="AH1502" s="95" t="s">
        <v>2804</v>
      </c>
      <c r="AI1502" s="97"/>
      <c r="AJ1502" s="97" t="s">
        <v>65</v>
      </c>
      <c r="AK1502" s="97" t="s">
        <v>66</v>
      </c>
      <c r="AL1502" s="45" t="s">
        <v>67</v>
      </c>
      <c r="AM1502" s="160" t="str">
        <f>MONTH(B1502)&amp;"/"&amp;YEAR(B1502)</f>
        <v>3/2026</v>
      </c>
      <c r="AN1502" s="45">
        <f>WEEKNUM(B1502)-WEEKNUM(EOMONTH(B1502,-1)+1)+1</f>
        <v>4</v>
      </c>
      <c r="AO1502" s="45" t="str">
        <f>MONTH(R1502)&amp;"/"&amp;YEAR(R1502)</f>
        <v>5/2026</v>
      </c>
      <c r="AP1502" s="45">
        <f>WEEKNUM(R1502)-WEEKNUM(EOMONTH(R1502,-1)+1)+1</f>
        <v>5</v>
      </c>
      <c r="AQ1502" s="45">
        <f>IF(AU1502="S",IF(Q1502="1. Aceitou o programa",R1502-B1502,0),0)</f>
        <v>67</v>
      </c>
      <c r="AR1502" s="45">
        <f>IF(AU1502="S",IF(AND(S1502&lt;&gt;"",R1502&lt;&gt;""),S1502-R1502,0),0)</f>
        <v>0</v>
      </c>
      <c r="AS1502" s="45">
        <f>IF(AU1502="S",IF(Q1502="1. Aceitou o programa",IF(OR(X1502="Não se Aplica",X1502=""),IF(OR(W1502="Não se Aplica",W1502=""),0,W1502-V1502),AVERAGE(X1502-W1502,W1502-V1502)),0),0)</f>
        <v>6</v>
      </c>
      <c r="AT1502" s="45">
        <f>IF(AU1502="S",IF(AND(Q1502="1. Aceitou o programa",AB1502="Realizada"),IFERROR(IF(AA1502="",0,AA1502-R1502),0),0),0)</f>
        <v>0</v>
      </c>
      <c r="AU1502" s="45" t="str">
        <f>_xlfn.XLOOKUP(U1502,'Lista Suspensa'!$AA$20:$AA$23,'Lista Suspensa'!$AB$20:$AB$23,"N/A")</f>
        <v>S</v>
      </c>
    </row>
    <row r="1503" spans="1:47" ht="12" customHeight="1" x14ac:dyDescent="0.3">
      <c r="A1503" s="87" t="s">
        <v>47</v>
      </c>
      <c r="B1503" s="88">
        <v>46104</v>
      </c>
      <c r="C1503" s="89" t="s">
        <v>48</v>
      </c>
      <c r="D1503" s="89" t="s">
        <v>49</v>
      </c>
      <c r="E1503" s="189">
        <v>85120173</v>
      </c>
      <c r="F1503" s="197" t="s">
        <v>4102</v>
      </c>
      <c r="G1503" s="90">
        <v>8105523701</v>
      </c>
      <c r="H1503" s="91">
        <v>28972</v>
      </c>
      <c r="I1503" s="89"/>
      <c r="J1503" s="89" t="s">
        <v>51</v>
      </c>
      <c r="K1503" s="89" t="s">
        <v>76</v>
      </c>
      <c r="L1503" s="89" t="s">
        <v>101</v>
      </c>
      <c r="M1503" s="89" t="s">
        <v>125</v>
      </c>
      <c r="N1503" s="89" t="s">
        <v>344</v>
      </c>
      <c r="O1503" s="92" t="s">
        <v>4103</v>
      </c>
      <c r="P1503" s="93" t="s">
        <v>57</v>
      </c>
      <c r="Q1503" s="110" t="s">
        <v>58</v>
      </c>
      <c r="R1503" s="94">
        <v>46171</v>
      </c>
      <c r="S1503" s="95"/>
      <c r="T1503" s="95" t="s">
        <v>59</v>
      </c>
      <c r="U1503" s="95" t="s">
        <v>60</v>
      </c>
      <c r="V1503" s="91">
        <v>46156</v>
      </c>
      <c r="W1503" s="91">
        <v>46161</v>
      </c>
      <c r="X1503" s="91">
        <v>46168</v>
      </c>
      <c r="Y1503" s="96" t="s">
        <v>73</v>
      </c>
      <c r="Z1503" s="89" t="s">
        <v>62</v>
      </c>
      <c r="AA1503" s="95"/>
      <c r="AB1503" s="95" t="s">
        <v>2804</v>
      </c>
      <c r="AC1503" s="95" t="s">
        <v>2804</v>
      </c>
      <c r="AD1503" s="95" t="s">
        <v>2804</v>
      </c>
      <c r="AE1503" s="95" t="s">
        <v>2804</v>
      </c>
      <c r="AF1503" s="95" t="s">
        <v>2804</v>
      </c>
      <c r="AG1503" s="95" t="s">
        <v>2804</v>
      </c>
      <c r="AH1503" s="95" t="s">
        <v>2804</v>
      </c>
      <c r="AI1503" s="97"/>
      <c r="AJ1503" s="97" t="s">
        <v>65</v>
      </c>
      <c r="AK1503" s="97" t="s">
        <v>66</v>
      </c>
      <c r="AL1503" s="45" t="s">
        <v>67</v>
      </c>
      <c r="AM1503" s="160" t="str">
        <f>MONTH(B1503)&amp;"/"&amp;YEAR(B1503)</f>
        <v>3/2026</v>
      </c>
      <c r="AN1503" s="45">
        <f>WEEKNUM(B1503)-WEEKNUM(EOMONTH(B1503,-1)+1)+1</f>
        <v>4</v>
      </c>
      <c r="AO1503" s="45" t="str">
        <f>MONTH(R1503)&amp;"/"&amp;YEAR(R1503)</f>
        <v>5/2026</v>
      </c>
      <c r="AP1503" s="45">
        <f>WEEKNUM(R1503)-WEEKNUM(EOMONTH(R1503,-1)+1)+1</f>
        <v>5</v>
      </c>
      <c r="AQ1503" s="45">
        <f>IF(AU1503="S",IF(Q1503="1. Aceitou o programa",R1503-B1503,0),0)</f>
        <v>67</v>
      </c>
      <c r="AR1503" s="45">
        <f>IF(AU1503="S",IF(AND(S1503&lt;&gt;"",R1503&lt;&gt;""),S1503-R1503,0),0)</f>
        <v>0</v>
      </c>
      <c r="AS1503" s="45">
        <f>IF(AU1503="S",IF(Q1503="1. Aceitou o programa",IF(OR(X1503="Não se Aplica",X1503=""),IF(OR(W1503="Não se Aplica",W1503=""),0,W1503-V1503),AVERAGE(X1503-W1503,W1503-V1503)),0),0)</f>
        <v>6</v>
      </c>
      <c r="AT1503" s="45">
        <f>IF(AU1503="S",IF(AND(Q1503="1. Aceitou o programa",AB1503="Realizada"),IFERROR(IF(AA1503="",0,AA1503-R1503),0),0),0)</f>
        <v>0</v>
      </c>
      <c r="AU1503" s="45" t="str">
        <f>_xlfn.XLOOKUP(U1503,'Lista Suspensa'!$AA$20:$AA$23,'Lista Suspensa'!$AB$20:$AB$23,"N/A")</f>
        <v>S</v>
      </c>
    </row>
    <row r="1504" spans="1:47" ht="12" customHeight="1" x14ac:dyDescent="0.3">
      <c r="A1504" s="87" t="s">
        <v>47</v>
      </c>
      <c r="B1504" s="88">
        <v>46104</v>
      </c>
      <c r="C1504" s="89" t="s">
        <v>48</v>
      </c>
      <c r="D1504" s="89" t="s">
        <v>49</v>
      </c>
      <c r="E1504" s="189">
        <v>85130289</v>
      </c>
      <c r="F1504" s="197" t="s">
        <v>4104</v>
      </c>
      <c r="G1504" s="90">
        <v>47573252315</v>
      </c>
      <c r="H1504" s="91">
        <v>25979</v>
      </c>
      <c r="I1504" s="89"/>
      <c r="J1504" s="89" t="s">
        <v>51</v>
      </c>
      <c r="K1504" s="89" t="s">
        <v>52</v>
      </c>
      <c r="L1504" s="89" t="s">
        <v>85</v>
      </c>
      <c r="M1504" s="89" t="s">
        <v>3009</v>
      </c>
      <c r="N1504" s="89" t="s">
        <v>137</v>
      </c>
      <c r="O1504" s="92" t="s">
        <v>4105</v>
      </c>
      <c r="P1504" s="93" t="s">
        <v>57</v>
      </c>
      <c r="Q1504" s="110" t="s">
        <v>58</v>
      </c>
      <c r="R1504" s="94">
        <v>46171</v>
      </c>
      <c r="S1504" s="95"/>
      <c r="T1504" s="95" t="s">
        <v>59</v>
      </c>
      <c r="U1504" s="95" t="s">
        <v>60</v>
      </c>
      <c r="V1504" s="91">
        <v>46156</v>
      </c>
      <c r="W1504" s="91">
        <v>46167</v>
      </c>
      <c r="X1504" s="91">
        <v>46168</v>
      </c>
      <c r="Y1504" s="96" t="s">
        <v>356</v>
      </c>
      <c r="Z1504" s="89" t="s">
        <v>62</v>
      </c>
      <c r="AA1504" s="95"/>
      <c r="AB1504" s="95" t="s">
        <v>2804</v>
      </c>
      <c r="AC1504" s="95" t="s">
        <v>2804</v>
      </c>
      <c r="AD1504" s="95" t="s">
        <v>2804</v>
      </c>
      <c r="AE1504" s="95" t="s">
        <v>2804</v>
      </c>
      <c r="AF1504" s="95" t="s">
        <v>2804</v>
      </c>
      <c r="AG1504" s="95" t="s">
        <v>2804</v>
      </c>
      <c r="AH1504" s="95" t="s">
        <v>2804</v>
      </c>
      <c r="AI1504" s="97"/>
      <c r="AJ1504" s="97" t="s">
        <v>65</v>
      </c>
      <c r="AK1504" s="97" t="s">
        <v>66</v>
      </c>
      <c r="AL1504" s="45" t="s">
        <v>67</v>
      </c>
      <c r="AM1504" s="160" t="str">
        <f>MONTH(B1504)&amp;"/"&amp;YEAR(B1504)</f>
        <v>3/2026</v>
      </c>
      <c r="AN1504" s="45">
        <f>WEEKNUM(B1504)-WEEKNUM(EOMONTH(B1504,-1)+1)+1</f>
        <v>4</v>
      </c>
      <c r="AO1504" s="45" t="str">
        <f>MONTH(R1504)&amp;"/"&amp;YEAR(R1504)</f>
        <v>5/2026</v>
      </c>
      <c r="AP1504" s="45">
        <f>WEEKNUM(R1504)-WEEKNUM(EOMONTH(R1504,-1)+1)+1</f>
        <v>5</v>
      </c>
      <c r="AQ1504" s="45">
        <f>IF(AU1504="S",IF(Q1504="1. Aceitou o programa",R1504-B1504,0),0)</f>
        <v>67</v>
      </c>
      <c r="AR1504" s="45">
        <f>IF(AU1504="S",IF(AND(S1504&lt;&gt;"",R1504&lt;&gt;""),S1504-R1504,0),0)</f>
        <v>0</v>
      </c>
      <c r="AS1504" s="45">
        <f>IF(AU1504="S",IF(Q1504="1. Aceitou o programa",IF(OR(X1504="Não se Aplica",X1504=""),IF(OR(W1504="Não se Aplica",W1504=""),0,W1504-V1504),AVERAGE(X1504-W1504,W1504-V1504)),0),0)</f>
        <v>6</v>
      </c>
      <c r="AT1504" s="45">
        <f>IF(AU1504="S",IF(AND(Q1504="1. Aceitou o programa",AB1504="Realizada"),IFERROR(IF(AA1504="",0,AA1504-R1504),0),0),0)</f>
        <v>0</v>
      </c>
      <c r="AU1504" s="45" t="str">
        <f>_xlfn.XLOOKUP(U1504,'Lista Suspensa'!$AA$20:$AA$23,'Lista Suspensa'!$AB$20:$AB$23,"N/A")</f>
        <v>S</v>
      </c>
    </row>
    <row r="1505" spans="1:47" ht="12" customHeight="1" x14ac:dyDescent="0.3">
      <c r="A1505" s="87" t="s">
        <v>47</v>
      </c>
      <c r="B1505" s="88">
        <v>46104</v>
      </c>
      <c r="C1505" s="89" t="s">
        <v>48</v>
      </c>
      <c r="D1505" s="89" t="s">
        <v>49</v>
      </c>
      <c r="E1505" s="189">
        <v>85234638</v>
      </c>
      <c r="F1505" s="197" t="s">
        <v>4106</v>
      </c>
      <c r="G1505" s="90">
        <v>9298347634</v>
      </c>
      <c r="H1505" s="91">
        <v>18270</v>
      </c>
      <c r="I1505" s="89"/>
      <c r="J1505" s="89" t="s">
        <v>84</v>
      </c>
      <c r="K1505" s="89" t="s">
        <v>52</v>
      </c>
      <c r="L1505" s="89" t="s">
        <v>85</v>
      </c>
      <c r="M1505" s="89" t="s">
        <v>4107</v>
      </c>
      <c r="N1505" s="89" t="s">
        <v>176</v>
      </c>
      <c r="O1505" s="92" t="s">
        <v>4108</v>
      </c>
      <c r="P1505" s="93" t="s">
        <v>57</v>
      </c>
      <c r="Q1505" s="110" t="s">
        <v>58</v>
      </c>
      <c r="R1505" s="94">
        <v>46171</v>
      </c>
      <c r="S1505" s="95"/>
      <c r="T1505" s="95" t="s">
        <v>59</v>
      </c>
      <c r="U1505" s="95" t="s">
        <v>60</v>
      </c>
      <c r="V1505" s="91">
        <v>46156</v>
      </c>
      <c r="W1505" s="91">
        <v>46167</v>
      </c>
      <c r="X1505" s="91">
        <v>46168</v>
      </c>
      <c r="Y1505" s="96" t="s">
        <v>356</v>
      </c>
      <c r="Z1505" s="89" t="s">
        <v>62</v>
      </c>
      <c r="AA1505" s="95"/>
      <c r="AB1505" s="95" t="s">
        <v>2804</v>
      </c>
      <c r="AC1505" s="95" t="s">
        <v>2804</v>
      </c>
      <c r="AD1505" s="95" t="s">
        <v>2804</v>
      </c>
      <c r="AE1505" s="95" t="s">
        <v>2804</v>
      </c>
      <c r="AF1505" s="95" t="s">
        <v>2804</v>
      </c>
      <c r="AG1505" s="95" t="s">
        <v>2804</v>
      </c>
      <c r="AH1505" s="95" t="s">
        <v>2804</v>
      </c>
      <c r="AI1505" s="97"/>
      <c r="AJ1505" s="97" t="s">
        <v>65</v>
      </c>
      <c r="AK1505" s="97" t="s">
        <v>66</v>
      </c>
      <c r="AL1505" s="45" t="s">
        <v>67</v>
      </c>
      <c r="AM1505" s="160" t="str">
        <f>MONTH(B1505)&amp;"/"&amp;YEAR(B1505)</f>
        <v>3/2026</v>
      </c>
      <c r="AN1505" s="45">
        <f>WEEKNUM(B1505)-WEEKNUM(EOMONTH(B1505,-1)+1)+1</f>
        <v>4</v>
      </c>
      <c r="AO1505" s="45" t="str">
        <f>MONTH(R1505)&amp;"/"&amp;YEAR(R1505)</f>
        <v>5/2026</v>
      </c>
      <c r="AP1505" s="45">
        <f>WEEKNUM(R1505)-WEEKNUM(EOMONTH(R1505,-1)+1)+1</f>
        <v>5</v>
      </c>
      <c r="AQ1505" s="45">
        <f>IF(AU1505="S",IF(Q1505="1. Aceitou o programa",R1505-B1505,0),0)</f>
        <v>67</v>
      </c>
      <c r="AR1505" s="45">
        <f>IF(AU1505="S",IF(AND(S1505&lt;&gt;"",R1505&lt;&gt;""),S1505-R1505,0),0)</f>
        <v>0</v>
      </c>
      <c r="AS1505" s="45">
        <f>IF(AU1505="S",IF(Q1505="1. Aceitou o programa",IF(OR(X1505="Não se Aplica",X1505=""),IF(OR(W1505="Não se Aplica",W1505=""),0,W1505-V1505),AVERAGE(X1505-W1505,W1505-V1505)),0),0)</f>
        <v>6</v>
      </c>
      <c r="AT1505" s="45">
        <f>IF(AU1505="S",IF(AND(Q1505="1. Aceitou o programa",AB1505="Realizada"),IFERROR(IF(AA1505="",0,AA1505-R1505),0),0),0)</f>
        <v>0</v>
      </c>
      <c r="AU1505" s="45" t="str">
        <f>_xlfn.XLOOKUP(U1505,'Lista Suspensa'!$AA$20:$AA$23,'Lista Suspensa'!$AB$20:$AB$23,"N/A")</f>
        <v>S</v>
      </c>
    </row>
    <row r="1506" spans="1:47" ht="12" customHeight="1" x14ac:dyDescent="0.3">
      <c r="A1506" s="87" t="s">
        <v>47</v>
      </c>
      <c r="B1506" s="88">
        <v>46104</v>
      </c>
      <c r="C1506" s="89" t="s">
        <v>48</v>
      </c>
      <c r="D1506" s="89" t="s">
        <v>49</v>
      </c>
      <c r="E1506" s="189">
        <v>85267418</v>
      </c>
      <c r="F1506" s="197" t="s">
        <v>4109</v>
      </c>
      <c r="G1506" s="90">
        <v>21514271885</v>
      </c>
      <c r="H1506" s="91">
        <v>30626</v>
      </c>
      <c r="I1506" s="89"/>
      <c r="J1506" s="89" t="s">
        <v>51</v>
      </c>
      <c r="K1506" s="89" t="s">
        <v>52</v>
      </c>
      <c r="L1506" s="89" t="s">
        <v>85</v>
      </c>
      <c r="M1506" s="89" t="s">
        <v>1394</v>
      </c>
      <c r="N1506" s="89" t="s">
        <v>137</v>
      </c>
      <c r="O1506" s="92" t="s">
        <v>4110</v>
      </c>
      <c r="P1506" s="93" t="s">
        <v>57</v>
      </c>
      <c r="Q1506" s="110" t="s">
        <v>58</v>
      </c>
      <c r="R1506" s="94">
        <v>46171</v>
      </c>
      <c r="S1506" s="95"/>
      <c r="T1506" s="95" t="s">
        <v>59</v>
      </c>
      <c r="U1506" s="95" t="s">
        <v>60</v>
      </c>
      <c r="V1506" s="91">
        <v>46156</v>
      </c>
      <c r="W1506" s="91">
        <v>46161</v>
      </c>
      <c r="X1506" s="91">
        <v>46168</v>
      </c>
      <c r="Y1506" s="96" t="s">
        <v>73</v>
      </c>
      <c r="Z1506" s="89" t="s">
        <v>62</v>
      </c>
      <c r="AA1506" s="95"/>
      <c r="AB1506" s="95" t="s">
        <v>2804</v>
      </c>
      <c r="AC1506" s="95" t="s">
        <v>2804</v>
      </c>
      <c r="AD1506" s="95" t="s">
        <v>2804</v>
      </c>
      <c r="AE1506" s="95" t="s">
        <v>2804</v>
      </c>
      <c r="AF1506" s="95" t="s">
        <v>2804</v>
      </c>
      <c r="AG1506" s="95" t="s">
        <v>2804</v>
      </c>
      <c r="AH1506" s="95" t="s">
        <v>2804</v>
      </c>
      <c r="AI1506" s="97"/>
      <c r="AJ1506" s="97" t="s">
        <v>65</v>
      </c>
      <c r="AK1506" s="97" t="s">
        <v>66</v>
      </c>
      <c r="AL1506" s="45" t="s">
        <v>67</v>
      </c>
      <c r="AM1506" s="160" t="str">
        <f>MONTH(B1506)&amp;"/"&amp;YEAR(B1506)</f>
        <v>3/2026</v>
      </c>
      <c r="AN1506" s="45">
        <f>WEEKNUM(B1506)-WEEKNUM(EOMONTH(B1506,-1)+1)+1</f>
        <v>4</v>
      </c>
      <c r="AO1506" s="45" t="str">
        <f>MONTH(R1506)&amp;"/"&amp;YEAR(R1506)</f>
        <v>5/2026</v>
      </c>
      <c r="AP1506" s="45">
        <f>WEEKNUM(R1506)-WEEKNUM(EOMONTH(R1506,-1)+1)+1</f>
        <v>5</v>
      </c>
      <c r="AQ1506" s="45">
        <f>IF(AU1506="S",IF(Q1506="1. Aceitou o programa",R1506-B1506,0),0)</f>
        <v>67</v>
      </c>
      <c r="AR1506" s="45">
        <f>IF(AU1506="S",IF(AND(S1506&lt;&gt;"",R1506&lt;&gt;""),S1506-R1506,0),0)</f>
        <v>0</v>
      </c>
      <c r="AS1506" s="45">
        <f>IF(AU1506="S",IF(Q1506="1. Aceitou o programa",IF(OR(X1506="Não se Aplica",X1506=""),IF(OR(W1506="Não se Aplica",W1506=""),0,W1506-V1506),AVERAGE(X1506-W1506,W1506-V1506)),0),0)</f>
        <v>6</v>
      </c>
      <c r="AT1506" s="45">
        <f>IF(AU1506="S",IF(AND(Q1506="1. Aceitou o programa",AB1506="Realizada"),IFERROR(IF(AA1506="",0,AA1506-R1506),0),0),0)</f>
        <v>0</v>
      </c>
      <c r="AU1506" s="45" t="str">
        <f>_xlfn.XLOOKUP(U1506,'Lista Suspensa'!$AA$20:$AA$23,'Lista Suspensa'!$AB$20:$AB$23,"N/A")</f>
        <v>S</v>
      </c>
    </row>
    <row r="1507" spans="1:47" ht="12" customHeight="1" x14ac:dyDescent="0.3">
      <c r="A1507" s="87" t="s">
        <v>47</v>
      </c>
      <c r="B1507" s="88">
        <v>46104</v>
      </c>
      <c r="C1507" s="89" t="s">
        <v>48</v>
      </c>
      <c r="D1507" s="89" t="s">
        <v>49</v>
      </c>
      <c r="E1507" s="189">
        <v>85289287</v>
      </c>
      <c r="F1507" s="197" t="s">
        <v>4111</v>
      </c>
      <c r="G1507" s="90">
        <v>31370652836</v>
      </c>
      <c r="H1507" s="91">
        <v>30441</v>
      </c>
      <c r="I1507" s="89"/>
      <c r="J1507" s="89" t="s">
        <v>84</v>
      </c>
      <c r="K1507" s="89" t="s">
        <v>52</v>
      </c>
      <c r="L1507" s="89" t="s">
        <v>85</v>
      </c>
      <c r="M1507" s="89" t="s">
        <v>4112</v>
      </c>
      <c r="N1507" s="89" t="s">
        <v>137</v>
      </c>
      <c r="O1507" s="92" t="s">
        <v>4113</v>
      </c>
      <c r="P1507" s="93" t="s">
        <v>57</v>
      </c>
      <c r="Q1507" s="110" t="s">
        <v>58</v>
      </c>
      <c r="R1507" s="94">
        <v>46171</v>
      </c>
      <c r="S1507" s="95"/>
      <c r="T1507" s="95" t="s">
        <v>59</v>
      </c>
      <c r="U1507" s="95" t="s">
        <v>60</v>
      </c>
      <c r="V1507" s="91">
        <v>46156</v>
      </c>
      <c r="W1507" s="91">
        <v>46161</v>
      </c>
      <c r="X1507" s="91">
        <v>46168</v>
      </c>
      <c r="Y1507" s="96" t="s">
        <v>73</v>
      </c>
      <c r="Z1507" s="89" t="s">
        <v>62</v>
      </c>
      <c r="AA1507" s="95"/>
      <c r="AB1507" s="95" t="s">
        <v>2804</v>
      </c>
      <c r="AC1507" s="95" t="s">
        <v>2804</v>
      </c>
      <c r="AD1507" s="95" t="s">
        <v>2804</v>
      </c>
      <c r="AE1507" s="95" t="s">
        <v>2804</v>
      </c>
      <c r="AF1507" s="95" t="s">
        <v>2804</v>
      </c>
      <c r="AG1507" s="95" t="s">
        <v>2804</v>
      </c>
      <c r="AH1507" s="95" t="s">
        <v>2804</v>
      </c>
      <c r="AI1507" s="97"/>
      <c r="AJ1507" s="97" t="s">
        <v>65</v>
      </c>
      <c r="AK1507" s="97" t="s">
        <v>66</v>
      </c>
      <c r="AL1507" s="45" t="s">
        <v>67</v>
      </c>
      <c r="AM1507" s="160" t="str">
        <f>MONTH(B1507)&amp;"/"&amp;YEAR(B1507)</f>
        <v>3/2026</v>
      </c>
      <c r="AN1507" s="45">
        <f>WEEKNUM(B1507)-WEEKNUM(EOMONTH(B1507,-1)+1)+1</f>
        <v>4</v>
      </c>
      <c r="AO1507" s="45" t="str">
        <f>MONTH(R1507)&amp;"/"&amp;YEAR(R1507)</f>
        <v>5/2026</v>
      </c>
      <c r="AP1507" s="45">
        <f>WEEKNUM(R1507)-WEEKNUM(EOMONTH(R1507,-1)+1)+1</f>
        <v>5</v>
      </c>
      <c r="AQ1507" s="45">
        <f>IF(AU1507="S",IF(Q1507="1. Aceitou o programa",R1507-B1507,0),0)</f>
        <v>67</v>
      </c>
      <c r="AR1507" s="45">
        <f>IF(AU1507="S",IF(AND(S1507&lt;&gt;"",R1507&lt;&gt;""),S1507-R1507,0),0)</f>
        <v>0</v>
      </c>
      <c r="AS1507" s="45">
        <f>IF(AU1507="S",IF(Q1507="1. Aceitou o programa",IF(OR(X1507="Não se Aplica",X1507=""),IF(OR(W1507="Não se Aplica",W1507=""),0,W1507-V1507),AVERAGE(X1507-W1507,W1507-V1507)),0),0)</f>
        <v>6</v>
      </c>
      <c r="AT1507" s="45">
        <f>IF(AU1507="S",IF(AND(Q1507="1. Aceitou o programa",AB1507="Realizada"),IFERROR(IF(AA1507="",0,AA1507-R1507),0),0),0)</f>
        <v>0</v>
      </c>
      <c r="AU1507" s="45" t="str">
        <f>_xlfn.XLOOKUP(U1507,'Lista Suspensa'!$AA$20:$AA$23,'Lista Suspensa'!$AB$20:$AB$23,"N/A")</f>
        <v>S</v>
      </c>
    </row>
    <row r="1508" spans="1:47" ht="12" customHeight="1" x14ac:dyDescent="0.3">
      <c r="A1508" s="87" t="s">
        <v>47</v>
      </c>
      <c r="B1508" s="88">
        <v>46104</v>
      </c>
      <c r="C1508" s="89" t="s">
        <v>48</v>
      </c>
      <c r="D1508" s="89" t="s">
        <v>49</v>
      </c>
      <c r="E1508" s="189">
        <v>89804416</v>
      </c>
      <c r="F1508" s="197" t="s">
        <v>4114</v>
      </c>
      <c r="G1508" s="90">
        <v>39466939890</v>
      </c>
      <c r="H1508" s="91">
        <v>32914</v>
      </c>
      <c r="I1508" s="89"/>
      <c r="J1508" s="89" t="s">
        <v>84</v>
      </c>
      <c r="K1508" s="89" t="s">
        <v>52</v>
      </c>
      <c r="L1508" s="89" t="s">
        <v>1421</v>
      </c>
      <c r="M1508" s="89" t="s">
        <v>4115</v>
      </c>
      <c r="N1508" s="89" t="s">
        <v>449</v>
      </c>
      <c r="O1508" s="92" t="s">
        <v>4116</v>
      </c>
      <c r="P1508" s="93" t="s">
        <v>57</v>
      </c>
      <c r="Q1508" s="110" t="s">
        <v>58</v>
      </c>
      <c r="R1508" s="94">
        <v>46171</v>
      </c>
      <c r="S1508" s="95"/>
      <c r="T1508" s="95" t="s">
        <v>59</v>
      </c>
      <c r="U1508" s="95" t="s">
        <v>60</v>
      </c>
      <c r="V1508" s="91">
        <v>46156</v>
      </c>
      <c r="W1508" s="91">
        <v>46167</v>
      </c>
      <c r="X1508" s="91">
        <v>46168</v>
      </c>
      <c r="Y1508" s="96" t="s">
        <v>356</v>
      </c>
      <c r="Z1508" s="89" t="s">
        <v>62</v>
      </c>
      <c r="AA1508" s="95"/>
      <c r="AB1508" s="95" t="s">
        <v>2804</v>
      </c>
      <c r="AC1508" s="95" t="s">
        <v>2804</v>
      </c>
      <c r="AD1508" s="95" t="s">
        <v>2804</v>
      </c>
      <c r="AE1508" s="95" t="s">
        <v>2804</v>
      </c>
      <c r="AF1508" s="95" t="s">
        <v>2804</v>
      </c>
      <c r="AG1508" s="95" t="s">
        <v>2804</v>
      </c>
      <c r="AH1508" s="95" t="s">
        <v>2804</v>
      </c>
      <c r="AI1508" s="97"/>
      <c r="AJ1508" s="97" t="s">
        <v>65</v>
      </c>
      <c r="AK1508" s="97" t="s">
        <v>66</v>
      </c>
      <c r="AL1508" s="45" t="s">
        <v>67</v>
      </c>
      <c r="AM1508" s="160" t="str">
        <f>MONTH(B1508)&amp;"/"&amp;YEAR(B1508)</f>
        <v>3/2026</v>
      </c>
      <c r="AN1508" s="45">
        <f>WEEKNUM(B1508)-WEEKNUM(EOMONTH(B1508,-1)+1)+1</f>
        <v>4</v>
      </c>
      <c r="AO1508" s="45" t="str">
        <f>MONTH(R1508)&amp;"/"&amp;YEAR(R1508)</f>
        <v>5/2026</v>
      </c>
      <c r="AP1508" s="45">
        <f>WEEKNUM(R1508)-WEEKNUM(EOMONTH(R1508,-1)+1)+1</f>
        <v>5</v>
      </c>
      <c r="AQ1508" s="45">
        <f>IF(AU1508="S",IF(Q1508="1. Aceitou o programa",R1508-B1508,0),0)</f>
        <v>67</v>
      </c>
      <c r="AR1508" s="45">
        <f>IF(AU1508="S",IF(AND(S1508&lt;&gt;"",R1508&lt;&gt;""),S1508-R1508,0),0)</f>
        <v>0</v>
      </c>
      <c r="AS1508" s="45">
        <f>IF(AU1508="S",IF(Q1508="1. Aceitou o programa",IF(OR(X1508="Não se Aplica",X1508=""),IF(OR(W1508="Não se Aplica",W1508=""),0,W1508-V1508),AVERAGE(X1508-W1508,W1508-V1508)),0),0)</f>
        <v>6</v>
      </c>
      <c r="AT1508" s="45">
        <f>IF(AU1508="S",IF(AND(Q1508="1. Aceitou o programa",AB1508="Realizada"),IFERROR(IF(AA1508="",0,AA1508-R1508),0),0),0)</f>
        <v>0</v>
      </c>
      <c r="AU1508" s="45" t="str">
        <f>_xlfn.XLOOKUP(U1508,'Lista Suspensa'!$AA$20:$AA$23,'Lista Suspensa'!$AB$20:$AB$23,"N/A")</f>
        <v>S</v>
      </c>
    </row>
    <row r="1509" spans="1:47" ht="12" customHeight="1" x14ac:dyDescent="0.3">
      <c r="A1509" s="87" t="s">
        <v>47</v>
      </c>
      <c r="B1509" s="88">
        <v>46104</v>
      </c>
      <c r="C1509" s="89" t="s">
        <v>48</v>
      </c>
      <c r="D1509" s="89" t="s">
        <v>49</v>
      </c>
      <c r="E1509" s="189">
        <v>85377273</v>
      </c>
      <c r="F1509" s="197" t="s">
        <v>4117</v>
      </c>
      <c r="G1509" s="90">
        <v>63948460400</v>
      </c>
      <c r="H1509" s="91">
        <v>24857</v>
      </c>
      <c r="I1509" s="89"/>
      <c r="J1509" s="89" t="s">
        <v>84</v>
      </c>
      <c r="K1509" s="89" t="s">
        <v>76</v>
      </c>
      <c r="L1509" s="89" t="s">
        <v>95</v>
      </c>
      <c r="M1509" s="89" t="s">
        <v>4118</v>
      </c>
      <c r="N1509" s="89" t="s">
        <v>137</v>
      </c>
      <c r="O1509" s="92" t="s">
        <v>4119</v>
      </c>
      <c r="P1509" s="93" t="s">
        <v>57</v>
      </c>
      <c r="Q1509" s="110" t="s">
        <v>58</v>
      </c>
      <c r="R1509" s="94">
        <v>46171</v>
      </c>
      <c r="S1509" s="95"/>
      <c r="T1509" s="95" t="s">
        <v>59</v>
      </c>
      <c r="U1509" s="95" t="s">
        <v>60</v>
      </c>
      <c r="V1509" s="91">
        <v>46156</v>
      </c>
      <c r="W1509" s="91">
        <v>46167</v>
      </c>
      <c r="X1509" s="91">
        <v>46168</v>
      </c>
      <c r="Y1509" s="96" t="s">
        <v>356</v>
      </c>
      <c r="Z1509" s="89" t="s">
        <v>62</v>
      </c>
      <c r="AA1509" s="95"/>
      <c r="AB1509" s="95" t="s">
        <v>2804</v>
      </c>
      <c r="AC1509" s="95" t="s">
        <v>2804</v>
      </c>
      <c r="AD1509" s="95" t="s">
        <v>2804</v>
      </c>
      <c r="AE1509" s="95" t="s">
        <v>2804</v>
      </c>
      <c r="AF1509" s="95" t="s">
        <v>2804</v>
      </c>
      <c r="AG1509" s="95" t="s">
        <v>2804</v>
      </c>
      <c r="AH1509" s="95" t="s">
        <v>2804</v>
      </c>
      <c r="AI1509" s="97"/>
      <c r="AJ1509" s="97" t="s">
        <v>65</v>
      </c>
      <c r="AK1509" s="97" t="s">
        <v>66</v>
      </c>
      <c r="AL1509" s="45" t="s">
        <v>67</v>
      </c>
      <c r="AM1509" s="160" t="str">
        <f>MONTH(B1509)&amp;"/"&amp;YEAR(B1509)</f>
        <v>3/2026</v>
      </c>
      <c r="AN1509" s="45">
        <f>WEEKNUM(B1509)-WEEKNUM(EOMONTH(B1509,-1)+1)+1</f>
        <v>4</v>
      </c>
      <c r="AO1509" s="45" t="str">
        <f>MONTH(R1509)&amp;"/"&amp;YEAR(R1509)</f>
        <v>5/2026</v>
      </c>
      <c r="AP1509" s="45">
        <f>WEEKNUM(R1509)-WEEKNUM(EOMONTH(R1509,-1)+1)+1</f>
        <v>5</v>
      </c>
      <c r="AQ1509" s="45">
        <f>IF(AU1509="S",IF(Q1509="1. Aceitou o programa",R1509-B1509,0),0)</f>
        <v>67</v>
      </c>
      <c r="AR1509" s="45">
        <f>IF(AU1509="S",IF(AND(S1509&lt;&gt;"",R1509&lt;&gt;""),S1509-R1509,0),0)</f>
        <v>0</v>
      </c>
      <c r="AS1509" s="45">
        <f>IF(AU1509="S",IF(Q1509="1. Aceitou o programa",IF(OR(X1509="Não se Aplica",X1509=""),IF(OR(W1509="Não se Aplica",W1509=""),0,W1509-V1509),AVERAGE(X1509-W1509,W1509-V1509)),0),0)</f>
        <v>6</v>
      </c>
      <c r="AT1509" s="45">
        <f>IF(AU1509="S",IF(AND(Q1509="1. Aceitou o programa",AB1509="Realizada"),IFERROR(IF(AA1509="",0,AA1509-R1509),0),0),0)</f>
        <v>0</v>
      </c>
      <c r="AU1509" s="45" t="str">
        <f>_xlfn.XLOOKUP(U1509,'Lista Suspensa'!$AA$20:$AA$23,'Lista Suspensa'!$AB$20:$AB$23,"N/A")</f>
        <v>S</v>
      </c>
    </row>
    <row r="1510" spans="1:47" ht="12" customHeight="1" x14ac:dyDescent="0.3">
      <c r="A1510" s="87" t="s">
        <v>47</v>
      </c>
      <c r="B1510" s="88">
        <v>46104</v>
      </c>
      <c r="C1510" s="89" t="s">
        <v>48</v>
      </c>
      <c r="D1510" s="89" t="s">
        <v>49</v>
      </c>
      <c r="E1510" s="189">
        <v>457300256</v>
      </c>
      <c r="F1510" s="197" t="s">
        <v>4120</v>
      </c>
      <c r="G1510" s="90">
        <v>14900267899</v>
      </c>
      <c r="H1510" s="91">
        <v>25651</v>
      </c>
      <c r="I1510" s="89"/>
      <c r="J1510" s="89" t="s">
        <v>84</v>
      </c>
      <c r="K1510" s="89" t="s">
        <v>52</v>
      </c>
      <c r="L1510" s="89" t="s">
        <v>85</v>
      </c>
      <c r="M1510" s="89" t="s">
        <v>1754</v>
      </c>
      <c r="N1510" s="89" t="s">
        <v>87</v>
      </c>
      <c r="O1510" s="92" t="s">
        <v>4121</v>
      </c>
      <c r="P1510" s="93" t="s">
        <v>57</v>
      </c>
      <c r="Q1510" s="110" t="s">
        <v>58</v>
      </c>
      <c r="R1510" s="94">
        <v>46171</v>
      </c>
      <c r="S1510" s="95"/>
      <c r="T1510" s="95" t="s">
        <v>59</v>
      </c>
      <c r="U1510" s="95" t="s">
        <v>60</v>
      </c>
      <c r="V1510" s="91">
        <v>46156</v>
      </c>
      <c r="W1510" s="91">
        <v>46160</v>
      </c>
      <c r="X1510" s="91">
        <v>46168</v>
      </c>
      <c r="Y1510" s="96" t="s">
        <v>61</v>
      </c>
      <c r="Z1510" s="89" t="s">
        <v>62</v>
      </c>
      <c r="AA1510" s="95"/>
      <c r="AB1510" s="95" t="s">
        <v>2804</v>
      </c>
      <c r="AC1510" s="95" t="s">
        <v>2804</v>
      </c>
      <c r="AD1510" s="95" t="s">
        <v>2804</v>
      </c>
      <c r="AE1510" s="95" t="s">
        <v>2804</v>
      </c>
      <c r="AF1510" s="95" t="s">
        <v>2804</v>
      </c>
      <c r="AG1510" s="95" t="s">
        <v>2804</v>
      </c>
      <c r="AH1510" s="95" t="s">
        <v>2804</v>
      </c>
      <c r="AI1510" s="97"/>
      <c r="AJ1510" s="97" t="s">
        <v>65</v>
      </c>
      <c r="AK1510" s="97" t="s">
        <v>66</v>
      </c>
      <c r="AL1510" s="45" t="s">
        <v>67</v>
      </c>
      <c r="AM1510" s="160" t="str">
        <f>MONTH(B1510)&amp;"/"&amp;YEAR(B1510)</f>
        <v>3/2026</v>
      </c>
      <c r="AN1510" s="45">
        <f>WEEKNUM(B1510)-WEEKNUM(EOMONTH(B1510,-1)+1)+1</f>
        <v>4</v>
      </c>
      <c r="AO1510" s="45" t="str">
        <f>MONTH(R1510)&amp;"/"&amp;YEAR(R1510)</f>
        <v>5/2026</v>
      </c>
      <c r="AP1510" s="45">
        <f>WEEKNUM(R1510)-WEEKNUM(EOMONTH(R1510,-1)+1)+1</f>
        <v>5</v>
      </c>
      <c r="AQ1510" s="45">
        <f>IF(AU1510="S",IF(Q1510="1. Aceitou o programa",R1510-B1510,0),0)</f>
        <v>67</v>
      </c>
      <c r="AR1510" s="45">
        <f>IF(AU1510="S",IF(AND(S1510&lt;&gt;"",R1510&lt;&gt;""),S1510-R1510,0),0)</f>
        <v>0</v>
      </c>
      <c r="AS1510" s="45">
        <f>IF(AU1510="S",IF(Q1510="1. Aceitou o programa",IF(OR(X1510="Não se Aplica",X1510=""),IF(OR(W1510="Não se Aplica",W1510=""),0,W1510-V1510),AVERAGE(X1510-W1510,W1510-V1510)),0),0)</f>
        <v>6</v>
      </c>
      <c r="AT1510" s="45">
        <f>IF(AU1510="S",IF(AND(Q1510="1. Aceitou o programa",AB1510="Realizada"),IFERROR(IF(AA1510="",0,AA1510-R1510),0),0),0)</f>
        <v>0</v>
      </c>
      <c r="AU1510" s="45" t="str">
        <f>_xlfn.XLOOKUP(U1510,'Lista Suspensa'!$AA$20:$AA$23,'Lista Suspensa'!$AB$20:$AB$23,"N/A")</f>
        <v>S</v>
      </c>
    </row>
    <row r="1511" spans="1:47" ht="12" customHeight="1" x14ac:dyDescent="0.3">
      <c r="A1511" s="87" t="s">
        <v>47</v>
      </c>
      <c r="B1511" s="88">
        <v>46104</v>
      </c>
      <c r="C1511" s="89" t="s">
        <v>48</v>
      </c>
      <c r="D1511" s="89" t="s">
        <v>49</v>
      </c>
      <c r="E1511" s="189">
        <v>87087874</v>
      </c>
      <c r="F1511" s="197" t="s">
        <v>4122</v>
      </c>
      <c r="G1511" s="90">
        <v>44370818893</v>
      </c>
      <c r="H1511" s="91">
        <v>34882</v>
      </c>
      <c r="I1511" s="89"/>
      <c r="J1511" s="89" t="s">
        <v>51</v>
      </c>
      <c r="K1511" s="89" t="s">
        <v>52</v>
      </c>
      <c r="L1511" s="89" t="s">
        <v>85</v>
      </c>
      <c r="M1511" s="89" t="s">
        <v>247</v>
      </c>
      <c r="N1511" s="89" t="s">
        <v>137</v>
      </c>
      <c r="O1511" s="92" t="s">
        <v>4123</v>
      </c>
      <c r="P1511" s="93" t="s">
        <v>57</v>
      </c>
      <c r="Q1511" s="110" t="s">
        <v>58</v>
      </c>
      <c r="R1511" s="94">
        <v>46171</v>
      </c>
      <c r="S1511" s="95"/>
      <c r="T1511" s="95" t="s">
        <v>59</v>
      </c>
      <c r="U1511" s="95" t="s">
        <v>60</v>
      </c>
      <c r="V1511" s="91">
        <v>46156</v>
      </c>
      <c r="W1511" s="91">
        <v>46161</v>
      </c>
      <c r="X1511" s="91">
        <v>46168</v>
      </c>
      <c r="Y1511" s="96" t="s">
        <v>2797</v>
      </c>
      <c r="Z1511" s="89" t="s">
        <v>62</v>
      </c>
      <c r="AA1511" s="95"/>
      <c r="AB1511" s="95" t="s">
        <v>2804</v>
      </c>
      <c r="AC1511" s="95" t="s">
        <v>2804</v>
      </c>
      <c r="AD1511" s="95" t="s">
        <v>2804</v>
      </c>
      <c r="AE1511" s="95" t="s">
        <v>2804</v>
      </c>
      <c r="AF1511" s="95" t="s">
        <v>2804</v>
      </c>
      <c r="AG1511" s="95" t="s">
        <v>2804</v>
      </c>
      <c r="AH1511" s="95" t="s">
        <v>2804</v>
      </c>
      <c r="AI1511" s="97"/>
      <c r="AJ1511" s="97" t="s">
        <v>65</v>
      </c>
      <c r="AK1511" s="97" t="s">
        <v>66</v>
      </c>
      <c r="AL1511" s="45" t="s">
        <v>67</v>
      </c>
      <c r="AM1511" s="160" t="str">
        <f>MONTH(B1511)&amp;"/"&amp;YEAR(B1511)</f>
        <v>3/2026</v>
      </c>
      <c r="AN1511" s="45">
        <f>WEEKNUM(B1511)-WEEKNUM(EOMONTH(B1511,-1)+1)+1</f>
        <v>4</v>
      </c>
      <c r="AO1511" s="45" t="str">
        <f>MONTH(R1511)&amp;"/"&amp;YEAR(R1511)</f>
        <v>5/2026</v>
      </c>
      <c r="AP1511" s="45">
        <f>WEEKNUM(R1511)-WEEKNUM(EOMONTH(R1511,-1)+1)+1</f>
        <v>5</v>
      </c>
      <c r="AQ1511" s="45">
        <f>IF(AU1511="S",IF(Q1511="1. Aceitou o programa",R1511-B1511,0),0)</f>
        <v>67</v>
      </c>
      <c r="AR1511" s="45">
        <f>IF(AU1511="S",IF(AND(S1511&lt;&gt;"",R1511&lt;&gt;""),S1511-R1511,0),0)</f>
        <v>0</v>
      </c>
      <c r="AS1511" s="45">
        <f>IF(AU1511="S",IF(Q1511="1. Aceitou o programa",IF(OR(X1511="Não se Aplica",X1511=""),IF(OR(W1511="Não se Aplica",W1511=""),0,W1511-V1511),AVERAGE(X1511-W1511,W1511-V1511)),0),0)</f>
        <v>6</v>
      </c>
      <c r="AT1511" s="45">
        <f>IF(AU1511="S",IF(AND(Q1511="1. Aceitou o programa",AB1511="Realizada"),IFERROR(IF(AA1511="",0,AA1511-R1511),0),0),0)</f>
        <v>0</v>
      </c>
      <c r="AU1511" s="45" t="str">
        <f>_xlfn.XLOOKUP(U1511,'Lista Suspensa'!$AA$20:$AA$23,'Lista Suspensa'!$AB$20:$AB$23,"N/A")</f>
        <v>S</v>
      </c>
    </row>
    <row r="1512" spans="1:47" ht="12" customHeight="1" x14ac:dyDescent="0.3">
      <c r="A1512" s="87" t="s">
        <v>47</v>
      </c>
      <c r="B1512" s="88">
        <v>46104</v>
      </c>
      <c r="C1512" s="89" t="s">
        <v>48</v>
      </c>
      <c r="D1512" s="89" t="s">
        <v>49</v>
      </c>
      <c r="E1512" s="189">
        <v>85447256</v>
      </c>
      <c r="F1512" s="197" t="s">
        <v>4124</v>
      </c>
      <c r="G1512" s="90">
        <v>6950573758</v>
      </c>
      <c r="H1512" s="91">
        <v>27380</v>
      </c>
      <c r="I1512" s="89"/>
      <c r="J1512" s="89" t="s">
        <v>51</v>
      </c>
      <c r="K1512" s="89" t="s">
        <v>76</v>
      </c>
      <c r="L1512" s="89" t="s">
        <v>95</v>
      </c>
      <c r="M1512" s="89" t="s">
        <v>1432</v>
      </c>
      <c r="N1512" s="89" t="s">
        <v>197</v>
      </c>
      <c r="O1512" s="92" t="s">
        <v>4125</v>
      </c>
      <c r="P1512" s="93" t="s">
        <v>57</v>
      </c>
      <c r="Q1512" s="110" t="s">
        <v>58</v>
      </c>
      <c r="R1512" s="94">
        <v>46171</v>
      </c>
      <c r="S1512" s="95"/>
      <c r="T1512" s="95" t="s">
        <v>59</v>
      </c>
      <c r="U1512" s="95" t="s">
        <v>60</v>
      </c>
      <c r="V1512" s="91">
        <v>46156</v>
      </c>
      <c r="W1512" s="91">
        <v>46161</v>
      </c>
      <c r="X1512" s="91">
        <v>46168</v>
      </c>
      <c r="Y1512" s="96" t="s">
        <v>73</v>
      </c>
      <c r="Z1512" s="89" t="s">
        <v>62</v>
      </c>
      <c r="AA1512" s="95"/>
      <c r="AB1512" s="95" t="s">
        <v>2804</v>
      </c>
      <c r="AC1512" s="95" t="s">
        <v>2804</v>
      </c>
      <c r="AD1512" s="95" t="s">
        <v>2804</v>
      </c>
      <c r="AE1512" s="95" t="s">
        <v>2804</v>
      </c>
      <c r="AF1512" s="95" t="s">
        <v>2804</v>
      </c>
      <c r="AG1512" s="95" t="s">
        <v>2804</v>
      </c>
      <c r="AH1512" s="95" t="s">
        <v>2804</v>
      </c>
      <c r="AI1512" s="97"/>
      <c r="AJ1512" s="97" t="s">
        <v>65</v>
      </c>
      <c r="AK1512" s="97" t="s">
        <v>66</v>
      </c>
      <c r="AL1512" s="45" t="s">
        <v>67</v>
      </c>
      <c r="AM1512" s="160" t="str">
        <f>MONTH(B1512)&amp;"/"&amp;YEAR(B1512)</f>
        <v>3/2026</v>
      </c>
      <c r="AN1512" s="45">
        <f>WEEKNUM(B1512)-WEEKNUM(EOMONTH(B1512,-1)+1)+1</f>
        <v>4</v>
      </c>
      <c r="AO1512" s="45" t="str">
        <f>MONTH(R1512)&amp;"/"&amp;YEAR(R1512)</f>
        <v>5/2026</v>
      </c>
      <c r="AP1512" s="45">
        <f>WEEKNUM(R1512)-WEEKNUM(EOMONTH(R1512,-1)+1)+1</f>
        <v>5</v>
      </c>
      <c r="AQ1512" s="45">
        <f>IF(AU1512="S",IF(Q1512="1. Aceitou o programa",R1512-B1512,0),0)</f>
        <v>67</v>
      </c>
      <c r="AR1512" s="45">
        <f>IF(AU1512="S",IF(AND(S1512&lt;&gt;"",R1512&lt;&gt;""),S1512-R1512,0),0)</f>
        <v>0</v>
      </c>
      <c r="AS1512" s="45">
        <f>IF(AU1512="S",IF(Q1512="1. Aceitou o programa",IF(OR(X1512="Não se Aplica",X1512=""),IF(OR(W1512="Não se Aplica",W1512=""),0,W1512-V1512),AVERAGE(X1512-W1512,W1512-V1512)),0),0)</f>
        <v>6</v>
      </c>
      <c r="AT1512" s="45">
        <f>IF(AU1512="S",IF(AND(Q1512="1. Aceitou o programa",AB1512="Realizada"),IFERROR(IF(AA1512="",0,AA1512-R1512),0),0),0)</f>
        <v>0</v>
      </c>
      <c r="AU1512" s="45" t="str">
        <f>_xlfn.XLOOKUP(U1512,'Lista Suspensa'!$AA$20:$AA$23,'Lista Suspensa'!$AB$20:$AB$23,"N/A")</f>
        <v>S</v>
      </c>
    </row>
    <row r="1513" spans="1:47" ht="12" customHeight="1" x14ac:dyDescent="0.3">
      <c r="A1513" s="87" t="s">
        <v>47</v>
      </c>
      <c r="B1513" s="88">
        <v>46104</v>
      </c>
      <c r="C1513" s="89" t="s">
        <v>48</v>
      </c>
      <c r="D1513" s="89" t="s">
        <v>49</v>
      </c>
      <c r="E1513" s="189">
        <v>85526759</v>
      </c>
      <c r="F1513" s="197" t="s">
        <v>4126</v>
      </c>
      <c r="G1513" s="90">
        <v>12640796720</v>
      </c>
      <c r="H1513" s="91">
        <v>33444</v>
      </c>
      <c r="I1513" s="89"/>
      <c r="J1513" s="89" t="s">
        <v>51</v>
      </c>
      <c r="K1513" s="89" t="s">
        <v>76</v>
      </c>
      <c r="L1513" s="89" t="s">
        <v>95</v>
      </c>
      <c r="M1513" s="89" t="s">
        <v>360</v>
      </c>
      <c r="N1513" s="89" t="s">
        <v>291</v>
      </c>
      <c r="O1513" s="92" t="s">
        <v>4127</v>
      </c>
      <c r="P1513" s="93" t="s">
        <v>57</v>
      </c>
      <c r="Q1513" s="110" t="s">
        <v>58</v>
      </c>
      <c r="R1513" s="94">
        <v>46171</v>
      </c>
      <c r="S1513" s="95"/>
      <c r="T1513" s="95" t="s">
        <v>59</v>
      </c>
      <c r="U1513" s="95" t="s">
        <v>60</v>
      </c>
      <c r="V1513" s="91">
        <v>46156</v>
      </c>
      <c r="W1513" s="91">
        <v>46167</v>
      </c>
      <c r="X1513" s="91">
        <v>46168</v>
      </c>
      <c r="Y1513" s="96" t="s">
        <v>356</v>
      </c>
      <c r="Z1513" s="89" t="s">
        <v>62</v>
      </c>
      <c r="AA1513" s="95"/>
      <c r="AB1513" s="95" t="s">
        <v>2804</v>
      </c>
      <c r="AC1513" s="95" t="s">
        <v>2804</v>
      </c>
      <c r="AD1513" s="95" t="s">
        <v>2804</v>
      </c>
      <c r="AE1513" s="95" t="s">
        <v>2804</v>
      </c>
      <c r="AF1513" s="95" t="s">
        <v>2804</v>
      </c>
      <c r="AG1513" s="95" t="s">
        <v>2804</v>
      </c>
      <c r="AH1513" s="95" t="s">
        <v>2804</v>
      </c>
      <c r="AI1513" s="97"/>
      <c r="AJ1513" s="97" t="s">
        <v>65</v>
      </c>
      <c r="AK1513" s="97" t="s">
        <v>66</v>
      </c>
      <c r="AL1513" s="45" t="s">
        <v>67</v>
      </c>
      <c r="AM1513" s="160" t="str">
        <f>MONTH(B1513)&amp;"/"&amp;YEAR(B1513)</f>
        <v>3/2026</v>
      </c>
      <c r="AN1513" s="45">
        <f>WEEKNUM(B1513)-WEEKNUM(EOMONTH(B1513,-1)+1)+1</f>
        <v>4</v>
      </c>
      <c r="AO1513" s="45" t="str">
        <f>MONTH(R1513)&amp;"/"&amp;YEAR(R1513)</f>
        <v>5/2026</v>
      </c>
      <c r="AP1513" s="45">
        <f>WEEKNUM(R1513)-WEEKNUM(EOMONTH(R1513,-1)+1)+1</f>
        <v>5</v>
      </c>
      <c r="AQ1513" s="45">
        <f>IF(AU1513="S",IF(Q1513="1. Aceitou o programa",R1513-B1513,0),0)</f>
        <v>67</v>
      </c>
      <c r="AR1513" s="45">
        <f>IF(AU1513="S",IF(AND(S1513&lt;&gt;"",R1513&lt;&gt;""),S1513-R1513,0),0)</f>
        <v>0</v>
      </c>
      <c r="AS1513" s="45">
        <f>IF(AU1513="S",IF(Q1513="1. Aceitou o programa",IF(OR(X1513="Não se Aplica",X1513=""),IF(OR(W1513="Não se Aplica",W1513=""),0,W1513-V1513),AVERAGE(X1513-W1513,W1513-V1513)),0),0)</f>
        <v>6</v>
      </c>
      <c r="AT1513" s="45">
        <f>IF(AU1513="S",IF(AND(Q1513="1. Aceitou o programa",AB1513="Realizada"),IFERROR(IF(AA1513="",0,AA1513-R1513),0),0),0)</f>
        <v>0</v>
      </c>
      <c r="AU1513" s="45" t="str">
        <f>_xlfn.XLOOKUP(U1513,'Lista Suspensa'!$AA$20:$AA$23,'Lista Suspensa'!$AB$20:$AB$23,"N/A")</f>
        <v>S</v>
      </c>
    </row>
    <row r="1514" spans="1:47" ht="12" customHeight="1" x14ac:dyDescent="0.3">
      <c r="A1514" s="87" t="s">
        <v>47</v>
      </c>
      <c r="B1514" s="88">
        <v>46104</v>
      </c>
      <c r="C1514" s="89" t="s">
        <v>48</v>
      </c>
      <c r="D1514" s="89" t="s">
        <v>49</v>
      </c>
      <c r="E1514" s="189">
        <v>85785456</v>
      </c>
      <c r="F1514" s="197" t="s">
        <v>4128</v>
      </c>
      <c r="G1514" s="90">
        <v>66604370453</v>
      </c>
      <c r="H1514" s="91">
        <v>26759</v>
      </c>
      <c r="I1514" s="89"/>
      <c r="J1514" s="89" t="s">
        <v>51</v>
      </c>
      <c r="K1514" s="89" t="s">
        <v>771</v>
      </c>
      <c r="L1514" s="89" t="s">
        <v>772</v>
      </c>
      <c r="M1514" s="89" t="s">
        <v>222</v>
      </c>
      <c r="N1514" s="89" t="s">
        <v>79</v>
      </c>
      <c r="O1514" s="92" t="s">
        <v>4129</v>
      </c>
      <c r="P1514" s="93" t="s">
        <v>57</v>
      </c>
      <c r="Q1514" s="110" t="s">
        <v>58</v>
      </c>
      <c r="R1514" s="94">
        <v>46171</v>
      </c>
      <c r="S1514" s="95"/>
      <c r="T1514" s="95" t="s">
        <v>59</v>
      </c>
      <c r="U1514" s="95" t="s">
        <v>60</v>
      </c>
      <c r="V1514" s="91">
        <v>46156</v>
      </c>
      <c r="W1514" s="91">
        <v>46167</v>
      </c>
      <c r="X1514" s="91">
        <v>46168</v>
      </c>
      <c r="Y1514" s="96" t="s">
        <v>356</v>
      </c>
      <c r="Z1514" s="89" t="s">
        <v>62</v>
      </c>
      <c r="AA1514" s="95"/>
      <c r="AB1514" s="95" t="s">
        <v>2804</v>
      </c>
      <c r="AC1514" s="95" t="s">
        <v>2804</v>
      </c>
      <c r="AD1514" s="95" t="s">
        <v>2804</v>
      </c>
      <c r="AE1514" s="95" t="s">
        <v>2804</v>
      </c>
      <c r="AF1514" s="95" t="s">
        <v>2804</v>
      </c>
      <c r="AG1514" s="95" t="s">
        <v>2804</v>
      </c>
      <c r="AH1514" s="95" t="s">
        <v>2804</v>
      </c>
      <c r="AI1514" s="97"/>
      <c r="AJ1514" s="97" t="s">
        <v>65</v>
      </c>
      <c r="AK1514" s="97" t="s">
        <v>66</v>
      </c>
      <c r="AL1514" s="45" t="s">
        <v>67</v>
      </c>
      <c r="AM1514" s="160" t="str">
        <f>MONTH(B1514)&amp;"/"&amp;YEAR(B1514)</f>
        <v>3/2026</v>
      </c>
      <c r="AN1514" s="45">
        <f>WEEKNUM(B1514)-WEEKNUM(EOMONTH(B1514,-1)+1)+1</f>
        <v>4</v>
      </c>
      <c r="AO1514" s="45" t="str">
        <f>MONTH(R1514)&amp;"/"&amp;YEAR(R1514)</f>
        <v>5/2026</v>
      </c>
      <c r="AP1514" s="45">
        <f>WEEKNUM(R1514)-WEEKNUM(EOMONTH(R1514,-1)+1)+1</f>
        <v>5</v>
      </c>
      <c r="AQ1514" s="45">
        <f>IF(AU1514="S",IF(Q1514="1. Aceitou o programa",R1514-B1514,0),0)</f>
        <v>67</v>
      </c>
      <c r="AR1514" s="45">
        <f>IF(AU1514="S",IF(AND(S1514&lt;&gt;"",R1514&lt;&gt;""),S1514-R1514,0),0)</f>
        <v>0</v>
      </c>
      <c r="AS1514" s="45">
        <f>IF(AU1514="S",IF(Q1514="1. Aceitou o programa",IF(OR(X1514="Não se Aplica",X1514=""),IF(OR(W1514="Não se Aplica",W1514=""),0,W1514-V1514),AVERAGE(X1514-W1514,W1514-V1514)),0),0)</f>
        <v>6</v>
      </c>
      <c r="AT1514" s="45">
        <f>IF(AU1514="S",IF(AND(Q1514="1. Aceitou o programa",AB1514="Realizada"),IFERROR(IF(AA1514="",0,AA1514-R1514),0),0),0)</f>
        <v>0</v>
      </c>
      <c r="AU1514" s="45" t="str">
        <f>_xlfn.XLOOKUP(U1514,'Lista Suspensa'!$AA$20:$AA$23,'Lista Suspensa'!$AB$20:$AB$23,"N/A")</f>
        <v>S</v>
      </c>
    </row>
    <row r="1515" spans="1:47" ht="12" customHeight="1" x14ac:dyDescent="0.3">
      <c r="A1515" s="87" t="s">
        <v>47</v>
      </c>
      <c r="B1515" s="88">
        <v>46104</v>
      </c>
      <c r="C1515" s="89" t="s">
        <v>48</v>
      </c>
      <c r="D1515" s="89" t="s">
        <v>49</v>
      </c>
      <c r="E1515" s="189">
        <v>84097340</v>
      </c>
      <c r="F1515" s="197" t="s">
        <v>4130</v>
      </c>
      <c r="G1515" s="90">
        <v>42236269811</v>
      </c>
      <c r="H1515" s="91">
        <v>34442</v>
      </c>
      <c r="I1515" s="89"/>
      <c r="J1515" s="89" t="s">
        <v>51</v>
      </c>
      <c r="K1515" s="89" t="s">
        <v>52</v>
      </c>
      <c r="L1515" s="89" t="s">
        <v>85</v>
      </c>
      <c r="M1515" s="89" t="s">
        <v>1012</v>
      </c>
      <c r="N1515" s="89" t="s">
        <v>137</v>
      </c>
      <c r="O1515" s="92" t="s">
        <v>4131</v>
      </c>
      <c r="P1515" s="93" t="s">
        <v>57</v>
      </c>
      <c r="Q1515" s="110" t="s">
        <v>58</v>
      </c>
      <c r="R1515" s="94">
        <v>46171</v>
      </c>
      <c r="S1515" s="95"/>
      <c r="T1515" s="95" t="s">
        <v>59</v>
      </c>
      <c r="U1515" s="95" t="s">
        <v>60</v>
      </c>
      <c r="V1515" s="91">
        <v>46156</v>
      </c>
      <c r="W1515" s="91">
        <v>46167</v>
      </c>
      <c r="X1515" s="91">
        <v>46168</v>
      </c>
      <c r="Y1515" s="96" t="s">
        <v>356</v>
      </c>
      <c r="Z1515" s="89" t="s">
        <v>62</v>
      </c>
      <c r="AA1515" s="95"/>
      <c r="AB1515" s="95" t="s">
        <v>2804</v>
      </c>
      <c r="AC1515" s="95" t="s">
        <v>2804</v>
      </c>
      <c r="AD1515" s="95" t="s">
        <v>2804</v>
      </c>
      <c r="AE1515" s="95" t="s">
        <v>2804</v>
      </c>
      <c r="AF1515" s="95" t="s">
        <v>2804</v>
      </c>
      <c r="AG1515" s="95" t="s">
        <v>2804</v>
      </c>
      <c r="AH1515" s="95" t="s">
        <v>2804</v>
      </c>
      <c r="AI1515" s="97"/>
      <c r="AJ1515" s="97" t="s">
        <v>65</v>
      </c>
      <c r="AK1515" s="97" t="s">
        <v>66</v>
      </c>
      <c r="AL1515" s="45" t="s">
        <v>67</v>
      </c>
      <c r="AM1515" s="160" t="str">
        <f>MONTH(B1515)&amp;"/"&amp;YEAR(B1515)</f>
        <v>3/2026</v>
      </c>
      <c r="AN1515" s="45">
        <f>WEEKNUM(B1515)-WEEKNUM(EOMONTH(B1515,-1)+1)+1</f>
        <v>4</v>
      </c>
      <c r="AO1515" s="45" t="str">
        <f>MONTH(R1515)&amp;"/"&amp;YEAR(R1515)</f>
        <v>5/2026</v>
      </c>
      <c r="AP1515" s="45">
        <f>WEEKNUM(R1515)-WEEKNUM(EOMONTH(R1515,-1)+1)+1</f>
        <v>5</v>
      </c>
      <c r="AQ1515" s="45">
        <f>IF(AU1515="S",IF(Q1515="1. Aceitou o programa",R1515-B1515,0),0)</f>
        <v>67</v>
      </c>
      <c r="AR1515" s="45">
        <f>IF(AU1515="S",IF(AND(S1515&lt;&gt;"",R1515&lt;&gt;""),S1515-R1515,0),0)</f>
        <v>0</v>
      </c>
      <c r="AS1515" s="45">
        <f>IF(AU1515="S",IF(Q1515="1. Aceitou o programa",IF(OR(X1515="Não se Aplica",X1515=""),IF(OR(W1515="Não se Aplica",W1515=""),0,W1515-V1515),AVERAGE(X1515-W1515,W1515-V1515)),0),0)</f>
        <v>6</v>
      </c>
      <c r="AT1515" s="45">
        <f>IF(AU1515="S",IF(AND(Q1515="1. Aceitou o programa",AB1515="Realizada"),IFERROR(IF(AA1515="",0,AA1515-R1515),0),0),0)</f>
        <v>0</v>
      </c>
      <c r="AU1515" s="45" t="str">
        <f>_xlfn.XLOOKUP(U1515,'Lista Suspensa'!$AA$20:$AA$23,'Lista Suspensa'!$AB$20:$AB$23,"N/A")</f>
        <v>S</v>
      </c>
    </row>
    <row r="1516" spans="1:47" ht="12" customHeight="1" x14ac:dyDescent="0.3">
      <c r="A1516" s="87" t="s">
        <v>47</v>
      </c>
      <c r="B1516" s="88">
        <v>46104</v>
      </c>
      <c r="C1516" s="89" t="s">
        <v>48</v>
      </c>
      <c r="D1516" s="89" t="s">
        <v>49</v>
      </c>
      <c r="E1516" s="189">
        <v>85599912</v>
      </c>
      <c r="F1516" s="197" t="s">
        <v>4132</v>
      </c>
      <c r="G1516" s="90">
        <v>28318830830</v>
      </c>
      <c r="H1516" s="91">
        <v>28722</v>
      </c>
      <c r="I1516" s="89"/>
      <c r="J1516" s="89" t="s">
        <v>51</v>
      </c>
      <c r="K1516" s="89" t="s">
        <v>52</v>
      </c>
      <c r="L1516" s="89" t="s">
        <v>85</v>
      </c>
      <c r="M1516" s="89" t="s">
        <v>965</v>
      </c>
      <c r="N1516" s="89" t="s">
        <v>137</v>
      </c>
      <c r="O1516" s="92" t="s">
        <v>4133</v>
      </c>
      <c r="P1516" s="93" t="s">
        <v>57</v>
      </c>
      <c r="Q1516" s="110" t="s">
        <v>58</v>
      </c>
      <c r="R1516" s="94">
        <v>46171</v>
      </c>
      <c r="S1516" s="95"/>
      <c r="T1516" s="95" t="s">
        <v>59</v>
      </c>
      <c r="U1516" s="95" t="s">
        <v>60</v>
      </c>
      <c r="V1516" s="91">
        <v>46156</v>
      </c>
      <c r="W1516" s="91">
        <v>46161</v>
      </c>
      <c r="X1516" s="91">
        <v>46168</v>
      </c>
      <c r="Y1516" s="96" t="s">
        <v>73</v>
      </c>
      <c r="Z1516" s="89" t="s">
        <v>62</v>
      </c>
      <c r="AA1516" s="95"/>
      <c r="AB1516" s="95" t="s">
        <v>2804</v>
      </c>
      <c r="AC1516" s="95" t="s">
        <v>2804</v>
      </c>
      <c r="AD1516" s="95" t="s">
        <v>2804</v>
      </c>
      <c r="AE1516" s="95" t="s">
        <v>2804</v>
      </c>
      <c r="AF1516" s="95" t="s">
        <v>2804</v>
      </c>
      <c r="AG1516" s="95" t="s">
        <v>2804</v>
      </c>
      <c r="AH1516" s="95" t="s">
        <v>2804</v>
      </c>
      <c r="AI1516" s="97"/>
      <c r="AJ1516" s="97" t="s">
        <v>65</v>
      </c>
      <c r="AK1516" s="97" t="s">
        <v>66</v>
      </c>
      <c r="AL1516" s="45" t="s">
        <v>67</v>
      </c>
      <c r="AM1516" s="160" t="str">
        <f>MONTH(B1516)&amp;"/"&amp;YEAR(B1516)</f>
        <v>3/2026</v>
      </c>
      <c r="AN1516" s="45">
        <f>WEEKNUM(B1516)-WEEKNUM(EOMONTH(B1516,-1)+1)+1</f>
        <v>4</v>
      </c>
      <c r="AO1516" s="45" t="str">
        <f>MONTH(R1516)&amp;"/"&amp;YEAR(R1516)</f>
        <v>5/2026</v>
      </c>
      <c r="AP1516" s="45">
        <f>WEEKNUM(R1516)-WEEKNUM(EOMONTH(R1516,-1)+1)+1</f>
        <v>5</v>
      </c>
      <c r="AQ1516" s="45">
        <f>IF(AU1516="S",IF(Q1516="1. Aceitou o programa",R1516-B1516,0),0)</f>
        <v>67</v>
      </c>
      <c r="AR1516" s="45">
        <f>IF(AU1516="S",IF(AND(S1516&lt;&gt;"",R1516&lt;&gt;""),S1516-R1516,0),0)</f>
        <v>0</v>
      </c>
      <c r="AS1516" s="45">
        <f>IF(AU1516="S",IF(Q1516="1. Aceitou o programa",IF(OR(X1516="Não se Aplica",X1516=""),IF(OR(W1516="Não se Aplica",W1516=""),0,W1516-V1516),AVERAGE(X1516-W1516,W1516-V1516)),0),0)</f>
        <v>6</v>
      </c>
      <c r="AT1516" s="45">
        <f>IF(AU1516="S",IF(AND(Q1516="1. Aceitou o programa",AB1516="Realizada"),IFERROR(IF(AA1516="",0,AA1516-R1516),0),0),0)</f>
        <v>0</v>
      </c>
      <c r="AU1516" s="45" t="str">
        <f>_xlfn.XLOOKUP(U1516,'Lista Suspensa'!$AA$20:$AA$23,'Lista Suspensa'!$AB$20:$AB$23,"N/A")</f>
        <v>S</v>
      </c>
    </row>
    <row r="1517" spans="1:47" ht="12" customHeight="1" x14ac:dyDescent="0.3">
      <c r="A1517" s="87" t="s">
        <v>47</v>
      </c>
      <c r="B1517" s="88">
        <v>46104</v>
      </c>
      <c r="C1517" s="89" t="s">
        <v>48</v>
      </c>
      <c r="D1517" s="89" t="s">
        <v>49</v>
      </c>
      <c r="E1517" s="189">
        <v>85599138</v>
      </c>
      <c r="F1517" s="197" t="s">
        <v>4134</v>
      </c>
      <c r="G1517" s="90">
        <v>30013303848</v>
      </c>
      <c r="H1517" s="91">
        <v>29744</v>
      </c>
      <c r="I1517" s="89"/>
      <c r="J1517" s="89" t="s">
        <v>51</v>
      </c>
      <c r="K1517" s="89" t="s">
        <v>52</v>
      </c>
      <c r="L1517" s="89" t="s">
        <v>85</v>
      </c>
      <c r="M1517" s="89" t="s">
        <v>4135</v>
      </c>
      <c r="N1517" s="89" t="s">
        <v>137</v>
      </c>
      <c r="O1517" s="92" t="s">
        <v>4136</v>
      </c>
      <c r="P1517" s="93" t="s">
        <v>57</v>
      </c>
      <c r="Q1517" s="110" t="s">
        <v>58</v>
      </c>
      <c r="R1517" s="94">
        <v>46171</v>
      </c>
      <c r="S1517" s="95"/>
      <c r="T1517" s="95" t="s">
        <v>59</v>
      </c>
      <c r="U1517" s="95" t="s">
        <v>60</v>
      </c>
      <c r="V1517" s="91">
        <v>46156</v>
      </c>
      <c r="W1517" s="91">
        <v>46161</v>
      </c>
      <c r="X1517" s="91">
        <v>46168</v>
      </c>
      <c r="Y1517" s="96" t="s">
        <v>2797</v>
      </c>
      <c r="Z1517" s="89" t="s">
        <v>62</v>
      </c>
      <c r="AA1517" s="95"/>
      <c r="AB1517" s="95" t="s">
        <v>2804</v>
      </c>
      <c r="AC1517" s="95" t="s">
        <v>2804</v>
      </c>
      <c r="AD1517" s="95" t="s">
        <v>2804</v>
      </c>
      <c r="AE1517" s="95" t="s">
        <v>2804</v>
      </c>
      <c r="AF1517" s="95" t="s">
        <v>2804</v>
      </c>
      <c r="AG1517" s="95" t="s">
        <v>2804</v>
      </c>
      <c r="AH1517" s="95" t="s">
        <v>2804</v>
      </c>
      <c r="AI1517" s="97"/>
      <c r="AJ1517" s="97" t="s">
        <v>65</v>
      </c>
      <c r="AK1517" s="97" t="s">
        <v>66</v>
      </c>
      <c r="AL1517" s="45" t="s">
        <v>67</v>
      </c>
      <c r="AM1517" s="160" t="str">
        <f>MONTH(B1517)&amp;"/"&amp;YEAR(B1517)</f>
        <v>3/2026</v>
      </c>
      <c r="AN1517" s="45">
        <f>WEEKNUM(B1517)-WEEKNUM(EOMONTH(B1517,-1)+1)+1</f>
        <v>4</v>
      </c>
      <c r="AO1517" s="45" t="str">
        <f>MONTH(R1517)&amp;"/"&amp;YEAR(R1517)</f>
        <v>5/2026</v>
      </c>
      <c r="AP1517" s="45">
        <f>WEEKNUM(R1517)-WEEKNUM(EOMONTH(R1517,-1)+1)+1</f>
        <v>5</v>
      </c>
      <c r="AQ1517" s="45">
        <f>IF(AU1517="S",IF(Q1517="1. Aceitou o programa",R1517-B1517,0),0)</f>
        <v>67</v>
      </c>
      <c r="AR1517" s="45">
        <f>IF(AU1517="S",IF(AND(S1517&lt;&gt;"",R1517&lt;&gt;""),S1517-R1517,0),0)</f>
        <v>0</v>
      </c>
      <c r="AS1517" s="45">
        <f>IF(AU1517="S",IF(Q1517="1. Aceitou o programa",IF(OR(X1517="Não se Aplica",X1517=""),IF(OR(W1517="Não se Aplica",W1517=""),0,W1517-V1517),AVERAGE(X1517-W1517,W1517-V1517)),0),0)</f>
        <v>6</v>
      </c>
      <c r="AT1517" s="45">
        <f>IF(AU1517="S",IF(AND(Q1517="1. Aceitou o programa",AB1517="Realizada"),IFERROR(IF(AA1517="",0,AA1517-R1517),0),0),0)</f>
        <v>0</v>
      </c>
      <c r="AU1517" s="45" t="str">
        <f>_xlfn.XLOOKUP(U1517,'Lista Suspensa'!$AA$20:$AA$23,'Lista Suspensa'!$AB$20:$AB$23,"N/A")</f>
        <v>S</v>
      </c>
    </row>
    <row r="1518" spans="1:47" ht="12" customHeight="1" x14ac:dyDescent="0.3">
      <c r="A1518" s="87" t="s">
        <v>47</v>
      </c>
      <c r="B1518" s="88">
        <v>46104</v>
      </c>
      <c r="C1518" s="89" t="s">
        <v>48</v>
      </c>
      <c r="D1518" s="89" t="s">
        <v>49</v>
      </c>
      <c r="E1518" s="189">
        <v>85601098</v>
      </c>
      <c r="F1518" s="197" t="s">
        <v>4137</v>
      </c>
      <c r="G1518" s="90">
        <v>13492601855</v>
      </c>
      <c r="H1518" s="91">
        <v>25624</v>
      </c>
      <c r="I1518" s="89"/>
      <c r="J1518" s="89" t="s">
        <v>51</v>
      </c>
      <c r="K1518" s="89" t="s">
        <v>52</v>
      </c>
      <c r="L1518" s="89" t="s">
        <v>85</v>
      </c>
      <c r="M1518" s="89" t="s">
        <v>2789</v>
      </c>
      <c r="N1518" s="89" t="s">
        <v>137</v>
      </c>
      <c r="O1518" s="92" t="s">
        <v>4138</v>
      </c>
      <c r="P1518" s="93" t="s">
        <v>57</v>
      </c>
      <c r="Q1518" s="110" t="s">
        <v>58</v>
      </c>
      <c r="R1518" s="94">
        <v>46171</v>
      </c>
      <c r="S1518" s="95"/>
      <c r="T1518" s="95" t="s">
        <v>59</v>
      </c>
      <c r="U1518" s="95" t="s">
        <v>60</v>
      </c>
      <c r="V1518" s="91">
        <v>46156</v>
      </c>
      <c r="W1518" s="91">
        <v>46167</v>
      </c>
      <c r="X1518" s="91">
        <v>46168</v>
      </c>
      <c r="Y1518" s="96" t="s">
        <v>356</v>
      </c>
      <c r="Z1518" s="89" t="s">
        <v>62</v>
      </c>
      <c r="AA1518" s="95"/>
      <c r="AB1518" s="95" t="s">
        <v>2804</v>
      </c>
      <c r="AC1518" s="95" t="s">
        <v>2804</v>
      </c>
      <c r="AD1518" s="95" t="s">
        <v>2804</v>
      </c>
      <c r="AE1518" s="95" t="s">
        <v>2804</v>
      </c>
      <c r="AF1518" s="95" t="s">
        <v>2804</v>
      </c>
      <c r="AG1518" s="95" t="s">
        <v>2804</v>
      </c>
      <c r="AH1518" s="95" t="s">
        <v>2804</v>
      </c>
      <c r="AI1518" s="97"/>
      <c r="AJ1518" s="97" t="s">
        <v>65</v>
      </c>
      <c r="AK1518" s="97" t="s">
        <v>66</v>
      </c>
      <c r="AL1518" s="45" t="s">
        <v>67</v>
      </c>
      <c r="AM1518" s="160" t="str">
        <f>MONTH(B1518)&amp;"/"&amp;YEAR(B1518)</f>
        <v>3/2026</v>
      </c>
      <c r="AN1518" s="45">
        <f>WEEKNUM(B1518)-WEEKNUM(EOMONTH(B1518,-1)+1)+1</f>
        <v>4</v>
      </c>
      <c r="AO1518" s="45" t="str">
        <f>MONTH(R1518)&amp;"/"&amp;YEAR(R1518)</f>
        <v>5/2026</v>
      </c>
      <c r="AP1518" s="45">
        <f>WEEKNUM(R1518)-WEEKNUM(EOMONTH(R1518,-1)+1)+1</f>
        <v>5</v>
      </c>
      <c r="AQ1518" s="45">
        <f>IF(AU1518="S",IF(Q1518="1. Aceitou o programa",R1518-B1518,0),0)</f>
        <v>67</v>
      </c>
      <c r="AR1518" s="45">
        <f>IF(AU1518="S",IF(AND(S1518&lt;&gt;"",R1518&lt;&gt;""),S1518-R1518,0),0)</f>
        <v>0</v>
      </c>
      <c r="AS1518" s="45">
        <f>IF(AU1518="S",IF(Q1518="1. Aceitou o programa",IF(OR(X1518="Não se Aplica",X1518=""),IF(OR(W1518="Não se Aplica",W1518=""),0,W1518-V1518),AVERAGE(X1518-W1518,W1518-V1518)),0),0)</f>
        <v>6</v>
      </c>
      <c r="AT1518" s="45">
        <f>IF(AU1518="S",IF(AND(Q1518="1. Aceitou o programa",AB1518="Realizada"),IFERROR(IF(AA1518="",0,AA1518-R1518),0),0),0)</f>
        <v>0</v>
      </c>
      <c r="AU1518" s="45" t="str">
        <f>_xlfn.XLOOKUP(U1518,'Lista Suspensa'!$AA$20:$AA$23,'Lista Suspensa'!$AB$20:$AB$23,"N/A")</f>
        <v>S</v>
      </c>
    </row>
    <row r="1519" spans="1:47" ht="12" customHeight="1" x14ac:dyDescent="0.3">
      <c r="A1519" s="87" t="s">
        <v>47</v>
      </c>
      <c r="B1519" s="88">
        <v>46104</v>
      </c>
      <c r="C1519" s="89" t="s">
        <v>48</v>
      </c>
      <c r="D1519" s="89" t="s">
        <v>49</v>
      </c>
      <c r="E1519" s="189">
        <v>85632049</v>
      </c>
      <c r="F1519" s="197" t="s">
        <v>4139</v>
      </c>
      <c r="G1519" s="90">
        <v>12340284767</v>
      </c>
      <c r="H1519" s="91">
        <v>32457</v>
      </c>
      <c r="I1519" s="89"/>
      <c r="J1519" s="89" t="s">
        <v>51</v>
      </c>
      <c r="K1519" s="89" t="s">
        <v>76</v>
      </c>
      <c r="L1519" s="89" t="s">
        <v>95</v>
      </c>
      <c r="M1519" s="89" t="s">
        <v>395</v>
      </c>
      <c r="N1519" s="89" t="s">
        <v>197</v>
      </c>
      <c r="O1519" s="92" t="s">
        <v>4140</v>
      </c>
      <c r="P1519" s="93" t="s">
        <v>57</v>
      </c>
      <c r="Q1519" s="110" t="s">
        <v>58</v>
      </c>
      <c r="R1519" s="94">
        <v>46171</v>
      </c>
      <c r="S1519" s="95"/>
      <c r="T1519" s="95" t="s">
        <v>59</v>
      </c>
      <c r="U1519" s="95" t="s">
        <v>60</v>
      </c>
      <c r="V1519" s="91">
        <v>46156</v>
      </c>
      <c r="W1519" s="91">
        <v>46161</v>
      </c>
      <c r="X1519" s="91">
        <v>46168</v>
      </c>
      <c r="Y1519" s="96" t="s">
        <v>2797</v>
      </c>
      <c r="Z1519" s="89" t="s">
        <v>62</v>
      </c>
      <c r="AA1519" s="95"/>
      <c r="AB1519" s="95" t="s">
        <v>2804</v>
      </c>
      <c r="AC1519" s="95" t="s">
        <v>2804</v>
      </c>
      <c r="AD1519" s="95" t="s">
        <v>2804</v>
      </c>
      <c r="AE1519" s="95" t="s">
        <v>2804</v>
      </c>
      <c r="AF1519" s="95" t="s">
        <v>2804</v>
      </c>
      <c r="AG1519" s="95" t="s">
        <v>2804</v>
      </c>
      <c r="AH1519" s="95" t="s">
        <v>2804</v>
      </c>
      <c r="AI1519" s="97"/>
      <c r="AJ1519" s="97" t="s">
        <v>65</v>
      </c>
      <c r="AK1519" s="97" t="s">
        <v>66</v>
      </c>
      <c r="AL1519" s="45" t="s">
        <v>67</v>
      </c>
      <c r="AM1519" s="160" t="str">
        <f>MONTH(B1519)&amp;"/"&amp;YEAR(B1519)</f>
        <v>3/2026</v>
      </c>
      <c r="AN1519" s="45">
        <f>WEEKNUM(B1519)-WEEKNUM(EOMONTH(B1519,-1)+1)+1</f>
        <v>4</v>
      </c>
      <c r="AO1519" s="45" t="str">
        <f>MONTH(R1519)&amp;"/"&amp;YEAR(R1519)</f>
        <v>5/2026</v>
      </c>
      <c r="AP1519" s="45">
        <f>WEEKNUM(R1519)-WEEKNUM(EOMONTH(R1519,-1)+1)+1</f>
        <v>5</v>
      </c>
      <c r="AQ1519" s="45">
        <f>IF(AU1519="S",IF(Q1519="1. Aceitou o programa",R1519-B1519,0),0)</f>
        <v>67</v>
      </c>
      <c r="AR1519" s="45">
        <f>IF(AU1519="S",IF(AND(S1519&lt;&gt;"",R1519&lt;&gt;""),S1519-R1519,0),0)</f>
        <v>0</v>
      </c>
      <c r="AS1519" s="45">
        <f>IF(AU1519="S",IF(Q1519="1. Aceitou o programa",IF(OR(X1519="Não se Aplica",X1519=""),IF(OR(W1519="Não se Aplica",W1519=""),0,W1519-V1519),AVERAGE(X1519-W1519,W1519-V1519)),0),0)</f>
        <v>6</v>
      </c>
      <c r="AT1519" s="45">
        <f>IF(AU1519="S",IF(AND(Q1519="1. Aceitou o programa",AB1519="Realizada"),IFERROR(IF(AA1519="",0,AA1519-R1519),0),0),0)</f>
        <v>0</v>
      </c>
      <c r="AU1519" s="45" t="str">
        <f>_xlfn.XLOOKUP(U1519,'Lista Suspensa'!$AA$20:$AA$23,'Lista Suspensa'!$AB$20:$AB$23,"N/A")</f>
        <v>S</v>
      </c>
    </row>
    <row r="1520" spans="1:47" ht="12" customHeight="1" x14ac:dyDescent="0.3">
      <c r="A1520" s="87" t="s">
        <v>47</v>
      </c>
      <c r="B1520" s="88">
        <v>46104</v>
      </c>
      <c r="C1520" s="89" t="s">
        <v>48</v>
      </c>
      <c r="D1520" s="89" t="s">
        <v>49</v>
      </c>
      <c r="E1520" s="189">
        <v>76647660</v>
      </c>
      <c r="F1520" s="197" t="s">
        <v>4141</v>
      </c>
      <c r="G1520" s="90">
        <v>24641129843</v>
      </c>
      <c r="H1520" s="91">
        <v>26591</v>
      </c>
      <c r="I1520" s="89"/>
      <c r="J1520" s="89" t="s">
        <v>84</v>
      </c>
      <c r="K1520" s="89" t="s">
        <v>52</v>
      </c>
      <c r="L1520" s="89" t="s">
        <v>85</v>
      </c>
      <c r="M1520" s="89" t="s">
        <v>234</v>
      </c>
      <c r="N1520" s="89" t="s">
        <v>159</v>
      </c>
      <c r="O1520" s="92" t="s">
        <v>4142</v>
      </c>
      <c r="P1520" s="93" t="s">
        <v>57</v>
      </c>
      <c r="Q1520" s="110" t="s">
        <v>58</v>
      </c>
      <c r="R1520" s="94">
        <v>46171</v>
      </c>
      <c r="S1520" s="95"/>
      <c r="T1520" s="95" t="s">
        <v>59</v>
      </c>
      <c r="U1520" s="95" t="s">
        <v>60</v>
      </c>
      <c r="V1520" s="91">
        <v>46156</v>
      </c>
      <c r="W1520" s="91">
        <v>46161</v>
      </c>
      <c r="X1520" s="91">
        <v>46168</v>
      </c>
      <c r="Y1520" s="96" t="s">
        <v>73</v>
      </c>
      <c r="Z1520" s="89" t="s">
        <v>62</v>
      </c>
      <c r="AA1520" s="95"/>
      <c r="AB1520" s="95" t="s">
        <v>2804</v>
      </c>
      <c r="AC1520" s="95" t="s">
        <v>2804</v>
      </c>
      <c r="AD1520" s="95" t="s">
        <v>2804</v>
      </c>
      <c r="AE1520" s="95" t="s">
        <v>2804</v>
      </c>
      <c r="AF1520" s="95" t="s">
        <v>2804</v>
      </c>
      <c r="AG1520" s="95" t="s">
        <v>2804</v>
      </c>
      <c r="AH1520" s="95" t="s">
        <v>2804</v>
      </c>
      <c r="AI1520" s="97"/>
      <c r="AJ1520" s="97" t="s">
        <v>65</v>
      </c>
      <c r="AK1520" s="97" t="s">
        <v>66</v>
      </c>
      <c r="AL1520" s="45" t="s">
        <v>67</v>
      </c>
      <c r="AM1520" s="160" t="str">
        <f>MONTH(B1520)&amp;"/"&amp;YEAR(B1520)</f>
        <v>3/2026</v>
      </c>
      <c r="AN1520" s="45">
        <f>WEEKNUM(B1520)-WEEKNUM(EOMONTH(B1520,-1)+1)+1</f>
        <v>4</v>
      </c>
      <c r="AO1520" s="45" t="str">
        <f>MONTH(R1520)&amp;"/"&amp;YEAR(R1520)</f>
        <v>5/2026</v>
      </c>
      <c r="AP1520" s="45">
        <f>WEEKNUM(R1520)-WEEKNUM(EOMONTH(R1520,-1)+1)+1</f>
        <v>5</v>
      </c>
      <c r="AQ1520" s="45">
        <f>IF(AU1520="S",IF(Q1520="1. Aceitou o programa",R1520-B1520,0),0)</f>
        <v>67</v>
      </c>
      <c r="AR1520" s="45">
        <f>IF(AU1520="S",IF(AND(S1520&lt;&gt;"",R1520&lt;&gt;""),S1520-R1520,0),0)</f>
        <v>0</v>
      </c>
      <c r="AS1520" s="45">
        <f>IF(AU1520="S",IF(Q1520="1. Aceitou o programa",IF(OR(X1520="Não se Aplica",X1520=""),IF(OR(W1520="Não se Aplica",W1520=""),0,W1520-V1520),AVERAGE(X1520-W1520,W1520-V1520)),0),0)</f>
        <v>6</v>
      </c>
      <c r="AT1520" s="45">
        <f>IF(AU1520="S",IF(AND(Q1520="1. Aceitou o programa",AB1520="Realizada"),IFERROR(IF(AA1520="",0,AA1520-R1520),0),0),0)</f>
        <v>0</v>
      </c>
      <c r="AU1520" s="45" t="str">
        <f>_xlfn.XLOOKUP(U1520,'Lista Suspensa'!$AA$20:$AA$23,'Lista Suspensa'!$AB$20:$AB$23,"N/A")</f>
        <v>S</v>
      </c>
    </row>
    <row r="1521" spans="1:47" ht="12" customHeight="1" x14ac:dyDescent="0.3">
      <c r="A1521" s="87" t="s">
        <v>47</v>
      </c>
      <c r="B1521" s="88">
        <v>46104</v>
      </c>
      <c r="C1521" s="89" t="s">
        <v>48</v>
      </c>
      <c r="D1521" s="89" t="s">
        <v>49</v>
      </c>
      <c r="E1521" s="189">
        <v>85688581</v>
      </c>
      <c r="F1521" s="197" t="s">
        <v>4143</v>
      </c>
      <c r="G1521" s="90">
        <v>26053366897</v>
      </c>
      <c r="H1521" s="91">
        <v>26908</v>
      </c>
      <c r="I1521" s="89"/>
      <c r="J1521" s="89" t="s">
        <v>84</v>
      </c>
      <c r="K1521" s="89" t="s">
        <v>52</v>
      </c>
      <c r="L1521" s="89" t="s">
        <v>53</v>
      </c>
      <c r="M1521" s="89" t="s">
        <v>267</v>
      </c>
      <c r="N1521" s="89" t="s">
        <v>137</v>
      </c>
      <c r="O1521" s="92" t="s">
        <v>4144</v>
      </c>
      <c r="P1521" s="93" t="s">
        <v>57</v>
      </c>
      <c r="Q1521" s="110" t="s">
        <v>58</v>
      </c>
      <c r="R1521" s="94">
        <v>46171</v>
      </c>
      <c r="S1521" s="95"/>
      <c r="T1521" s="95" t="s">
        <v>59</v>
      </c>
      <c r="U1521" s="95" t="s">
        <v>60</v>
      </c>
      <c r="V1521" s="91">
        <v>46156</v>
      </c>
      <c r="W1521" s="91">
        <v>46161</v>
      </c>
      <c r="X1521" s="91">
        <v>46168</v>
      </c>
      <c r="Y1521" s="96" t="s">
        <v>73</v>
      </c>
      <c r="Z1521" s="89" t="s">
        <v>62</v>
      </c>
      <c r="AA1521" s="95"/>
      <c r="AB1521" s="95" t="s">
        <v>2804</v>
      </c>
      <c r="AC1521" s="95" t="s">
        <v>2804</v>
      </c>
      <c r="AD1521" s="95" t="s">
        <v>2804</v>
      </c>
      <c r="AE1521" s="95" t="s">
        <v>2804</v>
      </c>
      <c r="AF1521" s="95" t="s">
        <v>2804</v>
      </c>
      <c r="AG1521" s="95" t="s">
        <v>2804</v>
      </c>
      <c r="AH1521" s="95" t="s">
        <v>2804</v>
      </c>
      <c r="AI1521" s="97"/>
      <c r="AJ1521" s="97" t="s">
        <v>65</v>
      </c>
      <c r="AK1521" s="97" t="s">
        <v>66</v>
      </c>
      <c r="AL1521" s="45" t="s">
        <v>67</v>
      </c>
      <c r="AM1521" s="160" t="str">
        <f>MONTH(B1521)&amp;"/"&amp;YEAR(B1521)</f>
        <v>3/2026</v>
      </c>
      <c r="AN1521" s="45">
        <f>WEEKNUM(B1521)-WEEKNUM(EOMONTH(B1521,-1)+1)+1</f>
        <v>4</v>
      </c>
      <c r="AO1521" s="45" t="str">
        <f>MONTH(R1521)&amp;"/"&amp;YEAR(R1521)</f>
        <v>5/2026</v>
      </c>
      <c r="AP1521" s="45">
        <f>WEEKNUM(R1521)-WEEKNUM(EOMONTH(R1521,-1)+1)+1</f>
        <v>5</v>
      </c>
      <c r="AQ1521" s="45">
        <f>IF(AU1521="S",IF(Q1521="1. Aceitou o programa",R1521-B1521,0),0)</f>
        <v>67</v>
      </c>
      <c r="AR1521" s="45">
        <f>IF(AU1521="S",IF(AND(S1521&lt;&gt;"",R1521&lt;&gt;""),S1521-R1521,0),0)</f>
        <v>0</v>
      </c>
      <c r="AS1521" s="45">
        <f>IF(AU1521="S",IF(Q1521="1. Aceitou o programa",IF(OR(X1521="Não se Aplica",X1521=""),IF(OR(W1521="Não se Aplica",W1521=""),0,W1521-V1521),AVERAGE(X1521-W1521,W1521-V1521)),0),0)</f>
        <v>6</v>
      </c>
      <c r="AT1521" s="45">
        <f>IF(AU1521="S",IF(AND(Q1521="1. Aceitou o programa",AB1521="Realizada"),IFERROR(IF(AA1521="",0,AA1521-R1521),0),0),0)</f>
        <v>0</v>
      </c>
      <c r="AU1521" s="45" t="str">
        <f>_xlfn.XLOOKUP(U1521,'Lista Suspensa'!$AA$20:$AA$23,'Lista Suspensa'!$AB$20:$AB$23,"N/A")</f>
        <v>S</v>
      </c>
    </row>
    <row r="1522" spans="1:47" ht="12" customHeight="1" x14ac:dyDescent="0.3">
      <c r="A1522" s="87" t="s">
        <v>47</v>
      </c>
      <c r="B1522" s="88">
        <v>46104</v>
      </c>
      <c r="C1522" s="89" t="s">
        <v>48</v>
      </c>
      <c r="D1522" s="89" t="s">
        <v>49</v>
      </c>
      <c r="E1522" s="189">
        <v>85735163</v>
      </c>
      <c r="F1522" s="197" t="s">
        <v>4145</v>
      </c>
      <c r="G1522" s="90">
        <v>33382861801</v>
      </c>
      <c r="H1522" s="91">
        <v>31168</v>
      </c>
      <c r="I1522" s="89"/>
      <c r="J1522" s="89" t="s">
        <v>51</v>
      </c>
      <c r="K1522" s="89" t="s">
        <v>52</v>
      </c>
      <c r="L1522" s="89" t="s">
        <v>85</v>
      </c>
      <c r="M1522" s="89" t="s">
        <v>1475</v>
      </c>
      <c r="N1522" s="89" t="s">
        <v>137</v>
      </c>
      <c r="O1522" s="92" t="s">
        <v>4146</v>
      </c>
      <c r="P1522" s="93" t="s">
        <v>57</v>
      </c>
      <c r="Q1522" s="110" t="s">
        <v>58</v>
      </c>
      <c r="R1522" s="94">
        <v>46171</v>
      </c>
      <c r="S1522" s="95"/>
      <c r="T1522" s="95" t="s">
        <v>59</v>
      </c>
      <c r="U1522" s="95" t="s">
        <v>60</v>
      </c>
      <c r="V1522" s="91">
        <v>46156</v>
      </c>
      <c r="W1522" s="91">
        <v>46161</v>
      </c>
      <c r="X1522" s="91">
        <v>46168</v>
      </c>
      <c r="Y1522" s="96" t="s">
        <v>73</v>
      </c>
      <c r="Z1522" s="89" t="s">
        <v>62</v>
      </c>
      <c r="AA1522" s="95"/>
      <c r="AB1522" s="95" t="s">
        <v>2804</v>
      </c>
      <c r="AC1522" s="95" t="s">
        <v>2804</v>
      </c>
      <c r="AD1522" s="95" t="s">
        <v>2804</v>
      </c>
      <c r="AE1522" s="95" t="s">
        <v>2804</v>
      </c>
      <c r="AF1522" s="95" t="s">
        <v>2804</v>
      </c>
      <c r="AG1522" s="95" t="s">
        <v>2804</v>
      </c>
      <c r="AH1522" s="95" t="s">
        <v>2804</v>
      </c>
      <c r="AI1522" s="97"/>
      <c r="AJ1522" s="97" t="s">
        <v>65</v>
      </c>
      <c r="AK1522" s="97" t="s">
        <v>66</v>
      </c>
      <c r="AL1522" s="45" t="s">
        <v>67</v>
      </c>
      <c r="AM1522" s="160" t="str">
        <f>MONTH(B1522)&amp;"/"&amp;YEAR(B1522)</f>
        <v>3/2026</v>
      </c>
      <c r="AN1522" s="45">
        <f>WEEKNUM(B1522)-WEEKNUM(EOMONTH(B1522,-1)+1)+1</f>
        <v>4</v>
      </c>
      <c r="AO1522" s="45" t="str">
        <f>MONTH(R1522)&amp;"/"&amp;YEAR(R1522)</f>
        <v>5/2026</v>
      </c>
      <c r="AP1522" s="45">
        <f>WEEKNUM(R1522)-WEEKNUM(EOMONTH(R1522,-1)+1)+1</f>
        <v>5</v>
      </c>
      <c r="AQ1522" s="45">
        <f>IF(AU1522="S",IF(Q1522="1. Aceitou o programa",R1522-B1522,0),0)</f>
        <v>67</v>
      </c>
      <c r="AR1522" s="45">
        <f>IF(AU1522="S",IF(AND(S1522&lt;&gt;"",R1522&lt;&gt;""),S1522-R1522,0),0)</f>
        <v>0</v>
      </c>
      <c r="AS1522" s="45">
        <f>IF(AU1522="S",IF(Q1522="1. Aceitou o programa",IF(OR(X1522="Não se Aplica",X1522=""),IF(OR(W1522="Não se Aplica",W1522=""),0,W1522-V1522),AVERAGE(X1522-W1522,W1522-V1522)),0),0)</f>
        <v>6</v>
      </c>
      <c r="AT1522" s="45">
        <f>IF(AU1522="S",IF(AND(Q1522="1. Aceitou o programa",AB1522="Realizada"),IFERROR(IF(AA1522="",0,AA1522-R1522),0),0),0)</f>
        <v>0</v>
      </c>
      <c r="AU1522" s="45" t="str">
        <f>_xlfn.XLOOKUP(U1522,'Lista Suspensa'!$AA$20:$AA$23,'Lista Suspensa'!$AB$20:$AB$23,"N/A")</f>
        <v>S</v>
      </c>
    </row>
    <row r="1523" spans="1:47" ht="12" customHeight="1" x14ac:dyDescent="0.3">
      <c r="A1523" s="87" t="s">
        <v>47</v>
      </c>
      <c r="B1523" s="88">
        <v>46104</v>
      </c>
      <c r="C1523" s="89" t="s">
        <v>48</v>
      </c>
      <c r="D1523" s="89" t="s">
        <v>49</v>
      </c>
      <c r="E1523" s="189">
        <v>88893060</v>
      </c>
      <c r="F1523" s="197" t="s">
        <v>4147</v>
      </c>
      <c r="G1523" s="90">
        <v>92209092868</v>
      </c>
      <c r="H1523" s="91">
        <v>21711</v>
      </c>
      <c r="I1523" s="89"/>
      <c r="J1523" s="89" t="s">
        <v>51</v>
      </c>
      <c r="K1523" s="89" t="s">
        <v>52</v>
      </c>
      <c r="L1523" s="89" t="s">
        <v>85</v>
      </c>
      <c r="M1523" s="89" t="s">
        <v>4148</v>
      </c>
      <c r="N1523" s="89" t="s">
        <v>137</v>
      </c>
      <c r="O1523" s="92" t="s">
        <v>4149</v>
      </c>
      <c r="P1523" s="93" t="s">
        <v>57</v>
      </c>
      <c r="Q1523" s="110" t="s">
        <v>58</v>
      </c>
      <c r="R1523" s="94">
        <v>46171</v>
      </c>
      <c r="S1523" s="95"/>
      <c r="T1523" s="95" t="s">
        <v>59</v>
      </c>
      <c r="U1523" s="95" t="s">
        <v>60</v>
      </c>
      <c r="V1523" s="91">
        <v>46156</v>
      </c>
      <c r="W1523" s="91">
        <v>46160</v>
      </c>
      <c r="X1523" s="91">
        <v>46168</v>
      </c>
      <c r="Y1523" s="96" t="s">
        <v>61</v>
      </c>
      <c r="Z1523" s="89" t="s">
        <v>62</v>
      </c>
      <c r="AA1523" s="95"/>
      <c r="AB1523" s="95" t="s">
        <v>2804</v>
      </c>
      <c r="AC1523" s="95" t="s">
        <v>2804</v>
      </c>
      <c r="AD1523" s="95" t="s">
        <v>2804</v>
      </c>
      <c r="AE1523" s="95" t="s">
        <v>2804</v>
      </c>
      <c r="AF1523" s="95" t="s">
        <v>2804</v>
      </c>
      <c r="AG1523" s="95" t="s">
        <v>2804</v>
      </c>
      <c r="AH1523" s="95" t="s">
        <v>2804</v>
      </c>
      <c r="AI1523" s="97"/>
      <c r="AJ1523" s="97" t="s">
        <v>65</v>
      </c>
      <c r="AK1523" s="97" t="s">
        <v>66</v>
      </c>
      <c r="AL1523" s="45" t="s">
        <v>67</v>
      </c>
      <c r="AM1523" s="160" t="str">
        <f>MONTH(B1523)&amp;"/"&amp;YEAR(B1523)</f>
        <v>3/2026</v>
      </c>
      <c r="AN1523" s="45">
        <f>WEEKNUM(B1523)-WEEKNUM(EOMONTH(B1523,-1)+1)+1</f>
        <v>4</v>
      </c>
      <c r="AO1523" s="45" t="str">
        <f>MONTH(R1523)&amp;"/"&amp;YEAR(R1523)</f>
        <v>5/2026</v>
      </c>
      <c r="AP1523" s="45">
        <f>WEEKNUM(R1523)-WEEKNUM(EOMONTH(R1523,-1)+1)+1</f>
        <v>5</v>
      </c>
      <c r="AQ1523" s="45">
        <f>IF(AU1523="S",IF(Q1523="1. Aceitou o programa",R1523-B1523,0),0)</f>
        <v>67</v>
      </c>
      <c r="AR1523" s="45">
        <f>IF(AU1523="S",IF(AND(S1523&lt;&gt;"",R1523&lt;&gt;""),S1523-R1523,0),0)</f>
        <v>0</v>
      </c>
      <c r="AS1523" s="45">
        <f>IF(AU1523="S",IF(Q1523="1. Aceitou o programa",IF(OR(X1523="Não se Aplica",X1523=""),IF(OR(W1523="Não se Aplica",W1523=""),0,W1523-V1523),AVERAGE(X1523-W1523,W1523-V1523)),0),0)</f>
        <v>6</v>
      </c>
      <c r="AT1523" s="45">
        <f>IF(AU1523="S",IF(AND(Q1523="1. Aceitou o programa",AB1523="Realizada"),IFERROR(IF(AA1523="",0,AA1523-R1523),0),0),0)</f>
        <v>0</v>
      </c>
      <c r="AU1523" s="45" t="str">
        <f>_xlfn.XLOOKUP(U1523,'Lista Suspensa'!$AA$20:$AA$23,'Lista Suspensa'!$AB$20:$AB$23,"N/A")</f>
        <v>S</v>
      </c>
    </row>
    <row r="1524" spans="1:47" ht="12" customHeight="1" x14ac:dyDescent="0.3">
      <c r="A1524" s="87" t="s">
        <v>47</v>
      </c>
      <c r="B1524" s="88">
        <v>46104</v>
      </c>
      <c r="C1524" s="89" t="s">
        <v>48</v>
      </c>
      <c r="D1524" s="89" t="s">
        <v>49</v>
      </c>
      <c r="E1524" s="189">
        <v>85793323</v>
      </c>
      <c r="F1524" s="197" t="s">
        <v>4150</v>
      </c>
      <c r="G1524" s="90">
        <v>26360737876</v>
      </c>
      <c r="H1524" s="91">
        <v>28715</v>
      </c>
      <c r="I1524" s="89"/>
      <c r="J1524" s="89" t="s">
        <v>51</v>
      </c>
      <c r="K1524" s="89" t="s">
        <v>52</v>
      </c>
      <c r="L1524" s="89" t="s">
        <v>53</v>
      </c>
      <c r="M1524" s="89" t="s">
        <v>1502</v>
      </c>
      <c r="N1524" s="89" t="s">
        <v>137</v>
      </c>
      <c r="O1524" s="92" t="s">
        <v>4151</v>
      </c>
      <c r="P1524" s="93" t="s">
        <v>57</v>
      </c>
      <c r="Q1524" s="110" t="s">
        <v>58</v>
      </c>
      <c r="R1524" s="94">
        <v>46171</v>
      </c>
      <c r="S1524" s="95"/>
      <c r="T1524" s="95" t="s">
        <v>59</v>
      </c>
      <c r="U1524" s="95" t="s">
        <v>60</v>
      </c>
      <c r="V1524" s="91">
        <v>46156</v>
      </c>
      <c r="W1524" s="91">
        <v>46161</v>
      </c>
      <c r="X1524" s="91">
        <v>46168</v>
      </c>
      <c r="Y1524" s="96" t="s">
        <v>73</v>
      </c>
      <c r="Z1524" s="89" t="s">
        <v>62</v>
      </c>
      <c r="AA1524" s="95"/>
      <c r="AB1524" s="95" t="s">
        <v>2804</v>
      </c>
      <c r="AC1524" s="95" t="s">
        <v>2804</v>
      </c>
      <c r="AD1524" s="95" t="s">
        <v>2804</v>
      </c>
      <c r="AE1524" s="95" t="s">
        <v>2804</v>
      </c>
      <c r="AF1524" s="95" t="s">
        <v>2804</v>
      </c>
      <c r="AG1524" s="95" t="s">
        <v>2804</v>
      </c>
      <c r="AH1524" s="95" t="s">
        <v>2804</v>
      </c>
      <c r="AI1524" s="97"/>
      <c r="AJ1524" s="97" t="s">
        <v>65</v>
      </c>
      <c r="AK1524" s="97" t="s">
        <v>66</v>
      </c>
      <c r="AL1524" s="45" t="s">
        <v>67</v>
      </c>
      <c r="AM1524" s="160" t="str">
        <f>MONTH(B1524)&amp;"/"&amp;YEAR(B1524)</f>
        <v>3/2026</v>
      </c>
      <c r="AN1524" s="45">
        <f>WEEKNUM(B1524)-WEEKNUM(EOMONTH(B1524,-1)+1)+1</f>
        <v>4</v>
      </c>
      <c r="AO1524" s="45" t="str">
        <f>MONTH(R1524)&amp;"/"&amp;YEAR(R1524)</f>
        <v>5/2026</v>
      </c>
      <c r="AP1524" s="45">
        <f>WEEKNUM(R1524)-WEEKNUM(EOMONTH(R1524,-1)+1)+1</f>
        <v>5</v>
      </c>
      <c r="AQ1524" s="45">
        <f>IF(AU1524="S",IF(Q1524="1. Aceitou o programa",R1524-B1524,0),0)</f>
        <v>67</v>
      </c>
      <c r="AR1524" s="45">
        <f>IF(AU1524="S",IF(AND(S1524&lt;&gt;"",R1524&lt;&gt;""),S1524-R1524,0),0)</f>
        <v>0</v>
      </c>
      <c r="AS1524" s="45">
        <f>IF(AU1524="S",IF(Q1524="1. Aceitou o programa",IF(OR(X1524="Não se Aplica",X1524=""),IF(OR(W1524="Não se Aplica",W1524=""),0,W1524-V1524),AVERAGE(X1524-W1524,W1524-V1524)),0),0)</f>
        <v>6</v>
      </c>
      <c r="AT1524" s="45">
        <f>IF(AU1524="S",IF(AND(Q1524="1. Aceitou o programa",AB1524="Realizada"),IFERROR(IF(AA1524="",0,AA1524-R1524),0),0),0)</f>
        <v>0</v>
      </c>
      <c r="AU1524" s="45" t="str">
        <f>_xlfn.XLOOKUP(U1524,'Lista Suspensa'!$AA$20:$AA$23,'Lista Suspensa'!$AB$20:$AB$23,"N/A")</f>
        <v>S</v>
      </c>
    </row>
    <row r="1525" spans="1:47" ht="12" customHeight="1" x14ac:dyDescent="0.3">
      <c r="A1525" s="87" t="s">
        <v>47</v>
      </c>
      <c r="B1525" s="88">
        <v>46104</v>
      </c>
      <c r="C1525" s="89" t="s">
        <v>48</v>
      </c>
      <c r="D1525" s="89" t="s">
        <v>49</v>
      </c>
      <c r="E1525" s="189">
        <v>85912953</v>
      </c>
      <c r="F1525" s="197" t="s">
        <v>4152</v>
      </c>
      <c r="G1525" s="90">
        <v>3010398441</v>
      </c>
      <c r="H1525" s="91">
        <v>27795</v>
      </c>
      <c r="I1525" s="89"/>
      <c r="J1525" s="89" t="s">
        <v>84</v>
      </c>
      <c r="K1525" s="89" t="s">
        <v>52</v>
      </c>
      <c r="L1525" s="89" t="s">
        <v>53</v>
      </c>
      <c r="M1525" s="89" t="s">
        <v>988</v>
      </c>
      <c r="N1525" s="89" t="s">
        <v>137</v>
      </c>
      <c r="O1525" s="92" t="s">
        <v>4153</v>
      </c>
      <c r="P1525" s="93" t="s">
        <v>57</v>
      </c>
      <c r="Q1525" s="110" t="s">
        <v>58</v>
      </c>
      <c r="R1525" s="94">
        <v>46171</v>
      </c>
      <c r="S1525" s="95"/>
      <c r="T1525" s="95" t="s">
        <v>59</v>
      </c>
      <c r="U1525" s="95" t="s">
        <v>60</v>
      </c>
      <c r="V1525" s="91">
        <v>46156</v>
      </c>
      <c r="W1525" s="91">
        <v>46161</v>
      </c>
      <c r="X1525" s="91">
        <v>46168</v>
      </c>
      <c r="Y1525" s="96" t="s">
        <v>2797</v>
      </c>
      <c r="Z1525" s="89" t="s">
        <v>62</v>
      </c>
      <c r="AA1525" s="95"/>
      <c r="AB1525" s="95" t="s">
        <v>2804</v>
      </c>
      <c r="AC1525" s="95" t="s">
        <v>2804</v>
      </c>
      <c r="AD1525" s="95" t="s">
        <v>2804</v>
      </c>
      <c r="AE1525" s="95" t="s">
        <v>2804</v>
      </c>
      <c r="AF1525" s="95" t="s">
        <v>2804</v>
      </c>
      <c r="AG1525" s="95" t="s">
        <v>2804</v>
      </c>
      <c r="AH1525" s="95" t="s">
        <v>2804</v>
      </c>
      <c r="AI1525" s="97"/>
      <c r="AJ1525" s="97" t="s">
        <v>65</v>
      </c>
      <c r="AK1525" s="97" t="s">
        <v>66</v>
      </c>
      <c r="AL1525" s="45" t="s">
        <v>67</v>
      </c>
      <c r="AM1525" s="160" t="str">
        <f>MONTH(B1525)&amp;"/"&amp;YEAR(B1525)</f>
        <v>3/2026</v>
      </c>
      <c r="AN1525" s="45">
        <f>WEEKNUM(B1525)-WEEKNUM(EOMONTH(B1525,-1)+1)+1</f>
        <v>4</v>
      </c>
      <c r="AO1525" s="45" t="str">
        <f>MONTH(R1525)&amp;"/"&amp;YEAR(R1525)</f>
        <v>5/2026</v>
      </c>
      <c r="AP1525" s="45">
        <f>WEEKNUM(R1525)-WEEKNUM(EOMONTH(R1525,-1)+1)+1</f>
        <v>5</v>
      </c>
      <c r="AQ1525" s="45">
        <f>IF(AU1525="S",IF(Q1525="1. Aceitou o programa",R1525-B1525,0),0)</f>
        <v>67</v>
      </c>
      <c r="AR1525" s="45">
        <f>IF(AU1525="S",IF(AND(S1525&lt;&gt;"",R1525&lt;&gt;""),S1525-R1525,0),0)</f>
        <v>0</v>
      </c>
      <c r="AS1525" s="45">
        <f>IF(AU1525="S",IF(Q1525="1. Aceitou o programa",IF(OR(X1525="Não se Aplica",X1525=""),IF(OR(W1525="Não se Aplica",W1525=""),0,W1525-V1525),AVERAGE(X1525-W1525,W1525-V1525)),0),0)</f>
        <v>6</v>
      </c>
      <c r="AT1525" s="45">
        <f>IF(AU1525="S",IF(AND(Q1525="1. Aceitou o programa",AB1525="Realizada"),IFERROR(IF(AA1525="",0,AA1525-R1525),0),0),0)</f>
        <v>0</v>
      </c>
      <c r="AU1525" s="45" t="str">
        <f>_xlfn.XLOOKUP(U1525,'Lista Suspensa'!$AA$20:$AA$23,'Lista Suspensa'!$AB$20:$AB$23,"N/A")</f>
        <v>S</v>
      </c>
    </row>
    <row r="1526" spans="1:47" ht="12" customHeight="1" x14ac:dyDescent="0.3">
      <c r="A1526" s="87" t="s">
        <v>47</v>
      </c>
      <c r="B1526" s="88">
        <v>46104</v>
      </c>
      <c r="C1526" s="89" t="s">
        <v>48</v>
      </c>
      <c r="D1526" s="89" t="s">
        <v>49</v>
      </c>
      <c r="E1526" s="189">
        <v>86656464</v>
      </c>
      <c r="F1526" s="197" t="s">
        <v>4154</v>
      </c>
      <c r="G1526" s="90">
        <v>72170786368</v>
      </c>
      <c r="H1526" s="91">
        <v>24787</v>
      </c>
      <c r="I1526" s="89"/>
      <c r="J1526" s="89" t="s">
        <v>51</v>
      </c>
      <c r="K1526" s="89" t="s">
        <v>76</v>
      </c>
      <c r="L1526" s="89" t="s">
        <v>95</v>
      </c>
      <c r="M1526" s="89" t="s">
        <v>200</v>
      </c>
      <c r="N1526" s="89" t="s">
        <v>197</v>
      </c>
      <c r="O1526" s="92" t="s">
        <v>4155</v>
      </c>
      <c r="P1526" s="93" t="s">
        <v>57</v>
      </c>
      <c r="Q1526" s="110" t="s">
        <v>58</v>
      </c>
      <c r="R1526" s="94">
        <v>46171</v>
      </c>
      <c r="S1526" s="95"/>
      <c r="T1526" s="95" t="s">
        <v>59</v>
      </c>
      <c r="U1526" s="95" t="s">
        <v>60</v>
      </c>
      <c r="V1526" s="91">
        <v>46156</v>
      </c>
      <c r="W1526" s="91">
        <v>46167</v>
      </c>
      <c r="X1526" s="91">
        <v>46168</v>
      </c>
      <c r="Y1526" s="96" t="s">
        <v>356</v>
      </c>
      <c r="Z1526" s="89" t="s">
        <v>62</v>
      </c>
      <c r="AA1526" s="95"/>
      <c r="AB1526" s="95" t="s">
        <v>2804</v>
      </c>
      <c r="AC1526" s="95" t="s">
        <v>2804</v>
      </c>
      <c r="AD1526" s="95" t="s">
        <v>2804</v>
      </c>
      <c r="AE1526" s="95" t="s">
        <v>2804</v>
      </c>
      <c r="AF1526" s="95" t="s">
        <v>2804</v>
      </c>
      <c r="AG1526" s="95" t="s">
        <v>2804</v>
      </c>
      <c r="AH1526" s="95" t="s">
        <v>2804</v>
      </c>
      <c r="AI1526" s="97"/>
      <c r="AJ1526" s="97" t="s">
        <v>65</v>
      </c>
      <c r="AK1526" s="97" t="s">
        <v>66</v>
      </c>
      <c r="AL1526" s="45" t="s">
        <v>67</v>
      </c>
      <c r="AM1526" s="160" t="str">
        <f>MONTH(B1526)&amp;"/"&amp;YEAR(B1526)</f>
        <v>3/2026</v>
      </c>
      <c r="AN1526" s="45">
        <f>WEEKNUM(B1526)-WEEKNUM(EOMONTH(B1526,-1)+1)+1</f>
        <v>4</v>
      </c>
      <c r="AO1526" s="45" t="str">
        <f>MONTH(R1526)&amp;"/"&amp;YEAR(R1526)</f>
        <v>5/2026</v>
      </c>
      <c r="AP1526" s="45">
        <f>WEEKNUM(R1526)-WEEKNUM(EOMONTH(R1526,-1)+1)+1</f>
        <v>5</v>
      </c>
      <c r="AQ1526" s="45">
        <f>IF(AU1526="S",IF(Q1526="1. Aceitou o programa",R1526-B1526,0),0)</f>
        <v>67</v>
      </c>
      <c r="AR1526" s="45">
        <f>IF(AU1526="S",IF(AND(S1526&lt;&gt;"",R1526&lt;&gt;""),S1526-R1526,0),0)</f>
        <v>0</v>
      </c>
      <c r="AS1526" s="45">
        <f>IF(AU1526="S",IF(Q1526="1. Aceitou o programa",IF(OR(X1526="Não se Aplica",X1526=""),IF(OR(W1526="Não se Aplica",W1526=""),0,W1526-V1526),AVERAGE(X1526-W1526,W1526-V1526)),0),0)</f>
        <v>6</v>
      </c>
      <c r="AT1526" s="45">
        <f>IF(AU1526="S",IF(AND(Q1526="1. Aceitou o programa",AB1526="Realizada"),IFERROR(IF(AA1526="",0,AA1526-R1526),0),0),0)</f>
        <v>0</v>
      </c>
      <c r="AU1526" s="45" t="str">
        <f>_xlfn.XLOOKUP(U1526,'Lista Suspensa'!$AA$20:$AA$23,'Lista Suspensa'!$AB$20:$AB$23,"N/A")</f>
        <v>S</v>
      </c>
    </row>
    <row r="1527" spans="1:47" ht="12" customHeight="1" x14ac:dyDescent="0.3">
      <c r="A1527" s="87" t="s">
        <v>47</v>
      </c>
      <c r="B1527" s="88">
        <v>46104</v>
      </c>
      <c r="C1527" s="89" t="s">
        <v>48</v>
      </c>
      <c r="D1527" s="89" t="s">
        <v>49</v>
      </c>
      <c r="E1527" s="189">
        <v>86619257</v>
      </c>
      <c r="F1527" s="197" t="s">
        <v>4156</v>
      </c>
      <c r="G1527" s="90">
        <v>10942858700</v>
      </c>
      <c r="H1527" s="91">
        <v>17385</v>
      </c>
      <c r="I1527" s="89"/>
      <c r="J1527" s="89" t="s">
        <v>51</v>
      </c>
      <c r="K1527" s="89" t="s">
        <v>76</v>
      </c>
      <c r="L1527" s="89" t="s">
        <v>95</v>
      </c>
      <c r="M1527" s="89" t="s">
        <v>222</v>
      </c>
      <c r="N1527" s="89" t="s">
        <v>197</v>
      </c>
      <c r="O1527" s="92" t="s">
        <v>4157</v>
      </c>
      <c r="P1527" s="93" t="s">
        <v>57</v>
      </c>
      <c r="Q1527" s="110" t="s">
        <v>58</v>
      </c>
      <c r="R1527" s="94">
        <v>46171</v>
      </c>
      <c r="S1527" s="95"/>
      <c r="T1527" s="95" t="s">
        <v>59</v>
      </c>
      <c r="U1527" s="95" t="s">
        <v>60</v>
      </c>
      <c r="V1527" s="91">
        <v>46156</v>
      </c>
      <c r="W1527" s="91">
        <v>46161</v>
      </c>
      <c r="X1527" s="91">
        <v>46168</v>
      </c>
      <c r="Y1527" s="96"/>
      <c r="Z1527" s="89" t="s">
        <v>62</v>
      </c>
      <c r="AA1527" s="95"/>
      <c r="AB1527" s="95" t="s">
        <v>2804</v>
      </c>
      <c r="AC1527" s="95" t="s">
        <v>2804</v>
      </c>
      <c r="AD1527" s="95" t="s">
        <v>2804</v>
      </c>
      <c r="AE1527" s="95" t="s">
        <v>2804</v>
      </c>
      <c r="AF1527" s="95" t="s">
        <v>2804</v>
      </c>
      <c r="AG1527" s="95" t="s">
        <v>2804</v>
      </c>
      <c r="AH1527" s="95" t="s">
        <v>2804</v>
      </c>
      <c r="AI1527" s="97"/>
      <c r="AJ1527" s="97" t="s">
        <v>65</v>
      </c>
      <c r="AK1527" s="97" t="s">
        <v>66</v>
      </c>
      <c r="AL1527" s="45" t="s">
        <v>67</v>
      </c>
      <c r="AM1527" s="160" t="str">
        <f>MONTH(B1527)&amp;"/"&amp;YEAR(B1527)</f>
        <v>3/2026</v>
      </c>
      <c r="AN1527" s="45">
        <f>WEEKNUM(B1527)-WEEKNUM(EOMONTH(B1527,-1)+1)+1</f>
        <v>4</v>
      </c>
      <c r="AO1527" s="45" t="str">
        <f>MONTH(R1527)&amp;"/"&amp;YEAR(R1527)</f>
        <v>5/2026</v>
      </c>
      <c r="AP1527" s="45">
        <f>WEEKNUM(R1527)-WEEKNUM(EOMONTH(R1527,-1)+1)+1</f>
        <v>5</v>
      </c>
      <c r="AQ1527" s="45">
        <f>IF(AU1527="S",IF(Q1527="1. Aceitou o programa",R1527-B1527,0),0)</f>
        <v>67</v>
      </c>
      <c r="AR1527" s="45">
        <f>IF(AU1527="S",IF(AND(S1527&lt;&gt;"",R1527&lt;&gt;""),S1527-R1527,0),0)</f>
        <v>0</v>
      </c>
      <c r="AS1527" s="45">
        <f>IF(AU1527="S",IF(Q1527="1. Aceitou o programa",IF(OR(X1527="Não se Aplica",X1527=""),IF(OR(W1527="Não se Aplica",W1527=""),0,W1527-V1527),AVERAGE(X1527-W1527,W1527-V1527)),0),0)</f>
        <v>6</v>
      </c>
      <c r="AT1527" s="45">
        <f>IF(AU1527="S",IF(AND(Q1527="1. Aceitou o programa",AB1527="Realizada"),IFERROR(IF(AA1527="",0,AA1527-R1527),0),0),0)</f>
        <v>0</v>
      </c>
      <c r="AU1527" s="45" t="str">
        <f>_xlfn.XLOOKUP(U1527,'Lista Suspensa'!$AA$20:$AA$23,'Lista Suspensa'!$AB$20:$AB$23,"N/A")</f>
        <v>S</v>
      </c>
    </row>
    <row r="1528" spans="1:47" ht="12" customHeight="1" x14ac:dyDescent="0.3">
      <c r="A1528" s="87" t="s">
        <v>47</v>
      </c>
      <c r="B1528" s="88">
        <v>46104</v>
      </c>
      <c r="C1528" s="89" t="s">
        <v>48</v>
      </c>
      <c r="D1528" s="89" t="s">
        <v>49</v>
      </c>
      <c r="E1528" s="189">
        <v>85959566</v>
      </c>
      <c r="F1528" s="197" t="s">
        <v>4158</v>
      </c>
      <c r="G1528" s="90">
        <v>94953848772</v>
      </c>
      <c r="H1528" s="91">
        <v>23874</v>
      </c>
      <c r="I1528" s="89"/>
      <c r="J1528" s="89" t="s">
        <v>84</v>
      </c>
      <c r="K1528" s="89" t="s">
        <v>76</v>
      </c>
      <c r="L1528" s="89" t="s">
        <v>303</v>
      </c>
      <c r="M1528" s="89" t="s">
        <v>1542</v>
      </c>
      <c r="N1528" s="89" t="s">
        <v>449</v>
      </c>
      <c r="O1528" s="92" t="s">
        <v>4159</v>
      </c>
      <c r="P1528" s="93" t="s">
        <v>57</v>
      </c>
      <c r="Q1528" s="110" t="s">
        <v>58</v>
      </c>
      <c r="R1528" s="94">
        <v>46171</v>
      </c>
      <c r="S1528" s="95"/>
      <c r="T1528" s="95" t="s">
        <v>59</v>
      </c>
      <c r="U1528" s="95" t="s">
        <v>60</v>
      </c>
      <c r="V1528" s="91">
        <v>46156</v>
      </c>
      <c r="W1528" s="91">
        <v>46161</v>
      </c>
      <c r="X1528" s="91">
        <v>46168</v>
      </c>
      <c r="Y1528" s="96" t="s">
        <v>2797</v>
      </c>
      <c r="Z1528" s="89" t="s">
        <v>62</v>
      </c>
      <c r="AA1528" s="95"/>
      <c r="AB1528" s="95" t="s">
        <v>2804</v>
      </c>
      <c r="AC1528" s="95" t="s">
        <v>2804</v>
      </c>
      <c r="AD1528" s="95" t="s">
        <v>2804</v>
      </c>
      <c r="AE1528" s="95" t="s">
        <v>2804</v>
      </c>
      <c r="AF1528" s="95" t="s">
        <v>2804</v>
      </c>
      <c r="AG1528" s="95" t="s">
        <v>2804</v>
      </c>
      <c r="AH1528" s="95" t="s">
        <v>2804</v>
      </c>
      <c r="AI1528" s="97"/>
      <c r="AJ1528" s="97" t="s">
        <v>65</v>
      </c>
      <c r="AK1528" s="97" t="s">
        <v>66</v>
      </c>
      <c r="AL1528" s="45" t="s">
        <v>67</v>
      </c>
      <c r="AM1528" s="160" t="str">
        <f>MONTH(B1528)&amp;"/"&amp;YEAR(B1528)</f>
        <v>3/2026</v>
      </c>
      <c r="AN1528" s="45">
        <f>WEEKNUM(B1528)-WEEKNUM(EOMONTH(B1528,-1)+1)+1</f>
        <v>4</v>
      </c>
      <c r="AO1528" s="45" t="str">
        <f>MONTH(R1528)&amp;"/"&amp;YEAR(R1528)</f>
        <v>5/2026</v>
      </c>
      <c r="AP1528" s="45">
        <f>WEEKNUM(R1528)-WEEKNUM(EOMONTH(R1528,-1)+1)+1</f>
        <v>5</v>
      </c>
      <c r="AQ1528" s="45">
        <f>IF(AU1528="S",IF(Q1528="1. Aceitou o programa",R1528-B1528,0),0)</f>
        <v>67</v>
      </c>
      <c r="AR1528" s="45">
        <f>IF(AU1528="S",IF(AND(S1528&lt;&gt;"",R1528&lt;&gt;""),S1528-R1528,0),0)</f>
        <v>0</v>
      </c>
      <c r="AS1528" s="45">
        <f>IF(AU1528="S",IF(Q1528="1. Aceitou o programa",IF(OR(X1528="Não se Aplica",X1528=""),IF(OR(W1528="Não se Aplica",W1528=""),0,W1528-V1528),AVERAGE(X1528-W1528,W1528-V1528)),0),0)</f>
        <v>6</v>
      </c>
      <c r="AT1528" s="45">
        <f>IF(AU1528="S",IF(AND(Q1528="1. Aceitou o programa",AB1528="Realizada"),IFERROR(IF(AA1528="",0,AA1528-R1528),0),0),0)</f>
        <v>0</v>
      </c>
      <c r="AU1528" s="45" t="str">
        <f>_xlfn.XLOOKUP(U1528,'Lista Suspensa'!$AA$20:$AA$23,'Lista Suspensa'!$AB$20:$AB$23,"N/A")</f>
        <v>S</v>
      </c>
    </row>
    <row r="1529" spans="1:47" ht="12" customHeight="1" x14ac:dyDescent="0.3">
      <c r="A1529" s="87" t="s">
        <v>47</v>
      </c>
      <c r="B1529" s="88">
        <v>46104</v>
      </c>
      <c r="C1529" s="89" t="s">
        <v>48</v>
      </c>
      <c r="D1529" s="89" t="s">
        <v>49</v>
      </c>
      <c r="E1529" s="189">
        <v>593196902</v>
      </c>
      <c r="F1529" s="197" t="s">
        <v>4160</v>
      </c>
      <c r="G1529" s="90">
        <v>12318007802</v>
      </c>
      <c r="H1529" s="91">
        <v>26655</v>
      </c>
      <c r="I1529" s="89"/>
      <c r="J1529" s="89" t="s">
        <v>51</v>
      </c>
      <c r="K1529" s="89" t="s">
        <v>52</v>
      </c>
      <c r="L1529" s="89" t="s">
        <v>53</v>
      </c>
      <c r="M1529" s="89" t="s">
        <v>4161</v>
      </c>
      <c r="N1529" s="89" t="s">
        <v>159</v>
      </c>
      <c r="O1529" s="92" t="s">
        <v>4162</v>
      </c>
      <c r="P1529" s="93" t="s">
        <v>57</v>
      </c>
      <c r="Q1529" s="110" t="s">
        <v>58</v>
      </c>
      <c r="R1529" s="94">
        <v>46171</v>
      </c>
      <c r="S1529" s="95"/>
      <c r="T1529" s="95" t="s">
        <v>59</v>
      </c>
      <c r="U1529" s="95" t="s">
        <v>60</v>
      </c>
      <c r="V1529" s="91">
        <v>46156</v>
      </c>
      <c r="W1529" s="91">
        <v>46167</v>
      </c>
      <c r="X1529" s="91">
        <v>46168</v>
      </c>
      <c r="Y1529" s="96" t="s">
        <v>356</v>
      </c>
      <c r="Z1529" s="89" t="s">
        <v>62</v>
      </c>
      <c r="AA1529" s="95"/>
      <c r="AB1529" s="95" t="s">
        <v>2804</v>
      </c>
      <c r="AC1529" s="95" t="s">
        <v>2804</v>
      </c>
      <c r="AD1529" s="95" t="s">
        <v>2804</v>
      </c>
      <c r="AE1529" s="95" t="s">
        <v>2804</v>
      </c>
      <c r="AF1529" s="95" t="s">
        <v>2804</v>
      </c>
      <c r="AG1529" s="95" t="s">
        <v>2804</v>
      </c>
      <c r="AH1529" s="95" t="s">
        <v>2804</v>
      </c>
      <c r="AI1529" s="97"/>
      <c r="AJ1529" s="97" t="s">
        <v>65</v>
      </c>
      <c r="AK1529" s="97" t="s">
        <v>66</v>
      </c>
      <c r="AL1529" s="45" t="s">
        <v>67</v>
      </c>
      <c r="AM1529" s="160" t="str">
        <f>MONTH(B1529)&amp;"/"&amp;YEAR(B1529)</f>
        <v>3/2026</v>
      </c>
      <c r="AN1529" s="45">
        <f>WEEKNUM(B1529)-WEEKNUM(EOMONTH(B1529,-1)+1)+1</f>
        <v>4</v>
      </c>
      <c r="AO1529" s="45" t="str">
        <f>MONTH(R1529)&amp;"/"&amp;YEAR(R1529)</f>
        <v>5/2026</v>
      </c>
      <c r="AP1529" s="45">
        <f>WEEKNUM(R1529)-WEEKNUM(EOMONTH(R1529,-1)+1)+1</f>
        <v>5</v>
      </c>
      <c r="AQ1529" s="45">
        <f>IF(AU1529="S",IF(Q1529="1. Aceitou o programa",R1529-B1529,0),0)</f>
        <v>67</v>
      </c>
      <c r="AR1529" s="45">
        <f>IF(AU1529="S",IF(AND(S1529&lt;&gt;"",R1529&lt;&gt;""),S1529-R1529,0),0)</f>
        <v>0</v>
      </c>
      <c r="AS1529" s="45">
        <f>IF(AU1529="S",IF(Q1529="1. Aceitou o programa",IF(OR(X1529="Não se Aplica",X1529=""),IF(OR(W1529="Não se Aplica",W1529=""),0,W1529-V1529),AVERAGE(X1529-W1529,W1529-V1529)),0),0)</f>
        <v>6</v>
      </c>
      <c r="AT1529" s="45">
        <f>IF(AU1529="S",IF(AND(Q1529="1. Aceitou o programa",AB1529="Realizada"),IFERROR(IF(AA1529="",0,AA1529-R1529),0),0),0)</f>
        <v>0</v>
      </c>
      <c r="AU1529" s="45" t="str">
        <f>_xlfn.XLOOKUP(U1529,'Lista Suspensa'!$AA$20:$AA$23,'Lista Suspensa'!$AB$20:$AB$23,"N/A")</f>
        <v>S</v>
      </c>
    </row>
    <row r="1530" spans="1:47" ht="12" customHeight="1" x14ac:dyDescent="0.3">
      <c r="A1530" s="87" t="s">
        <v>47</v>
      </c>
      <c r="B1530" s="88">
        <v>46104</v>
      </c>
      <c r="C1530" s="89" t="s">
        <v>48</v>
      </c>
      <c r="D1530" s="89" t="s">
        <v>49</v>
      </c>
      <c r="E1530" s="189">
        <v>89470901</v>
      </c>
      <c r="F1530" s="197" t="s">
        <v>4163</v>
      </c>
      <c r="G1530" s="90">
        <v>17078170733</v>
      </c>
      <c r="H1530" s="91">
        <v>35479</v>
      </c>
      <c r="I1530" s="89"/>
      <c r="J1530" s="89" t="s">
        <v>84</v>
      </c>
      <c r="K1530" s="89" t="s">
        <v>76</v>
      </c>
      <c r="L1530" s="89" t="s">
        <v>101</v>
      </c>
      <c r="M1530" s="89" t="s">
        <v>675</v>
      </c>
      <c r="N1530" s="89" t="s">
        <v>197</v>
      </c>
      <c r="O1530" s="92" t="s">
        <v>4164</v>
      </c>
      <c r="P1530" s="93" t="s">
        <v>57</v>
      </c>
      <c r="Q1530" s="110" t="s">
        <v>58</v>
      </c>
      <c r="R1530" s="94">
        <v>46171</v>
      </c>
      <c r="S1530" s="95"/>
      <c r="T1530" s="95" t="s">
        <v>59</v>
      </c>
      <c r="U1530" s="95" t="s">
        <v>60</v>
      </c>
      <c r="V1530" s="91">
        <v>46156</v>
      </c>
      <c r="W1530" s="91">
        <v>46161</v>
      </c>
      <c r="X1530" s="91">
        <v>46168</v>
      </c>
      <c r="Y1530" s="96" t="s">
        <v>73</v>
      </c>
      <c r="Z1530" s="89" t="s">
        <v>62</v>
      </c>
      <c r="AA1530" s="95"/>
      <c r="AB1530" s="95" t="s">
        <v>2804</v>
      </c>
      <c r="AC1530" s="95" t="s">
        <v>2804</v>
      </c>
      <c r="AD1530" s="95" t="s">
        <v>2804</v>
      </c>
      <c r="AE1530" s="95" t="s">
        <v>2804</v>
      </c>
      <c r="AF1530" s="95" t="s">
        <v>2804</v>
      </c>
      <c r="AG1530" s="95" t="s">
        <v>2804</v>
      </c>
      <c r="AH1530" s="95" t="s">
        <v>2804</v>
      </c>
      <c r="AI1530" s="97"/>
      <c r="AJ1530" s="97" t="s">
        <v>65</v>
      </c>
      <c r="AK1530" s="97" t="s">
        <v>66</v>
      </c>
      <c r="AL1530" s="45" t="s">
        <v>67</v>
      </c>
      <c r="AM1530" s="160" t="str">
        <f>MONTH(B1530)&amp;"/"&amp;YEAR(B1530)</f>
        <v>3/2026</v>
      </c>
      <c r="AN1530" s="45">
        <f>WEEKNUM(B1530)-WEEKNUM(EOMONTH(B1530,-1)+1)+1</f>
        <v>4</v>
      </c>
      <c r="AO1530" s="45" t="str">
        <f>MONTH(R1530)&amp;"/"&amp;YEAR(R1530)</f>
        <v>5/2026</v>
      </c>
      <c r="AP1530" s="45">
        <f>WEEKNUM(R1530)-WEEKNUM(EOMONTH(R1530,-1)+1)+1</f>
        <v>5</v>
      </c>
      <c r="AQ1530" s="45">
        <f>IF(AU1530="S",IF(Q1530="1. Aceitou o programa",R1530-B1530,0),0)</f>
        <v>67</v>
      </c>
      <c r="AR1530" s="45">
        <f>IF(AU1530="S",IF(AND(S1530&lt;&gt;"",R1530&lt;&gt;""),S1530-R1530,0),0)</f>
        <v>0</v>
      </c>
      <c r="AS1530" s="45">
        <f>IF(AU1530="S",IF(Q1530="1. Aceitou o programa",IF(OR(X1530="Não se Aplica",X1530=""),IF(OR(W1530="Não se Aplica",W1530=""),0,W1530-V1530),AVERAGE(X1530-W1530,W1530-V1530)),0),0)</f>
        <v>6</v>
      </c>
      <c r="AT1530" s="45">
        <f>IF(AU1530="S",IF(AND(Q1530="1. Aceitou o programa",AB1530="Realizada"),IFERROR(IF(AA1530="",0,AA1530-R1530),0),0),0)</f>
        <v>0</v>
      </c>
      <c r="AU1530" s="45" t="str">
        <f>_xlfn.XLOOKUP(U1530,'Lista Suspensa'!$AA$20:$AA$23,'Lista Suspensa'!$AB$20:$AB$23,"N/A")</f>
        <v>S</v>
      </c>
    </row>
    <row r="1531" spans="1:47" ht="12" customHeight="1" x14ac:dyDescent="0.3">
      <c r="A1531" s="87" t="s">
        <v>47</v>
      </c>
      <c r="B1531" s="88">
        <v>46104</v>
      </c>
      <c r="C1531" s="89" t="s">
        <v>48</v>
      </c>
      <c r="D1531" s="89" t="s">
        <v>49</v>
      </c>
      <c r="E1531" s="189">
        <v>86080451</v>
      </c>
      <c r="F1531" s="197" t="s">
        <v>4165</v>
      </c>
      <c r="G1531" s="90">
        <v>30874472857</v>
      </c>
      <c r="H1531" s="91">
        <v>30697</v>
      </c>
      <c r="I1531" s="89"/>
      <c r="J1531" s="89" t="s">
        <v>51</v>
      </c>
      <c r="K1531" s="89" t="s">
        <v>52</v>
      </c>
      <c r="L1531" s="89" t="s">
        <v>85</v>
      </c>
      <c r="M1531" s="89" t="s">
        <v>3435</v>
      </c>
      <c r="N1531" s="89" t="s">
        <v>449</v>
      </c>
      <c r="O1531" s="92" t="s">
        <v>4166</v>
      </c>
      <c r="P1531" s="93" t="s">
        <v>57</v>
      </c>
      <c r="Q1531" s="110" t="s">
        <v>58</v>
      </c>
      <c r="R1531" s="94">
        <v>46171</v>
      </c>
      <c r="S1531" s="95"/>
      <c r="T1531" s="95" t="s">
        <v>59</v>
      </c>
      <c r="U1531" s="95" t="s">
        <v>60</v>
      </c>
      <c r="V1531" s="91">
        <v>46156</v>
      </c>
      <c r="W1531" s="91">
        <v>46160</v>
      </c>
      <c r="X1531" s="91">
        <v>46168</v>
      </c>
      <c r="Y1531" s="96" t="s">
        <v>61</v>
      </c>
      <c r="Z1531" s="89" t="s">
        <v>62</v>
      </c>
      <c r="AA1531" s="95"/>
      <c r="AB1531" s="95" t="s">
        <v>2804</v>
      </c>
      <c r="AC1531" s="95" t="s">
        <v>2804</v>
      </c>
      <c r="AD1531" s="95" t="s">
        <v>2804</v>
      </c>
      <c r="AE1531" s="95" t="s">
        <v>2804</v>
      </c>
      <c r="AF1531" s="95" t="s">
        <v>2804</v>
      </c>
      <c r="AG1531" s="95" t="s">
        <v>2804</v>
      </c>
      <c r="AH1531" s="95" t="s">
        <v>2804</v>
      </c>
      <c r="AI1531" s="97"/>
      <c r="AJ1531" s="97" t="s">
        <v>65</v>
      </c>
      <c r="AK1531" s="97" t="s">
        <v>66</v>
      </c>
      <c r="AL1531" s="45" t="s">
        <v>67</v>
      </c>
      <c r="AM1531" s="160" t="str">
        <f>MONTH(B1531)&amp;"/"&amp;YEAR(B1531)</f>
        <v>3/2026</v>
      </c>
      <c r="AN1531" s="45">
        <f>WEEKNUM(B1531)-WEEKNUM(EOMONTH(B1531,-1)+1)+1</f>
        <v>4</v>
      </c>
      <c r="AO1531" s="45" t="str">
        <f>MONTH(R1531)&amp;"/"&amp;YEAR(R1531)</f>
        <v>5/2026</v>
      </c>
      <c r="AP1531" s="45">
        <f>WEEKNUM(R1531)-WEEKNUM(EOMONTH(R1531,-1)+1)+1</f>
        <v>5</v>
      </c>
      <c r="AQ1531" s="45">
        <f>IF(AU1531="S",IF(Q1531="1. Aceitou o programa",R1531-B1531,0),0)</f>
        <v>67</v>
      </c>
      <c r="AR1531" s="45">
        <f>IF(AU1531="S",IF(AND(S1531&lt;&gt;"",R1531&lt;&gt;""),S1531-R1531,0),0)</f>
        <v>0</v>
      </c>
      <c r="AS1531" s="45">
        <f>IF(AU1531="S",IF(Q1531="1. Aceitou o programa",IF(OR(X1531="Não se Aplica",X1531=""),IF(OR(W1531="Não se Aplica",W1531=""),0,W1531-V1531),AVERAGE(X1531-W1531,W1531-V1531)),0),0)</f>
        <v>6</v>
      </c>
      <c r="AT1531" s="45">
        <f>IF(AU1531="S",IF(AND(Q1531="1. Aceitou o programa",AB1531="Realizada"),IFERROR(IF(AA1531="",0,AA1531-R1531),0),0),0)</f>
        <v>0</v>
      </c>
      <c r="AU1531" s="45" t="str">
        <f>_xlfn.XLOOKUP(U1531,'Lista Suspensa'!$AA$20:$AA$23,'Lista Suspensa'!$AB$20:$AB$23,"N/A")</f>
        <v>S</v>
      </c>
    </row>
    <row r="1532" spans="1:47" ht="12" customHeight="1" x14ac:dyDescent="0.3">
      <c r="A1532" s="87" t="s">
        <v>47</v>
      </c>
      <c r="B1532" s="88">
        <v>46104</v>
      </c>
      <c r="C1532" s="89" t="s">
        <v>48</v>
      </c>
      <c r="D1532" s="89" t="s">
        <v>49</v>
      </c>
      <c r="E1532" s="189">
        <v>87879276</v>
      </c>
      <c r="F1532" s="197" t="s">
        <v>4167</v>
      </c>
      <c r="G1532" s="90">
        <v>97467812515</v>
      </c>
      <c r="H1532" s="91">
        <v>29093</v>
      </c>
      <c r="I1532" s="89"/>
      <c r="J1532" s="89" t="s">
        <v>84</v>
      </c>
      <c r="K1532" s="89" t="s">
        <v>52</v>
      </c>
      <c r="L1532" s="89" t="s">
        <v>85</v>
      </c>
      <c r="M1532" s="89" t="s">
        <v>4168</v>
      </c>
      <c r="N1532" s="89" t="s">
        <v>137</v>
      </c>
      <c r="O1532" s="92" t="s">
        <v>4169</v>
      </c>
      <c r="P1532" s="93" t="s">
        <v>57</v>
      </c>
      <c r="Q1532" s="110" t="s">
        <v>58</v>
      </c>
      <c r="R1532" s="94">
        <v>46171</v>
      </c>
      <c r="S1532" s="95"/>
      <c r="T1532" s="95" t="s">
        <v>59</v>
      </c>
      <c r="U1532" s="95" t="s">
        <v>60</v>
      </c>
      <c r="V1532" s="91">
        <v>46156</v>
      </c>
      <c r="W1532" s="91">
        <v>46161</v>
      </c>
      <c r="X1532" s="91">
        <v>46168</v>
      </c>
      <c r="Y1532" s="96" t="s">
        <v>73</v>
      </c>
      <c r="Z1532" s="89" t="s">
        <v>62</v>
      </c>
      <c r="AA1532" s="95"/>
      <c r="AB1532" s="95" t="s">
        <v>2804</v>
      </c>
      <c r="AC1532" s="95" t="s">
        <v>2804</v>
      </c>
      <c r="AD1532" s="95" t="s">
        <v>2804</v>
      </c>
      <c r="AE1532" s="95" t="s">
        <v>2804</v>
      </c>
      <c r="AF1532" s="95" t="s">
        <v>2804</v>
      </c>
      <c r="AG1532" s="95" t="s">
        <v>2804</v>
      </c>
      <c r="AH1532" s="95" t="s">
        <v>2804</v>
      </c>
      <c r="AI1532" s="97"/>
      <c r="AJ1532" s="97" t="s">
        <v>65</v>
      </c>
      <c r="AK1532" s="97" t="s">
        <v>66</v>
      </c>
      <c r="AL1532" s="45" t="s">
        <v>67</v>
      </c>
      <c r="AM1532" s="160" t="str">
        <f>MONTH(B1532)&amp;"/"&amp;YEAR(B1532)</f>
        <v>3/2026</v>
      </c>
      <c r="AN1532" s="45">
        <f>WEEKNUM(B1532)-WEEKNUM(EOMONTH(B1532,-1)+1)+1</f>
        <v>4</v>
      </c>
      <c r="AO1532" s="45" t="str">
        <f>MONTH(R1532)&amp;"/"&amp;YEAR(R1532)</f>
        <v>5/2026</v>
      </c>
      <c r="AP1532" s="45">
        <f>WEEKNUM(R1532)-WEEKNUM(EOMONTH(R1532,-1)+1)+1</f>
        <v>5</v>
      </c>
      <c r="AQ1532" s="45">
        <f>IF(AU1532="S",IF(Q1532="1. Aceitou o programa",R1532-B1532,0),0)</f>
        <v>67</v>
      </c>
      <c r="AR1532" s="45">
        <f>IF(AU1532="S",IF(AND(S1532&lt;&gt;"",R1532&lt;&gt;""),S1532-R1532,0),0)</f>
        <v>0</v>
      </c>
      <c r="AS1532" s="45">
        <f>IF(AU1532="S",IF(Q1532="1. Aceitou o programa",IF(OR(X1532="Não se Aplica",X1532=""),IF(OR(W1532="Não se Aplica",W1532=""),0,W1532-V1532),AVERAGE(X1532-W1532,W1532-V1532)),0),0)</f>
        <v>6</v>
      </c>
      <c r="AT1532" s="45">
        <f>IF(AU1532="S",IF(AND(Q1532="1. Aceitou o programa",AB1532="Realizada"),IFERROR(IF(AA1532="",0,AA1532-R1532),0),0),0)</f>
        <v>0</v>
      </c>
      <c r="AU1532" s="45" t="str">
        <f>_xlfn.XLOOKUP(U1532,'Lista Suspensa'!$AA$20:$AA$23,'Lista Suspensa'!$AB$20:$AB$23,"N/A")</f>
        <v>S</v>
      </c>
    </row>
    <row r="1533" spans="1:47" ht="12" customHeight="1" x14ac:dyDescent="0.3">
      <c r="A1533" s="87" t="s">
        <v>47</v>
      </c>
      <c r="B1533" s="88">
        <v>46104</v>
      </c>
      <c r="C1533" s="89" t="s">
        <v>48</v>
      </c>
      <c r="D1533" s="89" t="s">
        <v>49</v>
      </c>
      <c r="E1533" s="189">
        <v>94701832</v>
      </c>
      <c r="F1533" s="197" t="s">
        <v>4170</v>
      </c>
      <c r="G1533" s="90">
        <v>21826777806</v>
      </c>
      <c r="H1533" s="91">
        <v>29652</v>
      </c>
      <c r="I1533" s="89"/>
      <c r="J1533" s="89" t="s">
        <v>84</v>
      </c>
      <c r="K1533" s="89" t="s">
        <v>52</v>
      </c>
      <c r="L1533" s="89" t="s">
        <v>410</v>
      </c>
      <c r="M1533" s="89" t="s">
        <v>1435</v>
      </c>
      <c r="N1533" s="89" t="s">
        <v>137</v>
      </c>
      <c r="O1533" s="92" t="s">
        <v>4171</v>
      </c>
      <c r="P1533" s="93" t="s">
        <v>57</v>
      </c>
      <c r="Q1533" s="110" t="s">
        <v>58</v>
      </c>
      <c r="R1533" s="94">
        <v>46171</v>
      </c>
      <c r="S1533" s="95"/>
      <c r="T1533" s="95" t="s">
        <v>59</v>
      </c>
      <c r="U1533" s="95" t="s">
        <v>60</v>
      </c>
      <c r="V1533" s="91">
        <v>46156</v>
      </c>
      <c r="W1533" s="91">
        <v>46160</v>
      </c>
      <c r="X1533" s="91">
        <v>46168</v>
      </c>
      <c r="Y1533" s="96" t="s">
        <v>61</v>
      </c>
      <c r="Z1533" s="89" t="s">
        <v>62</v>
      </c>
      <c r="AA1533" s="95"/>
      <c r="AB1533" s="95" t="s">
        <v>2804</v>
      </c>
      <c r="AC1533" s="95" t="s">
        <v>2804</v>
      </c>
      <c r="AD1533" s="95" t="s">
        <v>2804</v>
      </c>
      <c r="AE1533" s="95" t="s">
        <v>2804</v>
      </c>
      <c r="AF1533" s="95" t="s">
        <v>2804</v>
      </c>
      <c r="AG1533" s="95" t="s">
        <v>2804</v>
      </c>
      <c r="AH1533" s="95" t="s">
        <v>2804</v>
      </c>
      <c r="AI1533" s="97"/>
      <c r="AJ1533" s="97" t="s">
        <v>65</v>
      </c>
      <c r="AK1533" s="97" t="s">
        <v>66</v>
      </c>
      <c r="AL1533" s="45" t="s">
        <v>67</v>
      </c>
      <c r="AM1533" s="160" t="str">
        <f>MONTH(B1533)&amp;"/"&amp;YEAR(B1533)</f>
        <v>3/2026</v>
      </c>
      <c r="AN1533" s="45">
        <f>WEEKNUM(B1533)-WEEKNUM(EOMONTH(B1533,-1)+1)+1</f>
        <v>4</v>
      </c>
      <c r="AO1533" s="45" t="str">
        <f>MONTH(R1533)&amp;"/"&amp;YEAR(R1533)</f>
        <v>5/2026</v>
      </c>
      <c r="AP1533" s="45">
        <f>WEEKNUM(R1533)-WEEKNUM(EOMONTH(R1533,-1)+1)+1</f>
        <v>5</v>
      </c>
      <c r="AQ1533" s="45">
        <f>IF(AU1533="S",IF(Q1533="1. Aceitou o programa",R1533-B1533,0),0)</f>
        <v>67</v>
      </c>
      <c r="AR1533" s="45">
        <f>IF(AU1533="S",IF(AND(S1533&lt;&gt;"",R1533&lt;&gt;""),S1533-R1533,0),0)</f>
        <v>0</v>
      </c>
      <c r="AS1533" s="45">
        <f>IF(AU1533="S",IF(Q1533="1. Aceitou o programa",IF(OR(X1533="Não se Aplica",X1533=""),IF(OR(W1533="Não se Aplica",W1533=""),0,W1533-V1533),AVERAGE(X1533-W1533,W1533-V1533)),0),0)</f>
        <v>6</v>
      </c>
      <c r="AT1533" s="45">
        <f>IF(AU1533="S",IF(AND(Q1533="1. Aceitou o programa",AB1533="Realizada"),IFERROR(IF(AA1533="",0,AA1533-R1533),0),0),0)</f>
        <v>0</v>
      </c>
      <c r="AU1533" s="45" t="str">
        <f>_xlfn.XLOOKUP(U1533,'Lista Suspensa'!$AA$20:$AA$23,'Lista Suspensa'!$AB$20:$AB$23,"N/A")</f>
        <v>S</v>
      </c>
    </row>
    <row r="1534" spans="1:47" ht="12" customHeight="1" x14ac:dyDescent="0.3">
      <c r="A1534" s="87" t="s">
        <v>47</v>
      </c>
      <c r="B1534" s="88">
        <v>46104</v>
      </c>
      <c r="C1534" s="89" t="s">
        <v>48</v>
      </c>
      <c r="D1534" s="89" t="s">
        <v>49</v>
      </c>
      <c r="E1534" s="189">
        <v>86150084</v>
      </c>
      <c r="F1534" s="197" t="s">
        <v>4172</v>
      </c>
      <c r="G1534" s="90">
        <v>45989980833</v>
      </c>
      <c r="H1534" s="91">
        <v>40594</v>
      </c>
      <c r="I1534" s="89"/>
      <c r="J1534" s="89" t="s">
        <v>84</v>
      </c>
      <c r="K1534" s="89" t="s">
        <v>52</v>
      </c>
      <c r="L1534" s="89" t="s">
        <v>85</v>
      </c>
      <c r="M1534" s="89" t="s">
        <v>568</v>
      </c>
      <c r="N1534" s="89" t="s">
        <v>176</v>
      </c>
      <c r="O1534" s="92" t="s">
        <v>4173</v>
      </c>
      <c r="P1534" s="93" t="s">
        <v>57</v>
      </c>
      <c r="Q1534" s="110" t="s">
        <v>58</v>
      </c>
      <c r="R1534" s="94">
        <v>46171</v>
      </c>
      <c r="S1534" s="95"/>
      <c r="T1534" s="95" t="s">
        <v>59</v>
      </c>
      <c r="U1534" s="95" t="s">
        <v>60</v>
      </c>
      <c r="V1534" s="91">
        <v>46156</v>
      </c>
      <c r="W1534" s="91">
        <v>46161</v>
      </c>
      <c r="X1534" s="91">
        <v>46168</v>
      </c>
      <c r="Y1534" s="96" t="s">
        <v>2797</v>
      </c>
      <c r="Z1534" s="89" t="s">
        <v>62</v>
      </c>
      <c r="AA1534" s="95"/>
      <c r="AB1534" s="95" t="s">
        <v>2804</v>
      </c>
      <c r="AC1534" s="95" t="s">
        <v>2804</v>
      </c>
      <c r="AD1534" s="95" t="s">
        <v>2804</v>
      </c>
      <c r="AE1534" s="95" t="s">
        <v>2804</v>
      </c>
      <c r="AF1534" s="95" t="s">
        <v>2804</v>
      </c>
      <c r="AG1534" s="95" t="s">
        <v>2804</v>
      </c>
      <c r="AH1534" s="95" t="s">
        <v>2804</v>
      </c>
      <c r="AI1534" s="97"/>
      <c r="AJ1534" s="97" t="s">
        <v>65</v>
      </c>
      <c r="AK1534" s="97" t="s">
        <v>66</v>
      </c>
      <c r="AL1534" s="45" t="s">
        <v>67</v>
      </c>
      <c r="AM1534" s="160" t="str">
        <f>MONTH(B1534)&amp;"/"&amp;YEAR(B1534)</f>
        <v>3/2026</v>
      </c>
      <c r="AN1534" s="45">
        <f>WEEKNUM(B1534)-WEEKNUM(EOMONTH(B1534,-1)+1)+1</f>
        <v>4</v>
      </c>
      <c r="AO1534" s="45" t="str">
        <f>MONTH(R1534)&amp;"/"&amp;YEAR(R1534)</f>
        <v>5/2026</v>
      </c>
      <c r="AP1534" s="45">
        <f>WEEKNUM(R1534)-WEEKNUM(EOMONTH(R1534,-1)+1)+1</f>
        <v>5</v>
      </c>
      <c r="AQ1534" s="45">
        <f>IF(AU1534="S",IF(Q1534="1. Aceitou o programa",R1534-B1534,0),0)</f>
        <v>67</v>
      </c>
      <c r="AR1534" s="45">
        <f>IF(AU1534="S",IF(AND(S1534&lt;&gt;"",R1534&lt;&gt;""),S1534-R1534,0),0)</f>
        <v>0</v>
      </c>
      <c r="AS1534" s="45">
        <f>IF(AU1534="S",IF(Q1534="1. Aceitou o programa",IF(OR(X1534="Não se Aplica",X1534=""),IF(OR(W1534="Não se Aplica",W1534=""),0,W1534-V1534),AVERAGE(X1534-W1534,W1534-V1534)),0),0)</f>
        <v>6</v>
      </c>
      <c r="AT1534" s="45">
        <f>IF(AU1534="S",IF(AND(Q1534="1. Aceitou o programa",AB1534="Realizada"),IFERROR(IF(AA1534="",0,AA1534-R1534),0),0),0)</f>
        <v>0</v>
      </c>
      <c r="AU1534" s="45" t="str">
        <f>_xlfn.XLOOKUP(U1534,'Lista Suspensa'!$AA$20:$AA$23,'Lista Suspensa'!$AB$20:$AB$23,"N/A")</f>
        <v>S</v>
      </c>
    </row>
    <row r="1535" spans="1:47" ht="12" customHeight="1" x14ac:dyDescent="0.3">
      <c r="A1535" s="87" t="s">
        <v>47</v>
      </c>
      <c r="B1535" s="88">
        <v>46104</v>
      </c>
      <c r="C1535" s="89" t="s">
        <v>48</v>
      </c>
      <c r="D1535" s="89" t="s">
        <v>49</v>
      </c>
      <c r="E1535" s="189">
        <v>86157700</v>
      </c>
      <c r="F1535" s="197" t="s">
        <v>4174</v>
      </c>
      <c r="G1535" s="90">
        <v>908404700</v>
      </c>
      <c r="H1535" s="91">
        <v>25896</v>
      </c>
      <c r="I1535" s="89"/>
      <c r="J1535" s="89" t="s">
        <v>51</v>
      </c>
      <c r="K1535" s="89" t="s">
        <v>52</v>
      </c>
      <c r="L1535" s="89" t="s">
        <v>85</v>
      </c>
      <c r="M1535" s="89" t="s">
        <v>218</v>
      </c>
      <c r="N1535" s="89" t="s">
        <v>176</v>
      </c>
      <c r="O1535" s="92" t="s">
        <v>4175</v>
      </c>
      <c r="P1535" s="93" t="s">
        <v>57</v>
      </c>
      <c r="Q1535" s="110" t="s">
        <v>58</v>
      </c>
      <c r="R1535" s="94">
        <v>46171</v>
      </c>
      <c r="S1535" s="95"/>
      <c r="T1535" s="95" t="s">
        <v>59</v>
      </c>
      <c r="U1535" s="95" t="s">
        <v>60</v>
      </c>
      <c r="V1535" s="91">
        <v>46156</v>
      </c>
      <c r="W1535" s="91">
        <v>46167</v>
      </c>
      <c r="X1535" s="91">
        <v>46168</v>
      </c>
      <c r="Y1535" s="96" t="s">
        <v>356</v>
      </c>
      <c r="Z1535" s="89" t="s">
        <v>62</v>
      </c>
      <c r="AA1535" s="95"/>
      <c r="AB1535" s="95" t="s">
        <v>2804</v>
      </c>
      <c r="AC1535" s="95" t="s">
        <v>2804</v>
      </c>
      <c r="AD1535" s="95" t="s">
        <v>2804</v>
      </c>
      <c r="AE1535" s="95" t="s">
        <v>2804</v>
      </c>
      <c r="AF1535" s="95" t="s">
        <v>2804</v>
      </c>
      <c r="AG1535" s="95" t="s">
        <v>2804</v>
      </c>
      <c r="AH1535" s="95" t="s">
        <v>2804</v>
      </c>
      <c r="AI1535" s="97"/>
      <c r="AJ1535" s="97" t="s">
        <v>65</v>
      </c>
      <c r="AK1535" s="97" t="s">
        <v>66</v>
      </c>
      <c r="AL1535" s="45" t="s">
        <v>67</v>
      </c>
      <c r="AM1535" s="160" t="str">
        <f>MONTH(B1535)&amp;"/"&amp;YEAR(B1535)</f>
        <v>3/2026</v>
      </c>
      <c r="AN1535" s="45">
        <f>WEEKNUM(B1535)-WEEKNUM(EOMONTH(B1535,-1)+1)+1</f>
        <v>4</v>
      </c>
      <c r="AO1535" s="45" t="str">
        <f>MONTH(R1535)&amp;"/"&amp;YEAR(R1535)</f>
        <v>5/2026</v>
      </c>
      <c r="AP1535" s="45">
        <f>WEEKNUM(R1535)-WEEKNUM(EOMONTH(R1535,-1)+1)+1</f>
        <v>5</v>
      </c>
      <c r="AQ1535" s="45">
        <f>IF(AU1535="S",IF(Q1535="1. Aceitou o programa",R1535-B1535,0),0)</f>
        <v>67</v>
      </c>
      <c r="AR1535" s="45">
        <f>IF(AU1535="S",IF(AND(S1535&lt;&gt;"",R1535&lt;&gt;""),S1535-R1535,0),0)</f>
        <v>0</v>
      </c>
      <c r="AS1535" s="45">
        <f>IF(AU1535="S",IF(Q1535="1. Aceitou o programa",IF(OR(X1535="Não se Aplica",X1535=""),IF(OR(W1535="Não se Aplica",W1535=""),0,W1535-V1535),AVERAGE(X1535-W1535,W1535-V1535)),0),0)</f>
        <v>6</v>
      </c>
      <c r="AT1535" s="45">
        <f>IF(AU1535="S",IF(AND(Q1535="1. Aceitou o programa",AB1535="Realizada"),IFERROR(IF(AA1535="",0,AA1535-R1535),0),0),0)</f>
        <v>0</v>
      </c>
      <c r="AU1535" s="45" t="str">
        <f>_xlfn.XLOOKUP(U1535,'Lista Suspensa'!$AA$20:$AA$23,'Lista Suspensa'!$AB$20:$AB$23,"N/A")</f>
        <v>S</v>
      </c>
    </row>
    <row r="1536" spans="1:47" ht="12" customHeight="1" x14ac:dyDescent="0.3">
      <c r="A1536" s="87" t="s">
        <v>47</v>
      </c>
      <c r="B1536" s="88">
        <v>46104</v>
      </c>
      <c r="C1536" s="89" t="s">
        <v>48</v>
      </c>
      <c r="D1536" s="89" t="s">
        <v>49</v>
      </c>
      <c r="E1536" s="189">
        <v>86202818</v>
      </c>
      <c r="F1536" s="197" t="s">
        <v>4176</v>
      </c>
      <c r="G1536" s="90">
        <v>27546997836</v>
      </c>
      <c r="H1536" s="91">
        <v>29056</v>
      </c>
      <c r="I1536" s="89"/>
      <c r="J1536" s="89" t="s">
        <v>51</v>
      </c>
      <c r="K1536" s="89" t="s">
        <v>52</v>
      </c>
      <c r="L1536" s="89" t="s">
        <v>85</v>
      </c>
      <c r="M1536" s="89" t="s">
        <v>716</v>
      </c>
      <c r="N1536" s="89" t="s">
        <v>137</v>
      </c>
      <c r="O1536" s="92" t="s">
        <v>4177</v>
      </c>
      <c r="P1536" s="93" t="s">
        <v>57</v>
      </c>
      <c r="Q1536" s="110" t="s">
        <v>58</v>
      </c>
      <c r="R1536" s="94">
        <v>46171</v>
      </c>
      <c r="S1536" s="95"/>
      <c r="T1536" s="95" t="s">
        <v>59</v>
      </c>
      <c r="U1536" s="95" t="s">
        <v>60</v>
      </c>
      <c r="V1536" s="91">
        <v>46156</v>
      </c>
      <c r="W1536" s="91">
        <v>46167</v>
      </c>
      <c r="X1536" s="91">
        <v>46168</v>
      </c>
      <c r="Y1536" s="96" t="s">
        <v>356</v>
      </c>
      <c r="Z1536" s="89" t="s">
        <v>62</v>
      </c>
      <c r="AA1536" s="95"/>
      <c r="AB1536" s="95" t="s">
        <v>2804</v>
      </c>
      <c r="AC1536" s="95" t="s">
        <v>2804</v>
      </c>
      <c r="AD1536" s="95" t="s">
        <v>2804</v>
      </c>
      <c r="AE1536" s="95" t="s">
        <v>2804</v>
      </c>
      <c r="AF1536" s="95" t="s">
        <v>2804</v>
      </c>
      <c r="AG1536" s="95" t="s">
        <v>2804</v>
      </c>
      <c r="AH1536" s="95" t="s">
        <v>2804</v>
      </c>
      <c r="AI1536" s="97"/>
      <c r="AJ1536" s="97" t="s">
        <v>65</v>
      </c>
      <c r="AK1536" s="97" t="s">
        <v>66</v>
      </c>
      <c r="AL1536" s="45" t="s">
        <v>67</v>
      </c>
      <c r="AM1536" s="160" t="str">
        <f>MONTH(B1536)&amp;"/"&amp;YEAR(B1536)</f>
        <v>3/2026</v>
      </c>
      <c r="AN1536" s="45">
        <f>WEEKNUM(B1536)-WEEKNUM(EOMONTH(B1536,-1)+1)+1</f>
        <v>4</v>
      </c>
      <c r="AO1536" s="45" t="str">
        <f>MONTH(R1536)&amp;"/"&amp;YEAR(R1536)</f>
        <v>5/2026</v>
      </c>
      <c r="AP1536" s="45">
        <f>WEEKNUM(R1536)-WEEKNUM(EOMONTH(R1536,-1)+1)+1</f>
        <v>5</v>
      </c>
      <c r="AQ1536" s="45">
        <f>IF(AU1536="S",IF(Q1536="1. Aceitou o programa",R1536-B1536,0),0)</f>
        <v>67</v>
      </c>
      <c r="AR1536" s="45">
        <f>IF(AU1536="S",IF(AND(S1536&lt;&gt;"",R1536&lt;&gt;""),S1536-R1536,0),0)</f>
        <v>0</v>
      </c>
      <c r="AS1536" s="45">
        <f>IF(AU1536="S",IF(Q1536="1. Aceitou o programa",IF(OR(X1536="Não se Aplica",X1536=""),IF(OR(W1536="Não se Aplica",W1536=""),0,W1536-V1536),AVERAGE(X1536-W1536,W1536-V1536)),0),0)</f>
        <v>6</v>
      </c>
      <c r="AT1536" s="45">
        <f>IF(AU1536="S",IF(AND(Q1536="1. Aceitou o programa",AB1536="Realizada"),IFERROR(IF(AA1536="",0,AA1536-R1536),0),0),0)</f>
        <v>0</v>
      </c>
      <c r="AU1536" s="45" t="str">
        <f>_xlfn.XLOOKUP(U1536,'Lista Suspensa'!$AA$20:$AA$23,'Lista Suspensa'!$AB$20:$AB$23,"N/A")</f>
        <v>S</v>
      </c>
    </row>
    <row r="1537" spans="1:47" ht="12" customHeight="1" x14ac:dyDescent="0.3">
      <c r="A1537" s="87" t="s">
        <v>47</v>
      </c>
      <c r="B1537" s="88">
        <v>46104</v>
      </c>
      <c r="C1537" s="89" t="s">
        <v>48</v>
      </c>
      <c r="D1537" s="89" t="s">
        <v>49</v>
      </c>
      <c r="E1537" s="189">
        <v>88488025</v>
      </c>
      <c r="F1537" s="197" t="s">
        <v>4178</v>
      </c>
      <c r="G1537" s="90">
        <v>48507378897</v>
      </c>
      <c r="H1537" s="91">
        <v>35381</v>
      </c>
      <c r="I1537" s="89"/>
      <c r="J1537" s="89" t="s">
        <v>84</v>
      </c>
      <c r="K1537" s="89" t="s">
        <v>52</v>
      </c>
      <c r="L1537" s="89" t="s">
        <v>53</v>
      </c>
      <c r="M1537" s="89" t="s">
        <v>4179</v>
      </c>
      <c r="N1537" s="89" t="s">
        <v>137</v>
      </c>
      <c r="O1537" s="92" t="s">
        <v>4180</v>
      </c>
      <c r="P1537" s="93" t="s">
        <v>57</v>
      </c>
      <c r="Q1537" s="110" t="s">
        <v>58</v>
      </c>
      <c r="R1537" s="94">
        <v>46171</v>
      </c>
      <c r="S1537" s="95"/>
      <c r="T1537" s="95" t="s">
        <v>59</v>
      </c>
      <c r="U1537" s="95" t="s">
        <v>60</v>
      </c>
      <c r="V1537" s="91">
        <v>46156</v>
      </c>
      <c r="W1537" s="91">
        <v>46160</v>
      </c>
      <c r="X1537" s="91">
        <v>46168</v>
      </c>
      <c r="Y1537" s="96" t="s">
        <v>61</v>
      </c>
      <c r="Z1537" s="89" t="s">
        <v>62</v>
      </c>
      <c r="AA1537" s="95"/>
      <c r="AB1537" s="95" t="s">
        <v>2804</v>
      </c>
      <c r="AC1537" s="95" t="s">
        <v>2804</v>
      </c>
      <c r="AD1537" s="95" t="s">
        <v>2804</v>
      </c>
      <c r="AE1537" s="95" t="s">
        <v>2804</v>
      </c>
      <c r="AF1537" s="95" t="s">
        <v>2804</v>
      </c>
      <c r="AG1537" s="95" t="s">
        <v>2804</v>
      </c>
      <c r="AH1537" s="95" t="s">
        <v>2804</v>
      </c>
      <c r="AI1537" s="97"/>
      <c r="AJ1537" s="97" t="s">
        <v>65</v>
      </c>
      <c r="AK1537" s="97" t="s">
        <v>66</v>
      </c>
      <c r="AL1537" s="45" t="s">
        <v>67</v>
      </c>
      <c r="AM1537" s="160" t="str">
        <f>MONTH(B1537)&amp;"/"&amp;YEAR(B1537)</f>
        <v>3/2026</v>
      </c>
      <c r="AN1537" s="45">
        <f>WEEKNUM(B1537)-WEEKNUM(EOMONTH(B1537,-1)+1)+1</f>
        <v>4</v>
      </c>
      <c r="AO1537" s="45" t="str">
        <f>MONTH(R1537)&amp;"/"&amp;YEAR(R1537)</f>
        <v>5/2026</v>
      </c>
      <c r="AP1537" s="45">
        <f>WEEKNUM(R1537)-WEEKNUM(EOMONTH(R1537,-1)+1)+1</f>
        <v>5</v>
      </c>
      <c r="AQ1537" s="45">
        <f>IF(AU1537="S",IF(Q1537="1. Aceitou o programa",R1537-B1537,0),0)</f>
        <v>67</v>
      </c>
      <c r="AR1537" s="45">
        <f>IF(AU1537="S",IF(AND(S1537&lt;&gt;"",R1537&lt;&gt;""),S1537-R1537,0),0)</f>
        <v>0</v>
      </c>
      <c r="AS1537" s="45">
        <f>IF(AU1537="S",IF(Q1537="1. Aceitou o programa",IF(OR(X1537="Não se Aplica",X1537=""),IF(OR(W1537="Não se Aplica",W1537=""),0,W1537-V1537),AVERAGE(X1537-W1537,W1537-V1537)),0),0)</f>
        <v>6</v>
      </c>
      <c r="AT1537" s="45">
        <f>IF(AU1537="S",IF(AND(Q1537="1. Aceitou o programa",AB1537="Realizada"),IFERROR(IF(AA1537="",0,AA1537-R1537),0),0),0)</f>
        <v>0</v>
      </c>
      <c r="AU1537" s="45" t="str">
        <f>_xlfn.XLOOKUP(U1537,'Lista Suspensa'!$AA$20:$AA$23,'Lista Suspensa'!$AB$20:$AB$23,"N/A")</f>
        <v>S</v>
      </c>
    </row>
    <row r="1538" spans="1:47" ht="12" customHeight="1" x14ac:dyDescent="0.3">
      <c r="A1538" s="87" t="s">
        <v>47</v>
      </c>
      <c r="B1538" s="88">
        <v>46104</v>
      </c>
      <c r="C1538" s="89" t="s">
        <v>48</v>
      </c>
      <c r="D1538" s="89" t="s">
        <v>49</v>
      </c>
      <c r="E1538" s="189">
        <v>86295150</v>
      </c>
      <c r="F1538" s="197" t="s">
        <v>4181</v>
      </c>
      <c r="G1538" s="90">
        <v>3756994732</v>
      </c>
      <c r="H1538" s="91">
        <v>27227</v>
      </c>
      <c r="I1538" s="89"/>
      <c r="J1538" s="89" t="s">
        <v>51</v>
      </c>
      <c r="K1538" s="89" t="s">
        <v>76</v>
      </c>
      <c r="L1538" s="89" t="s">
        <v>95</v>
      </c>
      <c r="M1538" s="89" t="s">
        <v>334</v>
      </c>
      <c r="N1538" s="89" t="s">
        <v>449</v>
      </c>
      <c r="O1538" s="92" t="s">
        <v>4182</v>
      </c>
      <c r="P1538" s="93" t="s">
        <v>57</v>
      </c>
      <c r="Q1538" s="110" t="s">
        <v>58</v>
      </c>
      <c r="R1538" s="94">
        <v>46171</v>
      </c>
      <c r="S1538" s="95"/>
      <c r="T1538" s="95" t="s">
        <v>59</v>
      </c>
      <c r="U1538" s="95" t="s">
        <v>60</v>
      </c>
      <c r="V1538" s="91">
        <v>46156</v>
      </c>
      <c r="W1538" s="91">
        <v>46167</v>
      </c>
      <c r="X1538" s="91">
        <v>46168</v>
      </c>
      <c r="Y1538" s="96" t="s">
        <v>356</v>
      </c>
      <c r="Z1538" s="89" t="s">
        <v>62</v>
      </c>
      <c r="AA1538" s="95"/>
      <c r="AB1538" s="95" t="s">
        <v>2804</v>
      </c>
      <c r="AC1538" s="95" t="s">
        <v>2804</v>
      </c>
      <c r="AD1538" s="95" t="s">
        <v>2804</v>
      </c>
      <c r="AE1538" s="95" t="s">
        <v>2804</v>
      </c>
      <c r="AF1538" s="95" t="s">
        <v>2804</v>
      </c>
      <c r="AG1538" s="95" t="s">
        <v>2804</v>
      </c>
      <c r="AH1538" s="95" t="s">
        <v>2804</v>
      </c>
      <c r="AI1538" s="97"/>
      <c r="AJ1538" s="97" t="s">
        <v>65</v>
      </c>
      <c r="AK1538" s="97" t="s">
        <v>66</v>
      </c>
      <c r="AL1538" s="45" t="s">
        <v>67</v>
      </c>
      <c r="AM1538" s="160" t="str">
        <f>MONTH(B1538)&amp;"/"&amp;YEAR(B1538)</f>
        <v>3/2026</v>
      </c>
      <c r="AN1538" s="45">
        <f>WEEKNUM(B1538)-WEEKNUM(EOMONTH(B1538,-1)+1)+1</f>
        <v>4</v>
      </c>
      <c r="AO1538" s="45" t="str">
        <f>MONTH(R1538)&amp;"/"&amp;YEAR(R1538)</f>
        <v>5/2026</v>
      </c>
      <c r="AP1538" s="45">
        <f>WEEKNUM(R1538)-WEEKNUM(EOMONTH(R1538,-1)+1)+1</f>
        <v>5</v>
      </c>
      <c r="AQ1538" s="45">
        <f>IF(AU1538="S",IF(Q1538="1. Aceitou o programa",R1538-B1538,0),0)</f>
        <v>67</v>
      </c>
      <c r="AR1538" s="45">
        <f>IF(AU1538="S",IF(AND(S1538&lt;&gt;"",R1538&lt;&gt;""),S1538-R1538,0),0)</f>
        <v>0</v>
      </c>
      <c r="AS1538" s="45">
        <f>IF(AU1538="S",IF(Q1538="1. Aceitou o programa",IF(OR(X1538="Não se Aplica",X1538=""),IF(OR(W1538="Não se Aplica",W1538=""),0,W1538-V1538),AVERAGE(X1538-W1538,W1538-V1538)),0),0)</f>
        <v>6</v>
      </c>
      <c r="AT1538" s="45">
        <f>IF(AU1538="S",IF(AND(Q1538="1. Aceitou o programa",AB1538="Realizada"),IFERROR(IF(AA1538="",0,AA1538-R1538),0),0),0)</f>
        <v>0</v>
      </c>
      <c r="AU1538" s="45" t="str">
        <f>_xlfn.XLOOKUP(U1538,'Lista Suspensa'!$AA$20:$AA$23,'Lista Suspensa'!$AB$20:$AB$23,"N/A")</f>
        <v>S</v>
      </c>
    </row>
    <row r="1539" spans="1:47" ht="12" customHeight="1" x14ac:dyDescent="0.3">
      <c r="A1539" s="87" t="s">
        <v>47</v>
      </c>
      <c r="B1539" s="88">
        <v>46104</v>
      </c>
      <c r="C1539" s="89" t="s">
        <v>48</v>
      </c>
      <c r="D1539" s="89" t="s">
        <v>49</v>
      </c>
      <c r="E1539" s="189">
        <v>86394862</v>
      </c>
      <c r="F1539" s="197" t="s">
        <v>4183</v>
      </c>
      <c r="G1539" s="90">
        <v>45010611899</v>
      </c>
      <c r="H1539" s="91">
        <v>38499</v>
      </c>
      <c r="I1539" s="89"/>
      <c r="J1539" s="89" t="s">
        <v>51</v>
      </c>
      <c r="K1539" s="89" t="s">
        <v>52</v>
      </c>
      <c r="L1539" s="89" t="s">
        <v>53</v>
      </c>
      <c r="M1539" s="89" t="s">
        <v>238</v>
      </c>
      <c r="N1539" s="89" t="s">
        <v>137</v>
      </c>
      <c r="O1539" s="92" t="s">
        <v>4184</v>
      </c>
      <c r="P1539" s="93" t="s">
        <v>57</v>
      </c>
      <c r="Q1539" s="110" t="s">
        <v>58</v>
      </c>
      <c r="R1539" s="94">
        <v>46171</v>
      </c>
      <c r="S1539" s="95"/>
      <c r="T1539" s="95" t="s">
        <v>59</v>
      </c>
      <c r="U1539" s="95" t="s">
        <v>60</v>
      </c>
      <c r="V1539" s="91">
        <v>46156</v>
      </c>
      <c r="W1539" s="91">
        <v>46160</v>
      </c>
      <c r="X1539" s="91">
        <v>46168</v>
      </c>
      <c r="Y1539" s="96" t="s">
        <v>61</v>
      </c>
      <c r="Z1539" s="89" t="s">
        <v>62</v>
      </c>
      <c r="AA1539" s="95"/>
      <c r="AB1539" s="95" t="s">
        <v>2804</v>
      </c>
      <c r="AC1539" s="95" t="s">
        <v>2804</v>
      </c>
      <c r="AD1539" s="95" t="s">
        <v>2804</v>
      </c>
      <c r="AE1539" s="95" t="s">
        <v>2804</v>
      </c>
      <c r="AF1539" s="95" t="s">
        <v>2804</v>
      </c>
      <c r="AG1539" s="95" t="s">
        <v>2804</v>
      </c>
      <c r="AH1539" s="95" t="s">
        <v>2804</v>
      </c>
      <c r="AI1539" s="97"/>
      <c r="AJ1539" s="97" t="s">
        <v>65</v>
      </c>
      <c r="AK1539" s="97" t="s">
        <v>66</v>
      </c>
      <c r="AL1539" s="45" t="s">
        <v>67</v>
      </c>
      <c r="AM1539" s="160" t="str">
        <f>MONTH(B1539)&amp;"/"&amp;YEAR(B1539)</f>
        <v>3/2026</v>
      </c>
      <c r="AN1539" s="45">
        <f>WEEKNUM(B1539)-WEEKNUM(EOMONTH(B1539,-1)+1)+1</f>
        <v>4</v>
      </c>
      <c r="AO1539" s="45" t="str">
        <f>MONTH(R1539)&amp;"/"&amp;YEAR(R1539)</f>
        <v>5/2026</v>
      </c>
      <c r="AP1539" s="45">
        <f>WEEKNUM(R1539)-WEEKNUM(EOMONTH(R1539,-1)+1)+1</f>
        <v>5</v>
      </c>
      <c r="AQ1539" s="45">
        <f>IF(AU1539="S",IF(Q1539="1. Aceitou o programa",R1539-B1539,0),0)</f>
        <v>67</v>
      </c>
      <c r="AR1539" s="45">
        <f>IF(AU1539="S",IF(AND(S1539&lt;&gt;"",R1539&lt;&gt;""),S1539-R1539,0),0)</f>
        <v>0</v>
      </c>
      <c r="AS1539" s="45">
        <f>IF(AU1539="S",IF(Q1539="1. Aceitou o programa",IF(OR(X1539="Não se Aplica",X1539=""),IF(OR(W1539="Não se Aplica",W1539=""),0,W1539-V1539),AVERAGE(X1539-W1539,W1539-V1539)),0),0)</f>
        <v>6</v>
      </c>
      <c r="AT1539" s="45">
        <f>IF(AU1539="S",IF(AND(Q1539="1. Aceitou o programa",AB1539="Realizada"),IFERROR(IF(AA1539="",0,AA1539-R1539),0),0),0)</f>
        <v>0</v>
      </c>
      <c r="AU1539" s="45" t="str">
        <f>_xlfn.XLOOKUP(U1539,'Lista Suspensa'!$AA$20:$AA$23,'Lista Suspensa'!$AB$20:$AB$23,"N/A")</f>
        <v>S</v>
      </c>
    </row>
    <row r="1540" spans="1:47" ht="12" customHeight="1" x14ac:dyDescent="0.3">
      <c r="A1540" s="87" t="s">
        <v>47</v>
      </c>
      <c r="B1540" s="88">
        <v>46104</v>
      </c>
      <c r="C1540" s="89" t="s">
        <v>48</v>
      </c>
      <c r="D1540" s="89" t="s">
        <v>49</v>
      </c>
      <c r="E1540" s="189">
        <v>86479813</v>
      </c>
      <c r="F1540" s="197" t="s">
        <v>4185</v>
      </c>
      <c r="G1540" s="90">
        <v>13433410860</v>
      </c>
      <c r="H1540" s="91">
        <v>27227</v>
      </c>
      <c r="I1540" s="89"/>
      <c r="J1540" s="89" t="s">
        <v>51</v>
      </c>
      <c r="K1540" s="89" t="s">
        <v>52</v>
      </c>
      <c r="L1540" s="89" t="s">
        <v>85</v>
      </c>
      <c r="M1540" s="89" t="s">
        <v>3490</v>
      </c>
      <c r="N1540" s="89" t="s">
        <v>197</v>
      </c>
      <c r="O1540" s="92" t="s">
        <v>4186</v>
      </c>
      <c r="P1540" s="93" t="s">
        <v>57</v>
      </c>
      <c r="Q1540" s="110" t="s">
        <v>58</v>
      </c>
      <c r="R1540" s="94">
        <v>46171</v>
      </c>
      <c r="S1540" s="95"/>
      <c r="T1540" s="95" t="s">
        <v>59</v>
      </c>
      <c r="U1540" s="95" t="s">
        <v>60</v>
      </c>
      <c r="V1540" s="91">
        <v>46156</v>
      </c>
      <c r="W1540" s="91">
        <v>46167</v>
      </c>
      <c r="X1540" s="91">
        <v>46168</v>
      </c>
      <c r="Y1540" s="96" t="s">
        <v>356</v>
      </c>
      <c r="Z1540" s="89" t="s">
        <v>62</v>
      </c>
      <c r="AA1540" s="95"/>
      <c r="AB1540" s="95" t="s">
        <v>2804</v>
      </c>
      <c r="AC1540" s="95" t="s">
        <v>2804</v>
      </c>
      <c r="AD1540" s="95" t="s">
        <v>2804</v>
      </c>
      <c r="AE1540" s="95" t="s">
        <v>2804</v>
      </c>
      <c r="AF1540" s="95" t="s">
        <v>2804</v>
      </c>
      <c r="AG1540" s="95" t="s">
        <v>2804</v>
      </c>
      <c r="AH1540" s="95" t="s">
        <v>2804</v>
      </c>
      <c r="AI1540" s="97"/>
      <c r="AJ1540" s="97" t="s">
        <v>65</v>
      </c>
      <c r="AK1540" s="97" t="s">
        <v>66</v>
      </c>
      <c r="AL1540" s="45" t="s">
        <v>67</v>
      </c>
      <c r="AM1540" s="160" t="str">
        <f>MONTH(B1540)&amp;"/"&amp;YEAR(B1540)</f>
        <v>3/2026</v>
      </c>
      <c r="AN1540" s="45">
        <f>WEEKNUM(B1540)-WEEKNUM(EOMONTH(B1540,-1)+1)+1</f>
        <v>4</v>
      </c>
      <c r="AO1540" s="45" t="str">
        <f>MONTH(R1540)&amp;"/"&amp;YEAR(R1540)</f>
        <v>5/2026</v>
      </c>
      <c r="AP1540" s="45">
        <f>WEEKNUM(R1540)-WEEKNUM(EOMONTH(R1540,-1)+1)+1</f>
        <v>5</v>
      </c>
      <c r="AQ1540" s="45">
        <f>IF(AU1540="S",IF(Q1540="1. Aceitou o programa",R1540-B1540,0),0)</f>
        <v>67</v>
      </c>
      <c r="AR1540" s="45">
        <f>IF(AU1540="S",IF(AND(S1540&lt;&gt;"",R1540&lt;&gt;""),S1540-R1540,0),0)</f>
        <v>0</v>
      </c>
      <c r="AS1540" s="45">
        <f>IF(AU1540="S",IF(Q1540="1. Aceitou o programa",IF(OR(X1540="Não se Aplica",X1540=""),IF(OR(W1540="Não se Aplica",W1540=""),0,W1540-V1540),AVERAGE(X1540-W1540,W1540-V1540)),0),0)</f>
        <v>6</v>
      </c>
      <c r="AT1540" s="45">
        <f>IF(AU1540="S",IF(AND(Q1540="1. Aceitou o programa",AB1540="Realizada"),IFERROR(IF(AA1540="",0,AA1540-R1540),0),0),0)</f>
        <v>0</v>
      </c>
      <c r="AU1540" s="45" t="str">
        <f>_xlfn.XLOOKUP(U1540,'Lista Suspensa'!$AA$20:$AA$23,'Lista Suspensa'!$AB$20:$AB$23,"N/A")</f>
        <v>S</v>
      </c>
    </row>
    <row r="1541" spans="1:47" ht="12" customHeight="1" x14ac:dyDescent="0.3">
      <c r="A1541" s="87" t="s">
        <v>47</v>
      </c>
      <c r="B1541" s="88">
        <v>46104</v>
      </c>
      <c r="C1541" s="89" t="s">
        <v>48</v>
      </c>
      <c r="D1541" s="89" t="s">
        <v>49</v>
      </c>
      <c r="E1541" s="189">
        <v>86503573</v>
      </c>
      <c r="F1541" s="197" t="s">
        <v>4187</v>
      </c>
      <c r="G1541" s="90">
        <v>3440398706</v>
      </c>
      <c r="H1541" s="91">
        <v>27018</v>
      </c>
      <c r="I1541" s="89"/>
      <c r="J1541" s="89" t="s">
        <v>84</v>
      </c>
      <c r="K1541" s="89" t="s">
        <v>76</v>
      </c>
      <c r="L1541" s="89" t="s">
        <v>95</v>
      </c>
      <c r="M1541" s="89" t="s">
        <v>163</v>
      </c>
      <c r="N1541" s="89" t="s">
        <v>4188</v>
      </c>
      <c r="O1541" s="92" t="s">
        <v>4189</v>
      </c>
      <c r="P1541" s="93" t="s">
        <v>57</v>
      </c>
      <c r="Q1541" s="110" t="s">
        <v>58</v>
      </c>
      <c r="R1541" s="94">
        <v>46171</v>
      </c>
      <c r="S1541" s="95"/>
      <c r="T1541" s="95" t="s">
        <v>59</v>
      </c>
      <c r="U1541" s="95" t="s">
        <v>60</v>
      </c>
      <c r="V1541" s="91">
        <v>46156</v>
      </c>
      <c r="W1541" s="91">
        <v>46167</v>
      </c>
      <c r="X1541" s="91">
        <v>46168</v>
      </c>
      <c r="Y1541" s="96" t="s">
        <v>356</v>
      </c>
      <c r="Z1541" s="89" t="s">
        <v>62</v>
      </c>
      <c r="AA1541" s="95"/>
      <c r="AB1541" s="95" t="s">
        <v>2804</v>
      </c>
      <c r="AC1541" s="95" t="s">
        <v>2804</v>
      </c>
      <c r="AD1541" s="95" t="s">
        <v>2804</v>
      </c>
      <c r="AE1541" s="95" t="s">
        <v>2804</v>
      </c>
      <c r="AF1541" s="95" t="s">
        <v>2804</v>
      </c>
      <c r="AG1541" s="95" t="s">
        <v>2804</v>
      </c>
      <c r="AH1541" s="95" t="s">
        <v>2804</v>
      </c>
      <c r="AI1541" s="97"/>
      <c r="AJ1541" s="97" t="s">
        <v>65</v>
      </c>
      <c r="AK1541" s="97" t="s">
        <v>66</v>
      </c>
      <c r="AL1541" s="45" t="s">
        <v>67</v>
      </c>
      <c r="AM1541" s="160" t="str">
        <f>MONTH(B1541)&amp;"/"&amp;YEAR(B1541)</f>
        <v>3/2026</v>
      </c>
      <c r="AN1541" s="45">
        <f>WEEKNUM(B1541)-WEEKNUM(EOMONTH(B1541,-1)+1)+1</f>
        <v>4</v>
      </c>
      <c r="AO1541" s="45" t="str">
        <f>MONTH(R1541)&amp;"/"&amp;YEAR(R1541)</f>
        <v>5/2026</v>
      </c>
      <c r="AP1541" s="45">
        <f>WEEKNUM(R1541)-WEEKNUM(EOMONTH(R1541,-1)+1)+1</f>
        <v>5</v>
      </c>
      <c r="AQ1541" s="45">
        <f>IF(AU1541="S",IF(Q1541="1. Aceitou o programa",R1541-B1541,0),0)</f>
        <v>67</v>
      </c>
      <c r="AR1541" s="45">
        <f>IF(AU1541="S",IF(AND(S1541&lt;&gt;"",R1541&lt;&gt;""),S1541-R1541,0),0)</f>
        <v>0</v>
      </c>
      <c r="AS1541" s="45">
        <f>IF(AU1541="S",IF(Q1541="1. Aceitou o programa",IF(OR(X1541="Não se Aplica",X1541=""),IF(OR(W1541="Não se Aplica",W1541=""),0,W1541-V1541),AVERAGE(X1541-W1541,W1541-V1541)),0),0)</f>
        <v>6</v>
      </c>
      <c r="AT1541" s="45">
        <f>IF(AU1541="S",IF(AND(Q1541="1. Aceitou o programa",AB1541="Realizada"),IFERROR(IF(AA1541="",0,AA1541-R1541),0),0),0)</f>
        <v>0</v>
      </c>
      <c r="AU1541" s="45" t="str">
        <f>_xlfn.XLOOKUP(U1541,'Lista Suspensa'!$AA$20:$AA$23,'Lista Suspensa'!$AB$20:$AB$23,"N/A")</f>
        <v>S</v>
      </c>
    </row>
    <row r="1542" spans="1:47" ht="12" customHeight="1" x14ac:dyDescent="0.3">
      <c r="A1542" s="87" t="s">
        <v>47</v>
      </c>
      <c r="B1542" s="88">
        <v>46104</v>
      </c>
      <c r="C1542" s="89" t="s">
        <v>48</v>
      </c>
      <c r="D1542" s="89" t="s">
        <v>49</v>
      </c>
      <c r="E1542" s="189">
        <v>86508076</v>
      </c>
      <c r="F1542" s="197" t="s">
        <v>4190</v>
      </c>
      <c r="G1542" s="90">
        <v>13483496890</v>
      </c>
      <c r="H1542" s="91">
        <v>25626</v>
      </c>
      <c r="I1542" s="89"/>
      <c r="J1542" s="89" t="s">
        <v>51</v>
      </c>
      <c r="K1542" s="89" t="s">
        <v>52</v>
      </c>
      <c r="L1542" s="89" t="s">
        <v>85</v>
      </c>
      <c r="M1542" s="89" t="s">
        <v>4191</v>
      </c>
      <c r="N1542" s="89" t="s">
        <v>137</v>
      </c>
      <c r="O1542" s="92" t="s">
        <v>4192</v>
      </c>
      <c r="P1542" s="93" t="s">
        <v>57</v>
      </c>
      <c r="Q1542" s="110" t="s">
        <v>58</v>
      </c>
      <c r="R1542" s="94">
        <v>46171</v>
      </c>
      <c r="S1542" s="95"/>
      <c r="T1542" s="95" t="s">
        <v>59</v>
      </c>
      <c r="U1542" s="95" t="s">
        <v>60</v>
      </c>
      <c r="V1542" s="91">
        <v>46156</v>
      </c>
      <c r="W1542" s="91">
        <v>46160</v>
      </c>
      <c r="X1542" s="91">
        <v>46168</v>
      </c>
      <c r="Y1542" s="96" t="s">
        <v>61</v>
      </c>
      <c r="Z1542" s="89" t="s">
        <v>62</v>
      </c>
      <c r="AA1542" s="95"/>
      <c r="AB1542" s="95" t="s">
        <v>2804</v>
      </c>
      <c r="AC1542" s="95" t="s">
        <v>2804</v>
      </c>
      <c r="AD1542" s="95" t="s">
        <v>2804</v>
      </c>
      <c r="AE1542" s="95" t="s">
        <v>2804</v>
      </c>
      <c r="AF1542" s="95" t="s">
        <v>2804</v>
      </c>
      <c r="AG1542" s="95" t="s">
        <v>2804</v>
      </c>
      <c r="AH1542" s="95" t="s">
        <v>2804</v>
      </c>
      <c r="AI1542" s="97"/>
      <c r="AJ1542" s="97" t="s">
        <v>65</v>
      </c>
      <c r="AK1542" s="97" t="s">
        <v>66</v>
      </c>
      <c r="AL1542" s="45" t="s">
        <v>67</v>
      </c>
      <c r="AM1542" s="160" t="str">
        <f>MONTH(B1542)&amp;"/"&amp;YEAR(B1542)</f>
        <v>3/2026</v>
      </c>
      <c r="AN1542" s="45">
        <f>WEEKNUM(B1542)-WEEKNUM(EOMONTH(B1542,-1)+1)+1</f>
        <v>4</v>
      </c>
      <c r="AO1542" s="45" t="str">
        <f>MONTH(R1542)&amp;"/"&amp;YEAR(R1542)</f>
        <v>5/2026</v>
      </c>
      <c r="AP1542" s="45">
        <f>WEEKNUM(R1542)-WEEKNUM(EOMONTH(R1542,-1)+1)+1</f>
        <v>5</v>
      </c>
      <c r="AQ1542" s="45">
        <f>IF(AU1542="S",IF(Q1542="1. Aceitou o programa",R1542-B1542,0),0)</f>
        <v>67</v>
      </c>
      <c r="AR1542" s="45">
        <f>IF(AU1542="S",IF(AND(S1542&lt;&gt;"",R1542&lt;&gt;""),S1542-R1542,0),0)</f>
        <v>0</v>
      </c>
      <c r="AS1542" s="45">
        <f>IF(AU1542="S",IF(Q1542="1. Aceitou o programa",IF(OR(X1542="Não se Aplica",X1542=""),IF(OR(W1542="Não se Aplica",W1542=""),0,W1542-V1542),AVERAGE(X1542-W1542,W1542-V1542)),0),0)</f>
        <v>6</v>
      </c>
      <c r="AT1542" s="45">
        <f>IF(AU1542="S",IF(AND(Q1542="1. Aceitou o programa",AB1542="Realizada"),IFERROR(IF(AA1542="",0,AA1542-R1542),0),0),0)</f>
        <v>0</v>
      </c>
      <c r="AU1542" s="45" t="str">
        <f>_xlfn.XLOOKUP(U1542,'Lista Suspensa'!$AA$20:$AA$23,'Lista Suspensa'!$AB$20:$AB$23,"N/A")</f>
        <v>S</v>
      </c>
    </row>
    <row r="1543" spans="1:47" ht="12" customHeight="1" x14ac:dyDescent="0.3">
      <c r="A1543" s="87" t="s">
        <v>47</v>
      </c>
      <c r="B1543" s="88">
        <v>46104</v>
      </c>
      <c r="C1543" s="89" t="s">
        <v>48</v>
      </c>
      <c r="D1543" s="89" t="s">
        <v>49</v>
      </c>
      <c r="E1543" s="189">
        <v>86508079</v>
      </c>
      <c r="F1543" s="197" t="s">
        <v>4193</v>
      </c>
      <c r="G1543" s="90">
        <v>28128665863</v>
      </c>
      <c r="H1543" s="91">
        <v>28879</v>
      </c>
      <c r="I1543" s="89"/>
      <c r="J1543" s="89" t="s">
        <v>51</v>
      </c>
      <c r="K1543" s="89" t="s">
        <v>52</v>
      </c>
      <c r="L1543" s="89" t="s">
        <v>85</v>
      </c>
      <c r="M1543" s="89" t="s">
        <v>4194</v>
      </c>
      <c r="N1543" s="89" t="s">
        <v>137</v>
      </c>
      <c r="O1543" s="92" t="s">
        <v>4195</v>
      </c>
      <c r="P1543" s="93" t="s">
        <v>57</v>
      </c>
      <c r="Q1543" s="110" t="s">
        <v>58</v>
      </c>
      <c r="R1543" s="94">
        <v>46171</v>
      </c>
      <c r="S1543" s="95"/>
      <c r="T1543" s="95" t="s">
        <v>59</v>
      </c>
      <c r="U1543" s="95" t="s">
        <v>60</v>
      </c>
      <c r="V1543" s="91">
        <v>46156</v>
      </c>
      <c r="W1543" s="91">
        <v>46161</v>
      </c>
      <c r="X1543" s="91">
        <v>46168</v>
      </c>
      <c r="Y1543" s="96" t="s">
        <v>73</v>
      </c>
      <c r="Z1543" s="89" t="s">
        <v>62</v>
      </c>
      <c r="AA1543" s="95"/>
      <c r="AB1543" s="95" t="s">
        <v>2804</v>
      </c>
      <c r="AC1543" s="95" t="s">
        <v>2804</v>
      </c>
      <c r="AD1543" s="95" t="s">
        <v>2804</v>
      </c>
      <c r="AE1543" s="95" t="s">
        <v>2804</v>
      </c>
      <c r="AF1543" s="95" t="s">
        <v>2804</v>
      </c>
      <c r="AG1543" s="95" t="s">
        <v>2804</v>
      </c>
      <c r="AH1543" s="95" t="s">
        <v>2804</v>
      </c>
      <c r="AI1543" s="97"/>
      <c r="AJ1543" s="97" t="s">
        <v>65</v>
      </c>
      <c r="AK1543" s="97" t="s">
        <v>66</v>
      </c>
      <c r="AL1543" s="45" t="s">
        <v>67</v>
      </c>
      <c r="AM1543" s="160" t="str">
        <f>MONTH(B1543)&amp;"/"&amp;YEAR(B1543)</f>
        <v>3/2026</v>
      </c>
      <c r="AN1543" s="45">
        <f>WEEKNUM(B1543)-WEEKNUM(EOMONTH(B1543,-1)+1)+1</f>
        <v>4</v>
      </c>
      <c r="AO1543" s="45" t="str">
        <f>MONTH(R1543)&amp;"/"&amp;YEAR(R1543)</f>
        <v>5/2026</v>
      </c>
      <c r="AP1543" s="45">
        <f>WEEKNUM(R1543)-WEEKNUM(EOMONTH(R1543,-1)+1)+1</f>
        <v>5</v>
      </c>
      <c r="AQ1543" s="45">
        <f>IF(AU1543="S",IF(Q1543="1. Aceitou o programa",R1543-B1543,0),0)</f>
        <v>67</v>
      </c>
      <c r="AR1543" s="45">
        <f>IF(AU1543="S",IF(AND(S1543&lt;&gt;"",R1543&lt;&gt;""),S1543-R1543,0),0)</f>
        <v>0</v>
      </c>
      <c r="AS1543" s="45">
        <f>IF(AU1543="S",IF(Q1543="1. Aceitou o programa",IF(OR(X1543="Não se Aplica",X1543=""),IF(OR(W1543="Não se Aplica",W1543=""),0,W1543-V1543),AVERAGE(X1543-W1543,W1543-V1543)),0),0)</f>
        <v>6</v>
      </c>
      <c r="AT1543" s="45">
        <f>IF(AU1543="S",IF(AND(Q1543="1. Aceitou o programa",AB1543="Realizada"),IFERROR(IF(AA1543="",0,AA1543-R1543),0),0),0)</f>
        <v>0</v>
      </c>
      <c r="AU1543" s="45" t="str">
        <f>_xlfn.XLOOKUP(U1543,'Lista Suspensa'!$AA$20:$AA$23,'Lista Suspensa'!$AB$20:$AB$23,"N/A")</f>
        <v>S</v>
      </c>
    </row>
    <row r="1544" spans="1:47" ht="12" customHeight="1" x14ac:dyDescent="0.3">
      <c r="A1544" s="87" t="s">
        <v>47</v>
      </c>
      <c r="B1544" s="88">
        <v>46104</v>
      </c>
      <c r="C1544" s="89" t="s">
        <v>48</v>
      </c>
      <c r="D1544" s="89" t="s">
        <v>49</v>
      </c>
      <c r="E1544" s="189">
        <v>86537846</v>
      </c>
      <c r="F1544" s="197" t="s">
        <v>4196</v>
      </c>
      <c r="G1544" s="90">
        <v>87460149772</v>
      </c>
      <c r="H1544" s="91">
        <v>22585</v>
      </c>
      <c r="I1544" s="89"/>
      <c r="J1544" s="89" t="s">
        <v>51</v>
      </c>
      <c r="K1544" s="89" t="s">
        <v>76</v>
      </c>
      <c r="L1544" s="89" t="s">
        <v>95</v>
      </c>
      <c r="M1544" s="89" t="s">
        <v>96</v>
      </c>
      <c r="N1544" s="89" t="s">
        <v>291</v>
      </c>
      <c r="O1544" s="92" t="s">
        <v>4197</v>
      </c>
      <c r="P1544" s="93" t="s">
        <v>57</v>
      </c>
      <c r="Q1544" s="110" t="s">
        <v>58</v>
      </c>
      <c r="R1544" s="94">
        <v>46171</v>
      </c>
      <c r="S1544" s="95"/>
      <c r="T1544" s="95" t="s">
        <v>59</v>
      </c>
      <c r="U1544" s="95" t="s">
        <v>60</v>
      </c>
      <c r="V1544" s="91">
        <v>46156</v>
      </c>
      <c r="W1544" s="91">
        <v>46161</v>
      </c>
      <c r="X1544" s="91">
        <v>46168</v>
      </c>
      <c r="Y1544" s="96" t="s">
        <v>2797</v>
      </c>
      <c r="Z1544" s="89" t="s">
        <v>62</v>
      </c>
      <c r="AA1544" s="95"/>
      <c r="AB1544" s="95" t="s">
        <v>2804</v>
      </c>
      <c r="AC1544" s="95" t="s">
        <v>2804</v>
      </c>
      <c r="AD1544" s="95" t="s">
        <v>2804</v>
      </c>
      <c r="AE1544" s="95" t="s">
        <v>2804</v>
      </c>
      <c r="AF1544" s="95" t="s">
        <v>2804</v>
      </c>
      <c r="AG1544" s="95" t="s">
        <v>2804</v>
      </c>
      <c r="AH1544" s="95" t="s">
        <v>2804</v>
      </c>
      <c r="AI1544" s="97"/>
      <c r="AJ1544" s="97" t="s">
        <v>65</v>
      </c>
      <c r="AK1544" s="97" t="s">
        <v>66</v>
      </c>
      <c r="AL1544" s="45" t="s">
        <v>67</v>
      </c>
      <c r="AM1544" s="160" t="str">
        <f>MONTH(B1544)&amp;"/"&amp;YEAR(B1544)</f>
        <v>3/2026</v>
      </c>
      <c r="AN1544" s="45">
        <f>WEEKNUM(B1544)-WEEKNUM(EOMONTH(B1544,-1)+1)+1</f>
        <v>4</v>
      </c>
      <c r="AO1544" s="45" t="str">
        <f>MONTH(R1544)&amp;"/"&amp;YEAR(R1544)</f>
        <v>5/2026</v>
      </c>
      <c r="AP1544" s="45">
        <f>WEEKNUM(R1544)-WEEKNUM(EOMONTH(R1544,-1)+1)+1</f>
        <v>5</v>
      </c>
      <c r="AQ1544" s="45">
        <f>IF(AU1544="S",IF(Q1544="1. Aceitou o programa",R1544-B1544,0),0)</f>
        <v>67</v>
      </c>
      <c r="AR1544" s="45">
        <f>IF(AU1544="S",IF(AND(S1544&lt;&gt;"",R1544&lt;&gt;""),S1544-R1544,0),0)</f>
        <v>0</v>
      </c>
      <c r="AS1544" s="45">
        <f>IF(AU1544="S",IF(Q1544="1. Aceitou o programa",IF(OR(X1544="Não se Aplica",X1544=""),IF(OR(W1544="Não se Aplica",W1544=""),0,W1544-V1544),AVERAGE(X1544-W1544,W1544-V1544)),0),0)</f>
        <v>6</v>
      </c>
      <c r="AT1544" s="45">
        <f>IF(AU1544="S",IF(AND(Q1544="1. Aceitou o programa",AB1544="Realizada"),IFERROR(IF(AA1544="",0,AA1544-R1544),0),0),0)</f>
        <v>0</v>
      </c>
      <c r="AU1544" s="45" t="str">
        <f>_xlfn.XLOOKUP(U1544,'Lista Suspensa'!$AA$20:$AA$23,'Lista Suspensa'!$AB$20:$AB$23,"N/A")</f>
        <v>S</v>
      </c>
    </row>
    <row r="1545" spans="1:47" ht="12" customHeight="1" x14ac:dyDescent="0.3">
      <c r="A1545" s="87" t="s">
        <v>47</v>
      </c>
      <c r="B1545" s="88">
        <v>46104</v>
      </c>
      <c r="C1545" s="89" t="s">
        <v>48</v>
      </c>
      <c r="D1545" s="89" t="s">
        <v>49</v>
      </c>
      <c r="E1545" s="189">
        <v>86539208</v>
      </c>
      <c r="F1545" s="197" t="s">
        <v>4198</v>
      </c>
      <c r="G1545" s="90">
        <v>37387280827</v>
      </c>
      <c r="H1545" s="91">
        <v>32433</v>
      </c>
      <c r="I1545" s="89"/>
      <c r="J1545" s="89" t="s">
        <v>51</v>
      </c>
      <c r="K1545" s="89" t="s">
        <v>52</v>
      </c>
      <c r="L1545" s="89" t="s">
        <v>85</v>
      </c>
      <c r="M1545" s="89" t="s">
        <v>4199</v>
      </c>
      <c r="N1545" s="89" t="s">
        <v>229</v>
      </c>
      <c r="O1545" s="92" t="s">
        <v>4200</v>
      </c>
      <c r="P1545" s="93" t="s">
        <v>57</v>
      </c>
      <c r="Q1545" s="110" t="s">
        <v>58</v>
      </c>
      <c r="R1545" s="94">
        <v>46171</v>
      </c>
      <c r="S1545" s="95"/>
      <c r="T1545" s="95" t="s">
        <v>59</v>
      </c>
      <c r="U1545" s="95" t="s">
        <v>60</v>
      </c>
      <c r="V1545" s="91">
        <v>46156</v>
      </c>
      <c r="W1545" s="91">
        <v>46161</v>
      </c>
      <c r="X1545" s="91">
        <v>46168</v>
      </c>
      <c r="Y1545" s="96" t="s">
        <v>73</v>
      </c>
      <c r="Z1545" s="89" t="s">
        <v>62</v>
      </c>
      <c r="AA1545" s="95"/>
      <c r="AB1545" s="95" t="s">
        <v>2804</v>
      </c>
      <c r="AC1545" s="95" t="s">
        <v>2804</v>
      </c>
      <c r="AD1545" s="95" t="s">
        <v>2804</v>
      </c>
      <c r="AE1545" s="95" t="s">
        <v>2804</v>
      </c>
      <c r="AF1545" s="95" t="s">
        <v>2804</v>
      </c>
      <c r="AG1545" s="95" t="s">
        <v>2804</v>
      </c>
      <c r="AH1545" s="95" t="s">
        <v>2804</v>
      </c>
      <c r="AI1545" s="97"/>
      <c r="AJ1545" s="97" t="s">
        <v>65</v>
      </c>
      <c r="AK1545" s="97" t="s">
        <v>66</v>
      </c>
      <c r="AL1545" s="45" t="s">
        <v>67</v>
      </c>
      <c r="AM1545" s="160" t="str">
        <f>MONTH(B1545)&amp;"/"&amp;YEAR(B1545)</f>
        <v>3/2026</v>
      </c>
      <c r="AN1545" s="45">
        <f>WEEKNUM(B1545)-WEEKNUM(EOMONTH(B1545,-1)+1)+1</f>
        <v>4</v>
      </c>
      <c r="AO1545" s="45" t="str">
        <f>MONTH(R1545)&amp;"/"&amp;YEAR(R1545)</f>
        <v>5/2026</v>
      </c>
      <c r="AP1545" s="45">
        <f>WEEKNUM(R1545)-WEEKNUM(EOMONTH(R1545,-1)+1)+1</f>
        <v>5</v>
      </c>
      <c r="AQ1545" s="45">
        <f>IF(AU1545="S",IF(Q1545="1. Aceitou o programa",R1545-B1545,0),0)</f>
        <v>67</v>
      </c>
      <c r="AR1545" s="45">
        <f>IF(AU1545="S",IF(AND(S1545&lt;&gt;"",R1545&lt;&gt;""),S1545-R1545,0),0)</f>
        <v>0</v>
      </c>
      <c r="AS1545" s="45">
        <f>IF(AU1545="S",IF(Q1545="1. Aceitou o programa",IF(OR(X1545="Não se Aplica",X1545=""),IF(OR(W1545="Não se Aplica",W1545=""),0,W1545-V1545),AVERAGE(X1545-W1545,W1545-V1545)),0),0)</f>
        <v>6</v>
      </c>
      <c r="AT1545" s="45">
        <f>IF(AU1545="S",IF(AND(Q1545="1. Aceitou o programa",AB1545="Realizada"),IFERROR(IF(AA1545="",0,AA1545-R1545),0),0),0)</f>
        <v>0</v>
      </c>
      <c r="AU1545" s="45" t="str">
        <f>_xlfn.XLOOKUP(U1545,'Lista Suspensa'!$AA$20:$AA$23,'Lista Suspensa'!$AB$20:$AB$23,"N/A")</f>
        <v>S</v>
      </c>
    </row>
    <row r="1546" spans="1:47" ht="12" customHeight="1" x14ac:dyDescent="0.3">
      <c r="A1546" s="87" t="s">
        <v>47</v>
      </c>
      <c r="B1546" s="88">
        <v>46104</v>
      </c>
      <c r="C1546" s="89" t="s">
        <v>48</v>
      </c>
      <c r="D1546" s="89" t="s">
        <v>49</v>
      </c>
      <c r="E1546" s="189">
        <v>86640553</v>
      </c>
      <c r="F1546" s="197" t="s">
        <v>4201</v>
      </c>
      <c r="G1546" s="90">
        <v>28645940809</v>
      </c>
      <c r="H1546" s="91">
        <v>29227</v>
      </c>
      <c r="I1546" s="89"/>
      <c r="J1546" s="89" t="s">
        <v>84</v>
      </c>
      <c r="K1546" s="89" t="s">
        <v>52</v>
      </c>
      <c r="L1546" s="89" t="s">
        <v>53</v>
      </c>
      <c r="M1546" s="89" t="s">
        <v>4202</v>
      </c>
      <c r="N1546" s="89" t="s">
        <v>137</v>
      </c>
      <c r="O1546" s="92" t="s">
        <v>4203</v>
      </c>
      <c r="P1546" s="93" t="s">
        <v>57</v>
      </c>
      <c r="Q1546" s="110" t="s">
        <v>58</v>
      </c>
      <c r="R1546" s="94">
        <v>46171</v>
      </c>
      <c r="S1546" s="95"/>
      <c r="T1546" s="95" t="s">
        <v>59</v>
      </c>
      <c r="U1546" s="95" t="s">
        <v>60</v>
      </c>
      <c r="V1546" s="91">
        <v>46156</v>
      </c>
      <c r="W1546" s="91">
        <v>46161</v>
      </c>
      <c r="X1546" s="91">
        <v>46168</v>
      </c>
      <c r="Y1546" s="96" t="s">
        <v>73</v>
      </c>
      <c r="Z1546" s="89" t="s">
        <v>62</v>
      </c>
      <c r="AA1546" s="95"/>
      <c r="AB1546" s="95" t="s">
        <v>2804</v>
      </c>
      <c r="AC1546" s="95" t="s">
        <v>2804</v>
      </c>
      <c r="AD1546" s="95" t="s">
        <v>2804</v>
      </c>
      <c r="AE1546" s="95" t="s">
        <v>2804</v>
      </c>
      <c r="AF1546" s="95" t="s">
        <v>2804</v>
      </c>
      <c r="AG1546" s="95" t="s">
        <v>2804</v>
      </c>
      <c r="AH1546" s="95" t="s">
        <v>2804</v>
      </c>
      <c r="AI1546" s="97"/>
      <c r="AJ1546" s="97" t="s">
        <v>65</v>
      </c>
      <c r="AK1546" s="97" t="s">
        <v>66</v>
      </c>
      <c r="AL1546" s="45" t="s">
        <v>67</v>
      </c>
      <c r="AM1546" s="160" t="str">
        <f>MONTH(B1546)&amp;"/"&amp;YEAR(B1546)</f>
        <v>3/2026</v>
      </c>
      <c r="AN1546" s="45">
        <f>WEEKNUM(B1546)-WEEKNUM(EOMONTH(B1546,-1)+1)+1</f>
        <v>4</v>
      </c>
      <c r="AO1546" s="45" t="str">
        <f>MONTH(R1546)&amp;"/"&amp;YEAR(R1546)</f>
        <v>5/2026</v>
      </c>
      <c r="AP1546" s="45">
        <f>WEEKNUM(R1546)-WEEKNUM(EOMONTH(R1546,-1)+1)+1</f>
        <v>5</v>
      </c>
      <c r="AQ1546" s="45">
        <f>IF(AU1546="S",IF(Q1546="1. Aceitou o programa",R1546-B1546,0),0)</f>
        <v>67</v>
      </c>
      <c r="AR1546" s="45">
        <f>IF(AU1546="S",IF(AND(S1546&lt;&gt;"",R1546&lt;&gt;""),S1546-R1546,0),0)</f>
        <v>0</v>
      </c>
      <c r="AS1546" s="45">
        <f>IF(AU1546="S",IF(Q1546="1. Aceitou o programa",IF(OR(X1546="Não se Aplica",X1546=""),IF(OR(W1546="Não se Aplica",W1546=""),0,W1546-V1546),AVERAGE(X1546-W1546,W1546-V1546)),0),0)</f>
        <v>6</v>
      </c>
      <c r="AT1546" s="45">
        <f>IF(AU1546="S",IF(AND(Q1546="1. Aceitou o programa",AB1546="Realizada"),IFERROR(IF(AA1546="",0,AA1546-R1546),0),0),0)</f>
        <v>0</v>
      </c>
      <c r="AU1546" s="45" t="str">
        <f>_xlfn.XLOOKUP(U1546,'Lista Suspensa'!$AA$20:$AA$23,'Lista Suspensa'!$AB$20:$AB$23,"N/A")</f>
        <v>S</v>
      </c>
    </row>
    <row r="1547" spans="1:47" ht="12" customHeight="1" x14ac:dyDescent="0.3">
      <c r="A1547" s="87" t="s">
        <v>47</v>
      </c>
      <c r="B1547" s="88">
        <v>46104</v>
      </c>
      <c r="C1547" s="89" t="s">
        <v>48</v>
      </c>
      <c r="D1547" s="89" t="s">
        <v>49</v>
      </c>
      <c r="E1547" s="189">
        <v>86608486</v>
      </c>
      <c r="F1547" s="197" t="s">
        <v>4204</v>
      </c>
      <c r="G1547" s="90">
        <v>31647927862</v>
      </c>
      <c r="H1547" s="91">
        <v>30386</v>
      </c>
      <c r="I1547" s="89"/>
      <c r="J1547" s="89" t="s">
        <v>84</v>
      </c>
      <c r="K1547" s="89" t="s">
        <v>52</v>
      </c>
      <c r="L1547" s="89" t="s">
        <v>85</v>
      </c>
      <c r="M1547" s="89" t="s">
        <v>4205</v>
      </c>
      <c r="N1547" s="89" t="s">
        <v>137</v>
      </c>
      <c r="O1547" s="92" t="s">
        <v>4206</v>
      </c>
      <c r="P1547" s="93" t="s">
        <v>57</v>
      </c>
      <c r="Q1547" s="110" t="s">
        <v>58</v>
      </c>
      <c r="R1547" s="94">
        <v>46171</v>
      </c>
      <c r="S1547" s="95"/>
      <c r="T1547" s="95" t="s">
        <v>59</v>
      </c>
      <c r="U1547" s="95" t="s">
        <v>60</v>
      </c>
      <c r="V1547" s="91">
        <v>46156</v>
      </c>
      <c r="W1547" s="91">
        <v>46167</v>
      </c>
      <c r="X1547" s="91">
        <v>46168</v>
      </c>
      <c r="Y1547" s="96" t="s">
        <v>356</v>
      </c>
      <c r="Z1547" s="89" t="s">
        <v>62</v>
      </c>
      <c r="AA1547" s="95"/>
      <c r="AB1547" s="95" t="s">
        <v>2804</v>
      </c>
      <c r="AC1547" s="95" t="s">
        <v>2804</v>
      </c>
      <c r="AD1547" s="95" t="s">
        <v>2804</v>
      </c>
      <c r="AE1547" s="95" t="s">
        <v>2804</v>
      </c>
      <c r="AF1547" s="95" t="s">
        <v>2804</v>
      </c>
      <c r="AG1547" s="95" t="s">
        <v>2804</v>
      </c>
      <c r="AH1547" s="95" t="s">
        <v>2804</v>
      </c>
      <c r="AI1547" s="97"/>
      <c r="AJ1547" s="97" t="s">
        <v>65</v>
      </c>
      <c r="AK1547" s="97" t="s">
        <v>66</v>
      </c>
      <c r="AL1547" s="45" t="s">
        <v>67</v>
      </c>
      <c r="AM1547" s="160" t="str">
        <f>MONTH(B1547)&amp;"/"&amp;YEAR(B1547)</f>
        <v>3/2026</v>
      </c>
      <c r="AN1547" s="45">
        <f>WEEKNUM(B1547)-WEEKNUM(EOMONTH(B1547,-1)+1)+1</f>
        <v>4</v>
      </c>
      <c r="AO1547" s="45" t="str">
        <f>MONTH(R1547)&amp;"/"&amp;YEAR(R1547)</f>
        <v>5/2026</v>
      </c>
      <c r="AP1547" s="45">
        <f>WEEKNUM(R1547)-WEEKNUM(EOMONTH(R1547,-1)+1)+1</f>
        <v>5</v>
      </c>
      <c r="AQ1547" s="45">
        <f>IF(AU1547="S",IF(Q1547="1. Aceitou o programa",R1547-B1547,0),0)</f>
        <v>67</v>
      </c>
      <c r="AR1547" s="45">
        <f>IF(AU1547="S",IF(AND(S1547&lt;&gt;"",R1547&lt;&gt;""),S1547-R1547,0),0)</f>
        <v>0</v>
      </c>
      <c r="AS1547" s="45">
        <f>IF(AU1547="S",IF(Q1547="1. Aceitou o programa",IF(OR(X1547="Não se Aplica",X1547=""),IF(OR(W1547="Não se Aplica",W1547=""),0,W1547-V1547),AVERAGE(X1547-W1547,W1547-V1547)),0),0)</f>
        <v>6</v>
      </c>
      <c r="AT1547" s="45">
        <f>IF(AU1547="S",IF(AND(Q1547="1. Aceitou o programa",AB1547="Realizada"),IFERROR(IF(AA1547="",0,AA1547-R1547),0),0),0)</f>
        <v>0</v>
      </c>
      <c r="AU1547" s="45" t="str">
        <f>_xlfn.XLOOKUP(U1547,'Lista Suspensa'!$AA$20:$AA$23,'Lista Suspensa'!$AB$20:$AB$23,"N/A")</f>
        <v>S</v>
      </c>
    </row>
    <row r="1548" spans="1:47" ht="12" customHeight="1" x14ac:dyDescent="0.3">
      <c r="A1548" s="87" t="s">
        <v>47</v>
      </c>
      <c r="B1548" s="88">
        <v>46104</v>
      </c>
      <c r="C1548" s="89" t="s">
        <v>48</v>
      </c>
      <c r="D1548" s="89" t="s">
        <v>49</v>
      </c>
      <c r="E1548" s="189">
        <v>95215074</v>
      </c>
      <c r="F1548" s="197" t="s">
        <v>4207</v>
      </c>
      <c r="G1548" s="90">
        <v>8817055867</v>
      </c>
      <c r="H1548" s="91">
        <v>23820</v>
      </c>
      <c r="I1548" s="89"/>
      <c r="J1548" s="89" t="s">
        <v>51</v>
      </c>
      <c r="K1548" s="89" t="s">
        <v>52</v>
      </c>
      <c r="L1548" s="89" t="s">
        <v>53</v>
      </c>
      <c r="M1548" s="89" t="s">
        <v>1913</v>
      </c>
      <c r="N1548" s="89" t="s">
        <v>150</v>
      </c>
      <c r="O1548" s="92" t="s">
        <v>4208</v>
      </c>
      <c r="P1548" s="93" t="s">
        <v>57</v>
      </c>
      <c r="Q1548" s="110" t="s">
        <v>58</v>
      </c>
      <c r="R1548" s="94">
        <v>46171</v>
      </c>
      <c r="S1548" s="95"/>
      <c r="T1548" s="95" t="s">
        <v>59</v>
      </c>
      <c r="U1548" s="95" t="s">
        <v>60</v>
      </c>
      <c r="V1548" s="91">
        <v>46156</v>
      </c>
      <c r="W1548" s="91">
        <v>46161</v>
      </c>
      <c r="X1548" s="91">
        <v>46168</v>
      </c>
      <c r="Y1548" s="96"/>
      <c r="Z1548" s="89" t="s">
        <v>62</v>
      </c>
      <c r="AA1548" s="95"/>
      <c r="AB1548" s="95" t="s">
        <v>2804</v>
      </c>
      <c r="AC1548" s="95" t="s">
        <v>2804</v>
      </c>
      <c r="AD1548" s="95" t="s">
        <v>2804</v>
      </c>
      <c r="AE1548" s="95" t="s">
        <v>2804</v>
      </c>
      <c r="AF1548" s="95" t="s">
        <v>2804</v>
      </c>
      <c r="AG1548" s="95" t="s">
        <v>2804</v>
      </c>
      <c r="AH1548" s="95" t="s">
        <v>2804</v>
      </c>
      <c r="AI1548" s="97"/>
      <c r="AJ1548" s="97" t="s">
        <v>65</v>
      </c>
      <c r="AK1548" s="97" t="s">
        <v>66</v>
      </c>
      <c r="AL1548" s="45" t="s">
        <v>67</v>
      </c>
      <c r="AM1548" s="160" t="str">
        <f>MONTH(B1548)&amp;"/"&amp;YEAR(B1548)</f>
        <v>3/2026</v>
      </c>
      <c r="AN1548" s="45">
        <f>WEEKNUM(B1548)-WEEKNUM(EOMONTH(B1548,-1)+1)+1</f>
        <v>4</v>
      </c>
      <c r="AO1548" s="45" t="str">
        <f>MONTH(R1548)&amp;"/"&amp;YEAR(R1548)</f>
        <v>5/2026</v>
      </c>
      <c r="AP1548" s="45">
        <f>WEEKNUM(R1548)-WEEKNUM(EOMONTH(R1548,-1)+1)+1</f>
        <v>5</v>
      </c>
      <c r="AQ1548" s="45">
        <f>IF(AU1548="S",IF(Q1548="1. Aceitou o programa",R1548-B1548,0),0)</f>
        <v>67</v>
      </c>
      <c r="AR1548" s="45">
        <f>IF(AU1548="S",IF(AND(S1548&lt;&gt;"",R1548&lt;&gt;""),S1548-R1548,0),0)</f>
        <v>0</v>
      </c>
      <c r="AS1548" s="45">
        <f>IF(AU1548="S",IF(Q1548="1. Aceitou o programa",IF(OR(X1548="Não se Aplica",X1548=""),IF(OR(W1548="Não se Aplica",W1548=""),0,W1548-V1548),AVERAGE(X1548-W1548,W1548-V1548)),0),0)</f>
        <v>6</v>
      </c>
      <c r="AT1548" s="45">
        <f>IF(AU1548="S",IF(AND(Q1548="1. Aceitou o programa",AB1548="Realizada"),IFERROR(IF(AA1548="",0,AA1548-R1548),0),0),0)</f>
        <v>0</v>
      </c>
      <c r="AU1548" s="45" t="str">
        <f>_xlfn.XLOOKUP(U1548,'Lista Suspensa'!$AA$20:$AA$23,'Lista Suspensa'!$AB$20:$AB$23,"N/A")</f>
        <v>S</v>
      </c>
    </row>
    <row r="1549" spans="1:47" ht="12" customHeight="1" x14ac:dyDescent="0.3">
      <c r="A1549" s="87" t="s">
        <v>47</v>
      </c>
      <c r="B1549" s="88">
        <v>46104</v>
      </c>
      <c r="C1549" s="89" t="s">
        <v>48</v>
      </c>
      <c r="D1549" s="89" t="s">
        <v>49</v>
      </c>
      <c r="E1549" s="189">
        <v>89713606</v>
      </c>
      <c r="F1549" s="197" t="s">
        <v>4209</v>
      </c>
      <c r="G1549" s="90">
        <v>40371286832</v>
      </c>
      <c r="H1549" s="91">
        <v>39245</v>
      </c>
      <c r="I1549" s="89"/>
      <c r="J1549" s="89" t="s">
        <v>51</v>
      </c>
      <c r="K1549" s="89" t="s">
        <v>52</v>
      </c>
      <c r="L1549" s="89" t="s">
        <v>85</v>
      </c>
      <c r="M1549" s="89" t="s">
        <v>513</v>
      </c>
      <c r="N1549" s="89" t="s">
        <v>176</v>
      </c>
      <c r="O1549" s="92" t="s">
        <v>4210</v>
      </c>
      <c r="P1549" s="93" t="s">
        <v>57</v>
      </c>
      <c r="Q1549" s="110" t="s">
        <v>58</v>
      </c>
      <c r="R1549" s="94">
        <v>46171</v>
      </c>
      <c r="S1549" s="95"/>
      <c r="T1549" s="95" t="s">
        <v>59</v>
      </c>
      <c r="U1549" s="95" t="s">
        <v>60</v>
      </c>
      <c r="V1549" s="91">
        <v>46156</v>
      </c>
      <c r="W1549" s="91">
        <v>46161</v>
      </c>
      <c r="X1549" s="91">
        <v>46168</v>
      </c>
      <c r="Y1549" s="96" t="s">
        <v>73</v>
      </c>
      <c r="Z1549" s="89" t="s">
        <v>62</v>
      </c>
      <c r="AA1549" s="95"/>
      <c r="AB1549" s="95" t="s">
        <v>2804</v>
      </c>
      <c r="AC1549" s="95" t="s">
        <v>2804</v>
      </c>
      <c r="AD1549" s="95" t="s">
        <v>2804</v>
      </c>
      <c r="AE1549" s="95" t="s">
        <v>2804</v>
      </c>
      <c r="AF1549" s="95" t="s">
        <v>2804</v>
      </c>
      <c r="AG1549" s="95" t="s">
        <v>2804</v>
      </c>
      <c r="AH1549" s="95" t="s">
        <v>2804</v>
      </c>
      <c r="AI1549" s="97"/>
      <c r="AJ1549" s="97" t="s">
        <v>65</v>
      </c>
      <c r="AK1549" s="97" t="s">
        <v>66</v>
      </c>
      <c r="AL1549" s="45" t="s">
        <v>67</v>
      </c>
      <c r="AM1549" s="160" t="str">
        <f>MONTH(B1549)&amp;"/"&amp;YEAR(B1549)</f>
        <v>3/2026</v>
      </c>
      <c r="AN1549" s="45">
        <f>WEEKNUM(B1549)-WEEKNUM(EOMONTH(B1549,-1)+1)+1</f>
        <v>4</v>
      </c>
      <c r="AO1549" s="45" t="str">
        <f>MONTH(R1549)&amp;"/"&amp;YEAR(R1549)</f>
        <v>5/2026</v>
      </c>
      <c r="AP1549" s="45">
        <f>WEEKNUM(R1549)-WEEKNUM(EOMONTH(R1549,-1)+1)+1</f>
        <v>5</v>
      </c>
      <c r="AQ1549" s="45">
        <f>IF(AU1549="S",IF(Q1549="1. Aceitou o programa",R1549-B1549,0),0)</f>
        <v>67</v>
      </c>
      <c r="AR1549" s="45">
        <f>IF(AU1549="S",IF(AND(S1549&lt;&gt;"",R1549&lt;&gt;""),S1549-R1549,0),0)</f>
        <v>0</v>
      </c>
      <c r="AS1549" s="45">
        <f>IF(AU1549="S",IF(Q1549="1. Aceitou o programa",IF(OR(X1549="Não se Aplica",X1549=""),IF(OR(W1549="Não se Aplica",W1549=""),0,W1549-V1549),AVERAGE(X1549-W1549,W1549-V1549)),0),0)</f>
        <v>6</v>
      </c>
      <c r="AT1549" s="45">
        <f>IF(AU1549="S",IF(AND(Q1549="1. Aceitou o programa",AB1549="Realizada"),IFERROR(IF(AA1549="",0,AA1549-R1549),0),0),0)</f>
        <v>0</v>
      </c>
      <c r="AU1549" s="45" t="str">
        <f>_xlfn.XLOOKUP(U1549,'Lista Suspensa'!$AA$20:$AA$23,'Lista Suspensa'!$AB$20:$AB$23,"N/A")</f>
        <v>S</v>
      </c>
    </row>
    <row r="1550" spans="1:47" ht="12" customHeight="1" x14ac:dyDescent="0.3">
      <c r="A1550" s="87" t="s">
        <v>47</v>
      </c>
      <c r="B1550" s="88">
        <v>46104</v>
      </c>
      <c r="C1550" s="89" t="s">
        <v>48</v>
      </c>
      <c r="D1550" s="89" t="s">
        <v>49</v>
      </c>
      <c r="E1550" s="189">
        <v>95026379</v>
      </c>
      <c r="F1550" s="197" t="s">
        <v>4211</v>
      </c>
      <c r="G1550" s="90">
        <v>3257003706</v>
      </c>
      <c r="H1550" s="91">
        <v>23071</v>
      </c>
      <c r="I1550" s="89"/>
      <c r="J1550" s="89" t="s">
        <v>51</v>
      </c>
      <c r="K1550" s="89" t="s">
        <v>52</v>
      </c>
      <c r="L1550" s="89" t="s">
        <v>85</v>
      </c>
      <c r="M1550" s="89" t="s">
        <v>4212</v>
      </c>
      <c r="N1550" s="89" t="s">
        <v>449</v>
      </c>
      <c r="O1550" s="92" t="s">
        <v>4213</v>
      </c>
      <c r="P1550" s="93" t="s">
        <v>57</v>
      </c>
      <c r="Q1550" s="110" t="s">
        <v>58</v>
      </c>
      <c r="R1550" s="94">
        <v>46171</v>
      </c>
      <c r="S1550" s="95"/>
      <c r="T1550" s="95" t="s">
        <v>59</v>
      </c>
      <c r="U1550" s="95" t="s">
        <v>60</v>
      </c>
      <c r="V1550" s="91">
        <v>46156</v>
      </c>
      <c r="W1550" s="91">
        <v>46161</v>
      </c>
      <c r="X1550" s="91">
        <v>46168</v>
      </c>
      <c r="Y1550" s="96" t="s">
        <v>73</v>
      </c>
      <c r="Z1550" s="89" t="s">
        <v>62</v>
      </c>
      <c r="AA1550" s="95"/>
      <c r="AB1550" s="95" t="s">
        <v>2804</v>
      </c>
      <c r="AC1550" s="95" t="s">
        <v>2804</v>
      </c>
      <c r="AD1550" s="95" t="s">
        <v>2804</v>
      </c>
      <c r="AE1550" s="95" t="s">
        <v>2804</v>
      </c>
      <c r="AF1550" s="95" t="s">
        <v>2804</v>
      </c>
      <c r="AG1550" s="95" t="s">
        <v>2804</v>
      </c>
      <c r="AH1550" s="95" t="s">
        <v>2804</v>
      </c>
      <c r="AI1550" s="97"/>
      <c r="AJ1550" s="97" t="s">
        <v>65</v>
      </c>
      <c r="AK1550" s="97" t="s">
        <v>66</v>
      </c>
      <c r="AL1550" s="45" t="s">
        <v>67</v>
      </c>
      <c r="AM1550" s="160" t="str">
        <f>MONTH(B1550)&amp;"/"&amp;YEAR(B1550)</f>
        <v>3/2026</v>
      </c>
      <c r="AN1550" s="45">
        <f>WEEKNUM(B1550)-WEEKNUM(EOMONTH(B1550,-1)+1)+1</f>
        <v>4</v>
      </c>
      <c r="AO1550" s="45" t="str">
        <f>MONTH(R1550)&amp;"/"&amp;YEAR(R1550)</f>
        <v>5/2026</v>
      </c>
      <c r="AP1550" s="45">
        <f>WEEKNUM(R1550)-WEEKNUM(EOMONTH(R1550,-1)+1)+1</f>
        <v>5</v>
      </c>
      <c r="AQ1550" s="45">
        <f>IF(AU1550="S",IF(Q1550="1. Aceitou o programa",R1550-B1550,0),0)</f>
        <v>67</v>
      </c>
      <c r="AR1550" s="45">
        <f>IF(AU1550="S",IF(AND(S1550&lt;&gt;"",R1550&lt;&gt;""),S1550-R1550,0),0)</f>
        <v>0</v>
      </c>
      <c r="AS1550" s="45">
        <f>IF(AU1550="S",IF(Q1550="1. Aceitou o programa",IF(OR(X1550="Não se Aplica",X1550=""),IF(OR(W1550="Não se Aplica",W1550=""),0,W1550-V1550),AVERAGE(X1550-W1550,W1550-V1550)),0),0)</f>
        <v>6</v>
      </c>
      <c r="AT1550" s="45">
        <f>IF(AU1550="S",IF(AND(Q1550="1. Aceitou o programa",AB1550="Realizada"),IFERROR(IF(AA1550="",0,AA1550-R1550),0),0),0)</f>
        <v>0</v>
      </c>
      <c r="AU1550" s="45" t="str">
        <f>_xlfn.XLOOKUP(U1550,'Lista Suspensa'!$AA$20:$AA$23,'Lista Suspensa'!$AB$20:$AB$23,"N/A")</f>
        <v>S</v>
      </c>
    </row>
    <row r="1551" spans="1:47" ht="12" customHeight="1" x14ac:dyDescent="0.3">
      <c r="A1551" s="87" t="s">
        <v>47</v>
      </c>
      <c r="B1551" s="88">
        <v>46104</v>
      </c>
      <c r="C1551" s="89" t="s">
        <v>48</v>
      </c>
      <c r="D1551" s="89" t="s">
        <v>49</v>
      </c>
      <c r="E1551" s="189">
        <v>87761083</v>
      </c>
      <c r="F1551" s="197" t="s">
        <v>4214</v>
      </c>
      <c r="G1551" s="90">
        <v>9255335804</v>
      </c>
      <c r="H1551" s="91">
        <v>25882</v>
      </c>
      <c r="I1551" s="89"/>
      <c r="J1551" s="89" t="s">
        <v>84</v>
      </c>
      <c r="K1551" s="89" t="s">
        <v>52</v>
      </c>
      <c r="L1551" s="89" t="s">
        <v>85</v>
      </c>
      <c r="M1551" s="89" t="s">
        <v>1410</v>
      </c>
      <c r="N1551" s="89" t="s">
        <v>197</v>
      </c>
      <c r="O1551" s="92" t="s">
        <v>4215</v>
      </c>
      <c r="P1551" s="93" t="s">
        <v>57</v>
      </c>
      <c r="Q1551" s="110" t="s">
        <v>58</v>
      </c>
      <c r="R1551" s="94">
        <v>46171</v>
      </c>
      <c r="S1551" s="95"/>
      <c r="T1551" s="95" t="s">
        <v>59</v>
      </c>
      <c r="U1551" s="95" t="s">
        <v>60</v>
      </c>
      <c r="V1551" s="91">
        <v>46156</v>
      </c>
      <c r="W1551" s="91">
        <v>46160</v>
      </c>
      <c r="X1551" s="91">
        <v>46168</v>
      </c>
      <c r="Y1551" s="96" t="s">
        <v>61</v>
      </c>
      <c r="Z1551" s="89" t="s">
        <v>62</v>
      </c>
      <c r="AA1551" s="95"/>
      <c r="AB1551" s="95" t="s">
        <v>2804</v>
      </c>
      <c r="AC1551" s="95" t="s">
        <v>2804</v>
      </c>
      <c r="AD1551" s="95" t="s">
        <v>2804</v>
      </c>
      <c r="AE1551" s="95" t="s">
        <v>2804</v>
      </c>
      <c r="AF1551" s="95" t="s">
        <v>2804</v>
      </c>
      <c r="AG1551" s="95" t="s">
        <v>2804</v>
      </c>
      <c r="AH1551" s="95" t="s">
        <v>2804</v>
      </c>
      <c r="AI1551" s="97"/>
      <c r="AJ1551" s="97" t="s">
        <v>65</v>
      </c>
      <c r="AK1551" s="97" t="s">
        <v>66</v>
      </c>
      <c r="AL1551" s="45" t="s">
        <v>67</v>
      </c>
      <c r="AM1551" s="160" t="str">
        <f>MONTH(B1551)&amp;"/"&amp;YEAR(B1551)</f>
        <v>3/2026</v>
      </c>
      <c r="AN1551" s="45">
        <f>WEEKNUM(B1551)-WEEKNUM(EOMONTH(B1551,-1)+1)+1</f>
        <v>4</v>
      </c>
      <c r="AO1551" s="45" t="str">
        <f>MONTH(R1551)&amp;"/"&amp;YEAR(R1551)</f>
        <v>5/2026</v>
      </c>
      <c r="AP1551" s="45">
        <f>WEEKNUM(R1551)-WEEKNUM(EOMONTH(R1551,-1)+1)+1</f>
        <v>5</v>
      </c>
      <c r="AQ1551" s="45">
        <f>IF(AU1551="S",IF(Q1551="1. Aceitou o programa",R1551-B1551,0),0)</f>
        <v>67</v>
      </c>
      <c r="AR1551" s="45">
        <f>IF(AU1551="S",IF(AND(S1551&lt;&gt;"",R1551&lt;&gt;""),S1551-R1551,0),0)</f>
        <v>0</v>
      </c>
      <c r="AS1551" s="45">
        <f>IF(AU1551="S",IF(Q1551="1. Aceitou o programa",IF(OR(X1551="Não se Aplica",X1551=""),IF(OR(W1551="Não se Aplica",W1551=""),0,W1551-V1551),AVERAGE(X1551-W1551,W1551-V1551)),0),0)</f>
        <v>6</v>
      </c>
      <c r="AT1551" s="45">
        <f>IF(AU1551="S",IF(AND(Q1551="1. Aceitou o programa",AB1551="Realizada"),IFERROR(IF(AA1551="",0,AA1551-R1551),0),0),0)</f>
        <v>0</v>
      </c>
      <c r="AU1551" s="45" t="str">
        <f>_xlfn.XLOOKUP(U1551,'Lista Suspensa'!$AA$20:$AA$23,'Lista Suspensa'!$AB$20:$AB$23,"N/A")</f>
        <v>S</v>
      </c>
    </row>
    <row r="1552" spans="1:47" ht="12" customHeight="1" x14ac:dyDescent="0.3">
      <c r="A1552" s="87" t="s">
        <v>47</v>
      </c>
      <c r="B1552" s="88">
        <v>46104</v>
      </c>
      <c r="C1552" s="89" t="s">
        <v>48</v>
      </c>
      <c r="D1552" s="89" t="s">
        <v>49</v>
      </c>
      <c r="E1552" s="189">
        <v>95264799</v>
      </c>
      <c r="F1552" s="197" t="s">
        <v>4216</v>
      </c>
      <c r="G1552" s="90">
        <v>48620149768</v>
      </c>
      <c r="H1552" s="91">
        <v>20866</v>
      </c>
      <c r="I1552" s="89"/>
      <c r="J1552" s="89" t="s">
        <v>51</v>
      </c>
      <c r="K1552" s="89" t="s">
        <v>76</v>
      </c>
      <c r="L1552" s="89" t="s">
        <v>95</v>
      </c>
      <c r="M1552" s="89" t="s">
        <v>852</v>
      </c>
      <c r="N1552" s="89" t="s">
        <v>344</v>
      </c>
      <c r="O1552" s="92" t="s">
        <v>4217</v>
      </c>
      <c r="P1552" s="93" t="s">
        <v>57</v>
      </c>
      <c r="Q1552" s="110" t="s">
        <v>58</v>
      </c>
      <c r="R1552" s="94">
        <v>46171</v>
      </c>
      <c r="S1552" s="95"/>
      <c r="T1552" s="95" t="s">
        <v>59</v>
      </c>
      <c r="U1552" s="95" t="s">
        <v>60</v>
      </c>
      <c r="V1552" s="91">
        <v>46156</v>
      </c>
      <c r="W1552" s="91">
        <v>46161</v>
      </c>
      <c r="X1552" s="91">
        <v>46168</v>
      </c>
      <c r="Y1552" s="96" t="s">
        <v>2797</v>
      </c>
      <c r="Z1552" s="89" t="s">
        <v>62</v>
      </c>
      <c r="AA1552" s="95"/>
      <c r="AB1552" s="95" t="s">
        <v>2804</v>
      </c>
      <c r="AC1552" s="95" t="s">
        <v>2804</v>
      </c>
      <c r="AD1552" s="95" t="s">
        <v>2804</v>
      </c>
      <c r="AE1552" s="95" t="s">
        <v>2804</v>
      </c>
      <c r="AF1552" s="95" t="s">
        <v>2804</v>
      </c>
      <c r="AG1552" s="95" t="s">
        <v>2804</v>
      </c>
      <c r="AH1552" s="95" t="s">
        <v>2804</v>
      </c>
      <c r="AI1552" s="97"/>
      <c r="AJ1552" s="97" t="s">
        <v>65</v>
      </c>
      <c r="AK1552" s="97" t="s">
        <v>66</v>
      </c>
      <c r="AL1552" s="45" t="s">
        <v>67</v>
      </c>
      <c r="AM1552" s="160" t="str">
        <f>MONTH(B1552)&amp;"/"&amp;YEAR(B1552)</f>
        <v>3/2026</v>
      </c>
      <c r="AN1552" s="45">
        <f>WEEKNUM(B1552)-WEEKNUM(EOMONTH(B1552,-1)+1)+1</f>
        <v>4</v>
      </c>
      <c r="AO1552" s="45" t="str">
        <f>MONTH(R1552)&amp;"/"&amp;YEAR(R1552)</f>
        <v>5/2026</v>
      </c>
      <c r="AP1552" s="45">
        <f>WEEKNUM(R1552)-WEEKNUM(EOMONTH(R1552,-1)+1)+1</f>
        <v>5</v>
      </c>
      <c r="AQ1552" s="45">
        <f>IF(AU1552="S",IF(Q1552="1. Aceitou o programa",R1552-B1552,0),0)</f>
        <v>67</v>
      </c>
      <c r="AR1552" s="45">
        <f>IF(AU1552="S",IF(AND(S1552&lt;&gt;"",R1552&lt;&gt;""),S1552-R1552,0),0)</f>
        <v>0</v>
      </c>
      <c r="AS1552" s="45">
        <f>IF(AU1552="S",IF(Q1552="1. Aceitou o programa",IF(OR(X1552="Não se Aplica",X1552=""),IF(OR(W1552="Não se Aplica",W1552=""),0,W1552-V1552),AVERAGE(X1552-W1552,W1552-V1552)),0),0)</f>
        <v>6</v>
      </c>
      <c r="AT1552" s="45">
        <f>IF(AU1552="S",IF(AND(Q1552="1. Aceitou o programa",AB1552="Realizada"),IFERROR(IF(AA1552="",0,AA1552-R1552),0),0),0)</f>
        <v>0</v>
      </c>
      <c r="AU1552" s="45" t="str">
        <f>_xlfn.XLOOKUP(U1552,'Lista Suspensa'!$AA$20:$AA$23,'Lista Suspensa'!$AB$20:$AB$23,"N/A")</f>
        <v>S</v>
      </c>
    </row>
    <row r="1553" spans="1:47" ht="12" customHeight="1" x14ac:dyDescent="0.3">
      <c r="A1553" s="87" t="s">
        <v>47</v>
      </c>
      <c r="B1553" s="88">
        <v>46104</v>
      </c>
      <c r="C1553" s="89" t="s">
        <v>48</v>
      </c>
      <c r="D1553" s="89" t="s">
        <v>49</v>
      </c>
      <c r="E1553" s="189">
        <v>89976494</v>
      </c>
      <c r="F1553" s="197" t="s">
        <v>4218</v>
      </c>
      <c r="G1553" s="90">
        <v>34144896862</v>
      </c>
      <c r="H1553" s="91">
        <v>31593</v>
      </c>
      <c r="I1553" s="89"/>
      <c r="J1553" s="89" t="s">
        <v>51</v>
      </c>
      <c r="K1553" s="89" t="s">
        <v>52</v>
      </c>
      <c r="L1553" s="89" t="s">
        <v>85</v>
      </c>
      <c r="M1553" s="89" t="s">
        <v>2283</v>
      </c>
      <c r="N1553" s="89" t="s">
        <v>137</v>
      </c>
      <c r="O1553" s="92" t="s">
        <v>4219</v>
      </c>
      <c r="P1553" s="93" t="s">
        <v>57</v>
      </c>
      <c r="Q1553" s="110" t="s">
        <v>58</v>
      </c>
      <c r="R1553" s="94">
        <v>46171</v>
      </c>
      <c r="S1553" s="95"/>
      <c r="T1553" s="95" t="s">
        <v>59</v>
      </c>
      <c r="U1553" s="95" t="s">
        <v>60</v>
      </c>
      <c r="V1553" s="91">
        <v>46156</v>
      </c>
      <c r="W1553" s="91">
        <v>46160</v>
      </c>
      <c r="X1553" s="91">
        <v>46168</v>
      </c>
      <c r="Y1553" s="96" t="s">
        <v>61</v>
      </c>
      <c r="Z1553" s="89" t="s">
        <v>62</v>
      </c>
      <c r="AA1553" s="95"/>
      <c r="AB1553" s="95" t="s">
        <v>2804</v>
      </c>
      <c r="AC1553" s="95" t="s">
        <v>2804</v>
      </c>
      <c r="AD1553" s="95" t="s">
        <v>2804</v>
      </c>
      <c r="AE1553" s="95" t="s">
        <v>2804</v>
      </c>
      <c r="AF1553" s="95" t="s">
        <v>2804</v>
      </c>
      <c r="AG1553" s="95" t="s">
        <v>2804</v>
      </c>
      <c r="AH1553" s="95" t="s">
        <v>2804</v>
      </c>
      <c r="AI1553" s="97"/>
      <c r="AJ1553" s="97" t="s">
        <v>65</v>
      </c>
      <c r="AK1553" s="97" t="s">
        <v>66</v>
      </c>
      <c r="AL1553" s="45" t="s">
        <v>67</v>
      </c>
      <c r="AM1553" s="160" t="str">
        <f>MONTH(B1553)&amp;"/"&amp;YEAR(B1553)</f>
        <v>3/2026</v>
      </c>
      <c r="AN1553" s="45">
        <f>WEEKNUM(B1553)-WEEKNUM(EOMONTH(B1553,-1)+1)+1</f>
        <v>4</v>
      </c>
      <c r="AO1553" s="45" t="str">
        <f>MONTH(R1553)&amp;"/"&amp;YEAR(R1553)</f>
        <v>5/2026</v>
      </c>
      <c r="AP1553" s="45">
        <f>WEEKNUM(R1553)-WEEKNUM(EOMONTH(R1553,-1)+1)+1</f>
        <v>5</v>
      </c>
      <c r="AQ1553" s="45">
        <f>IF(AU1553="S",IF(Q1553="1. Aceitou o programa",R1553-B1553,0),0)</f>
        <v>67</v>
      </c>
      <c r="AR1553" s="45">
        <f>IF(AU1553="S",IF(AND(S1553&lt;&gt;"",R1553&lt;&gt;""),S1553-R1553,0),0)</f>
        <v>0</v>
      </c>
      <c r="AS1553" s="45">
        <f>IF(AU1553="S",IF(Q1553="1. Aceitou o programa",IF(OR(X1553="Não se Aplica",X1553=""),IF(OR(W1553="Não se Aplica",W1553=""),0,W1553-V1553),AVERAGE(X1553-W1553,W1553-V1553)),0),0)</f>
        <v>6</v>
      </c>
      <c r="AT1553" s="45">
        <f>IF(AU1553="S",IF(AND(Q1553="1. Aceitou o programa",AB1553="Realizada"),IFERROR(IF(AA1553="",0,AA1553-R1553),0),0),0)</f>
        <v>0</v>
      </c>
      <c r="AU1553" s="45" t="str">
        <f>_xlfn.XLOOKUP(U1553,'Lista Suspensa'!$AA$20:$AA$23,'Lista Suspensa'!$AB$20:$AB$23,"N/A")</f>
        <v>S</v>
      </c>
    </row>
    <row r="1554" spans="1:47" ht="12" customHeight="1" x14ac:dyDescent="0.3">
      <c r="A1554" s="87" t="s">
        <v>47</v>
      </c>
      <c r="B1554" s="88">
        <v>46104</v>
      </c>
      <c r="C1554" s="89" t="s">
        <v>48</v>
      </c>
      <c r="D1554" s="89" t="s">
        <v>49</v>
      </c>
      <c r="E1554" s="189">
        <v>86837231</v>
      </c>
      <c r="F1554" s="197" t="s">
        <v>4220</v>
      </c>
      <c r="G1554" s="90">
        <v>68660308034</v>
      </c>
      <c r="H1554" s="91">
        <v>27275</v>
      </c>
      <c r="I1554" s="89"/>
      <c r="J1554" s="89" t="s">
        <v>84</v>
      </c>
      <c r="K1554" s="89" t="s">
        <v>52</v>
      </c>
      <c r="L1554" s="89" t="s">
        <v>53</v>
      </c>
      <c r="M1554" s="89" t="s">
        <v>4221</v>
      </c>
      <c r="N1554" s="89" t="s">
        <v>137</v>
      </c>
      <c r="O1554" s="92" t="s">
        <v>4222</v>
      </c>
      <c r="P1554" s="93" t="s">
        <v>57</v>
      </c>
      <c r="Q1554" s="110" t="s">
        <v>58</v>
      </c>
      <c r="R1554" s="94">
        <v>46171</v>
      </c>
      <c r="S1554" s="95"/>
      <c r="T1554" s="95" t="s">
        <v>59</v>
      </c>
      <c r="U1554" s="95" t="s">
        <v>60</v>
      </c>
      <c r="V1554" s="91">
        <v>46156</v>
      </c>
      <c r="W1554" s="91">
        <v>46164</v>
      </c>
      <c r="X1554" s="91"/>
      <c r="Y1554" s="96" t="s">
        <v>269</v>
      </c>
      <c r="Z1554" s="89" t="s">
        <v>62</v>
      </c>
      <c r="AA1554" s="95"/>
      <c r="AB1554" s="95" t="s">
        <v>2804</v>
      </c>
      <c r="AC1554" s="95" t="s">
        <v>2804</v>
      </c>
      <c r="AD1554" s="95" t="s">
        <v>2804</v>
      </c>
      <c r="AE1554" s="95" t="s">
        <v>2804</v>
      </c>
      <c r="AF1554" s="95" t="s">
        <v>2804</v>
      </c>
      <c r="AG1554" s="95" t="s">
        <v>2804</v>
      </c>
      <c r="AH1554" s="95" t="s">
        <v>2804</v>
      </c>
      <c r="AI1554" s="97"/>
      <c r="AJ1554" s="97" t="s">
        <v>65</v>
      </c>
      <c r="AK1554" s="97" t="s">
        <v>66</v>
      </c>
      <c r="AL1554" s="45" t="s">
        <v>67</v>
      </c>
      <c r="AM1554" s="160" t="str">
        <f>MONTH(B1554)&amp;"/"&amp;YEAR(B1554)</f>
        <v>3/2026</v>
      </c>
      <c r="AN1554" s="45">
        <f>WEEKNUM(B1554)-WEEKNUM(EOMONTH(B1554,-1)+1)+1</f>
        <v>4</v>
      </c>
      <c r="AO1554" s="45" t="str">
        <f>MONTH(R1554)&amp;"/"&amp;YEAR(R1554)</f>
        <v>5/2026</v>
      </c>
      <c r="AP1554" s="45">
        <f>WEEKNUM(R1554)-WEEKNUM(EOMONTH(R1554,-1)+1)+1</f>
        <v>5</v>
      </c>
      <c r="AQ1554" s="45">
        <f>IF(AU1554="S",IF(Q1554="1. Aceitou o programa",R1554-B1554,0),0)</f>
        <v>67</v>
      </c>
      <c r="AR1554" s="45">
        <f>IF(AU1554="S",IF(AND(S1554&lt;&gt;"",R1554&lt;&gt;""),S1554-R1554,0),0)</f>
        <v>0</v>
      </c>
      <c r="AS1554" s="45">
        <f>IF(AU1554="S",IF(Q1554="1. Aceitou o programa",IF(OR(X1554="Não se Aplica",X1554=""),IF(OR(W1554="Não se Aplica",W1554=""),0,W1554-V1554),AVERAGE(X1554-W1554,W1554-V1554)),0),0)</f>
        <v>8</v>
      </c>
      <c r="AT1554" s="45">
        <f>IF(AU1554="S",IF(AND(Q1554="1. Aceitou o programa",AB1554="Realizada"),IFERROR(IF(AA1554="",0,AA1554-R1554),0),0),0)</f>
        <v>0</v>
      </c>
      <c r="AU1554" s="45" t="str">
        <f>_xlfn.XLOOKUP(U1554,'Lista Suspensa'!$AA$20:$AA$23,'Lista Suspensa'!$AB$20:$AB$23,"N/A")</f>
        <v>S</v>
      </c>
    </row>
    <row r="1555" spans="1:47" ht="12" customHeight="1" x14ac:dyDescent="0.3">
      <c r="A1555" s="87" t="s">
        <v>47</v>
      </c>
      <c r="B1555" s="88">
        <v>46104</v>
      </c>
      <c r="C1555" s="89" t="s">
        <v>48</v>
      </c>
      <c r="D1555" s="89" t="s">
        <v>49</v>
      </c>
      <c r="E1555" s="189">
        <v>88920278</v>
      </c>
      <c r="F1555" s="197" t="s">
        <v>4223</v>
      </c>
      <c r="G1555" s="90">
        <v>5219856766</v>
      </c>
      <c r="H1555" s="91">
        <v>29013</v>
      </c>
      <c r="I1555" s="89"/>
      <c r="J1555" s="89" t="s">
        <v>84</v>
      </c>
      <c r="K1555" s="89" t="s">
        <v>76</v>
      </c>
      <c r="L1555" s="89" t="s">
        <v>95</v>
      </c>
      <c r="M1555" s="89" t="s">
        <v>1606</v>
      </c>
      <c r="N1555" s="89" t="s">
        <v>137</v>
      </c>
      <c r="O1555" s="92" t="s">
        <v>4224</v>
      </c>
      <c r="P1555" s="93" t="s">
        <v>57</v>
      </c>
      <c r="Q1555" s="110" t="s">
        <v>58</v>
      </c>
      <c r="R1555" s="94">
        <v>46171</v>
      </c>
      <c r="S1555" s="95"/>
      <c r="T1555" s="95" t="s">
        <v>59</v>
      </c>
      <c r="U1555" s="95" t="s">
        <v>60</v>
      </c>
      <c r="V1555" s="91">
        <v>46156</v>
      </c>
      <c r="W1555" s="91">
        <v>46164</v>
      </c>
      <c r="X1555" s="91"/>
      <c r="Y1555" s="96" t="s">
        <v>269</v>
      </c>
      <c r="Z1555" s="89" t="s">
        <v>62</v>
      </c>
      <c r="AA1555" s="95"/>
      <c r="AB1555" s="95" t="s">
        <v>2804</v>
      </c>
      <c r="AC1555" s="95" t="s">
        <v>2804</v>
      </c>
      <c r="AD1555" s="95" t="s">
        <v>2804</v>
      </c>
      <c r="AE1555" s="95" t="s">
        <v>2804</v>
      </c>
      <c r="AF1555" s="95" t="s">
        <v>2804</v>
      </c>
      <c r="AG1555" s="95" t="s">
        <v>2804</v>
      </c>
      <c r="AH1555" s="95" t="s">
        <v>2804</v>
      </c>
      <c r="AI1555" s="97"/>
      <c r="AJ1555" s="97" t="s">
        <v>65</v>
      </c>
      <c r="AK1555" s="97" t="s">
        <v>66</v>
      </c>
      <c r="AL1555" s="45" t="s">
        <v>67</v>
      </c>
      <c r="AM1555" s="160" t="str">
        <f>MONTH(B1555)&amp;"/"&amp;YEAR(B1555)</f>
        <v>3/2026</v>
      </c>
      <c r="AN1555" s="45">
        <f>WEEKNUM(B1555)-WEEKNUM(EOMONTH(B1555,-1)+1)+1</f>
        <v>4</v>
      </c>
      <c r="AO1555" s="45" t="str">
        <f>MONTH(R1555)&amp;"/"&amp;YEAR(R1555)</f>
        <v>5/2026</v>
      </c>
      <c r="AP1555" s="45">
        <f>WEEKNUM(R1555)-WEEKNUM(EOMONTH(R1555,-1)+1)+1</f>
        <v>5</v>
      </c>
      <c r="AQ1555" s="45">
        <f>IF(AU1555="S",IF(Q1555="1. Aceitou o programa",R1555-B1555,0),0)</f>
        <v>67</v>
      </c>
      <c r="AR1555" s="45">
        <f>IF(AU1555="S",IF(AND(S1555&lt;&gt;"",R1555&lt;&gt;""),S1555-R1555,0),0)</f>
        <v>0</v>
      </c>
      <c r="AS1555" s="45">
        <f>IF(AU1555="S",IF(Q1555="1. Aceitou o programa",IF(OR(X1555="Não se Aplica",X1555=""),IF(OR(W1555="Não se Aplica",W1555=""),0,W1555-V1555),AVERAGE(X1555-W1555,W1555-V1555)),0),0)</f>
        <v>8</v>
      </c>
      <c r="AT1555" s="45">
        <f>IF(AU1555="S",IF(AND(Q1555="1. Aceitou o programa",AB1555="Realizada"),IFERROR(IF(AA1555="",0,AA1555-R1555),0),0),0)</f>
        <v>0</v>
      </c>
      <c r="AU1555" s="45" t="str">
        <f>_xlfn.XLOOKUP(U1555,'Lista Suspensa'!$AA$20:$AA$23,'Lista Suspensa'!$AB$20:$AB$23,"N/A")</f>
        <v>S</v>
      </c>
    </row>
    <row r="1556" spans="1:47" ht="12" customHeight="1" x14ac:dyDescent="0.3">
      <c r="A1556" s="87" t="s">
        <v>47</v>
      </c>
      <c r="B1556" s="88">
        <v>46104</v>
      </c>
      <c r="C1556" s="89" t="s">
        <v>48</v>
      </c>
      <c r="D1556" s="89" t="s">
        <v>49</v>
      </c>
      <c r="E1556" s="189">
        <v>86867607</v>
      </c>
      <c r="F1556" s="197" t="s">
        <v>4225</v>
      </c>
      <c r="G1556" s="90">
        <v>3990348469</v>
      </c>
      <c r="H1556" s="91">
        <v>29623</v>
      </c>
      <c r="I1556" s="89"/>
      <c r="J1556" s="89" t="s">
        <v>84</v>
      </c>
      <c r="K1556" s="89" t="s">
        <v>52</v>
      </c>
      <c r="L1556" s="89" t="s">
        <v>85</v>
      </c>
      <c r="M1556" s="89" t="s">
        <v>1075</v>
      </c>
      <c r="N1556" s="89" t="s">
        <v>449</v>
      </c>
      <c r="O1556" s="92" t="s">
        <v>4226</v>
      </c>
      <c r="P1556" s="93" t="s">
        <v>57</v>
      </c>
      <c r="Q1556" s="110" t="s">
        <v>58</v>
      </c>
      <c r="R1556" s="94">
        <v>46171</v>
      </c>
      <c r="S1556" s="95"/>
      <c r="T1556" s="95" t="s">
        <v>59</v>
      </c>
      <c r="U1556" s="95" t="s">
        <v>60</v>
      </c>
      <c r="V1556" s="91">
        <v>46156</v>
      </c>
      <c r="W1556" s="91">
        <v>46164</v>
      </c>
      <c r="X1556" s="91">
        <v>46168</v>
      </c>
      <c r="Y1556" s="96" t="s">
        <v>2797</v>
      </c>
      <c r="Z1556" s="89" t="s">
        <v>62</v>
      </c>
      <c r="AA1556" s="95"/>
      <c r="AB1556" s="95" t="s">
        <v>2804</v>
      </c>
      <c r="AC1556" s="95" t="s">
        <v>2804</v>
      </c>
      <c r="AD1556" s="95" t="s">
        <v>2804</v>
      </c>
      <c r="AE1556" s="95" t="s">
        <v>2804</v>
      </c>
      <c r="AF1556" s="95" t="s">
        <v>2804</v>
      </c>
      <c r="AG1556" s="95" t="s">
        <v>2804</v>
      </c>
      <c r="AH1556" s="95" t="s">
        <v>2804</v>
      </c>
      <c r="AI1556" s="97"/>
      <c r="AJ1556" s="97" t="s">
        <v>65</v>
      </c>
      <c r="AK1556" s="97" t="s">
        <v>66</v>
      </c>
      <c r="AL1556" s="45" t="s">
        <v>67</v>
      </c>
      <c r="AM1556" s="160" t="str">
        <f>MONTH(B1556)&amp;"/"&amp;YEAR(B1556)</f>
        <v>3/2026</v>
      </c>
      <c r="AN1556" s="45">
        <f>WEEKNUM(B1556)-WEEKNUM(EOMONTH(B1556,-1)+1)+1</f>
        <v>4</v>
      </c>
      <c r="AO1556" s="45" t="str">
        <f>MONTH(R1556)&amp;"/"&amp;YEAR(R1556)</f>
        <v>5/2026</v>
      </c>
      <c r="AP1556" s="45">
        <f>WEEKNUM(R1556)-WEEKNUM(EOMONTH(R1556,-1)+1)+1</f>
        <v>5</v>
      </c>
      <c r="AQ1556" s="45">
        <f>IF(AU1556="S",IF(Q1556="1. Aceitou o programa",R1556-B1556,0),0)</f>
        <v>67</v>
      </c>
      <c r="AR1556" s="45">
        <f>IF(AU1556="S",IF(AND(S1556&lt;&gt;"",R1556&lt;&gt;""),S1556-R1556,0),0)</f>
        <v>0</v>
      </c>
      <c r="AS1556" s="45">
        <f>IF(AU1556="S",IF(Q1556="1. Aceitou o programa",IF(OR(X1556="Não se Aplica",X1556=""),IF(OR(W1556="Não se Aplica",W1556=""),0,W1556-V1556),AVERAGE(X1556-W1556,W1556-V1556)),0),0)</f>
        <v>6</v>
      </c>
      <c r="AT1556" s="45">
        <f>IF(AU1556="S",IF(AND(Q1556="1. Aceitou o programa",AB1556="Realizada"),IFERROR(IF(AA1556="",0,AA1556-R1556),0),0),0)</f>
        <v>0</v>
      </c>
      <c r="AU1556" s="45" t="str">
        <f>_xlfn.XLOOKUP(U1556,'Lista Suspensa'!$AA$20:$AA$23,'Lista Suspensa'!$AB$20:$AB$23,"N/A")</f>
        <v>S</v>
      </c>
    </row>
    <row r="1557" spans="1:47" ht="12" customHeight="1" x14ac:dyDescent="0.3">
      <c r="A1557" s="87" t="s">
        <v>47</v>
      </c>
      <c r="B1557" s="88">
        <v>46104</v>
      </c>
      <c r="C1557" s="89" t="s">
        <v>48</v>
      </c>
      <c r="D1557" s="89" t="s">
        <v>49</v>
      </c>
      <c r="E1557" s="189">
        <v>86845905</v>
      </c>
      <c r="F1557" s="197" t="s">
        <v>4227</v>
      </c>
      <c r="G1557" s="90">
        <v>8367587731</v>
      </c>
      <c r="H1557" s="91">
        <v>27305</v>
      </c>
      <c r="I1557" s="89"/>
      <c r="J1557" s="89" t="s">
        <v>51</v>
      </c>
      <c r="K1557" s="89" t="s">
        <v>76</v>
      </c>
      <c r="L1557" s="89" t="s">
        <v>95</v>
      </c>
      <c r="M1557" s="89" t="s">
        <v>4228</v>
      </c>
      <c r="N1557" s="89" t="s">
        <v>197</v>
      </c>
      <c r="O1557" s="92" t="s">
        <v>4229</v>
      </c>
      <c r="P1557" s="93" t="s">
        <v>57</v>
      </c>
      <c r="Q1557" s="110" t="s">
        <v>58</v>
      </c>
      <c r="R1557" s="94">
        <v>46171</v>
      </c>
      <c r="S1557" s="95"/>
      <c r="T1557" s="95" t="s">
        <v>59</v>
      </c>
      <c r="U1557" s="95" t="s">
        <v>60</v>
      </c>
      <c r="V1557" s="91">
        <v>46156</v>
      </c>
      <c r="W1557" s="91">
        <v>46164</v>
      </c>
      <c r="X1557" s="91"/>
      <c r="Y1557" s="96" t="s">
        <v>269</v>
      </c>
      <c r="Z1557" s="89" t="s">
        <v>62</v>
      </c>
      <c r="AA1557" s="95"/>
      <c r="AB1557" s="95" t="s">
        <v>2804</v>
      </c>
      <c r="AC1557" s="95" t="s">
        <v>2804</v>
      </c>
      <c r="AD1557" s="95" t="s">
        <v>2804</v>
      </c>
      <c r="AE1557" s="95" t="s">
        <v>2804</v>
      </c>
      <c r="AF1557" s="95" t="s">
        <v>2804</v>
      </c>
      <c r="AG1557" s="95" t="s">
        <v>2804</v>
      </c>
      <c r="AH1557" s="95" t="s">
        <v>2804</v>
      </c>
      <c r="AI1557" s="97"/>
      <c r="AJ1557" s="97" t="s">
        <v>65</v>
      </c>
      <c r="AK1557" s="97" t="s">
        <v>66</v>
      </c>
      <c r="AL1557" s="45" t="s">
        <v>67</v>
      </c>
      <c r="AM1557" s="160" t="str">
        <f>MONTH(B1557)&amp;"/"&amp;YEAR(B1557)</f>
        <v>3/2026</v>
      </c>
      <c r="AN1557" s="45">
        <f>WEEKNUM(B1557)-WEEKNUM(EOMONTH(B1557,-1)+1)+1</f>
        <v>4</v>
      </c>
      <c r="AO1557" s="45" t="str">
        <f>MONTH(R1557)&amp;"/"&amp;YEAR(R1557)</f>
        <v>5/2026</v>
      </c>
      <c r="AP1557" s="45">
        <f>WEEKNUM(R1557)-WEEKNUM(EOMONTH(R1557,-1)+1)+1</f>
        <v>5</v>
      </c>
      <c r="AQ1557" s="45">
        <f>IF(AU1557="S",IF(Q1557="1. Aceitou o programa",R1557-B1557,0),0)</f>
        <v>67</v>
      </c>
      <c r="AR1557" s="45">
        <f>IF(AU1557="S",IF(AND(S1557&lt;&gt;"",R1557&lt;&gt;""),S1557-R1557,0),0)</f>
        <v>0</v>
      </c>
      <c r="AS1557" s="45">
        <f>IF(AU1557="S",IF(Q1557="1. Aceitou o programa",IF(OR(X1557="Não se Aplica",X1557=""),IF(OR(W1557="Não se Aplica",W1557=""),0,W1557-V1557),AVERAGE(X1557-W1557,W1557-V1557)),0),0)</f>
        <v>8</v>
      </c>
      <c r="AT1557" s="45">
        <f>IF(AU1557="S",IF(AND(Q1557="1. Aceitou o programa",AB1557="Realizada"),IFERROR(IF(AA1557="",0,AA1557-R1557),0),0),0)</f>
        <v>0</v>
      </c>
      <c r="AU1557" s="45" t="str">
        <f>_xlfn.XLOOKUP(U1557,'Lista Suspensa'!$AA$20:$AA$23,'Lista Suspensa'!$AB$20:$AB$23,"N/A")</f>
        <v>S</v>
      </c>
    </row>
    <row r="1558" spans="1:47" ht="12" customHeight="1" x14ac:dyDescent="0.3">
      <c r="A1558" s="87" t="s">
        <v>47</v>
      </c>
      <c r="B1558" s="88">
        <v>46104</v>
      </c>
      <c r="C1558" s="89" t="s">
        <v>48</v>
      </c>
      <c r="D1558" s="89" t="s">
        <v>49</v>
      </c>
      <c r="E1558" s="189">
        <v>87035885</v>
      </c>
      <c r="F1558" s="197" t="s">
        <v>4230</v>
      </c>
      <c r="G1558" s="90">
        <v>2052094750</v>
      </c>
      <c r="H1558" s="91">
        <v>26019</v>
      </c>
      <c r="I1558" s="89"/>
      <c r="J1558" s="89" t="s">
        <v>84</v>
      </c>
      <c r="K1558" s="89" t="s">
        <v>76</v>
      </c>
      <c r="L1558" s="89" t="s">
        <v>95</v>
      </c>
      <c r="M1558" s="89" t="s">
        <v>830</v>
      </c>
      <c r="N1558" s="89" t="s">
        <v>137</v>
      </c>
      <c r="O1558" s="92" t="s">
        <v>4231</v>
      </c>
      <c r="P1558" s="93" t="s">
        <v>57</v>
      </c>
      <c r="Q1558" s="110" t="s">
        <v>58</v>
      </c>
      <c r="R1558" s="94">
        <v>46171</v>
      </c>
      <c r="S1558" s="95"/>
      <c r="T1558" s="95" t="s">
        <v>59</v>
      </c>
      <c r="U1558" s="95" t="s">
        <v>60</v>
      </c>
      <c r="V1558" s="91">
        <v>46156</v>
      </c>
      <c r="W1558" s="91">
        <v>46164</v>
      </c>
      <c r="X1558" s="91"/>
      <c r="Y1558" s="96" t="s">
        <v>269</v>
      </c>
      <c r="Z1558" s="89" t="s">
        <v>62</v>
      </c>
      <c r="AA1558" s="95"/>
      <c r="AB1558" s="95" t="s">
        <v>2804</v>
      </c>
      <c r="AC1558" s="95" t="s">
        <v>2804</v>
      </c>
      <c r="AD1558" s="95" t="s">
        <v>2804</v>
      </c>
      <c r="AE1558" s="95" t="s">
        <v>2804</v>
      </c>
      <c r="AF1558" s="95" t="s">
        <v>2804</v>
      </c>
      <c r="AG1558" s="95" t="s">
        <v>2804</v>
      </c>
      <c r="AH1558" s="95" t="s">
        <v>2804</v>
      </c>
      <c r="AI1558" s="97"/>
      <c r="AJ1558" s="97" t="s">
        <v>65</v>
      </c>
      <c r="AK1558" s="97" t="s">
        <v>66</v>
      </c>
      <c r="AL1558" s="45" t="s">
        <v>67</v>
      </c>
      <c r="AM1558" s="160" t="str">
        <f>MONTH(B1558)&amp;"/"&amp;YEAR(B1558)</f>
        <v>3/2026</v>
      </c>
      <c r="AN1558" s="45">
        <f>WEEKNUM(B1558)-WEEKNUM(EOMONTH(B1558,-1)+1)+1</f>
        <v>4</v>
      </c>
      <c r="AO1558" s="45" t="str">
        <f>MONTH(R1558)&amp;"/"&amp;YEAR(R1558)</f>
        <v>5/2026</v>
      </c>
      <c r="AP1558" s="45">
        <f>WEEKNUM(R1558)-WEEKNUM(EOMONTH(R1558,-1)+1)+1</f>
        <v>5</v>
      </c>
      <c r="AQ1558" s="45">
        <f>IF(AU1558="S",IF(Q1558="1. Aceitou o programa",R1558-B1558,0),0)</f>
        <v>67</v>
      </c>
      <c r="AR1558" s="45">
        <f>IF(AU1558="S",IF(AND(S1558&lt;&gt;"",R1558&lt;&gt;""),S1558-R1558,0),0)</f>
        <v>0</v>
      </c>
      <c r="AS1558" s="45">
        <f>IF(AU1558="S",IF(Q1558="1. Aceitou o programa",IF(OR(X1558="Não se Aplica",X1558=""),IF(OR(W1558="Não se Aplica",W1558=""),0,W1558-V1558),AVERAGE(X1558-W1558,W1558-V1558)),0),0)</f>
        <v>8</v>
      </c>
      <c r="AT1558" s="45">
        <f>IF(AU1558="S",IF(AND(Q1558="1. Aceitou o programa",AB1558="Realizada"),IFERROR(IF(AA1558="",0,AA1558-R1558),0),0),0)</f>
        <v>0</v>
      </c>
      <c r="AU1558" s="45" t="str">
        <f>_xlfn.XLOOKUP(U1558,'Lista Suspensa'!$AA$20:$AA$23,'Lista Suspensa'!$AB$20:$AB$23,"N/A")</f>
        <v>S</v>
      </c>
    </row>
    <row r="1559" spans="1:47" ht="12" customHeight="1" x14ac:dyDescent="0.3">
      <c r="A1559" s="87" t="s">
        <v>47</v>
      </c>
      <c r="B1559" s="88">
        <v>46104</v>
      </c>
      <c r="C1559" s="89" t="s">
        <v>48</v>
      </c>
      <c r="D1559" s="89" t="s">
        <v>49</v>
      </c>
      <c r="E1559" s="189">
        <v>87036954</v>
      </c>
      <c r="F1559" s="197" t="s">
        <v>4232</v>
      </c>
      <c r="G1559" s="90">
        <v>9389126746</v>
      </c>
      <c r="H1559" s="91">
        <v>28991</v>
      </c>
      <c r="I1559" s="89"/>
      <c r="J1559" s="89" t="s">
        <v>51</v>
      </c>
      <c r="K1559" s="89" t="s">
        <v>76</v>
      </c>
      <c r="L1559" s="89" t="s">
        <v>95</v>
      </c>
      <c r="M1559" s="89" t="s">
        <v>1592</v>
      </c>
      <c r="N1559" s="89" t="s">
        <v>137</v>
      </c>
      <c r="O1559" s="92" t="s">
        <v>4233</v>
      </c>
      <c r="P1559" s="93" t="s">
        <v>57</v>
      </c>
      <c r="Q1559" s="110" t="s">
        <v>58</v>
      </c>
      <c r="R1559" s="94">
        <v>46171</v>
      </c>
      <c r="S1559" s="95"/>
      <c r="T1559" s="95" t="s">
        <v>59</v>
      </c>
      <c r="U1559" s="95" t="s">
        <v>60</v>
      </c>
      <c r="V1559" s="91">
        <v>46156</v>
      </c>
      <c r="W1559" s="91">
        <v>46164</v>
      </c>
      <c r="X1559" s="91">
        <v>46168</v>
      </c>
      <c r="Y1559" s="96"/>
      <c r="Z1559" s="89" t="s">
        <v>62</v>
      </c>
      <c r="AA1559" s="95"/>
      <c r="AB1559" s="95" t="s">
        <v>2804</v>
      </c>
      <c r="AC1559" s="95" t="s">
        <v>2804</v>
      </c>
      <c r="AD1559" s="95" t="s">
        <v>2804</v>
      </c>
      <c r="AE1559" s="95" t="s">
        <v>2804</v>
      </c>
      <c r="AF1559" s="95" t="s">
        <v>2804</v>
      </c>
      <c r="AG1559" s="95" t="s">
        <v>2804</v>
      </c>
      <c r="AH1559" s="95" t="s">
        <v>2804</v>
      </c>
      <c r="AI1559" s="97"/>
      <c r="AJ1559" s="97" t="s">
        <v>65</v>
      </c>
      <c r="AK1559" s="97" t="s">
        <v>66</v>
      </c>
      <c r="AL1559" s="45" t="s">
        <v>67</v>
      </c>
      <c r="AM1559" s="160" t="str">
        <f>MONTH(B1559)&amp;"/"&amp;YEAR(B1559)</f>
        <v>3/2026</v>
      </c>
      <c r="AN1559" s="45">
        <f>WEEKNUM(B1559)-WEEKNUM(EOMONTH(B1559,-1)+1)+1</f>
        <v>4</v>
      </c>
      <c r="AO1559" s="45" t="str">
        <f>MONTH(R1559)&amp;"/"&amp;YEAR(R1559)</f>
        <v>5/2026</v>
      </c>
      <c r="AP1559" s="45">
        <f>WEEKNUM(R1559)-WEEKNUM(EOMONTH(R1559,-1)+1)+1</f>
        <v>5</v>
      </c>
      <c r="AQ1559" s="45">
        <f>IF(AU1559="S",IF(Q1559="1. Aceitou o programa",R1559-B1559,0),0)</f>
        <v>67</v>
      </c>
      <c r="AR1559" s="45">
        <f>IF(AU1559="S",IF(AND(S1559&lt;&gt;"",R1559&lt;&gt;""),S1559-R1559,0),0)</f>
        <v>0</v>
      </c>
      <c r="AS1559" s="45">
        <f>IF(AU1559="S",IF(Q1559="1. Aceitou o programa",IF(OR(X1559="Não se Aplica",X1559=""),IF(OR(W1559="Não se Aplica",W1559=""),0,W1559-V1559),AVERAGE(X1559-W1559,W1559-V1559)),0),0)</f>
        <v>6</v>
      </c>
      <c r="AT1559" s="45">
        <f>IF(AU1559="S",IF(AND(Q1559="1. Aceitou o programa",AB1559="Realizada"),IFERROR(IF(AA1559="",0,AA1559-R1559),0),0),0)</f>
        <v>0</v>
      </c>
      <c r="AU1559" s="45" t="str">
        <f>_xlfn.XLOOKUP(U1559,'Lista Suspensa'!$AA$20:$AA$23,'Lista Suspensa'!$AB$20:$AB$23,"N/A")</f>
        <v>S</v>
      </c>
    </row>
    <row r="1560" spans="1:47" ht="12" customHeight="1" x14ac:dyDescent="0.3">
      <c r="A1560" s="87" t="s">
        <v>47</v>
      </c>
      <c r="B1560" s="88">
        <v>46104</v>
      </c>
      <c r="C1560" s="89" t="s">
        <v>48</v>
      </c>
      <c r="D1560" s="89" t="s">
        <v>49</v>
      </c>
      <c r="E1560" s="189">
        <v>87106830</v>
      </c>
      <c r="F1560" s="197" t="s">
        <v>4234</v>
      </c>
      <c r="G1560" s="90">
        <v>28235256886</v>
      </c>
      <c r="H1560" s="91">
        <v>29198</v>
      </c>
      <c r="I1560" s="89"/>
      <c r="J1560" s="89" t="s">
        <v>84</v>
      </c>
      <c r="K1560" s="89" t="s">
        <v>52</v>
      </c>
      <c r="L1560" s="89" t="s">
        <v>85</v>
      </c>
      <c r="M1560" s="89" t="s">
        <v>184</v>
      </c>
      <c r="N1560" s="89" t="s">
        <v>137</v>
      </c>
      <c r="O1560" s="92" t="s">
        <v>4235</v>
      </c>
      <c r="P1560" s="93" t="s">
        <v>57</v>
      </c>
      <c r="Q1560" s="110" t="s">
        <v>58</v>
      </c>
      <c r="R1560" s="94">
        <v>46171</v>
      </c>
      <c r="S1560" s="95"/>
      <c r="T1560" s="95" t="s">
        <v>59</v>
      </c>
      <c r="U1560" s="95" t="s">
        <v>60</v>
      </c>
      <c r="V1560" s="91">
        <v>46156</v>
      </c>
      <c r="W1560" s="91">
        <v>46160</v>
      </c>
      <c r="X1560" s="91">
        <v>46168</v>
      </c>
      <c r="Y1560" s="96" t="s">
        <v>61</v>
      </c>
      <c r="Z1560" s="89" t="s">
        <v>62</v>
      </c>
      <c r="AA1560" s="95"/>
      <c r="AB1560" s="95" t="s">
        <v>2804</v>
      </c>
      <c r="AC1560" s="95" t="s">
        <v>2804</v>
      </c>
      <c r="AD1560" s="95" t="s">
        <v>2804</v>
      </c>
      <c r="AE1560" s="95" t="s">
        <v>2804</v>
      </c>
      <c r="AF1560" s="95" t="s">
        <v>2804</v>
      </c>
      <c r="AG1560" s="95" t="s">
        <v>2804</v>
      </c>
      <c r="AH1560" s="95" t="s">
        <v>2804</v>
      </c>
      <c r="AI1560" s="97"/>
      <c r="AJ1560" s="97" t="s">
        <v>65</v>
      </c>
      <c r="AK1560" s="97" t="s">
        <v>66</v>
      </c>
      <c r="AL1560" s="45" t="s">
        <v>67</v>
      </c>
      <c r="AM1560" s="160" t="str">
        <f>MONTH(B1560)&amp;"/"&amp;YEAR(B1560)</f>
        <v>3/2026</v>
      </c>
      <c r="AN1560" s="45">
        <f>WEEKNUM(B1560)-WEEKNUM(EOMONTH(B1560,-1)+1)+1</f>
        <v>4</v>
      </c>
      <c r="AO1560" s="45" t="str">
        <f>MONTH(R1560)&amp;"/"&amp;YEAR(R1560)</f>
        <v>5/2026</v>
      </c>
      <c r="AP1560" s="45">
        <f>WEEKNUM(R1560)-WEEKNUM(EOMONTH(R1560,-1)+1)+1</f>
        <v>5</v>
      </c>
      <c r="AQ1560" s="45">
        <f>IF(AU1560="S",IF(Q1560="1. Aceitou o programa",R1560-B1560,0),0)</f>
        <v>67</v>
      </c>
      <c r="AR1560" s="45">
        <f>IF(AU1560="S",IF(AND(S1560&lt;&gt;"",R1560&lt;&gt;""),S1560-R1560,0),0)</f>
        <v>0</v>
      </c>
      <c r="AS1560" s="45">
        <f>IF(AU1560="S",IF(Q1560="1. Aceitou o programa",IF(OR(X1560="Não se Aplica",X1560=""),IF(OR(W1560="Não se Aplica",W1560=""),0,W1560-V1560),AVERAGE(X1560-W1560,W1560-V1560)),0),0)</f>
        <v>6</v>
      </c>
      <c r="AT1560" s="45">
        <f>IF(AU1560="S",IF(AND(Q1560="1. Aceitou o programa",AB1560="Realizada"),IFERROR(IF(AA1560="",0,AA1560-R1560),0),0),0)</f>
        <v>0</v>
      </c>
      <c r="AU1560" s="45" t="str">
        <f>_xlfn.XLOOKUP(U1560,'Lista Suspensa'!$AA$20:$AA$23,'Lista Suspensa'!$AB$20:$AB$23,"N/A")</f>
        <v>S</v>
      </c>
    </row>
    <row r="1561" spans="1:47" ht="12" customHeight="1" x14ac:dyDescent="0.3">
      <c r="A1561" s="87" t="s">
        <v>47</v>
      </c>
      <c r="B1561" s="88">
        <v>46104</v>
      </c>
      <c r="C1561" s="89" t="s">
        <v>48</v>
      </c>
      <c r="D1561" s="89" t="s">
        <v>49</v>
      </c>
      <c r="E1561" s="189">
        <v>87107114</v>
      </c>
      <c r="F1561" s="197" t="s">
        <v>4236</v>
      </c>
      <c r="G1561" s="90">
        <v>17266876869</v>
      </c>
      <c r="H1561" s="91">
        <v>26248</v>
      </c>
      <c r="I1561" s="89"/>
      <c r="J1561" s="89" t="s">
        <v>51</v>
      </c>
      <c r="K1561" s="89" t="s">
        <v>52</v>
      </c>
      <c r="L1561" s="89" t="s">
        <v>3334</v>
      </c>
      <c r="M1561" s="89" t="s">
        <v>4237</v>
      </c>
      <c r="N1561" s="89" t="s">
        <v>137</v>
      </c>
      <c r="O1561" s="92" t="s">
        <v>4238</v>
      </c>
      <c r="P1561" s="93" t="s">
        <v>57</v>
      </c>
      <c r="Q1561" s="110" t="s">
        <v>58</v>
      </c>
      <c r="R1561" s="94">
        <v>46171</v>
      </c>
      <c r="S1561" s="95"/>
      <c r="T1561" s="95" t="s">
        <v>59</v>
      </c>
      <c r="U1561" s="95" t="s">
        <v>60</v>
      </c>
      <c r="V1561" s="91">
        <v>46156</v>
      </c>
      <c r="W1561" s="91">
        <v>46167</v>
      </c>
      <c r="X1561" s="91">
        <v>46168</v>
      </c>
      <c r="Y1561" s="96" t="s">
        <v>356</v>
      </c>
      <c r="Z1561" s="89" t="s">
        <v>62</v>
      </c>
      <c r="AA1561" s="95"/>
      <c r="AB1561" s="95" t="s">
        <v>2804</v>
      </c>
      <c r="AC1561" s="95" t="s">
        <v>2804</v>
      </c>
      <c r="AD1561" s="95" t="s">
        <v>2804</v>
      </c>
      <c r="AE1561" s="95" t="s">
        <v>2804</v>
      </c>
      <c r="AF1561" s="95" t="s">
        <v>2804</v>
      </c>
      <c r="AG1561" s="95" t="s">
        <v>2804</v>
      </c>
      <c r="AH1561" s="95" t="s">
        <v>2804</v>
      </c>
      <c r="AI1561" s="97"/>
      <c r="AJ1561" s="97" t="s">
        <v>65</v>
      </c>
      <c r="AK1561" s="97" t="s">
        <v>66</v>
      </c>
      <c r="AL1561" s="45" t="s">
        <v>67</v>
      </c>
      <c r="AM1561" s="160" t="str">
        <f>MONTH(B1561)&amp;"/"&amp;YEAR(B1561)</f>
        <v>3/2026</v>
      </c>
      <c r="AN1561" s="45">
        <f>WEEKNUM(B1561)-WEEKNUM(EOMONTH(B1561,-1)+1)+1</f>
        <v>4</v>
      </c>
      <c r="AO1561" s="45" t="str">
        <f>MONTH(R1561)&amp;"/"&amp;YEAR(R1561)</f>
        <v>5/2026</v>
      </c>
      <c r="AP1561" s="45">
        <f>WEEKNUM(R1561)-WEEKNUM(EOMONTH(R1561,-1)+1)+1</f>
        <v>5</v>
      </c>
      <c r="AQ1561" s="45">
        <f>IF(AU1561="S",IF(Q1561="1. Aceitou o programa",R1561-B1561,0),0)</f>
        <v>67</v>
      </c>
      <c r="AR1561" s="45">
        <f>IF(AU1561="S",IF(AND(S1561&lt;&gt;"",R1561&lt;&gt;""),S1561-R1561,0),0)</f>
        <v>0</v>
      </c>
      <c r="AS1561" s="45">
        <f>IF(AU1561="S",IF(Q1561="1. Aceitou o programa",IF(OR(X1561="Não se Aplica",X1561=""),IF(OR(W1561="Não se Aplica",W1561=""),0,W1561-V1561),AVERAGE(X1561-W1561,W1561-V1561)),0),0)</f>
        <v>6</v>
      </c>
      <c r="AT1561" s="45">
        <f>IF(AU1561="S",IF(AND(Q1561="1. Aceitou o programa",AB1561="Realizada"),IFERROR(IF(AA1561="",0,AA1561-R1561),0),0),0)</f>
        <v>0</v>
      </c>
      <c r="AU1561" s="45" t="str">
        <f>_xlfn.XLOOKUP(U1561,'Lista Suspensa'!$AA$20:$AA$23,'Lista Suspensa'!$AB$20:$AB$23,"N/A")</f>
        <v>S</v>
      </c>
    </row>
    <row r="1562" spans="1:47" ht="12" customHeight="1" x14ac:dyDescent="0.3">
      <c r="A1562" s="87" t="s">
        <v>47</v>
      </c>
      <c r="B1562" s="88">
        <v>46104</v>
      </c>
      <c r="C1562" s="89" t="s">
        <v>48</v>
      </c>
      <c r="D1562" s="89" t="s">
        <v>49</v>
      </c>
      <c r="E1562" s="189">
        <v>87113861</v>
      </c>
      <c r="F1562" s="197" t="s">
        <v>4239</v>
      </c>
      <c r="G1562" s="90">
        <v>30492292841</v>
      </c>
      <c r="H1562" s="91">
        <v>29605</v>
      </c>
      <c r="I1562" s="89"/>
      <c r="J1562" s="89" t="s">
        <v>84</v>
      </c>
      <c r="K1562" s="89" t="s">
        <v>52</v>
      </c>
      <c r="L1562" s="89" t="s">
        <v>85</v>
      </c>
      <c r="M1562" s="89" t="s">
        <v>4240</v>
      </c>
      <c r="N1562" s="89" t="s">
        <v>176</v>
      </c>
      <c r="O1562" s="92" t="s">
        <v>4241</v>
      </c>
      <c r="P1562" s="93" t="s">
        <v>57</v>
      </c>
      <c r="Q1562" s="110" t="s">
        <v>58</v>
      </c>
      <c r="R1562" s="94">
        <v>46171</v>
      </c>
      <c r="S1562" s="95"/>
      <c r="T1562" s="95" t="s">
        <v>59</v>
      </c>
      <c r="U1562" s="95" t="s">
        <v>60</v>
      </c>
      <c r="V1562" s="91">
        <v>46156</v>
      </c>
      <c r="W1562" s="91">
        <v>46167</v>
      </c>
      <c r="X1562" s="91">
        <v>46168</v>
      </c>
      <c r="Y1562" s="96" t="s">
        <v>356</v>
      </c>
      <c r="Z1562" s="89" t="s">
        <v>62</v>
      </c>
      <c r="AA1562" s="95"/>
      <c r="AB1562" s="95" t="s">
        <v>2804</v>
      </c>
      <c r="AC1562" s="95" t="s">
        <v>2804</v>
      </c>
      <c r="AD1562" s="95" t="s">
        <v>2804</v>
      </c>
      <c r="AE1562" s="95" t="s">
        <v>2804</v>
      </c>
      <c r="AF1562" s="95" t="s">
        <v>2804</v>
      </c>
      <c r="AG1562" s="95" t="s">
        <v>2804</v>
      </c>
      <c r="AH1562" s="95" t="s">
        <v>2804</v>
      </c>
      <c r="AI1562" s="97"/>
      <c r="AJ1562" s="97" t="s">
        <v>65</v>
      </c>
      <c r="AK1562" s="97" t="s">
        <v>66</v>
      </c>
      <c r="AL1562" s="45" t="s">
        <v>67</v>
      </c>
      <c r="AM1562" s="160" t="str">
        <f>MONTH(B1562)&amp;"/"&amp;YEAR(B1562)</f>
        <v>3/2026</v>
      </c>
      <c r="AN1562" s="45">
        <f>WEEKNUM(B1562)-WEEKNUM(EOMONTH(B1562,-1)+1)+1</f>
        <v>4</v>
      </c>
      <c r="AO1562" s="45" t="str">
        <f>MONTH(R1562)&amp;"/"&amp;YEAR(R1562)</f>
        <v>5/2026</v>
      </c>
      <c r="AP1562" s="45">
        <f>WEEKNUM(R1562)-WEEKNUM(EOMONTH(R1562,-1)+1)+1</f>
        <v>5</v>
      </c>
      <c r="AQ1562" s="45">
        <f>IF(AU1562="S",IF(Q1562="1. Aceitou o programa",R1562-B1562,0),0)</f>
        <v>67</v>
      </c>
      <c r="AR1562" s="45">
        <f>IF(AU1562="S",IF(AND(S1562&lt;&gt;"",R1562&lt;&gt;""),S1562-R1562,0),0)</f>
        <v>0</v>
      </c>
      <c r="AS1562" s="45">
        <f>IF(AU1562="S",IF(Q1562="1. Aceitou o programa",IF(OR(X1562="Não se Aplica",X1562=""),IF(OR(W1562="Não se Aplica",W1562=""),0,W1562-V1562),AVERAGE(X1562-W1562,W1562-V1562)),0),0)</f>
        <v>6</v>
      </c>
      <c r="AT1562" s="45">
        <f>IF(AU1562="S",IF(AND(Q1562="1. Aceitou o programa",AB1562="Realizada"),IFERROR(IF(AA1562="",0,AA1562-R1562),0),0),0)</f>
        <v>0</v>
      </c>
      <c r="AU1562" s="45" t="str">
        <f>_xlfn.XLOOKUP(U1562,'Lista Suspensa'!$AA$20:$AA$23,'Lista Suspensa'!$AB$20:$AB$23,"N/A")</f>
        <v>S</v>
      </c>
    </row>
    <row r="1563" spans="1:47" ht="12" customHeight="1" x14ac:dyDescent="0.3">
      <c r="A1563" s="87" t="s">
        <v>47</v>
      </c>
      <c r="B1563" s="88">
        <v>46104</v>
      </c>
      <c r="C1563" s="89" t="s">
        <v>48</v>
      </c>
      <c r="D1563" s="89" t="s">
        <v>49</v>
      </c>
      <c r="E1563" s="189">
        <v>89682680</v>
      </c>
      <c r="F1563" s="197" t="s">
        <v>4242</v>
      </c>
      <c r="G1563" s="90">
        <v>14624127773</v>
      </c>
      <c r="H1563" s="91">
        <v>33694</v>
      </c>
      <c r="I1563" s="89"/>
      <c r="J1563" s="89" t="s">
        <v>51</v>
      </c>
      <c r="K1563" s="89" t="s">
        <v>76</v>
      </c>
      <c r="L1563" s="89" t="s">
        <v>191</v>
      </c>
      <c r="M1563" s="89" t="s">
        <v>4243</v>
      </c>
      <c r="N1563" s="89" t="s">
        <v>137</v>
      </c>
      <c r="O1563" s="92" t="s">
        <v>4244</v>
      </c>
      <c r="P1563" s="93" t="s">
        <v>57</v>
      </c>
      <c r="Q1563" s="110" t="s">
        <v>58</v>
      </c>
      <c r="R1563" s="94">
        <v>46171</v>
      </c>
      <c r="S1563" s="95"/>
      <c r="T1563" s="95" t="s">
        <v>59</v>
      </c>
      <c r="U1563" s="95" t="s">
        <v>60</v>
      </c>
      <c r="V1563" s="91">
        <v>46156</v>
      </c>
      <c r="W1563" s="91">
        <v>46164</v>
      </c>
      <c r="X1563" s="91"/>
      <c r="Y1563" s="96" t="s">
        <v>269</v>
      </c>
      <c r="Z1563" s="89" t="s">
        <v>62</v>
      </c>
      <c r="AA1563" s="95"/>
      <c r="AB1563" s="95" t="s">
        <v>2804</v>
      </c>
      <c r="AC1563" s="95" t="s">
        <v>2804</v>
      </c>
      <c r="AD1563" s="95" t="s">
        <v>2804</v>
      </c>
      <c r="AE1563" s="95" t="s">
        <v>2804</v>
      </c>
      <c r="AF1563" s="95" t="s">
        <v>2804</v>
      </c>
      <c r="AG1563" s="95" t="s">
        <v>2804</v>
      </c>
      <c r="AH1563" s="95" t="s">
        <v>2804</v>
      </c>
      <c r="AI1563" s="97"/>
      <c r="AJ1563" s="97" t="s">
        <v>65</v>
      </c>
      <c r="AK1563" s="97" t="s">
        <v>66</v>
      </c>
      <c r="AL1563" s="45" t="s">
        <v>67</v>
      </c>
      <c r="AM1563" s="160" t="str">
        <f>MONTH(B1563)&amp;"/"&amp;YEAR(B1563)</f>
        <v>3/2026</v>
      </c>
      <c r="AN1563" s="45">
        <f>WEEKNUM(B1563)-WEEKNUM(EOMONTH(B1563,-1)+1)+1</f>
        <v>4</v>
      </c>
      <c r="AO1563" s="45" t="str">
        <f>MONTH(R1563)&amp;"/"&amp;YEAR(R1563)</f>
        <v>5/2026</v>
      </c>
      <c r="AP1563" s="45">
        <f>WEEKNUM(R1563)-WEEKNUM(EOMONTH(R1563,-1)+1)+1</f>
        <v>5</v>
      </c>
      <c r="AQ1563" s="45">
        <f>IF(AU1563="S",IF(Q1563="1. Aceitou o programa",R1563-B1563,0),0)</f>
        <v>67</v>
      </c>
      <c r="AR1563" s="45">
        <f>IF(AU1563="S",IF(AND(S1563&lt;&gt;"",R1563&lt;&gt;""),S1563-R1563,0),0)</f>
        <v>0</v>
      </c>
      <c r="AS1563" s="45">
        <f>IF(AU1563="S",IF(Q1563="1. Aceitou o programa",IF(OR(X1563="Não se Aplica",X1563=""),IF(OR(W1563="Não se Aplica",W1563=""),0,W1563-V1563),AVERAGE(X1563-W1563,W1563-V1563)),0),0)</f>
        <v>8</v>
      </c>
      <c r="AT1563" s="45">
        <f>IF(AU1563="S",IF(AND(Q1563="1. Aceitou o programa",AB1563="Realizada"),IFERROR(IF(AA1563="",0,AA1563-R1563),0),0),0)</f>
        <v>0</v>
      </c>
      <c r="AU1563" s="45" t="str">
        <f>_xlfn.XLOOKUP(U1563,'Lista Suspensa'!$AA$20:$AA$23,'Lista Suspensa'!$AB$20:$AB$23,"N/A")</f>
        <v>S</v>
      </c>
    </row>
    <row r="1564" spans="1:47" ht="12" customHeight="1" x14ac:dyDescent="0.3">
      <c r="A1564" s="87" t="s">
        <v>47</v>
      </c>
      <c r="B1564" s="88">
        <v>46104</v>
      </c>
      <c r="C1564" s="89" t="s">
        <v>48</v>
      </c>
      <c r="D1564" s="89" t="s">
        <v>49</v>
      </c>
      <c r="E1564" s="189">
        <v>92965379</v>
      </c>
      <c r="F1564" s="197" t="s">
        <v>4245</v>
      </c>
      <c r="G1564" s="90">
        <v>42252406810</v>
      </c>
      <c r="H1564" s="91">
        <v>34178</v>
      </c>
      <c r="I1564" s="89"/>
      <c r="J1564" s="89" t="s">
        <v>51</v>
      </c>
      <c r="K1564" s="89" t="s">
        <v>52</v>
      </c>
      <c r="L1564" s="89" t="s">
        <v>410</v>
      </c>
      <c r="M1564" s="89" t="s">
        <v>4246</v>
      </c>
      <c r="N1564" s="89" t="s">
        <v>137</v>
      </c>
      <c r="O1564" s="92" t="s">
        <v>4247</v>
      </c>
      <c r="P1564" s="93" t="s">
        <v>57</v>
      </c>
      <c r="Q1564" s="110" t="s">
        <v>58</v>
      </c>
      <c r="R1564" s="94">
        <v>46171</v>
      </c>
      <c r="S1564" s="95"/>
      <c r="T1564" s="95" t="s">
        <v>59</v>
      </c>
      <c r="U1564" s="95" t="s">
        <v>60</v>
      </c>
      <c r="V1564" s="91">
        <v>46156</v>
      </c>
      <c r="W1564" s="91">
        <v>46164</v>
      </c>
      <c r="X1564" s="91"/>
      <c r="Y1564" s="96" t="s">
        <v>269</v>
      </c>
      <c r="Z1564" s="89" t="s">
        <v>62</v>
      </c>
      <c r="AA1564" s="95"/>
      <c r="AB1564" s="95" t="s">
        <v>2804</v>
      </c>
      <c r="AC1564" s="95" t="s">
        <v>2804</v>
      </c>
      <c r="AD1564" s="95" t="s">
        <v>2804</v>
      </c>
      <c r="AE1564" s="95" t="s">
        <v>2804</v>
      </c>
      <c r="AF1564" s="95" t="s">
        <v>2804</v>
      </c>
      <c r="AG1564" s="95" t="s">
        <v>2804</v>
      </c>
      <c r="AH1564" s="95" t="s">
        <v>2804</v>
      </c>
      <c r="AI1564" s="97"/>
      <c r="AJ1564" s="97" t="s">
        <v>65</v>
      </c>
      <c r="AK1564" s="97" t="s">
        <v>66</v>
      </c>
      <c r="AL1564" s="45" t="s">
        <v>67</v>
      </c>
      <c r="AM1564" s="160" t="str">
        <f>MONTH(B1564)&amp;"/"&amp;YEAR(B1564)</f>
        <v>3/2026</v>
      </c>
      <c r="AN1564" s="45">
        <f>WEEKNUM(B1564)-WEEKNUM(EOMONTH(B1564,-1)+1)+1</f>
        <v>4</v>
      </c>
      <c r="AO1564" s="45" t="str">
        <f>MONTH(R1564)&amp;"/"&amp;YEAR(R1564)</f>
        <v>5/2026</v>
      </c>
      <c r="AP1564" s="45">
        <f>WEEKNUM(R1564)-WEEKNUM(EOMONTH(R1564,-1)+1)+1</f>
        <v>5</v>
      </c>
      <c r="AQ1564" s="45">
        <f>IF(AU1564="S",IF(Q1564="1. Aceitou o programa",R1564-B1564,0),0)</f>
        <v>67</v>
      </c>
      <c r="AR1564" s="45">
        <f>IF(AU1564="S",IF(AND(S1564&lt;&gt;"",R1564&lt;&gt;""),S1564-R1564,0),0)</f>
        <v>0</v>
      </c>
      <c r="AS1564" s="45">
        <f>IF(AU1564="S",IF(Q1564="1. Aceitou o programa",IF(OR(X1564="Não se Aplica",X1564=""),IF(OR(W1564="Não se Aplica",W1564=""),0,W1564-V1564),AVERAGE(X1564-W1564,W1564-V1564)),0),0)</f>
        <v>8</v>
      </c>
      <c r="AT1564" s="45">
        <f>IF(AU1564="S",IF(AND(Q1564="1. Aceitou o programa",AB1564="Realizada"),IFERROR(IF(AA1564="",0,AA1564-R1564),0),0),0)</f>
        <v>0</v>
      </c>
      <c r="AU1564" s="45" t="str">
        <f>_xlfn.XLOOKUP(U1564,'Lista Suspensa'!$AA$20:$AA$23,'Lista Suspensa'!$AB$20:$AB$23,"N/A")</f>
        <v>S</v>
      </c>
    </row>
    <row r="1565" spans="1:47" ht="12" customHeight="1" x14ac:dyDescent="0.3">
      <c r="A1565" s="87" t="s">
        <v>47</v>
      </c>
      <c r="B1565" s="88">
        <v>46104</v>
      </c>
      <c r="C1565" s="89" t="s">
        <v>48</v>
      </c>
      <c r="D1565" s="89" t="s">
        <v>49</v>
      </c>
      <c r="E1565" s="189">
        <v>87242505</v>
      </c>
      <c r="F1565" s="197" t="s">
        <v>4248</v>
      </c>
      <c r="G1565" s="90">
        <v>2261435894</v>
      </c>
      <c r="H1565" s="91">
        <v>22452</v>
      </c>
      <c r="I1565" s="89"/>
      <c r="J1565" s="89" t="s">
        <v>51</v>
      </c>
      <c r="K1565" s="89" t="s">
        <v>52</v>
      </c>
      <c r="L1565" s="89" t="s">
        <v>85</v>
      </c>
      <c r="M1565" s="89" t="s">
        <v>1283</v>
      </c>
      <c r="N1565" s="89" t="s">
        <v>137</v>
      </c>
      <c r="O1565" s="92" t="s">
        <v>4249</v>
      </c>
      <c r="P1565" s="93" t="s">
        <v>57</v>
      </c>
      <c r="Q1565" s="110" t="s">
        <v>58</v>
      </c>
      <c r="R1565" s="94">
        <v>46171</v>
      </c>
      <c r="S1565" s="95"/>
      <c r="T1565" s="95" t="s">
        <v>59</v>
      </c>
      <c r="U1565" s="95" t="s">
        <v>60</v>
      </c>
      <c r="V1565" s="91">
        <v>46156</v>
      </c>
      <c r="W1565" s="91">
        <v>46164</v>
      </c>
      <c r="X1565" s="91"/>
      <c r="Y1565" s="96" t="s">
        <v>269</v>
      </c>
      <c r="Z1565" s="89" t="s">
        <v>62</v>
      </c>
      <c r="AA1565" s="95"/>
      <c r="AB1565" s="95" t="s">
        <v>2804</v>
      </c>
      <c r="AC1565" s="95" t="s">
        <v>2804</v>
      </c>
      <c r="AD1565" s="95" t="s">
        <v>2804</v>
      </c>
      <c r="AE1565" s="95" t="s">
        <v>2804</v>
      </c>
      <c r="AF1565" s="95" t="s">
        <v>2804</v>
      </c>
      <c r="AG1565" s="95" t="s">
        <v>2804</v>
      </c>
      <c r="AH1565" s="95" t="s">
        <v>2804</v>
      </c>
      <c r="AI1565" s="97"/>
      <c r="AJ1565" s="97" t="s">
        <v>65</v>
      </c>
      <c r="AK1565" s="97" t="s">
        <v>66</v>
      </c>
      <c r="AL1565" s="45" t="s">
        <v>67</v>
      </c>
      <c r="AM1565" s="160" t="str">
        <f>MONTH(B1565)&amp;"/"&amp;YEAR(B1565)</f>
        <v>3/2026</v>
      </c>
      <c r="AN1565" s="45">
        <f>WEEKNUM(B1565)-WEEKNUM(EOMONTH(B1565,-1)+1)+1</f>
        <v>4</v>
      </c>
      <c r="AO1565" s="45" t="str">
        <f>MONTH(R1565)&amp;"/"&amp;YEAR(R1565)</f>
        <v>5/2026</v>
      </c>
      <c r="AP1565" s="45">
        <f>WEEKNUM(R1565)-WEEKNUM(EOMONTH(R1565,-1)+1)+1</f>
        <v>5</v>
      </c>
      <c r="AQ1565" s="45">
        <f>IF(AU1565="S",IF(Q1565="1. Aceitou o programa",R1565-B1565,0),0)</f>
        <v>67</v>
      </c>
      <c r="AR1565" s="45">
        <f>IF(AU1565="S",IF(AND(S1565&lt;&gt;"",R1565&lt;&gt;""),S1565-R1565,0),0)</f>
        <v>0</v>
      </c>
      <c r="AS1565" s="45">
        <f>IF(AU1565="S",IF(Q1565="1. Aceitou o programa",IF(OR(X1565="Não se Aplica",X1565=""),IF(OR(W1565="Não se Aplica",W1565=""),0,W1565-V1565),AVERAGE(X1565-W1565,W1565-V1565)),0),0)</f>
        <v>8</v>
      </c>
      <c r="AT1565" s="45">
        <f>IF(AU1565="S",IF(AND(Q1565="1. Aceitou o programa",AB1565="Realizada"),IFERROR(IF(AA1565="",0,AA1565-R1565),0),0),0)</f>
        <v>0</v>
      </c>
      <c r="AU1565" s="45" t="str">
        <f>_xlfn.XLOOKUP(U1565,'Lista Suspensa'!$AA$20:$AA$23,'Lista Suspensa'!$AB$20:$AB$23,"N/A")</f>
        <v>S</v>
      </c>
    </row>
    <row r="1566" spans="1:47" ht="12" customHeight="1" x14ac:dyDescent="0.3">
      <c r="A1566" s="87" t="s">
        <v>47</v>
      </c>
      <c r="B1566" s="88">
        <v>46104</v>
      </c>
      <c r="C1566" s="89" t="s">
        <v>48</v>
      </c>
      <c r="D1566" s="89" t="s">
        <v>49</v>
      </c>
      <c r="E1566" s="189">
        <v>89103964</v>
      </c>
      <c r="F1566" s="197" t="s">
        <v>4250</v>
      </c>
      <c r="G1566" s="90">
        <v>5411334705</v>
      </c>
      <c r="H1566" s="91">
        <v>29678</v>
      </c>
      <c r="I1566" s="89"/>
      <c r="J1566" s="89" t="s">
        <v>51</v>
      </c>
      <c r="K1566" s="89" t="s">
        <v>76</v>
      </c>
      <c r="L1566" s="89" t="s">
        <v>303</v>
      </c>
      <c r="M1566" s="89" t="s">
        <v>765</v>
      </c>
      <c r="N1566" s="89" t="s">
        <v>344</v>
      </c>
      <c r="O1566" s="92" t="s">
        <v>4251</v>
      </c>
      <c r="P1566" s="93" t="s">
        <v>57</v>
      </c>
      <c r="Q1566" s="110" t="s">
        <v>58</v>
      </c>
      <c r="R1566" s="94">
        <v>46171</v>
      </c>
      <c r="S1566" s="95"/>
      <c r="T1566" s="95" t="s">
        <v>59</v>
      </c>
      <c r="U1566" s="95" t="s">
        <v>60</v>
      </c>
      <c r="V1566" s="91">
        <v>46156</v>
      </c>
      <c r="W1566" s="91">
        <v>46164</v>
      </c>
      <c r="X1566" s="91"/>
      <c r="Y1566" s="96" t="s">
        <v>269</v>
      </c>
      <c r="Z1566" s="89" t="s">
        <v>62</v>
      </c>
      <c r="AA1566" s="95"/>
      <c r="AB1566" s="95" t="s">
        <v>2804</v>
      </c>
      <c r="AC1566" s="95" t="s">
        <v>2804</v>
      </c>
      <c r="AD1566" s="95" t="s">
        <v>2804</v>
      </c>
      <c r="AE1566" s="95" t="s">
        <v>2804</v>
      </c>
      <c r="AF1566" s="95" t="s">
        <v>2804</v>
      </c>
      <c r="AG1566" s="95" t="s">
        <v>2804</v>
      </c>
      <c r="AH1566" s="95" t="s">
        <v>2804</v>
      </c>
      <c r="AI1566" s="97"/>
      <c r="AJ1566" s="97" t="s">
        <v>65</v>
      </c>
      <c r="AK1566" s="97" t="s">
        <v>66</v>
      </c>
      <c r="AL1566" s="45" t="s">
        <v>67</v>
      </c>
      <c r="AM1566" s="160" t="str">
        <f>MONTH(B1566)&amp;"/"&amp;YEAR(B1566)</f>
        <v>3/2026</v>
      </c>
      <c r="AN1566" s="45">
        <f>WEEKNUM(B1566)-WEEKNUM(EOMONTH(B1566,-1)+1)+1</f>
        <v>4</v>
      </c>
      <c r="AO1566" s="45" t="str">
        <f>MONTH(R1566)&amp;"/"&amp;YEAR(R1566)</f>
        <v>5/2026</v>
      </c>
      <c r="AP1566" s="45">
        <f>WEEKNUM(R1566)-WEEKNUM(EOMONTH(R1566,-1)+1)+1</f>
        <v>5</v>
      </c>
      <c r="AQ1566" s="45">
        <f>IF(AU1566="S",IF(Q1566="1. Aceitou o programa",R1566-B1566,0),0)</f>
        <v>67</v>
      </c>
      <c r="AR1566" s="45">
        <f>IF(AU1566="S",IF(AND(S1566&lt;&gt;"",R1566&lt;&gt;""),S1566-R1566,0),0)</f>
        <v>0</v>
      </c>
      <c r="AS1566" s="45">
        <f>IF(AU1566="S",IF(Q1566="1. Aceitou o programa",IF(OR(X1566="Não se Aplica",X1566=""),IF(OR(W1566="Não se Aplica",W1566=""),0,W1566-V1566),AVERAGE(X1566-W1566,W1566-V1566)),0),0)</f>
        <v>8</v>
      </c>
      <c r="AT1566" s="45">
        <f>IF(AU1566="S",IF(AND(Q1566="1. Aceitou o programa",AB1566="Realizada"),IFERROR(IF(AA1566="",0,AA1566-R1566),0),0),0)</f>
        <v>0</v>
      </c>
      <c r="AU1566" s="45" t="str">
        <f>_xlfn.XLOOKUP(U1566,'Lista Suspensa'!$AA$20:$AA$23,'Lista Suspensa'!$AB$20:$AB$23,"N/A")</f>
        <v>S</v>
      </c>
    </row>
    <row r="1567" spans="1:47" ht="12" customHeight="1" x14ac:dyDescent="0.3">
      <c r="A1567" s="87" t="s">
        <v>47</v>
      </c>
      <c r="B1567" s="88">
        <v>46104</v>
      </c>
      <c r="C1567" s="89" t="s">
        <v>48</v>
      </c>
      <c r="D1567" s="89" t="s">
        <v>49</v>
      </c>
      <c r="E1567" s="189">
        <v>87309645</v>
      </c>
      <c r="F1567" s="197" t="s">
        <v>4252</v>
      </c>
      <c r="G1567" s="90">
        <v>18018007748</v>
      </c>
      <c r="H1567" s="91">
        <v>36450</v>
      </c>
      <c r="I1567" s="89"/>
      <c r="J1567" s="89" t="s">
        <v>84</v>
      </c>
      <c r="K1567" s="89" t="s">
        <v>76</v>
      </c>
      <c r="L1567" s="89" t="s">
        <v>95</v>
      </c>
      <c r="M1567" s="89" t="s">
        <v>1655</v>
      </c>
      <c r="N1567" s="89" t="s">
        <v>449</v>
      </c>
      <c r="O1567" s="92" t="s">
        <v>4253</v>
      </c>
      <c r="P1567" s="93" t="s">
        <v>57</v>
      </c>
      <c r="Q1567" s="110" t="s">
        <v>58</v>
      </c>
      <c r="R1567" s="94">
        <v>46171</v>
      </c>
      <c r="S1567" s="95"/>
      <c r="T1567" s="95" t="s">
        <v>59</v>
      </c>
      <c r="U1567" s="95" t="s">
        <v>60</v>
      </c>
      <c r="V1567" s="91">
        <v>46156</v>
      </c>
      <c r="W1567" s="91">
        <v>46167</v>
      </c>
      <c r="X1567" s="91">
        <v>46168</v>
      </c>
      <c r="Y1567" s="96" t="s">
        <v>356</v>
      </c>
      <c r="Z1567" s="89" t="s">
        <v>62</v>
      </c>
      <c r="AA1567" s="95"/>
      <c r="AB1567" s="95" t="s">
        <v>2804</v>
      </c>
      <c r="AC1567" s="95" t="s">
        <v>2804</v>
      </c>
      <c r="AD1567" s="95" t="s">
        <v>2804</v>
      </c>
      <c r="AE1567" s="95" t="s">
        <v>2804</v>
      </c>
      <c r="AF1567" s="95" t="s">
        <v>2804</v>
      </c>
      <c r="AG1567" s="95" t="s">
        <v>2804</v>
      </c>
      <c r="AH1567" s="95" t="s">
        <v>2804</v>
      </c>
      <c r="AI1567" s="97"/>
      <c r="AJ1567" s="97" t="s">
        <v>65</v>
      </c>
      <c r="AK1567" s="97" t="s">
        <v>66</v>
      </c>
      <c r="AL1567" s="45" t="s">
        <v>67</v>
      </c>
      <c r="AM1567" s="160" t="str">
        <f>MONTH(B1567)&amp;"/"&amp;YEAR(B1567)</f>
        <v>3/2026</v>
      </c>
      <c r="AN1567" s="45">
        <f>WEEKNUM(B1567)-WEEKNUM(EOMONTH(B1567,-1)+1)+1</f>
        <v>4</v>
      </c>
      <c r="AO1567" s="45" t="str">
        <f>MONTH(R1567)&amp;"/"&amp;YEAR(R1567)</f>
        <v>5/2026</v>
      </c>
      <c r="AP1567" s="45">
        <f>WEEKNUM(R1567)-WEEKNUM(EOMONTH(R1567,-1)+1)+1</f>
        <v>5</v>
      </c>
      <c r="AQ1567" s="45">
        <f>IF(AU1567="S",IF(Q1567="1. Aceitou o programa",R1567-B1567,0),0)</f>
        <v>67</v>
      </c>
      <c r="AR1567" s="45">
        <f>IF(AU1567="S",IF(AND(S1567&lt;&gt;"",R1567&lt;&gt;""),S1567-R1567,0),0)</f>
        <v>0</v>
      </c>
      <c r="AS1567" s="45">
        <f>IF(AU1567="S",IF(Q1567="1. Aceitou o programa",IF(OR(X1567="Não se Aplica",X1567=""),IF(OR(W1567="Não se Aplica",W1567=""),0,W1567-V1567),AVERAGE(X1567-W1567,W1567-V1567)),0),0)</f>
        <v>6</v>
      </c>
      <c r="AT1567" s="45">
        <f>IF(AU1567="S",IF(AND(Q1567="1. Aceitou o programa",AB1567="Realizada"),IFERROR(IF(AA1567="",0,AA1567-R1567),0),0),0)</f>
        <v>0</v>
      </c>
      <c r="AU1567" s="45" t="str">
        <f>_xlfn.XLOOKUP(U1567,'Lista Suspensa'!$AA$20:$AA$23,'Lista Suspensa'!$AB$20:$AB$23,"N/A")</f>
        <v>S</v>
      </c>
    </row>
    <row r="1568" spans="1:47" ht="12" customHeight="1" x14ac:dyDescent="0.3">
      <c r="A1568" s="87" t="s">
        <v>47</v>
      </c>
      <c r="B1568" s="88">
        <v>46104</v>
      </c>
      <c r="C1568" s="89" t="s">
        <v>48</v>
      </c>
      <c r="D1568" s="89" t="s">
        <v>49</v>
      </c>
      <c r="E1568" s="189">
        <v>87311064</v>
      </c>
      <c r="F1568" s="197" t="s">
        <v>4254</v>
      </c>
      <c r="G1568" s="90">
        <v>16122059846</v>
      </c>
      <c r="H1568" s="91">
        <v>25793</v>
      </c>
      <c r="I1568" s="89"/>
      <c r="J1568" s="89" t="s">
        <v>84</v>
      </c>
      <c r="K1568" s="89" t="s">
        <v>76</v>
      </c>
      <c r="L1568" s="89" t="s">
        <v>2098</v>
      </c>
      <c r="M1568" s="89" t="s">
        <v>4255</v>
      </c>
      <c r="N1568" s="89" t="s">
        <v>344</v>
      </c>
      <c r="O1568" s="92" t="s">
        <v>4256</v>
      </c>
      <c r="P1568" s="93" t="s">
        <v>57</v>
      </c>
      <c r="Q1568" s="110" t="s">
        <v>58</v>
      </c>
      <c r="R1568" s="94">
        <v>46171</v>
      </c>
      <c r="S1568" s="95"/>
      <c r="T1568" s="95" t="s">
        <v>59</v>
      </c>
      <c r="U1568" s="95" t="s">
        <v>60</v>
      </c>
      <c r="V1568" s="91">
        <v>46156</v>
      </c>
      <c r="W1568" s="91">
        <v>46164</v>
      </c>
      <c r="X1568" s="91"/>
      <c r="Y1568" s="96" t="s">
        <v>269</v>
      </c>
      <c r="Z1568" s="89" t="s">
        <v>62</v>
      </c>
      <c r="AA1568" s="95"/>
      <c r="AB1568" s="95" t="s">
        <v>2804</v>
      </c>
      <c r="AC1568" s="95" t="s">
        <v>2804</v>
      </c>
      <c r="AD1568" s="95" t="s">
        <v>2804</v>
      </c>
      <c r="AE1568" s="95" t="s">
        <v>2804</v>
      </c>
      <c r="AF1568" s="95" t="s">
        <v>2804</v>
      </c>
      <c r="AG1568" s="95" t="s">
        <v>2804</v>
      </c>
      <c r="AH1568" s="95" t="s">
        <v>2804</v>
      </c>
      <c r="AI1568" s="97"/>
      <c r="AJ1568" s="97" t="s">
        <v>65</v>
      </c>
      <c r="AK1568" s="97" t="s">
        <v>66</v>
      </c>
      <c r="AL1568" s="45" t="s">
        <v>67</v>
      </c>
      <c r="AM1568" s="160" t="str">
        <f>MONTH(B1568)&amp;"/"&amp;YEAR(B1568)</f>
        <v>3/2026</v>
      </c>
      <c r="AN1568" s="45">
        <f>WEEKNUM(B1568)-WEEKNUM(EOMONTH(B1568,-1)+1)+1</f>
        <v>4</v>
      </c>
      <c r="AO1568" s="45" t="str">
        <f>MONTH(R1568)&amp;"/"&amp;YEAR(R1568)</f>
        <v>5/2026</v>
      </c>
      <c r="AP1568" s="45">
        <f>WEEKNUM(R1568)-WEEKNUM(EOMONTH(R1568,-1)+1)+1</f>
        <v>5</v>
      </c>
      <c r="AQ1568" s="45">
        <f>IF(AU1568="S",IF(Q1568="1. Aceitou o programa",R1568-B1568,0),0)</f>
        <v>67</v>
      </c>
      <c r="AR1568" s="45">
        <f>IF(AU1568="S",IF(AND(S1568&lt;&gt;"",R1568&lt;&gt;""),S1568-R1568,0),0)</f>
        <v>0</v>
      </c>
      <c r="AS1568" s="45">
        <f>IF(AU1568="S",IF(Q1568="1. Aceitou o programa",IF(OR(X1568="Não se Aplica",X1568=""),IF(OR(W1568="Não se Aplica",W1568=""),0,W1568-V1568),AVERAGE(X1568-W1568,W1568-V1568)),0),0)</f>
        <v>8</v>
      </c>
      <c r="AT1568" s="45">
        <f>IF(AU1568="S",IF(AND(Q1568="1. Aceitou o programa",AB1568="Realizada"),IFERROR(IF(AA1568="",0,AA1568-R1568),0),0),0)</f>
        <v>0</v>
      </c>
      <c r="AU1568" s="45" t="str">
        <f>_xlfn.XLOOKUP(U1568,'Lista Suspensa'!$AA$20:$AA$23,'Lista Suspensa'!$AB$20:$AB$23,"N/A")</f>
        <v>S</v>
      </c>
    </row>
    <row r="1569" spans="1:47" ht="12" customHeight="1" x14ac:dyDescent="0.3">
      <c r="A1569" s="87" t="s">
        <v>47</v>
      </c>
      <c r="B1569" s="88">
        <v>46104</v>
      </c>
      <c r="C1569" s="89" t="s">
        <v>48</v>
      </c>
      <c r="D1569" s="89" t="s">
        <v>49</v>
      </c>
      <c r="E1569" s="189">
        <v>93138327</v>
      </c>
      <c r="F1569" s="197" t="s">
        <v>4257</v>
      </c>
      <c r="G1569" s="90">
        <v>28356385806</v>
      </c>
      <c r="H1569" s="91">
        <v>29795</v>
      </c>
      <c r="I1569" s="89"/>
      <c r="J1569" s="89" t="s">
        <v>51</v>
      </c>
      <c r="K1569" s="89" t="s">
        <v>52</v>
      </c>
      <c r="L1569" s="89" t="s">
        <v>53</v>
      </c>
      <c r="M1569" s="89" t="s">
        <v>3643</v>
      </c>
      <c r="N1569" s="89" t="s">
        <v>137</v>
      </c>
      <c r="O1569" s="92" t="s">
        <v>4258</v>
      </c>
      <c r="P1569" s="93" t="s">
        <v>57</v>
      </c>
      <c r="Q1569" s="110" t="s">
        <v>58</v>
      </c>
      <c r="R1569" s="94">
        <v>46171</v>
      </c>
      <c r="S1569" s="95"/>
      <c r="T1569" s="95" t="s">
        <v>59</v>
      </c>
      <c r="U1569" s="95" t="s">
        <v>60</v>
      </c>
      <c r="V1569" s="91">
        <v>46156</v>
      </c>
      <c r="W1569" s="91">
        <v>46164</v>
      </c>
      <c r="X1569" s="91"/>
      <c r="Y1569" s="96" t="s">
        <v>269</v>
      </c>
      <c r="Z1569" s="89" t="s">
        <v>62</v>
      </c>
      <c r="AA1569" s="95"/>
      <c r="AB1569" s="95" t="s">
        <v>2804</v>
      </c>
      <c r="AC1569" s="95" t="s">
        <v>2804</v>
      </c>
      <c r="AD1569" s="95" t="s">
        <v>2804</v>
      </c>
      <c r="AE1569" s="95" t="s">
        <v>2804</v>
      </c>
      <c r="AF1569" s="95" t="s">
        <v>2804</v>
      </c>
      <c r="AG1569" s="95" t="s">
        <v>2804</v>
      </c>
      <c r="AH1569" s="95" t="s">
        <v>2804</v>
      </c>
      <c r="AI1569" s="97"/>
      <c r="AJ1569" s="97" t="s">
        <v>65</v>
      </c>
      <c r="AK1569" s="97" t="s">
        <v>66</v>
      </c>
      <c r="AL1569" s="45" t="s">
        <v>67</v>
      </c>
      <c r="AM1569" s="160" t="str">
        <f>MONTH(B1569)&amp;"/"&amp;YEAR(B1569)</f>
        <v>3/2026</v>
      </c>
      <c r="AN1569" s="45">
        <f>WEEKNUM(B1569)-WEEKNUM(EOMONTH(B1569,-1)+1)+1</f>
        <v>4</v>
      </c>
      <c r="AO1569" s="45" t="str">
        <f>MONTH(R1569)&amp;"/"&amp;YEAR(R1569)</f>
        <v>5/2026</v>
      </c>
      <c r="AP1569" s="45">
        <f>WEEKNUM(R1569)-WEEKNUM(EOMONTH(R1569,-1)+1)+1</f>
        <v>5</v>
      </c>
      <c r="AQ1569" s="45">
        <f>IF(AU1569="S",IF(Q1569="1. Aceitou o programa",R1569-B1569,0),0)</f>
        <v>67</v>
      </c>
      <c r="AR1569" s="45">
        <f>IF(AU1569="S",IF(AND(S1569&lt;&gt;"",R1569&lt;&gt;""),S1569-R1569,0),0)</f>
        <v>0</v>
      </c>
      <c r="AS1569" s="45">
        <f>IF(AU1569="S",IF(Q1569="1. Aceitou o programa",IF(OR(X1569="Não se Aplica",X1569=""),IF(OR(W1569="Não se Aplica",W1569=""),0,W1569-V1569),AVERAGE(X1569-W1569,W1569-V1569)),0),0)</f>
        <v>8</v>
      </c>
      <c r="AT1569" s="45">
        <f>IF(AU1569="S",IF(AND(Q1569="1. Aceitou o programa",AB1569="Realizada"),IFERROR(IF(AA1569="",0,AA1569-R1569),0),0),0)</f>
        <v>0</v>
      </c>
      <c r="AU1569" s="45" t="str">
        <f>_xlfn.XLOOKUP(U1569,'Lista Suspensa'!$AA$20:$AA$23,'Lista Suspensa'!$AB$20:$AB$23,"N/A")</f>
        <v>S</v>
      </c>
    </row>
    <row r="1570" spans="1:47" ht="12" customHeight="1" x14ac:dyDescent="0.3">
      <c r="A1570" s="87" t="s">
        <v>47</v>
      </c>
      <c r="B1570" s="88">
        <v>46104</v>
      </c>
      <c r="C1570" s="89" t="s">
        <v>48</v>
      </c>
      <c r="D1570" s="89" t="s">
        <v>49</v>
      </c>
      <c r="E1570" s="189">
        <v>83633341</v>
      </c>
      <c r="F1570" s="197" t="s">
        <v>4259</v>
      </c>
      <c r="G1570" s="90">
        <v>73589462787</v>
      </c>
      <c r="H1570" s="91">
        <v>22738</v>
      </c>
      <c r="I1570" s="89"/>
      <c r="J1570" s="89" t="s">
        <v>84</v>
      </c>
      <c r="K1570" s="89" t="s">
        <v>76</v>
      </c>
      <c r="L1570" s="89" t="s">
        <v>95</v>
      </c>
      <c r="M1570" s="89" t="s">
        <v>2766</v>
      </c>
      <c r="N1570" s="89" t="s">
        <v>449</v>
      </c>
      <c r="O1570" s="92" t="s">
        <v>4260</v>
      </c>
      <c r="P1570" s="93" t="s">
        <v>57</v>
      </c>
      <c r="Q1570" s="110" t="s">
        <v>58</v>
      </c>
      <c r="R1570" s="94">
        <v>46171</v>
      </c>
      <c r="S1570" s="95"/>
      <c r="T1570" s="95" t="s">
        <v>59</v>
      </c>
      <c r="U1570" s="95" t="s">
        <v>60</v>
      </c>
      <c r="V1570" s="91">
        <v>46156</v>
      </c>
      <c r="W1570" s="91">
        <v>46164</v>
      </c>
      <c r="X1570" s="91"/>
      <c r="Y1570" s="96" t="s">
        <v>269</v>
      </c>
      <c r="Z1570" s="89" t="s">
        <v>62</v>
      </c>
      <c r="AA1570" s="95"/>
      <c r="AB1570" s="95" t="s">
        <v>2804</v>
      </c>
      <c r="AC1570" s="95" t="s">
        <v>2804</v>
      </c>
      <c r="AD1570" s="95" t="s">
        <v>2804</v>
      </c>
      <c r="AE1570" s="95" t="s">
        <v>2804</v>
      </c>
      <c r="AF1570" s="95" t="s">
        <v>2804</v>
      </c>
      <c r="AG1570" s="95" t="s">
        <v>2804</v>
      </c>
      <c r="AH1570" s="95" t="s">
        <v>2804</v>
      </c>
      <c r="AI1570" s="97"/>
      <c r="AJ1570" s="97" t="s">
        <v>65</v>
      </c>
      <c r="AK1570" s="97" t="s">
        <v>66</v>
      </c>
      <c r="AL1570" s="45" t="s">
        <v>67</v>
      </c>
      <c r="AM1570" s="160" t="str">
        <f>MONTH(B1570)&amp;"/"&amp;YEAR(B1570)</f>
        <v>3/2026</v>
      </c>
      <c r="AN1570" s="45">
        <f>WEEKNUM(B1570)-WEEKNUM(EOMONTH(B1570,-1)+1)+1</f>
        <v>4</v>
      </c>
      <c r="AO1570" s="45" t="str">
        <f>MONTH(R1570)&amp;"/"&amp;YEAR(R1570)</f>
        <v>5/2026</v>
      </c>
      <c r="AP1570" s="45">
        <f>WEEKNUM(R1570)-WEEKNUM(EOMONTH(R1570,-1)+1)+1</f>
        <v>5</v>
      </c>
      <c r="AQ1570" s="45">
        <f>IF(AU1570="S",IF(Q1570="1. Aceitou o programa",R1570-B1570,0),0)</f>
        <v>67</v>
      </c>
      <c r="AR1570" s="45">
        <f>IF(AU1570="S",IF(AND(S1570&lt;&gt;"",R1570&lt;&gt;""),S1570-R1570,0),0)</f>
        <v>0</v>
      </c>
      <c r="AS1570" s="45">
        <f>IF(AU1570="S",IF(Q1570="1. Aceitou o programa",IF(OR(X1570="Não se Aplica",X1570=""),IF(OR(W1570="Não se Aplica",W1570=""),0,W1570-V1570),AVERAGE(X1570-W1570,W1570-V1570)),0),0)</f>
        <v>8</v>
      </c>
      <c r="AT1570" s="45">
        <f>IF(AU1570="S",IF(AND(Q1570="1. Aceitou o programa",AB1570="Realizada"),IFERROR(IF(AA1570="",0,AA1570-R1570),0),0),0)</f>
        <v>0</v>
      </c>
      <c r="AU1570" s="45" t="str">
        <f>_xlfn.XLOOKUP(U1570,'Lista Suspensa'!$AA$20:$AA$23,'Lista Suspensa'!$AB$20:$AB$23,"N/A")</f>
        <v>S</v>
      </c>
    </row>
    <row r="1571" spans="1:47" ht="12" customHeight="1" x14ac:dyDescent="0.3">
      <c r="A1571" s="87" t="s">
        <v>47</v>
      </c>
      <c r="B1571" s="88">
        <v>46104</v>
      </c>
      <c r="C1571" s="89" t="s">
        <v>48</v>
      </c>
      <c r="D1571" s="89" t="s">
        <v>49</v>
      </c>
      <c r="E1571" s="189">
        <v>87411857</v>
      </c>
      <c r="F1571" s="197" t="s">
        <v>4261</v>
      </c>
      <c r="G1571" s="90">
        <v>7374505841</v>
      </c>
      <c r="H1571" s="91">
        <v>22344</v>
      </c>
      <c r="I1571" s="89"/>
      <c r="J1571" s="89" t="s">
        <v>84</v>
      </c>
      <c r="K1571" s="89" t="s">
        <v>52</v>
      </c>
      <c r="L1571" s="89" t="s">
        <v>85</v>
      </c>
      <c r="M1571" s="89" t="s">
        <v>4262</v>
      </c>
      <c r="N1571" s="89" t="s">
        <v>449</v>
      </c>
      <c r="O1571" s="92" t="s">
        <v>4263</v>
      </c>
      <c r="P1571" s="93" t="s">
        <v>57</v>
      </c>
      <c r="Q1571" s="110" t="s">
        <v>58</v>
      </c>
      <c r="R1571" s="94">
        <v>46171</v>
      </c>
      <c r="S1571" s="95"/>
      <c r="T1571" s="95" t="s">
        <v>59</v>
      </c>
      <c r="U1571" s="95" t="s">
        <v>60</v>
      </c>
      <c r="V1571" s="91">
        <v>46156</v>
      </c>
      <c r="W1571" s="91">
        <v>46164</v>
      </c>
      <c r="X1571" s="91"/>
      <c r="Y1571" s="96" t="s">
        <v>269</v>
      </c>
      <c r="Z1571" s="89" t="s">
        <v>62</v>
      </c>
      <c r="AA1571" s="95"/>
      <c r="AB1571" s="95" t="s">
        <v>2804</v>
      </c>
      <c r="AC1571" s="95" t="s">
        <v>2804</v>
      </c>
      <c r="AD1571" s="95" t="s">
        <v>2804</v>
      </c>
      <c r="AE1571" s="95" t="s">
        <v>2804</v>
      </c>
      <c r="AF1571" s="95" t="s">
        <v>2804</v>
      </c>
      <c r="AG1571" s="95" t="s">
        <v>2804</v>
      </c>
      <c r="AH1571" s="95" t="s">
        <v>2804</v>
      </c>
      <c r="AI1571" s="97"/>
      <c r="AJ1571" s="97" t="s">
        <v>65</v>
      </c>
      <c r="AK1571" s="97" t="s">
        <v>66</v>
      </c>
      <c r="AL1571" s="45" t="s">
        <v>67</v>
      </c>
      <c r="AM1571" s="160" t="str">
        <f>MONTH(B1571)&amp;"/"&amp;YEAR(B1571)</f>
        <v>3/2026</v>
      </c>
      <c r="AN1571" s="45">
        <f>WEEKNUM(B1571)-WEEKNUM(EOMONTH(B1571,-1)+1)+1</f>
        <v>4</v>
      </c>
      <c r="AO1571" s="45" t="str">
        <f>MONTH(R1571)&amp;"/"&amp;YEAR(R1571)</f>
        <v>5/2026</v>
      </c>
      <c r="AP1571" s="45">
        <f>WEEKNUM(R1571)-WEEKNUM(EOMONTH(R1571,-1)+1)+1</f>
        <v>5</v>
      </c>
      <c r="AQ1571" s="45">
        <f>IF(AU1571="S",IF(Q1571="1. Aceitou o programa",R1571-B1571,0),0)</f>
        <v>67</v>
      </c>
      <c r="AR1571" s="45">
        <f>IF(AU1571="S",IF(AND(S1571&lt;&gt;"",R1571&lt;&gt;""),S1571-R1571,0),0)</f>
        <v>0</v>
      </c>
      <c r="AS1571" s="45">
        <f>IF(AU1571="S",IF(Q1571="1. Aceitou o programa",IF(OR(X1571="Não se Aplica",X1571=""),IF(OR(W1571="Não se Aplica",W1571=""),0,W1571-V1571),AVERAGE(X1571-W1571,W1571-V1571)),0),0)</f>
        <v>8</v>
      </c>
      <c r="AT1571" s="45">
        <f>IF(AU1571="S",IF(AND(Q1571="1. Aceitou o programa",AB1571="Realizada"),IFERROR(IF(AA1571="",0,AA1571-R1571),0),0),0)</f>
        <v>0</v>
      </c>
      <c r="AU1571" s="45" t="str">
        <f>_xlfn.XLOOKUP(U1571,'Lista Suspensa'!$AA$20:$AA$23,'Lista Suspensa'!$AB$20:$AB$23,"N/A")</f>
        <v>S</v>
      </c>
    </row>
    <row r="1572" spans="1:47" ht="12" customHeight="1" x14ac:dyDescent="0.3">
      <c r="A1572" s="87" t="s">
        <v>47</v>
      </c>
      <c r="B1572" s="88">
        <v>46104</v>
      </c>
      <c r="C1572" s="89" t="s">
        <v>48</v>
      </c>
      <c r="D1572" s="89" t="s">
        <v>49</v>
      </c>
      <c r="E1572" s="189">
        <v>87415856</v>
      </c>
      <c r="F1572" s="197" t="s">
        <v>4264</v>
      </c>
      <c r="G1572" s="90">
        <v>33802781813</v>
      </c>
      <c r="H1572" s="91">
        <v>28950</v>
      </c>
      <c r="I1572" s="89"/>
      <c r="J1572" s="89" t="s">
        <v>51</v>
      </c>
      <c r="K1572" s="89" t="s">
        <v>52</v>
      </c>
      <c r="L1572" s="89" t="s">
        <v>53</v>
      </c>
      <c r="M1572" s="89" t="s">
        <v>2639</v>
      </c>
      <c r="N1572" s="89" t="s">
        <v>150</v>
      </c>
      <c r="O1572" s="92" t="s">
        <v>4265</v>
      </c>
      <c r="P1572" s="93" t="s">
        <v>57</v>
      </c>
      <c r="Q1572" s="110" t="s">
        <v>58</v>
      </c>
      <c r="R1572" s="94">
        <v>46171</v>
      </c>
      <c r="S1572" s="95"/>
      <c r="T1572" s="95" t="s">
        <v>59</v>
      </c>
      <c r="U1572" s="95" t="s">
        <v>60</v>
      </c>
      <c r="V1572" s="91">
        <v>46156</v>
      </c>
      <c r="W1572" s="91">
        <v>46167</v>
      </c>
      <c r="X1572" s="91">
        <v>46168</v>
      </c>
      <c r="Y1572" s="96" t="s">
        <v>356</v>
      </c>
      <c r="Z1572" s="89" t="s">
        <v>62</v>
      </c>
      <c r="AA1572" s="95"/>
      <c r="AB1572" s="95" t="s">
        <v>2804</v>
      </c>
      <c r="AC1572" s="95" t="s">
        <v>2804</v>
      </c>
      <c r="AD1572" s="95" t="s">
        <v>2804</v>
      </c>
      <c r="AE1572" s="95" t="s">
        <v>2804</v>
      </c>
      <c r="AF1572" s="95" t="s">
        <v>2804</v>
      </c>
      <c r="AG1572" s="95" t="s">
        <v>2804</v>
      </c>
      <c r="AH1572" s="95" t="s">
        <v>2804</v>
      </c>
      <c r="AI1572" s="97"/>
      <c r="AJ1572" s="97" t="s">
        <v>4266</v>
      </c>
      <c r="AK1572" s="97" t="s">
        <v>66</v>
      </c>
      <c r="AL1572" s="45" t="s">
        <v>67</v>
      </c>
      <c r="AM1572" s="160" t="str">
        <f>MONTH(B1572)&amp;"/"&amp;YEAR(B1572)</f>
        <v>3/2026</v>
      </c>
      <c r="AN1572" s="45">
        <f>WEEKNUM(B1572)-WEEKNUM(EOMONTH(B1572,-1)+1)+1</f>
        <v>4</v>
      </c>
      <c r="AO1572" s="45" t="str">
        <f>MONTH(R1572)&amp;"/"&amp;YEAR(R1572)</f>
        <v>5/2026</v>
      </c>
      <c r="AP1572" s="45">
        <f>WEEKNUM(R1572)-WEEKNUM(EOMONTH(R1572,-1)+1)+1</f>
        <v>5</v>
      </c>
      <c r="AQ1572" s="45">
        <f>IF(AU1572="S",IF(Q1572="1. Aceitou o programa",R1572-B1572,0),0)</f>
        <v>67</v>
      </c>
      <c r="AR1572" s="45">
        <f>IF(AU1572="S",IF(AND(S1572&lt;&gt;"",R1572&lt;&gt;""),S1572-R1572,0),0)</f>
        <v>0</v>
      </c>
      <c r="AS1572" s="45">
        <f>IF(AU1572="S",IF(Q1572="1. Aceitou o programa",IF(OR(X1572="Não se Aplica",X1572=""),IF(OR(W1572="Não se Aplica",W1572=""),0,W1572-V1572),AVERAGE(X1572-W1572,W1572-V1572)),0),0)</f>
        <v>6</v>
      </c>
      <c r="AT1572" s="45">
        <f>IF(AU1572="S",IF(AND(Q1572="1. Aceitou o programa",AB1572="Realizada"),IFERROR(IF(AA1572="",0,AA1572-R1572),0),0),0)</f>
        <v>0</v>
      </c>
      <c r="AU1572" s="45" t="str">
        <f>_xlfn.XLOOKUP(U1572,'Lista Suspensa'!$AA$20:$AA$23,'Lista Suspensa'!$AB$20:$AB$23,"N/A")</f>
        <v>S</v>
      </c>
    </row>
    <row r="1573" spans="1:47" ht="12" customHeight="1" x14ac:dyDescent="0.3">
      <c r="A1573" s="87" t="s">
        <v>47</v>
      </c>
      <c r="B1573" s="88">
        <v>46104</v>
      </c>
      <c r="C1573" s="89" t="s">
        <v>48</v>
      </c>
      <c r="D1573" s="89" t="s">
        <v>49</v>
      </c>
      <c r="E1573" s="189">
        <v>87425359</v>
      </c>
      <c r="F1573" s="197" t="s">
        <v>4267</v>
      </c>
      <c r="G1573" s="90">
        <v>7652612780</v>
      </c>
      <c r="H1573" s="91">
        <v>28135</v>
      </c>
      <c r="I1573" s="89"/>
      <c r="J1573" s="89" t="s">
        <v>51</v>
      </c>
      <c r="K1573" s="89" t="s">
        <v>76</v>
      </c>
      <c r="L1573" s="89" t="s">
        <v>283</v>
      </c>
      <c r="M1573" s="89" t="s">
        <v>688</v>
      </c>
      <c r="N1573" s="89" t="s">
        <v>344</v>
      </c>
      <c r="O1573" s="92" t="s">
        <v>4268</v>
      </c>
      <c r="P1573" s="93" t="s">
        <v>57</v>
      </c>
      <c r="Q1573" s="110" t="s">
        <v>58</v>
      </c>
      <c r="R1573" s="94">
        <v>46171</v>
      </c>
      <c r="S1573" s="95"/>
      <c r="T1573" s="95" t="s">
        <v>59</v>
      </c>
      <c r="U1573" s="95" t="s">
        <v>60</v>
      </c>
      <c r="V1573" s="91">
        <v>46156</v>
      </c>
      <c r="W1573" s="91">
        <v>46164</v>
      </c>
      <c r="X1573" s="91">
        <v>46168</v>
      </c>
      <c r="Y1573" s="96" t="s">
        <v>2797</v>
      </c>
      <c r="Z1573" s="89" t="s">
        <v>62</v>
      </c>
      <c r="AA1573" s="95"/>
      <c r="AB1573" s="95" t="s">
        <v>2804</v>
      </c>
      <c r="AC1573" s="95" t="s">
        <v>2804</v>
      </c>
      <c r="AD1573" s="95" t="s">
        <v>2804</v>
      </c>
      <c r="AE1573" s="95" t="s">
        <v>2804</v>
      </c>
      <c r="AF1573" s="95" t="s">
        <v>2804</v>
      </c>
      <c r="AG1573" s="95" t="s">
        <v>2804</v>
      </c>
      <c r="AH1573" s="95" t="s">
        <v>2804</v>
      </c>
      <c r="AI1573" s="97"/>
      <c r="AJ1573" s="97" t="s">
        <v>65</v>
      </c>
      <c r="AK1573" s="97" t="s">
        <v>66</v>
      </c>
      <c r="AL1573" s="45" t="s">
        <v>67</v>
      </c>
      <c r="AM1573" s="160" t="str">
        <f>MONTH(B1573)&amp;"/"&amp;YEAR(B1573)</f>
        <v>3/2026</v>
      </c>
      <c r="AN1573" s="45">
        <f>WEEKNUM(B1573)-WEEKNUM(EOMONTH(B1573,-1)+1)+1</f>
        <v>4</v>
      </c>
      <c r="AO1573" s="45" t="str">
        <f>MONTH(R1573)&amp;"/"&amp;YEAR(R1573)</f>
        <v>5/2026</v>
      </c>
      <c r="AP1573" s="45">
        <f>WEEKNUM(R1573)-WEEKNUM(EOMONTH(R1573,-1)+1)+1</f>
        <v>5</v>
      </c>
      <c r="AQ1573" s="45">
        <f>IF(AU1573="S",IF(Q1573="1. Aceitou o programa",R1573-B1573,0),0)</f>
        <v>67</v>
      </c>
      <c r="AR1573" s="45">
        <f>IF(AU1573="S",IF(AND(S1573&lt;&gt;"",R1573&lt;&gt;""),S1573-R1573,0),0)</f>
        <v>0</v>
      </c>
      <c r="AS1573" s="45">
        <f>IF(AU1573="S",IF(Q1573="1. Aceitou o programa",IF(OR(X1573="Não se Aplica",X1573=""),IF(OR(W1573="Não se Aplica",W1573=""),0,W1573-V1573),AVERAGE(X1573-W1573,W1573-V1573)),0),0)</f>
        <v>6</v>
      </c>
      <c r="AT1573" s="45">
        <f>IF(AU1573="S",IF(AND(Q1573="1. Aceitou o programa",AB1573="Realizada"),IFERROR(IF(AA1573="",0,AA1573-R1573),0),0),0)</f>
        <v>0</v>
      </c>
      <c r="AU1573" s="45" t="str">
        <f>_xlfn.XLOOKUP(U1573,'Lista Suspensa'!$AA$20:$AA$23,'Lista Suspensa'!$AB$20:$AB$23,"N/A")</f>
        <v>S</v>
      </c>
    </row>
    <row r="1574" spans="1:47" ht="12" customHeight="1" x14ac:dyDescent="0.3">
      <c r="A1574" s="87" t="s">
        <v>47</v>
      </c>
      <c r="B1574" s="88">
        <v>46104</v>
      </c>
      <c r="C1574" s="89" t="s">
        <v>48</v>
      </c>
      <c r="D1574" s="89" t="s">
        <v>49</v>
      </c>
      <c r="E1574" s="189">
        <v>87481305</v>
      </c>
      <c r="F1574" s="197" t="s">
        <v>4269</v>
      </c>
      <c r="G1574" s="90">
        <v>25613643806</v>
      </c>
      <c r="H1574" s="91">
        <v>27240</v>
      </c>
      <c r="I1574" s="89"/>
      <c r="J1574" s="89" t="s">
        <v>84</v>
      </c>
      <c r="K1574" s="89" t="s">
        <v>52</v>
      </c>
      <c r="L1574" s="89" t="s">
        <v>85</v>
      </c>
      <c r="M1574" s="89" t="s">
        <v>4270</v>
      </c>
      <c r="N1574" s="89" t="s">
        <v>150</v>
      </c>
      <c r="O1574" s="92" t="s">
        <v>4271</v>
      </c>
      <c r="P1574" s="93" t="s">
        <v>57</v>
      </c>
      <c r="Q1574" s="110" t="s">
        <v>58</v>
      </c>
      <c r="R1574" s="94">
        <v>46171</v>
      </c>
      <c r="S1574" s="95"/>
      <c r="T1574" s="95" t="s">
        <v>59</v>
      </c>
      <c r="U1574" s="95" t="s">
        <v>60</v>
      </c>
      <c r="V1574" s="91">
        <v>46156</v>
      </c>
      <c r="W1574" s="91">
        <v>46164</v>
      </c>
      <c r="X1574" s="91"/>
      <c r="Y1574" s="96" t="s">
        <v>269</v>
      </c>
      <c r="Z1574" s="89" t="s">
        <v>62</v>
      </c>
      <c r="AA1574" s="95"/>
      <c r="AB1574" s="95" t="s">
        <v>2804</v>
      </c>
      <c r="AC1574" s="95" t="s">
        <v>2804</v>
      </c>
      <c r="AD1574" s="95" t="s">
        <v>2804</v>
      </c>
      <c r="AE1574" s="95" t="s">
        <v>2804</v>
      </c>
      <c r="AF1574" s="95" t="s">
        <v>2804</v>
      </c>
      <c r="AG1574" s="95" t="s">
        <v>2804</v>
      </c>
      <c r="AH1574" s="95" t="s">
        <v>2804</v>
      </c>
      <c r="AI1574" s="97"/>
      <c r="AJ1574" s="97" t="s">
        <v>65</v>
      </c>
      <c r="AK1574" s="97" t="s">
        <v>66</v>
      </c>
      <c r="AL1574" s="45" t="s">
        <v>67</v>
      </c>
      <c r="AM1574" s="160" t="str">
        <f>MONTH(B1574)&amp;"/"&amp;YEAR(B1574)</f>
        <v>3/2026</v>
      </c>
      <c r="AN1574" s="45">
        <f>WEEKNUM(B1574)-WEEKNUM(EOMONTH(B1574,-1)+1)+1</f>
        <v>4</v>
      </c>
      <c r="AO1574" s="45" t="str">
        <f>MONTH(R1574)&amp;"/"&amp;YEAR(R1574)</f>
        <v>5/2026</v>
      </c>
      <c r="AP1574" s="45">
        <f>WEEKNUM(R1574)-WEEKNUM(EOMONTH(R1574,-1)+1)+1</f>
        <v>5</v>
      </c>
      <c r="AQ1574" s="45">
        <f>IF(AU1574="S",IF(Q1574="1. Aceitou o programa",R1574-B1574,0),0)</f>
        <v>67</v>
      </c>
      <c r="AR1574" s="45">
        <f>IF(AU1574="S",IF(AND(S1574&lt;&gt;"",R1574&lt;&gt;""),S1574-R1574,0),0)</f>
        <v>0</v>
      </c>
      <c r="AS1574" s="45">
        <f>IF(AU1574="S",IF(Q1574="1. Aceitou o programa",IF(OR(X1574="Não se Aplica",X1574=""),IF(OR(W1574="Não se Aplica",W1574=""),0,W1574-V1574),AVERAGE(X1574-W1574,W1574-V1574)),0),0)</f>
        <v>8</v>
      </c>
      <c r="AT1574" s="45">
        <f>IF(AU1574="S",IF(AND(Q1574="1. Aceitou o programa",AB1574="Realizada"),IFERROR(IF(AA1574="",0,AA1574-R1574),0),0),0)</f>
        <v>0</v>
      </c>
      <c r="AU1574" s="45" t="str">
        <f>_xlfn.XLOOKUP(U1574,'Lista Suspensa'!$AA$20:$AA$23,'Lista Suspensa'!$AB$20:$AB$23,"N/A")</f>
        <v>S</v>
      </c>
    </row>
    <row r="1575" spans="1:47" ht="12" customHeight="1" x14ac:dyDescent="0.3">
      <c r="A1575" s="87" t="s">
        <v>47</v>
      </c>
      <c r="B1575" s="88">
        <v>46104</v>
      </c>
      <c r="C1575" s="89" t="s">
        <v>48</v>
      </c>
      <c r="D1575" s="89" t="s">
        <v>49</v>
      </c>
      <c r="E1575" s="189">
        <v>89119657</v>
      </c>
      <c r="F1575" s="197" t="s">
        <v>4272</v>
      </c>
      <c r="G1575" s="90">
        <v>55082781847</v>
      </c>
      <c r="H1575" s="91">
        <v>38372</v>
      </c>
      <c r="I1575" s="89"/>
      <c r="J1575" s="89" t="s">
        <v>51</v>
      </c>
      <c r="K1575" s="89" t="s">
        <v>52</v>
      </c>
      <c r="L1575" s="89" t="s">
        <v>53</v>
      </c>
      <c r="M1575" s="89" t="s">
        <v>4273</v>
      </c>
      <c r="N1575" s="89" t="s">
        <v>449</v>
      </c>
      <c r="O1575" s="92" t="s">
        <v>4274</v>
      </c>
      <c r="P1575" s="93" t="s">
        <v>57</v>
      </c>
      <c r="Q1575" s="110" t="s">
        <v>58</v>
      </c>
      <c r="R1575" s="94">
        <v>46171</v>
      </c>
      <c r="S1575" s="95"/>
      <c r="T1575" s="95" t="s">
        <v>59</v>
      </c>
      <c r="U1575" s="95" t="s">
        <v>60</v>
      </c>
      <c r="V1575" s="91">
        <v>46156</v>
      </c>
      <c r="W1575" s="91">
        <v>46164</v>
      </c>
      <c r="X1575" s="91"/>
      <c r="Y1575" s="96" t="s">
        <v>269</v>
      </c>
      <c r="Z1575" s="89" t="s">
        <v>62</v>
      </c>
      <c r="AA1575" s="95"/>
      <c r="AB1575" s="95" t="s">
        <v>2804</v>
      </c>
      <c r="AC1575" s="95" t="s">
        <v>2804</v>
      </c>
      <c r="AD1575" s="95" t="s">
        <v>2804</v>
      </c>
      <c r="AE1575" s="95" t="s">
        <v>2804</v>
      </c>
      <c r="AF1575" s="95" t="s">
        <v>2804</v>
      </c>
      <c r="AG1575" s="95" t="s">
        <v>2804</v>
      </c>
      <c r="AH1575" s="95" t="s">
        <v>2804</v>
      </c>
      <c r="AI1575" s="97"/>
      <c r="AJ1575" s="97" t="s">
        <v>65</v>
      </c>
      <c r="AK1575" s="97" t="s">
        <v>66</v>
      </c>
      <c r="AL1575" s="45" t="s">
        <v>67</v>
      </c>
      <c r="AM1575" s="160" t="str">
        <f>MONTH(B1575)&amp;"/"&amp;YEAR(B1575)</f>
        <v>3/2026</v>
      </c>
      <c r="AN1575" s="45">
        <f>WEEKNUM(B1575)-WEEKNUM(EOMONTH(B1575,-1)+1)+1</f>
        <v>4</v>
      </c>
      <c r="AO1575" s="45" t="str">
        <f>MONTH(R1575)&amp;"/"&amp;YEAR(R1575)</f>
        <v>5/2026</v>
      </c>
      <c r="AP1575" s="45">
        <f>WEEKNUM(R1575)-WEEKNUM(EOMONTH(R1575,-1)+1)+1</f>
        <v>5</v>
      </c>
      <c r="AQ1575" s="45">
        <f>IF(AU1575="S",IF(Q1575="1. Aceitou o programa",R1575-B1575,0),0)</f>
        <v>67</v>
      </c>
      <c r="AR1575" s="45">
        <f>IF(AU1575="S",IF(AND(S1575&lt;&gt;"",R1575&lt;&gt;""),S1575-R1575,0),0)</f>
        <v>0</v>
      </c>
      <c r="AS1575" s="45">
        <f>IF(AU1575="S",IF(Q1575="1. Aceitou o programa",IF(OR(X1575="Não se Aplica",X1575=""),IF(OR(W1575="Não se Aplica",W1575=""),0,W1575-V1575),AVERAGE(X1575-W1575,W1575-V1575)),0),0)</f>
        <v>8</v>
      </c>
      <c r="AT1575" s="45">
        <f>IF(AU1575="S",IF(AND(Q1575="1. Aceitou o programa",AB1575="Realizada"),IFERROR(IF(AA1575="",0,AA1575-R1575),0),0),0)</f>
        <v>0</v>
      </c>
      <c r="AU1575" s="45" t="str">
        <f>_xlfn.XLOOKUP(U1575,'Lista Suspensa'!$AA$20:$AA$23,'Lista Suspensa'!$AB$20:$AB$23,"N/A")</f>
        <v>S</v>
      </c>
    </row>
    <row r="1576" spans="1:47" ht="12" customHeight="1" x14ac:dyDescent="0.3">
      <c r="A1576" s="87" t="s">
        <v>47</v>
      </c>
      <c r="B1576" s="88">
        <v>46104</v>
      </c>
      <c r="C1576" s="89" t="s">
        <v>48</v>
      </c>
      <c r="D1576" s="89" t="s">
        <v>49</v>
      </c>
      <c r="E1576" s="189">
        <v>89628816</v>
      </c>
      <c r="F1576" s="197" t="s">
        <v>4275</v>
      </c>
      <c r="G1576" s="90">
        <v>71531424600</v>
      </c>
      <c r="H1576" s="91">
        <v>25343</v>
      </c>
      <c r="I1576" s="89"/>
      <c r="J1576" s="89" t="s">
        <v>51</v>
      </c>
      <c r="K1576" s="89" t="s">
        <v>52</v>
      </c>
      <c r="L1576" s="89" t="s">
        <v>85</v>
      </c>
      <c r="M1576" s="89" t="s">
        <v>4276</v>
      </c>
      <c r="N1576" s="89" t="s">
        <v>449</v>
      </c>
      <c r="O1576" s="92" t="s">
        <v>4277</v>
      </c>
      <c r="P1576" s="93" t="s">
        <v>57</v>
      </c>
      <c r="Q1576" s="110" t="s">
        <v>58</v>
      </c>
      <c r="R1576" s="94">
        <v>46171</v>
      </c>
      <c r="S1576" s="95"/>
      <c r="T1576" s="95" t="s">
        <v>59</v>
      </c>
      <c r="U1576" s="95" t="s">
        <v>60</v>
      </c>
      <c r="V1576" s="91">
        <v>46156</v>
      </c>
      <c r="W1576" s="91">
        <v>46167</v>
      </c>
      <c r="X1576" s="91">
        <v>46168</v>
      </c>
      <c r="Y1576" s="96" t="s">
        <v>356</v>
      </c>
      <c r="Z1576" s="89" t="s">
        <v>62</v>
      </c>
      <c r="AA1576" s="95"/>
      <c r="AB1576" s="95" t="s">
        <v>2804</v>
      </c>
      <c r="AC1576" s="95" t="s">
        <v>2804</v>
      </c>
      <c r="AD1576" s="95" t="s">
        <v>2804</v>
      </c>
      <c r="AE1576" s="95" t="s">
        <v>2804</v>
      </c>
      <c r="AF1576" s="95" t="s">
        <v>2804</v>
      </c>
      <c r="AG1576" s="95" t="s">
        <v>2804</v>
      </c>
      <c r="AH1576" s="95" t="s">
        <v>2804</v>
      </c>
      <c r="AI1576" s="97"/>
      <c r="AJ1576" s="97" t="s">
        <v>65</v>
      </c>
      <c r="AK1576" s="97" t="s">
        <v>66</v>
      </c>
      <c r="AL1576" s="45" t="s">
        <v>67</v>
      </c>
      <c r="AM1576" s="160" t="str">
        <f>MONTH(B1576)&amp;"/"&amp;YEAR(B1576)</f>
        <v>3/2026</v>
      </c>
      <c r="AN1576" s="45">
        <f>WEEKNUM(B1576)-WEEKNUM(EOMONTH(B1576,-1)+1)+1</f>
        <v>4</v>
      </c>
      <c r="AO1576" s="45" t="str">
        <f>MONTH(R1576)&amp;"/"&amp;YEAR(R1576)</f>
        <v>5/2026</v>
      </c>
      <c r="AP1576" s="45">
        <f>WEEKNUM(R1576)-WEEKNUM(EOMONTH(R1576,-1)+1)+1</f>
        <v>5</v>
      </c>
      <c r="AQ1576" s="45">
        <f>IF(AU1576="S",IF(Q1576="1. Aceitou o programa",R1576-B1576,0),0)</f>
        <v>67</v>
      </c>
      <c r="AR1576" s="45">
        <f>IF(AU1576="S",IF(AND(S1576&lt;&gt;"",R1576&lt;&gt;""),S1576-R1576,0),0)</f>
        <v>0</v>
      </c>
      <c r="AS1576" s="45">
        <f>IF(AU1576="S",IF(Q1576="1. Aceitou o programa",IF(OR(X1576="Não se Aplica",X1576=""),IF(OR(W1576="Não se Aplica",W1576=""),0,W1576-V1576),AVERAGE(X1576-W1576,W1576-V1576)),0),0)</f>
        <v>6</v>
      </c>
      <c r="AT1576" s="45">
        <f>IF(AU1576="S",IF(AND(Q1576="1. Aceitou o programa",AB1576="Realizada"),IFERROR(IF(AA1576="",0,AA1576-R1576),0),0),0)</f>
        <v>0</v>
      </c>
      <c r="AU1576" s="45" t="str">
        <f>_xlfn.XLOOKUP(U1576,'Lista Suspensa'!$AA$20:$AA$23,'Lista Suspensa'!$AB$20:$AB$23,"N/A")</f>
        <v>S</v>
      </c>
    </row>
    <row r="1577" spans="1:47" ht="12" customHeight="1" x14ac:dyDescent="0.3">
      <c r="A1577" s="87" t="s">
        <v>47</v>
      </c>
      <c r="B1577" s="88">
        <v>46104</v>
      </c>
      <c r="C1577" s="89" t="s">
        <v>48</v>
      </c>
      <c r="D1577" s="89" t="s">
        <v>49</v>
      </c>
      <c r="E1577" s="189">
        <v>87489495</v>
      </c>
      <c r="F1577" s="197" t="s">
        <v>4278</v>
      </c>
      <c r="G1577" s="90">
        <v>29029403861</v>
      </c>
      <c r="H1577" s="91">
        <v>28956</v>
      </c>
      <c r="I1577" s="89"/>
      <c r="J1577" s="89" t="s">
        <v>84</v>
      </c>
      <c r="K1577" s="89" t="s">
        <v>52</v>
      </c>
      <c r="L1577" s="89" t="s">
        <v>85</v>
      </c>
      <c r="M1577" s="89" t="s">
        <v>954</v>
      </c>
      <c r="N1577" s="89" t="s">
        <v>137</v>
      </c>
      <c r="O1577" s="92" t="s">
        <v>4279</v>
      </c>
      <c r="P1577" s="93" t="s">
        <v>57</v>
      </c>
      <c r="Q1577" s="110" t="s">
        <v>58</v>
      </c>
      <c r="R1577" s="94">
        <v>46171</v>
      </c>
      <c r="S1577" s="95"/>
      <c r="T1577" s="95" t="s">
        <v>59</v>
      </c>
      <c r="U1577" s="95" t="s">
        <v>60</v>
      </c>
      <c r="V1577" s="91">
        <v>46156</v>
      </c>
      <c r="W1577" s="91">
        <v>46167</v>
      </c>
      <c r="X1577" s="91">
        <v>46168</v>
      </c>
      <c r="Y1577" s="96" t="s">
        <v>356</v>
      </c>
      <c r="Z1577" s="89" t="s">
        <v>62</v>
      </c>
      <c r="AA1577" s="95"/>
      <c r="AB1577" s="95" t="s">
        <v>2804</v>
      </c>
      <c r="AC1577" s="95" t="s">
        <v>2804</v>
      </c>
      <c r="AD1577" s="95" t="s">
        <v>2804</v>
      </c>
      <c r="AE1577" s="95" t="s">
        <v>2804</v>
      </c>
      <c r="AF1577" s="95" t="s">
        <v>2804</v>
      </c>
      <c r="AG1577" s="95" t="s">
        <v>2804</v>
      </c>
      <c r="AH1577" s="95" t="s">
        <v>2804</v>
      </c>
      <c r="AI1577" s="97"/>
      <c r="AJ1577" s="97" t="s">
        <v>65</v>
      </c>
      <c r="AK1577" s="97" t="s">
        <v>66</v>
      </c>
      <c r="AL1577" s="45" t="s">
        <v>67</v>
      </c>
      <c r="AM1577" s="160" t="str">
        <f>MONTH(B1577)&amp;"/"&amp;YEAR(B1577)</f>
        <v>3/2026</v>
      </c>
      <c r="AN1577" s="45">
        <f>WEEKNUM(B1577)-WEEKNUM(EOMONTH(B1577,-1)+1)+1</f>
        <v>4</v>
      </c>
      <c r="AO1577" s="45" t="str">
        <f>MONTH(R1577)&amp;"/"&amp;YEAR(R1577)</f>
        <v>5/2026</v>
      </c>
      <c r="AP1577" s="45">
        <f>WEEKNUM(R1577)-WEEKNUM(EOMONTH(R1577,-1)+1)+1</f>
        <v>5</v>
      </c>
      <c r="AQ1577" s="45">
        <f>IF(AU1577="S",IF(Q1577="1. Aceitou o programa",R1577-B1577,0),0)</f>
        <v>67</v>
      </c>
      <c r="AR1577" s="45">
        <f>IF(AU1577="S",IF(AND(S1577&lt;&gt;"",R1577&lt;&gt;""),S1577-R1577,0),0)</f>
        <v>0</v>
      </c>
      <c r="AS1577" s="45">
        <f>IF(AU1577="S",IF(Q1577="1. Aceitou o programa",IF(OR(X1577="Não se Aplica",X1577=""),IF(OR(W1577="Não se Aplica",W1577=""),0,W1577-V1577),AVERAGE(X1577-W1577,W1577-V1577)),0),0)</f>
        <v>6</v>
      </c>
      <c r="AT1577" s="45">
        <f>IF(AU1577="S",IF(AND(Q1577="1. Aceitou o programa",AB1577="Realizada"),IFERROR(IF(AA1577="",0,AA1577-R1577),0),0),0)</f>
        <v>0</v>
      </c>
      <c r="AU1577" s="45" t="str">
        <f>_xlfn.XLOOKUP(U1577,'Lista Suspensa'!$AA$20:$AA$23,'Lista Suspensa'!$AB$20:$AB$23,"N/A")</f>
        <v>S</v>
      </c>
    </row>
    <row r="1578" spans="1:47" ht="12" customHeight="1" x14ac:dyDescent="0.3">
      <c r="A1578" s="87" t="s">
        <v>47</v>
      </c>
      <c r="B1578" s="88">
        <v>46104</v>
      </c>
      <c r="C1578" s="89" t="s">
        <v>48</v>
      </c>
      <c r="D1578" s="89" t="s">
        <v>49</v>
      </c>
      <c r="E1578" s="189">
        <v>87513776</v>
      </c>
      <c r="F1578" s="197" t="s">
        <v>4280</v>
      </c>
      <c r="G1578" s="90">
        <v>85250392768</v>
      </c>
      <c r="H1578" s="91">
        <v>23500</v>
      </c>
      <c r="I1578" s="89"/>
      <c r="J1578" s="89" t="s">
        <v>51</v>
      </c>
      <c r="K1578" s="89" t="s">
        <v>76</v>
      </c>
      <c r="L1578" s="89" t="s">
        <v>338</v>
      </c>
      <c r="M1578" s="89" t="s">
        <v>4281</v>
      </c>
      <c r="N1578" s="89" t="s">
        <v>331</v>
      </c>
      <c r="O1578" s="92" t="s">
        <v>4282</v>
      </c>
      <c r="P1578" s="93" t="s">
        <v>57</v>
      </c>
      <c r="Q1578" s="110" t="s">
        <v>58</v>
      </c>
      <c r="R1578" s="94">
        <v>46171</v>
      </c>
      <c r="S1578" s="95"/>
      <c r="T1578" s="95" t="s">
        <v>59</v>
      </c>
      <c r="U1578" s="95" t="s">
        <v>60</v>
      </c>
      <c r="V1578" s="91">
        <v>46156</v>
      </c>
      <c r="W1578" s="91">
        <v>46167</v>
      </c>
      <c r="X1578" s="91">
        <v>46168</v>
      </c>
      <c r="Y1578" s="96" t="s">
        <v>356</v>
      </c>
      <c r="Z1578" s="89" t="s">
        <v>62</v>
      </c>
      <c r="AA1578" s="95"/>
      <c r="AB1578" s="95" t="s">
        <v>2804</v>
      </c>
      <c r="AC1578" s="95" t="s">
        <v>2804</v>
      </c>
      <c r="AD1578" s="95" t="s">
        <v>2804</v>
      </c>
      <c r="AE1578" s="95" t="s">
        <v>2804</v>
      </c>
      <c r="AF1578" s="95" t="s">
        <v>2804</v>
      </c>
      <c r="AG1578" s="95" t="s">
        <v>2804</v>
      </c>
      <c r="AH1578" s="95" t="s">
        <v>2804</v>
      </c>
      <c r="AI1578" s="97"/>
      <c r="AJ1578" s="97" t="s">
        <v>65</v>
      </c>
      <c r="AK1578" s="97" t="s">
        <v>66</v>
      </c>
      <c r="AL1578" s="45" t="s">
        <v>67</v>
      </c>
      <c r="AM1578" s="160" t="str">
        <f>MONTH(B1578)&amp;"/"&amp;YEAR(B1578)</f>
        <v>3/2026</v>
      </c>
      <c r="AN1578" s="45">
        <f>WEEKNUM(B1578)-WEEKNUM(EOMONTH(B1578,-1)+1)+1</f>
        <v>4</v>
      </c>
      <c r="AO1578" s="45" t="str">
        <f>MONTH(R1578)&amp;"/"&amp;YEAR(R1578)</f>
        <v>5/2026</v>
      </c>
      <c r="AP1578" s="45">
        <f>WEEKNUM(R1578)-WEEKNUM(EOMONTH(R1578,-1)+1)+1</f>
        <v>5</v>
      </c>
      <c r="AQ1578" s="45">
        <f>IF(AU1578="S",IF(Q1578="1. Aceitou o programa",R1578-B1578,0),0)</f>
        <v>67</v>
      </c>
      <c r="AR1578" s="45">
        <f>IF(AU1578="S",IF(AND(S1578&lt;&gt;"",R1578&lt;&gt;""),S1578-R1578,0),0)</f>
        <v>0</v>
      </c>
      <c r="AS1578" s="45">
        <f>IF(AU1578="S",IF(Q1578="1. Aceitou o programa",IF(OR(X1578="Não se Aplica",X1578=""),IF(OR(W1578="Não se Aplica",W1578=""),0,W1578-V1578),AVERAGE(X1578-W1578,W1578-V1578)),0),0)</f>
        <v>6</v>
      </c>
      <c r="AT1578" s="45">
        <f>IF(AU1578="S",IF(AND(Q1578="1. Aceitou o programa",AB1578="Realizada"),IFERROR(IF(AA1578="",0,AA1578-R1578),0),0),0)</f>
        <v>0</v>
      </c>
      <c r="AU1578" s="45" t="str">
        <f>_xlfn.XLOOKUP(U1578,'Lista Suspensa'!$AA$20:$AA$23,'Lista Suspensa'!$AB$20:$AB$23,"N/A")</f>
        <v>S</v>
      </c>
    </row>
    <row r="1579" spans="1:47" ht="12" customHeight="1" x14ac:dyDescent="0.3">
      <c r="A1579" s="87" t="s">
        <v>47</v>
      </c>
      <c r="B1579" s="88">
        <v>46104</v>
      </c>
      <c r="C1579" s="89" t="s">
        <v>48</v>
      </c>
      <c r="D1579" s="89" t="s">
        <v>49</v>
      </c>
      <c r="E1579" s="189">
        <v>87527522</v>
      </c>
      <c r="F1579" s="197" t="s">
        <v>4283</v>
      </c>
      <c r="G1579" s="90">
        <v>7506674785</v>
      </c>
      <c r="H1579" s="91">
        <v>26472</v>
      </c>
      <c r="I1579" s="89"/>
      <c r="J1579" s="89" t="s">
        <v>51</v>
      </c>
      <c r="K1579" s="89" t="s">
        <v>76</v>
      </c>
      <c r="L1579" s="89" t="s">
        <v>95</v>
      </c>
      <c r="M1579" s="89" t="s">
        <v>577</v>
      </c>
      <c r="N1579" s="89" t="s">
        <v>197</v>
      </c>
      <c r="O1579" s="92" t="s">
        <v>4284</v>
      </c>
      <c r="P1579" s="93" t="s">
        <v>57</v>
      </c>
      <c r="Q1579" s="110" t="s">
        <v>58</v>
      </c>
      <c r="R1579" s="94">
        <v>46171</v>
      </c>
      <c r="S1579" s="95"/>
      <c r="T1579" s="95" t="s">
        <v>59</v>
      </c>
      <c r="U1579" s="95" t="s">
        <v>60</v>
      </c>
      <c r="V1579" s="91">
        <v>46156</v>
      </c>
      <c r="W1579" s="91">
        <v>46164</v>
      </c>
      <c r="X1579" s="91"/>
      <c r="Y1579" s="96" t="s">
        <v>269</v>
      </c>
      <c r="Z1579" s="89" t="s">
        <v>62</v>
      </c>
      <c r="AA1579" s="95"/>
      <c r="AB1579" s="95" t="s">
        <v>2804</v>
      </c>
      <c r="AC1579" s="95" t="s">
        <v>2804</v>
      </c>
      <c r="AD1579" s="95" t="s">
        <v>2804</v>
      </c>
      <c r="AE1579" s="95" t="s">
        <v>2804</v>
      </c>
      <c r="AF1579" s="95" t="s">
        <v>2804</v>
      </c>
      <c r="AG1579" s="95" t="s">
        <v>2804</v>
      </c>
      <c r="AH1579" s="95" t="s">
        <v>2804</v>
      </c>
      <c r="AI1579" s="97"/>
      <c r="AJ1579" s="97" t="s">
        <v>65</v>
      </c>
      <c r="AK1579" s="97" t="s">
        <v>66</v>
      </c>
      <c r="AL1579" s="45" t="s">
        <v>67</v>
      </c>
      <c r="AM1579" s="160" t="str">
        <f>MONTH(B1579)&amp;"/"&amp;YEAR(B1579)</f>
        <v>3/2026</v>
      </c>
      <c r="AN1579" s="45">
        <f>WEEKNUM(B1579)-WEEKNUM(EOMONTH(B1579,-1)+1)+1</f>
        <v>4</v>
      </c>
      <c r="AO1579" s="45" t="str">
        <f>MONTH(R1579)&amp;"/"&amp;YEAR(R1579)</f>
        <v>5/2026</v>
      </c>
      <c r="AP1579" s="45">
        <f>WEEKNUM(R1579)-WEEKNUM(EOMONTH(R1579,-1)+1)+1</f>
        <v>5</v>
      </c>
      <c r="AQ1579" s="45">
        <f>IF(AU1579="S",IF(Q1579="1. Aceitou o programa",R1579-B1579,0),0)</f>
        <v>67</v>
      </c>
      <c r="AR1579" s="45">
        <f>IF(AU1579="S",IF(AND(S1579&lt;&gt;"",R1579&lt;&gt;""),S1579-R1579,0),0)</f>
        <v>0</v>
      </c>
      <c r="AS1579" s="45">
        <f>IF(AU1579="S",IF(Q1579="1. Aceitou o programa",IF(OR(X1579="Não se Aplica",X1579=""),IF(OR(W1579="Não se Aplica",W1579=""),0,W1579-V1579),AVERAGE(X1579-W1579,W1579-V1579)),0),0)</f>
        <v>8</v>
      </c>
      <c r="AT1579" s="45">
        <f>IF(AU1579="S",IF(AND(Q1579="1. Aceitou o programa",AB1579="Realizada"),IFERROR(IF(AA1579="",0,AA1579-R1579),0),0),0)</f>
        <v>0</v>
      </c>
      <c r="AU1579" s="45" t="str">
        <f>_xlfn.XLOOKUP(U1579,'Lista Suspensa'!$AA$20:$AA$23,'Lista Suspensa'!$AB$20:$AB$23,"N/A")</f>
        <v>S</v>
      </c>
    </row>
    <row r="1580" spans="1:47" ht="12" customHeight="1" x14ac:dyDescent="0.3">
      <c r="A1580" s="87" t="s">
        <v>47</v>
      </c>
      <c r="B1580" s="88">
        <v>46104</v>
      </c>
      <c r="C1580" s="89" t="s">
        <v>48</v>
      </c>
      <c r="D1580" s="89" t="s">
        <v>49</v>
      </c>
      <c r="E1580" s="189">
        <v>87527108</v>
      </c>
      <c r="F1580" s="197" t="s">
        <v>4285</v>
      </c>
      <c r="G1580" s="90">
        <v>3004500795</v>
      </c>
      <c r="H1580" s="91">
        <v>24483</v>
      </c>
      <c r="I1580" s="89"/>
      <c r="J1580" s="89" t="s">
        <v>51</v>
      </c>
      <c r="K1580" s="89" t="s">
        <v>76</v>
      </c>
      <c r="L1580" s="89" t="s">
        <v>303</v>
      </c>
      <c r="M1580" s="89" t="s">
        <v>4286</v>
      </c>
      <c r="N1580" s="89" t="s">
        <v>197</v>
      </c>
      <c r="O1580" s="92" t="s">
        <v>4287</v>
      </c>
      <c r="P1580" s="93" t="s">
        <v>57</v>
      </c>
      <c r="Q1580" s="110" t="s">
        <v>58</v>
      </c>
      <c r="R1580" s="94">
        <v>46171</v>
      </c>
      <c r="S1580" s="95"/>
      <c r="T1580" s="95" t="s">
        <v>59</v>
      </c>
      <c r="U1580" s="95" t="s">
        <v>60</v>
      </c>
      <c r="V1580" s="91">
        <v>46156</v>
      </c>
      <c r="W1580" s="91">
        <v>46164</v>
      </c>
      <c r="X1580" s="91"/>
      <c r="Y1580" s="96" t="s">
        <v>269</v>
      </c>
      <c r="Z1580" s="89" t="s">
        <v>62</v>
      </c>
      <c r="AA1580" s="95"/>
      <c r="AB1580" s="95" t="s">
        <v>2804</v>
      </c>
      <c r="AC1580" s="95" t="s">
        <v>2804</v>
      </c>
      <c r="AD1580" s="95" t="s">
        <v>2804</v>
      </c>
      <c r="AE1580" s="95" t="s">
        <v>2804</v>
      </c>
      <c r="AF1580" s="95" t="s">
        <v>2804</v>
      </c>
      <c r="AG1580" s="95" t="s">
        <v>2804</v>
      </c>
      <c r="AH1580" s="95" t="s">
        <v>2804</v>
      </c>
      <c r="AI1580" s="97"/>
      <c r="AJ1580" s="97" t="s">
        <v>65</v>
      </c>
      <c r="AK1580" s="97" t="s">
        <v>66</v>
      </c>
      <c r="AL1580" s="45" t="s">
        <v>67</v>
      </c>
      <c r="AM1580" s="160" t="str">
        <f>MONTH(B1580)&amp;"/"&amp;YEAR(B1580)</f>
        <v>3/2026</v>
      </c>
      <c r="AN1580" s="45">
        <f>WEEKNUM(B1580)-WEEKNUM(EOMONTH(B1580,-1)+1)+1</f>
        <v>4</v>
      </c>
      <c r="AO1580" s="45" t="str">
        <f>MONTH(R1580)&amp;"/"&amp;YEAR(R1580)</f>
        <v>5/2026</v>
      </c>
      <c r="AP1580" s="45">
        <f>WEEKNUM(R1580)-WEEKNUM(EOMONTH(R1580,-1)+1)+1</f>
        <v>5</v>
      </c>
      <c r="AQ1580" s="45">
        <f>IF(AU1580="S",IF(Q1580="1. Aceitou o programa",R1580-B1580,0),0)</f>
        <v>67</v>
      </c>
      <c r="AR1580" s="45">
        <f>IF(AU1580="S",IF(AND(S1580&lt;&gt;"",R1580&lt;&gt;""),S1580-R1580,0),0)</f>
        <v>0</v>
      </c>
      <c r="AS1580" s="45">
        <f>IF(AU1580="S",IF(Q1580="1. Aceitou o programa",IF(OR(X1580="Não se Aplica",X1580=""),IF(OR(W1580="Não se Aplica",W1580=""),0,W1580-V1580),AVERAGE(X1580-W1580,W1580-V1580)),0),0)</f>
        <v>8</v>
      </c>
      <c r="AT1580" s="45">
        <f>IF(AU1580="S",IF(AND(Q1580="1. Aceitou o programa",AB1580="Realizada"),IFERROR(IF(AA1580="",0,AA1580-R1580),0),0),0)</f>
        <v>0</v>
      </c>
      <c r="AU1580" s="45" t="str">
        <f>_xlfn.XLOOKUP(U1580,'Lista Suspensa'!$AA$20:$AA$23,'Lista Suspensa'!$AB$20:$AB$23,"N/A")</f>
        <v>S</v>
      </c>
    </row>
    <row r="1581" spans="1:47" ht="12" customHeight="1" x14ac:dyDescent="0.3">
      <c r="A1581" s="87" t="s">
        <v>47</v>
      </c>
      <c r="B1581" s="88">
        <v>46104</v>
      </c>
      <c r="C1581" s="89" t="s">
        <v>48</v>
      </c>
      <c r="D1581" s="89" t="s">
        <v>49</v>
      </c>
      <c r="E1581" s="189">
        <v>87831098</v>
      </c>
      <c r="F1581" s="197" t="s">
        <v>4288</v>
      </c>
      <c r="G1581" s="90">
        <v>44751613553</v>
      </c>
      <c r="H1581" s="91">
        <v>25204</v>
      </c>
      <c r="I1581" s="89"/>
      <c r="J1581" s="89" t="s">
        <v>84</v>
      </c>
      <c r="K1581" s="89" t="s">
        <v>52</v>
      </c>
      <c r="L1581" s="89" t="s">
        <v>85</v>
      </c>
      <c r="M1581" s="89" t="s">
        <v>954</v>
      </c>
      <c r="N1581" s="89" t="s">
        <v>150</v>
      </c>
      <c r="O1581" s="92" t="s">
        <v>4289</v>
      </c>
      <c r="P1581" s="93" t="s">
        <v>57</v>
      </c>
      <c r="Q1581" s="110" t="s">
        <v>58</v>
      </c>
      <c r="R1581" s="94">
        <v>46171</v>
      </c>
      <c r="S1581" s="95"/>
      <c r="T1581" s="95" t="s">
        <v>59</v>
      </c>
      <c r="U1581" s="95" t="s">
        <v>60</v>
      </c>
      <c r="V1581" s="91">
        <v>46156</v>
      </c>
      <c r="W1581" s="91">
        <v>46164</v>
      </c>
      <c r="X1581" s="91"/>
      <c r="Y1581" s="96" t="s">
        <v>269</v>
      </c>
      <c r="Z1581" s="89" t="s">
        <v>62</v>
      </c>
      <c r="AA1581" s="95"/>
      <c r="AB1581" s="95" t="s">
        <v>2804</v>
      </c>
      <c r="AC1581" s="95" t="s">
        <v>2804</v>
      </c>
      <c r="AD1581" s="95" t="s">
        <v>2804</v>
      </c>
      <c r="AE1581" s="95" t="s">
        <v>2804</v>
      </c>
      <c r="AF1581" s="95" t="s">
        <v>2804</v>
      </c>
      <c r="AG1581" s="95" t="s">
        <v>2804</v>
      </c>
      <c r="AH1581" s="95" t="s">
        <v>2804</v>
      </c>
      <c r="AI1581" s="97"/>
      <c r="AJ1581" s="97" t="s">
        <v>65</v>
      </c>
      <c r="AK1581" s="97" t="s">
        <v>66</v>
      </c>
      <c r="AL1581" s="45" t="s">
        <v>67</v>
      </c>
      <c r="AM1581" s="160" t="str">
        <f>MONTH(B1581)&amp;"/"&amp;YEAR(B1581)</f>
        <v>3/2026</v>
      </c>
      <c r="AN1581" s="45">
        <f>WEEKNUM(B1581)-WEEKNUM(EOMONTH(B1581,-1)+1)+1</f>
        <v>4</v>
      </c>
      <c r="AO1581" s="45" t="str">
        <f>MONTH(R1581)&amp;"/"&amp;YEAR(R1581)</f>
        <v>5/2026</v>
      </c>
      <c r="AP1581" s="45">
        <f>WEEKNUM(R1581)-WEEKNUM(EOMONTH(R1581,-1)+1)+1</f>
        <v>5</v>
      </c>
      <c r="AQ1581" s="45">
        <f>IF(AU1581="S",IF(Q1581="1. Aceitou o programa",R1581-B1581,0),0)</f>
        <v>67</v>
      </c>
      <c r="AR1581" s="45">
        <f>IF(AU1581="S",IF(AND(S1581&lt;&gt;"",R1581&lt;&gt;""),S1581-R1581,0),0)</f>
        <v>0</v>
      </c>
      <c r="AS1581" s="45">
        <f>IF(AU1581="S",IF(Q1581="1. Aceitou o programa",IF(OR(X1581="Não se Aplica",X1581=""),IF(OR(W1581="Não se Aplica",W1581=""),0,W1581-V1581),AVERAGE(X1581-W1581,W1581-V1581)),0),0)</f>
        <v>8</v>
      </c>
      <c r="AT1581" s="45">
        <f>IF(AU1581="S",IF(AND(Q1581="1. Aceitou o programa",AB1581="Realizada"),IFERROR(IF(AA1581="",0,AA1581-R1581),0),0),0)</f>
        <v>0</v>
      </c>
      <c r="AU1581" s="45" t="str">
        <f>_xlfn.XLOOKUP(U1581,'Lista Suspensa'!$AA$20:$AA$23,'Lista Suspensa'!$AB$20:$AB$23,"N/A")</f>
        <v>S</v>
      </c>
    </row>
    <row r="1582" spans="1:47" ht="12" customHeight="1" x14ac:dyDescent="0.3">
      <c r="A1582" s="87" t="s">
        <v>47</v>
      </c>
      <c r="B1582" s="88">
        <v>46104</v>
      </c>
      <c r="C1582" s="89" t="s">
        <v>48</v>
      </c>
      <c r="D1582" s="89" t="s">
        <v>49</v>
      </c>
      <c r="E1582" s="189">
        <v>87537809</v>
      </c>
      <c r="F1582" s="197" t="s">
        <v>4290</v>
      </c>
      <c r="G1582" s="90">
        <v>2409876757</v>
      </c>
      <c r="H1582" s="91">
        <v>25712</v>
      </c>
      <c r="I1582" s="89"/>
      <c r="J1582" s="89" t="s">
        <v>84</v>
      </c>
      <c r="K1582" s="89" t="s">
        <v>76</v>
      </c>
      <c r="L1582" s="89" t="s">
        <v>95</v>
      </c>
      <c r="M1582" s="89" t="s">
        <v>1692</v>
      </c>
      <c r="N1582" s="89" t="s">
        <v>291</v>
      </c>
      <c r="O1582" s="92" t="s">
        <v>4291</v>
      </c>
      <c r="P1582" s="93" t="s">
        <v>57</v>
      </c>
      <c r="Q1582" s="110" t="s">
        <v>58</v>
      </c>
      <c r="R1582" s="94">
        <v>46171</v>
      </c>
      <c r="S1582" s="95"/>
      <c r="T1582" s="95" t="s">
        <v>59</v>
      </c>
      <c r="U1582" s="95" t="s">
        <v>60</v>
      </c>
      <c r="V1582" s="91">
        <v>46156</v>
      </c>
      <c r="W1582" s="91">
        <v>46164</v>
      </c>
      <c r="X1582" s="91"/>
      <c r="Y1582" s="96" t="s">
        <v>269</v>
      </c>
      <c r="Z1582" s="89" t="s">
        <v>62</v>
      </c>
      <c r="AA1582" s="95"/>
      <c r="AB1582" s="95" t="s">
        <v>2804</v>
      </c>
      <c r="AC1582" s="95" t="s">
        <v>2804</v>
      </c>
      <c r="AD1582" s="95" t="s">
        <v>2804</v>
      </c>
      <c r="AE1582" s="95" t="s">
        <v>2804</v>
      </c>
      <c r="AF1582" s="95" t="s">
        <v>2804</v>
      </c>
      <c r="AG1582" s="95" t="s">
        <v>2804</v>
      </c>
      <c r="AH1582" s="95" t="s">
        <v>2804</v>
      </c>
      <c r="AI1582" s="97"/>
      <c r="AJ1582" s="97" t="s">
        <v>65</v>
      </c>
      <c r="AK1582" s="97" t="s">
        <v>66</v>
      </c>
      <c r="AL1582" s="45" t="s">
        <v>67</v>
      </c>
      <c r="AM1582" s="160" t="str">
        <f>MONTH(B1582)&amp;"/"&amp;YEAR(B1582)</f>
        <v>3/2026</v>
      </c>
      <c r="AN1582" s="45">
        <f>WEEKNUM(B1582)-WEEKNUM(EOMONTH(B1582,-1)+1)+1</f>
        <v>4</v>
      </c>
      <c r="AO1582" s="45" t="str">
        <f>MONTH(R1582)&amp;"/"&amp;YEAR(R1582)</f>
        <v>5/2026</v>
      </c>
      <c r="AP1582" s="45">
        <f>WEEKNUM(R1582)-WEEKNUM(EOMONTH(R1582,-1)+1)+1</f>
        <v>5</v>
      </c>
      <c r="AQ1582" s="45">
        <f>IF(AU1582="S",IF(Q1582="1. Aceitou o programa",R1582-B1582,0),0)</f>
        <v>67</v>
      </c>
      <c r="AR1582" s="45">
        <f>IF(AU1582="S",IF(AND(S1582&lt;&gt;"",R1582&lt;&gt;""),S1582-R1582,0),0)</f>
        <v>0</v>
      </c>
      <c r="AS1582" s="45">
        <f>IF(AU1582="S",IF(Q1582="1. Aceitou o programa",IF(OR(X1582="Não se Aplica",X1582=""),IF(OR(W1582="Não se Aplica",W1582=""),0,W1582-V1582),AVERAGE(X1582-W1582,W1582-V1582)),0),0)</f>
        <v>8</v>
      </c>
      <c r="AT1582" s="45">
        <f>IF(AU1582="S",IF(AND(Q1582="1. Aceitou o programa",AB1582="Realizada"),IFERROR(IF(AA1582="",0,AA1582-R1582),0),0),0)</f>
        <v>0</v>
      </c>
      <c r="AU1582" s="45" t="str">
        <f>_xlfn.XLOOKUP(U1582,'Lista Suspensa'!$AA$20:$AA$23,'Lista Suspensa'!$AB$20:$AB$23,"N/A")</f>
        <v>S</v>
      </c>
    </row>
    <row r="1583" spans="1:47" ht="12" customHeight="1" x14ac:dyDescent="0.3">
      <c r="A1583" s="87" t="s">
        <v>47</v>
      </c>
      <c r="B1583" s="88">
        <v>46104</v>
      </c>
      <c r="C1583" s="89" t="s">
        <v>48</v>
      </c>
      <c r="D1583" s="89" t="s">
        <v>49</v>
      </c>
      <c r="E1583" s="189">
        <v>87554441</v>
      </c>
      <c r="F1583" s="197" t="s">
        <v>4292</v>
      </c>
      <c r="G1583" s="90">
        <v>10048850756</v>
      </c>
      <c r="H1583" s="91">
        <v>29479</v>
      </c>
      <c r="I1583" s="89"/>
      <c r="J1583" s="89" t="s">
        <v>84</v>
      </c>
      <c r="K1583" s="89" t="s">
        <v>76</v>
      </c>
      <c r="L1583" s="89" t="s">
        <v>95</v>
      </c>
      <c r="M1583" s="89" t="s">
        <v>222</v>
      </c>
      <c r="N1583" s="89" t="s">
        <v>197</v>
      </c>
      <c r="O1583" s="92" t="s">
        <v>4293</v>
      </c>
      <c r="P1583" s="93" t="s">
        <v>57</v>
      </c>
      <c r="Q1583" s="110" t="s">
        <v>58</v>
      </c>
      <c r="R1583" s="94">
        <v>46171</v>
      </c>
      <c r="S1583" s="95"/>
      <c r="T1583" s="95" t="s">
        <v>59</v>
      </c>
      <c r="U1583" s="95" t="s">
        <v>60</v>
      </c>
      <c r="V1583" s="91">
        <v>46156</v>
      </c>
      <c r="W1583" s="91">
        <v>46164</v>
      </c>
      <c r="X1583" s="91">
        <v>46168</v>
      </c>
      <c r="Y1583" s="96" t="s">
        <v>2797</v>
      </c>
      <c r="Z1583" s="89" t="s">
        <v>62</v>
      </c>
      <c r="AA1583" s="95"/>
      <c r="AB1583" s="95" t="s">
        <v>2804</v>
      </c>
      <c r="AC1583" s="95" t="s">
        <v>2804</v>
      </c>
      <c r="AD1583" s="95" t="s">
        <v>2804</v>
      </c>
      <c r="AE1583" s="95" t="s">
        <v>2804</v>
      </c>
      <c r="AF1583" s="95" t="s">
        <v>2804</v>
      </c>
      <c r="AG1583" s="95" t="s">
        <v>2804</v>
      </c>
      <c r="AH1583" s="95" t="s">
        <v>2804</v>
      </c>
      <c r="AI1583" s="97"/>
      <c r="AJ1583" s="97" t="s">
        <v>65</v>
      </c>
      <c r="AK1583" s="97" t="s">
        <v>66</v>
      </c>
      <c r="AL1583" s="45" t="s">
        <v>67</v>
      </c>
      <c r="AM1583" s="160" t="str">
        <f>MONTH(B1583)&amp;"/"&amp;YEAR(B1583)</f>
        <v>3/2026</v>
      </c>
      <c r="AN1583" s="45">
        <f>WEEKNUM(B1583)-WEEKNUM(EOMONTH(B1583,-1)+1)+1</f>
        <v>4</v>
      </c>
      <c r="AO1583" s="45" t="str">
        <f>MONTH(R1583)&amp;"/"&amp;YEAR(R1583)</f>
        <v>5/2026</v>
      </c>
      <c r="AP1583" s="45">
        <f>WEEKNUM(R1583)-WEEKNUM(EOMONTH(R1583,-1)+1)+1</f>
        <v>5</v>
      </c>
      <c r="AQ1583" s="45">
        <f>IF(AU1583="S",IF(Q1583="1. Aceitou o programa",R1583-B1583,0),0)</f>
        <v>67</v>
      </c>
      <c r="AR1583" s="45">
        <f>IF(AU1583="S",IF(AND(S1583&lt;&gt;"",R1583&lt;&gt;""),S1583-R1583,0),0)</f>
        <v>0</v>
      </c>
      <c r="AS1583" s="45">
        <f>IF(AU1583="S",IF(Q1583="1. Aceitou o programa",IF(OR(X1583="Não se Aplica",X1583=""),IF(OR(W1583="Não se Aplica",W1583=""),0,W1583-V1583),AVERAGE(X1583-W1583,W1583-V1583)),0),0)</f>
        <v>6</v>
      </c>
      <c r="AT1583" s="45">
        <f>IF(AU1583="S",IF(AND(Q1583="1. Aceitou o programa",AB1583="Realizada"),IFERROR(IF(AA1583="",0,AA1583-R1583),0),0),0)</f>
        <v>0</v>
      </c>
      <c r="AU1583" s="45" t="str">
        <f>_xlfn.XLOOKUP(U1583,'Lista Suspensa'!$AA$20:$AA$23,'Lista Suspensa'!$AB$20:$AB$23,"N/A")</f>
        <v>S</v>
      </c>
    </row>
    <row r="1584" spans="1:47" ht="12" customHeight="1" x14ac:dyDescent="0.3">
      <c r="A1584" s="87" t="s">
        <v>47</v>
      </c>
      <c r="B1584" s="88">
        <v>46104</v>
      </c>
      <c r="C1584" s="89" t="s">
        <v>48</v>
      </c>
      <c r="D1584" s="89" t="s">
        <v>49</v>
      </c>
      <c r="E1584" s="189">
        <v>87554199</v>
      </c>
      <c r="F1584" s="197" t="s">
        <v>4294</v>
      </c>
      <c r="G1584" s="90">
        <v>8364453769</v>
      </c>
      <c r="H1584" s="91">
        <v>29110</v>
      </c>
      <c r="I1584" s="89"/>
      <c r="J1584" s="89" t="s">
        <v>51</v>
      </c>
      <c r="K1584" s="89" t="s">
        <v>76</v>
      </c>
      <c r="L1584" s="89" t="s">
        <v>95</v>
      </c>
      <c r="M1584" s="89" t="s">
        <v>1148</v>
      </c>
      <c r="N1584" s="89" t="s">
        <v>4188</v>
      </c>
      <c r="O1584" s="92" t="s">
        <v>4295</v>
      </c>
      <c r="P1584" s="93" t="s">
        <v>57</v>
      </c>
      <c r="Q1584" s="110" t="s">
        <v>58</v>
      </c>
      <c r="R1584" s="94">
        <v>46171</v>
      </c>
      <c r="S1584" s="95"/>
      <c r="T1584" s="95" t="s">
        <v>59</v>
      </c>
      <c r="U1584" s="95" t="s">
        <v>60</v>
      </c>
      <c r="V1584" s="91">
        <v>46156</v>
      </c>
      <c r="W1584" s="91">
        <v>46164</v>
      </c>
      <c r="X1584" s="91">
        <v>46168</v>
      </c>
      <c r="Y1584" s="96" t="s">
        <v>2797</v>
      </c>
      <c r="Z1584" s="89" t="s">
        <v>62</v>
      </c>
      <c r="AA1584" s="95"/>
      <c r="AB1584" s="95" t="s">
        <v>2804</v>
      </c>
      <c r="AC1584" s="95" t="s">
        <v>2804</v>
      </c>
      <c r="AD1584" s="95" t="s">
        <v>2804</v>
      </c>
      <c r="AE1584" s="95" t="s">
        <v>2804</v>
      </c>
      <c r="AF1584" s="95" t="s">
        <v>2804</v>
      </c>
      <c r="AG1584" s="95" t="s">
        <v>2804</v>
      </c>
      <c r="AH1584" s="95" t="s">
        <v>2804</v>
      </c>
      <c r="AI1584" s="97"/>
      <c r="AJ1584" s="97" t="s">
        <v>65</v>
      </c>
      <c r="AK1584" s="97" t="s">
        <v>66</v>
      </c>
      <c r="AL1584" s="45" t="s">
        <v>67</v>
      </c>
      <c r="AM1584" s="160" t="str">
        <f>MONTH(B1584)&amp;"/"&amp;YEAR(B1584)</f>
        <v>3/2026</v>
      </c>
      <c r="AN1584" s="45">
        <f>WEEKNUM(B1584)-WEEKNUM(EOMONTH(B1584,-1)+1)+1</f>
        <v>4</v>
      </c>
      <c r="AO1584" s="45" t="str">
        <f>MONTH(R1584)&amp;"/"&amp;YEAR(R1584)</f>
        <v>5/2026</v>
      </c>
      <c r="AP1584" s="45">
        <f>WEEKNUM(R1584)-WEEKNUM(EOMONTH(R1584,-1)+1)+1</f>
        <v>5</v>
      </c>
      <c r="AQ1584" s="45">
        <f>IF(AU1584="S",IF(Q1584="1. Aceitou o programa",R1584-B1584,0),0)</f>
        <v>67</v>
      </c>
      <c r="AR1584" s="45">
        <f>IF(AU1584="S",IF(AND(S1584&lt;&gt;"",R1584&lt;&gt;""),S1584-R1584,0),0)</f>
        <v>0</v>
      </c>
      <c r="AS1584" s="45">
        <f>IF(AU1584="S",IF(Q1584="1. Aceitou o programa",IF(OR(X1584="Não se Aplica",X1584=""),IF(OR(W1584="Não se Aplica",W1584=""),0,W1584-V1584),AVERAGE(X1584-W1584,W1584-V1584)),0),0)</f>
        <v>6</v>
      </c>
      <c r="AT1584" s="45">
        <f>IF(AU1584="S",IF(AND(Q1584="1. Aceitou o programa",AB1584="Realizada"),IFERROR(IF(AA1584="",0,AA1584-R1584),0),0),0)</f>
        <v>0</v>
      </c>
      <c r="AU1584" s="45" t="str">
        <f>_xlfn.XLOOKUP(U1584,'Lista Suspensa'!$AA$20:$AA$23,'Lista Suspensa'!$AB$20:$AB$23,"N/A")</f>
        <v>S</v>
      </c>
    </row>
    <row r="1585" spans="1:47" ht="12" customHeight="1" x14ac:dyDescent="0.3">
      <c r="A1585" s="87" t="s">
        <v>47</v>
      </c>
      <c r="B1585" s="88">
        <v>46104</v>
      </c>
      <c r="C1585" s="89" t="s">
        <v>48</v>
      </c>
      <c r="D1585" s="89" t="s">
        <v>49</v>
      </c>
      <c r="E1585" s="189">
        <v>87560330</v>
      </c>
      <c r="F1585" s="197" t="s">
        <v>4296</v>
      </c>
      <c r="G1585" s="90">
        <v>93674694700</v>
      </c>
      <c r="H1585" s="91">
        <v>25119</v>
      </c>
      <c r="I1585" s="89"/>
      <c r="J1585" s="89" t="s">
        <v>51</v>
      </c>
      <c r="K1585" s="89" t="s">
        <v>76</v>
      </c>
      <c r="L1585" s="89" t="s">
        <v>95</v>
      </c>
      <c r="M1585" s="89" t="s">
        <v>4297</v>
      </c>
      <c r="N1585" s="89" t="s">
        <v>197</v>
      </c>
      <c r="O1585" s="92" t="s">
        <v>4298</v>
      </c>
      <c r="P1585" s="93" t="s">
        <v>57</v>
      </c>
      <c r="Q1585" s="110" t="s">
        <v>58</v>
      </c>
      <c r="R1585" s="94">
        <v>46171</v>
      </c>
      <c r="S1585" s="95"/>
      <c r="T1585" s="95" t="s">
        <v>59</v>
      </c>
      <c r="U1585" s="95" t="s">
        <v>60</v>
      </c>
      <c r="V1585" s="91">
        <v>46156</v>
      </c>
      <c r="W1585" s="91">
        <v>46160</v>
      </c>
      <c r="X1585" s="91">
        <v>46168</v>
      </c>
      <c r="Y1585" s="96" t="s">
        <v>61</v>
      </c>
      <c r="Z1585" s="89" t="s">
        <v>62</v>
      </c>
      <c r="AA1585" s="95"/>
      <c r="AB1585" s="95" t="s">
        <v>2804</v>
      </c>
      <c r="AC1585" s="95" t="s">
        <v>2804</v>
      </c>
      <c r="AD1585" s="95" t="s">
        <v>2804</v>
      </c>
      <c r="AE1585" s="95" t="s">
        <v>2804</v>
      </c>
      <c r="AF1585" s="95" t="s">
        <v>2804</v>
      </c>
      <c r="AG1585" s="95" t="s">
        <v>2804</v>
      </c>
      <c r="AH1585" s="95" t="s">
        <v>2804</v>
      </c>
      <c r="AI1585" s="97"/>
      <c r="AJ1585" s="97" t="s">
        <v>65</v>
      </c>
      <c r="AK1585" s="97" t="s">
        <v>66</v>
      </c>
      <c r="AL1585" s="45" t="s">
        <v>67</v>
      </c>
      <c r="AM1585" s="160" t="str">
        <f>MONTH(B1585)&amp;"/"&amp;YEAR(B1585)</f>
        <v>3/2026</v>
      </c>
      <c r="AN1585" s="45">
        <f>WEEKNUM(B1585)-WEEKNUM(EOMONTH(B1585,-1)+1)+1</f>
        <v>4</v>
      </c>
      <c r="AO1585" s="45" t="str">
        <f>MONTH(R1585)&amp;"/"&amp;YEAR(R1585)</f>
        <v>5/2026</v>
      </c>
      <c r="AP1585" s="45">
        <f>WEEKNUM(R1585)-WEEKNUM(EOMONTH(R1585,-1)+1)+1</f>
        <v>5</v>
      </c>
      <c r="AQ1585" s="45">
        <f>IF(AU1585="S",IF(Q1585="1. Aceitou o programa",R1585-B1585,0),0)</f>
        <v>67</v>
      </c>
      <c r="AR1585" s="45">
        <f>IF(AU1585="S",IF(AND(S1585&lt;&gt;"",R1585&lt;&gt;""),S1585-R1585,0),0)</f>
        <v>0</v>
      </c>
      <c r="AS1585" s="45">
        <f>IF(AU1585="S",IF(Q1585="1. Aceitou o programa",IF(OR(X1585="Não se Aplica",X1585=""),IF(OR(W1585="Não se Aplica",W1585=""),0,W1585-V1585),AVERAGE(X1585-W1585,W1585-V1585)),0),0)</f>
        <v>6</v>
      </c>
      <c r="AT1585" s="45">
        <f>IF(AU1585="S",IF(AND(Q1585="1. Aceitou o programa",AB1585="Realizada"),IFERROR(IF(AA1585="",0,AA1585-R1585),0),0),0)</f>
        <v>0</v>
      </c>
      <c r="AU1585" s="45" t="str">
        <f>_xlfn.XLOOKUP(U1585,'Lista Suspensa'!$AA$20:$AA$23,'Lista Suspensa'!$AB$20:$AB$23,"N/A")</f>
        <v>S</v>
      </c>
    </row>
    <row r="1586" spans="1:47" ht="12" customHeight="1" x14ac:dyDescent="0.3">
      <c r="A1586" s="87" t="s">
        <v>47</v>
      </c>
      <c r="B1586" s="88">
        <v>46104</v>
      </c>
      <c r="C1586" s="89" t="s">
        <v>48</v>
      </c>
      <c r="D1586" s="89" t="s">
        <v>49</v>
      </c>
      <c r="E1586" s="189">
        <v>87552631</v>
      </c>
      <c r="F1586" s="197" t="s">
        <v>4299</v>
      </c>
      <c r="G1586" s="90">
        <v>13619990719</v>
      </c>
      <c r="H1586" s="91">
        <v>32925</v>
      </c>
      <c r="I1586" s="89"/>
      <c r="J1586" s="89" t="s">
        <v>84</v>
      </c>
      <c r="K1586" s="89" t="s">
        <v>76</v>
      </c>
      <c r="L1586" s="89" t="s">
        <v>303</v>
      </c>
      <c r="M1586" s="89" t="s">
        <v>4300</v>
      </c>
      <c r="N1586" s="89" t="s">
        <v>197</v>
      </c>
      <c r="O1586" s="92" t="s">
        <v>4301</v>
      </c>
      <c r="P1586" s="93" t="s">
        <v>57</v>
      </c>
      <c r="Q1586" s="110" t="s">
        <v>58</v>
      </c>
      <c r="R1586" s="94">
        <v>46171</v>
      </c>
      <c r="S1586" s="95"/>
      <c r="T1586" s="95" t="s">
        <v>59</v>
      </c>
      <c r="U1586" s="95" t="s">
        <v>60</v>
      </c>
      <c r="V1586" s="91">
        <v>46156</v>
      </c>
      <c r="W1586" s="91">
        <v>46164</v>
      </c>
      <c r="X1586" s="91"/>
      <c r="Y1586" s="96" t="s">
        <v>269</v>
      </c>
      <c r="Z1586" s="89" t="s">
        <v>62</v>
      </c>
      <c r="AA1586" s="95"/>
      <c r="AB1586" s="95" t="s">
        <v>2804</v>
      </c>
      <c r="AC1586" s="95" t="s">
        <v>2804</v>
      </c>
      <c r="AD1586" s="95" t="s">
        <v>2804</v>
      </c>
      <c r="AE1586" s="95" t="s">
        <v>2804</v>
      </c>
      <c r="AF1586" s="95" t="s">
        <v>2804</v>
      </c>
      <c r="AG1586" s="95" t="s">
        <v>2804</v>
      </c>
      <c r="AH1586" s="95" t="s">
        <v>2804</v>
      </c>
      <c r="AI1586" s="97"/>
      <c r="AJ1586" s="97" t="s">
        <v>65</v>
      </c>
      <c r="AK1586" s="97" t="s">
        <v>66</v>
      </c>
      <c r="AL1586" s="45" t="s">
        <v>67</v>
      </c>
      <c r="AM1586" s="160" t="str">
        <f>MONTH(B1586)&amp;"/"&amp;YEAR(B1586)</f>
        <v>3/2026</v>
      </c>
      <c r="AN1586" s="45">
        <f>WEEKNUM(B1586)-WEEKNUM(EOMONTH(B1586,-1)+1)+1</f>
        <v>4</v>
      </c>
      <c r="AO1586" s="45" t="str">
        <f>MONTH(R1586)&amp;"/"&amp;YEAR(R1586)</f>
        <v>5/2026</v>
      </c>
      <c r="AP1586" s="45">
        <f>WEEKNUM(R1586)-WEEKNUM(EOMONTH(R1586,-1)+1)+1</f>
        <v>5</v>
      </c>
      <c r="AQ1586" s="45">
        <f>IF(AU1586="S",IF(Q1586="1. Aceitou o programa",R1586-B1586,0),0)</f>
        <v>67</v>
      </c>
      <c r="AR1586" s="45">
        <f>IF(AU1586="S",IF(AND(S1586&lt;&gt;"",R1586&lt;&gt;""),S1586-R1586,0),0)</f>
        <v>0</v>
      </c>
      <c r="AS1586" s="45">
        <f>IF(AU1586="S",IF(Q1586="1. Aceitou o programa",IF(OR(X1586="Não se Aplica",X1586=""),IF(OR(W1586="Não se Aplica",W1586=""),0,W1586-V1586),AVERAGE(X1586-W1586,W1586-V1586)),0),0)</f>
        <v>8</v>
      </c>
      <c r="AT1586" s="45">
        <f>IF(AU1586="S",IF(AND(Q1586="1. Aceitou o programa",AB1586="Realizada"),IFERROR(IF(AA1586="",0,AA1586-R1586),0),0),0)</f>
        <v>0</v>
      </c>
      <c r="AU1586" s="45" t="str">
        <f>_xlfn.XLOOKUP(U1586,'Lista Suspensa'!$AA$20:$AA$23,'Lista Suspensa'!$AB$20:$AB$23,"N/A")</f>
        <v>S</v>
      </c>
    </row>
    <row r="1587" spans="1:47" ht="12" customHeight="1" x14ac:dyDescent="0.3">
      <c r="A1587" s="87" t="s">
        <v>47</v>
      </c>
      <c r="B1587" s="88">
        <v>46104</v>
      </c>
      <c r="C1587" s="89" t="s">
        <v>48</v>
      </c>
      <c r="D1587" s="89" t="s">
        <v>49</v>
      </c>
      <c r="E1587" s="189">
        <v>87562038</v>
      </c>
      <c r="F1587" s="197" t="s">
        <v>4302</v>
      </c>
      <c r="G1587" s="90">
        <v>52372391100</v>
      </c>
      <c r="H1587" s="91">
        <v>26111</v>
      </c>
      <c r="I1587" s="89"/>
      <c r="J1587" s="89" t="s">
        <v>51</v>
      </c>
      <c r="K1587" s="89" t="s">
        <v>76</v>
      </c>
      <c r="L1587" s="89" t="s">
        <v>95</v>
      </c>
      <c r="M1587" s="89" t="s">
        <v>360</v>
      </c>
      <c r="N1587" s="89" t="s">
        <v>197</v>
      </c>
      <c r="O1587" s="92" t="s">
        <v>4303</v>
      </c>
      <c r="P1587" s="93" t="s">
        <v>57</v>
      </c>
      <c r="Q1587" s="110" t="s">
        <v>58</v>
      </c>
      <c r="R1587" s="94">
        <v>46171</v>
      </c>
      <c r="S1587" s="95"/>
      <c r="T1587" s="95" t="s">
        <v>59</v>
      </c>
      <c r="U1587" s="95" t="s">
        <v>60</v>
      </c>
      <c r="V1587" s="91">
        <v>46156</v>
      </c>
      <c r="W1587" s="91">
        <v>46164</v>
      </c>
      <c r="X1587" s="91"/>
      <c r="Y1587" s="96" t="s">
        <v>269</v>
      </c>
      <c r="Z1587" s="89" t="s">
        <v>62</v>
      </c>
      <c r="AA1587" s="95"/>
      <c r="AB1587" s="95" t="s">
        <v>2804</v>
      </c>
      <c r="AC1587" s="95" t="s">
        <v>2804</v>
      </c>
      <c r="AD1587" s="95" t="s">
        <v>2804</v>
      </c>
      <c r="AE1587" s="95" t="s">
        <v>2804</v>
      </c>
      <c r="AF1587" s="95" t="s">
        <v>2804</v>
      </c>
      <c r="AG1587" s="95" t="s">
        <v>2804</v>
      </c>
      <c r="AH1587" s="95" t="s">
        <v>2804</v>
      </c>
      <c r="AI1587" s="97"/>
      <c r="AJ1587" s="97" t="s">
        <v>65</v>
      </c>
      <c r="AK1587" s="97" t="s">
        <v>66</v>
      </c>
      <c r="AL1587" s="45" t="s">
        <v>67</v>
      </c>
      <c r="AM1587" s="160" t="str">
        <f>MONTH(B1587)&amp;"/"&amp;YEAR(B1587)</f>
        <v>3/2026</v>
      </c>
      <c r="AN1587" s="45">
        <f>WEEKNUM(B1587)-WEEKNUM(EOMONTH(B1587,-1)+1)+1</f>
        <v>4</v>
      </c>
      <c r="AO1587" s="45" t="str">
        <f>MONTH(R1587)&amp;"/"&amp;YEAR(R1587)</f>
        <v>5/2026</v>
      </c>
      <c r="AP1587" s="45">
        <f>WEEKNUM(R1587)-WEEKNUM(EOMONTH(R1587,-1)+1)+1</f>
        <v>5</v>
      </c>
      <c r="AQ1587" s="45">
        <f>IF(AU1587="S",IF(Q1587="1. Aceitou o programa",R1587-B1587,0),0)</f>
        <v>67</v>
      </c>
      <c r="AR1587" s="45">
        <f>IF(AU1587="S",IF(AND(S1587&lt;&gt;"",R1587&lt;&gt;""),S1587-R1587,0),0)</f>
        <v>0</v>
      </c>
      <c r="AS1587" s="45">
        <f>IF(AU1587="S",IF(Q1587="1. Aceitou o programa",IF(OR(X1587="Não se Aplica",X1587=""),IF(OR(W1587="Não se Aplica",W1587=""),0,W1587-V1587),AVERAGE(X1587-W1587,W1587-V1587)),0),0)</f>
        <v>8</v>
      </c>
      <c r="AT1587" s="45">
        <f>IF(AU1587="S",IF(AND(Q1587="1. Aceitou o programa",AB1587="Realizada"),IFERROR(IF(AA1587="",0,AA1587-R1587),0),0),0)</f>
        <v>0</v>
      </c>
      <c r="AU1587" s="45" t="str">
        <f>_xlfn.XLOOKUP(U1587,'Lista Suspensa'!$AA$20:$AA$23,'Lista Suspensa'!$AB$20:$AB$23,"N/A")</f>
        <v>S</v>
      </c>
    </row>
    <row r="1588" spans="1:47" ht="12" customHeight="1" x14ac:dyDescent="0.3">
      <c r="A1588" s="87" t="s">
        <v>47</v>
      </c>
      <c r="B1588" s="88">
        <v>46104</v>
      </c>
      <c r="C1588" s="89" t="s">
        <v>48</v>
      </c>
      <c r="D1588" s="89" t="s">
        <v>49</v>
      </c>
      <c r="E1588" s="189">
        <v>92619010</v>
      </c>
      <c r="F1588" s="197" t="s">
        <v>4304</v>
      </c>
      <c r="G1588" s="90">
        <v>2413875743</v>
      </c>
      <c r="H1588" s="91">
        <v>26349</v>
      </c>
      <c r="I1588" s="89"/>
      <c r="J1588" s="89" t="s">
        <v>84</v>
      </c>
      <c r="K1588" s="89" t="s">
        <v>76</v>
      </c>
      <c r="L1588" s="89" t="s">
        <v>303</v>
      </c>
      <c r="M1588" s="89" t="s">
        <v>234</v>
      </c>
      <c r="N1588" s="89" t="s">
        <v>197</v>
      </c>
      <c r="O1588" s="92" t="s">
        <v>4305</v>
      </c>
      <c r="P1588" s="93" t="s">
        <v>57</v>
      </c>
      <c r="Q1588" s="110" t="s">
        <v>58</v>
      </c>
      <c r="R1588" s="94">
        <v>46171</v>
      </c>
      <c r="S1588" s="95"/>
      <c r="T1588" s="95" t="s">
        <v>59</v>
      </c>
      <c r="U1588" s="95" t="s">
        <v>60</v>
      </c>
      <c r="V1588" s="91">
        <v>46156</v>
      </c>
      <c r="W1588" s="91">
        <v>46164</v>
      </c>
      <c r="X1588" s="91"/>
      <c r="Y1588" s="96" t="s">
        <v>269</v>
      </c>
      <c r="Z1588" s="89" t="s">
        <v>62</v>
      </c>
      <c r="AA1588" s="95"/>
      <c r="AB1588" s="95" t="s">
        <v>2804</v>
      </c>
      <c r="AC1588" s="95" t="s">
        <v>2804</v>
      </c>
      <c r="AD1588" s="95" t="s">
        <v>2804</v>
      </c>
      <c r="AE1588" s="95" t="s">
        <v>2804</v>
      </c>
      <c r="AF1588" s="95" t="s">
        <v>2804</v>
      </c>
      <c r="AG1588" s="95" t="s">
        <v>2804</v>
      </c>
      <c r="AH1588" s="95" t="s">
        <v>2804</v>
      </c>
      <c r="AI1588" s="97"/>
      <c r="AJ1588" s="97" t="s">
        <v>65</v>
      </c>
      <c r="AK1588" s="97" t="s">
        <v>66</v>
      </c>
      <c r="AL1588" s="45" t="s">
        <v>67</v>
      </c>
      <c r="AM1588" s="160" t="str">
        <f>MONTH(B1588)&amp;"/"&amp;YEAR(B1588)</f>
        <v>3/2026</v>
      </c>
      <c r="AN1588" s="45">
        <f>WEEKNUM(B1588)-WEEKNUM(EOMONTH(B1588,-1)+1)+1</f>
        <v>4</v>
      </c>
      <c r="AO1588" s="45" t="str">
        <f>MONTH(R1588)&amp;"/"&amp;YEAR(R1588)</f>
        <v>5/2026</v>
      </c>
      <c r="AP1588" s="45">
        <f>WEEKNUM(R1588)-WEEKNUM(EOMONTH(R1588,-1)+1)+1</f>
        <v>5</v>
      </c>
      <c r="AQ1588" s="45">
        <f>IF(AU1588="S",IF(Q1588="1. Aceitou o programa",R1588-B1588,0),0)</f>
        <v>67</v>
      </c>
      <c r="AR1588" s="45">
        <f>IF(AU1588="S",IF(AND(S1588&lt;&gt;"",R1588&lt;&gt;""),S1588-R1588,0),0)</f>
        <v>0</v>
      </c>
      <c r="AS1588" s="45">
        <f>IF(AU1588="S",IF(Q1588="1. Aceitou o programa",IF(OR(X1588="Não se Aplica",X1588=""),IF(OR(W1588="Não se Aplica",W1588=""),0,W1588-V1588),AVERAGE(X1588-W1588,W1588-V1588)),0),0)</f>
        <v>8</v>
      </c>
      <c r="AT1588" s="45">
        <f>IF(AU1588="S",IF(AND(Q1588="1. Aceitou o programa",AB1588="Realizada"),IFERROR(IF(AA1588="",0,AA1588-R1588),0),0),0)</f>
        <v>0</v>
      </c>
      <c r="AU1588" s="45" t="str">
        <f>_xlfn.XLOOKUP(U1588,'Lista Suspensa'!$AA$20:$AA$23,'Lista Suspensa'!$AB$20:$AB$23,"N/A")</f>
        <v>S</v>
      </c>
    </row>
    <row r="1589" spans="1:47" ht="12" customHeight="1" x14ac:dyDescent="0.3">
      <c r="A1589" s="87" t="s">
        <v>47</v>
      </c>
      <c r="B1589" s="88">
        <v>46104</v>
      </c>
      <c r="C1589" s="89" t="s">
        <v>48</v>
      </c>
      <c r="D1589" s="89" t="s">
        <v>49</v>
      </c>
      <c r="E1589" s="189">
        <v>87552728</v>
      </c>
      <c r="F1589" s="197" t="s">
        <v>4306</v>
      </c>
      <c r="G1589" s="90">
        <v>47401729768</v>
      </c>
      <c r="H1589" s="91">
        <v>20648</v>
      </c>
      <c r="I1589" s="89"/>
      <c r="J1589" s="89" t="s">
        <v>84</v>
      </c>
      <c r="K1589" s="89" t="s">
        <v>76</v>
      </c>
      <c r="L1589" s="89" t="s">
        <v>95</v>
      </c>
      <c r="M1589" s="89" t="s">
        <v>106</v>
      </c>
      <c r="N1589" s="89" t="s">
        <v>197</v>
      </c>
      <c r="O1589" s="92" t="s">
        <v>4307</v>
      </c>
      <c r="P1589" s="93" t="s">
        <v>57</v>
      </c>
      <c r="Q1589" s="110" t="s">
        <v>58</v>
      </c>
      <c r="R1589" s="94">
        <v>46171</v>
      </c>
      <c r="S1589" s="95"/>
      <c r="T1589" s="95" t="s">
        <v>59</v>
      </c>
      <c r="U1589" s="95" t="s">
        <v>60</v>
      </c>
      <c r="V1589" s="91">
        <v>46156</v>
      </c>
      <c r="W1589" s="91">
        <v>46164</v>
      </c>
      <c r="X1589" s="91"/>
      <c r="Y1589" s="96" t="s">
        <v>269</v>
      </c>
      <c r="Z1589" s="89" t="s">
        <v>62</v>
      </c>
      <c r="AA1589" s="95"/>
      <c r="AB1589" s="95" t="s">
        <v>2804</v>
      </c>
      <c r="AC1589" s="95" t="s">
        <v>2804</v>
      </c>
      <c r="AD1589" s="95" t="s">
        <v>2804</v>
      </c>
      <c r="AE1589" s="95" t="s">
        <v>2804</v>
      </c>
      <c r="AF1589" s="95" t="s">
        <v>2804</v>
      </c>
      <c r="AG1589" s="95" t="s">
        <v>2804</v>
      </c>
      <c r="AH1589" s="95" t="s">
        <v>2804</v>
      </c>
      <c r="AI1589" s="97"/>
      <c r="AJ1589" s="97" t="s">
        <v>65</v>
      </c>
      <c r="AK1589" s="97" t="s">
        <v>66</v>
      </c>
      <c r="AL1589" s="45" t="s">
        <v>67</v>
      </c>
      <c r="AM1589" s="160" t="str">
        <f>MONTH(B1589)&amp;"/"&amp;YEAR(B1589)</f>
        <v>3/2026</v>
      </c>
      <c r="AN1589" s="45">
        <f>WEEKNUM(B1589)-WEEKNUM(EOMONTH(B1589,-1)+1)+1</f>
        <v>4</v>
      </c>
      <c r="AO1589" s="45" t="str">
        <f>MONTH(R1589)&amp;"/"&amp;YEAR(R1589)</f>
        <v>5/2026</v>
      </c>
      <c r="AP1589" s="45">
        <f>WEEKNUM(R1589)-WEEKNUM(EOMONTH(R1589,-1)+1)+1</f>
        <v>5</v>
      </c>
      <c r="AQ1589" s="45">
        <f>IF(AU1589="S",IF(Q1589="1. Aceitou o programa",R1589-B1589,0),0)</f>
        <v>67</v>
      </c>
      <c r="AR1589" s="45">
        <f>IF(AU1589="S",IF(AND(S1589&lt;&gt;"",R1589&lt;&gt;""),S1589-R1589,0),0)</f>
        <v>0</v>
      </c>
      <c r="AS1589" s="45">
        <f>IF(AU1589="S",IF(Q1589="1. Aceitou o programa",IF(OR(X1589="Não se Aplica",X1589=""),IF(OR(W1589="Não se Aplica",W1589=""),0,W1589-V1589),AVERAGE(X1589-W1589,W1589-V1589)),0),0)</f>
        <v>8</v>
      </c>
      <c r="AT1589" s="45">
        <f>IF(AU1589="S",IF(AND(Q1589="1. Aceitou o programa",AB1589="Realizada"),IFERROR(IF(AA1589="",0,AA1589-R1589),0),0),0)</f>
        <v>0</v>
      </c>
      <c r="AU1589" s="45" t="str">
        <f>_xlfn.XLOOKUP(U1589,'Lista Suspensa'!$AA$20:$AA$23,'Lista Suspensa'!$AB$20:$AB$23,"N/A")</f>
        <v>S</v>
      </c>
    </row>
    <row r="1590" spans="1:47" ht="12" customHeight="1" x14ac:dyDescent="0.3">
      <c r="A1590" s="87" t="s">
        <v>47</v>
      </c>
      <c r="B1590" s="88">
        <v>46104</v>
      </c>
      <c r="C1590" s="89" t="s">
        <v>48</v>
      </c>
      <c r="D1590" s="89" t="s">
        <v>49</v>
      </c>
      <c r="E1590" s="189">
        <v>94632316</v>
      </c>
      <c r="F1590" s="197" t="s">
        <v>4308</v>
      </c>
      <c r="G1590" s="90">
        <v>10516300709</v>
      </c>
      <c r="H1590" s="91">
        <v>30995</v>
      </c>
      <c r="I1590" s="89"/>
      <c r="J1590" s="89" t="s">
        <v>84</v>
      </c>
      <c r="K1590" s="89" t="s">
        <v>76</v>
      </c>
      <c r="L1590" s="89" t="s">
        <v>95</v>
      </c>
      <c r="M1590" s="89" t="s">
        <v>334</v>
      </c>
      <c r="N1590" s="89" t="s">
        <v>331</v>
      </c>
      <c r="O1590" s="92" t="s">
        <v>4309</v>
      </c>
      <c r="P1590" s="93" t="s">
        <v>57</v>
      </c>
      <c r="Q1590" s="110" t="s">
        <v>58</v>
      </c>
      <c r="R1590" s="94">
        <v>46171</v>
      </c>
      <c r="S1590" s="95"/>
      <c r="T1590" s="95" t="s">
        <v>59</v>
      </c>
      <c r="U1590" s="95" t="s">
        <v>60</v>
      </c>
      <c r="V1590" s="91">
        <v>46156</v>
      </c>
      <c r="W1590" s="91">
        <v>46167</v>
      </c>
      <c r="X1590" s="91">
        <v>46168</v>
      </c>
      <c r="Y1590" s="96" t="s">
        <v>356</v>
      </c>
      <c r="Z1590" s="89" t="s">
        <v>62</v>
      </c>
      <c r="AA1590" s="95"/>
      <c r="AB1590" s="95" t="s">
        <v>2804</v>
      </c>
      <c r="AC1590" s="95" t="s">
        <v>2804</v>
      </c>
      <c r="AD1590" s="95" t="s">
        <v>2804</v>
      </c>
      <c r="AE1590" s="95" t="s">
        <v>2804</v>
      </c>
      <c r="AF1590" s="95" t="s">
        <v>2804</v>
      </c>
      <c r="AG1590" s="95" t="s">
        <v>2804</v>
      </c>
      <c r="AH1590" s="95" t="s">
        <v>2804</v>
      </c>
      <c r="AI1590" s="97"/>
      <c r="AJ1590" s="97" t="s">
        <v>65</v>
      </c>
      <c r="AK1590" s="97" t="s">
        <v>66</v>
      </c>
      <c r="AL1590" s="45" t="s">
        <v>67</v>
      </c>
      <c r="AM1590" s="160" t="str">
        <f>MONTH(B1590)&amp;"/"&amp;YEAR(B1590)</f>
        <v>3/2026</v>
      </c>
      <c r="AN1590" s="45">
        <f>WEEKNUM(B1590)-WEEKNUM(EOMONTH(B1590,-1)+1)+1</f>
        <v>4</v>
      </c>
      <c r="AO1590" s="45" t="str">
        <f>MONTH(R1590)&amp;"/"&amp;YEAR(R1590)</f>
        <v>5/2026</v>
      </c>
      <c r="AP1590" s="45">
        <f>WEEKNUM(R1590)-WEEKNUM(EOMONTH(R1590,-1)+1)+1</f>
        <v>5</v>
      </c>
      <c r="AQ1590" s="45">
        <f>IF(AU1590="S",IF(Q1590="1. Aceitou o programa",R1590-B1590,0),0)</f>
        <v>67</v>
      </c>
      <c r="AR1590" s="45">
        <f>IF(AU1590="S",IF(AND(S1590&lt;&gt;"",R1590&lt;&gt;""),S1590-R1590,0),0)</f>
        <v>0</v>
      </c>
      <c r="AS1590" s="45">
        <f>IF(AU1590="S",IF(Q1590="1. Aceitou o programa",IF(OR(X1590="Não se Aplica",X1590=""),IF(OR(W1590="Não se Aplica",W1590=""),0,W1590-V1590),AVERAGE(X1590-W1590,W1590-V1590)),0),0)</f>
        <v>6</v>
      </c>
      <c r="AT1590" s="45">
        <f>IF(AU1590="S",IF(AND(Q1590="1. Aceitou o programa",AB1590="Realizada"),IFERROR(IF(AA1590="",0,AA1590-R1590),0),0),0)</f>
        <v>0</v>
      </c>
      <c r="AU1590" s="45" t="str">
        <f>_xlfn.XLOOKUP(U1590,'Lista Suspensa'!$AA$20:$AA$23,'Lista Suspensa'!$AB$20:$AB$23,"N/A")</f>
        <v>S</v>
      </c>
    </row>
    <row r="1591" spans="1:47" ht="12" customHeight="1" x14ac:dyDescent="0.3">
      <c r="A1591" s="87" t="s">
        <v>47</v>
      </c>
      <c r="B1591" s="88">
        <v>46104</v>
      </c>
      <c r="C1591" s="89" t="s">
        <v>48</v>
      </c>
      <c r="D1591" s="89" t="s">
        <v>49</v>
      </c>
      <c r="E1591" s="189">
        <v>93720447</v>
      </c>
      <c r="F1591" s="197" t="s">
        <v>4310</v>
      </c>
      <c r="G1591" s="90">
        <v>9554816782</v>
      </c>
      <c r="H1591" s="91">
        <v>30280</v>
      </c>
      <c r="I1591" s="89"/>
      <c r="J1591" s="89" t="s">
        <v>84</v>
      </c>
      <c r="K1591" s="89" t="s">
        <v>76</v>
      </c>
      <c r="L1591" s="89" t="s">
        <v>95</v>
      </c>
      <c r="M1591" s="89" t="s">
        <v>445</v>
      </c>
      <c r="N1591" s="89" t="s">
        <v>197</v>
      </c>
      <c r="O1591" s="92" t="s">
        <v>4311</v>
      </c>
      <c r="P1591" s="93" t="s">
        <v>57</v>
      </c>
      <c r="Q1591" s="110" t="s">
        <v>58</v>
      </c>
      <c r="R1591" s="94">
        <v>46171</v>
      </c>
      <c r="S1591" s="95"/>
      <c r="T1591" s="95" t="s">
        <v>59</v>
      </c>
      <c r="U1591" s="95" t="s">
        <v>60</v>
      </c>
      <c r="V1591" s="91">
        <v>46156</v>
      </c>
      <c r="W1591" s="91">
        <v>46164</v>
      </c>
      <c r="X1591" s="91">
        <v>46168</v>
      </c>
      <c r="Y1591" s="96" t="s">
        <v>2797</v>
      </c>
      <c r="Z1591" s="89" t="s">
        <v>62</v>
      </c>
      <c r="AA1591" s="95"/>
      <c r="AB1591" s="95" t="s">
        <v>2804</v>
      </c>
      <c r="AC1591" s="95" t="s">
        <v>2804</v>
      </c>
      <c r="AD1591" s="95" t="s">
        <v>2804</v>
      </c>
      <c r="AE1591" s="95" t="s">
        <v>2804</v>
      </c>
      <c r="AF1591" s="95" t="s">
        <v>2804</v>
      </c>
      <c r="AG1591" s="95" t="s">
        <v>2804</v>
      </c>
      <c r="AH1591" s="95" t="s">
        <v>2804</v>
      </c>
      <c r="AI1591" s="97"/>
      <c r="AJ1591" s="97" t="s">
        <v>65</v>
      </c>
      <c r="AK1591" s="97" t="s">
        <v>66</v>
      </c>
      <c r="AL1591" s="45" t="s">
        <v>67</v>
      </c>
      <c r="AM1591" s="160" t="str">
        <f>MONTH(B1591)&amp;"/"&amp;YEAR(B1591)</f>
        <v>3/2026</v>
      </c>
      <c r="AN1591" s="45">
        <f>WEEKNUM(B1591)-WEEKNUM(EOMONTH(B1591,-1)+1)+1</f>
        <v>4</v>
      </c>
      <c r="AO1591" s="45" t="str">
        <f>MONTH(R1591)&amp;"/"&amp;YEAR(R1591)</f>
        <v>5/2026</v>
      </c>
      <c r="AP1591" s="45">
        <f>WEEKNUM(R1591)-WEEKNUM(EOMONTH(R1591,-1)+1)+1</f>
        <v>5</v>
      </c>
      <c r="AQ1591" s="45">
        <f>IF(AU1591="S",IF(Q1591="1. Aceitou o programa",R1591-B1591,0),0)</f>
        <v>67</v>
      </c>
      <c r="AR1591" s="45">
        <f>IF(AU1591="S",IF(AND(S1591&lt;&gt;"",R1591&lt;&gt;""),S1591-R1591,0),0)</f>
        <v>0</v>
      </c>
      <c r="AS1591" s="45">
        <f>IF(AU1591="S",IF(Q1591="1. Aceitou o programa",IF(OR(X1591="Não se Aplica",X1591=""),IF(OR(W1591="Não se Aplica",W1591=""),0,W1591-V1591),AVERAGE(X1591-W1591,W1591-V1591)),0),0)</f>
        <v>6</v>
      </c>
      <c r="AT1591" s="45">
        <f>IF(AU1591="S",IF(AND(Q1591="1. Aceitou o programa",AB1591="Realizada"),IFERROR(IF(AA1591="",0,AA1591-R1591),0),0),0)</f>
        <v>0</v>
      </c>
      <c r="AU1591" s="45" t="str">
        <f>_xlfn.XLOOKUP(U1591,'Lista Suspensa'!$AA$20:$AA$23,'Lista Suspensa'!$AB$20:$AB$23,"N/A")</f>
        <v>S</v>
      </c>
    </row>
    <row r="1592" spans="1:47" ht="12" customHeight="1" x14ac:dyDescent="0.3">
      <c r="A1592" s="87" t="s">
        <v>47</v>
      </c>
      <c r="B1592" s="88">
        <v>46104</v>
      </c>
      <c r="C1592" s="89" t="s">
        <v>48</v>
      </c>
      <c r="D1592" s="89" t="s">
        <v>49</v>
      </c>
      <c r="E1592" s="189">
        <v>95556786</v>
      </c>
      <c r="F1592" s="197" t="s">
        <v>4312</v>
      </c>
      <c r="G1592" s="90">
        <v>15271721710</v>
      </c>
      <c r="H1592" s="91">
        <v>33762</v>
      </c>
      <c r="I1592" s="89"/>
      <c r="J1592" s="89" t="s">
        <v>51</v>
      </c>
      <c r="K1592" s="89" t="s">
        <v>76</v>
      </c>
      <c r="L1592" s="89" t="s">
        <v>303</v>
      </c>
      <c r="M1592" s="89" t="s">
        <v>4313</v>
      </c>
      <c r="N1592" s="89" t="s">
        <v>331</v>
      </c>
      <c r="O1592" s="92" t="s">
        <v>4314</v>
      </c>
      <c r="P1592" s="93" t="s">
        <v>57</v>
      </c>
      <c r="Q1592" s="110" t="s">
        <v>58</v>
      </c>
      <c r="R1592" s="94">
        <v>46171</v>
      </c>
      <c r="S1592" s="95"/>
      <c r="T1592" s="95" t="s">
        <v>59</v>
      </c>
      <c r="U1592" s="95" t="s">
        <v>60</v>
      </c>
      <c r="V1592" s="91">
        <v>46156</v>
      </c>
      <c r="W1592" s="91">
        <v>46164</v>
      </c>
      <c r="X1592" s="91">
        <v>46168</v>
      </c>
      <c r="Y1592" s="96" t="s">
        <v>2797</v>
      </c>
      <c r="Z1592" s="89" t="s">
        <v>62</v>
      </c>
      <c r="AA1592" s="95"/>
      <c r="AB1592" s="95" t="s">
        <v>2804</v>
      </c>
      <c r="AC1592" s="95" t="s">
        <v>2804</v>
      </c>
      <c r="AD1592" s="95" t="s">
        <v>2804</v>
      </c>
      <c r="AE1592" s="95" t="s">
        <v>2804</v>
      </c>
      <c r="AF1592" s="95" t="s">
        <v>2804</v>
      </c>
      <c r="AG1592" s="95" t="s">
        <v>2804</v>
      </c>
      <c r="AH1592" s="95" t="s">
        <v>2804</v>
      </c>
      <c r="AI1592" s="97"/>
      <c r="AJ1592" s="97" t="s">
        <v>65</v>
      </c>
      <c r="AK1592" s="97" t="s">
        <v>66</v>
      </c>
      <c r="AL1592" s="45" t="s">
        <v>67</v>
      </c>
      <c r="AM1592" s="160" t="str">
        <f>MONTH(B1592)&amp;"/"&amp;YEAR(B1592)</f>
        <v>3/2026</v>
      </c>
      <c r="AN1592" s="45">
        <f>WEEKNUM(B1592)-WEEKNUM(EOMONTH(B1592,-1)+1)+1</f>
        <v>4</v>
      </c>
      <c r="AO1592" s="45" t="str">
        <f>MONTH(R1592)&amp;"/"&amp;YEAR(R1592)</f>
        <v>5/2026</v>
      </c>
      <c r="AP1592" s="45">
        <f>WEEKNUM(R1592)-WEEKNUM(EOMONTH(R1592,-1)+1)+1</f>
        <v>5</v>
      </c>
      <c r="AQ1592" s="45">
        <f>IF(AU1592="S",IF(Q1592="1. Aceitou o programa",R1592-B1592,0),0)</f>
        <v>67</v>
      </c>
      <c r="AR1592" s="45">
        <f>IF(AU1592="S",IF(AND(S1592&lt;&gt;"",R1592&lt;&gt;""),S1592-R1592,0),0)</f>
        <v>0</v>
      </c>
      <c r="AS1592" s="45">
        <f>IF(AU1592="S",IF(Q1592="1. Aceitou o programa",IF(OR(X1592="Não se Aplica",X1592=""),IF(OR(W1592="Não se Aplica",W1592=""),0,W1592-V1592),AVERAGE(X1592-W1592,W1592-V1592)),0),0)</f>
        <v>6</v>
      </c>
      <c r="AT1592" s="45">
        <f>IF(AU1592="S",IF(AND(Q1592="1. Aceitou o programa",AB1592="Realizada"),IFERROR(IF(AA1592="",0,AA1592-R1592),0),0),0)</f>
        <v>0</v>
      </c>
      <c r="AU1592" s="45" t="str">
        <f>_xlfn.XLOOKUP(U1592,'Lista Suspensa'!$AA$20:$AA$23,'Lista Suspensa'!$AB$20:$AB$23,"N/A")</f>
        <v>S</v>
      </c>
    </row>
    <row r="1593" spans="1:47" ht="12" customHeight="1" x14ac:dyDescent="0.3">
      <c r="A1593" s="87" t="s">
        <v>47</v>
      </c>
      <c r="B1593" s="88">
        <v>46104</v>
      </c>
      <c r="C1593" s="89" t="s">
        <v>48</v>
      </c>
      <c r="D1593" s="89" t="s">
        <v>49</v>
      </c>
      <c r="E1593" s="189">
        <v>94379422</v>
      </c>
      <c r="F1593" s="197" t="s">
        <v>4315</v>
      </c>
      <c r="G1593" s="90">
        <v>16506637730</v>
      </c>
      <c r="H1593" s="91">
        <v>35432</v>
      </c>
      <c r="I1593" s="89"/>
      <c r="J1593" s="89" t="s">
        <v>84</v>
      </c>
      <c r="K1593" s="89" t="s">
        <v>76</v>
      </c>
      <c r="L1593" s="89" t="s">
        <v>740</v>
      </c>
      <c r="M1593" s="89" t="s">
        <v>4316</v>
      </c>
      <c r="N1593" s="89" t="s">
        <v>331</v>
      </c>
      <c r="O1593" s="92" t="s">
        <v>4317</v>
      </c>
      <c r="P1593" s="93" t="s">
        <v>57</v>
      </c>
      <c r="Q1593" s="110" t="s">
        <v>58</v>
      </c>
      <c r="R1593" s="94">
        <v>46171</v>
      </c>
      <c r="S1593" s="95"/>
      <c r="T1593" s="95" t="s">
        <v>59</v>
      </c>
      <c r="U1593" s="95" t="s">
        <v>60</v>
      </c>
      <c r="V1593" s="91">
        <v>46156</v>
      </c>
      <c r="W1593" s="91">
        <v>46167</v>
      </c>
      <c r="X1593" s="91">
        <v>46168</v>
      </c>
      <c r="Y1593" s="96" t="s">
        <v>356</v>
      </c>
      <c r="Z1593" s="89" t="s">
        <v>62</v>
      </c>
      <c r="AA1593" s="95"/>
      <c r="AB1593" s="95" t="s">
        <v>2804</v>
      </c>
      <c r="AC1593" s="95" t="s">
        <v>2804</v>
      </c>
      <c r="AD1593" s="95" t="s">
        <v>2804</v>
      </c>
      <c r="AE1593" s="95" t="s">
        <v>2804</v>
      </c>
      <c r="AF1593" s="95" t="s">
        <v>2804</v>
      </c>
      <c r="AG1593" s="95" t="s">
        <v>2804</v>
      </c>
      <c r="AH1593" s="95" t="s">
        <v>2804</v>
      </c>
      <c r="AI1593" s="97"/>
      <c r="AJ1593" s="97" t="s">
        <v>65</v>
      </c>
      <c r="AK1593" s="97" t="s">
        <v>66</v>
      </c>
      <c r="AL1593" s="45" t="s">
        <v>67</v>
      </c>
      <c r="AM1593" s="160" t="str">
        <f>MONTH(B1593)&amp;"/"&amp;YEAR(B1593)</f>
        <v>3/2026</v>
      </c>
      <c r="AN1593" s="45">
        <f>WEEKNUM(B1593)-WEEKNUM(EOMONTH(B1593,-1)+1)+1</f>
        <v>4</v>
      </c>
      <c r="AO1593" s="45" t="str">
        <f>MONTH(R1593)&amp;"/"&amp;YEAR(R1593)</f>
        <v>5/2026</v>
      </c>
      <c r="AP1593" s="45">
        <f>WEEKNUM(R1593)-WEEKNUM(EOMONTH(R1593,-1)+1)+1</f>
        <v>5</v>
      </c>
      <c r="AQ1593" s="45">
        <f>IF(AU1593="S",IF(Q1593="1. Aceitou o programa",R1593-B1593,0),0)</f>
        <v>67</v>
      </c>
      <c r="AR1593" s="45">
        <f>IF(AU1593="S",IF(AND(S1593&lt;&gt;"",R1593&lt;&gt;""),S1593-R1593,0),0)</f>
        <v>0</v>
      </c>
      <c r="AS1593" s="45">
        <f>IF(AU1593="S",IF(Q1593="1. Aceitou o programa",IF(OR(X1593="Não se Aplica",X1593=""),IF(OR(W1593="Não se Aplica",W1593=""),0,W1593-V1593),AVERAGE(X1593-W1593,W1593-V1593)),0),0)</f>
        <v>6</v>
      </c>
      <c r="AT1593" s="45">
        <f>IF(AU1593="S",IF(AND(Q1593="1. Aceitou o programa",AB1593="Realizada"),IFERROR(IF(AA1593="",0,AA1593-R1593),0),0),0)</f>
        <v>0</v>
      </c>
      <c r="AU1593" s="45" t="str">
        <f>_xlfn.XLOOKUP(U1593,'Lista Suspensa'!$AA$20:$AA$23,'Lista Suspensa'!$AB$20:$AB$23,"N/A")</f>
        <v>S</v>
      </c>
    </row>
    <row r="1594" spans="1:47" ht="12" customHeight="1" x14ac:dyDescent="0.3">
      <c r="A1594" s="87" t="s">
        <v>47</v>
      </c>
      <c r="B1594" s="88">
        <v>46104</v>
      </c>
      <c r="C1594" s="89" t="s">
        <v>48</v>
      </c>
      <c r="D1594" s="89" t="s">
        <v>49</v>
      </c>
      <c r="E1594" s="189">
        <v>87558898</v>
      </c>
      <c r="F1594" s="197" t="s">
        <v>4318</v>
      </c>
      <c r="G1594" s="90">
        <v>11864239786</v>
      </c>
      <c r="H1594" s="91">
        <v>32441</v>
      </c>
      <c r="I1594" s="89"/>
      <c r="J1594" s="89" t="s">
        <v>51</v>
      </c>
      <c r="K1594" s="89" t="s">
        <v>76</v>
      </c>
      <c r="L1594" s="89" t="s">
        <v>95</v>
      </c>
      <c r="M1594" s="89" t="s">
        <v>222</v>
      </c>
      <c r="N1594" s="89" t="s">
        <v>197</v>
      </c>
      <c r="O1594" s="92" t="s">
        <v>4319</v>
      </c>
      <c r="P1594" s="93" t="s">
        <v>57</v>
      </c>
      <c r="Q1594" s="110" t="s">
        <v>58</v>
      </c>
      <c r="R1594" s="94">
        <v>46171</v>
      </c>
      <c r="S1594" s="95"/>
      <c r="T1594" s="95" t="s">
        <v>59</v>
      </c>
      <c r="U1594" s="95" t="s">
        <v>60</v>
      </c>
      <c r="V1594" s="91">
        <v>46156</v>
      </c>
      <c r="W1594" s="91">
        <v>46164</v>
      </c>
      <c r="X1594" s="91"/>
      <c r="Y1594" s="96" t="s">
        <v>269</v>
      </c>
      <c r="Z1594" s="89" t="s">
        <v>62</v>
      </c>
      <c r="AA1594" s="95"/>
      <c r="AB1594" s="95" t="s">
        <v>2804</v>
      </c>
      <c r="AC1594" s="95" t="s">
        <v>2804</v>
      </c>
      <c r="AD1594" s="95" t="s">
        <v>2804</v>
      </c>
      <c r="AE1594" s="95" t="s">
        <v>2804</v>
      </c>
      <c r="AF1594" s="95" t="s">
        <v>2804</v>
      </c>
      <c r="AG1594" s="95" t="s">
        <v>2804</v>
      </c>
      <c r="AH1594" s="95" t="s">
        <v>2804</v>
      </c>
      <c r="AI1594" s="97"/>
      <c r="AJ1594" s="97" t="s">
        <v>65</v>
      </c>
      <c r="AK1594" s="97" t="s">
        <v>66</v>
      </c>
      <c r="AL1594" s="45" t="s">
        <v>67</v>
      </c>
      <c r="AM1594" s="160" t="str">
        <f>MONTH(B1594)&amp;"/"&amp;YEAR(B1594)</f>
        <v>3/2026</v>
      </c>
      <c r="AN1594" s="45">
        <f>WEEKNUM(B1594)-WEEKNUM(EOMONTH(B1594,-1)+1)+1</f>
        <v>4</v>
      </c>
      <c r="AO1594" s="45" t="str">
        <f>MONTH(R1594)&amp;"/"&amp;YEAR(R1594)</f>
        <v>5/2026</v>
      </c>
      <c r="AP1594" s="45">
        <f>WEEKNUM(R1594)-WEEKNUM(EOMONTH(R1594,-1)+1)+1</f>
        <v>5</v>
      </c>
      <c r="AQ1594" s="45">
        <f>IF(AU1594="S",IF(Q1594="1. Aceitou o programa",R1594-B1594,0),0)</f>
        <v>67</v>
      </c>
      <c r="AR1594" s="45">
        <f>IF(AU1594="S",IF(AND(S1594&lt;&gt;"",R1594&lt;&gt;""),S1594-R1594,0),0)</f>
        <v>0</v>
      </c>
      <c r="AS1594" s="45">
        <f>IF(AU1594="S",IF(Q1594="1. Aceitou o programa",IF(OR(X1594="Não se Aplica",X1594=""),IF(OR(W1594="Não se Aplica",W1594=""),0,W1594-V1594),AVERAGE(X1594-W1594,W1594-V1594)),0),0)</f>
        <v>8</v>
      </c>
      <c r="AT1594" s="45">
        <f>IF(AU1594="S",IF(AND(Q1594="1. Aceitou o programa",AB1594="Realizada"),IFERROR(IF(AA1594="",0,AA1594-R1594),0),0),0)</f>
        <v>0</v>
      </c>
      <c r="AU1594" s="45" t="str">
        <f>_xlfn.XLOOKUP(U1594,'Lista Suspensa'!$AA$20:$AA$23,'Lista Suspensa'!$AB$20:$AB$23,"N/A")</f>
        <v>S</v>
      </c>
    </row>
    <row r="1595" spans="1:47" ht="12" customHeight="1" x14ac:dyDescent="0.3">
      <c r="A1595" s="87" t="s">
        <v>47</v>
      </c>
      <c r="B1595" s="88">
        <v>46104</v>
      </c>
      <c r="C1595" s="89" t="s">
        <v>48</v>
      </c>
      <c r="D1595" s="89" t="s">
        <v>49</v>
      </c>
      <c r="E1595" s="189">
        <v>87558965</v>
      </c>
      <c r="F1595" s="197" t="s">
        <v>4320</v>
      </c>
      <c r="G1595" s="90">
        <v>5395956751</v>
      </c>
      <c r="H1595" s="91">
        <v>30101</v>
      </c>
      <c r="I1595" s="89"/>
      <c r="J1595" s="89" t="s">
        <v>51</v>
      </c>
      <c r="K1595" s="89" t="s">
        <v>76</v>
      </c>
      <c r="L1595" s="89" t="s">
        <v>95</v>
      </c>
      <c r="M1595" s="89" t="s">
        <v>1592</v>
      </c>
      <c r="N1595" s="89" t="s">
        <v>197</v>
      </c>
      <c r="O1595" s="92" t="s">
        <v>4321</v>
      </c>
      <c r="P1595" s="93" t="s">
        <v>57</v>
      </c>
      <c r="Q1595" s="110" t="s">
        <v>58</v>
      </c>
      <c r="R1595" s="94">
        <v>46171</v>
      </c>
      <c r="S1595" s="95"/>
      <c r="T1595" s="95" t="s">
        <v>59</v>
      </c>
      <c r="U1595" s="95" t="s">
        <v>60</v>
      </c>
      <c r="V1595" s="91">
        <v>46156</v>
      </c>
      <c r="W1595" s="91">
        <v>46164</v>
      </c>
      <c r="X1595" s="91">
        <v>46168</v>
      </c>
      <c r="Y1595" s="96" t="s">
        <v>2797</v>
      </c>
      <c r="Z1595" s="89" t="s">
        <v>62</v>
      </c>
      <c r="AA1595" s="95"/>
      <c r="AB1595" s="95" t="s">
        <v>2804</v>
      </c>
      <c r="AC1595" s="95" t="s">
        <v>2804</v>
      </c>
      <c r="AD1595" s="95" t="s">
        <v>2804</v>
      </c>
      <c r="AE1595" s="95" t="s">
        <v>2804</v>
      </c>
      <c r="AF1595" s="95" t="s">
        <v>2804</v>
      </c>
      <c r="AG1595" s="95" t="s">
        <v>2804</v>
      </c>
      <c r="AH1595" s="95" t="s">
        <v>2804</v>
      </c>
      <c r="AI1595" s="97"/>
      <c r="AJ1595" s="97" t="s">
        <v>65</v>
      </c>
      <c r="AK1595" s="97" t="s">
        <v>66</v>
      </c>
      <c r="AL1595" s="45" t="s">
        <v>67</v>
      </c>
      <c r="AM1595" s="160" t="str">
        <f>MONTH(B1595)&amp;"/"&amp;YEAR(B1595)</f>
        <v>3/2026</v>
      </c>
      <c r="AN1595" s="45">
        <f>WEEKNUM(B1595)-WEEKNUM(EOMONTH(B1595,-1)+1)+1</f>
        <v>4</v>
      </c>
      <c r="AO1595" s="45" t="str">
        <f>MONTH(R1595)&amp;"/"&amp;YEAR(R1595)</f>
        <v>5/2026</v>
      </c>
      <c r="AP1595" s="45">
        <f>WEEKNUM(R1595)-WEEKNUM(EOMONTH(R1595,-1)+1)+1</f>
        <v>5</v>
      </c>
      <c r="AQ1595" s="45">
        <f>IF(AU1595="S",IF(Q1595="1. Aceitou o programa",R1595-B1595,0),0)</f>
        <v>67</v>
      </c>
      <c r="AR1595" s="45">
        <f>IF(AU1595="S",IF(AND(S1595&lt;&gt;"",R1595&lt;&gt;""),S1595-R1595,0),0)</f>
        <v>0</v>
      </c>
      <c r="AS1595" s="45">
        <f>IF(AU1595="S",IF(Q1595="1. Aceitou o programa",IF(OR(X1595="Não se Aplica",X1595=""),IF(OR(W1595="Não se Aplica",W1595=""),0,W1595-V1595),AVERAGE(X1595-W1595,W1595-V1595)),0),0)</f>
        <v>6</v>
      </c>
      <c r="AT1595" s="45">
        <f>IF(AU1595="S",IF(AND(Q1595="1. Aceitou o programa",AB1595="Realizada"),IFERROR(IF(AA1595="",0,AA1595-R1595),0),0),0)</f>
        <v>0</v>
      </c>
      <c r="AU1595" s="45" t="str">
        <f>_xlfn.XLOOKUP(U1595,'Lista Suspensa'!$AA$20:$AA$23,'Lista Suspensa'!$AB$20:$AB$23,"N/A")</f>
        <v>S</v>
      </c>
    </row>
    <row r="1596" spans="1:47" ht="12" customHeight="1" x14ac:dyDescent="0.3">
      <c r="A1596" s="87" t="s">
        <v>47</v>
      </c>
      <c r="B1596" s="88">
        <v>46104</v>
      </c>
      <c r="C1596" s="89" t="s">
        <v>48</v>
      </c>
      <c r="D1596" s="89" t="s">
        <v>49</v>
      </c>
      <c r="E1596" s="189">
        <v>87565419</v>
      </c>
      <c r="F1596" s="197" t="s">
        <v>4322</v>
      </c>
      <c r="G1596" s="90">
        <v>3092815394</v>
      </c>
      <c r="H1596" s="91">
        <v>31907</v>
      </c>
      <c r="I1596" s="89"/>
      <c r="J1596" s="89" t="s">
        <v>51</v>
      </c>
      <c r="K1596" s="89" t="s">
        <v>52</v>
      </c>
      <c r="L1596" s="89" t="s">
        <v>85</v>
      </c>
      <c r="M1596" s="89" t="s">
        <v>4323</v>
      </c>
      <c r="N1596" s="89" t="s">
        <v>449</v>
      </c>
      <c r="O1596" s="92" t="s">
        <v>4324</v>
      </c>
      <c r="P1596" s="93" t="s">
        <v>57</v>
      </c>
      <c r="Q1596" s="110" t="s">
        <v>58</v>
      </c>
      <c r="R1596" s="94">
        <v>46171</v>
      </c>
      <c r="S1596" s="95"/>
      <c r="T1596" s="95" t="s">
        <v>59</v>
      </c>
      <c r="U1596" s="95" t="s">
        <v>60</v>
      </c>
      <c r="V1596" s="91">
        <v>46156</v>
      </c>
      <c r="W1596" s="91">
        <v>46164</v>
      </c>
      <c r="X1596" s="91"/>
      <c r="Y1596" s="96" t="s">
        <v>269</v>
      </c>
      <c r="Z1596" s="89" t="s">
        <v>62</v>
      </c>
      <c r="AA1596" s="95"/>
      <c r="AB1596" s="95" t="s">
        <v>2804</v>
      </c>
      <c r="AC1596" s="95" t="s">
        <v>2804</v>
      </c>
      <c r="AD1596" s="95" t="s">
        <v>2804</v>
      </c>
      <c r="AE1596" s="95" t="s">
        <v>2804</v>
      </c>
      <c r="AF1596" s="95" t="s">
        <v>2804</v>
      </c>
      <c r="AG1596" s="95" t="s">
        <v>2804</v>
      </c>
      <c r="AH1596" s="95" t="s">
        <v>2804</v>
      </c>
      <c r="AI1596" s="97"/>
      <c r="AJ1596" s="97" t="s">
        <v>65</v>
      </c>
      <c r="AK1596" s="97" t="s">
        <v>66</v>
      </c>
      <c r="AL1596" s="45" t="s">
        <v>67</v>
      </c>
      <c r="AM1596" s="160" t="str">
        <f>MONTH(B1596)&amp;"/"&amp;YEAR(B1596)</f>
        <v>3/2026</v>
      </c>
      <c r="AN1596" s="45">
        <f>WEEKNUM(B1596)-WEEKNUM(EOMONTH(B1596,-1)+1)+1</f>
        <v>4</v>
      </c>
      <c r="AO1596" s="45" t="str">
        <f>MONTH(R1596)&amp;"/"&amp;YEAR(R1596)</f>
        <v>5/2026</v>
      </c>
      <c r="AP1596" s="45">
        <f>WEEKNUM(R1596)-WEEKNUM(EOMONTH(R1596,-1)+1)+1</f>
        <v>5</v>
      </c>
      <c r="AQ1596" s="45">
        <f>IF(AU1596="S",IF(Q1596="1. Aceitou o programa",R1596-B1596,0),0)</f>
        <v>67</v>
      </c>
      <c r="AR1596" s="45">
        <f>IF(AU1596="S",IF(AND(S1596&lt;&gt;"",R1596&lt;&gt;""),S1596-R1596,0),0)</f>
        <v>0</v>
      </c>
      <c r="AS1596" s="45">
        <f>IF(AU1596="S",IF(Q1596="1. Aceitou o programa",IF(OR(X1596="Não se Aplica",X1596=""),IF(OR(W1596="Não se Aplica",W1596=""),0,W1596-V1596),AVERAGE(X1596-W1596,W1596-V1596)),0),0)</f>
        <v>8</v>
      </c>
      <c r="AT1596" s="45">
        <f>IF(AU1596="S",IF(AND(Q1596="1. Aceitou o programa",AB1596="Realizada"),IFERROR(IF(AA1596="",0,AA1596-R1596),0),0),0)</f>
        <v>0</v>
      </c>
      <c r="AU1596" s="45" t="str">
        <f>_xlfn.XLOOKUP(U1596,'Lista Suspensa'!$AA$20:$AA$23,'Lista Suspensa'!$AB$20:$AB$23,"N/A")</f>
        <v>S</v>
      </c>
    </row>
    <row r="1597" spans="1:47" ht="12" customHeight="1" x14ac:dyDescent="0.3">
      <c r="A1597" s="87" t="s">
        <v>47</v>
      </c>
      <c r="B1597" s="88">
        <v>46104</v>
      </c>
      <c r="C1597" s="89" t="s">
        <v>48</v>
      </c>
      <c r="D1597" s="89" t="s">
        <v>49</v>
      </c>
      <c r="E1597" s="189">
        <v>93655125</v>
      </c>
      <c r="F1597" s="197" t="s">
        <v>4325</v>
      </c>
      <c r="G1597" s="90">
        <v>16509413744</v>
      </c>
      <c r="H1597" s="91">
        <v>35415</v>
      </c>
      <c r="I1597" s="89"/>
      <c r="J1597" s="89" t="s">
        <v>84</v>
      </c>
      <c r="K1597" s="89" t="s">
        <v>76</v>
      </c>
      <c r="L1597" s="89" t="s">
        <v>283</v>
      </c>
      <c r="M1597" s="89" t="s">
        <v>937</v>
      </c>
      <c r="N1597" s="89" t="s">
        <v>344</v>
      </c>
      <c r="O1597" s="92" t="s">
        <v>4326</v>
      </c>
      <c r="P1597" s="93" t="s">
        <v>57</v>
      </c>
      <c r="Q1597" s="110" t="s">
        <v>58</v>
      </c>
      <c r="R1597" s="94">
        <v>46171</v>
      </c>
      <c r="S1597" s="95"/>
      <c r="T1597" s="95" t="s">
        <v>59</v>
      </c>
      <c r="U1597" s="95" t="s">
        <v>60</v>
      </c>
      <c r="V1597" s="91">
        <v>46156</v>
      </c>
      <c r="W1597" s="91">
        <v>46167</v>
      </c>
      <c r="X1597" s="91">
        <v>46168</v>
      </c>
      <c r="Y1597" s="96" t="s">
        <v>356</v>
      </c>
      <c r="Z1597" s="89" t="s">
        <v>62</v>
      </c>
      <c r="AA1597" s="95"/>
      <c r="AB1597" s="95" t="s">
        <v>2804</v>
      </c>
      <c r="AC1597" s="95" t="s">
        <v>2804</v>
      </c>
      <c r="AD1597" s="95" t="s">
        <v>2804</v>
      </c>
      <c r="AE1597" s="95" t="s">
        <v>2804</v>
      </c>
      <c r="AF1597" s="95" t="s">
        <v>2804</v>
      </c>
      <c r="AG1597" s="95" t="s">
        <v>2804</v>
      </c>
      <c r="AH1597" s="95" t="s">
        <v>2804</v>
      </c>
      <c r="AI1597" s="97"/>
      <c r="AJ1597" s="97" t="s">
        <v>65</v>
      </c>
      <c r="AK1597" s="97" t="s">
        <v>66</v>
      </c>
      <c r="AL1597" s="45" t="s">
        <v>67</v>
      </c>
      <c r="AM1597" s="160" t="str">
        <f>MONTH(B1597)&amp;"/"&amp;YEAR(B1597)</f>
        <v>3/2026</v>
      </c>
      <c r="AN1597" s="45">
        <f>WEEKNUM(B1597)-WEEKNUM(EOMONTH(B1597,-1)+1)+1</f>
        <v>4</v>
      </c>
      <c r="AO1597" s="45" t="str">
        <f>MONTH(R1597)&amp;"/"&amp;YEAR(R1597)</f>
        <v>5/2026</v>
      </c>
      <c r="AP1597" s="45">
        <f>WEEKNUM(R1597)-WEEKNUM(EOMONTH(R1597,-1)+1)+1</f>
        <v>5</v>
      </c>
      <c r="AQ1597" s="45">
        <f>IF(AU1597="S",IF(Q1597="1. Aceitou o programa",R1597-B1597,0),0)</f>
        <v>67</v>
      </c>
      <c r="AR1597" s="45">
        <f>IF(AU1597="S",IF(AND(S1597&lt;&gt;"",R1597&lt;&gt;""),S1597-R1597,0),0)</f>
        <v>0</v>
      </c>
      <c r="AS1597" s="45">
        <f>IF(AU1597="S",IF(Q1597="1. Aceitou o programa",IF(OR(X1597="Não se Aplica",X1597=""),IF(OR(W1597="Não se Aplica",W1597=""),0,W1597-V1597),AVERAGE(X1597-W1597,W1597-V1597)),0),0)</f>
        <v>6</v>
      </c>
      <c r="AT1597" s="45">
        <f>IF(AU1597="S",IF(AND(Q1597="1. Aceitou o programa",AB1597="Realizada"),IFERROR(IF(AA1597="",0,AA1597-R1597),0),0),0)</f>
        <v>0</v>
      </c>
      <c r="AU1597" s="45" t="str">
        <f>_xlfn.XLOOKUP(U1597,'Lista Suspensa'!$AA$20:$AA$23,'Lista Suspensa'!$AB$20:$AB$23,"N/A")</f>
        <v>S</v>
      </c>
    </row>
    <row r="1598" spans="1:47" ht="12" customHeight="1" x14ac:dyDescent="0.3">
      <c r="A1598" s="87" t="s">
        <v>47</v>
      </c>
      <c r="B1598" s="88">
        <v>46104</v>
      </c>
      <c r="C1598" s="89" t="s">
        <v>48</v>
      </c>
      <c r="D1598" s="89" t="s">
        <v>49</v>
      </c>
      <c r="E1598" s="189">
        <v>87667022</v>
      </c>
      <c r="F1598" s="197" t="s">
        <v>4327</v>
      </c>
      <c r="G1598" s="90">
        <v>31004897804</v>
      </c>
      <c r="H1598" s="91">
        <v>30261</v>
      </c>
      <c r="I1598" s="89"/>
      <c r="J1598" s="89" t="s">
        <v>84</v>
      </c>
      <c r="K1598" s="89" t="s">
        <v>52</v>
      </c>
      <c r="L1598" s="89" t="s">
        <v>53</v>
      </c>
      <c r="M1598" s="89" t="s">
        <v>1603</v>
      </c>
      <c r="N1598" s="89" t="s">
        <v>449</v>
      </c>
      <c r="O1598" s="92" t="s">
        <v>4328</v>
      </c>
      <c r="P1598" s="93" t="s">
        <v>57</v>
      </c>
      <c r="Q1598" s="110" t="s">
        <v>58</v>
      </c>
      <c r="R1598" s="94">
        <v>46171</v>
      </c>
      <c r="S1598" s="95"/>
      <c r="T1598" s="95" t="s">
        <v>59</v>
      </c>
      <c r="U1598" s="95" t="s">
        <v>60</v>
      </c>
      <c r="V1598" s="91">
        <v>46156</v>
      </c>
      <c r="W1598" s="91">
        <v>46164</v>
      </c>
      <c r="X1598" s="91"/>
      <c r="Y1598" s="96" t="s">
        <v>269</v>
      </c>
      <c r="Z1598" s="89" t="s">
        <v>62</v>
      </c>
      <c r="AA1598" s="95"/>
      <c r="AB1598" s="95" t="s">
        <v>2804</v>
      </c>
      <c r="AC1598" s="95" t="s">
        <v>2804</v>
      </c>
      <c r="AD1598" s="95" t="s">
        <v>2804</v>
      </c>
      <c r="AE1598" s="95" t="s">
        <v>2804</v>
      </c>
      <c r="AF1598" s="95" t="s">
        <v>2804</v>
      </c>
      <c r="AG1598" s="95" t="s">
        <v>2804</v>
      </c>
      <c r="AH1598" s="95" t="s">
        <v>2804</v>
      </c>
      <c r="AI1598" s="97"/>
      <c r="AJ1598" s="97" t="s">
        <v>65</v>
      </c>
      <c r="AK1598" s="97" t="s">
        <v>66</v>
      </c>
      <c r="AL1598" s="45" t="s">
        <v>67</v>
      </c>
      <c r="AM1598" s="160" t="str">
        <f>MONTH(B1598)&amp;"/"&amp;YEAR(B1598)</f>
        <v>3/2026</v>
      </c>
      <c r="AN1598" s="45">
        <f>WEEKNUM(B1598)-WEEKNUM(EOMONTH(B1598,-1)+1)+1</f>
        <v>4</v>
      </c>
      <c r="AO1598" s="45" t="str">
        <f>MONTH(R1598)&amp;"/"&amp;YEAR(R1598)</f>
        <v>5/2026</v>
      </c>
      <c r="AP1598" s="45">
        <f>WEEKNUM(R1598)-WEEKNUM(EOMONTH(R1598,-1)+1)+1</f>
        <v>5</v>
      </c>
      <c r="AQ1598" s="45">
        <f>IF(AU1598="S",IF(Q1598="1. Aceitou o programa",R1598-B1598,0),0)</f>
        <v>67</v>
      </c>
      <c r="AR1598" s="45">
        <f>IF(AU1598="S",IF(AND(S1598&lt;&gt;"",R1598&lt;&gt;""),S1598-R1598,0),0)</f>
        <v>0</v>
      </c>
      <c r="AS1598" s="45">
        <f>IF(AU1598="S",IF(Q1598="1. Aceitou o programa",IF(OR(X1598="Não se Aplica",X1598=""),IF(OR(W1598="Não se Aplica",W1598=""),0,W1598-V1598),AVERAGE(X1598-W1598,W1598-V1598)),0),0)</f>
        <v>8</v>
      </c>
      <c r="AT1598" s="45">
        <f>IF(AU1598="S",IF(AND(Q1598="1. Aceitou o programa",AB1598="Realizada"),IFERROR(IF(AA1598="",0,AA1598-R1598),0),0),0)</f>
        <v>0</v>
      </c>
      <c r="AU1598" s="45" t="str">
        <f>_xlfn.XLOOKUP(U1598,'Lista Suspensa'!$AA$20:$AA$23,'Lista Suspensa'!$AB$20:$AB$23,"N/A")</f>
        <v>S</v>
      </c>
    </row>
    <row r="1599" spans="1:47" ht="12" customHeight="1" x14ac:dyDescent="0.3">
      <c r="A1599" s="87" t="s">
        <v>47</v>
      </c>
      <c r="B1599" s="88">
        <v>46104</v>
      </c>
      <c r="C1599" s="89" t="s">
        <v>48</v>
      </c>
      <c r="D1599" s="89" t="s">
        <v>49</v>
      </c>
      <c r="E1599" s="189">
        <v>93521433</v>
      </c>
      <c r="F1599" s="197" t="s">
        <v>4329</v>
      </c>
      <c r="G1599" s="90">
        <v>47936716831</v>
      </c>
      <c r="H1599" s="91">
        <v>35997</v>
      </c>
      <c r="I1599" s="89"/>
      <c r="J1599" s="89" t="s">
        <v>84</v>
      </c>
      <c r="K1599" s="89" t="s">
        <v>52</v>
      </c>
      <c r="L1599" s="89" t="s">
        <v>85</v>
      </c>
      <c r="M1599" s="89" t="s">
        <v>158</v>
      </c>
      <c r="N1599" s="89" t="s">
        <v>197</v>
      </c>
      <c r="O1599" s="92" t="s">
        <v>4330</v>
      </c>
      <c r="P1599" s="93" t="s">
        <v>57</v>
      </c>
      <c r="Q1599" s="110" t="s">
        <v>58</v>
      </c>
      <c r="R1599" s="94">
        <v>46171</v>
      </c>
      <c r="S1599" s="95"/>
      <c r="T1599" s="95" t="s">
        <v>59</v>
      </c>
      <c r="U1599" s="95" t="s">
        <v>60</v>
      </c>
      <c r="V1599" s="91">
        <v>46156</v>
      </c>
      <c r="W1599" s="91">
        <v>46164</v>
      </c>
      <c r="X1599" s="91"/>
      <c r="Y1599" s="96" t="s">
        <v>269</v>
      </c>
      <c r="Z1599" s="89" t="s">
        <v>62</v>
      </c>
      <c r="AA1599" s="95"/>
      <c r="AB1599" s="95" t="s">
        <v>2804</v>
      </c>
      <c r="AC1599" s="95" t="s">
        <v>2804</v>
      </c>
      <c r="AD1599" s="95" t="s">
        <v>2804</v>
      </c>
      <c r="AE1599" s="95" t="s">
        <v>2804</v>
      </c>
      <c r="AF1599" s="95" t="s">
        <v>2804</v>
      </c>
      <c r="AG1599" s="95" t="s">
        <v>2804</v>
      </c>
      <c r="AH1599" s="95" t="s">
        <v>2804</v>
      </c>
      <c r="AI1599" s="97"/>
      <c r="AJ1599" s="97" t="s">
        <v>65</v>
      </c>
      <c r="AK1599" s="97" t="s">
        <v>66</v>
      </c>
      <c r="AL1599" s="45" t="s">
        <v>67</v>
      </c>
      <c r="AM1599" s="160" t="str">
        <f>MONTH(B1599)&amp;"/"&amp;YEAR(B1599)</f>
        <v>3/2026</v>
      </c>
      <c r="AN1599" s="45">
        <f>WEEKNUM(B1599)-WEEKNUM(EOMONTH(B1599,-1)+1)+1</f>
        <v>4</v>
      </c>
      <c r="AO1599" s="45" t="str">
        <f>MONTH(R1599)&amp;"/"&amp;YEAR(R1599)</f>
        <v>5/2026</v>
      </c>
      <c r="AP1599" s="45">
        <f>WEEKNUM(R1599)-WEEKNUM(EOMONTH(R1599,-1)+1)+1</f>
        <v>5</v>
      </c>
      <c r="AQ1599" s="45">
        <f>IF(AU1599="S",IF(Q1599="1. Aceitou o programa",R1599-B1599,0),0)</f>
        <v>67</v>
      </c>
      <c r="AR1599" s="45">
        <f>IF(AU1599="S",IF(AND(S1599&lt;&gt;"",R1599&lt;&gt;""),S1599-R1599,0),0)</f>
        <v>0</v>
      </c>
      <c r="AS1599" s="45">
        <f>IF(AU1599="S",IF(Q1599="1. Aceitou o programa",IF(OR(X1599="Não se Aplica",X1599=""),IF(OR(W1599="Não se Aplica",W1599=""),0,W1599-V1599),AVERAGE(X1599-W1599,W1599-V1599)),0),0)</f>
        <v>8</v>
      </c>
      <c r="AT1599" s="45">
        <f>IF(AU1599="S",IF(AND(Q1599="1. Aceitou o programa",AB1599="Realizada"),IFERROR(IF(AA1599="",0,AA1599-R1599),0),0),0)</f>
        <v>0</v>
      </c>
      <c r="AU1599" s="45" t="str">
        <f>_xlfn.XLOOKUP(U1599,'Lista Suspensa'!$AA$20:$AA$23,'Lista Suspensa'!$AB$20:$AB$23,"N/A")</f>
        <v>S</v>
      </c>
    </row>
    <row r="1600" spans="1:47" ht="12" customHeight="1" x14ac:dyDescent="0.3">
      <c r="A1600" s="87" t="s">
        <v>47</v>
      </c>
      <c r="B1600" s="88">
        <v>46104</v>
      </c>
      <c r="C1600" s="89" t="s">
        <v>48</v>
      </c>
      <c r="D1600" s="89" t="s">
        <v>49</v>
      </c>
      <c r="E1600" s="189">
        <v>87682355</v>
      </c>
      <c r="F1600" s="197" t="s">
        <v>4331</v>
      </c>
      <c r="G1600" s="90">
        <v>34890829822</v>
      </c>
      <c r="H1600" s="91">
        <v>31952</v>
      </c>
      <c r="I1600" s="89"/>
      <c r="J1600" s="89" t="s">
        <v>84</v>
      </c>
      <c r="K1600" s="89" t="s">
        <v>52</v>
      </c>
      <c r="L1600" s="89" t="s">
        <v>85</v>
      </c>
      <c r="M1600" s="89" t="s">
        <v>796</v>
      </c>
      <c r="N1600" s="89" t="s">
        <v>137</v>
      </c>
      <c r="O1600" s="92" t="s">
        <v>4332</v>
      </c>
      <c r="P1600" s="93" t="s">
        <v>57</v>
      </c>
      <c r="Q1600" s="110" t="s">
        <v>58</v>
      </c>
      <c r="R1600" s="94">
        <v>46171</v>
      </c>
      <c r="S1600" s="95"/>
      <c r="T1600" s="95" t="s">
        <v>59</v>
      </c>
      <c r="U1600" s="95" t="s">
        <v>60</v>
      </c>
      <c r="V1600" s="91">
        <v>46156</v>
      </c>
      <c r="W1600" s="91">
        <v>46164</v>
      </c>
      <c r="X1600" s="91">
        <v>46168</v>
      </c>
      <c r="Y1600" s="96" t="s">
        <v>2797</v>
      </c>
      <c r="Z1600" s="89" t="s">
        <v>62</v>
      </c>
      <c r="AA1600" s="95"/>
      <c r="AB1600" s="95" t="s">
        <v>2804</v>
      </c>
      <c r="AC1600" s="95" t="s">
        <v>2804</v>
      </c>
      <c r="AD1600" s="95" t="s">
        <v>2804</v>
      </c>
      <c r="AE1600" s="95" t="s">
        <v>2804</v>
      </c>
      <c r="AF1600" s="95" t="s">
        <v>2804</v>
      </c>
      <c r="AG1600" s="95" t="s">
        <v>2804</v>
      </c>
      <c r="AH1600" s="95" t="s">
        <v>2804</v>
      </c>
      <c r="AI1600" s="97"/>
      <c r="AJ1600" s="97" t="s">
        <v>65</v>
      </c>
      <c r="AK1600" s="97" t="s">
        <v>66</v>
      </c>
      <c r="AL1600" s="45" t="s">
        <v>67</v>
      </c>
      <c r="AM1600" s="160" t="str">
        <f>MONTH(B1600)&amp;"/"&amp;YEAR(B1600)</f>
        <v>3/2026</v>
      </c>
      <c r="AN1600" s="45">
        <f>WEEKNUM(B1600)-WEEKNUM(EOMONTH(B1600,-1)+1)+1</f>
        <v>4</v>
      </c>
      <c r="AO1600" s="45" t="str">
        <f>MONTH(R1600)&amp;"/"&amp;YEAR(R1600)</f>
        <v>5/2026</v>
      </c>
      <c r="AP1600" s="45">
        <f>WEEKNUM(R1600)-WEEKNUM(EOMONTH(R1600,-1)+1)+1</f>
        <v>5</v>
      </c>
      <c r="AQ1600" s="45">
        <f>IF(AU1600="S",IF(Q1600="1. Aceitou o programa",R1600-B1600,0),0)</f>
        <v>67</v>
      </c>
      <c r="AR1600" s="45">
        <f>IF(AU1600="S",IF(AND(S1600&lt;&gt;"",R1600&lt;&gt;""),S1600-R1600,0),0)</f>
        <v>0</v>
      </c>
      <c r="AS1600" s="45">
        <f>IF(AU1600="S",IF(Q1600="1. Aceitou o programa",IF(OR(X1600="Não se Aplica",X1600=""),IF(OR(W1600="Não se Aplica",W1600=""),0,W1600-V1600),AVERAGE(X1600-W1600,W1600-V1600)),0),0)</f>
        <v>6</v>
      </c>
      <c r="AT1600" s="45">
        <f>IF(AU1600="S",IF(AND(Q1600="1. Aceitou o programa",AB1600="Realizada"),IFERROR(IF(AA1600="",0,AA1600-R1600),0),0),0)</f>
        <v>0</v>
      </c>
      <c r="AU1600" s="45" t="str">
        <f>_xlfn.XLOOKUP(U1600,'Lista Suspensa'!$AA$20:$AA$23,'Lista Suspensa'!$AB$20:$AB$23,"N/A")</f>
        <v>S</v>
      </c>
    </row>
    <row r="1601" spans="1:47" ht="12" customHeight="1" x14ac:dyDescent="0.3">
      <c r="A1601" s="87" t="s">
        <v>47</v>
      </c>
      <c r="B1601" s="88">
        <v>46104</v>
      </c>
      <c r="C1601" s="89" t="s">
        <v>48</v>
      </c>
      <c r="D1601" s="89" t="s">
        <v>49</v>
      </c>
      <c r="E1601" s="189">
        <v>87705638</v>
      </c>
      <c r="F1601" s="197" t="s">
        <v>4333</v>
      </c>
      <c r="G1601" s="90">
        <v>10059116498</v>
      </c>
      <c r="H1601" s="91">
        <v>34125</v>
      </c>
      <c r="I1601" s="89"/>
      <c r="J1601" s="89" t="s">
        <v>51</v>
      </c>
      <c r="K1601" s="89" t="s">
        <v>771</v>
      </c>
      <c r="L1601" s="89" t="s">
        <v>772</v>
      </c>
      <c r="M1601" s="89" t="s">
        <v>4334</v>
      </c>
      <c r="N1601" s="89" t="s">
        <v>291</v>
      </c>
      <c r="O1601" s="92" t="s">
        <v>4335</v>
      </c>
      <c r="P1601" s="93" t="s">
        <v>57</v>
      </c>
      <c r="Q1601" s="110" t="s">
        <v>58</v>
      </c>
      <c r="R1601" s="94">
        <v>46171</v>
      </c>
      <c r="S1601" s="95"/>
      <c r="T1601" s="95" t="s">
        <v>59</v>
      </c>
      <c r="U1601" s="95" t="s">
        <v>60</v>
      </c>
      <c r="V1601" s="91">
        <v>46156</v>
      </c>
      <c r="W1601" s="91">
        <v>46167</v>
      </c>
      <c r="X1601" s="91">
        <v>46168</v>
      </c>
      <c r="Y1601" s="96" t="s">
        <v>356</v>
      </c>
      <c r="Z1601" s="89" t="s">
        <v>62</v>
      </c>
      <c r="AA1601" s="95"/>
      <c r="AB1601" s="95" t="s">
        <v>2804</v>
      </c>
      <c r="AC1601" s="95" t="s">
        <v>2804</v>
      </c>
      <c r="AD1601" s="95" t="s">
        <v>2804</v>
      </c>
      <c r="AE1601" s="95" t="s">
        <v>2804</v>
      </c>
      <c r="AF1601" s="95" t="s">
        <v>2804</v>
      </c>
      <c r="AG1601" s="95" t="s">
        <v>2804</v>
      </c>
      <c r="AH1601" s="95" t="s">
        <v>2804</v>
      </c>
      <c r="AI1601" s="97"/>
      <c r="AJ1601" s="97" t="s">
        <v>65</v>
      </c>
      <c r="AK1601" s="97" t="s">
        <v>66</v>
      </c>
      <c r="AL1601" s="45" t="s">
        <v>67</v>
      </c>
      <c r="AM1601" s="160" t="str">
        <f>MONTH(B1601)&amp;"/"&amp;YEAR(B1601)</f>
        <v>3/2026</v>
      </c>
      <c r="AN1601" s="45">
        <f>WEEKNUM(B1601)-WEEKNUM(EOMONTH(B1601,-1)+1)+1</f>
        <v>4</v>
      </c>
      <c r="AO1601" s="45" t="str">
        <f>MONTH(R1601)&amp;"/"&amp;YEAR(R1601)</f>
        <v>5/2026</v>
      </c>
      <c r="AP1601" s="45">
        <f>WEEKNUM(R1601)-WEEKNUM(EOMONTH(R1601,-1)+1)+1</f>
        <v>5</v>
      </c>
      <c r="AQ1601" s="45">
        <f>IF(AU1601="S",IF(Q1601="1. Aceitou o programa",R1601-B1601,0),0)</f>
        <v>67</v>
      </c>
      <c r="AR1601" s="45">
        <f>IF(AU1601="S",IF(AND(S1601&lt;&gt;"",R1601&lt;&gt;""),S1601-R1601,0),0)</f>
        <v>0</v>
      </c>
      <c r="AS1601" s="45">
        <f>IF(AU1601="S",IF(Q1601="1. Aceitou o programa",IF(OR(X1601="Não se Aplica",X1601=""),IF(OR(W1601="Não se Aplica",W1601=""),0,W1601-V1601),AVERAGE(X1601-W1601,W1601-V1601)),0),0)</f>
        <v>6</v>
      </c>
      <c r="AT1601" s="45">
        <f>IF(AU1601="S",IF(AND(Q1601="1. Aceitou o programa",AB1601="Realizada"),IFERROR(IF(AA1601="",0,AA1601-R1601),0),0),0)</f>
        <v>0</v>
      </c>
      <c r="AU1601" s="45" t="str">
        <f>_xlfn.XLOOKUP(U1601,'Lista Suspensa'!$AA$20:$AA$23,'Lista Suspensa'!$AB$20:$AB$23,"N/A")</f>
        <v>S</v>
      </c>
    </row>
    <row r="1602" spans="1:47" ht="12" customHeight="1" x14ac:dyDescent="0.3">
      <c r="A1602" s="87" t="s">
        <v>47</v>
      </c>
      <c r="B1602" s="88">
        <v>46104</v>
      </c>
      <c r="C1602" s="89" t="s">
        <v>48</v>
      </c>
      <c r="D1602" s="89" t="s">
        <v>49</v>
      </c>
      <c r="E1602" s="189">
        <v>87844820</v>
      </c>
      <c r="F1602" s="197" t="s">
        <v>4336</v>
      </c>
      <c r="G1602" s="90">
        <v>1288678509</v>
      </c>
      <c r="H1602" s="91">
        <v>30175</v>
      </c>
      <c r="I1602" s="89"/>
      <c r="J1602" s="89" t="s">
        <v>51</v>
      </c>
      <c r="K1602" s="89" t="s">
        <v>52</v>
      </c>
      <c r="L1602" s="89" t="s">
        <v>53</v>
      </c>
      <c r="M1602" s="89" t="s">
        <v>4337</v>
      </c>
      <c r="N1602" s="89" t="s">
        <v>137</v>
      </c>
      <c r="O1602" s="92" t="s">
        <v>4338</v>
      </c>
      <c r="P1602" s="93" t="s">
        <v>57</v>
      </c>
      <c r="Q1602" s="110" t="s">
        <v>58</v>
      </c>
      <c r="R1602" s="94">
        <v>46171</v>
      </c>
      <c r="S1602" s="95"/>
      <c r="T1602" s="95" t="s">
        <v>59</v>
      </c>
      <c r="U1602" s="95" t="s">
        <v>60</v>
      </c>
      <c r="V1602" s="91">
        <v>46156</v>
      </c>
      <c r="W1602" s="91">
        <v>46164</v>
      </c>
      <c r="X1602" s="91"/>
      <c r="Y1602" s="96" t="s">
        <v>269</v>
      </c>
      <c r="Z1602" s="89" t="s">
        <v>62</v>
      </c>
      <c r="AA1602" s="95"/>
      <c r="AB1602" s="95" t="s">
        <v>2804</v>
      </c>
      <c r="AC1602" s="95" t="s">
        <v>2804</v>
      </c>
      <c r="AD1602" s="95" t="s">
        <v>2804</v>
      </c>
      <c r="AE1602" s="95" t="s">
        <v>2804</v>
      </c>
      <c r="AF1602" s="95" t="s">
        <v>2804</v>
      </c>
      <c r="AG1602" s="95" t="s">
        <v>2804</v>
      </c>
      <c r="AH1602" s="95" t="s">
        <v>2804</v>
      </c>
      <c r="AI1602" s="97"/>
      <c r="AJ1602" s="97" t="s">
        <v>65</v>
      </c>
      <c r="AK1602" s="97" t="s">
        <v>66</v>
      </c>
      <c r="AL1602" s="45" t="s">
        <v>67</v>
      </c>
      <c r="AM1602" s="160" t="str">
        <f>MONTH(B1602)&amp;"/"&amp;YEAR(B1602)</f>
        <v>3/2026</v>
      </c>
      <c r="AN1602" s="45">
        <f>WEEKNUM(B1602)-WEEKNUM(EOMONTH(B1602,-1)+1)+1</f>
        <v>4</v>
      </c>
      <c r="AO1602" s="45" t="str">
        <f>MONTH(R1602)&amp;"/"&amp;YEAR(R1602)</f>
        <v>5/2026</v>
      </c>
      <c r="AP1602" s="45">
        <f>WEEKNUM(R1602)-WEEKNUM(EOMONTH(R1602,-1)+1)+1</f>
        <v>5</v>
      </c>
      <c r="AQ1602" s="45">
        <f>IF(AU1602="S",IF(Q1602="1. Aceitou o programa",R1602-B1602,0),0)</f>
        <v>67</v>
      </c>
      <c r="AR1602" s="45">
        <f>IF(AU1602="S",IF(AND(S1602&lt;&gt;"",R1602&lt;&gt;""),S1602-R1602,0),0)</f>
        <v>0</v>
      </c>
      <c r="AS1602" s="45">
        <f>IF(AU1602="S",IF(Q1602="1. Aceitou o programa",IF(OR(X1602="Não se Aplica",X1602=""),IF(OR(W1602="Não se Aplica",W1602=""),0,W1602-V1602),AVERAGE(X1602-W1602,W1602-V1602)),0),0)</f>
        <v>8</v>
      </c>
      <c r="AT1602" s="45">
        <f>IF(AU1602="S",IF(AND(Q1602="1. Aceitou o programa",AB1602="Realizada"),IFERROR(IF(AA1602="",0,AA1602-R1602),0),0),0)</f>
        <v>0</v>
      </c>
      <c r="AU1602" s="45" t="str">
        <f>_xlfn.XLOOKUP(U1602,'Lista Suspensa'!$AA$20:$AA$23,'Lista Suspensa'!$AB$20:$AB$23,"N/A")</f>
        <v>S</v>
      </c>
    </row>
    <row r="1603" spans="1:47" ht="12" customHeight="1" x14ac:dyDescent="0.3">
      <c r="A1603" s="87" t="s">
        <v>47</v>
      </c>
      <c r="B1603" s="88">
        <v>46104</v>
      </c>
      <c r="C1603" s="89" t="s">
        <v>48</v>
      </c>
      <c r="D1603" s="89" t="s">
        <v>49</v>
      </c>
      <c r="E1603" s="189">
        <v>87848419</v>
      </c>
      <c r="F1603" s="197" t="s">
        <v>4339</v>
      </c>
      <c r="G1603" s="90">
        <v>52335857827</v>
      </c>
      <c r="H1603" s="91">
        <v>37520</v>
      </c>
      <c r="I1603" s="89"/>
      <c r="J1603" s="89" t="s">
        <v>84</v>
      </c>
      <c r="K1603" s="89" t="s">
        <v>52</v>
      </c>
      <c r="L1603" s="89" t="s">
        <v>85</v>
      </c>
      <c r="M1603" s="89" t="s">
        <v>2438</v>
      </c>
      <c r="N1603" s="89" t="s">
        <v>291</v>
      </c>
      <c r="O1603" s="92" t="s">
        <v>4340</v>
      </c>
      <c r="P1603" s="93" t="s">
        <v>57</v>
      </c>
      <c r="Q1603" s="110" t="s">
        <v>58</v>
      </c>
      <c r="R1603" s="94">
        <v>46171</v>
      </c>
      <c r="S1603" s="95"/>
      <c r="T1603" s="95" t="s">
        <v>59</v>
      </c>
      <c r="U1603" s="95" t="s">
        <v>60</v>
      </c>
      <c r="V1603" s="91">
        <v>46156</v>
      </c>
      <c r="W1603" s="91">
        <v>46164</v>
      </c>
      <c r="X1603" s="91">
        <v>46168</v>
      </c>
      <c r="Y1603" s="96" t="s">
        <v>2797</v>
      </c>
      <c r="Z1603" s="89" t="s">
        <v>62</v>
      </c>
      <c r="AA1603" s="95"/>
      <c r="AB1603" s="95" t="s">
        <v>2804</v>
      </c>
      <c r="AC1603" s="95" t="s">
        <v>2804</v>
      </c>
      <c r="AD1603" s="95" t="s">
        <v>2804</v>
      </c>
      <c r="AE1603" s="95" t="s">
        <v>2804</v>
      </c>
      <c r="AF1603" s="95" t="s">
        <v>2804</v>
      </c>
      <c r="AG1603" s="95" t="s">
        <v>2804</v>
      </c>
      <c r="AH1603" s="95" t="s">
        <v>2804</v>
      </c>
      <c r="AI1603" s="97"/>
      <c r="AJ1603" s="97" t="s">
        <v>65</v>
      </c>
      <c r="AK1603" s="97" t="s">
        <v>66</v>
      </c>
      <c r="AL1603" s="45" t="s">
        <v>67</v>
      </c>
      <c r="AM1603" s="160" t="str">
        <f>MONTH(B1603)&amp;"/"&amp;YEAR(B1603)</f>
        <v>3/2026</v>
      </c>
      <c r="AN1603" s="45">
        <f>WEEKNUM(B1603)-WEEKNUM(EOMONTH(B1603,-1)+1)+1</f>
        <v>4</v>
      </c>
      <c r="AO1603" s="45" t="str">
        <f>MONTH(R1603)&amp;"/"&amp;YEAR(R1603)</f>
        <v>5/2026</v>
      </c>
      <c r="AP1603" s="45">
        <f>WEEKNUM(R1603)-WEEKNUM(EOMONTH(R1603,-1)+1)+1</f>
        <v>5</v>
      </c>
      <c r="AQ1603" s="45">
        <f>IF(AU1603="S",IF(Q1603="1. Aceitou o programa",R1603-B1603,0),0)</f>
        <v>67</v>
      </c>
      <c r="AR1603" s="45">
        <f>IF(AU1603="S",IF(AND(S1603&lt;&gt;"",R1603&lt;&gt;""),S1603-R1603,0),0)</f>
        <v>0</v>
      </c>
      <c r="AS1603" s="45">
        <f>IF(AU1603="S",IF(Q1603="1. Aceitou o programa",IF(OR(X1603="Não se Aplica",X1603=""),IF(OR(W1603="Não se Aplica",W1603=""),0,W1603-V1603),AVERAGE(X1603-W1603,W1603-V1603)),0),0)</f>
        <v>6</v>
      </c>
      <c r="AT1603" s="45">
        <f>IF(AU1603="S",IF(AND(Q1603="1. Aceitou o programa",AB1603="Realizada"),IFERROR(IF(AA1603="",0,AA1603-R1603),0),0),0)</f>
        <v>0</v>
      </c>
      <c r="AU1603" s="45" t="str">
        <f>_xlfn.XLOOKUP(U1603,'Lista Suspensa'!$AA$20:$AA$23,'Lista Suspensa'!$AB$20:$AB$23,"N/A")</f>
        <v>S</v>
      </c>
    </row>
    <row r="1604" spans="1:47" ht="12" customHeight="1" x14ac:dyDescent="0.3">
      <c r="A1604" s="87" t="s">
        <v>47</v>
      </c>
      <c r="B1604" s="88">
        <v>46104</v>
      </c>
      <c r="C1604" s="89" t="s">
        <v>48</v>
      </c>
      <c r="D1604" s="89" t="s">
        <v>49</v>
      </c>
      <c r="E1604" s="189">
        <v>93762225</v>
      </c>
      <c r="F1604" s="197" t="s">
        <v>4341</v>
      </c>
      <c r="G1604" s="90">
        <v>30609648829</v>
      </c>
      <c r="H1604" s="91">
        <v>29708</v>
      </c>
      <c r="I1604" s="89"/>
      <c r="J1604" s="89" t="s">
        <v>84</v>
      </c>
      <c r="K1604" s="89" t="s">
        <v>52</v>
      </c>
      <c r="L1604" s="89" t="s">
        <v>85</v>
      </c>
      <c r="M1604" s="89" t="s">
        <v>4342</v>
      </c>
      <c r="N1604" s="89" t="s">
        <v>137</v>
      </c>
      <c r="O1604" s="92" t="s">
        <v>4343</v>
      </c>
      <c r="P1604" s="93" t="s">
        <v>57</v>
      </c>
      <c r="Q1604" s="110" t="s">
        <v>58</v>
      </c>
      <c r="R1604" s="94">
        <v>46171</v>
      </c>
      <c r="S1604" s="95"/>
      <c r="T1604" s="95" t="s">
        <v>59</v>
      </c>
      <c r="U1604" s="95" t="s">
        <v>60</v>
      </c>
      <c r="V1604" s="91">
        <v>46156</v>
      </c>
      <c r="W1604" s="91">
        <v>46167</v>
      </c>
      <c r="X1604" s="91">
        <v>46168</v>
      </c>
      <c r="Y1604" s="96" t="s">
        <v>356</v>
      </c>
      <c r="Z1604" s="89" t="s">
        <v>62</v>
      </c>
      <c r="AA1604" s="95"/>
      <c r="AB1604" s="95" t="s">
        <v>2804</v>
      </c>
      <c r="AC1604" s="95" t="s">
        <v>2804</v>
      </c>
      <c r="AD1604" s="95" t="s">
        <v>2804</v>
      </c>
      <c r="AE1604" s="95" t="s">
        <v>2804</v>
      </c>
      <c r="AF1604" s="95" t="s">
        <v>2804</v>
      </c>
      <c r="AG1604" s="95" t="s">
        <v>2804</v>
      </c>
      <c r="AH1604" s="95" t="s">
        <v>2804</v>
      </c>
      <c r="AI1604" s="97"/>
      <c r="AJ1604" s="97" t="s">
        <v>65</v>
      </c>
      <c r="AK1604" s="97" t="s">
        <v>66</v>
      </c>
      <c r="AL1604" s="45" t="s">
        <v>67</v>
      </c>
      <c r="AM1604" s="160" t="str">
        <f>MONTH(B1604)&amp;"/"&amp;YEAR(B1604)</f>
        <v>3/2026</v>
      </c>
      <c r="AN1604" s="45">
        <f>WEEKNUM(B1604)-WEEKNUM(EOMONTH(B1604,-1)+1)+1</f>
        <v>4</v>
      </c>
      <c r="AO1604" s="45" t="str">
        <f>MONTH(R1604)&amp;"/"&amp;YEAR(R1604)</f>
        <v>5/2026</v>
      </c>
      <c r="AP1604" s="45">
        <f>WEEKNUM(R1604)-WEEKNUM(EOMONTH(R1604,-1)+1)+1</f>
        <v>5</v>
      </c>
      <c r="AQ1604" s="45">
        <f>IF(AU1604="S",IF(Q1604="1. Aceitou o programa",R1604-B1604,0),0)</f>
        <v>67</v>
      </c>
      <c r="AR1604" s="45">
        <f>IF(AU1604="S",IF(AND(S1604&lt;&gt;"",R1604&lt;&gt;""),S1604-R1604,0),0)</f>
        <v>0</v>
      </c>
      <c r="AS1604" s="45">
        <f>IF(AU1604="S",IF(Q1604="1. Aceitou o programa",IF(OR(X1604="Não se Aplica",X1604=""),IF(OR(W1604="Não se Aplica",W1604=""),0,W1604-V1604),AVERAGE(X1604-W1604,W1604-V1604)),0),0)</f>
        <v>6</v>
      </c>
      <c r="AT1604" s="45">
        <f>IF(AU1604="S",IF(AND(Q1604="1. Aceitou o programa",AB1604="Realizada"),IFERROR(IF(AA1604="",0,AA1604-R1604),0),0),0)</f>
        <v>0</v>
      </c>
      <c r="AU1604" s="45" t="str">
        <f>_xlfn.XLOOKUP(U1604,'Lista Suspensa'!$AA$20:$AA$23,'Lista Suspensa'!$AB$20:$AB$23,"N/A")</f>
        <v>S</v>
      </c>
    </row>
    <row r="1605" spans="1:47" ht="12" customHeight="1" x14ac:dyDescent="0.3">
      <c r="A1605" s="87" t="s">
        <v>47</v>
      </c>
      <c r="B1605" s="88">
        <v>46104</v>
      </c>
      <c r="C1605" s="89" t="s">
        <v>48</v>
      </c>
      <c r="D1605" s="89" t="s">
        <v>49</v>
      </c>
      <c r="E1605" s="189">
        <v>87890966</v>
      </c>
      <c r="F1605" s="197" t="s">
        <v>4344</v>
      </c>
      <c r="G1605" s="90">
        <v>55392069835</v>
      </c>
      <c r="H1605" s="91">
        <v>37698</v>
      </c>
      <c r="I1605" s="89"/>
      <c r="J1605" s="89" t="s">
        <v>51</v>
      </c>
      <c r="K1605" s="89" t="s">
        <v>52</v>
      </c>
      <c r="L1605" s="89" t="s">
        <v>69</v>
      </c>
      <c r="M1605" s="89" t="s">
        <v>334</v>
      </c>
      <c r="N1605" s="89" t="s">
        <v>150</v>
      </c>
      <c r="O1605" s="92" t="s">
        <v>4345</v>
      </c>
      <c r="P1605" s="93" t="s">
        <v>57</v>
      </c>
      <c r="Q1605" s="110" t="s">
        <v>58</v>
      </c>
      <c r="R1605" s="94">
        <v>46171</v>
      </c>
      <c r="S1605" s="95"/>
      <c r="T1605" s="95" t="s">
        <v>59</v>
      </c>
      <c r="U1605" s="95" t="s">
        <v>60</v>
      </c>
      <c r="V1605" s="91">
        <v>46156</v>
      </c>
      <c r="W1605" s="91">
        <v>46160</v>
      </c>
      <c r="X1605" s="91">
        <v>46168</v>
      </c>
      <c r="Y1605" s="96" t="s">
        <v>61</v>
      </c>
      <c r="Z1605" s="89" t="s">
        <v>62</v>
      </c>
      <c r="AA1605" s="95"/>
      <c r="AB1605" s="95" t="s">
        <v>2804</v>
      </c>
      <c r="AC1605" s="95" t="s">
        <v>2804</v>
      </c>
      <c r="AD1605" s="95" t="s">
        <v>2804</v>
      </c>
      <c r="AE1605" s="95" t="s">
        <v>2804</v>
      </c>
      <c r="AF1605" s="95" t="s">
        <v>2804</v>
      </c>
      <c r="AG1605" s="95" t="s">
        <v>2804</v>
      </c>
      <c r="AH1605" s="95" t="s">
        <v>2804</v>
      </c>
      <c r="AI1605" s="97"/>
      <c r="AJ1605" s="97" t="s">
        <v>65</v>
      </c>
      <c r="AK1605" s="97" t="s">
        <v>66</v>
      </c>
      <c r="AL1605" s="45" t="s">
        <v>67</v>
      </c>
      <c r="AM1605" s="160" t="str">
        <f>MONTH(B1605)&amp;"/"&amp;YEAR(B1605)</f>
        <v>3/2026</v>
      </c>
      <c r="AN1605" s="45">
        <f>WEEKNUM(B1605)-WEEKNUM(EOMONTH(B1605,-1)+1)+1</f>
        <v>4</v>
      </c>
      <c r="AO1605" s="45" t="str">
        <f>MONTH(R1605)&amp;"/"&amp;YEAR(R1605)</f>
        <v>5/2026</v>
      </c>
      <c r="AP1605" s="45">
        <f>WEEKNUM(R1605)-WEEKNUM(EOMONTH(R1605,-1)+1)+1</f>
        <v>5</v>
      </c>
      <c r="AQ1605" s="45">
        <f>IF(AU1605="S",IF(Q1605="1. Aceitou o programa",R1605-B1605,0),0)</f>
        <v>67</v>
      </c>
      <c r="AR1605" s="45">
        <f>IF(AU1605="S",IF(AND(S1605&lt;&gt;"",R1605&lt;&gt;""),S1605-R1605,0),0)</f>
        <v>0</v>
      </c>
      <c r="AS1605" s="45">
        <f>IF(AU1605="S",IF(Q1605="1. Aceitou o programa",IF(OR(X1605="Não se Aplica",X1605=""),IF(OR(W1605="Não se Aplica",W1605=""),0,W1605-V1605),AVERAGE(X1605-W1605,W1605-V1605)),0),0)</f>
        <v>6</v>
      </c>
      <c r="AT1605" s="45">
        <f>IF(AU1605="S",IF(AND(Q1605="1. Aceitou o programa",AB1605="Realizada"),IFERROR(IF(AA1605="",0,AA1605-R1605),0),0),0)</f>
        <v>0</v>
      </c>
      <c r="AU1605" s="45" t="str">
        <f>_xlfn.XLOOKUP(U1605,'Lista Suspensa'!$AA$20:$AA$23,'Lista Suspensa'!$AB$20:$AB$23,"N/A")</f>
        <v>S</v>
      </c>
    </row>
    <row r="1606" spans="1:47" ht="12" customHeight="1" x14ac:dyDescent="0.3">
      <c r="A1606" s="87" t="s">
        <v>47</v>
      </c>
      <c r="B1606" s="88">
        <v>46104</v>
      </c>
      <c r="C1606" s="89" t="s">
        <v>48</v>
      </c>
      <c r="D1606" s="89" t="s">
        <v>49</v>
      </c>
      <c r="E1606" s="189">
        <v>87903594</v>
      </c>
      <c r="F1606" s="197" t="s">
        <v>4346</v>
      </c>
      <c r="G1606" s="90">
        <v>46478610829</v>
      </c>
      <c r="H1606" s="91">
        <v>36034</v>
      </c>
      <c r="I1606" s="89"/>
      <c r="J1606" s="89" t="s">
        <v>51</v>
      </c>
      <c r="K1606" s="89" t="s">
        <v>52</v>
      </c>
      <c r="L1606" s="89" t="s">
        <v>85</v>
      </c>
      <c r="M1606" s="89" t="s">
        <v>4347</v>
      </c>
      <c r="N1606" s="89" t="s">
        <v>137</v>
      </c>
      <c r="O1606" s="92" t="s">
        <v>4348</v>
      </c>
      <c r="P1606" s="93" t="s">
        <v>57</v>
      </c>
      <c r="Q1606" s="110" t="s">
        <v>58</v>
      </c>
      <c r="R1606" s="94">
        <v>46171</v>
      </c>
      <c r="S1606" s="95"/>
      <c r="T1606" s="95" t="s">
        <v>59</v>
      </c>
      <c r="U1606" s="95" t="s">
        <v>60</v>
      </c>
      <c r="V1606" s="91">
        <v>46156</v>
      </c>
      <c r="W1606" s="91">
        <v>46164</v>
      </c>
      <c r="X1606" s="91"/>
      <c r="Y1606" s="96" t="s">
        <v>269</v>
      </c>
      <c r="Z1606" s="89" t="s">
        <v>62</v>
      </c>
      <c r="AA1606" s="95"/>
      <c r="AB1606" s="95" t="s">
        <v>2804</v>
      </c>
      <c r="AC1606" s="95" t="s">
        <v>2804</v>
      </c>
      <c r="AD1606" s="95" t="s">
        <v>2804</v>
      </c>
      <c r="AE1606" s="95" t="s">
        <v>2804</v>
      </c>
      <c r="AF1606" s="95" t="s">
        <v>2804</v>
      </c>
      <c r="AG1606" s="95" t="s">
        <v>2804</v>
      </c>
      <c r="AH1606" s="95" t="s">
        <v>2804</v>
      </c>
      <c r="AI1606" s="97"/>
      <c r="AJ1606" s="97" t="s">
        <v>65</v>
      </c>
      <c r="AK1606" s="97" t="s">
        <v>66</v>
      </c>
      <c r="AL1606" s="45" t="s">
        <v>67</v>
      </c>
      <c r="AM1606" s="160" t="str">
        <f>MONTH(B1606)&amp;"/"&amp;YEAR(B1606)</f>
        <v>3/2026</v>
      </c>
      <c r="AN1606" s="45">
        <f>WEEKNUM(B1606)-WEEKNUM(EOMONTH(B1606,-1)+1)+1</f>
        <v>4</v>
      </c>
      <c r="AO1606" s="45" t="str">
        <f>MONTH(R1606)&amp;"/"&amp;YEAR(R1606)</f>
        <v>5/2026</v>
      </c>
      <c r="AP1606" s="45">
        <f>WEEKNUM(R1606)-WEEKNUM(EOMONTH(R1606,-1)+1)+1</f>
        <v>5</v>
      </c>
      <c r="AQ1606" s="45">
        <f>IF(AU1606="S",IF(Q1606="1. Aceitou o programa",R1606-B1606,0),0)</f>
        <v>67</v>
      </c>
      <c r="AR1606" s="45">
        <f>IF(AU1606="S",IF(AND(S1606&lt;&gt;"",R1606&lt;&gt;""),S1606-R1606,0),0)</f>
        <v>0</v>
      </c>
      <c r="AS1606" s="45">
        <f>IF(AU1606="S",IF(Q1606="1. Aceitou o programa",IF(OR(X1606="Não se Aplica",X1606=""),IF(OR(W1606="Não se Aplica",W1606=""),0,W1606-V1606),AVERAGE(X1606-W1606,W1606-V1606)),0),0)</f>
        <v>8</v>
      </c>
      <c r="AT1606" s="45">
        <f>IF(AU1606="S",IF(AND(Q1606="1. Aceitou o programa",AB1606="Realizada"),IFERROR(IF(AA1606="",0,AA1606-R1606),0),0),0)</f>
        <v>0</v>
      </c>
      <c r="AU1606" s="45" t="str">
        <f>_xlfn.XLOOKUP(U1606,'Lista Suspensa'!$AA$20:$AA$23,'Lista Suspensa'!$AB$20:$AB$23,"N/A")</f>
        <v>S</v>
      </c>
    </row>
    <row r="1607" spans="1:47" ht="12" customHeight="1" x14ac:dyDescent="0.3">
      <c r="A1607" s="87" t="s">
        <v>47</v>
      </c>
      <c r="B1607" s="88">
        <v>46104</v>
      </c>
      <c r="C1607" s="89" t="s">
        <v>48</v>
      </c>
      <c r="D1607" s="89" t="s">
        <v>49</v>
      </c>
      <c r="E1607" s="189">
        <v>89668741</v>
      </c>
      <c r="F1607" s="197" t="s">
        <v>4349</v>
      </c>
      <c r="G1607" s="90">
        <v>49406725819</v>
      </c>
      <c r="H1607" s="91">
        <v>36454</v>
      </c>
      <c r="I1607" s="89"/>
      <c r="J1607" s="89" t="s">
        <v>51</v>
      </c>
      <c r="K1607" s="89" t="s">
        <v>52</v>
      </c>
      <c r="L1607" s="89" t="s">
        <v>53</v>
      </c>
      <c r="M1607" s="89" t="s">
        <v>234</v>
      </c>
      <c r="N1607" s="89" t="s">
        <v>150</v>
      </c>
      <c r="O1607" s="92" t="s">
        <v>4350</v>
      </c>
      <c r="P1607" s="93" t="s">
        <v>57</v>
      </c>
      <c r="Q1607" s="110" t="s">
        <v>58</v>
      </c>
      <c r="R1607" s="94">
        <v>46171</v>
      </c>
      <c r="S1607" s="95"/>
      <c r="T1607" s="95" t="s">
        <v>59</v>
      </c>
      <c r="U1607" s="95" t="s">
        <v>60</v>
      </c>
      <c r="V1607" s="91">
        <v>46156</v>
      </c>
      <c r="W1607" s="91">
        <v>46164</v>
      </c>
      <c r="X1607" s="91">
        <v>46168</v>
      </c>
      <c r="Y1607" s="96" t="s">
        <v>2797</v>
      </c>
      <c r="Z1607" s="89" t="s">
        <v>62</v>
      </c>
      <c r="AA1607" s="95"/>
      <c r="AB1607" s="95" t="s">
        <v>2804</v>
      </c>
      <c r="AC1607" s="95" t="s">
        <v>2804</v>
      </c>
      <c r="AD1607" s="95" t="s">
        <v>2804</v>
      </c>
      <c r="AE1607" s="95" t="s">
        <v>2804</v>
      </c>
      <c r="AF1607" s="95" t="s">
        <v>2804</v>
      </c>
      <c r="AG1607" s="95" t="s">
        <v>2804</v>
      </c>
      <c r="AH1607" s="95" t="s">
        <v>2804</v>
      </c>
      <c r="AI1607" s="97"/>
      <c r="AJ1607" s="97" t="s">
        <v>65</v>
      </c>
      <c r="AK1607" s="97" t="s">
        <v>66</v>
      </c>
      <c r="AL1607" s="45" t="s">
        <v>67</v>
      </c>
      <c r="AM1607" s="160" t="str">
        <f>MONTH(B1607)&amp;"/"&amp;YEAR(B1607)</f>
        <v>3/2026</v>
      </c>
      <c r="AN1607" s="45">
        <f>WEEKNUM(B1607)-WEEKNUM(EOMONTH(B1607,-1)+1)+1</f>
        <v>4</v>
      </c>
      <c r="AO1607" s="45" t="str">
        <f>MONTH(R1607)&amp;"/"&amp;YEAR(R1607)</f>
        <v>5/2026</v>
      </c>
      <c r="AP1607" s="45">
        <f>WEEKNUM(R1607)-WEEKNUM(EOMONTH(R1607,-1)+1)+1</f>
        <v>5</v>
      </c>
      <c r="AQ1607" s="45">
        <f>IF(AU1607="S",IF(Q1607="1. Aceitou o programa",R1607-B1607,0),0)</f>
        <v>67</v>
      </c>
      <c r="AR1607" s="45">
        <f>IF(AU1607="S",IF(AND(S1607&lt;&gt;"",R1607&lt;&gt;""),S1607-R1607,0),0)</f>
        <v>0</v>
      </c>
      <c r="AS1607" s="45">
        <f>IF(AU1607="S",IF(Q1607="1. Aceitou o programa",IF(OR(X1607="Não se Aplica",X1607=""),IF(OR(W1607="Não se Aplica",W1607=""),0,W1607-V1607),AVERAGE(X1607-W1607,W1607-V1607)),0),0)</f>
        <v>6</v>
      </c>
      <c r="AT1607" s="45">
        <f>IF(AU1607="S",IF(AND(Q1607="1. Aceitou o programa",AB1607="Realizada"),IFERROR(IF(AA1607="",0,AA1607-R1607),0),0),0)</f>
        <v>0</v>
      </c>
      <c r="AU1607" s="45" t="str">
        <f>_xlfn.XLOOKUP(U1607,'Lista Suspensa'!$AA$20:$AA$23,'Lista Suspensa'!$AB$20:$AB$23,"N/A")</f>
        <v>S</v>
      </c>
    </row>
    <row r="1608" spans="1:47" ht="12" customHeight="1" x14ac:dyDescent="0.3">
      <c r="A1608" s="87" t="s">
        <v>47</v>
      </c>
      <c r="B1608" s="88">
        <v>46104</v>
      </c>
      <c r="C1608" s="89" t="s">
        <v>48</v>
      </c>
      <c r="D1608" s="89" t="s">
        <v>49</v>
      </c>
      <c r="E1608" s="189">
        <v>87911063</v>
      </c>
      <c r="F1608" s="197" t="s">
        <v>4351</v>
      </c>
      <c r="G1608" s="90">
        <v>95669671449</v>
      </c>
      <c r="H1608" s="91">
        <v>25588</v>
      </c>
      <c r="I1608" s="89"/>
      <c r="J1608" s="89" t="s">
        <v>51</v>
      </c>
      <c r="K1608" s="89" t="s">
        <v>52</v>
      </c>
      <c r="L1608" s="89" t="s">
        <v>85</v>
      </c>
      <c r="M1608" s="89" t="s">
        <v>288</v>
      </c>
      <c r="N1608" s="89" t="s">
        <v>150</v>
      </c>
      <c r="O1608" s="92" t="s">
        <v>4352</v>
      </c>
      <c r="P1608" s="93" t="s">
        <v>57</v>
      </c>
      <c r="Q1608" s="110" t="s">
        <v>58</v>
      </c>
      <c r="R1608" s="94">
        <v>46171</v>
      </c>
      <c r="S1608" s="95"/>
      <c r="T1608" s="95" t="s">
        <v>59</v>
      </c>
      <c r="U1608" s="95" t="s">
        <v>60</v>
      </c>
      <c r="V1608" s="91">
        <v>46156</v>
      </c>
      <c r="W1608" s="91">
        <v>46164</v>
      </c>
      <c r="X1608" s="91"/>
      <c r="Y1608" s="96" t="s">
        <v>269</v>
      </c>
      <c r="Z1608" s="89" t="s">
        <v>62</v>
      </c>
      <c r="AA1608" s="95"/>
      <c r="AB1608" s="95" t="s">
        <v>2804</v>
      </c>
      <c r="AC1608" s="95" t="s">
        <v>2804</v>
      </c>
      <c r="AD1608" s="95" t="s">
        <v>2804</v>
      </c>
      <c r="AE1608" s="95" t="s">
        <v>2804</v>
      </c>
      <c r="AF1608" s="95" t="s">
        <v>2804</v>
      </c>
      <c r="AG1608" s="95" t="s">
        <v>2804</v>
      </c>
      <c r="AH1608" s="95" t="s">
        <v>2804</v>
      </c>
      <c r="AI1608" s="97"/>
      <c r="AJ1608" s="97" t="s">
        <v>65</v>
      </c>
      <c r="AK1608" s="97" t="s">
        <v>66</v>
      </c>
      <c r="AL1608" s="45" t="s">
        <v>67</v>
      </c>
      <c r="AM1608" s="160" t="str">
        <f>MONTH(B1608)&amp;"/"&amp;YEAR(B1608)</f>
        <v>3/2026</v>
      </c>
      <c r="AN1608" s="45">
        <f>WEEKNUM(B1608)-WEEKNUM(EOMONTH(B1608,-1)+1)+1</f>
        <v>4</v>
      </c>
      <c r="AO1608" s="45" t="str">
        <f>MONTH(R1608)&amp;"/"&amp;YEAR(R1608)</f>
        <v>5/2026</v>
      </c>
      <c r="AP1608" s="45">
        <f>WEEKNUM(R1608)-WEEKNUM(EOMONTH(R1608,-1)+1)+1</f>
        <v>5</v>
      </c>
      <c r="AQ1608" s="45">
        <f>IF(AU1608="S",IF(Q1608="1. Aceitou o programa",R1608-B1608,0),0)</f>
        <v>67</v>
      </c>
      <c r="AR1608" s="45">
        <f>IF(AU1608="S",IF(AND(S1608&lt;&gt;"",R1608&lt;&gt;""),S1608-R1608,0),0)</f>
        <v>0</v>
      </c>
      <c r="AS1608" s="45">
        <f>IF(AU1608="S",IF(Q1608="1. Aceitou o programa",IF(OR(X1608="Não se Aplica",X1608=""),IF(OR(W1608="Não se Aplica",W1608=""),0,W1608-V1608),AVERAGE(X1608-W1608,W1608-V1608)),0),0)</f>
        <v>8</v>
      </c>
      <c r="AT1608" s="45">
        <f>IF(AU1608="S",IF(AND(Q1608="1. Aceitou o programa",AB1608="Realizada"),IFERROR(IF(AA1608="",0,AA1608-R1608),0),0),0)</f>
        <v>0</v>
      </c>
      <c r="AU1608" s="45" t="str">
        <f>_xlfn.XLOOKUP(U1608,'Lista Suspensa'!$AA$20:$AA$23,'Lista Suspensa'!$AB$20:$AB$23,"N/A")</f>
        <v>S</v>
      </c>
    </row>
    <row r="1609" spans="1:47" ht="12" customHeight="1" x14ac:dyDescent="0.3">
      <c r="A1609" s="87" t="s">
        <v>47</v>
      </c>
      <c r="B1609" s="88">
        <v>46104</v>
      </c>
      <c r="C1609" s="89" t="s">
        <v>48</v>
      </c>
      <c r="D1609" s="89" t="s">
        <v>49</v>
      </c>
      <c r="E1609" s="189">
        <v>87911064</v>
      </c>
      <c r="F1609" s="197" t="s">
        <v>4353</v>
      </c>
      <c r="G1609" s="90">
        <v>25706392811</v>
      </c>
      <c r="H1609" s="91">
        <v>28025</v>
      </c>
      <c r="I1609" s="89"/>
      <c r="J1609" s="89" t="s">
        <v>51</v>
      </c>
      <c r="K1609" s="89" t="s">
        <v>52</v>
      </c>
      <c r="L1609" s="89" t="s">
        <v>85</v>
      </c>
      <c r="M1609" s="89" t="s">
        <v>288</v>
      </c>
      <c r="N1609" s="89" t="s">
        <v>150</v>
      </c>
      <c r="O1609" s="92" t="s">
        <v>4354</v>
      </c>
      <c r="P1609" s="93" t="s">
        <v>57</v>
      </c>
      <c r="Q1609" s="110" t="s">
        <v>58</v>
      </c>
      <c r="R1609" s="94">
        <v>46171</v>
      </c>
      <c r="S1609" s="95"/>
      <c r="T1609" s="95" t="s">
        <v>59</v>
      </c>
      <c r="U1609" s="95" t="s">
        <v>60</v>
      </c>
      <c r="V1609" s="91">
        <v>46156</v>
      </c>
      <c r="W1609" s="91">
        <v>46164</v>
      </c>
      <c r="X1609" s="91"/>
      <c r="Y1609" s="96" t="s">
        <v>269</v>
      </c>
      <c r="Z1609" s="89" t="s">
        <v>62</v>
      </c>
      <c r="AA1609" s="95"/>
      <c r="AB1609" s="95" t="s">
        <v>2804</v>
      </c>
      <c r="AC1609" s="95" t="s">
        <v>2804</v>
      </c>
      <c r="AD1609" s="95" t="s">
        <v>2804</v>
      </c>
      <c r="AE1609" s="95" t="s">
        <v>2804</v>
      </c>
      <c r="AF1609" s="95" t="s">
        <v>2804</v>
      </c>
      <c r="AG1609" s="95" t="s">
        <v>2804</v>
      </c>
      <c r="AH1609" s="95" t="s">
        <v>2804</v>
      </c>
      <c r="AI1609" s="97"/>
      <c r="AJ1609" s="97" t="s">
        <v>65</v>
      </c>
      <c r="AK1609" s="97" t="s">
        <v>66</v>
      </c>
      <c r="AL1609" s="45" t="s">
        <v>67</v>
      </c>
      <c r="AM1609" s="160" t="str">
        <f>MONTH(B1609)&amp;"/"&amp;YEAR(B1609)</f>
        <v>3/2026</v>
      </c>
      <c r="AN1609" s="45">
        <f>WEEKNUM(B1609)-WEEKNUM(EOMONTH(B1609,-1)+1)+1</f>
        <v>4</v>
      </c>
      <c r="AO1609" s="45" t="str">
        <f>MONTH(R1609)&amp;"/"&amp;YEAR(R1609)</f>
        <v>5/2026</v>
      </c>
      <c r="AP1609" s="45">
        <f>WEEKNUM(R1609)-WEEKNUM(EOMONTH(R1609,-1)+1)+1</f>
        <v>5</v>
      </c>
      <c r="AQ1609" s="45">
        <f>IF(AU1609="S",IF(Q1609="1. Aceitou o programa",R1609-B1609,0),0)</f>
        <v>67</v>
      </c>
      <c r="AR1609" s="45">
        <f>IF(AU1609="S",IF(AND(S1609&lt;&gt;"",R1609&lt;&gt;""),S1609-R1609,0),0)</f>
        <v>0</v>
      </c>
      <c r="AS1609" s="45">
        <f>IF(AU1609="S",IF(Q1609="1. Aceitou o programa",IF(OR(X1609="Não se Aplica",X1609=""),IF(OR(W1609="Não se Aplica",W1609=""),0,W1609-V1609),AVERAGE(X1609-W1609,W1609-V1609)),0),0)</f>
        <v>8</v>
      </c>
      <c r="AT1609" s="45">
        <f>IF(AU1609="S",IF(AND(Q1609="1. Aceitou o programa",AB1609="Realizada"),IFERROR(IF(AA1609="",0,AA1609-R1609),0),0),0)</f>
        <v>0</v>
      </c>
      <c r="AU1609" s="45" t="str">
        <f>_xlfn.XLOOKUP(U1609,'Lista Suspensa'!$AA$20:$AA$23,'Lista Suspensa'!$AB$20:$AB$23,"N/A")</f>
        <v>S</v>
      </c>
    </row>
    <row r="1610" spans="1:47" ht="12" customHeight="1" x14ac:dyDescent="0.3">
      <c r="A1610" s="87" t="s">
        <v>47</v>
      </c>
      <c r="B1610" s="88">
        <v>46104</v>
      </c>
      <c r="C1610" s="89" t="s">
        <v>48</v>
      </c>
      <c r="D1610" s="89" t="s">
        <v>49</v>
      </c>
      <c r="E1610" s="189">
        <v>87919565</v>
      </c>
      <c r="F1610" s="197" t="s">
        <v>4355</v>
      </c>
      <c r="G1610" s="90">
        <v>9266592781</v>
      </c>
      <c r="H1610" s="91">
        <v>29181</v>
      </c>
      <c r="I1610" s="89"/>
      <c r="J1610" s="89" t="s">
        <v>51</v>
      </c>
      <c r="K1610" s="89" t="s">
        <v>76</v>
      </c>
      <c r="L1610" s="89" t="s">
        <v>233</v>
      </c>
      <c r="M1610" s="89" t="s">
        <v>1122</v>
      </c>
      <c r="N1610" s="89" t="s">
        <v>331</v>
      </c>
      <c r="O1610" s="92" t="s">
        <v>4356</v>
      </c>
      <c r="P1610" s="93" t="s">
        <v>57</v>
      </c>
      <c r="Q1610" s="110" t="s">
        <v>58</v>
      </c>
      <c r="R1610" s="94">
        <v>46171</v>
      </c>
      <c r="S1610" s="95"/>
      <c r="T1610" s="95" t="s">
        <v>59</v>
      </c>
      <c r="U1610" s="95" t="s">
        <v>60</v>
      </c>
      <c r="V1610" s="91">
        <v>46156</v>
      </c>
      <c r="W1610" s="91">
        <v>46167</v>
      </c>
      <c r="X1610" s="91">
        <v>46168</v>
      </c>
      <c r="Y1610" s="96" t="s">
        <v>356</v>
      </c>
      <c r="Z1610" s="89" t="s">
        <v>62</v>
      </c>
      <c r="AA1610" s="95"/>
      <c r="AB1610" s="95" t="s">
        <v>2804</v>
      </c>
      <c r="AC1610" s="95" t="s">
        <v>2804</v>
      </c>
      <c r="AD1610" s="95" t="s">
        <v>2804</v>
      </c>
      <c r="AE1610" s="95" t="s">
        <v>2804</v>
      </c>
      <c r="AF1610" s="95" t="s">
        <v>2804</v>
      </c>
      <c r="AG1610" s="95" t="s">
        <v>2804</v>
      </c>
      <c r="AH1610" s="95" t="s">
        <v>2804</v>
      </c>
      <c r="AI1610" s="97"/>
      <c r="AJ1610" s="97" t="s">
        <v>65</v>
      </c>
      <c r="AK1610" s="97" t="s">
        <v>66</v>
      </c>
      <c r="AL1610" s="45" t="s">
        <v>67</v>
      </c>
      <c r="AM1610" s="160" t="str">
        <f>MONTH(B1610)&amp;"/"&amp;YEAR(B1610)</f>
        <v>3/2026</v>
      </c>
      <c r="AN1610" s="45">
        <f>WEEKNUM(B1610)-WEEKNUM(EOMONTH(B1610,-1)+1)+1</f>
        <v>4</v>
      </c>
      <c r="AO1610" s="45" t="str">
        <f>MONTH(R1610)&amp;"/"&amp;YEAR(R1610)</f>
        <v>5/2026</v>
      </c>
      <c r="AP1610" s="45">
        <f>WEEKNUM(R1610)-WEEKNUM(EOMONTH(R1610,-1)+1)+1</f>
        <v>5</v>
      </c>
      <c r="AQ1610" s="45">
        <f>IF(AU1610="S",IF(Q1610="1. Aceitou o programa",R1610-B1610,0),0)</f>
        <v>67</v>
      </c>
      <c r="AR1610" s="45">
        <f>IF(AU1610="S",IF(AND(S1610&lt;&gt;"",R1610&lt;&gt;""),S1610-R1610,0),0)</f>
        <v>0</v>
      </c>
      <c r="AS1610" s="45">
        <f>IF(AU1610="S",IF(Q1610="1. Aceitou o programa",IF(OR(X1610="Não se Aplica",X1610=""),IF(OR(W1610="Não se Aplica",W1610=""),0,W1610-V1610),AVERAGE(X1610-W1610,W1610-V1610)),0),0)</f>
        <v>6</v>
      </c>
      <c r="AT1610" s="45">
        <f>IF(AU1610="S",IF(AND(Q1610="1. Aceitou o programa",AB1610="Realizada"),IFERROR(IF(AA1610="",0,AA1610-R1610),0),0),0)</f>
        <v>0</v>
      </c>
      <c r="AU1610" s="45" t="str">
        <f>_xlfn.XLOOKUP(U1610,'Lista Suspensa'!$AA$20:$AA$23,'Lista Suspensa'!$AB$20:$AB$23,"N/A")</f>
        <v>S</v>
      </c>
    </row>
    <row r="1611" spans="1:47" ht="12" customHeight="1" x14ac:dyDescent="0.3">
      <c r="A1611" s="87" t="s">
        <v>47</v>
      </c>
      <c r="B1611" s="88">
        <v>46104</v>
      </c>
      <c r="C1611" s="89" t="s">
        <v>48</v>
      </c>
      <c r="D1611" s="89" t="s">
        <v>49</v>
      </c>
      <c r="E1611" s="189">
        <v>87919541</v>
      </c>
      <c r="F1611" s="197" t="s">
        <v>4357</v>
      </c>
      <c r="G1611" s="90">
        <v>31926710843</v>
      </c>
      <c r="H1611" s="91">
        <v>30520</v>
      </c>
      <c r="I1611" s="89"/>
      <c r="J1611" s="89" t="s">
        <v>84</v>
      </c>
      <c r="K1611" s="89" t="s">
        <v>52</v>
      </c>
      <c r="L1611" s="89" t="s">
        <v>85</v>
      </c>
      <c r="M1611" s="89" t="s">
        <v>4358</v>
      </c>
      <c r="N1611" s="89" t="s">
        <v>197</v>
      </c>
      <c r="O1611" s="92" t="s">
        <v>4359</v>
      </c>
      <c r="P1611" s="93" t="s">
        <v>57</v>
      </c>
      <c r="Q1611" s="110" t="s">
        <v>58</v>
      </c>
      <c r="R1611" s="94">
        <v>46171</v>
      </c>
      <c r="S1611" s="95"/>
      <c r="T1611" s="95" t="s">
        <v>59</v>
      </c>
      <c r="U1611" s="95" t="s">
        <v>60</v>
      </c>
      <c r="V1611" s="91">
        <v>46156</v>
      </c>
      <c r="W1611" s="91">
        <v>46164</v>
      </c>
      <c r="X1611" s="91"/>
      <c r="Y1611" s="96" t="s">
        <v>269</v>
      </c>
      <c r="Z1611" s="89" t="s">
        <v>62</v>
      </c>
      <c r="AA1611" s="95"/>
      <c r="AB1611" s="95" t="s">
        <v>2804</v>
      </c>
      <c r="AC1611" s="95" t="s">
        <v>2804</v>
      </c>
      <c r="AD1611" s="95" t="s">
        <v>2804</v>
      </c>
      <c r="AE1611" s="95" t="s">
        <v>2804</v>
      </c>
      <c r="AF1611" s="95" t="s">
        <v>2804</v>
      </c>
      <c r="AG1611" s="95" t="s">
        <v>2804</v>
      </c>
      <c r="AH1611" s="95" t="s">
        <v>2804</v>
      </c>
      <c r="AI1611" s="97"/>
      <c r="AJ1611" s="97" t="s">
        <v>65</v>
      </c>
      <c r="AK1611" s="97" t="s">
        <v>66</v>
      </c>
      <c r="AL1611" s="45" t="s">
        <v>67</v>
      </c>
      <c r="AM1611" s="160" t="str">
        <f>MONTH(B1611)&amp;"/"&amp;YEAR(B1611)</f>
        <v>3/2026</v>
      </c>
      <c r="AN1611" s="45">
        <f>WEEKNUM(B1611)-WEEKNUM(EOMONTH(B1611,-1)+1)+1</f>
        <v>4</v>
      </c>
      <c r="AO1611" s="45" t="str">
        <f>MONTH(R1611)&amp;"/"&amp;YEAR(R1611)</f>
        <v>5/2026</v>
      </c>
      <c r="AP1611" s="45">
        <f>WEEKNUM(R1611)-WEEKNUM(EOMONTH(R1611,-1)+1)+1</f>
        <v>5</v>
      </c>
      <c r="AQ1611" s="45">
        <f>IF(AU1611="S",IF(Q1611="1. Aceitou o programa",R1611-B1611,0),0)</f>
        <v>67</v>
      </c>
      <c r="AR1611" s="45">
        <f>IF(AU1611="S",IF(AND(S1611&lt;&gt;"",R1611&lt;&gt;""),S1611-R1611,0),0)</f>
        <v>0</v>
      </c>
      <c r="AS1611" s="45">
        <f>IF(AU1611="S",IF(Q1611="1. Aceitou o programa",IF(OR(X1611="Não se Aplica",X1611=""),IF(OR(W1611="Não se Aplica",W1611=""),0,W1611-V1611),AVERAGE(X1611-W1611,W1611-V1611)),0),0)</f>
        <v>8</v>
      </c>
      <c r="AT1611" s="45">
        <f>IF(AU1611="S",IF(AND(Q1611="1. Aceitou o programa",AB1611="Realizada"),IFERROR(IF(AA1611="",0,AA1611-R1611),0),0),0)</f>
        <v>0</v>
      </c>
      <c r="AU1611" s="45" t="str">
        <f>_xlfn.XLOOKUP(U1611,'Lista Suspensa'!$AA$20:$AA$23,'Lista Suspensa'!$AB$20:$AB$23,"N/A")</f>
        <v>S</v>
      </c>
    </row>
    <row r="1612" spans="1:47" ht="12" customHeight="1" x14ac:dyDescent="0.3">
      <c r="A1612" s="87" t="s">
        <v>47</v>
      </c>
      <c r="B1612" s="88">
        <v>46104</v>
      </c>
      <c r="C1612" s="89" t="s">
        <v>48</v>
      </c>
      <c r="D1612" s="89" t="s">
        <v>49</v>
      </c>
      <c r="E1612" s="189">
        <v>87930371</v>
      </c>
      <c r="F1612" s="197" t="s">
        <v>4360</v>
      </c>
      <c r="G1612" s="90">
        <v>9101008706</v>
      </c>
      <c r="H1612" s="91">
        <v>28929</v>
      </c>
      <c r="I1612" s="89"/>
      <c r="J1612" s="89" t="s">
        <v>51</v>
      </c>
      <c r="K1612" s="89" t="s">
        <v>76</v>
      </c>
      <c r="L1612" s="89" t="s">
        <v>95</v>
      </c>
      <c r="M1612" s="89" t="s">
        <v>4361</v>
      </c>
      <c r="N1612" s="89" t="s">
        <v>331</v>
      </c>
      <c r="O1612" s="92" t="s">
        <v>4362</v>
      </c>
      <c r="P1612" s="93" t="s">
        <v>57</v>
      </c>
      <c r="Q1612" s="110" t="s">
        <v>58</v>
      </c>
      <c r="R1612" s="94">
        <v>46171</v>
      </c>
      <c r="S1612" s="95"/>
      <c r="T1612" s="95" t="s">
        <v>59</v>
      </c>
      <c r="U1612" s="95" t="s">
        <v>60</v>
      </c>
      <c r="V1612" s="91">
        <v>46156</v>
      </c>
      <c r="W1612" s="91">
        <v>46164</v>
      </c>
      <c r="X1612" s="91"/>
      <c r="Y1612" s="96" t="s">
        <v>269</v>
      </c>
      <c r="Z1612" s="89" t="s">
        <v>62</v>
      </c>
      <c r="AA1612" s="95"/>
      <c r="AB1612" s="95" t="s">
        <v>2804</v>
      </c>
      <c r="AC1612" s="95" t="s">
        <v>2804</v>
      </c>
      <c r="AD1612" s="95" t="s">
        <v>2804</v>
      </c>
      <c r="AE1612" s="95" t="s">
        <v>2804</v>
      </c>
      <c r="AF1612" s="95" t="s">
        <v>2804</v>
      </c>
      <c r="AG1612" s="95" t="s">
        <v>2804</v>
      </c>
      <c r="AH1612" s="95" t="s">
        <v>2804</v>
      </c>
      <c r="AI1612" s="97"/>
      <c r="AJ1612" s="97" t="s">
        <v>65</v>
      </c>
      <c r="AK1612" s="97" t="s">
        <v>66</v>
      </c>
      <c r="AL1612" s="45" t="s">
        <v>67</v>
      </c>
      <c r="AM1612" s="160" t="str">
        <f>MONTH(B1612)&amp;"/"&amp;YEAR(B1612)</f>
        <v>3/2026</v>
      </c>
      <c r="AN1612" s="45">
        <f>WEEKNUM(B1612)-WEEKNUM(EOMONTH(B1612,-1)+1)+1</f>
        <v>4</v>
      </c>
      <c r="AO1612" s="45" t="str">
        <f>MONTH(R1612)&amp;"/"&amp;YEAR(R1612)</f>
        <v>5/2026</v>
      </c>
      <c r="AP1612" s="45">
        <f>WEEKNUM(R1612)-WEEKNUM(EOMONTH(R1612,-1)+1)+1</f>
        <v>5</v>
      </c>
      <c r="AQ1612" s="45">
        <f>IF(AU1612="S",IF(Q1612="1. Aceitou o programa",R1612-B1612,0),0)</f>
        <v>67</v>
      </c>
      <c r="AR1612" s="45">
        <f>IF(AU1612="S",IF(AND(S1612&lt;&gt;"",R1612&lt;&gt;""),S1612-R1612,0),0)</f>
        <v>0</v>
      </c>
      <c r="AS1612" s="45">
        <f>IF(AU1612="S",IF(Q1612="1. Aceitou o programa",IF(OR(X1612="Não se Aplica",X1612=""),IF(OR(W1612="Não se Aplica",W1612=""),0,W1612-V1612),AVERAGE(X1612-W1612,W1612-V1612)),0),0)</f>
        <v>8</v>
      </c>
      <c r="AT1612" s="45">
        <f>IF(AU1612="S",IF(AND(Q1612="1. Aceitou o programa",AB1612="Realizada"),IFERROR(IF(AA1612="",0,AA1612-R1612),0),0),0)</f>
        <v>0</v>
      </c>
      <c r="AU1612" s="45" t="str">
        <f>_xlfn.XLOOKUP(U1612,'Lista Suspensa'!$AA$20:$AA$23,'Lista Suspensa'!$AB$20:$AB$23,"N/A")</f>
        <v>S</v>
      </c>
    </row>
    <row r="1613" spans="1:47" ht="12" customHeight="1" x14ac:dyDescent="0.3">
      <c r="A1613" s="87" t="s">
        <v>47</v>
      </c>
      <c r="B1613" s="88">
        <v>46104</v>
      </c>
      <c r="C1613" s="89" t="s">
        <v>48</v>
      </c>
      <c r="D1613" s="89" t="s">
        <v>49</v>
      </c>
      <c r="E1613" s="189">
        <v>87930385</v>
      </c>
      <c r="F1613" s="197" t="s">
        <v>4363</v>
      </c>
      <c r="G1613" s="90">
        <v>33472615850</v>
      </c>
      <c r="H1613" s="91">
        <v>30751</v>
      </c>
      <c r="I1613" s="89"/>
      <c r="J1613" s="89" t="s">
        <v>84</v>
      </c>
      <c r="K1613" s="89" t="s">
        <v>52</v>
      </c>
      <c r="L1613" s="89" t="s">
        <v>242</v>
      </c>
      <c r="M1613" s="89" t="s">
        <v>4364</v>
      </c>
      <c r="N1613" s="89" t="s">
        <v>137</v>
      </c>
      <c r="O1613" s="92" t="s">
        <v>4365</v>
      </c>
      <c r="P1613" s="93" t="s">
        <v>57</v>
      </c>
      <c r="Q1613" s="110" t="s">
        <v>58</v>
      </c>
      <c r="R1613" s="94">
        <v>46171</v>
      </c>
      <c r="S1613" s="95"/>
      <c r="T1613" s="95" t="s">
        <v>59</v>
      </c>
      <c r="U1613" s="95" t="s">
        <v>60</v>
      </c>
      <c r="V1613" s="91">
        <v>46156</v>
      </c>
      <c r="W1613" s="91">
        <v>46164</v>
      </c>
      <c r="X1613" s="91"/>
      <c r="Y1613" s="96" t="s">
        <v>269</v>
      </c>
      <c r="Z1613" s="89" t="s">
        <v>62</v>
      </c>
      <c r="AA1613" s="95"/>
      <c r="AB1613" s="95" t="s">
        <v>2804</v>
      </c>
      <c r="AC1613" s="95" t="s">
        <v>2804</v>
      </c>
      <c r="AD1613" s="95" t="s">
        <v>2804</v>
      </c>
      <c r="AE1613" s="95" t="s">
        <v>2804</v>
      </c>
      <c r="AF1613" s="95" t="s">
        <v>2804</v>
      </c>
      <c r="AG1613" s="95" t="s">
        <v>2804</v>
      </c>
      <c r="AH1613" s="95" t="s">
        <v>2804</v>
      </c>
      <c r="AI1613" s="97"/>
      <c r="AJ1613" s="97" t="s">
        <v>65</v>
      </c>
      <c r="AK1613" s="97" t="s">
        <v>66</v>
      </c>
      <c r="AL1613" s="45" t="s">
        <v>67</v>
      </c>
      <c r="AM1613" s="160" t="str">
        <f>MONTH(B1613)&amp;"/"&amp;YEAR(B1613)</f>
        <v>3/2026</v>
      </c>
      <c r="AN1613" s="45">
        <f>WEEKNUM(B1613)-WEEKNUM(EOMONTH(B1613,-1)+1)+1</f>
        <v>4</v>
      </c>
      <c r="AO1613" s="45" t="str">
        <f>MONTH(R1613)&amp;"/"&amp;YEAR(R1613)</f>
        <v>5/2026</v>
      </c>
      <c r="AP1613" s="45">
        <f>WEEKNUM(R1613)-WEEKNUM(EOMONTH(R1613,-1)+1)+1</f>
        <v>5</v>
      </c>
      <c r="AQ1613" s="45">
        <f>IF(AU1613="S",IF(Q1613="1. Aceitou o programa",R1613-B1613,0),0)</f>
        <v>67</v>
      </c>
      <c r="AR1613" s="45">
        <f>IF(AU1613="S",IF(AND(S1613&lt;&gt;"",R1613&lt;&gt;""),S1613-R1613,0),0)</f>
        <v>0</v>
      </c>
      <c r="AS1613" s="45">
        <f>IF(AU1613="S",IF(Q1613="1. Aceitou o programa",IF(OR(X1613="Não se Aplica",X1613=""),IF(OR(W1613="Não se Aplica",W1613=""),0,W1613-V1613),AVERAGE(X1613-W1613,W1613-V1613)),0),0)</f>
        <v>8</v>
      </c>
      <c r="AT1613" s="45">
        <f>IF(AU1613="S",IF(AND(Q1613="1. Aceitou o programa",AB1613="Realizada"),IFERROR(IF(AA1613="",0,AA1613-R1613),0),0),0)</f>
        <v>0</v>
      </c>
      <c r="AU1613" s="45" t="str">
        <f>_xlfn.XLOOKUP(U1613,'Lista Suspensa'!$AA$20:$AA$23,'Lista Suspensa'!$AB$20:$AB$23,"N/A")</f>
        <v>S</v>
      </c>
    </row>
    <row r="1614" spans="1:47" ht="12" customHeight="1" x14ac:dyDescent="0.3">
      <c r="A1614" s="87" t="s">
        <v>47</v>
      </c>
      <c r="B1614" s="88">
        <v>46104</v>
      </c>
      <c r="C1614" s="89" t="s">
        <v>48</v>
      </c>
      <c r="D1614" s="89" t="s">
        <v>49</v>
      </c>
      <c r="E1614" s="189">
        <v>94818305</v>
      </c>
      <c r="F1614" s="197" t="s">
        <v>4366</v>
      </c>
      <c r="G1614" s="90">
        <v>33147902870</v>
      </c>
      <c r="H1614" s="91">
        <v>31237</v>
      </c>
      <c r="I1614" s="89"/>
      <c r="J1614" s="89" t="s">
        <v>51</v>
      </c>
      <c r="K1614" s="89" t="s">
        <v>52</v>
      </c>
      <c r="L1614" s="89" t="s">
        <v>85</v>
      </c>
      <c r="M1614" s="89" t="s">
        <v>4367</v>
      </c>
      <c r="N1614" s="89" t="s">
        <v>150</v>
      </c>
      <c r="O1614" s="92" t="s">
        <v>4368</v>
      </c>
      <c r="P1614" s="93" t="s">
        <v>57</v>
      </c>
      <c r="Q1614" s="110" t="s">
        <v>58</v>
      </c>
      <c r="R1614" s="94">
        <v>46171</v>
      </c>
      <c r="S1614" s="95"/>
      <c r="T1614" s="95" t="s">
        <v>59</v>
      </c>
      <c r="U1614" s="95" t="s">
        <v>60</v>
      </c>
      <c r="V1614" s="91">
        <v>46156</v>
      </c>
      <c r="W1614" s="91">
        <v>46164</v>
      </c>
      <c r="X1614" s="91">
        <v>46168</v>
      </c>
      <c r="Y1614" s="96" t="s">
        <v>2797</v>
      </c>
      <c r="Z1614" s="89" t="s">
        <v>62</v>
      </c>
      <c r="AA1614" s="95"/>
      <c r="AB1614" s="95" t="s">
        <v>2804</v>
      </c>
      <c r="AC1614" s="95" t="s">
        <v>2804</v>
      </c>
      <c r="AD1614" s="95" t="s">
        <v>2804</v>
      </c>
      <c r="AE1614" s="95" t="s">
        <v>2804</v>
      </c>
      <c r="AF1614" s="95" t="s">
        <v>2804</v>
      </c>
      <c r="AG1614" s="95" t="s">
        <v>2804</v>
      </c>
      <c r="AH1614" s="95" t="s">
        <v>2804</v>
      </c>
      <c r="AI1614" s="97"/>
      <c r="AJ1614" s="97" t="s">
        <v>65</v>
      </c>
      <c r="AK1614" s="97" t="s">
        <v>66</v>
      </c>
      <c r="AL1614" s="45" t="s">
        <v>67</v>
      </c>
      <c r="AM1614" s="160" t="str">
        <f>MONTH(B1614)&amp;"/"&amp;YEAR(B1614)</f>
        <v>3/2026</v>
      </c>
      <c r="AN1614" s="45">
        <f>WEEKNUM(B1614)-WEEKNUM(EOMONTH(B1614,-1)+1)+1</f>
        <v>4</v>
      </c>
      <c r="AO1614" s="45" t="str">
        <f>MONTH(R1614)&amp;"/"&amp;YEAR(R1614)</f>
        <v>5/2026</v>
      </c>
      <c r="AP1614" s="45">
        <f>WEEKNUM(R1614)-WEEKNUM(EOMONTH(R1614,-1)+1)+1</f>
        <v>5</v>
      </c>
      <c r="AQ1614" s="45">
        <f>IF(AU1614="S",IF(Q1614="1. Aceitou o programa",R1614-B1614,0),0)</f>
        <v>67</v>
      </c>
      <c r="AR1614" s="45">
        <f>IF(AU1614="S",IF(AND(S1614&lt;&gt;"",R1614&lt;&gt;""),S1614-R1614,0),0)</f>
        <v>0</v>
      </c>
      <c r="AS1614" s="45">
        <f>IF(AU1614="S",IF(Q1614="1. Aceitou o programa",IF(OR(X1614="Não se Aplica",X1614=""),IF(OR(W1614="Não se Aplica",W1614=""),0,W1614-V1614),AVERAGE(X1614-W1614,W1614-V1614)),0),0)</f>
        <v>6</v>
      </c>
      <c r="AT1614" s="45">
        <f>IF(AU1614="S",IF(AND(Q1614="1. Aceitou o programa",AB1614="Realizada"),IFERROR(IF(AA1614="",0,AA1614-R1614),0),0),0)</f>
        <v>0</v>
      </c>
      <c r="AU1614" s="45" t="str">
        <f>_xlfn.XLOOKUP(U1614,'Lista Suspensa'!$AA$20:$AA$23,'Lista Suspensa'!$AB$20:$AB$23,"N/A")</f>
        <v>S</v>
      </c>
    </row>
    <row r="1615" spans="1:47" ht="12" customHeight="1" x14ac:dyDescent="0.3">
      <c r="A1615" s="87" t="s">
        <v>47</v>
      </c>
      <c r="B1615" s="88">
        <v>46104</v>
      </c>
      <c r="C1615" s="89" t="s">
        <v>48</v>
      </c>
      <c r="D1615" s="89" t="s">
        <v>49</v>
      </c>
      <c r="E1615" s="189">
        <v>94818304</v>
      </c>
      <c r="F1615" s="197" t="s">
        <v>4369</v>
      </c>
      <c r="G1615" s="90">
        <v>22049514808</v>
      </c>
      <c r="H1615" s="91">
        <v>28971</v>
      </c>
      <c r="I1615" s="89"/>
      <c r="J1615" s="89" t="s">
        <v>84</v>
      </c>
      <c r="K1615" s="89" t="s">
        <v>52</v>
      </c>
      <c r="L1615" s="89" t="s">
        <v>4370</v>
      </c>
      <c r="M1615" s="89" t="s">
        <v>4371</v>
      </c>
      <c r="N1615" s="89" t="s">
        <v>150</v>
      </c>
      <c r="O1615" s="92" t="s">
        <v>4372</v>
      </c>
      <c r="P1615" s="93" t="s">
        <v>57</v>
      </c>
      <c r="Q1615" s="110" t="s">
        <v>58</v>
      </c>
      <c r="R1615" s="94">
        <v>46171</v>
      </c>
      <c r="S1615" s="95"/>
      <c r="T1615" s="95" t="s">
        <v>59</v>
      </c>
      <c r="U1615" s="95" t="s">
        <v>60</v>
      </c>
      <c r="V1615" s="91">
        <v>46156</v>
      </c>
      <c r="W1615" s="91">
        <v>46164</v>
      </c>
      <c r="X1615" s="91"/>
      <c r="Y1615" s="96" t="s">
        <v>269</v>
      </c>
      <c r="Z1615" s="89" t="s">
        <v>62</v>
      </c>
      <c r="AA1615" s="95"/>
      <c r="AB1615" s="95" t="s">
        <v>2804</v>
      </c>
      <c r="AC1615" s="95" t="s">
        <v>2804</v>
      </c>
      <c r="AD1615" s="95" t="s">
        <v>2804</v>
      </c>
      <c r="AE1615" s="95" t="s">
        <v>2804</v>
      </c>
      <c r="AF1615" s="95" t="s">
        <v>2804</v>
      </c>
      <c r="AG1615" s="95" t="s">
        <v>2804</v>
      </c>
      <c r="AH1615" s="95" t="s">
        <v>2804</v>
      </c>
      <c r="AI1615" s="97"/>
      <c r="AJ1615" s="97" t="s">
        <v>65</v>
      </c>
      <c r="AK1615" s="97" t="s">
        <v>66</v>
      </c>
      <c r="AL1615" s="45" t="s">
        <v>67</v>
      </c>
      <c r="AM1615" s="160" t="str">
        <f>MONTH(B1615)&amp;"/"&amp;YEAR(B1615)</f>
        <v>3/2026</v>
      </c>
      <c r="AN1615" s="45">
        <f>WEEKNUM(B1615)-WEEKNUM(EOMONTH(B1615,-1)+1)+1</f>
        <v>4</v>
      </c>
      <c r="AO1615" s="45" t="str">
        <f>MONTH(R1615)&amp;"/"&amp;YEAR(R1615)</f>
        <v>5/2026</v>
      </c>
      <c r="AP1615" s="45">
        <f>WEEKNUM(R1615)-WEEKNUM(EOMONTH(R1615,-1)+1)+1</f>
        <v>5</v>
      </c>
      <c r="AQ1615" s="45">
        <f>IF(AU1615="S",IF(Q1615="1. Aceitou o programa",R1615-B1615,0),0)</f>
        <v>67</v>
      </c>
      <c r="AR1615" s="45">
        <f>IF(AU1615="S",IF(AND(S1615&lt;&gt;"",R1615&lt;&gt;""),S1615-R1615,0),0)</f>
        <v>0</v>
      </c>
      <c r="AS1615" s="45">
        <f>IF(AU1615="S",IF(Q1615="1. Aceitou o programa",IF(OR(X1615="Não se Aplica",X1615=""),IF(OR(W1615="Não se Aplica",W1615=""),0,W1615-V1615),AVERAGE(X1615-W1615,W1615-V1615)),0),0)</f>
        <v>8</v>
      </c>
      <c r="AT1615" s="45">
        <f>IF(AU1615="S",IF(AND(Q1615="1. Aceitou o programa",AB1615="Realizada"),IFERROR(IF(AA1615="",0,AA1615-R1615),0),0),0)</f>
        <v>0</v>
      </c>
      <c r="AU1615" s="45" t="str">
        <f>_xlfn.XLOOKUP(U1615,'Lista Suspensa'!$AA$20:$AA$23,'Lista Suspensa'!$AB$20:$AB$23,"N/A")</f>
        <v>S</v>
      </c>
    </row>
    <row r="1616" spans="1:47" ht="12" customHeight="1" x14ac:dyDescent="0.3">
      <c r="A1616" s="87" t="s">
        <v>47</v>
      </c>
      <c r="B1616" s="88">
        <v>46104</v>
      </c>
      <c r="C1616" s="89" t="s">
        <v>48</v>
      </c>
      <c r="D1616" s="89" t="s">
        <v>49</v>
      </c>
      <c r="E1616" s="189">
        <v>87992949</v>
      </c>
      <c r="F1616" s="197" t="s">
        <v>4373</v>
      </c>
      <c r="G1616" s="90">
        <v>5829462397</v>
      </c>
      <c r="H1616" s="91">
        <v>33567</v>
      </c>
      <c r="I1616" s="89"/>
      <c r="J1616" s="89" t="s">
        <v>84</v>
      </c>
      <c r="K1616" s="89" t="s">
        <v>52</v>
      </c>
      <c r="L1616" s="89" t="s">
        <v>85</v>
      </c>
      <c r="M1616" s="89" t="s">
        <v>458</v>
      </c>
      <c r="N1616" s="89" t="s">
        <v>150</v>
      </c>
      <c r="O1616" s="92" t="s">
        <v>4374</v>
      </c>
      <c r="P1616" s="93" t="s">
        <v>57</v>
      </c>
      <c r="Q1616" s="110" t="s">
        <v>58</v>
      </c>
      <c r="R1616" s="94">
        <v>46171</v>
      </c>
      <c r="S1616" s="95"/>
      <c r="T1616" s="95" t="s">
        <v>59</v>
      </c>
      <c r="U1616" s="95" t="s">
        <v>60</v>
      </c>
      <c r="V1616" s="91">
        <v>46156</v>
      </c>
      <c r="W1616" s="91">
        <v>46164</v>
      </c>
      <c r="X1616" s="91"/>
      <c r="Y1616" s="96" t="s">
        <v>269</v>
      </c>
      <c r="Z1616" s="89" t="s">
        <v>62</v>
      </c>
      <c r="AA1616" s="95"/>
      <c r="AB1616" s="95" t="s">
        <v>2804</v>
      </c>
      <c r="AC1616" s="95" t="s">
        <v>2804</v>
      </c>
      <c r="AD1616" s="95" t="s">
        <v>2804</v>
      </c>
      <c r="AE1616" s="95" t="s">
        <v>2804</v>
      </c>
      <c r="AF1616" s="95" t="s">
        <v>2804</v>
      </c>
      <c r="AG1616" s="95" t="s">
        <v>2804</v>
      </c>
      <c r="AH1616" s="95" t="s">
        <v>2804</v>
      </c>
      <c r="AI1616" s="97"/>
      <c r="AJ1616" s="97" t="s">
        <v>65</v>
      </c>
      <c r="AK1616" s="97" t="s">
        <v>66</v>
      </c>
      <c r="AL1616" s="45" t="s">
        <v>67</v>
      </c>
      <c r="AM1616" s="160" t="str">
        <f>MONTH(B1616)&amp;"/"&amp;YEAR(B1616)</f>
        <v>3/2026</v>
      </c>
      <c r="AN1616" s="45">
        <f>WEEKNUM(B1616)-WEEKNUM(EOMONTH(B1616,-1)+1)+1</f>
        <v>4</v>
      </c>
      <c r="AO1616" s="45" t="str">
        <f>MONTH(R1616)&amp;"/"&amp;YEAR(R1616)</f>
        <v>5/2026</v>
      </c>
      <c r="AP1616" s="45">
        <f>WEEKNUM(R1616)-WEEKNUM(EOMONTH(R1616,-1)+1)+1</f>
        <v>5</v>
      </c>
      <c r="AQ1616" s="45">
        <f>IF(AU1616="S",IF(Q1616="1. Aceitou o programa",R1616-B1616,0),0)</f>
        <v>67</v>
      </c>
      <c r="AR1616" s="45">
        <f>IF(AU1616="S",IF(AND(S1616&lt;&gt;"",R1616&lt;&gt;""),S1616-R1616,0),0)</f>
        <v>0</v>
      </c>
      <c r="AS1616" s="45">
        <f>IF(AU1616="S",IF(Q1616="1. Aceitou o programa",IF(OR(X1616="Não se Aplica",X1616=""),IF(OR(W1616="Não se Aplica",W1616=""),0,W1616-V1616),AVERAGE(X1616-W1616,W1616-V1616)),0),0)</f>
        <v>8</v>
      </c>
      <c r="AT1616" s="45">
        <f>IF(AU1616="S",IF(AND(Q1616="1. Aceitou o programa",AB1616="Realizada"),IFERROR(IF(AA1616="",0,AA1616-R1616),0),0),0)</f>
        <v>0</v>
      </c>
      <c r="AU1616" s="45" t="str">
        <f>_xlfn.XLOOKUP(U1616,'Lista Suspensa'!$AA$20:$AA$23,'Lista Suspensa'!$AB$20:$AB$23,"N/A")</f>
        <v>S</v>
      </c>
    </row>
    <row r="1617" spans="1:47" ht="12" customHeight="1" x14ac:dyDescent="0.3">
      <c r="A1617" s="87" t="s">
        <v>47</v>
      </c>
      <c r="B1617" s="88">
        <v>46104</v>
      </c>
      <c r="C1617" s="89" t="s">
        <v>48</v>
      </c>
      <c r="D1617" s="89" t="s">
        <v>49</v>
      </c>
      <c r="E1617" s="189">
        <v>87993301</v>
      </c>
      <c r="F1617" s="197" t="s">
        <v>4375</v>
      </c>
      <c r="G1617" s="90">
        <v>5390404793</v>
      </c>
      <c r="H1617" s="91">
        <v>29876</v>
      </c>
      <c r="I1617" s="89"/>
      <c r="J1617" s="89" t="s">
        <v>51</v>
      </c>
      <c r="K1617" s="89" t="s">
        <v>76</v>
      </c>
      <c r="L1617" s="89" t="s">
        <v>338</v>
      </c>
      <c r="M1617" s="89" t="s">
        <v>4376</v>
      </c>
      <c r="N1617" s="89" t="s">
        <v>344</v>
      </c>
      <c r="O1617" s="92" t="s">
        <v>4377</v>
      </c>
      <c r="P1617" s="93" t="s">
        <v>57</v>
      </c>
      <c r="Q1617" s="110" t="s">
        <v>58</v>
      </c>
      <c r="R1617" s="94">
        <v>46171</v>
      </c>
      <c r="S1617" s="95"/>
      <c r="T1617" s="95" t="s">
        <v>59</v>
      </c>
      <c r="U1617" s="95" t="s">
        <v>60</v>
      </c>
      <c r="V1617" s="91">
        <v>46156</v>
      </c>
      <c r="W1617" s="91">
        <v>46164</v>
      </c>
      <c r="X1617" s="91">
        <v>46168</v>
      </c>
      <c r="Y1617" s="96" t="s">
        <v>2797</v>
      </c>
      <c r="Z1617" s="89" t="s">
        <v>62</v>
      </c>
      <c r="AA1617" s="95"/>
      <c r="AB1617" s="95" t="s">
        <v>2804</v>
      </c>
      <c r="AC1617" s="95" t="s">
        <v>2804</v>
      </c>
      <c r="AD1617" s="95" t="s">
        <v>2804</v>
      </c>
      <c r="AE1617" s="95" t="s">
        <v>2804</v>
      </c>
      <c r="AF1617" s="95" t="s">
        <v>2804</v>
      </c>
      <c r="AG1617" s="95" t="s">
        <v>2804</v>
      </c>
      <c r="AH1617" s="95" t="s">
        <v>2804</v>
      </c>
      <c r="AI1617" s="97"/>
      <c r="AJ1617" s="97" t="s">
        <v>65</v>
      </c>
      <c r="AK1617" s="97" t="s">
        <v>66</v>
      </c>
      <c r="AL1617" s="45" t="s">
        <v>67</v>
      </c>
      <c r="AM1617" s="160" t="str">
        <f>MONTH(B1617)&amp;"/"&amp;YEAR(B1617)</f>
        <v>3/2026</v>
      </c>
      <c r="AN1617" s="45">
        <f>WEEKNUM(B1617)-WEEKNUM(EOMONTH(B1617,-1)+1)+1</f>
        <v>4</v>
      </c>
      <c r="AO1617" s="45" t="str">
        <f>MONTH(R1617)&amp;"/"&amp;YEAR(R1617)</f>
        <v>5/2026</v>
      </c>
      <c r="AP1617" s="45">
        <f>WEEKNUM(R1617)-WEEKNUM(EOMONTH(R1617,-1)+1)+1</f>
        <v>5</v>
      </c>
      <c r="AQ1617" s="45">
        <f>IF(AU1617="S",IF(Q1617="1. Aceitou o programa",R1617-B1617,0),0)</f>
        <v>67</v>
      </c>
      <c r="AR1617" s="45">
        <f>IF(AU1617="S",IF(AND(S1617&lt;&gt;"",R1617&lt;&gt;""),S1617-R1617,0),0)</f>
        <v>0</v>
      </c>
      <c r="AS1617" s="45">
        <f>IF(AU1617="S",IF(Q1617="1. Aceitou o programa",IF(OR(X1617="Não se Aplica",X1617=""),IF(OR(W1617="Não se Aplica",W1617=""),0,W1617-V1617),AVERAGE(X1617-W1617,W1617-V1617)),0),0)</f>
        <v>6</v>
      </c>
      <c r="AT1617" s="45">
        <f>IF(AU1617="S",IF(AND(Q1617="1. Aceitou o programa",AB1617="Realizada"),IFERROR(IF(AA1617="",0,AA1617-R1617),0),0),0)</f>
        <v>0</v>
      </c>
      <c r="AU1617" s="45" t="str">
        <f>_xlfn.XLOOKUP(U1617,'Lista Suspensa'!$AA$20:$AA$23,'Lista Suspensa'!$AB$20:$AB$23,"N/A")</f>
        <v>S</v>
      </c>
    </row>
    <row r="1618" spans="1:47" ht="12" customHeight="1" x14ac:dyDescent="0.3">
      <c r="A1618" s="87" t="s">
        <v>47</v>
      </c>
      <c r="B1618" s="88">
        <v>46104</v>
      </c>
      <c r="C1618" s="89" t="s">
        <v>48</v>
      </c>
      <c r="D1618" s="89" t="s">
        <v>49</v>
      </c>
      <c r="E1618" s="189">
        <v>88106583</v>
      </c>
      <c r="F1618" s="197" t="s">
        <v>4378</v>
      </c>
      <c r="G1618" s="90">
        <v>72815264668</v>
      </c>
      <c r="H1618" s="91">
        <v>27194</v>
      </c>
      <c r="I1618" s="89"/>
      <c r="J1618" s="89" t="s">
        <v>51</v>
      </c>
      <c r="K1618" s="89" t="s">
        <v>52</v>
      </c>
      <c r="L1618" s="89" t="s">
        <v>85</v>
      </c>
      <c r="M1618" s="89" t="s">
        <v>998</v>
      </c>
      <c r="N1618" s="89" t="s">
        <v>150</v>
      </c>
      <c r="O1618" s="92" t="s">
        <v>4379</v>
      </c>
      <c r="P1618" s="93" t="s">
        <v>57</v>
      </c>
      <c r="Q1618" s="110" t="s">
        <v>58</v>
      </c>
      <c r="R1618" s="94">
        <v>46171</v>
      </c>
      <c r="S1618" s="95"/>
      <c r="T1618" s="95" t="s">
        <v>59</v>
      </c>
      <c r="U1618" s="95" t="s">
        <v>60</v>
      </c>
      <c r="V1618" s="91">
        <v>46156</v>
      </c>
      <c r="W1618" s="91">
        <v>46167</v>
      </c>
      <c r="X1618" s="91">
        <v>46168</v>
      </c>
      <c r="Y1618" s="96" t="s">
        <v>356</v>
      </c>
      <c r="Z1618" s="89" t="s">
        <v>62</v>
      </c>
      <c r="AA1618" s="95"/>
      <c r="AB1618" s="95" t="s">
        <v>2804</v>
      </c>
      <c r="AC1618" s="95" t="s">
        <v>2804</v>
      </c>
      <c r="AD1618" s="95" t="s">
        <v>2804</v>
      </c>
      <c r="AE1618" s="95" t="s">
        <v>2804</v>
      </c>
      <c r="AF1618" s="95" t="s">
        <v>2804</v>
      </c>
      <c r="AG1618" s="95" t="s">
        <v>2804</v>
      </c>
      <c r="AH1618" s="95" t="s">
        <v>2804</v>
      </c>
      <c r="AI1618" s="97"/>
      <c r="AJ1618" s="97" t="s">
        <v>65</v>
      </c>
      <c r="AK1618" s="97" t="s">
        <v>66</v>
      </c>
      <c r="AL1618" s="45" t="s">
        <v>67</v>
      </c>
      <c r="AM1618" s="160" t="str">
        <f>MONTH(B1618)&amp;"/"&amp;YEAR(B1618)</f>
        <v>3/2026</v>
      </c>
      <c r="AN1618" s="45">
        <f>WEEKNUM(B1618)-WEEKNUM(EOMONTH(B1618,-1)+1)+1</f>
        <v>4</v>
      </c>
      <c r="AO1618" s="45" t="str">
        <f>MONTH(R1618)&amp;"/"&amp;YEAR(R1618)</f>
        <v>5/2026</v>
      </c>
      <c r="AP1618" s="45">
        <f>WEEKNUM(R1618)-WEEKNUM(EOMONTH(R1618,-1)+1)+1</f>
        <v>5</v>
      </c>
      <c r="AQ1618" s="45">
        <f>IF(AU1618="S",IF(Q1618="1. Aceitou o programa",R1618-B1618,0),0)</f>
        <v>67</v>
      </c>
      <c r="AR1618" s="45">
        <f>IF(AU1618="S",IF(AND(S1618&lt;&gt;"",R1618&lt;&gt;""),S1618-R1618,0),0)</f>
        <v>0</v>
      </c>
      <c r="AS1618" s="45">
        <f>IF(AU1618="S",IF(Q1618="1. Aceitou o programa",IF(OR(X1618="Não se Aplica",X1618=""),IF(OR(W1618="Não se Aplica",W1618=""),0,W1618-V1618),AVERAGE(X1618-W1618,W1618-V1618)),0),0)</f>
        <v>6</v>
      </c>
      <c r="AT1618" s="45">
        <f>IF(AU1618="S",IF(AND(Q1618="1. Aceitou o programa",AB1618="Realizada"),IFERROR(IF(AA1618="",0,AA1618-R1618),0),0),0)</f>
        <v>0</v>
      </c>
      <c r="AU1618" s="45" t="str">
        <f>_xlfn.XLOOKUP(U1618,'Lista Suspensa'!$AA$20:$AA$23,'Lista Suspensa'!$AB$20:$AB$23,"N/A")</f>
        <v>S</v>
      </c>
    </row>
    <row r="1619" spans="1:47" ht="12" customHeight="1" x14ac:dyDescent="0.3">
      <c r="A1619" s="87" t="s">
        <v>47</v>
      </c>
      <c r="B1619" s="88">
        <v>46104</v>
      </c>
      <c r="C1619" s="89" t="s">
        <v>48</v>
      </c>
      <c r="D1619" s="89" t="s">
        <v>49</v>
      </c>
      <c r="E1619" s="189">
        <v>88116464</v>
      </c>
      <c r="F1619" s="197" t="s">
        <v>4380</v>
      </c>
      <c r="G1619" s="90">
        <v>34166770802</v>
      </c>
      <c r="H1619" s="91">
        <v>31531</v>
      </c>
      <c r="I1619" s="89"/>
      <c r="J1619" s="89" t="s">
        <v>51</v>
      </c>
      <c r="K1619" s="89" t="s">
        <v>52</v>
      </c>
      <c r="L1619" s="89" t="s">
        <v>2495</v>
      </c>
      <c r="M1619" s="89" t="s">
        <v>4381</v>
      </c>
      <c r="N1619" s="89" t="s">
        <v>137</v>
      </c>
      <c r="O1619" s="92" t="s">
        <v>4382</v>
      </c>
      <c r="P1619" s="93" t="s">
        <v>57</v>
      </c>
      <c r="Q1619" s="110" t="s">
        <v>58</v>
      </c>
      <c r="R1619" s="94">
        <v>46171</v>
      </c>
      <c r="S1619" s="95"/>
      <c r="T1619" s="95" t="s">
        <v>59</v>
      </c>
      <c r="U1619" s="95" t="s">
        <v>60</v>
      </c>
      <c r="V1619" s="91">
        <v>46156</v>
      </c>
      <c r="W1619" s="91">
        <v>46160</v>
      </c>
      <c r="X1619" s="91">
        <v>46168</v>
      </c>
      <c r="Y1619" s="96" t="s">
        <v>61</v>
      </c>
      <c r="Z1619" s="89" t="s">
        <v>62</v>
      </c>
      <c r="AA1619" s="95"/>
      <c r="AB1619" s="95" t="s">
        <v>2804</v>
      </c>
      <c r="AC1619" s="95" t="s">
        <v>2804</v>
      </c>
      <c r="AD1619" s="95" t="s">
        <v>2804</v>
      </c>
      <c r="AE1619" s="95" t="s">
        <v>2804</v>
      </c>
      <c r="AF1619" s="95" t="s">
        <v>2804</v>
      </c>
      <c r="AG1619" s="95" t="s">
        <v>2804</v>
      </c>
      <c r="AH1619" s="95" t="s">
        <v>2804</v>
      </c>
      <c r="AI1619" s="97"/>
      <c r="AJ1619" s="97" t="s">
        <v>65</v>
      </c>
      <c r="AK1619" s="97" t="s">
        <v>66</v>
      </c>
      <c r="AL1619" s="45" t="s">
        <v>67</v>
      </c>
      <c r="AM1619" s="160" t="str">
        <f>MONTH(B1619)&amp;"/"&amp;YEAR(B1619)</f>
        <v>3/2026</v>
      </c>
      <c r="AN1619" s="45">
        <f>WEEKNUM(B1619)-WEEKNUM(EOMONTH(B1619,-1)+1)+1</f>
        <v>4</v>
      </c>
      <c r="AO1619" s="45" t="str">
        <f>MONTH(R1619)&amp;"/"&amp;YEAR(R1619)</f>
        <v>5/2026</v>
      </c>
      <c r="AP1619" s="45">
        <f>WEEKNUM(R1619)-WEEKNUM(EOMONTH(R1619,-1)+1)+1</f>
        <v>5</v>
      </c>
      <c r="AQ1619" s="45">
        <f>IF(AU1619="S",IF(Q1619="1. Aceitou o programa",R1619-B1619,0),0)</f>
        <v>67</v>
      </c>
      <c r="AR1619" s="45">
        <f>IF(AU1619="S",IF(AND(S1619&lt;&gt;"",R1619&lt;&gt;""),S1619-R1619,0),0)</f>
        <v>0</v>
      </c>
      <c r="AS1619" s="45">
        <f>IF(AU1619="S",IF(Q1619="1. Aceitou o programa",IF(OR(X1619="Não se Aplica",X1619=""),IF(OR(W1619="Não se Aplica",W1619=""),0,W1619-V1619),AVERAGE(X1619-W1619,W1619-V1619)),0),0)</f>
        <v>6</v>
      </c>
      <c r="AT1619" s="45">
        <f>IF(AU1619="S",IF(AND(Q1619="1. Aceitou o programa",AB1619="Realizada"),IFERROR(IF(AA1619="",0,AA1619-R1619),0),0),0)</f>
        <v>0</v>
      </c>
      <c r="AU1619" s="45" t="str">
        <f>_xlfn.XLOOKUP(U1619,'Lista Suspensa'!$AA$20:$AA$23,'Lista Suspensa'!$AB$20:$AB$23,"N/A")</f>
        <v>S</v>
      </c>
    </row>
    <row r="1620" spans="1:47" ht="12" customHeight="1" x14ac:dyDescent="0.3">
      <c r="A1620" s="87" t="s">
        <v>47</v>
      </c>
      <c r="B1620" s="88">
        <v>46104</v>
      </c>
      <c r="C1620" s="89" t="s">
        <v>48</v>
      </c>
      <c r="D1620" s="89" t="s">
        <v>49</v>
      </c>
      <c r="E1620" s="189">
        <v>88168905</v>
      </c>
      <c r="F1620" s="197" t="s">
        <v>4383</v>
      </c>
      <c r="G1620" s="90">
        <v>35895350836</v>
      </c>
      <c r="H1620" s="91">
        <v>32318</v>
      </c>
      <c r="I1620" s="89"/>
      <c r="J1620" s="89" t="s">
        <v>51</v>
      </c>
      <c r="K1620" s="89" t="s">
        <v>52</v>
      </c>
      <c r="L1620" s="89" t="s">
        <v>85</v>
      </c>
      <c r="M1620" s="89" t="s">
        <v>4384</v>
      </c>
      <c r="N1620" s="89" t="s">
        <v>150</v>
      </c>
      <c r="O1620" s="92" t="s">
        <v>4385</v>
      </c>
      <c r="P1620" s="93" t="s">
        <v>57</v>
      </c>
      <c r="Q1620" s="110" t="s">
        <v>58</v>
      </c>
      <c r="R1620" s="94">
        <v>46171</v>
      </c>
      <c r="S1620" s="95"/>
      <c r="T1620" s="95" t="s">
        <v>59</v>
      </c>
      <c r="U1620" s="95" t="s">
        <v>60</v>
      </c>
      <c r="V1620" s="91">
        <v>46156</v>
      </c>
      <c r="W1620" s="91">
        <v>46164</v>
      </c>
      <c r="X1620" s="91"/>
      <c r="Y1620" s="96" t="s">
        <v>269</v>
      </c>
      <c r="Z1620" s="89" t="s">
        <v>62</v>
      </c>
      <c r="AA1620" s="95"/>
      <c r="AB1620" s="95" t="s">
        <v>2804</v>
      </c>
      <c r="AC1620" s="95" t="s">
        <v>2804</v>
      </c>
      <c r="AD1620" s="95" t="s">
        <v>2804</v>
      </c>
      <c r="AE1620" s="95" t="s">
        <v>2804</v>
      </c>
      <c r="AF1620" s="95" t="s">
        <v>2804</v>
      </c>
      <c r="AG1620" s="95" t="s">
        <v>2804</v>
      </c>
      <c r="AH1620" s="95" t="s">
        <v>2804</v>
      </c>
      <c r="AI1620" s="97"/>
      <c r="AJ1620" s="97" t="s">
        <v>65</v>
      </c>
      <c r="AK1620" s="97" t="s">
        <v>66</v>
      </c>
      <c r="AL1620" s="45" t="s">
        <v>67</v>
      </c>
      <c r="AM1620" s="160" t="str">
        <f>MONTH(B1620)&amp;"/"&amp;YEAR(B1620)</f>
        <v>3/2026</v>
      </c>
      <c r="AN1620" s="45">
        <f>WEEKNUM(B1620)-WEEKNUM(EOMONTH(B1620,-1)+1)+1</f>
        <v>4</v>
      </c>
      <c r="AO1620" s="45" t="str">
        <f>MONTH(R1620)&amp;"/"&amp;YEAR(R1620)</f>
        <v>5/2026</v>
      </c>
      <c r="AP1620" s="45">
        <f>WEEKNUM(R1620)-WEEKNUM(EOMONTH(R1620,-1)+1)+1</f>
        <v>5</v>
      </c>
      <c r="AQ1620" s="45">
        <f>IF(AU1620="S",IF(Q1620="1. Aceitou o programa",R1620-B1620,0),0)</f>
        <v>67</v>
      </c>
      <c r="AR1620" s="45">
        <f>IF(AU1620="S",IF(AND(S1620&lt;&gt;"",R1620&lt;&gt;""),S1620-R1620,0),0)</f>
        <v>0</v>
      </c>
      <c r="AS1620" s="45">
        <f>IF(AU1620="S",IF(Q1620="1. Aceitou o programa",IF(OR(X1620="Não se Aplica",X1620=""),IF(OR(W1620="Não se Aplica",W1620=""),0,W1620-V1620),AVERAGE(X1620-W1620,W1620-V1620)),0),0)</f>
        <v>8</v>
      </c>
      <c r="AT1620" s="45">
        <f>IF(AU1620="S",IF(AND(Q1620="1. Aceitou o programa",AB1620="Realizada"),IFERROR(IF(AA1620="",0,AA1620-R1620),0),0),0)</f>
        <v>0</v>
      </c>
      <c r="AU1620" s="45" t="str">
        <f>_xlfn.XLOOKUP(U1620,'Lista Suspensa'!$AA$20:$AA$23,'Lista Suspensa'!$AB$20:$AB$23,"N/A")</f>
        <v>S</v>
      </c>
    </row>
    <row r="1621" spans="1:47" ht="12" customHeight="1" x14ac:dyDescent="0.3">
      <c r="A1621" s="87" t="s">
        <v>47</v>
      </c>
      <c r="B1621" s="88">
        <v>46104</v>
      </c>
      <c r="C1621" s="89" t="s">
        <v>48</v>
      </c>
      <c r="D1621" s="89" t="s">
        <v>49</v>
      </c>
      <c r="E1621" s="189">
        <v>88192130</v>
      </c>
      <c r="F1621" s="197" t="s">
        <v>4386</v>
      </c>
      <c r="G1621" s="90">
        <v>59718935720</v>
      </c>
      <c r="H1621" s="91">
        <v>21591</v>
      </c>
      <c r="I1621" s="89"/>
      <c r="J1621" s="89" t="s">
        <v>51</v>
      </c>
      <c r="K1621" s="89" t="s">
        <v>76</v>
      </c>
      <c r="L1621" s="89" t="s">
        <v>95</v>
      </c>
      <c r="M1621" s="89" t="s">
        <v>180</v>
      </c>
      <c r="N1621" s="89" t="s">
        <v>344</v>
      </c>
      <c r="O1621" s="92" t="s">
        <v>4387</v>
      </c>
      <c r="P1621" s="93" t="s">
        <v>57</v>
      </c>
      <c r="Q1621" s="110" t="s">
        <v>58</v>
      </c>
      <c r="R1621" s="94">
        <v>46171</v>
      </c>
      <c r="S1621" s="95"/>
      <c r="T1621" s="95" t="s">
        <v>59</v>
      </c>
      <c r="U1621" s="95" t="s">
        <v>60</v>
      </c>
      <c r="V1621" s="91">
        <v>46156</v>
      </c>
      <c r="W1621" s="91">
        <v>46164</v>
      </c>
      <c r="X1621" s="91">
        <v>46168</v>
      </c>
      <c r="Y1621" s="96" t="s">
        <v>2797</v>
      </c>
      <c r="Z1621" s="89" t="s">
        <v>62</v>
      </c>
      <c r="AA1621" s="95"/>
      <c r="AB1621" s="95" t="s">
        <v>2804</v>
      </c>
      <c r="AC1621" s="95" t="s">
        <v>2804</v>
      </c>
      <c r="AD1621" s="95" t="s">
        <v>2804</v>
      </c>
      <c r="AE1621" s="95" t="s">
        <v>2804</v>
      </c>
      <c r="AF1621" s="95" t="s">
        <v>2804</v>
      </c>
      <c r="AG1621" s="95" t="s">
        <v>2804</v>
      </c>
      <c r="AH1621" s="95" t="s">
        <v>2804</v>
      </c>
      <c r="AI1621" s="97"/>
      <c r="AJ1621" s="97" t="s">
        <v>65</v>
      </c>
      <c r="AK1621" s="97" t="s">
        <v>66</v>
      </c>
      <c r="AL1621" s="45" t="s">
        <v>67</v>
      </c>
      <c r="AM1621" s="160" t="str">
        <f>MONTH(B1621)&amp;"/"&amp;YEAR(B1621)</f>
        <v>3/2026</v>
      </c>
      <c r="AN1621" s="45">
        <f>WEEKNUM(B1621)-WEEKNUM(EOMONTH(B1621,-1)+1)+1</f>
        <v>4</v>
      </c>
      <c r="AO1621" s="45" t="str">
        <f>MONTH(R1621)&amp;"/"&amp;YEAR(R1621)</f>
        <v>5/2026</v>
      </c>
      <c r="AP1621" s="45">
        <f>WEEKNUM(R1621)-WEEKNUM(EOMONTH(R1621,-1)+1)+1</f>
        <v>5</v>
      </c>
      <c r="AQ1621" s="45">
        <f>IF(AU1621="S",IF(Q1621="1. Aceitou o programa",R1621-B1621,0),0)</f>
        <v>67</v>
      </c>
      <c r="AR1621" s="45">
        <f>IF(AU1621="S",IF(AND(S1621&lt;&gt;"",R1621&lt;&gt;""),S1621-R1621,0),0)</f>
        <v>0</v>
      </c>
      <c r="AS1621" s="45">
        <f>IF(AU1621="S",IF(Q1621="1. Aceitou o programa",IF(OR(X1621="Não se Aplica",X1621=""),IF(OR(W1621="Não se Aplica",W1621=""),0,W1621-V1621),AVERAGE(X1621-W1621,W1621-V1621)),0),0)</f>
        <v>6</v>
      </c>
      <c r="AT1621" s="45">
        <f>IF(AU1621="S",IF(AND(Q1621="1. Aceitou o programa",AB1621="Realizada"),IFERROR(IF(AA1621="",0,AA1621-R1621),0),0),0)</f>
        <v>0</v>
      </c>
      <c r="AU1621" s="45" t="str">
        <f>_xlfn.XLOOKUP(U1621,'Lista Suspensa'!$AA$20:$AA$23,'Lista Suspensa'!$AB$20:$AB$23,"N/A")</f>
        <v>S</v>
      </c>
    </row>
    <row r="1622" spans="1:47" ht="12" customHeight="1" x14ac:dyDescent="0.3">
      <c r="A1622" s="87" t="s">
        <v>47</v>
      </c>
      <c r="B1622" s="88">
        <v>46104</v>
      </c>
      <c r="C1622" s="89" t="s">
        <v>48</v>
      </c>
      <c r="D1622" s="89" t="s">
        <v>49</v>
      </c>
      <c r="E1622" s="189">
        <v>88219504</v>
      </c>
      <c r="F1622" s="197" t="s">
        <v>4388</v>
      </c>
      <c r="G1622" s="90">
        <v>74295357553</v>
      </c>
      <c r="H1622" s="91">
        <v>27950</v>
      </c>
      <c r="I1622" s="89"/>
      <c r="J1622" s="89" t="s">
        <v>84</v>
      </c>
      <c r="K1622" s="89" t="s">
        <v>52</v>
      </c>
      <c r="L1622" s="89" t="s">
        <v>4389</v>
      </c>
      <c r="M1622" s="89" t="s">
        <v>4390</v>
      </c>
      <c r="N1622" s="89" t="s">
        <v>137</v>
      </c>
      <c r="O1622" s="92" t="s">
        <v>4391</v>
      </c>
      <c r="P1622" s="93" t="s">
        <v>57</v>
      </c>
      <c r="Q1622" s="110" t="s">
        <v>58</v>
      </c>
      <c r="R1622" s="94">
        <v>46171</v>
      </c>
      <c r="S1622" s="95"/>
      <c r="T1622" s="95" t="s">
        <v>59</v>
      </c>
      <c r="U1622" s="95" t="s">
        <v>60</v>
      </c>
      <c r="V1622" s="91">
        <v>46156</v>
      </c>
      <c r="W1622" s="91">
        <v>46164</v>
      </c>
      <c r="X1622" s="91"/>
      <c r="Y1622" s="96" t="s">
        <v>269</v>
      </c>
      <c r="Z1622" s="89" t="s">
        <v>62</v>
      </c>
      <c r="AA1622" s="95"/>
      <c r="AB1622" s="95" t="s">
        <v>2804</v>
      </c>
      <c r="AC1622" s="95" t="s">
        <v>2804</v>
      </c>
      <c r="AD1622" s="95" t="s">
        <v>2804</v>
      </c>
      <c r="AE1622" s="95" t="s">
        <v>2804</v>
      </c>
      <c r="AF1622" s="95" t="s">
        <v>2804</v>
      </c>
      <c r="AG1622" s="95" t="s">
        <v>2804</v>
      </c>
      <c r="AH1622" s="95" t="s">
        <v>2804</v>
      </c>
      <c r="AI1622" s="97"/>
      <c r="AJ1622" s="97" t="s">
        <v>65</v>
      </c>
      <c r="AK1622" s="97" t="s">
        <v>66</v>
      </c>
      <c r="AL1622" s="45" t="s">
        <v>67</v>
      </c>
      <c r="AM1622" s="160" t="str">
        <f>MONTH(B1622)&amp;"/"&amp;YEAR(B1622)</f>
        <v>3/2026</v>
      </c>
      <c r="AN1622" s="45">
        <f>WEEKNUM(B1622)-WEEKNUM(EOMONTH(B1622,-1)+1)+1</f>
        <v>4</v>
      </c>
      <c r="AO1622" s="45" t="str">
        <f>MONTH(R1622)&amp;"/"&amp;YEAR(R1622)</f>
        <v>5/2026</v>
      </c>
      <c r="AP1622" s="45">
        <f>WEEKNUM(R1622)-WEEKNUM(EOMONTH(R1622,-1)+1)+1</f>
        <v>5</v>
      </c>
      <c r="AQ1622" s="45">
        <f>IF(AU1622="S",IF(Q1622="1. Aceitou o programa",R1622-B1622,0),0)</f>
        <v>67</v>
      </c>
      <c r="AR1622" s="45">
        <f>IF(AU1622="S",IF(AND(S1622&lt;&gt;"",R1622&lt;&gt;""),S1622-R1622,0),0)</f>
        <v>0</v>
      </c>
      <c r="AS1622" s="45">
        <f>IF(AU1622="S",IF(Q1622="1. Aceitou o programa",IF(OR(X1622="Não se Aplica",X1622=""),IF(OR(W1622="Não se Aplica",W1622=""),0,W1622-V1622),AVERAGE(X1622-W1622,W1622-V1622)),0),0)</f>
        <v>8</v>
      </c>
      <c r="AT1622" s="45">
        <f>IF(AU1622="S",IF(AND(Q1622="1. Aceitou o programa",AB1622="Realizada"),IFERROR(IF(AA1622="",0,AA1622-R1622),0),0),0)</f>
        <v>0</v>
      </c>
      <c r="AU1622" s="45" t="str">
        <f>_xlfn.XLOOKUP(U1622,'Lista Suspensa'!$AA$20:$AA$23,'Lista Suspensa'!$AB$20:$AB$23,"N/A")</f>
        <v>S</v>
      </c>
    </row>
    <row r="1623" spans="1:47" ht="12" customHeight="1" x14ac:dyDescent="0.3">
      <c r="A1623" s="87" t="s">
        <v>47</v>
      </c>
      <c r="B1623" s="88">
        <v>46104</v>
      </c>
      <c r="C1623" s="89" t="s">
        <v>48</v>
      </c>
      <c r="D1623" s="89" t="s">
        <v>49</v>
      </c>
      <c r="E1623" s="189">
        <v>88304533</v>
      </c>
      <c r="F1623" s="197" t="s">
        <v>4392</v>
      </c>
      <c r="G1623" s="90">
        <v>43353095896</v>
      </c>
      <c r="H1623" s="91">
        <v>35187</v>
      </c>
      <c r="I1623" s="89"/>
      <c r="J1623" s="89" t="s">
        <v>51</v>
      </c>
      <c r="K1623" s="89" t="s">
        <v>52</v>
      </c>
      <c r="L1623" s="89" t="s">
        <v>85</v>
      </c>
      <c r="M1623" s="89" t="s">
        <v>4393</v>
      </c>
      <c r="N1623" s="89" t="s">
        <v>137</v>
      </c>
      <c r="O1623" s="92" t="s">
        <v>4394</v>
      </c>
      <c r="P1623" s="93" t="s">
        <v>57</v>
      </c>
      <c r="Q1623" s="110" t="s">
        <v>58</v>
      </c>
      <c r="R1623" s="94">
        <v>46171</v>
      </c>
      <c r="S1623" s="95"/>
      <c r="T1623" s="95" t="s">
        <v>59</v>
      </c>
      <c r="U1623" s="95" t="s">
        <v>60</v>
      </c>
      <c r="V1623" s="91">
        <v>46156</v>
      </c>
      <c r="W1623" s="91">
        <v>46160</v>
      </c>
      <c r="X1623" s="91">
        <v>46168</v>
      </c>
      <c r="Y1623" s="96" t="s">
        <v>61</v>
      </c>
      <c r="Z1623" s="89" t="s">
        <v>62</v>
      </c>
      <c r="AA1623" s="95"/>
      <c r="AB1623" s="95" t="s">
        <v>2804</v>
      </c>
      <c r="AC1623" s="95" t="s">
        <v>2804</v>
      </c>
      <c r="AD1623" s="95" t="s">
        <v>2804</v>
      </c>
      <c r="AE1623" s="95" t="s">
        <v>2804</v>
      </c>
      <c r="AF1623" s="95" t="s">
        <v>2804</v>
      </c>
      <c r="AG1623" s="95" t="s">
        <v>2804</v>
      </c>
      <c r="AH1623" s="95" t="s">
        <v>2804</v>
      </c>
      <c r="AI1623" s="97"/>
      <c r="AJ1623" s="97" t="s">
        <v>65</v>
      </c>
      <c r="AK1623" s="97" t="s">
        <v>66</v>
      </c>
      <c r="AL1623" s="45" t="s">
        <v>67</v>
      </c>
      <c r="AM1623" s="160" t="str">
        <f>MONTH(B1623)&amp;"/"&amp;YEAR(B1623)</f>
        <v>3/2026</v>
      </c>
      <c r="AN1623" s="45">
        <f>WEEKNUM(B1623)-WEEKNUM(EOMONTH(B1623,-1)+1)+1</f>
        <v>4</v>
      </c>
      <c r="AO1623" s="45" t="str">
        <f>MONTH(R1623)&amp;"/"&amp;YEAR(R1623)</f>
        <v>5/2026</v>
      </c>
      <c r="AP1623" s="45">
        <f>WEEKNUM(R1623)-WEEKNUM(EOMONTH(R1623,-1)+1)+1</f>
        <v>5</v>
      </c>
      <c r="AQ1623" s="45">
        <f>IF(AU1623="S",IF(Q1623="1. Aceitou o programa",R1623-B1623,0),0)</f>
        <v>67</v>
      </c>
      <c r="AR1623" s="45">
        <f>IF(AU1623="S",IF(AND(S1623&lt;&gt;"",R1623&lt;&gt;""),S1623-R1623,0),0)</f>
        <v>0</v>
      </c>
      <c r="AS1623" s="45">
        <f>IF(AU1623="S",IF(Q1623="1. Aceitou o programa",IF(OR(X1623="Não se Aplica",X1623=""),IF(OR(W1623="Não se Aplica",W1623=""),0,W1623-V1623),AVERAGE(X1623-W1623,W1623-V1623)),0),0)</f>
        <v>6</v>
      </c>
      <c r="AT1623" s="45">
        <f>IF(AU1623="S",IF(AND(Q1623="1. Aceitou o programa",AB1623="Realizada"),IFERROR(IF(AA1623="",0,AA1623-R1623),0),0),0)</f>
        <v>0</v>
      </c>
      <c r="AU1623" s="45" t="str">
        <f>_xlfn.XLOOKUP(U1623,'Lista Suspensa'!$AA$20:$AA$23,'Lista Suspensa'!$AB$20:$AB$23,"N/A")</f>
        <v>S</v>
      </c>
    </row>
    <row r="1624" spans="1:47" ht="12" customHeight="1" x14ac:dyDescent="0.3">
      <c r="A1624" s="87" t="s">
        <v>47</v>
      </c>
      <c r="B1624" s="88">
        <v>46104</v>
      </c>
      <c r="C1624" s="89" t="s">
        <v>48</v>
      </c>
      <c r="D1624" s="89" t="s">
        <v>49</v>
      </c>
      <c r="E1624" s="189">
        <v>88305949</v>
      </c>
      <c r="F1624" s="197" t="s">
        <v>4395</v>
      </c>
      <c r="G1624" s="90">
        <v>91445973553</v>
      </c>
      <c r="H1624" s="91">
        <v>27494</v>
      </c>
      <c r="I1624" s="89"/>
      <c r="J1624" s="89" t="s">
        <v>51</v>
      </c>
      <c r="K1624" s="89" t="s">
        <v>52</v>
      </c>
      <c r="L1624" s="89" t="s">
        <v>85</v>
      </c>
      <c r="M1624" s="89" t="s">
        <v>467</v>
      </c>
      <c r="N1624" s="89" t="s">
        <v>137</v>
      </c>
      <c r="O1624" s="92" t="s">
        <v>4396</v>
      </c>
      <c r="P1624" s="93" t="s">
        <v>57</v>
      </c>
      <c r="Q1624" s="110" t="s">
        <v>58</v>
      </c>
      <c r="R1624" s="94">
        <v>46171</v>
      </c>
      <c r="S1624" s="95"/>
      <c r="T1624" s="95" t="s">
        <v>59</v>
      </c>
      <c r="U1624" s="95" t="s">
        <v>60</v>
      </c>
      <c r="V1624" s="91">
        <v>46156</v>
      </c>
      <c r="W1624" s="91">
        <v>46164</v>
      </c>
      <c r="X1624" s="91"/>
      <c r="Y1624" s="96" t="s">
        <v>269</v>
      </c>
      <c r="Z1624" s="89" t="s">
        <v>62</v>
      </c>
      <c r="AA1624" s="95"/>
      <c r="AB1624" s="95" t="s">
        <v>2804</v>
      </c>
      <c r="AC1624" s="95" t="s">
        <v>2804</v>
      </c>
      <c r="AD1624" s="95" t="s">
        <v>2804</v>
      </c>
      <c r="AE1624" s="95" t="s">
        <v>2804</v>
      </c>
      <c r="AF1624" s="95" t="s">
        <v>2804</v>
      </c>
      <c r="AG1624" s="95" t="s">
        <v>2804</v>
      </c>
      <c r="AH1624" s="95" t="s">
        <v>2804</v>
      </c>
      <c r="AI1624" s="97"/>
      <c r="AJ1624" s="97" t="s">
        <v>65</v>
      </c>
      <c r="AK1624" s="97" t="s">
        <v>66</v>
      </c>
      <c r="AL1624" s="45" t="s">
        <v>67</v>
      </c>
      <c r="AM1624" s="160" t="str">
        <f>MONTH(B1624)&amp;"/"&amp;YEAR(B1624)</f>
        <v>3/2026</v>
      </c>
      <c r="AN1624" s="45">
        <f>WEEKNUM(B1624)-WEEKNUM(EOMONTH(B1624,-1)+1)+1</f>
        <v>4</v>
      </c>
      <c r="AO1624" s="45" t="str">
        <f>MONTH(R1624)&amp;"/"&amp;YEAR(R1624)</f>
        <v>5/2026</v>
      </c>
      <c r="AP1624" s="45">
        <f>WEEKNUM(R1624)-WEEKNUM(EOMONTH(R1624,-1)+1)+1</f>
        <v>5</v>
      </c>
      <c r="AQ1624" s="45">
        <f>IF(AU1624="S",IF(Q1624="1. Aceitou o programa",R1624-B1624,0),0)</f>
        <v>67</v>
      </c>
      <c r="AR1624" s="45">
        <f>IF(AU1624="S",IF(AND(S1624&lt;&gt;"",R1624&lt;&gt;""),S1624-R1624,0),0)</f>
        <v>0</v>
      </c>
      <c r="AS1624" s="45">
        <f>IF(AU1624="S",IF(Q1624="1. Aceitou o programa",IF(OR(X1624="Não se Aplica",X1624=""),IF(OR(W1624="Não se Aplica",W1624=""),0,W1624-V1624),AVERAGE(X1624-W1624,W1624-V1624)),0),0)</f>
        <v>8</v>
      </c>
      <c r="AT1624" s="45">
        <f>IF(AU1624="S",IF(AND(Q1624="1. Aceitou o programa",AB1624="Realizada"),IFERROR(IF(AA1624="",0,AA1624-R1624),0),0),0)</f>
        <v>0</v>
      </c>
      <c r="AU1624" s="45" t="str">
        <f>_xlfn.XLOOKUP(U1624,'Lista Suspensa'!$AA$20:$AA$23,'Lista Suspensa'!$AB$20:$AB$23,"N/A")</f>
        <v>S</v>
      </c>
    </row>
    <row r="1625" spans="1:47" ht="12" customHeight="1" x14ac:dyDescent="0.3">
      <c r="A1625" s="87" t="s">
        <v>47</v>
      </c>
      <c r="B1625" s="88">
        <v>46104</v>
      </c>
      <c r="C1625" s="89" t="s">
        <v>48</v>
      </c>
      <c r="D1625" s="89" t="s">
        <v>49</v>
      </c>
      <c r="E1625" s="189">
        <v>88313985</v>
      </c>
      <c r="F1625" s="197" t="s">
        <v>4397</v>
      </c>
      <c r="G1625" s="90">
        <v>26650496863</v>
      </c>
      <c r="H1625" s="91">
        <v>29869</v>
      </c>
      <c r="I1625" s="89"/>
      <c r="J1625" s="89" t="s">
        <v>84</v>
      </c>
      <c r="K1625" s="89" t="s">
        <v>52</v>
      </c>
      <c r="L1625" s="89" t="s">
        <v>85</v>
      </c>
      <c r="M1625" s="89" t="s">
        <v>4398</v>
      </c>
      <c r="N1625" s="89" t="s">
        <v>449</v>
      </c>
      <c r="O1625" s="92" t="s">
        <v>4399</v>
      </c>
      <c r="P1625" s="93" t="s">
        <v>57</v>
      </c>
      <c r="Q1625" s="110" t="s">
        <v>58</v>
      </c>
      <c r="R1625" s="94">
        <v>46171</v>
      </c>
      <c r="S1625" s="95"/>
      <c r="T1625" s="95" t="s">
        <v>59</v>
      </c>
      <c r="U1625" s="95" t="s">
        <v>60</v>
      </c>
      <c r="V1625" s="91">
        <v>46156</v>
      </c>
      <c r="W1625" s="91">
        <v>46164</v>
      </c>
      <c r="X1625" s="91"/>
      <c r="Y1625" s="96" t="s">
        <v>269</v>
      </c>
      <c r="Z1625" s="89" t="s">
        <v>62</v>
      </c>
      <c r="AA1625" s="95"/>
      <c r="AB1625" s="95" t="s">
        <v>2804</v>
      </c>
      <c r="AC1625" s="95" t="s">
        <v>2804</v>
      </c>
      <c r="AD1625" s="95" t="s">
        <v>2804</v>
      </c>
      <c r="AE1625" s="95" t="s">
        <v>2804</v>
      </c>
      <c r="AF1625" s="95" t="s">
        <v>2804</v>
      </c>
      <c r="AG1625" s="95" t="s">
        <v>2804</v>
      </c>
      <c r="AH1625" s="95" t="s">
        <v>2804</v>
      </c>
      <c r="AI1625" s="97"/>
      <c r="AJ1625" s="97" t="s">
        <v>65</v>
      </c>
      <c r="AK1625" s="97" t="s">
        <v>66</v>
      </c>
      <c r="AL1625" s="45" t="s">
        <v>67</v>
      </c>
      <c r="AM1625" s="160" t="str">
        <f>MONTH(B1625)&amp;"/"&amp;YEAR(B1625)</f>
        <v>3/2026</v>
      </c>
      <c r="AN1625" s="45">
        <f>WEEKNUM(B1625)-WEEKNUM(EOMONTH(B1625,-1)+1)+1</f>
        <v>4</v>
      </c>
      <c r="AO1625" s="45" t="str">
        <f>MONTH(R1625)&amp;"/"&amp;YEAR(R1625)</f>
        <v>5/2026</v>
      </c>
      <c r="AP1625" s="45">
        <f>WEEKNUM(R1625)-WEEKNUM(EOMONTH(R1625,-1)+1)+1</f>
        <v>5</v>
      </c>
      <c r="AQ1625" s="45">
        <f>IF(AU1625="S",IF(Q1625="1. Aceitou o programa",R1625-B1625,0),0)</f>
        <v>67</v>
      </c>
      <c r="AR1625" s="45">
        <f>IF(AU1625="S",IF(AND(S1625&lt;&gt;"",R1625&lt;&gt;""),S1625-R1625,0),0)</f>
        <v>0</v>
      </c>
      <c r="AS1625" s="45">
        <f>IF(AU1625="S",IF(Q1625="1. Aceitou o programa",IF(OR(X1625="Não se Aplica",X1625=""),IF(OR(W1625="Não se Aplica",W1625=""),0,W1625-V1625),AVERAGE(X1625-W1625,W1625-V1625)),0),0)</f>
        <v>8</v>
      </c>
      <c r="AT1625" s="45">
        <f>IF(AU1625="S",IF(AND(Q1625="1. Aceitou o programa",AB1625="Realizada"),IFERROR(IF(AA1625="",0,AA1625-R1625),0),0),0)</f>
        <v>0</v>
      </c>
      <c r="AU1625" s="45" t="str">
        <f>_xlfn.XLOOKUP(U1625,'Lista Suspensa'!$AA$20:$AA$23,'Lista Suspensa'!$AB$20:$AB$23,"N/A")</f>
        <v>S</v>
      </c>
    </row>
    <row r="1626" spans="1:47" ht="12" customHeight="1" x14ac:dyDescent="0.3">
      <c r="A1626" s="87" t="s">
        <v>47</v>
      </c>
      <c r="B1626" s="88">
        <v>46104</v>
      </c>
      <c r="C1626" s="89" t="s">
        <v>48</v>
      </c>
      <c r="D1626" s="89" t="s">
        <v>49</v>
      </c>
      <c r="E1626" s="189">
        <v>92964203</v>
      </c>
      <c r="F1626" s="197" t="s">
        <v>4400</v>
      </c>
      <c r="G1626" s="90">
        <v>14965749740</v>
      </c>
      <c r="H1626" s="91">
        <v>34481</v>
      </c>
      <c r="I1626" s="89"/>
      <c r="J1626" s="89" t="s">
        <v>51</v>
      </c>
      <c r="K1626" s="89" t="s">
        <v>76</v>
      </c>
      <c r="L1626" s="89" t="s">
        <v>95</v>
      </c>
      <c r="M1626" s="89" t="s">
        <v>4401</v>
      </c>
      <c r="N1626" s="89" t="s">
        <v>344</v>
      </c>
      <c r="O1626" s="92" t="s">
        <v>4402</v>
      </c>
      <c r="P1626" s="93" t="s">
        <v>57</v>
      </c>
      <c r="Q1626" s="110" t="s">
        <v>58</v>
      </c>
      <c r="R1626" s="94">
        <v>46171</v>
      </c>
      <c r="S1626" s="95"/>
      <c r="T1626" s="95" t="s">
        <v>59</v>
      </c>
      <c r="U1626" s="95" t="s">
        <v>60</v>
      </c>
      <c r="V1626" s="91">
        <v>46156</v>
      </c>
      <c r="W1626" s="91">
        <v>46164</v>
      </c>
      <c r="X1626" s="91"/>
      <c r="Y1626" s="96" t="s">
        <v>269</v>
      </c>
      <c r="Z1626" s="89" t="s">
        <v>62</v>
      </c>
      <c r="AA1626" s="95"/>
      <c r="AB1626" s="95" t="s">
        <v>2804</v>
      </c>
      <c r="AC1626" s="95" t="s">
        <v>2804</v>
      </c>
      <c r="AD1626" s="95" t="s">
        <v>2804</v>
      </c>
      <c r="AE1626" s="95" t="s">
        <v>2804</v>
      </c>
      <c r="AF1626" s="95" t="s">
        <v>2804</v>
      </c>
      <c r="AG1626" s="95" t="s">
        <v>2804</v>
      </c>
      <c r="AH1626" s="95" t="s">
        <v>2804</v>
      </c>
      <c r="AI1626" s="97"/>
      <c r="AJ1626" s="97" t="s">
        <v>65</v>
      </c>
      <c r="AK1626" s="97" t="s">
        <v>66</v>
      </c>
      <c r="AL1626" s="45" t="s">
        <v>67</v>
      </c>
      <c r="AM1626" s="160" t="str">
        <f>MONTH(B1626)&amp;"/"&amp;YEAR(B1626)</f>
        <v>3/2026</v>
      </c>
      <c r="AN1626" s="45">
        <f>WEEKNUM(B1626)-WEEKNUM(EOMONTH(B1626,-1)+1)+1</f>
        <v>4</v>
      </c>
      <c r="AO1626" s="45" t="str">
        <f>MONTH(R1626)&amp;"/"&amp;YEAR(R1626)</f>
        <v>5/2026</v>
      </c>
      <c r="AP1626" s="45">
        <f>WEEKNUM(R1626)-WEEKNUM(EOMONTH(R1626,-1)+1)+1</f>
        <v>5</v>
      </c>
      <c r="AQ1626" s="45">
        <f>IF(AU1626="S",IF(Q1626="1. Aceitou o programa",R1626-B1626,0),0)</f>
        <v>67</v>
      </c>
      <c r="AR1626" s="45">
        <f>IF(AU1626="S",IF(AND(S1626&lt;&gt;"",R1626&lt;&gt;""),S1626-R1626,0),0)</f>
        <v>0</v>
      </c>
      <c r="AS1626" s="45">
        <f>IF(AU1626="S",IF(Q1626="1. Aceitou o programa",IF(OR(X1626="Não se Aplica",X1626=""),IF(OR(W1626="Não se Aplica",W1626=""),0,W1626-V1626),AVERAGE(X1626-W1626,W1626-V1626)),0),0)</f>
        <v>8</v>
      </c>
      <c r="AT1626" s="45">
        <f>IF(AU1626="S",IF(AND(Q1626="1. Aceitou o programa",AB1626="Realizada"),IFERROR(IF(AA1626="",0,AA1626-R1626),0),0),0)</f>
        <v>0</v>
      </c>
      <c r="AU1626" s="45" t="str">
        <f>_xlfn.XLOOKUP(U1626,'Lista Suspensa'!$AA$20:$AA$23,'Lista Suspensa'!$AB$20:$AB$23,"N/A")</f>
        <v>S</v>
      </c>
    </row>
    <row r="1627" spans="1:47" ht="12" customHeight="1" x14ac:dyDescent="0.3">
      <c r="A1627" s="87" t="s">
        <v>47</v>
      </c>
      <c r="B1627" s="88">
        <v>46104</v>
      </c>
      <c r="C1627" s="89" t="s">
        <v>48</v>
      </c>
      <c r="D1627" s="89" t="s">
        <v>49</v>
      </c>
      <c r="E1627" s="189">
        <v>88366136</v>
      </c>
      <c r="F1627" s="197" t="s">
        <v>4403</v>
      </c>
      <c r="G1627" s="90">
        <v>18507116825</v>
      </c>
      <c r="H1627" s="91">
        <v>27766</v>
      </c>
      <c r="I1627" s="89"/>
      <c r="J1627" s="89" t="s">
        <v>84</v>
      </c>
      <c r="K1627" s="89" t="s">
        <v>52</v>
      </c>
      <c r="L1627" s="89" t="s">
        <v>53</v>
      </c>
      <c r="M1627" s="89" t="s">
        <v>1746</v>
      </c>
      <c r="N1627" s="89" t="s">
        <v>137</v>
      </c>
      <c r="O1627" s="92" t="s">
        <v>4404</v>
      </c>
      <c r="P1627" s="93" t="s">
        <v>57</v>
      </c>
      <c r="Q1627" s="110" t="s">
        <v>58</v>
      </c>
      <c r="R1627" s="94">
        <v>46171</v>
      </c>
      <c r="S1627" s="95"/>
      <c r="T1627" s="95" t="s">
        <v>59</v>
      </c>
      <c r="U1627" s="95" t="s">
        <v>60</v>
      </c>
      <c r="V1627" s="91">
        <v>46156</v>
      </c>
      <c r="W1627" s="91">
        <v>46167</v>
      </c>
      <c r="X1627" s="91">
        <v>46168</v>
      </c>
      <c r="Y1627" s="96" t="s">
        <v>356</v>
      </c>
      <c r="Z1627" s="89" t="s">
        <v>62</v>
      </c>
      <c r="AA1627" s="95"/>
      <c r="AB1627" s="95" t="s">
        <v>2804</v>
      </c>
      <c r="AC1627" s="95" t="s">
        <v>2804</v>
      </c>
      <c r="AD1627" s="95" t="s">
        <v>2804</v>
      </c>
      <c r="AE1627" s="95" t="s">
        <v>2804</v>
      </c>
      <c r="AF1627" s="95" t="s">
        <v>2804</v>
      </c>
      <c r="AG1627" s="95" t="s">
        <v>2804</v>
      </c>
      <c r="AH1627" s="95" t="s">
        <v>2804</v>
      </c>
      <c r="AI1627" s="97"/>
      <c r="AJ1627" s="97" t="s">
        <v>65</v>
      </c>
      <c r="AK1627" s="97" t="s">
        <v>66</v>
      </c>
      <c r="AL1627" s="45" t="s">
        <v>67</v>
      </c>
      <c r="AM1627" s="160" t="str">
        <f>MONTH(B1627)&amp;"/"&amp;YEAR(B1627)</f>
        <v>3/2026</v>
      </c>
      <c r="AN1627" s="45">
        <f>WEEKNUM(B1627)-WEEKNUM(EOMONTH(B1627,-1)+1)+1</f>
        <v>4</v>
      </c>
      <c r="AO1627" s="45" t="str">
        <f>MONTH(R1627)&amp;"/"&amp;YEAR(R1627)</f>
        <v>5/2026</v>
      </c>
      <c r="AP1627" s="45">
        <f>WEEKNUM(R1627)-WEEKNUM(EOMONTH(R1627,-1)+1)+1</f>
        <v>5</v>
      </c>
      <c r="AQ1627" s="45">
        <f>IF(AU1627="S",IF(Q1627="1. Aceitou o programa",R1627-B1627,0),0)</f>
        <v>67</v>
      </c>
      <c r="AR1627" s="45">
        <f>IF(AU1627="S",IF(AND(S1627&lt;&gt;"",R1627&lt;&gt;""),S1627-R1627,0),0)</f>
        <v>0</v>
      </c>
      <c r="AS1627" s="45">
        <f>IF(AU1627="S",IF(Q1627="1. Aceitou o programa",IF(OR(X1627="Não se Aplica",X1627=""),IF(OR(W1627="Não se Aplica",W1627=""),0,W1627-V1627),AVERAGE(X1627-W1627,W1627-V1627)),0),0)</f>
        <v>6</v>
      </c>
      <c r="AT1627" s="45">
        <f>IF(AU1627="S",IF(AND(Q1627="1. Aceitou o programa",AB1627="Realizada"),IFERROR(IF(AA1627="",0,AA1627-R1627),0),0),0)</f>
        <v>0</v>
      </c>
      <c r="AU1627" s="45" t="str">
        <f>_xlfn.XLOOKUP(U1627,'Lista Suspensa'!$AA$20:$AA$23,'Lista Suspensa'!$AB$20:$AB$23,"N/A")</f>
        <v>S</v>
      </c>
    </row>
    <row r="1628" spans="1:47" ht="12" customHeight="1" x14ac:dyDescent="0.3">
      <c r="A1628" s="87" t="s">
        <v>47</v>
      </c>
      <c r="B1628" s="88">
        <v>46104</v>
      </c>
      <c r="C1628" s="89" t="s">
        <v>48</v>
      </c>
      <c r="D1628" s="89" t="s">
        <v>49</v>
      </c>
      <c r="E1628" s="189">
        <v>88424210</v>
      </c>
      <c r="F1628" s="197" t="s">
        <v>4405</v>
      </c>
      <c r="G1628" s="90">
        <v>36486462817</v>
      </c>
      <c r="H1628" s="91">
        <v>32512</v>
      </c>
      <c r="I1628" s="89"/>
      <c r="J1628" s="89" t="s">
        <v>84</v>
      </c>
      <c r="K1628" s="89" t="s">
        <v>52</v>
      </c>
      <c r="L1628" s="89" t="s">
        <v>85</v>
      </c>
      <c r="M1628" s="89" t="s">
        <v>4406</v>
      </c>
      <c r="N1628" s="89" t="s">
        <v>137</v>
      </c>
      <c r="O1628" s="92" t="s">
        <v>4407</v>
      </c>
      <c r="P1628" s="93" t="s">
        <v>57</v>
      </c>
      <c r="Q1628" s="110" t="s">
        <v>58</v>
      </c>
      <c r="R1628" s="94">
        <v>46171</v>
      </c>
      <c r="S1628" s="95"/>
      <c r="T1628" s="95" t="s">
        <v>59</v>
      </c>
      <c r="U1628" s="95" t="s">
        <v>60</v>
      </c>
      <c r="V1628" s="91">
        <v>46156</v>
      </c>
      <c r="W1628" s="91">
        <v>46164</v>
      </c>
      <c r="X1628" s="91"/>
      <c r="Y1628" s="96" t="s">
        <v>269</v>
      </c>
      <c r="Z1628" s="89" t="s">
        <v>62</v>
      </c>
      <c r="AA1628" s="95"/>
      <c r="AB1628" s="95" t="s">
        <v>2804</v>
      </c>
      <c r="AC1628" s="95" t="s">
        <v>2804</v>
      </c>
      <c r="AD1628" s="95" t="s">
        <v>2804</v>
      </c>
      <c r="AE1628" s="95" t="s">
        <v>2804</v>
      </c>
      <c r="AF1628" s="95" t="s">
        <v>2804</v>
      </c>
      <c r="AG1628" s="95" t="s">
        <v>2804</v>
      </c>
      <c r="AH1628" s="95" t="s">
        <v>2804</v>
      </c>
      <c r="AI1628" s="97"/>
      <c r="AJ1628" s="97" t="s">
        <v>65</v>
      </c>
      <c r="AK1628" s="97" t="s">
        <v>66</v>
      </c>
      <c r="AL1628" s="45" t="s">
        <v>67</v>
      </c>
      <c r="AM1628" s="160" t="str">
        <f>MONTH(B1628)&amp;"/"&amp;YEAR(B1628)</f>
        <v>3/2026</v>
      </c>
      <c r="AN1628" s="45">
        <f>WEEKNUM(B1628)-WEEKNUM(EOMONTH(B1628,-1)+1)+1</f>
        <v>4</v>
      </c>
      <c r="AO1628" s="45" t="str">
        <f>MONTH(R1628)&amp;"/"&amp;YEAR(R1628)</f>
        <v>5/2026</v>
      </c>
      <c r="AP1628" s="45">
        <f>WEEKNUM(R1628)-WEEKNUM(EOMONTH(R1628,-1)+1)+1</f>
        <v>5</v>
      </c>
      <c r="AQ1628" s="45">
        <f>IF(AU1628="S",IF(Q1628="1. Aceitou o programa",R1628-B1628,0),0)</f>
        <v>67</v>
      </c>
      <c r="AR1628" s="45">
        <f>IF(AU1628="S",IF(AND(S1628&lt;&gt;"",R1628&lt;&gt;""),S1628-R1628,0),0)</f>
        <v>0</v>
      </c>
      <c r="AS1628" s="45">
        <f>IF(AU1628="S",IF(Q1628="1. Aceitou o programa",IF(OR(X1628="Não se Aplica",X1628=""),IF(OR(W1628="Não se Aplica",W1628=""),0,W1628-V1628),AVERAGE(X1628-W1628,W1628-V1628)),0),0)</f>
        <v>8</v>
      </c>
      <c r="AT1628" s="45">
        <f>IF(AU1628="S",IF(AND(Q1628="1. Aceitou o programa",AB1628="Realizada"),IFERROR(IF(AA1628="",0,AA1628-R1628),0),0),0)</f>
        <v>0</v>
      </c>
      <c r="AU1628" s="45" t="str">
        <f>_xlfn.XLOOKUP(U1628,'Lista Suspensa'!$AA$20:$AA$23,'Lista Suspensa'!$AB$20:$AB$23,"N/A")</f>
        <v>S</v>
      </c>
    </row>
    <row r="1629" spans="1:47" ht="12" customHeight="1" x14ac:dyDescent="0.3">
      <c r="A1629" s="87" t="s">
        <v>47</v>
      </c>
      <c r="B1629" s="88">
        <v>46104</v>
      </c>
      <c r="C1629" s="89" t="s">
        <v>48</v>
      </c>
      <c r="D1629" s="89" t="s">
        <v>49</v>
      </c>
      <c r="E1629" s="189">
        <v>88446611</v>
      </c>
      <c r="F1629" s="197" t="s">
        <v>4408</v>
      </c>
      <c r="G1629" s="90">
        <v>22578492808</v>
      </c>
      <c r="H1629" s="91">
        <v>29471</v>
      </c>
      <c r="I1629" s="89"/>
      <c r="J1629" s="89" t="s">
        <v>51</v>
      </c>
      <c r="K1629" s="89" t="s">
        <v>52</v>
      </c>
      <c r="L1629" s="89" t="s">
        <v>85</v>
      </c>
      <c r="M1629" s="89" t="s">
        <v>3764</v>
      </c>
      <c r="N1629" s="89" t="s">
        <v>449</v>
      </c>
      <c r="O1629" s="92" t="s">
        <v>4409</v>
      </c>
      <c r="P1629" s="93" t="s">
        <v>57</v>
      </c>
      <c r="Q1629" s="110" t="s">
        <v>58</v>
      </c>
      <c r="R1629" s="94">
        <v>46171</v>
      </c>
      <c r="S1629" s="95"/>
      <c r="T1629" s="95" t="s">
        <v>59</v>
      </c>
      <c r="U1629" s="95" t="s">
        <v>60</v>
      </c>
      <c r="V1629" s="91">
        <v>46156</v>
      </c>
      <c r="W1629" s="91">
        <v>46160</v>
      </c>
      <c r="X1629" s="91">
        <v>46168</v>
      </c>
      <c r="Y1629" s="96" t="s">
        <v>61</v>
      </c>
      <c r="Z1629" s="89" t="s">
        <v>62</v>
      </c>
      <c r="AA1629" s="95"/>
      <c r="AB1629" s="95" t="s">
        <v>2804</v>
      </c>
      <c r="AC1629" s="95" t="s">
        <v>2804</v>
      </c>
      <c r="AD1629" s="95" t="s">
        <v>2804</v>
      </c>
      <c r="AE1629" s="95" t="s">
        <v>2804</v>
      </c>
      <c r="AF1629" s="95" t="s">
        <v>2804</v>
      </c>
      <c r="AG1629" s="95" t="s">
        <v>2804</v>
      </c>
      <c r="AH1629" s="95" t="s">
        <v>2804</v>
      </c>
      <c r="AI1629" s="97"/>
      <c r="AJ1629" s="97" t="s">
        <v>65</v>
      </c>
      <c r="AK1629" s="97" t="s">
        <v>66</v>
      </c>
      <c r="AL1629" s="45" t="s">
        <v>67</v>
      </c>
      <c r="AM1629" s="160" t="str">
        <f>MONTH(B1629)&amp;"/"&amp;YEAR(B1629)</f>
        <v>3/2026</v>
      </c>
      <c r="AN1629" s="45">
        <f>WEEKNUM(B1629)-WEEKNUM(EOMONTH(B1629,-1)+1)+1</f>
        <v>4</v>
      </c>
      <c r="AO1629" s="45" t="str">
        <f>MONTH(R1629)&amp;"/"&amp;YEAR(R1629)</f>
        <v>5/2026</v>
      </c>
      <c r="AP1629" s="45">
        <f>WEEKNUM(R1629)-WEEKNUM(EOMONTH(R1629,-1)+1)+1</f>
        <v>5</v>
      </c>
      <c r="AQ1629" s="45">
        <f>IF(AU1629="S",IF(Q1629="1. Aceitou o programa",R1629-B1629,0),0)</f>
        <v>67</v>
      </c>
      <c r="AR1629" s="45">
        <f>IF(AU1629="S",IF(AND(S1629&lt;&gt;"",R1629&lt;&gt;""),S1629-R1629,0),0)</f>
        <v>0</v>
      </c>
      <c r="AS1629" s="45">
        <f>IF(AU1629="S",IF(Q1629="1. Aceitou o programa",IF(OR(X1629="Não se Aplica",X1629=""),IF(OR(W1629="Não se Aplica",W1629=""),0,W1629-V1629),AVERAGE(X1629-W1629,W1629-V1629)),0),0)</f>
        <v>6</v>
      </c>
      <c r="AT1629" s="45">
        <f>IF(AU1629="S",IF(AND(Q1629="1. Aceitou o programa",AB1629="Realizada"),IFERROR(IF(AA1629="",0,AA1629-R1629),0),0),0)</f>
        <v>0</v>
      </c>
      <c r="AU1629" s="45" t="str">
        <f>_xlfn.XLOOKUP(U1629,'Lista Suspensa'!$AA$20:$AA$23,'Lista Suspensa'!$AB$20:$AB$23,"N/A")</f>
        <v>S</v>
      </c>
    </row>
    <row r="1630" spans="1:47" ht="12" customHeight="1" x14ac:dyDescent="0.3">
      <c r="A1630" s="87" t="s">
        <v>47</v>
      </c>
      <c r="B1630" s="88">
        <v>46104</v>
      </c>
      <c r="C1630" s="89" t="s">
        <v>48</v>
      </c>
      <c r="D1630" s="89" t="s">
        <v>49</v>
      </c>
      <c r="E1630" s="189">
        <v>88453946</v>
      </c>
      <c r="F1630" s="197" t="s">
        <v>4410</v>
      </c>
      <c r="G1630" s="90">
        <v>16530279830</v>
      </c>
      <c r="H1630" s="91">
        <v>26597</v>
      </c>
      <c r="I1630" s="89"/>
      <c r="J1630" s="89" t="s">
        <v>51</v>
      </c>
      <c r="K1630" s="89" t="s">
        <v>52</v>
      </c>
      <c r="L1630" s="89" t="s">
        <v>85</v>
      </c>
      <c r="M1630" s="89" t="s">
        <v>4411</v>
      </c>
      <c r="N1630" s="89" t="s">
        <v>150</v>
      </c>
      <c r="O1630" s="92" t="s">
        <v>4412</v>
      </c>
      <c r="P1630" s="93" t="s">
        <v>57</v>
      </c>
      <c r="Q1630" s="110" t="s">
        <v>58</v>
      </c>
      <c r="R1630" s="94">
        <v>46171</v>
      </c>
      <c r="S1630" s="95"/>
      <c r="T1630" s="95" t="s">
        <v>59</v>
      </c>
      <c r="U1630" s="95" t="s">
        <v>60</v>
      </c>
      <c r="V1630" s="91">
        <v>46156</v>
      </c>
      <c r="W1630" s="91">
        <v>46167</v>
      </c>
      <c r="X1630" s="91">
        <v>46168</v>
      </c>
      <c r="Y1630" s="96" t="s">
        <v>356</v>
      </c>
      <c r="Z1630" s="89" t="s">
        <v>62</v>
      </c>
      <c r="AA1630" s="95"/>
      <c r="AB1630" s="95" t="s">
        <v>2804</v>
      </c>
      <c r="AC1630" s="95" t="s">
        <v>2804</v>
      </c>
      <c r="AD1630" s="95" t="s">
        <v>2804</v>
      </c>
      <c r="AE1630" s="95" t="s">
        <v>2804</v>
      </c>
      <c r="AF1630" s="95" t="s">
        <v>2804</v>
      </c>
      <c r="AG1630" s="95" t="s">
        <v>2804</v>
      </c>
      <c r="AH1630" s="95" t="s">
        <v>2804</v>
      </c>
      <c r="AI1630" s="97"/>
      <c r="AJ1630" s="97" t="s">
        <v>65</v>
      </c>
      <c r="AK1630" s="97" t="s">
        <v>66</v>
      </c>
      <c r="AL1630" s="45" t="s">
        <v>67</v>
      </c>
      <c r="AM1630" s="160" t="str">
        <f>MONTH(B1630)&amp;"/"&amp;YEAR(B1630)</f>
        <v>3/2026</v>
      </c>
      <c r="AN1630" s="45">
        <f>WEEKNUM(B1630)-WEEKNUM(EOMONTH(B1630,-1)+1)+1</f>
        <v>4</v>
      </c>
      <c r="AO1630" s="45" t="str">
        <f>MONTH(R1630)&amp;"/"&amp;YEAR(R1630)</f>
        <v>5/2026</v>
      </c>
      <c r="AP1630" s="45">
        <f>WEEKNUM(R1630)-WEEKNUM(EOMONTH(R1630,-1)+1)+1</f>
        <v>5</v>
      </c>
      <c r="AQ1630" s="45">
        <f>IF(AU1630="S",IF(Q1630="1. Aceitou o programa",R1630-B1630,0),0)</f>
        <v>67</v>
      </c>
      <c r="AR1630" s="45">
        <f>IF(AU1630="S",IF(AND(S1630&lt;&gt;"",R1630&lt;&gt;""),S1630-R1630,0),0)</f>
        <v>0</v>
      </c>
      <c r="AS1630" s="45">
        <f>IF(AU1630="S",IF(Q1630="1. Aceitou o programa",IF(OR(X1630="Não se Aplica",X1630=""),IF(OR(W1630="Não se Aplica",W1630=""),0,W1630-V1630),AVERAGE(X1630-W1630,W1630-V1630)),0),0)</f>
        <v>6</v>
      </c>
      <c r="AT1630" s="45">
        <f>IF(AU1630="S",IF(AND(Q1630="1. Aceitou o programa",AB1630="Realizada"),IFERROR(IF(AA1630="",0,AA1630-R1630),0),0),0)</f>
        <v>0</v>
      </c>
      <c r="AU1630" s="45" t="str">
        <f>_xlfn.XLOOKUP(U1630,'Lista Suspensa'!$AA$20:$AA$23,'Lista Suspensa'!$AB$20:$AB$23,"N/A")</f>
        <v>S</v>
      </c>
    </row>
    <row r="1631" spans="1:47" ht="12" customHeight="1" x14ac:dyDescent="0.3">
      <c r="A1631" s="87" t="s">
        <v>47</v>
      </c>
      <c r="B1631" s="88">
        <v>46104</v>
      </c>
      <c r="C1631" s="89" t="s">
        <v>48</v>
      </c>
      <c r="D1631" s="89" t="s">
        <v>49</v>
      </c>
      <c r="E1631" s="189">
        <v>95027676</v>
      </c>
      <c r="F1631" s="197" t="s">
        <v>4413</v>
      </c>
      <c r="G1631" s="90">
        <v>35606889811</v>
      </c>
      <c r="H1631" s="91">
        <v>31519</v>
      </c>
      <c r="I1631" s="89"/>
      <c r="J1631" s="89" t="s">
        <v>51</v>
      </c>
      <c r="K1631" s="89" t="s">
        <v>52</v>
      </c>
      <c r="L1631" s="89" t="s">
        <v>4414</v>
      </c>
      <c r="M1631" s="89" t="s">
        <v>4415</v>
      </c>
      <c r="N1631" s="89" t="s">
        <v>137</v>
      </c>
      <c r="O1631" s="92" t="s">
        <v>4416</v>
      </c>
      <c r="P1631" s="93" t="s">
        <v>57</v>
      </c>
      <c r="Q1631" s="110" t="s">
        <v>58</v>
      </c>
      <c r="R1631" s="94">
        <v>46171</v>
      </c>
      <c r="S1631" s="95"/>
      <c r="T1631" s="95" t="s">
        <v>59</v>
      </c>
      <c r="U1631" s="95" t="s">
        <v>60</v>
      </c>
      <c r="V1631" s="91">
        <v>46156</v>
      </c>
      <c r="W1631" s="91">
        <v>46164</v>
      </c>
      <c r="X1631" s="91">
        <v>46168</v>
      </c>
      <c r="Y1631" s="96" t="s">
        <v>2797</v>
      </c>
      <c r="Z1631" s="89" t="s">
        <v>62</v>
      </c>
      <c r="AA1631" s="95"/>
      <c r="AB1631" s="95" t="s">
        <v>2804</v>
      </c>
      <c r="AC1631" s="95" t="s">
        <v>2804</v>
      </c>
      <c r="AD1631" s="95" t="s">
        <v>2804</v>
      </c>
      <c r="AE1631" s="95" t="s">
        <v>2804</v>
      </c>
      <c r="AF1631" s="95" t="s">
        <v>2804</v>
      </c>
      <c r="AG1631" s="95" t="s">
        <v>2804</v>
      </c>
      <c r="AH1631" s="95" t="s">
        <v>2804</v>
      </c>
      <c r="AI1631" s="97"/>
      <c r="AJ1631" s="97" t="s">
        <v>65</v>
      </c>
      <c r="AK1631" s="97" t="s">
        <v>66</v>
      </c>
      <c r="AL1631" s="45" t="s">
        <v>67</v>
      </c>
      <c r="AM1631" s="160" t="str">
        <f>MONTH(B1631)&amp;"/"&amp;YEAR(B1631)</f>
        <v>3/2026</v>
      </c>
      <c r="AN1631" s="45">
        <f>WEEKNUM(B1631)-WEEKNUM(EOMONTH(B1631,-1)+1)+1</f>
        <v>4</v>
      </c>
      <c r="AO1631" s="45" t="str">
        <f>MONTH(R1631)&amp;"/"&amp;YEAR(R1631)</f>
        <v>5/2026</v>
      </c>
      <c r="AP1631" s="45">
        <f>WEEKNUM(R1631)-WEEKNUM(EOMONTH(R1631,-1)+1)+1</f>
        <v>5</v>
      </c>
      <c r="AQ1631" s="45">
        <f>IF(AU1631="S",IF(Q1631="1. Aceitou o programa",R1631-B1631,0),0)</f>
        <v>67</v>
      </c>
      <c r="AR1631" s="45">
        <f>IF(AU1631="S",IF(AND(S1631&lt;&gt;"",R1631&lt;&gt;""),S1631-R1631,0),0)</f>
        <v>0</v>
      </c>
      <c r="AS1631" s="45">
        <f>IF(AU1631="S",IF(Q1631="1. Aceitou o programa",IF(OR(X1631="Não se Aplica",X1631=""),IF(OR(W1631="Não se Aplica",W1631=""),0,W1631-V1631),AVERAGE(X1631-W1631,W1631-V1631)),0),0)</f>
        <v>6</v>
      </c>
      <c r="AT1631" s="45">
        <f>IF(AU1631="S",IF(AND(Q1631="1. Aceitou o programa",AB1631="Realizada"),IFERROR(IF(AA1631="",0,AA1631-R1631),0),0),0)</f>
        <v>0</v>
      </c>
      <c r="AU1631" s="45" t="str">
        <f>_xlfn.XLOOKUP(U1631,'Lista Suspensa'!$AA$20:$AA$23,'Lista Suspensa'!$AB$20:$AB$23,"N/A")</f>
        <v>S</v>
      </c>
    </row>
    <row r="1632" spans="1:47" ht="12" customHeight="1" x14ac:dyDescent="0.3">
      <c r="A1632" s="87" t="s">
        <v>47</v>
      </c>
      <c r="B1632" s="88">
        <v>46104</v>
      </c>
      <c r="C1632" s="89" t="s">
        <v>48</v>
      </c>
      <c r="D1632" s="89" t="s">
        <v>49</v>
      </c>
      <c r="E1632" s="189">
        <v>88493696</v>
      </c>
      <c r="F1632" s="197" t="s">
        <v>4417</v>
      </c>
      <c r="G1632" s="90">
        <v>16497749829</v>
      </c>
      <c r="H1632" s="91">
        <v>26890</v>
      </c>
      <c r="I1632" s="89"/>
      <c r="J1632" s="89" t="s">
        <v>51</v>
      </c>
      <c r="K1632" s="89" t="s">
        <v>52</v>
      </c>
      <c r="L1632" s="89" t="s">
        <v>85</v>
      </c>
      <c r="M1632" s="89" t="s">
        <v>4418</v>
      </c>
      <c r="N1632" s="89" t="s">
        <v>137</v>
      </c>
      <c r="O1632" s="92" t="s">
        <v>4419</v>
      </c>
      <c r="P1632" s="93" t="s">
        <v>57</v>
      </c>
      <c r="Q1632" s="110" t="s">
        <v>58</v>
      </c>
      <c r="R1632" s="94">
        <v>46171</v>
      </c>
      <c r="S1632" s="95"/>
      <c r="T1632" s="95" t="s">
        <v>59</v>
      </c>
      <c r="U1632" s="95" t="s">
        <v>60</v>
      </c>
      <c r="V1632" s="91">
        <v>46156</v>
      </c>
      <c r="W1632" s="91">
        <v>46160</v>
      </c>
      <c r="X1632" s="91">
        <v>46168</v>
      </c>
      <c r="Y1632" s="96" t="s">
        <v>61</v>
      </c>
      <c r="Z1632" s="89" t="s">
        <v>62</v>
      </c>
      <c r="AA1632" s="95"/>
      <c r="AB1632" s="95" t="s">
        <v>2804</v>
      </c>
      <c r="AC1632" s="95" t="s">
        <v>2804</v>
      </c>
      <c r="AD1632" s="95" t="s">
        <v>2804</v>
      </c>
      <c r="AE1632" s="95" t="s">
        <v>2804</v>
      </c>
      <c r="AF1632" s="95" t="s">
        <v>2804</v>
      </c>
      <c r="AG1632" s="95" t="s">
        <v>2804</v>
      </c>
      <c r="AH1632" s="95" t="s">
        <v>2804</v>
      </c>
      <c r="AI1632" s="97"/>
      <c r="AJ1632" s="97" t="s">
        <v>65</v>
      </c>
      <c r="AK1632" s="97" t="s">
        <v>66</v>
      </c>
      <c r="AL1632" s="45" t="s">
        <v>67</v>
      </c>
      <c r="AM1632" s="160" t="str">
        <f>MONTH(B1632)&amp;"/"&amp;YEAR(B1632)</f>
        <v>3/2026</v>
      </c>
      <c r="AN1632" s="45">
        <f>WEEKNUM(B1632)-WEEKNUM(EOMONTH(B1632,-1)+1)+1</f>
        <v>4</v>
      </c>
      <c r="AO1632" s="45" t="str">
        <f>MONTH(R1632)&amp;"/"&amp;YEAR(R1632)</f>
        <v>5/2026</v>
      </c>
      <c r="AP1632" s="45">
        <f>WEEKNUM(R1632)-WEEKNUM(EOMONTH(R1632,-1)+1)+1</f>
        <v>5</v>
      </c>
      <c r="AQ1632" s="45">
        <f>IF(AU1632="S",IF(Q1632="1. Aceitou o programa",R1632-B1632,0),0)</f>
        <v>67</v>
      </c>
      <c r="AR1632" s="45">
        <f>IF(AU1632="S",IF(AND(S1632&lt;&gt;"",R1632&lt;&gt;""),S1632-R1632,0),0)</f>
        <v>0</v>
      </c>
      <c r="AS1632" s="45">
        <f>IF(AU1632="S",IF(Q1632="1. Aceitou o programa",IF(OR(X1632="Não se Aplica",X1632=""),IF(OR(W1632="Não se Aplica",W1632=""),0,W1632-V1632),AVERAGE(X1632-W1632,W1632-V1632)),0),0)</f>
        <v>6</v>
      </c>
      <c r="AT1632" s="45">
        <f>IF(AU1632="S",IF(AND(Q1632="1. Aceitou o programa",AB1632="Realizada"),IFERROR(IF(AA1632="",0,AA1632-R1632),0),0),0)</f>
        <v>0</v>
      </c>
      <c r="AU1632" s="45" t="str">
        <f>_xlfn.XLOOKUP(U1632,'Lista Suspensa'!$AA$20:$AA$23,'Lista Suspensa'!$AB$20:$AB$23,"N/A")</f>
        <v>S</v>
      </c>
    </row>
    <row r="1633" spans="1:47" ht="12" customHeight="1" x14ac:dyDescent="0.3">
      <c r="A1633" s="87" t="s">
        <v>47</v>
      </c>
      <c r="B1633" s="88">
        <v>46104</v>
      </c>
      <c r="C1633" s="89" t="s">
        <v>48</v>
      </c>
      <c r="D1633" s="89" t="s">
        <v>49</v>
      </c>
      <c r="E1633" s="189">
        <v>88492823</v>
      </c>
      <c r="F1633" s="197" t="s">
        <v>4420</v>
      </c>
      <c r="G1633" s="90">
        <v>43466134897</v>
      </c>
      <c r="H1633" s="91">
        <v>34960</v>
      </c>
      <c r="I1633" s="89"/>
      <c r="J1633" s="89" t="s">
        <v>51</v>
      </c>
      <c r="K1633" s="89" t="s">
        <v>52</v>
      </c>
      <c r="L1633" s="89" t="s">
        <v>85</v>
      </c>
      <c r="M1633" s="89" t="s">
        <v>3889</v>
      </c>
      <c r="N1633" s="89" t="s">
        <v>137</v>
      </c>
      <c r="O1633" s="92" t="s">
        <v>4421</v>
      </c>
      <c r="P1633" s="93" t="s">
        <v>57</v>
      </c>
      <c r="Q1633" s="110" t="s">
        <v>58</v>
      </c>
      <c r="R1633" s="94">
        <v>46171</v>
      </c>
      <c r="S1633" s="95"/>
      <c r="T1633" s="95" t="s">
        <v>59</v>
      </c>
      <c r="U1633" s="95" t="s">
        <v>60</v>
      </c>
      <c r="V1633" s="91">
        <v>46156</v>
      </c>
      <c r="W1633" s="91">
        <v>46164</v>
      </c>
      <c r="X1633" s="91">
        <v>46168</v>
      </c>
      <c r="Y1633" s="96" t="s">
        <v>2797</v>
      </c>
      <c r="Z1633" s="89" t="s">
        <v>62</v>
      </c>
      <c r="AA1633" s="95"/>
      <c r="AB1633" s="95" t="s">
        <v>2804</v>
      </c>
      <c r="AC1633" s="95" t="s">
        <v>2804</v>
      </c>
      <c r="AD1633" s="95" t="s">
        <v>2804</v>
      </c>
      <c r="AE1633" s="95" t="s">
        <v>2804</v>
      </c>
      <c r="AF1633" s="95" t="s">
        <v>2804</v>
      </c>
      <c r="AG1633" s="95" t="s">
        <v>2804</v>
      </c>
      <c r="AH1633" s="95" t="s">
        <v>2804</v>
      </c>
      <c r="AI1633" s="97"/>
      <c r="AJ1633" s="97" t="s">
        <v>65</v>
      </c>
      <c r="AK1633" s="97" t="s">
        <v>66</v>
      </c>
      <c r="AL1633" s="45" t="s">
        <v>67</v>
      </c>
      <c r="AM1633" s="160" t="str">
        <f>MONTH(B1633)&amp;"/"&amp;YEAR(B1633)</f>
        <v>3/2026</v>
      </c>
      <c r="AN1633" s="45">
        <f>WEEKNUM(B1633)-WEEKNUM(EOMONTH(B1633,-1)+1)+1</f>
        <v>4</v>
      </c>
      <c r="AO1633" s="45" t="str">
        <f>MONTH(R1633)&amp;"/"&amp;YEAR(R1633)</f>
        <v>5/2026</v>
      </c>
      <c r="AP1633" s="45">
        <f>WEEKNUM(R1633)-WEEKNUM(EOMONTH(R1633,-1)+1)+1</f>
        <v>5</v>
      </c>
      <c r="AQ1633" s="45">
        <f>IF(AU1633="S",IF(Q1633="1. Aceitou o programa",R1633-B1633,0),0)</f>
        <v>67</v>
      </c>
      <c r="AR1633" s="45">
        <f>IF(AU1633="S",IF(AND(S1633&lt;&gt;"",R1633&lt;&gt;""),S1633-R1633,0),0)</f>
        <v>0</v>
      </c>
      <c r="AS1633" s="45">
        <f>IF(AU1633="S",IF(Q1633="1. Aceitou o programa",IF(OR(X1633="Não se Aplica",X1633=""),IF(OR(W1633="Não se Aplica",W1633=""),0,W1633-V1633),AVERAGE(X1633-W1633,W1633-V1633)),0),0)</f>
        <v>6</v>
      </c>
      <c r="AT1633" s="45">
        <f>IF(AU1633="S",IF(AND(Q1633="1. Aceitou o programa",AB1633="Realizada"),IFERROR(IF(AA1633="",0,AA1633-R1633),0),0),0)</f>
        <v>0</v>
      </c>
      <c r="AU1633" s="45" t="str">
        <f>_xlfn.XLOOKUP(U1633,'Lista Suspensa'!$AA$20:$AA$23,'Lista Suspensa'!$AB$20:$AB$23,"N/A")</f>
        <v>S</v>
      </c>
    </row>
    <row r="1634" spans="1:47" ht="12" customHeight="1" x14ac:dyDescent="0.3">
      <c r="A1634" s="87" t="s">
        <v>47</v>
      </c>
      <c r="B1634" s="88">
        <v>46104</v>
      </c>
      <c r="C1634" s="89" t="s">
        <v>48</v>
      </c>
      <c r="D1634" s="89" t="s">
        <v>49</v>
      </c>
      <c r="E1634" s="189">
        <v>88493278</v>
      </c>
      <c r="F1634" s="197" t="s">
        <v>4422</v>
      </c>
      <c r="G1634" s="90">
        <v>17087175874</v>
      </c>
      <c r="H1634" s="91">
        <v>26366</v>
      </c>
      <c r="I1634" s="89"/>
      <c r="J1634" s="89" t="s">
        <v>51</v>
      </c>
      <c r="K1634" s="89" t="s">
        <v>52</v>
      </c>
      <c r="L1634" s="89" t="s">
        <v>85</v>
      </c>
      <c r="M1634" s="89" t="s">
        <v>4423</v>
      </c>
      <c r="N1634" s="89" t="s">
        <v>137</v>
      </c>
      <c r="O1634" s="92" t="s">
        <v>4424</v>
      </c>
      <c r="P1634" s="93" t="s">
        <v>57</v>
      </c>
      <c r="Q1634" s="110" t="s">
        <v>58</v>
      </c>
      <c r="R1634" s="94">
        <v>46171</v>
      </c>
      <c r="S1634" s="95"/>
      <c r="T1634" s="95" t="s">
        <v>59</v>
      </c>
      <c r="U1634" s="95" t="s">
        <v>60</v>
      </c>
      <c r="V1634" s="91">
        <v>46156</v>
      </c>
      <c r="W1634" s="91">
        <v>46160</v>
      </c>
      <c r="X1634" s="91">
        <v>46168</v>
      </c>
      <c r="Y1634" s="96" t="s">
        <v>61</v>
      </c>
      <c r="Z1634" s="89" t="s">
        <v>62</v>
      </c>
      <c r="AA1634" s="95"/>
      <c r="AB1634" s="95" t="s">
        <v>2804</v>
      </c>
      <c r="AC1634" s="95" t="s">
        <v>2804</v>
      </c>
      <c r="AD1634" s="95" t="s">
        <v>2804</v>
      </c>
      <c r="AE1634" s="95" t="s">
        <v>2804</v>
      </c>
      <c r="AF1634" s="95" t="s">
        <v>2804</v>
      </c>
      <c r="AG1634" s="95" t="s">
        <v>2804</v>
      </c>
      <c r="AH1634" s="95" t="s">
        <v>2804</v>
      </c>
      <c r="AI1634" s="97"/>
      <c r="AJ1634" s="97" t="s">
        <v>65</v>
      </c>
      <c r="AK1634" s="97" t="s">
        <v>66</v>
      </c>
      <c r="AL1634" s="45" t="s">
        <v>67</v>
      </c>
      <c r="AM1634" s="160" t="str">
        <f>MONTH(B1634)&amp;"/"&amp;YEAR(B1634)</f>
        <v>3/2026</v>
      </c>
      <c r="AN1634" s="45">
        <f>WEEKNUM(B1634)-WEEKNUM(EOMONTH(B1634,-1)+1)+1</f>
        <v>4</v>
      </c>
      <c r="AO1634" s="45" t="str">
        <f>MONTH(R1634)&amp;"/"&amp;YEAR(R1634)</f>
        <v>5/2026</v>
      </c>
      <c r="AP1634" s="45">
        <f>WEEKNUM(R1634)-WEEKNUM(EOMONTH(R1634,-1)+1)+1</f>
        <v>5</v>
      </c>
      <c r="AQ1634" s="45">
        <f>IF(AU1634="S",IF(Q1634="1. Aceitou o programa",R1634-B1634,0),0)</f>
        <v>67</v>
      </c>
      <c r="AR1634" s="45">
        <f>IF(AU1634="S",IF(AND(S1634&lt;&gt;"",R1634&lt;&gt;""),S1634-R1634,0),0)</f>
        <v>0</v>
      </c>
      <c r="AS1634" s="45">
        <f>IF(AU1634="S",IF(Q1634="1. Aceitou o programa",IF(OR(X1634="Não se Aplica",X1634=""),IF(OR(W1634="Não se Aplica",W1634=""),0,W1634-V1634),AVERAGE(X1634-W1634,W1634-V1634)),0),0)</f>
        <v>6</v>
      </c>
      <c r="AT1634" s="45">
        <f>IF(AU1634="S",IF(AND(Q1634="1. Aceitou o programa",AB1634="Realizada"),IFERROR(IF(AA1634="",0,AA1634-R1634),0),0),0)</f>
        <v>0</v>
      </c>
      <c r="AU1634" s="45" t="str">
        <f>_xlfn.XLOOKUP(U1634,'Lista Suspensa'!$AA$20:$AA$23,'Lista Suspensa'!$AB$20:$AB$23,"N/A")</f>
        <v>S</v>
      </c>
    </row>
    <row r="1635" spans="1:47" ht="12" customHeight="1" x14ac:dyDescent="0.3">
      <c r="A1635" s="87" t="s">
        <v>47</v>
      </c>
      <c r="B1635" s="88">
        <v>46104</v>
      </c>
      <c r="C1635" s="89" t="s">
        <v>48</v>
      </c>
      <c r="D1635" s="89" t="s">
        <v>49</v>
      </c>
      <c r="E1635" s="189">
        <v>92678040</v>
      </c>
      <c r="F1635" s="197" t="s">
        <v>4425</v>
      </c>
      <c r="G1635" s="90">
        <v>26332618841</v>
      </c>
      <c r="H1635" s="91">
        <v>27020</v>
      </c>
      <c r="I1635" s="89"/>
      <c r="J1635" s="89" t="s">
        <v>51</v>
      </c>
      <c r="K1635" s="89" t="s">
        <v>52</v>
      </c>
      <c r="L1635" s="89" t="s">
        <v>85</v>
      </c>
      <c r="M1635" s="89" t="s">
        <v>4426</v>
      </c>
      <c r="N1635" s="89" t="s">
        <v>137</v>
      </c>
      <c r="O1635" s="92" t="s">
        <v>4427</v>
      </c>
      <c r="P1635" s="93" t="s">
        <v>57</v>
      </c>
      <c r="Q1635" s="110" t="s">
        <v>58</v>
      </c>
      <c r="R1635" s="94">
        <v>46171</v>
      </c>
      <c r="S1635" s="95"/>
      <c r="T1635" s="95" t="s">
        <v>59</v>
      </c>
      <c r="U1635" s="95" t="s">
        <v>60</v>
      </c>
      <c r="V1635" s="91">
        <v>46156</v>
      </c>
      <c r="W1635" s="91">
        <v>46164</v>
      </c>
      <c r="X1635" s="91">
        <v>46168</v>
      </c>
      <c r="Y1635" s="96" t="s">
        <v>2797</v>
      </c>
      <c r="Z1635" s="89" t="s">
        <v>62</v>
      </c>
      <c r="AA1635" s="95"/>
      <c r="AB1635" s="95" t="s">
        <v>2804</v>
      </c>
      <c r="AC1635" s="95" t="s">
        <v>2804</v>
      </c>
      <c r="AD1635" s="95" t="s">
        <v>2804</v>
      </c>
      <c r="AE1635" s="95" t="s">
        <v>2804</v>
      </c>
      <c r="AF1635" s="95" t="s">
        <v>2804</v>
      </c>
      <c r="AG1635" s="95" t="s">
        <v>2804</v>
      </c>
      <c r="AH1635" s="95" t="s">
        <v>2804</v>
      </c>
      <c r="AI1635" s="97"/>
      <c r="AJ1635" s="97" t="s">
        <v>65</v>
      </c>
      <c r="AK1635" s="97" t="s">
        <v>66</v>
      </c>
      <c r="AL1635" s="45" t="s">
        <v>67</v>
      </c>
      <c r="AM1635" s="160" t="str">
        <f>MONTH(B1635)&amp;"/"&amp;YEAR(B1635)</f>
        <v>3/2026</v>
      </c>
      <c r="AN1635" s="45">
        <f>WEEKNUM(B1635)-WEEKNUM(EOMONTH(B1635,-1)+1)+1</f>
        <v>4</v>
      </c>
      <c r="AO1635" s="45" t="str">
        <f>MONTH(R1635)&amp;"/"&amp;YEAR(R1635)</f>
        <v>5/2026</v>
      </c>
      <c r="AP1635" s="45">
        <f>WEEKNUM(R1635)-WEEKNUM(EOMONTH(R1635,-1)+1)+1</f>
        <v>5</v>
      </c>
      <c r="AQ1635" s="45">
        <f>IF(AU1635="S",IF(Q1635="1. Aceitou o programa",R1635-B1635,0),0)</f>
        <v>67</v>
      </c>
      <c r="AR1635" s="45">
        <f>IF(AU1635="S",IF(AND(S1635&lt;&gt;"",R1635&lt;&gt;""),S1635-R1635,0),0)</f>
        <v>0</v>
      </c>
      <c r="AS1635" s="45">
        <f>IF(AU1635="S",IF(Q1635="1. Aceitou o programa",IF(OR(X1635="Não se Aplica",X1635=""),IF(OR(W1635="Não se Aplica",W1635=""),0,W1635-V1635),AVERAGE(X1635-W1635,W1635-V1635)),0),0)</f>
        <v>6</v>
      </c>
      <c r="AT1635" s="45">
        <f>IF(AU1635="S",IF(AND(Q1635="1. Aceitou o programa",AB1635="Realizada"),IFERROR(IF(AA1635="",0,AA1635-R1635),0),0),0)</f>
        <v>0</v>
      </c>
      <c r="AU1635" s="45" t="str">
        <f>_xlfn.XLOOKUP(U1635,'Lista Suspensa'!$AA$20:$AA$23,'Lista Suspensa'!$AB$20:$AB$23,"N/A")</f>
        <v>S</v>
      </c>
    </row>
    <row r="1636" spans="1:47" ht="12" customHeight="1" x14ac:dyDescent="0.3">
      <c r="A1636" s="87" t="s">
        <v>47</v>
      </c>
      <c r="B1636" s="88">
        <v>46104</v>
      </c>
      <c r="C1636" s="89" t="s">
        <v>48</v>
      </c>
      <c r="D1636" s="89" t="s">
        <v>49</v>
      </c>
      <c r="E1636" s="189">
        <v>79576193</v>
      </c>
      <c r="F1636" s="197" t="s">
        <v>4428</v>
      </c>
      <c r="G1636" s="90">
        <v>39444128857</v>
      </c>
      <c r="H1636" s="91">
        <v>33669</v>
      </c>
      <c r="I1636" s="89"/>
      <c r="J1636" s="89" t="s">
        <v>51</v>
      </c>
      <c r="K1636" s="89" t="s">
        <v>52</v>
      </c>
      <c r="L1636" s="89" t="s">
        <v>619</v>
      </c>
      <c r="M1636" s="89" t="s">
        <v>4429</v>
      </c>
      <c r="N1636" s="89" t="s">
        <v>229</v>
      </c>
      <c r="O1636" s="92" t="s">
        <v>4430</v>
      </c>
      <c r="P1636" s="93" t="s">
        <v>57</v>
      </c>
      <c r="Q1636" s="110" t="s">
        <v>58</v>
      </c>
      <c r="R1636" s="94">
        <v>46171</v>
      </c>
      <c r="S1636" s="95"/>
      <c r="T1636" s="95" t="s">
        <v>59</v>
      </c>
      <c r="U1636" s="95" t="s">
        <v>60</v>
      </c>
      <c r="V1636" s="91">
        <v>46156</v>
      </c>
      <c r="W1636" s="91">
        <v>46167</v>
      </c>
      <c r="X1636" s="91">
        <v>46168</v>
      </c>
      <c r="Y1636" s="96" t="s">
        <v>356</v>
      </c>
      <c r="Z1636" s="89" t="s">
        <v>62</v>
      </c>
      <c r="AA1636" s="95"/>
      <c r="AB1636" s="95" t="s">
        <v>2804</v>
      </c>
      <c r="AC1636" s="95" t="s">
        <v>2804</v>
      </c>
      <c r="AD1636" s="95" t="s">
        <v>2804</v>
      </c>
      <c r="AE1636" s="95" t="s">
        <v>2804</v>
      </c>
      <c r="AF1636" s="95" t="s">
        <v>2804</v>
      </c>
      <c r="AG1636" s="95" t="s">
        <v>2804</v>
      </c>
      <c r="AH1636" s="95" t="s">
        <v>2804</v>
      </c>
      <c r="AI1636" s="97"/>
      <c r="AJ1636" s="97" t="s">
        <v>65</v>
      </c>
      <c r="AK1636" s="97" t="s">
        <v>66</v>
      </c>
      <c r="AL1636" s="45" t="s">
        <v>67</v>
      </c>
      <c r="AM1636" s="160" t="str">
        <f>MONTH(B1636)&amp;"/"&amp;YEAR(B1636)</f>
        <v>3/2026</v>
      </c>
      <c r="AN1636" s="45">
        <f>WEEKNUM(B1636)-WEEKNUM(EOMONTH(B1636,-1)+1)+1</f>
        <v>4</v>
      </c>
      <c r="AO1636" s="45" t="str">
        <f>MONTH(R1636)&amp;"/"&amp;YEAR(R1636)</f>
        <v>5/2026</v>
      </c>
      <c r="AP1636" s="45">
        <f>WEEKNUM(R1636)-WEEKNUM(EOMONTH(R1636,-1)+1)+1</f>
        <v>5</v>
      </c>
      <c r="AQ1636" s="45">
        <f>IF(AU1636="S",IF(Q1636="1. Aceitou o programa",R1636-B1636,0),0)</f>
        <v>67</v>
      </c>
      <c r="AR1636" s="45">
        <f>IF(AU1636="S",IF(AND(S1636&lt;&gt;"",R1636&lt;&gt;""),S1636-R1636,0),0)</f>
        <v>0</v>
      </c>
      <c r="AS1636" s="45">
        <f>IF(AU1636="S",IF(Q1636="1. Aceitou o programa",IF(OR(X1636="Não se Aplica",X1636=""),IF(OR(W1636="Não se Aplica",W1636=""),0,W1636-V1636),AVERAGE(X1636-W1636,W1636-V1636)),0),0)</f>
        <v>6</v>
      </c>
      <c r="AT1636" s="45">
        <f>IF(AU1636="S",IF(AND(Q1636="1. Aceitou o programa",AB1636="Realizada"),IFERROR(IF(AA1636="",0,AA1636-R1636),0),0),0)</f>
        <v>0</v>
      </c>
      <c r="AU1636" s="45" t="str">
        <f>_xlfn.XLOOKUP(U1636,'Lista Suspensa'!$AA$20:$AA$23,'Lista Suspensa'!$AB$20:$AB$23,"N/A")</f>
        <v>S</v>
      </c>
    </row>
    <row r="1637" spans="1:47" ht="12" customHeight="1" x14ac:dyDescent="0.3">
      <c r="A1637" s="87" t="s">
        <v>47</v>
      </c>
      <c r="B1637" s="88">
        <v>46104</v>
      </c>
      <c r="C1637" s="89" t="s">
        <v>48</v>
      </c>
      <c r="D1637" s="89" t="s">
        <v>49</v>
      </c>
      <c r="E1637" s="189">
        <v>94253155</v>
      </c>
      <c r="F1637" s="197" t="s">
        <v>4431</v>
      </c>
      <c r="G1637" s="90">
        <v>32802629840</v>
      </c>
      <c r="H1637" s="91">
        <v>36341</v>
      </c>
      <c r="I1637" s="89"/>
      <c r="J1637" s="89" t="s">
        <v>84</v>
      </c>
      <c r="K1637" s="89" t="s">
        <v>52</v>
      </c>
      <c r="L1637" s="89" t="s">
        <v>85</v>
      </c>
      <c r="M1637" s="89" t="s">
        <v>4432</v>
      </c>
      <c r="N1637" s="89" t="s">
        <v>150</v>
      </c>
      <c r="O1637" s="92" t="s">
        <v>4433</v>
      </c>
      <c r="P1637" s="93" t="s">
        <v>57</v>
      </c>
      <c r="Q1637" s="110" t="s">
        <v>58</v>
      </c>
      <c r="R1637" s="94">
        <v>46171</v>
      </c>
      <c r="S1637" s="95"/>
      <c r="T1637" s="95" t="s">
        <v>59</v>
      </c>
      <c r="U1637" s="95" t="s">
        <v>60</v>
      </c>
      <c r="V1637" s="91">
        <v>46156</v>
      </c>
      <c r="W1637" s="91">
        <v>46164</v>
      </c>
      <c r="X1637" s="91"/>
      <c r="Y1637" s="96" t="s">
        <v>269</v>
      </c>
      <c r="Z1637" s="89" t="s">
        <v>62</v>
      </c>
      <c r="AA1637" s="95"/>
      <c r="AB1637" s="95" t="s">
        <v>2804</v>
      </c>
      <c r="AC1637" s="95" t="s">
        <v>2804</v>
      </c>
      <c r="AD1637" s="95" t="s">
        <v>2804</v>
      </c>
      <c r="AE1637" s="95" t="s">
        <v>2804</v>
      </c>
      <c r="AF1637" s="95" t="s">
        <v>2804</v>
      </c>
      <c r="AG1637" s="95" t="s">
        <v>2804</v>
      </c>
      <c r="AH1637" s="95" t="s">
        <v>2804</v>
      </c>
      <c r="AI1637" s="97"/>
      <c r="AJ1637" s="97" t="s">
        <v>65</v>
      </c>
      <c r="AK1637" s="97" t="s">
        <v>66</v>
      </c>
      <c r="AL1637" s="45" t="s">
        <v>67</v>
      </c>
      <c r="AM1637" s="160" t="str">
        <f>MONTH(B1637)&amp;"/"&amp;YEAR(B1637)</f>
        <v>3/2026</v>
      </c>
      <c r="AN1637" s="45">
        <f>WEEKNUM(B1637)-WEEKNUM(EOMONTH(B1637,-1)+1)+1</f>
        <v>4</v>
      </c>
      <c r="AO1637" s="45" t="str">
        <f>MONTH(R1637)&amp;"/"&amp;YEAR(R1637)</f>
        <v>5/2026</v>
      </c>
      <c r="AP1637" s="45">
        <f>WEEKNUM(R1637)-WEEKNUM(EOMONTH(R1637,-1)+1)+1</f>
        <v>5</v>
      </c>
      <c r="AQ1637" s="45">
        <f>IF(AU1637="S",IF(Q1637="1. Aceitou o programa",R1637-B1637,0),0)</f>
        <v>67</v>
      </c>
      <c r="AR1637" s="45">
        <f>IF(AU1637="S",IF(AND(S1637&lt;&gt;"",R1637&lt;&gt;""),S1637-R1637,0),0)</f>
        <v>0</v>
      </c>
      <c r="AS1637" s="45">
        <f>IF(AU1637="S",IF(Q1637="1. Aceitou o programa",IF(OR(X1637="Não se Aplica",X1637=""),IF(OR(W1637="Não se Aplica",W1637=""),0,W1637-V1637),AVERAGE(X1637-W1637,W1637-V1637)),0),0)</f>
        <v>8</v>
      </c>
      <c r="AT1637" s="45">
        <f>IF(AU1637="S",IF(AND(Q1637="1. Aceitou o programa",AB1637="Realizada"),IFERROR(IF(AA1637="",0,AA1637-R1637),0),0),0)</f>
        <v>0</v>
      </c>
      <c r="AU1637" s="45" t="str">
        <f>_xlfn.XLOOKUP(U1637,'Lista Suspensa'!$AA$20:$AA$23,'Lista Suspensa'!$AB$20:$AB$23,"N/A")</f>
        <v>S</v>
      </c>
    </row>
    <row r="1638" spans="1:47" ht="12" customHeight="1" x14ac:dyDescent="0.3">
      <c r="A1638" s="87" t="s">
        <v>47</v>
      </c>
      <c r="B1638" s="88">
        <v>46104</v>
      </c>
      <c r="C1638" s="89" t="s">
        <v>48</v>
      </c>
      <c r="D1638" s="89" t="s">
        <v>49</v>
      </c>
      <c r="E1638" s="189">
        <v>88931642</v>
      </c>
      <c r="F1638" s="197" t="s">
        <v>4434</v>
      </c>
      <c r="G1638" s="90">
        <v>5257845784</v>
      </c>
      <c r="H1638" s="91">
        <v>29278</v>
      </c>
      <c r="I1638" s="89"/>
      <c r="J1638" s="89" t="s">
        <v>84</v>
      </c>
      <c r="K1638" s="89" t="s">
        <v>76</v>
      </c>
      <c r="L1638" s="89" t="s">
        <v>95</v>
      </c>
      <c r="M1638" s="89" t="s">
        <v>4435</v>
      </c>
      <c r="N1638" s="89" t="s">
        <v>197</v>
      </c>
      <c r="O1638" s="92" t="s">
        <v>4436</v>
      </c>
      <c r="P1638" s="93" t="s">
        <v>57</v>
      </c>
      <c r="Q1638" s="110" t="s">
        <v>58</v>
      </c>
      <c r="R1638" s="94">
        <v>46171</v>
      </c>
      <c r="S1638" s="95"/>
      <c r="T1638" s="95" t="s">
        <v>59</v>
      </c>
      <c r="U1638" s="95" t="s">
        <v>60</v>
      </c>
      <c r="V1638" s="91">
        <v>46156</v>
      </c>
      <c r="W1638" s="91">
        <v>46164</v>
      </c>
      <c r="X1638" s="91"/>
      <c r="Y1638" s="96" t="s">
        <v>269</v>
      </c>
      <c r="Z1638" s="89" t="s">
        <v>62</v>
      </c>
      <c r="AA1638" s="95"/>
      <c r="AB1638" s="95" t="s">
        <v>2804</v>
      </c>
      <c r="AC1638" s="95" t="s">
        <v>2804</v>
      </c>
      <c r="AD1638" s="95" t="s">
        <v>2804</v>
      </c>
      <c r="AE1638" s="95" t="s">
        <v>2804</v>
      </c>
      <c r="AF1638" s="95" t="s">
        <v>2804</v>
      </c>
      <c r="AG1638" s="95" t="s">
        <v>2804</v>
      </c>
      <c r="AH1638" s="95" t="s">
        <v>2804</v>
      </c>
      <c r="AI1638" s="97"/>
      <c r="AJ1638" s="97" t="s">
        <v>65</v>
      </c>
      <c r="AK1638" s="97" t="s">
        <v>66</v>
      </c>
      <c r="AL1638" s="45" t="s">
        <v>67</v>
      </c>
      <c r="AM1638" s="160" t="str">
        <f>MONTH(B1638)&amp;"/"&amp;YEAR(B1638)</f>
        <v>3/2026</v>
      </c>
      <c r="AN1638" s="45">
        <f>WEEKNUM(B1638)-WEEKNUM(EOMONTH(B1638,-1)+1)+1</f>
        <v>4</v>
      </c>
      <c r="AO1638" s="45" t="str">
        <f>MONTH(R1638)&amp;"/"&amp;YEAR(R1638)</f>
        <v>5/2026</v>
      </c>
      <c r="AP1638" s="45">
        <f>WEEKNUM(R1638)-WEEKNUM(EOMONTH(R1638,-1)+1)+1</f>
        <v>5</v>
      </c>
      <c r="AQ1638" s="45">
        <f>IF(AU1638="S",IF(Q1638="1. Aceitou o programa",R1638-B1638,0),0)</f>
        <v>67</v>
      </c>
      <c r="AR1638" s="45">
        <f>IF(AU1638="S",IF(AND(S1638&lt;&gt;"",R1638&lt;&gt;""),S1638-R1638,0),0)</f>
        <v>0</v>
      </c>
      <c r="AS1638" s="45">
        <f>IF(AU1638="S",IF(Q1638="1. Aceitou o programa",IF(OR(X1638="Não se Aplica",X1638=""),IF(OR(W1638="Não se Aplica",W1638=""),0,W1638-V1638),AVERAGE(X1638-W1638,W1638-V1638)),0),0)</f>
        <v>8</v>
      </c>
      <c r="AT1638" s="45">
        <f>IF(AU1638="S",IF(AND(Q1638="1. Aceitou o programa",AB1638="Realizada"),IFERROR(IF(AA1638="",0,AA1638-R1638),0),0),0)</f>
        <v>0</v>
      </c>
      <c r="AU1638" s="45" t="str">
        <f>_xlfn.XLOOKUP(U1638,'Lista Suspensa'!$AA$20:$AA$23,'Lista Suspensa'!$AB$20:$AB$23,"N/A")</f>
        <v>S</v>
      </c>
    </row>
    <row r="1639" spans="1:47" ht="12" customHeight="1" x14ac:dyDescent="0.3">
      <c r="A1639" s="87" t="s">
        <v>47</v>
      </c>
      <c r="B1639" s="88">
        <v>46104</v>
      </c>
      <c r="C1639" s="89" t="s">
        <v>48</v>
      </c>
      <c r="D1639" s="89" t="s">
        <v>49</v>
      </c>
      <c r="E1639" s="189">
        <v>96106140</v>
      </c>
      <c r="F1639" s="197" t="s">
        <v>4437</v>
      </c>
      <c r="G1639" s="90">
        <v>1087067375</v>
      </c>
      <c r="H1639" s="91">
        <v>29133</v>
      </c>
      <c r="I1639" s="89"/>
      <c r="J1639" s="89" t="s">
        <v>51</v>
      </c>
      <c r="K1639" s="89" t="s">
        <v>76</v>
      </c>
      <c r="L1639" s="89" t="s">
        <v>191</v>
      </c>
      <c r="M1639" s="89" t="s">
        <v>4438</v>
      </c>
      <c r="N1639" s="89" t="s">
        <v>331</v>
      </c>
      <c r="O1639" s="92" t="s">
        <v>4439</v>
      </c>
      <c r="P1639" s="93" t="s">
        <v>57</v>
      </c>
      <c r="Q1639" s="110" t="s">
        <v>58</v>
      </c>
      <c r="R1639" s="94">
        <v>46171</v>
      </c>
      <c r="S1639" s="95"/>
      <c r="T1639" s="95" t="s">
        <v>59</v>
      </c>
      <c r="U1639" s="95" t="s">
        <v>60</v>
      </c>
      <c r="V1639" s="91">
        <v>46156</v>
      </c>
      <c r="W1639" s="91">
        <v>46164</v>
      </c>
      <c r="X1639" s="91">
        <v>46168</v>
      </c>
      <c r="Y1639" s="96" t="s">
        <v>2797</v>
      </c>
      <c r="Z1639" s="89" t="s">
        <v>62</v>
      </c>
      <c r="AA1639" s="95"/>
      <c r="AB1639" s="95" t="s">
        <v>2804</v>
      </c>
      <c r="AC1639" s="95" t="s">
        <v>2804</v>
      </c>
      <c r="AD1639" s="95" t="s">
        <v>2804</v>
      </c>
      <c r="AE1639" s="95" t="s">
        <v>2804</v>
      </c>
      <c r="AF1639" s="95" t="s">
        <v>2804</v>
      </c>
      <c r="AG1639" s="95" t="s">
        <v>2804</v>
      </c>
      <c r="AH1639" s="95" t="s">
        <v>2804</v>
      </c>
      <c r="AI1639" s="97"/>
      <c r="AJ1639" s="97" t="s">
        <v>65</v>
      </c>
      <c r="AK1639" s="97" t="s">
        <v>66</v>
      </c>
      <c r="AL1639" s="45" t="s">
        <v>67</v>
      </c>
      <c r="AM1639" s="160" t="str">
        <f>MONTH(B1639)&amp;"/"&amp;YEAR(B1639)</f>
        <v>3/2026</v>
      </c>
      <c r="AN1639" s="45">
        <f>WEEKNUM(B1639)-WEEKNUM(EOMONTH(B1639,-1)+1)+1</f>
        <v>4</v>
      </c>
      <c r="AO1639" s="45" t="str">
        <f>MONTH(R1639)&amp;"/"&amp;YEAR(R1639)</f>
        <v>5/2026</v>
      </c>
      <c r="AP1639" s="45">
        <f>WEEKNUM(R1639)-WEEKNUM(EOMONTH(R1639,-1)+1)+1</f>
        <v>5</v>
      </c>
      <c r="AQ1639" s="45">
        <f>IF(AU1639="S",IF(Q1639="1. Aceitou o programa",R1639-B1639,0),0)</f>
        <v>67</v>
      </c>
      <c r="AR1639" s="45">
        <f>IF(AU1639="S",IF(AND(S1639&lt;&gt;"",R1639&lt;&gt;""),S1639-R1639,0),0)</f>
        <v>0</v>
      </c>
      <c r="AS1639" s="45">
        <f>IF(AU1639="S",IF(Q1639="1. Aceitou o programa",IF(OR(X1639="Não se Aplica",X1639=""),IF(OR(W1639="Não se Aplica",W1639=""),0,W1639-V1639),AVERAGE(X1639-W1639,W1639-V1639)),0),0)</f>
        <v>6</v>
      </c>
      <c r="AT1639" s="45">
        <f>IF(AU1639="S",IF(AND(Q1639="1. Aceitou o programa",AB1639="Realizada"),IFERROR(IF(AA1639="",0,AA1639-R1639),0),0),0)</f>
        <v>0</v>
      </c>
      <c r="AU1639" s="45" t="str">
        <f>_xlfn.XLOOKUP(U1639,'Lista Suspensa'!$AA$20:$AA$23,'Lista Suspensa'!$AB$20:$AB$23,"N/A")</f>
        <v>S</v>
      </c>
    </row>
    <row r="1640" spans="1:47" ht="12" customHeight="1" x14ac:dyDescent="0.3">
      <c r="A1640" s="87" t="s">
        <v>47</v>
      </c>
      <c r="B1640" s="88">
        <v>46104</v>
      </c>
      <c r="C1640" s="89" t="s">
        <v>48</v>
      </c>
      <c r="D1640" s="89" t="s">
        <v>49</v>
      </c>
      <c r="E1640" s="189">
        <v>88948325</v>
      </c>
      <c r="F1640" s="197" t="s">
        <v>4440</v>
      </c>
      <c r="G1640" s="90">
        <v>12895603740</v>
      </c>
      <c r="H1640" s="91">
        <v>33136</v>
      </c>
      <c r="I1640" s="89"/>
      <c r="J1640" s="89" t="s">
        <v>51</v>
      </c>
      <c r="K1640" s="89" t="s">
        <v>76</v>
      </c>
      <c r="L1640" s="89" t="s">
        <v>303</v>
      </c>
      <c r="M1640" s="89" t="s">
        <v>4441</v>
      </c>
      <c r="N1640" s="89" t="s">
        <v>344</v>
      </c>
      <c r="O1640" s="92" t="s">
        <v>4442</v>
      </c>
      <c r="P1640" s="93" t="s">
        <v>57</v>
      </c>
      <c r="Q1640" s="110" t="s">
        <v>58</v>
      </c>
      <c r="R1640" s="94">
        <v>46171</v>
      </c>
      <c r="S1640" s="95"/>
      <c r="T1640" s="95" t="s">
        <v>59</v>
      </c>
      <c r="U1640" s="95" t="s">
        <v>60</v>
      </c>
      <c r="V1640" s="91">
        <v>46156</v>
      </c>
      <c r="W1640" s="91">
        <v>46164</v>
      </c>
      <c r="X1640" s="91"/>
      <c r="Y1640" s="96" t="s">
        <v>269</v>
      </c>
      <c r="Z1640" s="89" t="s">
        <v>62</v>
      </c>
      <c r="AA1640" s="95"/>
      <c r="AB1640" s="95" t="s">
        <v>2804</v>
      </c>
      <c r="AC1640" s="95" t="s">
        <v>2804</v>
      </c>
      <c r="AD1640" s="95" t="s">
        <v>2804</v>
      </c>
      <c r="AE1640" s="95" t="s">
        <v>2804</v>
      </c>
      <c r="AF1640" s="95" t="s">
        <v>2804</v>
      </c>
      <c r="AG1640" s="95" t="s">
        <v>2804</v>
      </c>
      <c r="AH1640" s="95" t="s">
        <v>2804</v>
      </c>
      <c r="AI1640" s="97"/>
      <c r="AJ1640" s="97" t="s">
        <v>65</v>
      </c>
      <c r="AK1640" s="97" t="s">
        <v>66</v>
      </c>
      <c r="AL1640" s="45" t="s">
        <v>67</v>
      </c>
      <c r="AM1640" s="160" t="str">
        <f>MONTH(B1640)&amp;"/"&amp;YEAR(B1640)</f>
        <v>3/2026</v>
      </c>
      <c r="AN1640" s="45">
        <f>WEEKNUM(B1640)-WEEKNUM(EOMONTH(B1640,-1)+1)+1</f>
        <v>4</v>
      </c>
      <c r="AO1640" s="45" t="str">
        <f>MONTH(R1640)&amp;"/"&amp;YEAR(R1640)</f>
        <v>5/2026</v>
      </c>
      <c r="AP1640" s="45">
        <f>WEEKNUM(R1640)-WEEKNUM(EOMONTH(R1640,-1)+1)+1</f>
        <v>5</v>
      </c>
      <c r="AQ1640" s="45">
        <f>IF(AU1640="S",IF(Q1640="1. Aceitou o programa",R1640-B1640,0),0)</f>
        <v>67</v>
      </c>
      <c r="AR1640" s="45">
        <f>IF(AU1640="S",IF(AND(S1640&lt;&gt;"",R1640&lt;&gt;""),S1640-R1640,0),0)</f>
        <v>0</v>
      </c>
      <c r="AS1640" s="45">
        <f>IF(AU1640="S",IF(Q1640="1. Aceitou o programa",IF(OR(X1640="Não se Aplica",X1640=""),IF(OR(W1640="Não se Aplica",W1640=""),0,W1640-V1640),AVERAGE(X1640-W1640,W1640-V1640)),0),0)</f>
        <v>8</v>
      </c>
      <c r="AT1640" s="45">
        <f>IF(AU1640="S",IF(AND(Q1640="1. Aceitou o programa",AB1640="Realizada"),IFERROR(IF(AA1640="",0,AA1640-R1640),0),0),0)</f>
        <v>0</v>
      </c>
      <c r="AU1640" s="45" t="str">
        <f>_xlfn.XLOOKUP(U1640,'Lista Suspensa'!$AA$20:$AA$23,'Lista Suspensa'!$AB$20:$AB$23,"N/A")</f>
        <v>S</v>
      </c>
    </row>
    <row r="1641" spans="1:47" ht="12" customHeight="1" x14ac:dyDescent="0.3">
      <c r="A1641" s="87" t="s">
        <v>47</v>
      </c>
      <c r="B1641" s="88">
        <v>46104</v>
      </c>
      <c r="C1641" s="89" t="s">
        <v>48</v>
      </c>
      <c r="D1641" s="89" t="s">
        <v>49</v>
      </c>
      <c r="E1641" s="189">
        <v>88961429</v>
      </c>
      <c r="F1641" s="197" t="s">
        <v>4443</v>
      </c>
      <c r="G1641" s="90">
        <v>21356836801</v>
      </c>
      <c r="H1641" s="91">
        <v>29356</v>
      </c>
      <c r="I1641" s="89"/>
      <c r="J1641" s="89" t="s">
        <v>84</v>
      </c>
      <c r="K1641" s="89" t="s">
        <v>52</v>
      </c>
      <c r="L1641" s="89" t="s">
        <v>85</v>
      </c>
      <c r="M1641" s="89" t="s">
        <v>288</v>
      </c>
      <c r="N1641" s="89" t="s">
        <v>150</v>
      </c>
      <c r="O1641" s="92" t="s">
        <v>4444</v>
      </c>
      <c r="P1641" s="93" t="s">
        <v>57</v>
      </c>
      <c r="Q1641" s="110" t="s">
        <v>58</v>
      </c>
      <c r="R1641" s="94">
        <v>46171</v>
      </c>
      <c r="S1641" s="95"/>
      <c r="T1641" s="95" t="s">
        <v>59</v>
      </c>
      <c r="U1641" s="95" t="s">
        <v>60</v>
      </c>
      <c r="V1641" s="91">
        <v>46156</v>
      </c>
      <c r="W1641" s="91">
        <v>46164</v>
      </c>
      <c r="X1641" s="91">
        <v>46168</v>
      </c>
      <c r="Y1641" s="96" t="s">
        <v>2797</v>
      </c>
      <c r="Z1641" s="89" t="s">
        <v>62</v>
      </c>
      <c r="AA1641" s="95"/>
      <c r="AB1641" s="95" t="s">
        <v>2804</v>
      </c>
      <c r="AC1641" s="95" t="s">
        <v>2804</v>
      </c>
      <c r="AD1641" s="95" t="s">
        <v>2804</v>
      </c>
      <c r="AE1641" s="95" t="s">
        <v>2804</v>
      </c>
      <c r="AF1641" s="95" t="s">
        <v>2804</v>
      </c>
      <c r="AG1641" s="95" t="s">
        <v>2804</v>
      </c>
      <c r="AH1641" s="95" t="s">
        <v>2804</v>
      </c>
      <c r="AI1641" s="97"/>
      <c r="AJ1641" s="97" t="s">
        <v>65</v>
      </c>
      <c r="AK1641" s="97" t="s">
        <v>66</v>
      </c>
      <c r="AL1641" s="45" t="s">
        <v>67</v>
      </c>
      <c r="AM1641" s="160" t="str">
        <f>MONTH(B1641)&amp;"/"&amp;YEAR(B1641)</f>
        <v>3/2026</v>
      </c>
      <c r="AN1641" s="45">
        <f>WEEKNUM(B1641)-WEEKNUM(EOMONTH(B1641,-1)+1)+1</f>
        <v>4</v>
      </c>
      <c r="AO1641" s="45" t="str">
        <f>MONTH(R1641)&amp;"/"&amp;YEAR(R1641)</f>
        <v>5/2026</v>
      </c>
      <c r="AP1641" s="45">
        <f>WEEKNUM(R1641)-WEEKNUM(EOMONTH(R1641,-1)+1)+1</f>
        <v>5</v>
      </c>
      <c r="AQ1641" s="45">
        <f>IF(AU1641="S",IF(Q1641="1. Aceitou o programa",R1641-B1641,0),0)</f>
        <v>67</v>
      </c>
      <c r="AR1641" s="45">
        <f>IF(AU1641="S",IF(AND(S1641&lt;&gt;"",R1641&lt;&gt;""),S1641-R1641,0),0)</f>
        <v>0</v>
      </c>
      <c r="AS1641" s="45">
        <f>IF(AU1641="S",IF(Q1641="1. Aceitou o programa",IF(OR(X1641="Não se Aplica",X1641=""),IF(OR(W1641="Não se Aplica",W1641=""),0,W1641-V1641),AVERAGE(X1641-W1641,W1641-V1641)),0),0)</f>
        <v>6</v>
      </c>
      <c r="AT1641" s="45">
        <f>IF(AU1641="S",IF(AND(Q1641="1. Aceitou o programa",AB1641="Realizada"),IFERROR(IF(AA1641="",0,AA1641-R1641),0),0),0)</f>
        <v>0</v>
      </c>
      <c r="AU1641" s="45" t="str">
        <f>_xlfn.XLOOKUP(U1641,'Lista Suspensa'!$AA$20:$AA$23,'Lista Suspensa'!$AB$20:$AB$23,"N/A")</f>
        <v>S</v>
      </c>
    </row>
    <row r="1642" spans="1:47" ht="12" customHeight="1" x14ac:dyDescent="0.3">
      <c r="A1642" s="87" t="s">
        <v>47</v>
      </c>
      <c r="B1642" s="88">
        <v>46104</v>
      </c>
      <c r="C1642" s="89" t="s">
        <v>48</v>
      </c>
      <c r="D1642" s="89" t="s">
        <v>49</v>
      </c>
      <c r="E1642" s="189">
        <v>89005442</v>
      </c>
      <c r="F1642" s="197" t="s">
        <v>4445</v>
      </c>
      <c r="G1642" s="90">
        <v>37363086800</v>
      </c>
      <c r="H1642" s="91">
        <v>37167</v>
      </c>
      <c r="I1642" s="89"/>
      <c r="J1642" s="89" t="s">
        <v>84</v>
      </c>
      <c r="K1642" s="89" t="s">
        <v>52</v>
      </c>
      <c r="L1642" s="89" t="s">
        <v>85</v>
      </c>
      <c r="M1642" s="89" t="s">
        <v>2023</v>
      </c>
      <c r="N1642" s="89" t="s">
        <v>150</v>
      </c>
      <c r="O1642" s="92" t="s">
        <v>4446</v>
      </c>
      <c r="P1642" s="93" t="s">
        <v>57</v>
      </c>
      <c r="Q1642" s="110" t="s">
        <v>58</v>
      </c>
      <c r="R1642" s="94">
        <v>46171</v>
      </c>
      <c r="S1642" s="95"/>
      <c r="T1642" s="95" t="s">
        <v>59</v>
      </c>
      <c r="U1642" s="95" t="s">
        <v>60</v>
      </c>
      <c r="V1642" s="91">
        <v>46156</v>
      </c>
      <c r="W1642" s="91">
        <v>46164</v>
      </c>
      <c r="X1642" s="91">
        <v>46168</v>
      </c>
      <c r="Y1642" s="96" t="s">
        <v>2797</v>
      </c>
      <c r="Z1642" s="89" t="s">
        <v>62</v>
      </c>
      <c r="AA1642" s="95"/>
      <c r="AB1642" s="95" t="s">
        <v>2804</v>
      </c>
      <c r="AC1642" s="95" t="s">
        <v>2804</v>
      </c>
      <c r="AD1642" s="95" t="s">
        <v>2804</v>
      </c>
      <c r="AE1642" s="95" t="s">
        <v>2804</v>
      </c>
      <c r="AF1642" s="95" t="s">
        <v>2804</v>
      </c>
      <c r="AG1642" s="95" t="s">
        <v>2804</v>
      </c>
      <c r="AH1642" s="95" t="s">
        <v>2804</v>
      </c>
      <c r="AI1642" s="97"/>
      <c r="AJ1642" s="97" t="s">
        <v>65</v>
      </c>
      <c r="AK1642" s="97" t="s">
        <v>66</v>
      </c>
      <c r="AL1642" s="45" t="s">
        <v>67</v>
      </c>
      <c r="AM1642" s="160" t="str">
        <f>MONTH(B1642)&amp;"/"&amp;YEAR(B1642)</f>
        <v>3/2026</v>
      </c>
      <c r="AN1642" s="45">
        <f>WEEKNUM(B1642)-WEEKNUM(EOMONTH(B1642,-1)+1)+1</f>
        <v>4</v>
      </c>
      <c r="AO1642" s="45" t="str">
        <f>MONTH(R1642)&amp;"/"&amp;YEAR(R1642)</f>
        <v>5/2026</v>
      </c>
      <c r="AP1642" s="45">
        <f>WEEKNUM(R1642)-WEEKNUM(EOMONTH(R1642,-1)+1)+1</f>
        <v>5</v>
      </c>
      <c r="AQ1642" s="45">
        <f>IF(AU1642="S",IF(Q1642="1. Aceitou o programa",R1642-B1642,0),0)</f>
        <v>67</v>
      </c>
      <c r="AR1642" s="45">
        <f>IF(AU1642="S",IF(AND(S1642&lt;&gt;"",R1642&lt;&gt;""),S1642-R1642,0),0)</f>
        <v>0</v>
      </c>
      <c r="AS1642" s="45">
        <f>IF(AU1642="S",IF(Q1642="1. Aceitou o programa",IF(OR(X1642="Não se Aplica",X1642=""),IF(OR(W1642="Não se Aplica",W1642=""),0,W1642-V1642),AVERAGE(X1642-W1642,W1642-V1642)),0),0)</f>
        <v>6</v>
      </c>
      <c r="AT1642" s="45">
        <f>IF(AU1642="S",IF(AND(Q1642="1. Aceitou o programa",AB1642="Realizada"),IFERROR(IF(AA1642="",0,AA1642-R1642),0),0),0)</f>
        <v>0</v>
      </c>
      <c r="AU1642" s="45" t="str">
        <f>_xlfn.XLOOKUP(U1642,'Lista Suspensa'!$AA$20:$AA$23,'Lista Suspensa'!$AB$20:$AB$23,"N/A")</f>
        <v>S</v>
      </c>
    </row>
    <row r="1643" spans="1:47" ht="12" customHeight="1" x14ac:dyDescent="0.3">
      <c r="A1643" s="87" t="s">
        <v>47</v>
      </c>
      <c r="B1643" s="88">
        <v>46104</v>
      </c>
      <c r="C1643" s="89" t="s">
        <v>48</v>
      </c>
      <c r="D1643" s="89" t="s">
        <v>49</v>
      </c>
      <c r="E1643" s="189">
        <v>89056990</v>
      </c>
      <c r="F1643" s="197" t="s">
        <v>4447</v>
      </c>
      <c r="G1643" s="90">
        <v>11154394808</v>
      </c>
      <c r="H1643" s="91">
        <v>21735</v>
      </c>
      <c r="I1643" s="89"/>
      <c r="J1643" s="89" t="s">
        <v>51</v>
      </c>
      <c r="K1643" s="89" t="s">
        <v>52</v>
      </c>
      <c r="L1643" s="89" t="s">
        <v>85</v>
      </c>
      <c r="M1643" s="89" t="s">
        <v>1216</v>
      </c>
      <c r="N1643" s="89" t="s">
        <v>137</v>
      </c>
      <c r="O1643" s="92" t="s">
        <v>4448</v>
      </c>
      <c r="P1643" s="93" t="s">
        <v>57</v>
      </c>
      <c r="Q1643" s="110" t="s">
        <v>58</v>
      </c>
      <c r="R1643" s="94">
        <v>46171</v>
      </c>
      <c r="S1643" s="95"/>
      <c r="T1643" s="95" t="s">
        <v>59</v>
      </c>
      <c r="U1643" s="95" t="s">
        <v>60</v>
      </c>
      <c r="V1643" s="91">
        <v>46156</v>
      </c>
      <c r="W1643" s="91">
        <v>46164</v>
      </c>
      <c r="X1643" s="91"/>
      <c r="Y1643" s="96" t="s">
        <v>269</v>
      </c>
      <c r="Z1643" s="89" t="s">
        <v>62</v>
      </c>
      <c r="AA1643" s="95"/>
      <c r="AB1643" s="95" t="s">
        <v>2804</v>
      </c>
      <c r="AC1643" s="95" t="s">
        <v>2804</v>
      </c>
      <c r="AD1643" s="95" t="s">
        <v>2804</v>
      </c>
      <c r="AE1643" s="95" t="s">
        <v>2804</v>
      </c>
      <c r="AF1643" s="95" t="s">
        <v>2804</v>
      </c>
      <c r="AG1643" s="95" t="s">
        <v>2804</v>
      </c>
      <c r="AH1643" s="95" t="s">
        <v>2804</v>
      </c>
      <c r="AI1643" s="97"/>
      <c r="AJ1643" s="97" t="s">
        <v>65</v>
      </c>
      <c r="AK1643" s="97" t="s">
        <v>66</v>
      </c>
      <c r="AL1643" s="45" t="s">
        <v>67</v>
      </c>
      <c r="AM1643" s="160" t="str">
        <f>MONTH(B1643)&amp;"/"&amp;YEAR(B1643)</f>
        <v>3/2026</v>
      </c>
      <c r="AN1643" s="45">
        <f>WEEKNUM(B1643)-WEEKNUM(EOMONTH(B1643,-1)+1)+1</f>
        <v>4</v>
      </c>
      <c r="AO1643" s="45" t="str">
        <f>MONTH(R1643)&amp;"/"&amp;YEAR(R1643)</f>
        <v>5/2026</v>
      </c>
      <c r="AP1643" s="45">
        <f>WEEKNUM(R1643)-WEEKNUM(EOMONTH(R1643,-1)+1)+1</f>
        <v>5</v>
      </c>
      <c r="AQ1643" s="45">
        <f>IF(AU1643="S",IF(Q1643="1. Aceitou o programa",R1643-B1643,0),0)</f>
        <v>67</v>
      </c>
      <c r="AR1643" s="45">
        <f>IF(AU1643="S",IF(AND(S1643&lt;&gt;"",R1643&lt;&gt;""),S1643-R1643,0),0)</f>
        <v>0</v>
      </c>
      <c r="AS1643" s="45">
        <f>IF(AU1643="S",IF(Q1643="1. Aceitou o programa",IF(OR(X1643="Não se Aplica",X1643=""),IF(OR(W1643="Não se Aplica",W1643=""),0,W1643-V1643),AVERAGE(X1643-W1643,W1643-V1643)),0),0)</f>
        <v>8</v>
      </c>
      <c r="AT1643" s="45">
        <f>IF(AU1643="S",IF(AND(Q1643="1. Aceitou o programa",AB1643="Realizada"),IFERROR(IF(AA1643="",0,AA1643-R1643),0),0),0)</f>
        <v>0</v>
      </c>
      <c r="AU1643" s="45" t="str">
        <f>_xlfn.XLOOKUP(U1643,'Lista Suspensa'!$AA$20:$AA$23,'Lista Suspensa'!$AB$20:$AB$23,"N/A")</f>
        <v>S</v>
      </c>
    </row>
    <row r="1644" spans="1:47" ht="12" customHeight="1" x14ac:dyDescent="0.3">
      <c r="A1644" s="87" t="s">
        <v>47</v>
      </c>
      <c r="B1644" s="88">
        <v>46104</v>
      </c>
      <c r="C1644" s="89" t="s">
        <v>48</v>
      </c>
      <c r="D1644" s="89" t="s">
        <v>49</v>
      </c>
      <c r="E1644" s="189">
        <v>89429531</v>
      </c>
      <c r="F1644" s="197" t="s">
        <v>4449</v>
      </c>
      <c r="G1644" s="90">
        <v>10384937730</v>
      </c>
      <c r="H1644" s="91">
        <v>30574</v>
      </c>
      <c r="I1644" s="89"/>
      <c r="J1644" s="89" t="s">
        <v>84</v>
      </c>
      <c r="K1644" s="89" t="s">
        <v>76</v>
      </c>
      <c r="L1644" s="89" t="s">
        <v>191</v>
      </c>
      <c r="M1644" s="89" t="s">
        <v>4450</v>
      </c>
      <c r="N1644" s="89" t="s">
        <v>331</v>
      </c>
      <c r="O1644" s="92" t="s">
        <v>4451</v>
      </c>
      <c r="P1644" s="93" t="s">
        <v>57</v>
      </c>
      <c r="Q1644" s="110" t="s">
        <v>58</v>
      </c>
      <c r="R1644" s="94">
        <v>46171</v>
      </c>
      <c r="S1644" s="95"/>
      <c r="T1644" s="95" t="s">
        <v>59</v>
      </c>
      <c r="U1644" s="95" t="s">
        <v>60</v>
      </c>
      <c r="V1644" s="91">
        <v>46156</v>
      </c>
      <c r="W1644" s="91">
        <v>46167</v>
      </c>
      <c r="X1644" s="91">
        <v>46168</v>
      </c>
      <c r="Y1644" s="96" t="s">
        <v>356</v>
      </c>
      <c r="Z1644" s="89" t="s">
        <v>62</v>
      </c>
      <c r="AA1644" s="95"/>
      <c r="AB1644" s="95" t="s">
        <v>2804</v>
      </c>
      <c r="AC1644" s="95" t="s">
        <v>2804</v>
      </c>
      <c r="AD1644" s="95" t="s">
        <v>2804</v>
      </c>
      <c r="AE1644" s="95" t="s">
        <v>2804</v>
      </c>
      <c r="AF1644" s="95" t="s">
        <v>2804</v>
      </c>
      <c r="AG1644" s="95" t="s">
        <v>2804</v>
      </c>
      <c r="AH1644" s="95" t="s">
        <v>2804</v>
      </c>
      <c r="AI1644" s="97"/>
      <c r="AJ1644" s="97" t="s">
        <v>65</v>
      </c>
      <c r="AK1644" s="97" t="s">
        <v>66</v>
      </c>
      <c r="AL1644" s="45" t="s">
        <v>67</v>
      </c>
      <c r="AM1644" s="160" t="str">
        <f>MONTH(B1644)&amp;"/"&amp;YEAR(B1644)</f>
        <v>3/2026</v>
      </c>
      <c r="AN1644" s="45">
        <f>WEEKNUM(B1644)-WEEKNUM(EOMONTH(B1644,-1)+1)+1</f>
        <v>4</v>
      </c>
      <c r="AO1644" s="45" t="str">
        <f>MONTH(R1644)&amp;"/"&amp;YEAR(R1644)</f>
        <v>5/2026</v>
      </c>
      <c r="AP1644" s="45">
        <f>WEEKNUM(R1644)-WEEKNUM(EOMONTH(R1644,-1)+1)+1</f>
        <v>5</v>
      </c>
      <c r="AQ1644" s="45">
        <f>IF(AU1644="S",IF(Q1644="1. Aceitou o programa",R1644-B1644,0),0)</f>
        <v>67</v>
      </c>
      <c r="AR1644" s="45">
        <f>IF(AU1644="S",IF(AND(S1644&lt;&gt;"",R1644&lt;&gt;""),S1644-R1644,0),0)</f>
        <v>0</v>
      </c>
      <c r="AS1644" s="45">
        <f>IF(AU1644="S",IF(Q1644="1. Aceitou o programa",IF(OR(X1644="Não se Aplica",X1644=""),IF(OR(W1644="Não se Aplica",W1644=""),0,W1644-V1644),AVERAGE(X1644-W1644,W1644-V1644)),0),0)</f>
        <v>6</v>
      </c>
      <c r="AT1644" s="45">
        <f>IF(AU1644="S",IF(AND(Q1644="1. Aceitou o programa",AB1644="Realizada"),IFERROR(IF(AA1644="",0,AA1644-R1644),0),0),0)</f>
        <v>0</v>
      </c>
      <c r="AU1644" s="45" t="str">
        <f>_xlfn.XLOOKUP(U1644,'Lista Suspensa'!$AA$20:$AA$23,'Lista Suspensa'!$AB$20:$AB$23,"N/A")</f>
        <v>S</v>
      </c>
    </row>
    <row r="1645" spans="1:47" ht="12" customHeight="1" x14ac:dyDescent="0.3">
      <c r="A1645" s="87" t="s">
        <v>47</v>
      </c>
      <c r="B1645" s="88">
        <v>46104</v>
      </c>
      <c r="C1645" s="89" t="s">
        <v>48</v>
      </c>
      <c r="D1645" s="89" t="s">
        <v>49</v>
      </c>
      <c r="E1645" s="189">
        <v>89102266</v>
      </c>
      <c r="F1645" s="197" t="s">
        <v>4452</v>
      </c>
      <c r="G1645" s="90">
        <v>24874975801</v>
      </c>
      <c r="H1645" s="91">
        <v>27601</v>
      </c>
      <c r="I1645" s="89"/>
      <c r="J1645" s="89" t="s">
        <v>51</v>
      </c>
      <c r="K1645" s="89" t="s">
        <v>52</v>
      </c>
      <c r="L1645" s="89" t="s">
        <v>85</v>
      </c>
      <c r="M1645" s="89" t="s">
        <v>1186</v>
      </c>
      <c r="N1645" s="89" t="s">
        <v>137</v>
      </c>
      <c r="O1645" s="92" t="s">
        <v>4453</v>
      </c>
      <c r="P1645" s="93" t="s">
        <v>57</v>
      </c>
      <c r="Q1645" s="110" t="s">
        <v>58</v>
      </c>
      <c r="R1645" s="94">
        <v>46171</v>
      </c>
      <c r="S1645" s="95"/>
      <c r="T1645" s="95" t="s">
        <v>59</v>
      </c>
      <c r="U1645" s="95" t="s">
        <v>60</v>
      </c>
      <c r="V1645" s="91">
        <v>46156</v>
      </c>
      <c r="W1645" s="91">
        <v>46167</v>
      </c>
      <c r="X1645" s="91">
        <v>46168</v>
      </c>
      <c r="Y1645" s="96" t="s">
        <v>356</v>
      </c>
      <c r="Z1645" s="89" t="s">
        <v>62</v>
      </c>
      <c r="AA1645" s="95"/>
      <c r="AB1645" s="95" t="s">
        <v>2804</v>
      </c>
      <c r="AC1645" s="95" t="s">
        <v>2804</v>
      </c>
      <c r="AD1645" s="95" t="s">
        <v>2804</v>
      </c>
      <c r="AE1645" s="95" t="s">
        <v>2804</v>
      </c>
      <c r="AF1645" s="95" t="s">
        <v>2804</v>
      </c>
      <c r="AG1645" s="95" t="s">
        <v>2804</v>
      </c>
      <c r="AH1645" s="95" t="s">
        <v>2804</v>
      </c>
      <c r="AI1645" s="97"/>
      <c r="AJ1645" s="97" t="s">
        <v>65</v>
      </c>
      <c r="AK1645" s="97" t="s">
        <v>66</v>
      </c>
      <c r="AL1645" s="45" t="s">
        <v>67</v>
      </c>
      <c r="AM1645" s="160" t="str">
        <f>MONTH(B1645)&amp;"/"&amp;YEAR(B1645)</f>
        <v>3/2026</v>
      </c>
      <c r="AN1645" s="45">
        <f>WEEKNUM(B1645)-WEEKNUM(EOMONTH(B1645,-1)+1)+1</f>
        <v>4</v>
      </c>
      <c r="AO1645" s="45" t="str">
        <f>MONTH(R1645)&amp;"/"&amp;YEAR(R1645)</f>
        <v>5/2026</v>
      </c>
      <c r="AP1645" s="45">
        <f>WEEKNUM(R1645)-WEEKNUM(EOMONTH(R1645,-1)+1)+1</f>
        <v>5</v>
      </c>
      <c r="AQ1645" s="45">
        <f>IF(AU1645="S",IF(Q1645="1. Aceitou o programa",R1645-B1645,0),0)</f>
        <v>67</v>
      </c>
      <c r="AR1645" s="45">
        <f>IF(AU1645="S",IF(AND(S1645&lt;&gt;"",R1645&lt;&gt;""),S1645-R1645,0),0)</f>
        <v>0</v>
      </c>
      <c r="AS1645" s="45">
        <f>IF(AU1645="S",IF(Q1645="1. Aceitou o programa",IF(OR(X1645="Não se Aplica",X1645=""),IF(OR(W1645="Não se Aplica",W1645=""),0,W1645-V1645),AVERAGE(X1645-W1645,W1645-V1645)),0),0)</f>
        <v>6</v>
      </c>
      <c r="AT1645" s="45">
        <f>IF(AU1645="S",IF(AND(Q1645="1. Aceitou o programa",AB1645="Realizada"),IFERROR(IF(AA1645="",0,AA1645-R1645),0),0),0)</f>
        <v>0</v>
      </c>
      <c r="AU1645" s="45" t="str">
        <f>_xlfn.XLOOKUP(U1645,'Lista Suspensa'!$AA$20:$AA$23,'Lista Suspensa'!$AB$20:$AB$23,"N/A")</f>
        <v>S</v>
      </c>
    </row>
    <row r="1646" spans="1:47" ht="12" customHeight="1" x14ac:dyDescent="0.3">
      <c r="A1646" s="87" t="s">
        <v>47</v>
      </c>
      <c r="B1646" s="88">
        <v>46104</v>
      </c>
      <c r="C1646" s="89" t="s">
        <v>48</v>
      </c>
      <c r="D1646" s="89" t="s">
        <v>49</v>
      </c>
      <c r="E1646" s="189">
        <v>89410065</v>
      </c>
      <c r="F1646" s="197" t="s">
        <v>4454</v>
      </c>
      <c r="G1646" s="90">
        <v>12202314792</v>
      </c>
      <c r="H1646" s="91">
        <v>32246</v>
      </c>
      <c r="I1646" s="89"/>
      <c r="J1646" s="89" t="s">
        <v>51</v>
      </c>
      <c r="K1646" s="89" t="s">
        <v>76</v>
      </c>
      <c r="L1646" s="89" t="s">
        <v>303</v>
      </c>
      <c r="M1646" s="89" t="s">
        <v>334</v>
      </c>
      <c r="N1646" s="89" t="s">
        <v>331</v>
      </c>
      <c r="O1646" s="92" t="s">
        <v>4455</v>
      </c>
      <c r="P1646" s="93" t="s">
        <v>57</v>
      </c>
      <c r="Q1646" s="110" t="s">
        <v>58</v>
      </c>
      <c r="R1646" s="94">
        <v>46171</v>
      </c>
      <c r="S1646" s="95"/>
      <c r="T1646" s="95" t="s">
        <v>59</v>
      </c>
      <c r="U1646" s="95" t="s">
        <v>60</v>
      </c>
      <c r="V1646" s="91">
        <v>46156</v>
      </c>
      <c r="W1646" s="91">
        <v>46164</v>
      </c>
      <c r="X1646" s="91">
        <v>46168</v>
      </c>
      <c r="Y1646" s="96" t="s">
        <v>2797</v>
      </c>
      <c r="Z1646" s="89" t="s">
        <v>62</v>
      </c>
      <c r="AA1646" s="95"/>
      <c r="AB1646" s="95" t="s">
        <v>2804</v>
      </c>
      <c r="AC1646" s="95" t="s">
        <v>2804</v>
      </c>
      <c r="AD1646" s="95" t="s">
        <v>2804</v>
      </c>
      <c r="AE1646" s="95" t="s">
        <v>2804</v>
      </c>
      <c r="AF1646" s="95" t="s">
        <v>2804</v>
      </c>
      <c r="AG1646" s="95" t="s">
        <v>2804</v>
      </c>
      <c r="AH1646" s="95" t="s">
        <v>2804</v>
      </c>
      <c r="AI1646" s="97"/>
      <c r="AJ1646" s="97" t="s">
        <v>65</v>
      </c>
      <c r="AK1646" s="97" t="s">
        <v>66</v>
      </c>
      <c r="AL1646" s="45" t="s">
        <v>67</v>
      </c>
      <c r="AM1646" s="160" t="str">
        <f>MONTH(B1646)&amp;"/"&amp;YEAR(B1646)</f>
        <v>3/2026</v>
      </c>
      <c r="AN1646" s="45">
        <f>WEEKNUM(B1646)-WEEKNUM(EOMONTH(B1646,-1)+1)+1</f>
        <v>4</v>
      </c>
      <c r="AO1646" s="45" t="str">
        <f>MONTH(R1646)&amp;"/"&amp;YEAR(R1646)</f>
        <v>5/2026</v>
      </c>
      <c r="AP1646" s="45">
        <f>WEEKNUM(R1646)-WEEKNUM(EOMONTH(R1646,-1)+1)+1</f>
        <v>5</v>
      </c>
      <c r="AQ1646" s="45">
        <f>IF(AU1646="S",IF(Q1646="1. Aceitou o programa",R1646-B1646,0),0)</f>
        <v>67</v>
      </c>
      <c r="AR1646" s="45">
        <f>IF(AU1646="S",IF(AND(S1646&lt;&gt;"",R1646&lt;&gt;""),S1646-R1646,0),0)</f>
        <v>0</v>
      </c>
      <c r="AS1646" s="45">
        <f>IF(AU1646="S",IF(Q1646="1. Aceitou o programa",IF(OR(X1646="Não se Aplica",X1646=""),IF(OR(W1646="Não se Aplica",W1646=""),0,W1646-V1646),AVERAGE(X1646-W1646,W1646-V1646)),0),0)</f>
        <v>6</v>
      </c>
      <c r="AT1646" s="45">
        <f>IF(AU1646="S",IF(AND(Q1646="1. Aceitou o programa",AB1646="Realizada"),IFERROR(IF(AA1646="",0,AA1646-R1646),0),0),0)</f>
        <v>0</v>
      </c>
      <c r="AU1646" s="45" t="str">
        <f>_xlfn.XLOOKUP(U1646,'Lista Suspensa'!$AA$20:$AA$23,'Lista Suspensa'!$AB$20:$AB$23,"N/A")</f>
        <v>S</v>
      </c>
    </row>
    <row r="1647" spans="1:47" ht="12" customHeight="1" x14ac:dyDescent="0.3">
      <c r="A1647" s="87" t="s">
        <v>47</v>
      </c>
      <c r="B1647" s="88">
        <v>46104</v>
      </c>
      <c r="C1647" s="89" t="s">
        <v>48</v>
      </c>
      <c r="D1647" s="89" t="s">
        <v>49</v>
      </c>
      <c r="E1647" s="189">
        <v>89254614</v>
      </c>
      <c r="F1647" s="197" t="s">
        <v>4456</v>
      </c>
      <c r="G1647" s="90">
        <v>30816372870</v>
      </c>
      <c r="H1647" s="91">
        <v>29737</v>
      </c>
      <c r="I1647" s="89"/>
      <c r="J1647" s="89" t="s">
        <v>51</v>
      </c>
      <c r="K1647" s="89" t="s">
        <v>52</v>
      </c>
      <c r="L1647" s="89" t="s">
        <v>85</v>
      </c>
      <c r="M1647" s="89" t="s">
        <v>4457</v>
      </c>
      <c r="N1647" s="89" t="s">
        <v>150</v>
      </c>
      <c r="O1647" s="92" t="s">
        <v>4458</v>
      </c>
      <c r="P1647" s="93" t="s">
        <v>57</v>
      </c>
      <c r="Q1647" s="110" t="s">
        <v>58</v>
      </c>
      <c r="R1647" s="94">
        <v>46171</v>
      </c>
      <c r="S1647" s="95"/>
      <c r="T1647" s="95" t="s">
        <v>59</v>
      </c>
      <c r="U1647" s="95" t="s">
        <v>60</v>
      </c>
      <c r="V1647" s="91">
        <v>46156</v>
      </c>
      <c r="W1647" s="91">
        <v>46167</v>
      </c>
      <c r="X1647" s="91">
        <v>46168</v>
      </c>
      <c r="Y1647" s="96" t="s">
        <v>356</v>
      </c>
      <c r="Z1647" s="89" t="s">
        <v>62</v>
      </c>
      <c r="AA1647" s="95"/>
      <c r="AB1647" s="95" t="s">
        <v>2804</v>
      </c>
      <c r="AC1647" s="95" t="s">
        <v>2804</v>
      </c>
      <c r="AD1647" s="95" t="s">
        <v>2804</v>
      </c>
      <c r="AE1647" s="95" t="s">
        <v>2804</v>
      </c>
      <c r="AF1647" s="95" t="s">
        <v>2804</v>
      </c>
      <c r="AG1647" s="95" t="s">
        <v>2804</v>
      </c>
      <c r="AH1647" s="95" t="s">
        <v>2804</v>
      </c>
      <c r="AI1647" s="97"/>
      <c r="AJ1647" s="97" t="s">
        <v>65</v>
      </c>
      <c r="AK1647" s="97" t="s">
        <v>66</v>
      </c>
      <c r="AL1647" s="45" t="s">
        <v>67</v>
      </c>
      <c r="AM1647" s="160" t="str">
        <f>MONTH(B1647)&amp;"/"&amp;YEAR(B1647)</f>
        <v>3/2026</v>
      </c>
      <c r="AN1647" s="45">
        <f>WEEKNUM(B1647)-WEEKNUM(EOMONTH(B1647,-1)+1)+1</f>
        <v>4</v>
      </c>
      <c r="AO1647" s="45" t="str">
        <f>MONTH(R1647)&amp;"/"&amp;YEAR(R1647)</f>
        <v>5/2026</v>
      </c>
      <c r="AP1647" s="45">
        <f>WEEKNUM(R1647)-WEEKNUM(EOMONTH(R1647,-1)+1)+1</f>
        <v>5</v>
      </c>
      <c r="AQ1647" s="45">
        <f>IF(AU1647="S",IF(Q1647="1. Aceitou o programa",R1647-B1647,0),0)</f>
        <v>67</v>
      </c>
      <c r="AR1647" s="45">
        <f>IF(AU1647="S",IF(AND(S1647&lt;&gt;"",R1647&lt;&gt;""),S1647-R1647,0),0)</f>
        <v>0</v>
      </c>
      <c r="AS1647" s="45">
        <f>IF(AU1647="S",IF(Q1647="1. Aceitou o programa",IF(OR(X1647="Não se Aplica",X1647=""),IF(OR(W1647="Não se Aplica",W1647=""),0,W1647-V1647),AVERAGE(X1647-W1647,W1647-V1647)),0),0)</f>
        <v>6</v>
      </c>
      <c r="AT1647" s="45">
        <f>IF(AU1647="S",IF(AND(Q1647="1. Aceitou o programa",AB1647="Realizada"),IFERROR(IF(AA1647="",0,AA1647-R1647),0),0),0)</f>
        <v>0</v>
      </c>
      <c r="AU1647" s="45" t="str">
        <f>_xlfn.XLOOKUP(U1647,'Lista Suspensa'!$AA$20:$AA$23,'Lista Suspensa'!$AB$20:$AB$23,"N/A")</f>
        <v>S</v>
      </c>
    </row>
    <row r="1648" spans="1:47" ht="12" customHeight="1" x14ac:dyDescent="0.3">
      <c r="A1648" s="87" t="s">
        <v>47</v>
      </c>
      <c r="B1648" s="88">
        <v>46104</v>
      </c>
      <c r="C1648" s="89" t="s">
        <v>48</v>
      </c>
      <c r="D1648" s="89" t="s">
        <v>49</v>
      </c>
      <c r="E1648" s="189">
        <v>89588778</v>
      </c>
      <c r="F1648" s="197" t="s">
        <v>4459</v>
      </c>
      <c r="G1648" s="90">
        <v>9240523766</v>
      </c>
      <c r="H1648" s="91">
        <v>27683</v>
      </c>
      <c r="I1648" s="89"/>
      <c r="J1648" s="89" t="s">
        <v>51</v>
      </c>
      <c r="K1648" s="89" t="s">
        <v>76</v>
      </c>
      <c r="L1648" s="89" t="s">
        <v>441</v>
      </c>
      <c r="M1648" s="89" t="s">
        <v>4460</v>
      </c>
      <c r="N1648" s="89" t="s">
        <v>291</v>
      </c>
      <c r="O1648" s="92" t="s">
        <v>4461</v>
      </c>
      <c r="P1648" s="93" t="s">
        <v>57</v>
      </c>
      <c r="Q1648" s="110" t="s">
        <v>58</v>
      </c>
      <c r="R1648" s="94">
        <v>46171</v>
      </c>
      <c r="S1648" s="95"/>
      <c r="T1648" s="95" t="s">
        <v>59</v>
      </c>
      <c r="U1648" s="95" t="s">
        <v>60</v>
      </c>
      <c r="V1648" s="91">
        <v>46156</v>
      </c>
      <c r="W1648" s="91">
        <v>46167</v>
      </c>
      <c r="X1648" s="91">
        <v>46168</v>
      </c>
      <c r="Y1648" s="96" t="s">
        <v>356</v>
      </c>
      <c r="Z1648" s="89" t="s">
        <v>62</v>
      </c>
      <c r="AA1648" s="95"/>
      <c r="AB1648" s="95" t="s">
        <v>2804</v>
      </c>
      <c r="AC1648" s="95" t="s">
        <v>2804</v>
      </c>
      <c r="AD1648" s="95" t="s">
        <v>2804</v>
      </c>
      <c r="AE1648" s="95" t="s">
        <v>2804</v>
      </c>
      <c r="AF1648" s="95" t="s">
        <v>2804</v>
      </c>
      <c r="AG1648" s="95" t="s">
        <v>2804</v>
      </c>
      <c r="AH1648" s="95" t="s">
        <v>2804</v>
      </c>
      <c r="AI1648" s="97"/>
      <c r="AJ1648" s="97" t="s">
        <v>65</v>
      </c>
      <c r="AK1648" s="97" t="s">
        <v>66</v>
      </c>
      <c r="AL1648" s="45" t="s">
        <v>67</v>
      </c>
      <c r="AM1648" s="160" t="str">
        <f>MONTH(B1648)&amp;"/"&amp;YEAR(B1648)</f>
        <v>3/2026</v>
      </c>
      <c r="AN1648" s="45">
        <f>WEEKNUM(B1648)-WEEKNUM(EOMONTH(B1648,-1)+1)+1</f>
        <v>4</v>
      </c>
      <c r="AO1648" s="45" t="str">
        <f>MONTH(R1648)&amp;"/"&amp;YEAR(R1648)</f>
        <v>5/2026</v>
      </c>
      <c r="AP1648" s="45">
        <f>WEEKNUM(R1648)-WEEKNUM(EOMONTH(R1648,-1)+1)+1</f>
        <v>5</v>
      </c>
      <c r="AQ1648" s="45">
        <f>IF(AU1648="S",IF(Q1648="1. Aceitou o programa",R1648-B1648,0),0)</f>
        <v>67</v>
      </c>
      <c r="AR1648" s="45">
        <f>IF(AU1648="S",IF(AND(S1648&lt;&gt;"",R1648&lt;&gt;""),S1648-R1648,0),0)</f>
        <v>0</v>
      </c>
      <c r="AS1648" s="45">
        <f>IF(AU1648="S",IF(Q1648="1. Aceitou o programa",IF(OR(X1648="Não se Aplica",X1648=""),IF(OR(W1648="Não se Aplica",W1648=""),0,W1648-V1648),AVERAGE(X1648-W1648,W1648-V1648)),0),0)</f>
        <v>6</v>
      </c>
      <c r="AT1648" s="45">
        <f>IF(AU1648="S",IF(AND(Q1648="1. Aceitou o programa",AB1648="Realizada"),IFERROR(IF(AA1648="",0,AA1648-R1648),0),0),0)</f>
        <v>0</v>
      </c>
      <c r="AU1648" s="45" t="str">
        <f>_xlfn.XLOOKUP(U1648,'Lista Suspensa'!$AA$20:$AA$23,'Lista Suspensa'!$AB$20:$AB$23,"N/A")</f>
        <v>S</v>
      </c>
    </row>
    <row r="1649" spans="1:47" ht="12" customHeight="1" x14ac:dyDescent="0.3">
      <c r="A1649" s="87" t="s">
        <v>47</v>
      </c>
      <c r="B1649" s="88">
        <v>46104</v>
      </c>
      <c r="C1649" s="89" t="s">
        <v>48</v>
      </c>
      <c r="D1649" s="89" t="s">
        <v>49</v>
      </c>
      <c r="E1649" s="189">
        <v>89409505</v>
      </c>
      <c r="F1649" s="197" t="s">
        <v>4462</v>
      </c>
      <c r="G1649" s="90">
        <v>10029677750</v>
      </c>
      <c r="H1649" s="91">
        <v>29779</v>
      </c>
      <c r="I1649" s="89"/>
      <c r="J1649" s="89" t="s">
        <v>51</v>
      </c>
      <c r="K1649" s="89" t="s">
        <v>76</v>
      </c>
      <c r="L1649" s="89" t="s">
        <v>101</v>
      </c>
      <c r="M1649" s="89" t="s">
        <v>3979</v>
      </c>
      <c r="N1649" s="89" t="s">
        <v>331</v>
      </c>
      <c r="O1649" s="92" t="s">
        <v>4463</v>
      </c>
      <c r="P1649" s="93" t="s">
        <v>57</v>
      </c>
      <c r="Q1649" s="110" t="s">
        <v>58</v>
      </c>
      <c r="R1649" s="94">
        <v>46171</v>
      </c>
      <c r="S1649" s="95"/>
      <c r="T1649" s="95" t="s">
        <v>59</v>
      </c>
      <c r="U1649" s="95" t="s">
        <v>60</v>
      </c>
      <c r="V1649" s="91">
        <v>46156</v>
      </c>
      <c r="W1649" s="91">
        <v>46164</v>
      </c>
      <c r="X1649" s="91">
        <v>46168</v>
      </c>
      <c r="Y1649" s="96" t="s">
        <v>2797</v>
      </c>
      <c r="Z1649" s="89" t="s">
        <v>62</v>
      </c>
      <c r="AA1649" s="95"/>
      <c r="AB1649" s="95" t="s">
        <v>2804</v>
      </c>
      <c r="AC1649" s="95" t="s">
        <v>2804</v>
      </c>
      <c r="AD1649" s="95" t="s">
        <v>2804</v>
      </c>
      <c r="AE1649" s="95" t="s">
        <v>2804</v>
      </c>
      <c r="AF1649" s="95" t="s">
        <v>2804</v>
      </c>
      <c r="AG1649" s="95" t="s">
        <v>2804</v>
      </c>
      <c r="AH1649" s="95" t="s">
        <v>2804</v>
      </c>
      <c r="AI1649" s="97"/>
      <c r="AJ1649" s="97" t="s">
        <v>65</v>
      </c>
      <c r="AK1649" s="97" t="s">
        <v>66</v>
      </c>
      <c r="AL1649" s="45" t="s">
        <v>67</v>
      </c>
      <c r="AM1649" s="160" t="str">
        <f>MONTH(B1649)&amp;"/"&amp;YEAR(B1649)</f>
        <v>3/2026</v>
      </c>
      <c r="AN1649" s="45">
        <f>WEEKNUM(B1649)-WEEKNUM(EOMONTH(B1649,-1)+1)+1</f>
        <v>4</v>
      </c>
      <c r="AO1649" s="45" t="str">
        <f>MONTH(R1649)&amp;"/"&amp;YEAR(R1649)</f>
        <v>5/2026</v>
      </c>
      <c r="AP1649" s="45">
        <f>WEEKNUM(R1649)-WEEKNUM(EOMONTH(R1649,-1)+1)+1</f>
        <v>5</v>
      </c>
      <c r="AQ1649" s="45">
        <f>IF(AU1649="S",IF(Q1649="1. Aceitou o programa",R1649-B1649,0),0)</f>
        <v>67</v>
      </c>
      <c r="AR1649" s="45">
        <f>IF(AU1649="S",IF(AND(S1649&lt;&gt;"",R1649&lt;&gt;""),S1649-R1649,0),0)</f>
        <v>0</v>
      </c>
      <c r="AS1649" s="45">
        <f>IF(AU1649="S",IF(Q1649="1. Aceitou o programa",IF(OR(X1649="Não se Aplica",X1649=""),IF(OR(W1649="Não se Aplica",W1649=""),0,W1649-V1649),AVERAGE(X1649-W1649,W1649-V1649)),0),0)</f>
        <v>6</v>
      </c>
      <c r="AT1649" s="45">
        <f>IF(AU1649="S",IF(AND(Q1649="1. Aceitou o programa",AB1649="Realizada"),IFERROR(IF(AA1649="",0,AA1649-R1649),0),0),0)</f>
        <v>0</v>
      </c>
      <c r="AU1649" s="45" t="str">
        <f>_xlfn.XLOOKUP(U1649,'Lista Suspensa'!$AA$20:$AA$23,'Lista Suspensa'!$AB$20:$AB$23,"N/A")</f>
        <v>S</v>
      </c>
    </row>
    <row r="1650" spans="1:47" ht="12" customHeight="1" x14ac:dyDescent="0.3">
      <c r="A1650" s="87" t="s">
        <v>47</v>
      </c>
      <c r="B1650" s="88">
        <v>46104</v>
      </c>
      <c r="C1650" s="89" t="s">
        <v>48</v>
      </c>
      <c r="D1650" s="89" t="s">
        <v>49</v>
      </c>
      <c r="E1650" s="189">
        <v>89813844</v>
      </c>
      <c r="F1650" s="197" t="s">
        <v>4464</v>
      </c>
      <c r="G1650" s="90">
        <v>29857182879</v>
      </c>
      <c r="H1650" s="91">
        <v>28801</v>
      </c>
      <c r="I1650" s="89"/>
      <c r="J1650" s="89" t="s">
        <v>51</v>
      </c>
      <c r="K1650" s="89" t="s">
        <v>52</v>
      </c>
      <c r="L1650" s="89" t="s">
        <v>410</v>
      </c>
      <c r="M1650" s="89" t="s">
        <v>3904</v>
      </c>
      <c r="N1650" s="89" t="s">
        <v>150</v>
      </c>
      <c r="O1650" s="92" t="s">
        <v>4465</v>
      </c>
      <c r="P1650" s="93" t="s">
        <v>57</v>
      </c>
      <c r="Q1650" s="110" t="s">
        <v>58</v>
      </c>
      <c r="R1650" s="94">
        <v>46171</v>
      </c>
      <c r="S1650" s="95"/>
      <c r="T1650" s="95" t="s">
        <v>59</v>
      </c>
      <c r="U1650" s="95" t="s">
        <v>60</v>
      </c>
      <c r="V1650" s="91">
        <v>46156</v>
      </c>
      <c r="W1650" s="91">
        <v>46160</v>
      </c>
      <c r="X1650" s="91">
        <v>46168</v>
      </c>
      <c r="Y1650" s="96" t="s">
        <v>61</v>
      </c>
      <c r="Z1650" s="89" t="s">
        <v>62</v>
      </c>
      <c r="AA1650" s="95"/>
      <c r="AB1650" s="95" t="s">
        <v>2804</v>
      </c>
      <c r="AC1650" s="95" t="s">
        <v>2804</v>
      </c>
      <c r="AD1650" s="95" t="s">
        <v>2804</v>
      </c>
      <c r="AE1650" s="95" t="s">
        <v>2804</v>
      </c>
      <c r="AF1650" s="95" t="s">
        <v>2804</v>
      </c>
      <c r="AG1650" s="95" t="s">
        <v>2804</v>
      </c>
      <c r="AH1650" s="95" t="s">
        <v>2804</v>
      </c>
      <c r="AI1650" s="97"/>
      <c r="AJ1650" s="97" t="s">
        <v>65</v>
      </c>
      <c r="AK1650" s="97" t="s">
        <v>66</v>
      </c>
      <c r="AL1650" s="45" t="s">
        <v>67</v>
      </c>
      <c r="AM1650" s="160" t="str">
        <f>MONTH(B1650)&amp;"/"&amp;YEAR(B1650)</f>
        <v>3/2026</v>
      </c>
      <c r="AN1650" s="45">
        <f>WEEKNUM(B1650)-WEEKNUM(EOMONTH(B1650,-1)+1)+1</f>
        <v>4</v>
      </c>
      <c r="AO1650" s="45" t="str">
        <f>MONTH(R1650)&amp;"/"&amp;YEAR(R1650)</f>
        <v>5/2026</v>
      </c>
      <c r="AP1650" s="45">
        <f>WEEKNUM(R1650)-WEEKNUM(EOMONTH(R1650,-1)+1)+1</f>
        <v>5</v>
      </c>
      <c r="AQ1650" s="45">
        <f>IF(AU1650="S",IF(Q1650="1. Aceitou o programa",R1650-B1650,0),0)</f>
        <v>67</v>
      </c>
      <c r="AR1650" s="45">
        <f>IF(AU1650="S",IF(AND(S1650&lt;&gt;"",R1650&lt;&gt;""),S1650-R1650,0),0)</f>
        <v>0</v>
      </c>
      <c r="AS1650" s="45">
        <f>IF(AU1650="S",IF(Q1650="1. Aceitou o programa",IF(OR(X1650="Não se Aplica",X1650=""),IF(OR(W1650="Não se Aplica",W1650=""),0,W1650-V1650),AVERAGE(X1650-W1650,W1650-V1650)),0),0)</f>
        <v>6</v>
      </c>
      <c r="AT1650" s="45">
        <f>IF(AU1650="S",IF(AND(Q1650="1. Aceitou o programa",AB1650="Realizada"),IFERROR(IF(AA1650="",0,AA1650-R1650),0),0),0)</f>
        <v>0</v>
      </c>
      <c r="AU1650" s="45" t="str">
        <f>_xlfn.XLOOKUP(U1650,'Lista Suspensa'!$AA$20:$AA$23,'Lista Suspensa'!$AB$20:$AB$23,"N/A")</f>
        <v>S</v>
      </c>
    </row>
    <row r="1651" spans="1:47" ht="12" customHeight="1" x14ac:dyDescent="0.3">
      <c r="A1651" s="87" t="s">
        <v>47</v>
      </c>
      <c r="B1651" s="88">
        <v>46104</v>
      </c>
      <c r="C1651" s="89" t="s">
        <v>48</v>
      </c>
      <c r="D1651" s="89" t="s">
        <v>49</v>
      </c>
      <c r="E1651" s="189">
        <v>89654933</v>
      </c>
      <c r="F1651" s="197" t="s">
        <v>4466</v>
      </c>
      <c r="G1651" s="90">
        <v>51499091818</v>
      </c>
      <c r="H1651" s="91">
        <v>37134</v>
      </c>
      <c r="I1651" s="89"/>
      <c r="J1651" s="89" t="s">
        <v>51</v>
      </c>
      <c r="K1651" s="89" t="s">
        <v>52</v>
      </c>
      <c r="L1651" s="89" t="s">
        <v>53</v>
      </c>
      <c r="M1651" s="89" t="s">
        <v>234</v>
      </c>
      <c r="N1651" s="89" t="s">
        <v>150</v>
      </c>
      <c r="O1651" s="92" t="s">
        <v>4467</v>
      </c>
      <c r="P1651" s="93" t="s">
        <v>57</v>
      </c>
      <c r="Q1651" s="110" t="s">
        <v>58</v>
      </c>
      <c r="R1651" s="94">
        <v>46171</v>
      </c>
      <c r="S1651" s="95"/>
      <c r="T1651" s="95" t="s">
        <v>59</v>
      </c>
      <c r="U1651" s="95" t="s">
        <v>60</v>
      </c>
      <c r="V1651" s="91">
        <v>46156</v>
      </c>
      <c r="W1651" s="91">
        <v>46164</v>
      </c>
      <c r="X1651" s="91"/>
      <c r="Y1651" s="96" t="s">
        <v>269</v>
      </c>
      <c r="Z1651" s="89" t="s">
        <v>62</v>
      </c>
      <c r="AA1651" s="95"/>
      <c r="AB1651" s="95" t="s">
        <v>2804</v>
      </c>
      <c r="AC1651" s="95" t="s">
        <v>2804</v>
      </c>
      <c r="AD1651" s="95" t="s">
        <v>2804</v>
      </c>
      <c r="AE1651" s="95" t="s">
        <v>2804</v>
      </c>
      <c r="AF1651" s="95" t="s">
        <v>2804</v>
      </c>
      <c r="AG1651" s="95" t="s">
        <v>2804</v>
      </c>
      <c r="AH1651" s="95" t="s">
        <v>2804</v>
      </c>
      <c r="AI1651" s="97"/>
      <c r="AJ1651" s="97" t="s">
        <v>65</v>
      </c>
      <c r="AK1651" s="97" t="s">
        <v>66</v>
      </c>
      <c r="AL1651" s="45" t="s">
        <v>67</v>
      </c>
      <c r="AM1651" s="160" t="str">
        <f>MONTH(B1651)&amp;"/"&amp;YEAR(B1651)</f>
        <v>3/2026</v>
      </c>
      <c r="AN1651" s="45">
        <f>WEEKNUM(B1651)-WEEKNUM(EOMONTH(B1651,-1)+1)+1</f>
        <v>4</v>
      </c>
      <c r="AO1651" s="45" t="str">
        <f>MONTH(R1651)&amp;"/"&amp;YEAR(R1651)</f>
        <v>5/2026</v>
      </c>
      <c r="AP1651" s="45">
        <f>WEEKNUM(R1651)-WEEKNUM(EOMONTH(R1651,-1)+1)+1</f>
        <v>5</v>
      </c>
      <c r="AQ1651" s="45">
        <f>IF(AU1651="S",IF(Q1651="1. Aceitou o programa",R1651-B1651,0),0)</f>
        <v>67</v>
      </c>
      <c r="AR1651" s="45">
        <f>IF(AU1651="S",IF(AND(S1651&lt;&gt;"",R1651&lt;&gt;""),S1651-R1651,0),0)</f>
        <v>0</v>
      </c>
      <c r="AS1651" s="45">
        <f>IF(AU1651="S",IF(Q1651="1. Aceitou o programa",IF(OR(X1651="Não se Aplica",X1651=""),IF(OR(W1651="Não se Aplica",W1651=""),0,W1651-V1651),AVERAGE(X1651-W1651,W1651-V1651)),0),0)</f>
        <v>8</v>
      </c>
      <c r="AT1651" s="45">
        <f>IF(AU1651="S",IF(AND(Q1651="1. Aceitou o programa",AB1651="Realizada"),IFERROR(IF(AA1651="",0,AA1651-R1651),0),0),0)</f>
        <v>0</v>
      </c>
      <c r="AU1651" s="45" t="str">
        <f>_xlfn.XLOOKUP(U1651,'Lista Suspensa'!$AA$20:$AA$23,'Lista Suspensa'!$AB$20:$AB$23,"N/A")</f>
        <v>S</v>
      </c>
    </row>
    <row r="1652" spans="1:47" ht="12" customHeight="1" x14ac:dyDescent="0.3">
      <c r="A1652" s="87" t="s">
        <v>47</v>
      </c>
      <c r="B1652" s="88">
        <v>46104</v>
      </c>
      <c r="C1652" s="89" t="s">
        <v>48</v>
      </c>
      <c r="D1652" s="89" t="s">
        <v>49</v>
      </c>
      <c r="E1652" s="189">
        <v>89816170</v>
      </c>
      <c r="F1652" s="197" t="s">
        <v>4468</v>
      </c>
      <c r="G1652" s="90">
        <v>10222408626</v>
      </c>
      <c r="H1652" s="91">
        <v>33686</v>
      </c>
      <c r="I1652" s="89"/>
      <c r="J1652" s="89" t="s">
        <v>51</v>
      </c>
      <c r="K1652" s="89" t="s">
        <v>76</v>
      </c>
      <c r="L1652" s="89" t="s">
        <v>101</v>
      </c>
      <c r="M1652" s="89" t="s">
        <v>4469</v>
      </c>
      <c r="N1652" s="89" t="s">
        <v>331</v>
      </c>
      <c r="O1652" s="92" t="s">
        <v>4470</v>
      </c>
      <c r="P1652" s="93" t="s">
        <v>57</v>
      </c>
      <c r="Q1652" s="110" t="s">
        <v>58</v>
      </c>
      <c r="R1652" s="94">
        <v>46171</v>
      </c>
      <c r="S1652" s="95"/>
      <c r="T1652" s="95" t="s">
        <v>59</v>
      </c>
      <c r="U1652" s="95" t="s">
        <v>60</v>
      </c>
      <c r="V1652" s="91">
        <v>46156</v>
      </c>
      <c r="W1652" s="91">
        <v>46167</v>
      </c>
      <c r="X1652" s="91">
        <v>46168</v>
      </c>
      <c r="Y1652" s="96" t="s">
        <v>356</v>
      </c>
      <c r="Z1652" s="89" t="s">
        <v>62</v>
      </c>
      <c r="AA1652" s="95"/>
      <c r="AB1652" s="95" t="s">
        <v>2804</v>
      </c>
      <c r="AC1652" s="95" t="s">
        <v>2804</v>
      </c>
      <c r="AD1652" s="95" t="s">
        <v>2804</v>
      </c>
      <c r="AE1652" s="95" t="s">
        <v>2804</v>
      </c>
      <c r="AF1652" s="95" t="s">
        <v>2804</v>
      </c>
      <c r="AG1652" s="95" t="s">
        <v>2804</v>
      </c>
      <c r="AH1652" s="95" t="s">
        <v>2804</v>
      </c>
      <c r="AI1652" s="97"/>
      <c r="AJ1652" s="97" t="s">
        <v>65</v>
      </c>
      <c r="AK1652" s="97" t="s">
        <v>66</v>
      </c>
      <c r="AL1652" s="45" t="s">
        <v>67</v>
      </c>
      <c r="AM1652" s="160" t="str">
        <f>MONTH(B1652)&amp;"/"&amp;YEAR(B1652)</f>
        <v>3/2026</v>
      </c>
      <c r="AN1652" s="45">
        <f>WEEKNUM(B1652)-WEEKNUM(EOMONTH(B1652,-1)+1)+1</f>
        <v>4</v>
      </c>
      <c r="AO1652" s="45" t="str">
        <f>MONTH(R1652)&amp;"/"&amp;YEAR(R1652)</f>
        <v>5/2026</v>
      </c>
      <c r="AP1652" s="45">
        <f>WEEKNUM(R1652)-WEEKNUM(EOMONTH(R1652,-1)+1)+1</f>
        <v>5</v>
      </c>
      <c r="AQ1652" s="45">
        <f>IF(AU1652="S",IF(Q1652="1. Aceitou o programa",R1652-B1652,0),0)</f>
        <v>67</v>
      </c>
      <c r="AR1652" s="45">
        <f>IF(AU1652="S",IF(AND(S1652&lt;&gt;"",R1652&lt;&gt;""),S1652-R1652,0),0)</f>
        <v>0</v>
      </c>
      <c r="AS1652" s="45">
        <f>IF(AU1652="S",IF(Q1652="1. Aceitou o programa",IF(OR(X1652="Não se Aplica",X1652=""),IF(OR(W1652="Não se Aplica",W1652=""),0,W1652-V1652),AVERAGE(X1652-W1652,W1652-V1652)),0),0)</f>
        <v>6</v>
      </c>
      <c r="AT1652" s="45">
        <f>IF(AU1652="S",IF(AND(Q1652="1. Aceitou o programa",AB1652="Realizada"),IFERROR(IF(AA1652="",0,AA1652-R1652),0),0),0)</f>
        <v>0</v>
      </c>
      <c r="AU1652" s="45" t="str">
        <f>_xlfn.XLOOKUP(U1652,'Lista Suspensa'!$AA$20:$AA$23,'Lista Suspensa'!$AB$20:$AB$23,"N/A")</f>
        <v>S</v>
      </c>
    </row>
    <row r="1653" spans="1:47" ht="12" customHeight="1" x14ac:dyDescent="0.3">
      <c r="A1653" s="87" t="s">
        <v>47</v>
      </c>
      <c r="B1653" s="88">
        <v>46104</v>
      </c>
      <c r="C1653" s="89" t="s">
        <v>48</v>
      </c>
      <c r="D1653" s="89" t="s">
        <v>49</v>
      </c>
      <c r="E1653" s="189">
        <v>89578940</v>
      </c>
      <c r="F1653" s="197" t="s">
        <v>4471</v>
      </c>
      <c r="G1653" s="90">
        <v>9555737770</v>
      </c>
      <c r="H1653" s="91">
        <v>30679</v>
      </c>
      <c r="I1653" s="89"/>
      <c r="J1653" s="89" t="s">
        <v>51</v>
      </c>
      <c r="K1653" s="89" t="s">
        <v>76</v>
      </c>
      <c r="L1653" s="89" t="s">
        <v>95</v>
      </c>
      <c r="M1653" s="89" t="s">
        <v>1751</v>
      </c>
      <c r="N1653" s="89" t="s">
        <v>331</v>
      </c>
      <c r="O1653" s="92" t="s">
        <v>4472</v>
      </c>
      <c r="P1653" s="93" t="s">
        <v>57</v>
      </c>
      <c r="Q1653" s="110" t="s">
        <v>58</v>
      </c>
      <c r="R1653" s="94">
        <v>46171</v>
      </c>
      <c r="S1653" s="95"/>
      <c r="T1653" s="95" t="s">
        <v>59</v>
      </c>
      <c r="U1653" s="95" t="s">
        <v>60</v>
      </c>
      <c r="V1653" s="91">
        <v>46156</v>
      </c>
      <c r="W1653" s="91">
        <v>46164</v>
      </c>
      <c r="X1653" s="91"/>
      <c r="Y1653" s="96" t="s">
        <v>269</v>
      </c>
      <c r="Z1653" s="89" t="s">
        <v>62</v>
      </c>
      <c r="AA1653" s="95"/>
      <c r="AB1653" s="95" t="s">
        <v>2804</v>
      </c>
      <c r="AC1653" s="95" t="s">
        <v>2804</v>
      </c>
      <c r="AD1653" s="95" t="s">
        <v>2804</v>
      </c>
      <c r="AE1653" s="95" t="s">
        <v>2804</v>
      </c>
      <c r="AF1653" s="95" t="s">
        <v>2804</v>
      </c>
      <c r="AG1653" s="95" t="s">
        <v>2804</v>
      </c>
      <c r="AH1653" s="95" t="s">
        <v>2804</v>
      </c>
      <c r="AI1653" s="97"/>
      <c r="AJ1653" s="97" t="s">
        <v>65</v>
      </c>
      <c r="AK1653" s="97" t="s">
        <v>66</v>
      </c>
      <c r="AL1653" s="45" t="s">
        <v>67</v>
      </c>
      <c r="AM1653" s="160" t="str">
        <f>MONTH(B1653)&amp;"/"&amp;YEAR(B1653)</f>
        <v>3/2026</v>
      </c>
      <c r="AN1653" s="45">
        <f>WEEKNUM(B1653)-WEEKNUM(EOMONTH(B1653,-1)+1)+1</f>
        <v>4</v>
      </c>
      <c r="AO1653" s="45" t="str">
        <f>MONTH(R1653)&amp;"/"&amp;YEAR(R1653)</f>
        <v>5/2026</v>
      </c>
      <c r="AP1653" s="45">
        <f>WEEKNUM(R1653)-WEEKNUM(EOMONTH(R1653,-1)+1)+1</f>
        <v>5</v>
      </c>
      <c r="AQ1653" s="45">
        <f>IF(AU1653="S",IF(Q1653="1. Aceitou o programa",R1653-B1653,0),0)</f>
        <v>67</v>
      </c>
      <c r="AR1653" s="45">
        <f>IF(AU1653="S",IF(AND(S1653&lt;&gt;"",R1653&lt;&gt;""),S1653-R1653,0),0)</f>
        <v>0</v>
      </c>
      <c r="AS1653" s="45">
        <f>IF(AU1653="S",IF(Q1653="1. Aceitou o programa",IF(OR(X1653="Não se Aplica",X1653=""),IF(OR(W1653="Não se Aplica",W1653=""),0,W1653-V1653),AVERAGE(X1653-W1653,W1653-V1653)),0),0)</f>
        <v>8</v>
      </c>
      <c r="AT1653" s="45">
        <f>IF(AU1653="S",IF(AND(Q1653="1. Aceitou o programa",AB1653="Realizada"),IFERROR(IF(AA1653="",0,AA1653-R1653),0),0),0)</f>
        <v>0</v>
      </c>
      <c r="AU1653" s="45" t="str">
        <f>_xlfn.XLOOKUP(U1653,'Lista Suspensa'!$AA$20:$AA$23,'Lista Suspensa'!$AB$20:$AB$23,"N/A")</f>
        <v>S</v>
      </c>
    </row>
    <row r="1654" spans="1:47" ht="12" customHeight="1" x14ac:dyDescent="0.3">
      <c r="A1654" s="87" t="s">
        <v>47</v>
      </c>
      <c r="B1654" s="88">
        <v>46104</v>
      </c>
      <c r="C1654" s="89" t="s">
        <v>48</v>
      </c>
      <c r="D1654" s="89" t="s">
        <v>49</v>
      </c>
      <c r="E1654" s="189">
        <v>95569148</v>
      </c>
      <c r="F1654" s="197" t="s">
        <v>4473</v>
      </c>
      <c r="G1654" s="90">
        <v>70627219217</v>
      </c>
      <c r="H1654" s="91">
        <v>25070</v>
      </c>
      <c r="I1654" s="89"/>
      <c r="J1654" s="89" t="s">
        <v>84</v>
      </c>
      <c r="K1654" s="89" t="s">
        <v>52</v>
      </c>
      <c r="L1654" s="89" t="s">
        <v>53</v>
      </c>
      <c r="M1654" s="89" t="s">
        <v>3294</v>
      </c>
      <c r="N1654" s="89" t="s">
        <v>137</v>
      </c>
      <c r="O1654" s="92" t="s">
        <v>4474</v>
      </c>
      <c r="P1654" s="93" t="s">
        <v>57</v>
      </c>
      <c r="Q1654" s="110" t="s">
        <v>58</v>
      </c>
      <c r="R1654" s="94">
        <v>46171</v>
      </c>
      <c r="S1654" s="95"/>
      <c r="T1654" s="95" t="s">
        <v>59</v>
      </c>
      <c r="U1654" s="95" t="s">
        <v>60</v>
      </c>
      <c r="V1654" s="91">
        <v>46156</v>
      </c>
      <c r="W1654" s="91">
        <v>46164</v>
      </c>
      <c r="X1654" s="91">
        <v>46168</v>
      </c>
      <c r="Y1654" s="96" t="s">
        <v>2797</v>
      </c>
      <c r="Z1654" s="89" t="s">
        <v>62</v>
      </c>
      <c r="AA1654" s="95"/>
      <c r="AB1654" s="95" t="s">
        <v>2804</v>
      </c>
      <c r="AC1654" s="95" t="s">
        <v>2804</v>
      </c>
      <c r="AD1654" s="95" t="s">
        <v>2804</v>
      </c>
      <c r="AE1654" s="95" t="s">
        <v>2804</v>
      </c>
      <c r="AF1654" s="95" t="s">
        <v>2804</v>
      </c>
      <c r="AG1654" s="95" t="s">
        <v>2804</v>
      </c>
      <c r="AH1654" s="95" t="s">
        <v>2804</v>
      </c>
      <c r="AI1654" s="97"/>
      <c r="AJ1654" s="97" t="s">
        <v>65</v>
      </c>
      <c r="AK1654" s="97" t="s">
        <v>66</v>
      </c>
      <c r="AL1654" s="45" t="s">
        <v>67</v>
      </c>
      <c r="AM1654" s="160" t="str">
        <f>MONTH(B1654)&amp;"/"&amp;YEAR(B1654)</f>
        <v>3/2026</v>
      </c>
      <c r="AN1654" s="45">
        <f>WEEKNUM(B1654)-WEEKNUM(EOMONTH(B1654,-1)+1)+1</f>
        <v>4</v>
      </c>
      <c r="AO1654" s="45" t="str">
        <f>MONTH(R1654)&amp;"/"&amp;YEAR(R1654)</f>
        <v>5/2026</v>
      </c>
      <c r="AP1654" s="45">
        <f>WEEKNUM(R1654)-WEEKNUM(EOMONTH(R1654,-1)+1)+1</f>
        <v>5</v>
      </c>
      <c r="AQ1654" s="45">
        <f>IF(AU1654="S",IF(Q1654="1. Aceitou o programa",R1654-B1654,0),0)</f>
        <v>67</v>
      </c>
      <c r="AR1654" s="45">
        <f>IF(AU1654="S",IF(AND(S1654&lt;&gt;"",R1654&lt;&gt;""),S1654-R1654,0),0)</f>
        <v>0</v>
      </c>
      <c r="AS1654" s="45">
        <f>IF(AU1654="S",IF(Q1654="1. Aceitou o programa",IF(OR(X1654="Não se Aplica",X1654=""),IF(OR(W1654="Não se Aplica",W1654=""),0,W1654-V1654),AVERAGE(X1654-W1654,W1654-V1654)),0),0)</f>
        <v>6</v>
      </c>
      <c r="AT1654" s="45">
        <f>IF(AU1654="S",IF(AND(Q1654="1. Aceitou o programa",AB1654="Realizada"),IFERROR(IF(AA1654="",0,AA1654-R1654),0),0),0)</f>
        <v>0</v>
      </c>
      <c r="AU1654" s="45" t="str">
        <f>_xlfn.XLOOKUP(U1654,'Lista Suspensa'!$AA$20:$AA$23,'Lista Suspensa'!$AB$20:$AB$23,"N/A")</f>
        <v>S</v>
      </c>
    </row>
    <row r="1655" spans="1:47" ht="12" customHeight="1" x14ac:dyDescent="0.3">
      <c r="A1655" s="87" t="s">
        <v>47</v>
      </c>
      <c r="B1655" s="88">
        <v>46104</v>
      </c>
      <c r="C1655" s="89" t="s">
        <v>48</v>
      </c>
      <c r="D1655" s="89" t="s">
        <v>49</v>
      </c>
      <c r="E1655" s="189">
        <v>89115099</v>
      </c>
      <c r="F1655" s="197" t="s">
        <v>4475</v>
      </c>
      <c r="G1655" s="90">
        <v>41992359814</v>
      </c>
      <c r="H1655" s="91">
        <v>35641</v>
      </c>
      <c r="I1655" s="89"/>
      <c r="J1655" s="89" t="s">
        <v>51</v>
      </c>
      <c r="K1655" s="89" t="s">
        <v>52</v>
      </c>
      <c r="L1655" s="89" t="s">
        <v>85</v>
      </c>
      <c r="M1655" s="89" t="s">
        <v>4476</v>
      </c>
      <c r="N1655" s="89" t="s">
        <v>137</v>
      </c>
      <c r="O1655" s="92" t="s">
        <v>4477</v>
      </c>
      <c r="P1655" s="93" t="s">
        <v>57</v>
      </c>
      <c r="Q1655" s="110" t="s">
        <v>58</v>
      </c>
      <c r="R1655" s="94">
        <v>46171</v>
      </c>
      <c r="S1655" s="95"/>
      <c r="T1655" s="95" t="s">
        <v>59</v>
      </c>
      <c r="U1655" s="95" t="s">
        <v>60</v>
      </c>
      <c r="V1655" s="91">
        <v>46156</v>
      </c>
      <c r="W1655" s="91">
        <v>46167</v>
      </c>
      <c r="X1655" s="91">
        <v>46168</v>
      </c>
      <c r="Y1655" s="96" t="s">
        <v>356</v>
      </c>
      <c r="Z1655" s="89" t="s">
        <v>62</v>
      </c>
      <c r="AA1655" s="95"/>
      <c r="AB1655" s="95" t="s">
        <v>2804</v>
      </c>
      <c r="AC1655" s="95" t="s">
        <v>2804</v>
      </c>
      <c r="AD1655" s="95" t="s">
        <v>2804</v>
      </c>
      <c r="AE1655" s="95" t="s">
        <v>2804</v>
      </c>
      <c r="AF1655" s="95" t="s">
        <v>2804</v>
      </c>
      <c r="AG1655" s="95" t="s">
        <v>2804</v>
      </c>
      <c r="AH1655" s="95" t="s">
        <v>2804</v>
      </c>
      <c r="AI1655" s="97"/>
      <c r="AJ1655" s="97" t="s">
        <v>65</v>
      </c>
      <c r="AK1655" s="97" t="s">
        <v>66</v>
      </c>
      <c r="AL1655" s="45" t="s">
        <v>67</v>
      </c>
      <c r="AM1655" s="160" t="str">
        <f>MONTH(B1655)&amp;"/"&amp;YEAR(B1655)</f>
        <v>3/2026</v>
      </c>
      <c r="AN1655" s="45">
        <f>WEEKNUM(B1655)-WEEKNUM(EOMONTH(B1655,-1)+1)+1</f>
        <v>4</v>
      </c>
      <c r="AO1655" s="45" t="str">
        <f>MONTH(R1655)&amp;"/"&amp;YEAR(R1655)</f>
        <v>5/2026</v>
      </c>
      <c r="AP1655" s="45">
        <f>WEEKNUM(R1655)-WEEKNUM(EOMONTH(R1655,-1)+1)+1</f>
        <v>5</v>
      </c>
      <c r="AQ1655" s="45">
        <f>IF(AU1655="S",IF(Q1655="1. Aceitou o programa",R1655-B1655,0),0)</f>
        <v>67</v>
      </c>
      <c r="AR1655" s="45">
        <f>IF(AU1655="S",IF(AND(S1655&lt;&gt;"",R1655&lt;&gt;""),S1655-R1655,0),0)</f>
        <v>0</v>
      </c>
      <c r="AS1655" s="45">
        <f>IF(AU1655="S",IF(Q1655="1. Aceitou o programa",IF(OR(X1655="Não se Aplica",X1655=""),IF(OR(W1655="Não se Aplica",W1655=""),0,W1655-V1655),AVERAGE(X1655-W1655,W1655-V1655)),0),0)</f>
        <v>6</v>
      </c>
      <c r="AT1655" s="45">
        <f>IF(AU1655="S",IF(AND(Q1655="1. Aceitou o programa",AB1655="Realizada"),IFERROR(IF(AA1655="",0,AA1655-R1655),0),0),0)</f>
        <v>0</v>
      </c>
      <c r="AU1655" s="45" t="str">
        <f>_xlfn.XLOOKUP(U1655,'Lista Suspensa'!$AA$20:$AA$23,'Lista Suspensa'!$AB$20:$AB$23,"N/A")</f>
        <v>S</v>
      </c>
    </row>
    <row r="1656" spans="1:47" ht="12" customHeight="1" x14ac:dyDescent="0.3">
      <c r="A1656" s="87" t="s">
        <v>47</v>
      </c>
      <c r="B1656" s="88">
        <v>46104</v>
      </c>
      <c r="C1656" s="89" t="s">
        <v>48</v>
      </c>
      <c r="D1656" s="89" t="s">
        <v>49</v>
      </c>
      <c r="E1656" s="189">
        <v>89162696</v>
      </c>
      <c r="F1656" s="197" t="s">
        <v>4478</v>
      </c>
      <c r="G1656" s="90">
        <v>1317852737</v>
      </c>
      <c r="H1656" s="91">
        <v>25424</v>
      </c>
      <c r="I1656" s="89"/>
      <c r="J1656" s="89" t="s">
        <v>84</v>
      </c>
      <c r="K1656" s="89" t="s">
        <v>76</v>
      </c>
      <c r="L1656" s="89" t="s">
        <v>303</v>
      </c>
      <c r="M1656" s="89" t="s">
        <v>1413</v>
      </c>
      <c r="N1656" s="89" t="s">
        <v>291</v>
      </c>
      <c r="O1656" s="92" t="s">
        <v>4479</v>
      </c>
      <c r="P1656" s="93" t="s">
        <v>57</v>
      </c>
      <c r="Q1656" s="110" t="s">
        <v>58</v>
      </c>
      <c r="R1656" s="94">
        <v>46171</v>
      </c>
      <c r="S1656" s="95"/>
      <c r="T1656" s="95" t="s">
        <v>59</v>
      </c>
      <c r="U1656" s="95" t="s">
        <v>60</v>
      </c>
      <c r="V1656" s="91">
        <v>46156</v>
      </c>
      <c r="W1656" s="91">
        <v>46160</v>
      </c>
      <c r="X1656" s="91">
        <v>46168</v>
      </c>
      <c r="Y1656" s="96" t="s">
        <v>61</v>
      </c>
      <c r="Z1656" s="89" t="s">
        <v>62</v>
      </c>
      <c r="AA1656" s="95"/>
      <c r="AB1656" s="95" t="s">
        <v>2804</v>
      </c>
      <c r="AC1656" s="95" t="s">
        <v>2804</v>
      </c>
      <c r="AD1656" s="95" t="s">
        <v>2804</v>
      </c>
      <c r="AE1656" s="95" t="s">
        <v>2804</v>
      </c>
      <c r="AF1656" s="95" t="s">
        <v>2804</v>
      </c>
      <c r="AG1656" s="95" t="s">
        <v>2804</v>
      </c>
      <c r="AH1656" s="95" t="s">
        <v>2804</v>
      </c>
      <c r="AI1656" s="97"/>
      <c r="AJ1656" s="97" t="s">
        <v>4266</v>
      </c>
      <c r="AK1656" s="97" t="s">
        <v>66</v>
      </c>
      <c r="AL1656" s="45" t="s">
        <v>67</v>
      </c>
      <c r="AM1656" s="160" t="str">
        <f>MONTH(B1656)&amp;"/"&amp;YEAR(B1656)</f>
        <v>3/2026</v>
      </c>
      <c r="AN1656" s="45">
        <f>WEEKNUM(B1656)-WEEKNUM(EOMONTH(B1656,-1)+1)+1</f>
        <v>4</v>
      </c>
      <c r="AO1656" s="45" t="str">
        <f>MONTH(R1656)&amp;"/"&amp;YEAR(R1656)</f>
        <v>5/2026</v>
      </c>
      <c r="AP1656" s="45">
        <f>WEEKNUM(R1656)-WEEKNUM(EOMONTH(R1656,-1)+1)+1</f>
        <v>5</v>
      </c>
      <c r="AQ1656" s="45">
        <f>IF(AU1656="S",IF(Q1656="1. Aceitou o programa",R1656-B1656,0),0)</f>
        <v>67</v>
      </c>
      <c r="AR1656" s="45">
        <f>IF(AU1656="S",IF(AND(S1656&lt;&gt;"",R1656&lt;&gt;""),S1656-R1656,0),0)</f>
        <v>0</v>
      </c>
      <c r="AS1656" s="45">
        <f>IF(AU1656="S",IF(Q1656="1. Aceitou o programa",IF(OR(X1656="Não se Aplica",X1656=""),IF(OR(W1656="Não se Aplica",W1656=""),0,W1656-V1656),AVERAGE(X1656-W1656,W1656-V1656)),0),0)</f>
        <v>6</v>
      </c>
      <c r="AT1656" s="45">
        <f>IF(AU1656="S",IF(AND(Q1656="1. Aceitou o programa",AB1656="Realizada"),IFERROR(IF(AA1656="",0,AA1656-R1656),0),0),0)</f>
        <v>0</v>
      </c>
      <c r="AU1656" s="45" t="str">
        <f>_xlfn.XLOOKUP(U1656,'Lista Suspensa'!$AA$20:$AA$23,'Lista Suspensa'!$AB$20:$AB$23,"N/A")</f>
        <v>S</v>
      </c>
    </row>
    <row r="1657" spans="1:47" ht="12" customHeight="1" x14ac:dyDescent="0.3">
      <c r="A1657" s="87" t="s">
        <v>47</v>
      </c>
      <c r="B1657" s="88">
        <v>46104</v>
      </c>
      <c r="C1657" s="89" t="s">
        <v>48</v>
      </c>
      <c r="D1657" s="89" t="s">
        <v>49</v>
      </c>
      <c r="E1657" s="189">
        <v>89195137</v>
      </c>
      <c r="F1657" s="197" t="s">
        <v>4480</v>
      </c>
      <c r="G1657" s="90">
        <v>28700174807</v>
      </c>
      <c r="H1657" s="91">
        <v>27235</v>
      </c>
      <c r="I1657" s="89"/>
      <c r="J1657" s="89" t="s">
        <v>51</v>
      </c>
      <c r="K1657" s="89" t="s">
        <v>52</v>
      </c>
      <c r="L1657" s="89" t="s">
        <v>85</v>
      </c>
      <c r="M1657" s="89" t="s">
        <v>4342</v>
      </c>
      <c r="N1657" s="89" t="s">
        <v>197</v>
      </c>
      <c r="O1657" s="92" t="s">
        <v>4481</v>
      </c>
      <c r="P1657" s="93" t="s">
        <v>57</v>
      </c>
      <c r="Q1657" s="110" t="s">
        <v>58</v>
      </c>
      <c r="R1657" s="94">
        <v>46171</v>
      </c>
      <c r="S1657" s="95"/>
      <c r="T1657" s="95" t="s">
        <v>59</v>
      </c>
      <c r="U1657" s="95" t="s">
        <v>60</v>
      </c>
      <c r="V1657" s="91">
        <v>46156</v>
      </c>
      <c r="W1657" s="91">
        <v>46164</v>
      </c>
      <c r="X1657" s="91">
        <v>46168</v>
      </c>
      <c r="Y1657" s="96" t="s">
        <v>2797</v>
      </c>
      <c r="Z1657" s="89" t="s">
        <v>62</v>
      </c>
      <c r="AA1657" s="95"/>
      <c r="AB1657" s="95" t="s">
        <v>2804</v>
      </c>
      <c r="AC1657" s="95" t="s">
        <v>2804</v>
      </c>
      <c r="AD1657" s="95" t="s">
        <v>2804</v>
      </c>
      <c r="AE1657" s="95" t="s">
        <v>2804</v>
      </c>
      <c r="AF1657" s="95" t="s">
        <v>2804</v>
      </c>
      <c r="AG1657" s="95" t="s">
        <v>2804</v>
      </c>
      <c r="AH1657" s="95" t="s">
        <v>2804</v>
      </c>
      <c r="AI1657" s="97"/>
      <c r="AJ1657" s="97" t="s">
        <v>65</v>
      </c>
      <c r="AK1657" s="97" t="s">
        <v>66</v>
      </c>
      <c r="AL1657" s="45" t="s">
        <v>67</v>
      </c>
      <c r="AM1657" s="160" t="str">
        <f>MONTH(B1657)&amp;"/"&amp;YEAR(B1657)</f>
        <v>3/2026</v>
      </c>
      <c r="AN1657" s="45">
        <f>WEEKNUM(B1657)-WEEKNUM(EOMONTH(B1657,-1)+1)+1</f>
        <v>4</v>
      </c>
      <c r="AO1657" s="45" t="str">
        <f>MONTH(R1657)&amp;"/"&amp;YEAR(R1657)</f>
        <v>5/2026</v>
      </c>
      <c r="AP1657" s="45">
        <f>WEEKNUM(R1657)-WEEKNUM(EOMONTH(R1657,-1)+1)+1</f>
        <v>5</v>
      </c>
      <c r="AQ1657" s="45">
        <f>IF(AU1657="S",IF(Q1657="1. Aceitou o programa",R1657-B1657,0),0)</f>
        <v>67</v>
      </c>
      <c r="AR1657" s="45">
        <f>IF(AU1657="S",IF(AND(S1657&lt;&gt;"",R1657&lt;&gt;""),S1657-R1657,0),0)</f>
        <v>0</v>
      </c>
      <c r="AS1657" s="45">
        <f>IF(AU1657="S",IF(Q1657="1. Aceitou o programa",IF(OR(X1657="Não se Aplica",X1657=""),IF(OR(W1657="Não se Aplica",W1657=""),0,W1657-V1657),AVERAGE(X1657-W1657,W1657-V1657)),0),0)</f>
        <v>6</v>
      </c>
      <c r="AT1657" s="45">
        <f>IF(AU1657="S",IF(AND(Q1657="1. Aceitou o programa",AB1657="Realizada"),IFERROR(IF(AA1657="",0,AA1657-R1657),0),0),0)</f>
        <v>0</v>
      </c>
      <c r="AU1657" s="45" t="str">
        <f>_xlfn.XLOOKUP(U1657,'Lista Suspensa'!$AA$20:$AA$23,'Lista Suspensa'!$AB$20:$AB$23,"N/A")</f>
        <v>S</v>
      </c>
    </row>
    <row r="1658" spans="1:47" ht="12" customHeight="1" x14ac:dyDescent="0.3">
      <c r="A1658" s="87" t="s">
        <v>47</v>
      </c>
      <c r="B1658" s="88">
        <v>46104</v>
      </c>
      <c r="C1658" s="89" t="s">
        <v>48</v>
      </c>
      <c r="D1658" s="89" t="s">
        <v>49</v>
      </c>
      <c r="E1658" s="189">
        <v>89252059</v>
      </c>
      <c r="F1658" s="197" t="s">
        <v>4482</v>
      </c>
      <c r="G1658" s="90">
        <v>36345579823</v>
      </c>
      <c r="H1658" s="91">
        <v>30912</v>
      </c>
      <c r="I1658" s="89"/>
      <c r="J1658" s="89" t="s">
        <v>84</v>
      </c>
      <c r="K1658" s="89" t="s">
        <v>52</v>
      </c>
      <c r="L1658" s="89" t="s">
        <v>1421</v>
      </c>
      <c r="M1658" s="89" t="s">
        <v>1422</v>
      </c>
      <c r="N1658" s="89" t="s">
        <v>150</v>
      </c>
      <c r="O1658" s="92" t="s">
        <v>4483</v>
      </c>
      <c r="P1658" s="93" t="s">
        <v>57</v>
      </c>
      <c r="Q1658" s="110" t="s">
        <v>58</v>
      </c>
      <c r="R1658" s="94">
        <v>46171</v>
      </c>
      <c r="S1658" s="95"/>
      <c r="T1658" s="95" t="s">
        <v>59</v>
      </c>
      <c r="U1658" s="95" t="s">
        <v>60</v>
      </c>
      <c r="V1658" s="91">
        <v>46156</v>
      </c>
      <c r="W1658" s="91">
        <v>46167</v>
      </c>
      <c r="X1658" s="91">
        <v>46168</v>
      </c>
      <c r="Y1658" s="96" t="s">
        <v>356</v>
      </c>
      <c r="Z1658" s="89" t="s">
        <v>62</v>
      </c>
      <c r="AA1658" s="95"/>
      <c r="AB1658" s="95" t="s">
        <v>2804</v>
      </c>
      <c r="AC1658" s="95" t="s">
        <v>2804</v>
      </c>
      <c r="AD1658" s="95" t="s">
        <v>2804</v>
      </c>
      <c r="AE1658" s="95" t="s">
        <v>2804</v>
      </c>
      <c r="AF1658" s="95" t="s">
        <v>2804</v>
      </c>
      <c r="AG1658" s="95" t="s">
        <v>2804</v>
      </c>
      <c r="AH1658" s="95" t="s">
        <v>2804</v>
      </c>
      <c r="AI1658" s="97"/>
      <c r="AJ1658" s="97" t="s">
        <v>65</v>
      </c>
      <c r="AK1658" s="97" t="s">
        <v>66</v>
      </c>
      <c r="AL1658" s="45" t="s">
        <v>67</v>
      </c>
      <c r="AM1658" s="160" t="str">
        <f>MONTH(B1658)&amp;"/"&amp;YEAR(B1658)</f>
        <v>3/2026</v>
      </c>
      <c r="AN1658" s="45">
        <f>WEEKNUM(B1658)-WEEKNUM(EOMONTH(B1658,-1)+1)+1</f>
        <v>4</v>
      </c>
      <c r="AO1658" s="45" t="str">
        <f>MONTH(R1658)&amp;"/"&amp;YEAR(R1658)</f>
        <v>5/2026</v>
      </c>
      <c r="AP1658" s="45">
        <f>WEEKNUM(R1658)-WEEKNUM(EOMONTH(R1658,-1)+1)+1</f>
        <v>5</v>
      </c>
      <c r="AQ1658" s="45">
        <f>IF(AU1658="S",IF(Q1658="1. Aceitou o programa",R1658-B1658,0),0)</f>
        <v>67</v>
      </c>
      <c r="AR1658" s="45">
        <f>IF(AU1658="S",IF(AND(S1658&lt;&gt;"",R1658&lt;&gt;""),S1658-R1658,0),0)</f>
        <v>0</v>
      </c>
      <c r="AS1658" s="45">
        <f>IF(AU1658="S",IF(Q1658="1. Aceitou o programa",IF(OR(X1658="Não se Aplica",X1658=""),IF(OR(W1658="Não se Aplica",W1658=""),0,W1658-V1658),AVERAGE(X1658-W1658,W1658-V1658)),0),0)</f>
        <v>6</v>
      </c>
      <c r="AT1658" s="45">
        <f>IF(AU1658="S",IF(AND(Q1658="1. Aceitou o programa",AB1658="Realizada"),IFERROR(IF(AA1658="",0,AA1658-R1658),0),0),0)</f>
        <v>0</v>
      </c>
      <c r="AU1658" s="45" t="str">
        <f>_xlfn.XLOOKUP(U1658,'Lista Suspensa'!$AA$20:$AA$23,'Lista Suspensa'!$AB$20:$AB$23,"N/A")</f>
        <v>S</v>
      </c>
    </row>
    <row r="1659" spans="1:47" ht="12" customHeight="1" x14ac:dyDescent="0.3">
      <c r="A1659" s="87" t="s">
        <v>47</v>
      </c>
      <c r="B1659" s="88">
        <v>46104</v>
      </c>
      <c r="C1659" s="89" t="s">
        <v>48</v>
      </c>
      <c r="D1659" s="89" t="s">
        <v>49</v>
      </c>
      <c r="E1659" s="189">
        <v>89251913</v>
      </c>
      <c r="F1659" s="197" t="s">
        <v>4484</v>
      </c>
      <c r="G1659" s="90">
        <v>34759293841</v>
      </c>
      <c r="H1659" s="91">
        <v>31069</v>
      </c>
      <c r="I1659" s="89"/>
      <c r="J1659" s="89" t="s">
        <v>51</v>
      </c>
      <c r="K1659" s="89" t="s">
        <v>52</v>
      </c>
      <c r="L1659" s="89" t="s">
        <v>85</v>
      </c>
      <c r="M1659" s="89" t="s">
        <v>1047</v>
      </c>
      <c r="N1659" s="89" t="s">
        <v>150</v>
      </c>
      <c r="O1659" s="92" t="s">
        <v>4485</v>
      </c>
      <c r="P1659" s="93" t="s">
        <v>57</v>
      </c>
      <c r="Q1659" s="110" t="s">
        <v>58</v>
      </c>
      <c r="R1659" s="94">
        <v>46171</v>
      </c>
      <c r="S1659" s="95"/>
      <c r="T1659" s="95" t="s">
        <v>59</v>
      </c>
      <c r="U1659" s="95" t="s">
        <v>60</v>
      </c>
      <c r="V1659" s="91">
        <v>46156</v>
      </c>
      <c r="W1659" s="91">
        <v>46164</v>
      </c>
      <c r="X1659" s="91"/>
      <c r="Y1659" s="96" t="s">
        <v>269</v>
      </c>
      <c r="Z1659" s="89" t="s">
        <v>62</v>
      </c>
      <c r="AA1659" s="95"/>
      <c r="AB1659" s="95" t="s">
        <v>2804</v>
      </c>
      <c r="AC1659" s="95" t="s">
        <v>2804</v>
      </c>
      <c r="AD1659" s="95" t="s">
        <v>2804</v>
      </c>
      <c r="AE1659" s="95" t="s">
        <v>2804</v>
      </c>
      <c r="AF1659" s="95" t="s">
        <v>2804</v>
      </c>
      <c r="AG1659" s="95" t="s">
        <v>2804</v>
      </c>
      <c r="AH1659" s="95" t="s">
        <v>2804</v>
      </c>
      <c r="AI1659" s="97"/>
      <c r="AJ1659" s="97" t="s">
        <v>65</v>
      </c>
      <c r="AK1659" s="97" t="s">
        <v>66</v>
      </c>
      <c r="AL1659" s="45" t="s">
        <v>67</v>
      </c>
      <c r="AM1659" s="160" t="str">
        <f>MONTH(B1659)&amp;"/"&amp;YEAR(B1659)</f>
        <v>3/2026</v>
      </c>
      <c r="AN1659" s="45">
        <f>WEEKNUM(B1659)-WEEKNUM(EOMONTH(B1659,-1)+1)+1</f>
        <v>4</v>
      </c>
      <c r="AO1659" s="45" t="str">
        <f>MONTH(R1659)&amp;"/"&amp;YEAR(R1659)</f>
        <v>5/2026</v>
      </c>
      <c r="AP1659" s="45">
        <f>WEEKNUM(R1659)-WEEKNUM(EOMONTH(R1659,-1)+1)+1</f>
        <v>5</v>
      </c>
      <c r="AQ1659" s="45">
        <f>IF(AU1659="S",IF(Q1659="1. Aceitou o programa",R1659-B1659,0),0)</f>
        <v>67</v>
      </c>
      <c r="AR1659" s="45">
        <f>IF(AU1659="S",IF(AND(S1659&lt;&gt;"",R1659&lt;&gt;""),S1659-R1659,0),0)</f>
        <v>0</v>
      </c>
      <c r="AS1659" s="45">
        <f>IF(AU1659="S",IF(Q1659="1. Aceitou o programa",IF(OR(X1659="Não se Aplica",X1659=""),IF(OR(W1659="Não se Aplica",W1659=""),0,W1659-V1659),AVERAGE(X1659-W1659,W1659-V1659)),0),0)</f>
        <v>8</v>
      </c>
      <c r="AT1659" s="45">
        <f>IF(AU1659="S",IF(AND(Q1659="1. Aceitou o programa",AB1659="Realizada"),IFERROR(IF(AA1659="",0,AA1659-R1659),0),0),0)</f>
        <v>0</v>
      </c>
      <c r="AU1659" s="45" t="str">
        <f>_xlfn.XLOOKUP(U1659,'Lista Suspensa'!$AA$20:$AA$23,'Lista Suspensa'!$AB$20:$AB$23,"N/A")</f>
        <v>S</v>
      </c>
    </row>
    <row r="1660" spans="1:47" ht="12" customHeight="1" x14ac:dyDescent="0.3">
      <c r="A1660" s="87" t="s">
        <v>47</v>
      </c>
      <c r="B1660" s="88">
        <v>46104</v>
      </c>
      <c r="C1660" s="89" t="s">
        <v>48</v>
      </c>
      <c r="D1660" s="89" t="s">
        <v>49</v>
      </c>
      <c r="E1660" s="189">
        <v>89251899</v>
      </c>
      <c r="F1660" s="197" t="s">
        <v>4486</v>
      </c>
      <c r="G1660" s="90">
        <v>45928312415</v>
      </c>
      <c r="H1660" s="91">
        <v>25040</v>
      </c>
      <c r="I1660" s="89"/>
      <c r="J1660" s="89" t="s">
        <v>84</v>
      </c>
      <c r="K1660" s="89" t="s">
        <v>52</v>
      </c>
      <c r="L1660" s="89" t="s">
        <v>53</v>
      </c>
      <c r="M1660" s="89" t="s">
        <v>1364</v>
      </c>
      <c r="N1660" s="89" t="s">
        <v>150</v>
      </c>
      <c r="O1660" s="92" t="s">
        <v>4487</v>
      </c>
      <c r="P1660" s="93" t="s">
        <v>57</v>
      </c>
      <c r="Q1660" s="110" t="s">
        <v>58</v>
      </c>
      <c r="R1660" s="94">
        <v>46171</v>
      </c>
      <c r="S1660" s="95"/>
      <c r="T1660" s="95" t="s">
        <v>59</v>
      </c>
      <c r="U1660" s="95" t="s">
        <v>60</v>
      </c>
      <c r="V1660" s="91">
        <v>46156</v>
      </c>
      <c r="W1660" s="91">
        <v>46167</v>
      </c>
      <c r="X1660" s="91">
        <v>46168</v>
      </c>
      <c r="Y1660" s="96" t="s">
        <v>356</v>
      </c>
      <c r="Z1660" s="89" t="s">
        <v>62</v>
      </c>
      <c r="AA1660" s="95"/>
      <c r="AB1660" s="95" t="s">
        <v>2804</v>
      </c>
      <c r="AC1660" s="95" t="s">
        <v>2804</v>
      </c>
      <c r="AD1660" s="95" t="s">
        <v>2804</v>
      </c>
      <c r="AE1660" s="95" t="s">
        <v>2804</v>
      </c>
      <c r="AF1660" s="95" t="s">
        <v>2804</v>
      </c>
      <c r="AG1660" s="95" t="s">
        <v>2804</v>
      </c>
      <c r="AH1660" s="95" t="s">
        <v>2804</v>
      </c>
      <c r="AI1660" s="97"/>
      <c r="AJ1660" s="97" t="s">
        <v>65</v>
      </c>
      <c r="AK1660" s="97" t="s">
        <v>66</v>
      </c>
      <c r="AL1660" s="45" t="s">
        <v>67</v>
      </c>
      <c r="AM1660" s="160" t="str">
        <f>MONTH(B1660)&amp;"/"&amp;YEAR(B1660)</f>
        <v>3/2026</v>
      </c>
      <c r="AN1660" s="45">
        <f>WEEKNUM(B1660)-WEEKNUM(EOMONTH(B1660,-1)+1)+1</f>
        <v>4</v>
      </c>
      <c r="AO1660" s="45" t="str">
        <f>MONTH(R1660)&amp;"/"&amp;YEAR(R1660)</f>
        <v>5/2026</v>
      </c>
      <c r="AP1660" s="45">
        <f>WEEKNUM(R1660)-WEEKNUM(EOMONTH(R1660,-1)+1)+1</f>
        <v>5</v>
      </c>
      <c r="AQ1660" s="45">
        <f>IF(AU1660="S",IF(Q1660="1. Aceitou o programa",R1660-B1660,0),0)</f>
        <v>67</v>
      </c>
      <c r="AR1660" s="45">
        <f>IF(AU1660="S",IF(AND(S1660&lt;&gt;"",R1660&lt;&gt;""),S1660-R1660,0),0)</f>
        <v>0</v>
      </c>
      <c r="AS1660" s="45">
        <f>IF(AU1660="S",IF(Q1660="1. Aceitou o programa",IF(OR(X1660="Não se Aplica",X1660=""),IF(OR(W1660="Não se Aplica",W1660=""),0,W1660-V1660),AVERAGE(X1660-W1660,W1660-V1660)),0),0)</f>
        <v>6</v>
      </c>
      <c r="AT1660" s="45">
        <f>IF(AU1660="S",IF(AND(Q1660="1. Aceitou o programa",AB1660="Realizada"),IFERROR(IF(AA1660="",0,AA1660-R1660),0),0),0)</f>
        <v>0</v>
      </c>
      <c r="AU1660" s="45" t="str">
        <f>_xlfn.XLOOKUP(U1660,'Lista Suspensa'!$AA$20:$AA$23,'Lista Suspensa'!$AB$20:$AB$23,"N/A")</f>
        <v>S</v>
      </c>
    </row>
    <row r="1661" spans="1:47" ht="12" customHeight="1" x14ac:dyDescent="0.3">
      <c r="A1661" s="87" t="s">
        <v>47</v>
      </c>
      <c r="B1661" s="88">
        <v>46104</v>
      </c>
      <c r="C1661" s="89" t="s">
        <v>48</v>
      </c>
      <c r="D1661" s="89" t="s">
        <v>49</v>
      </c>
      <c r="E1661" s="189">
        <v>89280038</v>
      </c>
      <c r="F1661" s="197" t="s">
        <v>4488</v>
      </c>
      <c r="G1661" s="90">
        <v>94702764500</v>
      </c>
      <c r="H1661" s="91">
        <v>27413</v>
      </c>
      <c r="I1661" s="89"/>
      <c r="J1661" s="89" t="s">
        <v>84</v>
      </c>
      <c r="K1661" s="89" t="s">
        <v>76</v>
      </c>
      <c r="L1661" s="89" t="s">
        <v>95</v>
      </c>
      <c r="M1661" s="89" t="s">
        <v>1464</v>
      </c>
      <c r="N1661" s="89" t="s">
        <v>344</v>
      </c>
      <c r="O1661" s="92" t="s">
        <v>4489</v>
      </c>
      <c r="P1661" s="93" t="s">
        <v>57</v>
      </c>
      <c r="Q1661" s="110" t="s">
        <v>58</v>
      </c>
      <c r="R1661" s="94">
        <v>46171</v>
      </c>
      <c r="S1661" s="95"/>
      <c r="T1661" s="95" t="s">
        <v>59</v>
      </c>
      <c r="U1661" s="95" t="s">
        <v>60</v>
      </c>
      <c r="V1661" s="91">
        <v>46156</v>
      </c>
      <c r="W1661" s="91">
        <v>46164</v>
      </c>
      <c r="X1661" s="91"/>
      <c r="Y1661" s="96" t="s">
        <v>269</v>
      </c>
      <c r="Z1661" s="89" t="s">
        <v>62</v>
      </c>
      <c r="AA1661" s="95"/>
      <c r="AB1661" s="95" t="s">
        <v>2804</v>
      </c>
      <c r="AC1661" s="95" t="s">
        <v>2804</v>
      </c>
      <c r="AD1661" s="95" t="s">
        <v>2804</v>
      </c>
      <c r="AE1661" s="95" t="s">
        <v>2804</v>
      </c>
      <c r="AF1661" s="95" t="s">
        <v>2804</v>
      </c>
      <c r="AG1661" s="95" t="s">
        <v>2804</v>
      </c>
      <c r="AH1661" s="95" t="s">
        <v>2804</v>
      </c>
      <c r="AI1661" s="97"/>
      <c r="AJ1661" s="97" t="s">
        <v>65</v>
      </c>
      <c r="AK1661" s="97" t="s">
        <v>66</v>
      </c>
      <c r="AL1661" s="45" t="s">
        <v>67</v>
      </c>
      <c r="AM1661" s="160" t="str">
        <f>MONTH(B1661)&amp;"/"&amp;YEAR(B1661)</f>
        <v>3/2026</v>
      </c>
      <c r="AN1661" s="45">
        <f>WEEKNUM(B1661)-WEEKNUM(EOMONTH(B1661,-1)+1)+1</f>
        <v>4</v>
      </c>
      <c r="AO1661" s="45" t="str">
        <f>MONTH(R1661)&amp;"/"&amp;YEAR(R1661)</f>
        <v>5/2026</v>
      </c>
      <c r="AP1661" s="45">
        <f>WEEKNUM(R1661)-WEEKNUM(EOMONTH(R1661,-1)+1)+1</f>
        <v>5</v>
      </c>
      <c r="AQ1661" s="45">
        <f>IF(AU1661="S",IF(Q1661="1. Aceitou o programa",R1661-B1661,0),0)</f>
        <v>67</v>
      </c>
      <c r="AR1661" s="45">
        <f>IF(AU1661="S",IF(AND(S1661&lt;&gt;"",R1661&lt;&gt;""),S1661-R1661,0),0)</f>
        <v>0</v>
      </c>
      <c r="AS1661" s="45">
        <f>IF(AU1661="S",IF(Q1661="1. Aceitou o programa",IF(OR(X1661="Não se Aplica",X1661=""),IF(OR(W1661="Não se Aplica",W1661=""),0,W1661-V1661),AVERAGE(X1661-W1661,W1661-V1661)),0),0)</f>
        <v>8</v>
      </c>
      <c r="AT1661" s="45">
        <f>IF(AU1661="S",IF(AND(Q1661="1. Aceitou o programa",AB1661="Realizada"),IFERROR(IF(AA1661="",0,AA1661-R1661),0),0),0)</f>
        <v>0</v>
      </c>
      <c r="AU1661" s="45" t="str">
        <f>_xlfn.XLOOKUP(U1661,'Lista Suspensa'!$AA$20:$AA$23,'Lista Suspensa'!$AB$20:$AB$23,"N/A")</f>
        <v>S</v>
      </c>
    </row>
    <row r="1662" spans="1:47" ht="12" customHeight="1" x14ac:dyDescent="0.3">
      <c r="A1662" s="87" t="s">
        <v>47</v>
      </c>
      <c r="B1662" s="88">
        <v>46104</v>
      </c>
      <c r="C1662" s="89" t="s">
        <v>48</v>
      </c>
      <c r="D1662" s="89" t="s">
        <v>49</v>
      </c>
      <c r="E1662" s="189">
        <v>89268193</v>
      </c>
      <c r="F1662" s="197" t="s">
        <v>4490</v>
      </c>
      <c r="G1662" s="90">
        <v>29960949800</v>
      </c>
      <c r="H1662" s="91">
        <v>30160</v>
      </c>
      <c r="I1662" s="89"/>
      <c r="J1662" s="89" t="s">
        <v>84</v>
      </c>
      <c r="K1662" s="89" t="s">
        <v>52</v>
      </c>
      <c r="L1662" s="89" t="s">
        <v>1421</v>
      </c>
      <c r="M1662" s="89" t="s">
        <v>1422</v>
      </c>
      <c r="N1662" s="89" t="s">
        <v>150</v>
      </c>
      <c r="O1662" s="92" t="s">
        <v>4491</v>
      </c>
      <c r="P1662" s="93" t="s">
        <v>57</v>
      </c>
      <c r="Q1662" s="110" t="s">
        <v>58</v>
      </c>
      <c r="R1662" s="94">
        <v>46171</v>
      </c>
      <c r="S1662" s="95"/>
      <c r="T1662" s="95" t="s">
        <v>59</v>
      </c>
      <c r="U1662" s="95" t="s">
        <v>60</v>
      </c>
      <c r="V1662" s="91">
        <v>46156</v>
      </c>
      <c r="W1662" s="91">
        <v>46167</v>
      </c>
      <c r="X1662" s="91">
        <v>46168</v>
      </c>
      <c r="Y1662" s="96" t="s">
        <v>356</v>
      </c>
      <c r="Z1662" s="89" t="s">
        <v>62</v>
      </c>
      <c r="AA1662" s="95"/>
      <c r="AB1662" s="95" t="s">
        <v>2804</v>
      </c>
      <c r="AC1662" s="95" t="s">
        <v>2804</v>
      </c>
      <c r="AD1662" s="95" t="s">
        <v>2804</v>
      </c>
      <c r="AE1662" s="95" t="s">
        <v>2804</v>
      </c>
      <c r="AF1662" s="95" t="s">
        <v>2804</v>
      </c>
      <c r="AG1662" s="95" t="s">
        <v>2804</v>
      </c>
      <c r="AH1662" s="95" t="s">
        <v>2804</v>
      </c>
      <c r="AI1662" s="97"/>
      <c r="AJ1662" s="97" t="s">
        <v>65</v>
      </c>
      <c r="AK1662" s="97" t="s">
        <v>66</v>
      </c>
      <c r="AL1662" s="45" t="s">
        <v>67</v>
      </c>
      <c r="AM1662" s="160" t="str">
        <f>MONTH(B1662)&amp;"/"&amp;YEAR(B1662)</f>
        <v>3/2026</v>
      </c>
      <c r="AN1662" s="45">
        <f>WEEKNUM(B1662)-WEEKNUM(EOMONTH(B1662,-1)+1)+1</f>
        <v>4</v>
      </c>
      <c r="AO1662" s="45" t="str">
        <f>MONTH(R1662)&amp;"/"&amp;YEAR(R1662)</f>
        <v>5/2026</v>
      </c>
      <c r="AP1662" s="45">
        <f>WEEKNUM(R1662)-WEEKNUM(EOMONTH(R1662,-1)+1)+1</f>
        <v>5</v>
      </c>
      <c r="AQ1662" s="45">
        <f>IF(AU1662="S",IF(Q1662="1. Aceitou o programa",R1662-B1662,0),0)</f>
        <v>67</v>
      </c>
      <c r="AR1662" s="45">
        <f>IF(AU1662="S",IF(AND(S1662&lt;&gt;"",R1662&lt;&gt;""),S1662-R1662,0),0)</f>
        <v>0</v>
      </c>
      <c r="AS1662" s="45">
        <f>IF(AU1662="S",IF(Q1662="1. Aceitou o programa",IF(OR(X1662="Não se Aplica",X1662=""),IF(OR(W1662="Não se Aplica",W1662=""),0,W1662-V1662),AVERAGE(X1662-W1662,W1662-V1662)),0),0)</f>
        <v>6</v>
      </c>
      <c r="AT1662" s="45">
        <f>IF(AU1662="S",IF(AND(Q1662="1. Aceitou o programa",AB1662="Realizada"),IFERROR(IF(AA1662="",0,AA1662-R1662),0),0),0)</f>
        <v>0</v>
      </c>
      <c r="AU1662" s="45" t="str">
        <f>_xlfn.XLOOKUP(U1662,'Lista Suspensa'!$AA$20:$AA$23,'Lista Suspensa'!$AB$20:$AB$23,"N/A")</f>
        <v>S</v>
      </c>
    </row>
    <row r="1663" spans="1:47" ht="12" customHeight="1" x14ac:dyDescent="0.3">
      <c r="A1663" s="87" t="s">
        <v>47</v>
      </c>
      <c r="B1663" s="88">
        <v>46104</v>
      </c>
      <c r="C1663" s="89" t="s">
        <v>48</v>
      </c>
      <c r="D1663" s="89" t="s">
        <v>49</v>
      </c>
      <c r="E1663" s="189">
        <v>95645608</v>
      </c>
      <c r="F1663" s="197" t="s">
        <v>4492</v>
      </c>
      <c r="G1663" s="90">
        <v>5493391830</v>
      </c>
      <c r="H1663" s="91">
        <v>23605</v>
      </c>
      <c r="I1663" s="89"/>
      <c r="J1663" s="89" t="s">
        <v>84</v>
      </c>
      <c r="K1663" s="89" t="s">
        <v>52</v>
      </c>
      <c r="L1663" s="89" t="s">
        <v>53</v>
      </c>
      <c r="M1663" s="89" t="s">
        <v>3403</v>
      </c>
      <c r="N1663" s="89" t="s">
        <v>150</v>
      </c>
      <c r="O1663" s="92" t="s">
        <v>4493</v>
      </c>
      <c r="P1663" s="93" t="s">
        <v>57</v>
      </c>
      <c r="Q1663" s="110" t="s">
        <v>58</v>
      </c>
      <c r="R1663" s="94">
        <v>46171</v>
      </c>
      <c r="S1663" s="95"/>
      <c r="T1663" s="95" t="s">
        <v>59</v>
      </c>
      <c r="U1663" s="95" t="s">
        <v>60</v>
      </c>
      <c r="V1663" s="91">
        <v>46156</v>
      </c>
      <c r="W1663" s="91">
        <v>46167</v>
      </c>
      <c r="X1663" s="91">
        <v>46168</v>
      </c>
      <c r="Y1663" s="96" t="s">
        <v>356</v>
      </c>
      <c r="Z1663" s="89" t="s">
        <v>62</v>
      </c>
      <c r="AA1663" s="95"/>
      <c r="AB1663" s="95" t="s">
        <v>2804</v>
      </c>
      <c r="AC1663" s="95" t="s">
        <v>2804</v>
      </c>
      <c r="AD1663" s="95" t="s">
        <v>2804</v>
      </c>
      <c r="AE1663" s="95" t="s">
        <v>2804</v>
      </c>
      <c r="AF1663" s="95" t="s">
        <v>2804</v>
      </c>
      <c r="AG1663" s="95" t="s">
        <v>2804</v>
      </c>
      <c r="AH1663" s="95" t="s">
        <v>2804</v>
      </c>
      <c r="AI1663" s="97"/>
      <c r="AJ1663" s="97" t="s">
        <v>65</v>
      </c>
      <c r="AK1663" s="97" t="s">
        <v>66</v>
      </c>
      <c r="AL1663" s="45" t="s">
        <v>67</v>
      </c>
      <c r="AM1663" s="160" t="str">
        <f>MONTH(B1663)&amp;"/"&amp;YEAR(B1663)</f>
        <v>3/2026</v>
      </c>
      <c r="AN1663" s="45">
        <f>WEEKNUM(B1663)-WEEKNUM(EOMONTH(B1663,-1)+1)+1</f>
        <v>4</v>
      </c>
      <c r="AO1663" s="45" t="str">
        <f>MONTH(R1663)&amp;"/"&amp;YEAR(R1663)</f>
        <v>5/2026</v>
      </c>
      <c r="AP1663" s="45">
        <f>WEEKNUM(R1663)-WEEKNUM(EOMONTH(R1663,-1)+1)+1</f>
        <v>5</v>
      </c>
      <c r="AQ1663" s="45">
        <f>IF(AU1663="S",IF(Q1663="1. Aceitou o programa",R1663-B1663,0),0)</f>
        <v>67</v>
      </c>
      <c r="AR1663" s="45">
        <f>IF(AU1663="S",IF(AND(S1663&lt;&gt;"",R1663&lt;&gt;""),S1663-R1663,0),0)</f>
        <v>0</v>
      </c>
      <c r="AS1663" s="45">
        <f>IF(AU1663="S",IF(Q1663="1. Aceitou o programa",IF(OR(X1663="Não se Aplica",X1663=""),IF(OR(W1663="Não se Aplica",W1663=""),0,W1663-V1663),AVERAGE(X1663-W1663,W1663-V1663)),0),0)</f>
        <v>6</v>
      </c>
      <c r="AT1663" s="45">
        <f>IF(AU1663="S",IF(AND(Q1663="1. Aceitou o programa",AB1663="Realizada"),IFERROR(IF(AA1663="",0,AA1663-R1663),0),0),0)</f>
        <v>0</v>
      </c>
      <c r="AU1663" s="45" t="str">
        <f>_xlfn.XLOOKUP(U1663,'Lista Suspensa'!$AA$20:$AA$23,'Lista Suspensa'!$AB$20:$AB$23,"N/A")</f>
        <v>S</v>
      </c>
    </row>
    <row r="1664" spans="1:47" ht="12" customHeight="1" x14ac:dyDescent="0.3">
      <c r="A1664" s="87" t="s">
        <v>47</v>
      </c>
      <c r="B1664" s="88">
        <v>46104</v>
      </c>
      <c r="C1664" s="89" t="s">
        <v>48</v>
      </c>
      <c r="D1664" s="89" t="s">
        <v>49</v>
      </c>
      <c r="E1664" s="189">
        <v>89319321</v>
      </c>
      <c r="F1664" s="197" t="s">
        <v>4494</v>
      </c>
      <c r="G1664" s="90">
        <v>54883292851</v>
      </c>
      <c r="H1664" s="91">
        <v>38365</v>
      </c>
      <c r="I1664" s="89"/>
      <c r="J1664" s="89" t="s">
        <v>51</v>
      </c>
      <c r="K1664" s="89" t="s">
        <v>52</v>
      </c>
      <c r="L1664" s="89" t="s">
        <v>85</v>
      </c>
      <c r="M1664" s="89" t="s">
        <v>4495</v>
      </c>
      <c r="N1664" s="89" t="s">
        <v>150</v>
      </c>
      <c r="O1664" s="92" t="s">
        <v>4496</v>
      </c>
      <c r="P1664" s="93" t="s">
        <v>57</v>
      </c>
      <c r="Q1664" s="110" t="s">
        <v>58</v>
      </c>
      <c r="R1664" s="94">
        <v>46171</v>
      </c>
      <c r="S1664" s="95"/>
      <c r="T1664" s="95" t="s">
        <v>59</v>
      </c>
      <c r="U1664" s="95" t="s">
        <v>60</v>
      </c>
      <c r="V1664" s="91">
        <v>46156</v>
      </c>
      <c r="W1664" s="91">
        <v>46160</v>
      </c>
      <c r="X1664" s="91">
        <v>46168</v>
      </c>
      <c r="Y1664" s="96" t="s">
        <v>61</v>
      </c>
      <c r="Z1664" s="89" t="s">
        <v>62</v>
      </c>
      <c r="AA1664" s="95"/>
      <c r="AB1664" s="95" t="s">
        <v>2804</v>
      </c>
      <c r="AC1664" s="95" t="s">
        <v>2804</v>
      </c>
      <c r="AD1664" s="95" t="s">
        <v>2804</v>
      </c>
      <c r="AE1664" s="95" t="s">
        <v>2804</v>
      </c>
      <c r="AF1664" s="95" t="s">
        <v>2804</v>
      </c>
      <c r="AG1664" s="95" t="s">
        <v>2804</v>
      </c>
      <c r="AH1664" s="95" t="s">
        <v>2804</v>
      </c>
      <c r="AI1664" s="97"/>
      <c r="AJ1664" s="97" t="s">
        <v>65</v>
      </c>
      <c r="AK1664" s="97" t="s">
        <v>66</v>
      </c>
      <c r="AL1664" s="45" t="s">
        <v>67</v>
      </c>
      <c r="AM1664" s="160" t="str">
        <f>MONTH(B1664)&amp;"/"&amp;YEAR(B1664)</f>
        <v>3/2026</v>
      </c>
      <c r="AN1664" s="45">
        <f>WEEKNUM(B1664)-WEEKNUM(EOMONTH(B1664,-1)+1)+1</f>
        <v>4</v>
      </c>
      <c r="AO1664" s="45" t="str">
        <f>MONTH(R1664)&amp;"/"&amp;YEAR(R1664)</f>
        <v>5/2026</v>
      </c>
      <c r="AP1664" s="45">
        <f>WEEKNUM(R1664)-WEEKNUM(EOMONTH(R1664,-1)+1)+1</f>
        <v>5</v>
      </c>
      <c r="AQ1664" s="45">
        <f>IF(AU1664="S",IF(Q1664="1. Aceitou o programa",R1664-B1664,0),0)</f>
        <v>67</v>
      </c>
      <c r="AR1664" s="45">
        <f>IF(AU1664="S",IF(AND(S1664&lt;&gt;"",R1664&lt;&gt;""),S1664-R1664,0),0)</f>
        <v>0</v>
      </c>
      <c r="AS1664" s="45">
        <f>IF(AU1664="S",IF(Q1664="1. Aceitou o programa",IF(OR(X1664="Não se Aplica",X1664=""),IF(OR(W1664="Não se Aplica",W1664=""),0,W1664-V1664),AVERAGE(X1664-W1664,W1664-V1664)),0),0)</f>
        <v>6</v>
      </c>
      <c r="AT1664" s="45">
        <f>IF(AU1664="S",IF(AND(Q1664="1. Aceitou o programa",AB1664="Realizada"),IFERROR(IF(AA1664="",0,AA1664-R1664),0),0),0)</f>
        <v>0</v>
      </c>
      <c r="AU1664" s="45" t="str">
        <f>_xlfn.XLOOKUP(U1664,'Lista Suspensa'!$AA$20:$AA$23,'Lista Suspensa'!$AB$20:$AB$23,"N/A")</f>
        <v>S</v>
      </c>
    </row>
    <row r="1665" spans="1:47" ht="12" customHeight="1" x14ac:dyDescent="0.3">
      <c r="A1665" s="87" t="s">
        <v>47</v>
      </c>
      <c r="B1665" s="88">
        <v>46104</v>
      </c>
      <c r="C1665" s="89" t="s">
        <v>48</v>
      </c>
      <c r="D1665" s="89" t="s">
        <v>49</v>
      </c>
      <c r="E1665" s="189">
        <v>89496673</v>
      </c>
      <c r="F1665" s="197" t="s">
        <v>4497</v>
      </c>
      <c r="G1665" s="90">
        <v>8549825743</v>
      </c>
      <c r="H1665" s="91">
        <v>29150</v>
      </c>
      <c r="I1665" s="89"/>
      <c r="J1665" s="89" t="s">
        <v>51</v>
      </c>
      <c r="K1665" s="89" t="s">
        <v>76</v>
      </c>
      <c r="L1665" s="89" t="s">
        <v>283</v>
      </c>
      <c r="M1665" s="89" t="s">
        <v>1225</v>
      </c>
      <c r="N1665" s="89" t="s">
        <v>344</v>
      </c>
      <c r="O1665" s="92" t="s">
        <v>4498</v>
      </c>
      <c r="P1665" s="93" t="s">
        <v>57</v>
      </c>
      <c r="Q1665" s="110" t="s">
        <v>58</v>
      </c>
      <c r="R1665" s="94">
        <v>46171</v>
      </c>
      <c r="S1665" s="95"/>
      <c r="T1665" s="95" t="s">
        <v>59</v>
      </c>
      <c r="U1665" s="95" t="s">
        <v>60</v>
      </c>
      <c r="V1665" s="91">
        <v>46156</v>
      </c>
      <c r="W1665" s="91">
        <v>46167</v>
      </c>
      <c r="X1665" s="91">
        <v>46168</v>
      </c>
      <c r="Y1665" s="96" t="s">
        <v>356</v>
      </c>
      <c r="Z1665" s="89" t="s">
        <v>62</v>
      </c>
      <c r="AA1665" s="95"/>
      <c r="AB1665" s="95" t="s">
        <v>2804</v>
      </c>
      <c r="AC1665" s="95" t="s">
        <v>2804</v>
      </c>
      <c r="AD1665" s="95" t="s">
        <v>2804</v>
      </c>
      <c r="AE1665" s="95" t="s">
        <v>2804</v>
      </c>
      <c r="AF1665" s="95" t="s">
        <v>2804</v>
      </c>
      <c r="AG1665" s="95" t="s">
        <v>2804</v>
      </c>
      <c r="AH1665" s="95" t="s">
        <v>2804</v>
      </c>
      <c r="AI1665" s="97"/>
      <c r="AJ1665" s="97" t="s">
        <v>65</v>
      </c>
      <c r="AK1665" s="97" t="s">
        <v>66</v>
      </c>
      <c r="AL1665" s="45" t="s">
        <v>67</v>
      </c>
      <c r="AM1665" s="160" t="str">
        <f>MONTH(B1665)&amp;"/"&amp;YEAR(B1665)</f>
        <v>3/2026</v>
      </c>
      <c r="AN1665" s="45">
        <f>WEEKNUM(B1665)-WEEKNUM(EOMONTH(B1665,-1)+1)+1</f>
        <v>4</v>
      </c>
      <c r="AO1665" s="45" t="str">
        <f>MONTH(R1665)&amp;"/"&amp;YEAR(R1665)</f>
        <v>5/2026</v>
      </c>
      <c r="AP1665" s="45">
        <f>WEEKNUM(R1665)-WEEKNUM(EOMONTH(R1665,-1)+1)+1</f>
        <v>5</v>
      </c>
      <c r="AQ1665" s="45">
        <f>IF(AU1665="S",IF(Q1665="1. Aceitou o programa",R1665-B1665,0),0)</f>
        <v>67</v>
      </c>
      <c r="AR1665" s="45">
        <f>IF(AU1665="S",IF(AND(S1665&lt;&gt;"",R1665&lt;&gt;""),S1665-R1665,0),0)</f>
        <v>0</v>
      </c>
      <c r="AS1665" s="45">
        <f>IF(AU1665="S",IF(Q1665="1. Aceitou o programa",IF(OR(X1665="Não se Aplica",X1665=""),IF(OR(W1665="Não se Aplica",W1665=""),0,W1665-V1665),AVERAGE(X1665-W1665,W1665-V1665)),0),0)</f>
        <v>6</v>
      </c>
      <c r="AT1665" s="45">
        <f>IF(AU1665="S",IF(AND(Q1665="1. Aceitou o programa",AB1665="Realizada"),IFERROR(IF(AA1665="",0,AA1665-R1665),0),0),0)</f>
        <v>0</v>
      </c>
      <c r="AU1665" s="45" t="str">
        <f>_xlfn.XLOOKUP(U1665,'Lista Suspensa'!$AA$20:$AA$23,'Lista Suspensa'!$AB$20:$AB$23,"N/A")</f>
        <v>S</v>
      </c>
    </row>
    <row r="1666" spans="1:47" ht="12" customHeight="1" x14ac:dyDescent="0.3">
      <c r="A1666" s="87" t="s">
        <v>47</v>
      </c>
      <c r="B1666" s="88">
        <v>46104</v>
      </c>
      <c r="C1666" s="89" t="s">
        <v>48</v>
      </c>
      <c r="D1666" s="89" t="s">
        <v>49</v>
      </c>
      <c r="E1666" s="189">
        <v>89524811</v>
      </c>
      <c r="F1666" s="197" t="s">
        <v>4499</v>
      </c>
      <c r="G1666" s="90">
        <v>11467714445</v>
      </c>
      <c r="H1666" s="91">
        <v>34824</v>
      </c>
      <c r="I1666" s="89"/>
      <c r="J1666" s="89" t="s">
        <v>84</v>
      </c>
      <c r="K1666" s="89" t="s">
        <v>52</v>
      </c>
      <c r="L1666" s="89" t="s">
        <v>85</v>
      </c>
      <c r="M1666" s="89" t="s">
        <v>3508</v>
      </c>
      <c r="N1666" s="89" t="s">
        <v>150</v>
      </c>
      <c r="O1666" s="92" t="s">
        <v>4500</v>
      </c>
      <c r="P1666" s="93" t="s">
        <v>57</v>
      </c>
      <c r="Q1666" s="110" t="s">
        <v>58</v>
      </c>
      <c r="R1666" s="94">
        <v>46171</v>
      </c>
      <c r="S1666" s="95"/>
      <c r="T1666" s="95" t="s">
        <v>59</v>
      </c>
      <c r="U1666" s="95" t="s">
        <v>60</v>
      </c>
      <c r="V1666" s="91">
        <v>46156</v>
      </c>
      <c r="W1666" s="91">
        <v>46164</v>
      </c>
      <c r="X1666" s="91"/>
      <c r="Y1666" s="96" t="s">
        <v>269</v>
      </c>
      <c r="Z1666" s="89" t="s">
        <v>62</v>
      </c>
      <c r="AA1666" s="95"/>
      <c r="AB1666" s="95" t="s">
        <v>2804</v>
      </c>
      <c r="AC1666" s="95" t="s">
        <v>2804</v>
      </c>
      <c r="AD1666" s="95" t="s">
        <v>2804</v>
      </c>
      <c r="AE1666" s="95" t="s">
        <v>2804</v>
      </c>
      <c r="AF1666" s="95" t="s">
        <v>2804</v>
      </c>
      <c r="AG1666" s="95" t="s">
        <v>2804</v>
      </c>
      <c r="AH1666" s="95" t="s">
        <v>2804</v>
      </c>
      <c r="AI1666" s="97"/>
      <c r="AJ1666" s="97" t="s">
        <v>65</v>
      </c>
      <c r="AK1666" s="97" t="s">
        <v>66</v>
      </c>
      <c r="AL1666" s="45" t="s">
        <v>67</v>
      </c>
      <c r="AM1666" s="160" t="str">
        <f>MONTH(B1666)&amp;"/"&amp;YEAR(B1666)</f>
        <v>3/2026</v>
      </c>
      <c r="AN1666" s="45">
        <f>WEEKNUM(B1666)-WEEKNUM(EOMONTH(B1666,-1)+1)+1</f>
        <v>4</v>
      </c>
      <c r="AO1666" s="45" t="str">
        <f>MONTH(R1666)&amp;"/"&amp;YEAR(R1666)</f>
        <v>5/2026</v>
      </c>
      <c r="AP1666" s="45">
        <f>WEEKNUM(R1666)-WEEKNUM(EOMONTH(R1666,-1)+1)+1</f>
        <v>5</v>
      </c>
      <c r="AQ1666" s="45">
        <f>IF(AU1666="S",IF(Q1666="1. Aceitou o programa",R1666-B1666,0),0)</f>
        <v>67</v>
      </c>
      <c r="AR1666" s="45">
        <f>IF(AU1666="S",IF(AND(S1666&lt;&gt;"",R1666&lt;&gt;""),S1666-R1666,0),0)</f>
        <v>0</v>
      </c>
      <c r="AS1666" s="45">
        <f>IF(AU1666="S",IF(Q1666="1. Aceitou o programa",IF(OR(X1666="Não se Aplica",X1666=""),IF(OR(W1666="Não se Aplica",W1666=""),0,W1666-V1666),AVERAGE(X1666-W1666,W1666-V1666)),0),0)</f>
        <v>8</v>
      </c>
      <c r="AT1666" s="45">
        <f>IF(AU1666="S",IF(AND(Q1666="1. Aceitou o programa",AB1666="Realizada"),IFERROR(IF(AA1666="",0,AA1666-R1666),0),0),0)</f>
        <v>0</v>
      </c>
      <c r="AU1666" s="45" t="str">
        <f>_xlfn.XLOOKUP(U1666,'Lista Suspensa'!$AA$20:$AA$23,'Lista Suspensa'!$AB$20:$AB$23,"N/A")</f>
        <v>S</v>
      </c>
    </row>
    <row r="1667" spans="1:47" ht="12" customHeight="1" x14ac:dyDescent="0.3">
      <c r="A1667" s="87" t="s">
        <v>47</v>
      </c>
      <c r="B1667" s="88">
        <v>46104</v>
      </c>
      <c r="C1667" s="89" t="s">
        <v>48</v>
      </c>
      <c r="D1667" s="89" t="s">
        <v>49</v>
      </c>
      <c r="E1667" s="189">
        <v>89549941</v>
      </c>
      <c r="F1667" s="197" t="s">
        <v>4501</v>
      </c>
      <c r="G1667" s="90">
        <v>11824153856</v>
      </c>
      <c r="H1667" s="91">
        <v>25453</v>
      </c>
      <c r="I1667" s="89"/>
      <c r="J1667" s="89" t="s">
        <v>84</v>
      </c>
      <c r="K1667" s="89" t="s">
        <v>52</v>
      </c>
      <c r="L1667" s="89" t="s">
        <v>85</v>
      </c>
      <c r="M1667" s="89" t="s">
        <v>1636</v>
      </c>
      <c r="N1667" s="89" t="s">
        <v>150</v>
      </c>
      <c r="O1667" s="92" t="s">
        <v>4502</v>
      </c>
      <c r="P1667" s="93" t="s">
        <v>57</v>
      </c>
      <c r="Q1667" s="110" t="s">
        <v>58</v>
      </c>
      <c r="R1667" s="94">
        <v>46171</v>
      </c>
      <c r="S1667" s="95"/>
      <c r="T1667" s="95" t="s">
        <v>59</v>
      </c>
      <c r="U1667" s="95" t="s">
        <v>60</v>
      </c>
      <c r="V1667" s="91">
        <v>46156</v>
      </c>
      <c r="W1667" s="91">
        <v>46164</v>
      </c>
      <c r="X1667" s="91"/>
      <c r="Y1667" s="96" t="s">
        <v>269</v>
      </c>
      <c r="Z1667" s="89" t="s">
        <v>62</v>
      </c>
      <c r="AA1667" s="95"/>
      <c r="AB1667" s="95" t="s">
        <v>2804</v>
      </c>
      <c r="AC1667" s="95" t="s">
        <v>2804</v>
      </c>
      <c r="AD1667" s="95" t="s">
        <v>2804</v>
      </c>
      <c r="AE1667" s="95" t="s">
        <v>2804</v>
      </c>
      <c r="AF1667" s="95" t="s">
        <v>2804</v>
      </c>
      <c r="AG1667" s="95" t="s">
        <v>2804</v>
      </c>
      <c r="AH1667" s="95" t="s">
        <v>2804</v>
      </c>
      <c r="AI1667" s="97"/>
      <c r="AJ1667" s="97" t="s">
        <v>65</v>
      </c>
      <c r="AK1667" s="97" t="s">
        <v>66</v>
      </c>
      <c r="AL1667" s="45" t="s">
        <v>67</v>
      </c>
      <c r="AM1667" s="160" t="str">
        <f>MONTH(B1667)&amp;"/"&amp;YEAR(B1667)</f>
        <v>3/2026</v>
      </c>
      <c r="AN1667" s="45">
        <f>WEEKNUM(B1667)-WEEKNUM(EOMONTH(B1667,-1)+1)+1</f>
        <v>4</v>
      </c>
      <c r="AO1667" s="45" t="str">
        <f>MONTH(R1667)&amp;"/"&amp;YEAR(R1667)</f>
        <v>5/2026</v>
      </c>
      <c r="AP1667" s="45">
        <f>WEEKNUM(R1667)-WEEKNUM(EOMONTH(R1667,-1)+1)+1</f>
        <v>5</v>
      </c>
      <c r="AQ1667" s="45">
        <f>IF(AU1667="S",IF(Q1667="1. Aceitou o programa",R1667-B1667,0),0)</f>
        <v>67</v>
      </c>
      <c r="AR1667" s="45">
        <f>IF(AU1667="S",IF(AND(S1667&lt;&gt;"",R1667&lt;&gt;""),S1667-R1667,0),0)</f>
        <v>0</v>
      </c>
      <c r="AS1667" s="45">
        <f>IF(AU1667="S",IF(Q1667="1. Aceitou o programa",IF(OR(X1667="Não se Aplica",X1667=""),IF(OR(W1667="Não se Aplica",W1667=""),0,W1667-V1667),AVERAGE(X1667-W1667,W1667-V1667)),0),0)</f>
        <v>8</v>
      </c>
      <c r="AT1667" s="45">
        <f>IF(AU1667="S",IF(AND(Q1667="1. Aceitou o programa",AB1667="Realizada"),IFERROR(IF(AA1667="",0,AA1667-R1667),0),0),0)</f>
        <v>0</v>
      </c>
      <c r="AU1667" s="45" t="str">
        <f>_xlfn.XLOOKUP(U1667,'Lista Suspensa'!$AA$20:$AA$23,'Lista Suspensa'!$AB$20:$AB$23,"N/A")</f>
        <v>S</v>
      </c>
    </row>
    <row r="1668" spans="1:47" ht="12" customHeight="1" x14ac:dyDescent="0.3">
      <c r="A1668" s="87" t="s">
        <v>47</v>
      </c>
      <c r="B1668" s="88">
        <v>46104</v>
      </c>
      <c r="C1668" s="89" t="s">
        <v>48</v>
      </c>
      <c r="D1668" s="89" t="s">
        <v>49</v>
      </c>
      <c r="E1668" s="189">
        <v>89557050</v>
      </c>
      <c r="F1668" s="197" t="s">
        <v>4503</v>
      </c>
      <c r="G1668" s="90">
        <v>25632180808</v>
      </c>
      <c r="H1668" s="91">
        <v>27016</v>
      </c>
      <c r="I1668" s="89"/>
      <c r="J1668" s="89" t="s">
        <v>51</v>
      </c>
      <c r="K1668" s="89" t="s">
        <v>52</v>
      </c>
      <c r="L1668" s="89" t="s">
        <v>85</v>
      </c>
      <c r="M1668" s="89" t="s">
        <v>288</v>
      </c>
      <c r="N1668" s="89" t="s">
        <v>449</v>
      </c>
      <c r="O1668" s="92" t="s">
        <v>4504</v>
      </c>
      <c r="P1668" s="93" t="s">
        <v>57</v>
      </c>
      <c r="Q1668" s="110" t="s">
        <v>58</v>
      </c>
      <c r="R1668" s="94">
        <v>46171</v>
      </c>
      <c r="S1668" s="95"/>
      <c r="T1668" s="95" t="s">
        <v>59</v>
      </c>
      <c r="U1668" s="95" t="s">
        <v>60</v>
      </c>
      <c r="V1668" s="91">
        <v>46156</v>
      </c>
      <c r="W1668" s="91">
        <v>46164</v>
      </c>
      <c r="X1668" s="91"/>
      <c r="Y1668" s="96" t="s">
        <v>269</v>
      </c>
      <c r="Z1668" s="89" t="s">
        <v>62</v>
      </c>
      <c r="AA1668" s="95"/>
      <c r="AB1668" s="95" t="s">
        <v>2804</v>
      </c>
      <c r="AC1668" s="95" t="s">
        <v>2804</v>
      </c>
      <c r="AD1668" s="95" t="s">
        <v>2804</v>
      </c>
      <c r="AE1668" s="95" t="s">
        <v>2804</v>
      </c>
      <c r="AF1668" s="95" t="s">
        <v>2804</v>
      </c>
      <c r="AG1668" s="95" t="s">
        <v>2804</v>
      </c>
      <c r="AH1668" s="95" t="s">
        <v>2804</v>
      </c>
      <c r="AI1668" s="97"/>
      <c r="AJ1668" s="97" t="s">
        <v>65</v>
      </c>
      <c r="AK1668" s="97" t="s">
        <v>66</v>
      </c>
      <c r="AL1668" s="45" t="s">
        <v>67</v>
      </c>
      <c r="AM1668" s="160" t="str">
        <f>MONTH(B1668)&amp;"/"&amp;YEAR(B1668)</f>
        <v>3/2026</v>
      </c>
      <c r="AN1668" s="45">
        <f>WEEKNUM(B1668)-WEEKNUM(EOMONTH(B1668,-1)+1)+1</f>
        <v>4</v>
      </c>
      <c r="AO1668" s="45" t="str">
        <f>MONTH(R1668)&amp;"/"&amp;YEAR(R1668)</f>
        <v>5/2026</v>
      </c>
      <c r="AP1668" s="45">
        <f>WEEKNUM(R1668)-WEEKNUM(EOMONTH(R1668,-1)+1)+1</f>
        <v>5</v>
      </c>
      <c r="AQ1668" s="45">
        <f>IF(AU1668="S",IF(Q1668="1. Aceitou o programa",R1668-B1668,0),0)</f>
        <v>67</v>
      </c>
      <c r="AR1668" s="45">
        <f>IF(AU1668="S",IF(AND(S1668&lt;&gt;"",R1668&lt;&gt;""),S1668-R1668,0),0)</f>
        <v>0</v>
      </c>
      <c r="AS1668" s="45">
        <f>IF(AU1668="S",IF(Q1668="1. Aceitou o programa",IF(OR(X1668="Não se Aplica",X1668=""),IF(OR(W1668="Não se Aplica",W1668=""),0,W1668-V1668),AVERAGE(X1668-W1668,W1668-V1668)),0),0)</f>
        <v>8</v>
      </c>
      <c r="AT1668" s="45">
        <f>IF(AU1668="S",IF(AND(Q1668="1. Aceitou o programa",AB1668="Realizada"),IFERROR(IF(AA1668="",0,AA1668-R1668),0),0),0)</f>
        <v>0</v>
      </c>
      <c r="AU1668" s="45" t="str">
        <f>_xlfn.XLOOKUP(U1668,'Lista Suspensa'!$AA$20:$AA$23,'Lista Suspensa'!$AB$20:$AB$23,"N/A")</f>
        <v>S</v>
      </c>
    </row>
    <row r="1669" spans="1:47" ht="12" customHeight="1" x14ac:dyDescent="0.3">
      <c r="A1669" s="87" t="s">
        <v>47</v>
      </c>
      <c r="B1669" s="88">
        <v>46104</v>
      </c>
      <c r="C1669" s="89" t="s">
        <v>48</v>
      </c>
      <c r="D1669" s="89" t="s">
        <v>49</v>
      </c>
      <c r="E1669" s="189">
        <v>89571987</v>
      </c>
      <c r="F1669" s="197" t="s">
        <v>4505</v>
      </c>
      <c r="G1669" s="90">
        <v>39337156873</v>
      </c>
      <c r="H1669" s="91">
        <v>33061</v>
      </c>
      <c r="I1669" s="89"/>
      <c r="J1669" s="89" t="s">
        <v>84</v>
      </c>
      <c r="K1669" s="89" t="s">
        <v>52</v>
      </c>
      <c r="L1669" s="89" t="s">
        <v>53</v>
      </c>
      <c r="M1669" s="89" t="s">
        <v>2806</v>
      </c>
      <c r="N1669" s="89" t="s">
        <v>137</v>
      </c>
      <c r="O1669" s="92" t="s">
        <v>4506</v>
      </c>
      <c r="P1669" s="93" t="s">
        <v>57</v>
      </c>
      <c r="Q1669" s="110" t="s">
        <v>58</v>
      </c>
      <c r="R1669" s="94">
        <v>46171</v>
      </c>
      <c r="S1669" s="95"/>
      <c r="T1669" s="95" t="s">
        <v>59</v>
      </c>
      <c r="U1669" s="95" t="s">
        <v>60</v>
      </c>
      <c r="V1669" s="91">
        <v>46156</v>
      </c>
      <c r="W1669" s="91">
        <v>46164</v>
      </c>
      <c r="X1669" s="91">
        <v>46168</v>
      </c>
      <c r="Y1669" s="96"/>
      <c r="Z1669" s="89" t="s">
        <v>62</v>
      </c>
      <c r="AA1669" s="95"/>
      <c r="AB1669" s="95" t="s">
        <v>2804</v>
      </c>
      <c r="AC1669" s="95" t="s">
        <v>2804</v>
      </c>
      <c r="AD1669" s="95" t="s">
        <v>2804</v>
      </c>
      <c r="AE1669" s="95" t="s">
        <v>2804</v>
      </c>
      <c r="AF1669" s="95" t="s">
        <v>2804</v>
      </c>
      <c r="AG1669" s="95" t="s">
        <v>2804</v>
      </c>
      <c r="AH1669" s="95" t="s">
        <v>2804</v>
      </c>
      <c r="AI1669" s="97"/>
      <c r="AJ1669" s="97" t="s">
        <v>65</v>
      </c>
      <c r="AK1669" s="97" t="s">
        <v>66</v>
      </c>
      <c r="AL1669" s="45" t="s">
        <v>67</v>
      </c>
      <c r="AM1669" s="160" t="str">
        <f>MONTH(B1669)&amp;"/"&amp;YEAR(B1669)</f>
        <v>3/2026</v>
      </c>
      <c r="AN1669" s="45">
        <f>WEEKNUM(B1669)-WEEKNUM(EOMONTH(B1669,-1)+1)+1</f>
        <v>4</v>
      </c>
      <c r="AO1669" s="45" t="str">
        <f>MONTH(R1669)&amp;"/"&amp;YEAR(R1669)</f>
        <v>5/2026</v>
      </c>
      <c r="AP1669" s="45">
        <f>WEEKNUM(R1669)-WEEKNUM(EOMONTH(R1669,-1)+1)+1</f>
        <v>5</v>
      </c>
      <c r="AQ1669" s="45">
        <f>IF(AU1669="S",IF(Q1669="1. Aceitou o programa",R1669-B1669,0),0)</f>
        <v>67</v>
      </c>
      <c r="AR1669" s="45">
        <f>IF(AU1669="S",IF(AND(S1669&lt;&gt;"",R1669&lt;&gt;""),S1669-R1669,0),0)</f>
        <v>0</v>
      </c>
      <c r="AS1669" s="45">
        <f>IF(AU1669="S",IF(Q1669="1. Aceitou o programa",IF(OR(X1669="Não se Aplica",X1669=""),IF(OR(W1669="Não se Aplica",W1669=""),0,W1669-V1669),AVERAGE(X1669-W1669,W1669-V1669)),0),0)</f>
        <v>6</v>
      </c>
      <c r="AT1669" s="45">
        <f>IF(AU1669="S",IF(AND(Q1669="1. Aceitou o programa",AB1669="Realizada"),IFERROR(IF(AA1669="",0,AA1669-R1669),0),0),0)</f>
        <v>0</v>
      </c>
      <c r="AU1669" s="45" t="str">
        <f>_xlfn.XLOOKUP(U1669,'Lista Suspensa'!$AA$20:$AA$23,'Lista Suspensa'!$AB$20:$AB$23,"N/A")</f>
        <v>S</v>
      </c>
    </row>
    <row r="1670" spans="1:47" ht="12" customHeight="1" x14ac:dyDescent="0.3">
      <c r="A1670" s="87" t="s">
        <v>47</v>
      </c>
      <c r="B1670" s="88">
        <v>46104</v>
      </c>
      <c r="C1670" s="89" t="s">
        <v>48</v>
      </c>
      <c r="D1670" s="89" t="s">
        <v>49</v>
      </c>
      <c r="E1670" s="189">
        <v>89584795</v>
      </c>
      <c r="F1670" s="197" t="s">
        <v>4507</v>
      </c>
      <c r="G1670" s="90">
        <v>4414467799</v>
      </c>
      <c r="H1670" s="91">
        <v>28374</v>
      </c>
      <c r="I1670" s="89"/>
      <c r="J1670" s="89" t="s">
        <v>84</v>
      </c>
      <c r="K1670" s="89" t="s">
        <v>76</v>
      </c>
      <c r="L1670" s="89" t="s">
        <v>303</v>
      </c>
      <c r="M1670" s="89" t="s">
        <v>4508</v>
      </c>
      <c r="N1670" s="89" t="s">
        <v>344</v>
      </c>
      <c r="O1670" s="92" t="s">
        <v>4509</v>
      </c>
      <c r="P1670" s="93" t="s">
        <v>57</v>
      </c>
      <c r="Q1670" s="110" t="s">
        <v>58</v>
      </c>
      <c r="R1670" s="94">
        <v>46171</v>
      </c>
      <c r="S1670" s="95"/>
      <c r="T1670" s="95" t="s">
        <v>59</v>
      </c>
      <c r="U1670" s="95" t="s">
        <v>60</v>
      </c>
      <c r="V1670" s="91">
        <v>46156</v>
      </c>
      <c r="W1670" s="91">
        <v>46164</v>
      </c>
      <c r="X1670" s="91"/>
      <c r="Y1670" s="96" t="s">
        <v>269</v>
      </c>
      <c r="Z1670" s="89" t="s">
        <v>62</v>
      </c>
      <c r="AA1670" s="95"/>
      <c r="AB1670" s="95" t="s">
        <v>2804</v>
      </c>
      <c r="AC1670" s="95" t="s">
        <v>2804</v>
      </c>
      <c r="AD1670" s="95" t="s">
        <v>2804</v>
      </c>
      <c r="AE1670" s="95" t="s">
        <v>2804</v>
      </c>
      <c r="AF1670" s="95" t="s">
        <v>2804</v>
      </c>
      <c r="AG1670" s="95" t="s">
        <v>2804</v>
      </c>
      <c r="AH1670" s="95" t="s">
        <v>2804</v>
      </c>
      <c r="AI1670" s="97"/>
      <c r="AJ1670" s="97" t="s">
        <v>65</v>
      </c>
      <c r="AK1670" s="97" t="s">
        <v>66</v>
      </c>
      <c r="AL1670" s="45" t="s">
        <v>67</v>
      </c>
      <c r="AM1670" s="160" t="str">
        <f>MONTH(B1670)&amp;"/"&amp;YEAR(B1670)</f>
        <v>3/2026</v>
      </c>
      <c r="AN1670" s="45">
        <f>WEEKNUM(B1670)-WEEKNUM(EOMONTH(B1670,-1)+1)+1</f>
        <v>4</v>
      </c>
      <c r="AO1670" s="45" t="str">
        <f>MONTH(R1670)&amp;"/"&amp;YEAR(R1670)</f>
        <v>5/2026</v>
      </c>
      <c r="AP1670" s="45">
        <f>WEEKNUM(R1670)-WEEKNUM(EOMONTH(R1670,-1)+1)+1</f>
        <v>5</v>
      </c>
      <c r="AQ1670" s="45">
        <f>IF(AU1670="S",IF(Q1670="1. Aceitou o programa",R1670-B1670,0),0)</f>
        <v>67</v>
      </c>
      <c r="AR1670" s="45">
        <f>IF(AU1670="S",IF(AND(S1670&lt;&gt;"",R1670&lt;&gt;""),S1670-R1670,0),0)</f>
        <v>0</v>
      </c>
      <c r="AS1670" s="45">
        <f>IF(AU1670="S",IF(Q1670="1. Aceitou o programa",IF(OR(X1670="Não se Aplica",X1670=""),IF(OR(W1670="Não se Aplica",W1670=""),0,W1670-V1670),AVERAGE(X1670-W1670,W1670-V1670)),0),0)</f>
        <v>8</v>
      </c>
      <c r="AT1670" s="45">
        <f>IF(AU1670="S",IF(AND(Q1670="1. Aceitou o programa",AB1670="Realizada"),IFERROR(IF(AA1670="",0,AA1670-R1670),0),0),0)</f>
        <v>0</v>
      </c>
      <c r="AU1670" s="45" t="str">
        <f>_xlfn.XLOOKUP(U1670,'Lista Suspensa'!$AA$20:$AA$23,'Lista Suspensa'!$AB$20:$AB$23,"N/A")</f>
        <v>S</v>
      </c>
    </row>
    <row r="1671" spans="1:47" ht="12" customHeight="1" x14ac:dyDescent="0.3">
      <c r="A1671" s="87" t="s">
        <v>47</v>
      </c>
      <c r="B1671" s="88">
        <v>46104</v>
      </c>
      <c r="C1671" s="89" t="s">
        <v>48</v>
      </c>
      <c r="D1671" s="89" t="s">
        <v>49</v>
      </c>
      <c r="E1671" s="189">
        <v>89619543</v>
      </c>
      <c r="F1671" s="197" t="s">
        <v>4510</v>
      </c>
      <c r="G1671" s="90">
        <v>41536047805</v>
      </c>
      <c r="H1671" s="91">
        <v>32363</v>
      </c>
      <c r="I1671" s="89"/>
      <c r="J1671" s="89" t="s">
        <v>51</v>
      </c>
      <c r="K1671" s="89" t="s">
        <v>52</v>
      </c>
      <c r="L1671" s="89" t="s">
        <v>85</v>
      </c>
      <c r="M1671" s="89" t="s">
        <v>4511</v>
      </c>
      <c r="N1671" s="89" t="s">
        <v>150</v>
      </c>
      <c r="O1671" s="92" t="s">
        <v>4512</v>
      </c>
      <c r="P1671" s="93" t="s">
        <v>57</v>
      </c>
      <c r="Q1671" s="110" t="s">
        <v>58</v>
      </c>
      <c r="R1671" s="94">
        <v>46171</v>
      </c>
      <c r="S1671" s="95"/>
      <c r="T1671" s="95" t="s">
        <v>59</v>
      </c>
      <c r="U1671" s="95" t="s">
        <v>60</v>
      </c>
      <c r="V1671" s="91">
        <v>46156</v>
      </c>
      <c r="W1671" s="91">
        <v>46164</v>
      </c>
      <c r="X1671" s="91"/>
      <c r="Y1671" s="96" t="s">
        <v>269</v>
      </c>
      <c r="Z1671" s="89" t="s">
        <v>62</v>
      </c>
      <c r="AA1671" s="95"/>
      <c r="AB1671" s="95" t="s">
        <v>2804</v>
      </c>
      <c r="AC1671" s="95" t="s">
        <v>2804</v>
      </c>
      <c r="AD1671" s="95" t="s">
        <v>2804</v>
      </c>
      <c r="AE1671" s="95" t="s">
        <v>2804</v>
      </c>
      <c r="AF1671" s="95" t="s">
        <v>2804</v>
      </c>
      <c r="AG1671" s="95" t="s">
        <v>2804</v>
      </c>
      <c r="AH1671" s="95" t="s">
        <v>2804</v>
      </c>
      <c r="AI1671" s="97"/>
      <c r="AJ1671" s="97" t="s">
        <v>65</v>
      </c>
      <c r="AK1671" s="97" t="s">
        <v>66</v>
      </c>
      <c r="AL1671" s="45" t="s">
        <v>67</v>
      </c>
      <c r="AM1671" s="160" t="str">
        <f>MONTH(B1671)&amp;"/"&amp;YEAR(B1671)</f>
        <v>3/2026</v>
      </c>
      <c r="AN1671" s="45">
        <f>WEEKNUM(B1671)-WEEKNUM(EOMONTH(B1671,-1)+1)+1</f>
        <v>4</v>
      </c>
      <c r="AO1671" s="45" t="str">
        <f>MONTH(R1671)&amp;"/"&amp;YEAR(R1671)</f>
        <v>5/2026</v>
      </c>
      <c r="AP1671" s="45">
        <f>WEEKNUM(R1671)-WEEKNUM(EOMONTH(R1671,-1)+1)+1</f>
        <v>5</v>
      </c>
      <c r="AQ1671" s="45">
        <f>IF(AU1671="S",IF(Q1671="1. Aceitou o programa",R1671-B1671,0),0)</f>
        <v>67</v>
      </c>
      <c r="AR1671" s="45">
        <f>IF(AU1671="S",IF(AND(S1671&lt;&gt;"",R1671&lt;&gt;""),S1671-R1671,0),0)</f>
        <v>0</v>
      </c>
      <c r="AS1671" s="45">
        <f>IF(AU1671="S",IF(Q1671="1. Aceitou o programa",IF(OR(X1671="Não se Aplica",X1671=""),IF(OR(W1671="Não se Aplica",W1671=""),0,W1671-V1671),AVERAGE(X1671-W1671,W1671-V1671)),0),0)</f>
        <v>8</v>
      </c>
      <c r="AT1671" s="45">
        <f>IF(AU1671="S",IF(AND(Q1671="1. Aceitou o programa",AB1671="Realizada"),IFERROR(IF(AA1671="",0,AA1671-R1671),0),0),0)</f>
        <v>0</v>
      </c>
      <c r="AU1671" s="45" t="str">
        <f>_xlfn.XLOOKUP(U1671,'Lista Suspensa'!$AA$20:$AA$23,'Lista Suspensa'!$AB$20:$AB$23,"N/A")</f>
        <v>S</v>
      </c>
    </row>
    <row r="1672" spans="1:47" ht="12" customHeight="1" x14ac:dyDescent="0.3">
      <c r="A1672" s="87" t="s">
        <v>47</v>
      </c>
      <c r="B1672" s="88">
        <v>46104</v>
      </c>
      <c r="C1672" s="89" t="s">
        <v>48</v>
      </c>
      <c r="D1672" s="89" t="s">
        <v>49</v>
      </c>
      <c r="E1672" s="189">
        <v>89661878</v>
      </c>
      <c r="F1672" s="197" t="s">
        <v>4513</v>
      </c>
      <c r="G1672" s="90">
        <v>5410451481</v>
      </c>
      <c r="H1672" s="91">
        <v>30288</v>
      </c>
      <c r="I1672" s="89"/>
      <c r="J1672" s="89" t="s">
        <v>51</v>
      </c>
      <c r="K1672" s="89" t="s">
        <v>52</v>
      </c>
      <c r="L1672" s="89" t="s">
        <v>85</v>
      </c>
      <c r="M1672" s="89" t="s">
        <v>448</v>
      </c>
      <c r="N1672" s="89" t="s">
        <v>150</v>
      </c>
      <c r="O1672" s="92" t="s">
        <v>4514</v>
      </c>
      <c r="P1672" s="93" t="s">
        <v>57</v>
      </c>
      <c r="Q1672" s="110" t="s">
        <v>58</v>
      </c>
      <c r="R1672" s="94">
        <v>46171</v>
      </c>
      <c r="S1672" s="95"/>
      <c r="T1672" s="95" t="s">
        <v>59</v>
      </c>
      <c r="U1672" s="95" t="s">
        <v>60</v>
      </c>
      <c r="V1672" s="91">
        <v>46156</v>
      </c>
      <c r="W1672" s="91">
        <v>46167</v>
      </c>
      <c r="X1672" s="91">
        <v>46168</v>
      </c>
      <c r="Y1672" s="96" t="s">
        <v>356</v>
      </c>
      <c r="Z1672" s="89" t="s">
        <v>62</v>
      </c>
      <c r="AA1672" s="95"/>
      <c r="AB1672" s="95" t="s">
        <v>2804</v>
      </c>
      <c r="AC1672" s="95" t="s">
        <v>2804</v>
      </c>
      <c r="AD1672" s="95" t="s">
        <v>2804</v>
      </c>
      <c r="AE1672" s="95" t="s">
        <v>2804</v>
      </c>
      <c r="AF1672" s="95" t="s">
        <v>2804</v>
      </c>
      <c r="AG1672" s="95" t="s">
        <v>2804</v>
      </c>
      <c r="AH1672" s="95" t="s">
        <v>2804</v>
      </c>
      <c r="AI1672" s="97"/>
      <c r="AJ1672" s="97" t="s">
        <v>65</v>
      </c>
      <c r="AK1672" s="97" t="s">
        <v>66</v>
      </c>
      <c r="AL1672" s="45" t="s">
        <v>67</v>
      </c>
      <c r="AM1672" s="160" t="str">
        <f>MONTH(B1672)&amp;"/"&amp;YEAR(B1672)</f>
        <v>3/2026</v>
      </c>
      <c r="AN1672" s="45">
        <f>WEEKNUM(B1672)-WEEKNUM(EOMONTH(B1672,-1)+1)+1</f>
        <v>4</v>
      </c>
      <c r="AO1672" s="45" t="str">
        <f>MONTH(R1672)&amp;"/"&amp;YEAR(R1672)</f>
        <v>5/2026</v>
      </c>
      <c r="AP1672" s="45">
        <f>WEEKNUM(R1672)-WEEKNUM(EOMONTH(R1672,-1)+1)+1</f>
        <v>5</v>
      </c>
      <c r="AQ1672" s="45">
        <f>IF(AU1672="S",IF(Q1672="1. Aceitou o programa",R1672-B1672,0),0)</f>
        <v>67</v>
      </c>
      <c r="AR1672" s="45">
        <f>IF(AU1672="S",IF(AND(S1672&lt;&gt;"",R1672&lt;&gt;""),S1672-R1672,0),0)</f>
        <v>0</v>
      </c>
      <c r="AS1672" s="45">
        <f>IF(AU1672="S",IF(Q1672="1. Aceitou o programa",IF(OR(X1672="Não se Aplica",X1672=""),IF(OR(W1672="Não se Aplica",W1672=""),0,W1672-V1672),AVERAGE(X1672-W1672,W1672-V1672)),0),0)</f>
        <v>6</v>
      </c>
      <c r="AT1672" s="45">
        <f>IF(AU1672="S",IF(AND(Q1672="1. Aceitou o programa",AB1672="Realizada"),IFERROR(IF(AA1672="",0,AA1672-R1672),0),0),0)</f>
        <v>0</v>
      </c>
      <c r="AU1672" s="45" t="str">
        <f>_xlfn.XLOOKUP(U1672,'Lista Suspensa'!$AA$20:$AA$23,'Lista Suspensa'!$AB$20:$AB$23,"N/A")</f>
        <v>S</v>
      </c>
    </row>
    <row r="1673" spans="1:47" ht="12" customHeight="1" x14ac:dyDescent="0.3">
      <c r="A1673" s="87" t="s">
        <v>47</v>
      </c>
      <c r="B1673" s="88">
        <v>46104</v>
      </c>
      <c r="C1673" s="89" t="s">
        <v>48</v>
      </c>
      <c r="D1673" s="89" t="s">
        <v>49</v>
      </c>
      <c r="E1673" s="189">
        <v>89663130</v>
      </c>
      <c r="F1673" s="197" t="s">
        <v>4515</v>
      </c>
      <c r="G1673" s="90">
        <v>11579500862</v>
      </c>
      <c r="H1673" s="91">
        <v>25027</v>
      </c>
      <c r="I1673" s="89"/>
      <c r="J1673" s="89" t="s">
        <v>51</v>
      </c>
      <c r="K1673" s="89" t="s">
        <v>52</v>
      </c>
      <c r="L1673" s="89" t="s">
        <v>85</v>
      </c>
      <c r="M1673" s="89" t="s">
        <v>2732</v>
      </c>
      <c r="N1673" s="89" t="s">
        <v>150</v>
      </c>
      <c r="O1673" s="92" t="s">
        <v>4516</v>
      </c>
      <c r="P1673" s="93" t="s">
        <v>57</v>
      </c>
      <c r="Q1673" s="110" t="s">
        <v>58</v>
      </c>
      <c r="R1673" s="94">
        <v>46171</v>
      </c>
      <c r="S1673" s="95"/>
      <c r="T1673" s="95" t="s">
        <v>59</v>
      </c>
      <c r="U1673" s="95" t="s">
        <v>60</v>
      </c>
      <c r="V1673" s="91">
        <v>46156</v>
      </c>
      <c r="W1673" s="91">
        <v>46167</v>
      </c>
      <c r="X1673" s="91">
        <v>46168</v>
      </c>
      <c r="Y1673" s="96" t="s">
        <v>356</v>
      </c>
      <c r="Z1673" s="89" t="s">
        <v>62</v>
      </c>
      <c r="AA1673" s="95"/>
      <c r="AB1673" s="95" t="s">
        <v>2804</v>
      </c>
      <c r="AC1673" s="95" t="s">
        <v>2804</v>
      </c>
      <c r="AD1673" s="95" t="s">
        <v>2804</v>
      </c>
      <c r="AE1673" s="95" t="s">
        <v>2804</v>
      </c>
      <c r="AF1673" s="95" t="s">
        <v>2804</v>
      </c>
      <c r="AG1673" s="95" t="s">
        <v>2804</v>
      </c>
      <c r="AH1673" s="95" t="s">
        <v>2804</v>
      </c>
      <c r="AI1673" s="97"/>
      <c r="AJ1673" s="97" t="s">
        <v>65</v>
      </c>
      <c r="AK1673" s="97" t="s">
        <v>66</v>
      </c>
      <c r="AL1673" s="45" t="s">
        <v>67</v>
      </c>
      <c r="AM1673" s="160" t="str">
        <f>MONTH(B1673)&amp;"/"&amp;YEAR(B1673)</f>
        <v>3/2026</v>
      </c>
      <c r="AN1673" s="45">
        <f>WEEKNUM(B1673)-WEEKNUM(EOMONTH(B1673,-1)+1)+1</f>
        <v>4</v>
      </c>
      <c r="AO1673" s="45" t="str">
        <f>MONTH(R1673)&amp;"/"&amp;YEAR(R1673)</f>
        <v>5/2026</v>
      </c>
      <c r="AP1673" s="45">
        <f>WEEKNUM(R1673)-WEEKNUM(EOMONTH(R1673,-1)+1)+1</f>
        <v>5</v>
      </c>
      <c r="AQ1673" s="45">
        <f>IF(AU1673="S",IF(Q1673="1. Aceitou o programa",R1673-B1673,0),0)</f>
        <v>67</v>
      </c>
      <c r="AR1673" s="45">
        <f>IF(AU1673="S",IF(AND(S1673&lt;&gt;"",R1673&lt;&gt;""),S1673-R1673,0),0)</f>
        <v>0</v>
      </c>
      <c r="AS1673" s="45">
        <f>IF(AU1673="S",IF(Q1673="1. Aceitou o programa",IF(OR(X1673="Não se Aplica",X1673=""),IF(OR(W1673="Não se Aplica",W1673=""),0,W1673-V1673),AVERAGE(X1673-W1673,W1673-V1673)),0),0)</f>
        <v>6</v>
      </c>
      <c r="AT1673" s="45">
        <f>IF(AU1673="S",IF(AND(Q1673="1. Aceitou o programa",AB1673="Realizada"),IFERROR(IF(AA1673="",0,AA1673-R1673),0),0),0)</f>
        <v>0</v>
      </c>
      <c r="AU1673" s="45" t="str">
        <f>_xlfn.XLOOKUP(U1673,'Lista Suspensa'!$AA$20:$AA$23,'Lista Suspensa'!$AB$20:$AB$23,"N/A")</f>
        <v>S</v>
      </c>
    </row>
    <row r="1674" spans="1:47" ht="12" customHeight="1" x14ac:dyDescent="0.3">
      <c r="A1674" s="87" t="s">
        <v>47</v>
      </c>
      <c r="B1674" s="88">
        <v>46104</v>
      </c>
      <c r="C1674" s="89" t="s">
        <v>48</v>
      </c>
      <c r="D1674" s="89" t="s">
        <v>49</v>
      </c>
      <c r="E1674" s="189">
        <v>89690041</v>
      </c>
      <c r="F1674" s="197" t="s">
        <v>4517</v>
      </c>
      <c r="G1674" s="90">
        <v>5639856742</v>
      </c>
      <c r="H1674" s="91">
        <v>30699</v>
      </c>
      <c r="I1674" s="89"/>
      <c r="J1674" s="89" t="s">
        <v>84</v>
      </c>
      <c r="K1674" s="89" t="s">
        <v>76</v>
      </c>
      <c r="L1674" s="89" t="s">
        <v>95</v>
      </c>
      <c r="M1674" s="89" t="s">
        <v>4518</v>
      </c>
      <c r="N1674" s="89" t="s">
        <v>197</v>
      </c>
      <c r="O1674" s="92" t="s">
        <v>4519</v>
      </c>
      <c r="P1674" s="93" t="s">
        <v>57</v>
      </c>
      <c r="Q1674" s="110" t="s">
        <v>58</v>
      </c>
      <c r="R1674" s="94">
        <v>46171</v>
      </c>
      <c r="S1674" s="95"/>
      <c r="T1674" s="95" t="s">
        <v>59</v>
      </c>
      <c r="U1674" s="95" t="s">
        <v>60</v>
      </c>
      <c r="V1674" s="91">
        <v>46156</v>
      </c>
      <c r="W1674" s="91">
        <v>46167</v>
      </c>
      <c r="X1674" s="91">
        <v>46168</v>
      </c>
      <c r="Y1674" s="96" t="s">
        <v>356</v>
      </c>
      <c r="Z1674" s="89" t="s">
        <v>62</v>
      </c>
      <c r="AA1674" s="95"/>
      <c r="AB1674" s="95" t="s">
        <v>2804</v>
      </c>
      <c r="AC1674" s="95" t="s">
        <v>2804</v>
      </c>
      <c r="AD1674" s="95" t="s">
        <v>2804</v>
      </c>
      <c r="AE1674" s="95" t="s">
        <v>2804</v>
      </c>
      <c r="AF1674" s="95" t="s">
        <v>2804</v>
      </c>
      <c r="AG1674" s="95" t="s">
        <v>2804</v>
      </c>
      <c r="AH1674" s="95" t="s">
        <v>2804</v>
      </c>
      <c r="AI1674" s="97"/>
      <c r="AJ1674" s="97" t="s">
        <v>65</v>
      </c>
      <c r="AK1674" s="97" t="s">
        <v>66</v>
      </c>
      <c r="AL1674" s="45" t="s">
        <v>67</v>
      </c>
      <c r="AM1674" s="160" t="str">
        <f>MONTH(B1674)&amp;"/"&amp;YEAR(B1674)</f>
        <v>3/2026</v>
      </c>
      <c r="AN1674" s="45">
        <f>WEEKNUM(B1674)-WEEKNUM(EOMONTH(B1674,-1)+1)+1</f>
        <v>4</v>
      </c>
      <c r="AO1674" s="45" t="str">
        <f>MONTH(R1674)&amp;"/"&amp;YEAR(R1674)</f>
        <v>5/2026</v>
      </c>
      <c r="AP1674" s="45">
        <f>WEEKNUM(R1674)-WEEKNUM(EOMONTH(R1674,-1)+1)+1</f>
        <v>5</v>
      </c>
      <c r="AQ1674" s="45">
        <f>IF(AU1674="S",IF(Q1674="1. Aceitou o programa",R1674-B1674,0),0)</f>
        <v>67</v>
      </c>
      <c r="AR1674" s="45">
        <f>IF(AU1674="S",IF(AND(S1674&lt;&gt;"",R1674&lt;&gt;""),S1674-R1674,0),0)</f>
        <v>0</v>
      </c>
      <c r="AS1674" s="45">
        <f>IF(AU1674="S",IF(Q1674="1. Aceitou o programa",IF(OR(X1674="Não se Aplica",X1674=""),IF(OR(W1674="Não se Aplica",W1674=""),0,W1674-V1674),AVERAGE(X1674-W1674,W1674-V1674)),0),0)</f>
        <v>6</v>
      </c>
      <c r="AT1674" s="45">
        <f>IF(AU1674="S",IF(AND(Q1674="1. Aceitou o programa",AB1674="Realizada"),IFERROR(IF(AA1674="",0,AA1674-R1674),0),0),0)</f>
        <v>0</v>
      </c>
      <c r="AU1674" s="45" t="str">
        <f>_xlfn.XLOOKUP(U1674,'Lista Suspensa'!$AA$20:$AA$23,'Lista Suspensa'!$AB$20:$AB$23,"N/A")</f>
        <v>S</v>
      </c>
    </row>
    <row r="1675" spans="1:47" ht="12" customHeight="1" x14ac:dyDescent="0.3">
      <c r="A1675" s="87" t="s">
        <v>47</v>
      </c>
      <c r="B1675" s="88">
        <v>46104</v>
      </c>
      <c r="C1675" s="89" t="s">
        <v>48</v>
      </c>
      <c r="D1675" s="89" t="s">
        <v>49</v>
      </c>
      <c r="E1675" s="189">
        <v>89692622</v>
      </c>
      <c r="F1675" s="197" t="s">
        <v>4520</v>
      </c>
      <c r="G1675" s="90">
        <v>3034066821</v>
      </c>
      <c r="H1675" s="91">
        <v>21731</v>
      </c>
      <c r="I1675" s="89"/>
      <c r="J1675" s="89" t="s">
        <v>51</v>
      </c>
      <c r="K1675" s="89" t="s">
        <v>52</v>
      </c>
      <c r="L1675" s="89" t="s">
        <v>53</v>
      </c>
      <c r="M1675" s="89" t="s">
        <v>4521</v>
      </c>
      <c r="N1675" s="89" t="s">
        <v>449</v>
      </c>
      <c r="O1675" s="92" t="s">
        <v>4522</v>
      </c>
      <c r="P1675" s="93" t="s">
        <v>57</v>
      </c>
      <c r="Q1675" s="110" t="s">
        <v>58</v>
      </c>
      <c r="R1675" s="94">
        <v>46171</v>
      </c>
      <c r="S1675" s="95"/>
      <c r="T1675" s="95" t="s">
        <v>59</v>
      </c>
      <c r="U1675" s="95" t="s">
        <v>60</v>
      </c>
      <c r="V1675" s="91">
        <v>46156</v>
      </c>
      <c r="W1675" s="91">
        <v>46167</v>
      </c>
      <c r="X1675" s="91">
        <v>46168</v>
      </c>
      <c r="Y1675" s="96" t="s">
        <v>356</v>
      </c>
      <c r="Z1675" s="89" t="s">
        <v>62</v>
      </c>
      <c r="AA1675" s="95"/>
      <c r="AB1675" s="95" t="s">
        <v>2804</v>
      </c>
      <c r="AC1675" s="95" t="s">
        <v>2804</v>
      </c>
      <c r="AD1675" s="95" t="s">
        <v>2804</v>
      </c>
      <c r="AE1675" s="95" t="s">
        <v>2804</v>
      </c>
      <c r="AF1675" s="95" t="s">
        <v>2804</v>
      </c>
      <c r="AG1675" s="95" t="s">
        <v>2804</v>
      </c>
      <c r="AH1675" s="95" t="s">
        <v>2804</v>
      </c>
      <c r="AI1675" s="97"/>
      <c r="AJ1675" s="97" t="s">
        <v>65</v>
      </c>
      <c r="AK1675" s="97" t="s">
        <v>66</v>
      </c>
      <c r="AL1675" s="45" t="s">
        <v>67</v>
      </c>
      <c r="AM1675" s="160" t="str">
        <f>MONTH(B1675)&amp;"/"&amp;YEAR(B1675)</f>
        <v>3/2026</v>
      </c>
      <c r="AN1675" s="45">
        <f>WEEKNUM(B1675)-WEEKNUM(EOMONTH(B1675,-1)+1)+1</f>
        <v>4</v>
      </c>
      <c r="AO1675" s="45" t="str">
        <f>MONTH(R1675)&amp;"/"&amp;YEAR(R1675)</f>
        <v>5/2026</v>
      </c>
      <c r="AP1675" s="45">
        <f>WEEKNUM(R1675)-WEEKNUM(EOMONTH(R1675,-1)+1)+1</f>
        <v>5</v>
      </c>
      <c r="AQ1675" s="45">
        <f>IF(AU1675="S",IF(Q1675="1. Aceitou o programa",R1675-B1675,0),0)</f>
        <v>67</v>
      </c>
      <c r="AR1675" s="45">
        <f>IF(AU1675="S",IF(AND(S1675&lt;&gt;"",R1675&lt;&gt;""),S1675-R1675,0),0)</f>
        <v>0</v>
      </c>
      <c r="AS1675" s="45">
        <f>IF(AU1675="S",IF(Q1675="1. Aceitou o programa",IF(OR(X1675="Não se Aplica",X1675=""),IF(OR(W1675="Não se Aplica",W1675=""),0,W1675-V1675),AVERAGE(X1675-W1675,W1675-V1675)),0),0)</f>
        <v>6</v>
      </c>
      <c r="AT1675" s="45">
        <f>IF(AU1675="S",IF(AND(Q1675="1. Aceitou o programa",AB1675="Realizada"),IFERROR(IF(AA1675="",0,AA1675-R1675),0),0),0)</f>
        <v>0</v>
      </c>
      <c r="AU1675" s="45" t="str">
        <f>_xlfn.XLOOKUP(U1675,'Lista Suspensa'!$AA$20:$AA$23,'Lista Suspensa'!$AB$20:$AB$23,"N/A")</f>
        <v>S</v>
      </c>
    </row>
    <row r="1676" spans="1:47" ht="12" customHeight="1" x14ac:dyDescent="0.3">
      <c r="A1676" s="87" t="s">
        <v>47</v>
      </c>
      <c r="B1676" s="88">
        <v>46104</v>
      </c>
      <c r="C1676" s="89" t="s">
        <v>48</v>
      </c>
      <c r="D1676" s="89" t="s">
        <v>49</v>
      </c>
      <c r="E1676" s="189">
        <v>89715839</v>
      </c>
      <c r="F1676" s="197" t="s">
        <v>4523</v>
      </c>
      <c r="G1676" s="90">
        <v>6096132863</v>
      </c>
      <c r="H1676" s="91">
        <v>24319</v>
      </c>
      <c r="I1676" s="89"/>
      <c r="J1676" s="89" t="s">
        <v>51</v>
      </c>
      <c r="K1676" s="89" t="s">
        <v>52</v>
      </c>
      <c r="L1676" s="89" t="s">
        <v>85</v>
      </c>
      <c r="M1676" s="89" t="s">
        <v>4524</v>
      </c>
      <c r="N1676" s="89" t="s">
        <v>449</v>
      </c>
      <c r="O1676" s="92" t="s">
        <v>4525</v>
      </c>
      <c r="P1676" s="93" t="s">
        <v>57</v>
      </c>
      <c r="Q1676" s="110" t="s">
        <v>58</v>
      </c>
      <c r="R1676" s="94">
        <v>46171</v>
      </c>
      <c r="S1676" s="95"/>
      <c r="T1676" s="95" t="s">
        <v>59</v>
      </c>
      <c r="U1676" s="95" t="s">
        <v>60</v>
      </c>
      <c r="V1676" s="91">
        <v>46156</v>
      </c>
      <c r="W1676" s="91">
        <v>46164</v>
      </c>
      <c r="X1676" s="91"/>
      <c r="Y1676" s="96" t="s">
        <v>269</v>
      </c>
      <c r="Z1676" s="89" t="s">
        <v>62</v>
      </c>
      <c r="AA1676" s="95"/>
      <c r="AB1676" s="95" t="s">
        <v>2804</v>
      </c>
      <c r="AC1676" s="95" t="s">
        <v>2804</v>
      </c>
      <c r="AD1676" s="95" t="s">
        <v>2804</v>
      </c>
      <c r="AE1676" s="95" t="s">
        <v>2804</v>
      </c>
      <c r="AF1676" s="95" t="s">
        <v>2804</v>
      </c>
      <c r="AG1676" s="95" t="s">
        <v>2804</v>
      </c>
      <c r="AH1676" s="95" t="s">
        <v>2804</v>
      </c>
      <c r="AI1676" s="97"/>
      <c r="AJ1676" s="97" t="s">
        <v>65</v>
      </c>
      <c r="AK1676" s="97" t="s">
        <v>66</v>
      </c>
      <c r="AL1676" s="45" t="s">
        <v>67</v>
      </c>
      <c r="AM1676" s="160" t="str">
        <f>MONTH(B1676)&amp;"/"&amp;YEAR(B1676)</f>
        <v>3/2026</v>
      </c>
      <c r="AN1676" s="45">
        <f>WEEKNUM(B1676)-WEEKNUM(EOMONTH(B1676,-1)+1)+1</f>
        <v>4</v>
      </c>
      <c r="AO1676" s="45" t="str">
        <f>MONTH(R1676)&amp;"/"&amp;YEAR(R1676)</f>
        <v>5/2026</v>
      </c>
      <c r="AP1676" s="45">
        <f>WEEKNUM(R1676)-WEEKNUM(EOMONTH(R1676,-1)+1)+1</f>
        <v>5</v>
      </c>
      <c r="AQ1676" s="45">
        <f>IF(AU1676="S",IF(Q1676="1. Aceitou o programa",R1676-B1676,0),0)</f>
        <v>67</v>
      </c>
      <c r="AR1676" s="45">
        <f>IF(AU1676="S",IF(AND(S1676&lt;&gt;"",R1676&lt;&gt;""),S1676-R1676,0),0)</f>
        <v>0</v>
      </c>
      <c r="AS1676" s="45">
        <f>IF(AU1676="S",IF(Q1676="1. Aceitou o programa",IF(OR(X1676="Não se Aplica",X1676=""),IF(OR(W1676="Não se Aplica",W1676=""),0,W1676-V1676),AVERAGE(X1676-W1676,W1676-V1676)),0),0)</f>
        <v>8</v>
      </c>
      <c r="AT1676" s="45">
        <f>IF(AU1676="S",IF(AND(Q1676="1. Aceitou o programa",AB1676="Realizada"),IFERROR(IF(AA1676="",0,AA1676-R1676),0),0),0)</f>
        <v>0</v>
      </c>
      <c r="AU1676" s="45" t="str">
        <f>_xlfn.XLOOKUP(U1676,'Lista Suspensa'!$AA$20:$AA$23,'Lista Suspensa'!$AB$20:$AB$23,"N/A")</f>
        <v>S</v>
      </c>
    </row>
    <row r="1677" spans="1:47" ht="12" customHeight="1" x14ac:dyDescent="0.3">
      <c r="A1677" s="87" t="s">
        <v>47</v>
      </c>
      <c r="B1677" s="88">
        <v>46104</v>
      </c>
      <c r="C1677" s="89" t="s">
        <v>48</v>
      </c>
      <c r="D1677" s="89" t="s">
        <v>49</v>
      </c>
      <c r="E1677" s="189">
        <v>89717569</v>
      </c>
      <c r="F1677" s="197" t="s">
        <v>4526</v>
      </c>
      <c r="G1677" s="90">
        <v>34542467848</v>
      </c>
      <c r="H1677" s="91">
        <v>30677</v>
      </c>
      <c r="I1677" s="89"/>
      <c r="J1677" s="89" t="s">
        <v>51</v>
      </c>
      <c r="K1677" s="89" t="s">
        <v>52</v>
      </c>
      <c r="L1677" s="89" t="s">
        <v>85</v>
      </c>
      <c r="M1677" s="89" t="s">
        <v>4527</v>
      </c>
      <c r="N1677" s="89" t="s">
        <v>197</v>
      </c>
      <c r="O1677" s="92" t="s">
        <v>4528</v>
      </c>
      <c r="P1677" s="93" t="s">
        <v>57</v>
      </c>
      <c r="Q1677" s="110" t="s">
        <v>58</v>
      </c>
      <c r="R1677" s="94">
        <v>46171</v>
      </c>
      <c r="S1677" s="95"/>
      <c r="T1677" s="95" t="s">
        <v>59</v>
      </c>
      <c r="U1677" s="95" t="s">
        <v>60</v>
      </c>
      <c r="V1677" s="91">
        <v>46156</v>
      </c>
      <c r="W1677" s="91">
        <v>46167</v>
      </c>
      <c r="X1677" s="91">
        <v>46168</v>
      </c>
      <c r="Y1677" s="96" t="s">
        <v>356</v>
      </c>
      <c r="Z1677" s="89" t="s">
        <v>62</v>
      </c>
      <c r="AA1677" s="95"/>
      <c r="AB1677" s="95" t="s">
        <v>2804</v>
      </c>
      <c r="AC1677" s="95" t="s">
        <v>2804</v>
      </c>
      <c r="AD1677" s="95" t="s">
        <v>2804</v>
      </c>
      <c r="AE1677" s="95" t="s">
        <v>2804</v>
      </c>
      <c r="AF1677" s="95" t="s">
        <v>2804</v>
      </c>
      <c r="AG1677" s="95" t="s">
        <v>2804</v>
      </c>
      <c r="AH1677" s="95" t="s">
        <v>2804</v>
      </c>
      <c r="AI1677" s="97"/>
      <c r="AJ1677" s="97" t="s">
        <v>65</v>
      </c>
      <c r="AK1677" s="97" t="s">
        <v>66</v>
      </c>
      <c r="AL1677" s="45" t="s">
        <v>67</v>
      </c>
      <c r="AM1677" s="160" t="str">
        <f>MONTH(B1677)&amp;"/"&amp;YEAR(B1677)</f>
        <v>3/2026</v>
      </c>
      <c r="AN1677" s="45">
        <f>WEEKNUM(B1677)-WEEKNUM(EOMONTH(B1677,-1)+1)+1</f>
        <v>4</v>
      </c>
      <c r="AO1677" s="45" t="str">
        <f>MONTH(R1677)&amp;"/"&amp;YEAR(R1677)</f>
        <v>5/2026</v>
      </c>
      <c r="AP1677" s="45">
        <f>WEEKNUM(R1677)-WEEKNUM(EOMONTH(R1677,-1)+1)+1</f>
        <v>5</v>
      </c>
      <c r="AQ1677" s="45">
        <f>IF(AU1677="S",IF(Q1677="1. Aceitou o programa",R1677-B1677,0),0)</f>
        <v>67</v>
      </c>
      <c r="AR1677" s="45">
        <f>IF(AU1677="S",IF(AND(S1677&lt;&gt;"",R1677&lt;&gt;""),S1677-R1677,0),0)</f>
        <v>0</v>
      </c>
      <c r="AS1677" s="45">
        <f>IF(AU1677="S",IF(Q1677="1. Aceitou o programa",IF(OR(X1677="Não se Aplica",X1677=""),IF(OR(W1677="Não se Aplica",W1677=""),0,W1677-V1677),AVERAGE(X1677-W1677,W1677-V1677)),0),0)</f>
        <v>6</v>
      </c>
      <c r="AT1677" s="45">
        <f>IF(AU1677="S",IF(AND(Q1677="1. Aceitou o programa",AB1677="Realizada"),IFERROR(IF(AA1677="",0,AA1677-R1677),0),0),0)</f>
        <v>0</v>
      </c>
      <c r="AU1677" s="45" t="str">
        <f>_xlfn.XLOOKUP(U1677,'Lista Suspensa'!$AA$20:$AA$23,'Lista Suspensa'!$AB$20:$AB$23,"N/A")</f>
        <v>S</v>
      </c>
    </row>
    <row r="1678" spans="1:47" ht="12" customHeight="1" x14ac:dyDescent="0.3">
      <c r="A1678" s="87" t="s">
        <v>47</v>
      </c>
      <c r="B1678" s="88">
        <v>46104</v>
      </c>
      <c r="C1678" s="89" t="s">
        <v>48</v>
      </c>
      <c r="D1678" s="89" t="s">
        <v>49</v>
      </c>
      <c r="E1678" s="189">
        <v>89764163</v>
      </c>
      <c r="F1678" s="197" t="s">
        <v>4529</v>
      </c>
      <c r="G1678" s="90">
        <v>11906947864</v>
      </c>
      <c r="H1678" s="91">
        <v>26828</v>
      </c>
      <c r="I1678" s="89"/>
      <c r="J1678" s="89" t="s">
        <v>84</v>
      </c>
      <c r="K1678" s="89" t="s">
        <v>52</v>
      </c>
      <c r="L1678" s="89" t="s">
        <v>1421</v>
      </c>
      <c r="M1678" s="89" t="s">
        <v>4530</v>
      </c>
      <c r="N1678" s="89" t="s">
        <v>137</v>
      </c>
      <c r="O1678" s="92" t="s">
        <v>4531</v>
      </c>
      <c r="P1678" s="93" t="s">
        <v>57</v>
      </c>
      <c r="Q1678" s="110" t="s">
        <v>58</v>
      </c>
      <c r="R1678" s="94">
        <v>46171</v>
      </c>
      <c r="S1678" s="95"/>
      <c r="T1678" s="95" t="s">
        <v>59</v>
      </c>
      <c r="U1678" s="95" t="s">
        <v>60</v>
      </c>
      <c r="V1678" s="91">
        <v>46156</v>
      </c>
      <c r="W1678" s="91">
        <v>46164</v>
      </c>
      <c r="X1678" s="91"/>
      <c r="Y1678" s="96" t="s">
        <v>269</v>
      </c>
      <c r="Z1678" s="89" t="s">
        <v>62</v>
      </c>
      <c r="AA1678" s="95"/>
      <c r="AB1678" s="95" t="s">
        <v>2804</v>
      </c>
      <c r="AC1678" s="95" t="s">
        <v>2804</v>
      </c>
      <c r="AD1678" s="95" t="s">
        <v>2804</v>
      </c>
      <c r="AE1678" s="95" t="s">
        <v>2804</v>
      </c>
      <c r="AF1678" s="95" t="s">
        <v>2804</v>
      </c>
      <c r="AG1678" s="95" t="s">
        <v>2804</v>
      </c>
      <c r="AH1678" s="95" t="s">
        <v>2804</v>
      </c>
      <c r="AI1678" s="97"/>
      <c r="AJ1678" s="97" t="s">
        <v>65</v>
      </c>
      <c r="AK1678" s="97" t="s">
        <v>66</v>
      </c>
      <c r="AL1678" s="45" t="s">
        <v>67</v>
      </c>
      <c r="AM1678" s="160" t="str">
        <f>MONTH(B1678)&amp;"/"&amp;YEAR(B1678)</f>
        <v>3/2026</v>
      </c>
      <c r="AN1678" s="45">
        <f>WEEKNUM(B1678)-WEEKNUM(EOMONTH(B1678,-1)+1)+1</f>
        <v>4</v>
      </c>
      <c r="AO1678" s="45" t="str">
        <f>MONTH(R1678)&amp;"/"&amp;YEAR(R1678)</f>
        <v>5/2026</v>
      </c>
      <c r="AP1678" s="45">
        <f>WEEKNUM(R1678)-WEEKNUM(EOMONTH(R1678,-1)+1)+1</f>
        <v>5</v>
      </c>
      <c r="AQ1678" s="45">
        <f>IF(AU1678="S",IF(Q1678="1. Aceitou o programa",R1678-B1678,0),0)</f>
        <v>67</v>
      </c>
      <c r="AR1678" s="45">
        <f>IF(AU1678="S",IF(AND(S1678&lt;&gt;"",R1678&lt;&gt;""),S1678-R1678,0),0)</f>
        <v>0</v>
      </c>
      <c r="AS1678" s="45">
        <f>IF(AU1678="S",IF(Q1678="1. Aceitou o programa",IF(OR(X1678="Não se Aplica",X1678=""),IF(OR(W1678="Não se Aplica",W1678=""),0,W1678-V1678),AVERAGE(X1678-W1678,W1678-V1678)),0),0)</f>
        <v>8</v>
      </c>
      <c r="AT1678" s="45">
        <f>IF(AU1678="S",IF(AND(Q1678="1. Aceitou o programa",AB1678="Realizada"),IFERROR(IF(AA1678="",0,AA1678-R1678),0),0),0)</f>
        <v>0</v>
      </c>
      <c r="AU1678" s="45" t="str">
        <f>_xlfn.XLOOKUP(U1678,'Lista Suspensa'!$AA$20:$AA$23,'Lista Suspensa'!$AB$20:$AB$23,"N/A")</f>
        <v>S</v>
      </c>
    </row>
    <row r="1679" spans="1:47" ht="12" customHeight="1" x14ac:dyDescent="0.3">
      <c r="A1679" s="87" t="s">
        <v>47</v>
      </c>
      <c r="B1679" s="88">
        <v>46104</v>
      </c>
      <c r="C1679" s="89" t="s">
        <v>48</v>
      </c>
      <c r="D1679" s="89" t="s">
        <v>49</v>
      </c>
      <c r="E1679" s="189">
        <v>89773411</v>
      </c>
      <c r="F1679" s="197" t="s">
        <v>4532</v>
      </c>
      <c r="G1679" s="90">
        <v>11419370855</v>
      </c>
      <c r="H1679" s="91">
        <v>25299</v>
      </c>
      <c r="I1679" s="89"/>
      <c r="J1679" s="89" t="s">
        <v>84</v>
      </c>
      <c r="K1679" s="89" t="s">
        <v>52</v>
      </c>
      <c r="L1679" s="89" t="s">
        <v>85</v>
      </c>
      <c r="M1679" s="89" t="s">
        <v>363</v>
      </c>
      <c r="N1679" s="89" t="s">
        <v>150</v>
      </c>
      <c r="O1679" s="92" t="s">
        <v>4533</v>
      </c>
      <c r="P1679" s="93" t="s">
        <v>57</v>
      </c>
      <c r="Q1679" s="110" t="s">
        <v>58</v>
      </c>
      <c r="R1679" s="94">
        <v>46171</v>
      </c>
      <c r="S1679" s="95"/>
      <c r="T1679" s="95" t="s">
        <v>59</v>
      </c>
      <c r="U1679" s="95" t="s">
        <v>60</v>
      </c>
      <c r="V1679" s="91">
        <v>46156</v>
      </c>
      <c r="W1679" s="91">
        <v>46164</v>
      </c>
      <c r="X1679" s="91"/>
      <c r="Y1679" s="96" t="s">
        <v>269</v>
      </c>
      <c r="Z1679" s="89" t="s">
        <v>62</v>
      </c>
      <c r="AA1679" s="95"/>
      <c r="AB1679" s="95" t="s">
        <v>2804</v>
      </c>
      <c r="AC1679" s="95" t="s">
        <v>2804</v>
      </c>
      <c r="AD1679" s="95" t="s">
        <v>2804</v>
      </c>
      <c r="AE1679" s="95" t="s">
        <v>2804</v>
      </c>
      <c r="AF1679" s="95" t="s">
        <v>2804</v>
      </c>
      <c r="AG1679" s="95" t="s">
        <v>2804</v>
      </c>
      <c r="AH1679" s="95" t="s">
        <v>2804</v>
      </c>
      <c r="AI1679" s="97"/>
      <c r="AJ1679" s="97" t="s">
        <v>65</v>
      </c>
      <c r="AK1679" s="97" t="s">
        <v>66</v>
      </c>
      <c r="AL1679" s="45" t="s">
        <v>67</v>
      </c>
      <c r="AM1679" s="160" t="str">
        <f>MONTH(B1679)&amp;"/"&amp;YEAR(B1679)</f>
        <v>3/2026</v>
      </c>
      <c r="AN1679" s="45">
        <f>WEEKNUM(B1679)-WEEKNUM(EOMONTH(B1679,-1)+1)+1</f>
        <v>4</v>
      </c>
      <c r="AO1679" s="45" t="str">
        <f>MONTH(R1679)&amp;"/"&amp;YEAR(R1679)</f>
        <v>5/2026</v>
      </c>
      <c r="AP1679" s="45">
        <f>WEEKNUM(R1679)-WEEKNUM(EOMONTH(R1679,-1)+1)+1</f>
        <v>5</v>
      </c>
      <c r="AQ1679" s="45">
        <f>IF(AU1679="S",IF(Q1679="1. Aceitou o programa",R1679-B1679,0),0)</f>
        <v>67</v>
      </c>
      <c r="AR1679" s="45">
        <f>IF(AU1679="S",IF(AND(S1679&lt;&gt;"",R1679&lt;&gt;""),S1679-R1679,0),0)</f>
        <v>0</v>
      </c>
      <c r="AS1679" s="45">
        <f>IF(AU1679="S",IF(Q1679="1. Aceitou o programa",IF(OR(X1679="Não se Aplica",X1679=""),IF(OR(W1679="Não se Aplica",W1679=""),0,W1679-V1679),AVERAGE(X1679-W1679,W1679-V1679)),0),0)</f>
        <v>8</v>
      </c>
      <c r="AT1679" s="45">
        <f>IF(AU1679="S",IF(AND(Q1679="1. Aceitou o programa",AB1679="Realizada"),IFERROR(IF(AA1679="",0,AA1679-R1679),0),0),0)</f>
        <v>0</v>
      </c>
      <c r="AU1679" s="45" t="str">
        <f>_xlfn.XLOOKUP(U1679,'Lista Suspensa'!$AA$20:$AA$23,'Lista Suspensa'!$AB$20:$AB$23,"N/A")</f>
        <v>S</v>
      </c>
    </row>
    <row r="1680" spans="1:47" ht="12" customHeight="1" x14ac:dyDescent="0.3">
      <c r="A1680" s="87" t="s">
        <v>47</v>
      </c>
      <c r="B1680" s="88">
        <v>46104</v>
      </c>
      <c r="C1680" s="89" t="s">
        <v>48</v>
      </c>
      <c r="D1680" s="89" t="s">
        <v>49</v>
      </c>
      <c r="E1680" s="189">
        <v>89811665</v>
      </c>
      <c r="F1680" s="197" t="s">
        <v>4534</v>
      </c>
      <c r="G1680" s="90">
        <v>38733539898</v>
      </c>
      <c r="H1680" s="91">
        <v>33528</v>
      </c>
      <c r="I1680" s="89"/>
      <c r="J1680" s="89" t="s">
        <v>51</v>
      </c>
      <c r="K1680" s="89" t="s">
        <v>52</v>
      </c>
      <c r="L1680" s="89" t="s">
        <v>85</v>
      </c>
      <c r="M1680" s="89" t="s">
        <v>4535</v>
      </c>
      <c r="N1680" s="89" t="s">
        <v>291</v>
      </c>
      <c r="O1680" s="92" t="s">
        <v>4536</v>
      </c>
      <c r="P1680" s="93" t="s">
        <v>57</v>
      </c>
      <c r="Q1680" s="110" t="s">
        <v>58</v>
      </c>
      <c r="R1680" s="94">
        <v>46171</v>
      </c>
      <c r="S1680" s="95"/>
      <c r="T1680" s="95" t="s">
        <v>59</v>
      </c>
      <c r="U1680" s="95" t="s">
        <v>60</v>
      </c>
      <c r="V1680" s="91">
        <v>46156</v>
      </c>
      <c r="W1680" s="91">
        <v>46160</v>
      </c>
      <c r="X1680" s="91">
        <v>46168</v>
      </c>
      <c r="Y1680" s="96" t="s">
        <v>61</v>
      </c>
      <c r="Z1680" s="89" t="s">
        <v>62</v>
      </c>
      <c r="AA1680" s="95"/>
      <c r="AB1680" s="95" t="s">
        <v>2804</v>
      </c>
      <c r="AC1680" s="95" t="s">
        <v>2804</v>
      </c>
      <c r="AD1680" s="95" t="s">
        <v>2804</v>
      </c>
      <c r="AE1680" s="95" t="s">
        <v>2804</v>
      </c>
      <c r="AF1680" s="95" t="s">
        <v>2804</v>
      </c>
      <c r="AG1680" s="95" t="s">
        <v>2804</v>
      </c>
      <c r="AH1680" s="95" t="s">
        <v>2804</v>
      </c>
      <c r="AI1680" s="97"/>
      <c r="AJ1680" s="97" t="s">
        <v>65</v>
      </c>
      <c r="AK1680" s="97" t="s">
        <v>66</v>
      </c>
      <c r="AL1680" s="45" t="s">
        <v>67</v>
      </c>
      <c r="AM1680" s="160" t="str">
        <f>MONTH(B1680)&amp;"/"&amp;YEAR(B1680)</f>
        <v>3/2026</v>
      </c>
      <c r="AN1680" s="45">
        <f>WEEKNUM(B1680)-WEEKNUM(EOMONTH(B1680,-1)+1)+1</f>
        <v>4</v>
      </c>
      <c r="AO1680" s="45" t="str">
        <f>MONTH(R1680)&amp;"/"&amp;YEAR(R1680)</f>
        <v>5/2026</v>
      </c>
      <c r="AP1680" s="45">
        <f>WEEKNUM(R1680)-WEEKNUM(EOMONTH(R1680,-1)+1)+1</f>
        <v>5</v>
      </c>
      <c r="AQ1680" s="45">
        <f>IF(AU1680="S",IF(Q1680="1. Aceitou o programa",R1680-B1680,0),0)</f>
        <v>67</v>
      </c>
      <c r="AR1680" s="45">
        <f>IF(AU1680="S",IF(AND(S1680&lt;&gt;"",R1680&lt;&gt;""),S1680-R1680,0),0)</f>
        <v>0</v>
      </c>
      <c r="AS1680" s="45">
        <f>IF(AU1680="S",IF(Q1680="1. Aceitou o programa",IF(OR(X1680="Não se Aplica",X1680=""),IF(OR(W1680="Não se Aplica",W1680=""),0,W1680-V1680),AVERAGE(X1680-W1680,W1680-V1680)),0),0)</f>
        <v>6</v>
      </c>
      <c r="AT1680" s="45">
        <f>IF(AU1680="S",IF(AND(Q1680="1. Aceitou o programa",AB1680="Realizada"),IFERROR(IF(AA1680="",0,AA1680-R1680),0),0),0)</f>
        <v>0</v>
      </c>
      <c r="AU1680" s="45" t="str">
        <f>_xlfn.XLOOKUP(U1680,'Lista Suspensa'!$AA$20:$AA$23,'Lista Suspensa'!$AB$20:$AB$23,"N/A")</f>
        <v>S</v>
      </c>
    </row>
    <row r="1681" spans="1:47" ht="12" customHeight="1" x14ac:dyDescent="0.3">
      <c r="A1681" s="87" t="s">
        <v>47</v>
      </c>
      <c r="B1681" s="88">
        <v>46104</v>
      </c>
      <c r="C1681" s="89" t="s">
        <v>48</v>
      </c>
      <c r="D1681" s="89" t="s">
        <v>49</v>
      </c>
      <c r="E1681" s="189">
        <v>89817605</v>
      </c>
      <c r="F1681" s="197" t="s">
        <v>4537</v>
      </c>
      <c r="G1681" s="90">
        <v>2207998819</v>
      </c>
      <c r="H1681" s="91">
        <v>23698</v>
      </c>
      <c r="I1681" s="89"/>
      <c r="J1681" s="89" t="s">
        <v>84</v>
      </c>
      <c r="K1681" s="89" t="s">
        <v>52</v>
      </c>
      <c r="L1681" s="89" t="s">
        <v>85</v>
      </c>
      <c r="M1681" s="89" t="s">
        <v>1733</v>
      </c>
      <c r="N1681" s="89" t="s">
        <v>150</v>
      </c>
      <c r="O1681" s="92" t="s">
        <v>4538</v>
      </c>
      <c r="P1681" s="93" t="s">
        <v>57</v>
      </c>
      <c r="Q1681" s="110" t="s">
        <v>58</v>
      </c>
      <c r="R1681" s="94">
        <v>46171</v>
      </c>
      <c r="S1681" s="95"/>
      <c r="T1681" s="95" t="s">
        <v>59</v>
      </c>
      <c r="U1681" s="95" t="s">
        <v>60</v>
      </c>
      <c r="V1681" s="91">
        <v>46156</v>
      </c>
      <c r="W1681" s="91">
        <v>46164</v>
      </c>
      <c r="X1681" s="91"/>
      <c r="Y1681" s="96" t="s">
        <v>269</v>
      </c>
      <c r="Z1681" s="89" t="s">
        <v>62</v>
      </c>
      <c r="AA1681" s="95"/>
      <c r="AB1681" s="95" t="s">
        <v>2804</v>
      </c>
      <c r="AC1681" s="95" t="s">
        <v>2804</v>
      </c>
      <c r="AD1681" s="95" t="s">
        <v>2804</v>
      </c>
      <c r="AE1681" s="95" t="s">
        <v>2804</v>
      </c>
      <c r="AF1681" s="95" t="s">
        <v>2804</v>
      </c>
      <c r="AG1681" s="95" t="s">
        <v>2804</v>
      </c>
      <c r="AH1681" s="95" t="s">
        <v>2804</v>
      </c>
      <c r="AI1681" s="97"/>
      <c r="AJ1681" s="97" t="s">
        <v>65</v>
      </c>
      <c r="AK1681" s="97" t="s">
        <v>66</v>
      </c>
      <c r="AL1681" s="45" t="s">
        <v>67</v>
      </c>
      <c r="AM1681" s="160" t="str">
        <f>MONTH(B1681)&amp;"/"&amp;YEAR(B1681)</f>
        <v>3/2026</v>
      </c>
      <c r="AN1681" s="45">
        <f>WEEKNUM(B1681)-WEEKNUM(EOMONTH(B1681,-1)+1)+1</f>
        <v>4</v>
      </c>
      <c r="AO1681" s="45" t="str">
        <f>MONTH(R1681)&amp;"/"&amp;YEAR(R1681)</f>
        <v>5/2026</v>
      </c>
      <c r="AP1681" s="45">
        <f>WEEKNUM(R1681)-WEEKNUM(EOMONTH(R1681,-1)+1)+1</f>
        <v>5</v>
      </c>
      <c r="AQ1681" s="45">
        <f>IF(AU1681="S",IF(Q1681="1. Aceitou o programa",R1681-B1681,0),0)</f>
        <v>67</v>
      </c>
      <c r="AR1681" s="45">
        <f>IF(AU1681="S",IF(AND(S1681&lt;&gt;"",R1681&lt;&gt;""),S1681-R1681,0),0)</f>
        <v>0</v>
      </c>
      <c r="AS1681" s="45">
        <f>IF(AU1681="S",IF(Q1681="1. Aceitou o programa",IF(OR(X1681="Não se Aplica",X1681=""),IF(OR(W1681="Não se Aplica",W1681=""),0,W1681-V1681),AVERAGE(X1681-W1681,W1681-V1681)),0),0)</f>
        <v>8</v>
      </c>
      <c r="AT1681" s="45">
        <f>IF(AU1681="S",IF(AND(Q1681="1. Aceitou o programa",AB1681="Realizada"),IFERROR(IF(AA1681="",0,AA1681-R1681),0),0),0)</f>
        <v>0</v>
      </c>
      <c r="AU1681" s="45" t="str">
        <f>_xlfn.XLOOKUP(U1681,'Lista Suspensa'!$AA$20:$AA$23,'Lista Suspensa'!$AB$20:$AB$23,"N/A")</f>
        <v>S</v>
      </c>
    </row>
    <row r="1682" spans="1:47" ht="12" customHeight="1" x14ac:dyDescent="0.3">
      <c r="A1682" s="87" t="s">
        <v>47</v>
      </c>
      <c r="B1682" s="88">
        <v>46104</v>
      </c>
      <c r="C1682" s="89" t="s">
        <v>48</v>
      </c>
      <c r="D1682" s="89" t="s">
        <v>49</v>
      </c>
      <c r="E1682" s="189">
        <v>89853078</v>
      </c>
      <c r="F1682" s="197" t="s">
        <v>4539</v>
      </c>
      <c r="G1682" s="90">
        <v>26853635809</v>
      </c>
      <c r="H1682" s="91">
        <v>26403</v>
      </c>
      <c r="I1682" s="89"/>
      <c r="J1682" s="89" t="s">
        <v>51</v>
      </c>
      <c r="K1682" s="89" t="s">
        <v>52</v>
      </c>
      <c r="L1682" s="89" t="s">
        <v>53</v>
      </c>
      <c r="M1682" s="89" t="s">
        <v>4540</v>
      </c>
      <c r="N1682" s="89" t="s">
        <v>150</v>
      </c>
      <c r="O1682" s="92" t="s">
        <v>4541</v>
      </c>
      <c r="P1682" s="93" t="s">
        <v>57</v>
      </c>
      <c r="Q1682" s="110" t="s">
        <v>58</v>
      </c>
      <c r="R1682" s="94">
        <v>46171</v>
      </c>
      <c r="S1682" s="95"/>
      <c r="T1682" s="95" t="s">
        <v>59</v>
      </c>
      <c r="U1682" s="95" t="s">
        <v>60</v>
      </c>
      <c r="V1682" s="91">
        <v>46156</v>
      </c>
      <c r="W1682" s="91">
        <v>46160</v>
      </c>
      <c r="X1682" s="91">
        <v>46168</v>
      </c>
      <c r="Y1682" s="96" t="s">
        <v>61</v>
      </c>
      <c r="Z1682" s="89" t="s">
        <v>62</v>
      </c>
      <c r="AA1682" s="95"/>
      <c r="AB1682" s="95" t="s">
        <v>2804</v>
      </c>
      <c r="AC1682" s="95" t="s">
        <v>2804</v>
      </c>
      <c r="AD1682" s="95" t="s">
        <v>2804</v>
      </c>
      <c r="AE1682" s="95" t="s">
        <v>2804</v>
      </c>
      <c r="AF1682" s="95" t="s">
        <v>2804</v>
      </c>
      <c r="AG1682" s="95" t="s">
        <v>2804</v>
      </c>
      <c r="AH1682" s="95" t="s">
        <v>2804</v>
      </c>
      <c r="AI1682" s="97"/>
      <c r="AJ1682" s="97" t="s">
        <v>65</v>
      </c>
      <c r="AK1682" s="97" t="s">
        <v>66</v>
      </c>
      <c r="AL1682" s="45" t="s">
        <v>67</v>
      </c>
      <c r="AM1682" s="160" t="str">
        <f>MONTH(B1682)&amp;"/"&amp;YEAR(B1682)</f>
        <v>3/2026</v>
      </c>
      <c r="AN1682" s="45">
        <f>WEEKNUM(B1682)-WEEKNUM(EOMONTH(B1682,-1)+1)+1</f>
        <v>4</v>
      </c>
      <c r="AO1682" s="45" t="str">
        <f>MONTH(R1682)&amp;"/"&amp;YEAR(R1682)</f>
        <v>5/2026</v>
      </c>
      <c r="AP1682" s="45">
        <f>WEEKNUM(R1682)-WEEKNUM(EOMONTH(R1682,-1)+1)+1</f>
        <v>5</v>
      </c>
      <c r="AQ1682" s="45">
        <f>IF(AU1682="S",IF(Q1682="1. Aceitou o programa",R1682-B1682,0),0)</f>
        <v>67</v>
      </c>
      <c r="AR1682" s="45">
        <f>IF(AU1682="S",IF(AND(S1682&lt;&gt;"",R1682&lt;&gt;""),S1682-R1682,0),0)</f>
        <v>0</v>
      </c>
      <c r="AS1682" s="45">
        <f>IF(AU1682="S",IF(Q1682="1. Aceitou o programa",IF(OR(X1682="Não se Aplica",X1682=""),IF(OR(W1682="Não se Aplica",W1682=""),0,W1682-V1682),AVERAGE(X1682-W1682,W1682-V1682)),0),0)</f>
        <v>6</v>
      </c>
      <c r="AT1682" s="45">
        <f>IF(AU1682="S",IF(AND(Q1682="1. Aceitou o programa",AB1682="Realizada"),IFERROR(IF(AA1682="",0,AA1682-R1682),0),0),0)</f>
        <v>0</v>
      </c>
      <c r="AU1682" s="45" t="str">
        <f>_xlfn.XLOOKUP(U1682,'Lista Suspensa'!$AA$20:$AA$23,'Lista Suspensa'!$AB$20:$AB$23,"N/A")</f>
        <v>S</v>
      </c>
    </row>
    <row r="1683" spans="1:47" ht="12" customHeight="1" x14ac:dyDescent="0.3">
      <c r="A1683" s="87" t="s">
        <v>47</v>
      </c>
      <c r="B1683" s="88">
        <v>46104</v>
      </c>
      <c r="C1683" s="89" t="s">
        <v>48</v>
      </c>
      <c r="D1683" s="89" t="s">
        <v>49</v>
      </c>
      <c r="E1683" s="189">
        <v>89881760</v>
      </c>
      <c r="F1683" s="197" t="s">
        <v>4542</v>
      </c>
      <c r="G1683" s="90">
        <v>22183897899</v>
      </c>
      <c r="H1683" s="91">
        <v>30182</v>
      </c>
      <c r="I1683" s="89"/>
      <c r="J1683" s="89" t="s">
        <v>84</v>
      </c>
      <c r="K1683" s="89" t="s">
        <v>52</v>
      </c>
      <c r="L1683" s="89" t="s">
        <v>85</v>
      </c>
      <c r="M1683" s="89" t="s">
        <v>1539</v>
      </c>
      <c r="N1683" s="89" t="s">
        <v>150</v>
      </c>
      <c r="O1683" s="92" t="s">
        <v>4543</v>
      </c>
      <c r="P1683" s="93" t="s">
        <v>57</v>
      </c>
      <c r="Q1683" s="110" t="s">
        <v>58</v>
      </c>
      <c r="R1683" s="94">
        <v>46171</v>
      </c>
      <c r="S1683" s="95"/>
      <c r="T1683" s="95" t="s">
        <v>59</v>
      </c>
      <c r="U1683" s="95" t="s">
        <v>60</v>
      </c>
      <c r="V1683" s="91">
        <v>46156</v>
      </c>
      <c r="W1683" s="91">
        <v>46164</v>
      </c>
      <c r="X1683" s="91"/>
      <c r="Y1683" s="96" t="s">
        <v>269</v>
      </c>
      <c r="Z1683" s="89" t="s">
        <v>62</v>
      </c>
      <c r="AA1683" s="95"/>
      <c r="AB1683" s="95" t="s">
        <v>2804</v>
      </c>
      <c r="AC1683" s="95" t="s">
        <v>2804</v>
      </c>
      <c r="AD1683" s="95" t="s">
        <v>2804</v>
      </c>
      <c r="AE1683" s="95" t="s">
        <v>2804</v>
      </c>
      <c r="AF1683" s="95" t="s">
        <v>2804</v>
      </c>
      <c r="AG1683" s="95" t="s">
        <v>2804</v>
      </c>
      <c r="AH1683" s="95" t="s">
        <v>2804</v>
      </c>
      <c r="AI1683" s="97"/>
      <c r="AJ1683" s="97" t="s">
        <v>65</v>
      </c>
      <c r="AK1683" s="97" t="s">
        <v>66</v>
      </c>
      <c r="AL1683" s="45" t="s">
        <v>67</v>
      </c>
      <c r="AM1683" s="160" t="str">
        <f>MONTH(B1683)&amp;"/"&amp;YEAR(B1683)</f>
        <v>3/2026</v>
      </c>
      <c r="AN1683" s="45">
        <f>WEEKNUM(B1683)-WEEKNUM(EOMONTH(B1683,-1)+1)+1</f>
        <v>4</v>
      </c>
      <c r="AO1683" s="45" t="str">
        <f>MONTH(R1683)&amp;"/"&amp;YEAR(R1683)</f>
        <v>5/2026</v>
      </c>
      <c r="AP1683" s="45">
        <f>WEEKNUM(R1683)-WEEKNUM(EOMONTH(R1683,-1)+1)+1</f>
        <v>5</v>
      </c>
      <c r="AQ1683" s="45">
        <f>IF(AU1683="S",IF(Q1683="1. Aceitou o programa",R1683-B1683,0),0)</f>
        <v>67</v>
      </c>
      <c r="AR1683" s="45">
        <f>IF(AU1683="S",IF(AND(S1683&lt;&gt;"",R1683&lt;&gt;""),S1683-R1683,0),0)</f>
        <v>0</v>
      </c>
      <c r="AS1683" s="45">
        <f>IF(AU1683="S",IF(Q1683="1. Aceitou o programa",IF(OR(X1683="Não se Aplica",X1683=""),IF(OR(W1683="Não se Aplica",W1683=""),0,W1683-V1683),AVERAGE(X1683-W1683,W1683-V1683)),0),0)</f>
        <v>8</v>
      </c>
      <c r="AT1683" s="45">
        <f>IF(AU1683="S",IF(AND(Q1683="1. Aceitou o programa",AB1683="Realizada"),IFERROR(IF(AA1683="",0,AA1683-R1683),0),0),0)</f>
        <v>0</v>
      </c>
      <c r="AU1683" s="45" t="str">
        <f>_xlfn.XLOOKUP(U1683,'Lista Suspensa'!$AA$20:$AA$23,'Lista Suspensa'!$AB$20:$AB$23,"N/A")</f>
        <v>S</v>
      </c>
    </row>
    <row r="1684" spans="1:47" ht="12" customHeight="1" x14ac:dyDescent="0.3">
      <c r="A1684" s="87" t="s">
        <v>47</v>
      </c>
      <c r="B1684" s="88">
        <v>46104</v>
      </c>
      <c r="C1684" s="89" t="s">
        <v>48</v>
      </c>
      <c r="D1684" s="89" t="s">
        <v>49</v>
      </c>
      <c r="E1684" s="189">
        <v>89886201</v>
      </c>
      <c r="F1684" s="197" t="s">
        <v>4544</v>
      </c>
      <c r="G1684" s="90">
        <v>38027424860</v>
      </c>
      <c r="H1684" s="91">
        <v>33857</v>
      </c>
      <c r="I1684" s="89"/>
      <c r="J1684" s="89" t="s">
        <v>84</v>
      </c>
      <c r="K1684" s="89" t="s">
        <v>52</v>
      </c>
      <c r="L1684" s="89" t="s">
        <v>53</v>
      </c>
      <c r="M1684" s="89" t="s">
        <v>4545</v>
      </c>
      <c r="N1684" s="89" t="s">
        <v>449</v>
      </c>
      <c r="O1684" s="92" t="s">
        <v>4546</v>
      </c>
      <c r="P1684" s="93" t="s">
        <v>57</v>
      </c>
      <c r="Q1684" s="110" t="s">
        <v>58</v>
      </c>
      <c r="R1684" s="94">
        <v>46171</v>
      </c>
      <c r="S1684" s="95"/>
      <c r="T1684" s="95" t="s">
        <v>59</v>
      </c>
      <c r="U1684" s="95" t="s">
        <v>60</v>
      </c>
      <c r="V1684" s="91">
        <v>46156</v>
      </c>
      <c r="W1684" s="91">
        <v>46164</v>
      </c>
      <c r="X1684" s="91">
        <v>46168</v>
      </c>
      <c r="Y1684" s="96" t="s">
        <v>2797</v>
      </c>
      <c r="Z1684" s="89" t="s">
        <v>62</v>
      </c>
      <c r="AA1684" s="95"/>
      <c r="AB1684" s="95" t="s">
        <v>2804</v>
      </c>
      <c r="AC1684" s="95" t="s">
        <v>2804</v>
      </c>
      <c r="AD1684" s="95" t="s">
        <v>2804</v>
      </c>
      <c r="AE1684" s="95" t="s">
        <v>2804</v>
      </c>
      <c r="AF1684" s="95" t="s">
        <v>2804</v>
      </c>
      <c r="AG1684" s="95" t="s">
        <v>2804</v>
      </c>
      <c r="AH1684" s="95" t="s">
        <v>2804</v>
      </c>
      <c r="AI1684" s="97"/>
      <c r="AJ1684" s="97" t="s">
        <v>65</v>
      </c>
      <c r="AK1684" s="97" t="s">
        <v>66</v>
      </c>
      <c r="AL1684" s="45" t="s">
        <v>67</v>
      </c>
      <c r="AM1684" s="160" t="str">
        <f>MONTH(B1684)&amp;"/"&amp;YEAR(B1684)</f>
        <v>3/2026</v>
      </c>
      <c r="AN1684" s="45">
        <f>WEEKNUM(B1684)-WEEKNUM(EOMONTH(B1684,-1)+1)+1</f>
        <v>4</v>
      </c>
      <c r="AO1684" s="45" t="str">
        <f>MONTH(R1684)&amp;"/"&amp;YEAR(R1684)</f>
        <v>5/2026</v>
      </c>
      <c r="AP1684" s="45">
        <f>WEEKNUM(R1684)-WEEKNUM(EOMONTH(R1684,-1)+1)+1</f>
        <v>5</v>
      </c>
      <c r="AQ1684" s="45">
        <f>IF(AU1684="S",IF(Q1684="1. Aceitou o programa",R1684-B1684,0),0)</f>
        <v>67</v>
      </c>
      <c r="AR1684" s="45">
        <f>IF(AU1684="S",IF(AND(S1684&lt;&gt;"",R1684&lt;&gt;""),S1684-R1684,0),0)</f>
        <v>0</v>
      </c>
      <c r="AS1684" s="45">
        <f>IF(AU1684="S",IF(Q1684="1. Aceitou o programa",IF(OR(X1684="Não se Aplica",X1684=""),IF(OR(W1684="Não se Aplica",W1684=""),0,W1684-V1684),AVERAGE(X1684-W1684,W1684-V1684)),0),0)</f>
        <v>6</v>
      </c>
      <c r="AT1684" s="45">
        <f>IF(AU1684="S",IF(AND(Q1684="1. Aceitou o programa",AB1684="Realizada"),IFERROR(IF(AA1684="",0,AA1684-R1684),0),0),0)</f>
        <v>0</v>
      </c>
      <c r="AU1684" s="45" t="str">
        <f>_xlfn.XLOOKUP(U1684,'Lista Suspensa'!$AA$20:$AA$23,'Lista Suspensa'!$AB$20:$AB$23,"N/A")</f>
        <v>S</v>
      </c>
    </row>
    <row r="1685" spans="1:47" ht="12" customHeight="1" x14ac:dyDescent="0.3">
      <c r="A1685" s="87" t="s">
        <v>47</v>
      </c>
      <c r="B1685" s="88">
        <v>46104</v>
      </c>
      <c r="C1685" s="89" t="s">
        <v>48</v>
      </c>
      <c r="D1685" s="89" t="s">
        <v>49</v>
      </c>
      <c r="E1685" s="189">
        <v>89925467</v>
      </c>
      <c r="F1685" s="197" t="s">
        <v>4547</v>
      </c>
      <c r="G1685" s="90">
        <v>14021971874</v>
      </c>
      <c r="H1685" s="91">
        <v>26977</v>
      </c>
      <c r="I1685" s="89"/>
      <c r="J1685" s="89" t="s">
        <v>84</v>
      </c>
      <c r="K1685" s="89" t="s">
        <v>52</v>
      </c>
      <c r="L1685" s="89" t="s">
        <v>2495</v>
      </c>
      <c r="M1685" s="89" t="s">
        <v>4548</v>
      </c>
      <c r="N1685" s="89" t="s">
        <v>137</v>
      </c>
      <c r="O1685" s="92" t="s">
        <v>4549</v>
      </c>
      <c r="P1685" s="93" t="s">
        <v>57</v>
      </c>
      <c r="Q1685" s="110" t="s">
        <v>58</v>
      </c>
      <c r="R1685" s="94">
        <v>46171</v>
      </c>
      <c r="S1685" s="95"/>
      <c r="T1685" s="95" t="s">
        <v>59</v>
      </c>
      <c r="U1685" s="95" t="s">
        <v>60</v>
      </c>
      <c r="V1685" s="91">
        <v>46156</v>
      </c>
      <c r="W1685" s="91">
        <v>46164</v>
      </c>
      <c r="X1685" s="91"/>
      <c r="Y1685" s="96" t="s">
        <v>269</v>
      </c>
      <c r="Z1685" s="89" t="s">
        <v>62</v>
      </c>
      <c r="AA1685" s="95"/>
      <c r="AB1685" s="95" t="s">
        <v>2804</v>
      </c>
      <c r="AC1685" s="95" t="s">
        <v>2804</v>
      </c>
      <c r="AD1685" s="95" t="s">
        <v>2804</v>
      </c>
      <c r="AE1685" s="95" t="s">
        <v>2804</v>
      </c>
      <c r="AF1685" s="95" t="s">
        <v>2804</v>
      </c>
      <c r="AG1685" s="95" t="s">
        <v>2804</v>
      </c>
      <c r="AH1685" s="95" t="s">
        <v>2804</v>
      </c>
      <c r="AI1685" s="97"/>
      <c r="AJ1685" s="97" t="s">
        <v>65</v>
      </c>
      <c r="AK1685" s="97" t="s">
        <v>66</v>
      </c>
      <c r="AL1685" s="45" t="s">
        <v>67</v>
      </c>
      <c r="AM1685" s="160" t="str">
        <f>MONTH(B1685)&amp;"/"&amp;YEAR(B1685)</f>
        <v>3/2026</v>
      </c>
      <c r="AN1685" s="45">
        <f>WEEKNUM(B1685)-WEEKNUM(EOMONTH(B1685,-1)+1)+1</f>
        <v>4</v>
      </c>
      <c r="AO1685" s="45" t="str">
        <f>MONTH(R1685)&amp;"/"&amp;YEAR(R1685)</f>
        <v>5/2026</v>
      </c>
      <c r="AP1685" s="45">
        <f>WEEKNUM(R1685)-WEEKNUM(EOMONTH(R1685,-1)+1)+1</f>
        <v>5</v>
      </c>
      <c r="AQ1685" s="45">
        <f>IF(AU1685="S",IF(Q1685="1. Aceitou o programa",R1685-B1685,0),0)</f>
        <v>67</v>
      </c>
      <c r="AR1685" s="45">
        <f>IF(AU1685="S",IF(AND(S1685&lt;&gt;"",R1685&lt;&gt;""),S1685-R1685,0),0)</f>
        <v>0</v>
      </c>
      <c r="AS1685" s="45">
        <f>IF(AU1685="S",IF(Q1685="1. Aceitou o programa",IF(OR(X1685="Não se Aplica",X1685=""),IF(OR(W1685="Não se Aplica",W1685=""),0,W1685-V1685),AVERAGE(X1685-W1685,W1685-V1685)),0),0)</f>
        <v>8</v>
      </c>
      <c r="AT1685" s="45">
        <f>IF(AU1685="S",IF(AND(Q1685="1. Aceitou o programa",AB1685="Realizada"),IFERROR(IF(AA1685="",0,AA1685-R1685),0),0),0)</f>
        <v>0</v>
      </c>
      <c r="AU1685" s="45" t="str">
        <f>_xlfn.XLOOKUP(U1685,'Lista Suspensa'!$AA$20:$AA$23,'Lista Suspensa'!$AB$20:$AB$23,"N/A")</f>
        <v>S</v>
      </c>
    </row>
    <row r="1686" spans="1:47" ht="12" customHeight="1" x14ac:dyDescent="0.3">
      <c r="A1686" s="87" t="s">
        <v>47</v>
      </c>
      <c r="B1686" s="88">
        <v>46104</v>
      </c>
      <c r="C1686" s="89" t="s">
        <v>48</v>
      </c>
      <c r="D1686" s="89" t="s">
        <v>49</v>
      </c>
      <c r="E1686" s="189">
        <v>89948186</v>
      </c>
      <c r="F1686" s="197" t="s">
        <v>4550</v>
      </c>
      <c r="G1686" s="90">
        <v>87878852715</v>
      </c>
      <c r="H1686" s="91">
        <v>25055</v>
      </c>
      <c r="I1686" s="89"/>
      <c r="J1686" s="89" t="s">
        <v>84</v>
      </c>
      <c r="K1686" s="89" t="s">
        <v>76</v>
      </c>
      <c r="L1686" s="89" t="s">
        <v>303</v>
      </c>
      <c r="M1686" s="89" t="s">
        <v>4551</v>
      </c>
      <c r="N1686" s="89" t="s">
        <v>331</v>
      </c>
      <c r="O1686" s="92" t="s">
        <v>4552</v>
      </c>
      <c r="P1686" s="93" t="s">
        <v>57</v>
      </c>
      <c r="Q1686" s="110" t="s">
        <v>58</v>
      </c>
      <c r="R1686" s="94">
        <v>46171</v>
      </c>
      <c r="S1686" s="95"/>
      <c r="T1686" s="95" t="s">
        <v>59</v>
      </c>
      <c r="U1686" s="95" t="s">
        <v>60</v>
      </c>
      <c r="V1686" s="91">
        <v>46156</v>
      </c>
      <c r="W1686" s="91">
        <v>46164</v>
      </c>
      <c r="X1686" s="91"/>
      <c r="Y1686" s="96" t="s">
        <v>269</v>
      </c>
      <c r="Z1686" s="89" t="s">
        <v>62</v>
      </c>
      <c r="AA1686" s="95"/>
      <c r="AB1686" s="95" t="s">
        <v>2804</v>
      </c>
      <c r="AC1686" s="95" t="s">
        <v>2804</v>
      </c>
      <c r="AD1686" s="95" t="s">
        <v>2804</v>
      </c>
      <c r="AE1686" s="95" t="s">
        <v>2804</v>
      </c>
      <c r="AF1686" s="95" t="s">
        <v>2804</v>
      </c>
      <c r="AG1686" s="95" t="s">
        <v>2804</v>
      </c>
      <c r="AH1686" s="95" t="s">
        <v>2804</v>
      </c>
      <c r="AI1686" s="97"/>
      <c r="AJ1686" s="97" t="s">
        <v>65</v>
      </c>
      <c r="AK1686" s="97" t="s">
        <v>66</v>
      </c>
      <c r="AL1686" s="45" t="s">
        <v>67</v>
      </c>
      <c r="AM1686" s="160" t="str">
        <f>MONTH(B1686)&amp;"/"&amp;YEAR(B1686)</f>
        <v>3/2026</v>
      </c>
      <c r="AN1686" s="45">
        <f>WEEKNUM(B1686)-WEEKNUM(EOMONTH(B1686,-1)+1)+1</f>
        <v>4</v>
      </c>
      <c r="AO1686" s="45" t="str">
        <f>MONTH(R1686)&amp;"/"&amp;YEAR(R1686)</f>
        <v>5/2026</v>
      </c>
      <c r="AP1686" s="45">
        <f>WEEKNUM(R1686)-WEEKNUM(EOMONTH(R1686,-1)+1)+1</f>
        <v>5</v>
      </c>
      <c r="AQ1686" s="45">
        <f>IF(AU1686="S",IF(Q1686="1. Aceitou o programa",R1686-B1686,0),0)</f>
        <v>67</v>
      </c>
      <c r="AR1686" s="45">
        <f>IF(AU1686="S",IF(AND(S1686&lt;&gt;"",R1686&lt;&gt;""),S1686-R1686,0),0)</f>
        <v>0</v>
      </c>
      <c r="AS1686" s="45">
        <f>IF(AU1686="S",IF(Q1686="1. Aceitou o programa",IF(OR(X1686="Não se Aplica",X1686=""),IF(OR(W1686="Não se Aplica",W1686=""),0,W1686-V1686),AVERAGE(X1686-W1686,W1686-V1686)),0),0)</f>
        <v>8</v>
      </c>
      <c r="AT1686" s="45">
        <f>IF(AU1686="S",IF(AND(Q1686="1. Aceitou o programa",AB1686="Realizada"),IFERROR(IF(AA1686="",0,AA1686-R1686),0),0),0)</f>
        <v>0</v>
      </c>
      <c r="AU1686" s="45" t="str">
        <f>_xlfn.XLOOKUP(U1686,'Lista Suspensa'!$AA$20:$AA$23,'Lista Suspensa'!$AB$20:$AB$23,"N/A")</f>
        <v>S</v>
      </c>
    </row>
    <row r="1687" spans="1:47" ht="12" customHeight="1" x14ac:dyDescent="0.3">
      <c r="A1687" s="87" t="s">
        <v>47</v>
      </c>
      <c r="B1687" s="88">
        <v>46104</v>
      </c>
      <c r="C1687" s="89" t="s">
        <v>48</v>
      </c>
      <c r="D1687" s="89" t="s">
        <v>49</v>
      </c>
      <c r="E1687" s="189">
        <v>89953683</v>
      </c>
      <c r="F1687" s="197" t="s">
        <v>4553</v>
      </c>
      <c r="G1687" s="90">
        <v>4000621866</v>
      </c>
      <c r="H1687" s="91">
        <v>22781</v>
      </c>
      <c r="I1687" s="89"/>
      <c r="J1687" s="89" t="s">
        <v>84</v>
      </c>
      <c r="K1687" s="89" t="s">
        <v>52</v>
      </c>
      <c r="L1687" s="89" t="s">
        <v>85</v>
      </c>
      <c r="M1687" s="89" t="s">
        <v>3263</v>
      </c>
      <c r="N1687" s="89" t="s">
        <v>197</v>
      </c>
      <c r="O1687" s="92" t="s">
        <v>4554</v>
      </c>
      <c r="P1687" s="93" t="s">
        <v>57</v>
      </c>
      <c r="Q1687" s="110" t="s">
        <v>58</v>
      </c>
      <c r="R1687" s="94">
        <v>46171</v>
      </c>
      <c r="S1687" s="95"/>
      <c r="T1687" s="95" t="s">
        <v>59</v>
      </c>
      <c r="U1687" s="95" t="s">
        <v>60</v>
      </c>
      <c r="V1687" s="91">
        <v>46156</v>
      </c>
      <c r="W1687" s="91">
        <v>46164</v>
      </c>
      <c r="X1687" s="91"/>
      <c r="Y1687" s="96" t="s">
        <v>269</v>
      </c>
      <c r="Z1687" s="89" t="s">
        <v>62</v>
      </c>
      <c r="AA1687" s="95"/>
      <c r="AB1687" s="95" t="s">
        <v>2804</v>
      </c>
      <c r="AC1687" s="95" t="s">
        <v>2804</v>
      </c>
      <c r="AD1687" s="95" t="s">
        <v>2804</v>
      </c>
      <c r="AE1687" s="95" t="s">
        <v>2804</v>
      </c>
      <c r="AF1687" s="95" t="s">
        <v>2804</v>
      </c>
      <c r="AG1687" s="95" t="s">
        <v>2804</v>
      </c>
      <c r="AH1687" s="95" t="s">
        <v>2804</v>
      </c>
      <c r="AI1687" s="97"/>
      <c r="AJ1687" s="97" t="s">
        <v>65</v>
      </c>
      <c r="AK1687" s="97" t="s">
        <v>66</v>
      </c>
      <c r="AL1687" s="45" t="s">
        <v>67</v>
      </c>
      <c r="AM1687" s="160" t="str">
        <f>MONTH(B1687)&amp;"/"&amp;YEAR(B1687)</f>
        <v>3/2026</v>
      </c>
      <c r="AN1687" s="45">
        <f>WEEKNUM(B1687)-WEEKNUM(EOMONTH(B1687,-1)+1)+1</f>
        <v>4</v>
      </c>
      <c r="AO1687" s="45" t="str">
        <f>MONTH(R1687)&amp;"/"&amp;YEAR(R1687)</f>
        <v>5/2026</v>
      </c>
      <c r="AP1687" s="45">
        <f>WEEKNUM(R1687)-WEEKNUM(EOMONTH(R1687,-1)+1)+1</f>
        <v>5</v>
      </c>
      <c r="AQ1687" s="45">
        <f>IF(AU1687="S",IF(Q1687="1. Aceitou o programa",R1687-B1687,0),0)</f>
        <v>67</v>
      </c>
      <c r="AR1687" s="45">
        <f>IF(AU1687="S",IF(AND(S1687&lt;&gt;"",R1687&lt;&gt;""),S1687-R1687,0),0)</f>
        <v>0</v>
      </c>
      <c r="AS1687" s="45">
        <f>IF(AU1687="S",IF(Q1687="1. Aceitou o programa",IF(OR(X1687="Não se Aplica",X1687=""),IF(OR(W1687="Não se Aplica",W1687=""),0,W1687-V1687),AVERAGE(X1687-W1687,W1687-V1687)),0),0)</f>
        <v>8</v>
      </c>
      <c r="AT1687" s="45">
        <f>IF(AU1687="S",IF(AND(Q1687="1. Aceitou o programa",AB1687="Realizada"),IFERROR(IF(AA1687="",0,AA1687-R1687),0),0),0)</f>
        <v>0</v>
      </c>
      <c r="AU1687" s="45" t="str">
        <f>_xlfn.XLOOKUP(U1687,'Lista Suspensa'!$AA$20:$AA$23,'Lista Suspensa'!$AB$20:$AB$23,"N/A")</f>
        <v>S</v>
      </c>
    </row>
    <row r="1688" spans="1:47" ht="12" customHeight="1" x14ac:dyDescent="0.3">
      <c r="A1688" s="87" t="s">
        <v>47</v>
      </c>
      <c r="B1688" s="88">
        <v>46104</v>
      </c>
      <c r="C1688" s="89" t="s">
        <v>48</v>
      </c>
      <c r="D1688" s="89" t="s">
        <v>49</v>
      </c>
      <c r="E1688" s="189">
        <v>89985451</v>
      </c>
      <c r="F1688" s="197" t="s">
        <v>4555</v>
      </c>
      <c r="G1688" s="90">
        <v>94201641872</v>
      </c>
      <c r="H1688" s="91">
        <v>21317</v>
      </c>
      <c r="I1688" s="89"/>
      <c r="J1688" s="89" t="s">
        <v>51</v>
      </c>
      <c r="K1688" s="89" t="s">
        <v>52</v>
      </c>
      <c r="L1688" s="89" t="s">
        <v>85</v>
      </c>
      <c r="M1688" s="89" t="s">
        <v>2271</v>
      </c>
      <c r="N1688" s="89" t="s">
        <v>150</v>
      </c>
      <c r="O1688" s="92" t="s">
        <v>4556</v>
      </c>
      <c r="P1688" s="93" t="s">
        <v>57</v>
      </c>
      <c r="Q1688" s="110" t="s">
        <v>58</v>
      </c>
      <c r="R1688" s="94">
        <v>46171</v>
      </c>
      <c r="S1688" s="95"/>
      <c r="T1688" s="95" t="s">
        <v>59</v>
      </c>
      <c r="U1688" s="95" t="s">
        <v>60</v>
      </c>
      <c r="V1688" s="91">
        <v>46156</v>
      </c>
      <c r="W1688" s="91">
        <v>46164</v>
      </c>
      <c r="X1688" s="91"/>
      <c r="Y1688" s="96" t="s">
        <v>269</v>
      </c>
      <c r="Z1688" s="89" t="s">
        <v>62</v>
      </c>
      <c r="AA1688" s="95"/>
      <c r="AB1688" s="95" t="s">
        <v>2804</v>
      </c>
      <c r="AC1688" s="95" t="s">
        <v>2804</v>
      </c>
      <c r="AD1688" s="95" t="s">
        <v>2804</v>
      </c>
      <c r="AE1688" s="95" t="s">
        <v>2804</v>
      </c>
      <c r="AF1688" s="95" t="s">
        <v>2804</v>
      </c>
      <c r="AG1688" s="95" t="s">
        <v>2804</v>
      </c>
      <c r="AH1688" s="95" t="s">
        <v>2804</v>
      </c>
      <c r="AI1688" s="97"/>
      <c r="AJ1688" s="97" t="s">
        <v>65</v>
      </c>
      <c r="AK1688" s="97" t="s">
        <v>66</v>
      </c>
      <c r="AL1688" s="45" t="s">
        <v>67</v>
      </c>
      <c r="AM1688" s="160" t="str">
        <f>MONTH(B1688)&amp;"/"&amp;YEAR(B1688)</f>
        <v>3/2026</v>
      </c>
      <c r="AN1688" s="45">
        <f>WEEKNUM(B1688)-WEEKNUM(EOMONTH(B1688,-1)+1)+1</f>
        <v>4</v>
      </c>
      <c r="AO1688" s="45" t="str">
        <f>MONTH(R1688)&amp;"/"&amp;YEAR(R1688)</f>
        <v>5/2026</v>
      </c>
      <c r="AP1688" s="45">
        <f>WEEKNUM(R1688)-WEEKNUM(EOMONTH(R1688,-1)+1)+1</f>
        <v>5</v>
      </c>
      <c r="AQ1688" s="45">
        <f>IF(AU1688="S",IF(Q1688="1. Aceitou o programa",R1688-B1688,0),0)</f>
        <v>67</v>
      </c>
      <c r="AR1688" s="45">
        <f>IF(AU1688="S",IF(AND(S1688&lt;&gt;"",R1688&lt;&gt;""),S1688-R1688,0),0)</f>
        <v>0</v>
      </c>
      <c r="AS1688" s="45">
        <f>IF(AU1688="S",IF(Q1688="1. Aceitou o programa",IF(OR(X1688="Não se Aplica",X1688=""),IF(OR(W1688="Não se Aplica",W1688=""),0,W1688-V1688),AVERAGE(X1688-W1688,W1688-V1688)),0),0)</f>
        <v>8</v>
      </c>
      <c r="AT1688" s="45">
        <f>IF(AU1688="S",IF(AND(Q1688="1. Aceitou o programa",AB1688="Realizada"),IFERROR(IF(AA1688="",0,AA1688-R1688),0),0),0)</f>
        <v>0</v>
      </c>
      <c r="AU1688" s="45" t="str">
        <f>_xlfn.XLOOKUP(U1688,'Lista Suspensa'!$AA$20:$AA$23,'Lista Suspensa'!$AB$20:$AB$23,"N/A")</f>
        <v>S</v>
      </c>
    </row>
    <row r="1689" spans="1:47" ht="12" customHeight="1" x14ac:dyDescent="0.3">
      <c r="A1689" s="87" t="s">
        <v>47</v>
      </c>
      <c r="B1689" s="88">
        <v>46104</v>
      </c>
      <c r="C1689" s="89" t="s">
        <v>48</v>
      </c>
      <c r="D1689" s="89" t="s">
        <v>49</v>
      </c>
      <c r="E1689" s="189">
        <v>92600917</v>
      </c>
      <c r="F1689" s="197" t="s">
        <v>4557</v>
      </c>
      <c r="G1689" s="90">
        <v>2137069547</v>
      </c>
      <c r="H1689" s="91">
        <v>29712</v>
      </c>
      <c r="I1689" s="89"/>
      <c r="J1689" s="89" t="s">
        <v>51</v>
      </c>
      <c r="K1689" s="89" t="s">
        <v>76</v>
      </c>
      <c r="L1689" s="89" t="s">
        <v>95</v>
      </c>
      <c r="M1689" s="89" t="s">
        <v>222</v>
      </c>
      <c r="N1689" s="89" t="s">
        <v>344</v>
      </c>
      <c r="O1689" s="92" t="s">
        <v>4558</v>
      </c>
      <c r="P1689" s="93" t="s">
        <v>57</v>
      </c>
      <c r="Q1689" s="110" t="s">
        <v>58</v>
      </c>
      <c r="R1689" s="94">
        <v>46171</v>
      </c>
      <c r="S1689" s="95"/>
      <c r="T1689" s="95" t="s">
        <v>59</v>
      </c>
      <c r="U1689" s="95" t="s">
        <v>60</v>
      </c>
      <c r="V1689" s="91">
        <v>46156</v>
      </c>
      <c r="W1689" s="91">
        <v>46164</v>
      </c>
      <c r="X1689" s="91">
        <v>46168</v>
      </c>
      <c r="Y1689" s="96" t="s">
        <v>2797</v>
      </c>
      <c r="Z1689" s="89" t="s">
        <v>62</v>
      </c>
      <c r="AA1689" s="95"/>
      <c r="AB1689" s="95" t="s">
        <v>2804</v>
      </c>
      <c r="AC1689" s="95" t="s">
        <v>2804</v>
      </c>
      <c r="AD1689" s="95" t="s">
        <v>2804</v>
      </c>
      <c r="AE1689" s="95" t="s">
        <v>2804</v>
      </c>
      <c r="AF1689" s="95" t="s">
        <v>2804</v>
      </c>
      <c r="AG1689" s="95" t="s">
        <v>2804</v>
      </c>
      <c r="AH1689" s="95" t="s">
        <v>2804</v>
      </c>
      <c r="AI1689" s="97"/>
      <c r="AJ1689" s="97" t="s">
        <v>65</v>
      </c>
      <c r="AK1689" s="97" t="s">
        <v>66</v>
      </c>
      <c r="AL1689" s="45" t="s">
        <v>67</v>
      </c>
      <c r="AM1689" s="160" t="str">
        <f>MONTH(B1689)&amp;"/"&amp;YEAR(B1689)</f>
        <v>3/2026</v>
      </c>
      <c r="AN1689" s="45">
        <f>WEEKNUM(B1689)-WEEKNUM(EOMONTH(B1689,-1)+1)+1</f>
        <v>4</v>
      </c>
      <c r="AO1689" s="45" t="str">
        <f>MONTH(R1689)&amp;"/"&amp;YEAR(R1689)</f>
        <v>5/2026</v>
      </c>
      <c r="AP1689" s="45">
        <f>WEEKNUM(R1689)-WEEKNUM(EOMONTH(R1689,-1)+1)+1</f>
        <v>5</v>
      </c>
      <c r="AQ1689" s="45">
        <f>IF(AU1689="S",IF(Q1689="1. Aceitou o programa",R1689-B1689,0),0)</f>
        <v>67</v>
      </c>
      <c r="AR1689" s="45">
        <f>IF(AU1689="S",IF(AND(S1689&lt;&gt;"",R1689&lt;&gt;""),S1689-R1689,0),0)</f>
        <v>0</v>
      </c>
      <c r="AS1689" s="45">
        <f>IF(AU1689="S",IF(Q1689="1. Aceitou o programa",IF(OR(X1689="Não se Aplica",X1689=""),IF(OR(W1689="Não se Aplica",W1689=""),0,W1689-V1689),AVERAGE(X1689-W1689,W1689-V1689)),0),0)</f>
        <v>6</v>
      </c>
      <c r="AT1689" s="45">
        <f>IF(AU1689="S",IF(AND(Q1689="1. Aceitou o programa",AB1689="Realizada"),IFERROR(IF(AA1689="",0,AA1689-R1689),0),0),0)</f>
        <v>0</v>
      </c>
      <c r="AU1689" s="45" t="str">
        <f>_xlfn.XLOOKUP(U1689,'Lista Suspensa'!$AA$20:$AA$23,'Lista Suspensa'!$AB$20:$AB$23,"N/A")</f>
        <v>S</v>
      </c>
    </row>
    <row r="1690" spans="1:47" ht="12" customHeight="1" x14ac:dyDescent="0.3">
      <c r="A1690" s="87" t="s">
        <v>47</v>
      </c>
      <c r="B1690" s="88">
        <v>46104</v>
      </c>
      <c r="C1690" s="89" t="s">
        <v>48</v>
      </c>
      <c r="D1690" s="89" t="s">
        <v>49</v>
      </c>
      <c r="E1690" s="189">
        <v>92608875</v>
      </c>
      <c r="F1690" s="197" t="s">
        <v>4559</v>
      </c>
      <c r="G1690" s="90">
        <v>11163769894</v>
      </c>
      <c r="H1690" s="91">
        <v>24745</v>
      </c>
      <c r="I1690" s="89"/>
      <c r="J1690" s="89" t="s">
        <v>51</v>
      </c>
      <c r="K1690" s="89" t="s">
        <v>52</v>
      </c>
      <c r="L1690" s="89" t="s">
        <v>85</v>
      </c>
      <c r="M1690" s="89" t="s">
        <v>3040</v>
      </c>
      <c r="N1690" s="89" t="s">
        <v>4188</v>
      </c>
      <c r="O1690" s="92" t="s">
        <v>4560</v>
      </c>
      <c r="P1690" s="93" t="s">
        <v>57</v>
      </c>
      <c r="Q1690" s="110" t="s">
        <v>58</v>
      </c>
      <c r="R1690" s="94">
        <v>46171</v>
      </c>
      <c r="S1690" s="95"/>
      <c r="T1690" s="95" t="s">
        <v>59</v>
      </c>
      <c r="U1690" s="95" t="s">
        <v>60</v>
      </c>
      <c r="V1690" s="91">
        <v>46156</v>
      </c>
      <c r="W1690" s="91">
        <v>46167</v>
      </c>
      <c r="X1690" s="91">
        <v>46168</v>
      </c>
      <c r="Y1690" s="96" t="s">
        <v>356</v>
      </c>
      <c r="Z1690" s="89" t="s">
        <v>62</v>
      </c>
      <c r="AA1690" s="95"/>
      <c r="AB1690" s="95" t="s">
        <v>2804</v>
      </c>
      <c r="AC1690" s="95" t="s">
        <v>2804</v>
      </c>
      <c r="AD1690" s="95" t="s">
        <v>2804</v>
      </c>
      <c r="AE1690" s="95" t="s">
        <v>2804</v>
      </c>
      <c r="AF1690" s="95" t="s">
        <v>2804</v>
      </c>
      <c r="AG1690" s="95" t="s">
        <v>2804</v>
      </c>
      <c r="AH1690" s="95" t="s">
        <v>2804</v>
      </c>
      <c r="AI1690" s="97"/>
      <c r="AJ1690" s="97" t="s">
        <v>65</v>
      </c>
      <c r="AK1690" s="97" t="s">
        <v>66</v>
      </c>
      <c r="AL1690" s="45" t="s">
        <v>67</v>
      </c>
      <c r="AM1690" s="160" t="str">
        <f>MONTH(B1690)&amp;"/"&amp;YEAR(B1690)</f>
        <v>3/2026</v>
      </c>
      <c r="AN1690" s="45">
        <f>WEEKNUM(B1690)-WEEKNUM(EOMONTH(B1690,-1)+1)+1</f>
        <v>4</v>
      </c>
      <c r="AO1690" s="45" t="str">
        <f>MONTH(R1690)&amp;"/"&amp;YEAR(R1690)</f>
        <v>5/2026</v>
      </c>
      <c r="AP1690" s="45">
        <f>WEEKNUM(R1690)-WEEKNUM(EOMONTH(R1690,-1)+1)+1</f>
        <v>5</v>
      </c>
      <c r="AQ1690" s="45">
        <f>IF(AU1690="S",IF(Q1690="1. Aceitou o programa",R1690-B1690,0),0)</f>
        <v>67</v>
      </c>
      <c r="AR1690" s="45">
        <f>IF(AU1690="S",IF(AND(S1690&lt;&gt;"",R1690&lt;&gt;""),S1690-R1690,0),0)</f>
        <v>0</v>
      </c>
      <c r="AS1690" s="45">
        <f>IF(AU1690="S",IF(Q1690="1. Aceitou o programa",IF(OR(X1690="Não se Aplica",X1690=""),IF(OR(W1690="Não se Aplica",W1690=""),0,W1690-V1690),AVERAGE(X1690-W1690,W1690-V1690)),0),0)</f>
        <v>6</v>
      </c>
      <c r="AT1690" s="45">
        <f>IF(AU1690="S",IF(AND(Q1690="1. Aceitou o programa",AB1690="Realizada"),IFERROR(IF(AA1690="",0,AA1690-R1690),0),0),0)</f>
        <v>0</v>
      </c>
      <c r="AU1690" s="45" t="str">
        <f>_xlfn.XLOOKUP(U1690,'Lista Suspensa'!$AA$20:$AA$23,'Lista Suspensa'!$AB$20:$AB$23,"N/A")</f>
        <v>S</v>
      </c>
    </row>
    <row r="1691" spans="1:47" ht="12" customHeight="1" x14ac:dyDescent="0.3">
      <c r="A1691" s="87" t="s">
        <v>47</v>
      </c>
      <c r="B1691" s="88">
        <v>46104</v>
      </c>
      <c r="C1691" s="89" t="s">
        <v>48</v>
      </c>
      <c r="D1691" s="89" t="s">
        <v>49</v>
      </c>
      <c r="E1691" s="189">
        <v>92684279</v>
      </c>
      <c r="F1691" s="197" t="s">
        <v>4561</v>
      </c>
      <c r="G1691" s="90">
        <v>36208048850</v>
      </c>
      <c r="H1691" s="91">
        <v>32431</v>
      </c>
      <c r="I1691" s="89"/>
      <c r="J1691" s="89" t="s">
        <v>51</v>
      </c>
      <c r="K1691" s="89" t="s">
        <v>52</v>
      </c>
      <c r="L1691" s="89" t="s">
        <v>53</v>
      </c>
      <c r="M1691" s="89" t="s">
        <v>4562</v>
      </c>
      <c r="N1691" s="89" t="s">
        <v>291</v>
      </c>
      <c r="O1691" s="92" t="s">
        <v>4563</v>
      </c>
      <c r="P1691" s="93" t="s">
        <v>57</v>
      </c>
      <c r="Q1691" s="110" t="s">
        <v>58</v>
      </c>
      <c r="R1691" s="94">
        <v>46171</v>
      </c>
      <c r="S1691" s="95"/>
      <c r="T1691" s="95" t="s">
        <v>59</v>
      </c>
      <c r="U1691" s="95" t="s">
        <v>60</v>
      </c>
      <c r="V1691" s="91">
        <v>46156</v>
      </c>
      <c r="W1691" s="91">
        <v>46160</v>
      </c>
      <c r="X1691" s="91">
        <v>46168</v>
      </c>
      <c r="Y1691" s="96" t="s">
        <v>61</v>
      </c>
      <c r="Z1691" s="89" t="s">
        <v>62</v>
      </c>
      <c r="AA1691" s="95"/>
      <c r="AB1691" s="95" t="s">
        <v>2804</v>
      </c>
      <c r="AC1691" s="95" t="s">
        <v>2804</v>
      </c>
      <c r="AD1691" s="95" t="s">
        <v>2804</v>
      </c>
      <c r="AE1691" s="95" t="s">
        <v>2804</v>
      </c>
      <c r="AF1691" s="95" t="s">
        <v>2804</v>
      </c>
      <c r="AG1691" s="95" t="s">
        <v>2804</v>
      </c>
      <c r="AH1691" s="95" t="s">
        <v>2804</v>
      </c>
      <c r="AI1691" s="97"/>
      <c r="AJ1691" s="97" t="s">
        <v>65</v>
      </c>
      <c r="AK1691" s="97" t="s">
        <v>66</v>
      </c>
      <c r="AL1691" s="45" t="s">
        <v>67</v>
      </c>
      <c r="AM1691" s="160" t="str">
        <f>MONTH(B1691)&amp;"/"&amp;YEAR(B1691)</f>
        <v>3/2026</v>
      </c>
      <c r="AN1691" s="45">
        <f>WEEKNUM(B1691)-WEEKNUM(EOMONTH(B1691,-1)+1)+1</f>
        <v>4</v>
      </c>
      <c r="AO1691" s="45" t="str">
        <f>MONTH(R1691)&amp;"/"&amp;YEAR(R1691)</f>
        <v>5/2026</v>
      </c>
      <c r="AP1691" s="45">
        <f>WEEKNUM(R1691)-WEEKNUM(EOMONTH(R1691,-1)+1)+1</f>
        <v>5</v>
      </c>
      <c r="AQ1691" s="45">
        <f>IF(AU1691="S",IF(Q1691="1. Aceitou o programa",R1691-B1691,0),0)</f>
        <v>67</v>
      </c>
      <c r="AR1691" s="45">
        <f>IF(AU1691="S",IF(AND(S1691&lt;&gt;"",R1691&lt;&gt;""),S1691-R1691,0),0)</f>
        <v>0</v>
      </c>
      <c r="AS1691" s="45">
        <f>IF(AU1691="S",IF(Q1691="1. Aceitou o programa",IF(OR(X1691="Não se Aplica",X1691=""),IF(OR(W1691="Não se Aplica",W1691=""),0,W1691-V1691),AVERAGE(X1691-W1691,W1691-V1691)),0),0)</f>
        <v>6</v>
      </c>
      <c r="AT1691" s="45">
        <f>IF(AU1691="S",IF(AND(Q1691="1. Aceitou o programa",AB1691="Realizada"),IFERROR(IF(AA1691="",0,AA1691-R1691),0),0),0)</f>
        <v>0</v>
      </c>
      <c r="AU1691" s="45" t="str">
        <f>_xlfn.XLOOKUP(U1691,'Lista Suspensa'!$AA$20:$AA$23,'Lista Suspensa'!$AB$20:$AB$23,"N/A")</f>
        <v>S</v>
      </c>
    </row>
    <row r="1692" spans="1:47" ht="12" customHeight="1" x14ac:dyDescent="0.3">
      <c r="A1692" s="87" t="s">
        <v>47</v>
      </c>
      <c r="B1692" s="88">
        <v>46104</v>
      </c>
      <c r="C1692" s="89" t="s">
        <v>48</v>
      </c>
      <c r="D1692" s="89" t="s">
        <v>49</v>
      </c>
      <c r="E1692" s="189">
        <v>92714634</v>
      </c>
      <c r="F1692" s="197" t="s">
        <v>4564</v>
      </c>
      <c r="G1692" s="90">
        <v>38221374806</v>
      </c>
      <c r="H1692" s="91">
        <v>33165</v>
      </c>
      <c r="I1692" s="89"/>
      <c r="J1692" s="89" t="s">
        <v>51</v>
      </c>
      <c r="K1692" s="89" t="s">
        <v>52</v>
      </c>
      <c r="L1692" s="89" t="s">
        <v>85</v>
      </c>
      <c r="M1692" s="89" t="s">
        <v>279</v>
      </c>
      <c r="N1692" s="89" t="s">
        <v>137</v>
      </c>
      <c r="O1692" s="92" t="s">
        <v>4565</v>
      </c>
      <c r="P1692" s="93" t="s">
        <v>57</v>
      </c>
      <c r="Q1692" s="110" t="s">
        <v>58</v>
      </c>
      <c r="R1692" s="94">
        <v>46171</v>
      </c>
      <c r="S1692" s="95"/>
      <c r="T1692" s="95" t="s">
        <v>59</v>
      </c>
      <c r="U1692" s="95" t="s">
        <v>60</v>
      </c>
      <c r="V1692" s="91">
        <v>46156</v>
      </c>
      <c r="W1692" s="91">
        <v>46164</v>
      </c>
      <c r="X1692" s="91"/>
      <c r="Y1692" s="96" t="s">
        <v>269</v>
      </c>
      <c r="Z1692" s="89" t="s">
        <v>62</v>
      </c>
      <c r="AA1692" s="95"/>
      <c r="AB1692" s="95" t="s">
        <v>2804</v>
      </c>
      <c r="AC1692" s="95" t="s">
        <v>2804</v>
      </c>
      <c r="AD1692" s="95" t="s">
        <v>2804</v>
      </c>
      <c r="AE1692" s="95" t="s">
        <v>2804</v>
      </c>
      <c r="AF1692" s="95" t="s">
        <v>2804</v>
      </c>
      <c r="AG1692" s="95" t="s">
        <v>2804</v>
      </c>
      <c r="AH1692" s="95" t="s">
        <v>2804</v>
      </c>
      <c r="AI1692" s="97"/>
      <c r="AJ1692" s="97" t="s">
        <v>65</v>
      </c>
      <c r="AK1692" s="97" t="s">
        <v>66</v>
      </c>
      <c r="AL1692" s="45" t="s">
        <v>67</v>
      </c>
      <c r="AM1692" s="160" t="str">
        <f>MONTH(B1692)&amp;"/"&amp;YEAR(B1692)</f>
        <v>3/2026</v>
      </c>
      <c r="AN1692" s="45">
        <f>WEEKNUM(B1692)-WEEKNUM(EOMONTH(B1692,-1)+1)+1</f>
        <v>4</v>
      </c>
      <c r="AO1692" s="45" t="str">
        <f>MONTH(R1692)&amp;"/"&amp;YEAR(R1692)</f>
        <v>5/2026</v>
      </c>
      <c r="AP1692" s="45">
        <f>WEEKNUM(R1692)-WEEKNUM(EOMONTH(R1692,-1)+1)+1</f>
        <v>5</v>
      </c>
      <c r="AQ1692" s="45">
        <f>IF(AU1692="S",IF(Q1692="1. Aceitou o programa",R1692-B1692,0),0)</f>
        <v>67</v>
      </c>
      <c r="AR1692" s="45">
        <f>IF(AU1692="S",IF(AND(S1692&lt;&gt;"",R1692&lt;&gt;""),S1692-R1692,0),0)</f>
        <v>0</v>
      </c>
      <c r="AS1692" s="45">
        <f>IF(AU1692="S",IF(Q1692="1. Aceitou o programa",IF(OR(X1692="Não se Aplica",X1692=""),IF(OR(W1692="Não se Aplica",W1692=""),0,W1692-V1692),AVERAGE(X1692-W1692,W1692-V1692)),0),0)</f>
        <v>8</v>
      </c>
      <c r="AT1692" s="45">
        <f>IF(AU1692="S",IF(AND(Q1692="1. Aceitou o programa",AB1692="Realizada"),IFERROR(IF(AA1692="",0,AA1692-R1692),0),0),0)</f>
        <v>0</v>
      </c>
      <c r="AU1692" s="45" t="str">
        <f>_xlfn.XLOOKUP(U1692,'Lista Suspensa'!$AA$20:$AA$23,'Lista Suspensa'!$AB$20:$AB$23,"N/A")</f>
        <v>S</v>
      </c>
    </row>
    <row r="1693" spans="1:47" ht="12" customHeight="1" x14ac:dyDescent="0.3">
      <c r="A1693" s="87" t="s">
        <v>47</v>
      </c>
      <c r="B1693" s="88">
        <v>46104</v>
      </c>
      <c r="C1693" s="89" t="s">
        <v>48</v>
      </c>
      <c r="D1693" s="89" t="s">
        <v>49</v>
      </c>
      <c r="E1693" s="189">
        <v>92721651</v>
      </c>
      <c r="F1693" s="197" t="s">
        <v>4566</v>
      </c>
      <c r="G1693" s="90">
        <v>694230758</v>
      </c>
      <c r="H1693" s="91">
        <v>26548</v>
      </c>
      <c r="I1693" s="89"/>
      <c r="J1693" s="89" t="s">
        <v>84</v>
      </c>
      <c r="K1693" s="89" t="s">
        <v>76</v>
      </c>
      <c r="L1693" s="89" t="s">
        <v>370</v>
      </c>
      <c r="M1693" s="89" t="s">
        <v>370</v>
      </c>
      <c r="N1693" s="89" t="s">
        <v>344</v>
      </c>
      <c r="O1693" s="92" t="s">
        <v>4567</v>
      </c>
      <c r="P1693" s="93" t="s">
        <v>57</v>
      </c>
      <c r="Q1693" s="110" t="s">
        <v>58</v>
      </c>
      <c r="R1693" s="94">
        <v>46171</v>
      </c>
      <c r="S1693" s="95"/>
      <c r="T1693" s="95" t="s">
        <v>59</v>
      </c>
      <c r="U1693" s="95" t="s">
        <v>60</v>
      </c>
      <c r="V1693" s="91">
        <v>46156</v>
      </c>
      <c r="W1693" s="91">
        <v>46164</v>
      </c>
      <c r="X1693" s="91"/>
      <c r="Y1693" s="96" t="s">
        <v>269</v>
      </c>
      <c r="Z1693" s="89" t="s">
        <v>62</v>
      </c>
      <c r="AA1693" s="95"/>
      <c r="AB1693" s="95" t="s">
        <v>2804</v>
      </c>
      <c r="AC1693" s="95" t="s">
        <v>2804</v>
      </c>
      <c r="AD1693" s="95" t="s">
        <v>2804</v>
      </c>
      <c r="AE1693" s="95" t="s">
        <v>2804</v>
      </c>
      <c r="AF1693" s="95" t="s">
        <v>2804</v>
      </c>
      <c r="AG1693" s="95" t="s">
        <v>2804</v>
      </c>
      <c r="AH1693" s="95" t="s">
        <v>2804</v>
      </c>
      <c r="AI1693" s="97"/>
      <c r="AJ1693" s="97" t="s">
        <v>65</v>
      </c>
      <c r="AK1693" s="97" t="s">
        <v>66</v>
      </c>
      <c r="AL1693" s="45" t="s">
        <v>67</v>
      </c>
      <c r="AM1693" s="160" t="str">
        <f>MONTH(B1693)&amp;"/"&amp;YEAR(B1693)</f>
        <v>3/2026</v>
      </c>
      <c r="AN1693" s="45">
        <f>WEEKNUM(B1693)-WEEKNUM(EOMONTH(B1693,-1)+1)+1</f>
        <v>4</v>
      </c>
      <c r="AO1693" s="45" t="str">
        <f>MONTH(R1693)&amp;"/"&amp;YEAR(R1693)</f>
        <v>5/2026</v>
      </c>
      <c r="AP1693" s="45">
        <f>WEEKNUM(R1693)-WEEKNUM(EOMONTH(R1693,-1)+1)+1</f>
        <v>5</v>
      </c>
      <c r="AQ1693" s="45">
        <f>IF(AU1693="S",IF(Q1693="1. Aceitou o programa",R1693-B1693,0),0)</f>
        <v>67</v>
      </c>
      <c r="AR1693" s="45">
        <f>IF(AU1693="S",IF(AND(S1693&lt;&gt;"",R1693&lt;&gt;""),S1693-R1693,0),0)</f>
        <v>0</v>
      </c>
      <c r="AS1693" s="45">
        <f>IF(AU1693="S",IF(Q1693="1. Aceitou o programa",IF(OR(X1693="Não se Aplica",X1693=""),IF(OR(W1693="Não se Aplica",W1693=""),0,W1693-V1693),AVERAGE(X1693-W1693,W1693-V1693)),0),0)</f>
        <v>8</v>
      </c>
      <c r="AT1693" s="45">
        <f>IF(AU1693="S",IF(AND(Q1693="1. Aceitou o programa",AB1693="Realizada"),IFERROR(IF(AA1693="",0,AA1693-R1693),0),0),0)</f>
        <v>0</v>
      </c>
      <c r="AU1693" s="45" t="str">
        <f>_xlfn.XLOOKUP(U1693,'Lista Suspensa'!$AA$20:$AA$23,'Lista Suspensa'!$AB$20:$AB$23,"N/A")</f>
        <v>S</v>
      </c>
    </row>
    <row r="1694" spans="1:47" ht="12" customHeight="1" x14ac:dyDescent="0.3">
      <c r="A1694" s="87" t="s">
        <v>47</v>
      </c>
      <c r="B1694" s="88">
        <v>46104</v>
      </c>
      <c r="C1694" s="89" t="s">
        <v>48</v>
      </c>
      <c r="D1694" s="89" t="s">
        <v>49</v>
      </c>
      <c r="E1694" s="189">
        <v>92734344</v>
      </c>
      <c r="F1694" s="197" t="s">
        <v>4568</v>
      </c>
      <c r="G1694" s="90">
        <v>12849841846</v>
      </c>
      <c r="H1694" s="91">
        <v>25949</v>
      </c>
      <c r="I1694" s="89"/>
      <c r="J1694" s="89" t="s">
        <v>51</v>
      </c>
      <c r="K1694" s="89" t="s">
        <v>52</v>
      </c>
      <c r="L1694" s="89" t="s">
        <v>85</v>
      </c>
      <c r="M1694" s="89" t="s">
        <v>4569</v>
      </c>
      <c r="N1694" s="89" t="s">
        <v>137</v>
      </c>
      <c r="O1694" s="92" t="s">
        <v>4570</v>
      </c>
      <c r="P1694" s="93" t="s">
        <v>57</v>
      </c>
      <c r="Q1694" s="110" t="s">
        <v>58</v>
      </c>
      <c r="R1694" s="94">
        <v>46171</v>
      </c>
      <c r="S1694" s="95"/>
      <c r="T1694" s="95" t="s">
        <v>59</v>
      </c>
      <c r="U1694" s="95" t="s">
        <v>60</v>
      </c>
      <c r="V1694" s="91">
        <v>46156</v>
      </c>
      <c r="W1694" s="91">
        <v>46160</v>
      </c>
      <c r="X1694" s="91">
        <v>46168</v>
      </c>
      <c r="Y1694" s="96" t="s">
        <v>61</v>
      </c>
      <c r="Z1694" s="89" t="s">
        <v>62</v>
      </c>
      <c r="AA1694" s="95"/>
      <c r="AB1694" s="95" t="s">
        <v>2804</v>
      </c>
      <c r="AC1694" s="95" t="s">
        <v>2804</v>
      </c>
      <c r="AD1694" s="95" t="s">
        <v>2804</v>
      </c>
      <c r="AE1694" s="95" t="s">
        <v>2804</v>
      </c>
      <c r="AF1694" s="95" t="s">
        <v>2804</v>
      </c>
      <c r="AG1694" s="95" t="s">
        <v>2804</v>
      </c>
      <c r="AH1694" s="95" t="s">
        <v>2804</v>
      </c>
      <c r="AI1694" s="97"/>
      <c r="AJ1694" s="97" t="s">
        <v>65</v>
      </c>
      <c r="AK1694" s="97" t="s">
        <v>66</v>
      </c>
      <c r="AL1694" s="45" t="s">
        <v>67</v>
      </c>
      <c r="AM1694" s="160" t="str">
        <f>MONTH(B1694)&amp;"/"&amp;YEAR(B1694)</f>
        <v>3/2026</v>
      </c>
      <c r="AN1694" s="45">
        <f>WEEKNUM(B1694)-WEEKNUM(EOMONTH(B1694,-1)+1)+1</f>
        <v>4</v>
      </c>
      <c r="AO1694" s="45" t="str">
        <f>MONTH(R1694)&amp;"/"&amp;YEAR(R1694)</f>
        <v>5/2026</v>
      </c>
      <c r="AP1694" s="45">
        <f>WEEKNUM(R1694)-WEEKNUM(EOMONTH(R1694,-1)+1)+1</f>
        <v>5</v>
      </c>
      <c r="AQ1694" s="45">
        <f>IF(AU1694="S",IF(Q1694="1. Aceitou o programa",R1694-B1694,0),0)</f>
        <v>67</v>
      </c>
      <c r="AR1694" s="45">
        <f>IF(AU1694="S",IF(AND(S1694&lt;&gt;"",R1694&lt;&gt;""),S1694-R1694,0),0)</f>
        <v>0</v>
      </c>
      <c r="AS1694" s="45">
        <f>IF(AU1694="S",IF(Q1694="1. Aceitou o programa",IF(OR(X1694="Não se Aplica",X1694=""),IF(OR(W1694="Não se Aplica",W1694=""),0,W1694-V1694),AVERAGE(X1694-W1694,W1694-V1694)),0),0)</f>
        <v>6</v>
      </c>
      <c r="AT1694" s="45">
        <f>IF(AU1694="S",IF(AND(Q1694="1. Aceitou o programa",AB1694="Realizada"),IFERROR(IF(AA1694="",0,AA1694-R1694),0),0),0)</f>
        <v>0</v>
      </c>
      <c r="AU1694" s="45" t="str">
        <f>_xlfn.XLOOKUP(U1694,'Lista Suspensa'!$AA$20:$AA$23,'Lista Suspensa'!$AB$20:$AB$23,"N/A")</f>
        <v>S</v>
      </c>
    </row>
    <row r="1695" spans="1:47" ht="12" customHeight="1" x14ac:dyDescent="0.3">
      <c r="A1695" s="87" t="s">
        <v>47</v>
      </c>
      <c r="B1695" s="88">
        <v>46104</v>
      </c>
      <c r="C1695" s="89" t="s">
        <v>48</v>
      </c>
      <c r="D1695" s="89" t="s">
        <v>49</v>
      </c>
      <c r="E1695" s="189">
        <v>92762104</v>
      </c>
      <c r="F1695" s="197" t="s">
        <v>4571</v>
      </c>
      <c r="G1695" s="90">
        <v>31730721893</v>
      </c>
      <c r="H1695" s="91">
        <v>31155</v>
      </c>
      <c r="I1695" s="89"/>
      <c r="J1695" s="89" t="s">
        <v>84</v>
      </c>
      <c r="K1695" s="89" t="s">
        <v>52</v>
      </c>
      <c r="L1695" s="89" t="s">
        <v>323</v>
      </c>
      <c r="M1695" s="89" t="s">
        <v>4572</v>
      </c>
      <c r="N1695" s="89" t="s">
        <v>197</v>
      </c>
      <c r="O1695" s="92" t="s">
        <v>4573</v>
      </c>
      <c r="P1695" s="93" t="s">
        <v>57</v>
      </c>
      <c r="Q1695" s="110" t="s">
        <v>58</v>
      </c>
      <c r="R1695" s="94">
        <v>46171</v>
      </c>
      <c r="S1695" s="95"/>
      <c r="T1695" s="95" t="s">
        <v>59</v>
      </c>
      <c r="U1695" s="95" t="s">
        <v>60</v>
      </c>
      <c r="V1695" s="91">
        <v>46156</v>
      </c>
      <c r="W1695" s="91">
        <v>46164</v>
      </c>
      <c r="X1695" s="91"/>
      <c r="Y1695" s="96" t="s">
        <v>269</v>
      </c>
      <c r="Z1695" s="89" t="s">
        <v>62</v>
      </c>
      <c r="AA1695" s="95"/>
      <c r="AB1695" s="95" t="s">
        <v>2804</v>
      </c>
      <c r="AC1695" s="95" t="s">
        <v>2804</v>
      </c>
      <c r="AD1695" s="95" t="s">
        <v>2804</v>
      </c>
      <c r="AE1695" s="95" t="s">
        <v>2804</v>
      </c>
      <c r="AF1695" s="95" t="s">
        <v>2804</v>
      </c>
      <c r="AG1695" s="95" t="s">
        <v>2804</v>
      </c>
      <c r="AH1695" s="95" t="s">
        <v>2804</v>
      </c>
      <c r="AI1695" s="97"/>
      <c r="AJ1695" s="97" t="s">
        <v>65</v>
      </c>
      <c r="AK1695" s="97" t="s">
        <v>66</v>
      </c>
      <c r="AL1695" s="45" t="s">
        <v>67</v>
      </c>
      <c r="AM1695" s="160" t="str">
        <f>MONTH(B1695)&amp;"/"&amp;YEAR(B1695)</f>
        <v>3/2026</v>
      </c>
      <c r="AN1695" s="45">
        <f>WEEKNUM(B1695)-WEEKNUM(EOMONTH(B1695,-1)+1)+1</f>
        <v>4</v>
      </c>
      <c r="AO1695" s="45" t="str">
        <f>MONTH(R1695)&amp;"/"&amp;YEAR(R1695)</f>
        <v>5/2026</v>
      </c>
      <c r="AP1695" s="45">
        <f>WEEKNUM(R1695)-WEEKNUM(EOMONTH(R1695,-1)+1)+1</f>
        <v>5</v>
      </c>
      <c r="AQ1695" s="45">
        <f>IF(AU1695="S",IF(Q1695="1. Aceitou o programa",R1695-B1695,0),0)</f>
        <v>67</v>
      </c>
      <c r="AR1695" s="45">
        <f>IF(AU1695="S",IF(AND(S1695&lt;&gt;"",R1695&lt;&gt;""),S1695-R1695,0),0)</f>
        <v>0</v>
      </c>
      <c r="AS1695" s="45">
        <f>IF(AU1695="S",IF(Q1695="1. Aceitou o programa",IF(OR(X1695="Não se Aplica",X1695=""),IF(OR(W1695="Não se Aplica",W1695=""),0,W1695-V1695),AVERAGE(X1695-W1695,W1695-V1695)),0),0)</f>
        <v>8</v>
      </c>
      <c r="AT1695" s="45">
        <f>IF(AU1695="S",IF(AND(Q1695="1. Aceitou o programa",AB1695="Realizada"),IFERROR(IF(AA1695="",0,AA1695-R1695),0),0),0)</f>
        <v>0</v>
      </c>
      <c r="AU1695" s="45" t="str">
        <f>_xlfn.XLOOKUP(U1695,'Lista Suspensa'!$AA$20:$AA$23,'Lista Suspensa'!$AB$20:$AB$23,"N/A")</f>
        <v>S</v>
      </c>
    </row>
    <row r="1696" spans="1:47" ht="12" customHeight="1" x14ac:dyDescent="0.3">
      <c r="A1696" s="87" t="s">
        <v>47</v>
      </c>
      <c r="B1696" s="88">
        <v>46104</v>
      </c>
      <c r="C1696" s="89" t="s">
        <v>48</v>
      </c>
      <c r="D1696" s="89" t="s">
        <v>49</v>
      </c>
      <c r="E1696" s="189">
        <v>92761990</v>
      </c>
      <c r="F1696" s="197" t="s">
        <v>4574</v>
      </c>
      <c r="G1696" s="90">
        <v>26650628875</v>
      </c>
      <c r="H1696" s="91">
        <v>28008</v>
      </c>
      <c r="I1696" s="89"/>
      <c r="J1696" s="89" t="s">
        <v>84</v>
      </c>
      <c r="K1696" s="89" t="s">
        <v>52</v>
      </c>
      <c r="L1696" s="89" t="s">
        <v>85</v>
      </c>
      <c r="M1696" s="89" t="s">
        <v>4575</v>
      </c>
      <c r="N1696" s="89" t="s">
        <v>197</v>
      </c>
      <c r="O1696" s="92" t="s">
        <v>4576</v>
      </c>
      <c r="P1696" s="93" t="s">
        <v>57</v>
      </c>
      <c r="Q1696" s="110" t="s">
        <v>58</v>
      </c>
      <c r="R1696" s="94">
        <v>46171</v>
      </c>
      <c r="S1696" s="95"/>
      <c r="T1696" s="95" t="s">
        <v>59</v>
      </c>
      <c r="U1696" s="95" t="s">
        <v>60</v>
      </c>
      <c r="V1696" s="91">
        <v>46156</v>
      </c>
      <c r="W1696" s="91">
        <v>46167</v>
      </c>
      <c r="X1696" s="91">
        <v>46168</v>
      </c>
      <c r="Y1696" s="96" t="s">
        <v>356</v>
      </c>
      <c r="Z1696" s="89" t="s">
        <v>62</v>
      </c>
      <c r="AA1696" s="95"/>
      <c r="AB1696" s="95" t="s">
        <v>2804</v>
      </c>
      <c r="AC1696" s="95" t="s">
        <v>2804</v>
      </c>
      <c r="AD1696" s="95" t="s">
        <v>2804</v>
      </c>
      <c r="AE1696" s="95" t="s">
        <v>2804</v>
      </c>
      <c r="AF1696" s="95" t="s">
        <v>2804</v>
      </c>
      <c r="AG1696" s="95" t="s">
        <v>2804</v>
      </c>
      <c r="AH1696" s="95" t="s">
        <v>2804</v>
      </c>
      <c r="AI1696" s="97"/>
      <c r="AJ1696" s="97" t="s">
        <v>65</v>
      </c>
      <c r="AK1696" s="97" t="s">
        <v>66</v>
      </c>
      <c r="AL1696" s="45" t="s">
        <v>67</v>
      </c>
      <c r="AM1696" s="160" t="str">
        <f>MONTH(B1696)&amp;"/"&amp;YEAR(B1696)</f>
        <v>3/2026</v>
      </c>
      <c r="AN1696" s="45">
        <f>WEEKNUM(B1696)-WEEKNUM(EOMONTH(B1696,-1)+1)+1</f>
        <v>4</v>
      </c>
      <c r="AO1696" s="45" t="str">
        <f>MONTH(R1696)&amp;"/"&amp;YEAR(R1696)</f>
        <v>5/2026</v>
      </c>
      <c r="AP1696" s="45">
        <f>WEEKNUM(R1696)-WEEKNUM(EOMONTH(R1696,-1)+1)+1</f>
        <v>5</v>
      </c>
      <c r="AQ1696" s="45">
        <f>IF(AU1696="S",IF(Q1696="1. Aceitou o programa",R1696-B1696,0),0)</f>
        <v>67</v>
      </c>
      <c r="AR1696" s="45">
        <f>IF(AU1696="S",IF(AND(S1696&lt;&gt;"",R1696&lt;&gt;""),S1696-R1696,0),0)</f>
        <v>0</v>
      </c>
      <c r="AS1696" s="45">
        <f>IF(AU1696="S",IF(Q1696="1. Aceitou o programa",IF(OR(X1696="Não se Aplica",X1696=""),IF(OR(W1696="Não se Aplica",W1696=""),0,W1696-V1696),AVERAGE(X1696-W1696,W1696-V1696)),0),0)</f>
        <v>6</v>
      </c>
      <c r="AT1696" s="45">
        <f>IF(AU1696="S",IF(AND(Q1696="1. Aceitou o programa",AB1696="Realizada"),IFERROR(IF(AA1696="",0,AA1696-R1696),0),0),0)</f>
        <v>0</v>
      </c>
      <c r="AU1696" s="45" t="str">
        <f>_xlfn.XLOOKUP(U1696,'Lista Suspensa'!$AA$20:$AA$23,'Lista Suspensa'!$AB$20:$AB$23,"N/A")</f>
        <v>S</v>
      </c>
    </row>
    <row r="1697" spans="1:47" ht="12" customHeight="1" x14ac:dyDescent="0.3">
      <c r="A1697" s="87" t="s">
        <v>47</v>
      </c>
      <c r="B1697" s="88">
        <v>46104</v>
      </c>
      <c r="C1697" s="89" t="s">
        <v>48</v>
      </c>
      <c r="D1697" s="89" t="s">
        <v>49</v>
      </c>
      <c r="E1697" s="189">
        <v>92774084</v>
      </c>
      <c r="F1697" s="197" t="s">
        <v>4577</v>
      </c>
      <c r="G1697" s="90">
        <v>69869570178</v>
      </c>
      <c r="H1697" s="91">
        <v>28349</v>
      </c>
      <c r="I1697" s="89"/>
      <c r="J1697" s="89" t="s">
        <v>84</v>
      </c>
      <c r="K1697" s="89" t="s">
        <v>52</v>
      </c>
      <c r="L1697" s="89" t="s">
        <v>85</v>
      </c>
      <c r="M1697" s="89" t="s">
        <v>4578</v>
      </c>
      <c r="N1697" s="89" t="s">
        <v>137</v>
      </c>
      <c r="O1697" s="92" t="s">
        <v>4579</v>
      </c>
      <c r="P1697" s="93" t="s">
        <v>57</v>
      </c>
      <c r="Q1697" s="110" t="s">
        <v>58</v>
      </c>
      <c r="R1697" s="94">
        <v>46171</v>
      </c>
      <c r="S1697" s="95"/>
      <c r="T1697" s="95" t="s">
        <v>59</v>
      </c>
      <c r="U1697" s="95" t="s">
        <v>60</v>
      </c>
      <c r="V1697" s="91">
        <v>46156</v>
      </c>
      <c r="W1697" s="91">
        <v>46164</v>
      </c>
      <c r="X1697" s="91"/>
      <c r="Y1697" s="96" t="s">
        <v>269</v>
      </c>
      <c r="Z1697" s="89" t="s">
        <v>62</v>
      </c>
      <c r="AA1697" s="95"/>
      <c r="AB1697" s="95" t="s">
        <v>2804</v>
      </c>
      <c r="AC1697" s="95" t="s">
        <v>2804</v>
      </c>
      <c r="AD1697" s="95" t="s">
        <v>2804</v>
      </c>
      <c r="AE1697" s="95" t="s">
        <v>2804</v>
      </c>
      <c r="AF1697" s="95" t="s">
        <v>2804</v>
      </c>
      <c r="AG1697" s="95" t="s">
        <v>2804</v>
      </c>
      <c r="AH1697" s="95" t="s">
        <v>2804</v>
      </c>
      <c r="AI1697" s="97"/>
      <c r="AJ1697" s="97" t="s">
        <v>65</v>
      </c>
      <c r="AK1697" s="97" t="s">
        <v>66</v>
      </c>
      <c r="AL1697" s="45" t="s">
        <v>67</v>
      </c>
      <c r="AM1697" s="160" t="str">
        <f>MONTH(B1697)&amp;"/"&amp;YEAR(B1697)</f>
        <v>3/2026</v>
      </c>
      <c r="AN1697" s="45">
        <f>WEEKNUM(B1697)-WEEKNUM(EOMONTH(B1697,-1)+1)+1</f>
        <v>4</v>
      </c>
      <c r="AO1697" s="45" t="str">
        <f>MONTH(R1697)&amp;"/"&amp;YEAR(R1697)</f>
        <v>5/2026</v>
      </c>
      <c r="AP1697" s="45">
        <f>WEEKNUM(R1697)-WEEKNUM(EOMONTH(R1697,-1)+1)+1</f>
        <v>5</v>
      </c>
      <c r="AQ1697" s="45">
        <f>IF(AU1697="S",IF(Q1697="1. Aceitou o programa",R1697-B1697,0),0)</f>
        <v>67</v>
      </c>
      <c r="AR1697" s="45">
        <f>IF(AU1697="S",IF(AND(S1697&lt;&gt;"",R1697&lt;&gt;""),S1697-R1697,0),0)</f>
        <v>0</v>
      </c>
      <c r="AS1697" s="45">
        <f>IF(AU1697="S",IF(Q1697="1. Aceitou o programa",IF(OR(X1697="Não se Aplica",X1697=""),IF(OR(W1697="Não se Aplica",W1697=""),0,W1697-V1697),AVERAGE(X1697-W1697,W1697-V1697)),0),0)</f>
        <v>8</v>
      </c>
      <c r="AT1697" s="45">
        <f>IF(AU1697="S",IF(AND(Q1697="1. Aceitou o programa",AB1697="Realizada"),IFERROR(IF(AA1697="",0,AA1697-R1697),0),0),0)</f>
        <v>0</v>
      </c>
      <c r="AU1697" s="45" t="str">
        <f>_xlfn.XLOOKUP(U1697,'Lista Suspensa'!$AA$20:$AA$23,'Lista Suspensa'!$AB$20:$AB$23,"N/A")</f>
        <v>S</v>
      </c>
    </row>
    <row r="1698" spans="1:47" ht="12" customHeight="1" x14ac:dyDescent="0.3">
      <c r="A1698" s="87" t="s">
        <v>47</v>
      </c>
      <c r="B1698" s="88">
        <v>46104</v>
      </c>
      <c r="C1698" s="89" t="s">
        <v>48</v>
      </c>
      <c r="D1698" s="89" t="s">
        <v>49</v>
      </c>
      <c r="E1698" s="189">
        <v>92845540</v>
      </c>
      <c r="F1698" s="197" t="s">
        <v>4580</v>
      </c>
      <c r="G1698" s="90">
        <v>11546655778</v>
      </c>
      <c r="H1698" s="91">
        <v>28924</v>
      </c>
      <c r="I1698" s="89"/>
      <c r="J1698" s="89" t="s">
        <v>51</v>
      </c>
      <c r="K1698" s="89" t="s">
        <v>76</v>
      </c>
      <c r="L1698" s="89" t="s">
        <v>303</v>
      </c>
      <c r="M1698" s="89" t="s">
        <v>3438</v>
      </c>
      <c r="N1698" s="89" t="s">
        <v>197</v>
      </c>
      <c r="O1698" s="92" t="s">
        <v>4581</v>
      </c>
      <c r="P1698" s="93" t="s">
        <v>57</v>
      </c>
      <c r="Q1698" s="110" t="s">
        <v>58</v>
      </c>
      <c r="R1698" s="94">
        <v>46171</v>
      </c>
      <c r="S1698" s="95"/>
      <c r="T1698" s="95" t="s">
        <v>59</v>
      </c>
      <c r="U1698" s="95" t="s">
        <v>60</v>
      </c>
      <c r="V1698" s="91">
        <v>46156</v>
      </c>
      <c r="W1698" s="91">
        <v>46160</v>
      </c>
      <c r="X1698" s="91">
        <v>46168</v>
      </c>
      <c r="Y1698" s="96" t="s">
        <v>61</v>
      </c>
      <c r="Z1698" s="89" t="s">
        <v>62</v>
      </c>
      <c r="AA1698" s="95"/>
      <c r="AB1698" s="95" t="s">
        <v>2804</v>
      </c>
      <c r="AC1698" s="95" t="s">
        <v>2804</v>
      </c>
      <c r="AD1698" s="95" t="s">
        <v>2804</v>
      </c>
      <c r="AE1698" s="95" t="s">
        <v>2804</v>
      </c>
      <c r="AF1698" s="95" t="s">
        <v>2804</v>
      </c>
      <c r="AG1698" s="95" t="s">
        <v>2804</v>
      </c>
      <c r="AH1698" s="95" t="s">
        <v>2804</v>
      </c>
      <c r="AI1698" s="97"/>
      <c r="AJ1698" s="97" t="s">
        <v>65</v>
      </c>
      <c r="AK1698" s="97" t="s">
        <v>66</v>
      </c>
      <c r="AL1698" s="45" t="s">
        <v>67</v>
      </c>
      <c r="AM1698" s="160" t="str">
        <f>MONTH(B1698)&amp;"/"&amp;YEAR(B1698)</f>
        <v>3/2026</v>
      </c>
      <c r="AN1698" s="45">
        <f>WEEKNUM(B1698)-WEEKNUM(EOMONTH(B1698,-1)+1)+1</f>
        <v>4</v>
      </c>
      <c r="AO1698" s="45" t="str">
        <f>MONTH(R1698)&amp;"/"&amp;YEAR(R1698)</f>
        <v>5/2026</v>
      </c>
      <c r="AP1698" s="45">
        <f>WEEKNUM(R1698)-WEEKNUM(EOMONTH(R1698,-1)+1)+1</f>
        <v>5</v>
      </c>
      <c r="AQ1698" s="45">
        <f>IF(AU1698="S",IF(Q1698="1. Aceitou o programa",R1698-B1698,0),0)</f>
        <v>67</v>
      </c>
      <c r="AR1698" s="45">
        <f>IF(AU1698="S",IF(AND(S1698&lt;&gt;"",R1698&lt;&gt;""),S1698-R1698,0),0)</f>
        <v>0</v>
      </c>
      <c r="AS1698" s="45">
        <f>IF(AU1698="S",IF(Q1698="1. Aceitou o programa",IF(OR(X1698="Não se Aplica",X1698=""),IF(OR(W1698="Não se Aplica",W1698=""),0,W1698-V1698),AVERAGE(X1698-W1698,W1698-V1698)),0),0)</f>
        <v>6</v>
      </c>
      <c r="AT1698" s="45">
        <f>IF(AU1698="S",IF(AND(Q1698="1. Aceitou o programa",AB1698="Realizada"),IFERROR(IF(AA1698="",0,AA1698-R1698),0),0),0)</f>
        <v>0</v>
      </c>
      <c r="AU1698" s="45" t="str">
        <f>_xlfn.XLOOKUP(U1698,'Lista Suspensa'!$AA$20:$AA$23,'Lista Suspensa'!$AB$20:$AB$23,"N/A")</f>
        <v>S</v>
      </c>
    </row>
    <row r="1699" spans="1:47" ht="12" customHeight="1" x14ac:dyDescent="0.3">
      <c r="A1699" s="87" t="s">
        <v>47</v>
      </c>
      <c r="B1699" s="88">
        <v>46104</v>
      </c>
      <c r="C1699" s="89" t="s">
        <v>48</v>
      </c>
      <c r="D1699" s="89" t="s">
        <v>49</v>
      </c>
      <c r="E1699" s="189">
        <v>95853647</v>
      </c>
      <c r="F1699" s="197" t="s">
        <v>4582</v>
      </c>
      <c r="G1699" s="90">
        <v>16801366742</v>
      </c>
      <c r="H1699" s="91">
        <v>38869</v>
      </c>
      <c r="I1699" s="89"/>
      <c r="J1699" s="89" t="s">
        <v>51</v>
      </c>
      <c r="K1699" s="89" t="s">
        <v>76</v>
      </c>
      <c r="L1699" s="89" t="s">
        <v>95</v>
      </c>
      <c r="M1699" s="89" t="s">
        <v>3562</v>
      </c>
      <c r="N1699" s="89" t="s">
        <v>331</v>
      </c>
      <c r="O1699" s="92" t="s">
        <v>4583</v>
      </c>
      <c r="P1699" s="93" t="s">
        <v>57</v>
      </c>
      <c r="Q1699" s="110" t="s">
        <v>58</v>
      </c>
      <c r="R1699" s="94">
        <v>46171</v>
      </c>
      <c r="S1699" s="95"/>
      <c r="T1699" s="95" t="s">
        <v>59</v>
      </c>
      <c r="U1699" s="95" t="s">
        <v>60</v>
      </c>
      <c r="V1699" s="91">
        <v>46156</v>
      </c>
      <c r="W1699" s="91">
        <v>46167</v>
      </c>
      <c r="X1699" s="91">
        <v>46168</v>
      </c>
      <c r="Y1699" s="96" t="s">
        <v>356</v>
      </c>
      <c r="Z1699" s="89" t="s">
        <v>62</v>
      </c>
      <c r="AA1699" s="95"/>
      <c r="AB1699" s="95" t="s">
        <v>2804</v>
      </c>
      <c r="AC1699" s="95" t="s">
        <v>2804</v>
      </c>
      <c r="AD1699" s="95" t="s">
        <v>2804</v>
      </c>
      <c r="AE1699" s="95" t="s">
        <v>2804</v>
      </c>
      <c r="AF1699" s="95" t="s">
        <v>2804</v>
      </c>
      <c r="AG1699" s="95" t="s">
        <v>2804</v>
      </c>
      <c r="AH1699" s="95" t="s">
        <v>2804</v>
      </c>
      <c r="AI1699" s="97"/>
      <c r="AJ1699" s="97" t="s">
        <v>65</v>
      </c>
      <c r="AK1699" s="97" t="s">
        <v>66</v>
      </c>
      <c r="AL1699" s="45" t="s">
        <v>67</v>
      </c>
      <c r="AM1699" s="160" t="str">
        <f>MONTH(B1699)&amp;"/"&amp;YEAR(B1699)</f>
        <v>3/2026</v>
      </c>
      <c r="AN1699" s="45">
        <f>WEEKNUM(B1699)-WEEKNUM(EOMONTH(B1699,-1)+1)+1</f>
        <v>4</v>
      </c>
      <c r="AO1699" s="45" t="str">
        <f>MONTH(R1699)&amp;"/"&amp;YEAR(R1699)</f>
        <v>5/2026</v>
      </c>
      <c r="AP1699" s="45">
        <f>WEEKNUM(R1699)-WEEKNUM(EOMONTH(R1699,-1)+1)+1</f>
        <v>5</v>
      </c>
      <c r="AQ1699" s="45">
        <f>IF(AU1699="S",IF(Q1699="1. Aceitou o programa",R1699-B1699,0),0)</f>
        <v>67</v>
      </c>
      <c r="AR1699" s="45">
        <f>IF(AU1699="S",IF(AND(S1699&lt;&gt;"",R1699&lt;&gt;""),S1699-R1699,0),0)</f>
        <v>0</v>
      </c>
      <c r="AS1699" s="45">
        <f>IF(AU1699="S",IF(Q1699="1. Aceitou o programa",IF(OR(X1699="Não se Aplica",X1699=""),IF(OR(W1699="Não se Aplica",W1699=""),0,W1699-V1699),AVERAGE(X1699-W1699,W1699-V1699)),0),0)</f>
        <v>6</v>
      </c>
      <c r="AT1699" s="45">
        <f>IF(AU1699="S",IF(AND(Q1699="1. Aceitou o programa",AB1699="Realizada"),IFERROR(IF(AA1699="",0,AA1699-R1699),0),0),0)</f>
        <v>0</v>
      </c>
      <c r="AU1699" s="45" t="str">
        <f>_xlfn.XLOOKUP(U1699,'Lista Suspensa'!$AA$20:$AA$23,'Lista Suspensa'!$AB$20:$AB$23,"N/A")</f>
        <v>S</v>
      </c>
    </row>
    <row r="1700" spans="1:47" ht="12" customHeight="1" x14ac:dyDescent="0.3">
      <c r="A1700" s="87" t="s">
        <v>47</v>
      </c>
      <c r="B1700" s="88">
        <v>46104</v>
      </c>
      <c r="C1700" s="89" t="s">
        <v>48</v>
      </c>
      <c r="D1700" s="89" t="s">
        <v>49</v>
      </c>
      <c r="E1700" s="189">
        <v>95244156</v>
      </c>
      <c r="F1700" s="197" t="s">
        <v>4584</v>
      </c>
      <c r="G1700" s="90">
        <v>9746428780</v>
      </c>
      <c r="H1700" s="91">
        <v>30168</v>
      </c>
      <c r="I1700" s="89"/>
      <c r="J1700" s="89" t="s">
        <v>51</v>
      </c>
      <c r="K1700" s="89" t="s">
        <v>76</v>
      </c>
      <c r="L1700" s="89" t="s">
        <v>95</v>
      </c>
      <c r="M1700" s="89" t="s">
        <v>1067</v>
      </c>
      <c r="N1700" s="89" t="s">
        <v>331</v>
      </c>
      <c r="O1700" s="92" t="s">
        <v>4585</v>
      </c>
      <c r="P1700" s="93" t="s">
        <v>57</v>
      </c>
      <c r="Q1700" s="110" t="s">
        <v>58</v>
      </c>
      <c r="R1700" s="94">
        <v>46171</v>
      </c>
      <c r="S1700" s="95"/>
      <c r="T1700" s="95" t="s">
        <v>59</v>
      </c>
      <c r="U1700" s="95" t="s">
        <v>60</v>
      </c>
      <c r="V1700" s="91">
        <v>46156</v>
      </c>
      <c r="W1700" s="91">
        <v>46164</v>
      </c>
      <c r="X1700" s="91">
        <v>46168</v>
      </c>
      <c r="Y1700" s="96" t="s">
        <v>2797</v>
      </c>
      <c r="Z1700" s="89" t="s">
        <v>62</v>
      </c>
      <c r="AA1700" s="95"/>
      <c r="AB1700" s="95" t="s">
        <v>2804</v>
      </c>
      <c r="AC1700" s="95" t="s">
        <v>2804</v>
      </c>
      <c r="AD1700" s="95" t="s">
        <v>2804</v>
      </c>
      <c r="AE1700" s="95" t="s">
        <v>2804</v>
      </c>
      <c r="AF1700" s="95" t="s">
        <v>2804</v>
      </c>
      <c r="AG1700" s="95" t="s">
        <v>2804</v>
      </c>
      <c r="AH1700" s="95" t="s">
        <v>2804</v>
      </c>
      <c r="AI1700" s="97"/>
      <c r="AJ1700" s="97" t="s">
        <v>65</v>
      </c>
      <c r="AK1700" s="97" t="s">
        <v>66</v>
      </c>
      <c r="AL1700" s="45" t="s">
        <v>67</v>
      </c>
      <c r="AM1700" s="160" t="str">
        <f>MONTH(B1700)&amp;"/"&amp;YEAR(B1700)</f>
        <v>3/2026</v>
      </c>
      <c r="AN1700" s="45">
        <f>WEEKNUM(B1700)-WEEKNUM(EOMONTH(B1700,-1)+1)+1</f>
        <v>4</v>
      </c>
      <c r="AO1700" s="45" t="str">
        <f>MONTH(R1700)&amp;"/"&amp;YEAR(R1700)</f>
        <v>5/2026</v>
      </c>
      <c r="AP1700" s="45">
        <f>WEEKNUM(R1700)-WEEKNUM(EOMONTH(R1700,-1)+1)+1</f>
        <v>5</v>
      </c>
      <c r="AQ1700" s="45">
        <f>IF(AU1700="S",IF(Q1700="1. Aceitou o programa",R1700-B1700,0),0)</f>
        <v>67</v>
      </c>
      <c r="AR1700" s="45">
        <f>IF(AU1700="S",IF(AND(S1700&lt;&gt;"",R1700&lt;&gt;""),S1700-R1700,0),0)</f>
        <v>0</v>
      </c>
      <c r="AS1700" s="45">
        <f>IF(AU1700="S",IF(Q1700="1. Aceitou o programa",IF(OR(X1700="Não se Aplica",X1700=""),IF(OR(W1700="Não se Aplica",W1700=""),0,W1700-V1700),AVERAGE(X1700-W1700,W1700-V1700)),0),0)</f>
        <v>6</v>
      </c>
      <c r="AT1700" s="45">
        <f>IF(AU1700="S",IF(AND(Q1700="1. Aceitou o programa",AB1700="Realizada"),IFERROR(IF(AA1700="",0,AA1700-R1700),0),0),0)</f>
        <v>0</v>
      </c>
      <c r="AU1700" s="45" t="str">
        <f>_xlfn.XLOOKUP(U1700,'Lista Suspensa'!$AA$20:$AA$23,'Lista Suspensa'!$AB$20:$AB$23,"N/A")</f>
        <v>S</v>
      </c>
    </row>
    <row r="1701" spans="1:47" ht="12" customHeight="1" x14ac:dyDescent="0.3">
      <c r="A1701" s="87" t="s">
        <v>47</v>
      </c>
      <c r="B1701" s="88">
        <v>46104</v>
      </c>
      <c r="C1701" s="89" t="s">
        <v>48</v>
      </c>
      <c r="D1701" s="89" t="s">
        <v>49</v>
      </c>
      <c r="E1701" s="189">
        <v>92862836</v>
      </c>
      <c r="F1701" s="197" t="s">
        <v>4586</v>
      </c>
      <c r="G1701" s="90">
        <v>34735545883</v>
      </c>
      <c r="H1701" s="91">
        <v>31899</v>
      </c>
      <c r="I1701" s="89"/>
      <c r="J1701" s="89" t="s">
        <v>51</v>
      </c>
      <c r="K1701" s="89" t="s">
        <v>52</v>
      </c>
      <c r="L1701" s="89" t="s">
        <v>85</v>
      </c>
      <c r="M1701" s="89" t="s">
        <v>2935</v>
      </c>
      <c r="N1701" s="89" t="s">
        <v>449</v>
      </c>
      <c r="O1701" s="92" t="s">
        <v>4587</v>
      </c>
      <c r="P1701" s="93" t="s">
        <v>57</v>
      </c>
      <c r="Q1701" s="110" t="s">
        <v>58</v>
      </c>
      <c r="R1701" s="94">
        <v>46171</v>
      </c>
      <c r="S1701" s="95"/>
      <c r="T1701" s="95" t="s">
        <v>59</v>
      </c>
      <c r="U1701" s="95" t="s">
        <v>60</v>
      </c>
      <c r="V1701" s="91">
        <v>46156</v>
      </c>
      <c r="W1701" s="91">
        <v>46164</v>
      </c>
      <c r="X1701" s="91"/>
      <c r="Y1701" s="96" t="s">
        <v>269</v>
      </c>
      <c r="Z1701" s="89" t="s">
        <v>62</v>
      </c>
      <c r="AA1701" s="95"/>
      <c r="AB1701" s="95" t="s">
        <v>2804</v>
      </c>
      <c r="AC1701" s="95" t="s">
        <v>2804</v>
      </c>
      <c r="AD1701" s="95" t="s">
        <v>2804</v>
      </c>
      <c r="AE1701" s="95" t="s">
        <v>2804</v>
      </c>
      <c r="AF1701" s="95" t="s">
        <v>2804</v>
      </c>
      <c r="AG1701" s="95" t="s">
        <v>2804</v>
      </c>
      <c r="AH1701" s="95" t="s">
        <v>2804</v>
      </c>
      <c r="AI1701" s="97"/>
      <c r="AJ1701" s="97" t="s">
        <v>65</v>
      </c>
      <c r="AK1701" s="97" t="s">
        <v>66</v>
      </c>
      <c r="AL1701" s="45" t="s">
        <v>67</v>
      </c>
      <c r="AM1701" s="160" t="str">
        <f>MONTH(B1701)&amp;"/"&amp;YEAR(B1701)</f>
        <v>3/2026</v>
      </c>
      <c r="AN1701" s="45">
        <f>WEEKNUM(B1701)-WEEKNUM(EOMONTH(B1701,-1)+1)+1</f>
        <v>4</v>
      </c>
      <c r="AO1701" s="45" t="str">
        <f>MONTH(R1701)&amp;"/"&amp;YEAR(R1701)</f>
        <v>5/2026</v>
      </c>
      <c r="AP1701" s="45">
        <f>WEEKNUM(R1701)-WEEKNUM(EOMONTH(R1701,-1)+1)+1</f>
        <v>5</v>
      </c>
      <c r="AQ1701" s="45">
        <f>IF(AU1701="S",IF(Q1701="1. Aceitou o programa",R1701-B1701,0),0)</f>
        <v>67</v>
      </c>
      <c r="AR1701" s="45">
        <f>IF(AU1701="S",IF(AND(S1701&lt;&gt;"",R1701&lt;&gt;""),S1701-R1701,0),0)</f>
        <v>0</v>
      </c>
      <c r="AS1701" s="45">
        <f>IF(AU1701="S",IF(Q1701="1. Aceitou o programa",IF(OR(X1701="Não se Aplica",X1701=""),IF(OR(W1701="Não se Aplica",W1701=""),0,W1701-V1701),AVERAGE(X1701-W1701,W1701-V1701)),0),0)</f>
        <v>8</v>
      </c>
      <c r="AT1701" s="45">
        <f>IF(AU1701="S",IF(AND(Q1701="1. Aceitou o programa",AB1701="Realizada"),IFERROR(IF(AA1701="",0,AA1701-R1701),0),0),0)</f>
        <v>0</v>
      </c>
      <c r="AU1701" s="45" t="str">
        <f>_xlfn.XLOOKUP(U1701,'Lista Suspensa'!$AA$20:$AA$23,'Lista Suspensa'!$AB$20:$AB$23,"N/A")</f>
        <v>S</v>
      </c>
    </row>
    <row r="1702" spans="1:47" ht="12" customHeight="1" x14ac:dyDescent="0.3">
      <c r="A1702" s="87" t="s">
        <v>47</v>
      </c>
      <c r="B1702" s="88">
        <v>46104</v>
      </c>
      <c r="C1702" s="89" t="s">
        <v>48</v>
      </c>
      <c r="D1702" s="89" t="s">
        <v>49</v>
      </c>
      <c r="E1702" s="189">
        <v>92864545</v>
      </c>
      <c r="F1702" s="197" t="s">
        <v>4588</v>
      </c>
      <c r="G1702" s="90">
        <v>33031952855</v>
      </c>
      <c r="H1702" s="91">
        <v>30504</v>
      </c>
      <c r="I1702" s="89"/>
      <c r="J1702" s="89" t="s">
        <v>51</v>
      </c>
      <c r="K1702" s="89" t="s">
        <v>52</v>
      </c>
      <c r="L1702" s="89" t="s">
        <v>85</v>
      </c>
      <c r="M1702" s="89" t="s">
        <v>4589</v>
      </c>
      <c r="N1702" s="89" t="s">
        <v>150</v>
      </c>
      <c r="O1702" s="92" t="s">
        <v>4590</v>
      </c>
      <c r="P1702" s="93" t="s">
        <v>57</v>
      </c>
      <c r="Q1702" s="110" t="s">
        <v>58</v>
      </c>
      <c r="R1702" s="94">
        <v>46171</v>
      </c>
      <c r="S1702" s="95"/>
      <c r="T1702" s="95" t="s">
        <v>59</v>
      </c>
      <c r="U1702" s="95" t="s">
        <v>60</v>
      </c>
      <c r="V1702" s="91">
        <v>46156</v>
      </c>
      <c r="W1702" s="91">
        <v>46164</v>
      </c>
      <c r="X1702" s="91"/>
      <c r="Y1702" s="96" t="s">
        <v>269</v>
      </c>
      <c r="Z1702" s="89" t="s">
        <v>62</v>
      </c>
      <c r="AA1702" s="95"/>
      <c r="AB1702" s="95" t="s">
        <v>2804</v>
      </c>
      <c r="AC1702" s="95" t="s">
        <v>2804</v>
      </c>
      <c r="AD1702" s="95" t="s">
        <v>2804</v>
      </c>
      <c r="AE1702" s="95" t="s">
        <v>2804</v>
      </c>
      <c r="AF1702" s="95" t="s">
        <v>2804</v>
      </c>
      <c r="AG1702" s="95" t="s">
        <v>2804</v>
      </c>
      <c r="AH1702" s="95" t="s">
        <v>2804</v>
      </c>
      <c r="AI1702" s="97"/>
      <c r="AJ1702" s="97" t="s">
        <v>65</v>
      </c>
      <c r="AK1702" s="97" t="s">
        <v>66</v>
      </c>
      <c r="AL1702" s="45" t="s">
        <v>67</v>
      </c>
      <c r="AM1702" s="160" t="str">
        <f>MONTH(B1702)&amp;"/"&amp;YEAR(B1702)</f>
        <v>3/2026</v>
      </c>
      <c r="AN1702" s="45">
        <f>WEEKNUM(B1702)-WEEKNUM(EOMONTH(B1702,-1)+1)+1</f>
        <v>4</v>
      </c>
      <c r="AO1702" s="45" t="str">
        <f>MONTH(R1702)&amp;"/"&amp;YEAR(R1702)</f>
        <v>5/2026</v>
      </c>
      <c r="AP1702" s="45">
        <f>WEEKNUM(R1702)-WEEKNUM(EOMONTH(R1702,-1)+1)+1</f>
        <v>5</v>
      </c>
      <c r="AQ1702" s="45">
        <f>IF(AU1702="S",IF(Q1702="1. Aceitou o programa",R1702-B1702,0),0)</f>
        <v>67</v>
      </c>
      <c r="AR1702" s="45">
        <f>IF(AU1702="S",IF(AND(S1702&lt;&gt;"",R1702&lt;&gt;""),S1702-R1702,0),0)</f>
        <v>0</v>
      </c>
      <c r="AS1702" s="45">
        <f>IF(AU1702="S",IF(Q1702="1. Aceitou o programa",IF(OR(X1702="Não se Aplica",X1702=""),IF(OR(W1702="Não se Aplica",W1702=""),0,W1702-V1702),AVERAGE(X1702-W1702,W1702-V1702)),0),0)</f>
        <v>8</v>
      </c>
      <c r="AT1702" s="45">
        <f>IF(AU1702="S",IF(AND(Q1702="1. Aceitou o programa",AB1702="Realizada"),IFERROR(IF(AA1702="",0,AA1702-R1702),0),0),0)</f>
        <v>0</v>
      </c>
      <c r="AU1702" s="45" t="str">
        <f>_xlfn.XLOOKUP(U1702,'Lista Suspensa'!$AA$20:$AA$23,'Lista Suspensa'!$AB$20:$AB$23,"N/A")</f>
        <v>S</v>
      </c>
    </row>
    <row r="1703" spans="1:47" ht="12" customHeight="1" x14ac:dyDescent="0.3">
      <c r="A1703" s="87" t="s">
        <v>47</v>
      </c>
      <c r="B1703" s="88">
        <v>46104</v>
      </c>
      <c r="C1703" s="89" t="s">
        <v>48</v>
      </c>
      <c r="D1703" s="89" t="s">
        <v>49</v>
      </c>
      <c r="E1703" s="189">
        <v>92874714</v>
      </c>
      <c r="F1703" s="197" t="s">
        <v>4591</v>
      </c>
      <c r="G1703" s="90">
        <v>1425974732</v>
      </c>
      <c r="H1703" s="91">
        <v>25599</v>
      </c>
      <c r="I1703" s="89"/>
      <c r="J1703" s="89" t="s">
        <v>84</v>
      </c>
      <c r="K1703" s="89" t="s">
        <v>76</v>
      </c>
      <c r="L1703" s="89" t="s">
        <v>95</v>
      </c>
      <c r="M1703" s="89" t="s">
        <v>4592</v>
      </c>
      <c r="N1703" s="89" t="s">
        <v>331</v>
      </c>
      <c r="O1703" s="92" t="s">
        <v>4593</v>
      </c>
      <c r="P1703" s="93" t="s">
        <v>57</v>
      </c>
      <c r="Q1703" s="110" t="s">
        <v>58</v>
      </c>
      <c r="R1703" s="94">
        <v>46171</v>
      </c>
      <c r="S1703" s="95"/>
      <c r="T1703" s="95" t="s">
        <v>59</v>
      </c>
      <c r="U1703" s="95" t="s">
        <v>60</v>
      </c>
      <c r="V1703" s="91">
        <v>46156</v>
      </c>
      <c r="W1703" s="91">
        <v>46164</v>
      </c>
      <c r="X1703" s="91">
        <v>46168</v>
      </c>
      <c r="Y1703" s="96" t="s">
        <v>2797</v>
      </c>
      <c r="Z1703" s="89" t="s">
        <v>62</v>
      </c>
      <c r="AA1703" s="95"/>
      <c r="AB1703" s="95" t="s">
        <v>2804</v>
      </c>
      <c r="AC1703" s="95" t="s">
        <v>2804</v>
      </c>
      <c r="AD1703" s="95" t="s">
        <v>2804</v>
      </c>
      <c r="AE1703" s="95" t="s">
        <v>2804</v>
      </c>
      <c r="AF1703" s="95" t="s">
        <v>2804</v>
      </c>
      <c r="AG1703" s="95" t="s">
        <v>2804</v>
      </c>
      <c r="AH1703" s="95" t="s">
        <v>2804</v>
      </c>
      <c r="AI1703" s="97"/>
      <c r="AJ1703" s="97" t="s">
        <v>65</v>
      </c>
      <c r="AK1703" s="97" t="s">
        <v>66</v>
      </c>
      <c r="AL1703" s="45" t="s">
        <v>67</v>
      </c>
      <c r="AM1703" s="160" t="str">
        <f>MONTH(B1703)&amp;"/"&amp;YEAR(B1703)</f>
        <v>3/2026</v>
      </c>
      <c r="AN1703" s="45">
        <f>WEEKNUM(B1703)-WEEKNUM(EOMONTH(B1703,-1)+1)+1</f>
        <v>4</v>
      </c>
      <c r="AO1703" s="45" t="str">
        <f>MONTH(R1703)&amp;"/"&amp;YEAR(R1703)</f>
        <v>5/2026</v>
      </c>
      <c r="AP1703" s="45">
        <f>WEEKNUM(R1703)-WEEKNUM(EOMONTH(R1703,-1)+1)+1</f>
        <v>5</v>
      </c>
      <c r="AQ1703" s="45">
        <f>IF(AU1703="S",IF(Q1703="1. Aceitou o programa",R1703-B1703,0),0)</f>
        <v>67</v>
      </c>
      <c r="AR1703" s="45">
        <f>IF(AU1703="S",IF(AND(S1703&lt;&gt;"",R1703&lt;&gt;""),S1703-R1703,0),0)</f>
        <v>0</v>
      </c>
      <c r="AS1703" s="45">
        <f>IF(AU1703="S",IF(Q1703="1. Aceitou o programa",IF(OR(X1703="Não se Aplica",X1703=""),IF(OR(W1703="Não se Aplica",W1703=""),0,W1703-V1703),AVERAGE(X1703-W1703,W1703-V1703)),0),0)</f>
        <v>6</v>
      </c>
      <c r="AT1703" s="45">
        <f>IF(AU1703="S",IF(AND(Q1703="1. Aceitou o programa",AB1703="Realizada"),IFERROR(IF(AA1703="",0,AA1703-R1703),0),0),0)</f>
        <v>0</v>
      </c>
      <c r="AU1703" s="45" t="str">
        <f>_xlfn.XLOOKUP(U1703,'Lista Suspensa'!$AA$20:$AA$23,'Lista Suspensa'!$AB$20:$AB$23,"N/A")</f>
        <v>S</v>
      </c>
    </row>
    <row r="1704" spans="1:47" ht="12" customHeight="1" x14ac:dyDescent="0.3">
      <c r="A1704" s="87" t="s">
        <v>47</v>
      </c>
      <c r="B1704" s="88">
        <v>46104</v>
      </c>
      <c r="C1704" s="89" t="s">
        <v>48</v>
      </c>
      <c r="D1704" s="89" t="s">
        <v>49</v>
      </c>
      <c r="E1704" s="189">
        <v>92896794</v>
      </c>
      <c r="F1704" s="197" t="s">
        <v>4594</v>
      </c>
      <c r="G1704" s="90">
        <v>31698138890</v>
      </c>
      <c r="H1704" s="91">
        <v>30771</v>
      </c>
      <c r="I1704" s="89"/>
      <c r="J1704" s="89" t="s">
        <v>51</v>
      </c>
      <c r="K1704" s="89" t="s">
        <v>52</v>
      </c>
      <c r="L1704" s="89" t="s">
        <v>85</v>
      </c>
      <c r="M1704" s="89" t="s">
        <v>70</v>
      </c>
      <c r="N1704" s="89" t="s">
        <v>449</v>
      </c>
      <c r="O1704" s="92" t="s">
        <v>4595</v>
      </c>
      <c r="P1704" s="93" t="s">
        <v>57</v>
      </c>
      <c r="Q1704" s="110" t="s">
        <v>58</v>
      </c>
      <c r="R1704" s="94">
        <v>46171</v>
      </c>
      <c r="S1704" s="95"/>
      <c r="T1704" s="95" t="s">
        <v>59</v>
      </c>
      <c r="U1704" s="95" t="s">
        <v>60</v>
      </c>
      <c r="V1704" s="91">
        <v>46156</v>
      </c>
      <c r="W1704" s="91">
        <v>46164</v>
      </c>
      <c r="X1704" s="91">
        <v>46168</v>
      </c>
      <c r="Y1704" s="96" t="s">
        <v>2797</v>
      </c>
      <c r="Z1704" s="89" t="s">
        <v>62</v>
      </c>
      <c r="AA1704" s="95"/>
      <c r="AB1704" s="95" t="s">
        <v>2804</v>
      </c>
      <c r="AC1704" s="95" t="s">
        <v>2804</v>
      </c>
      <c r="AD1704" s="95" t="s">
        <v>2804</v>
      </c>
      <c r="AE1704" s="95" t="s">
        <v>2804</v>
      </c>
      <c r="AF1704" s="95" t="s">
        <v>2804</v>
      </c>
      <c r="AG1704" s="95" t="s">
        <v>2804</v>
      </c>
      <c r="AH1704" s="95" t="s">
        <v>2804</v>
      </c>
      <c r="AI1704" s="97"/>
      <c r="AJ1704" s="97" t="s">
        <v>65</v>
      </c>
      <c r="AK1704" s="97" t="s">
        <v>66</v>
      </c>
      <c r="AL1704" s="45" t="s">
        <v>67</v>
      </c>
      <c r="AM1704" s="160" t="str">
        <f>MONTH(B1704)&amp;"/"&amp;YEAR(B1704)</f>
        <v>3/2026</v>
      </c>
      <c r="AN1704" s="45">
        <f>WEEKNUM(B1704)-WEEKNUM(EOMONTH(B1704,-1)+1)+1</f>
        <v>4</v>
      </c>
      <c r="AO1704" s="45" t="str">
        <f>MONTH(R1704)&amp;"/"&amp;YEAR(R1704)</f>
        <v>5/2026</v>
      </c>
      <c r="AP1704" s="45">
        <f>WEEKNUM(R1704)-WEEKNUM(EOMONTH(R1704,-1)+1)+1</f>
        <v>5</v>
      </c>
      <c r="AQ1704" s="45">
        <f>IF(AU1704="S",IF(Q1704="1. Aceitou o programa",R1704-B1704,0),0)</f>
        <v>67</v>
      </c>
      <c r="AR1704" s="45">
        <f>IF(AU1704="S",IF(AND(S1704&lt;&gt;"",R1704&lt;&gt;""),S1704-R1704,0),0)</f>
        <v>0</v>
      </c>
      <c r="AS1704" s="45">
        <f>IF(AU1704="S",IF(Q1704="1. Aceitou o programa",IF(OR(X1704="Não se Aplica",X1704=""),IF(OR(W1704="Não se Aplica",W1704=""),0,W1704-V1704),AVERAGE(X1704-W1704,W1704-V1704)),0),0)</f>
        <v>6</v>
      </c>
      <c r="AT1704" s="45">
        <f>IF(AU1704="S",IF(AND(Q1704="1. Aceitou o programa",AB1704="Realizada"),IFERROR(IF(AA1704="",0,AA1704-R1704),0),0),0)</f>
        <v>0</v>
      </c>
      <c r="AU1704" s="45" t="str">
        <f>_xlfn.XLOOKUP(U1704,'Lista Suspensa'!$AA$20:$AA$23,'Lista Suspensa'!$AB$20:$AB$23,"N/A")</f>
        <v>S</v>
      </c>
    </row>
    <row r="1705" spans="1:47" ht="12" customHeight="1" x14ac:dyDescent="0.3">
      <c r="A1705" s="87" t="s">
        <v>47</v>
      </c>
      <c r="B1705" s="88">
        <v>46104</v>
      </c>
      <c r="C1705" s="89" t="s">
        <v>48</v>
      </c>
      <c r="D1705" s="89" t="s">
        <v>49</v>
      </c>
      <c r="E1705" s="189">
        <v>92893939</v>
      </c>
      <c r="F1705" s="197" t="s">
        <v>4596</v>
      </c>
      <c r="G1705" s="90">
        <v>9787685826</v>
      </c>
      <c r="H1705" s="91">
        <v>26284</v>
      </c>
      <c r="I1705" s="89"/>
      <c r="J1705" s="89" t="s">
        <v>51</v>
      </c>
      <c r="K1705" s="89" t="s">
        <v>52</v>
      </c>
      <c r="L1705" s="89" t="s">
        <v>85</v>
      </c>
      <c r="M1705" s="89" t="s">
        <v>796</v>
      </c>
      <c r="N1705" s="89" t="s">
        <v>150</v>
      </c>
      <c r="O1705" s="92" t="s">
        <v>4597</v>
      </c>
      <c r="P1705" s="93" t="s">
        <v>57</v>
      </c>
      <c r="Q1705" s="110" t="s">
        <v>58</v>
      </c>
      <c r="R1705" s="94">
        <v>46171</v>
      </c>
      <c r="S1705" s="95"/>
      <c r="T1705" s="95" t="s">
        <v>59</v>
      </c>
      <c r="U1705" s="95" t="s">
        <v>60</v>
      </c>
      <c r="V1705" s="91">
        <v>46156</v>
      </c>
      <c r="W1705" s="91">
        <v>46167</v>
      </c>
      <c r="X1705" s="91">
        <v>46168</v>
      </c>
      <c r="Y1705" s="96" t="s">
        <v>356</v>
      </c>
      <c r="Z1705" s="89" t="s">
        <v>62</v>
      </c>
      <c r="AA1705" s="95"/>
      <c r="AB1705" s="95" t="s">
        <v>2804</v>
      </c>
      <c r="AC1705" s="95" t="s">
        <v>2804</v>
      </c>
      <c r="AD1705" s="95" t="s">
        <v>2804</v>
      </c>
      <c r="AE1705" s="95" t="s">
        <v>2804</v>
      </c>
      <c r="AF1705" s="95" t="s">
        <v>2804</v>
      </c>
      <c r="AG1705" s="95" t="s">
        <v>2804</v>
      </c>
      <c r="AH1705" s="95" t="s">
        <v>2804</v>
      </c>
      <c r="AI1705" s="97"/>
      <c r="AJ1705" s="97" t="s">
        <v>65</v>
      </c>
      <c r="AK1705" s="97" t="s">
        <v>66</v>
      </c>
      <c r="AL1705" s="45" t="s">
        <v>67</v>
      </c>
      <c r="AM1705" s="160" t="str">
        <f>MONTH(B1705)&amp;"/"&amp;YEAR(B1705)</f>
        <v>3/2026</v>
      </c>
      <c r="AN1705" s="45">
        <f>WEEKNUM(B1705)-WEEKNUM(EOMONTH(B1705,-1)+1)+1</f>
        <v>4</v>
      </c>
      <c r="AO1705" s="45" t="str">
        <f>MONTH(R1705)&amp;"/"&amp;YEAR(R1705)</f>
        <v>5/2026</v>
      </c>
      <c r="AP1705" s="45">
        <f>WEEKNUM(R1705)-WEEKNUM(EOMONTH(R1705,-1)+1)+1</f>
        <v>5</v>
      </c>
      <c r="AQ1705" s="45">
        <f>IF(AU1705="S",IF(Q1705="1. Aceitou o programa",R1705-B1705,0),0)</f>
        <v>67</v>
      </c>
      <c r="AR1705" s="45">
        <f>IF(AU1705="S",IF(AND(S1705&lt;&gt;"",R1705&lt;&gt;""),S1705-R1705,0),0)</f>
        <v>0</v>
      </c>
      <c r="AS1705" s="45">
        <f>IF(AU1705="S",IF(Q1705="1. Aceitou o programa",IF(OR(X1705="Não se Aplica",X1705=""),IF(OR(W1705="Não se Aplica",W1705=""),0,W1705-V1705),AVERAGE(X1705-W1705,W1705-V1705)),0),0)</f>
        <v>6</v>
      </c>
      <c r="AT1705" s="45">
        <f>IF(AU1705="S",IF(AND(Q1705="1. Aceitou o programa",AB1705="Realizada"),IFERROR(IF(AA1705="",0,AA1705-R1705),0),0),0)</f>
        <v>0</v>
      </c>
      <c r="AU1705" s="45" t="str">
        <f>_xlfn.XLOOKUP(U1705,'Lista Suspensa'!$AA$20:$AA$23,'Lista Suspensa'!$AB$20:$AB$23,"N/A")</f>
        <v>S</v>
      </c>
    </row>
    <row r="1706" spans="1:47" ht="12" customHeight="1" x14ac:dyDescent="0.3">
      <c r="A1706" s="87" t="s">
        <v>47</v>
      </c>
      <c r="B1706" s="88">
        <v>46104</v>
      </c>
      <c r="C1706" s="89" t="s">
        <v>48</v>
      </c>
      <c r="D1706" s="89" t="s">
        <v>49</v>
      </c>
      <c r="E1706" s="189">
        <v>92896141</v>
      </c>
      <c r="F1706" s="197" t="s">
        <v>4598</v>
      </c>
      <c r="G1706" s="90">
        <v>22443081893</v>
      </c>
      <c r="H1706" s="91">
        <v>30161</v>
      </c>
      <c r="I1706" s="89"/>
      <c r="J1706" s="89" t="s">
        <v>51</v>
      </c>
      <c r="K1706" s="89" t="s">
        <v>52</v>
      </c>
      <c r="L1706" s="89" t="s">
        <v>85</v>
      </c>
      <c r="M1706" s="89" t="s">
        <v>1053</v>
      </c>
      <c r="N1706" s="89" t="s">
        <v>137</v>
      </c>
      <c r="O1706" s="92" t="s">
        <v>4599</v>
      </c>
      <c r="P1706" s="93" t="s">
        <v>57</v>
      </c>
      <c r="Q1706" s="110" t="s">
        <v>58</v>
      </c>
      <c r="R1706" s="94">
        <v>46171</v>
      </c>
      <c r="S1706" s="95"/>
      <c r="T1706" s="95" t="s">
        <v>59</v>
      </c>
      <c r="U1706" s="95" t="s">
        <v>60</v>
      </c>
      <c r="V1706" s="91">
        <v>46156</v>
      </c>
      <c r="W1706" s="91">
        <v>46164</v>
      </c>
      <c r="X1706" s="91">
        <v>46168</v>
      </c>
      <c r="Y1706" s="96" t="s">
        <v>2797</v>
      </c>
      <c r="Z1706" s="89" t="s">
        <v>62</v>
      </c>
      <c r="AA1706" s="95"/>
      <c r="AB1706" s="95" t="s">
        <v>2804</v>
      </c>
      <c r="AC1706" s="95" t="s">
        <v>2804</v>
      </c>
      <c r="AD1706" s="95" t="s">
        <v>2804</v>
      </c>
      <c r="AE1706" s="95" t="s">
        <v>2804</v>
      </c>
      <c r="AF1706" s="95" t="s">
        <v>2804</v>
      </c>
      <c r="AG1706" s="95" t="s">
        <v>2804</v>
      </c>
      <c r="AH1706" s="95" t="s">
        <v>2804</v>
      </c>
      <c r="AI1706" s="97"/>
      <c r="AJ1706" s="97" t="s">
        <v>65</v>
      </c>
      <c r="AK1706" s="97" t="s">
        <v>66</v>
      </c>
      <c r="AL1706" s="45" t="s">
        <v>67</v>
      </c>
      <c r="AM1706" s="160" t="str">
        <f>MONTH(B1706)&amp;"/"&amp;YEAR(B1706)</f>
        <v>3/2026</v>
      </c>
      <c r="AN1706" s="45">
        <f>WEEKNUM(B1706)-WEEKNUM(EOMONTH(B1706,-1)+1)+1</f>
        <v>4</v>
      </c>
      <c r="AO1706" s="45" t="str">
        <f>MONTH(R1706)&amp;"/"&amp;YEAR(R1706)</f>
        <v>5/2026</v>
      </c>
      <c r="AP1706" s="45">
        <f>WEEKNUM(R1706)-WEEKNUM(EOMONTH(R1706,-1)+1)+1</f>
        <v>5</v>
      </c>
      <c r="AQ1706" s="45">
        <f>IF(AU1706="S",IF(Q1706="1. Aceitou o programa",R1706-B1706,0),0)</f>
        <v>67</v>
      </c>
      <c r="AR1706" s="45">
        <f>IF(AU1706="S",IF(AND(S1706&lt;&gt;"",R1706&lt;&gt;""),S1706-R1706,0),0)</f>
        <v>0</v>
      </c>
      <c r="AS1706" s="45">
        <f>IF(AU1706="S",IF(Q1706="1. Aceitou o programa",IF(OR(X1706="Não se Aplica",X1706=""),IF(OR(W1706="Não se Aplica",W1706=""),0,W1706-V1706),AVERAGE(X1706-W1706,W1706-V1706)),0),0)</f>
        <v>6</v>
      </c>
      <c r="AT1706" s="45">
        <f>IF(AU1706="S",IF(AND(Q1706="1. Aceitou o programa",AB1706="Realizada"),IFERROR(IF(AA1706="",0,AA1706-R1706),0),0),0)</f>
        <v>0</v>
      </c>
      <c r="AU1706" s="45" t="str">
        <f>_xlfn.XLOOKUP(U1706,'Lista Suspensa'!$AA$20:$AA$23,'Lista Suspensa'!$AB$20:$AB$23,"N/A")</f>
        <v>S</v>
      </c>
    </row>
    <row r="1707" spans="1:47" ht="12" customHeight="1" x14ac:dyDescent="0.3">
      <c r="A1707" s="87" t="s">
        <v>47</v>
      </c>
      <c r="B1707" s="88">
        <v>46104</v>
      </c>
      <c r="C1707" s="89" t="s">
        <v>48</v>
      </c>
      <c r="D1707" s="89" t="s">
        <v>49</v>
      </c>
      <c r="E1707" s="189">
        <v>92885043</v>
      </c>
      <c r="F1707" s="197" t="s">
        <v>4600</v>
      </c>
      <c r="G1707" s="90">
        <v>29009423816</v>
      </c>
      <c r="H1707" s="91">
        <v>29930</v>
      </c>
      <c r="I1707" s="89"/>
      <c r="J1707" s="89" t="s">
        <v>84</v>
      </c>
      <c r="K1707" s="89" t="s">
        <v>52</v>
      </c>
      <c r="L1707" s="89" t="s">
        <v>800</v>
      </c>
      <c r="M1707" s="89" t="s">
        <v>4601</v>
      </c>
      <c r="N1707" s="89" t="s">
        <v>150</v>
      </c>
      <c r="O1707" s="92" t="s">
        <v>4602</v>
      </c>
      <c r="P1707" s="93" t="s">
        <v>57</v>
      </c>
      <c r="Q1707" s="110" t="s">
        <v>58</v>
      </c>
      <c r="R1707" s="94">
        <v>46171</v>
      </c>
      <c r="S1707" s="95"/>
      <c r="T1707" s="95" t="s">
        <v>59</v>
      </c>
      <c r="U1707" s="95" t="s">
        <v>60</v>
      </c>
      <c r="V1707" s="91">
        <v>46156</v>
      </c>
      <c r="W1707" s="91">
        <v>46164</v>
      </c>
      <c r="X1707" s="91"/>
      <c r="Y1707" s="96" t="s">
        <v>269</v>
      </c>
      <c r="Z1707" s="89" t="s">
        <v>62</v>
      </c>
      <c r="AA1707" s="95"/>
      <c r="AB1707" s="95" t="s">
        <v>2804</v>
      </c>
      <c r="AC1707" s="95" t="s">
        <v>2804</v>
      </c>
      <c r="AD1707" s="95" t="s">
        <v>2804</v>
      </c>
      <c r="AE1707" s="95" t="s">
        <v>2804</v>
      </c>
      <c r="AF1707" s="95" t="s">
        <v>2804</v>
      </c>
      <c r="AG1707" s="95" t="s">
        <v>2804</v>
      </c>
      <c r="AH1707" s="95" t="s">
        <v>2804</v>
      </c>
      <c r="AI1707" s="97"/>
      <c r="AJ1707" s="97" t="s">
        <v>65</v>
      </c>
      <c r="AK1707" s="97" t="s">
        <v>66</v>
      </c>
      <c r="AL1707" s="45" t="s">
        <v>67</v>
      </c>
      <c r="AM1707" s="160" t="str">
        <f>MONTH(B1707)&amp;"/"&amp;YEAR(B1707)</f>
        <v>3/2026</v>
      </c>
      <c r="AN1707" s="45">
        <f>WEEKNUM(B1707)-WEEKNUM(EOMONTH(B1707,-1)+1)+1</f>
        <v>4</v>
      </c>
      <c r="AO1707" s="45" t="str">
        <f>MONTH(R1707)&amp;"/"&amp;YEAR(R1707)</f>
        <v>5/2026</v>
      </c>
      <c r="AP1707" s="45">
        <f>WEEKNUM(R1707)-WEEKNUM(EOMONTH(R1707,-1)+1)+1</f>
        <v>5</v>
      </c>
      <c r="AQ1707" s="45">
        <f>IF(AU1707="S",IF(Q1707="1. Aceitou o programa",R1707-B1707,0),0)</f>
        <v>67</v>
      </c>
      <c r="AR1707" s="45">
        <f>IF(AU1707="S",IF(AND(S1707&lt;&gt;"",R1707&lt;&gt;""),S1707-R1707,0),0)</f>
        <v>0</v>
      </c>
      <c r="AS1707" s="45">
        <f>IF(AU1707="S",IF(Q1707="1. Aceitou o programa",IF(OR(X1707="Não se Aplica",X1707=""),IF(OR(W1707="Não se Aplica",W1707=""),0,W1707-V1707),AVERAGE(X1707-W1707,W1707-V1707)),0),0)</f>
        <v>8</v>
      </c>
      <c r="AT1707" s="45">
        <f>IF(AU1707="S",IF(AND(Q1707="1. Aceitou o programa",AB1707="Realizada"),IFERROR(IF(AA1707="",0,AA1707-R1707),0),0),0)</f>
        <v>0</v>
      </c>
      <c r="AU1707" s="45" t="str">
        <f>_xlfn.XLOOKUP(U1707,'Lista Suspensa'!$AA$20:$AA$23,'Lista Suspensa'!$AB$20:$AB$23,"N/A")</f>
        <v>S</v>
      </c>
    </row>
    <row r="1708" spans="1:47" ht="12" customHeight="1" x14ac:dyDescent="0.3">
      <c r="A1708" s="87" t="s">
        <v>47</v>
      </c>
      <c r="B1708" s="88">
        <v>46104</v>
      </c>
      <c r="C1708" s="89" t="s">
        <v>48</v>
      </c>
      <c r="D1708" s="89" t="s">
        <v>49</v>
      </c>
      <c r="E1708" s="189">
        <v>92903572</v>
      </c>
      <c r="F1708" s="197" t="s">
        <v>4603</v>
      </c>
      <c r="G1708" s="90">
        <v>28823037859</v>
      </c>
      <c r="H1708" s="91">
        <v>30004</v>
      </c>
      <c r="I1708" s="89"/>
      <c r="J1708" s="89" t="s">
        <v>51</v>
      </c>
      <c r="K1708" s="89" t="s">
        <v>52</v>
      </c>
      <c r="L1708" s="89" t="s">
        <v>85</v>
      </c>
      <c r="M1708" s="89" t="s">
        <v>288</v>
      </c>
      <c r="N1708" s="89" t="s">
        <v>150</v>
      </c>
      <c r="O1708" s="92" t="s">
        <v>4604</v>
      </c>
      <c r="P1708" s="93" t="s">
        <v>57</v>
      </c>
      <c r="Q1708" s="110" t="s">
        <v>58</v>
      </c>
      <c r="R1708" s="94">
        <v>46171</v>
      </c>
      <c r="S1708" s="95"/>
      <c r="T1708" s="95" t="s">
        <v>59</v>
      </c>
      <c r="U1708" s="95" t="s">
        <v>60</v>
      </c>
      <c r="V1708" s="91">
        <v>46156</v>
      </c>
      <c r="W1708" s="91">
        <v>46164</v>
      </c>
      <c r="X1708" s="91">
        <v>46168</v>
      </c>
      <c r="Y1708" s="96" t="s">
        <v>2797</v>
      </c>
      <c r="Z1708" s="89" t="s">
        <v>62</v>
      </c>
      <c r="AA1708" s="95"/>
      <c r="AB1708" s="95" t="s">
        <v>2804</v>
      </c>
      <c r="AC1708" s="95" t="s">
        <v>2804</v>
      </c>
      <c r="AD1708" s="95" t="s">
        <v>2804</v>
      </c>
      <c r="AE1708" s="95" t="s">
        <v>2804</v>
      </c>
      <c r="AF1708" s="95" t="s">
        <v>2804</v>
      </c>
      <c r="AG1708" s="95" t="s">
        <v>2804</v>
      </c>
      <c r="AH1708" s="95" t="s">
        <v>2804</v>
      </c>
      <c r="AI1708" s="97"/>
      <c r="AJ1708" s="97" t="s">
        <v>65</v>
      </c>
      <c r="AK1708" s="97" t="s">
        <v>66</v>
      </c>
      <c r="AL1708" s="45" t="s">
        <v>67</v>
      </c>
      <c r="AM1708" s="160" t="str">
        <f>MONTH(B1708)&amp;"/"&amp;YEAR(B1708)</f>
        <v>3/2026</v>
      </c>
      <c r="AN1708" s="45">
        <f>WEEKNUM(B1708)-WEEKNUM(EOMONTH(B1708,-1)+1)+1</f>
        <v>4</v>
      </c>
      <c r="AO1708" s="45" t="str">
        <f>MONTH(R1708)&amp;"/"&amp;YEAR(R1708)</f>
        <v>5/2026</v>
      </c>
      <c r="AP1708" s="45">
        <f>WEEKNUM(R1708)-WEEKNUM(EOMONTH(R1708,-1)+1)+1</f>
        <v>5</v>
      </c>
      <c r="AQ1708" s="45">
        <f>IF(AU1708="S",IF(Q1708="1. Aceitou o programa",R1708-B1708,0),0)</f>
        <v>67</v>
      </c>
      <c r="AR1708" s="45">
        <f>IF(AU1708="S",IF(AND(S1708&lt;&gt;"",R1708&lt;&gt;""),S1708-R1708,0),0)</f>
        <v>0</v>
      </c>
      <c r="AS1708" s="45">
        <f>IF(AU1708="S",IF(Q1708="1. Aceitou o programa",IF(OR(X1708="Não se Aplica",X1708=""),IF(OR(W1708="Não se Aplica",W1708=""),0,W1708-V1708),AVERAGE(X1708-W1708,W1708-V1708)),0),0)</f>
        <v>6</v>
      </c>
      <c r="AT1708" s="45">
        <f>IF(AU1708="S",IF(AND(Q1708="1. Aceitou o programa",AB1708="Realizada"),IFERROR(IF(AA1708="",0,AA1708-R1708),0),0),0)</f>
        <v>0</v>
      </c>
      <c r="AU1708" s="45" t="str">
        <f>_xlfn.XLOOKUP(U1708,'Lista Suspensa'!$AA$20:$AA$23,'Lista Suspensa'!$AB$20:$AB$23,"N/A")</f>
        <v>S</v>
      </c>
    </row>
    <row r="1709" spans="1:47" ht="12" customHeight="1" x14ac:dyDescent="0.3">
      <c r="A1709" s="87" t="s">
        <v>47</v>
      </c>
      <c r="B1709" s="88">
        <v>46104</v>
      </c>
      <c r="C1709" s="89" t="s">
        <v>48</v>
      </c>
      <c r="D1709" s="89" t="s">
        <v>49</v>
      </c>
      <c r="E1709" s="189">
        <v>84691717</v>
      </c>
      <c r="F1709" s="197" t="s">
        <v>4605</v>
      </c>
      <c r="G1709" s="90">
        <v>27997419837</v>
      </c>
      <c r="H1709" s="91">
        <v>28518</v>
      </c>
      <c r="I1709" s="89"/>
      <c r="J1709" s="89" t="s">
        <v>51</v>
      </c>
      <c r="K1709" s="89" t="s">
        <v>52</v>
      </c>
      <c r="L1709" s="89" t="s">
        <v>85</v>
      </c>
      <c r="M1709" s="89" t="s">
        <v>363</v>
      </c>
      <c r="N1709" s="89" t="s">
        <v>229</v>
      </c>
      <c r="O1709" s="92" t="s">
        <v>4606</v>
      </c>
      <c r="P1709" s="93" t="s">
        <v>57</v>
      </c>
      <c r="Q1709" s="110" t="s">
        <v>58</v>
      </c>
      <c r="R1709" s="94">
        <v>46171</v>
      </c>
      <c r="S1709" s="95"/>
      <c r="T1709" s="95" t="s">
        <v>59</v>
      </c>
      <c r="U1709" s="95" t="s">
        <v>60</v>
      </c>
      <c r="V1709" s="91">
        <v>46156</v>
      </c>
      <c r="W1709" s="91">
        <v>46167</v>
      </c>
      <c r="X1709" s="91">
        <v>46168</v>
      </c>
      <c r="Y1709" s="96" t="s">
        <v>356</v>
      </c>
      <c r="Z1709" s="89" t="s">
        <v>62</v>
      </c>
      <c r="AA1709" s="95"/>
      <c r="AB1709" s="95" t="s">
        <v>2804</v>
      </c>
      <c r="AC1709" s="95" t="s">
        <v>2804</v>
      </c>
      <c r="AD1709" s="95" t="s">
        <v>2804</v>
      </c>
      <c r="AE1709" s="95" t="s">
        <v>2804</v>
      </c>
      <c r="AF1709" s="95" t="s">
        <v>2804</v>
      </c>
      <c r="AG1709" s="95" t="s">
        <v>2804</v>
      </c>
      <c r="AH1709" s="95" t="s">
        <v>2804</v>
      </c>
      <c r="AI1709" s="97"/>
      <c r="AJ1709" s="97" t="s">
        <v>65</v>
      </c>
      <c r="AK1709" s="97" t="s">
        <v>66</v>
      </c>
      <c r="AL1709" s="45" t="s">
        <v>67</v>
      </c>
      <c r="AM1709" s="160" t="str">
        <f>MONTH(B1709)&amp;"/"&amp;YEAR(B1709)</f>
        <v>3/2026</v>
      </c>
      <c r="AN1709" s="45">
        <f>WEEKNUM(B1709)-WEEKNUM(EOMONTH(B1709,-1)+1)+1</f>
        <v>4</v>
      </c>
      <c r="AO1709" s="45" t="str">
        <f>MONTH(R1709)&amp;"/"&amp;YEAR(R1709)</f>
        <v>5/2026</v>
      </c>
      <c r="AP1709" s="45">
        <f>WEEKNUM(R1709)-WEEKNUM(EOMONTH(R1709,-1)+1)+1</f>
        <v>5</v>
      </c>
      <c r="AQ1709" s="45">
        <f>IF(AU1709="S",IF(Q1709="1. Aceitou o programa",R1709-B1709,0),0)</f>
        <v>67</v>
      </c>
      <c r="AR1709" s="45">
        <f>IF(AU1709="S",IF(AND(S1709&lt;&gt;"",R1709&lt;&gt;""),S1709-R1709,0),0)</f>
        <v>0</v>
      </c>
      <c r="AS1709" s="45">
        <f>IF(AU1709="S",IF(Q1709="1. Aceitou o programa",IF(OR(X1709="Não se Aplica",X1709=""),IF(OR(W1709="Não se Aplica",W1709=""),0,W1709-V1709),AVERAGE(X1709-W1709,W1709-V1709)),0),0)</f>
        <v>6</v>
      </c>
      <c r="AT1709" s="45">
        <f>IF(AU1709="S",IF(AND(Q1709="1. Aceitou o programa",AB1709="Realizada"),IFERROR(IF(AA1709="",0,AA1709-R1709),0),0),0)</f>
        <v>0</v>
      </c>
      <c r="AU1709" s="45" t="str">
        <f>_xlfn.XLOOKUP(U1709,'Lista Suspensa'!$AA$20:$AA$23,'Lista Suspensa'!$AB$20:$AB$23,"N/A")</f>
        <v>S</v>
      </c>
    </row>
    <row r="1710" spans="1:47" ht="12" customHeight="1" x14ac:dyDescent="0.3">
      <c r="A1710" s="87" t="s">
        <v>47</v>
      </c>
      <c r="B1710" s="88">
        <v>46104</v>
      </c>
      <c r="C1710" s="89" t="s">
        <v>48</v>
      </c>
      <c r="D1710" s="89" t="s">
        <v>49</v>
      </c>
      <c r="E1710" s="189">
        <v>92912439</v>
      </c>
      <c r="F1710" s="197" t="s">
        <v>4607</v>
      </c>
      <c r="G1710" s="90">
        <v>9202128758</v>
      </c>
      <c r="H1710" s="91">
        <v>30013</v>
      </c>
      <c r="I1710" s="89"/>
      <c r="J1710" s="89" t="s">
        <v>84</v>
      </c>
      <c r="K1710" s="89" t="s">
        <v>76</v>
      </c>
      <c r="L1710" s="89" t="s">
        <v>303</v>
      </c>
      <c r="M1710" s="89" t="s">
        <v>4608</v>
      </c>
      <c r="N1710" s="89" t="s">
        <v>344</v>
      </c>
      <c r="O1710" s="92" t="s">
        <v>4609</v>
      </c>
      <c r="P1710" s="93" t="s">
        <v>57</v>
      </c>
      <c r="Q1710" s="110" t="s">
        <v>58</v>
      </c>
      <c r="R1710" s="94">
        <v>46171</v>
      </c>
      <c r="S1710" s="95"/>
      <c r="T1710" s="95" t="s">
        <v>59</v>
      </c>
      <c r="U1710" s="95" t="s">
        <v>60</v>
      </c>
      <c r="V1710" s="91">
        <v>46156</v>
      </c>
      <c r="W1710" s="91">
        <v>46164</v>
      </c>
      <c r="X1710" s="91">
        <v>46168</v>
      </c>
      <c r="Y1710" s="96" t="s">
        <v>2797</v>
      </c>
      <c r="Z1710" s="89" t="s">
        <v>62</v>
      </c>
      <c r="AA1710" s="95"/>
      <c r="AB1710" s="95" t="s">
        <v>2804</v>
      </c>
      <c r="AC1710" s="95" t="s">
        <v>2804</v>
      </c>
      <c r="AD1710" s="95" t="s">
        <v>2804</v>
      </c>
      <c r="AE1710" s="95" t="s">
        <v>2804</v>
      </c>
      <c r="AF1710" s="95" t="s">
        <v>2804</v>
      </c>
      <c r="AG1710" s="95" t="s">
        <v>2804</v>
      </c>
      <c r="AH1710" s="95" t="s">
        <v>2804</v>
      </c>
      <c r="AI1710" s="97"/>
      <c r="AJ1710" s="97" t="s">
        <v>65</v>
      </c>
      <c r="AK1710" s="97" t="s">
        <v>66</v>
      </c>
      <c r="AL1710" s="45" t="s">
        <v>67</v>
      </c>
      <c r="AM1710" s="160" t="str">
        <f>MONTH(B1710)&amp;"/"&amp;YEAR(B1710)</f>
        <v>3/2026</v>
      </c>
      <c r="AN1710" s="45">
        <f>WEEKNUM(B1710)-WEEKNUM(EOMONTH(B1710,-1)+1)+1</f>
        <v>4</v>
      </c>
      <c r="AO1710" s="45" t="str">
        <f>MONTH(R1710)&amp;"/"&amp;YEAR(R1710)</f>
        <v>5/2026</v>
      </c>
      <c r="AP1710" s="45">
        <f>WEEKNUM(R1710)-WEEKNUM(EOMONTH(R1710,-1)+1)+1</f>
        <v>5</v>
      </c>
      <c r="AQ1710" s="45">
        <f>IF(AU1710="S",IF(Q1710="1. Aceitou o programa",R1710-B1710,0),0)</f>
        <v>67</v>
      </c>
      <c r="AR1710" s="45">
        <f>IF(AU1710="S",IF(AND(S1710&lt;&gt;"",R1710&lt;&gt;""),S1710-R1710,0),0)</f>
        <v>0</v>
      </c>
      <c r="AS1710" s="45">
        <f>IF(AU1710="S",IF(Q1710="1. Aceitou o programa",IF(OR(X1710="Não se Aplica",X1710=""),IF(OR(W1710="Não se Aplica",W1710=""),0,W1710-V1710),AVERAGE(X1710-W1710,W1710-V1710)),0),0)</f>
        <v>6</v>
      </c>
      <c r="AT1710" s="45">
        <f>IF(AU1710="S",IF(AND(Q1710="1. Aceitou o programa",AB1710="Realizada"),IFERROR(IF(AA1710="",0,AA1710-R1710),0),0),0)</f>
        <v>0</v>
      </c>
      <c r="AU1710" s="45" t="str">
        <f>_xlfn.XLOOKUP(U1710,'Lista Suspensa'!$AA$20:$AA$23,'Lista Suspensa'!$AB$20:$AB$23,"N/A")</f>
        <v>S</v>
      </c>
    </row>
    <row r="1711" spans="1:47" ht="12" customHeight="1" x14ac:dyDescent="0.3">
      <c r="A1711" s="87" t="s">
        <v>47</v>
      </c>
      <c r="B1711" s="88">
        <v>46104</v>
      </c>
      <c r="C1711" s="89" t="s">
        <v>48</v>
      </c>
      <c r="D1711" s="89" t="s">
        <v>49</v>
      </c>
      <c r="E1711" s="189">
        <v>92958145</v>
      </c>
      <c r="F1711" s="197" t="s">
        <v>4610</v>
      </c>
      <c r="G1711" s="90">
        <v>7090309754</v>
      </c>
      <c r="H1711" s="91">
        <v>28591</v>
      </c>
      <c r="I1711" s="89"/>
      <c r="J1711" s="89" t="s">
        <v>51</v>
      </c>
      <c r="K1711" s="89" t="s">
        <v>76</v>
      </c>
      <c r="L1711" s="89" t="s">
        <v>95</v>
      </c>
      <c r="M1711" s="89" t="s">
        <v>96</v>
      </c>
      <c r="N1711" s="89" t="s">
        <v>291</v>
      </c>
      <c r="O1711" s="92" t="s">
        <v>4611</v>
      </c>
      <c r="P1711" s="93" t="s">
        <v>57</v>
      </c>
      <c r="Q1711" s="110" t="s">
        <v>58</v>
      </c>
      <c r="R1711" s="94">
        <v>46171</v>
      </c>
      <c r="S1711" s="95"/>
      <c r="T1711" s="95" t="s">
        <v>59</v>
      </c>
      <c r="U1711" s="95" t="s">
        <v>60</v>
      </c>
      <c r="V1711" s="91">
        <v>46156</v>
      </c>
      <c r="W1711" s="91">
        <v>46164</v>
      </c>
      <c r="X1711" s="91"/>
      <c r="Y1711" s="96" t="s">
        <v>269</v>
      </c>
      <c r="Z1711" s="89" t="s">
        <v>62</v>
      </c>
      <c r="AA1711" s="95"/>
      <c r="AB1711" s="95" t="s">
        <v>2804</v>
      </c>
      <c r="AC1711" s="95" t="s">
        <v>2804</v>
      </c>
      <c r="AD1711" s="95" t="s">
        <v>2804</v>
      </c>
      <c r="AE1711" s="95" t="s">
        <v>2804</v>
      </c>
      <c r="AF1711" s="95" t="s">
        <v>2804</v>
      </c>
      <c r="AG1711" s="95" t="s">
        <v>2804</v>
      </c>
      <c r="AH1711" s="95" t="s">
        <v>2804</v>
      </c>
      <c r="AI1711" s="97"/>
      <c r="AJ1711" s="97" t="s">
        <v>65</v>
      </c>
      <c r="AK1711" s="97" t="s">
        <v>66</v>
      </c>
      <c r="AL1711" s="45" t="s">
        <v>67</v>
      </c>
      <c r="AM1711" s="160" t="str">
        <f>MONTH(B1711)&amp;"/"&amp;YEAR(B1711)</f>
        <v>3/2026</v>
      </c>
      <c r="AN1711" s="45">
        <f>WEEKNUM(B1711)-WEEKNUM(EOMONTH(B1711,-1)+1)+1</f>
        <v>4</v>
      </c>
      <c r="AO1711" s="45" t="str">
        <f>MONTH(R1711)&amp;"/"&amp;YEAR(R1711)</f>
        <v>5/2026</v>
      </c>
      <c r="AP1711" s="45">
        <f>WEEKNUM(R1711)-WEEKNUM(EOMONTH(R1711,-1)+1)+1</f>
        <v>5</v>
      </c>
      <c r="AQ1711" s="45">
        <f>IF(AU1711="S",IF(Q1711="1. Aceitou o programa",R1711-B1711,0),0)</f>
        <v>67</v>
      </c>
      <c r="AR1711" s="45">
        <f>IF(AU1711="S",IF(AND(S1711&lt;&gt;"",R1711&lt;&gt;""),S1711-R1711,0),0)</f>
        <v>0</v>
      </c>
      <c r="AS1711" s="45">
        <f>IF(AU1711="S",IF(Q1711="1. Aceitou o programa",IF(OR(X1711="Não se Aplica",X1711=""),IF(OR(W1711="Não se Aplica",W1711=""),0,W1711-V1711),AVERAGE(X1711-W1711,W1711-V1711)),0),0)</f>
        <v>8</v>
      </c>
      <c r="AT1711" s="45">
        <f>IF(AU1711="S",IF(AND(Q1711="1. Aceitou o programa",AB1711="Realizada"),IFERROR(IF(AA1711="",0,AA1711-R1711),0),0),0)</f>
        <v>0</v>
      </c>
      <c r="AU1711" s="45" t="str">
        <f>_xlfn.XLOOKUP(U1711,'Lista Suspensa'!$AA$20:$AA$23,'Lista Suspensa'!$AB$20:$AB$23,"N/A")</f>
        <v>S</v>
      </c>
    </row>
    <row r="1712" spans="1:47" ht="12" customHeight="1" x14ac:dyDescent="0.3">
      <c r="A1712" s="87" t="s">
        <v>47</v>
      </c>
      <c r="B1712" s="88">
        <v>46104</v>
      </c>
      <c r="C1712" s="89" t="s">
        <v>48</v>
      </c>
      <c r="D1712" s="89" t="s">
        <v>49</v>
      </c>
      <c r="E1712" s="189">
        <v>92964800</v>
      </c>
      <c r="F1712" s="197" t="s">
        <v>4612</v>
      </c>
      <c r="G1712" s="90">
        <v>58044507787</v>
      </c>
      <c r="H1712" s="91">
        <v>21082</v>
      </c>
      <c r="I1712" s="89"/>
      <c r="J1712" s="89" t="s">
        <v>51</v>
      </c>
      <c r="K1712" s="89" t="s">
        <v>76</v>
      </c>
      <c r="L1712" s="89" t="s">
        <v>303</v>
      </c>
      <c r="M1712" s="89" t="s">
        <v>4613</v>
      </c>
      <c r="N1712" s="89" t="s">
        <v>331</v>
      </c>
      <c r="O1712" s="92" t="s">
        <v>4614</v>
      </c>
      <c r="P1712" s="93" t="s">
        <v>57</v>
      </c>
      <c r="Q1712" s="110" t="s">
        <v>58</v>
      </c>
      <c r="R1712" s="94">
        <v>46171</v>
      </c>
      <c r="S1712" s="95"/>
      <c r="T1712" s="95" t="s">
        <v>59</v>
      </c>
      <c r="U1712" s="95" t="s">
        <v>60</v>
      </c>
      <c r="V1712" s="91">
        <v>46156</v>
      </c>
      <c r="W1712" s="91">
        <v>46164</v>
      </c>
      <c r="X1712" s="91"/>
      <c r="Y1712" s="96" t="s">
        <v>269</v>
      </c>
      <c r="Z1712" s="89" t="s">
        <v>62</v>
      </c>
      <c r="AA1712" s="95"/>
      <c r="AB1712" s="95" t="s">
        <v>2804</v>
      </c>
      <c r="AC1712" s="95" t="s">
        <v>2804</v>
      </c>
      <c r="AD1712" s="95" t="s">
        <v>2804</v>
      </c>
      <c r="AE1712" s="95" t="s">
        <v>2804</v>
      </c>
      <c r="AF1712" s="95" t="s">
        <v>2804</v>
      </c>
      <c r="AG1712" s="95" t="s">
        <v>2804</v>
      </c>
      <c r="AH1712" s="95" t="s">
        <v>2804</v>
      </c>
      <c r="AI1712" s="97"/>
      <c r="AJ1712" s="97" t="s">
        <v>65</v>
      </c>
      <c r="AK1712" s="97" t="s">
        <v>66</v>
      </c>
      <c r="AL1712" s="45" t="s">
        <v>67</v>
      </c>
      <c r="AM1712" s="160" t="str">
        <f>MONTH(B1712)&amp;"/"&amp;YEAR(B1712)</f>
        <v>3/2026</v>
      </c>
      <c r="AN1712" s="45">
        <f>WEEKNUM(B1712)-WEEKNUM(EOMONTH(B1712,-1)+1)+1</f>
        <v>4</v>
      </c>
      <c r="AO1712" s="45" t="str">
        <f>MONTH(R1712)&amp;"/"&amp;YEAR(R1712)</f>
        <v>5/2026</v>
      </c>
      <c r="AP1712" s="45">
        <f>WEEKNUM(R1712)-WEEKNUM(EOMONTH(R1712,-1)+1)+1</f>
        <v>5</v>
      </c>
      <c r="AQ1712" s="45">
        <f>IF(AU1712="S",IF(Q1712="1. Aceitou o programa",R1712-B1712,0),0)</f>
        <v>67</v>
      </c>
      <c r="AR1712" s="45">
        <f>IF(AU1712="S",IF(AND(S1712&lt;&gt;"",R1712&lt;&gt;""),S1712-R1712,0),0)</f>
        <v>0</v>
      </c>
      <c r="AS1712" s="45">
        <f>IF(AU1712="S",IF(Q1712="1. Aceitou o programa",IF(OR(X1712="Não se Aplica",X1712=""),IF(OR(W1712="Não se Aplica",W1712=""),0,W1712-V1712),AVERAGE(X1712-W1712,W1712-V1712)),0),0)</f>
        <v>8</v>
      </c>
      <c r="AT1712" s="45">
        <f>IF(AU1712="S",IF(AND(Q1712="1. Aceitou o programa",AB1712="Realizada"),IFERROR(IF(AA1712="",0,AA1712-R1712),0),0),0)</f>
        <v>0</v>
      </c>
      <c r="AU1712" s="45" t="str">
        <f>_xlfn.XLOOKUP(U1712,'Lista Suspensa'!$AA$20:$AA$23,'Lista Suspensa'!$AB$20:$AB$23,"N/A")</f>
        <v>S</v>
      </c>
    </row>
    <row r="1713" spans="1:47" ht="12" customHeight="1" x14ac:dyDescent="0.3">
      <c r="A1713" s="87" t="s">
        <v>47</v>
      </c>
      <c r="B1713" s="88">
        <v>46104</v>
      </c>
      <c r="C1713" s="89" t="s">
        <v>48</v>
      </c>
      <c r="D1713" s="89" t="s">
        <v>49</v>
      </c>
      <c r="E1713" s="189">
        <v>92966925</v>
      </c>
      <c r="F1713" s="197" t="s">
        <v>4615</v>
      </c>
      <c r="G1713" s="90">
        <v>3190193819</v>
      </c>
      <c r="H1713" s="91">
        <v>22509</v>
      </c>
      <c r="I1713" s="89"/>
      <c r="J1713" s="89" t="s">
        <v>84</v>
      </c>
      <c r="K1713" s="89" t="s">
        <v>52</v>
      </c>
      <c r="L1713" s="89" t="s">
        <v>85</v>
      </c>
      <c r="M1713" s="89" t="s">
        <v>4616</v>
      </c>
      <c r="N1713" s="89" t="s">
        <v>150</v>
      </c>
      <c r="O1713" s="92" t="s">
        <v>4617</v>
      </c>
      <c r="P1713" s="93" t="s">
        <v>57</v>
      </c>
      <c r="Q1713" s="110" t="s">
        <v>58</v>
      </c>
      <c r="R1713" s="94">
        <v>46171</v>
      </c>
      <c r="S1713" s="95"/>
      <c r="T1713" s="95" t="s">
        <v>59</v>
      </c>
      <c r="U1713" s="95" t="s">
        <v>60</v>
      </c>
      <c r="V1713" s="91">
        <v>46156</v>
      </c>
      <c r="W1713" s="91">
        <v>46164</v>
      </c>
      <c r="X1713" s="91"/>
      <c r="Y1713" s="96" t="s">
        <v>269</v>
      </c>
      <c r="Z1713" s="89" t="s">
        <v>62</v>
      </c>
      <c r="AA1713" s="95"/>
      <c r="AB1713" s="95" t="s">
        <v>2804</v>
      </c>
      <c r="AC1713" s="95" t="s">
        <v>2804</v>
      </c>
      <c r="AD1713" s="95" t="s">
        <v>2804</v>
      </c>
      <c r="AE1713" s="95" t="s">
        <v>2804</v>
      </c>
      <c r="AF1713" s="95" t="s">
        <v>2804</v>
      </c>
      <c r="AG1713" s="95" t="s">
        <v>2804</v>
      </c>
      <c r="AH1713" s="95" t="s">
        <v>2804</v>
      </c>
      <c r="AI1713" s="97"/>
      <c r="AJ1713" s="97" t="s">
        <v>65</v>
      </c>
      <c r="AK1713" s="97" t="s">
        <v>66</v>
      </c>
      <c r="AL1713" s="45" t="s">
        <v>67</v>
      </c>
      <c r="AM1713" s="160" t="str">
        <f>MONTH(B1713)&amp;"/"&amp;YEAR(B1713)</f>
        <v>3/2026</v>
      </c>
      <c r="AN1713" s="45">
        <f>WEEKNUM(B1713)-WEEKNUM(EOMONTH(B1713,-1)+1)+1</f>
        <v>4</v>
      </c>
      <c r="AO1713" s="45" t="str">
        <f>MONTH(R1713)&amp;"/"&amp;YEAR(R1713)</f>
        <v>5/2026</v>
      </c>
      <c r="AP1713" s="45">
        <f>WEEKNUM(R1713)-WEEKNUM(EOMONTH(R1713,-1)+1)+1</f>
        <v>5</v>
      </c>
      <c r="AQ1713" s="45">
        <f>IF(AU1713="S",IF(Q1713="1. Aceitou o programa",R1713-B1713,0),0)</f>
        <v>67</v>
      </c>
      <c r="AR1713" s="45">
        <f>IF(AU1713="S",IF(AND(S1713&lt;&gt;"",R1713&lt;&gt;""),S1713-R1713,0),0)</f>
        <v>0</v>
      </c>
      <c r="AS1713" s="45">
        <f>IF(AU1713="S",IF(Q1713="1. Aceitou o programa",IF(OR(X1713="Não se Aplica",X1713=""),IF(OR(W1713="Não se Aplica",W1713=""),0,W1713-V1713),AVERAGE(X1713-W1713,W1713-V1713)),0),0)</f>
        <v>8</v>
      </c>
      <c r="AT1713" s="45">
        <f>IF(AU1713="S",IF(AND(Q1713="1. Aceitou o programa",AB1713="Realizada"),IFERROR(IF(AA1713="",0,AA1713-R1713),0),0),0)</f>
        <v>0</v>
      </c>
      <c r="AU1713" s="45" t="str">
        <f>_xlfn.XLOOKUP(U1713,'Lista Suspensa'!$AA$20:$AA$23,'Lista Suspensa'!$AB$20:$AB$23,"N/A")</f>
        <v>S</v>
      </c>
    </row>
    <row r="1714" spans="1:47" ht="12" customHeight="1" x14ac:dyDescent="0.3">
      <c r="A1714" s="87" t="s">
        <v>47</v>
      </c>
      <c r="B1714" s="88">
        <v>46104</v>
      </c>
      <c r="C1714" s="89" t="s">
        <v>48</v>
      </c>
      <c r="D1714" s="89" t="s">
        <v>49</v>
      </c>
      <c r="E1714" s="189">
        <v>93156354</v>
      </c>
      <c r="F1714" s="197" t="s">
        <v>4618</v>
      </c>
      <c r="G1714" s="90">
        <v>54075840344</v>
      </c>
      <c r="H1714" s="91">
        <v>26086</v>
      </c>
      <c r="I1714" s="89"/>
      <c r="J1714" s="89" t="s">
        <v>84</v>
      </c>
      <c r="K1714" s="89" t="s">
        <v>76</v>
      </c>
      <c r="L1714" s="89" t="s">
        <v>95</v>
      </c>
      <c r="M1714" s="89" t="s">
        <v>4619</v>
      </c>
      <c r="N1714" s="89" t="s">
        <v>344</v>
      </c>
      <c r="O1714" s="92" t="s">
        <v>4620</v>
      </c>
      <c r="P1714" s="93" t="s">
        <v>57</v>
      </c>
      <c r="Q1714" s="110" t="s">
        <v>58</v>
      </c>
      <c r="R1714" s="94">
        <v>46171</v>
      </c>
      <c r="S1714" s="95"/>
      <c r="T1714" s="95" t="s">
        <v>59</v>
      </c>
      <c r="U1714" s="95" t="s">
        <v>60</v>
      </c>
      <c r="V1714" s="91">
        <v>46156</v>
      </c>
      <c r="W1714" s="91">
        <v>46167</v>
      </c>
      <c r="X1714" s="91">
        <v>46168</v>
      </c>
      <c r="Y1714" s="96" t="s">
        <v>356</v>
      </c>
      <c r="Z1714" s="89" t="s">
        <v>62</v>
      </c>
      <c r="AA1714" s="95"/>
      <c r="AB1714" s="95" t="s">
        <v>2804</v>
      </c>
      <c r="AC1714" s="95" t="s">
        <v>2804</v>
      </c>
      <c r="AD1714" s="95" t="s">
        <v>2804</v>
      </c>
      <c r="AE1714" s="95" t="s">
        <v>2804</v>
      </c>
      <c r="AF1714" s="95" t="s">
        <v>2804</v>
      </c>
      <c r="AG1714" s="95" t="s">
        <v>2804</v>
      </c>
      <c r="AH1714" s="95" t="s">
        <v>2804</v>
      </c>
      <c r="AI1714" s="97"/>
      <c r="AJ1714" s="97" t="s">
        <v>65</v>
      </c>
      <c r="AK1714" s="97" t="s">
        <v>66</v>
      </c>
      <c r="AL1714" s="45" t="s">
        <v>67</v>
      </c>
      <c r="AM1714" s="160" t="str">
        <f>MONTH(B1714)&amp;"/"&amp;YEAR(B1714)</f>
        <v>3/2026</v>
      </c>
      <c r="AN1714" s="45">
        <f>WEEKNUM(B1714)-WEEKNUM(EOMONTH(B1714,-1)+1)+1</f>
        <v>4</v>
      </c>
      <c r="AO1714" s="45" t="str">
        <f>MONTH(R1714)&amp;"/"&amp;YEAR(R1714)</f>
        <v>5/2026</v>
      </c>
      <c r="AP1714" s="45">
        <f>WEEKNUM(R1714)-WEEKNUM(EOMONTH(R1714,-1)+1)+1</f>
        <v>5</v>
      </c>
      <c r="AQ1714" s="45">
        <f>IF(AU1714="S",IF(Q1714="1. Aceitou o programa",R1714-B1714,0),0)</f>
        <v>67</v>
      </c>
      <c r="AR1714" s="45">
        <f>IF(AU1714="S",IF(AND(S1714&lt;&gt;"",R1714&lt;&gt;""),S1714-R1714,0),0)</f>
        <v>0</v>
      </c>
      <c r="AS1714" s="45">
        <f>IF(AU1714="S",IF(Q1714="1. Aceitou o programa",IF(OR(X1714="Não se Aplica",X1714=""),IF(OR(W1714="Não se Aplica",W1714=""),0,W1714-V1714),AVERAGE(X1714-W1714,W1714-V1714)),0),0)</f>
        <v>6</v>
      </c>
      <c r="AT1714" s="45">
        <f>IF(AU1714="S",IF(AND(Q1714="1. Aceitou o programa",AB1714="Realizada"),IFERROR(IF(AA1714="",0,AA1714-R1714),0),0),0)</f>
        <v>0</v>
      </c>
      <c r="AU1714" s="45" t="str">
        <f>_xlfn.XLOOKUP(U1714,'Lista Suspensa'!$AA$20:$AA$23,'Lista Suspensa'!$AB$20:$AB$23,"N/A")</f>
        <v>S</v>
      </c>
    </row>
    <row r="1715" spans="1:47" ht="12" customHeight="1" x14ac:dyDescent="0.3">
      <c r="A1715" s="87" t="s">
        <v>47</v>
      </c>
      <c r="B1715" s="88">
        <v>46104</v>
      </c>
      <c r="C1715" s="89" t="s">
        <v>48</v>
      </c>
      <c r="D1715" s="89" t="s">
        <v>49</v>
      </c>
      <c r="E1715" s="189">
        <v>93156173</v>
      </c>
      <c r="F1715" s="197" t="s">
        <v>4621</v>
      </c>
      <c r="G1715" s="90">
        <v>5329972710</v>
      </c>
      <c r="H1715" s="91">
        <v>28346</v>
      </c>
      <c r="I1715" s="89"/>
      <c r="J1715" s="89" t="s">
        <v>84</v>
      </c>
      <c r="K1715" s="89" t="s">
        <v>76</v>
      </c>
      <c r="L1715" s="89" t="s">
        <v>303</v>
      </c>
      <c r="M1715" s="89" t="s">
        <v>4622</v>
      </c>
      <c r="N1715" s="89" t="s">
        <v>344</v>
      </c>
      <c r="O1715" s="92" t="s">
        <v>4623</v>
      </c>
      <c r="P1715" s="93" t="s">
        <v>57</v>
      </c>
      <c r="Q1715" s="110" t="s">
        <v>58</v>
      </c>
      <c r="R1715" s="94">
        <v>46171</v>
      </c>
      <c r="S1715" s="95"/>
      <c r="T1715" s="95" t="s">
        <v>59</v>
      </c>
      <c r="U1715" s="95" t="s">
        <v>60</v>
      </c>
      <c r="V1715" s="91">
        <v>46156</v>
      </c>
      <c r="W1715" s="91">
        <v>46167</v>
      </c>
      <c r="X1715" s="91">
        <v>46168</v>
      </c>
      <c r="Y1715" s="96" t="s">
        <v>356</v>
      </c>
      <c r="Z1715" s="89" t="s">
        <v>62</v>
      </c>
      <c r="AA1715" s="95"/>
      <c r="AB1715" s="95" t="s">
        <v>2804</v>
      </c>
      <c r="AC1715" s="95" t="s">
        <v>2804</v>
      </c>
      <c r="AD1715" s="95" t="s">
        <v>2804</v>
      </c>
      <c r="AE1715" s="95" t="s">
        <v>2804</v>
      </c>
      <c r="AF1715" s="95" t="s">
        <v>2804</v>
      </c>
      <c r="AG1715" s="95" t="s">
        <v>2804</v>
      </c>
      <c r="AH1715" s="95" t="s">
        <v>2804</v>
      </c>
      <c r="AI1715" s="97"/>
      <c r="AJ1715" s="97" t="s">
        <v>65</v>
      </c>
      <c r="AK1715" s="97" t="s">
        <v>66</v>
      </c>
      <c r="AL1715" s="45" t="s">
        <v>67</v>
      </c>
      <c r="AM1715" s="160" t="str">
        <f>MONTH(B1715)&amp;"/"&amp;YEAR(B1715)</f>
        <v>3/2026</v>
      </c>
      <c r="AN1715" s="45">
        <f>WEEKNUM(B1715)-WEEKNUM(EOMONTH(B1715,-1)+1)+1</f>
        <v>4</v>
      </c>
      <c r="AO1715" s="45" t="str">
        <f>MONTH(R1715)&amp;"/"&amp;YEAR(R1715)</f>
        <v>5/2026</v>
      </c>
      <c r="AP1715" s="45">
        <f>WEEKNUM(R1715)-WEEKNUM(EOMONTH(R1715,-1)+1)+1</f>
        <v>5</v>
      </c>
      <c r="AQ1715" s="45">
        <f>IF(AU1715="S",IF(Q1715="1. Aceitou o programa",R1715-B1715,0),0)</f>
        <v>67</v>
      </c>
      <c r="AR1715" s="45">
        <f>IF(AU1715="S",IF(AND(S1715&lt;&gt;"",R1715&lt;&gt;""),S1715-R1715,0),0)</f>
        <v>0</v>
      </c>
      <c r="AS1715" s="45">
        <f>IF(AU1715="S",IF(Q1715="1. Aceitou o programa",IF(OR(X1715="Não se Aplica",X1715=""),IF(OR(W1715="Não se Aplica",W1715=""),0,W1715-V1715),AVERAGE(X1715-W1715,W1715-V1715)),0),0)</f>
        <v>6</v>
      </c>
      <c r="AT1715" s="45">
        <f>IF(AU1715="S",IF(AND(Q1715="1. Aceitou o programa",AB1715="Realizada"),IFERROR(IF(AA1715="",0,AA1715-R1715),0),0),0)</f>
        <v>0</v>
      </c>
      <c r="AU1715" s="45" t="str">
        <f>_xlfn.XLOOKUP(U1715,'Lista Suspensa'!$AA$20:$AA$23,'Lista Suspensa'!$AB$20:$AB$23,"N/A")</f>
        <v>S</v>
      </c>
    </row>
    <row r="1716" spans="1:47" ht="12" customHeight="1" x14ac:dyDescent="0.3">
      <c r="A1716" s="87" t="s">
        <v>47</v>
      </c>
      <c r="B1716" s="88">
        <v>46104</v>
      </c>
      <c r="C1716" s="89" t="s">
        <v>48</v>
      </c>
      <c r="D1716" s="89" t="s">
        <v>49</v>
      </c>
      <c r="E1716" s="189">
        <v>92981610</v>
      </c>
      <c r="F1716" s="197" t="s">
        <v>4624</v>
      </c>
      <c r="G1716" s="90">
        <v>25920856882</v>
      </c>
      <c r="H1716" s="91">
        <v>27729</v>
      </c>
      <c r="I1716" s="89"/>
      <c r="J1716" s="89" t="s">
        <v>84</v>
      </c>
      <c r="K1716" s="89" t="s">
        <v>52</v>
      </c>
      <c r="L1716" s="89" t="s">
        <v>85</v>
      </c>
      <c r="M1716" s="89" t="s">
        <v>4625</v>
      </c>
      <c r="N1716" s="89" t="s">
        <v>150</v>
      </c>
      <c r="O1716" s="92" t="s">
        <v>4626</v>
      </c>
      <c r="P1716" s="93" t="s">
        <v>57</v>
      </c>
      <c r="Q1716" s="110" t="s">
        <v>58</v>
      </c>
      <c r="R1716" s="94">
        <v>46171</v>
      </c>
      <c r="S1716" s="95"/>
      <c r="T1716" s="95" t="s">
        <v>59</v>
      </c>
      <c r="U1716" s="95" t="s">
        <v>60</v>
      </c>
      <c r="V1716" s="91">
        <v>46156</v>
      </c>
      <c r="W1716" s="91">
        <v>46167</v>
      </c>
      <c r="X1716" s="91">
        <v>46168</v>
      </c>
      <c r="Y1716" s="96" t="s">
        <v>356</v>
      </c>
      <c r="Z1716" s="89" t="s">
        <v>62</v>
      </c>
      <c r="AA1716" s="95"/>
      <c r="AB1716" s="95" t="s">
        <v>2804</v>
      </c>
      <c r="AC1716" s="95" t="s">
        <v>2804</v>
      </c>
      <c r="AD1716" s="95" t="s">
        <v>2804</v>
      </c>
      <c r="AE1716" s="95" t="s">
        <v>2804</v>
      </c>
      <c r="AF1716" s="95" t="s">
        <v>2804</v>
      </c>
      <c r="AG1716" s="95" t="s">
        <v>2804</v>
      </c>
      <c r="AH1716" s="95" t="s">
        <v>2804</v>
      </c>
      <c r="AI1716" s="97"/>
      <c r="AJ1716" s="97" t="s">
        <v>65</v>
      </c>
      <c r="AK1716" s="97" t="s">
        <v>66</v>
      </c>
      <c r="AL1716" s="45" t="s">
        <v>67</v>
      </c>
      <c r="AM1716" s="160" t="str">
        <f>MONTH(B1716)&amp;"/"&amp;YEAR(B1716)</f>
        <v>3/2026</v>
      </c>
      <c r="AN1716" s="45">
        <f>WEEKNUM(B1716)-WEEKNUM(EOMONTH(B1716,-1)+1)+1</f>
        <v>4</v>
      </c>
      <c r="AO1716" s="45" t="str">
        <f>MONTH(R1716)&amp;"/"&amp;YEAR(R1716)</f>
        <v>5/2026</v>
      </c>
      <c r="AP1716" s="45">
        <f>WEEKNUM(R1716)-WEEKNUM(EOMONTH(R1716,-1)+1)+1</f>
        <v>5</v>
      </c>
      <c r="AQ1716" s="45">
        <f>IF(AU1716="S",IF(Q1716="1. Aceitou o programa",R1716-B1716,0),0)</f>
        <v>67</v>
      </c>
      <c r="AR1716" s="45">
        <f>IF(AU1716="S",IF(AND(S1716&lt;&gt;"",R1716&lt;&gt;""),S1716-R1716,0),0)</f>
        <v>0</v>
      </c>
      <c r="AS1716" s="45">
        <f>IF(AU1716="S",IF(Q1716="1. Aceitou o programa",IF(OR(X1716="Não se Aplica",X1716=""),IF(OR(W1716="Não se Aplica",W1716=""),0,W1716-V1716),AVERAGE(X1716-W1716,W1716-V1716)),0),0)</f>
        <v>6</v>
      </c>
      <c r="AT1716" s="45">
        <f>IF(AU1716="S",IF(AND(Q1716="1. Aceitou o programa",AB1716="Realizada"),IFERROR(IF(AA1716="",0,AA1716-R1716),0),0),0)</f>
        <v>0</v>
      </c>
      <c r="AU1716" s="45" t="str">
        <f>_xlfn.XLOOKUP(U1716,'Lista Suspensa'!$AA$20:$AA$23,'Lista Suspensa'!$AB$20:$AB$23,"N/A")</f>
        <v>S</v>
      </c>
    </row>
    <row r="1717" spans="1:47" ht="12" customHeight="1" x14ac:dyDescent="0.3">
      <c r="A1717" s="87" t="s">
        <v>47</v>
      </c>
      <c r="B1717" s="88">
        <v>46104</v>
      </c>
      <c r="C1717" s="89" t="s">
        <v>48</v>
      </c>
      <c r="D1717" s="89" t="s">
        <v>49</v>
      </c>
      <c r="E1717" s="189">
        <v>92990051</v>
      </c>
      <c r="F1717" s="197" t="s">
        <v>4627</v>
      </c>
      <c r="G1717" s="90">
        <v>24658377888</v>
      </c>
      <c r="H1717" s="91">
        <v>27246</v>
      </c>
      <c r="I1717" s="89"/>
      <c r="J1717" s="89" t="s">
        <v>51</v>
      </c>
      <c r="K1717" s="89" t="s">
        <v>52</v>
      </c>
      <c r="L1717" s="89" t="s">
        <v>85</v>
      </c>
      <c r="M1717" s="89" t="s">
        <v>3306</v>
      </c>
      <c r="N1717" s="89" t="s">
        <v>150</v>
      </c>
      <c r="O1717" s="92" t="s">
        <v>4628</v>
      </c>
      <c r="P1717" s="93" t="s">
        <v>57</v>
      </c>
      <c r="Q1717" s="110" t="s">
        <v>58</v>
      </c>
      <c r="R1717" s="94">
        <v>46171</v>
      </c>
      <c r="S1717" s="95"/>
      <c r="T1717" s="95" t="s">
        <v>59</v>
      </c>
      <c r="U1717" s="95" t="s">
        <v>60</v>
      </c>
      <c r="V1717" s="91">
        <v>46156</v>
      </c>
      <c r="W1717" s="91">
        <v>46167</v>
      </c>
      <c r="X1717" s="91">
        <v>46168</v>
      </c>
      <c r="Y1717" s="96" t="s">
        <v>356</v>
      </c>
      <c r="Z1717" s="89" t="s">
        <v>62</v>
      </c>
      <c r="AA1717" s="95"/>
      <c r="AB1717" s="95" t="s">
        <v>2804</v>
      </c>
      <c r="AC1717" s="95" t="s">
        <v>2804</v>
      </c>
      <c r="AD1717" s="95" t="s">
        <v>2804</v>
      </c>
      <c r="AE1717" s="95" t="s">
        <v>2804</v>
      </c>
      <c r="AF1717" s="95" t="s">
        <v>2804</v>
      </c>
      <c r="AG1717" s="95" t="s">
        <v>2804</v>
      </c>
      <c r="AH1717" s="95" t="s">
        <v>2804</v>
      </c>
      <c r="AI1717" s="97"/>
      <c r="AJ1717" s="97" t="s">
        <v>65</v>
      </c>
      <c r="AK1717" s="97" t="s">
        <v>66</v>
      </c>
      <c r="AL1717" s="45" t="s">
        <v>67</v>
      </c>
      <c r="AM1717" s="160" t="str">
        <f>MONTH(B1717)&amp;"/"&amp;YEAR(B1717)</f>
        <v>3/2026</v>
      </c>
      <c r="AN1717" s="45">
        <f>WEEKNUM(B1717)-WEEKNUM(EOMONTH(B1717,-1)+1)+1</f>
        <v>4</v>
      </c>
      <c r="AO1717" s="45" t="str">
        <f>MONTH(R1717)&amp;"/"&amp;YEAR(R1717)</f>
        <v>5/2026</v>
      </c>
      <c r="AP1717" s="45">
        <f>WEEKNUM(R1717)-WEEKNUM(EOMONTH(R1717,-1)+1)+1</f>
        <v>5</v>
      </c>
      <c r="AQ1717" s="45">
        <f>IF(AU1717="S",IF(Q1717="1. Aceitou o programa",R1717-B1717,0),0)</f>
        <v>67</v>
      </c>
      <c r="AR1717" s="45">
        <f>IF(AU1717="S",IF(AND(S1717&lt;&gt;"",R1717&lt;&gt;""),S1717-R1717,0),0)</f>
        <v>0</v>
      </c>
      <c r="AS1717" s="45">
        <f>IF(AU1717="S",IF(Q1717="1. Aceitou o programa",IF(OR(X1717="Não se Aplica",X1717=""),IF(OR(W1717="Não se Aplica",W1717=""),0,W1717-V1717),AVERAGE(X1717-W1717,W1717-V1717)),0),0)</f>
        <v>6</v>
      </c>
      <c r="AT1717" s="45">
        <f>IF(AU1717="S",IF(AND(Q1717="1. Aceitou o programa",AB1717="Realizada"),IFERROR(IF(AA1717="",0,AA1717-R1717),0),0),0)</f>
        <v>0</v>
      </c>
      <c r="AU1717" s="45" t="str">
        <f>_xlfn.XLOOKUP(U1717,'Lista Suspensa'!$AA$20:$AA$23,'Lista Suspensa'!$AB$20:$AB$23,"N/A")</f>
        <v>S</v>
      </c>
    </row>
    <row r="1718" spans="1:47" ht="12" customHeight="1" x14ac:dyDescent="0.3">
      <c r="A1718" s="87" t="s">
        <v>47</v>
      </c>
      <c r="B1718" s="88">
        <v>46104</v>
      </c>
      <c r="C1718" s="89" t="s">
        <v>48</v>
      </c>
      <c r="D1718" s="89" t="s">
        <v>49</v>
      </c>
      <c r="E1718" s="189">
        <v>92998910</v>
      </c>
      <c r="F1718" s="197" t="s">
        <v>4629</v>
      </c>
      <c r="G1718" s="90">
        <v>42239131829</v>
      </c>
      <c r="H1718" s="91">
        <v>34550</v>
      </c>
      <c r="I1718" s="89"/>
      <c r="J1718" s="89" t="s">
        <v>84</v>
      </c>
      <c r="K1718" s="89" t="s">
        <v>52</v>
      </c>
      <c r="L1718" s="89" t="s">
        <v>85</v>
      </c>
      <c r="M1718" s="89" t="s">
        <v>1841</v>
      </c>
      <c r="N1718" s="89" t="s">
        <v>150</v>
      </c>
      <c r="O1718" s="92" t="s">
        <v>4630</v>
      </c>
      <c r="P1718" s="93" t="s">
        <v>57</v>
      </c>
      <c r="Q1718" s="110" t="s">
        <v>58</v>
      </c>
      <c r="R1718" s="94">
        <v>46171</v>
      </c>
      <c r="S1718" s="95"/>
      <c r="T1718" s="95" t="s">
        <v>59</v>
      </c>
      <c r="U1718" s="95" t="s">
        <v>60</v>
      </c>
      <c r="V1718" s="91">
        <v>46156</v>
      </c>
      <c r="W1718" s="91">
        <v>46164</v>
      </c>
      <c r="X1718" s="91">
        <v>46168</v>
      </c>
      <c r="Y1718" s="96" t="s">
        <v>2797</v>
      </c>
      <c r="Z1718" s="89" t="s">
        <v>62</v>
      </c>
      <c r="AA1718" s="95"/>
      <c r="AB1718" s="95" t="s">
        <v>2804</v>
      </c>
      <c r="AC1718" s="95" t="s">
        <v>2804</v>
      </c>
      <c r="AD1718" s="95" t="s">
        <v>2804</v>
      </c>
      <c r="AE1718" s="95" t="s">
        <v>2804</v>
      </c>
      <c r="AF1718" s="95" t="s">
        <v>2804</v>
      </c>
      <c r="AG1718" s="95" t="s">
        <v>2804</v>
      </c>
      <c r="AH1718" s="95" t="s">
        <v>2804</v>
      </c>
      <c r="AI1718" s="97"/>
      <c r="AJ1718" s="97" t="s">
        <v>65</v>
      </c>
      <c r="AK1718" s="97" t="s">
        <v>66</v>
      </c>
      <c r="AL1718" s="45" t="s">
        <v>67</v>
      </c>
      <c r="AM1718" s="160" t="str">
        <f>MONTH(B1718)&amp;"/"&amp;YEAR(B1718)</f>
        <v>3/2026</v>
      </c>
      <c r="AN1718" s="45">
        <f>WEEKNUM(B1718)-WEEKNUM(EOMONTH(B1718,-1)+1)+1</f>
        <v>4</v>
      </c>
      <c r="AO1718" s="45" t="str">
        <f>MONTH(R1718)&amp;"/"&amp;YEAR(R1718)</f>
        <v>5/2026</v>
      </c>
      <c r="AP1718" s="45">
        <f>WEEKNUM(R1718)-WEEKNUM(EOMONTH(R1718,-1)+1)+1</f>
        <v>5</v>
      </c>
      <c r="AQ1718" s="45">
        <f>IF(AU1718="S",IF(Q1718="1. Aceitou o programa",R1718-B1718,0),0)</f>
        <v>67</v>
      </c>
      <c r="AR1718" s="45">
        <f>IF(AU1718="S",IF(AND(S1718&lt;&gt;"",R1718&lt;&gt;""),S1718-R1718,0),0)</f>
        <v>0</v>
      </c>
      <c r="AS1718" s="45">
        <f>IF(AU1718="S",IF(Q1718="1. Aceitou o programa",IF(OR(X1718="Não se Aplica",X1718=""),IF(OR(W1718="Não se Aplica",W1718=""),0,W1718-V1718),AVERAGE(X1718-W1718,W1718-V1718)),0),0)</f>
        <v>6</v>
      </c>
      <c r="AT1718" s="45">
        <f>IF(AU1718="S",IF(AND(Q1718="1. Aceitou o programa",AB1718="Realizada"),IFERROR(IF(AA1718="",0,AA1718-R1718),0),0),0)</f>
        <v>0</v>
      </c>
      <c r="AU1718" s="45" t="str">
        <f>_xlfn.XLOOKUP(U1718,'Lista Suspensa'!$AA$20:$AA$23,'Lista Suspensa'!$AB$20:$AB$23,"N/A")</f>
        <v>S</v>
      </c>
    </row>
    <row r="1719" spans="1:47" ht="12" customHeight="1" x14ac:dyDescent="0.3">
      <c r="A1719" s="87" t="s">
        <v>47</v>
      </c>
      <c r="B1719" s="88">
        <v>46104</v>
      </c>
      <c r="C1719" s="89" t="s">
        <v>48</v>
      </c>
      <c r="D1719" s="89" t="s">
        <v>49</v>
      </c>
      <c r="E1719" s="189">
        <v>93132162</v>
      </c>
      <c r="F1719" s="197" t="s">
        <v>4631</v>
      </c>
      <c r="G1719" s="90">
        <v>1484322711</v>
      </c>
      <c r="H1719" s="91">
        <v>27974</v>
      </c>
      <c r="I1719" s="89"/>
      <c r="J1719" s="89" t="s">
        <v>51</v>
      </c>
      <c r="K1719" s="89" t="s">
        <v>76</v>
      </c>
      <c r="L1719" s="89" t="s">
        <v>303</v>
      </c>
      <c r="M1719" s="89" t="s">
        <v>4632</v>
      </c>
      <c r="N1719" s="89" t="s">
        <v>449</v>
      </c>
      <c r="O1719" s="92" t="s">
        <v>4633</v>
      </c>
      <c r="P1719" s="93" t="s">
        <v>57</v>
      </c>
      <c r="Q1719" s="110" t="s">
        <v>58</v>
      </c>
      <c r="R1719" s="94">
        <v>46171</v>
      </c>
      <c r="S1719" s="95"/>
      <c r="T1719" s="95" t="s">
        <v>59</v>
      </c>
      <c r="U1719" s="95" t="s">
        <v>60</v>
      </c>
      <c r="V1719" s="91">
        <v>46156</v>
      </c>
      <c r="W1719" s="91">
        <v>46167</v>
      </c>
      <c r="X1719" s="91">
        <v>46168</v>
      </c>
      <c r="Y1719" s="96" t="s">
        <v>356</v>
      </c>
      <c r="Z1719" s="89" t="s">
        <v>62</v>
      </c>
      <c r="AA1719" s="95"/>
      <c r="AB1719" s="95" t="s">
        <v>2804</v>
      </c>
      <c r="AC1719" s="95" t="s">
        <v>2804</v>
      </c>
      <c r="AD1719" s="95" t="s">
        <v>2804</v>
      </c>
      <c r="AE1719" s="95" t="s">
        <v>2804</v>
      </c>
      <c r="AF1719" s="95" t="s">
        <v>2804</v>
      </c>
      <c r="AG1719" s="95" t="s">
        <v>2804</v>
      </c>
      <c r="AH1719" s="95" t="s">
        <v>2804</v>
      </c>
      <c r="AI1719" s="97"/>
      <c r="AJ1719" s="97" t="s">
        <v>65</v>
      </c>
      <c r="AK1719" s="97" t="s">
        <v>66</v>
      </c>
      <c r="AL1719" s="45" t="s">
        <v>67</v>
      </c>
      <c r="AM1719" s="160" t="str">
        <f>MONTH(B1719)&amp;"/"&amp;YEAR(B1719)</f>
        <v>3/2026</v>
      </c>
      <c r="AN1719" s="45">
        <f>WEEKNUM(B1719)-WEEKNUM(EOMONTH(B1719,-1)+1)+1</f>
        <v>4</v>
      </c>
      <c r="AO1719" s="45" t="str">
        <f>MONTH(R1719)&amp;"/"&amp;YEAR(R1719)</f>
        <v>5/2026</v>
      </c>
      <c r="AP1719" s="45">
        <f>WEEKNUM(R1719)-WEEKNUM(EOMONTH(R1719,-1)+1)+1</f>
        <v>5</v>
      </c>
      <c r="AQ1719" s="45">
        <f>IF(AU1719="S",IF(Q1719="1. Aceitou o programa",R1719-B1719,0),0)</f>
        <v>67</v>
      </c>
      <c r="AR1719" s="45">
        <f>IF(AU1719="S",IF(AND(S1719&lt;&gt;"",R1719&lt;&gt;""),S1719-R1719,0),0)</f>
        <v>0</v>
      </c>
      <c r="AS1719" s="45">
        <f>IF(AU1719="S",IF(Q1719="1. Aceitou o programa",IF(OR(X1719="Não se Aplica",X1719=""),IF(OR(W1719="Não se Aplica",W1719=""),0,W1719-V1719),AVERAGE(X1719-W1719,W1719-V1719)),0),0)</f>
        <v>6</v>
      </c>
      <c r="AT1719" s="45">
        <f>IF(AU1719="S",IF(AND(Q1719="1. Aceitou o programa",AB1719="Realizada"),IFERROR(IF(AA1719="",0,AA1719-R1719),0),0),0)</f>
        <v>0</v>
      </c>
      <c r="AU1719" s="45" t="str">
        <f>_xlfn.XLOOKUP(U1719,'Lista Suspensa'!$AA$20:$AA$23,'Lista Suspensa'!$AB$20:$AB$23,"N/A")</f>
        <v>S</v>
      </c>
    </row>
    <row r="1720" spans="1:47" ht="12" customHeight="1" x14ac:dyDescent="0.3">
      <c r="A1720" s="87" t="s">
        <v>47</v>
      </c>
      <c r="B1720" s="88">
        <v>46104</v>
      </c>
      <c r="C1720" s="89" t="s">
        <v>48</v>
      </c>
      <c r="D1720" s="89" t="s">
        <v>49</v>
      </c>
      <c r="E1720" s="189">
        <v>93024343</v>
      </c>
      <c r="F1720" s="197" t="s">
        <v>4634</v>
      </c>
      <c r="G1720" s="90">
        <v>2087008701</v>
      </c>
      <c r="H1720" s="91">
        <v>26677</v>
      </c>
      <c r="I1720" s="89"/>
      <c r="J1720" s="89" t="s">
        <v>84</v>
      </c>
      <c r="K1720" s="89" t="s">
        <v>76</v>
      </c>
      <c r="L1720" s="89" t="s">
        <v>95</v>
      </c>
      <c r="M1720" s="89" t="s">
        <v>222</v>
      </c>
      <c r="N1720" s="89" t="s">
        <v>331</v>
      </c>
      <c r="O1720" s="92" t="s">
        <v>4635</v>
      </c>
      <c r="P1720" s="93" t="s">
        <v>57</v>
      </c>
      <c r="Q1720" s="110" t="s">
        <v>58</v>
      </c>
      <c r="R1720" s="94">
        <v>46171</v>
      </c>
      <c r="S1720" s="95"/>
      <c r="T1720" s="95" t="s">
        <v>59</v>
      </c>
      <c r="U1720" s="95" t="s">
        <v>60</v>
      </c>
      <c r="V1720" s="91">
        <v>46156</v>
      </c>
      <c r="W1720" s="91">
        <v>46164</v>
      </c>
      <c r="X1720" s="91"/>
      <c r="Y1720" s="96" t="s">
        <v>269</v>
      </c>
      <c r="Z1720" s="89" t="s">
        <v>62</v>
      </c>
      <c r="AA1720" s="95"/>
      <c r="AB1720" s="95" t="s">
        <v>2804</v>
      </c>
      <c r="AC1720" s="95" t="s">
        <v>2804</v>
      </c>
      <c r="AD1720" s="95" t="s">
        <v>2804</v>
      </c>
      <c r="AE1720" s="95" t="s">
        <v>2804</v>
      </c>
      <c r="AF1720" s="95" t="s">
        <v>2804</v>
      </c>
      <c r="AG1720" s="95" t="s">
        <v>2804</v>
      </c>
      <c r="AH1720" s="95" t="s">
        <v>2804</v>
      </c>
      <c r="AI1720" s="97"/>
      <c r="AJ1720" s="97" t="s">
        <v>65</v>
      </c>
      <c r="AK1720" s="97" t="s">
        <v>66</v>
      </c>
      <c r="AL1720" s="45" t="s">
        <v>67</v>
      </c>
      <c r="AM1720" s="160" t="str">
        <f>MONTH(B1720)&amp;"/"&amp;YEAR(B1720)</f>
        <v>3/2026</v>
      </c>
      <c r="AN1720" s="45">
        <f>WEEKNUM(B1720)-WEEKNUM(EOMONTH(B1720,-1)+1)+1</f>
        <v>4</v>
      </c>
      <c r="AO1720" s="45" t="str">
        <f>MONTH(R1720)&amp;"/"&amp;YEAR(R1720)</f>
        <v>5/2026</v>
      </c>
      <c r="AP1720" s="45">
        <f>WEEKNUM(R1720)-WEEKNUM(EOMONTH(R1720,-1)+1)+1</f>
        <v>5</v>
      </c>
      <c r="AQ1720" s="45">
        <f>IF(AU1720="S",IF(Q1720="1. Aceitou o programa",R1720-B1720,0),0)</f>
        <v>67</v>
      </c>
      <c r="AR1720" s="45">
        <f>IF(AU1720="S",IF(AND(S1720&lt;&gt;"",R1720&lt;&gt;""),S1720-R1720,0),0)</f>
        <v>0</v>
      </c>
      <c r="AS1720" s="45">
        <f>IF(AU1720="S",IF(Q1720="1. Aceitou o programa",IF(OR(X1720="Não se Aplica",X1720=""),IF(OR(W1720="Não se Aplica",W1720=""),0,W1720-V1720),AVERAGE(X1720-W1720,W1720-V1720)),0),0)</f>
        <v>8</v>
      </c>
      <c r="AT1720" s="45">
        <f>IF(AU1720="S",IF(AND(Q1720="1. Aceitou o programa",AB1720="Realizada"),IFERROR(IF(AA1720="",0,AA1720-R1720),0),0),0)</f>
        <v>0</v>
      </c>
      <c r="AU1720" s="45" t="str">
        <f>_xlfn.XLOOKUP(U1720,'Lista Suspensa'!$AA$20:$AA$23,'Lista Suspensa'!$AB$20:$AB$23,"N/A")</f>
        <v>S</v>
      </c>
    </row>
    <row r="1721" spans="1:47" ht="12" customHeight="1" x14ac:dyDescent="0.3">
      <c r="A1721" s="87" t="s">
        <v>47</v>
      </c>
      <c r="B1721" s="88">
        <v>46104</v>
      </c>
      <c r="C1721" s="89" t="s">
        <v>48</v>
      </c>
      <c r="D1721" s="89" t="s">
        <v>49</v>
      </c>
      <c r="E1721" s="189">
        <v>84327060</v>
      </c>
      <c r="F1721" s="197" t="s">
        <v>4636</v>
      </c>
      <c r="G1721" s="90">
        <v>56482590004</v>
      </c>
      <c r="H1721" s="91">
        <v>25923</v>
      </c>
      <c r="I1721" s="89"/>
      <c r="J1721" s="89" t="s">
        <v>84</v>
      </c>
      <c r="K1721" s="89" t="s">
        <v>52</v>
      </c>
      <c r="L1721" s="89" t="s">
        <v>85</v>
      </c>
      <c r="M1721" s="89" t="s">
        <v>1429</v>
      </c>
      <c r="N1721" s="89" t="s">
        <v>291</v>
      </c>
      <c r="O1721" s="92" t="s">
        <v>4637</v>
      </c>
      <c r="P1721" s="93" t="s">
        <v>57</v>
      </c>
      <c r="Q1721" s="110" t="s">
        <v>58</v>
      </c>
      <c r="R1721" s="94">
        <v>46171</v>
      </c>
      <c r="S1721" s="95"/>
      <c r="T1721" s="95" t="s">
        <v>59</v>
      </c>
      <c r="U1721" s="95" t="s">
        <v>60</v>
      </c>
      <c r="V1721" s="91">
        <v>46156</v>
      </c>
      <c r="W1721" s="91">
        <v>46164</v>
      </c>
      <c r="X1721" s="91">
        <v>46168</v>
      </c>
      <c r="Y1721" s="96" t="s">
        <v>2797</v>
      </c>
      <c r="Z1721" s="89" t="s">
        <v>62</v>
      </c>
      <c r="AA1721" s="95"/>
      <c r="AB1721" s="95" t="s">
        <v>2804</v>
      </c>
      <c r="AC1721" s="95" t="s">
        <v>2804</v>
      </c>
      <c r="AD1721" s="95" t="s">
        <v>2804</v>
      </c>
      <c r="AE1721" s="95" t="s">
        <v>2804</v>
      </c>
      <c r="AF1721" s="95" t="s">
        <v>2804</v>
      </c>
      <c r="AG1721" s="95" t="s">
        <v>2804</v>
      </c>
      <c r="AH1721" s="95" t="s">
        <v>2804</v>
      </c>
      <c r="AI1721" s="97"/>
      <c r="AJ1721" s="97" t="s">
        <v>65</v>
      </c>
      <c r="AK1721" s="97" t="s">
        <v>66</v>
      </c>
      <c r="AL1721" s="45" t="s">
        <v>67</v>
      </c>
      <c r="AM1721" s="160" t="str">
        <f>MONTH(B1721)&amp;"/"&amp;YEAR(B1721)</f>
        <v>3/2026</v>
      </c>
      <c r="AN1721" s="45">
        <f>WEEKNUM(B1721)-WEEKNUM(EOMONTH(B1721,-1)+1)+1</f>
        <v>4</v>
      </c>
      <c r="AO1721" s="45" t="str">
        <f>MONTH(R1721)&amp;"/"&amp;YEAR(R1721)</f>
        <v>5/2026</v>
      </c>
      <c r="AP1721" s="45">
        <f>WEEKNUM(R1721)-WEEKNUM(EOMONTH(R1721,-1)+1)+1</f>
        <v>5</v>
      </c>
      <c r="AQ1721" s="45">
        <f>IF(AU1721="S",IF(Q1721="1. Aceitou o programa",R1721-B1721,0),0)</f>
        <v>67</v>
      </c>
      <c r="AR1721" s="45">
        <f>IF(AU1721="S",IF(AND(S1721&lt;&gt;"",R1721&lt;&gt;""),S1721-R1721,0),0)</f>
        <v>0</v>
      </c>
      <c r="AS1721" s="45">
        <f>IF(AU1721="S",IF(Q1721="1. Aceitou o programa",IF(OR(X1721="Não se Aplica",X1721=""),IF(OR(W1721="Não se Aplica",W1721=""),0,W1721-V1721),AVERAGE(X1721-W1721,W1721-V1721)),0),0)</f>
        <v>6</v>
      </c>
      <c r="AT1721" s="45">
        <f>IF(AU1721="S",IF(AND(Q1721="1. Aceitou o programa",AB1721="Realizada"),IFERROR(IF(AA1721="",0,AA1721-R1721),0),0),0)</f>
        <v>0</v>
      </c>
      <c r="AU1721" s="45" t="str">
        <f>_xlfn.XLOOKUP(U1721,'Lista Suspensa'!$AA$20:$AA$23,'Lista Suspensa'!$AB$20:$AB$23,"N/A")</f>
        <v>S</v>
      </c>
    </row>
    <row r="1722" spans="1:47" ht="12" customHeight="1" x14ac:dyDescent="0.3">
      <c r="A1722" s="87" t="s">
        <v>47</v>
      </c>
      <c r="B1722" s="88">
        <v>46104</v>
      </c>
      <c r="C1722" s="89" t="s">
        <v>48</v>
      </c>
      <c r="D1722" s="89" t="s">
        <v>49</v>
      </c>
      <c r="E1722" s="189">
        <v>95476930</v>
      </c>
      <c r="F1722" s="197" t="s">
        <v>4638</v>
      </c>
      <c r="G1722" s="90">
        <v>83927506320</v>
      </c>
      <c r="H1722" s="91">
        <v>27827</v>
      </c>
      <c r="I1722" s="89"/>
      <c r="J1722" s="89" t="s">
        <v>51</v>
      </c>
      <c r="K1722" s="89" t="s">
        <v>52</v>
      </c>
      <c r="L1722" s="89" t="s">
        <v>85</v>
      </c>
      <c r="M1722" s="89" t="s">
        <v>1467</v>
      </c>
      <c r="N1722" s="89" t="s">
        <v>137</v>
      </c>
      <c r="O1722" s="92" t="s">
        <v>4639</v>
      </c>
      <c r="P1722" s="93" t="s">
        <v>57</v>
      </c>
      <c r="Q1722" s="110" t="s">
        <v>58</v>
      </c>
      <c r="R1722" s="94">
        <v>46171</v>
      </c>
      <c r="S1722" s="95"/>
      <c r="T1722" s="95" t="s">
        <v>59</v>
      </c>
      <c r="U1722" s="95" t="s">
        <v>60</v>
      </c>
      <c r="V1722" s="91">
        <v>46156</v>
      </c>
      <c r="W1722" s="91">
        <v>46164</v>
      </c>
      <c r="X1722" s="91"/>
      <c r="Y1722" s="96" t="s">
        <v>269</v>
      </c>
      <c r="Z1722" s="89" t="s">
        <v>62</v>
      </c>
      <c r="AA1722" s="95"/>
      <c r="AB1722" s="95" t="s">
        <v>2804</v>
      </c>
      <c r="AC1722" s="95" t="s">
        <v>2804</v>
      </c>
      <c r="AD1722" s="95" t="s">
        <v>2804</v>
      </c>
      <c r="AE1722" s="95" t="s">
        <v>2804</v>
      </c>
      <c r="AF1722" s="95" t="s">
        <v>2804</v>
      </c>
      <c r="AG1722" s="95" t="s">
        <v>2804</v>
      </c>
      <c r="AH1722" s="95" t="s">
        <v>2804</v>
      </c>
      <c r="AI1722" s="97"/>
      <c r="AJ1722" s="97" t="s">
        <v>65</v>
      </c>
      <c r="AK1722" s="97" t="s">
        <v>66</v>
      </c>
      <c r="AL1722" s="45" t="s">
        <v>67</v>
      </c>
      <c r="AM1722" s="160" t="str">
        <f>MONTH(B1722)&amp;"/"&amp;YEAR(B1722)</f>
        <v>3/2026</v>
      </c>
      <c r="AN1722" s="45">
        <f>WEEKNUM(B1722)-WEEKNUM(EOMONTH(B1722,-1)+1)+1</f>
        <v>4</v>
      </c>
      <c r="AO1722" s="45" t="str">
        <f>MONTH(R1722)&amp;"/"&amp;YEAR(R1722)</f>
        <v>5/2026</v>
      </c>
      <c r="AP1722" s="45">
        <f>WEEKNUM(R1722)-WEEKNUM(EOMONTH(R1722,-1)+1)+1</f>
        <v>5</v>
      </c>
      <c r="AQ1722" s="45">
        <f>IF(AU1722="S",IF(Q1722="1. Aceitou o programa",R1722-B1722,0),0)</f>
        <v>67</v>
      </c>
      <c r="AR1722" s="45">
        <f>IF(AU1722="S",IF(AND(S1722&lt;&gt;"",R1722&lt;&gt;""),S1722-R1722,0),0)</f>
        <v>0</v>
      </c>
      <c r="AS1722" s="45">
        <f>IF(AU1722="S",IF(Q1722="1. Aceitou o programa",IF(OR(X1722="Não se Aplica",X1722=""),IF(OR(W1722="Não se Aplica",W1722=""),0,W1722-V1722),AVERAGE(X1722-W1722,W1722-V1722)),0),0)</f>
        <v>8</v>
      </c>
      <c r="AT1722" s="45">
        <f>IF(AU1722="S",IF(AND(Q1722="1. Aceitou o programa",AB1722="Realizada"),IFERROR(IF(AA1722="",0,AA1722-R1722),0),0),0)</f>
        <v>0</v>
      </c>
      <c r="AU1722" s="45" t="str">
        <f>_xlfn.XLOOKUP(U1722,'Lista Suspensa'!$AA$20:$AA$23,'Lista Suspensa'!$AB$20:$AB$23,"N/A")</f>
        <v>S</v>
      </c>
    </row>
    <row r="1723" spans="1:47" ht="12" customHeight="1" x14ac:dyDescent="0.3">
      <c r="A1723" s="87" t="s">
        <v>47</v>
      </c>
      <c r="B1723" s="88">
        <v>46104</v>
      </c>
      <c r="C1723" s="89" t="s">
        <v>48</v>
      </c>
      <c r="D1723" s="89" t="s">
        <v>49</v>
      </c>
      <c r="E1723" s="189">
        <v>94641168</v>
      </c>
      <c r="F1723" s="197" t="s">
        <v>4640</v>
      </c>
      <c r="G1723" s="90">
        <v>48241482787</v>
      </c>
      <c r="H1723" s="91">
        <v>19913</v>
      </c>
      <c r="I1723" s="89"/>
      <c r="J1723" s="89" t="s">
        <v>51</v>
      </c>
      <c r="K1723" s="89" t="s">
        <v>76</v>
      </c>
      <c r="L1723" s="89" t="s">
        <v>191</v>
      </c>
      <c r="M1723" s="89" t="s">
        <v>594</v>
      </c>
      <c r="N1723" s="89" t="s">
        <v>449</v>
      </c>
      <c r="O1723" s="92" t="s">
        <v>4641</v>
      </c>
      <c r="P1723" s="93" t="s">
        <v>57</v>
      </c>
      <c r="Q1723" s="110" t="s">
        <v>58</v>
      </c>
      <c r="R1723" s="94">
        <v>46171</v>
      </c>
      <c r="S1723" s="95"/>
      <c r="T1723" s="95" t="s">
        <v>59</v>
      </c>
      <c r="U1723" s="95" t="s">
        <v>60</v>
      </c>
      <c r="V1723" s="91">
        <v>46156</v>
      </c>
      <c r="W1723" s="91">
        <v>46164</v>
      </c>
      <c r="X1723" s="91"/>
      <c r="Y1723" s="96" t="s">
        <v>269</v>
      </c>
      <c r="Z1723" s="89" t="s">
        <v>62</v>
      </c>
      <c r="AA1723" s="95"/>
      <c r="AB1723" s="95" t="s">
        <v>2804</v>
      </c>
      <c r="AC1723" s="95" t="s">
        <v>2804</v>
      </c>
      <c r="AD1723" s="95" t="s">
        <v>2804</v>
      </c>
      <c r="AE1723" s="95" t="s">
        <v>2804</v>
      </c>
      <c r="AF1723" s="95" t="s">
        <v>2804</v>
      </c>
      <c r="AG1723" s="95" t="s">
        <v>2804</v>
      </c>
      <c r="AH1723" s="95" t="s">
        <v>2804</v>
      </c>
      <c r="AI1723" s="97"/>
      <c r="AJ1723" s="97" t="s">
        <v>65</v>
      </c>
      <c r="AK1723" s="97" t="s">
        <v>66</v>
      </c>
      <c r="AL1723" s="45" t="s">
        <v>67</v>
      </c>
      <c r="AM1723" s="160" t="str">
        <f>MONTH(B1723)&amp;"/"&amp;YEAR(B1723)</f>
        <v>3/2026</v>
      </c>
      <c r="AN1723" s="45">
        <f>WEEKNUM(B1723)-WEEKNUM(EOMONTH(B1723,-1)+1)+1</f>
        <v>4</v>
      </c>
      <c r="AO1723" s="45" t="str">
        <f>MONTH(R1723)&amp;"/"&amp;YEAR(R1723)</f>
        <v>5/2026</v>
      </c>
      <c r="AP1723" s="45">
        <f>WEEKNUM(R1723)-WEEKNUM(EOMONTH(R1723,-1)+1)+1</f>
        <v>5</v>
      </c>
      <c r="AQ1723" s="45">
        <f>IF(AU1723="S",IF(Q1723="1. Aceitou o programa",R1723-B1723,0),0)</f>
        <v>67</v>
      </c>
      <c r="AR1723" s="45">
        <f>IF(AU1723="S",IF(AND(S1723&lt;&gt;"",R1723&lt;&gt;""),S1723-R1723,0),0)</f>
        <v>0</v>
      </c>
      <c r="AS1723" s="45">
        <f>IF(AU1723="S",IF(Q1723="1. Aceitou o programa",IF(OR(X1723="Não se Aplica",X1723=""),IF(OR(W1723="Não se Aplica",W1723=""),0,W1723-V1723),AVERAGE(X1723-W1723,W1723-V1723)),0),0)</f>
        <v>8</v>
      </c>
      <c r="AT1723" s="45">
        <f>IF(AU1723="S",IF(AND(Q1723="1. Aceitou o programa",AB1723="Realizada"),IFERROR(IF(AA1723="",0,AA1723-R1723),0),0),0)</f>
        <v>0</v>
      </c>
      <c r="AU1723" s="45" t="str">
        <f>_xlfn.XLOOKUP(U1723,'Lista Suspensa'!$AA$20:$AA$23,'Lista Suspensa'!$AB$20:$AB$23,"N/A")</f>
        <v>S</v>
      </c>
    </row>
    <row r="1724" spans="1:47" ht="12" customHeight="1" x14ac:dyDescent="0.3">
      <c r="A1724" s="87" t="s">
        <v>47</v>
      </c>
      <c r="B1724" s="88">
        <v>46104</v>
      </c>
      <c r="C1724" s="89" t="s">
        <v>48</v>
      </c>
      <c r="D1724" s="89" t="s">
        <v>49</v>
      </c>
      <c r="E1724" s="189">
        <v>93395226</v>
      </c>
      <c r="F1724" s="197" t="s">
        <v>4642</v>
      </c>
      <c r="G1724" s="90">
        <v>89308182772</v>
      </c>
      <c r="H1724" s="91">
        <v>24489</v>
      </c>
      <c r="I1724" s="89"/>
      <c r="J1724" s="89" t="s">
        <v>51</v>
      </c>
      <c r="K1724" s="89" t="s">
        <v>76</v>
      </c>
      <c r="L1724" s="89" t="s">
        <v>95</v>
      </c>
      <c r="M1724" s="89" t="s">
        <v>129</v>
      </c>
      <c r="N1724" s="89" t="s">
        <v>197</v>
      </c>
      <c r="O1724" s="92" t="s">
        <v>4643</v>
      </c>
      <c r="P1724" s="93" t="s">
        <v>57</v>
      </c>
      <c r="Q1724" s="110" t="s">
        <v>58</v>
      </c>
      <c r="R1724" s="94">
        <v>46171</v>
      </c>
      <c r="S1724" s="95"/>
      <c r="T1724" s="95" t="s">
        <v>59</v>
      </c>
      <c r="U1724" s="95" t="s">
        <v>60</v>
      </c>
      <c r="V1724" s="91">
        <v>46157</v>
      </c>
      <c r="W1724" s="91">
        <v>46164</v>
      </c>
      <c r="X1724" s="91">
        <v>46168</v>
      </c>
      <c r="Y1724" s="96" t="s">
        <v>2797</v>
      </c>
      <c r="Z1724" s="89" t="s">
        <v>62</v>
      </c>
      <c r="AA1724" s="95"/>
      <c r="AB1724" s="95" t="s">
        <v>2804</v>
      </c>
      <c r="AC1724" s="95" t="s">
        <v>2804</v>
      </c>
      <c r="AD1724" s="95" t="s">
        <v>2804</v>
      </c>
      <c r="AE1724" s="95" t="s">
        <v>2804</v>
      </c>
      <c r="AF1724" s="95" t="s">
        <v>2804</v>
      </c>
      <c r="AG1724" s="95" t="s">
        <v>2804</v>
      </c>
      <c r="AH1724" s="95" t="s">
        <v>2804</v>
      </c>
      <c r="AI1724" s="97"/>
      <c r="AJ1724" s="97" t="s">
        <v>65</v>
      </c>
      <c r="AK1724" s="97" t="s">
        <v>66</v>
      </c>
      <c r="AL1724" s="45" t="s">
        <v>67</v>
      </c>
      <c r="AM1724" s="160" t="str">
        <f>MONTH(B1724)&amp;"/"&amp;YEAR(B1724)</f>
        <v>3/2026</v>
      </c>
      <c r="AN1724" s="45">
        <f>WEEKNUM(B1724)-WEEKNUM(EOMONTH(B1724,-1)+1)+1</f>
        <v>4</v>
      </c>
      <c r="AO1724" s="45" t="str">
        <f>MONTH(R1724)&amp;"/"&amp;YEAR(R1724)</f>
        <v>5/2026</v>
      </c>
      <c r="AP1724" s="45">
        <f>WEEKNUM(R1724)-WEEKNUM(EOMONTH(R1724,-1)+1)+1</f>
        <v>5</v>
      </c>
      <c r="AQ1724" s="45">
        <f>IF(AU1724="S",IF(Q1724="1. Aceitou o programa",R1724-B1724,0),0)</f>
        <v>67</v>
      </c>
      <c r="AR1724" s="45">
        <f>IF(AU1724="S",IF(AND(S1724&lt;&gt;"",R1724&lt;&gt;""),S1724-R1724,0),0)</f>
        <v>0</v>
      </c>
      <c r="AS1724" s="45">
        <f>IF(AU1724="S",IF(Q1724="1. Aceitou o programa",IF(OR(X1724="Não se Aplica",X1724=""),IF(OR(W1724="Não se Aplica",W1724=""),0,W1724-V1724),AVERAGE(X1724-W1724,W1724-V1724)),0),0)</f>
        <v>5.5</v>
      </c>
      <c r="AT1724" s="45">
        <f>IF(AU1724="S",IF(AND(Q1724="1. Aceitou o programa",AB1724="Realizada"),IFERROR(IF(AA1724="",0,AA1724-R1724),0),0),0)</f>
        <v>0</v>
      </c>
      <c r="AU1724" s="45" t="str">
        <f>_xlfn.XLOOKUP(U1724,'Lista Suspensa'!$AA$20:$AA$23,'Lista Suspensa'!$AB$20:$AB$23,"N/A")</f>
        <v>S</v>
      </c>
    </row>
    <row r="1725" spans="1:47" ht="12" customHeight="1" x14ac:dyDescent="0.3">
      <c r="A1725" s="87" t="s">
        <v>47</v>
      </c>
      <c r="B1725" s="88">
        <v>46104</v>
      </c>
      <c r="C1725" s="89" t="s">
        <v>48</v>
      </c>
      <c r="D1725" s="89" t="s">
        <v>49</v>
      </c>
      <c r="E1725" s="189">
        <v>93396300</v>
      </c>
      <c r="F1725" s="197" t="s">
        <v>4644</v>
      </c>
      <c r="G1725" s="90">
        <v>87283573704</v>
      </c>
      <c r="H1725" s="91">
        <v>24705</v>
      </c>
      <c r="I1725" s="89"/>
      <c r="J1725" s="89" t="s">
        <v>84</v>
      </c>
      <c r="K1725" s="89" t="s">
        <v>76</v>
      </c>
      <c r="L1725" s="89" t="s">
        <v>95</v>
      </c>
      <c r="M1725" s="89" t="s">
        <v>106</v>
      </c>
      <c r="N1725" s="89" t="s">
        <v>291</v>
      </c>
      <c r="O1725" s="92" t="s">
        <v>4645</v>
      </c>
      <c r="P1725" s="93" t="s">
        <v>57</v>
      </c>
      <c r="Q1725" s="110" t="s">
        <v>58</v>
      </c>
      <c r="R1725" s="94">
        <v>46171</v>
      </c>
      <c r="S1725" s="95"/>
      <c r="T1725" s="95" t="s">
        <v>59</v>
      </c>
      <c r="U1725" s="95" t="s">
        <v>60</v>
      </c>
      <c r="V1725" s="91">
        <v>46157</v>
      </c>
      <c r="W1725" s="91">
        <v>46164</v>
      </c>
      <c r="X1725" s="91">
        <v>46168</v>
      </c>
      <c r="Y1725" s="96"/>
      <c r="Z1725" s="89" t="s">
        <v>62</v>
      </c>
      <c r="AA1725" s="95"/>
      <c r="AB1725" s="95" t="s">
        <v>2804</v>
      </c>
      <c r="AC1725" s="95" t="s">
        <v>2804</v>
      </c>
      <c r="AD1725" s="95" t="s">
        <v>2804</v>
      </c>
      <c r="AE1725" s="95" t="s">
        <v>2804</v>
      </c>
      <c r="AF1725" s="95" t="s">
        <v>2804</v>
      </c>
      <c r="AG1725" s="95" t="s">
        <v>2804</v>
      </c>
      <c r="AH1725" s="95" t="s">
        <v>2804</v>
      </c>
      <c r="AI1725" s="97"/>
      <c r="AJ1725" s="97" t="s">
        <v>65</v>
      </c>
      <c r="AK1725" s="97" t="s">
        <v>66</v>
      </c>
      <c r="AL1725" s="45" t="s">
        <v>67</v>
      </c>
      <c r="AM1725" s="160" t="str">
        <f>MONTH(B1725)&amp;"/"&amp;YEAR(B1725)</f>
        <v>3/2026</v>
      </c>
      <c r="AN1725" s="45">
        <f>WEEKNUM(B1725)-WEEKNUM(EOMONTH(B1725,-1)+1)+1</f>
        <v>4</v>
      </c>
      <c r="AO1725" s="45" t="str">
        <f>MONTH(R1725)&amp;"/"&amp;YEAR(R1725)</f>
        <v>5/2026</v>
      </c>
      <c r="AP1725" s="45">
        <f>WEEKNUM(R1725)-WEEKNUM(EOMONTH(R1725,-1)+1)+1</f>
        <v>5</v>
      </c>
      <c r="AQ1725" s="45">
        <f>IF(AU1725="S",IF(Q1725="1. Aceitou o programa",R1725-B1725,0),0)</f>
        <v>67</v>
      </c>
      <c r="AR1725" s="45">
        <f>IF(AU1725="S",IF(AND(S1725&lt;&gt;"",R1725&lt;&gt;""),S1725-R1725,0),0)</f>
        <v>0</v>
      </c>
      <c r="AS1725" s="45">
        <f>IF(AU1725="S",IF(Q1725="1. Aceitou o programa",IF(OR(X1725="Não se Aplica",X1725=""),IF(OR(W1725="Não se Aplica",W1725=""),0,W1725-V1725),AVERAGE(X1725-W1725,W1725-V1725)),0),0)</f>
        <v>5.5</v>
      </c>
      <c r="AT1725" s="45">
        <f>IF(AU1725="S",IF(AND(Q1725="1. Aceitou o programa",AB1725="Realizada"),IFERROR(IF(AA1725="",0,AA1725-R1725),0),0),0)</f>
        <v>0</v>
      </c>
      <c r="AU1725" s="45" t="str">
        <f>_xlfn.XLOOKUP(U1725,'Lista Suspensa'!$AA$20:$AA$23,'Lista Suspensa'!$AB$20:$AB$23,"N/A")</f>
        <v>S</v>
      </c>
    </row>
    <row r="1726" spans="1:47" ht="12" customHeight="1" x14ac:dyDescent="0.3">
      <c r="A1726" s="87" t="s">
        <v>47</v>
      </c>
      <c r="B1726" s="88">
        <v>46104</v>
      </c>
      <c r="C1726" s="89" t="s">
        <v>48</v>
      </c>
      <c r="D1726" s="89" t="s">
        <v>49</v>
      </c>
      <c r="E1726" s="189">
        <v>93415349</v>
      </c>
      <c r="F1726" s="197" t="s">
        <v>4646</v>
      </c>
      <c r="G1726" s="90">
        <v>16298987835</v>
      </c>
      <c r="H1726" s="91">
        <v>26672</v>
      </c>
      <c r="I1726" s="89"/>
      <c r="J1726" s="89" t="s">
        <v>84</v>
      </c>
      <c r="K1726" s="89" t="s">
        <v>52</v>
      </c>
      <c r="L1726" s="89" t="s">
        <v>53</v>
      </c>
      <c r="M1726" s="89" t="s">
        <v>855</v>
      </c>
      <c r="N1726" s="89" t="s">
        <v>176</v>
      </c>
      <c r="O1726" s="92" t="s">
        <v>4647</v>
      </c>
      <c r="P1726" s="93" t="s">
        <v>57</v>
      </c>
      <c r="Q1726" s="110" t="s">
        <v>58</v>
      </c>
      <c r="R1726" s="94">
        <v>46171</v>
      </c>
      <c r="S1726" s="95"/>
      <c r="T1726" s="95" t="s">
        <v>59</v>
      </c>
      <c r="U1726" s="95" t="s">
        <v>60</v>
      </c>
      <c r="V1726" s="91">
        <v>46157</v>
      </c>
      <c r="W1726" s="91">
        <v>46164</v>
      </c>
      <c r="X1726" s="91"/>
      <c r="Y1726" s="96" t="s">
        <v>269</v>
      </c>
      <c r="Z1726" s="89" t="s">
        <v>62</v>
      </c>
      <c r="AA1726" s="95"/>
      <c r="AB1726" s="95" t="s">
        <v>2804</v>
      </c>
      <c r="AC1726" s="95" t="s">
        <v>2804</v>
      </c>
      <c r="AD1726" s="95" t="s">
        <v>2804</v>
      </c>
      <c r="AE1726" s="95" t="s">
        <v>2804</v>
      </c>
      <c r="AF1726" s="95" t="s">
        <v>2804</v>
      </c>
      <c r="AG1726" s="95" t="s">
        <v>2804</v>
      </c>
      <c r="AH1726" s="95" t="s">
        <v>2804</v>
      </c>
      <c r="AI1726" s="97"/>
      <c r="AJ1726" s="97" t="s">
        <v>65</v>
      </c>
      <c r="AK1726" s="97" t="s">
        <v>66</v>
      </c>
      <c r="AL1726" s="45" t="s">
        <v>67</v>
      </c>
      <c r="AM1726" s="160" t="str">
        <f>MONTH(B1726)&amp;"/"&amp;YEAR(B1726)</f>
        <v>3/2026</v>
      </c>
      <c r="AN1726" s="45">
        <f>WEEKNUM(B1726)-WEEKNUM(EOMONTH(B1726,-1)+1)+1</f>
        <v>4</v>
      </c>
      <c r="AO1726" s="45" t="str">
        <f>MONTH(R1726)&amp;"/"&amp;YEAR(R1726)</f>
        <v>5/2026</v>
      </c>
      <c r="AP1726" s="45">
        <f>WEEKNUM(R1726)-WEEKNUM(EOMONTH(R1726,-1)+1)+1</f>
        <v>5</v>
      </c>
      <c r="AQ1726" s="45">
        <f>IF(AU1726="S",IF(Q1726="1. Aceitou o programa",R1726-B1726,0),0)</f>
        <v>67</v>
      </c>
      <c r="AR1726" s="45">
        <f>IF(AU1726="S",IF(AND(S1726&lt;&gt;"",R1726&lt;&gt;""),S1726-R1726,0),0)</f>
        <v>0</v>
      </c>
      <c r="AS1726" s="45">
        <f>IF(AU1726="S",IF(Q1726="1. Aceitou o programa",IF(OR(X1726="Não se Aplica",X1726=""),IF(OR(W1726="Não se Aplica",W1726=""),0,W1726-V1726),AVERAGE(X1726-W1726,W1726-V1726)),0),0)</f>
        <v>7</v>
      </c>
      <c r="AT1726" s="45">
        <f>IF(AU1726="S",IF(AND(Q1726="1. Aceitou o programa",AB1726="Realizada"),IFERROR(IF(AA1726="",0,AA1726-R1726),0),0),0)</f>
        <v>0</v>
      </c>
      <c r="AU1726" s="45" t="str">
        <f>_xlfn.XLOOKUP(U1726,'Lista Suspensa'!$AA$20:$AA$23,'Lista Suspensa'!$AB$20:$AB$23,"N/A")</f>
        <v>S</v>
      </c>
    </row>
    <row r="1727" spans="1:47" ht="12" customHeight="1" x14ac:dyDescent="0.3">
      <c r="A1727" s="87" t="s">
        <v>47</v>
      </c>
      <c r="B1727" s="88">
        <v>46104</v>
      </c>
      <c r="C1727" s="89" t="s">
        <v>48</v>
      </c>
      <c r="D1727" s="89" t="s">
        <v>49</v>
      </c>
      <c r="E1727" s="189">
        <v>93415348</v>
      </c>
      <c r="F1727" s="197" t="s">
        <v>4648</v>
      </c>
      <c r="G1727" s="90">
        <v>2302339703</v>
      </c>
      <c r="H1727" s="91">
        <v>27401</v>
      </c>
      <c r="I1727" s="89"/>
      <c r="J1727" s="89" t="s">
        <v>51</v>
      </c>
      <c r="K1727" s="89" t="s">
        <v>52</v>
      </c>
      <c r="L1727" s="89" t="s">
        <v>53</v>
      </c>
      <c r="M1727" s="89" t="s">
        <v>855</v>
      </c>
      <c r="N1727" s="89" t="s">
        <v>176</v>
      </c>
      <c r="O1727" s="92" t="s">
        <v>4649</v>
      </c>
      <c r="P1727" s="93" t="s">
        <v>57</v>
      </c>
      <c r="Q1727" s="110" t="s">
        <v>58</v>
      </c>
      <c r="R1727" s="94">
        <v>46171</v>
      </c>
      <c r="S1727" s="95"/>
      <c r="T1727" s="95" t="s">
        <v>59</v>
      </c>
      <c r="U1727" s="95" t="s">
        <v>60</v>
      </c>
      <c r="V1727" s="91">
        <v>46157</v>
      </c>
      <c r="W1727" s="91">
        <v>46160</v>
      </c>
      <c r="X1727" s="91">
        <v>46168</v>
      </c>
      <c r="Y1727" s="96" t="s">
        <v>61</v>
      </c>
      <c r="Z1727" s="89" t="s">
        <v>62</v>
      </c>
      <c r="AA1727" s="95"/>
      <c r="AB1727" s="95" t="s">
        <v>2804</v>
      </c>
      <c r="AC1727" s="95" t="s">
        <v>2804</v>
      </c>
      <c r="AD1727" s="95" t="s">
        <v>2804</v>
      </c>
      <c r="AE1727" s="95" t="s">
        <v>2804</v>
      </c>
      <c r="AF1727" s="95" t="s">
        <v>2804</v>
      </c>
      <c r="AG1727" s="95" t="s">
        <v>2804</v>
      </c>
      <c r="AH1727" s="95" t="s">
        <v>2804</v>
      </c>
      <c r="AI1727" s="97"/>
      <c r="AJ1727" s="97" t="s">
        <v>65</v>
      </c>
      <c r="AK1727" s="97" t="s">
        <v>66</v>
      </c>
      <c r="AL1727" s="45" t="s">
        <v>67</v>
      </c>
      <c r="AM1727" s="160" t="str">
        <f>MONTH(B1727)&amp;"/"&amp;YEAR(B1727)</f>
        <v>3/2026</v>
      </c>
      <c r="AN1727" s="45">
        <f>WEEKNUM(B1727)-WEEKNUM(EOMONTH(B1727,-1)+1)+1</f>
        <v>4</v>
      </c>
      <c r="AO1727" s="45" t="str">
        <f>MONTH(R1727)&amp;"/"&amp;YEAR(R1727)</f>
        <v>5/2026</v>
      </c>
      <c r="AP1727" s="45">
        <f>WEEKNUM(R1727)-WEEKNUM(EOMONTH(R1727,-1)+1)+1</f>
        <v>5</v>
      </c>
      <c r="AQ1727" s="45">
        <f>IF(AU1727="S",IF(Q1727="1. Aceitou o programa",R1727-B1727,0),0)</f>
        <v>67</v>
      </c>
      <c r="AR1727" s="45">
        <f>IF(AU1727="S",IF(AND(S1727&lt;&gt;"",R1727&lt;&gt;""),S1727-R1727,0),0)</f>
        <v>0</v>
      </c>
      <c r="AS1727" s="45">
        <f>IF(AU1727="S",IF(Q1727="1. Aceitou o programa",IF(OR(X1727="Não se Aplica",X1727=""),IF(OR(W1727="Não se Aplica",W1727=""),0,W1727-V1727),AVERAGE(X1727-W1727,W1727-V1727)),0),0)</f>
        <v>5.5</v>
      </c>
      <c r="AT1727" s="45">
        <f>IF(AU1727="S",IF(AND(Q1727="1. Aceitou o programa",AB1727="Realizada"),IFERROR(IF(AA1727="",0,AA1727-R1727),0),0),0)</f>
        <v>0</v>
      </c>
      <c r="AU1727" s="45" t="str">
        <f>_xlfn.XLOOKUP(U1727,'Lista Suspensa'!$AA$20:$AA$23,'Lista Suspensa'!$AB$20:$AB$23,"N/A")</f>
        <v>S</v>
      </c>
    </row>
    <row r="1728" spans="1:47" ht="12" customHeight="1" x14ac:dyDescent="0.3">
      <c r="A1728" s="87" t="s">
        <v>47</v>
      </c>
      <c r="B1728" s="88">
        <v>46104</v>
      </c>
      <c r="C1728" s="89" t="s">
        <v>48</v>
      </c>
      <c r="D1728" s="89" t="s">
        <v>49</v>
      </c>
      <c r="E1728" s="189">
        <v>93446429</v>
      </c>
      <c r="F1728" s="197" t="s">
        <v>4650</v>
      </c>
      <c r="G1728" s="90">
        <v>13793019713</v>
      </c>
      <c r="H1728" s="91">
        <v>33037</v>
      </c>
      <c r="I1728" s="89"/>
      <c r="J1728" s="89" t="s">
        <v>51</v>
      </c>
      <c r="K1728" s="89" t="s">
        <v>76</v>
      </c>
      <c r="L1728" s="89" t="s">
        <v>101</v>
      </c>
      <c r="M1728" s="89" t="s">
        <v>102</v>
      </c>
      <c r="N1728" s="89" t="s">
        <v>331</v>
      </c>
      <c r="O1728" s="92" t="s">
        <v>4651</v>
      </c>
      <c r="P1728" s="93" t="s">
        <v>57</v>
      </c>
      <c r="Q1728" s="110" t="s">
        <v>58</v>
      </c>
      <c r="R1728" s="94">
        <v>46171</v>
      </c>
      <c r="S1728" s="95"/>
      <c r="T1728" s="95" t="s">
        <v>59</v>
      </c>
      <c r="U1728" s="95" t="s">
        <v>60</v>
      </c>
      <c r="V1728" s="91">
        <v>46157</v>
      </c>
      <c r="W1728" s="91">
        <v>46164</v>
      </c>
      <c r="X1728" s="91">
        <v>46168</v>
      </c>
      <c r="Y1728" s="96" t="s">
        <v>2797</v>
      </c>
      <c r="Z1728" s="89" t="s">
        <v>62</v>
      </c>
      <c r="AA1728" s="95"/>
      <c r="AB1728" s="95" t="s">
        <v>2804</v>
      </c>
      <c r="AC1728" s="95" t="s">
        <v>2804</v>
      </c>
      <c r="AD1728" s="95" t="s">
        <v>2804</v>
      </c>
      <c r="AE1728" s="95" t="s">
        <v>2804</v>
      </c>
      <c r="AF1728" s="95" t="s">
        <v>2804</v>
      </c>
      <c r="AG1728" s="95" t="s">
        <v>2804</v>
      </c>
      <c r="AH1728" s="95" t="s">
        <v>2804</v>
      </c>
      <c r="AI1728" s="97"/>
      <c r="AJ1728" s="97" t="s">
        <v>65</v>
      </c>
      <c r="AK1728" s="97" t="s">
        <v>66</v>
      </c>
      <c r="AL1728" s="45" t="s">
        <v>67</v>
      </c>
      <c r="AM1728" s="160" t="str">
        <f>MONTH(B1728)&amp;"/"&amp;YEAR(B1728)</f>
        <v>3/2026</v>
      </c>
      <c r="AN1728" s="45">
        <f>WEEKNUM(B1728)-WEEKNUM(EOMONTH(B1728,-1)+1)+1</f>
        <v>4</v>
      </c>
      <c r="AO1728" s="45" t="str">
        <f>MONTH(R1728)&amp;"/"&amp;YEAR(R1728)</f>
        <v>5/2026</v>
      </c>
      <c r="AP1728" s="45">
        <f>WEEKNUM(R1728)-WEEKNUM(EOMONTH(R1728,-1)+1)+1</f>
        <v>5</v>
      </c>
      <c r="AQ1728" s="45">
        <f>IF(AU1728="S",IF(Q1728="1. Aceitou o programa",R1728-B1728,0),0)</f>
        <v>67</v>
      </c>
      <c r="AR1728" s="45">
        <f>IF(AU1728="S",IF(AND(S1728&lt;&gt;"",R1728&lt;&gt;""),S1728-R1728,0),0)</f>
        <v>0</v>
      </c>
      <c r="AS1728" s="45">
        <f>IF(AU1728="S",IF(Q1728="1. Aceitou o programa",IF(OR(X1728="Não se Aplica",X1728=""),IF(OR(W1728="Não se Aplica",W1728=""),0,W1728-V1728),AVERAGE(X1728-W1728,W1728-V1728)),0),0)</f>
        <v>5.5</v>
      </c>
      <c r="AT1728" s="45">
        <f>IF(AU1728="S",IF(AND(Q1728="1. Aceitou o programa",AB1728="Realizada"),IFERROR(IF(AA1728="",0,AA1728-R1728),0),0),0)</f>
        <v>0</v>
      </c>
      <c r="AU1728" s="45" t="str">
        <f>_xlfn.XLOOKUP(U1728,'Lista Suspensa'!$AA$20:$AA$23,'Lista Suspensa'!$AB$20:$AB$23,"N/A")</f>
        <v>S</v>
      </c>
    </row>
    <row r="1729" spans="1:47" ht="12" customHeight="1" x14ac:dyDescent="0.3">
      <c r="A1729" s="87" t="s">
        <v>47</v>
      </c>
      <c r="B1729" s="88">
        <v>46104</v>
      </c>
      <c r="C1729" s="89" t="s">
        <v>48</v>
      </c>
      <c r="D1729" s="89" t="s">
        <v>49</v>
      </c>
      <c r="E1729" s="189">
        <v>93474828</v>
      </c>
      <c r="F1729" s="197" t="s">
        <v>4652</v>
      </c>
      <c r="G1729" s="90">
        <v>36888353877</v>
      </c>
      <c r="H1729" s="91">
        <v>31804</v>
      </c>
      <c r="I1729" s="89"/>
      <c r="J1729" s="89" t="s">
        <v>84</v>
      </c>
      <c r="K1729" s="89" t="s">
        <v>52</v>
      </c>
      <c r="L1729" s="89" t="s">
        <v>85</v>
      </c>
      <c r="M1729" s="89" t="s">
        <v>4653</v>
      </c>
      <c r="N1729" s="89" t="s">
        <v>137</v>
      </c>
      <c r="O1729" s="92" t="s">
        <v>4654</v>
      </c>
      <c r="P1729" s="93" t="s">
        <v>57</v>
      </c>
      <c r="Q1729" s="110" t="s">
        <v>58</v>
      </c>
      <c r="R1729" s="94">
        <v>46171</v>
      </c>
      <c r="S1729" s="95"/>
      <c r="T1729" s="95" t="s">
        <v>59</v>
      </c>
      <c r="U1729" s="95" t="s">
        <v>60</v>
      </c>
      <c r="V1729" s="91">
        <v>46157</v>
      </c>
      <c r="W1729" s="91">
        <v>46164</v>
      </c>
      <c r="X1729" s="91">
        <v>46168</v>
      </c>
      <c r="Y1729" s="96" t="s">
        <v>2797</v>
      </c>
      <c r="Z1729" s="89" t="s">
        <v>62</v>
      </c>
      <c r="AA1729" s="95"/>
      <c r="AB1729" s="95" t="s">
        <v>2804</v>
      </c>
      <c r="AC1729" s="95" t="s">
        <v>2804</v>
      </c>
      <c r="AD1729" s="95" t="s">
        <v>2804</v>
      </c>
      <c r="AE1729" s="95" t="s">
        <v>2804</v>
      </c>
      <c r="AF1729" s="95" t="s">
        <v>2804</v>
      </c>
      <c r="AG1729" s="95" t="s">
        <v>2804</v>
      </c>
      <c r="AH1729" s="95" t="s">
        <v>2804</v>
      </c>
      <c r="AI1729" s="97"/>
      <c r="AJ1729" s="97" t="s">
        <v>65</v>
      </c>
      <c r="AK1729" s="97" t="s">
        <v>66</v>
      </c>
      <c r="AL1729" s="45" t="s">
        <v>67</v>
      </c>
      <c r="AM1729" s="160" t="str">
        <f>MONTH(B1729)&amp;"/"&amp;YEAR(B1729)</f>
        <v>3/2026</v>
      </c>
      <c r="AN1729" s="45">
        <f>WEEKNUM(B1729)-WEEKNUM(EOMONTH(B1729,-1)+1)+1</f>
        <v>4</v>
      </c>
      <c r="AO1729" s="45" t="str">
        <f>MONTH(R1729)&amp;"/"&amp;YEAR(R1729)</f>
        <v>5/2026</v>
      </c>
      <c r="AP1729" s="45">
        <f>WEEKNUM(R1729)-WEEKNUM(EOMONTH(R1729,-1)+1)+1</f>
        <v>5</v>
      </c>
      <c r="AQ1729" s="45">
        <f>IF(AU1729="S",IF(Q1729="1. Aceitou o programa",R1729-B1729,0),0)</f>
        <v>67</v>
      </c>
      <c r="AR1729" s="45">
        <f>IF(AU1729="S",IF(AND(S1729&lt;&gt;"",R1729&lt;&gt;""),S1729-R1729,0),0)</f>
        <v>0</v>
      </c>
      <c r="AS1729" s="45">
        <f>IF(AU1729="S",IF(Q1729="1. Aceitou o programa",IF(OR(X1729="Não se Aplica",X1729=""),IF(OR(W1729="Não se Aplica",W1729=""),0,W1729-V1729),AVERAGE(X1729-W1729,W1729-V1729)),0),0)</f>
        <v>5.5</v>
      </c>
      <c r="AT1729" s="45">
        <f>IF(AU1729="S",IF(AND(Q1729="1. Aceitou o programa",AB1729="Realizada"),IFERROR(IF(AA1729="",0,AA1729-R1729),0),0),0)</f>
        <v>0</v>
      </c>
      <c r="AU1729" s="45" t="str">
        <f>_xlfn.XLOOKUP(U1729,'Lista Suspensa'!$AA$20:$AA$23,'Lista Suspensa'!$AB$20:$AB$23,"N/A")</f>
        <v>S</v>
      </c>
    </row>
    <row r="1730" spans="1:47" ht="12" customHeight="1" x14ac:dyDescent="0.3">
      <c r="A1730" s="87" t="s">
        <v>47</v>
      </c>
      <c r="B1730" s="88">
        <v>46104</v>
      </c>
      <c r="C1730" s="89" t="s">
        <v>48</v>
      </c>
      <c r="D1730" s="89" t="s">
        <v>49</v>
      </c>
      <c r="E1730" s="189">
        <v>93514626</v>
      </c>
      <c r="F1730" s="197" t="s">
        <v>4655</v>
      </c>
      <c r="G1730" s="90">
        <v>6925392630</v>
      </c>
      <c r="H1730" s="91">
        <v>31769</v>
      </c>
      <c r="I1730" s="89"/>
      <c r="J1730" s="89" t="s">
        <v>51</v>
      </c>
      <c r="K1730" s="89" t="s">
        <v>52</v>
      </c>
      <c r="L1730" s="89" t="s">
        <v>85</v>
      </c>
      <c r="M1730" s="89" t="s">
        <v>3306</v>
      </c>
      <c r="N1730" s="89" t="s">
        <v>137</v>
      </c>
      <c r="O1730" s="92" t="s">
        <v>4656</v>
      </c>
      <c r="P1730" s="93" t="s">
        <v>57</v>
      </c>
      <c r="Q1730" s="110" t="s">
        <v>58</v>
      </c>
      <c r="R1730" s="94">
        <v>46171</v>
      </c>
      <c r="S1730" s="95"/>
      <c r="T1730" s="95" t="s">
        <v>59</v>
      </c>
      <c r="U1730" s="95" t="s">
        <v>60</v>
      </c>
      <c r="V1730" s="91">
        <v>46157</v>
      </c>
      <c r="W1730" s="91">
        <v>46164</v>
      </c>
      <c r="X1730" s="91">
        <v>46168</v>
      </c>
      <c r="Y1730" s="96" t="s">
        <v>2797</v>
      </c>
      <c r="Z1730" s="89" t="s">
        <v>62</v>
      </c>
      <c r="AA1730" s="95"/>
      <c r="AB1730" s="95" t="s">
        <v>2804</v>
      </c>
      <c r="AC1730" s="95" t="s">
        <v>2804</v>
      </c>
      <c r="AD1730" s="95" t="s">
        <v>2804</v>
      </c>
      <c r="AE1730" s="95" t="s">
        <v>2804</v>
      </c>
      <c r="AF1730" s="95" t="s">
        <v>2804</v>
      </c>
      <c r="AG1730" s="95" t="s">
        <v>2804</v>
      </c>
      <c r="AH1730" s="95" t="s">
        <v>2804</v>
      </c>
      <c r="AI1730" s="97"/>
      <c r="AJ1730" s="97" t="s">
        <v>65</v>
      </c>
      <c r="AK1730" s="97" t="s">
        <v>66</v>
      </c>
      <c r="AL1730" s="45" t="s">
        <v>67</v>
      </c>
      <c r="AM1730" s="160" t="str">
        <f>MONTH(B1730)&amp;"/"&amp;YEAR(B1730)</f>
        <v>3/2026</v>
      </c>
      <c r="AN1730" s="45">
        <f>WEEKNUM(B1730)-WEEKNUM(EOMONTH(B1730,-1)+1)+1</f>
        <v>4</v>
      </c>
      <c r="AO1730" s="45" t="str">
        <f>MONTH(R1730)&amp;"/"&amp;YEAR(R1730)</f>
        <v>5/2026</v>
      </c>
      <c r="AP1730" s="45">
        <f>WEEKNUM(R1730)-WEEKNUM(EOMONTH(R1730,-1)+1)+1</f>
        <v>5</v>
      </c>
      <c r="AQ1730" s="45">
        <f>IF(AU1730="S",IF(Q1730="1. Aceitou o programa",R1730-B1730,0),0)</f>
        <v>67</v>
      </c>
      <c r="AR1730" s="45">
        <f>IF(AU1730="S",IF(AND(S1730&lt;&gt;"",R1730&lt;&gt;""),S1730-R1730,0),0)</f>
        <v>0</v>
      </c>
      <c r="AS1730" s="45">
        <f>IF(AU1730="S",IF(Q1730="1. Aceitou o programa",IF(OR(X1730="Não se Aplica",X1730=""),IF(OR(W1730="Não se Aplica",W1730=""),0,W1730-V1730),AVERAGE(X1730-W1730,W1730-V1730)),0),0)</f>
        <v>5.5</v>
      </c>
      <c r="AT1730" s="45">
        <f>IF(AU1730="S",IF(AND(Q1730="1. Aceitou o programa",AB1730="Realizada"),IFERROR(IF(AA1730="",0,AA1730-R1730),0),0),0)</f>
        <v>0</v>
      </c>
      <c r="AU1730" s="45" t="str">
        <f>_xlfn.XLOOKUP(U1730,'Lista Suspensa'!$AA$20:$AA$23,'Lista Suspensa'!$AB$20:$AB$23,"N/A")</f>
        <v>S</v>
      </c>
    </row>
    <row r="1731" spans="1:47" ht="12" customHeight="1" x14ac:dyDescent="0.3">
      <c r="A1731" s="87" t="s">
        <v>47</v>
      </c>
      <c r="B1731" s="88">
        <v>46104</v>
      </c>
      <c r="C1731" s="89" t="s">
        <v>48</v>
      </c>
      <c r="D1731" s="89" t="s">
        <v>49</v>
      </c>
      <c r="E1731" s="189">
        <v>93514850</v>
      </c>
      <c r="F1731" s="197" t="s">
        <v>4657</v>
      </c>
      <c r="G1731" s="90">
        <v>7614171411</v>
      </c>
      <c r="H1731" s="91">
        <v>31657</v>
      </c>
      <c r="I1731" s="89"/>
      <c r="J1731" s="89" t="s">
        <v>84</v>
      </c>
      <c r="K1731" s="89" t="s">
        <v>76</v>
      </c>
      <c r="L1731" s="89" t="s">
        <v>95</v>
      </c>
      <c r="M1731" s="89" t="s">
        <v>222</v>
      </c>
      <c r="N1731" s="89" t="s">
        <v>331</v>
      </c>
      <c r="O1731" s="92" t="s">
        <v>4658</v>
      </c>
      <c r="P1731" s="93" t="s">
        <v>57</v>
      </c>
      <c r="Q1731" s="110" t="s">
        <v>58</v>
      </c>
      <c r="R1731" s="94">
        <v>46171</v>
      </c>
      <c r="S1731" s="95"/>
      <c r="T1731" s="95" t="s">
        <v>59</v>
      </c>
      <c r="U1731" s="95" t="s">
        <v>60</v>
      </c>
      <c r="V1731" s="91">
        <v>46157</v>
      </c>
      <c r="W1731" s="91">
        <v>46164</v>
      </c>
      <c r="X1731" s="91"/>
      <c r="Y1731" s="96" t="s">
        <v>269</v>
      </c>
      <c r="Z1731" s="89" t="s">
        <v>62</v>
      </c>
      <c r="AA1731" s="95"/>
      <c r="AB1731" s="95" t="s">
        <v>2804</v>
      </c>
      <c r="AC1731" s="95" t="s">
        <v>2804</v>
      </c>
      <c r="AD1731" s="95" t="s">
        <v>2804</v>
      </c>
      <c r="AE1731" s="95" t="s">
        <v>2804</v>
      </c>
      <c r="AF1731" s="95" t="s">
        <v>2804</v>
      </c>
      <c r="AG1731" s="95" t="s">
        <v>2804</v>
      </c>
      <c r="AH1731" s="95" t="s">
        <v>2804</v>
      </c>
      <c r="AI1731" s="97"/>
      <c r="AJ1731" s="97" t="s">
        <v>65</v>
      </c>
      <c r="AK1731" s="97" t="s">
        <v>66</v>
      </c>
      <c r="AL1731" s="45" t="s">
        <v>67</v>
      </c>
      <c r="AM1731" s="160" t="str">
        <f>MONTH(B1731)&amp;"/"&amp;YEAR(B1731)</f>
        <v>3/2026</v>
      </c>
      <c r="AN1731" s="45">
        <f>WEEKNUM(B1731)-WEEKNUM(EOMONTH(B1731,-1)+1)+1</f>
        <v>4</v>
      </c>
      <c r="AO1731" s="45" t="str">
        <f>MONTH(R1731)&amp;"/"&amp;YEAR(R1731)</f>
        <v>5/2026</v>
      </c>
      <c r="AP1731" s="45">
        <f>WEEKNUM(R1731)-WEEKNUM(EOMONTH(R1731,-1)+1)+1</f>
        <v>5</v>
      </c>
      <c r="AQ1731" s="45">
        <f>IF(AU1731="S",IF(Q1731="1. Aceitou o programa",R1731-B1731,0),0)</f>
        <v>67</v>
      </c>
      <c r="AR1731" s="45">
        <f>IF(AU1731="S",IF(AND(S1731&lt;&gt;"",R1731&lt;&gt;""),S1731-R1731,0),0)</f>
        <v>0</v>
      </c>
      <c r="AS1731" s="45">
        <f>IF(AU1731="S",IF(Q1731="1. Aceitou o programa",IF(OR(X1731="Não se Aplica",X1731=""),IF(OR(W1731="Não se Aplica",W1731=""),0,W1731-V1731),AVERAGE(X1731-W1731,W1731-V1731)),0),0)</f>
        <v>7</v>
      </c>
      <c r="AT1731" s="45">
        <f>IF(AU1731="S",IF(AND(Q1731="1. Aceitou o programa",AB1731="Realizada"),IFERROR(IF(AA1731="",0,AA1731-R1731),0),0),0)</f>
        <v>0</v>
      </c>
      <c r="AU1731" s="45" t="str">
        <f>_xlfn.XLOOKUP(U1731,'Lista Suspensa'!$AA$20:$AA$23,'Lista Suspensa'!$AB$20:$AB$23,"N/A")</f>
        <v>S</v>
      </c>
    </row>
    <row r="1732" spans="1:47" ht="12" customHeight="1" x14ac:dyDescent="0.3">
      <c r="A1732" s="87" t="s">
        <v>47</v>
      </c>
      <c r="B1732" s="88">
        <v>46104</v>
      </c>
      <c r="C1732" s="89" t="s">
        <v>48</v>
      </c>
      <c r="D1732" s="89" t="s">
        <v>49</v>
      </c>
      <c r="E1732" s="189">
        <v>93524039</v>
      </c>
      <c r="F1732" s="197" t="s">
        <v>4659</v>
      </c>
      <c r="G1732" s="90">
        <v>5919429763</v>
      </c>
      <c r="H1732" s="91">
        <v>32257</v>
      </c>
      <c r="I1732" s="89"/>
      <c r="J1732" s="89" t="s">
        <v>51</v>
      </c>
      <c r="K1732" s="89" t="s">
        <v>76</v>
      </c>
      <c r="L1732" s="89" t="s">
        <v>101</v>
      </c>
      <c r="M1732" s="89" t="s">
        <v>960</v>
      </c>
      <c r="N1732" s="89" t="s">
        <v>291</v>
      </c>
      <c r="O1732" s="92" t="s">
        <v>2704</v>
      </c>
      <c r="P1732" s="93" t="s">
        <v>57</v>
      </c>
      <c r="Q1732" s="110" t="s">
        <v>58</v>
      </c>
      <c r="R1732" s="94">
        <v>46171</v>
      </c>
      <c r="S1732" s="95"/>
      <c r="T1732" s="95" t="s">
        <v>59</v>
      </c>
      <c r="U1732" s="95" t="s">
        <v>60</v>
      </c>
      <c r="V1732" s="91">
        <v>46157</v>
      </c>
      <c r="W1732" s="91">
        <v>46160</v>
      </c>
      <c r="X1732" s="91">
        <v>46168</v>
      </c>
      <c r="Y1732" s="96" t="s">
        <v>61</v>
      </c>
      <c r="Z1732" s="89" t="s">
        <v>62</v>
      </c>
      <c r="AA1732" s="95"/>
      <c r="AB1732" s="95" t="s">
        <v>2804</v>
      </c>
      <c r="AC1732" s="95" t="s">
        <v>2804</v>
      </c>
      <c r="AD1732" s="95" t="s">
        <v>2804</v>
      </c>
      <c r="AE1732" s="95" t="s">
        <v>2804</v>
      </c>
      <c r="AF1732" s="95" t="s">
        <v>2804</v>
      </c>
      <c r="AG1732" s="95" t="s">
        <v>2804</v>
      </c>
      <c r="AH1732" s="95" t="s">
        <v>2804</v>
      </c>
      <c r="AI1732" s="97"/>
      <c r="AJ1732" s="97" t="s">
        <v>65</v>
      </c>
      <c r="AK1732" s="97" t="s">
        <v>66</v>
      </c>
      <c r="AL1732" s="45" t="s">
        <v>67</v>
      </c>
      <c r="AM1732" s="160" t="str">
        <f>MONTH(B1732)&amp;"/"&amp;YEAR(B1732)</f>
        <v>3/2026</v>
      </c>
      <c r="AN1732" s="45">
        <f>WEEKNUM(B1732)-WEEKNUM(EOMONTH(B1732,-1)+1)+1</f>
        <v>4</v>
      </c>
      <c r="AO1732" s="45" t="str">
        <f>MONTH(R1732)&amp;"/"&amp;YEAR(R1732)</f>
        <v>5/2026</v>
      </c>
      <c r="AP1732" s="45">
        <f>WEEKNUM(R1732)-WEEKNUM(EOMONTH(R1732,-1)+1)+1</f>
        <v>5</v>
      </c>
      <c r="AQ1732" s="45">
        <f>IF(AU1732="S",IF(Q1732="1. Aceitou o programa",R1732-B1732,0),0)</f>
        <v>67</v>
      </c>
      <c r="AR1732" s="45">
        <f>IF(AU1732="S",IF(AND(S1732&lt;&gt;"",R1732&lt;&gt;""),S1732-R1732,0),0)</f>
        <v>0</v>
      </c>
      <c r="AS1732" s="45">
        <f>IF(AU1732="S",IF(Q1732="1. Aceitou o programa",IF(OR(X1732="Não se Aplica",X1732=""),IF(OR(W1732="Não se Aplica",W1732=""),0,W1732-V1732),AVERAGE(X1732-W1732,W1732-V1732)),0),0)</f>
        <v>5.5</v>
      </c>
      <c r="AT1732" s="45">
        <f>IF(AU1732="S",IF(AND(Q1732="1. Aceitou o programa",AB1732="Realizada"),IFERROR(IF(AA1732="",0,AA1732-R1732),0),0),0)</f>
        <v>0</v>
      </c>
      <c r="AU1732" s="45" t="str">
        <f>_xlfn.XLOOKUP(U1732,'Lista Suspensa'!$AA$20:$AA$23,'Lista Suspensa'!$AB$20:$AB$23,"N/A")</f>
        <v>S</v>
      </c>
    </row>
    <row r="1733" spans="1:47" ht="12" customHeight="1" x14ac:dyDescent="0.3">
      <c r="A1733" s="87" t="s">
        <v>47</v>
      </c>
      <c r="B1733" s="88">
        <v>46104</v>
      </c>
      <c r="C1733" s="89" t="s">
        <v>48</v>
      </c>
      <c r="D1733" s="89" t="s">
        <v>49</v>
      </c>
      <c r="E1733" s="189">
        <v>93607092</v>
      </c>
      <c r="F1733" s="197" t="s">
        <v>4660</v>
      </c>
      <c r="G1733" s="90">
        <v>29341759870</v>
      </c>
      <c r="H1733" s="91">
        <v>29751</v>
      </c>
      <c r="I1733" s="89"/>
      <c r="J1733" s="89" t="s">
        <v>84</v>
      </c>
      <c r="K1733" s="89" t="s">
        <v>52</v>
      </c>
      <c r="L1733" s="89" t="s">
        <v>53</v>
      </c>
      <c r="M1733" s="89" t="s">
        <v>4168</v>
      </c>
      <c r="N1733" s="89" t="s">
        <v>150</v>
      </c>
      <c r="O1733" s="92" t="s">
        <v>4661</v>
      </c>
      <c r="P1733" s="93" t="s">
        <v>57</v>
      </c>
      <c r="Q1733" s="110" t="s">
        <v>58</v>
      </c>
      <c r="R1733" s="94">
        <v>46171</v>
      </c>
      <c r="S1733" s="95"/>
      <c r="T1733" s="95" t="s">
        <v>59</v>
      </c>
      <c r="U1733" s="95" t="s">
        <v>60</v>
      </c>
      <c r="V1733" s="91">
        <v>46157</v>
      </c>
      <c r="W1733" s="91">
        <v>46160</v>
      </c>
      <c r="X1733" s="91">
        <v>46168</v>
      </c>
      <c r="Y1733" s="96" t="s">
        <v>61</v>
      </c>
      <c r="Z1733" s="89" t="s">
        <v>62</v>
      </c>
      <c r="AA1733" s="95"/>
      <c r="AB1733" s="95" t="s">
        <v>2804</v>
      </c>
      <c r="AC1733" s="95" t="s">
        <v>2804</v>
      </c>
      <c r="AD1733" s="95" t="s">
        <v>2804</v>
      </c>
      <c r="AE1733" s="95" t="s">
        <v>2804</v>
      </c>
      <c r="AF1733" s="95" t="s">
        <v>2804</v>
      </c>
      <c r="AG1733" s="95" t="s">
        <v>2804</v>
      </c>
      <c r="AH1733" s="95" t="s">
        <v>2804</v>
      </c>
      <c r="AI1733" s="97"/>
      <c r="AJ1733" s="97" t="s">
        <v>65</v>
      </c>
      <c r="AK1733" s="97" t="s">
        <v>66</v>
      </c>
      <c r="AL1733" s="45" t="s">
        <v>67</v>
      </c>
      <c r="AM1733" s="160" t="str">
        <f>MONTH(B1733)&amp;"/"&amp;YEAR(B1733)</f>
        <v>3/2026</v>
      </c>
      <c r="AN1733" s="45">
        <f>WEEKNUM(B1733)-WEEKNUM(EOMONTH(B1733,-1)+1)+1</f>
        <v>4</v>
      </c>
      <c r="AO1733" s="45" t="str">
        <f>MONTH(R1733)&amp;"/"&amp;YEAR(R1733)</f>
        <v>5/2026</v>
      </c>
      <c r="AP1733" s="45">
        <f>WEEKNUM(R1733)-WEEKNUM(EOMONTH(R1733,-1)+1)+1</f>
        <v>5</v>
      </c>
      <c r="AQ1733" s="45">
        <f>IF(AU1733="S",IF(Q1733="1. Aceitou o programa",R1733-B1733,0),0)</f>
        <v>67</v>
      </c>
      <c r="AR1733" s="45">
        <f>IF(AU1733="S",IF(AND(S1733&lt;&gt;"",R1733&lt;&gt;""),S1733-R1733,0),0)</f>
        <v>0</v>
      </c>
      <c r="AS1733" s="45">
        <f>IF(AU1733="S",IF(Q1733="1. Aceitou o programa",IF(OR(X1733="Não se Aplica",X1733=""),IF(OR(W1733="Não se Aplica",W1733=""),0,W1733-V1733),AVERAGE(X1733-W1733,W1733-V1733)),0),0)</f>
        <v>5.5</v>
      </c>
      <c r="AT1733" s="45">
        <f>IF(AU1733="S",IF(AND(Q1733="1. Aceitou o programa",AB1733="Realizada"),IFERROR(IF(AA1733="",0,AA1733-R1733),0),0),0)</f>
        <v>0</v>
      </c>
      <c r="AU1733" s="45" t="str">
        <f>_xlfn.XLOOKUP(U1733,'Lista Suspensa'!$AA$20:$AA$23,'Lista Suspensa'!$AB$20:$AB$23,"N/A")</f>
        <v>S</v>
      </c>
    </row>
    <row r="1734" spans="1:47" ht="12" customHeight="1" x14ac:dyDescent="0.3">
      <c r="A1734" s="87" t="s">
        <v>47</v>
      </c>
      <c r="B1734" s="88">
        <v>46104</v>
      </c>
      <c r="C1734" s="89" t="s">
        <v>48</v>
      </c>
      <c r="D1734" s="89" t="s">
        <v>49</v>
      </c>
      <c r="E1734" s="189">
        <v>93576225</v>
      </c>
      <c r="F1734" s="197" t="s">
        <v>4662</v>
      </c>
      <c r="G1734" s="90">
        <v>98091190387</v>
      </c>
      <c r="H1734" s="91">
        <v>28571</v>
      </c>
      <c r="I1734" s="89"/>
      <c r="J1734" s="89" t="s">
        <v>51</v>
      </c>
      <c r="K1734" s="89" t="s">
        <v>52</v>
      </c>
      <c r="L1734" s="89" t="s">
        <v>53</v>
      </c>
      <c r="M1734" s="89" t="s">
        <v>136</v>
      </c>
      <c r="N1734" s="89" t="s">
        <v>150</v>
      </c>
      <c r="O1734" s="92" t="s">
        <v>4663</v>
      </c>
      <c r="P1734" s="93" t="s">
        <v>57</v>
      </c>
      <c r="Q1734" s="110" t="s">
        <v>58</v>
      </c>
      <c r="R1734" s="94">
        <v>46171</v>
      </c>
      <c r="S1734" s="95"/>
      <c r="T1734" s="95" t="s">
        <v>59</v>
      </c>
      <c r="U1734" s="95" t="s">
        <v>60</v>
      </c>
      <c r="V1734" s="91">
        <v>46157</v>
      </c>
      <c r="W1734" s="91">
        <v>46160</v>
      </c>
      <c r="X1734" s="91">
        <v>46168</v>
      </c>
      <c r="Y1734" s="96" t="s">
        <v>61</v>
      </c>
      <c r="Z1734" s="89" t="s">
        <v>62</v>
      </c>
      <c r="AA1734" s="95"/>
      <c r="AB1734" s="95" t="s">
        <v>2804</v>
      </c>
      <c r="AC1734" s="95" t="s">
        <v>2804</v>
      </c>
      <c r="AD1734" s="95" t="s">
        <v>2804</v>
      </c>
      <c r="AE1734" s="95" t="s">
        <v>2804</v>
      </c>
      <c r="AF1734" s="95" t="s">
        <v>2804</v>
      </c>
      <c r="AG1734" s="95" t="s">
        <v>2804</v>
      </c>
      <c r="AH1734" s="95" t="s">
        <v>2804</v>
      </c>
      <c r="AI1734" s="97"/>
      <c r="AJ1734" s="97" t="s">
        <v>65</v>
      </c>
      <c r="AK1734" s="97" t="s">
        <v>66</v>
      </c>
      <c r="AL1734" s="45" t="s">
        <v>67</v>
      </c>
      <c r="AM1734" s="160" t="str">
        <f>MONTH(B1734)&amp;"/"&amp;YEAR(B1734)</f>
        <v>3/2026</v>
      </c>
      <c r="AN1734" s="45">
        <f>WEEKNUM(B1734)-WEEKNUM(EOMONTH(B1734,-1)+1)+1</f>
        <v>4</v>
      </c>
      <c r="AO1734" s="45" t="str">
        <f>MONTH(R1734)&amp;"/"&amp;YEAR(R1734)</f>
        <v>5/2026</v>
      </c>
      <c r="AP1734" s="45">
        <f>WEEKNUM(R1734)-WEEKNUM(EOMONTH(R1734,-1)+1)+1</f>
        <v>5</v>
      </c>
      <c r="AQ1734" s="45">
        <f>IF(AU1734="S",IF(Q1734="1. Aceitou o programa",R1734-B1734,0),0)</f>
        <v>67</v>
      </c>
      <c r="AR1734" s="45">
        <f>IF(AU1734="S",IF(AND(S1734&lt;&gt;"",R1734&lt;&gt;""),S1734-R1734,0),0)</f>
        <v>0</v>
      </c>
      <c r="AS1734" s="45">
        <f>IF(AU1734="S",IF(Q1734="1. Aceitou o programa",IF(OR(X1734="Não se Aplica",X1734=""),IF(OR(W1734="Não se Aplica",W1734=""),0,W1734-V1734),AVERAGE(X1734-W1734,W1734-V1734)),0),0)</f>
        <v>5.5</v>
      </c>
      <c r="AT1734" s="45">
        <f>IF(AU1734="S",IF(AND(Q1734="1. Aceitou o programa",AB1734="Realizada"),IFERROR(IF(AA1734="",0,AA1734-R1734),0),0),0)</f>
        <v>0</v>
      </c>
      <c r="AU1734" s="45" t="str">
        <f>_xlfn.XLOOKUP(U1734,'Lista Suspensa'!$AA$20:$AA$23,'Lista Suspensa'!$AB$20:$AB$23,"N/A")</f>
        <v>S</v>
      </c>
    </row>
    <row r="1735" spans="1:47" ht="12" customHeight="1" x14ac:dyDescent="0.3">
      <c r="A1735" s="87" t="s">
        <v>47</v>
      </c>
      <c r="B1735" s="88">
        <v>46104</v>
      </c>
      <c r="C1735" s="89" t="s">
        <v>48</v>
      </c>
      <c r="D1735" s="89" t="s">
        <v>49</v>
      </c>
      <c r="E1735" s="189">
        <v>93575494</v>
      </c>
      <c r="F1735" s="197" t="s">
        <v>4664</v>
      </c>
      <c r="G1735" s="90">
        <v>34304064800</v>
      </c>
      <c r="H1735" s="91">
        <v>30977</v>
      </c>
      <c r="I1735" s="89"/>
      <c r="J1735" s="89" t="s">
        <v>51</v>
      </c>
      <c r="K1735" s="89" t="s">
        <v>52</v>
      </c>
      <c r="L1735" s="89" t="s">
        <v>53</v>
      </c>
      <c r="M1735" s="89" t="s">
        <v>3918</v>
      </c>
      <c r="N1735" s="89" t="s">
        <v>150</v>
      </c>
      <c r="O1735" s="92" t="s">
        <v>4665</v>
      </c>
      <c r="P1735" s="93" t="s">
        <v>57</v>
      </c>
      <c r="Q1735" s="110" t="s">
        <v>58</v>
      </c>
      <c r="R1735" s="94">
        <v>46171</v>
      </c>
      <c r="S1735" s="95"/>
      <c r="T1735" s="95" t="s">
        <v>59</v>
      </c>
      <c r="U1735" s="95" t="s">
        <v>60</v>
      </c>
      <c r="V1735" s="91">
        <v>46157</v>
      </c>
      <c r="W1735" s="91">
        <v>46164</v>
      </c>
      <c r="X1735" s="91"/>
      <c r="Y1735" s="96" t="s">
        <v>269</v>
      </c>
      <c r="Z1735" s="89" t="s">
        <v>62</v>
      </c>
      <c r="AA1735" s="95"/>
      <c r="AB1735" s="95" t="s">
        <v>2804</v>
      </c>
      <c r="AC1735" s="95" t="s">
        <v>2804</v>
      </c>
      <c r="AD1735" s="95" t="s">
        <v>2804</v>
      </c>
      <c r="AE1735" s="95" t="s">
        <v>2804</v>
      </c>
      <c r="AF1735" s="95" t="s">
        <v>2804</v>
      </c>
      <c r="AG1735" s="95" t="s">
        <v>2804</v>
      </c>
      <c r="AH1735" s="95" t="s">
        <v>2804</v>
      </c>
      <c r="AI1735" s="97"/>
      <c r="AJ1735" s="97" t="s">
        <v>65</v>
      </c>
      <c r="AK1735" s="97" t="s">
        <v>66</v>
      </c>
      <c r="AL1735" s="45" t="s">
        <v>67</v>
      </c>
      <c r="AM1735" s="160" t="str">
        <f>MONTH(B1735)&amp;"/"&amp;YEAR(B1735)</f>
        <v>3/2026</v>
      </c>
      <c r="AN1735" s="45">
        <f>WEEKNUM(B1735)-WEEKNUM(EOMONTH(B1735,-1)+1)+1</f>
        <v>4</v>
      </c>
      <c r="AO1735" s="45" t="str">
        <f>MONTH(R1735)&amp;"/"&amp;YEAR(R1735)</f>
        <v>5/2026</v>
      </c>
      <c r="AP1735" s="45">
        <f>WEEKNUM(R1735)-WEEKNUM(EOMONTH(R1735,-1)+1)+1</f>
        <v>5</v>
      </c>
      <c r="AQ1735" s="45">
        <f>IF(AU1735="S",IF(Q1735="1. Aceitou o programa",R1735-B1735,0),0)</f>
        <v>67</v>
      </c>
      <c r="AR1735" s="45">
        <f>IF(AU1735="S",IF(AND(S1735&lt;&gt;"",R1735&lt;&gt;""),S1735-R1735,0),0)</f>
        <v>0</v>
      </c>
      <c r="AS1735" s="45">
        <f>IF(AU1735="S",IF(Q1735="1. Aceitou o programa",IF(OR(X1735="Não se Aplica",X1735=""),IF(OR(W1735="Não se Aplica",W1735=""),0,W1735-V1735),AVERAGE(X1735-W1735,W1735-V1735)),0),0)</f>
        <v>7</v>
      </c>
      <c r="AT1735" s="45">
        <f>IF(AU1735="S",IF(AND(Q1735="1. Aceitou o programa",AB1735="Realizada"),IFERROR(IF(AA1735="",0,AA1735-R1735),0),0),0)</f>
        <v>0</v>
      </c>
      <c r="AU1735" s="45" t="str">
        <f>_xlfn.XLOOKUP(U1735,'Lista Suspensa'!$AA$20:$AA$23,'Lista Suspensa'!$AB$20:$AB$23,"N/A")</f>
        <v>S</v>
      </c>
    </row>
    <row r="1736" spans="1:47" ht="12" customHeight="1" x14ac:dyDescent="0.3">
      <c r="A1736" s="87" t="s">
        <v>47</v>
      </c>
      <c r="B1736" s="88">
        <v>46104</v>
      </c>
      <c r="C1736" s="89" t="s">
        <v>48</v>
      </c>
      <c r="D1736" s="89" t="s">
        <v>49</v>
      </c>
      <c r="E1736" s="189">
        <v>94150450</v>
      </c>
      <c r="F1736" s="197" t="s">
        <v>4666</v>
      </c>
      <c r="G1736" s="90">
        <v>9752730</v>
      </c>
      <c r="H1736" s="91">
        <v>23511</v>
      </c>
      <c r="I1736" s="89"/>
      <c r="J1736" s="89" t="s">
        <v>51</v>
      </c>
      <c r="K1736" s="89" t="s">
        <v>76</v>
      </c>
      <c r="L1736" s="89" t="s">
        <v>95</v>
      </c>
      <c r="M1736" s="89" t="s">
        <v>334</v>
      </c>
      <c r="N1736" s="89" t="s">
        <v>344</v>
      </c>
      <c r="O1736" s="92" t="s">
        <v>4667</v>
      </c>
      <c r="P1736" s="93" t="s">
        <v>57</v>
      </c>
      <c r="Q1736" s="110" t="s">
        <v>58</v>
      </c>
      <c r="R1736" s="94">
        <v>46171</v>
      </c>
      <c r="S1736" s="95"/>
      <c r="T1736" s="95" t="s">
        <v>59</v>
      </c>
      <c r="U1736" s="95" t="s">
        <v>60</v>
      </c>
      <c r="V1736" s="91">
        <v>46157</v>
      </c>
      <c r="W1736" s="91">
        <v>46164</v>
      </c>
      <c r="X1736" s="91"/>
      <c r="Y1736" s="96" t="s">
        <v>269</v>
      </c>
      <c r="Z1736" s="89" t="s">
        <v>62</v>
      </c>
      <c r="AA1736" s="95"/>
      <c r="AB1736" s="95" t="s">
        <v>2804</v>
      </c>
      <c r="AC1736" s="95" t="s">
        <v>2804</v>
      </c>
      <c r="AD1736" s="95" t="s">
        <v>2804</v>
      </c>
      <c r="AE1736" s="95" t="s">
        <v>2804</v>
      </c>
      <c r="AF1736" s="95" t="s">
        <v>2804</v>
      </c>
      <c r="AG1736" s="95" t="s">
        <v>2804</v>
      </c>
      <c r="AH1736" s="95" t="s">
        <v>2804</v>
      </c>
      <c r="AI1736" s="97"/>
      <c r="AJ1736" s="97" t="s">
        <v>65</v>
      </c>
      <c r="AK1736" s="97" t="s">
        <v>66</v>
      </c>
      <c r="AL1736" s="45" t="s">
        <v>67</v>
      </c>
      <c r="AM1736" s="160" t="str">
        <f>MONTH(B1736)&amp;"/"&amp;YEAR(B1736)</f>
        <v>3/2026</v>
      </c>
      <c r="AN1736" s="45">
        <f>WEEKNUM(B1736)-WEEKNUM(EOMONTH(B1736,-1)+1)+1</f>
        <v>4</v>
      </c>
      <c r="AO1736" s="45" t="str">
        <f>MONTH(R1736)&amp;"/"&amp;YEAR(R1736)</f>
        <v>5/2026</v>
      </c>
      <c r="AP1736" s="45">
        <f>WEEKNUM(R1736)-WEEKNUM(EOMONTH(R1736,-1)+1)+1</f>
        <v>5</v>
      </c>
      <c r="AQ1736" s="45">
        <f>IF(AU1736="S",IF(Q1736="1. Aceitou o programa",R1736-B1736,0),0)</f>
        <v>67</v>
      </c>
      <c r="AR1736" s="45">
        <f>IF(AU1736="S",IF(AND(S1736&lt;&gt;"",R1736&lt;&gt;""),S1736-R1736,0),0)</f>
        <v>0</v>
      </c>
      <c r="AS1736" s="45">
        <f>IF(AU1736="S",IF(Q1736="1. Aceitou o programa",IF(OR(X1736="Não se Aplica",X1736=""),IF(OR(W1736="Não se Aplica",W1736=""),0,W1736-V1736),AVERAGE(X1736-W1736,W1736-V1736)),0),0)</f>
        <v>7</v>
      </c>
      <c r="AT1736" s="45">
        <f>IF(AU1736="S",IF(AND(Q1736="1. Aceitou o programa",AB1736="Realizada"),IFERROR(IF(AA1736="",0,AA1736-R1736),0),0),0)</f>
        <v>0</v>
      </c>
      <c r="AU1736" s="45" t="str">
        <f>_xlfn.XLOOKUP(U1736,'Lista Suspensa'!$AA$20:$AA$23,'Lista Suspensa'!$AB$20:$AB$23,"N/A")</f>
        <v>S</v>
      </c>
    </row>
    <row r="1737" spans="1:47" ht="12" customHeight="1" x14ac:dyDescent="0.3">
      <c r="A1737" s="87" t="s">
        <v>47</v>
      </c>
      <c r="B1737" s="88">
        <v>46104</v>
      </c>
      <c r="C1737" s="89" t="s">
        <v>48</v>
      </c>
      <c r="D1737" s="89" t="s">
        <v>49</v>
      </c>
      <c r="E1737" s="189">
        <v>95634395</v>
      </c>
      <c r="F1737" s="197" t="s">
        <v>4668</v>
      </c>
      <c r="G1737" s="90">
        <v>33375012810</v>
      </c>
      <c r="H1737" s="91">
        <v>31163</v>
      </c>
      <c r="I1737" s="89"/>
      <c r="J1737" s="89" t="s">
        <v>51</v>
      </c>
      <c r="K1737" s="89" t="s">
        <v>52</v>
      </c>
      <c r="L1737" s="89" t="s">
        <v>53</v>
      </c>
      <c r="M1737" s="89" t="s">
        <v>238</v>
      </c>
      <c r="N1737" s="89" t="s">
        <v>150</v>
      </c>
      <c r="O1737" s="92" t="s">
        <v>4669</v>
      </c>
      <c r="P1737" s="93" t="s">
        <v>57</v>
      </c>
      <c r="Q1737" s="110" t="s">
        <v>58</v>
      </c>
      <c r="R1737" s="94">
        <v>46169</v>
      </c>
      <c r="S1737" s="95"/>
      <c r="T1737" s="95" t="s">
        <v>59</v>
      </c>
      <c r="U1737" s="95" t="s">
        <v>60</v>
      </c>
      <c r="V1737" s="91">
        <v>46157</v>
      </c>
      <c r="W1737" s="91">
        <v>46164</v>
      </c>
      <c r="X1737" s="91">
        <v>46168</v>
      </c>
      <c r="Y1737" s="96"/>
      <c r="Z1737" s="89" t="s">
        <v>2798</v>
      </c>
      <c r="AA1737" s="95"/>
      <c r="AB1737" s="89"/>
      <c r="AC1737" s="109"/>
      <c r="AD1737" s="89"/>
      <c r="AE1737" s="89"/>
      <c r="AF1737" s="191"/>
      <c r="AG1737" s="194" t="s">
        <v>4670</v>
      </c>
      <c r="AH1737" s="193"/>
      <c r="AI1737" s="97"/>
      <c r="AJ1737" s="97" t="s">
        <v>65</v>
      </c>
      <c r="AK1737" s="97" t="s">
        <v>66</v>
      </c>
      <c r="AL1737" s="45" t="s">
        <v>67</v>
      </c>
      <c r="AM1737" s="160" t="str">
        <f>MONTH(B1737)&amp;"/"&amp;YEAR(B1737)</f>
        <v>3/2026</v>
      </c>
      <c r="AN1737" s="45">
        <f>WEEKNUM(B1737)-WEEKNUM(EOMONTH(B1737,-1)+1)+1</f>
        <v>4</v>
      </c>
      <c r="AO1737" s="45" t="str">
        <f>MONTH(R1737)&amp;"/"&amp;YEAR(R1737)</f>
        <v>5/2026</v>
      </c>
      <c r="AP1737" s="45">
        <f>WEEKNUM(R1737)-WEEKNUM(EOMONTH(R1737,-1)+1)+1</f>
        <v>5</v>
      </c>
      <c r="AQ1737" s="45">
        <f>IF(AU1737="S",IF(Q1737="1. Aceitou o programa",R1737-B1737,0),0)</f>
        <v>65</v>
      </c>
      <c r="AR1737" s="45">
        <f>IF(AU1737="S",IF(AND(S1737&lt;&gt;"",R1737&lt;&gt;""),S1737-R1737,0),0)</f>
        <v>0</v>
      </c>
      <c r="AS1737" s="45">
        <f>IF(AU1737="S",IF(Q1737="1. Aceitou o programa",IF(OR(X1737="Não se Aplica",X1737=""),IF(OR(W1737="Não se Aplica",W1737=""),0,W1737-V1737),AVERAGE(X1737-W1737,W1737-V1737)),0),0)</f>
        <v>5.5</v>
      </c>
      <c r="AT1737" s="45">
        <f>IF(AU1737="S",IF(AND(Q1737="1. Aceitou o programa",AB1737="Realizada"),IFERROR(IF(AA1737="",0,AA1737-R1737),0),0),0)</f>
        <v>0</v>
      </c>
      <c r="AU1737" s="45" t="str">
        <f>_xlfn.XLOOKUP(U1737,'Lista Suspensa'!$AA$20:$AA$23,'Lista Suspensa'!$AB$20:$AB$23,"N/A")</f>
        <v>S</v>
      </c>
    </row>
    <row r="1738" spans="1:47" ht="12" customHeight="1" x14ac:dyDescent="0.3">
      <c r="A1738" s="87" t="s">
        <v>47</v>
      </c>
      <c r="B1738" s="88">
        <v>46104</v>
      </c>
      <c r="C1738" s="89" t="s">
        <v>48</v>
      </c>
      <c r="D1738" s="89" t="s">
        <v>49</v>
      </c>
      <c r="E1738" s="189">
        <v>93695644</v>
      </c>
      <c r="F1738" s="197" t="s">
        <v>4671</v>
      </c>
      <c r="G1738" s="90">
        <v>1035342707</v>
      </c>
      <c r="H1738" s="91">
        <v>24136</v>
      </c>
      <c r="I1738" s="89"/>
      <c r="J1738" s="89" t="s">
        <v>51</v>
      </c>
      <c r="K1738" s="89" t="s">
        <v>76</v>
      </c>
      <c r="L1738" s="89" t="s">
        <v>95</v>
      </c>
      <c r="M1738" s="89" t="s">
        <v>334</v>
      </c>
      <c r="N1738" s="89" t="s">
        <v>291</v>
      </c>
      <c r="O1738" s="92" t="s">
        <v>4672</v>
      </c>
      <c r="P1738" s="93" t="s">
        <v>57</v>
      </c>
      <c r="Q1738" s="110" t="s">
        <v>58</v>
      </c>
      <c r="R1738" s="94">
        <v>46171</v>
      </c>
      <c r="S1738" s="95"/>
      <c r="T1738" s="95" t="s">
        <v>59</v>
      </c>
      <c r="U1738" s="95" t="s">
        <v>60</v>
      </c>
      <c r="V1738" s="91">
        <v>46157</v>
      </c>
      <c r="W1738" s="91">
        <v>46164</v>
      </c>
      <c r="X1738" s="91">
        <v>46168</v>
      </c>
      <c r="Y1738" s="96" t="s">
        <v>2797</v>
      </c>
      <c r="Z1738" s="89" t="s">
        <v>62</v>
      </c>
      <c r="AA1738" s="95"/>
      <c r="AB1738" s="95" t="s">
        <v>2804</v>
      </c>
      <c r="AC1738" s="95" t="s">
        <v>2804</v>
      </c>
      <c r="AD1738" s="95" t="s">
        <v>2804</v>
      </c>
      <c r="AE1738" s="95" t="s">
        <v>2804</v>
      </c>
      <c r="AF1738" s="95" t="s">
        <v>2804</v>
      </c>
      <c r="AG1738" s="95" t="s">
        <v>2804</v>
      </c>
      <c r="AH1738" s="95" t="s">
        <v>2804</v>
      </c>
      <c r="AI1738" s="97"/>
      <c r="AJ1738" s="97" t="s">
        <v>65</v>
      </c>
      <c r="AK1738" s="97" t="s">
        <v>66</v>
      </c>
      <c r="AL1738" s="45" t="s">
        <v>67</v>
      </c>
      <c r="AM1738" s="160" t="str">
        <f>MONTH(B1738)&amp;"/"&amp;YEAR(B1738)</f>
        <v>3/2026</v>
      </c>
      <c r="AN1738" s="45">
        <f>WEEKNUM(B1738)-WEEKNUM(EOMONTH(B1738,-1)+1)+1</f>
        <v>4</v>
      </c>
      <c r="AO1738" s="45" t="str">
        <f>MONTH(R1738)&amp;"/"&amp;YEAR(R1738)</f>
        <v>5/2026</v>
      </c>
      <c r="AP1738" s="45">
        <f>WEEKNUM(R1738)-WEEKNUM(EOMONTH(R1738,-1)+1)+1</f>
        <v>5</v>
      </c>
      <c r="AQ1738" s="45">
        <f>IF(AU1738="S",IF(Q1738="1. Aceitou o programa",R1738-B1738,0),0)</f>
        <v>67</v>
      </c>
      <c r="AR1738" s="45">
        <f>IF(AU1738="S",IF(AND(S1738&lt;&gt;"",R1738&lt;&gt;""),S1738-R1738,0),0)</f>
        <v>0</v>
      </c>
      <c r="AS1738" s="45">
        <f>IF(AU1738="S",IF(Q1738="1. Aceitou o programa",IF(OR(X1738="Não se Aplica",X1738=""),IF(OR(W1738="Não se Aplica",W1738=""),0,W1738-V1738),AVERAGE(X1738-W1738,W1738-V1738)),0),0)</f>
        <v>5.5</v>
      </c>
      <c r="AT1738" s="45">
        <f>IF(AU1738="S",IF(AND(Q1738="1. Aceitou o programa",AB1738="Realizada"),IFERROR(IF(AA1738="",0,AA1738-R1738),0),0),0)</f>
        <v>0</v>
      </c>
      <c r="AU1738" s="45" t="str">
        <f>_xlfn.XLOOKUP(U1738,'Lista Suspensa'!$AA$20:$AA$23,'Lista Suspensa'!$AB$20:$AB$23,"N/A")</f>
        <v>S</v>
      </c>
    </row>
    <row r="1739" spans="1:47" ht="12" customHeight="1" x14ac:dyDescent="0.3">
      <c r="A1739" s="87" t="s">
        <v>47</v>
      </c>
      <c r="B1739" s="88">
        <v>46104</v>
      </c>
      <c r="C1739" s="89" t="s">
        <v>48</v>
      </c>
      <c r="D1739" s="89" t="s">
        <v>49</v>
      </c>
      <c r="E1739" s="189">
        <v>93874283</v>
      </c>
      <c r="F1739" s="197" t="s">
        <v>4673</v>
      </c>
      <c r="G1739" s="90">
        <v>10263599701</v>
      </c>
      <c r="H1739" s="91">
        <v>30497</v>
      </c>
      <c r="I1739" s="89"/>
      <c r="J1739" s="89" t="s">
        <v>51</v>
      </c>
      <c r="K1739" s="89" t="s">
        <v>76</v>
      </c>
      <c r="L1739" s="89" t="s">
        <v>95</v>
      </c>
      <c r="M1739" s="89" t="s">
        <v>334</v>
      </c>
      <c r="N1739" s="89" t="s">
        <v>344</v>
      </c>
      <c r="O1739" s="92" t="s">
        <v>4674</v>
      </c>
      <c r="P1739" s="93" t="s">
        <v>57</v>
      </c>
      <c r="Q1739" s="110" t="s">
        <v>58</v>
      </c>
      <c r="R1739" s="94">
        <v>46171</v>
      </c>
      <c r="S1739" s="95"/>
      <c r="T1739" s="95" t="s">
        <v>59</v>
      </c>
      <c r="U1739" s="95" t="s">
        <v>60</v>
      </c>
      <c r="V1739" s="91">
        <v>46157</v>
      </c>
      <c r="W1739" s="91">
        <v>46160</v>
      </c>
      <c r="X1739" s="91">
        <v>46168</v>
      </c>
      <c r="Y1739" s="96" t="s">
        <v>61</v>
      </c>
      <c r="Z1739" s="89" t="s">
        <v>62</v>
      </c>
      <c r="AA1739" s="95"/>
      <c r="AB1739" s="95" t="s">
        <v>2804</v>
      </c>
      <c r="AC1739" s="95" t="s">
        <v>2804</v>
      </c>
      <c r="AD1739" s="95" t="s">
        <v>2804</v>
      </c>
      <c r="AE1739" s="95" t="s">
        <v>2804</v>
      </c>
      <c r="AF1739" s="95" t="s">
        <v>2804</v>
      </c>
      <c r="AG1739" s="95" t="s">
        <v>2804</v>
      </c>
      <c r="AH1739" s="95" t="s">
        <v>2804</v>
      </c>
      <c r="AI1739" s="97"/>
      <c r="AJ1739" s="97" t="s">
        <v>65</v>
      </c>
      <c r="AK1739" s="97" t="s">
        <v>66</v>
      </c>
      <c r="AL1739" s="45" t="s">
        <v>67</v>
      </c>
      <c r="AM1739" s="160" t="str">
        <f>MONTH(B1739)&amp;"/"&amp;YEAR(B1739)</f>
        <v>3/2026</v>
      </c>
      <c r="AN1739" s="45">
        <f>WEEKNUM(B1739)-WEEKNUM(EOMONTH(B1739,-1)+1)+1</f>
        <v>4</v>
      </c>
      <c r="AO1739" s="45" t="str">
        <f>MONTH(R1739)&amp;"/"&amp;YEAR(R1739)</f>
        <v>5/2026</v>
      </c>
      <c r="AP1739" s="45">
        <f>WEEKNUM(R1739)-WEEKNUM(EOMONTH(R1739,-1)+1)+1</f>
        <v>5</v>
      </c>
      <c r="AQ1739" s="45">
        <f>IF(AU1739="S",IF(Q1739="1. Aceitou o programa",R1739-B1739,0),0)</f>
        <v>67</v>
      </c>
      <c r="AR1739" s="45">
        <f>IF(AU1739="S",IF(AND(S1739&lt;&gt;"",R1739&lt;&gt;""),S1739-R1739,0),0)</f>
        <v>0</v>
      </c>
      <c r="AS1739" s="45">
        <f>IF(AU1739="S",IF(Q1739="1. Aceitou o programa",IF(OR(X1739="Não se Aplica",X1739=""),IF(OR(W1739="Não se Aplica",W1739=""),0,W1739-V1739),AVERAGE(X1739-W1739,W1739-V1739)),0),0)</f>
        <v>5.5</v>
      </c>
      <c r="AT1739" s="45">
        <f>IF(AU1739="S",IF(AND(Q1739="1. Aceitou o programa",AB1739="Realizada"),IFERROR(IF(AA1739="",0,AA1739-R1739),0),0),0)</f>
        <v>0</v>
      </c>
      <c r="AU1739" s="45" t="str">
        <f>_xlfn.XLOOKUP(U1739,'Lista Suspensa'!$AA$20:$AA$23,'Lista Suspensa'!$AB$20:$AB$23,"N/A")</f>
        <v>S</v>
      </c>
    </row>
    <row r="1740" spans="1:47" ht="12" customHeight="1" x14ac:dyDescent="0.3">
      <c r="A1740" s="87" t="s">
        <v>47</v>
      </c>
      <c r="B1740" s="88">
        <v>46104</v>
      </c>
      <c r="C1740" s="89" t="s">
        <v>48</v>
      </c>
      <c r="D1740" s="89" t="s">
        <v>49</v>
      </c>
      <c r="E1740" s="189">
        <v>93689771</v>
      </c>
      <c r="F1740" s="197" t="s">
        <v>4675</v>
      </c>
      <c r="G1740" s="90">
        <v>17112147794</v>
      </c>
      <c r="H1740" s="91">
        <v>37444</v>
      </c>
      <c r="I1740" s="89"/>
      <c r="J1740" s="89" t="s">
        <v>84</v>
      </c>
      <c r="K1740" s="89" t="s">
        <v>76</v>
      </c>
      <c r="L1740" s="89" t="s">
        <v>95</v>
      </c>
      <c r="M1740" s="89" t="s">
        <v>334</v>
      </c>
      <c r="N1740" s="89" t="s">
        <v>176</v>
      </c>
      <c r="O1740" s="92" t="s">
        <v>4676</v>
      </c>
      <c r="P1740" s="93" t="s">
        <v>57</v>
      </c>
      <c r="Q1740" s="110" t="s">
        <v>58</v>
      </c>
      <c r="R1740" s="94">
        <v>46171</v>
      </c>
      <c r="S1740" s="95"/>
      <c r="T1740" s="95" t="s">
        <v>59</v>
      </c>
      <c r="U1740" s="95" t="s">
        <v>60</v>
      </c>
      <c r="V1740" s="91">
        <v>46157</v>
      </c>
      <c r="W1740" s="91">
        <v>46164</v>
      </c>
      <c r="X1740" s="91"/>
      <c r="Y1740" s="96" t="s">
        <v>269</v>
      </c>
      <c r="Z1740" s="89" t="s">
        <v>62</v>
      </c>
      <c r="AA1740" s="95"/>
      <c r="AB1740" s="95" t="s">
        <v>2804</v>
      </c>
      <c r="AC1740" s="95" t="s">
        <v>2804</v>
      </c>
      <c r="AD1740" s="95" t="s">
        <v>2804</v>
      </c>
      <c r="AE1740" s="95" t="s">
        <v>2804</v>
      </c>
      <c r="AF1740" s="95" t="s">
        <v>2804</v>
      </c>
      <c r="AG1740" s="95" t="s">
        <v>2804</v>
      </c>
      <c r="AH1740" s="95" t="s">
        <v>2804</v>
      </c>
      <c r="AI1740" s="97"/>
      <c r="AJ1740" s="97" t="s">
        <v>65</v>
      </c>
      <c r="AK1740" s="97" t="s">
        <v>66</v>
      </c>
      <c r="AL1740" s="45" t="s">
        <v>67</v>
      </c>
      <c r="AM1740" s="160" t="str">
        <f>MONTH(B1740)&amp;"/"&amp;YEAR(B1740)</f>
        <v>3/2026</v>
      </c>
      <c r="AN1740" s="45">
        <f>WEEKNUM(B1740)-WEEKNUM(EOMONTH(B1740,-1)+1)+1</f>
        <v>4</v>
      </c>
      <c r="AO1740" s="45" t="str">
        <f>MONTH(R1740)&amp;"/"&amp;YEAR(R1740)</f>
        <v>5/2026</v>
      </c>
      <c r="AP1740" s="45">
        <f>WEEKNUM(R1740)-WEEKNUM(EOMONTH(R1740,-1)+1)+1</f>
        <v>5</v>
      </c>
      <c r="AQ1740" s="45">
        <f>IF(AU1740="S",IF(Q1740="1. Aceitou o programa",R1740-B1740,0),0)</f>
        <v>67</v>
      </c>
      <c r="AR1740" s="45">
        <f>IF(AU1740="S",IF(AND(S1740&lt;&gt;"",R1740&lt;&gt;""),S1740-R1740,0),0)</f>
        <v>0</v>
      </c>
      <c r="AS1740" s="45">
        <f>IF(AU1740="S",IF(Q1740="1. Aceitou o programa",IF(OR(X1740="Não se Aplica",X1740=""),IF(OR(W1740="Não se Aplica",W1740=""),0,W1740-V1740),AVERAGE(X1740-W1740,W1740-V1740)),0),0)</f>
        <v>7</v>
      </c>
      <c r="AT1740" s="45">
        <f>IF(AU1740="S",IF(AND(Q1740="1. Aceitou o programa",AB1740="Realizada"),IFERROR(IF(AA1740="",0,AA1740-R1740),0),0),0)</f>
        <v>0</v>
      </c>
      <c r="AU1740" s="45" t="str">
        <f>_xlfn.XLOOKUP(U1740,'Lista Suspensa'!$AA$20:$AA$23,'Lista Suspensa'!$AB$20:$AB$23,"N/A")</f>
        <v>S</v>
      </c>
    </row>
    <row r="1741" spans="1:47" ht="12" customHeight="1" x14ac:dyDescent="0.3">
      <c r="A1741" s="87" t="s">
        <v>47</v>
      </c>
      <c r="B1741" s="88">
        <v>46104</v>
      </c>
      <c r="C1741" s="89" t="s">
        <v>48</v>
      </c>
      <c r="D1741" s="89" t="s">
        <v>49</v>
      </c>
      <c r="E1741" s="189">
        <v>93687663</v>
      </c>
      <c r="F1741" s="197" t="s">
        <v>4677</v>
      </c>
      <c r="G1741" s="90">
        <v>50919300782</v>
      </c>
      <c r="H1741" s="91">
        <v>11741</v>
      </c>
      <c r="I1741" s="89"/>
      <c r="J1741" s="89" t="s">
        <v>51</v>
      </c>
      <c r="K1741" s="89" t="s">
        <v>76</v>
      </c>
      <c r="L1741" s="89" t="s">
        <v>95</v>
      </c>
      <c r="M1741" s="89" t="s">
        <v>96</v>
      </c>
      <c r="N1741" s="89" t="s">
        <v>344</v>
      </c>
      <c r="O1741" s="92" t="s">
        <v>4678</v>
      </c>
      <c r="P1741" s="93" t="s">
        <v>57</v>
      </c>
      <c r="Q1741" s="110" t="s">
        <v>58</v>
      </c>
      <c r="R1741" s="94">
        <v>46171</v>
      </c>
      <c r="S1741" s="95"/>
      <c r="T1741" s="95" t="s">
        <v>59</v>
      </c>
      <c r="U1741" s="95" t="s">
        <v>60</v>
      </c>
      <c r="V1741" s="91">
        <v>46157</v>
      </c>
      <c r="W1741" s="91">
        <v>46164</v>
      </c>
      <c r="X1741" s="91"/>
      <c r="Y1741" s="96" t="s">
        <v>269</v>
      </c>
      <c r="Z1741" s="89" t="s">
        <v>62</v>
      </c>
      <c r="AA1741" s="95"/>
      <c r="AB1741" s="95" t="s">
        <v>2804</v>
      </c>
      <c r="AC1741" s="95" t="s">
        <v>2804</v>
      </c>
      <c r="AD1741" s="95" t="s">
        <v>2804</v>
      </c>
      <c r="AE1741" s="95" t="s">
        <v>2804</v>
      </c>
      <c r="AF1741" s="95" t="s">
        <v>2804</v>
      </c>
      <c r="AG1741" s="95" t="s">
        <v>2804</v>
      </c>
      <c r="AH1741" s="95" t="s">
        <v>2804</v>
      </c>
      <c r="AI1741" s="97"/>
      <c r="AJ1741" s="97" t="s">
        <v>65</v>
      </c>
      <c r="AK1741" s="97" t="s">
        <v>66</v>
      </c>
      <c r="AL1741" s="45" t="s">
        <v>67</v>
      </c>
      <c r="AM1741" s="160" t="str">
        <f>MONTH(B1741)&amp;"/"&amp;YEAR(B1741)</f>
        <v>3/2026</v>
      </c>
      <c r="AN1741" s="45">
        <f>WEEKNUM(B1741)-WEEKNUM(EOMONTH(B1741,-1)+1)+1</f>
        <v>4</v>
      </c>
      <c r="AO1741" s="45" t="str">
        <f>MONTH(R1741)&amp;"/"&amp;YEAR(R1741)</f>
        <v>5/2026</v>
      </c>
      <c r="AP1741" s="45">
        <f>WEEKNUM(R1741)-WEEKNUM(EOMONTH(R1741,-1)+1)+1</f>
        <v>5</v>
      </c>
      <c r="AQ1741" s="45">
        <f>IF(AU1741="S",IF(Q1741="1. Aceitou o programa",R1741-B1741,0),0)</f>
        <v>67</v>
      </c>
      <c r="AR1741" s="45">
        <f>IF(AU1741="S",IF(AND(S1741&lt;&gt;"",R1741&lt;&gt;""),S1741-R1741,0),0)</f>
        <v>0</v>
      </c>
      <c r="AS1741" s="45">
        <f>IF(AU1741="S",IF(Q1741="1. Aceitou o programa",IF(OR(X1741="Não se Aplica",X1741=""),IF(OR(W1741="Não se Aplica",W1741=""),0,W1741-V1741),AVERAGE(X1741-W1741,W1741-V1741)),0),0)</f>
        <v>7</v>
      </c>
      <c r="AT1741" s="45">
        <f>IF(AU1741="S",IF(AND(Q1741="1. Aceitou o programa",AB1741="Realizada"),IFERROR(IF(AA1741="",0,AA1741-R1741),0),0),0)</f>
        <v>0</v>
      </c>
      <c r="AU1741" s="45" t="str">
        <f>_xlfn.XLOOKUP(U1741,'Lista Suspensa'!$AA$20:$AA$23,'Lista Suspensa'!$AB$20:$AB$23,"N/A")</f>
        <v>S</v>
      </c>
    </row>
    <row r="1742" spans="1:47" ht="12" customHeight="1" x14ac:dyDescent="0.3">
      <c r="A1742" s="87" t="s">
        <v>47</v>
      </c>
      <c r="B1742" s="88">
        <v>46104</v>
      </c>
      <c r="C1742" s="89" t="s">
        <v>48</v>
      </c>
      <c r="D1742" s="89" t="s">
        <v>49</v>
      </c>
      <c r="E1742" s="189">
        <v>93697534</v>
      </c>
      <c r="F1742" s="197" t="s">
        <v>4679</v>
      </c>
      <c r="G1742" s="90">
        <v>82356580700</v>
      </c>
      <c r="H1742" s="91">
        <v>23247</v>
      </c>
      <c r="I1742" s="89"/>
      <c r="J1742" s="89" t="s">
        <v>51</v>
      </c>
      <c r="K1742" s="89" t="s">
        <v>76</v>
      </c>
      <c r="L1742" s="89" t="s">
        <v>77</v>
      </c>
      <c r="M1742" s="89" t="s">
        <v>4680</v>
      </c>
      <c r="N1742" s="89" t="s">
        <v>344</v>
      </c>
      <c r="O1742" s="92" t="s">
        <v>4681</v>
      </c>
      <c r="P1742" s="93" t="s">
        <v>57</v>
      </c>
      <c r="Q1742" s="110" t="s">
        <v>58</v>
      </c>
      <c r="R1742" s="94">
        <v>46171</v>
      </c>
      <c r="S1742" s="95"/>
      <c r="T1742" s="95" t="s">
        <v>59</v>
      </c>
      <c r="U1742" s="95" t="s">
        <v>60</v>
      </c>
      <c r="V1742" s="91">
        <v>46157</v>
      </c>
      <c r="W1742" s="91">
        <v>46160</v>
      </c>
      <c r="X1742" s="91">
        <v>46168</v>
      </c>
      <c r="Y1742" s="96" t="s">
        <v>61</v>
      </c>
      <c r="Z1742" s="89" t="s">
        <v>62</v>
      </c>
      <c r="AA1742" s="95"/>
      <c r="AB1742" s="95" t="s">
        <v>2804</v>
      </c>
      <c r="AC1742" s="95" t="s">
        <v>2804</v>
      </c>
      <c r="AD1742" s="95" t="s">
        <v>2804</v>
      </c>
      <c r="AE1742" s="95" t="s">
        <v>2804</v>
      </c>
      <c r="AF1742" s="95" t="s">
        <v>2804</v>
      </c>
      <c r="AG1742" s="95" t="s">
        <v>2804</v>
      </c>
      <c r="AH1742" s="95" t="s">
        <v>2804</v>
      </c>
      <c r="AI1742" s="97"/>
      <c r="AJ1742" s="97" t="s">
        <v>65</v>
      </c>
      <c r="AK1742" s="97" t="s">
        <v>66</v>
      </c>
      <c r="AL1742" s="45" t="s">
        <v>67</v>
      </c>
      <c r="AM1742" s="160" t="str">
        <f>MONTH(B1742)&amp;"/"&amp;YEAR(B1742)</f>
        <v>3/2026</v>
      </c>
      <c r="AN1742" s="45">
        <f>WEEKNUM(B1742)-WEEKNUM(EOMONTH(B1742,-1)+1)+1</f>
        <v>4</v>
      </c>
      <c r="AO1742" s="45" t="str">
        <f>MONTH(R1742)&amp;"/"&amp;YEAR(R1742)</f>
        <v>5/2026</v>
      </c>
      <c r="AP1742" s="45">
        <f>WEEKNUM(R1742)-WEEKNUM(EOMONTH(R1742,-1)+1)+1</f>
        <v>5</v>
      </c>
      <c r="AQ1742" s="45">
        <f>IF(AU1742="S",IF(Q1742="1. Aceitou o programa",R1742-B1742,0),0)</f>
        <v>67</v>
      </c>
      <c r="AR1742" s="45">
        <f>IF(AU1742="S",IF(AND(S1742&lt;&gt;"",R1742&lt;&gt;""),S1742-R1742,0),0)</f>
        <v>0</v>
      </c>
      <c r="AS1742" s="45">
        <f>IF(AU1742="S",IF(Q1742="1. Aceitou o programa",IF(OR(X1742="Não se Aplica",X1742=""),IF(OR(W1742="Não se Aplica",W1742=""),0,W1742-V1742),AVERAGE(X1742-W1742,W1742-V1742)),0),0)</f>
        <v>5.5</v>
      </c>
      <c r="AT1742" s="45">
        <f>IF(AU1742="S",IF(AND(Q1742="1. Aceitou o programa",AB1742="Realizada"),IFERROR(IF(AA1742="",0,AA1742-R1742),0),0),0)</f>
        <v>0</v>
      </c>
      <c r="AU1742" s="45" t="str">
        <f>_xlfn.XLOOKUP(U1742,'Lista Suspensa'!$AA$20:$AA$23,'Lista Suspensa'!$AB$20:$AB$23,"N/A")</f>
        <v>S</v>
      </c>
    </row>
    <row r="1743" spans="1:47" ht="12" customHeight="1" x14ac:dyDescent="0.3">
      <c r="A1743" s="87" t="s">
        <v>47</v>
      </c>
      <c r="B1743" s="88">
        <v>46104</v>
      </c>
      <c r="C1743" s="89" t="s">
        <v>48</v>
      </c>
      <c r="D1743" s="89" t="s">
        <v>49</v>
      </c>
      <c r="E1743" s="189">
        <v>93593777</v>
      </c>
      <c r="F1743" s="197" t="s">
        <v>4682</v>
      </c>
      <c r="G1743" s="90">
        <v>83447598034</v>
      </c>
      <c r="H1743" s="91">
        <v>31908</v>
      </c>
      <c r="I1743" s="89"/>
      <c r="J1743" s="89" t="s">
        <v>84</v>
      </c>
      <c r="K1743" s="89" t="s">
        <v>52</v>
      </c>
      <c r="L1743" s="89" t="s">
        <v>85</v>
      </c>
      <c r="M1743" s="89" t="s">
        <v>1774</v>
      </c>
      <c r="N1743" s="89" t="s">
        <v>291</v>
      </c>
      <c r="O1743" s="92" t="s">
        <v>4683</v>
      </c>
      <c r="P1743" s="93" t="s">
        <v>57</v>
      </c>
      <c r="Q1743" s="110" t="s">
        <v>58</v>
      </c>
      <c r="R1743" s="94">
        <v>46171</v>
      </c>
      <c r="S1743" s="95"/>
      <c r="T1743" s="95" t="s">
        <v>59</v>
      </c>
      <c r="U1743" s="95" t="s">
        <v>60</v>
      </c>
      <c r="V1743" s="91">
        <v>46157</v>
      </c>
      <c r="W1743" s="91">
        <v>46160</v>
      </c>
      <c r="X1743" s="91">
        <v>46168</v>
      </c>
      <c r="Y1743" s="96" t="s">
        <v>61</v>
      </c>
      <c r="Z1743" s="89" t="s">
        <v>62</v>
      </c>
      <c r="AA1743" s="95"/>
      <c r="AB1743" s="95" t="s">
        <v>2804</v>
      </c>
      <c r="AC1743" s="95" t="s">
        <v>2804</v>
      </c>
      <c r="AD1743" s="95" t="s">
        <v>2804</v>
      </c>
      <c r="AE1743" s="95" t="s">
        <v>2804</v>
      </c>
      <c r="AF1743" s="95" t="s">
        <v>2804</v>
      </c>
      <c r="AG1743" s="95" t="s">
        <v>2804</v>
      </c>
      <c r="AH1743" s="95" t="s">
        <v>2804</v>
      </c>
      <c r="AI1743" s="97"/>
      <c r="AJ1743" s="97" t="s">
        <v>65</v>
      </c>
      <c r="AK1743" s="97" t="s">
        <v>66</v>
      </c>
      <c r="AL1743" s="45" t="s">
        <v>67</v>
      </c>
      <c r="AM1743" s="160" t="str">
        <f>MONTH(B1743)&amp;"/"&amp;YEAR(B1743)</f>
        <v>3/2026</v>
      </c>
      <c r="AN1743" s="45">
        <f>WEEKNUM(B1743)-WEEKNUM(EOMONTH(B1743,-1)+1)+1</f>
        <v>4</v>
      </c>
      <c r="AO1743" s="45" t="str">
        <f>MONTH(R1743)&amp;"/"&amp;YEAR(R1743)</f>
        <v>5/2026</v>
      </c>
      <c r="AP1743" s="45">
        <f>WEEKNUM(R1743)-WEEKNUM(EOMONTH(R1743,-1)+1)+1</f>
        <v>5</v>
      </c>
      <c r="AQ1743" s="45">
        <f>IF(AU1743="S",IF(Q1743="1. Aceitou o programa",R1743-B1743,0),0)</f>
        <v>67</v>
      </c>
      <c r="AR1743" s="45">
        <f>IF(AU1743="S",IF(AND(S1743&lt;&gt;"",R1743&lt;&gt;""),S1743-R1743,0),0)</f>
        <v>0</v>
      </c>
      <c r="AS1743" s="45">
        <f>IF(AU1743="S",IF(Q1743="1. Aceitou o programa",IF(OR(X1743="Não se Aplica",X1743=""),IF(OR(W1743="Não se Aplica",W1743=""),0,W1743-V1743),AVERAGE(X1743-W1743,W1743-V1743)),0),0)</f>
        <v>5.5</v>
      </c>
      <c r="AT1743" s="45">
        <f>IF(AU1743="S",IF(AND(Q1743="1. Aceitou o programa",AB1743="Realizada"),IFERROR(IF(AA1743="",0,AA1743-R1743),0),0),0)</f>
        <v>0</v>
      </c>
      <c r="AU1743" s="45" t="str">
        <f>_xlfn.XLOOKUP(U1743,'Lista Suspensa'!$AA$20:$AA$23,'Lista Suspensa'!$AB$20:$AB$23,"N/A")</f>
        <v>S</v>
      </c>
    </row>
    <row r="1744" spans="1:47" ht="12" customHeight="1" x14ac:dyDescent="0.3">
      <c r="A1744" s="87" t="s">
        <v>47</v>
      </c>
      <c r="B1744" s="88">
        <v>46104</v>
      </c>
      <c r="C1744" s="89" t="s">
        <v>48</v>
      </c>
      <c r="D1744" s="89" t="s">
        <v>49</v>
      </c>
      <c r="E1744" s="189">
        <v>93605363</v>
      </c>
      <c r="F1744" s="197" t="s">
        <v>4684</v>
      </c>
      <c r="G1744" s="90">
        <v>8239881556</v>
      </c>
      <c r="H1744" s="91">
        <v>36568</v>
      </c>
      <c r="I1744" s="89"/>
      <c r="J1744" s="89" t="s">
        <v>51</v>
      </c>
      <c r="K1744" s="89" t="s">
        <v>52</v>
      </c>
      <c r="L1744" s="89" t="s">
        <v>2495</v>
      </c>
      <c r="M1744" s="89" t="s">
        <v>4685</v>
      </c>
      <c r="N1744" s="89" t="s">
        <v>137</v>
      </c>
      <c r="O1744" s="92" t="s">
        <v>4686</v>
      </c>
      <c r="P1744" s="93" t="s">
        <v>57</v>
      </c>
      <c r="Q1744" s="110" t="s">
        <v>58</v>
      </c>
      <c r="R1744" s="94">
        <v>46171</v>
      </c>
      <c r="S1744" s="95"/>
      <c r="T1744" s="95" t="s">
        <v>59</v>
      </c>
      <c r="U1744" s="95" t="s">
        <v>60</v>
      </c>
      <c r="V1744" s="91">
        <v>46157</v>
      </c>
      <c r="W1744" s="91">
        <v>46160</v>
      </c>
      <c r="X1744" s="91">
        <v>46168</v>
      </c>
      <c r="Y1744" s="96" t="s">
        <v>61</v>
      </c>
      <c r="Z1744" s="89" t="s">
        <v>62</v>
      </c>
      <c r="AA1744" s="95"/>
      <c r="AB1744" s="95" t="s">
        <v>2804</v>
      </c>
      <c r="AC1744" s="95" t="s">
        <v>2804</v>
      </c>
      <c r="AD1744" s="95" t="s">
        <v>2804</v>
      </c>
      <c r="AE1744" s="95" t="s">
        <v>2804</v>
      </c>
      <c r="AF1744" s="95" t="s">
        <v>2804</v>
      </c>
      <c r="AG1744" s="95" t="s">
        <v>2804</v>
      </c>
      <c r="AH1744" s="95" t="s">
        <v>2804</v>
      </c>
      <c r="AI1744" s="97"/>
      <c r="AJ1744" s="97" t="s">
        <v>65</v>
      </c>
      <c r="AK1744" s="97" t="s">
        <v>66</v>
      </c>
      <c r="AL1744" s="45" t="s">
        <v>67</v>
      </c>
      <c r="AM1744" s="160" t="str">
        <f>MONTH(B1744)&amp;"/"&amp;YEAR(B1744)</f>
        <v>3/2026</v>
      </c>
      <c r="AN1744" s="45">
        <f>WEEKNUM(B1744)-WEEKNUM(EOMONTH(B1744,-1)+1)+1</f>
        <v>4</v>
      </c>
      <c r="AO1744" s="45" t="str">
        <f>MONTH(R1744)&amp;"/"&amp;YEAR(R1744)</f>
        <v>5/2026</v>
      </c>
      <c r="AP1744" s="45">
        <f>WEEKNUM(R1744)-WEEKNUM(EOMONTH(R1744,-1)+1)+1</f>
        <v>5</v>
      </c>
      <c r="AQ1744" s="45">
        <f>IF(AU1744="S",IF(Q1744="1. Aceitou o programa",R1744-B1744,0),0)</f>
        <v>67</v>
      </c>
      <c r="AR1744" s="45">
        <f>IF(AU1744="S",IF(AND(S1744&lt;&gt;"",R1744&lt;&gt;""),S1744-R1744,0),0)</f>
        <v>0</v>
      </c>
      <c r="AS1744" s="45">
        <f>IF(AU1744="S",IF(Q1744="1. Aceitou o programa",IF(OR(X1744="Não se Aplica",X1744=""),IF(OR(W1744="Não se Aplica",W1744=""),0,W1744-V1744),AVERAGE(X1744-W1744,W1744-V1744)),0),0)</f>
        <v>5.5</v>
      </c>
      <c r="AT1744" s="45">
        <f>IF(AU1744="S",IF(AND(Q1744="1. Aceitou o programa",AB1744="Realizada"),IFERROR(IF(AA1744="",0,AA1744-R1744),0),0),0)</f>
        <v>0</v>
      </c>
      <c r="AU1744" s="45" t="str">
        <f>_xlfn.XLOOKUP(U1744,'Lista Suspensa'!$AA$20:$AA$23,'Lista Suspensa'!$AB$20:$AB$23,"N/A")</f>
        <v>S</v>
      </c>
    </row>
    <row r="1745" spans="1:47" ht="12" customHeight="1" x14ac:dyDescent="0.3">
      <c r="A1745" s="87" t="s">
        <v>47</v>
      </c>
      <c r="B1745" s="88">
        <v>46104</v>
      </c>
      <c r="C1745" s="89" t="s">
        <v>48</v>
      </c>
      <c r="D1745" s="89" t="s">
        <v>49</v>
      </c>
      <c r="E1745" s="189">
        <v>93635569</v>
      </c>
      <c r="F1745" s="197" t="s">
        <v>4687</v>
      </c>
      <c r="G1745" s="90">
        <v>94121362500</v>
      </c>
      <c r="H1745" s="91">
        <v>28613</v>
      </c>
      <c r="I1745" s="89"/>
      <c r="J1745" s="89" t="s">
        <v>84</v>
      </c>
      <c r="K1745" s="89" t="s">
        <v>52</v>
      </c>
      <c r="L1745" s="89" t="s">
        <v>85</v>
      </c>
      <c r="M1745" s="89" t="s">
        <v>1525</v>
      </c>
      <c r="N1745" s="89" t="s">
        <v>150</v>
      </c>
      <c r="O1745" s="92" t="s">
        <v>4688</v>
      </c>
      <c r="P1745" s="93" t="s">
        <v>57</v>
      </c>
      <c r="Q1745" s="110" t="s">
        <v>58</v>
      </c>
      <c r="R1745" s="94">
        <v>46171</v>
      </c>
      <c r="S1745" s="95"/>
      <c r="T1745" s="95" t="s">
        <v>59</v>
      </c>
      <c r="U1745" s="95" t="s">
        <v>60</v>
      </c>
      <c r="V1745" s="91">
        <v>46157</v>
      </c>
      <c r="W1745" s="91">
        <v>46164</v>
      </c>
      <c r="X1745" s="91"/>
      <c r="Y1745" s="96" t="s">
        <v>269</v>
      </c>
      <c r="Z1745" s="89" t="s">
        <v>62</v>
      </c>
      <c r="AA1745" s="95"/>
      <c r="AB1745" s="95" t="s">
        <v>2804</v>
      </c>
      <c r="AC1745" s="95" t="s">
        <v>2804</v>
      </c>
      <c r="AD1745" s="95" t="s">
        <v>2804</v>
      </c>
      <c r="AE1745" s="95" t="s">
        <v>2804</v>
      </c>
      <c r="AF1745" s="95" t="s">
        <v>2804</v>
      </c>
      <c r="AG1745" s="95" t="s">
        <v>2804</v>
      </c>
      <c r="AH1745" s="95" t="s">
        <v>2804</v>
      </c>
      <c r="AI1745" s="97"/>
      <c r="AJ1745" s="97" t="s">
        <v>65</v>
      </c>
      <c r="AK1745" s="97" t="s">
        <v>66</v>
      </c>
      <c r="AL1745" s="45" t="s">
        <v>67</v>
      </c>
      <c r="AM1745" s="160" t="str">
        <f>MONTH(B1745)&amp;"/"&amp;YEAR(B1745)</f>
        <v>3/2026</v>
      </c>
      <c r="AN1745" s="45">
        <f>WEEKNUM(B1745)-WEEKNUM(EOMONTH(B1745,-1)+1)+1</f>
        <v>4</v>
      </c>
      <c r="AO1745" s="45" t="str">
        <f>MONTH(R1745)&amp;"/"&amp;YEAR(R1745)</f>
        <v>5/2026</v>
      </c>
      <c r="AP1745" s="45">
        <f>WEEKNUM(R1745)-WEEKNUM(EOMONTH(R1745,-1)+1)+1</f>
        <v>5</v>
      </c>
      <c r="AQ1745" s="45">
        <f>IF(AU1745="S",IF(Q1745="1. Aceitou o programa",R1745-B1745,0),0)</f>
        <v>67</v>
      </c>
      <c r="AR1745" s="45">
        <f>IF(AU1745="S",IF(AND(S1745&lt;&gt;"",R1745&lt;&gt;""),S1745-R1745,0),0)</f>
        <v>0</v>
      </c>
      <c r="AS1745" s="45">
        <f>IF(AU1745="S",IF(Q1745="1. Aceitou o programa",IF(OR(X1745="Não se Aplica",X1745=""),IF(OR(W1745="Não se Aplica",W1745=""),0,W1745-V1745),AVERAGE(X1745-W1745,W1745-V1745)),0),0)</f>
        <v>7</v>
      </c>
      <c r="AT1745" s="45">
        <f>IF(AU1745="S",IF(AND(Q1745="1. Aceitou o programa",AB1745="Realizada"),IFERROR(IF(AA1745="",0,AA1745-R1745),0),0),0)</f>
        <v>0</v>
      </c>
      <c r="AU1745" s="45" t="str">
        <f>_xlfn.XLOOKUP(U1745,'Lista Suspensa'!$AA$20:$AA$23,'Lista Suspensa'!$AB$20:$AB$23,"N/A")</f>
        <v>S</v>
      </c>
    </row>
    <row r="1746" spans="1:47" ht="12" customHeight="1" x14ac:dyDescent="0.3">
      <c r="A1746" s="87" t="s">
        <v>47</v>
      </c>
      <c r="B1746" s="88">
        <v>46104</v>
      </c>
      <c r="C1746" s="89" t="s">
        <v>48</v>
      </c>
      <c r="D1746" s="89" t="s">
        <v>49</v>
      </c>
      <c r="E1746" s="189">
        <v>93680777</v>
      </c>
      <c r="F1746" s="197" t="s">
        <v>4689</v>
      </c>
      <c r="G1746" s="90">
        <v>24431974253</v>
      </c>
      <c r="H1746" s="91">
        <v>24093</v>
      </c>
      <c r="I1746" s="89"/>
      <c r="J1746" s="89" t="s">
        <v>84</v>
      </c>
      <c r="K1746" s="89" t="s">
        <v>52</v>
      </c>
      <c r="L1746" s="89" t="s">
        <v>53</v>
      </c>
      <c r="M1746" s="89" t="s">
        <v>4690</v>
      </c>
      <c r="N1746" s="89" t="s">
        <v>137</v>
      </c>
      <c r="O1746" s="92" t="s">
        <v>4691</v>
      </c>
      <c r="P1746" s="93" t="s">
        <v>57</v>
      </c>
      <c r="Q1746" s="110" t="s">
        <v>58</v>
      </c>
      <c r="R1746" s="94">
        <v>46171</v>
      </c>
      <c r="S1746" s="95"/>
      <c r="T1746" s="95" t="s">
        <v>59</v>
      </c>
      <c r="U1746" s="95" t="s">
        <v>60</v>
      </c>
      <c r="V1746" s="91">
        <v>46157</v>
      </c>
      <c r="W1746" s="91">
        <v>46160</v>
      </c>
      <c r="X1746" s="91">
        <v>46168</v>
      </c>
      <c r="Y1746" s="96" t="s">
        <v>61</v>
      </c>
      <c r="Z1746" s="89" t="s">
        <v>62</v>
      </c>
      <c r="AA1746" s="95"/>
      <c r="AB1746" s="95" t="s">
        <v>2804</v>
      </c>
      <c r="AC1746" s="95" t="s">
        <v>2804</v>
      </c>
      <c r="AD1746" s="95" t="s">
        <v>2804</v>
      </c>
      <c r="AE1746" s="95" t="s">
        <v>2804</v>
      </c>
      <c r="AF1746" s="95" t="s">
        <v>2804</v>
      </c>
      <c r="AG1746" s="95" t="s">
        <v>2804</v>
      </c>
      <c r="AH1746" s="95" t="s">
        <v>2804</v>
      </c>
      <c r="AI1746" s="97"/>
      <c r="AJ1746" s="97" t="s">
        <v>65</v>
      </c>
      <c r="AK1746" s="97" t="s">
        <v>66</v>
      </c>
      <c r="AL1746" s="45" t="s">
        <v>67</v>
      </c>
      <c r="AM1746" s="160" t="str">
        <f>MONTH(B1746)&amp;"/"&amp;YEAR(B1746)</f>
        <v>3/2026</v>
      </c>
      <c r="AN1746" s="45">
        <f>WEEKNUM(B1746)-WEEKNUM(EOMONTH(B1746,-1)+1)+1</f>
        <v>4</v>
      </c>
      <c r="AO1746" s="45" t="str">
        <f>MONTH(R1746)&amp;"/"&amp;YEAR(R1746)</f>
        <v>5/2026</v>
      </c>
      <c r="AP1746" s="45">
        <f>WEEKNUM(R1746)-WEEKNUM(EOMONTH(R1746,-1)+1)+1</f>
        <v>5</v>
      </c>
      <c r="AQ1746" s="45">
        <f>IF(AU1746="S",IF(Q1746="1. Aceitou o programa",R1746-B1746,0),0)</f>
        <v>67</v>
      </c>
      <c r="AR1746" s="45">
        <f>IF(AU1746="S",IF(AND(S1746&lt;&gt;"",R1746&lt;&gt;""),S1746-R1746,0),0)</f>
        <v>0</v>
      </c>
      <c r="AS1746" s="45">
        <f>IF(AU1746="S",IF(Q1746="1. Aceitou o programa",IF(OR(X1746="Não se Aplica",X1746=""),IF(OR(W1746="Não se Aplica",W1746=""),0,W1746-V1746),AVERAGE(X1746-W1746,W1746-V1746)),0),0)</f>
        <v>5.5</v>
      </c>
      <c r="AT1746" s="45">
        <f>IF(AU1746="S",IF(AND(Q1746="1. Aceitou o programa",AB1746="Realizada"),IFERROR(IF(AA1746="",0,AA1746-R1746),0),0),0)</f>
        <v>0</v>
      </c>
      <c r="AU1746" s="45" t="str">
        <f>_xlfn.XLOOKUP(U1746,'Lista Suspensa'!$AA$20:$AA$23,'Lista Suspensa'!$AB$20:$AB$23,"N/A")</f>
        <v>S</v>
      </c>
    </row>
    <row r="1747" spans="1:47" ht="12" customHeight="1" x14ac:dyDescent="0.3">
      <c r="A1747" s="87" t="s">
        <v>47</v>
      </c>
      <c r="B1747" s="88">
        <v>46104</v>
      </c>
      <c r="C1747" s="89" t="s">
        <v>48</v>
      </c>
      <c r="D1747" s="89" t="s">
        <v>49</v>
      </c>
      <c r="E1747" s="189">
        <v>93680781</v>
      </c>
      <c r="F1747" s="197" t="s">
        <v>4692</v>
      </c>
      <c r="G1747" s="90">
        <v>18752009831</v>
      </c>
      <c r="H1747" s="91">
        <v>26881</v>
      </c>
      <c r="I1747" s="89"/>
      <c r="J1747" s="89" t="s">
        <v>84</v>
      </c>
      <c r="K1747" s="89" t="s">
        <v>52</v>
      </c>
      <c r="L1747" s="89" t="s">
        <v>53</v>
      </c>
      <c r="M1747" s="89" t="s">
        <v>1445</v>
      </c>
      <c r="N1747" s="89" t="s">
        <v>137</v>
      </c>
      <c r="O1747" s="92" t="s">
        <v>4693</v>
      </c>
      <c r="P1747" s="93" t="s">
        <v>57</v>
      </c>
      <c r="Q1747" s="110" t="s">
        <v>58</v>
      </c>
      <c r="R1747" s="94">
        <v>46171</v>
      </c>
      <c r="S1747" s="95"/>
      <c r="T1747" s="95" t="s">
        <v>59</v>
      </c>
      <c r="U1747" s="95" t="s">
        <v>60</v>
      </c>
      <c r="V1747" s="91">
        <v>46157</v>
      </c>
      <c r="W1747" s="91">
        <v>46160</v>
      </c>
      <c r="X1747" s="91">
        <v>46168</v>
      </c>
      <c r="Y1747" s="96" t="s">
        <v>61</v>
      </c>
      <c r="Z1747" s="89" t="s">
        <v>62</v>
      </c>
      <c r="AA1747" s="95"/>
      <c r="AB1747" s="95" t="s">
        <v>2804</v>
      </c>
      <c r="AC1747" s="95" t="s">
        <v>2804</v>
      </c>
      <c r="AD1747" s="95" t="s">
        <v>2804</v>
      </c>
      <c r="AE1747" s="95" t="s">
        <v>2804</v>
      </c>
      <c r="AF1747" s="95" t="s">
        <v>2804</v>
      </c>
      <c r="AG1747" s="95" t="s">
        <v>2804</v>
      </c>
      <c r="AH1747" s="95" t="s">
        <v>2804</v>
      </c>
      <c r="AI1747" s="97"/>
      <c r="AJ1747" s="97" t="s">
        <v>65</v>
      </c>
      <c r="AK1747" s="97" t="s">
        <v>66</v>
      </c>
      <c r="AL1747" s="45" t="s">
        <v>67</v>
      </c>
      <c r="AM1747" s="160" t="str">
        <f>MONTH(B1747)&amp;"/"&amp;YEAR(B1747)</f>
        <v>3/2026</v>
      </c>
      <c r="AN1747" s="45">
        <f>WEEKNUM(B1747)-WEEKNUM(EOMONTH(B1747,-1)+1)+1</f>
        <v>4</v>
      </c>
      <c r="AO1747" s="45" t="str">
        <f>MONTH(R1747)&amp;"/"&amp;YEAR(R1747)</f>
        <v>5/2026</v>
      </c>
      <c r="AP1747" s="45">
        <f>WEEKNUM(R1747)-WEEKNUM(EOMONTH(R1747,-1)+1)+1</f>
        <v>5</v>
      </c>
      <c r="AQ1747" s="45">
        <f>IF(AU1747="S",IF(Q1747="1. Aceitou o programa",R1747-B1747,0),0)</f>
        <v>67</v>
      </c>
      <c r="AR1747" s="45">
        <f>IF(AU1747="S",IF(AND(S1747&lt;&gt;"",R1747&lt;&gt;""),S1747-R1747,0),0)</f>
        <v>0</v>
      </c>
      <c r="AS1747" s="45">
        <f>IF(AU1747="S",IF(Q1747="1. Aceitou o programa",IF(OR(X1747="Não se Aplica",X1747=""),IF(OR(W1747="Não se Aplica",W1747=""),0,W1747-V1747),AVERAGE(X1747-W1747,W1747-V1747)),0),0)</f>
        <v>5.5</v>
      </c>
      <c r="AT1747" s="45">
        <f>IF(AU1747="S",IF(AND(Q1747="1. Aceitou o programa",AB1747="Realizada"),IFERROR(IF(AA1747="",0,AA1747-R1747),0),0),0)</f>
        <v>0</v>
      </c>
      <c r="AU1747" s="45" t="str">
        <f>_xlfn.XLOOKUP(U1747,'Lista Suspensa'!$AA$20:$AA$23,'Lista Suspensa'!$AB$20:$AB$23,"N/A")</f>
        <v>S</v>
      </c>
    </row>
    <row r="1748" spans="1:47" ht="12" customHeight="1" x14ac:dyDescent="0.3">
      <c r="A1748" s="87" t="s">
        <v>47</v>
      </c>
      <c r="B1748" s="88">
        <v>46104</v>
      </c>
      <c r="C1748" s="89" t="s">
        <v>48</v>
      </c>
      <c r="D1748" s="89" t="s">
        <v>49</v>
      </c>
      <c r="E1748" s="189">
        <v>94568374</v>
      </c>
      <c r="F1748" s="197" t="s">
        <v>4694</v>
      </c>
      <c r="G1748" s="90">
        <v>45699810200</v>
      </c>
      <c r="H1748" s="91">
        <v>27301</v>
      </c>
      <c r="I1748" s="89"/>
      <c r="J1748" s="89" t="s">
        <v>84</v>
      </c>
      <c r="K1748" s="89" t="s">
        <v>52</v>
      </c>
      <c r="L1748" s="89" t="s">
        <v>53</v>
      </c>
      <c r="M1748" s="89" t="s">
        <v>238</v>
      </c>
      <c r="N1748" s="89" t="s">
        <v>137</v>
      </c>
      <c r="O1748" s="92" t="s">
        <v>4695</v>
      </c>
      <c r="P1748" s="93" t="s">
        <v>57</v>
      </c>
      <c r="Q1748" s="110" t="s">
        <v>58</v>
      </c>
      <c r="R1748" s="94">
        <v>46171</v>
      </c>
      <c r="S1748" s="95"/>
      <c r="T1748" s="95" t="s">
        <v>59</v>
      </c>
      <c r="U1748" s="95" t="s">
        <v>60</v>
      </c>
      <c r="V1748" s="91">
        <v>46157</v>
      </c>
      <c r="W1748" s="91">
        <v>46164</v>
      </c>
      <c r="X1748" s="91"/>
      <c r="Y1748" s="96" t="s">
        <v>269</v>
      </c>
      <c r="Z1748" s="89" t="s">
        <v>62</v>
      </c>
      <c r="AA1748" s="95"/>
      <c r="AB1748" s="95" t="s">
        <v>2804</v>
      </c>
      <c r="AC1748" s="95" t="s">
        <v>2804</v>
      </c>
      <c r="AD1748" s="95" t="s">
        <v>2804</v>
      </c>
      <c r="AE1748" s="95" t="s">
        <v>2804</v>
      </c>
      <c r="AF1748" s="95" t="s">
        <v>2804</v>
      </c>
      <c r="AG1748" s="95" t="s">
        <v>2804</v>
      </c>
      <c r="AH1748" s="95" t="s">
        <v>2804</v>
      </c>
      <c r="AI1748" s="97"/>
      <c r="AJ1748" s="97" t="s">
        <v>65</v>
      </c>
      <c r="AK1748" s="97" t="s">
        <v>66</v>
      </c>
      <c r="AL1748" s="45" t="s">
        <v>67</v>
      </c>
      <c r="AM1748" s="160" t="str">
        <f>MONTH(B1748)&amp;"/"&amp;YEAR(B1748)</f>
        <v>3/2026</v>
      </c>
      <c r="AN1748" s="45">
        <f>WEEKNUM(B1748)-WEEKNUM(EOMONTH(B1748,-1)+1)+1</f>
        <v>4</v>
      </c>
      <c r="AO1748" s="45" t="str">
        <f>MONTH(R1748)&amp;"/"&amp;YEAR(R1748)</f>
        <v>5/2026</v>
      </c>
      <c r="AP1748" s="45">
        <f>WEEKNUM(R1748)-WEEKNUM(EOMONTH(R1748,-1)+1)+1</f>
        <v>5</v>
      </c>
      <c r="AQ1748" s="45">
        <f>IF(AU1748="S",IF(Q1748="1. Aceitou o programa",R1748-B1748,0),0)</f>
        <v>67</v>
      </c>
      <c r="AR1748" s="45">
        <f>IF(AU1748="S",IF(AND(S1748&lt;&gt;"",R1748&lt;&gt;""),S1748-R1748,0),0)</f>
        <v>0</v>
      </c>
      <c r="AS1748" s="45">
        <f>IF(AU1748="S",IF(Q1748="1. Aceitou o programa",IF(OR(X1748="Não se Aplica",X1748=""),IF(OR(W1748="Não se Aplica",W1748=""),0,W1748-V1748),AVERAGE(X1748-W1748,W1748-V1748)),0),0)</f>
        <v>7</v>
      </c>
      <c r="AT1748" s="45">
        <f>IF(AU1748="S",IF(AND(Q1748="1. Aceitou o programa",AB1748="Realizada"),IFERROR(IF(AA1748="",0,AA1748-R1748),0),0),0)</f>
        <v>0</v>
      </c>
      <c r="AU1748" s="45" t="str">
        <f>_xlfn.XLOOKUP(U1748,'Lista Suspensa'!$AA$20:$AA$23,'Lista Suspensa'!$AB$20:$AB$23,"N/A")</f>
        <v>S</v>
      </c>
    </row>
    <row r="1749" spans="1:47" ht="12" customHeight="1" x14ac:dyDescent="0.3">
      <c r="A1749" s="87" t="s">
        <v>47</v>
      </c>
      <c r="B1749" s="88">
        <v>46104</v>
      </c>
      <c r="C1749" s="89" t="s">
        <v>48</v>
      </c>
      <c r="D1749" s="89" t="s">
        <v>49</v>
      </c>
      <c r="E1749" s="189">
        <v>93681548</v>
      </c>
      <c r="F1749" s="197" t="s">
        <v>4696</v>
      </c>
      <c r="G1749" s="90">
        <v>70687510597</v>
      </c>
      <c r="H1749" s="91">
        <v>26460</v>
      </c>
      <c r="I1749" s="89"/>
      <c r="J1749" s="89" t="s">
        <v>84</v>
      </c>
      <c r="K1749" s="89" t="s">
        <v>52</v>
      </c>
      <c r="L1749" s="89" t="s">
        <v>619</v>
      </c>
      <c r="M1749" s="89" t="s">
        <v>4697</v>
      </c>
      <c r="N1749" s="89" t="s">
        <v>137</v>
      </c>
      <c r="O1749" s="92" t="s">
        <v>4698</v>
      </c>
      <c r="P1749" s="93" t="s">
        <v>57</v>
      </c>
      <c r="Q1749" s="110" t="s">
        <v>58</v>
      </c>
      <c r="R1749" s="94">
        <v>46171</v>
      </c>
      <c r="S1749" s="95"/>
      <c r="T1749" s="95" t="s">
        <v>59</v>
      </c>
      <c r="U1749" s="95" t="s">
        <v>60</v>
      </c>
      <c r="V1749" s="91">
        <v>46157</v>
      </c>
      <c r="W1749" s="91">
        <v>46164</v>
      </c>
      <c r="X1749" s="91"/>
      <c r="Y1749" s="96" t="s">
        <v>269</v>
      </c>
      <c r="Z1749" s="89" t="s">
        <v>62</v>
      </c>
      <c r="AA1749" s="95"/>
      <c r="AB1749" s="95" t="s">
        <v>2804</v>
      </c>
      <c r="AC1749" s="95" t="s">
        <v>2804</v>
      </c>
      <c r="AD1749" s="95" t="s">
        <v>2804</v>
      </c>
      <c r="AE1749" s="95" t="s">
        <v>2804</v>
      </c>
      <c r="AF1749" s="95" t="s">
        <v>2804</v>
      </c>
      <c r="AG1749" s="95" t="s">
        <v>2804</v>
      </c>
      <c r="AH1749" s="95" t="s">
        <v>2804</v>
      </c>
      <c r="AI1749" s="97"/>
      <c r="AJ1749" s="97" t="s">
        <v>65</v>
      </c>
      <c r="AK1749" s="97" t="s">
        <v>66</v>
      </c>
      <c r="AL1749" s="45" t="s">
        <v>67</v>
      </c>
      <c r="AM1749" s="160" t="str">
        <f>MONTH(B1749)&amp;"/"&amp;YEAR(B1749)</f>
        <v>3/2026</v>
      </c>
      <c r="AN1749" s="45">
        <f>WEEKNUM(B1749)-WEEKNUM(EOMONTH(B1749,-1)+1)+1</f>
        <v>4</v>
      </c>
      <c r="AO1749" s="45" t="str">
        <f>MONTH(R1749)&amp;"/"&amp;YEAR(R1749)</f>
        <v>5/2026</v>
      </c>
      <c r="AP1749" s="45">
        <f>WEEKNUM(R1749)-WEEKNUM(EOMONTH(R1749,-1)+1)+1</f>
        <v>5</v>
      </c>
      <c r="AQ1749" s="45">
        <f>IF(AU1749="S",IF(Q1749="1. Aceitou o programa",R1749-B1749,0),0)</f>
        <v>67</v>
      </c>
      <c r="AR1749" s="45">
        <f>IF(AU1749="S",IF(AND(S1749&lt;&gt;"",R1749&lt;&gt;""),S1749-R1749,0),0)</f>
        <v>0</v>
      </c>
      <c r="AS1749" s="45">
        <f>IF(AU1749="S",IF(Q1749="1. Aceitou o programa",IF(OR(X1749="Não se Aplica",X1749=""),IF(OR(W1749="Não se Aplica",W1749=""),0,W1749-V1749),AVERAGE(X1749-W1749,W1749-V1749)),0),0)</f>
        <v>7</v>
      </c>
      <c r="AT1749" s="45">
        <f>IF(AU1749="S",IF(AND(Q1749="1. Aceitou o programa",AB1749="Realizada"),IFERROR(IF(AA1749="",0,AA1749-R1749),0),0),0)</f>
        <v>0</v>
      </c>
      <c r="AU1749" s="45" t="str">
        <f>_xlfn.XLOOKUP(U1749,'Lista Suspensa'!$AA$20:$AA$23,'Lista Suspensa'!$AB$20:$AB$23,"N/A")</f>
        <v>S</v>
      </c>
    </row>
    <row r="1750" spans="1:47" ht="12" customHeight="1" x14ac:dyDescent="0.3">
      <c r="A1750" s="87" t="s">
        <v>47</v>
      </c>
      <c r="B1750" s="88">
        <v>46104</v>
      </c>
      <c r="C1750" s="89" t="s">
        <v>48</v>
      </c>
      <c r="D1750" s="89" t="s">
        <v>49</v>
      </c>
      <c r="E1750" s="189">
        <v>93680382</v>
      </c>
      <c r="F1750" s="197" t="s">
        <v>4699</v>
      </c>
      <c r="G1750" s="90">
        <v>23667074875</v>
      </c>
      <c r="H1750" s="91">
        <v>30592</v>
      </c>
      <c r="I1750" s="89"/>
      <c r="J1750" s="89" t="s">
        <v>84</v>
      </c>
      <c r="K1750" s="89" t="s">
        <v>52</v>
      </c>
      <c r="L1750" s="89" t="s">
        <v>53</v>
      </c>
      <c r="M1750" s="89" t="s">
        <v>267</v>
      </c>
      <c r="N1750" s="89" t="s">
        <v>137</v>
      </c>
      <c r="O1750" s="92" t="s">
        <v>4700</v>
      </c>
      <c r="P1750" s="93" t="s">
        <v>57</v>
      </c>
      <c r="Q1750" s="110" t="s">
        <v>58</v>
      </c>
      <c r="R1750" s="94">
        <v>46171</v>
      </c>
      <c r="S1750" s="95"/>
      <c r="T1750" s="95" t="s">
        <v>59</v>
      </c>
      <c r="U1750" s="95" t="s">
        <v>60</v>
      </c>
      <c r="V1750" s="91">
        <v>46157</v>
      </c>
      <c r="W1750" s="91">
        <v>46164</v>
      </c>
      <c r="X1750" s="91"/>
      <c r="Y1750" s="96" t="s">
        <v>269</v>
      </c>
      <c r="Z1750" s="89" t="s">
        <v>62</v>
      </c>
      <c r="AA1750" s="95"/>
      <c r="AB1750" s="95" t="s">
        <v>2804</v>
      </c>
      <c r="AC1750" s="95" t="s">
        <v>2804</v>
      </c>
      <c r="AD1750" s="95" t="s">
        <v>2804</v>
      </c>
      <c r="AE1750" s="95" t="s">
        <v>2804</v>
      </c>
      <c r="AF1750" s="95" t="s">
        <v>2804</v>
      </c>
      <c r="AG1750" s="95" t="s">
        <v>2804</v>
      </c>
      <c r="AH1750" s="95" t="s">
        <v>2804</v>
      </c>
      <c r="AI1750" s="97"/>
      <c r="AJ1750" s="97" t="s">
        <v>65</v>
      </c>
      <c r="AK1750" s="97" t="s">
        <v>66</v>
      </c>
      <c r="AL1750" s="45" t="s">
        <v>67</v>
      </c>
      <c r="AM1750" s="160" t="str">
        <f>MONTH(B1750)&amp;"/"&amp;YEAR(B1750)</f>
        <v>3/2026</v>
      </c>
      <c r="AN1750" s="45">
        <f>WEEKNUM(B1750)-WEEKNUM(EOMONTH(B1750,-1)+1)+1</f>
        <v>4</v>
      </c>
      <c r="AO1750" s="45" t="str">
        <f>MONTH(R1750)&amp;"/"&amp;YEAR(R1750)</f>
        <v>5/2026</v>
      </c>
      <c r="AP1750" s="45">
        <f>WEEKNUM(R1750)-WEEKNUM(EOMONTH(R1750,-1)+1)+1</f>
        <v>5</v>
      </c>
      <c r="AQ1750" s="45">
        <f>IF(AU1750="S",IF(Q1750="1. Aceitou o programa",R1750-B1750,0),0)</f>
        <v>67</v>
      </c>
      <c r="AR1750" s="45">
        <f>IF(AU1750="S",IF(AND(S1750&lt;&gt;"",R1750&lt;&gt;""),S1750-R1750,0),0)</f>
        <v>0</v>
      </c>
      <c r="AS1750" s="45">
        <f>IF(AU1750="S",IF(Q1750="1. Aceitou o programa",IF(OR(X1750="Não se Aplica",X1750=""),IF(OR(W1750="Não se Aplica",W1750=""),0,W1750-V1750),AVERAGE(X1750-W1750,W1750-V1750)),0),0)</f>
        <v>7</v>
      </c>
      <c r="AT1750" s="45">
        <f>IF(AU1750="S",IF(AND(Q1750="1. Aceitou o programa",AB1750="Realizada"),IFERROR(IF(AA1750="",0,AA1750-R1750),0),0),0)</f>
        <v>0</v>
      </c>
      <c r="AU1750" s="45" t="str">
        <f>_xlfn.XLOOKUP(U1750,'Lista Suspensa'!$AA$20:$AA$23,'Lista Suspensa'!$AB$20:$AB$23,"N/A")</f>
        <v>S</v>
      </c>
    </row>
    <row r="1751" spans="1:47" ht="12" customHeight="1" x14ac:dyDescent="0.3">
      <c r="A1751" s="87" t="s">
        <v>47</v>
      </c>
      <c r="B1751" s="88">
        <v>46104</v>
      </c>
      <c r="C1751" s="89" t="s">
        <v>48</v>
      </c>
      <c r="D1751" s="89" t="s">
        <v>49</v>
      </c>
      <c r="E1751" s="189">
        <v>93673555</v>
      </c>
      <c r="F1751" s="197" t="s">
        <v>4701</v>
      </c>
      <c r="G1751" s="90">
        <v>64148270704</v>
      </c>
      <c r="H1751" s="91">
        <v>22252</v>
      </c>
      <c r="I1751" s="89"/>
      <c r="J1751" s="89" t="s">
        <v>51</v>
      </c>
      <c r="K1751" s="89" t="s">
        <v>76</v>
      </c>
      <c r="L1751" s="89" t="s">
        <v>283</v>
      </c>
      <c r="M1751" s="89" t="s">
        <v>3496</v>
      </c>
      <c r="N1751" s="89" t="s">
        <v>331</v>
      </c>
      <c r="O1751" s="92" t="s">
        <v>4702</v>
      </c>
      <c r="P1751" s="93" t="s">
        <v>57</v>
      </c>
      <c r="Q1751" s="110" t="s">
        <v>58</v>
      </c>
      <c r="R1751" s="94">
        <v>46171</v>
      </c>
      <c r="S1751" s="95"/>
      <c r="T1751" s="95" t="s">
        <v>59</v>
      </c>
      <c r="U1751" s="95" t="s">
        <v>60</v>
      </c>
      <c r="V1751" s="91">
        <v>46157</v>
      </c>
      <c r="W1751" s="91">
        <v>46164</v>
      </c>
      <c r="X1751" s="91"/>
      <c r="Y1751" s="96" t="s">
        <v>269</v>
      </c>
      <c r="Z1751" s="89" t="s">
        <v>62</v>
      </c>
      <c r="AA1751" s="95"/>
      <c r="AB1751" s="95" t="s">
        <v>2804</v>
      </c>
      <c r="AC1751" s="95" t="s">
        <v>2804</v>
      </c>
      <c r="AD1751" s="95" t="s">
        <v>2804</v>
      </c>
      <c r="AE1751" s="95" t="s">
        <v>2804</v>
      </c>
      <c r="AF1751" s="95" t="s">
        <v>2804</v>
      </c>
      <c r="AG1751" s="95" t="s">
        <v>2804</v>
      </c>
      <c r="AH1751" s="95" t="s">
        <v>2804</v>
      </c>
      <c r="AI1751" s="97"/>
      <c r="AJ1751" s="97" t="s">
        <v>65</v>
      </c>
      <c r="AK1751" s="97" t="s">
        <v>66</v>
      </c>
      <c r="AL1751" s="45" t="s">
        <v>67</v>
      </c>
      <c r="AM1751" s="160" t="str">
        <f>MONTH(B1751)&amp;"/"&amp;YEAR(B1751)</f>
        <v>3/2026</v>
      </c>
      <c r="AN1751" s="45">
        <f>WEEKNUM(B1751)-WEEKNUM(EOMONTH(B1751,-1)+1)+1</f>
        <v>4</v>
      </c>
      <c r="AO1751" s="45" t="str">
        <f>MONTH(R1751)&amp;"/"&amp;YEAR(R1751)</f>
        <v>5/2026</v>
      </c>
      <c r="AP1751" s="45">
        <f>WEEKNUM(R1751)-WEEKNUM(EOMONTH(R1751,-1)+1)+1</f>
        <v>5</v>
      </c>
      <c r="AQ1751" s="45">
        <f>IF(AU1751="S",IF(Q1751="1. Aceitou o programa",R1751-B1751,0),0)</f>
        <v>67</v>
      </c>
      <c r="AR1751" s="45">
        <f>IF(AU1751="S",IF(AND(S1751&lt;&gt;"",R1751&lt;&gt;""),S1751-R1751,0),0)</f>
        <v>0</v>
      </c>
      <c r="AS1751" s="45">
        <f>IF(AU1751="S",IF(Q1751="1. Aceitou o programa",IF(OR(X1751="Não se Aplica",X1751=""),IF(OR(W1751="Não se Aplica",W1751=""),0,W1751-V1751),AVERAGE(X1751-W1751,W1751-V1751)),0),0)</f>
        <v>7</v>
      </c>
      <c r="AT1751" s="45">
        <f>IF(AU1751="S",IF(AND(Q1751="1. Aceitou o programa",AB1751="Realizada"),IFERROR(IF(AA1751="",0,AA1751-R1751),0),0),0)</f>
        <v>0</v>
      </c>
      <c r="AU1751" s="45" t="str">
        <f>_xlfn.XLOOKUP(U1751,'Lista Suspensa'!$AA$20:$AA$23,'Lista Suspensa'!$AB$20:$AB$23,"N/A")</f>
        <v>S</v>
      </c>
    </row>
    <row r="1752" spans="1:47" ht="12" customHeight="1" x14ac:dyDescent="0.3">
      <c r="A1752" s="87" t="s">
        <v>47</v>
      </c>
      <c r="B1752" s="88">
        <v>46104</v>
      </c>
      <c r="C1752" s="89" t="s">
        <v>48</v>
      </c>
      <c r="D1752" s="89" t="s">
        <v>49</v>
      </c>
      <c r="E1752" s="189">
        <v>93738798</v>
      </c>
      <c r="F1752" s="197" t="s">
        <v>4703</v>
      </c>
      <c r="G1752" s="90">
        <v>15478361720</v>
      </c>
      <c r="H1752" s="91">
        <v>34592</v>
      </c>
      <c r="I1752" s="89"/>
      <c r="J1752" s="89" t="s">
        <v>84</v>
      </c>
      <c r="K1752" s="89" t="s">
        <v>76</v>
      </c>
      <c r="L1752" s="89" t="s">
        <v>95</v>
      </c>
      <c r="M1752" s="89" t="s">
        <v>360</v>
      </c>
      <c r="N1752" s="89" t="s">
        <v>331</v>
      </c>
      <c r="O1752" s="92" t="s">
        <v>4704</v>
      </c>
      <c r="P1752" s="93" t="s">
        <v>57</v>
      </c>
      <c r="Q1752" s="110" t="s">
        <v>58</v>
      </c>
      <c r="R1752" s="94">
        <v>46171</v>
      </c>
      <c r="S1752" s="95"/>
      <c r="T1752" s="95" t="s">
        <v>59</v>
      </c>
      <c r="U1752" s="95" t="s">
        <v>60</v>
      </c>
      <c r="V1752" s="91">
        <v>46157</v>
      </c>
      <c r="W1752" s="91">
        <v>46160</v>
      </c>
      <c r="X1752" s="91">
        <v>46168</v>
      </c>
      <c r="Y1752" s="96" t="s">
        <v>61</v>
      </c>
      <c r="Z1752" s="89" t="s">
        <v>62</v>
      </c>
      <c r="AA1752" s="95"/>
      <c r="AB1752" s="95" t="s">
        <v>2804</v>
      </c>
      <c r="AC1752" s="95" t="s">
        <v>2804</v>
      </c>
      <c r="AD1752" s="95" t="s">
        <v>2804</v>
      </c>
      <c r="AE1752" s="95" t="s">
        <v>2804</v>
      </c>
      <c r="AF1752" s="95" t="s">
        <v>2804</v>
      </c>
      <c r="AG1752" s="95" t="s">
        <v>2804</v>
      </c>
      <c r="AH1752" s="95" t="s">
        <v>2804</v>
      </c>
      <c r="AI1752" s="97"/>
      <c r="AJ1752" s="97" t="s">
        <v>65</v>
      </c>
      <c r="AK1752" s="97" t="s">
        <v>66</v>
      </c>
      <c r="AL1752" s="45" t="s">
        <v>67</v>
      </c>
      <c r="AM1752" s="160" t="str">
        <f>MONTH(B1752)&amp;"/"&amp;YEAR(B1752)</f>
        <v>3/2026</v>
      </c>
      <c r="AN1752" s="45">
        <f>WEEKNUM(B1752)-WEEKNUM(EOMONTH(B1752,-1)+1)+1</f>
        <v>4</v>
      </c>
      <c r="AO1752" s="45" t="str">
        <f>MONTH(R1752)&amp;"/"&amp;YEAR(R1752)</f>
        <v>5/2026</v>
      </c>
      <c r="AP1752" s="45">
        <f>WEEKNUM(R1752)-WEEKNUM(EOMONTH(R1752,-1)+1)+1</f>
        <v>5</v>
      </c>
      <c r="AQ1752" s="45">
        <f>IF(AU1752="S",IF(Q1752="1. Aceitou o programa",R1752-B1752,0),0)</f>
        <v>67</v>
      </c>
      <c r="AR1752" s="45">
        <f>IF(AU1752="S",IF(AND(S1752&lt;&gt;"",R1752&lt;&gt;""),S1752-R1752,0),0)</f>
        <v>0</v>
      </c>
      <c r="AS1752" s="45">
        <f>IF(AU1752="S",IF(Q1752="1. Aceitou o programa",IF(OR(X1752="Não se Aplica",X1752=""),IF(OR(W1752="Não se Aplica",W1752=""),0,W1752-V1752),AVERAGE(X1752-W1752,W1752-V1752)),0),0)</f>
        <v>5.5</v>
      </c>
      <c r="AT1752" s="45">
        <f>IF(AU1752="S",IF(AND(Q1752="1. Aceitou o programa",AB1752="Realizada"),IFERROR(IF(AA1752="",0,AA1752-R1752),0),0),0)</f>
        <v>0</v>
      </c>
      <c r="AU1752" s="45" t="str">
        <f>_xlfn.XLOOKUP(U1752,'Lista Suspensa'!$AA$20:$AA$23,'Lista Suspensa'!$AB$20:$AB$23,"N/A")</f>
        <v>S</v>
      </c>
    </row>
    <row r="1753" spans="1:47" ht="12" customHeight="1" x14ac:dyDescent="0.3">
      <c r="A1753" s="87" t="s">
        <v>47</v>
      </c>
      <c r="B1753" s="88">
        <v>46104</v>
      </c>
      <c r="C1753" s="89" t="s">
        <v>48</v>
      </c>
      <c r="D1753" s="89" t="s">
        <v>49</v>
      </c>
      <c r="E1753" s="189">
        <v>93807726</v>
      </c>
      <c r="F1753" s="197" t="s">
        <v>4705</v>
      </c>
      <c r="G1753" s="90">
        <v>7214211807</v>
      </c>
      <c r="H1753" s="91">
        <v>21177</v>
      </c>
      <c r="I1753" s="89"/>
      <c r="J1753" s="89" t="s">
        <v>51</v>
      </c>
      <c r="K1753" s="89" t="s">
        <v>52</v>
      </c>
      <c r="L1753" s="89" t="s">
        <v>85</v>
      </c>
      <c r="M1753" s="89" t="s">
        <v>2627</v>
      </c>
      <c r="N1753" s="89" t="s">
        <v>137</v>
      </c>
      <c r="O1753" s="92" t="s">
        <v>4706</v>
      </c>
      <c r="P1753" s="93" t="s">
        <v>57</v>
      </c>
      <c r="Q1753" s="110" t="s">
        <v>58</v>
      </c>
      <c r="R1753" s="94">
        <v>46171</v>
      </c>
      <c r="S1753" s="95"/>
      <c r="T1753" s="95" t="s">
        <v>59</v>
      </c>
      <c r="U1753" s="95" t="s">
        <v>60</v>
      </c>
      <c r="V1753" s="91">
        <v>46157</v>
      </c>
      <c r="W1753" s="91">
        <v>46164</v>
      </c>
      <c r="X1753" s="91"/>
      <c r="Y1753" s="96" t="s">
        <v>269</v>
      </c>
      <c r="Z1753" s="89" t="s">
        <v>62</v>
      </c>
      <c r="AA1753" s="95"/>
      <c r="AB1753" s="95" t="s">
        <v>2804</v>
      </c>
      <c r="AC1753" s="95" t="s">
        <v>2804</v>
      </c>
      <c r="AD1753" s="95" t="s">
        <v>2804</v>
      </c>
      <c r="AE1753" s="95" t="s">
        <v>2804</v>
      </c>
      <c r="AF1753" s="95" t="s">
        <v>2804</v>
      </c>
      <c r="AG1753" s="95" t="s">
        <v>2804</v>
      </c>
      <c r="AH1753" s="95" t="s">
        <v>2804</v>
      </c>
      <c r="AI1753" s="97"/>
      <c r="AJ1753" s="97" t="s">
        <v>65</v>
      </c>
      <c r="AK1753" s="97" t="s">
        <v>66</v>
      </c>
      <c r="AL1753" s="45" t="s">
        <v>67</v>
      </c>
      <c r="AM1753" s="160" t="str">
        <f>MONTH(B1753)&amp;"/"&amp;YEAR(B1753)</f>
        <v>3/2026</v>
      </c>
      <c r="AN1753" s="45">
        <f>WEEKNUM(B1753)-WEEKNUM(EOMONTH(B1753,-1)+1)+1</f>
        <v>4</v>
      </c>
      <c r="AO1753" s="45" t="str">
        <f>MONTH(R1753)&amp;"/"&amp;YEAR(R1753)</f>
        <v>5/2026</v>
      </c>
      <c r="AP1753" s="45">
        <f>WEEKNUM(R1753)-WEEKNUM(EOMONTH(R1753,-1)+1)+1</f>
        <v>5</v>
      </c>
      <c r="AQ1753" s="45">
        <f>IF(AU1753="S",IF(Q1753="1. Aceitou o programa",R1753-B1753,0),0)</f>
        <v>67</v>
      </c>
      <c r="AR1753" s="45">
        <f>IF(AU1753="S",IF(AND(S1753&lt;&gt;"",R1753&lt;&gt;""),S1753-R1753,0),0)</f>
        <v>0</v>
      </c>
      <c r="AS1753" s="45">
        <f>IF(AU1753="S",IF(Q1753="1. Aceitou o programa",IF(OR(X1753="Não se Aplica",X1753=""),IF(OR(W1753="Não se Aplica",W1753=""),0,W1753-V1753),AVERAGE(X1753-W1753,W1753-V1753)),0),0)</f>
        <v>7</v>
      </c>
      <c r="AT1753" s="45">
        <f>IF(AU1753="S",IF(AND(Q1753="1. Aceitou o programa",AB1753="Realizada"),IFERROR(IF(AA1753="",0,AA1753-R1753),0),0),0)</f>
        <v>0</v>
      </c>
      <c r="AU1753" s="45" t="str">
        <f>_xlfn.XLOOKUP(U1753,'Lista Suspensa'!$AA$20:$AA$23,'Lista Suspensa'!$AB$20:$AB$23,"N/A")</f>
        <v>S</v>
      </c>
    </row>
    <row r="1754" spans="1:47" ht="12" customHeight="1" x14ac:dyDescent="0.3">
      <c r="A1754" s="87" t="s">
        <v>47</v>
      </c>
      <c r="B1754" s="88">
        <v>46104</v>
      </c>
      <c r="C1754" s="89" t="s">
        <v>48</v>
      </c>
      <c r="D1754" s="89" t="s">
        <v>49</v>
      </c>
      <c r="E1754" s="189">
        <v>93808437</v>
      </c>
      <c r="F1754" s="197" t="s">
        <v>4707</v>
      </c>
      <c r="G1754" s="90">
        <v>55962059824</v>
      </c>
      <c r="H1754" s="91">
        <v>39755</v>
      </c>
      <c r="I1754" s="89"/>
      <c r="J1754" s="89" t="s">
        <v>51</v>
      </c>
      <c r="K1754" s="89" t="s">
        <v>52</v>
      </c>
      <c r="L1754" s="89" t="s">
        <v>53</v>
      </c>
      <c r="M1754" s="89" t="s">
        <v>4708</v>
      </c>
      <c r="N1754" s="89" t="s">
        <v>137</v>
      </c>
      <c r="O1754" s="92" t="s">
        <v>4709</v>
      </c>
      <c r="P1754" s="93" t="s">
        <v>57</v>
      </c>
      <c r="Q1754" s="110" t="s">
        <v>58</v>
      </c>
      <c r="R1754" s="94">
        <v>46171</v>
      </c>
      <c r="S1754" s="95"/>
      <c r="T1754" s="95" t="s">
        <v>59</v>
      </c>
      <c r="U1754" s="95" t="s">
        <v>60</v>
      </c>
      <c r="V1754" s="91">
        <v>46157</v>
      </c>
      <c r="W1754" s="91">
        <v>46160</v>
      </c>
      <c r="X1754" s="91">
        <v>46168</v>
      </c>
      <c r="Y1754" s="96" t="s">
        <v>61</v>
      </c>
      <c r="Z1754" s="89" t="s">
        <v>62</v>
      </c>
      <c r="AA1754" s="95"/>
      <c r="AB1754" s="95" t="s">
        <v>2804</v>
      </c>
      <c r="AC1754" s="95" t="s">
        <v>2804</v>
      </c>
      <c r="AD1754" s="95" t="s">
        <v>2804</v>
      </c>
      <c r="AE1754" s="95" t="s">
        <v>2804</v>
      </c>
      <c r="AF1754" s="95" t="s">
        <v>2804</v>
      </c>
      <c r="AG1754" s="95" t="s">
        <v>2804</v>
      </c>
      <c r="AH1754" s="95" t="s">
        <v>2804</v>
      </c>
      <c r="AI1754" s="97"/>
      <c r="AJ1754" s="97" t="s">
        <v>65</v>
      </c>
      <c r="AK1754" s="97" t="s">
        <v>66</v>
      </c>
      <c r="AL1754" s="45" t="s">
        <v>67</v>
      </c>
      <c r="AM1754" s="160" t="str">
        <f>MONTH(B1754)&amp;"/"&amp;YEAR(B1754)</f>
        <v>3/2026</v>
      </c>
      <c r="AN1754" s="45">
        <f>WEEKNUM(B1754)-WEEKNUM(EOMONTH(B1754,-1)+1)+1</f>
        <v>4</v>
      </c>
      <c r="AO1754" s="45" t="str">
        <f>MONTH(R1754)&amp;"/"&amp;YEAR(R1754)</f>
        <v>5/2026</v>
      </c>
      <c r="AP1754" s="45">
        <f>WEEKNUM(R1754)-WEEKNUM(EOMONTH(R1754,-1)+1)+1</f>
        <v>5</v>
      </c>
      <c r="AQ1754" s="45">
        <f>IF(AU1754="S",IF(Q1754="1. Aceitou o programa",R1754-B1754,0),0)</f>
        <v>67</v>
      </c>
      <c r="AR1754" s="45">
        <f>IF(AU1754="S",IF(AND(S1754&lt;&gt;"",R1754&lt;&gt;""),S1754-R1754,0),0)</f>
        <v>0</v>
      </c>
      <c r="AS1754" s="45">
        <f>IF(AU1754="S",IF(Q1754="1. Aceitou o programa",IF(OR(X1754="Não se Aplica",X1754=""),IF(OR(W1754="Não se Aplica",W1754=""),0,W1754-V1754),AVERAGE(X1754-W1754,W1754-V1754)),0),0)</f>
        <v>5.5</v>
      </c>
      <c r="AT1754" s="45">
        <f>IF(AU1754="S",IF(AND(Q1754="1. Aceitou o programa",AB1754="Realizada"),IFERROR(IF(AA1754="",0,AA1754-R1754),0),0),0)</f>
        <v>0</v>
      </c>
      <c r="AU1754" s="45" t="str">
        <f>_xlfn.XLOOKUP(U1754,'Lista Suspensa'!$AA$20:$AA$23,'Lista Suspensa'!$AB$20:$AB$23,"N/A")</f>
        <v>S</v>
      </c>
    </row>
    <row r="1755" spans="1:47" ht="12" customHeight="1" x14ac:dyDescent="0.3">
      <c r="A1755" s="87" t="s">
        <v>47</v>
      </c>
      <c r="B1755" s="88">
        <v>46104</v>
      </c>
      <c r="C1755" s="89" t="s">
        <v>48</v>
      </c>
      <c r="D1755" s="89" t="s">
        <v>49</v>
      </c>
      <c r="E1755" s="189">
        <v>93802894</v>
      </c>
      <c r="F1755" s="197" t="s">
        <v>4710</v>
      </c>
      <c r="G1755" s="90">
        <v>13421422842</v>
      </c>
      <c r="H1755" s="91">
        <v>24753</v>
      </c>
      <c r="I1755" s="89"/>
      <c r="J1755" s="89" t="s">
        <v>51</v>
      </c>
      <c r="K1755" s="89" t="s">
        <v>52</v>
      </c>
      <c r="L1755" s="89" t="s">
        <v>85</v>
      </c>
      <c r="M1755" s="89" t="s">
        <v>4711</v>
      </c>
      <c r="N1755" s="89" t="s">
        <v>137</v>
      </c>
      <c r="O1755" s="92" t="s">
        <v>4712</v>
      </c>
      <c r="P1755" s="93" t="s">
        <v>57</v>
      </c>
      <c r="Q1755" s="110" t="s">
        <v>58</v>
      </c>
      <c r="R1755" s="94">
        <v>46171</v>
      </c>
      <c r="S1755" s="95"/>
      <c r="T1755" s="95" t="s">
        <v>59</v>
      </c>
      <c r="U1755" s="95" t="s">
        <v>60</v>
      </c>
      <c r="V1755" s="91">
        <v>46157</v>
      </c>
      <c r="W1755" s="91">
        <v>46160</v>
      </c>
      <c r="X1755" s="91">
        <v>46168</v>
      </c>
      <c r="Y1755" s="96" t="s">
        <v>61</v>
      </c>
      <c r="Z1755" s="89" t="s">
        <v>62</v>
      </c>
      <c r="AA1755" s="95"/>
      <c r="AB1755" s="95" t="s">
        <v>2804</v>
      </c>
      <c r="AC1755" s="95" t="s">
        <v>2804</v>
      </c>
      <c r="AD1755" s="95" t="s">
        <v>2804</v>
      </c>
      <c r="AE1755" s="95" t="s">
        <v>2804</v>
      </c>
      <c r="AF1755" s="95" t="s">
        <v>2804</v>
      </c>
      <c r="AG1755" s="95" t="s">
        <v>2804</v>
      </c>
      <c r="AH1755" s="95" t="s">
        <v>2804</v>
      </c>
      <c r="AI1755" s="97"/>
      <c r="AJ1755" s="97" t="s">
        <v>65</v>
      </c>
      <c r="AK1755" s="97" t="s">
        <v>66</v>
      </c>
      <c r="AL1755" s="45" t="s">
        <v>67</v>
      </c>
      <c r="AM1755" s="160" t="str">
        <f>MONTH(B1755)&amp;"/"&amp;YEAR(B1755)</f>
        <v>3/2026</v>
      </c>
      <c r="AN1755" s="45">
        <f>WEEKNUM(B1755)-WEEKNUM(EOMONTH(B1755,-1)+1)+1</f>
        <v>4</v>
      </c>
      <c r="AO1755" s="45" t="str">
        <f>MONTH(R1755)&amp;"/"&amp;YEAR(R1755)</f>
        <v>5/2026</v>
      </c>
      <c r="AP1755" s="45">
        <f>WEEKNUM(R1755)-WEEKNUM(EOMONTH(R1755,-1)+1)+1</f>
        <v>5</v>
      </c>
      <c r="AQ1755" s="45">
        <f>IF(AU1755="S",IF(Q1755="1. Aceitou o programa",R1755-B1755,0),0)</f>
        <v>67</v>
      </c>
      <c r="AR1755" s="45">
        <f>IF(AU1755="S",IF(AND(S1755&lt;&gt;"",R1755&lt;&gt;""),S1755-R1755,0),0)</f>
        <v>0</v>
      </c>
      <c r="AS1755" s="45">
        <f>IF(AU1755="S",IF(Q1755="1. Aceitou o programa",IF(OR(X1755="Não se Aplica",X1755=""),IF(OR(W1755="Não se Aplica",W1755=""),0,W1755-V1755),AVERAGE(X1755-W1755,W1755-V1755)),0),0)</f>
        <v>5.5</v>
      </c>
      <c r="AT1755" s="45">
        <f>IF(AU1755="S",IF(AND(Q1755="1. Aceitou o programa",AB1755="Realizada"),IFERROR(IF(AA1755="",0,AA1755-R1755),0),0),0)</f>
        <v>0</v>
      </c>
      <c r="AU1755" s="45" t="str">
        <f>_xlfn.XLOOKUP(U1755,'Lista Suspensa'!$AA$20:$AA$23,'Lista Suspensa'!$AB$20:$AB$23,"N/A")</f>
        <v>S</v>
      </c>
    </row>
    <row r="1756" spans="1:47" ht="12" customHeight="1" x14ac:dyDescent="0.3">
      <c r="A1756" s="87" t="s">
        <v>47</v>
      </c>
      <c r="B1756" s="88">
        <v>46104</v>
      </c>
      <c r="C1756" s="89" t="s">
        <v>48</v>
      </c>
      <c r="D1756" s="89" t="s">
        <v>49</v>
      </c>
      <c r="E1756" s="189">
        <v>93819057</v>
      </c>
      <c r="F1756" s="197" t="s">
        <v>4713</v>
      </c>
      <c r="G1756" s="90">
        <v>11264761708</v>
      </c>
      <c r="H1756" s="91">
        <v>31274</v>
      </c>
      <c r="I1756" s="89"/>
      <c r="J1756" s="89" t="s">
        <v>51</v>
      </c>
      <c r="K1756" s="89" t="s">
        <v>76</v>
      </c>
      <c r="L1756" s="89" t="s">
        <v>338</v>
      </c>
      <c r="M1756" s="89" t="s">
        <v>334</v>
      </c>
      <c r="N1756" s="89" t="s">
        <v>344</v>
      </c>
      <c r="O1756" s="92" t="s">
        <v>4714</v>
      </c>
      <c r="P1756" s="93" t="s">
        <v>57</v>
      </c>
      <c r="Q1756" s="110" t="s">
        <v>58</v>
      </c>
      <c r="R1756" s="94">
        <v>46171</v>
      </c>
      <c r="S1756" s="95"/>
      <c r="T1756" s="95" t="s">
        <v>59</v>
      </c>
      <c r="U1756" s="95" t="s">
        <v>60</v>
      </c>
      <c r="V1756" s="91">
        <v>46157</v>
      </c>
      <c r="W1756" s="91">
        <v>46160</v>
      </c>
      <c r="X1756" s="91">
        <v>46168</v>
      </c>
      <c r="Y1756" s="96" t="s">
        <v>61</v>
      </c>
      <c r="Z1756" s="89" t="s">
        <v>62</v>
      </c>
      <c r="AA1756" s="95"/>
      <c r="AB1756" s="95" t="s">
        <v>2804</v>
      </c>
      <c r="AC1756" s="95" t="s">
        <v>2804</v>
      </c>
      <c r="AD1756" s="95" t="s">
        <v>2804</v>
      </c>
      <c r="AE1756" s="95" t="s">
        <v>2804</v>
      </c>
      <c r="AF1756" s="95" t="s">
        <v>2804</v>
      </c>
      <c r="AG1756" s="95" t="s">
        <v>2804</v>
      </c>
      <c r="AH1756" s="95" t="s">
        <v>2804</v>
      </c>
      <c r="AI1756" s="97"/>
      <c r="AJ1756" s="97" t="s">
        <v>65</v>
      </c>
      <c r="AK1756" s="97" t="s">
        <v>66</v>
      </c>
      <c r="AL1756" s="45" t="s">
        <v>67</v>
      </c>
      <c r="AM1756" s="160" t="str">
        <f>MONTH(B1756)&amp;"/"&amp;YEAR(B1756)</f>
        <v>3/2026</v>
      </c>
      <c r="AN1756" s="45">
        <f>WEEKNUM(B1756)-WEEKNUM(EOMONTH(B1756,-1)+1)+1</f>
        <v>4</v>
      </c>
      <c r="AO1756" s="45" t="str">
        <f>MONTH(R1756)&amp;"/"&amp;YEAR(R1756)</f>
        <v>5/2026</v>
      </c>
      <c r="AP1756" s="45">
        <f>WEEKNUM(R1756)-WEEKNUM(EOMONTH(R1756,-1)+1)+1</f>
        <v>5</v>
      </c>
      <c r="AQ1756" s="45">
        <f>IF(AU1756="S",IF(Q1756="1. Aceitou o programa",R1756-B1756,0),0)</f>
        <v>67</v>
      </c>
      <c r="AR1756" s="45">
        <f>IF(AU1756="S",IF(AND(S1756&lt;&gt;"",R1756&lt;&gt;""),S1756-R1756,0),0)</f>
        <v>0</v>
      </c>
      <c r="AS1756" s="45">
        <f>IF(AU1756="S",IF(Q1756="1. Aceitou o programa",IF(OR(X1756="Não se Aplica",X1756=""),IF(OR(W1756="Não se Aplica",W1756=""),0,W1756-V1756),AVERAGE(X1756-W1756,W1756-V1756)),0),0)</f>
        <v>5.5</v>
      </c>
      <c r="AT1756" s="45">
        <f>IF(AU1756="S",IF(AND(Q1756="1. Aceitou o programa",AB1756="Realizada"),IFERROR(IF(AA1756="",0,AA1756-R1756),0),0),0)</f>
        <v>0</v>
      </c>
      <c r="AU1756" s="45" t="str">
        <f>_xlfn.XLOOKUP(U1756,'Lista Suspensa'!$AA$20:$AA$23,'Lista Suspensa'!$AB$20:$AB$23,"N/A")</f>
        <v>S</v>
      </c>
    </row>
    <row r="1757" spans="1:47" ht="12" customHeight="1" x14ac:dyDescent="0.3">
      <c r="A1757" s="87" t="s">
        <v>47</v>
      </c>
      <c r="B1757" s="88">
        <v>46104</v>
      </c>
      <c r="C1757" s="89" t="s">
        <v>48</v>
      </c>
      <c r="D1757" s="89" t="s">
        <v>49</v>
      </c>
      <c r="E1757" s="189">
        <v>95438656</v>
      </c>
      <c r="F1757" s="197" t="s">
        <v>4715</v>
      </c>
      <c r="G1757" s="90">
        <v>4765083713</v>
      </c>
      <c r="H1757" s="91">
        <v>28130</v>
      </c>
      <c r="I1757" s="89"/>
      <c r="J1757" s="89" t="s">
        <v>51</v>
      </c>
      <c r="K1757" s="89" t="s">
        <v>52</v>
      </c>
      <c r="L1757" s="89" t="s">
        <v>85</v>
      </c>
      <c r="M1757" s="89" t="s">
        <v>4716</v>
      </c>
      <c r="N1757" s="89" t="s">
        <v>137</v>
      </c>
      <c r="O1757" s="92" t="s">
        <v>4717</v>
      </c>
      <c r="P1757" s="93" t="s">
        <v>57</v>
      </c>
      <c r="Q1757" s="110" t="s">
        <v>58</v>
      </c>
      <c r="R1757" s="94">
        <v>46171</v>
      </c>
      <c r="S1757" s="95"/>
      <c r="T1757" s="95" t="s">
        <v>59</v>
      </c>
      <c r="U1757" s="95" t="s">
        <v>60</v>
      </c>
      <c r="V1757" s="91">
        <v>46157</v>
      </c>
      <c r="W1757" s="91">
        <v>46164</v>
      </c>
      <c r="X1757" s="91">
        <v>46168</v>
      </c>
      <c r="Y1757" s="96" t="s">
        <v>2797</v>
      </c>
      <c r="Z1757" s="89" t="s">
        <v>62</v>
      </c>
      <c r="AA1757" s="95"/>
      <c r="AB1757" s="95" t="s">
        <v>2804</v>
      </c>
      <c r="AC1757" s="95" t="s">
        <v>2804</v>
      </c>
      <c r="AD1757" s="95" t="s">
        <v>2804</v>
      </c>
      <c r="AE1757" s="95" t="s">
        <v>2804</v>
      </c>
      <c r="AF1757" s="95" t="s">
        <v>2804</v>
      </c>
      <c r="AG1757" s="95" t="s">
        <v>2804</v>
      </c>
      <c r="AH1757" s="95" t="s">
        <v>2804</v>
      </c>
      <c r="AI1757" s="97"/>
      <c r="AJ1757" s="97" t="s">
        <v>65</v>
      </c>
      <c r="AK1757" s="97" t="s">
        <v>66</v>
      </c>
      <c r="AL1757" s="45" t="s">
        <v>67</v>
      </c>
      <c r="AM1757" s="160" t="str">
        <f>MONTH(B1757)&amp;"/"&amp;YEAR(B1757)</f>
        <v>3/2026</v>
      </c>
      <c r="AN1757" s="45">
        <f>WEEKNUM(B1757)-WEEKNUM(EOMONTH(B1757,-1)+1)+1</f>
        <v>4</v>
      </c>
      <c r="AO1757" s="45" t="str">
        <f>MONTH(R1757)&amp;"/"&amp;YEAR(R1757)</f>
        <v>5/2026</v>
      </c>
      <c r="AP1757" s="45">
        <f>WEEKNUM(R1757)-WEEKNUM(EOMONTH(R1757,-1)+1)+1</f>
        <v>5</v>
      </c>
      <c r="AQ1757" s="45">
        <f>IF(AU1757="S",IF(Q1757="1. Aceitou o programa",R1757-B1757,0),0)</f>
        <v>67</v>
      </c>
      <c r="AR1757" s="45">
        <f>IF(AU1757="S",IF(AND(S1757&lt;&gt;"",R1757&lt;&gt;""),S1757-R1757,0),0)</f>
        <v>0</v>
      </c>
      <c r="AS1757" s="45">
        <f>IF(AU1757="S",IF(Q1757="1. Aceitou o programa",IF(OR(X1757="Não se Aplica",X1757=""),IF(OR(W1757="Não se Aplica",W1757=""),0,W1757-V1757),AVERAGE(X1757-W1757,W1757-V1757)),0),0)</f>
        <v>5.5</v>
      </c>
      <c r="AT1757" s="45">
        <f>IF(AU1757="S",IF(AND(Q1757="1. Aceitou o programa",AB1757="Realizada"),IFERROR(IF(AA1757="",0,AA1757-R1757),0),0),0)</f>
        <v>0</v>
      </c>
      <c r="AU1757" s="45" t="str">
        <f>_xlfn.XLOOKUP(U1757,'Lista Suspensa'!$AA$20:$AA$23,'Lista Suspensa'!$AB$20:$AB$23,"N/A")</f>
        <v>S</v>
      </c>
    </row>
    <row r="1758" spans="1:47" ht="12" customHeight="1" x14ac:dyDescent="0.3">
      <c r="A1758" s="87" t="s">
        <v>47</v>
      </c>
      <c r="B1758" s="88">
        <v>46104</v>
      </c>
      <c r="C1758" s="89" t="s">
        <v>48</v>
      </c>
      <c r="D1758" s="89" t="s">
        <v>49</v>
      </c>
      <c r="E1758" s="189">
        <v>93871216</v>
      </c>
      <c r="F1758" s="197" t="s">
        <v>4718</v>
      </c>
      <c r="G1758" s="90">
        <v>688939732</v>
      </c>
      <c r="H1758" s="91">
        <v>21562</v>
      </c>
      <c r="I1758" s="89"/>
      <c r="J1758" s="89" t="s">
        <v>51</v>
      </c>
      <c r="K1758" s="89" t="s">
        <v>76</v>
      </c>
      <c r="L1758" s="89" t="s">
        <v>95</v>
      </c>
      <c r="M1758" s="89" t="s">
        <v>544</v>
      </c>
      <c r="N1758" s="89" t="s">
        <v>344</v>
      </c>
      <c r="O1758" s="92" t="s">
        <v>4719</v>
      </c>
      <c r="P1758" s="93" t="s">
        <v>57</v>
      </c>
      <c r="Q1758" s="110" t="s">
        <v>58</v>
      </c>
      <c r="R1758" s="94">
        <v>46171</v>
      </c>
      <c r="S1758" s="95"/>
      <c r="T1758" s="95" t="s">
        <v>59</v>
      </c>
      <c r="U1758" s="95" t="s">
        <v>60</v>
      </c>
      <c r="V1758" s="91">
        <v>46157</v>
      </c>
      <c r="W1758" s="91">
        <v>46160</v>
      </c>
      <c r="X1758" s="91">
        <v>46168</v>
      </c>
      <c r="Y1758" s="96" t="s">
        <v>61</v>
      </c>
      <c r="Z1758" s="89" t="s">
        <v>62</v>
      </c>
      <c r="AA1758" s="95"/>
      <c r="AB1758" s="95" t="s">
        <v>2804</v>
      </c>
      <c r="AC1758" s="95" t="s">
        <v>2804</v>
      </c>
      <c r="AD1758" s="95" t="s">
        <v>2804</v>
      </c>
      <c r="AE1758" s="95" t="s">
        <v>2804</v>
      </c>
      <c r="AF1758" s="95" t="s">
        <v>2804</v>
      </c>
      <c r="AG1758" s="95" t="s">
        <v>2804</v>
      </c>
      <c r="AH1758" s="95" t="s">
        <v>2804</v>
      </c>
      <c r="AI1758" s="97"/>
      <c r="AJ1758" s="97" t="s">
        <v>65</v>
      </c>
      <c r="AK1758" s="97" t="s">
        <v>66</v>
      </c>
      <c r="AL1758" s="45" t="s">
        <v>67</v>
      </c>
      <c r="AM1758" s="160" t="str">
        <f>MONTH(B1758)&amp;"/"&amp;YEAR(B1758)</f>
        <v>3/2026</v>
      </c>
      <c r="AN1758" s="45">
        <f>WEEKNUM(B1758)-WEEKNUM(EOMONTH(B1758,-1)+1)+1</f>
        <v>4</v>
      </c>
      <c r="AO1758" s="45" t="str">
        <f>MONTH(R1758)&amp;"/"&amp;YEAR(R1758)</f>
        <v>5/2026</v>
      </c>
      <c r="AP1758" s="45">
        <f>WEEKNUM(R1758)-WEEKNUM(EOMONTH(R1758,-1)+1)+1</f>
        <v>5</v>
      </c>
      <c r="AQ1758" s="45">
        <f>IF(AU1758="S",IF(Q1758="1. Aceitou o programa",R1758-B1758,0),0)</f>
        <v>67</v>
      </c>
      <c r="AR1758" s="45">
        <f>IF(AU1758="S",IF(AND(S1758&lt;&gt;"",R1758&lt;&gt;""),S1758-R1758,0),0)</f>
        <v>0</v>
      </c>
      <c r="AS1758" s="45">
        <f>IF(AU1758="S",IF(Q1758="1. Aceitou o programa",IF(OR(X1758="Não se Aplica",X1758=""),IF(OR(W1758="Não se Aplica",W1758=""),0,W1758-V1758),AVERAGE(X1758-W1758,W1758-V1758)),0),0)</f>
        <v>5.5</v>
      </c>
      <c r="AT1758" s="45">
        <f>IF(AU1758="S",IF(AND(Q1758="1. Aceitou o programa",AB1758="Realizada"),IFERROR(IF(AA1758="",0,AA1758-R1758),0),0),0)</f>
        <v>0</v>
      </c>
      <c r="AU1758" s="45" t="str">
        <f>_xlfn.XLOOKUP(U1758,'Lista Suspensa'!$AA$20:$AA$23,'Lista Suspensa'!$AB$20:$AB$23,"N/A")</f>
        <v>S</v>
      </c>
    </row>
    <row r="1759" spans="1:47" ht="12" customHeight="1" x14ac:dyDescent="0.3">
      <c r="A1759" s="87" t="s">
        <v>47</v>
      </c>
      <c r="B1759" s="88">
        <v>46104</v>
      </c>
      <c r="C1759" s="89" t="s">
        <v>48</v>
      </c>
      <c r="D1759" s="89" t="s">
        <v>49</v>
      </c>
      <c r="E1759" s="189">
        <v>93872248</v>
      </c>
      <c r="F1759" s="197" t="s">
        <v>4720</v>
      </c>
      <c r="G1759" s="90">
        <v>64128725749</v>
      </c>
      <c r="H1759" s="91">
        <v>22239</v>
      </c>
      <c r="I1759" s="89"/>
      <c r="J1759" s="89" t="s">
        <v>51</v>
      </c>
      <c r="K1759" s="89" t="s">
        <v>76</v>
      </c>
      <c r="L1759" s="89" t="s">
        <v>95</v>
      </c>
      <c r="M1759" s="89" t="s">
        <v>96</v>
      </c>
      <c r="N1759" s="89" t="s">
        <v>331</v>
      </c>
      <c r="O1759" s="92" t="s">
        <v>4721</v>
      </c>
      <c r="P1759" s="93" t="s">
        <v>57</v>
      </c>
      <c r="Q1759" s="110" t="s">
        <v>58</v>
      </c>
      <c r="R1759" s="94">
        <v>46171</v>
      </c>
      <c r="S1759" s="95"/>
      <c r="T1759" s="95" t="s">
        <v>59</v>
      </c>
      <c r="U1759" s="95" t="s">
        <v>60</v>
      </c>
      <c r="V1759" s="91">
        <v>46157</v>
      </c>
      <c r="W1759" s="91">
        <v>46164</v>
      </c>
      <c r="X1759" s="91">
        <v>46168</v>
      </c>
      <c r="Y1759" s="96" t="s">
        <v>2797</v>
      </c>
      <c r="Z1759" s="89" t="s">
        <v>62</v>
      </c>
      <c r="AA1759" s="95"/>
      <c r="AB1759" s="95" t="s">
        <v>2804</v>
      </c>
      <c r="AC1759" s="95" t="s">
        <v>2804</v>
      </c>
      <c r="AD1759" s="95" t="s">
        <v>2804</v>
      </c>
      <c r="AE1759" s="95" t="s">
        <v>2804</v>
      </c>
      <c r="AF1759" s="95" t="s">
        <v>2804</v>
      </c>
      <c r="AG1759" s="95" t="s">
        <v>2804</v>
      </c>
      <c r="AH1759" s="95" t="s">
        <v>2804</v>
      </c>
      <c r="AI1759" s="97"/>
      <c r="AJ1759" s="97" t="s">
        <v>65</v>
      </c>
      <c r="AK1759" s="97" t="s">
        <v>66</v>
      </c>
      <c r="AL1759" s="45" t="s">
        <v>67</v>
      </c>
      <c r="AM1759" s="160" t="str">
        <f>MONTH(B1759)&amp;"/"&amp;YEAR(B1759)</f>
        <v>3/2026</v>
      </c>
      <c r="AN1759" s="45">
        <f>WEEKNUM(B1759)-WEEKNUM(EOMONTH(B1759,-1)+1)+1</f>
        <v>4</v>
      </c>
      <c r="AO1759" s="45" t="str">
        <f>MONTH(R1759)&amp;"/"&amp;YEAR(R1759)</f>
        <v>5/2026</v>
      </c>
      <c r="AP1759" s="45">
        <f>WEEKNUM(R1759)-WEEKNUM(EOMONTH(R1759,-1)+1)+1</f>
        <v>5</v>
      </c>
      <c r="AQ1759" s="45">
        <f>IF(AU1759="S",IF(Q1759="1. Aceitou o programa",R1759-B1759,0),0)</f>
        <v>67</v>
      </c>
      <c r="AR1759" s="45">
        <f>IF(AU1759="S",IF(AND(S1759&lt;&gt;"",R1759&lt;&gt;""),S1759-R1759,0),0)</f>
        <v>0</v>
      </c>
      <c r="AS1759" s="45">
        <f>IF(AU1759="S",IF(Q1759="1. Aceitou o programa",IF(OR(X1759="Não se Aplica",X1759=""),IF(OR(W1759="Não se Aplica",W1759=""),0,W1759-V1759),AVERAGE(X1759-W1759,W1759-V1759)),0),0)</f>
        <v>5.5</v>
      </c>
      <c r="AT1759" s="45">
        <f>IF(AU1759="S",IF(AND(Q1759="1. Aceitou o programa",AB1759="Realizada"),IFERROR(IF(AA1759="",0,AA1759-R1759),0),0),0)</f>
        <v>0</v>
      </c>
      <c r="AU1759" s="45" t="str">
        <f>_xlfn.XLOOKUP(U1759,'Lista Suspensa'!$AA$20:$AA$23,'Lista Suspensa'!$AB$20:$AB$23,"N/A")</f>
        <v>S</v>
      </c>
    </row>
    <row r="1760" spans="1:47" ht="12" customHeight="1" x14ac:dyDescent="0.3">
      <c r="A1760" s="87" t="s">
        <v>47</v>
      </c>
      <c r="B1760" s="88">
        <v>46104</v>
      </c>
      <c r="C1760" s="89" t="s">
        <v>48</v>
      </c>
      <c r="D1760" s="89" t="s">
        <v>49</v>
      </c>
      <c r="E1760" s="189">
        <v>93880046</v>
      </c>
      <c r="F1760" s="197" t="s">
        <v>4722</v>
      </c>
      <c r="G1760" s="90">
        <v>5416525754</v>
      </c>
      <c r="H1760" s="91">
        <v>30387</v>
      </c>
      <c r="I1760" s="89"/>
      <c r="J1760" s="89" t="s">
        <v>51</v>
      </c>
      <c r="K1760" s="89" t="s">
        <v>76</v>
      </c>
      <c r="L1760" s="89" t="s">
        <v>191</v>
      </c>
      <c r="M1760" s="89" t="s">
        <v>4723</v>
      </c>
      <c r="N1760" s="89" t="s">
        <v>331</v>
      </c>
      <c r="O1760" s="92" t="s">
        <v>4724</v>
      </c>
      <c r="P1760" s="93" t="s">
        <v>57</v>
      </c>
      <c r="Q1760" s="110" t="s">
        <v>58</v>
      </c>
      <c r="R1760" s="94">
        <v>46171</v>
      </c>
      <c r="S1760" s="95"/>
      <c r="T1760" s="95" t="s">
        <v>59</v>
      </c>
      <c r="U1760" s="95" t="s">
        <v>60</v>
      </c>
      <c r="V1760" s="91">
        <v>46157</v>
      </c>
      <c r="W1760" s="91">
        <v>46160</v>
      </c>
      <c r="X1760" s="91">
        <v>46168</v>
      </c>
      <c r="Y1760" s="96" t="s">
        <v>61</v>
      </c>
      <c r="Z1760" s="89" t="s">
        <v>62</v>
      </c>
      <c r="AA1760" s="95"/>
      <c r="AB1760" s="95" t="s">
        <v>2804</v>
      </c>
      <c r="AC1760" s="95" t="s">
        <v>2804</v>
      </c>
      <c r="AD1760" s="95" t="s">
        <v>2804</v>
      </c>
      <c r="AE1760" s="95" t="s">
        <v>2804</v>
      </c>
      <c r="AF1760" s="95" t="s">
        <v>2804</v>
      </c>
      <c r="AG1760" s="95" t="s">
        <v>2804</v>
      </c>
      <c r="AH1760" s="95" t="s">
        <v>2804</v>
      </c>
      <c r="AI1760" s="97"/>
      <c r="AJ1760" s="97" t="s">
        <v>65</v>
      </c>
      <c r="AK1760" s="97" t="s">
        <v>66</v>
      </c>
      <c r="AL1760" s="45" t="s">
        <v>67</v>
      </c>
      <c r="AM1760" s="160" t="str">
        <f>MONTH(B1760)&amp;"/"&amp;YEAR(B1760)</f>
        <v>3/2026</v>
      </c>
      <c r="AN1760" s="45">
        <f>WEEKNUM(B1760)-WEEKNUM(EOMONTH(B1760,-1)+1)+1</f>
        <v>4</v>
      </c>
      <c r="AO1760" s="45" t="str">
        <f>MONTH(R1760)&amp;"/"&amp;YEAR(R1760)</f>
        <v>5/2026</v>
      </c>
      <c r="AP1760" s="45">
        <f>WEEKNUM(R1760)-WEEKNUM(EOMONTH(R1760,-1)+1)+1</f>
        <v>5</v>
      </c>
      <c r="AQ1760" s="45">
        <f>IF(AU1760="S",IF(Q1760="1. Aceitou o programa",R1760-B1760,0),0)</f>
        <v>67</v>
      </c>
      <c r="AR1760" s="45">
        <f>IF(AU1760="S",IF(AND(S1760&lt;&gt;"",R1760&lt;&gt;""),S1760-R1760,0),0)</f>
        <v>0</v>
      </c>
      <c r="AS1760" s="45">
        <f>IF(AU1760="S",IF(Q1760="1. Aceitou o programa",IF(OR(X1760="Não se Aplica",X1760=""),IF(OR(W1760="Não se Aplica",W1760=""),0,W1760-V1760),AVERAGE(X1760-W1760,W1760-V1760)),0),0)</f>
        <v>5.5</v>
      </c>
      <c r="AT1760" s="45">
        <f>IF(AU1760="S",IF(AND(Q1760="1. Aceitou o programa",AB1760="Realizada"),IFERROR(IF(AA1760="",0,AA1760-R1760),0),0),0)</f>
        <v>0</v>
      </c>
      <c r="AU1760" s="45" t="str">
        <f>_xlfn.XLOOKUP(U1760,'Lista Suspensa'!$AA$20:$AA$23,'Lista Suspensa'!$AB$20:$AB$23,"N/A")</f>
        <v>S</v>
      </c>
    </row>
    <row r="1761" spans="1:47" ht="12" customHeight="1" x14ac:dyDescent="0.3">
      <c r="A1761" s="87" t="s">
        <v>47</v>
      </c>
      <c r="B1761" s="88">
        <v>46104</v>
      </c>
      <c r="C1761" s="89" t="s">
        <v>48</v>
      </c>
      <c r="D1761" s="89" t="s">
        <v>49</v>
      </c>
      <c r="E1761" s="189">
        <v>94252725</v>
      </c>
      <c r="F1761" s="197" t="s">
        <v>4725</v>
      </c>
      <c r="G1761" s="90">
        <v>2188982746</v>
      </c>
      <c r="H1761" s="91">
        <v>25935</v>
      </c>
      <c r="I1761" s="89"/>
      <c r="J1761" s="89" t="s">
        <v>51</v>
      </c>
      <c r="K1761" s="89" t="s">
        <v>76</v>
      </c>
      <c r="L1761" s="89" t="s">
        <v>303</v>
      </c>
      <c r="M1761" s="89" t="s">
        <v>741</v>
      </c>
      <c r="N1761" s="89" t="s">
        <v>344</v>
      </c>
      <c r="O1761" s="92" t="s">
        <v>4726</v>
      </c>
      <c r="P1761" s="93" t="s">
        <v>57</v>
      </c>
      <c r="Q1761" s="110" t="s">
        <v>58</v>
      </c>
      <c r="R1761" s="94">
        <v>46171</v>
      </c>
      <c r="S1761" s="95"/>
      <c r="T1761" s="95" t="s">
        <v>59</v>
      </c>
      <c r="U1761" s="95" t="s">
        <v>60</v>
      </c>
      <c r="V1761" s="91">
        <v>46157</v>
      </c>
      <c r="W1761" s="91">
        <v>46160</v>
      </c>
      <c r="X1761" s="91">
        <v>46168</v>
      </c>
      <c r="Y1761" s="96" t="s">
        <v>61</v>
      </c>
      <c r="Z1761" s="89" t="s">
        <v>62</v>
      </c>
      <c r="AA1761" s="95"/>
      <c r="AB1761" s="95" t="s">
        <v>2804</v>
      </c>
      <c r="AC1761" s="95" t="s">
        <v>2804</v>
      </c>
      <c r="AD1761" s="95" t="s">
        <v>2804</v>
      </c>
      <c r="AE1761" s="95" t="s">
        <v>2804</v>
      </c>
      <c r="AF1761" s="95" t="s">
        <v>2804</v>
      </c>
      <c r="AG1761" s="95" t="s">
        <v>2804</v>
      </c>
      <c r="AH1761" s="95" t="s">
        <v>2804</v>
      </c>
      <c r="AI1761" s="97"/>
      <c r="AJ1761" s="97" t="s">
        <v>65</v>
      </c>
      <c r="AK1761" s="97" t="s">
        <v>66</v>
      </c>
      <c r="AL1761" s="45" t="s">
        <v>67</v>
      </c>
      <c r="AM1761" s="160" t="str">
        <f>MONTH(B1761)&amp;"/"&amp;YEAR(B1761)</f>
        <v>3/2026</v>
      </c>
      <c r="AN1761" s="45">
        <f>WEEKNUM(B1761)-WEEKNUM(EOMONTH(B1761,-1)+1)+1</f>
        <v>4</v>
      </c>
      <c r="AO1761" s="45" t="str">
        <f>MONTH(R1761)&amp;"/"&amp;YEAR(R1761)</f>
        <v>5/2026</v>
      </c>
      <c r="AP1761" s="45">
        <f>WEEKNUM(R1761)-WEEKNUM(EOMONTH(R1761,-1)+1)+1</f>
        <v>5</v>
      </c>
      <c r="AQ1761" s="45">
        <f>IF(AU1761="S",IF(Q1761="1. Aceitou o programa",R1761-B1761,0),0)</f>
        <v>67</v>
      </c>
      <c r="AR1761" s="45">
        <f>IF(AU1761="S",IF(AND(S1761&lt;&gt;"",R1761&lt;&gt;""),S1761-R1761,0),0)</f>
        <v>0</v>
      </c>
      <c r="AS1761" s="45">
        <f>IF(AU1761="S",IF(Q1761="1. Aceitou o programa",IF(OR(X1761="Não se Aplica",X1761=""),IF(OR(W1761="Não se Aplica",W1761=""),0,W1761-V1761),AVERAGE(X1761-W1761,W1761-V1761)),0),0)</f>
        <v>5.5</v>
      </c>
      <c r="AT1761" s="45">
        <f>IF(AU1761="S",IF(AND(Q1761="1. Aceitou o programa",AB1761="Realizada"),IFERROR(IF(AA1761="",0,AA1761-R1761),0),0),0)</f>
        <v>0</v>
      </c>
      <c r="AU1761" s="45" t="str">
        <f>_xlfn.XLOOKUP(U1761,'Lista Suspensa'!$AA$20:$AA$23,'Lista Suspensa'!$AB$20:$AB$23,"N/A")</f>
        <v>S</v>
      </c>
    </row>
    <row r="1762" spans="1:47" ht="12" customHeight="1" x14ac:dyDescent="0.3">
      <c r="A1762" s="87" t="s">
        <v>47</v>
      </c>
      <c r="B1762" s="88">
        <v>46104</v>
      </c>
      <c r="C1762" s="89" t="s">
        <v>48</v>
      </c>
      <c r="D1762" s="89" t="s">
        <v>49</v>
      </c>
      <c r="E1762" s="189">
        <v>94009082</v>
      </c>
      <c r="F1762" s="197" t="s">
        <v>4727</v>
      </c>
      <c r="G1762" s="90">
        <v>28525785814</v>
      </c>
      <c r="H1762" s="91">
        <v>29190</v>
      </c>
      <c r="I1762" s="89"/>
      <c r="J1762" s="89" t="s">
        <v>51</v>
      </c>
      <c r="K1762" s="89" t="s">
        <v>52</v>
      </c>
      <c r="L1762" s="89" t="s">
        <v>85</v>
      </c>
      <c r="M1762" s="89" t="s">
        <v>716</v>
      </c>
      <c r="N1762" s="89" t="s">
        <v>176</v>
      </c>
      <c r="O1762" s="92" t="s">
        <v>4728</v>
      </c>
      <c r="P1762" s="93" t="s">
        <v>57</v>
      </c>
      <c r="Q1762" s="110" t="s">
        <v>58</v>
      </c>
      <c r="R1762" s="94">
        <v>46171</v>
      </c>
      <c r="S1762" s="95"/>
      <c r="T1762" s="95" t="s">
        <v>59</v>
      </c>
      <c r="U1762" s="95" t="s">
        <v>60</v>
      </c>
      <c r="V1762" s="91">
        <v>46157</v>
      </c>
      <c r="W1762" s="91">
        <v>46160</v>
      </c>
      <c r="X1762" s="91">
        <v>46168</v>
      </c>
      <c r="Y1762" s="96" t="s">
        <v>61</v>
      </c>
      <c r="Z1762" s="89" t="s">
        <v>62</v>
      </c>
      <c r="AA1762" s="95"/>
      <c r="AB1762" s="95" t="s">
        <v>2804</v>
      </c>
      <c r="AC1762" s="95" t="s">
        <v>2804</v>
      </c>
      <c r="AD1762" s="95" t="s">
        <v>2804</v>
      </c>
      <c r="AE1762" s="95" t="s">
        <v>2804</v>
      </c>
      <c r="AF1762" s="95" t="s">
        <v>2804</v>
      </c>
      <c r="AG1762" s="95" t="s">
        <v>2804</v>
      </c>
      <c r="AH1762" s="95" t="s">
        <v>2804</v>
      </c>
      <c r="AI1762" s="97"/>
      <c r="AJ1762" s="97" t="s">
        <v>65</v>
      </c>
      <c r="AK1762" s="97" t="s">
        <v>66</v>
      </c>
      <c r="AL1762" s="45" t="s">
        <v>67</v>
      </c>
      <c r="AM1762" s="160" t="str">
        <f>MONTH(B1762)&amp;"/"&amp;YEAR(B1762)</f>
        <v>3/2026</v>
      </c>
      <c r="AN1762" s="45">
        <f>WEEKNUM(B1762)-WEEKNUM(EOMONTH(B1762,-1)+1)+1</f>
        <v>4</v>
      </c>
      <c r="AO1762" s="45" t="str">
        <f>MONTH(R1762)&amp;"/"&amp;YEAR(R1762)</f>
        <v>5/2026</v>
      </c>
      <c r="AP1762" s="45">
        <f>WEEKNUM(R1762)-WEEKNUM(EOMONTH(R1762,-1)+1)+1</f>
        <v>5</v>
      </c>
      <c r="AQ1762" s="45">
        <f>IF(AU1762="S",IF(Q1762="1. Aceitou o programa",R1762-B1762,0),0)</f>
        <v>67</v>
      </c>
      <c r="AR1762" s="45">
        <f>IF(AU1762="S",IF(AND(S1762&lt;&gt;"",R1762&lt;&gt;""),S1762-R1762,0),0)</f>
        <v>0</v>
      </c>
      <c r="AS1762" s="45">
        <f>IF(AU1762="S",IF(Q1762="1. Aceitou o programa",IF(OR(X1762="Não se Aplica",X1762=""),IF(OR(W1762="Não se Aplica",W1762=""),0,W1762-V1762),AVERAGE(X1762-W1762,W1762-V1762)),0),0)</f>
        <v>5.5</v>
      </c>
      <c r="AT1762" s="45">
        <f>IF(AU1762="S",IF(AND(Q1762="1. Aceitou o programa",AB1762="Realizada"),IFERROR(IF(AA1762="",0,AA1762-R1762),0),0),0)</f>
        <v>0</v>
      </c>
      <c r="AU1762" s="45" t="str">
        <f>_xlfn.XLOOKUP(U1762,'Lista Suspensa'!$AA$20:$AA$23,'Lista Suspensa'!$AB$20:$AB$23,"N/A")</f>
        <v>S</v>
      </c>
    </row>
    <row r="1763" spans="1:47" ht="12" customHeight="1" x14ac:dyDescent="0.3">
      <c r="A1763" s="87" t="s">
        <v>47</v>
      </c>
      <c r="B1763" s="88">
        <v>46104</v>
      </c>
      <c r="C1763" s="89" t="s">
        <v>48</v>
      </c>
      <c r="D1763" s="89" t="s">
        <v>49</v>
      </c>
      <c r="E1763" s="189">
        <v>94016745</v>
      </c>
      <c r="F1763" s="197" t="s">
        <v>4729</v>
      </c>
      <c r="G1763" s="90">
        <v>4111956700</v>
      </c>
      <c r="H1763" s="91">
        <v>27190</v>
      </c>
      <c r="I1763" s="89"/>
      <c r="J1763" s="89" t="s">
        <v>84</v>
      </c>
      <c r="K1763" s="89" t="s">
        <v>76</v>
      </c>
      <c r="L1763" s="89" t="s">
        <v>101</v>
      </c>
      <c r="M1763" s="89" t="s">
        <v>1098</v>
      </c>
      <c r="N1763" s="89" t="s">
        <v>344</v>
      </c>
      <c r="O1763" s="92" t="s">
        <v>4730</v>
      </c>
      <c r="P1763" s="93" t="s">
        <v>57</v>
      </c>
      <c r="Q1763" s="110" t="s">
        <v>58</v>
      </c>
      <c r="R1763" s="94">
        <v>46171</v>
      </c>
      <c r="S1763" s="95"/>
      <c r="T1763" s="95" t="s">
        <v>59</v>
      </c>
      <c r="U1763" s="95" t="s">
        <v>60</v>
      </c>
      <c r="V1763" s="91">
        <v>46157</v>
      </c>
      <c r="W1763" s="91">
        <v>46164</v>
      </c>
      <c r="X1763" s="91">
        <v>46168</v>
      </c>
      <c r="Y1763" s="96" t="s">
        <v>2797</v>
      </c>
      <c r="Z1763" s="89" t="s">
        <v>62</v>
      </c>
      <c r="AA1763" s="95"/>
      <c r="AB1763" s="95" t="s">
        <v>2804</v>
      </c>
      <c r="AC1763" s="95" t="s">
        <v>2804</v>
      </c>
      <c r="AD1763" s="95" t="s">
        <v>2804</v>
      </c>
      <c r="AE1763" s="95" t="s">
        <v>2804</v>
      </c>
      <c r="AF1763" s="95" t="s">
        <v>2804</v>
      </c>
      <c r="AG1763" s="95" t="s">
        <v>2804</v>
      </c>
      <c r="AH1763" s="95" t="s">
        <v>2804</v>
      </c>
      <c r="AI1763" s="97"/>
      <c r="AJ1763" s="97" t="s">
        <v>65</v>
      </c>
      <c r="AK1763" s="97" t="s">
        <v>66</v>
      </c>
      <c r="AL1763" s="45" t="s">
        <v>67</v>
      </c>
      <c r="AM1763" s="160" t="str">
        <f>MONTH(B1763)&amp;"/"&amp;YEAR(B1763)</f>
        <v>3/2026</v>
      </c>
      <c r="AN1763" s="45">
        <f>WEEKNUM(B1763)-WEEKNUM(EOMONTH(B1763,-1)+1)+1</f>
        <v>4</v>
      </c>
      <c r="AO1763" s="45" t="str">
        <f>MONTH(R1763)&amp;"/"&amp;YEAR(R1763)</f>
        <v>5/2026</v>
      </c>
      <c r="AP1763" s="45">
        <f>WEEKNUM(R1763)-WEEKNUM(EOMONTH(R1763,-1)+1)+1</f>
        <v>5</v>
      </c>
      <c r="AQ1763" s="45">
        <f>IF(AU1763="S",IF(Q1763="1. Aceitou o programa",R1763-B1763,0),0)</f>
        <v>67</v>
      </c>
      <c r="AR1763" s="45">
        <f>IF(AU1763="S",IF(AND(S1763&lt;&gt;"",R1763&lt;&gt;""),S1763-R1763,0),0)</f>
        <v>0</v>
      </c>
      <c r="AS1763" s="45">
        <f>IF(AU1763="S",IF(Q1763="1. Aceitou o programa",IF(OR(X1763="Não se Aplica",X1763=""),IF(OR(W1763="Não se Aplica",W1763=""),0,W1763-V1763),AVERAGE(X1763-W1763,W1763-V1763)),0),0)</f>
        <v>5.5</v>
      </c>
      <c r="AT1763" s="45">
        <f>IF(AU1763="S",IF(AND(Q1763="1. Aceitou o programa",AB1763="Realizada"),IFERROR(IF(AA1763="",0,AA1763-R1763),0),0),0)</f>
        <v>0</v>
      </c>
      <c r="AU1763" s="45" t="str">
        <f>_xlfn.XLOOKUP(U1763,'Lista Suspensa'!$AA$20:$AA$23,'Lista Suspensa'!$AB$20:$AB$23,"N/A")</f>
        <v>S</v>
      </c>
    </row>
    <row r="1764" spans="1:47" ht="12" customHeight="1" x14ac:dyDescent="0.3">
      <c r="A1764" s="87" t="s">
        <v>47</v>
      </c>
      <c r="B1764" s="88">
        <v>46104</v>
      </c>
      <c r="C1764" s="89" t="s">
        <v>48</v>
      </c>
      <c r="D1764" s="89" t="s">
        <v>49</v>
      </c>
      <c r="E1764" s="189">
        <v>94017304</v>
      </c>
      <c r="F1764" s="197" t="s">
        <v>4731</v>
      </c>
      <c r="G1764" s="90">
        <v>10480240752</v>
      </c>
      <c r="H1764" s="91">
        <v>34301</v>
      </c>
      <c r="I1764" s="89"/>
      <c r="J1764" s="89" t="s">
        <v>51</v>
      </c>
      <c r="K1764" s="89" t="s">
        <v>76</v>
      </c>
      <c r="L1764" s="89" t="s">
        <v>101</v>
      </c>
      <c r="M1764" s="89" t="s">
        <v>2311</v>
      </c>
      <c r="N1764" s="89" t="s">
        <v>344</v>
      </c>
      <c r="O1764" s="92" t="s">
        <v>4732</v>
      </c>
      <c r="P1764" s="93" t="s">
        <v>57</v>
      </c>
      <c r="Q1764" s="110" t="s">
        <v>58</v>
      </c>
      <c r="R1764" s="94">
        <v>46171</v>
      </c>
      <c r="S1764" s="95"/>
      <c r="T1764" s="95" t="s">
        <v>59</v>
      </c>
      <c r="U1764" s="95" t="s">
        <v>60</v>
      </c>
      <c r="V1764" s="91">
        <v>46157</v>
      </c>
      <c r="W1764" s="91">
        <v>46164</v>
      </c>
      <c r="X1764" s="91"/>
      <c r="Y1764" s="96" t="s">
        <v>269</v>
      </c>
      <c r="Z1764" s="89" t="s">
        <v>62</v>
      </c>
      <c r="AA1764" s="95"/>
      <c r="AB1764" s="95" t="s">
        <v>2804</v>
      </c>
      <c r="AC1764" s="95" t="s">
        <v>2804</v>
      </c>
      <c r="AD1764" s="95" t="s">
        <v>2804</v>
      </c>
      <c r="AE1764" s="95" t="s">
        <v>2804</v>
      </c>
      <c r="AF1764" s="95" t="s">
        <v>2804</v>
      </c>
      <c r="AG1764" s="95" t="s">
        <v>2804</v>
      </c>
      <c r="AH1764" s="95" t="s">
        <v>2804</v>
      </c>
      <c r="AI1764" s="97"/>
      <c r="AJ1764" s="97" t="s">
        <v>65</v>
      </c>
      <c r="AK1764" s="97" t="s">
        <v>66</v>
      </c>
      <c r="AL1764" s="45" t="s">
        <v>67</v>
      </c>
      <c r="AM1764" s="160" t="str">
        <f>MONTH(B1764)&amp;"/"&amp;YEAR(B1764)</f>
        <v>3/2026</v>
      </c>
      <c r="AN1764" s="45">
        <f>WEEKNUM(B1764)-WEEKNUM(EOMONTH(B1764,-1)+1)+1</f>
        <v>4</v>
      </c>
      <c r="AO1764" s="45" t="str">
        <f>MONTH(R1764)&amp;"/"&amp;YEAR(R1764)</f>
        <v>5/2026</v>
      </c>
      <c r="AP1764" s="45">
        <f>WEEKNUM(R1764)-WEEKNUM(EOMONTH(R1764,-1)+1)+1</f>
        <v>5</v>
      </c>
      <c r="AQ1764" s="45">
        <f>IF(AU1764="S",IF(Q1764="1. Aceitou o programa",R1764-B1764,0),0)</f>
        <v>67</v>
      </c>
      <c r="AR1764" s="45">
        <f>IF(AU1764="S",IF(AND(S1764&lt;&gt;"",R1764&lt;&gt;""),S1764-R1764,0),0)</f>
        <v>0</v>
      </c>
      <c r="AS1764" s="45">
        <f>IF(AU1764="S",IF(Q1764="1. Aceitou o programa",IF(OR(X1764="Não se Aplica",X1764=""),IF(OR(W1764="Não se Aplica",W1764=""),0,W1764-V1764),AVERAGE(X1764-W1764,W1764-V1764)),0),0)</f>
        <v>7</v>
      </c>
      <c r="AT1764" s="45">
        <f>IF(AU1764="S",IF(AND(Q1764="1. Aceitou o programa",AB1764="Realizada"),IFERROR(IF(AA1764="",0,AA1764-R1764),0),0),0)</f>
        <v>0</v>
      </c>
      <c r="AU1764" s="45" t="str">
        <f>_xlfn.XLOOKUP(U1764,'Lista Suspensa'!$AA$20:$AA$23,'Lista Suspensa'!$AB$20:$AB$23,"N/A")</f>
        <v>S</v>
      </c>
    </row>
    <row r="1765" spans="1:47" ht="12" customHeight="1" x14ac:dyDescent="0.3">
      <c r="A1765" s="87" t="s">
        <v>47</v>
      </c>
      <c r="B1765" s="88">
        <v>46104</v>
      </c>
      <c r="C1765" s="89" t="s">
        <v>48</v>
      </c>
      <c r="D1765" s="89" t="s">
        <v>49</v>
      </c>
      <c r="E1765" s="189">
        <v>94024786</v>
      </c>
      <c r="F1765" s="197" t="s">
        <v>4733</v>
      </c>
      <c r="G1765" s="90">
        <v>19340084861</v>
      </c>
      <c r="H1765" s="91">
        <v>27457</v>
      </c>
      <c r="I1765" s="89"/>
      <c r="J1765" s="89" t="s">
        <v>51</v>
      </c>
      <c r="K1765" s="89" t="s">
        <v>52</v>
      </c>
      <c r="L1765" s="89" t="s">
        <v>85</v>
      </c>
      <c r="M1765" s="89" t="s">
        <v>2187</v>
      </c>
      <c r="N1765" s="89" t="s">
        <v>150</v>
      </c>
      <c r="O1765" s="92" t="s">
        <v>4734</v>
      </c>
      <c r="P1765" s="93" t="s">
        <v>57</v>
      </c>
      <c r="Q1765" s="110" t="s">
        <v>58</v>
      </c>
      <c r="R1765" s="94">
        <v>46171</v>
      </c>
      <c r="S1765" s="95"/>
      <c r="T1765" s="95" t="s">
        <v>59</v>
      </c>
      <c r="U1765" s="95" t="s">
        <v>60</v>
      </c>
      <c r="V1765" s="91">
        <v>46157</v>
      </c>
      <c r="W1765" s="91">
        <v>46160</v>
      </c>
      <c r="X1765" s="91">
        <v>46168</v>
      </c>
      <c r="Y1765" s="96" t="s">
        <v>61</v>
      </c>
      <c r="Z1765" s="89" t="s">
        <v>62</v>
      </c>
      <c r="AA1765" s="95"/>
      <c r="AB1765" s="95" t="s">
        <v>2804</v>
      </c>
      <c r="AC1765" s="95" t="s">
        <v>2804</v>
      </c>
      <c r="AD1765" s="95" t="s">
        <v>2804</v>
      </c>
      <c r="AE1765" s="95" t="s">
        <v>2804</v>
      </c>
      <c r="AF1765" s="95" t="s">
        <v>2804</v>
      </c>
      <c r="AG1765" s="95" t="s">
        <v>2804</v>
      </c>
      <c r="AH1765" s="95" t="s">
        <v>2804</v>
      </c>
      <c r="AI1765" s="97"/>
      <c r="AJ1765" s="97" t="s">
        <v>65</v>
      </c>
      <c r="AK1765" s="97" t="s">
        <v>66</v>
      </c>
      <c r="AL1765" s="45" t="s">
        <v>67</v>
      </c>
      <c r="AM1765" s="160" t="str">
        <f>MONTH(B1765)&amp;"/"&amp;YEAR(B1765)</f>
        <v>3/2026</v>
      </c>
      <c r="AN1765" s="45">
        <f>WEEKNUM(B1765)-WEEKNUM(EOMONTH(B1765,-1)+1)+1</f>
        <v>4</v>
      </c>
      <c r="AO1765" s="45" t="str">
        <f>MONTH(R1765)&amp;"/"&amp;YEAR(R1765)</f>
        <v>5/2026</v>
      </c>
      <c r="AP1765" s="45">
        <f>WEEKNUM(R1765)-WEEKNUM(EOMONTH(R1765,-1)+1)+1</f>
        <v>5</v>
      </c>
      <c r="AQ1765" s="45">
        <f>IF(AU1765="S",IF(Q1765="1. Aceitou o programa",R1765-B1765,0),0)</f>
        <v>67</v>
      </c>
      <c r="AR1765" s="45">
        <f>IF(AU1765="S",IF(AND(S1765&lt;&gt;"",R1765&lt;&gt;""),S1765-R1765,0),0)</f>
        <v>0</v>
      </c>
      <c r="AS1765" s="45">
        <f>IF(AU1765="S",IF(Q1765="1. Aceitou o programa",IF(OR(X1765="Não se Aplica",X1765=""),IF(OR(W1765="Não se Aplica",W1765=""),0,W1765-V1765),AVERAGE(X1765-W1765,W1765-V1765)),0),0)</f>
        <v>5.5</v>
      </c>
      <c r="AT1765" s="45">
        <f>IF(AU1765="S",IF(AND(Q1765="1. Aceitou o programa",AB1765="Realizada"),IFERROR(IF(AA1765="",0,AA1765-R1765),0),0),0)</f>
        <v>0</v>
      </c>
      <c r="AU1765" s="45" t="str">
        <f>_xlfn.XLOOKUP(U1765,'Lista Suspensa'!$AA$20:$AA$23,'Lista Suspensa'!$AB$20:$AB$23,"N/A")</f>
        <v>S</v>
      </c>
    </row>
    <row r="1766" spans="1:47" ht="12" customHeight="1" x14ac:dyDescent="0.3">
      <c r="A1766" s="87" t="s">
        <v>47</v>
      </c>
      <c r="B1766" s="88">
        <v>46104</v>
      </c>
      <c r="C1766" s="89" t="s">
        <v>48</v>
      </c>
      <c r="D1766" s="89" t="s">
        <v>49</v>
      </c>
      <c r="E1766" s="189">
        <v>94065875</v>
      </c>
      <c r="F1766" s="197" t="s">
        <v>4735</v>
      </c>
      <c r="G1766" s="90">
        <v>4479514759</v>
      </c>
      <c r="H1766" s="91">
        <v>26669</v>
      </c>
      <c r="I1766" s="89"/>
      <c r="J1766" s="89" t="s">
        <v>84</v>
      </c>
      <c r="K1766" s="89" t="s">
        <v>76</v>
      </c>
      <c r="L1766" s="89" t="s">
        <v>191</v>
      </c>
      <c r="M1766" s="89" t="s">
        <v>4723</v>
      </c>
      <c r="N1766" s="89" t="s">
        <v>331</v>
      </c>
      <c r="O1766" s="92" t="s">
        <v>3204</v>
      </c>
      <c r="P1766" s="93" t="s">
        <v>57</v>
      </c>
      <c r="Q1766" s="110" t="s">
        <v>58</v>
      </c>
      <c r="R1766" s="94">
        <v>46171</v>
      </c>
      <c r="S1766" s="95"/>
      <c r="T1766" s="95" t="s">
        <v>59</v>
      </c>
      <c r="U1766" s="95" t="s">
        <v>60</v>
      </c>
      <c r="V1766" s="91">
        <v>46157</v>
      </c>
      <c r="W1766" s="91">
        <v>46164</v>
      </c>
      <c r="X1766" s="91">
        <v>46168</v>
      </c>
      <c r="Y1766" s="96"/>
      <c r="Z1766" s="89" t="s">
        <v>62</v>
      </c>
      <c r="AA1766" s="95"/>
      <c r="AB1766" s="95" t="s">
        <v>2804</v>
      </c>
      <c r="AC1766" s="95" t="s">
        <v>2804</v>
      </c>
      <c r="AD1766" s="95" t="s">
        <v>2804</v>
      </c>
      <c r="AE1766" s="95" t="s">
        <v>2804</v>
      </c>
      <c r="AF1766" s="95" t="s">
        <v>2804</v>
      </c>
      <c r="AG1766" s="95" t="s">
        <v>2804</v>
      </c>
      <c r="AH1766" s="95" t="s">
        <v>2804</v>
      </c>
      <c r="AI1766" s="97"/>
      <c r="AJ1766" s="97" t="s">
        <v>65</v>
      </c>
      <c r="AK1766" s="97" t="s">
        <v>66</v>
      </c>
      <c r="AL1766" s="45" t="s">
        <v>67</v>
      </c>
      <c r="AM1766" s="160" t="str">
        <f>MONTH(B1766)&amp;"/"&amp;YEAR(B1766)</f>
        <v>3/2026</v>
      </c>
      <c r="AN1766" s="45">
        <f>WEEKNUM(B1766)-WEEKNUM(EOMONTH(B1766,-1)+1)+1</f>
        <v>4</v>
      </c>
      <c r="AO1766" s="45" t="str">
        <f>MONTH(R1766)&amp;"/"&amp;YEAR(R1766)</f>
        <v>5/2026</v>
      </c>
      <c r="AP1766" s="45">
        <f>WEEKNUM(R1766)-WEEKNUM(EOMONTH(R1766,-1)+1)+1</f>
        <v>5</v>
      </c>
      <c r="AQ1766" s="45">
        <f>IF(AU1766="S",IF(Q1766="1. Aceitou o programa",R1766-B1766,0),0)</f>
        <v>67</v>
      </c>
      <c r="AR1766" s="45">
        <f>IF(AU1766="S",IF(AND(S1766&lt;&gt;"",R1766&lt;&gt;""),S1766-R1766,0),0)</f>
        <v>0</v>
      </c>
      <c r="AS1766" s="45">
        <f>IF(AU1766="S",IF(Q1766="1. Aceitou o programa",IF(OR(X1766="Não se Aplica",X1766=""),IF(OR(W1766="Não se Aplica",W1766=""),0,W1766-V1766),AVERAGE(X1766-W1766,W1766-V1766)),0),0)</f>
        <v>5.5</v>
      </c>
      <c r="AT1766" s="45">
        <f>IF(AU1766="S",IF(AND(Q1766="1. Aceitou o programa",AB1766="Realizada"),IFERROR(IF(AA1766="",0,AA1766-R1766),0),0),0)</f>
        <v>0</v>
      </c>
      <c r="AU1766" s="45" t="str">
        <f>_xlfn.XLOOKUP(U1766,'Lista Suspensa'!$AA$20:$AA$23,'Lista Suspensa'!$AB$20:$AB$23,"N/A")</f>
        <v>S</v>
      </c>
    </row>
    <row r="1767" spans="1:47" ht="12" customHeight="1" x14ac:dyDescent="0.3">
      <c r="A1767" s="87" t="s">
        <v>47</v>
      </c>
      <c r="B1767" s="88">
        <v>46104</v>
      </c>
      <c r="C1767" s="89" t="s">
        <v>48</v>
      </c>
      <c r="D1767" s="89" t="s">
        <v>49</v>
      </c>
      <c r="E1767" s="189">
        <v>94079350</v>
      </c>
      <c r="F1767" s="197" t="s">
        <v>4736</v>
      </c>
      <c r="G1767" s="90">
        <v>45252193860</v>
      </c>
      <c r="H1767" s="91">
        <v>35488</v>
      </c>
      <c r="I1767" s="89"/>
      <c r="J1767" s="89" t="s">
        <v>51</v>
      </c>
      <c r="K1767" s="89" t="s">
        <v>52</v>
      </c>
      <c r="L1767" s="89" t="s">
        <v>85</v>
      </c>
      <c r="M1767" s="89" t="s">
        <v>4737</v>
      </c>
      <c r="N1767" s="89" t="s">
        <v>150</v>
      </c>
      <c r="O1767" s="92" t="s">
        <v>4738</v>
      </c>
      <c r="P1767" s="93" t="s">
        <v>57</v>
      </c>
      <c r="Q1767" s="110" t="s">
        <v>58</v>
      </c>
      <c r="R1767" s="94">
        <v>46171</v>
      </c>
      <c r="S1767" s="95"/>
      <c r="T1767" s="95" t="s">
        <v>59</v>
      </c>
      <c r="U1767" s="95" t="s">
        <v>60</v>
      </c>
      <c r="V1767" s="91">
        <v>46157</v>
      </c>
      <c r="W1767" s="91">
        <v>46164</v>
      </c>
      <c r="X1767" s="91"/>
      <c r="Y1767" s="96" t="s">
        <v>269</v>
      </c>
      <c r="Z1767" s="89" t="s">
        <v>62</v>
      </c>
      <c r="AA1767" s="95"/>
      <c r="AB1767" s="95" t="s">
        <v>2804</v>
      </c>
      <c r="AC1767" s="95" t="s">
        <v>2804</v>
      </c>
      <c r="AD1767" s="95" t="s">
        <v>2804</v>
      </c>
      <c r="AE1767" s="95" t="s">
        <v>2804</v>
      </c>
      <c r="AF1767" s="95" t="s">
        <v>2804</v>
      </c>
      <c r="AG1767" s="95" t="s">
        <v>2804</v>
      </c>
      <c r="AH1767" s="95" t="s">
        <v>2804</v>
      </c>
      <c r="AI1767" s="97"/>
      <c r="AJ1767" s="97" t="s">
        <v>65</v>
      </c>
      <c r="AK1767" s="97" t="s">
        <v>66</v>
      </c>
      <c r="AL1767" s="45" t="s">
        <v>67</v>
      </c>
      <c r="AM1767" s="160" t="str">
        <f>MONTH(B1767)&amp;"/"&amp;YEAR(B1767)</f>
        <v>3/2026</v>
      </c>
      <c r="AN1767" s="45">
        <f>WEEKNUM(B1767)-WEEKNUM(EOMONTH(B1767,-1)+1)+1</f>
        <v>4</v>
      </c>
      <c r="AO1767" s="45" t="str">
        <f>MONTH(R1767)&amp;"/"&amp;YEAR(R1767)</f>
        <v>5/2026</v>
      </c>
      <c r="AP1767" s="45">
        <f>WEEKNUM(R1767)-WEEKNUM(EOMONTH(R1767,-1)+1)+1</f>
        <v>5</v>
      </c>
      <c r="AQ1767" s="45">
        <f>IF(AU1767="S",IF(Q1767="1. Aceitou o programa",R1767-B1767,0),0)</f>
        <v>67</v>
      </c>
      <c r="AR1767" s="45">
        <f>IF(AU1767="S",IF(AND(S1767&lt;&gt;"",R1767&lt;&gt;""),S1767-R1767,0),0)</f>
        <v>0</v>
      </c>
      <c r="AS1767" s="45">
        <f>IF(AU1767="S",IF(Q1767="1. Aceitou o programa",IF(OR(X1767="Não se Aplica",X1767=""),IF(OR(W1767="Não se Aplica",W1767=""),0,W1767-V1767),AVERAGE(X1767-W1767,W1767-V1767)),0),0)</f>
        <v>7</v>
      </c>
      <c r="AT1767" s="45">
        <f>IF(AU1767="S",IF(AND(Q1767="1. Aceitou o programa",AB1767="Realizada"),IFERROR(IF(AA1767="",0,AA1767-R1767),0),0),0)</f>
        <v>0</v>
      </c>
      <c r="AU1767" s="45" t="str">
        <f>_xlfn.XLOOKUP(U1767,'Lista Suspensa'!$AA$20:$AA$23,'Lista Suspensa'!$AB$20:$AB$23,"N/A")</f>
        <v>S</v>
      </c>
    </row>
    <row r="1768" spans="1:47" ht="12" customHeight="1" x14ac:dyDescent="0.3">
      <c r="A1768" s="87" t="s">
        <v>47</v>
      </c>
      <c r="B1768" s="88">
        <v>46104</v>
      </c>
      <c r="C1768" s="89" t="s">
        <v>48</v>
      </c>
      <c r="D1768" s="89" t="s">
        <v>49</v>
      </c>
      <c r="E1768" s="189">
        <v>94079458</v>
      </c>
      <c r="F1768" s="197" t="s">
        <v>4739</v>
      </c>
      <c r="G1768" s="90">
        <v>35266721804</v>
      </c>
      <c r="H1768" s="91">
        <v>31164</v>
      </c>
      <c r="I1768" s="89"/>
      <c r="J1768" s="89" t="s">
        <v>51</v>
      </c>
      <c r="K1768" s="89" t="s">
        <v>52</v>
      </c>
      <c r="L1768" s="89" t="s">
        <v>85</v>
      </c>
      <c r="M1768" s="89" t="s">
        <v>1276</v>
      </c>
      <c r="N1768" s="89" t="s">
        <v>150</v>
      </c>
      <c r="O1768" s="92" t="s">
        <v>4740</v>
      </c>
      <c r="P1768" s="93" t="s">
        <v>57</v>
      </c>
      <c r="Q1768" s="110" t="s">
        <v>58</v>
      </c>
      <c r="R1768" s="94">
        <v>46171</v>
      </c>
      <c r="S1768" s="95"/>
      <c r="T1768" s="95" t="s">
        <v>59</v>
      </c>
      <c r="U1768" s="95" t="s">
        <v>60</v>
      </c>
      <c r="V1768" s="91">
        <v>46157</v>
      </c>
      <c r="W1768" s="91">
        <v>46164</v>
      </c>
      <c r="X1768" s="91">
        <v>46168</v>
      </c>
      <c r="Y1768" s="96" t="s">
        <v>2797</v>
      </c>
      <c r="Z1768" s="89" t="s">
        <v>62</v>
      </c>
      <c r="AA1768" s="95"/>
      <c r="AB1768" s="95" t="s">
        <v>2804</v>
      </c>
      <c r="AC1768" s="95" t="s">
        <v>2804</v>
      </c>
      <c r="AD1768" s="95" t="s">
        <v>2804</v>
      </c>
      <c r="AE1768" s="95" t="s">
        <v>2804</v>
      </c>
      <c r="AF1768" s="95" t="s">
        <v>2804</v>
      </c>
      <c r="AG1768" s="95" t="s">
        <v>2804</v>
      </c>
      <c r="AH1768" s="95" t="s">
        <v>2804</v>
      </c>
      <c r="AI1768" s="97"/>
      <c r="AJ1768" s="97" t="s">
        <v>65</v>
      </c>
      <c r="AK1768" s="97" t="s">
        <v>66</v>
      </c>
      <c r="AL1768" s="45" t="s">
        <v>67</v>
      </c>
      <c r="AM1768" s="160" t="str">
        <f>MONTH(B1768)&amp;"/"&amp;YEAR(B1768)</f>
        <v>3/2026</v>
      </c>
      <c r="AN1768" s="45">
        <f>WEEKNUM(B1768)-WEEKNUM(EOMONTH(B1768,-1)+1)+1</f>
        <v>4</v>
      </c>
      <c r="AO1768" s="45" t="str">
        <f>MONTH(R1768)&amp;"/"&amp;YEAR(R1768)</f>
        <v>5/2026</v>
      </c>
      <c r="AP1768" s="45">
        <f>WEEKNUM(R1768)-WEEKNUM(EOMONTH(R1768,-1)+1)+1</f>
        <v>5</v>
      </c>
      <c r="AQ1768" s="45">
        <f>IF(AU1768="S",IF(Q1768="1. Aceitou o programa",R1768-B1768,0),0)</f>
        <v>67</v>
      </c>
      <c r="AR1768" s="45">
        <f>IF(AU1768="S",IF(AND(S1768&lt;&gt;"",R1768&lt;&gt;""),S1768-R1768,0),0)</f>
        <v>0</v>
      </c>
      <c r="AS1768" s="45">
        <f>IF(AU1768="S",IF(Q1768="1. Aceitou o programa",IF(OR(X1768="Não se Aplica",X1768=""),IF(OR(W1768="Não se Aplica",W1768=""),0,W1768-V1768),AVERAGE(X1768-W1768,W1768-V1768)),0),0)</f>
        <v>5.5</v>
      </c>
      <c r="AT1768" s="45">
        <f>IF(AU1768="S",IF(AND(Q1768="1. Aceitou o programa",AB1768="Realizada"),IFERROR(IF(AA1768="",0,AA1768-R1768),0),0),0)</f>
        <v>0</v>
      </c>
      <c r="AU1768" s="45" t="str">
        <f>_xlfn.XLOOKUP(U1768,'Lista Suspensa'!$AA$20:$AA$23,'Lista Suspensa'!$AB$20:$AB$23,"N/A")</f>
        <v>S</v>
      </c>
    </row>
    <row r="1769" spans="1:47" ht="12" customHeight="1" x14ac:dyDescent="0.3">
      <c r="A1769" s="87" t="s">
        <v>47</v>
      </c>
      <c r="B1769" s="88">
        <v>46104</v>
      </c>
      <c r="C1769" s="89" t="s">
        <v>48</v>
      </c>
      <c r="D1769" s="89" t="s">
        <v>49</v>
      </c>
      <c r="E1769" s="189">
        <v>94079135</v>
      </c>
      <c r="F1769" s="197" t="s">
        <v>4741</v>
      </c>
      <c r="G1769" s="90">
        <v>34413199820</v>
      </c>
      <c r="H1769" s="91">
        <v>30957</v>
      </c>
      <c r="I1769" s="89"/>
      <c r="J1769" s="89" t="s">
        <v>51</v>
      </c>
      <c r="K1769" s="89" t="s">
        <v>52</v>
      </c>
      <c r="L1769" s="89" t="s">
        <v>85</v>
      </c>
      <c r="M1769" s="89" t="s">
        <v>1977</v>
      </c>
      <c r="N1769" s="89" t="s">
        <v>150</v>
      </c>
      <c r="O1769" s="92" t="s">
        <v>4742</v>
      </c>
      <c r="P1769" s="93" t="s">
        <v>57</v>
      </c>
      <c r="Q1769" s="110" t="s">
        <v>58</v>
      </c>
      <c r="R1769" s="94">
        <v>46171</v>
      </c>
      <c r="S1769" s="95"/>
      <c r="T1769" s="95" t="s">
        <v>59</v>
      </c>
      <c r="U1769" s="95" t="s">
        <v>60</v>
      </c>
      <c r="V1769" s="91">
        <v>46157</v>
      </c>
      <c r="W1769" s="91">
        <v>46164</v>
      </c>
      <c r="X1769" s="91"/>
      <c r="Y1769" s="96" t="s">
        <v>269</v>
      </c>
      <c r="Z1769" s="89" t="s">
        <v>62</v>
      </c>
      <c r="AA1769" s="95"/>
      <c r="AB1769" s="95" t="s">
        <v>2804</v>
      </c>
      <c r="AC1769" s="95" t="s">
        <v>2804</v>
      </c>
      <c r="AD1769" s="95" t="s">
        <v>2804</v>
      </c>
      <c r="AE1769" s="95" t="s">
        <v>2804</v>
      </c>
      <c r="AF1769" s="95" t="s">
        <v>2804</v>
      </c>
      <c r="AG1769" s="95" t="s">
        <v>2804</v>
      </c>
      <c r="AH1769" s="95" t="s">
        <v>2804</v>
      </c>
      <c r="AI1769" s="97"/>
      <c r="AJ1769" s="97" t="s">
        <v>65</v>
      </c>
      <c r="AK1769" s="97" t="s">
        <v>66</v>
      </c>
      <c r="AL1769" s="45" t="s">
        <v>67</v>
      </c>
      <c r="AM1769" s="160" t="str">
        <f>MONTH(B1769)&amp;"/"&amp;YEAR(B1769)</f>
        <v>3/2026</v>
      </c>
      <c r="AN1769" s="45">
        <f>WEEKNUM(B1769)-WEEKNUM(EOMONTH(B1769,-1)+1)+1</f>
        <v>4</v>
      </c>
      <c r="AO1769" s="45" t="str">
        <f>MONTH(R1769)&amp;"/"&amp;YEAR(R1769)</f>
        <v>5/2026</v>
      </c>
      <c r="AP1769" s="45">
        <f>WEEKNUM(R1769)-WEEKNUM(EOMONTH(R1769,-1)+1)+1</f>
        <v>5</v>
      </c>
      <c r="AQ1769" s="45">
        <f>IF(AU1769="S",IF(Q1769="1. Aceitou o programa",R1769-B1769,0),0)</f>
        <v>67</v>
      </c>
      <c r="AR1769" s="45">
        <f>IF(AU1769="S",IF(AND(S1769&lt;&gt;"",R1769&lt;&gt;""),S1769-R1769,0),0)</f>
        <v>0</v>
      </c>
      <c r="AS1769" s="45">
        <f>IF(AU1769="S",IF(Q1769="1. Aceitou o programa",IF(OR(X1769="Não se Aplica",X1769=""),IF(OR(W1769="Não se Aplica",W1769=""),0,W1769-V1769),AVERAGE(X1769-W1769,W1769-V1769)),0),0)</f>
        <v>7</v>
      </c>
      <c r="AT1769" s="45">
        <f>IF(AU1769="S",IF(AND(Q1769="1. Aceitou o programa",AB1769="Realizada"),IFERROR(IF(AA1769="",0,AA1769-R1769),0),0),0)</f>
        <v>0</v>
      </c>
      <c r="AU1769" s="45" t="str">
        <f>_xlfn.XLOOKUP(U1769,'Lista Suspensa'!$AA$20:$AA$23,'Lista Suspensa'!$AB$20:$AB$23,"N/A")</f>
        <v>S</v>
      </c>
    </row>
    <row r="1770" spans="1:47" ht="12" customHeight="1" x14ac:dyDescent="0.3">
      <c r="A1770" s="87" t="s">
        <v>47</v>
      </c>
      <c r="B1770" s="88">
        <v>46104</v>
      </c>
      <c r="C1770" s="89" t="s">
        <v>48</v>
      </c>
      <c r="D1770" s="89" t="s">
        <v>49</v>
      </c>
      <c r="E1770" s="189">
        <v>94155729</v>
      </c>
      <c r="F1770" s="197" t="s">
        <v>4743</v>
      </c>
      <c r="G1770" s="90">
        <v>7465623812</v>
      </c>
      <c r="H1770" s="91">
        <v>24083</v>
      </c>
      <c r="I1770" s="89"/>
      <c r="J1770" s="89" t="s">
        <v>84</v>
      </c>
      <c r="K1770" s="89" t="s">
        <v>52</v>
      </c>
      <c r="L1770" s="89" t="s">
        <v>53</v>
      </c>
      <c r="M1770" s="89" t="s">
        <v>4744</v>
      </c>
      <c r="N1770" s="89" t="s">
        <v>150</v>
      </c>
      <c r="O1770" s="92" t="s">
        <v>4745</v>
      </c>
      <c r="P1770" s="93" t="s">
        <v>57</v>
      </c>
      <c r="Q1770" s="110" t="s">
        <v>58</v>
      </c>
      <c r="R1770" s="94">
        <v>46171</v>
      </c>
      <c r="S1770" s="95"/>
      <c r="T1770" s="95" t="s">
        <v>59</v>
      </c>
      <c r="U1770" s="95" t="s">
        <v>60</v>
      </c>
      <c r="V1770" s="91">
        <v>46157</v>
      </c>
      <c r="W1770" s="91">
        <v>46160</v>
      </c>
      <c r="X1770" s="91">
        <v>46168</v>
      </c>
      <c r="Y1770" s="96" t="s">
        <v>61</v>
      </c>
      <c r="Z1770" s="89" t="s">
        <v>62</v>
      </c>
      <c r="AA1770" s="95"/>
      <c r="AB1770" s="95" t="s">
        <v>2804</v>
      </c>
      <c r="AC1770" s="95" t="s">
        <v>2804</v>
      </c>
      <c r="AD1770" s="95" t="s">
        <v>2804</v>
      </c>
      <c r="AE1770" s="95" t="s">
        <v>2804</v>
      </c>
      <c r="AF1770" s="95" t="s">
        <v>2804</v>
      </c>
      <c r="AG1770" s="95" t="s">
        <v>2804</v>
      </c>
      <c r="AH1770" s="95" t="s">
        <v>2804</v>
      </c>
      <c r="AI1770" s="97"/>
      <c r="AJ1770" s="97" t="s">
        <v>65</v>
      </c>
      <c r="AK1770" s="97" t="s">
        <v>66</v>
      </c>
      <c r="AL1770" s="45" t="s">
        <v>67</v>
      </c>
      <c r="AM1770" s="160" t="str">
        <f>MONTH(B1770)&amp;"/"&amp;YEAR(B1770)</f>
        <v>3/2026</v>
      </c>
      <c r="AN1770" s="45">
        <f>WEEKNUM(B1770)-WEEKNUM(EOMONTH(B1770,-1)+1)+1</f>
        <v>4</v>
      </c>
      <c r="AO1770" s="45" t="str">
        <f>MONTH(R1770)&amp;"/"&amp;YEAR(R1770)</f>
        <v>5/2026</v>
      </c>
      <c r="AP1770" s="45">
        <f>WEEKNUM(R1770)-WEEKNUM(EOMONTH(R1770,-1)+1)+1</f>
        <v>5</v>
      </c>
      <c r="AQ1770" s="45">
        <f>IF(AU1770="S",IF(Q1770="1. Aceitou o programa",R1770-B1770,0),0)</f>
        <v>67</v>
      </c>
      <c r="AR1770" s="45">
        <f>IF(AU1770="S",IF(AND(S1770&lt;&gt;"",R1770&lt;&gt;""),S1770-R1770,0),0)</f>
        <v>0</v>
      </c>
      <c r="AS1770" s="45">
        <f>IF(AU1770="S",IF(Q1770="1. Aceitou o programa",IF(OR(X1770="Não se Aplica",X1770=""),IF(OR(W1770="Não se Aplica",W1770=""),0,W1770-V1770),AVERAGE(X1770-W1770,W1770-V1770)),0),0)</f>
        <v>5.5</v>
      </c>
      <c r="AT1770" s="45">
        <f>IF(AU1770="S",IF(AND(Q1770="1. Aceitou o programa",AB1770="Realizada"),IFERROR(IF(AA1770="",0,AA1770-R1770),0),0),0)</f>
        <v>0</v>
      </c>
      <c r="AU1770" s="45" t="str">
        <f>_xlfn.XLOOKUP(U1770,'Lista Suspensa'!$AA$20:$AA$23,'Lista Suspensa'!$AB$20:$AB$23,"N/A")</f>
        <v>S</v>
      </c>
    </row>
    <row r="1771" spans="1:47" ht="12" customHeight="1" x14ac:dyDescent="0.3">
      <c r="A1771" s="87" t="s">
        <v>47</v>
      </c>
      <c r="B1771" s="88">
        <v>46104</v>
      </c>
      <c r="C1771" s="89" t="s">
        <v>48</v>
      </c>
      <c r="D1771" s="89" t="s">
        <v>49</v>
      </c>
      <c r="E1771" s="189">
        <v>94214480</v>
      </c>
      <c r="F1771" s="197" t="s">
        <v>4746</v>
      </c>
      <c r="G1771" s="90">
        <v>14744381804</v>
      </c>
      <c r="H1771" s="91">
        <v>26621</v>
      </c>
      <c r="I1771" s="89"/>
      <c r="J1771" s="89" t="s">
        <v>51</v>
      </c>
      <c r="K1771" s="89" t="s">
        <v>52</v>
      </c>
      <c r="L1771" s="89" t="s">
        <v>85</v>
      </c>
      <c r="M1771" s="89" t="s">
        <v>4747</v>
      </c>
      <c r="N1771" s="89" t="s">
        <v>197</v>
      </c>
      <c r="O1771" s="92" t="s">
        <v>4748</v>
      </c>
      <c r="P1771" s="93" t="s">
        <v>57</v>
      </c>
      <c r="Q1771" s="110" t="s">
        <v>58</v>
      </c>
      <c r="R1771" s="94">
        <v>46171</v>
      </c>
      <c r="S1771" s="95"/>
      <c r="T1771" s="95" t="s">
        <v>59</v>
      </c>
      <c r="U1771" s="95" t="s">
        <v>60</v>
      </c>
      <c r="V1771" s="91">
        <v>46157</v>
      </c>
      <c r="W1771" s="91">
        <v>46160</v>
      </c>
      <c r="X1771" s="91">
        <v>46168</v>
      </c>
      <c r="Y1771" s="96" t="s">
        <v>61</v>
      </c>
      <c r="Z1771" s="89" t="s">
        <v>62</v>
      </c>
      <c r="AA1771" s="95"/>
      <c r="AB1771" s="95" t="s">
        <v>2804</v>
      </c>
      <c r="AC1771" s="95" t="s">
        <v>2804</v>
      </c>
      <c r="AD1771" s="95" t="s">
        <v>2804</v>
      </c>
      <c r="AE1771" s="95" t="s">
        <v>2804</v>
      </c>
      <c r="AF1771" s="95" t="s">
        <v>2804</v>
      </c>
      <c r="AG1771" s="95" t="s">
        <v>2804</v>
      </c>
      <c r="AH1771" s="95" t="s">
        <v>2804</v>
      </c>
      <c r="AI1771" s="97"/>
      <c r="AJ1771" s="97" t="s">
        <v>65</v>
      </c>
      <c r="AK1771" s="97" t="s">
        <v>66</v>
      </c>
      <c r="AL1771" s="45" t="s">
        <v>67</v>
      </c>
      <c r="AM1771" s="160" t="str">
        <f>MONTH(B1771)&amp;"/"&amp;YEAR(B1771)</f>
        <v>3/2026</v>
      </c>
      <c r="AN1771" s="45">
        <f>WEEKNUM(B1771)-WEEKNUM(EOMONTH(B1771,-1)+1)+1</f>
        <v>4</v>
      </c>
      <c r="AO1771" s="45" t="str">
        <f>MONTH(R1771)&amp;"/"&amp;YEAR(R1771)</f>
        <v>5/2026</v>
      </c>
      <c r="AP1771" s="45">
        <f>WEEKNUM(R1771)-WEEKNUM(EOMONTH(R1771,-1)+1)+1</f>
        <v>5</v>
      </c>
      <c r="AQ1771" s="45">
        <f>IF(AU1771="S",IF(Q1771="1. Aceitou o programa",R1771-B1771,0),0)</f>
        <v>67</v>
      </c>
      <c r="AR1771" s="45">
        <f>IF(AU1771="S",IF(AND(S1771&lt;&gt;"",R1771&lt;&gt;""),S1771-R1771,0),0)</f>
        <v>0</v>
      </c>
      <c r="AS1771" s="45">
        <f>IF(AU1771="S",IF(Q1771="1. Aceitou o programa",IF(OR(X1771="Não se Aplica",X1771=""),IF(OR(W1771="Não se Aplica",W1771=""),0,W1771-V1771),AVERAGE(X1771-W1771,W1771-V1771)),0),0)</f>
        <v>5.5</v>
      </c>
      <c r="AT1771" s="45">
        <f>IF(AU1771="S",IF(AND(Q1771="1. Aceitou o programa",AB1771="Realizada"),IFERROR(IF(AA1771="",0,AA1771-R1771),0),0),0)</f>
        <v>0</v>
      </c>
      <c r="AU1771" s="45" t="str">
        <f>_xlfn.XLOOKUP(U1771,'Lista Suspensa'!$AA$20:$AA$23,'Lista Suspensa'!$AB$20:$AB$23,"N/A")</f>
        <v>S</v>
      </c>
    </row>
    <row r="1772" spans="1:47" ht="12" customHeight="1" x14ac:dyDescent="0.3">
      <c r="A1772" s="87" t="s">
        <v>47</v>
      </c>
      <c r="B1772" s="88">
        <v>46104</v>
      </c>
      <c r="C1772" s="89" t="s">
        <v>48</v>
      </c>
      <c r="D1772" s="89" t="s">
        <v>49</v>
      </c>
      <c r="E1772" s="189">
        <v>94226727</v>
      </c>
      <c r="F1772" s="197" t="s">
        <v>4749</v>
      </c>
      <c r="G1772" s="90">
        <v>62451464534</v>
      </c>
      <c r="H1772" s="91">
        <v>26254</v>
      </c>
      <c r="I1772" s="89"/>
      <c r="J1772" s="89" t="s">
        <v>84</v>
      </c>
      <c r="K1772" s="89" t="s">
        <v>52</v>
      </c>
      <c r="L1772" s="89" t="s">
        <v>3417</v>
      </c>
      <c r="M1772" s="89" t="s">
        <v>4750</v>
      </c>
      <c r="N1772" s="89" t="s">
        <v>150</v>
      </c>
      <c r="O1772" s="92" t="s">
        <v>4751</v>
      </c>
      <c r="P1772" s="93" t="s">
        <v>57</v>
      </c>
      <c r="Q1772" s="110" t="s">
        <v>58</v>
      </c>
      <c r="R1772" s="94">
        <v>46171</v>
      </c>
      <c r="S1772" s="95"/>
      <c r="T1772" s="95" t="s">
        <v>59</v>
      </c>
      <c r="U1772" s="95" t="s">
        <v>60</v>
      </c>
      <c r="V1772" s="91">
        <v>46157</v>
      </c>
      <c r="W1772" s="91">
        <v>46164</v>
      </c>
      <c r="X1772" s="91"/>
      <c r="Y1772" s="96" t="s">
        <v>269</v>
      </c>
      <c r="Z1772" s="89" t="s">
        <v>62</v>
      </c>
      <c r="AA1772" s="95"/>
      <c r="AB1772" s="95" t="s">
        <v>2804</v>
      </c>
      <c r="AC1772" s="95" t="s">
        <v>2804</v>
      </c>
      <c r="AD1772" s="95" t="s">
        <v>2804</v>
      </c>
      <c r="AE1772" s="95" t="s">
        <v>2804</v>
      </c>
      <c r="AF1772" s="95" t="s">
        <v>2804</v>
      </c>
      <c r="AG1772" s="95" t="s">
        <v>2804</v>
      </c>
      <c r="AH1772" s="95" t="s">
        <v>2804</v>
      </c>
      <c r="AI1772" s="97"/>
      <c r="AJ1772" s="97" t="s">
        <v>65</v>
      </c>
      <c r="AK1772" s="97" t="s">
        <v>66</v>
      </c>
      <c r="AL1772" s="45" t="s">
        <v>67</v>
      </c>
      <c r="AM1772" s="160" t="str">
        <f>MONTH(B1772)&amp;"/"&amp;YEAR(B1772)</f>
        <v>3/2026</v>
      </c>
      <c r="AN1772" s="45">
        <f>WEEKNUM(B1772)-WEEKNUM(EOMONTH(B1772,-1)+1)+1</f>
        <v>4</v>
      </c>
      <c r="AO1772" s="45" t="str">
        <f>MONTH(R1772)&amp;"/"&amp;YEAR(R1772)</f>
        <v>5/2026</v>
      </c>
      <c r="AP1772" s="45">
        <f>WEEKNUM(R1772)-WEEKNUM(EOMONTH(R1772,-1)+1)+1</f>
        <v>5</v>
      </c>
      <c r="AQ1772" s="45">
        <f>IF(AU1772="S",IF(Q1772="1. Aceitou o programa",R1772-B1772,0),0)</f>
        <v>67</v>
      </c>
      <c r="AR1772" s="45">
        <f>IF(AU1772="S",IF(AND(S1772&lt;&gt;"",R1772&lt;&gt;""),S1772-R1772,0),0)</f>
        <v>0</v>
      </c>
      <c r="AS1772" s="45">
        <f>IF(AU1772="S",IF(Q1772="1. Aceitou o programa",IF(OR(X1772="Não se Aplica",X1772=""),IF(OR(W1772="Não se Aplica",W1772=""),0,W1772-V1772),AVERAGE(X1772-W1772,W1772-V1772)),0),0)</f>
        <v>7</v>
      </c>
      <c r="AT1772" s="45">
        <f>IF(AU1772="S",IF(AND(Q1772="1. Aceitou o programa",AB1772="Realizada"),IFERROR(IF(AA1772="",0,AA1772-R1772),0),0),0)</f>
        <v>0</v>
      </c>
      <c r="AU1772" s="45" t="str">
        <f>_xlfn.XLOOKUP(U1772,'Lista Suspensa'!$AA$20:$AA$23,'Lista Suspensa'!$AB$20:$AB$23,"N/A")</f>
        <v>S</v>
      </c>
    </row>
    <row r="1773" spans="1:47" ht="12" customHeight="1" x14ac:dyDescent="0.3">
      <c r="A1773" s="87" t="s">
        <v>47</v>
      </c>
      <c r="B1773" s="88">
        <v>46104</v>
      </c>
      <c r="C1773" s="89" t="s">
        <v>48</v>
      </c>
      <c r="D1773" s="89" t="s">
        <v>49</v>
      </c>
      <c r="E1773" s="189">
        <v>218487380</v>
      </c>
      <c r="F1773" s="197" t="s">
        <v>4752</v>
      </c>
      <c r="G1773" s="90">
        <v>34918698700</v>
      </c>
      <c r="H1773" s="91">
        <v>20306</v>
      </c>
      <c r="I1773" s="89"/>
      <c r="J1773" s="89" t="s">
        <v>84</v>
      </c>
      <c r="K1773" s="89" t="s">
        <v>76</v>
      </c>
      <c r="L1773" s="89" t="s">
        <v>95</v>
      </c>
      <c r="M1773" s="89" t="s">
        <v>222</v>
      </c>
      <c r="N1773" s="89" t="s">
        <v>79</v>
      </c>
      <c r="O1773" s="92" t="s">
        <v>4753</v>
      </c>
      <c r="P1773" s="93" t="s">
        <v>57</v>
      </c>
      <c r="Q1773" s="110" t="s">
        <v>58</v>
      </c>
      <c r="R1773" s="94">
        <v>46171</v>
      </c>
      <c r="S1773" s="95"/>
      <c r="T1773" s="95" t="s">
        <v>59</v>
      </c>
      <c r="U1773" s="95" t="s">
        <v>60</v>
      </c>
      <c r="V1773" s="91">
        <v>46157</v>
      </c>
      <c r="W1773" s="91">
        <v>46160</v>
      </c>
      <c r="X1773" s="91">
        <v>46168</v>
      </c>
      <c r="Y1773" s="96" t="s">
        <v>61</v>
      </c>
      <c r="Z1773" s="89" t="s">
        <v>62</v>
      </c>
      <c r="AA1773" s="95"/>
      <c r="AB1773" s="95" t="s">
        <v>2804</v>
      </c>
      <c r="AC1773" s="95" t="s">
        <v>2804</v>
      </c>
      <c r="AD1773" s="95" t="s">
        <v>2804</v>
      </c>
      <c r="AE1773" s="95" t="s">
        <v>2804</v>
      </c>
      <c r="AF1773" s="95" t="s">
        <v>2804</v>
      </c>
      <c r="AG1773" s="95" t="s">
        <v>2804</v>
      </c>
      <c r="AH1773" s="95" t="s">
        <v>2804</v>
      </c>
      <c r="AI1773" s="97"/>
      <c r="AJ1773" s="97" t="s">
        <v>65</v>
      </c>
      <c r="AK1773" s="97" t="s">
        <v>66</v>
      </c>
      <c r="AL1773" s="45" t="s">
        <v>67</v>
      </c>
      <c r="AM1773" s="160" t="str">
        <f>MONTH(B1773)&amp;"/"&amp;YEAR(B1773)</f>
        <v>3/2026</v>
      </c>
      <c r="AN1773" s="45">
        <f>WEEKNUM(B1773)-WEEKNUM(EOMONTH(B1773,-1)+1)+1</f>
        <v>4</v>
      </c>
      <c r="AO1773" s="45" t="str">
        <f>MONTH(R1773)&amp;"/"&amp;YEAR(R1773)</f>
        <v>5/2026</v>
      </c>
      <c r="AP1773" s="45">
        <f>WEEKNUM(R1773)-WEEKNUM(EOMONTH(R1773,-1)+1)+1</f>
        <v>5</v>
      </c>
      <c r="AQ1773" s="45">
        <f>IF(AU1773="S",IF(Q1773="1. Aceitou o programa",R1773-B1773,0),0)</f>
        <v>67</v>
      </c>
      <c r="AR1773" s="45">
        <f>IF(AU1773="S",IF(AND(S1773&lt;&gt;"",R1773&lt;&gt;""),S1773-R1773,0),0)</f>
        <v>0</v>
      </c>
      <c r="AS1773" s="45">
        <f>IF(AU1773="S",IF(Q1773="1. Aceitou o programa",IF(OR(X1773="Não se Aplica",X1773=""),IF(OR(W1773="Não se Aplica",W1773=""),0,W1773-V1773),AVERAGE(X1773-W1773,W1773-V1773)),0),0)</f>
        <v>5.5</v>
      </c>
      <c r="AT1773" s="45">
        <f>IF(AU1773="S",IF(AND(Q1773="1. Aceitou o programa",AB1773="Realizada"),IFERROR(IF(AA1773="",0,AA1773-R1773),0),0),0)</f>
        <v>0</v>
      </c>
      <c r="AU1773" s="45" t="str">
        <f>_xlfn.XLOOKUP(U1773,'Lista Suspensa'!$AA$20:$AA$23,'Lista Suspensa'!$AB$20:$AB$23,"N/A")</f>
        <v>S</v>
      </c>
    </row>
    <row r="1774" spans="1:47" ht="12" customHeight="1" x14ac:dyDescent="0.3">
      <c r="A1774" s="87" t="s">
        <v>47</v>
      </c>
      <c r="B1774" s="88">
        <v>46104</v>
      </c>
      <c r="C1774" s="89" t="s">
        <v>48</v>
      </c>
      <c r="D1774" s="89" t="s">
        <v>49</v>
      </c>
      <c r="E1774" s="189">
        <v>76055161</v>
      </c>
      <c r="F1774" s="197" t="s">
        <v>4754</v>
      </c>
      <c r="G1774" s="90">
        <v>8839931805</v>
      </c>
      <c r="H1774" s="91">
        <v>25115</v>
      </c>
      <c r="I1774" s="89"/>
      <c r="J1774" s="89" t="s">
        <v>51</v>
      </c>
      <c r="K1774" s="89" t="s">
        <v>52</v>
      </c>
      <c r="L1774" s="89" t="s">
        <v>85</v>
      </c>
      <c r="M1774" s="89" t="s">
        <v>4755</v>
      </c>
      <c r="N1774" s="89" t="s">
        <v>877</v>
      </c>
      <c r="O1774" s="92" t="s">
        <v>4756</v>
      </c>
      <c r="P1774" s="93" t="s">
        <v>57</v>
      </c>
      <c r="Q1774" s="110" t="s">
        <v>58</v>
      </c>
      <c r="R1774" s="94">
        <v>46171</v>
      </c>
      <c r="S1774" s="95"/>
      <c r="T1774" s="95" t="s">
        <v>59</v>
      </c>
      <c r="U1774" s="95" t="s">
        <v>60</v>
      </c>
      <c r="V1774" s="91">
        <v>46157</v>
      </c>
      <c r="W1774" s="91">
        <v>46160</v>
      </c>
      <c r="X1774" s="91">
        <v>46168</v>
      </c>
      <c r="Y1774" s="96" t="s">
        <v>61</v>
      </c>
      <c r="Z1774" s="89" t="s">
        <v>62</v>
      </c>
      <c r="AA1774" s="95"/>
      <c r="AB1774" s="95" t="s">
        <v>2804</v>
      </c>
      <c r="AC1774" s="95" t="s">
        <v>2804</v>
      </c>
      <c r="AD1774" s="95" t="s">
        <v>2804</v>
      </c>
      <c r="AE1774" s="95" t="s">
        <v>2804</v>
      </c>
      <c r="AF1774" s="95" t="s">
        <v>2804</v>
      </c>
      <c r="AG1774" s="95" t="s">
        <v>2804</v>
      </c>
      <c r="AH1774" s="95" t="s">
        <v>2804</v>
      </c>
      <c r="AI1774" s="97"/>
      <c r="AJ1774" s="97" t="s">
        <v>65</v>
      </c>
      <c r="AK1774" s="97" t="s">
        <v>66</v>
      </c>
      <c r="AL1774" s="45" t="s">
        <v>67</v>
      </c>
      <c r="AM1774" s="160" t="str">
        <f>MONTH(B1774)&amp;"/"&amp;YEAR(B1774)</f>
        <v>3/2026</v>
      </c>
      <c r="AN1774" s="45">
        <f>WEEKNUM(B1774)-WEEKNUM(EOMONTH(B1774,-1)+1)+1</f>
        <v>4</v>
      </c>
      <c r="AO1774" s="45" t="str">
        <f>MONTH(R1774)&amp;"/"&amp;YEAR(R1774)</f>
        <v>5/2026</v>
      </c>
      <c r="AP1774" s="45">
        <f>WEEKNUM(R1774)-WEEKNUM(EOMONTH(R1774,-1)+1)+1</f>
        <v>5</v>
      </c>
      <c r="AQ1774" s="45">
        <f>IF(AU1774="S",IF(Q1774="1. Aceitou o programa",R1774-B1774,0),0)</f>
        <v>67</v>
      </c>
      <c r="AR1774" s="45">
        <f>IF(AU1774="S",IF(AND(S1774&lt;&gt;"",R1774&lt;&gt;""),S1774-R1774,0),0)</f>
        <v>0</v>
      </c>
      <c r="AS1774" s="45">
        <f>IF(AU1774="S",IF(Q1774="1. Aceitou o programa",IF(OR(X1774="Não se Aplica",X1774=""),IF(OR(W1774="Não se Aplica",W1774=""),0,W1774-V1774),AVERAGE(X1774-W1774,W1774-V1774)),0),0)</f>
        <v>5.5</v>
      </c>
      <c r="AT1774" s="45">
        <f>IF(AU1774="S",IF(AND(Q1774="1. Aceitou o programa",AB1774="Realizada"),IFERROR(IF(AA1774="",0,AA1774-R1774),0),0),0)</f>
        <v>0</v>
      </c>
      <c r="AU1774" s="45" t="str">
        <f>_xlfn.XLOOKUP(U1774,'Lista Suspensa'!$AA$20:$AA$23,'Lista Suspensa'!$AB$20:$AB$23,"N/A")</f>
        <v>S</v>
      </c>
    </row>
    <row r="1775" spans="1:47" ht="12" customHeight="1" x14ac:dyDescent="0.3">
      <c r="A1775" s="87" t="s">
        <v>47</v>
      </c>
      <c r="B1775" s="88">
        <v>46104</v>
      </c>
      <c r="C1775" s="89" t="s">
        <v>48</v>
      </c>
      <c r="D1775" s="89" t="s">
        <v>49</v>
      </c>
      <c r="E1775" s="189">
        <v>94251253</v>
      </c>
      <c r="F1775" s="197" t="s">
        <v>4757</v>
      </c>
      <c r="G1775" s="90">
        <v>28652692807</v>
      </c>
      <c r="H1775" s="91">
        <v>27804</v>
      </c>
      <c r="I1775" s="89"/>
      <c r="J1775" s="89" t="s">
        <v>84</v>
      </c>
      <c r="K1775" s="89" t="s">
        <v>52</v>
      </c>
      <c r="L1775" s="89" t="s">
        <v>53</v>
      </c>
      <c r="M1775" s="89" t="s">
        <v>988</v>
      </c>
      <c r="N1775" s="89" t="s">
        <v>150</v>
      </c>
      <c r="O1775" s="92" t="s">
        <v>4758</v>
      </c>
      <c r="P1775" s="93" t="s">
        <v>57</v>
      </c>
      <c r="Q1775" s="110" t="s">
        <v>58</v>
      </c>
      <c r="R1775" s="94">
        <v>46171</v>
      </c>
      <c r="S1775" s="95"/>
      <c r="T1775" s="95" t="s">
        <v>59</v>
      </c>
      <c r="U1775" s="95" t="s">
        <v>60</v>
      </c>
      <c r="V1775" s="91">
        <v>46157</v>
      </c>
      <c r="W1775" s="91">
        <v>46164</v>
      </c>
      <c r="X1775" s="91"/>
      <c r="Y1775" s="96" t="s">
        <v>269</v>
      </c>
      <c r="Z1775" s="89" t="s">
        <v>62</v>
      </c>
      <c r="AA1775" s="95"/>
      <c r="AB1775" s="95" t="s">
        <v>2804</v>
      </c>
      <c r="AC1775" s="95" t="s">
        <v>2804</v>
      </c>
      <c r="AD1775" s="95" t="s">
        <v>2804</v>
      </c>
      <c r="AE1775" s="95" t="s">
        <v>2804</v>
      </c>
      <c r="AF1775" s="95" t="s">
        <v>2804</v>
      </c>
      <c r="AG1775" s="95" t="s">
        <v>2804</v>
      </c>
      <c r="AH1775" s="95" t="s">
        <v>2804</v>
      </c>
      <c r="AI1775" s="97"/>
      <c r="AJ1775" s="97" t="s">
        <v>65</v>
      </c>
      <c r="AK1775" s="97" t="s">
        <v>66</v>
      </c>
      <c r="AL1775" s="45" t="s">
        <v>67</v>
      </c>
      <c r="AM1775" s="160" t="str">
        <f>MONTH(B1775)&amp;"/"&amp;YEAR(B1775)</f>
        <v>3/2026</v>
      </c>
      <c r="AN1775" s="45">
        <f>WEEKNUM(B1775)-WEEKNUM(EOMONTH(B1775,-1)+1)+1</f>
        <v>4</v>
      </c>
      <c r="AO1775" s="45" t="str">
        <f>MONTH(R1775)&amp;"/"&amp;YEAR(R1775)</f>
        <v>5/2026</v>
      </c>
      <c r="AP1775" s="45">
        <f>WEEKNUM(R1775)-WEEKNUM(EOMONTH(R1775,-1)+1)+1</f>
        <v>5</v>
      </c>
      <c r="AQ1775" s="45">
        <f>IF(AU1775="S",IF(Q1775="1. Aceitou o programa",R1775-B1775,0),0)</f>
        <v>67</v>
      </c>
      <c r="AR1775" s="45">
        <f>IF(AU1775="S",IF(AND(S1775&lt;&gt;"",R1775&lt;&gt;""),S1775-R1775,0),0)</f>
        <v>0</v>
      </c>
      <c r="AS1775" s="45">
        <f>IF(AU1775="S",IF(Q1775="1. Aceitou o programa",IF(OR(X1775="Não se Aplica",X1775=""),IF(OR(W1775="Não se Aplica",W1775=""),0,W1775-V1775),AVERAGE(X1775-W1775,W1775-V1775)),0),0)</f>
        <v>7</v>
      </c>
      <c r="AT1775" s="45">
        <f>IF(AU1775="S",IF(AND(Q1775="1. Aceitou o programa",AB1775="Realizada"),IFERROR(IF(AA1775="",0,AA1775-R1775),0),0),0)</f>
        <v>0</v>
      </c>
      <c r="AU1775" s="45" t="str">
        <f>_xlfn.XLOOKUP(U1775,'Lista Suspensa'!$AA$20:$AA$23,'Lista Suspensa'!$AB$20:$AB$23,"N/A")</f>
        <v>S</v>
      </c>
    </row>
    <row r="1776" spans="1:47" ht="12" customHeight="1" x14ac:dyDescent="0.3">
      <c r="A1776" s="87" t="s">
        <v>47</v>
      </c>
      <c r="B1776" s="88">
        <v>46104</v>
      </c>
      <c r="C1776" s="89" t="s">
        <v>48</v>
      </c>
      <c r="D1776" s="89" t="s">
        <v>49</v>
      </c>
      <c r="E1776" s="189">
        <v>94260098</v>
      </c>
      <c r="F1776" s="197" t="s">
        <v>4759</v>
      </c>
      <c r="G1776" s="90">
        <v>22700710851</v>
      </c>
      <c r="H1776" s="91">
        <v>30265</v>
      </c>
      <c r="I1776" s="89"/>
      <c r="J1776" s="89" t="s">
        <v>51</v>
      </c>
      <c r="K1776" s="89" t="s">
        <v>52</v>
      </c>
      <c r="L1776" s="89" t="s">
        <v>85</v>
      </c>
      <c r="M1776" s="89" t="s">
        <v>3428</v>
      </c>
      <c r="N1776" s="89" t="s">
        <v>150</v>
      </c>
      <c r="O1776" s="92" t="s">
        <v>4760</v>
      </c>
      <c r="P1776" s="93" t="s">
        <v>57</v>
      </c>
      <c r="Q1776" s="110" t="s">
        <v>58</v>
      </c>
      <c r="R1776" s="94">
        <v>46171</v>
      </c>
      <c r="S1776" s="95"/>
      <c r="T1776" s="95" t="s">
        <v>59</v>
      </c>
      <c r="U1776" s="95" t="s">
        <v>60</v>
      </c>
      <c r="V1776" s="91">
        <v>46157</v>
      </c>
      <c r="W1776" s="91">
        <v>46164</v>
      </c>
      <c r="X1776" s="91"/>
      <c r="Y1776" s="96" t="s">
        <v>269</v>
      </c>
      <c r="Z1776" s="89" t="s">
        <v>62</v>
      </c>
      <c r="AA1776" s="95"/>
      <c r="AB1776" s="95" t="s">
        <v>2804</v>
      </c>
      <c r="AC1776" s="95" t="s">
        <v>2804</v>
      </c>
      <c r="AD1776" s="95" t="s">
        <v>2804</v>
      </c>
      <c r="AE1776" s="95" t="s">
        <v>2804</v>
      </c>
      <c r="AF1776" s="95" t="s">
        <v>2804</v>
      </c>
      <c r="AG1776" s="95" t="s">
        <v>2804</v>
      </c>
      <c r="AH1776" s="95" t="s">
        <v>2804</v>
      </c>
      <c r="AI1776" s="97"/>
      <c r="AJ1776" s="97" t="s">
        <v>65</v>
      </c>
      <c r="AK1776" s="97" t="s">
        <v>66</v>
      </c>
      <c r="AL1776" s="45" t="s">
        <v>67</v>
      </c>
      <c r="AM1776" s="160" t="str">
        <f>MONTH(B1776)&amp;"/"&amp;YEAR(B1776)</f>
        <v>3/2026</v>
      </c>
      <c r="AN1776" s="45">
        <f>WEEKNUM(B1776)-WEEKNUM(EOMONTH(B1776,-1)+1)+1</f>
        <v>4</v>
      </c>
      <c r="AO1776" s="45" t="str">
        <f>MONTH(R1776)&amp;"/"&amp;YEAR(R1776)</f>
        <v>5/2026</v>
      </c>
      <c r="AP1776" s="45">
        <f>WEEKNUM(R1776)-WEEKNUM(EOMONTH(R1776,-1)+1)+1</f>
        <v>5</v>
      </c>
      <c r="AQ1776" s="45">
        <f>IF(AU1776="S",IF(Q1776="1. Aceitou o programa",R1776-B1776,0),0)</f>
        <v>67</v>
      </c>
      <c r="AR1776" s="45">
        <f>IF(AU1776="S",IF(AND(S1776&lt;&gt;"",R1776&lt;&gt;""),S1776-R1776,0),0)</f>
        <v>0</v>
      </c>
      <c r="AS1776" s="45">
        <f>IF(AU1776="S",IF(Q1776="1. Aceitou o programa",IF(OR(X1776="Não se Aplica",X1776=""),IF(OR(W1776="Não se Aplica",W1776=""),0,W1776-V1776),AVERAGE(X1776-W1776,W1776-V1776)),0),0)</f>
        <v>7</v>
      </c>
      <c r="AT1776" s="45">
        <f>IF(AU1776="S",IF(AND(Q1776="1. Aceitou o programa",AB1776="Realizada"),IFERROR(IF(AA1776="",0,AA1776-R1776),0),0),0)</f>
        <v>0</v>
      </c>
      <c r="AU1776" s="45" t="str">
        <f>_xlfn.XLOOKUP(U1776,'Lista Suspensa'!$AA$20:$AA$23,'Lista Suspensa'!$AB$20:$AB$23,"N/A")</f>
        <v>S</v>
      </c>
    </row>
    <row r="1777" spans="1:47" ht="12" customHeight="1" x14ac:dyDescent="0.3">
      <c r="A1777" s="87" t="s">
        <v>47</v>
      </c>
      <c r="B1777" s="88">
        <v>46104</v>
      </c>
      <c r="C1777" s="89" t="s">
        <v>48</v>
      </c>
      <c r="D1777" s="89" t="s">
        <v>49</v>
      </c>
      <c r="E1777" s="189">
        <v>94261774</v>
      </c>
      <c r="F1777" s="197" t="s">
        <v>4761</v>
      </c>
      <c r="G1777" s="90">
        <v>32906612880</v>
      </c>
      <c r="H1777" s="91">
        <v>30753</v>
      </c>
      <c r="I1777" s="89"/>
      <c r="J1777" s="89" t="s">
        <v>51</v>
      </c>
      <c r="K1777" s="89" t="s">
        <v>52</v>
      </c>
      <c r="L1777" s="89" t="s">
        <v>85</v>
      </c>
      <c r="M1777" s="89" t="s">
        <v>4762</v>
      </c>
      <c r="N1777" s="89" t="s">
        <v>150</v>
      </c>
      <c r="O1777" s="92" t="s">
        <v>4763</v>
      </c>
      <c r="P1777" s="93" t="s">
        <v>57</v>
      </c>
      <c r="Q1777" s="110" t="s">
        <v>58</v>
      </c>
      <c r="R1777" s="94">
        <v>46171</v>
      </c>
      <c r="S1777" s="95"/>
      <c r="T1777" s="95" t="s">
        <v>59</v>
      </c>
      <c r="U1777" s="95" t="s">
        <v>60</v>
      </c>
      <c r="V1777" s="91">
        <v>46157</v>
      </c>
      <c r="W1777" s="91">
        <v>46164</v>
      </c>
      <c r="X1777" s="91">
        <v>46168</v>
      </c>
      <c r="Y1777" s="96"/>
      <c r="Z1777" s="89" t="s">
        <v>62</v>
      </c>
      <c r="AA1777" s="95"/>
      <c r="AB1777" s="95" t="s">
        <v>2804</v>
      </c>
      <c r="AC1777" s="95" t="s">
        <v>2804</v>
      </c>
      <c r="AD1777" s="95" t="s">
        <v>2804</v>
      </c>
      <c r="AE1777" s="95" t="s">
        <v>2804</v>
      </c>
      <c r="AF1777" s="95" t="s">
        <v>2804</v>
      </c>
      <c r="AG1777" s="95" t="s">
        <v>2804</v>
      </c>
      <c r="AH1777" s="95" t="s">
        <v>2804</v>
      </c>
      <c r="AI1777" s="97"/>
      <c r="AJ1777" s="97" t="s">
        <v>65</v>
      </c>
      <c r="AK1777" s="97" t="s">
        <v>66</v>
      </c>
      <c r="AL1777" s="45" t="s">
        <v>67</v>
      </c>
      <c r="AM1777" s="160" t="str">
        <f>MONTH(B1777)&amp;"/"&amp;YEAR(B1777)</f>
        <v>3/2026</v>
      </c>
      <c r="AN1777" s="45">
        <f>WEEKNUM(B1777)-WEEKNUM(EOMONTH(B1777,-1)+1)+1</f>
        <v>4</v>
      </c>
      <c r="AO1777" s="45" t="str">
        <f>MONTH(R1777)&amp;"/"&amp;YEAR(R1777)</f>
        <v>5/2026</v>
      </c>
      <c r="AP1777" s="45">
        <f>WEEKNUM(R1777)-WEEKNUM(EOMONTH(R1777,-1)+1)+1</f>
        <v>5</v>
      </c>
      <c r="AQ1777" s="45">
        <f>IF(AU1777="S",IF(Q1777="1. Aceitou o programa",R1777-B1777,0),0)</f>
        <v>67</v>
      </c>
      <c r="AR1777" s="45">
        <f>IF(AU1777="S",IF(AND(S1777&lt;&gt;"",R1777&lt;&gt;""),S1777-R1777,0),0)</f>
        <v>0</v>
      </c>
      <c r="AS1777" s="45">
        <f>IF(AU1777="S",IF(Q1777="1. Aceitou o programa",IF(OR(X1777="Não se Aplica",X1777=""),IF(OR(W1777="Não se Aplica",W1777=""),0,W1777-V1777),AVERAGE(X1777-W1777,W1777-V1777)),0),0)</f>
        <v>5.5</v>
      </c>
      <c r="AT1777" s="45">
        <f>IF(AU1777="S",IF(AND(Q1777="1. Aceitou o programa",AB1777="Realizada"),IFERROR(IF(AA1777="",0,AA1777-R1777),0),0),0)</f>
        <v>0</v>
      </c>
      <c r="AU1777" s="45" t="str">
        <f>_xlfn.XLOOKUP(U1777,'Lista Suspensa'!$AA$20:$AA$23,'Lista Suspensa'!$AB$20:$AB$23,"N/A")</f>
        <v>S</v>
      </c>
    </row>
    <row r="1778" spans="1:47" ht="12" customHeight="1" x14ac:dyDescent="0.3">
      <c r="A1778" s="87" t="s">
        <v>47</v>
      </c>
      <c r="B1778" s="88">
        <v>46104</v>
      </c>
      <c r="C1778" s="89" t="s">
        <v>48</v>
      </c>
      <c r="D1778" s="89" t="s">
        <v>49</v>
      </c>
      <c r="E1778" s="189">
        <v>94276524</v>
      </c>
      <c r="F1778" s="197" t="s">
        <v>4764</v>
      </c>
      <c r="G1778" s="90">
        <v>15830355752</v>
      </c>
      <c r="H1778" s="91">
        <v>40142</v>
      </c>
      <c r="I1778" s="89"/>
      <c r="J1778" s="89" t="s">
        <v>51</v>
      </c>
      <c r="K1778" s="89" t="s">
        <v>76</v>
      </c>
      <c r="L1778" s="89" t="s">
        <v>95</v>
      </c>
      <c r="M1778" s="89" t="s">
        <v>2928</v>
      </c>
      <c r="N1778" s="89" t="s">
        <v>176</v>
      </c>
      <c r="O1778" s="92" t="s">
        <v>4765</v>
      </c>
      <c r="P1778" s="93" t="s">
        <v>57</v>
      </c>
      <c r="Q1778" s="110" t="s">
        <v>58</v>
      </c>
      <c r="R1778" s="94">
        <v>46171</v>
      </c>
      <c r="S1778" s="95"/>
      <c r="T1778" s="95" t="s">
        <v>59</v>
      </c>
      <c r="U1778" s="95" t="s">
        <v>60</v>
      </c>
      <c r="V1778" s="91">
        <v>46157</v>
      </c>
      <c r="W1778" s="91">
        <v>46164</v>
      </c>
      <c r="X1778" s="91"/>
      <c r="Y1778" s="96" t="s">
        <v>269</v>
      </c>
      <c r="Z1778" s="89" t="s">
        <v>62</v>
      </c>
      <c r="AA1778" s="95"/>
      <c r="AB1778" s="95" t="s">
        <v>2804</v>
      </c>
      <c r="AC1778" s="95" t="s">
        <v>2804</v>
      </c>
      <c r="AD1778" s="95" t="s">
        <v>2804</v>
      </c>
      <c r="AE1778" s="95" t="s">
        <v>2804</v>
      </c>
      <c r="AF1778" s="95" t="s">
        <v>2804</v>
      </c>
      <c r="AG1778" s="95" t="s">
        <v>2804</v>
      </c>
      <c r="AH1778" s="95" t="s">
        <v>2804</v>
      </c>
      <c r="AI1778" s="97"/>
      <c r="AJ1778" s="97" t="s">
        <v>65</v>
      </c>
      <c r="AK1778" s="97" t="s">
        <v>66</v>
      </c>
      <c r="AL1778" s="45" t="s">
        <v>67</v>
      </c>
      <c r="AM1778" s="160" t="str">
        <f>MONTH(B1778)&amp;"/"&amp;YEAR(B1778)</f>
        <v>3/2026</v>
      </c>
      <c r="AN1778" s="45">
        <f>WEEKNUM(B1778)-WEEKNUM(EOMONTH(B1778,-1)+1)+1</f>
        <v>4</v>
      </c>
      <c r="AO1778" s="45" t="str">
        <f>MONTH(R1778)&amp;"/"&amp;YEAR(R1778)</f>
        <v>5/2026</v>
      </c>
      <c r="AP1778" s="45">
        <f>WEEKNUM(R1778)-WEEKNUM(EOMONTH(R1778,-1)+1)+1</f>
        <v>5</v>
      </c>
      <c r="AQ1778" s="45">
        <f>IF(AU1778="S",IF(Q1778="1. Aceitou o programa",R1778-B1778,0),0)</f>
        <v>67</v>
      </c>
      <c r="AR1778" s="45">
        <f>IF(AU1778="S",IF(AND(S1778&lt;&gt;"",R1778&lt;&gt;""),S1778-R1778,0),0)</f>
        <v>0</v>
      </c>
      <c r="AS1778" s="45">
        <f>IF(AU1778="S",IF(Q1778="1. Aceitou o programa",IF(OR(X1778="Não se Aplica",X1778=""),IF(OR(W1778="Não se Aplica",W1778=""),0,W1778-V1778),AVERAGE(X1778-W1778,W1778-V1778)),0),0)</f>
        <v>7</v>
      </c>
      <c r="AT1778" s="45">
        <f>IF(AU1778="S",IF(AND(Q1778="1. Aceitou o programa",AB1778="Realizada"),IFERROR(IF(AA1778="",0,AA1778-R1778),0),0),0)</f>
        <v>0</v>
      </c>
      <c r="AU1778" s="45" t="str">
        <f>_xlfn.XLOOKUP(U1778,'Lista Suspensa'!$AA$20:$AA$23,'Lista Suspensa'!$AB$20:$AB$23,"N/A")</f>
        <v>S</v>
      </c>
    </row>
    <row r="1779" spans="1:47" ht="12" customHeight="1" x14ac:dyDescent="0.3">
      <c r="A1779" s="87" t="s">
        <v>47</v>
      </c>
      <c r="B1779" s="88">
        <v>46104</v>
      </c>
      <c r="C1779" s="89" t="s">
        <v>48</v>
      </c>
      <c r="D1779" s="89" t="s">
        <v>49</v>
      </c>
      <c r="E1779" s="189">
        <v>94304477</v>
      </c>
      <c r="F1779" s="197" t="s">
        <v>4766</v>
      </c>
      <c r="G1779" s="90">
        <v>55100972807</v>
      </c>
      <c r="H1779" s="91">
        <v>37885</v>
      </c>
      <c r="I1779" s="89"/>
      <c r="J1779" s="89" t="s">
        <v>84</v>
      </c>
      <c r="K1779" s="89" t="s">
        <v>52</v>
      </c>
      <c r="L1779" s="89" t="s">
        <v>4767</v>
      </c>
      <c r="M1779" s="89" t="s">
        <v>4768</v>
      </c>
      <c r="N1779" s="89" t="s">
        <v>137</v>
      </c>
      <c r="O1779" s="92" t="s">
        <v>4769</v>
      </c>
      <c r="P1779" s="93" t="s">
        <v>57</v>
      </c>
      <c r="Q1779" s="110" t="s">
        <v>58</v>
      </c>
      <c r="R1779" s="94">
        <v>46171</v>
      </c>
      <c r="S1779" s="95"/>
      <c r="T1779" s="95" t="s">
        <v>59</v>
      </c>
      <c r="U1779" s="95" t="s">
        <v>60</v>
      </c>
      <c r="V1779" s="91">
        <v>46157</v>
      </c>
      <c r="W1779" s="91">
        <v>46164</v>
      </c>
      <c r="X1779" s="91">
        <v>46168</v>
      </c>
      <c r="Y1779" s="96" t="s">
        <v>2797</v>
      </c>
      <c r="Z1779" s="89" t="s">
        <v>62</v>
      </c>
      <c r="AA1779" s="95"/>
      <c r="AB1779" s="95" t="s">
        <v>2804</v>
      </c>
      <c r="AC1779" s="95" t="s">
        <v>2804</v>
      </c>
      <c r="AD1779" s="95" t="s">
        <v>2804</v>
      </c>
      <c r="AE1779" s="95" t="s">
        <v>2804</v>
      </c>
      <c r="AF1779" s="95" t="s">
        <v>2804</v>
      </c>
      <c r="AG1779" s="95" t="s">
        <v>2804</v>
      </c>
      <c r="AH1779" s="95" t="s">
        <v>2804</v>
      </c>
      <c r="AI1779" s="97"/>
      <c r="AJ1779" s="97" t="s">
        <v>65</v>
      </c>
      <c r="AK1779" s="97" t="s">
        <v>66</v>
      </c>
      <c r="AL1779" s="45" t="s">
        <v>67</v>
      </c>
      <c r="AM1779" s="160" t="str">
        <f>MONTH(B1779)&amp;"/"&amp;YEAR(B1779)</f>
        <v>3/2026</v>
      </c>
      <c r="AN1779" s="45">
        <f>WEEKNUM(B1779)-WEEKNUM(EOMONTH(B1779,-1)+1)+1</f>
        <v>4</v>
      </c>
      <c r="AO1779" s="45" t="str">
        <f>MONTH(R1779)&amp;"/"&amp;YEAR(R1779)</f>
        <v>5/2026</v>
      </c>
      <c r="AP1779" s="45">
        <f>WEEKNUM(R1779)-WEEKNUM(EOMONTH(R1779,-1)+1)+1</f>
        <v>5</v>
      </c>
      <c r="AQ1779" s="45">
        <f>IF(AU1779="S",IF(Q1779="1. Aceitou o programa",R1779-B1779,0),0)</f>
        <v>67</v>
      </c>
      <c r="AR1779" s="45">
        <f>IF(AU1779="S",IF(AND(S1779&lt;&gt;"",R1779&lt;&gt;""),S1779-R1779,0),0)</f>
        <v>0</v>
      </c>
      <c r="AS1779" s="45">
        <f>IF(AU1779="S",IF(Q1779="1. Aceitou o programa",IF(OR(X1779="Não se Aplica",X1779=""),IF(OR(W1779="Não se Aplica",W1779=""),0,W1779-V1779),AVERAGE(X1779-W1779,W1779-V1779)),0),0)</f>
        <v>5.5</v>
      </c>
      <c r="AT1779" s="45">
        <f>IF(AU1779="S",IF(AND(Q1779="1. Aceitou o programa",AB1779="Realizada"),IFERROR(IF(AA1779="",0,AA1779-R1779),0),0),0)</f>
        <v>0</v>
      </c>
      <c r="AU1779" s="45" t="str">
        <f>_xlfn.XLOOKUP(U1779,'Lista Suspensa'!$AA$20:$AA$23,'Lista Suspensa'!$AB$20:$AB$23,"N/A")</f>
        <v>S</v>
      </c>
    </row>
    <row r="1780" spans="1:47" ht="12" customHeight="1" x14ac:dyDescent="0.3">
      <c r="A1780" s="87" t="s">
        <v>47</v>
      </c>
      <c r="B1780" s="88">
        <v>46104</v>
      </c>
      <c r="C1780" s="89" t="s">
        <v>48</v>
      </c>
      <c r="D1780" s="89" t="s">
        <v>49</v>
      </c>
      <c r="E1780" s="189">
        <v>94330451</v>
      </c>
      <c r="F1780" s="197" t="s">
        <v>4770</v>
      </c>
      <c r="G1780" s="90">
        <v>14535024839</v>
      </c>
      <c r="H1780" s="91">
        <v>25707</v>
      </c>
      <c r="I1780" s="89"/>
      <c r="J1780" s="89" t="s">
        <v>84</v>
      </c>
      <c r="K1780" s="89" t="s">
        <v>52</v>
      </c>
      <c r="L1780" s="89" t="s">
        <v>53</v>
      </c>
      <c r="M1780" s="89" t="s">
        <v>4771</v>
      </c>
      <c r="N1780" s="89" t="s">
        <v>150</v>
      </c>
      <c r="O1780" s="92" t="s">
        <v>4772</v>
      </c>
      <c r="P1780" s="93" t="s">
        <v>57</v>
      </c>
      <c r="Q1780" s="110" t="s">
        <v>58</v>
      </c>
      <c r="R1780" s="94">
        <v>46171</v>
      </c>
      <c r="S1780" s="95"/>
      <c r="T1780" s="95" t="s">
        <v>59</v>
      </c>
      <c r="U1780" s="95" t="s">
        <v>60</v>
      </c>
      <c r="V1780" s="91">
        <v>46157</v>
      </c>
      <c r="W1780" s="91">
        <v>46160</v>
      </c>
      <c r="X1780" s="91">
        <v>46168</v>
      </c>
      <c r="Y1780" s="96" t="s">
        <v>61</v>
      </c>
      <c r="Z1780" s="89" t="s">
        <v>62</v>
      </c>
      <c r="AA1780" s="95"/>
      <c r="AB1780" s="95" t="s">
        <v>2804</v>
      </c>
      <c r="AC1780" s="95" t="s">
        <v>2804</v>
      </c>
      <c r="AD1780" s="95" t="s">
        <v>2804</v>
      </c>
      <c r="AE1780" s="95" t="s">
        <v>2804</v>
      </c>
      <c r="AF1780" s="95" t="s">
        <v>2804</v>
      </c>
      <c r="AG1780" s="95" t="s">
        <v>2804</v>
      </c>
      <c r="AH1780" s="95" t="s">
        <v>2804</v>
      </c>
      <c r="AI1780" s="97"/>
      <c r="AJ1780" s="97" t="s">
        <v>65</v>
      </c>
      <c r="AK1780" s="97" t="s">
        <v>66</v>
      </c>
      <c r="AL1780" s="45" t="s">
        <v>67</v>
      </c>
      <c r="AM1780" s="160" t="str">
        <f>MONTH(B1780)&amp;"/"&amp;YEAR(B1780)</f>
        <v>3/2026</v>
      </c>
      <c r="AN1780" s="45">
        <f>WEEKNUM(B1780)-WEEKNUM(EOMONTH(B1780,-1)+1)+1</f>
        <v>4</v>
      </c>
      <c r="AO1780" s="45" t="str">
        <f>MONTH(R1780)&amp;"/"&amp;YEAR(R1780)</f>
        <v>5/2026</v>
      </c>
      <c r="AP1780" s="45">
        <f>WEEKNUM(R1780)-WEEKNUM(EOMONTH(R1780,-1)+1)+1</f>
        <v>5</v>
      </c>
      <c r="AQ1780" s="45">
        <f>IF(AU1780="S",IF(Q1780="1. Aceitou o programa",R1780-B1780,0),0)</f>
        <v>67</v>
      </c>
      <c r="AR1780" s="45">
        <f>IF(AU1780="S",IF(AND(S1780&lt;&gt;"",R1780&lt;&gt;""),S1780-R1780,0),0)</f>
        <v>0</v>
      </c>
      <c r="AS1780" s="45">
        <f>IF(AU1780="S",IF(Q1780="1. Aceitou o programa",IF(OR(X1780="Não se Aplica",X1780=""),IF(OR(W1780="Não se Aplica",W1780=""),0,W1780-V1780),AVERAGE(X1780-W1780,W1780-V1780)),0),0)</f>
        <v>5.5</v>
      </c>
      <c r="AT1780" s="45">
        <f>IF(AU1780="S",IF(AND(Q1780="1. Aceitou o programa",AB1780="Realizada"),IFERROR(IF(AA1780="",0,AA1780-R1780),0),0),0)</f>
        <v>0</v>
      </c>
      <c r="AU1780" s="45" t="str">
        <f>_xlfn.XLOOKUP(U1780,'Lista Suspensa'!$AA$20:$AA$23,'Lista Suspensa'!$AB$20:$AB$23,"N/A")</f>
        <v>S</v>
      </c>
    </row>
    <row r="1781" spans="1:47" ht="12" customHeight="1" x14ac:dyDescent="0.3">
      <c r="A1781" s="87" t="s">
        <v>47</v>
      </c>
      <c r="B1781" s="88">
        <v>46104</v>
      </c>
      <c r="C1781" s="89" t="s">
        <v>48</v>
      </c>
      <c r="D1781" s="89" t="s">
        <v>49</v>
      </c>
      <c r="E1781" s="189">
        <v>94344453</v>
      </c>
      <c r="F1781" s="197" t="s">
        <v>4773</v>
      </c>
      <c r="G1781" s="90">
        <v>28352020803</v>
      </c>
      <c r="H1781" s="91">
        <v>28585</v>
      </c>
      <c r="I1781" s="89"/>
      <c r="J1781" s="89" t="s">
        <v>51</v>
      </c>
      <c r="K1781" s="89" t="s">
        <v>52</v>
      </c>
      <c r="L1781" s="89" t="s">
        <v>69</v>
      </c>
      <c r="M1781" s="89" t="s">
        <v>4774</v>
      </c>
      <c r="N1781" s="89" t="s">
        <v>150</v>
      </c>
      <c r="O1781" s="92" t="s">
        <v>4775</v>
      </c>
      <c r="P1781" s="93" t="s">
        <v>57</v>
      </c>
      <c r="Q1781" s="110" t="s">
        <v>58</v>
      </c>
      <c r="R1781" s="94">
        <v>46171</v>
      </c>
      <c r="S1781" s="95"/>
      <c r="T1781" s="95" t="s">
        <v>59</v>
      </c>
      <c r="U1781" s="95" t="s">
        <v>60</v>
      </c>
      <c r="V1781" s="91">
        <v>46157</v>
      </c>
      <c r="W1781" s="91">
        <v>46164</v>
      </c>
      <c r="X1781" s="91"/>
      <c r="Y1781" s="96" t="s">
        <v>269</v>
      </c>
      <c r="Z1781" s="89" t="s">
        <v>62</v>
      </c>
      <c r="AA1781" s="95"/>
      <c r="AB1781" s="95" t="s">
        <v>2804</v>
      </c>
      <c r="AC1781" s="95" t="s">
        <v>2804</v>
      </c>
      <c r="AD1781" s="95" t="s">
        <v>2804</v>
      </c>
      <c r="AE1781" s="95" t="s">
        <v>2804</v>
      </c>
      <c r="AF1781" s="95" t="s">
        <v>2804</v>
      </c>
      <c r="AG1781" s="95" t="s">
        <v>2804</v>
      </c>
      <c r="AH1781" s="95" t="s">
        <v>2804</v>
      </c>
      <c r="AI1781" s="97"/>
      <c r="AJ1781" s="97" t="s">
        <v>65</v>
      </c>
      <c r="AK1781" s="97" t="s">
        <v>66</v>
      </c>
      <c r="AL1781" s="45" t="s">
        <v>67</v>
      </c>
      <c r="AM1781" s="160" t="str">
        <f>MONTH(B1781)&amp;"/"&amp;YEAR(B1781)</f>
        <v>3/2026</v>
      </c>
      <c r="AN1781" s="45">
        <f>WEEKNUM(B1781)-WEEKNUM(EOMONTH(B1781,-1)+1)+1</f>
        <v>4</v>
      </c>
      <c r="AO1781" s="45" t="str">
        <f>MONTH(R1781)&amp;"/"&amp;YEAR(R1781)</f>
        <v>5/2026</v>
      </c>
      <c r="AP1781" s="45">
        <f>WEEKNUM(R1781)-WEEKNUM(EOMONTH(R1781,-1)+1)+1</f>
        <v>5</v>
      </c>
      <c r="AQ1781" s="45">
        <f>IF(AU1781="S",IF(Q1781="1. Aceitou o programa",R1781-B1781,0),0)</f>
        <v>67</v>
      </c>
      <c r="AR1781" s="45">
        <f>IF(AU1781="S",IF(AND(S1781&lt;&gt;"",R1781&lt;&gt;""),S1781-R1781,0),0)</f>
        <v>0</v>
      </c>
      <c r="AS1781" s="45">
        <f>IF(AU1781="S",IF(Q1781="1. Aceitou o programa",IF(OR(X1781="Não se Aplica",X1781=""),IF(OR(W1781="Não se Aplica",W1781=""),0,W1781-V1781),AVERAGE(X1781-W1781,W1781-V1781)),0),0)</f>
        <v>7</v>
      </c>
      <c r="AT1781" s="45">
        <f>IF(AU1781="S",IF(AND(Q1781="1. Aceitou o programa",AB1781="Realizada"),IFERROR(IF(AA1781="",0,AA1781-R1781),0),0),0)</f>
        <v>0</v>
      </c>
      <c r="AU1781" s="45" t="str">
        <f>_xlfn.XLOOKUP(U1781,'Lista Suspensa'!$AA$20:$AA$23,'Lista Suspensa'!$AB$20:$AB$23,"N/A")</f>
        <v>S</v>
      </c>
    </row>
    <row r="1782" spans="1:47" ht="12" customHeight="1" x14ac:dyDescent="0.3">
      <c r="A1782" s="87" t="s">
        <v>47</v>
      </c>
      <c r="B1782" s="88">
        <v>46104</v>
      </c>
      <c r="C1782" s="89" t="s">
        <v>48</v>
      </c>
      <c r="D1782" s="89" t="s">
        <v>49</v>
      </c>
      <c r="E1782" s="189">
        <v>94348998</v>
      </c>
      <c r="F1782" s="197" t="s">
        <v>4776</v>
      </c>
      <c r="G1782" s="90">
        <v>13855906700</v>
      </c>
      <c r="H1782" s="91">
        <v>34209</v>
      </c>
      <c r="I1782" s="89"/>
      <c r="J1782" s="89" t="s">
        <v>51</v>
      </c>
      <c r="K1782" s="89" t="s">
        <v>76</v>
      </c>
      <c r="L1782" s="89" t="s">
        <v>283</v>
      </c>
      <c r="M1782" s="89" t="s">
        <v>4777</v>
      </c>
      <c r="N1782" s="89" t="s">
        <v>331</v>
      </c>
      <c r="O1782" s="92" t="s">
        <v>4778</v>
      </c>
      <c r="P1782" s="93" t="s">
        <v>57</v>
      </c>
      <c r="Q1782" s="110" t="s">
        <v>58</v>
      </c>
      <c r="R1782" s="94">
        <v>46171</v>
      </c>
      <c r="S1782" s="95"/>
      <c r="T1782" s="95" t="s">
        <v>59</v>
      </c>
      <c r="U1782" s="95" t="s">
        <v>60</v>
      </c>
      <c r="V1782" s="91">
        <v>46157</v>
      </c>
      <c r="W1782" s="91">
        <v>46160</v>
      </c>
      <c r="X1782" s="91">
        <v>46168</v>
      </c>
      <c r="Y1782" s="96" t="s">
        <v>61</v>
      </c>
      <c r="Z1782" s="89" t="s">
        <v>62</v>
      </c>
      <c r="AA1782" s="95"/>
      <c r="AB1782" s="95" t="s">
        <v>2804</v>
      </c>
      <c r="AC1782" s="95" t="s">
        <v>2804</v>
      </c>
      <c r="AD1782" s="95" t="s">
        <v>2804</v>
      </c>
      <c r="AE1782" s="95" t="s">
        <v>2804</v>
      </c>
      <c r="AF1782" s="95" t="s">
        <v>2804</v>
      </c>
      <c r="AG1782" s="95" t="s">
        <v>2804</v>
      </c>
      <c r="AH1782" s="95" t="s">
        <v>2804</v>
      </c>
      <c r="AI1782" s="97"/>
      <c r="AJ1782" s="97" t="s">
        <v>65</v>
      </c>
      <c r="AK1782" s="97" t="s">
        <v>66</v>
      </c>
      <c r="AL1782" s="45" t="s">
        <v>67</v>
      </c>
      <c r="AM1782" s="160" t="str">
        <f>MONTH(B1782)&amp;"/"&amp;YEAR(B1782)</f>
        <v>3/2026</v>
      </c>
      <c r="AN1782" s="45">
        <f>WEEKNUM(B1782)-WEEKNUM(EOMONTH(B1782,-1)+1)+1</f>
        <v>4</v>
      </c>
      <c r="AO1782" s="45" t="str">
        <f>MONTH(R1782)&amp;"/"&amp;YEAR(R1782)</f>
        <v>5/2026</v>
      </c>
      <c r="AP1782" s="45">
        <f>WEEKNUM(R1782)-WEEKNUM(EOMONTH(R1782,-1)+1)+1</f>
        <v>5</v>
      </c>
      <c r="AQ1782" s="45">
        <f>IF(AU1782="S",IF(Q1782="1. Aceitou o programa",R1782-B1782,0),0)</f>
        <v>67</v>
      </c>
      <c r="AR1782" s="45">
        <f>IF(AU1782="S",IF(AND(S1782&lt;&gt;"",R1782&lt;&gt;""),S1782-R1782,0),0)</f>
        <v>0</v>
      </c>
      <c r="AS1782" s="45">
        <f>IF(AU1782="S",IF(Q1782="1. Aceitou o programa",IF(OR(X1782="Não se Aplica",X1782=""),IF(OR(W1782="Não se Aplica",W1782=""),0,W1782-V1782),AVERAGE(X1782-W1782,W1782-V1782)),0),0)</f>
        <v>5.5</v>
      </c>
      <c r="AT1782" s="45">
        <f>IF(AU1782="S",IF(AND(Q1782="1. Aceitou o programa",AB1782="Realizada"),IFERROR(IF(AA1782="",0,AA1782-R1782),0),0),0)</f>
        <v>0</v>
      </c>
      <c r="AU1782" s="45" t="str">
        <f>_xlfn.XLOOKUP(U1782,'Lista Suspensa'!$AA$20:$AA$23,'Lista Suspensa'!$AB$20:$AB$23,"N/A")</f>
        <v>S</v>
      </c>
    </row>
    <row r="1783" spans="1:47" ht="12" customHeight="1" x14ac:dyDescent="0.3">
      <c r="A1783" s="87" t="s">
        <v>47</v>
      </c>
      <c r="B1783" s="88">
        <v>46104</v>
      </c>
      <c r="C1783" s="89" t="s">
        <v>48</v>
      </c>
      <c r="D1783" s="89" t="s">
        <v>49</v>
      </c>
      <c r="E1783" s="189">
        <v>94368689</v>
      </c>
      <c r="F1783" s="197" t="s">
        <v>4779</v>
      </c>
      <c r="G1783" s="90">
        <v>10081074760</v>
      </c>
      <c r="H1783" s="91">
        <v>31815</v>
      </c>
      <c r="I1783" s="89"/>
      <c r="J1783" s="89" t="s">
        <v>84</v>
      </c>
      <c r="K1783" s="89" t="s">
        <v>76</v>
      </c>
      <c r="L1783" s="89" t="s">
        <v>283</v>
      </c>
      <c r="M1783" s="89" t="s">
        <v>693</v>
      </c>
      <c r="N1783" s="89" t="s">
        <v>331</v>
      </c>
      <c r="O1783" s="92" t="s">
        <v>4780</v>
      </c>
      <c r="P1783" s="93" t="s">
        <v>57</v>
      </c>
      <c r="Q1783" s="110" t="s">
        <v>58</v>
      </c>
      <c r="R1783" s="94">
        <v>46171</v>
      </c>
      <c r="S1783" s="95"/>
      <c r="T1783" s="95" t="s">
        <v>59</v>
      </c>
      <c r="U1783" s="95" t="s">
        <v>60</v>
      </c>
      <c r="V1783" s="91">
        <v>46157</v>
      </c>
      <c r="W1783" s="91">
        <v>46164</v>
      </c>
      <c r="X1783" s="91">
        <v>46168</v>
      </c>
      <c r="Y1783" s="96" t="s">
        <v>2797</v>
      </c>
      <c r="Z1783" s="89" t="s">
        <v>62</v>
      </c>
      <c r="AA1783" s="95"/>
      <c r="AB1783" s="95" t="s">
        <v>2804</v>
      </c>
      <c r="AC1783" s="95" t="s">
        <v>2804</v>
      </c>
      <c r="AD1783" s="95" t="s">
        <v>2804</v>
      </c>
      <c r="AE1783" s="95" t="s">
        <v>2804</v>
      </c>
      <c r="AF1783" s="95" t="s">
        <v>2804</v>
      </c>
      <c r="AG1783" s="95" t="s">
        <v>2804</v>
      </c>
      <c r="AH1783" s="95" t="s">
        <v>2804</v>
      </c>
      <c r="AI1783" s="97"/>
      <c r="AJ1783" s="97" t="s">
        <v>65</v>
      </c>
      <c r="AK1783" s="97" t="s">
        <v>66</v>
      </c>
      <c r="AL1783" s="45" t="s">
        <v>67</v>
      </c>
      <c r="AM1783" s="160" t="str">
        <f>MONTH(B1783)&amp;"/"&amp;YEAR(B1783)</f>
        <v>3/2026</v>
      </c>
      <c r="AN1783" s="45">
        <f>WEEKNUM(B1783)-WEEKNUM(EOMONTH(B1783,-1)+1)+1</f>
        <v>4</v>
      </c>
      <c r="AO1783" s="45" t="str">
        <f>MONTH(R1783)&amp;"/"&amp;YEAR(R1783)</f>
        <v>5/2026</v>
      </c>
      <c r="AP1783" s="45">
        <f>WEEKNUM(R1783)-WEEKNUM(EOMONTH(R1783,-1)+1)+1</f>
        <v>5</v>
      </c>
      <c r="AQ1783" s="45">
        <f>IF(AU1783="S",IF(Q1783="1. Aceitou o programa",R1783-B1783,0),0)</f>
        <v>67</v>
      </c>
      <c r="AR1783" s="45">
        <f>IF(AU1783="S",IF(AND(S1783&lt;&gt;"",R1783&lt;&gt;""),S1783-R1783,0),0)</f>
        <v>0</v>
      </c>
      <c r="AS1783" s="45">
        <f>IF(AU1783="S",IF(Q1783="1. Aceitou o programa",IF(OR(X1783="Não se Aplica",X1783=""),IF(OR(W1783="Não se Aplica",W1783=""),0,W1783-V1783),AVERAGE(X1783-W1783,W1783-V1783)),0),0)</f>
        <v>5.5</v>
      </c>
      <c r="AT1783" s="45">
        <f>IF(AU1783="S",IF(AND(Q1783="1. Aceitou o programa",AB1783="Realizada"),IFERROR(IF(AA1783="",0,AA1783-R1783),0),0),0)</f>
        <v>0</v>
      </c>
      <c r="AU1783" s="45" t="str">
        <f>_xlfn.XLOOKUP(U1783,'Lista Suspensa'!$AA$20:$AA$23,'Lista Suspensa'!$AB$20:$AB$23,"N/A")</f>
        <v>S</v>
      </c>
    </row>
    <row r="1784" spans="1:47" ht="12" customHeight="1" x14ac:dyDescent="0.3">
      <c r="A1784" s="87" t="s">
        <v>47</v>
      </c>
      <c r="B1784" s="88">
        <v>46104</v>
      </c>
      <c r="C1784" s="89" t="s">
        <v>48</v>
      </c>
      <c r="D1784" s="89" t="s">
        <v>49</v>
      </c>
      <c r="E1784" s="189">
        <v>94397738</v>
      </c>
      <c r="F1784" s="197" t="s">
        <v>4781</v>
      </c>
      <c r="G1784" s="90">
        <v>19148150762</v>
      </c>
      <c r="H1784" s="91">
        <v>37497</v>
      </c>
      <c r="I1784" s="89"/>
      <c r="J1784" s="89" t="s">
        <v>84</v>
      </c>
      <c r="K1784" s="89" t="s">
        <v>76</v>
      </c>
      <c r="L1784" s="89" t="s">
        <v>283</v>
      </c>
      <c r="M1784" s="89" t="s">
        <v>1138</v>
      </c>
      <c r="N1784" s="89" t="s">
        <v>291</v>
      </c>
      <c r="O1784" s="92" t="s">
        <v>4782</v>
      </c>
      <c r="P1784" s="93" t="s">
        <v>57</v>
      </c>
      <c r="Q1784" s="110" t="s">
        <v>58</v>
      </c>
      <c r="R1784" s="94">
        <v>46171</v>
      </c>
      <c r="S1784" s="95"/>
      <c r="T1784" s="95" t="s">
        <v>59</v>
      </c>
      <c r="U1784" s="95" t="s">
        <v>60</v>
      </c>
      <c r="V1784" s="91">
        <v>46157</v>
      </c>
      <c r="W1784" s="91">
        <v>46164</v>
      </c>
      <c r="X1784" s="91">
        <v>46168</v>
      </c>
      <c r="Y1784" s="96" t="s">
        <v>2797</v>
      </c>
      <c r="Z1784" s="89" t="s">
        <v>62</v>
      </c>
      <c r="AA1784" s="95"/>
      <c r="AB1784" s="95" t="s">
        <v>2804</v>
      </c>
      <c r="AC1784" s="95" t="s">
        <v>2804</v>
      </c>
      <c r="AD1784" s="95" t="s">
        <v>2804</v>
      </c>
      <c r="AE1784" s="95" t="s">
        <v>2804</v>
      </c>
      <c r="AF1784" s="95" t="s">
        <v>2804</v>
      </c>
      <c r="AG1784" s="95" t="s">
        <v>2804</v>
      </c>
      <c r="AH1784" s="95" t="s">
        <v>2804</v>
      </c>
      <c r="AI1784" s="97"/>
      <c r="AJ1784" s="97" t="s">
        <v>65</v>
      </c>
      <c r="AK1784" s="97" t="s">
        <v>66</v>
      </c>
      <c r="AL1784" s="45" t="s">
        <v>67</v>
      </c>
      <c r="AM1784" s="160" t="str">
        <f>MONTH(B1784)&amp;"/"&amp;YEAR(B1784)</f>
        <v>3/2026</v>
      </c>
      <c r="AN1784" s="45">
        <f>WEEKNUM(B1784)-WEEKNUM(EOMONTH(B1784,-1)+1)+1</f>
        <v>4</v>
      </c>
      <c r="AO1784" s="45" t="str">
        <f>MONTH(R1784)&amp;"/"&amp;YEAR(R1784)</f>
        <v>5/2026</v>
      </c>
      <c r="AP1784" s="45">
        <f>WEEKNUM(R1784)-WEEKNUM(EOMONTH(R1784,-1)+1)+1</f>
        <v>5</v>
      </c>
      <c r="AQ1784" s="45">
        <f>IF(AU1784="S",IF(Q1784="1. Aceitou o programa",R1784-B1784,0),0)</f>
        <v>67</v>
      </c>
      <c r="AR1784" s="45">
        <f>IF(AU1784="S",IF(AND(S1784&lt;&gt;"",R1784&lt;&gt;""),S1784-R1784,0),0)</f>
        <v>0</v>
      </c>
      <c r="AS1784" s="45">
        <f>IF(AU1784="S",IF(Q1784="1. Aceitou o programa",IF(OR(X1784="Não se Aplica",X1784=""),IF(OR(W1784="Não se Aplica",W1784=""),0,W1784-V1784),AVERAGE(X1784-W1784,W1784-V1784)),0),0)</f>
        <v>5.5</v>
      </c>
      <c r="AT1784" s="45">
        <f>IF(AU1784="S",IF(AND(Q1784="1. Aceitou o programa",AB1784="Realizada"),IFERROR(IF(AA1784="",0,AA1784-R1784),0),0),0)</f>
        <v>0</v>
      </c>
      <c r="AU1784" s="45" t="str">
        <f>_xlfn.XLOOKUP(U1784,'Lista Suspensa'!$AA$20:$AA$23,'Lista Suspensa'!$AB$20:$AB$23,"N/A")</f>
        <v>S</v>
      </c>
    </row>
    <row r="1785" spans="1:47" ht="12" customHeight="1" x14ac:dyDescent="0.3">
      <c r="A1785" s="87" t="s">
        <v>47</v>
      </c>
      <c r="B1785" s="88">
        <v>46104</v>
      </c>
      <c r="C1785" s="89" t="s">
        <v>48</v>
      </c>
      <c r="D1785" s="89" t="s">
        <v>49</v>
      </c>
      <c r="E1785" s="189">
        <v>94445066</v>
      </c>
      <c r="F1785" s="197" t="s">
        <v>4783</v>
      </c>
      <c r="G1785" s="90">
        <v>31521090831</v>
      </c>
      <c r="H1785" s="91">
        <v>30683</v>
      </c>
      <c r="I1785" s="89"/>
      <c r="J1785" s="89" t="s">
        <v>84</v>
      </c>
      <c r="K1785" s="89" t="s">
        <v>52</v>
      </c>
      <c r="L1785" s="89" t="s">
        <v>85</v>
      </c>
      <c r="M1785" s="89" t="s">
        <v>4569</v>
      </c>
      <c r="N1785" s="89" t="s">
        <v>137</v>
      </c>
      <c r="O1785" s="92" t="s">
        <v>4784</v>
      </c>
      <c r="P1785" s="93" t="s">
        <v>57</v>
      </c>
      <c r="Q1785" s="110" t="s">
        <v>58</v>
      </c>
      <c r="R1785" s="94">
        <v>46171</v>
      </c>
      <c r="S1785" s="95"/>
      <c r="T1785" s="95" t="s">
        <v>59</v>
      </c>
      <c r="U1785" s="95" t="s">
        <v>60</v>
      </c>
      <c r="V1785" s="91">
        <v>46157</v>
      </c>
      <c r="W1785" s="91">
        <v>46164</v>
      </c>
      <c r="X1785" s="91"/>
      <c r="Y1785" s="96" t="s">
        <v>269</v>
      </c>
      <c r="Z1785" s="89" t="s">
        <v>62</v>
      </c>
      <c r="AA1785" s="95"/>
      <c r="AB1785" s="95" t="s">
        <v>2804</v>
      </c>
      <c r="AC1785" s="95" t="s">
        <v>2804</v>
      </c>
      <c r="AD1785" s="95" t="s">
        <v>2804</v>
      </c>
      <c r="AE1785" s="95" t="s">
        <v>2804</v>
      </c>
      <c r="AF1785" s="95" t="s">
        <v>2804</v>
      </c>
      <c r="AG1785" s="95" t="s">
        <v>2804</v>
      </c>
      <c r="AH1785" s="95" t="s">
        <v>2804</v>
      </c>
      <c r="AI1785" s="97"/>
      <c r="AJ1785" s="97" t="s">
        <v>65</v>
      </c>
      <c r="AK1785" s="97" t="s">
        <v>66</v>
      </c>
      <c r="AL1785" s="45" t="s">
        <v>67</v>
      </c>
      <c r="AM1785" s="160" t="str">
        <f>MONTH(B1785)&amp;"/"&amp;YEAR(B1785)</f>
        <v>3/2026</v>
      </c>
      <c r="AN1785" s="45">
        <f>WEEKNUM(B1785)-WEEKNUM(EOMONTH(B1785,-1)+1)+1</f>
        <v>4</v>
      </c>
      <c r="AO1785" s="45" t="str">
        <f>MONTH(R1785)&amp;"/"&amp;YEAR(R1785)</f>
        <v>5/2026</v>
      </c>
      <c r="AP1785" s="45">
        <f>WEEKNUM(R1785)-WEEKNUM(EOMONTH(R1785,-1)+1)+1</f>
        <v>5</v>
      </c>
      <c r="AQ1785" s="45">
        <f>IF(AU1785="S",IF(Q1785="1. Aceitou o programa",R1785-B1785,0),0)</f>
        <v>67</v>
      </c>
      <c r="AR1785" s="45">
        <f>IF(AU1785="S",IF(AND(S1785&lt;&gt;"",R1785&lt;&gt;""),S1785-R1785,0),0)</f>
        <v>0</v>
      </c>
      <c r="AS1785" s="45">
        <f>IF(AU1785="S",IF(Q1785="1. Aceitou o programa",IF(OR(X1785="Não se Aplica",X1785=""),IF(OR(W1785="Não se Aplica",W1785=""),0,W1785-V1785),AVERAGE(X1785-W1785,W1785-V1785)),0),0)</f>
        <v>7</v>
      </c>
      <c r="AT1785" s="45">
        <f>IF(AU1785="S",IF(AND(Q1785="1. Aceitou o programa",AB1785="Realizada"),IFERROR(IF(AA1785="",0,AA1785-R1785),0),0),0)</f>
        <v>0</v>
      </c>
      <c r="AU1785" s="45" t="str">
        <f>_xlfn.XLOOKUP(U1785,'Lista Suspensa'!$AA$20:$AA$23,'Lista Suspensa'!$AB$20:$AB$23,"N/A")</f>
        <v>S</v>
      </c>
    </row>
    <row r="1786" spans="1:47" ht="12" customHeight="1" x14ac:dyDescent="0.3">
      <c r="A1786" s="87" t="s">
        <v>47</v>
      </c>
      <c r="B1786" s="88">
        <v>46104</v>
      </c>
      <c r="C1786" s="89" t="s">
        <v>48</v>
      </c>
      <c r="D1786" s="89" t="s">
        <v>49</v>
      </c>
      <c r="E1786" s="189">
        <v>94446677</v>
      </c>
      <c r="F1786" s="197" t="s">
        <v>4785</v>
      </c>
      <c r="G1786" s="90">
        <v>26997114890</v>
      </c>
      <c r="H1786" s="91">
        <v>28616</v>
      </c>
      <c r="I1786" s="89"/>
      <c r="J1786" s="89" t="s">
        <v>51</v>
      </c>
      <c r="K1786" s="89" t="s">
        <v>52</v>
      </c>
      <c r="L1786" s="89" t="s">
        <v>85</v>
      </c>
      <c r="M1786" s="89" t="s">
        <v>2789</v>
      </c>
      <c r="N1786" s="89" t="s">
        <v>137</v>
      </c>
      <c r="O1786" s="92" t="s">
        <v>4786</v>
      </c>
      <c r="P1786" s="93" t="s">
        <v>57</v>
      </c>
      <c r="Q1786" s="110" t="s">
        <v>58</v>
      </c>
      <c r="R1786" s="94">
        <v>46171</v>
      </c>
      <c r="S1786" s="95"/>
      <c r="T1786" s="95" t="s">
        <v>59</v>
      </c>
      <c r="U1786" s="95" t="s">
        <v>60</v>
      </c>
      <c r="V1786" s="91">
        <v>46157</v>
      </c>
      <c r="W1786" s="91">
        <v>46160</v>
      </c>
      <c r="X1786" s="91">
        <v>46168</v>
      </c>
      <c r="Y1786" s="96" t="s">
        <v>61</v>
      </c>
      <c r="Z1786" s="89" t="s">
        <v>62</v>
      </c>
      <c r="AA1786" s="95"/>
      <c r="AB1786" s="95" t="s">
        <v>2804</v>
      </c>
      <c r="AC1786" s="95" t="s">
        <v>2804</v>
      </c>
      <c r="AD1786" s="95" t="s">
        <v>2804</v>
      </c>
      <c r="AE1786" s="95" t="s">
        <v>2804</v>
      </c>
      <c r="AF1786" s="95" t="s">
        <v>2804</v>
      </c>
      <c r="AG1786" s="95" t="s">
        <v>2804</v>
      </c>
      <c r="AH1786" s="95" t="s">
        <v>2804</v>
      </c>
      <c r="AI1786" s="97"/>
      <c r="AJ1786" s="97" t="s">
        <v>65</v>
      </c>
      <c r="AK1786" s="97" t="s">
        <v>66</v>
      </c>
      <c r="AL1786" s="45" t="s">
        <v>67</v>
      </c>
      <c r="AM1786" s="160" t="str">
        <f>MONTH(B1786)&amp;"/"&amp;YEAR(B1786)</f>
        <v>3/2026</v>
      </c>
      <c r="AN1786" s="45">
        <f>WEEKNUM(B1786)-WEEKNUM(EOMONTH(B1786,-1)+1)+1</f>
        <v>4</v>
      </c>
      <c r="AO1786" s="45" t="str">
        <f>MONTH(R1786)&amp;"/"&amp;YEAR(R1786)</f>
        <v>5/2026</v>
      </c>
      <c r="AP1786" s="45">
        <f>WEEKNUM(R1786)-WEEKNUM(EOMONTH(R1786,-1)+1)+1</f>
        <v>5</v>
      </c>
      <c r="AQ1786" s="45">
        <f>IF(AU1786="S",IF(Q1786="1. Aceitou o programa",R1786-B1786,0),0)</f>
        <v>67</v>
      </c>
      <c r="AR1786" s="45">
        <f>IF(AU1786="S",IF(AND(S1786&lt;&gt;"",R1786&lt;&gt;""),S1786-R1786,0),0)</f>
        <v>0</v>
      </c>
      <c r="AS1786" s="45">
        <f>IF(AU1786="S",IF(Q1786="1. Aceitou o programa",IF(OR(X1786="Não se Aplica",X1786=""),IF(OR(W1786="Não se Aplica",W1786=""),0,W1786-V1786),AVERAGE(X1786-W1786,W1786-V1786)),0),0)</f>
        <v>5.5</v>
      </c>
      <c r="AT1786" s="45">
        <f>IF(AU1786="S",IF(AND(Q1786="1. Aceitou o programa",AB1786="Realizada"),IFERROR(IF(AA1786="",0,AA1786-R1786),0),0),0)</f>
        <v>0</v>
      </c>
      <c r="AU1786" s="45" t="str">
        <f>_xlfn.XLOOKUP(U1786,'Lista Suspensa'!$AA$20:$AA$23,'Lista Suspensa'!$AB$20:$AB$23,"N/A")</f>
        <v>S</v>
      </c>
    </row>
    <row r="1787" spans="1:47" ht="12" customHeight="1" x14ac:dyDescent="0.3">
      <c r="A1787" s="87" t="s">
        <v>47</v>
      </c>
      <c r="B1787" s="88">
        <v>46104</v>
      </c>
      <c r="C1787" s="89" t="s">
        <v>48</v>
      </c>
      <c r="D1787" s="89" t="s">
        <v>49</v>
      </c>
      <c r="E1787" s="189">
        <v>94480941</v>
      </c>
      <c r="F1787" s="197" t="s">
        <v>4787</v>
      </c>
      <c r="G1787" s="90">
        <v>16552064780</v>
      </c>
      <c r="H1787" s="91">
        <v>37712</v>
      </c>
      <c r="I1787" s="89"/>
      <c r="J1787" s="89" t="s">
        <v>84</v>
      </c>
      <c r="K1787" s="89" t="s">
        <v>76</v>
      </c>
      <c r="L1787" s="89" t="s">
        <v>95</v>
      </c>
      <c r="M1787" s="89" t="s">
        <v>1108</v>
      </c>
      <c r="N1787" s="89" t="s">
        <v>331</v>
      </c>
      <c r="O1787" s="92" t="s">
        <v>4788</v>
      </c>
      <c r="P1787" s="93" t="s">
        <v>57</v>
      </c>
      <c r="Q1787" s="110" t="s">
        <v>58</v>
      </c>
      <c r="R1787" s="94">
        <v>46171</v>
      </c>
      <c r="S1787" s="95"/>
      <c r="T1787" s="95" t="s">
        <v>59</v>
      </c>
      <c r="U1787" s="95" t="s">
        <v>60</v>
      </c>
      <c r="V1787" s="91">
        <v>46157</v>
      </c>
      <c r="W1787" s="91">
        <v>46164</v>
      </c>
      <c r="X1787" s="91">
        <v>46168</v>
      </c>
      <c r="Y1787" s="96"/>
      <c r="Z1787" s="89" t="s">
        <v>62</v>
      </c>
      <c r="AA1787" s="95"/>
      <c r="AB1787" s="95" t="s">
        <v>2804</v>
      </c>
      <c r="AC1787" s="95" t="s">
        <v>2804</v>
      </c>
      <c r="AD1787" s="95" t="s">
        <v>2804</v>
      </c>
      <c r="AE1787" s="95" t="s">
        <v>2804</v>
      </c>
      <c r="AF1787" s="95" t="s">
        <v>2804</v>
      </c>
      <c r="AG1787" s="95" t="s">
        <v>2804</v>
      </c>
      <c r="AH1787" s="95" t="s">
        <v>2804</v>
      </c>
      <c r="AI1787" s="97"/>
      <c r="AJ1787" s="97" t="s">
        <v>65</v>
      </c>
      <c r="AK1787" s="97" t="s">
        <v>66</v>
      </c>
      <c r="AL1787" s="45" t="s">
        <v>67</v>
      </c>
      <c r="AM1787" s="160" t="str">
        <f>MONTH(B1787)&amp;"/"&amp;YEAR(B1787)</f>
        <v>3/2026</v>
      </c>
      <c r="AN1787" s="45">
        <f>WEEKNUM(B1787)-WEEKNUM(EOMONTH(B1787,-1)+1)+1</f>
        <v>4</v>
      </c>
      <c r="AO1787" s="45" t="str">
        <f>MONTH(R1787)&amp;"/"&amp;YEAR(R1787)</f>
        <v>5/2026</v>
      </c>
      <c r="AP1787" s="45">
        <f>WEEKNUM(R1787)-WEEKNUM(EOMONTH(R1787,-1)+1)+1</f>
        <v>5</v>
      </c>
      <c r="AQ1787" s="45">
        <f>IF(AU1787="S",IF(Q1787="1. Aceitou o programa",R1787-B1787,0),0)</f>
        <v>67</v>
      </c>
      <c r="AR1787" s="45">
        <f>IF(AU1787="S",IF(AND(S1787&lt;&gt;"",R1787&lt;&gt;""),S1787-R1787,0),0)</f>
        <v>0</v>
      </c>
      <c r="AS1787" s="45">
        <f>IF(AU1787="S",IF(Q1787="1. Aceitou o programa",IF(OR(X1787="Não se Aplica",X1787=""),IF(OR(W1787="Não se Aplica",W1787=""),0,W1787-V1787),AVERAGE(X1787-W1787,W1787-V1787)),0),0)</f>
        <v>5.5</v>
      </c>
      <c r="AT1787" s="45">
        <f>IF(AU1787="S",IF(AND(Q1787="1. Aceitou o programa",AB1787="Realizada"),IFERROR(IF(AA1787="",0,AA1787-R1787),0),0),0)</f>
        <v>0</v>
      </c>
      <c r="AU1787" s="45" t="str">
        <f>_xlfn.XLOOKUP(U1787,'Lista Suspensa'!$AA$20:$AA$23,'Lista Suspensa'!$AB$20:$AB$23,"N/A")</f>
        <v>S</v>
      </c>
    </row>
    <row r="1788" spans="1:47" ht="12" customHeight="1" x14ac:dyDescent="0.3">
      <c r="A1788" s="87" t="s">
        <v>47</v>
      </c>
      <c r="B1788" s="88">
        <v>46104</v>
      </c>
      <c r="C1788" s="89" t="s">
        <v>48</v>
      </c>
      <c r="D1788" s="89" t="s">
        <v>49</v>
      </c>
      <c r="E1788" s="189">
        <v>94484713</v>
      </c>
      <c r="F1788" s="197" t="s">
        <v>4789</v>
      </c>
      <c r="G1788" s="90">
        <v>59968370720</v>
      </c>
      <c r="H1788" s="91">
        <v>21779</v>
      </c>
      <c r="I1788" s="89"/>
      <c r="J1788" s="89" t="s">
        <v>51</v>
      </c>
      <c r="K1788" s="89" t="s">
        <v>76</v>
      </c>
      <c r="L1788" s="89" t="s">
        <v>95</v>
      </c>
      <c r="M1788" s="89" t="s">
        <v>971</v>
      </c>
      <c r="N1788" s="89" t="s">
        <v>197</v>
      </c>
      <c r="O1788" s="92" t="s">
        <v>4790</v>
      </c>
      <c r="P1788" s="93" t="s">
        <v>57</v>
      </c>
      <c r="Q1788" s="110" t="s">
        <v>58</v>
      </c>
      <c r="R1788" s="94">
        <v>46171</v>
      </c>
      <c r="S1788" s="95"/>
      <c r="T1788" s="95" t="s">
        <v>59</v>
      </c>
      <c r="U1788" s="95" t="s">
        <v>60</v>
      </c>
      <c r="V1788" s="91">
        <v>46157</v>
      </c>
      <c r="W1788" s="91">
        <v>46164</v>
      </c>
      <c r="X1788" s="91"/>
      <c r="Y1788" s="96" t="s">
        <v>269</v>
      </c>
      <c r="Z1788" s="89" t="s">
        <v>62</v>
      </c>
      <c r="AA1788" s="95"/>
      <c r="AB1788" s="95" t="s">
        <v>2804</v>
      </c>
      <c r="AC1788" s="95" t="s">
        <v>2804</v>
      </c>
      <c r="AD1788" s="95" t="s">
        <v>2804</v>
      </c>
      <c r="AE1788" s="95" t="s">
        <v>2804</v>
      </c>
      <c r="AF1788" s="95" t="s">
        <v>2804</v>
      </c>
      <c r="AG1788" s="95" t="s">
        <v>2804</v>
      </c>
      <c r="AH1788" s="95" t="s">
        <v>2804</v>
      </c>
      <c r="AI1788" s="97"/>
      <c r="AJ1788" s="97" t="s">
        <v>65</v>
      </c>
      <c r="AK1788" s="97" t="s">
        <v>66</v>
      </c>
      <c r="AL1788" s="45" t="s">
        <v>67</v>
      </c>
      <c r="AM1788" s="160" t="str">
        <f>MONTH(B1788)&amp;"/"&amp;YEAR(B1788)</f>
        <v>3/2026</v>
      </c>
      <c r="AN1788" s="45">
        <f>WEEKNUM(B1788)-WEEKNUM(EOMONTH(B1788,-1)+1)+1</f>
        <v>4</v>
      </c>
      <c r="AO1788" s="45" t="str">
        <f>MONTH(R1788)&amp;"/"&amp;YEAR(R1788)</f>
        <v>5/2026</v>
      </c>
      <c r="AP1788" s="45">
        <f>WEEKNUM(R1788)-WEEKNUM(EOMONTH(R1788,-1)+1)+1</f>
        <v>5</v>
      </c>
      <c r="AQ1788" s="45">
        <f>IF(AU1788="S",IF(Q1788="1. Aceitou o programa",R1788-B1788,0),0)</f>
        <v>67</v>
      </c>
      <c r="AR1788" s="45">
        <f>IF(AU1788="S",IF(AND(S1788&lt;&gt;"",R1788&lt;&gt;""),S1788-R1788,0),0)</f>
        <v>0</v>
      </c>
      <c r="AS1788" s="45">
        <f>IF(AU1788="S",IF(Q1788="1. Aceitou o programa",IF(OR(X1788="Não se Aplica",X1788=""),IF(OR(W1788="Não se Aplica",W1788=""),0,W1788-V1788),AVERAGE(X1788-W1788,W1788-V1788)),0),0)</f>
        <v>7</v>
      </c>
      <c r="AT1788" s="45">
        <f>IF(AU1788="S",IF(AND(Q1788="1. Aceitou o programa",AB1788="Realizada"),IFERROR(IF(AA1788="",0,AA1788-R1788),0),0),0)</f>
        <v>0</v>
      </c>
      <c r="AU1788" s="45" t="str">
        <f>_xlfn.XLOOKUP(U1788,'Lista Suspensa'!$AA$20:$AA$23,'Lista Suspensa'!$AB$20:$AB$23,"N/A")</f>
        <v>S</v>
      </c>
    </row>
    <row r="1789" spans="1:47" ht="12" customHeight="1" x14ac:dyDescent="0.3">
      <c r="A1789" s="87" t="s">
        <v>47</v>
      </c>
      <c r="B1789" s="88">
        <v>46104</v>
      </c>
      <c r="C1789" s="89" t="s">
        <v>48</v>
      </c>
      <c r="D1789" s="89" t="s">
        <v>49</v>
      </c>
      <c r="E1789" s="189">
        <v>94495241</v>
      </c>
      <c r="F1789" s="197" t="s">
        <v>4791</v>
      </c>
      <c r="G1789" s="90">
        <v>39481815862</v>
      </c>
      <c r="H1789" s="91">
        <v>33587</v>
      </c>
      <c r="I1789" s="89"/>
      <c r="J1789" s="89" t="s">
        <v>51</v>
      </c>
      <c r="K1789" s="89" t="s">
        <v>52</v>
      </c>
      <c r="L1789" s="89" t="s">
        <v>619</v>
      </c>
      <c r="M1789" s="89" t="s">
        <v>4792</v>
      </c>
      <c r="N1789" s="89" t="s">
        <v>150</v>
      </c>
      <c r="O1789" s="92" t="s">
        <v>4793</v>
      </c>
      <c r="P1789" s="93" t="s">
        <v>57</v>
      </c>
      <c r="Q1789" s="110" t="s">
        <v>58</v>
      </c>
      <c r="R1789" s="94">
        <v>46171</v>
      </c>
      <c r="S1789" s="95"/>
      <c r="T1789" s="95" t="s">
        <v>59</v>
      </c>
      <c r="U1789" s="95" t="s">
        <v>60</v>
      </c>
      <c r="V1789" s="91">
        <v>46157</v>
      </c>
      <c r="W1789" s="91">
        <v>46164</v>
      </c>
      <c r="X1789" s="91"/>
      <c r="Y1789" s="96" t="s">
        <v>269</v>
      </c>
      <c r="Z1789" s="89" t="s">
        <v>62</v>
      </c>
      <c r="AA1789" s="95"/>
      <c r="AB1789" s="95" t="s">
        <v>2804</v>
      </c>
      <c r="AC1789" s="95" t="s">
        <v>2804</v>
      </c>
      <c r="AD1789" s="95" t="s">
        <v>2804</v>
      </c>
      <c r="AE1789" s="95" t="s">
        <v>2804</v>
      </c>
      <c r="AF1789" s="95" t="s">
        <v>2804</v>
      </c>
      <c r="AG1789" s="95" t="s">
        <v>2804</v>
      </c>
      <c r="AH1789" s="95" t="s">
        <v>2804</v>
      </c>
      <c r="AI1789" s="97"/>
      <c r="AJ1789" s="97" t="s">
        <v>65</v>
      </c>
      <c r="AK1789" s="97" t="s">
        <v>66</v>
      </c>
      <c r="AL1789" s="45" t="s">
        <v>67</v>
      </c>
      <c r="AM1789" s="160" t="str">
        <f>MONTH(B1789)&amp;"/"&amp;YEAR(B1789)</f>
        <v>3/2026</v>
      </c>
      <c r="AN1789" s="45">
        <f>WEEKNUM(B1789)-WEEKNUM(EOMONTH(B1789,-1)+1)+1</f>
        <v>4</v>
      </c>
      <c r="AO1789" s="45" t="str">
        <f>MONTH(R1789)&amp;"/"&amp;YEAR(R1789)</f>
        <v>5/2026</v>
      </c>
      <c r="AP1789" s="45">
        <f>WEEKNUM(R1789)-WEEKNUM(EOMONTH(R1789,-1)+1)+1</f>
        <v>5</v>
      </c>
      <c r="AQ1789" s="45">
        <f>IF(AU1789="S",IF(Q1789="1. Aceitou o programa",R1789-B1789,0),0)</f>
        <v>67</v>
      </c>
      <c r="AR1789" s="45">
        <f>IF(AU1789="S",IF(AND(S1789&lt;&gt;"",R1789&lt;&gt;""),S1789-R1789,0),0)</f>
        <v>0</v>
      </c>
      <c r="AS1789" s="45">
        <f>IF(AU1789="S",IF(Q1789="1. Aceitou o programa",IF(OR(X1789="Não se Aplica",X1789=""),IF(OR(W1789="Não se Aplica",W1789=""),0,W1789-V1789),AVERAGE(X1789-W1789,W1789-V1789)),0),0)</f>
        <v>7</v>
      </c>
      <c r="AT1789" s="45">
        <f>IF(AU1789="S",IF(AND(Q1789="1. Aceitou o programa",AB1789="Realizada"),IFERROR(IF(AA1789="",0,AA1789-R1789),0),0),0)</f>
        <v>0</v>
      </c>
      <c r="AU1789" s="45" t="str">
        <f>_xlfn.XLOOKUP(U1789,'Lista Suspensa'!$AA$20:$AA$23,'Lista Suspensa'!$AB$20:$AB$23,"N/A")</f>
        <v>S</v>
      </c>
    </row>
    <row r="1790" spans="1:47" ht="12" customHeight="1" x14ac:dyDescent="0.3">
      <c r="A1790" s="87" t="s">
        <v>47</v>
      </c>
      <c r="B1790" s="88">
        <v>46104</v>
      </c>
      <c r="C1790" s="89" t="s">
        <v>48</v>
      </c>
      <c r="D1790" s="89" t="s">
        <v>49</v>
      </c>
      <c r="E1790" s="189">
        <v>94496452</v>
      </c>
      <c r="F1790" s="197" t="s">
        <v>4794</v>
      </c>
      <c r="G1790" s="90">
        <v>34448634892</v>
      </c>
      <c r="H1790" s="91">
        <v>31762</v>
      </c>
      <c r="I1790" s="89"/>
      <c r="J1790" s="89" t="s">
        <v>51</v>
      </c>
      <c r="K1790" s="89" t="s">
        <v>52</v>
      </c>
      <c r="L1790" s="89" t="s">
        <v>85</v>
      </c>
      <c r="M1790" s="89" t="s">
        <v>4795</v>
      </c>
      <c r="N1790" s="89" t="s">
        <v>137</v>
      </c>
      <c r="O1790" s="92" t="s">
        <v>4796</v>
      </c>
      <c r="P1790" s="93" t="s">
        <v>57</v>
      </c>
      <c r="Q1790" s="110" t="s">
        <v>58</v>
      </c>
      <c r="R1790" s="94">
        <v>46171</v>
      </c>
      <c r="S1790" s="95"/>
      <c r="T1790" s="95" t="s">
        <v>59</v>
      </c>
      <c r="U1790" s="95" t="s">
        <v>60</v>
      </c>
      <c r="V1790" s="91">
        <v>46157</v>
      </c>
      <c r="W1790" s="91">
        <v>46160</v>
      </c>
      <c r="X1790" s="91">
        <v>46168</v>
      </c>
      <c r="Y1790" s="96" t="s">
        <v>61</v>
      </c>
      <c r="Z1790" s="89" t="s">
        <v>62</v>
      </c>
      <c r="AA1790" s="95"/>
      <c r="AB1790" s="95" t="s">
        <v>2804</v>
      </c>
      <c r="AC1790" s="95" t="s">
        <v>2804</v>
      </c>
      <c r="AD1790" s="95" t="s">
        <v>2804</v>
      </c>
      <c r="AE1790" s="95" t="s">
        <v>2804</v>
      </c>
      <c r="AF1790" s="95" t="s">
        <v>2804</v>
      </c>
      <c r="AG1790" s="95" t="s">
        <v>2804</v>
      </c>
      <c r="AH1790" s="95" t="s">
        <v>2804</v>
      </c>
      <c r="AI1790" s="97"/>
      <c r="AJ1790" s="97" t="s">
        <v>65</v>
      </c>
      <c r="AK1790" s="97" t="s">
        <v>66</v>
      </c>
      <c r="AL1790" s="45" t="s">
        <v>67</v>
      </c>
      <c r="AM1790" s="160" t="str">
        <f>MONTH(B1790)&amp;"/"&amp;YEAR(B1790)</f>
        <v>3/2026</v>
      </c>
      <c r="AN1790" s="45">
        <f>WEEKNUM(B1790)-WEEKNUM(EOMONTH(B1790,-1)+1)+1</f>
        <v>4</v>
      </c>
      <c r="AO1790" s="45" t="str">
        <f>MONTH(R1790)&amp;"/"&amp;YEAR(R1790)</f>
        <v>5/2026</v>
      </c>
      <c r="AP1790" s="45">
        <f>WEEKNUM(R1790)-WEEKNUM(EOMONTH(R1790,-1)+1)+1</f>
        <v>5</v>
      </c>
      <c r="AQ1790" s="45">
        <f>IF(AU1790="S",IF(Q1790="1. Aceitou o programa",R1790-B1790,0),0)</f>
        <v>67</v>
      </c>
      <c r="AR1790" s="45">
        <f>IF(AU1790="S",IF(AND(S1790&lt;&gt;"",R1790&lt;&gt;""),S1790-R1790,0),0)</f>
        <v>0</v>
      </c>
      <c r="AS1790" s="45">
        <f>IF(AU1790="S",IF(Q1790="1. Aceitou o programa",IF(OR(X1790="Não se Aplica",X1790=""),IF(OR(W1790="Não se Aplica",W1790=""),0,W1790-V1790),AVERAGE(X1790-W1790,W1790-V1790)),0),0)</f>
        <v>5.5</v>
      </c>
      <c r="AT1790" s="45">
        <f>IF(AU1790="S",IF(AND(Q1790="1. Aceitou o programa",AB1790="Realizada"),IFERROR(IF(AA1790="",0,AA1790-R1790),0),0),0)</f>
        <v>0</v>
      </c>
      <c r="AU1790" s="45" t="str">
        <f>_xlfn.XLOOKUP(U1790,'Lista Suspensa'!$AA$20:$AA$23,'Lista Suspensa'!$AB$20:$AB$23,"N/A")</f>
        <v>S</v>
      </c>
    </row>
    <row r="1791" spans="1:47" ht="12" customHeight="1" x14ac:dyDescent="0.3">
      <c r="A1791" s="87" t="s">
        <v>47</v>
      </c>
      <c r="B1791" s="88">
        <v>46104</v>
      </c>
      <c r="C1791" s="89" t="s">
        <v>48</v>
      </c>
      <c r="D1791" s="89" t="s">
        <v>49</v>
      </c>
      <c r="E1791" s="189">
        <v>94538243</v>
      </c>
      <c r="F1791" s="197" t="s">
        <v>4797</v>
      </c>
      <c r="G1791" s="90">
        <v>11633244857</v>
      </c>
      <c r="H1791" s="91">
        <v>26291</v>
      </c>
      <c r="I1791" s="89"/>
      <c r="J1791" s="89" t="s">
        <v>51</v>
      </c>
      <c r="K1791" s="89" t="s">
        <v>52</v>
      </c>
      <c r="L1791" s="89" t="s">
        <v>85</v>
      </c>
      <c r="M1791" s="89" t="s">
        <v>1525</v>
      </c>
      <c r="N1791" s="89" t="s">
        <v>137</v>
      </c>
      <c r="O1791" s="92" t="s">
        <v>4798</v>
      </c>
      <c r="P1791" s="93" t="s">
        <v>57</v>
      </c>
      <c r="Q1791" s="110" t="s">
        <v>58</v>
      </c>
      <c r="R1791" s="94">
        <v>46171</v>
      </c>
      <c r="S1791" s="95"/>
      <c r="T1791" s="95" t="s">
        <v>59</v>
      </c>
      <c r="U1791" s="95" t="s">
        <v>60</v>
      </c>
      <c r="V1791" s="91">
        <v>46157</v>
      </c>
      <c r="W1791" s="91">
        <v>46164</v>
      </c>
      <c r="X1791" s="91">
        <v>46168</v>
      </c>
      <c r="Y1791" s="96" t="s">
        <v>2797</v>
      </c>
      <c r="Z1791" s="89" t="s">
        <v>62</v>
      </c>
      <c r="AA1791" s="95"/>
      <c r="AB1791" s="95" t="s">
        <v>2804</v>
      </c>
      <c r="AC1791" s="95" t="s">
        <v>2804</v>
      </c>
      <c r="AD1791" s="95" t="s">
        <v>2804</v>
      </c>
      <c r="AE1791" s="95" t="s">
        <v>2804</v>
      </c>
      <c r="AF1791" s="95" t="s">
        <v>2804</v>
      </c>
      <c r="AG1791" s="95" t="s">
        <v>2804</v>
      </c>
      <c r="AH1791" s="95" t="s">
        <v>2804</v>
      </c>
      <c r="AI1791" s="97"/>
      <c r="AJ1791" s="97" t="s">
        <v>65</v>
      </c>
      <c r="AK1791" s="97" t="s">
        <v>66</v>
      </c>
      <c r="AL1791" s="45" t="s">
        <v>67</v>
      </c>
      <c r="AM1791" s="160" t="str">
        <f>MONTH(B1791)&amp;"/"&amp;YEAR(B1791)</f>
        <v>3/2026</v>
      </c>
      <c r="AN1791" s="45">
        <f>WEEKNUM(B1791)-WEEKNUM(EOMONTH(B1791,-1)+1)+1</f>
        <v>4</v>
      </c>
      <c r="AO1791" s="45" t="str">
        <f>MONTH(R1791)&amp;"/"&amp;YEAR(R1791)</f>
        <v>5/2026</v>
      </c>
      <c r="AP1791" s="45">
        <f>WEEKNUM(R1791)-WEEKNUM(EOMONTH(R1791,-1)+1)+1</f>
        <v>5</v>
      </c>
      <c r="AQ1791" s="45">
        <f>IF(AU1791="S",IF(Q1791="1. Aceitou o programa",R1791-B1791,0),0)</f>
        <v>67</v>
      </c>
      <c r="AR1791" s="45">
        <f>IF(AU1791="S",IF(AND(S1791&lt;&gt;"",R1791&lt;&gt;""),S1791-R1791,0),0)</f>
        <v>0</v>
      </c>
      <c r="AS1791" s="45">
        <f>IF(AU1791="S",IF(Q1791="1. Aceitou o programa",IF(OR(X1791="Não se Aplica",X1791=""),IF(OR(W1791="Não se Aplica",W1791=""),0,W1791-V1791),AVERAGE(X1791-W1791,W1791-V1791)),0),0)</f>
        <v>5.5</v>
      </c>
      <c r="AT1791" s="45">
        <f>IF(AU1791="S",IF(AND(Q1791="1. Aceitou o programa",AB1791="Realizada"),IFERROR(IF(AA1791="",0,AA1791-R1791),0),0),0)</f>
        <v>0</v>
      </c>
      <c r="AU1791" s="45" t="str">
        <f>_xlfn.XLOOKUP(U1791,'Lista Suspensa'!$AA$20:$AA$23,'Lista Suspensa'!$AB$20:$AB$23,"N/A")</f>
        <v>S</v>
      </c>
    </row>
    <row r="1792" spans="1:47" ht="12" customHeight="1" x14ac:dyDescent="0.3">
      <c r="A1792" s="87" t="s">
        <v>47</v>
      </c>
      <c r="B1792" s="88">
        <v>46104</v>
      </c>
      <c r="C1792" s="89" t="s">
        <v>48</v>
      </c>
      <c r="D1792" s="89" t="s">
        <v>49</v>
      </c>
      <c r="E1792" s="189">
        <v>94564187</v>
      </c>
      <c r="F1792" s="197" t="s">
        <v>4799</v>
      </c>
      <c r="G1792" s="90">
        <v>8749321730</v>
      </c>
      <c r="H1792" s="91">
        <v>29281</v>
      </c>
      <c r="I1792" s="89"/>
      <c r="J1792" s="89" t="s">
        <v>84</v>
      </c>
      <c r="K1792" s="89" t="s">
        <v>76</v>
      </c>
      <c r="L1792" s="89" t="s">
        <v>95</v>
      </c>
      <c r="M1792" s="89" t="s">
        <v>96</v>
      </c>
      <c r="N1792" s="89" t="s">
        <v>331</v>
      </c>
      <c r="O1792" s="92" t="s">
        <v>4800</v>
      </c>
      <c r="P1792" s="93" t="s">
        <v>57</v>
      </c>
      <c r="Q1792" s="110" t="s">
        <v>58</v>
      </c>
      <c r="R1792" s="94">
        <v>46171</v>
      </c>
      <c r="S1792" s="95"/>
      <c r="T1792" s="95" t="s">
        <v>59</v>
      </c>
      <c r="U1792" s="95" t="s">
        <v>60</v>
      </c>
      <c r="V1792" s="91">
        <v>46157</v>
      </c>
      <c r="W1792" s="91">
        <v>46160</v>
      </c>
      <c r="X1792" s="91">
        <v>46168</v>
      </c>
      <c r="Y1792" s="96" t="s">
        <v>61</v>
      </c>
      <c r="Z1792" s="89" t="s">
        <v>62</v>
      </c>
      <c r="AA1792" s="95"/>
      <c r="AB1792" s="95" t="s">
        <v>2804</v>
      </c>
      <c r="AC1792" s="95" t="s">
        <v>2804</v>
      </c>
      <c r="AD1792" s="95" t="s">
        <v>2804</v>
      </c>
      <c r="AE1792" s="95" t="s">
        <v>2804</v>
      </c>
      <c r="AF1792" s="95" t="s">
        <v>2804</v>
      </c>
      <c r="AG1792" s="95" t="s">
        <v>2804</v>
      </c>
      <c r="AH1792" s="95" t="s">
        <v>2804</v>
      </c>
      <c r="AI1792" s="97"/>
      <c r="AJ1792" s="97" t="s">
        <v>65</v>
      </c>
      <c r="AK1792" s="97" t="s">
        <v>66</v>
      </c>
      <c r="AL1792" s="45" t="s">
        <v>67</v>
      </c>
      <c r="AM1792" s="160" t="str">
        <f>MONTH(B1792)&amp;"/"&amp;YEAR(B1792)</f>
        <v>3/2026</v>
      </c>
      <c r="AN1792" s="45">
        <f>WEEKNUM(B1792)-WEEKNUM(EOMONTH(B1792,-1)+1)+1</f>
        <v>4</v>
      </c>
      <c r="AO1792" s="45" t="str">
        <f>MONTH(R1792)&amp;"/"&amp;YEAR(R1792)</f>
        <v>5/2026</v>
      </c>
      <c r="AP1792" s="45">
        <f>WEEKNUM(R1792)-WEEKNUM(EOMONTH(R1792,-1)+1)+1</f>
        <v>5</v>
      </c>
      <c r="AQ1792" s="45">
        <f>IF(AU1792="S",IF(Q1792="1. Aceitou o programa",R1792-B1792,0),0)</f>
        <v>67</v>
      </c>
      <c r="AR1792" s="45">
        <f>IF(AU1792="S",IF(AND(S1792&lt;&gt;"",R1792&lt;&gt;""),S1792-R1792,0),0)</f>
        <v>0</v>
      </c>
      <c r="AS1792" s="45">
        <f>IF(AU1792="S",IF(Q1792="1. Aceitou o programa",IF(OR(X1792="Não se Aplica",X1792=""),IF(OR(W1792="Não se Aplica",W1792=""),0,W1792-V1792),AVERAGE(X1792-W1792,W1792-V1792)),0),0)</f>
        <v>5.5</v>
      </c>
      <c r="AT1792" s="45">
        <f>IF(AU1792="S",IF(AND(Q1792="1. Aceitou o programa",AB1792="Realizada"),IFERROR(IF(AA1792="",0,AA1792-R1792),0),0),0)</f>
        <v>0</v>
      </c>
      <c r="AU1792" s="45" t="str">
        <f>_xlfn.XLOOKUP(U1792,'Lista Suspensa'!$AA$20:$AA$23,'Lista Suspensa'!$AB$20:$AB$23,"N/A")</f>
        <v>S</v>
      </c>
    </row>
    <row r="1793" spans="1:47" ht="12" customHeight="1" x14ac:dyDescent="0.3">
      <c r="A1793" s="87" t="s">
        <v>47</v>
      </c>
      <c r="B1793" s="88">
        <v>46104</v>
      </c>
      <c r="C1793" s="89" t="s">
        <v>48</v>
      </c>
      <c r="D1793" s="89" t="s">
        <v>49</v>
      </c>
      <c r="E1793" s="189">
        <v>94571672</v>
      </c>
      <c r="F1793" s="197" t="s">
        <v>4801</v>
      </c>
      <c r="G1793" s="90">
        <v>14306424758</v>
      </c>
      <c r="H1793" s="91">
        <v>33968</v>
      </c>
      <c r="I1793" s="89"/>
      <c r="J1793" s="89" t="s">
        <v>84</v>
      </c>
      <c r="K1793" s="89" t="s">
        <v>76</v>
      </c>
      <c r="L1793" s="89" t="s">
        <v>95</v>
      </c>
      <c r="M1793" s="89" t="s">
        <v>200</v>
      </c>
      <c r="N1793" s="89" t="s">
        <v>197</v>
      </c>
      <c r="O1793" s="92" t="s">
        <v>4802</v>
      </c>
      <c r="P1793" s="93" t="s">
        <v>57</v>
      </c>
      <c r="Q1793" s="110" t="s">
        <v>58</v>
      </c>
      <c r="R1793" s="94">
        <v>46171</v>
      </c>
      <c r="S1793" s="95"/>
      <c r="T1793" s="95" t="s">
        <v>59</v>
      </c>
      <c r="U1793" s="95" t="s">
        <v>60</v>
      </c>
      <c r="V1793" s="91">
        <v>46157</v>
      </c>
      <c r="W1793" s="91">
        <v>46164</v>
      </c>
      <c r="X1793" s="91">
        <v>46168</v>
      </c>
      <c r="Y1793" s="96" t="s">
        <v>2797</v>
      </c>
      <c r="Z1793" s="89" t="s">
        <v>62</v>
      </c>
      <c r="AA1793" s="95"/>
      <c r="AB1793" s="95" t="s">
        <v>2804</v>
      </c>
      <c r="AC1793" s="95" t="s">
        <v>2804</v>
      </c>
      <c r="AD1793" s="95" t="s">
        <v>2804</v>
      </c>
      <c r="AE1793" s="95" t="s">
        <v>2804</v>
      </c>
      <c r="AF1793" s="95" t="s">
        <v>2804</v>
      </c>
      <c r="AG1793" s="95" t="s">
        <v>2804</v>
      </c>
      <c r="AH1793" s="95" t="s">
        <v>2804</v>
      </c>
      <c r="AI1793" s="97"/>
      <c r="AJ1793" s="97" t="s">
        <v>65</v>
      </c>
      <c r="AK1793" s="97" t="s">
        <v>66</v>
      </c>
      <c r="AL1793" s="45" t="s">
        <v>67</v>
      </c>
      <c r="AM1793" s="160" t="str">
        <f>MONTH(B1793)&amp;"/"&amp;YEAR(B1793)</f>
        <v>3/2026</v>
      </c>
      <c r="AN1793" s="45">
        <f>WEEKNUM(B1793)-WEEKNUM(EOMONTH(B1793,-1)+1)+1</f>
        <v>4</v>
      </c>
      <c r="AO1793" s="45" t="str">
        <f>MONTH(R1793)&amp;"/"&amp;YEAR(R1793)</f>
        <v>5/2026</v>
      </c>
      <c r="AP1793" s="45">
        <f>WEEKNUM(R1793)-WEEKNUM(EOMONTH(R1793,-1)+1)+1</f>
        <v>5</v>
      </c>
      <c r="AQ1793" s="45">
        <f>IF(AU1793="S",IF(Q1793="1. Aceitou o programa",R1793-B1793,0),0)</f>
        <v>67</v>
      </c>
      <c r="AR1793" s="45">
        <f>IF(AU1793="S",IF(AND(S1793&lt;&gt;"",R1793&lt;&gt;""),S1793-R1793,0),0)</f>
        <v>0</v>
      </c>
      <c r="AS1793" s="45">
        <f>IF(AU1793="S",IF(Q1793="1. Aceitou o programa",IF(OR(X1793="Não se Aplica",X1793=""),IF(OR(W1793="Não se Aplica",W1793=""),0,W1793-V1793),AVERAGE(X1793-W1793,W1793-V1793)),0),0)</f>
        <v>5.5</v>
      </c>
      <c r="AT1793" s="45">
        <f>IF(AU1793="S",IF(AND(Q1793="1. Aceitou o programa",AB1793="Realizada"),IFERROR(IF(AA1793="",0,AA1793-R1793),0),0),0)</f>
        <v>0</v>
      </c>
      <c r="AU1793" s="45" t="str">
        <f>_xlfn.XLOOKUP(U1793,'Lista Suspensa'!$AA$20:$AA$23,'Lista Suspensa'!$AB$20:$AB$23,"N/A")</f>
        <v>S</v>
      </c>
    </row>
    <row r="1794" spans="1:47" ht="12" customHeight="1" x14ac:dyDescent="0.3">
      <c r="A1794" s="87" t="s">
        <v>47</v>
      </c>
      <c r="B1794" s="88">
        <v>46104</v>
      </c>
      <c r="C1794" s="89" t="s">
        <v>48</v>
      </c>
      <c r="D1794" s="89" t="s">
        <v>49</v>
      </c>
      <c r="E1794" s="189">
        <v>94626383</v>
      </c>
      <c r="F1794" s="197" t="s">
        <v>4803</v>
      </c>
      <c r="G1794" s="90">
        <v>9525667880</v>
      </c>
      <c r="H1794" s="91">
        <v>26591</v>
      </c>
      <c r="I1794" s="89"/>
      <c r="J1794" s="89" t="s">
        <v>84</v>
      </c>
      <c r="K1794" s="89" t="s">
        <v>52</v>
      </c>
      <c r="L1794" s="89" t="s">
        <v>53</v>
      </c>
      <c r="M1794" s="89" t="s">
        <v>2639</v>
      </c>
      <c r="N1794" s="89" t="s">
        <v>150</v>
      </c>
      <c r="O1794" s="92" t="s">
        <v>4804</v>
      </c>
      <c r="P1794" s="93" t="s">
        <v>57</v>
      </c>
      <c r="Q1794" s="110" t="s">
        <v>58</v>
      </c>
      <c r="R1794" s="94">
        <v>46171</v>
      </c>
      <c r="S1794" s="95"/>
      <c r="T1794" s="95" t="s">
        <v>59</v>
      </c>
      <c r="U1794" s="95" t="s">
        <v>60</v>
      </c>
      <c r="V1794" s="91">
        <v>46157</v>
      </c>
      <c r="W1794" s="91">
        <v>46160</v>
      </c>
      <c r="X1794" s="91">
        <v>46168</v>
      </c>
      <c r="Y1794" s="96" t="s">
        <v>61</v>
      </c>
      <c r="Z1794" s="89" t="s">
        <v>62</v>
      </c>
      <c r="AA1794" s="95"/>
      <c r="AB1794" s="95" t="s">
        <v>2804</v>
      </c>
      <c r="AC1794" s="95" t="s">
        <v>2804</v>
      </c>
      <c r="AD1794" s="95" t="s">
        <v>2804</v>
      </c>
      <c r="AE1794" s="95" t="s">
        <v>2804</v>
      </c>
      <c r="AF1794" s="95" t="s">
        <v>2804</v>
      </c>
      <c r="AG1794" s="95" t="s">
        <v>2804</v>
      </c>
      <c r="AH1794" s="95" t="s">
        <v>2804</v>
      </c>
      <c r="AI1794" s="97"/>
      <c r="AJ1794" s="97" t="s">
        <v>65</v>
      </c>
      <c r="AK1794" s="97" t="s">
        <v>66</v>
      </c>
      <c r="AL1794" s="45" t="s">
        <v>67</v>
      </c>
      <c r="AM1794" s="160" t="str">
        <f>MONTH(B1794)&amp;"/"&amp;YEAR(B1794)</f>
        <v>3/2026</v>
      </c>
      <c r="AN1794" s="45">
        <f>WEEKNUM(B1794)-WEEKNUM(EOMONTH(B1794,-1)+1)+1</f>
        <v>4</v>
      </c>
      <c r="AO1794" s="45" t="str">
        <f>MONTH(R1794)&amp;"/"&amp;YEAR(R1794)</f>
        <v>5/2026</v>
      </c>
      <c r="AP1794" s="45">
        <f>WEEKNUM(R1794)-WEEKNUM(EOMONTH(R1794,-1)+1)+1</f>
        <v>5</v>
      </c>
      <c r="AQ1794" s="45">
        <f>IF(AU1794="S",IF(Q1794="1. Aceitou o programa",R1794-B1794,0),0)</f>
        <v>67</v>
      </c>
      <c r="AR1794" s="45">
        <f>IF(AU1794="S",IF(AND(S1794&lt;&gt;"",R1794&lt;&gt;""),S1794-R1794,0),0)</f>
        <v>0</v>
      </c>
      <c r="AS1794" s="45">
        <f>IF(AU1794="S",IF(Q1794="1. Aceitou o programa",IF(OR(X1794="Não se Aplica",X1794=""),IF(OR(W1794="Não se Aplica",W1794=""),0,W1794-V1794),AVERAGE(X1794-W1794,W1794-V1794)),0),0)</f>
        <v>5.5</v>
      </c>
      <c r="AT1794" s="45">
        <f>IF(AU1794="S",IF(AND(Q1794="1. Aceitou o programa",AB1794="Realizada"),IFERROR(IF(AA1794="",0,AA1794-R1794),0),0),0)</f>
        <v>0</v>
      </c>
      <c r="AU1794" s="45" t="str">
        <f>_xlfn.XLOOKUP(U1794,'Lista Suspensa'!$AA$20:$AA$23,'Lista Suspensa'!$AB$20:$AB$23,"N/A")</f>
        <v>S</v>
      </c>
    </row>
    <row r="1795" spans="1:47" ht="12" customHeight="1" x14ac:dyDescent="0.3">
      <c r="A1795" s="87" t="s">
        <v>47</v>
      </c>
      <c r="B1795" s="88">
        <v>46104</v>
      </c>
      <c r="C1795" s="89" t="s">
        <v>48</v>
      </c>
      <c r="D1795" s="89" t="s">
        <v>49</v>
      </c>
      <c r="E1795" s="189">
        <v>94658167</v>
      </c>
      <c r="F1795" s="197" t="s">
        <v>4805</v>
      </c>
      <c r="G1795" s="90">
        <v>22430387816</v>
      </c>
      <c r="H1795" s="91">
        <v>30176</v>
      </c>
      <c r="I1795" s="89"/>
      <c r="J1795" s="89" t="s">
        <v>51</v>
      </c>
      <c r="K1795" s="89" t="s">
        <v>52</v>
      </c>
      <c r="L1795" s="89" t="s">
        <v>85</v>
      </c>
      <c r="M1795" s="89" t="s">
        <v>4806</v>
      </c>
      <c r="N1795" s="89" t="s">
        <v>150</v>
      </c>
      <c r="O1795" s="92" t="s">
        <v>4807</v>
      </c>
      <c r="P1795" s="93" t="s">
        <v>57</v>
      </c>
      <c r="Q1795" s="110" t="s">
        <v>58</v>
      </c>
      <c r="R1795" s="94">
        <v>46171</v>
      </c>
      <c r="S1795" s="95"/>
      <c r="T1795" s="95" t="s">
        <v>59</v>
      </c>
      <c r="U1795" s="95" t="s">
        <v>60</v>
      </c>
      <c r="V1795" s="91">
        <v>46157</v>
      </c>
      <c r="W1795" s="91">
        <v>46164</v>
      </c>
      <c r="X1795" s="91"/>
      <c r="Y1795" s="96" t="s">
        <v>269</v>
      </c>
      <c r="Z1795" s="89" t="s">
        <v>62</v>
      </c>
      <c r="AA1795" s="95"/>
      <c r="AB1795" s="95" t="s">
        <v>2804</v>
      </c>
      <c r="AC1795" s="95" t="s">
        <v>2804</v>
      </c>
      <c r="AD1795" s="95" t="s">
        <v>2804</v>
      </c>
      <c r="AE1795" s="95" t="s">
        <v>2804</v>
      </c>
      <c r="AF1795" s="95" t="s">
        <v>2804</v>
      </c>
      <c r="AG1795" s="95" t="s">
        <v>2804</v>
      </c>
      <c r="AH1795" s="95" t="s">
        <v>2804</v>
      </c>
      <c r="AI1795" s="97"/>
      <c r="AJ1795" s="97" t="s">
        <v>65</v>
      </c>
      <c r="AK1795" s="97" t="s">
        <v>66</v>
      </c>
      <c r="AL1795" s="45" t="s">
        <v>67</v>
      </c>
      <c r="AM1795" s="160" t="str">
        <f>MONTH(B1795)&amp;"/"&amp;YEAR(B1795)</f>
        <v>3/2026</v>
      </c>
      <c r="AN1795" s="45">
        <f>WEEKNUM(B1795)-WEEKNUM(EOMONTH(B1795,-1)+1)+1</f>
        <v>4</v>
      </c>
      <c r="AO1795" s="45" t="str">
        <f>MONTH(R1795)&amp;"/"&amp;YEAR(R1795)</f>
        <v>5/2026</v>
      </c>
      <c r="AP1795" s="45">
        <f>WEEKNUM(R1795)-WEEKNUM(EOMONTH(R1795,-1)+1)+1</f>
        <v>5</v>
      </c>
      <c r="AQ1795" s="45">
        <f>IF(AU1795="S",IF(Q1795="1. Aceitou o programa",R1795-B1795,0),0)</f>
        <v>67</v>
      </c>
      <c r="AR1795" s="45">
        <f>IF(AU1795="S",IF(AND(S1795&lt;&gt;"",R1795&lt;&gt;""),S1795-R1795,0),0)</f>
        <v>0</v>
      </c>
      <c r="AS1795" s="45">
        <f>IF(AU1795="S",IF(Q1795="1. Aceitou o programa",IF(OR(X1795="Não se Aplica",X1795=""),IF(OR(W1795="Não se Aplica",W1795=""),0,W1795-V1795),AVERAGE(X1795-W1795,W1795-V1795)),0),0)</f>
        <v>7</v>
      </c>
      <c r="AT1795" s="45">
        <f>IF(AU1795="S",IF(AND(Q1795="1. Aceitou o programa",AB1795="Realizada"),IFERROR(IF(AA1795="",0,AA1795-R1795),0),0),0)</f>
        <v>0</v>
      </c>
      <c r="AU1795" s="45" t="str">
        <f>_xlfn.XLOOKUP(U1795,'Lista Suspensa'!$AA$20:$AA$23,'Lista Suspensa'!$AB$20:$AB$23,"N/A")</f>
        <v>S</v>
      </c>
    </row>
    <row r="1796" spans="1:47" ht="12" customHeight="1" x14ac:dyDescent="0.3">
      <c r="A1796" s="87" t="s">
        <v>47</v>
      </c>
      <c r="B1796" s="88">
        <v>46104</v>
      </c>
      <c r="C1796" s="89" t="s">
        <v>48</v>
      </c>
      <c r="D1796" s="89" t="s">
        <v>49</v>
      </c>
      <c r="E1796" s="189">
        <v>94682616</v>
      </c>
      <c r="F1796" s="197" t="s">
        <v>4808</v>
      </c>
      <c r="G1796" s="90">
        <v>70644911417</v>
      </c>
      <c r="H1796" s="91">
        <v>35410</v>
      </c>
      <c r="I1796" s="89"/>
      <c r="J1796" s="89" t="s">
        <v>84</v>
      </c>
      <c r="K1796" s="89" t="s">
        <v>52</v>
      </c>
      <c r="L1796" s="89" t="s">
        <v>85</v>
      </c>
      <c r="M1796" s="89" t="s">
        <v>4112</v>
      </c>
      <c r="N1796" s="89" t="s">
        <v>137</v>
      </c>
      <c r="O1796" s="92" t="s">
        <v>4809</v>
      </c>
      <c r="P1796" s="93" t="s">
        <v>57</v>
      </c>
      <c r="Q1796" s="110" t="s">
        <v>58</v>
      </c>
      <c r="R1796" s="94">
        <v>46171</v>
      </c>
      <c r="S1796" s="95"/>
      <c r="T1796" s="95" t="s">
        <v>59</v>
      </c>
      <c r="U1796" s="95" t="s">
        <v>60</v>
      </c>
      <c r="V1796" s="91">
        <v>46157</v>
      </c>
      <c r="W1796" s="91">
        <v>46164</v>
      </c>
      <c r="X1796" s="91">
        <v>46168</v>
      </c>
      <c r="Y1796" s="96"/>
      <c r="Z1796" s="89" t="s">
        <v>62</v>
      </c>
      <c r="AA1796" s="95"/>
      <c r="AB1796" s="95" t="s">
        <v>2804</v>
      </c>
      <c r="AC1796" s="95" t="s">
        <v>2804</v>
      </c>
      <c r="AD1796" s="95" t="s">
        <v>2804</v>
      </c>
      <c r="AE1796" s="95" t="s">
        <v>2804</v>
      </c>
      <c r="AF1796" s="95" t="s">
        <v>2804</v>
      </c>
      <c r="AG1796" s="95" t="s">
        <v>2804</v>
      </c>
      <c r="AH1796" s="95" t="s">
        <v>2804</v>
      </c>
      <c r="AI1796" s="97"/>
      <c r="AJ1796" s="97" t="s">
        <v>65</v>
      </c>
      <c r="AK1796" s="97" t="s">
        <v>66</v>
      </c>
      <c r="AL1796" s="45" t="s">
        <v>67</v>
      </c>
      <c r="AM1796" s="160" t="str">
        <f>MONTH(B1796)&amp;"/"&amp;YEAR(B1796)</f>
        <v>3/2026</v>
      </c>
      <c r="AN1796" s="45">
        <f>WEEKNUM(B1796)-WEEKNUM(EOMONTH(B1796,-1)+1)+1</f>
        <v>4</v>
      </c>
      <c r="AO1796" s="45" t="str">
        <f>MONTH(R1796)&amp;"/"&amp;YEAR(R1796)</f>
        <v>5/2026</v>
      </c>
      <c r="AP1796" s="45">
        <f>WEEKNUM(R1796)-WEEKNUM(EOMONTH(R1796,-1)+1)+1</f>
        <v>5</v>
      </c>
      <c r="AQ1796" s="45">
        <f>IF(AU1796="S",IF(Q1796="1. Aceitou o programa",R1796-B1796,0),0)</f>
        <v>67</v>
      </c>
      <c r="AR1796" s="45">
        <f>IF(AU1796="S",IF(AND(S1796&lt;&gt;"",R1796&lt;&gt;""),S1796-R1796,0),0)</f>
        <v>0</v>
      </c>
      <c r="AS1796" s="45">
        <f>IF(AU1796="S",IF(Q1796="1. Aceitou o programa",IF(OR(X1796="Não se Aplica",X1796=""),IF(OR(W1796="Não se Aplica",W1796=""),0,W1796-V1796),AVERAGE(X1796-W1796,W1796-V1796)),0),0)</f>
        <v>5.5</v>
      </c>
      <c r="AT1796" s="45">
        <f>IF(AU1796="S",IF(AND(Q1796="1. Aceitou o programa",AB1796="Realizada"),IFERROR(IF(AA1796="",0,AA1796-R1796),0),0),0)</f>
        <v>0</v>
      </c>
      <c r="AU1796" s="45" t="str">
        <f>_xlfn.XLOOKUP(U1796,'Lista Suspensa'!$AA$20:$AA$23,'Lista Suspensa'!$AB$20:$AB$23,"N/A")</f>
        <v>S</v>
      </c>
    </row>
    <row r="1797" spans="1:47" ht="12" customHeight="1" x14ac:dyDescent="0.3">
      <c r="A1797" s="87" t="s">
        <v>47</v>
      </c>
      <c r="B1797" s="88">
        <v>46104</v>
      </c>
      <c r="C1797" s="89" t="s">
        <v>48</v>
      </c>
      <c r="D1797" s="89" t="s">
        <v>49</v>
      </c>
      <c r="E1797" s="189">
        <v>94686829</v>
      </c>
      <c r="F1797" s="197" t="s">
        <v>4810</v>
      </c>
      <c r="G1797" s="90">
        <v>9107314701</v>
      </c>
      <c r="H1797" s="91">
        <v>29746</v>
      </c>
      <c r="I1797" s="89"/>
      <c r="J1797" s="89" t="s">
        <v>84</v>
      </c>
      <c r="K1797" s="89" t="s">
        <v>76</v>
      </c>
      <c r="L1797" s="89" t="s">
        <v>283</v>
      </c>
      <c r="M1797" s="89" t="s">
        <v>693</v>
      </c>
      <c r="N1797" s="89" t="s">
        <v>344</v>
      </c>
      <c r="O1797" s="92" t="s">
        <v>4811</v>
      </c>
      <c r="P1797" s="93" t="s">
        <v>57</v>
      </c>
      <c r="Q1797" s="110" t="s">
        <v>58</v>
      </c>
      <c r="R1797" s="94">
        <v>46171</v>
      </c>
      <c r="S1797" s="95"/>
      <c r="T1797" s="95" t="s">
        <v>59</v>
      </c>
      <c r="U1797" s="95" t="s">
        <v>60</v>
      </c>
      <c r="V1797" s="91">
        <v>46157</v>
      </c>
      <c r="W1797" s="91">
        <v>46164</v>
      </c>
      <c r="X1797" s="91">
        <v>46168</v>
      </c>
      <c r="Y1797" s="96" t="s">
        <v>2797</v>
      </c>
      <c r="Z1797" s="89" t="s">
        <v>62</v>
      </c>
      <c r="AA1797" s="95"/>
      <c r="AB1797" s="95" t="s">
        <v>2804</v>
      </c>
      <c r="AC1797" s="95" t="s">
        <v>2804</v>
      </c>
      <c r="AD1797" s="95" t="s">
        <v>2804</v>
      </c>
      <c r="AE1797" s="95" t="s">
        <v>2804</v>
      </c>
      <c r="AF1797" s="95" t="s">
        <v>2804</v>
      </c>
      <c r="AG1797" s="95" t="s">
        <v>2804</v>
      </c>
      <c r="AH1797" s="95" t="s">
        <v>2804</v>
      </c>
      <c r="AI1797" s="97"/>
      <c r="AJ1797" s="97" t="s">
        <v>65</v>
      </c>
      <c r="AK1797" s="97" t="s">
        <v>66</v>
      </c>
      <c r="AL1797" s="45" t="s">
        <v>67</v>
      </c>
      <c r="AM1797" s="160" t="str">
        <f>MONTH(B1797)&amp;"/"&amp;YEAR(B1797)</f>
        <v>3/2026</v>
      </c>
      <c r="AN1797" s="45">
        <f>WEEKNUM(B1797)-WEEKNUM(EOMONTH(B1797,-1)+1)+1</f>
        <v>4</v>
      </c>
      <c r="AO1797" s="45" t="str">
        <f>MONTH(R1797)&amp;"/"&amp;YEAR(R1797)</f>
        <v>5/2026</v>
      </c>
      <c r="AP1797" s="45">
        <f>WEEKNUM(R1797)-WEEKNUM(EOMONTH(R1797,-1)+1)+1</f>
        <v>5</v>
      </c>
      <c r="AQ1797" s="45">
        <f>IF(AU1797="S",IF(Q1797="1. Aceitou o programa",R1797-B1797,0),0)</f>
        <v>67</v>
      </c>
      <c r="AR1797" s="45">
        <f>IF(AU1797="S",IF(AND(S1797&lt;&gt;"",R1797&lt;&gt;""),S1797-R1797,0),0)</f>
        <v>0</v>
      </c>
      <c r="AS1797" s="45">
        <f>IF(AU1797="S",IF(Q1797="1. Aceitou o programa",IF(OR(X1797="Não se Aplica",X1797=""),IF(OR(W1797="Não se Aplica",W1797=""),0,W1797-V1797),AVERAGE(X1797-W1797,W1797-V1797)),0),0)</f>
        <v>5.5</v>
      </c>
      <c r="AT1797" s="45">
        <f>IF(AU1797="S",IF(AND(Q1797="1. Aceitou o programa",AB1797="Realizada"),IFERROR(IF(AA1797="",0,AA1797-R1797),0),0),0)</f>
        <v>0</v>
      </c>
      <c r="AU1797" s="45" t="str">
        <f>_xlfn.XLOOKUP(U1797,'Lista Suspensa'!$AA$20:$AA$23,'Lista Suspensa'!$AB$20:$AB$23,"N/A")</f>
        <v>S</v>
      </c>
    </row>
    <row r="1798" spans="1:47" ht="12" customHeight="1" x14ac:dyDescent="0.3">
      <c r="A1798" s="87" t="s">
        <v>47</v>
      </c>
      <c r="B1798" s="88">
        <v>46104</v>
      </c>
      <c r="C1798" s="89" t="s">
        <v>48</v>
      </c>
      <c r="D1798" s="89" t="s">
        <v>49</v>
      </c>
      <c r="E1798" s="189">
        <v>94688982</v>
      </c>
      <c r="F1798" s="197" t="s">
        <v>4812</v>
      </c>
      <c r="G1798" s="90">
        <v>8752835782</v>
      </c>
      <c r="H1798" s="91">
        <v>28987</v>
      </c>
      <c r="I1798" s="89"/>
      <c r="J1798" s="89" t="s">
        <v>51</v>
      </c>
      <c r="K1798" s="89" t="s">
        <v>52</v>
      </c>
      <c r="L1798" s="89" t="s">
        <v>85</v>
      </c>
      <c r="M1798" s="89" t="s">
        <v>1276</v>
      </c>
      <c r="N1798" s="89" t="s">
        <v>150</v>
      </c>
      <c r="O1798" s="92" t="s">
        <v>4813</v>
      </c>
      <c r="P1798" s="93" t="s">
        <v>57</v>
      </c>
      <c r="Q1798" s="110" t="s">
        <v>58</v>
      </c>
      <c r="R1798" s="94">
        <v>46171</v>
      </c>
      <c r="S1798" s="95"/>
      <c r="T1798" s="95" t="s">
        <v>59</v>
      </c>
      <c r="U1798" s="95" t="s">
        <v>60</v>
      </c>
      <c r="V1798" s="91">
        <v>46157</v>
      </c>
      <c r="W1798" s="91">
        <v>46160</v>
      </c>
      <c r="X1798" s="91">
        <v>46168</v>
      </c>
      <c r="Y1798" s="96" t="s">
        <v>61</v>
      </c>
      <c r="Z1798" s="89" t="s">
        <v>62</v>
      </c>
      <c r="AA1798" s="95"/>
      <c r="AB1798" s="95" t="s">
        <v>2804</v>
      </c>
      <c r="AC1798" s="95" t="s">
        <v>2804</v>
      </c>
      <c r="AD1798" s="95" t="s">
        <v>2804</v>
      </c>
      <c r="AE1798" s="95" t="s">
        <v>2804</v>
      </c>
      <c r="AF1798" s="95" t="s">
        <v>2804</v>
      </c>
      <c r="AG1798" s="95" t="s">
        <v>2804</v>
      </c>
      <c r="AH1798" s="95" t="s">
        <v>2804</v>
      </c>
      <c r="AI1798" s="97"/>
      <c r="AJ1798" s="97" t="s">
        <v>65</v>
      </c>
      <c r="AK1798" s="97" t="s">
        <v>66</v>
      </c>
      <c r="AL1798" s="45" t="s">
        <v>67</v>
      </c>
      <c r="AM1798" s="160" t="str">
        <f>MONTH(B1798)&amp;"/"&amp;YEAR(B1798)</f>
        <v>3/2026</v>
      </c>
      <c r="AN1798" s="45">
        <f>WEEKNUM(B1798)-WEEKNUM(EOMONTH(B1798,-1)+1)+1</f>
        <v>4</v>
      </c>
      <c r="AO1798" s="45" t="str">
        <f>MONTH(R1798)&amp;"/"&amp;YEAR(R1798)</f>
        <v>5/2026</v>
      </c>
      <c r="AP1798" s="45">
        <f>WEEKNUM(R1798)-WEEKNUM(EOMONTH(R1798,-1)+1)+1</f>
        <v>5</v>
      </c>
      <c r="AQ1798" s="45">
        <f>IF(AU1798="S",IF(Q1798="1. Aceitou o programa",R1798-B1798,0),0)</f>
        <v>67</v>
      </c>
      <c r="AR1798" s="45">
        <f>IF(AU1798="S",IF(AND(S1798&lt;&gt;"",R1798&lt;&gt;""),S1798-R1798,0),0)</f>
        <v>0</v>
      </c>
      <c r="AS1798" s="45">
        <f>IF(AU1798="S",IF(Q1798="1. Aceitou o programa",IF(OR(X1798="Não se Aplica",X1798=""),IF(OR(W1798="Não se Aplica",W1798=""),0,W1798-V1798),AVERAGE(X1798-W1798,W1798-V1798)),0),0)</f>
        <v>5.5</v>
      </c>
      <c r="AT1798" s="45">
        <f>IF(AU1798="S",IF(AND(Q1798="1. Aceitou o programa",AB1798="Realizada"),IFERROR(IF(AA1798="",0,AA1798-R1798),0),0),0)</f>
        <v>0</v>
      </c>
      <c r="AU1798" s="45" t="str">
        <f>_xlfn.XLOOKUP(U1798,'Lista Suspensa'!$AA$20:$AA$23,'Lista Suspensa'!$AB$20:$AB$23,"N/A")</f>
        <v>S</v>
      </c>
    </row>
    <row r="1799" spans="1:47" ht="12" customHeight="1" x14ac:dyDescent="0.3">
      <c r="A1799" s="87" t="s">
        <v>47</v>
      </c>
      <c r="B1799" s="88">
        <v>46104</v>
      </c>
      <c r="C1799" s="89" t="s">
        <v>48</v>
      </c>
      <c r="D1799" s="89" t="s">
        <v>49</v>
      </c>
      <c r="E1799" s="189">
        <v>95391681</v>
      </c>
      <c r="F1799" s="197" t="s">
        <v>4814</v>
      </c>
      <c r="G1799" s="90">
        <v>23862364801</v>
      </c>
      <c r="H1799" s="91">
        <v>36949</v>
      </c>
      <c r="I1799" s="89"/>
      <c r="J1799" s="89" t="s">
        <v>84</v>
      </c>
      <c r="K1799" s="89" t="s">
        <v>52</v>
      </c>
      <c r="L1799" s="89" t="s">
        <v>85</v>
      </c>
      <c r="M1799" s="89" t="s">
        <v>2195</v>
      </c>
      <c r="N1799" s="89" t="s">
        <v>449</v>
      </c>
      <c r="O1799" s="92" t="s">
        <v>4815</v>
      </c>
      <c r="P1799" s="93" t="s">
        <v>57</v>
      </c>
      <c r="Q1799" s="110" t="s">
        <v>58</v>
      </c>
      <c r="R1799" s="94">
        <v>46171</v>
      </c>
      <c r="S1799" s="95"/>
      <c r="T1799" s="95" t="s">
        <v>59</v>
      </c>
      <c r="U1799" s="95" t="s">
        <v>60</v>
      </c>
      <c r="V1799" s="91">
        <v>46157</v>
      </c>
      <c r="W1799" s="91">
        <v>46164</v>
      </c>
      <c r="X1799" s="91"/>
      <c r="Y1799" s="96" t="s">
        <v>269</v>
      </c>
      <c r="Z1799" s="89" t="s">
        <v>62</v>
      </c>
      <c r="AA1799" s="95"/>
      <c r="AB1799" s="95" t="s">
        <v>2804</v>
      </c>
      <c r="AC1799" s="95" t="s">
        <v>2804</v>
      </c>
      <c r="AD1799" s="95" t="s">
        <v>2804</v>
      </c>
      <c r="AE1799" s="95" t="s">
        <v>2804</v>
      </c>
      <c r="AF1799" s="95" t="s">
        <v>2804</v>
      </c>
      <c r="AG1799" s="95" t="s">
        <v>2804</v>
      </c>
      <c r="AH1799" s="95" t="s">
        <v>2804</v>
      </c>
      <c r="AI1799" s="97"/>
      <c r="AJ1799" s="97" t="s">
        <v>65</v>
      </c>
      <c r="AK1799" s="97" t="s">
        <v>66</v>
      </c>
      <c r="AL1799" s="45" t="s">
        <v>67</v>
      </c>
      <c r="AM1799" s="160" t="str">
        <f>MONTH(B1799)&amp;"/"&amp;YEAR(B1799)</f>
        <v>3/2026</v>
      </c>
      <c r="AN1799" s="45">
        <f>WEEKNUM(B1799)-WEEKNUM(EOMONTH(B1799,-1)+1)+1</f>
        <v>4</v>
      </c>
      <c r="AO1799" s="45" t="str">
        <f>MONTH(R1799)&amp;"/"&amp;YEAR(R1799)</f>
        <v>5/2026</v>
      </c>
      <c r="AP1799" s="45">
        <f>WEEKNUM(R1799)-WEEKNUM(EOMONTH(R1799,-1)+1)+1</f>
        <v>5</v>
      </c>
      <c r="AQ1799" s="45">
        <f>IF(AU1799="S",IF(Q1799="1. Aceitou o programa",R1799-B1799,0),0)</f>
        <v>67</v>
      </c>
      <c r="AR1799" s="45">
        <f>IF(AU1799="S",IF(AND(S1799&lt;&gt;"",R1799&lt;&gt;""),S1799-R1799,0),0)</f>
        <v>0</v>
      </c>
      <c r="AS1799" s="45">
        <f>IF(AU1799="S",IF(Q1799="1. Aceitou o programa",IF(OR(X1799="Não se Aplica",X1799=""),IF(OR(W1799="Não se Aplica",W1799=""),0,W1799-V1799),AVERAGE(X1799-W1799,W1799-V1799)),0),0)</f>
        <v>7</v>
      </c>
      <c r="AT1799" s="45">
        <f>IF(AU1799="S",IF(AND(Q1799="1. Aceitou o programa",AB1799="Realizada"),IFERROR(IF(AA1799="",0,AA1799-R1799),0),0),0)</f>
        <v>0</v>
      </c>
      <c r="AU1799" s="45" t="str">
        <f>_xlfn.XLOOKUP(U1799,'Lista Suspensa'!$AA$20:$AA$23,'Lista Suspensa'!$AB$20:$AB$23,"N/A")</f>
        <v>S</v>
      </c>
    </row>
    <row r="1800" spans="1:47" ht="12" customHeight="1" x14ac:dyDescent="0.3">
      <c r="A1800" s="87" t="s">
        <v>47</v>
      </c>
      <c r="B1800" s="88">
        <v>46104</v>
      </c>
      <c r="C1800" s="89" t="s">
        <v>48</v>
      </c>
      <c r="D1800" s="89" t="s">
        <v>49</v>
      </c>
      <c r="E1800" s="189">
        <v>94751236</v>
      </c>
      <c r="F1800" s="197" t="s">
        <v>4816</v>
      </c>
      <c r="G1800" s="90">
        <v>30166304867</v>
      </c>
      <c r="H1800" s="91">
        <v>29406</v>
      </c>
      <c r="I1800" s="89"/>
      <c r="J1800" s="89" t="s">
        <v>51</v>
      </c>
      <c r="K1800" s="89" t="s">
        <v>52</v>
      </c>
      <c r="L1800" s="89" t="s">
        <v>85</v>
      </c>
      <c r="M1800" s="89" t="s">
        <v>517</v>
      </c>
      <c r="N1800" s="89" t="s">
        <v>150</v>
      </c>
      <c r="O1800" s="92" t="s">
        <v>4817</v>
      </c>
      <c r="P1800" s="93" t="s">
        <v>57</v>
      </c>
      <c r="Q1800" s="110" t="s">
        <v>58</v>
      </c>
      <c r="R1800" s="94">
        <v>46171</v>
      </c>
      <c r="S1800" s="95"/>
      <c r="T1800" s="95" t="s">
        <v>59</v>
      </c>
      <c r="U1800" s="95" t="s">
        <v>60</v>
      </c>
      <c r="V1800" s="91">
        <v>46157</v>
      </c>
      <c r="W1800" s="91">
        <v>46164</v>
      </c>
      <c r="X1800" s="91"/>
      <c r="Y1800" s="96" t="s">
        <v>269</v>
      </c>
      <c r="Z1800" s="89" t="s">
        <v>62</v>
      </c>
      <c r="AA1800" s="95"/>
      <c r="AB1800" s="95" t="s">
        <v>2804</v>
      </c>
      <c r="AC1800" s="95" t="s">
        <v>2804</v>
      </c>
      <c r="AD1800" s="95" t="s">
        <v>2804</v>
      </c>
      <c r="AE1800" s="95" t="s">
        <v>2804</v>
      </c>
      <c r="AF1800" s="95" t="s">
        <v>2804</v>
      </c>
      <c r="AG1800" s="95" t="s">
        <v>2804</v>
      </c>
      <c r="AH1800" s="95" t="s">
        <v>2804</v>
      </c>
      <c r="AI1800" s="97"/>
      <c r="AJ1800" s="97" t="s">
        <v>65</v>
      </c>
      <c r="AK1800" s="97" t="s">
        <v>66</v>
      </c>
      <c r="AL1800" s="45" t="s">
        <v>67</v>
      </c>
      <c r="AM1800" s="160" t="str">
        <f>MONTH(B1800)&amp;"/"&amp;YEAR(B1800)</f>
        <v>3/2026</v>
      </c>
      <c r="AN1800" s="45">
        <f>WEEKNUM(B1800)-WEEKNUM(EOMONTH(B1800,-1)+1)+1</f>
        <v>4</v>
      </c>
      <c r="AO1800" s="45" t="str">
        <f>MONTH(R1800)&amp;"/"&amp;YEAR(R1800)</f>
        <v>5/2026</v>
      </c>
      <c r="AP1800" s="45">
        <f>WEEKNUM(R1800)-WEEKNUM(EOMONTH(R1800,-1)+1)+1</f>
        <v>5</v>
      </c>
      <c r="AQ1800" s="45">
        <f>IF(AU1800="S",IF(Q1800="1. Aceitou o programa",R1800-B1800,0),0)</f>
        <v>67</v>
      </c>
      <c r="AR1800" s="45">
        <f>IF(AU1800="S",IF(AND(S1800&lt;&gt;"",R1800&lt;&gt;""),S1800-R1800,0),0)</f>
        <v>0</v>
      </c>
      <c r="AS1800" s="45">
        <f>IF(AU1800="S",IF(Q1800="1. Aceitou o programa",IF(OR(X1800="Não se Aplica",X1800=""),IF(OR(W1800="Não se Aplica",W1800=""),0,W1800-V1800),AVERAGE(X1800-W1800,W1800-V1800)),0),0)</f>
        <v>7</v>
      </c>
      <c r="AT1800" s="45">
        <f>IF(AU1800="S",IF(AND(Q1800="1. Aceitou o programa",AB1800="Realizada"),IFERROR(IF(AA1800="",0,AA1800-R1800),0),0),0)</f>
        <v>0</v>
      </c>
      <c r="AU1800" s="45" t="str">
        <f>_xlfn.XLOOKUP(U1800,'Lista Suspensa'!$AA$20:$AA$23,'Lista Suspensa'!$AB$20:$AB$23,"N/A")</f>
        <v>S</v>
      </c>
    </row>
    <row r="1801" spans="1:47" ht="12" customHeight="1" x14ac:dyDescent="0.3">
      <c r="A1801" s="87" t="s">
        <v>47</v>
      </c>
      <c r="B1801" s="88">
        <v>46104</v>
      </c>
      <c r="C1801" s="89" t="s">
        <v>48</v>
      </c>
      <c r="D1801" s="89" t="s">
        <v>49</v>
      </c>
      <c r="E1801" s="189">
        <v>94751495</v>
      </c>
      <c r="F1801" s="197" t="s">
        <v>4818</v>
      </c>
      <c r="G1801" s="90">
        <v>16878598842</v>
      </c>
      <c r="H1801" s="91">
        <v>26865</v>
      </c>
      <c r="I1801" s="89"/>
      <c r="J1801" s="89" t="s">
        <v>51</v>
      </c>
      <c r="K1801" s="89" t="s">
        <v>52</v>
      </c>
      <c r="L1801" s="89" t="s">
        <v>85</v>
      </c>
      <c r="M1801" s="89" t="s">
        <v>2636</v>
      </c>
      <c r="N1801" s="89" t="s">
        <v>150</v>
      </c>
      <c r="O1801" s="92" t="s">
        <v>4819</v>
      </c>
      <c r="P1801" s="93" t="s">
        <v>57</v>
      </c>
      <c r="Q1801" s="110" t="s">
        <v>58</v>
      </c>
      <c r="R1801" s="94">
        <v>46171</v>
      </c>
      <c r="S1801" s="95"/>
      <c r="T1801" s="95" t="s">
        <v>59</v>
      </c>
      <c r="U1801" s="95" t="s">
        <v>60</v>
      </c>
      <c r="V1801" s="91">
        <v>46157</v>
      </c>
      <c r="W1801" s="91">
        <v>46164</v>
      </c>
      <c r="X1801" s="91">
        <v>46168</v>
      </c>
      <c r="Y1801" s="96" t="s">
        <v>2797</v>
      </c>
      <c r="Z1801" s="89" t="s">
        <v>62</v>
      </c>
      <c r="AA1801" s="95"/>
      <c r="AB1801" s="95" t="s">
        <v>2804</v>
      </c>
      <c r="AC1801" s="95" t="s">
        <v>2804</v>
      </c>
      <c r="AD1801" s="95" t="s">
        <v>2804</v>
      </c>
      <c r="AE1801" s="95" t="s">
        <v>2804</v>
      </c>
      <c r="AF1801" s="95" t="s">
        <v>2804</v>
      </c>
      <c r="AG1801" s="95" t="s">
        <v>2804</v>
      </c>
      <c r="AH1801" s="95" t="s">
        <v>2804</v>
      </c>
      <c r="AI1801" s="97"/>
      <c r="AJ1801" s="97" t="s">
        <v>65</v>
      </c>
      <c r="AK1801" s="97" t="s">
        <v>66</v>
      </c>
      <c r="AL1801" s="45" t="s">
        <v>67</v>
      </c>
      <c r="AM1801" s="160" t="str">
        <f>MONTH(B1801)&amp;"/"&amp;YEAR(B1801)</f>
        <v>3/2026</v>
      </c>
      <c r="AN1801" s="45">
        <f>WEEKNUM(B1801)-WEEKNUM(EOMONTH(B1801,-1)+1)+1</f>
        <v>4</v>
      </c>
      <c r="AO1801" s="45" t="str">
        <f>MONTH(R1801)&amp;"/"&amp;YEAR(R1801)</f>
        <v>5/2026</v>
      </c>
      <c r="AP1801" s="45">
        <f>WEEKNUM(R1801)-WEEKNUM(EOMONTH(R1801,-1)+1)+1</f>
        <v>5</v>
      </c>
      <c r="AQ1801" s="45">
        <f>IF(AU1801="S",IF(Q1801="1. Aceitou o programa",R1801-B1801,0),0)</f>
        <v>67</v>
      </c>
      <c r="AR1801" s="45">
        <f>IF(AU1801="S",IF(AND(S1801&lt;&gt;"",R1801&lt;&gt;""),S1801-R1801,0),0)</f>
        <v>0</v>
      </c>
      <c r="AS1801" s="45">
        <f>IF(AU1801="S",IF(Q1801="1. Aceitou o programa",IF(OR(X1801="Não se Aplica",X1801=""),IF(OR(W1801="Não se Aplica",W1801=""),0,W1801-V1801),AVERAGE(X1801-W1801,W1801-V1801)),0),0)</f>
        <v>5.5</v>
      </c>
      <c r="AT1801" s="45">
        <f>IF(AU1801="S",IF(AND(Q1801="1. Aceitou o programa",AB1801="Realizada"),IFERROR(IF(AA1801="",0,AA1801-R1801),0),0),0)</f>
        <v>0</v>
      </c>
      <c r="AU1801" s="45" t="str">
        <f>_xlfn.XLOOKUP(U1801,'Lista Suspensa'!$AA$20:$AA$23,'Lista Suspensa'!$AB$20:$AB$23,"N/A")</f>
        <v>S</v>
      </c>
    </row>
    <row r="1802" spans="1:47" ht="12" customHeight="1" x14ac:dyDescent="0.3">
      <c r="A1802" s="87" t="s">
        <v>47</v>
      </c>
      <c r="B1802" s="88">
        <v>46104</v>
      </c>
      <c r="C1802" s="89" t="s">
        <v>48</v>
      </c>
      <c r="D1802" s="89" t="s">
        <v>49</v>
      </c>
      <c r="E1802" s="189">
        <v>94754041</v>
      </c>
      <c r="F1802" s="197" t="s">
        <v>4820</v>
      </c>
      <c r="G1802" s="90">
        <v>10462636763</v>
      </c>
      <c r="H1802" s="91">
        <v>34757</v>
      </c>
      <c r="I1802" s="89"/>
      <c r="J1802" s="89" t="s">
        <v>84</v>
      </c>
      <c r="K1802" s="89" t="s">
        <v>76</v>
      </c>
      <c r="L1802" s="89" t="s">
        <v>191</v>
      </c>
      <c r="M1802" s="89" t="s">
        <v>4821</v>
      </c>
      <c r="N1802" s="89" t="s">
        <v>197</v>
      </c>
      <c r="O1802" s="92" t="s">
        <v>4822</v>
      </c>
      <c r="P1802" s="93" t="s">
        <v>57</v>
      </c>
      <c r="Q1802" s="110" t="s">
        <v>58</v>
      </c>
      <c r="R1802" s="94">
        <v>46171</v>
      </c>
      <c r="S1802" s="95"/>
      <c r="T1802" s="95" t="s">
        <v>59</v>
      </c>
      <c r="U1802" s="95" t="s">
        <v>60</v>
      </c>
      <c r="V1802" s="91">
        <v>46157</v>
      </c>
      <c r="W1802" s="91">
        <v>46164</v>
      </c>
      <c r="X1802" s="91"/>
      <c r="Y1802" s="96" t="s">
        <v>269</v>
      </c>
      <c r="Z1802" s="89" t="s">
        <v>62</v>
      </c>
      <c r="AA1802" s="95"/>
      <c r="AB1802" s="95" t="s">
        <v>2804</v>
      </c>
      <c r="AC1802" s="95" t="s">
        <v>2804</v>
      </c>
      <c r="AD1802" s="95" t="s">
        <v>2804</v>
      </c>
      <c r="AE1802" s="95" t="s">
        <v>2804</v>
      </c>
      <c r="AF1802" s="95" t="s">
        <v>2804</v>
      </c>
      <c r="AG1802" s="95" t="s">
        <v>2804</v>
      </c>
      <c r="AH1802" s="95" t="s">
        <v>2804</v>
      </c>
      <c r="AI1802" s="97"/>
      <c r="AJ1802" s="97" t="s">
        <v>65</v>
      </c>
      <c r="AK1802" s="97" t="s">
        <v>66</v>
      </c>
      <c r="AL1802" s="45" t="s">
        <v>67</v>
      </c>
      <c r="AM1802" s="160" t="str">
        <f>MONTH(B1802)&amp;"/"&amp;YEAR(B1802)</f>
        <v>3/2026</v>
      </c>
      <c r="AN1802" s="45">
        <f>WEEKNUM(B1802)-WEEKNUM(EOMONTH(B1802,-1)+1)+1</f>
        <v>4</v>
      </c>
      <c r="AO1802" s="45" t="str">
        <f>MONTH(R1802)&amp;"/"&amp;YEAR(R1802)</f>
        <v>5/2026</v>
      </c>
      <c r="AP1802" s="45">
        <f>WEEKNUM(R1802)-WEEKNUM(EOMONTH(R1802,-1)+1)+1</f>
        <v>5</v>
      </c>
      <c r="AQ1802" s="45">
        <f>IF(AU1802="S",IF(Q1802="1. Aceitou o programa",R1802-B1802,0),0)</f>
        <v>67</v>
      </c>
      <c r="AR1802" s="45">
        <f>IF(AU1802="S",IF(AND(S1802&lt;&gt;"",R1802&lt;&gt;""),S1802-R1802,0),0)</f>
        <v>0</v>
      </c>
      <c r="AS1802" s="45">
        <f>IF(AU1802="S",IF(Q1802="1. Aceitou o programa",IF(OR(X1802="Não se Aplica",X1802=""),IF(OR(W1802="Não se Aplica",W1802=""),0,W1802-V1802),AVERAGE(X1802-W1802,W1802-V1802)),0),0)</f>
        <v>7</v>
      </c>
      <c r="AT1802" s="45">
        <f>IF(AU1802="S",IF(AND(Q1802="1. Aceitou o programa",AB1802="Realizada"),IFERROR(IF(AA1802="",0,AA1802-R1802),0),0),0)</f>
        <v>0</v>
      </c>
      <c r="AU1802" s="45" t="str">
        <f>_xlfn.XLOOKUP(U1802,'Lista Suspensa'!$AA$20:$AA$23,'Lista Suspensa'!$AB$20:$AB$23,"N/A")</f>
        <v>S</v>
      </c>
    </row>
    <row r="1803" spans="1:47" ht="12" customHeight="1" x14ac:dyDescent="0.3">
      <c r="A1803" s="87" t="s">
        <v>47</v>
      </c>
      <c r="B1803" s="88">
        <v>46104</v>
      </c>
      <c r="C1803" s="89" t="s">
        <v>48</v>
      </c>
      <c r="D1803" s="89" t="s">
        <v>49</v>
      </c>
      <c r="E1803" s="189">
        <v>94794395</v>
      </c>
      <c r="F1803" s="197" t="s">
        <v>4823</v>
      </c>
      <c r="G1803" s="90">
        <v>17896750732</v>
      </c>
      <c r="H1803" s="91">
        <v>34886</v>
      </c>
      <c r="I1803" s="89"/>
      <c r="J1803" s="89" t="s">
        <v>51</v>
      </c>
      <c r="K1803" s="89" t="s">
        <v>76</v>
      </c>
      <c r="L1803" s="89" t="s">
        <v>95</v>
      </c>
      <c r="M1803" s="89" t="s">
        <v>487</v>
      </c>
      <c r="N1803" s="89" t="s">
        <v>331</v>
      </c>
      <c r="O1803" s="92" t="s">
        <v>4824</v>
      </c>
      <c r="P1803" s="93" t="s">
        <v>57</v>
      </c>
      <c r="Q1803" s="110" t="s">
        <v>58</v>
      </c>
      <c r="R1803" s="94">
        <v>46171</v>
      </c>
      <c r="S1803" s="95"/>
      <c r="T1803" s="95" t="s">
        <v>59</v>
      </c>
      <c r="U1803" s="95" t="s">
        <v>60</v>
      </c>
      <c r="V1803" s="91">
        <v>46157</v>
      </c>
      <c r="W1803" s="91">
        <v>46161</v>
      </c>
      <c r="X1803" s="91">
        <v>46168</v>
      </c>
      <c r="Y1803" s="96" t="s">
        <v>73</v>
      </c>
      <c r="Z1803" s="89" t="s">
        <v>62</v>
      </c>
      <c r="AA1803" s="95"/>
      <c r="AB1803" s="95" t="s">
        <v>2804</v>
      </c>
      <c r="AC1803" s="95" t="s">
        <v>2804</v>
      </c>
      <c r="AD1803" s="95" t="s">
        <v>2804</v>
      </c>
      <c r="AE1803" s="95" t="s">
        <v>2804</v>
      </c>
      <c r="AF1803" s="95" t="s">
        <v>2804</v>
      </c>
      <c r="AG1803" s="95" t="s">
        <v>2804</v>
      </c>
      <c r="AH1803" s="95" t="s">
        <v>2804</v>
      </c>
      <c r="AI1803" s="97"/>
      <c r="AJ1803" s="97" t="s">
        <v>65</v>
      </c>
      <c r="AK1803" s="97" t="s">
        <v>66</v>
      </c>
      <c r="AL1803" s="45" t="s">
        <v>67</v>
      </c>
      <c r="AM1803" s="160" t="str">
        <f>MONTH(B1803)&amp;"/"&amp;YEAR(B1803)</f>
        <v>3/2026</v>
      </c>
      <c r="AN1803" s="45">
        <f>WEEKNUM(B1803)-WEEKNUM(EOMONTH(B1803,-1)+1)+1</f>
        <v>4</v>
      </c>
      <c r="AO1803" s="45" t="str">
        <f>MONTH(R1803)&amp;"/"&amp;YEAR(R1803)</f>
        <v>5/2026</v>
      </c>
      <c r="AP1803" s="45">
        <f>WEEKNUM(R1803)-WEEKNUM(EOMONTH(R1803,-1)+1)+1</f>
        <v>5</v>
      </c>
      <c r="AQ1803" s="45">
        <f>IF(AU1803="S",IF(Q1803="1. Aceitou o programa",R1803-B1803,0),0)</f>
        <v>67</v>
      </c>
      <c r="AR1803" s="45">
        <f>IF(AU1803="S",IF(AND(S1803&lt;&gt;"",R1803&lt;&gt;""),S1803-R1803,0),0)</f>
        <v>0</v>
      </c>
      <c r="AS1803" s="45">
        <f>IF(AU1803="S",IF(Q1803="1. Aceitou o programa",IF(OR(X1803="Não se Aplica",X1803=""),IF(OR(W1803="Não se Aplica",W1803=""),0,W1803-V1803),AVERAGE(X1803-W1803,W1803-V1803)),0),0)</f>
        <v>5.5</v>
      </c>
      <c r="AT1803" s="45">
        <f>IF(AU1803="S",IF(AND(Q1803="1. Aceitou o programa",AB1803="Realizada"),IFERROR(IF(AA1803="",0,AA1803-R1803),0),0),0)</f>
        <v>0</v>
      </c>
      <c r="AU1803" s="45" t="str">
        <f>_xlfn.XLOOKUP(U1803,'Lista Suspensa'!$AA$20:$AA$23,'Lista Suspensa'!$AB$20:$AB$23,"N/A")</f>
        <v>S</v>
      </c>
    </row>
    <row r="1804" spans="1:47" ht="12" customHeight="1" x14ac:dyDescent="0.3">
      <c r="A1804" s="87" t="s">
        <v>47</v>
      </c>
      <c r="B1804" s="88">
        <v>46104</v>
      </c>
      <c r="C1804" s="89" t="s">
        <v>48</v>
      </c>
      <c r="D1804" s="89" t="s">
        <v>49</v>
      </c>
      <c r="E1804" s="189">
        <v>96186496</v>
      </c>
      <c r="F1804" s="197" t="s">
        <v>4825</v>
      </c>
      <c r="G1804" s="90">
        <v>35519748888</v>
      </c>
      <c r="H1804" s="91">
        <v>31672</v>
      </c>
      <c r="I1804" s="89"/>
      <c r="J1804" s="89" t="s">
        <v>84</v>
      </c>
      <c r="K1804" s="89" t="s">
        <v>52</v>
      </c>
      <c r="L1804" s="89" t="s">
        <v>85</v>
      </c>
      <c r="M1804" s="89" t="s">
        <v>4826</v>
      </c>
      <c r="N1804" s="89" t="s">
        <v>150</v>
      </c>
      <c r="O1804" s="92" t="s">
        <v>4827</v>
      </c>
      <c r="P1804" s="93" t="s">
        <v>57</v>
      </c>
      <c r="Q1804" s="110" t="s">
        <v>58</v>
      </c>
      <c r="R1804" s="94">
        <v>46171</v>
      </c>
      <c r="S1804" s="95"/>
      <c r="T1804" s="95" t="s">
        <v>59</v>
      </c>
      <c r="U1804" s="95" t="s">
        <v>60</v>
      </c>
      <c r="V1804" s="91">
        <v>46157</v>
      </c>
      <c r="W1804" s="91">
        <v>46164</v>
      </c>
      <c r="X1804" s="91"/>
      <c r="Y1804" s="96" t="s">
        <v>269</v>
      </c>
      <c r="Z1804" s="89" t="s">
        <v>62</v>
      </c>
      <c r="AA1804" s="95"/>
      <c r="AB1804" s="95" t="s">
        <v>2804</v>
      </c>
      <c r="AC1804" s="95" t="s">
        <v>2804</v>
      </c>
      <c r="AD1804" s="95" t="s">
        <v>2804</v>
      </c>
      <c r="AE1804" s="95" t="s">
        <v>2804</v>
      </c>
      <c r="AF1804" s="95" t="s">
        <v>2804</v>
      </c>
      <c r="AG1804" s="95" t="s">
        <v>2804</v>
      </c>
      <c r="AH1804" s="95" t="s">
        <v>2804</v>
      </c>
      <c r="AI1804" s="97"/>
      <c r="AJ1804" s="97" t="s">
        <v>65</v>
      </c>
      <c r="AK1804" s="97" t="s">
        <v>66</v>
      </c>
      <c r="AL1804" s="45" t="s">
        <v>67</v>
      </c>
      <c r="AM1804" s="160" t="str">
        <f>MONTH(B1804)&amp;"/"&amp;YEAR(B1804)</f>
        <v>3/2026</v>
      </c>
      <c r="AN1804" s="45">
        <f>WEEKNUM(B1804)-WEEKNUM(EOMONTH(B1804,-1)+1)+1</f>
        <v>4</v>
      </c>
      <c r="AO1804" s="45" t="str">
        <f>MONTH(R1804)&amp;"/"&amp;YEAR(R1804)</f>
        <v>5/2026</v>
      </c>
      <c r="AP1804" s="45">
        <f>WEEKNUM(R1804)-WEEKNUM(EOMONTH(R1804,-1)+1)+1</f>
        <v>5</v>
      </c>
      <c r="AQ1804" s="45">
        <f>IF(AU1804="S",IF(Q1804="1. Aceitou o programa",R1804-B1804,0),0)</f>
        <v>67</v>
      </c>
      <c r="AR1804" s="45">
        <f>IF(AU1804="S",IF(AND(S1804&lt;&gt;"",R1804&lt;&gt;""),S1804-R1804,0),0)</f>
        <v>0</v>
      </c>
      <c r="AS1804" s="45">
        <f>IF(AU1804="S",IF(Q1804="1. Aceitou o programa",IF(OR(X1804="Não se Aplica",X1804=""),IF(OR(W1804="Não se Aplica",W1804=""),0,W1804-V1804),AVERAGE(X1804-W1804,W1804-V1804)),0),0)</f>
        <v>7</v>
      </c>
      <c r="AT1804" s="45">
        <f>IF(AU1804="S",IF(AND(Q1804="1. Aceitou o programa",AB1804="Realizada"),IFERROR(IF(AA1804="",0,AA1804-R1804),0),0),0)</f>
        <v>0</v>
      </c>
      <c r="AU1804" s="45" t="str">
        <f>_xlfn.XLOOKUP(U1804,'Lista Suspensa'!$AA$20:$AA$23,'Lista Suspensa'!$AB$20:$AB$23,"N/A")</f>
        <v>S</v>
      </c>
    </row>
    <row r="1805" spans="1:47" ht="12" customHeight="1" x14ac:dyDescent="0.3">
      <c r="A1805" s="87" t="s">
        <v>47</v>
      </c>
      <c r="B1805" s="88">
        <v>46104</v>
      </c>
      <c r="C1805" s="89" t="s">
        <v>48</v>
      </c>
      <c r="D1805" s="89" t="s">
        <v>49</v>
      </c>
      <c r="E1805" s="189">
        <v>96186552</v>
      </c>
      <c r="F1805" s="197" t="s">
        <v>4828</v>
      </c>
      <c r="G1805" s="90">
        <v>6306503579</v>
      </c>
      <c r="H1805" s="91">
        <v>34977</v>
      </c>
      <c r="I1805" s="89"/>
      <c r="J1805" s="89" t="s">
        <v>84</v>
      </c>
      <c r="K1805" s="89" t="s">
        <v>52</v>
      </c>
      <c r="L1805" s="89" t="s">
        <v>85</v>
      </c>
      <c r="M1805" s="89" t="s">
        <v>1083</v>
      </c>
      <c r="N1805" s="89" t="s">
        <v>150</v>
      </c>
      <c r="O1805" s="92" t="s">
        <v>4829</v>
      </c>
      <c r="P1805" s="93" t="s">
        <v>57</v>
      </c>
      <c r="Q1805" s="110" t="s">
        <v>58</v>
      </c>
      <c r="R1805" s="94">
        <v>46171</v>
      </c>
      <c r="S1805" s="95"/>
      <c r="T1805" s="95" t="s">
        <v>59</v>
      </c>
      <c r="U1805" s="95" t="s">
        <v>60</v>
      </c>
      <c r="V1805" s="91">
        <v>46157</v>
      </c>
      <c r="W1805" s="91">
        <v>46164</v>
      </c>
      <c r="X1805" s="91">
        <v>46168</v>
      </c>
      <c r="Y1805" s="96" t="s">
        <v>2797</v>
      </c>
      <c r="Z1805" s="89" t="s">
        <v>62</v>
      </c>
      <c r="AA1805" s="95"/>
      <c r="AB1805" s="95" t="s">
        <v>2804</v>
      </c>
      <c r="AC1805" s="95" t="s">
        <v>2804</v>
      </c>
      <c r="AD1805" s="95" t="s">
        <v>2804</v>
      </c>
      <c r="AE1805" s="95" t="s">
        <v>2804</v>
      </c>
      <c r="AF1805" s="95" t="s">
        <v>2804</v>
      </c>
      <c r="AG1805" s="95" t="s">
        <v>2804</v>
      </c>
      <c r="AH1805" s="95" t="s">
        <v>2804</v>
      </c>
      <c r="AI1805" s="97"/>
      <c r="AJ1805" s="97" t="s">
        <v>65</v>
      </c>
      <c r="AK1805" s="97" t="s">
        <v>66</v>
      </c>
      <c r="AL1805" s="45" t="s">
        <v>67</v>
      </c>
      <c r="AM1805" s="160" t="str">
        <f>MONTH(B1805)&amp;"/"&amp;YEAR(B1805)</f>
        <v>3/2026</v>
      </c>
      <c r="AN1805" s="45">
        <f>WEEKNUM(B1805)-WEEKNUM(EOMONTH(B1805,-1)+1)+1</f>
        <v>4</v>
      </c>
      <c r="AO1805" s="45" t="str">
        <f>MONTH(R1805)&amp;"/"&amp;YEAR(R1805)</f>
        <v>5/2026</v>
      </c>
      <c r="AP1805" s="45">
        <f>WEEKNUM(R1805)-WEEKNUM(EOMONTH(R1805,-1)+1)+1</f>
        <v>5</v>
      </c>
      <c r="AQ1805" s="45">
        <f>IF(AU1805="S",IF(Q1805="1. Aceitou o programa",R1805-B1805,0),0)</f>
        <v>67</v>
      </c>
      <c r="AR1805" s="45">
        <f>IF(AU1805="S",IF(AND(S1805&lt;&gt;"",R1805&lt;&gt;""),S1805-R1805,0),0)</f>
        <v>0</v>
      </c>
      <c r="AS1805" s="45">
        <f>IF(AU1805="S",IF(Q1805="1. Aceitou o programa",IF(OR(X1805="Não se Aplica",X1805=""),IF(OR(W1805="Não se Aplica",W1805=""),0,W1805-V1805),AVERAGE(X1805-W1805,W1805-V1805)),0),0)</f>
        <v>5.5</v>
      </c>
      <c r="AT1805" s="45">
        <f>IF(AU1805="S",IF(AND(Q1805="1. Aceitou o programa",AB1805="Realizada"),IFERROR(IF(AA1805="",0,AA1805-R1805),0),0),0)</f>
        <v>0</v>
      </c>
      <c r="AU1805" s="45" t="str">
        <f>_xlfn.XLOOKUP(U1805,'Lista Suspensa'!$AA$20:$AA$23,'Lista Suspensa'!$AB$20:$AB$23,"N/A")</f>
        <v>S</v>
      </c>
    </row>
    <row r="1806" spans="1:47" ht="12" customHeight="1" x14ac:dyDescent="0.3">
      <c r="A1806" s="87" t="s">
        <v>47</v>
      </c>
      <c r="B1806" s="88">
        <v>46104</v>
      </c>
      <c r="C1806" s="89" t="s">
        <v>48</v>
      </c>
      <c r="D1806" s="89" t="s">
        <v>49</v>
      </c>
      <c r="E1806" s="189">
        <v>94827007</v>
      </c>
      <c r="F1806" s="197" t="s">
        <v>4830</v>
      </c>
      <c r="G1806" s="90">
        <v>35283467520</v>
      </c>
      <c r="H1806" s="91">
        <v>23430</v>
      </c>
      <c r="I1806" s="89"/>
      <c r="J1806" s="89" t="s">
        <v>51</v>
      </c>
      <c r="K1806" s="89" t="s">
        <v>76</v>
      </c>
      <c r="L1806" s="89" t="s">
        <v>95</v>
      </c>
      <c r="M1806" s="89" t="s">
        <v>4831</v>
      </c>
      <c r="N1806" s="89" t="s">
        <v>331</v>
      </c>
      <c r="O1806" s="92" t="s">
        <v>4832</v>
      </c>
      <c r="P1806" s="93" t="s">
        <v>57</v>
      </c>
      <c r="Q1806" s="110" t="s">
        <v>58</v>
      </c>
      <c r="R1806" s="94">
        <v>46171</v>
      </c>
      <c r="S1806" s="95"/>
      <c r="T1806" s="95" t="s">
        <v>59</v>
      </c>
      <c r="U1806" s="95" t="s">
        <v>60</v>
      </c>
      <c r="V1806" s="91">
        <v>46157</v>
      </c>
      <c r="W1806" s="91">
        <v>46164</v>
      </c>
      <c r="X1806" s="91">
        <v>46168</v>
      </c>
      <c r="Y1806" s="96"/>
      <c r="Z1806" s="89" t="s">
        <v>62</v>
      </c>
      <c r="AA1806" s="95"/>
      <c r="AB1806" s="95" t="s">
        <v>2804</v>
      </c>
      <c r="AC1806" s="95" t="s">
        <v>2804</v>
      </c>
      <c r="AD1806" s="95" t="s">
        <v>2804</v>
      </c>
      <c r="AE1806" s="95" t="s">
        <v>2804</v>
      </c>
      <c r="AF1806" s="95" t="s">
        <v>2804</v>
      </c>
      <c r="AG1806" s="95" t="s">
        <v>2804</v>
      </c>
      <c r="AH1806" s="95" t="s">
        <v>2804</v>
      </c>
      <c r="AI1806" s="97"/>
      <c r="AJ1806" s="97" t="s">
        <v>65</v>
      </c>
      <c r="AK1806" s="97" t="s">
        <v>66</v>
      </c>
      <c r="AL1806" s="45" t="s">
        <v>67</v>
      </c>
      <c r="AM1806" s="160" t="str">
        <f>MONTH(B1806)&amp;"/"&amp;YEAR(B1806)</f>
        <v>3/2026</v>
      </c>
      <c r="AN1806" s="45">
        <f>WEEKNUM(B1806)-WEEKNUM(EOMONTH(B1806,-1)+1)+1</f>
        <v>4</v>
      </c>
      <c r="AO1806" s="45" t="str">
        <f>MONTH(R1806)&amp;"/"&amp;YEAR(R1806)</f>
        <v>5/2026</v>
      </c>
      <c r="AP1806" s="45">
        <f>WEEKNUM(R1806)-WEEKNUM(EOMONTH(R1806,-1)+1)+1</f>
        <v>5</v>
      </c>
      <c r="AQ1806" s="45">
        <f>IF(AU1806="S",IF(Q1806="1. Aceitou o programa",R1806-B1806,0),0)</f>
        <v>67</v>
      </c>
      <c r="AR1806" s="45">
        <f>IF(AU1806="S",IF(AND(S1806&lt;&gt;"",R1806&lt;&gt;""),S1806-R1806,0),0)</f>
        <v>0</v>
      </c>
      <c r="AS1806" s="45">
        <f>IF(AU1806="S",IF(Q1806="1. Aceitou o programa",IF(OR(X1806="Não se Aplica",X1806=""),IF(OR(W1806="Não se Aplica",W1806=""),0,W1806-V1806),AVERAGE(X1806-W1806,W1806-V1806)),0),0)</f>
        <v>5.5</v>
      </c>
      <c r="AT1806" s="45">
        <f>IF(AU1806="S",IF(AND(Q1806="1. Aceitou o programa",AB1806="Realizada"),IFERROR(IF(AA1806="",0,AA1806-R1806),0),0),0)</f>
        <v>0</v>
      </c>
      <c r="AU1806" s="45" t="str">
        <f>_xlfn.XLOOKUP(U1806,'Lista Suspensa'!$AA$20:$AA$23,'Lista Suspensa'!$AB$20:$AB$23,"N/A")</f>
        <v>S</v>
      </c>
    </row>
    <row r="1807" spans="1:47" ht="12" customHeight="1" x14ac:dyDescent="0.3">
      <c r="A1807" s="87" t="s">
        <v>47</v>
      </c>
      <c r="B1807" s="88">
        <v>46104</v>
      </c>
      <c r="C1807" s="89" t="s">
        <v>48</v>
      </c>
      <c r="D1807" s="89" t="s">
        <v>49</v>
      </c>
      <c r="E1807" s="189">
        <v>94856123</v>
      </c>
      <c r="F1807" s="197" t="s">
        <v>4833</v>
      </c>
      <c r="G1807" s="90">
        <v>17126750870</v>
      </c>
      <c r="H1807" s="91">
        <v>27847</v>
      </c>
      <c r="I1807" s="89"/>
      <c r="J1807" s="89" t="s">
        <v>51</v>
      </c>
      <c r="K1807" s="89" t="s">
        <v>52</v>
      </c>
      <c r="L1807" s="89" t="s">
        <v>53</v>
      </c>
      <c r="M1807" s="89" t="s">
        <v>4834</v>
      </c>
      <c r="N1807" s="89" t="s">
        <v>150</v>
      </c>
      <c r="O1807" s="92" t="s">
        <v>4835</v>
      </c>
      <c r="P1807" s="93" t="s">
        <v>57</v>
      </c>
      <c r="Q1807" s="110" t="s">
        <v>58</v>
      </c>
      <c r="R1807" s="94">
        <v>46171</v>
      </c>
      <c r="S1807" s="95"/>
      <c r="T1807" s="95" t="s">
        <v>59</v>
      </c>
      <c r="U1807" s="95" t="s">
        <v>60</v>
      </c>
      <c r="V1807" s="91">
        <v>46157</v>
      </c>
      <c r="W1807" s="91">
        <v>46164</v>
      </c>
      <c r="X1807" s="91"/>
      <c r="Y1807" s="96" t="s">
        <v>269</v>
      </c>
      <c r="Z1807" s="89" t="s">
        <v>62</v>
      </c>
      <c r="AA1807" s="95"/>
      <c r="AB1807" s="95" t="s">
        <v>2804</v>
      </c>
      <c r="AC1807" s="95" t="s">
        <v>2804</v>
      </c>
      <c r="AD1807" s="95" t="s">
        <v>2804</v>
      </c>
      <c r="AE1807" s="95" t="s">
        <v>2804</v>
      </c>
      <c r="AF1807" s="95" t="s">
        <v>2804</v>
      </c>
      <c r="AG1807" s="95" t="s">
        <v>2804</v>
      </c>
      <c r="AH1807" s="95" t="s">
        <v>2804</v>
      </c>
      <c r="AI1807" s="97"/>
      <c r="AJ1807" s="97" t="s">
        <v>65</v>
      </c>
      <c r="AK1807" s="97" t="s">
        <v>66</v>
      </c>
      <c r="AL1807" s="45" t="s">
        <v>67</v>
      </c>
      <c r="AM1807" s="160" t="str">
        <f>MONTH(B1807)&amp;"/"&amp;YEAR(B1807)</f>
        <v>3/2026</v>
      </c>
      <c r="AN1807" s="45">
        <f>WEEKNUM(B1807)-WEEKNUM(EOMONTH(B1807,-1)+1)+1</f>
        <v>4</v>
      </c>
      <c r="AO1807" s="45" t="str">
        <f>MONTH(R1807)&amp;"/"&amp;YEAR(R1807)</f>
        <v>5/2026</v>
      </c>
      <c r="AP1807" s="45">
        <f>WEEKNUM(R1807)-WEEKNUM(EOMONTH(R1807,-1)+1)+1</f>
        <v>5</v>
      </c>
      <c r="AQ1807" s="45">
        <f>IF(AU1807="S",IF(Q1807="1. Aceitou o programa",R1807-B1807,0),0)</f>
        <v>67</v>
      </c>
      <c r="AR1807" s="45">
        <f>IF(AU1807="S",IF(AND(S1807&lt;&gt;"",R1807&lt;&gt;""),S1807-R1807,0),0)</f>
        <v>0</v>
      </c>
      <c r="AS1807" s="45">
        <f>IF(AU1807="S",IF(Q1807="1. Aceitou o programa",IF(OR(X1807="Não se Aplica",X1807=""),IF(OR(W1807="Não se Aplica",W1807=""),0,W1807-V1807),AVERAGE(X1807-W1807,W1807-V1807)),0),0)</f>
        <v>7</v>
      </c>
      <c r="AT1807" s="45">
        <f>IF(AU1807="S",IF(AND(Q1807="1. Aceitou o programa",AB1807="Realizada"),IFERROR(IF(AA1807="",0,AA1807-R1807),0),0),0)</f>
        <v>0</v>
      </c>
      <c r="AU1807" s="45" t="str">
        <f>_xlfn.XLOOKUP(U1807,'Lista Suspensa'!$AA$20:$AA$23,'Lista Suspensa'!$AB$20:$AB$23,"N/A")</f>
        <v>S</v>
      </c>
    </row>
    <row r="1808" spans="1:47" ht="12" customHeight="1" x14ac:dyDescent="0.3">
      <c r="A1808" s="87" t="s">
        <v>47</v>
      </c>
      <c r="B1808" s="88">
        <v>46104</v>
      </c>
      <c r="C1808" s="89" t="s">
        <v>48</v>
      </c>
      <c r="D1808" s="89" t="s">
        <v>49</v>
      </c>
      <c r="E1808" s="189">
        <v>94880819</v>
      </c>
      <c r="F1808" s="197" t="s">
        <v>4836</v>
      </c>
      <c r="G1808" s="90">
        <v>15203063770</v>
      </c>
      <c r="H1808" s="91">
        <v>35047</v>
      </c>
      <c r="I1808" s="89"/>
      <c r="J1808" s="89" t="s">
        <v>84</v>
      </c>
      <c r="K1808" s="89" t="s">
        <v>76</v>
      </c>
      <c r="L1808" s="89" t="s">
        <v>303</v>
      </c>
      <c r="M1808" s="89" t="s">
        <v>4837</v>
      </c>
      <c r="N1808" s="89" t="s">
        <v>291</v>
      </c>
      <c r="O1808" s="92" t="s">
        <v>4838</v>
      </c>
      <c r="P1808" s="93" t="s">
        <v>57</v>
      </c>
      <c r="Q1808" s="110" t="s">
        <v>58</v>
      </c>
      <c r="R1808" s="94">
        <v>46171</v>
      </c>
      <c r="S1808" s="95"/>
      <c r="T1808" s="95" t="s">
        <v>59</v>
      </c>
      <c r="U1808" s="95" t="s">
        <v>60</v>
      </c>
      <c r="V1808" s="91">
        <v>46157</v>
      </c>
      <c r="W1808" s="91">
        <v>46164</v>
      </c>
      <c r="X1808" s="91">
        <v>46168</v>
      </c>
      <c r="Y1808" s="96" t="s">
        <v>2797</v>
      </c>
      <c r="Z1808" s="89" t="s">
        <v>62</v>
      </c>
      <c r="AA1808" s="95"/>
      <c r="AB1808" s="95" t="s">
        <v>2804</v>
      </c>
      <c r="AC1808" s="95" t="s">
        <v>2804</v>
      </c>
      <c r="AD1808" s="95" t="s">
        <v>2804</v>
      </c>
      <c r="AE1808" s="95" t="s">
        <v>2804</v>
      </c>
      <c r="AF1808" s="95" t="s">
        <v>2804</v>
      </c>
      <c r="AG1808" s="95" t="s">
        <v>2804</v>
      </c>
      <c r="AH1808" s="95" t="s">
        <v>2804</v>
      </c>
      <c r="AI1808" s="97"/>
      <c r="AJ1808" s="97" t="s">
        <v>65</v>
      </c>
      <c r="AK1808" s="97" t="s">
        <v>66</v>
      </c>
      <c r="AL1808" s="45" t="s">
        <v>67</v>
      </c>
      <c r="AM1808" s="160" t="str">
        <f>MONTH(B1808)&amp;"/"&amp;YEAR(B1808)</f>
        <v>3/2026</v>
      </c>
      <c r="AN1808" s="45">
        <f>WEEKNUM(B1808)-WEEKNUM(EOMONTH(B1808,-1)+1)+1</f>
        <v>4</v>
      </c>
      <c r="AO1808" s="45" t="str">
        <f>MONTH(R1808)&amp;"/"&amp;YEAR(R1808)</f>
        <v>5/2026</v>
      </c>
      <c r="AP1808" s="45">
        <f>WEEKNUM(R1808)-WEEKNUM(EOMONTH(R1808,-1)+1)+1</f>
        <v>5</v>
      </c>
      <c r="AQ1808" s="45">
        <f>IF(AU1808="S",IF(Q1808="1. Aceitou o programa",R1808-B1808,0),0)</f>
        <v>67</v>
      </c>
      <c r="AR1808" s="45">
        <f>IF(AU1808="S",IF(AND(S1808&lt;&gt;"",R1808&lt;&gt;""),S1808-R1808,0),0)</f>
        <v>0</v>
      </c>
      <c r="AS1808" s="45">
        <f>IF(AU1808="S",IF(Q1808="1. Aceitou o programa",IF(OR(X1808="Não se Aplica",X1808=""),IF(OR(W1808="Não se Aplica",W1808=""),0,W1808-V1808),AVERAGE(X1808-W1808,W1808-V1808)),0),0)</f>
        <v>5.5</v>
      </c>
      <c r="AT1808" s="45">
        <f>IF(AU1808="S",IF(AND(Q1808="1. Aceitou o programa",AB1808="Realizada"),IFERROR(IF(AA1808="",0,AA1808-R1808),0),0),0)</f>
        <v>0</v>
      </c>
      <c r="AU1808" s="45" t="str">
        <f>_xlfn.XLOOKUP(U1808,'Lista Suspensa'!$AA$20:$AA$23,'Lista Suspensa'!$AB$20:$AB$23,"N/A")</f>
        <v>S</v>
      </c>
    </row>
    <row r="1809" spans="1:47" ht="12" customHeight="1" x14ac:dyDescent="0.3">
      <c r="A1809" s="87" t="s">
        <v>47</v>
      </c>
      <c r="B1809" s="88">
        <v>46104</v>
      </c>
      <c r="C1809" s="89" t="s">
        <v>48</v>
      </c>
      <c r="D1809" s="89" t="s">
        <v>49</v>
      </c>
      <c r="E1809" s="189">
        <v>94917829</v>
      </c>
      <c r="F1809" s="197" t="s">
        <v>4839</v>
      </c>
      <c r="G1809" s="90">
        <v>68352255720</v>
      </c>
      <c r="H1809" s="91">
        <v>25029</v>
      </c>
      <c r="I1809" s="89"/>
      <c r="J1809" s="89" t="s">
        <v>51</v>
      </c>
      <c r="K1809" s="89" t="s">
        <v>76</v>
      </c>
      <c r="L1809" s="89" t="s">
        <v>303</v>
      </c>
      <c r="M1809" s="89" t="s">
        <v>4840</v>
      </c>
      <c r="N1809" s="89" t="s">
        <v>344</v>
      </c>
      <c r="O1809" s="92" t="s">
        <v>4841</v>
      </c>
      <c r="P1809" s="93" t="s">
        <v>57</v>
      </c>
      <c r="Q1809" s="110" t="s">
        <v>58</v>
      </c>
      <c r="R1809" s="94">
        <v>46171</v>
      </c>
      <c r="S1809" s="95"/>
      <c r="T1809" s="95" t="s">
        <v>59</v>
      </c>
      <c r="U1809" s="95" t="s">
        <v>60</v>
      </c>
      <c r="V1809" s="91">
        <v>46157</v>
      </c>
      <c r="W1809" s="91">
        <v>46164</v>
      </c>
      <c r="X1809" s="91">
        <v>46168</v>
      </c>
      <c r="Y1809" s="96" t="s">
        <v>2797</v>
      </c>
      <c r="Z1809" s="89" t="s">
        <v>62</v>
      </c>
      <c r="AA1809" s="95"/>
      <c r="AB1809" s="95" t="s">
        <v>2804</v>
      </c>
      <c r="AC1809" s="95" t="s">
        <v>2804</v>
      </c>
      <c r="AD1809" s="95" t="s">
        <v>2804</v>
      </c>
      <c r="AE1809" s="95" t="s">
        <v>2804</v>
      </c>
      <c r="AF1809" s="95" t="s">
        <v>2804</v>
      </c>
      <c r="AG1809" s="95" t="s">
        <v>2804</v>
      </c>
      <c r="AH1809" s="95" t="s">
        <v>2804</v>
      </c>
      <c r="AI1809" s="97"/>
      <c r="AJ1809" s="97" t="s">
        <v>65</v>
      </c>
      <c r="AK1809" s="97" t="s">
        <v>66</v>
      </c>
      <c r="AL1809" s="45" t="s">
        <v>67</v>
      </c>
      <c r="AM1809" s="160" t="str">
        <f>MONTH(B1809)&amp;"/"&amp;YEAR(B1809)</f>
        <v>3/2026</v>
      </c>
      <c r="AN1809" s="45">
        <f>WEEKNUM(B1809)-WEEKNUM(EOMONTH(B1809,-1)+1)+1</f>
        <v>4</v>
      </c>
      <c r="AO1809" s="45" t="str">
        <f>MONTH(R1809)&amp;"/"&amp;YEAR(R1809)</f>
        <v>5/2026</v>
      </c>
      <c r="AP1809" s="45">
        <f>WEEKNUM(R1809)-WEEKNUM(EOMONTH(R1809,-1)+1)+1</f>
        <v>5</v>
      </c>
      <c r="AQ1809" s="45">
        <f>IF(AU1809="S",IF(Q1809="1. Aceitou o programa",R1809-B1809,0),0)</f>
        <v>67</v>
      </c>
      <c r="AR1809" s="45">
        <f>IF(AU1809="S",IF(AND(S1809&lt;&gt;"",R1809&lt;&gt;""),S1809-R1809,0),0)</f>
        <v>0</v>
      </c>
      <c r="AS1809" s="45">
        <f>IF(AU1809="S",IF(Q1809="1. Aceitou o programa",IF(OR(X1809="Não se Aplica",X1809=""),IF(OR(W1809="Não se Aplica",W1809=""),0,W1809-V1809),AVERAGE(X1809-W1809,W1809-V1809)),0),0)</f>
        <v>5.5</v>
      </c>
      <c r="AT1809" s="45">
        <f>IF(AU1809="S",IF(AND(Q1809="1. Aceitou o programa",AB1809="Realizada"),IFERROR(IF(AA1809="",0,AA1809-R1809),0),0),0)</f>
        <v>0</v>
      </c>
      <c r="AU1809" s="45" t="str">
        <f>_xlfn.XLOOKUP(U1809,'Lista Suspensa'!$AA$20:$AA$23,'Lista Suspensa'!$AB$20:$AB$23,"N/A")</f>
        <v>S</v>
      </c>
    </row>
    <row r="1810" spans="1:47" ht="12" customHeight="1" x14ac:dyDescent="0.3">
      <c r="A1810" s="87" t="s">
        <v>47</v>
      </c>
      <c r="B1810" s="88">
        <v>46104</v>
      </c>
      <c r="C1810" s="89" t="s">
        <v>48</v>
      </c>
      <c r="D1810" s="89" t="s">
        <v>49</v>
      </c>
      <c r="E1810" s="189">
        <v>86348956</v>
      </c>
      <c r="F1810" s="197" t="s">
        <v>4842</v>
      </c>
      <c r="G1810" s="90">
        <v>16042225812</v>
      </c>
      <c r="H1810" s="91">
        <v>27208</v>
      </c>
      <c r="I1810" s="89"/>
      <c r="J1810" s="89" t="s">
        <v>51</v>
      </c>
      <c r="K1810" s="89" t="s">
        <v>52</v>
      </c>
      <c r="L1810" s="89" t="s">
        <v>4843</v>
      </c>
      <c r="M1810" s="89" t="s">
        <v>234</v>
      </c>
      <c r="N1810" s="89" t="s">
        <v>137</v>
      </c>
      <c r="O1810" s="92" t="s">
        <v>4844</v>
      </c>
      <c r="P1810" s="93" t="s">
        <v>57</v>
      </c>
      <c r="Q1810" s="110" t="s">
        <v>58</v>
      </c>
      <c r="R1810" s="94">
        <v>46171</v>
      </c>
      <c r="S1810" s="95"/>
      <c r="T1810" s="95" t="s">
        <v>59</v>
      </c>
      <c r="U1810" s="95" t="s">
        <v>60</v>
      </c>
      <c r="V1810" s="91">
        <v>46157</v>
      </c>
      <c r="W1810" s="91">
        <v>46160</v>
      </c>
      <c r="X1810" s="91">
        <v>46168</v>
      </c>
      <c r="Y1810" s="96" t="s">
        <v>61</v>
      </c>
      <c r="Z1810" s="89" t="s">
        <v>62</v>
      </c>
      <c r="AA1810" s="95"/>
      <c r="AB1810" s="95" t="s">
        <v>2804</v>
      </c>
      <c r="AC1810" s="95" t="s">
        <v>2804</v>
      </c>
      <c r="AD1810" s="95" t="s">
        <v>2804</v>
      </c>
      <c r="AE1810" s="95" t="s">
        <v>2804</v>
      </c>
      <c r="AF1810" s="95" t="s">
        <v>2804</v>
      </c>
      <c r="AG1810" s="95" t="s">
        <v>2804</v>
      </c>
      <c r="AH1810" s="95" t="s">
        <v>2804</v>
      </c>
      <c r="AI1810" s="97"/>
      <c r="AJ1810" s="97" t="s">
        <v>65</v>
      </c>
      <c r="AK1810" s="97" t="s">
        <v>66</v>
      </c>
      <c r="AL1810" s="45" t="s">
        <v>67</v>
      </c>
      <c r="AM1810" s="160" t="str">
        <f>MONTH(B1810)&amp;"/"&amp;YEAR(B1810)</f>
        <v>3/2026</v>
      </c>
      <c r="AN1810" s="45">
        <f>WEEKNUM(B1810)-WEEKNUM(EOMONTH(B1810,-1)+1)+1</f>
        <v>4</v>
      </c>
      <c r="AO1810" s="45" t="str">
        <f>MONTH(R1810)&amp;"/"&amp;YEAR(R1810)</f>
        <v>5/2026</v>
      </c>
      <c r="AP1810" s="45">
        <f>WEEKNUM(R1810)-WEEKNUM(EOMONTH(R1810,-1)+1)+1</f>
        <v>5</v>
      </c>
      <c r="AQ1810" s="45">
        <f>IF(AU1810="S",IF(Q1810="1. Aceitou o programa",R1810-B1810,0),0)</f>
        <v>67</v>
      </c>
      <c r="AR1810" s="45">
        <f>IF(AU1810="S",IF(AND(S1810&lt;&gt;"",R1810&lt;&gt;""),S1810-R1810,0),0)</f>
        <v>0</v>
      </c>
      <c r="AS1810" s="45">
        <f>IF(AU1810="S",IF(Q1810="1. Aceitou o programa",IF(OR(X1810="Não se Aplica",X1810=""),IF(OR(W1810="Não se Aplica",W1810=""),0,W1810-V1810),AVERAGE(X1810-W1810,W1810-V1810)),0),0)</f>
        <v>5.5</v>
      </c>
      <c r="AT1810" s="45">
        <f>IF(AU1810="S",IF(AND(Q1810="1. Aceitou o programa",AB1810="Realizada"),IFERROR(IF(AA1810="",0,AA1810-R1810),0),0),0)</f>
        <v>0</v>
      </c>
      <c r="AU1810" s="45" t="str">
        <f>_xlfn.XLOOKUP(U1810,'Lista Suspensa'!$AA$20:$AA$23,'Lista Suspensa'!$AB$20:$AB$23,"N/A")</f>
        <v>S</v>
      </c>
    </row>
    <row r="1811" spans="1:47" ht="12" customHeight="1" x14ac:dyDescent="0.3">
      <c r="A1811" s="87" t="s">
        <v>47</v>
      </c>
      <c r="B1811" s="88">
        <v>46104</v>
      </c>
      <c r="C1811" s="89" t="s">
        <v>48</v>
      </c>
      <c r="D1811" s="89" t="s">
        <v>49</v>
      </c>
      <c r="E1811" s="189">
        <v>94958002</v>
      </c>
      <c r="F1811" s="197" t="s">
        <v>4845</v>
      </c>
      <c r="G1811" s="90">
        <v>11828901725</v>
      </c>
      <c r="H1811" s="91">
        <v>32376</v>
      </c>
      <c r="I1811" s="89"/>
      <c r="J1811" s="89" t="s">
        <v>51</v>
      </c>
      <c r="K1811" s="89" t="s">
        <v>76</v>
      </c>
      <c r="L1811" s="89" t="s">
        <v>95</v>
      </c>
      <c r="M1811" s="89" t="s">
        <v>540</v>
      </c>
      <c r="N1811" s="89" t="s">
        <v>344</v>
      </c>
      <c r="O1811" s="92" t="s">
        <v>4846</v>
      </c>
      <c r="P1811" s="93" t="s">
        <v>57</v>
      </c>
      <c r="Q1811" s="110" t="s">
        <v>58</v>
      </c>
      <c r="R1811" s="94">
        <v>46171</v>
      </c>
      <c r="S1811" s="95"/>
      <c r="T1811" s="95" t="s">
        <v>59</v>
      </c>
      <c r="U1811" s="95" t="s">
        <v>60</v>
      </c>
      <c r="V1811" s="91">
        <v>46157</v>
      </c>
      <c r="W1811" s="91">
        <v>46160</v>
      </c>
      <c r="X1811" s="91">
        <v>46168</v>
      </c>
      <c r="Y1811" s="96" t="s">
        <v>61</v>
      </c>
      <c r="Z1811" s="89" t="s">
        <v>62</v>
      </c>
      <c r="AA1811" s="95"/>
      <c r="AB1811" s="95" t="s">
        <v>2804</v>
      </c>
      <c r="AC1811" s="95" t="s">
        <v>2804</v>
      </c>
      <c r="AD1811" s="95" t="s">
        <v>2804</v>
      </c>
      <c r="AE1811" s="95" t="s">
        <v>2804</v>
      </c>
      <c r="AF1811" s="95" t="s">
        <v>2804</v>
      </c>
      <c r="AG1811" s="95" t="s">
        <v>2804</v>
      </c>
      <c r="AH1811" s="95" t="s">
        <v>2804</v>
      </c>
      <c r="AI1811" s="97"/>
      <c r="AJ1811" s="97" t="s">
        <v>65</v>
      </c>
      <c r="AK1811" s="97" t="s">
        <v>66</v>
      </c>
      <c r="AL1811" s="45" t="s">
        <v>67</v>
      </c>
      <c r="AM1811" s="160" t="str">
        <f>MONTH(B1811)&amp;"/"&amp;YEAR(B1811)</f>
        <v>3/2026</v>
      </c>
      <c r="AN1811" s="45">
        <f>WEEKNUM(B1811)-WEEKNUM(EOMONTH(B1811,-1)+1)+1</f>
        <v>4</v>
      </c>
      <c r="AO1811" s="45" t="str">
        <f>MONTH(R1811)&amp;"/"&amp;YEAR(R1811)</f>
        <v>5/2026</v>
      </c>
      <c r="AP1811" s="45">
        <f>WEEKNUM(R1811)-WEEKNUM(EOMONTH(R1811,-1)+1)+1</f>
        <v>5</v>
      </c>
      <c r="AQ1811" s="45">
        <f>IF(AU1811="S",IF(Q1811="1. Aceitou o programa",R1811-B1811,0),0)</f>
        <v>67</v>
      </c>
      <c r="AR1811" s="45">
        <f>IF(AU1811="S",IF(AND(S1811&lt;&gt;"",R1811&lt;&gt;""),S1811-R1811,0),0)</f>
        <v>0</v>
      </c>
      <c r="AS1811" s="45">
        <f>IF(AU1811="S",IF(Q1811="1. Aceitou o programa",IF(OR(X1811="Não se Aplica",X1811=""),IF(OR(W1811="Não se Aplica",W1811=""),0,W1811-V1811),AVERAGE(X1811-W1811,W1811-V1811)),0),0)</f>
        <v>5.5</v>
      </c>
      <c r="AT1811" s="45">
        <f>IF(AU1811="S",IF(AND(Q1811="1. Aceitou o programa",AB1811="Realizada"),IFERROR(IF(AA1811="",0,AA1811-R1811),0),0),0)</f>
        <v>0</v>
      </c>
      <c r="AU1811" s="45" t="str">
        <f>_xlfn.XLOOKUP(U1811,'Lista Suspensa'!$AA$20:$AA$23,'Lista Suspensa'!$AB$20:$AB$23,"N/A")</f>
        <v>S</v>
      </c>
    </row>
    <row r="1812" spans="1:47" ht="12" customHeight="1" x14ac:dyDescent="0.3">
      <c r="A1812" s="87" t="s">
        <v>47</v>
      </c>
      <c r="B1812" s="88">
        <v>46104</v>
      </c>
      <c r="C1812" s="89" t="s">
        <v>48</v>
      </c>
      <c r="D1812" s="89" t="s">
        <v>49</v>
      </c>
      <c r="E1812" s="189">
        <v>94956498</v>
      </c>
      <c r="F1812" s="197" t="s">
        <v>4847</v>
      </c>
      <c r="G1812" s="90">
        <v>5592480750</v>
      </c>
      <c r="H1812" s="91">
        <v>29271</v>
      </c>
      <c r="I1812" s="89"/>
      <c r="J1812" s="89" t="s">
        <v>84</v>
      </c>
      <c r="K1812" s="89" t="s">
        <v>76</v>
      </c>
      <c r="L1812" s="89" t="s">
        <v>95</v>
      </c>
      <c r="M1812" s="89" t="s">
        <v>334</v>
      </c>
      <c r="N1812" s="89" t="s">
        <v>344</v>
      </c>
      <c r="O1812" s="92" t="s">
        <v>4848</v>
      </c>
      <c r="P1812" s="93" t="s">
        <v>57</v>
      </c>
      <c r="Q1812" s="110" t="s">
        <v>58</v>
      </c>
      <c r="R1812" s="94">
        <v>46171</v>
      </c>
      <c r="S1812" s="95"/>
      <c r="T1812" s="95" t="s">
        <v>59</v>
      </c>
      <c r="U1812" s="95" t="s">
        <v>60</v>
      </c>
      <c r="V1812" s="91">
        <v>46157</v>
      </c>
      <c r="W1812" s="91">
        <v>46164</v>
      </c>
      <c r="X1812" s="91">
        <v>46168</v>
      </c>
      <c r="Y1812" s="96" t="s">
        <v>2797</v>
      </c>
      <c r="Z1812" s="89" t="s">
        <v>62</v>
      </c>
      <c r="AA1812" s="95"/>
      <c r="AB1812" s="95" t="s">
        <v>2804</v>
      </c>
      <c r="AC1812" s="95" t="s">
        <v>2804</v>
      </c>
      <c r="AD1812" s="95" t="s">
        <v>2804</v>
      </c>
      <c r="AE1812" s="95" t="s">
        <v>2804</v>
      </c>
      <c r="AF1812" s="95" t="s">
        <v>2804</v>
      </c>
      <c r="AG1812" s="95" t="s">
        <v>2804</v>
      </c>
      <c r="AH1812" s="95" t="s">
        <v>2804</v>
      </c>
      <c r="AI1812" s="97"/>
      <c r="AJ1812" s="97" t="s">
        <v>65</v>
      </c>
      <c r="AK1812" s="97" t="s">
        <v>66</v>
      </c>
      <c r="AL1812" s="45" t="s">
        <v>67</v>
      </c>
      <c r="AM1812" s="160" t="str">
        <f>MONTH(B1812)&amp;"/"&amp;YEAR(B1812)</f>
        <v>3/2026</v>
      </c>
      <c r="AN1812" s="45">
        <f>WEEKNUM(B1812)-WEEKNUM(EOMONTH(B1812,-1)+1)+1</f>
        <v>4</v>
      </c>
      <c r="AO1812" s="45" t="str">
        <f>MONTH(R1812)&amp;"/"&amp;YEAR(R1812)</f>
        <v>5/2026</v>
      </c>
      <c r="AP1812" s="45">
        <f>WEEKNUM(R1812)-WEEKNUM(EOMONTH(R1812,-1)+1)+1</f>
        <v>5</v>
      </c>
      <c r="AQ1812" s="45">
        <f>IF(AU1812="S",IF(Q1812="1. Aceitou o programa",R1812-B1812,0),0)</f>
        <v>67</v>
      </c>
      <c r="AR1812" s="45">
        <f>IF(AU1812="S",IF(AND(S1812&lt;&gt;"",R1812&lt;&gt;""),S1812-R1812,0),0)</f>
        <v>0</v>
      </c>
      <c r="AS1812" s="45">
        <f>IF(AU1812="S",IF(Q1812="1. Aceitou o programa",IF(OR(X1812="Não se Aplica",X1812=""),IF(OR(W1812="Não se Aplica",W1812=""),0,W1812-V1812),AVERAGE(X1812-W1812,W1812-V1812)),0),0)</f>
        <v>5.5</v>
      </c>
      <c r="AT1812" s="45">
        <f>IF(AU1812="S",IF(AND(Q1812="1. Aceitou o programa",AB1812="Realizada"),IFERROR(IF(AA1812="",0,AA1812-R1812),0),0),0)</f>
        <v>0</v>
      </c>
      <c r="AU1812" s="45" t="str">
        <f>_xlfn.XLOOKUP(U1812,'Lista Suspensa'!$AA$20:$AA$23,'Lista Suspensa'!$AB$20:$AB$23,"N/A")</f>
        <v>S</v>
      </c>
    </row>
    <row r="1813" spans="1:47" ht="12" customHeight="1" x14ac:dyDescent="0.3">
      <c r="A1813" s="87" t="s">
        <v>47</v>
      </c>
      <c r="B1813" s="88">
        <v>46104</v>
      </c>
      <c r="C1813" s="89" t="s">
        <v>48</v>
      </c>
      <c r="D1813" s="89" t="s">
        <v>49</v>
      </c>
      <c r="E1813" s="189">
        <v>94957094</v>
      </c>
      <c r="F1813" s="197" t="s">
        <v>4849</v>
      </c>
      <c r="G1813" s="90">
        <v>12478399741</v>
      </c>
      <c r="H1813" s="91">
        <v>31510</v>
      </c>
      <c r="I1813" s="89"/>
      <c r="J1813" s="89" t="s">
        <v>51</v>
      </c>
      <c r="K1813" s="89" t="s">
        <v>76</v>
      </c>
      <c r="L1813" s="89" t="s">
        <v>95</v>
      </c>
      <c r="M1813" s="89" t="s">
        <v>334</v>
      </c>
      <c r="N1813" s="89" t="s">
        <v>344</v>
      </c>
      <c r="O1813" s="92" t="s">
        <v>4850</v>
      </c>
      <c r="P1813" s="93" t="s">
        <v>57</v>
      </c>
      <c r="Q1813" s="110" t="s">
        <v>58</v>
      </c>
      <c r="R1813" s="94">
        <v>46171</v>
      </c>
      <c r="S1813" s="95"/>
      <c r="T1813" s="95" t="s">
        <v>59</v>
      </c>
      <c r="U1813" s="95" t="s">
        <v>60</v>
      </c>
      <c r="V1813" s="91">
        <v>46157</v>
      </c>
      <c r="W1813" s="91">
        <v>46160</v>
      </c>
      <c r="X1813" s="91">
        <v>46168</v>
      </c>
      <c r="Y1813" s="96" t="s">
        <v>61</v>
      </c>
      <c r="Z1813" s="89" t="s">
        <v>62</v>
      </c>
      <c r="AA1813" s="95"/>
      <c r="AB1813" s="95" t="s">
        <v>2804</v>
      </c>
      <c r="AC1813" s="95" t="s">
        <v>2804</v>
      </c>
      <c r="AD1813" s="95" t="s">
        <v>2804</v>
      </c>
      <c r="AE1813" s="95" t="s">
        <v>2804</v>
      </c>
      <c r="AF1813" s="95" t="s">
        <v>2804</v>
      </c>
      <c r="AG1813" s="95" t="s">
        <v>2804</v>
      </c>
      <c r="AH1813" s="95" t="s">
        <v>2804</v>
      </c>
      <c r="AI1813" s="97"/>
      <c r="AJ1813" s="97" t="s">
        <v>65</v>
      </c>
      <c r="AK1813" s="97" t="s">
        <v>66</v>
      </c>
      <c r="AL1813" s="45" t="s">
        <v>67</v>
      </c>
      <c r="AM1813" s="160" t="str">
        <f>MONTH(B1813)&amp;"/"&amp;YEAR(B1813)</f>
        <v>3/2026</v>
      </c>
      <c r="AN1813" s="45">
        <f>WEEKNUM(B1813)-WEEKNUM(EOMONTH(B1813,-1)+1)+1</f>
        <v>4</v>
      </c>
      <c r="AO1813" s="45" t="str">
        <f>MONTH(R1813)&amp;"/"&amp;YEAR(R1813)</f>
        <v>5/2026</v>
      </c>
      <c r="AP1813" s="45">
        <f>WEEKNUM(R1813)-WEEKNUM(EOMONTH(R1813,-1)+1)+1</f>
        <v>5</v>
      </c>
      <c r="AQ1813" s="45">
        <f>IF(AU1813="S",IF(Q1813="1. Aceitou o programa",R1813-B1813,0),0)</f>
        <v>67</v>
      </c>
      <c r="AR1813" s="45">
        <f>IF(AU1813="S",IF(AND(S1813&lt;&gt;"",R1813&lt;&gt;""),S1813-R1813,0),0)</f>
        <v>0</v>
      </c>
      <c r="AS1813" s="45">
        <f>IF(AU1813="S",IF(Q1813="1. Aceitou o programa",IF(OR(X1813="Não se Aplica",X1813=""),IF(OR(W1813="Não se Aplica",W1813=""),0,W1813-V1813),AVERAGE(X1813-W1813,W1813-V1813)),0),0)</f>
        <v>5.5</v>
      </c>
      <c r="AT1813" s="45">
        <f>IF(AU1813="S",IF(AND(Q1813="1. Aceitou o programa",AB1813="Realizada"),IFERROR(IF(AA1813="",0,AA1813-R1813),0),0),0)</f>
        <v>0</v>
      </c>
      <c r="AU1813" s="45" t="str">
        <f>_xlfn.XLOOKUP(U1813,'Lista Suspensa'!$AA$20:$AA$23,'Lista Suspensa'!$AB$20:$AB$23,"N/A")</f>
        <v>S</v>
      </c>
    </row>
    <row r="1814" spans="1:47" ht="12" customHeight="1" x14ac:dyDescent="0.3">
      <c r="A1814" s="87" t="s">
        <v>47</v>
      </c>
      <c r="B1814" s="88">
        <v>46104</v>
      </c>
      <c r="C1814" s="89" t="s">
        <v>48</v>
      </c>
      <c r="D1814" s="89" t="s">
        <v>49</v>
      </c>
      <c r="E1814" s="189">
        <v>95001237</v>
      </c>
      <c r="F1814" s="197" t="s">
        <v>4851</v>
      </c>
      <c r="G1814" s="90">
        <v>24224610850</v>
      </c>
      <c r="H1814" s="91">
        <v>36996</v>
      </c>
      <c r="I1814" s="89"/>
      <c r="J1814" s="89" t="s">
        <v>84</v>
      </c>
      <c r="K1814" s="89" t="s">
        <v>52</v>
      </c>
      <c r="L1814" s="89" t="s">
        <v>85</v>
      </c>
      <c r="M1814" s="89" t="s">
        <v>3387</v>
      </c>
      <c r="N1814" s="89" t="s">
        <v>150</v>
      </c>
      <c r="O1814" s="92" t="s">
        <v>4852</v>
      </c>
      <c r="P1814" s="93" t="s">
        <v>57</v>
      </c>
      <c r="Q1814" s="110" t="s">
        <v>58</v>
      </c>
      <c r="R1814" s="94">
        <v>46171</v>
      </c>
      <c r="S1814" s="95"/>
      <c r="T1814" s="95" t="s">
        <v>59</v>
      </c>
      <c r="U1814" s="95" t="s">
        <v>60</v>
      </c>
      <c r="V1814" s="91">
        <v>46157</v>
      </c>
      <c r="W1814" s="91">
        <v>46164</v>
      </c>
      <c r="X1814" s="91"/>
      <c r="Y1814" s="96" t="s">
        <v>269</v>
      </c>
      <c r="Z1814" s="89" t="s">
        <v>62</v>
      </c>
      <c r="AA1814" s="95"/>
      <c r="AB1814" s="95" t="s">
        <v>2804</v>
      </c>
      <c r="AC1814" s="95" t="s">
        <v>2804</v>
      </c>
      <c r="AD1814" s="95" t="s">
        <v>2804</v>
      </c>
      <c r="AE1814" s="95" t="s">
        <v>2804</v>
      </c>
      <c r="AF1814" s="95" t="s">
        <v>2804</v>
      </c>
      <c r="AG1814" s="95" t="s">
        <v>2804</v>
      </c>
      <c r="AH1814" s="95" t="s">
        <v>2804</v>
      </c>
      <c r="AI1814" s="97"/>
      <c r="AJ1814" s="97" t="s">
        <v>65</v>
      </c>
      <c r="AK1814" s="97" t="s">
        <v>66</v>
      </c>
      <c r="AL1814" s="45" t="s">
        <v>67</v>
      </c>
      <c r="AM1814" s="160" t="str">
        <f>MONTH(B1814)&amp;"/"&amp;YEAR(B1814)</f>
        <v>3/2026</v>
      </c>
      <c r="AN1814" s="45">
        <f>WEEKNUM(B1814)-WEEKNUM(EOMONTH(B1814,-1)+1)+1</f>
        <v>4</v>
      </c>
      <c r="AO1814" s="45" t="str">
        <f>MONTH(R1814)&amp;"/"&amp;YEAR(R1814)</f>
        <v>5/2026</v>
      </c>
      <c r="AP1814" s="45">
        <f>WEEKNUM(R1814)-WEEKNUM(EOMONTH(R1814,-1)+1)+1</f>
        <v>5</v>
      </c>
      <c r="AQ1814" s="45">
        <f>IF(AU1814="S",IF(Q1814="1. Aceitou o programa",R1814-B1814,0),0)</f>
        <v>67</v>
      </c>
      <c r="AR1814" s="45">
        <f>IF(AU1814="S",IF(AND(S1814&lt;&gt;"",R1814&lt;&gt;""),S1814-R1814,0),0)</f>
        <v>0</v>
      </c>
      <c r="AS1814" s="45">
        <f>IF(AU1814="S",IF(Q1814="1. Aceitou o programa",IF(OR(X1814="Não se Aplica",X1814=""),IF(OR(W1814="Não se Aplica",W1814=""),0,W1814-V1814),AVERAGE(X1814-W1814,W1814-V1814)),0),0)</f>
        <v>7</v>
      </c>
      <c r="AT1814" s="45">
        <f>IF(AU1814="S",IF(AND(Q1814="1. Aceitou o programa",AB1814="Realizada"),IFERROR(IF(AA1814="",0,AA1814-R1814),0),0),0)</f>
        <v>0</v>
      </c>
      <c r="AU1814" s="45" t="str">
        <f>_xlfn.XLOOKUP(U1814,'Lista Suspensa'!$AA$20:$AA$23,'Lista Suspensa'!$AB$20:$AB$23,"N/A")</f>
        <v>S</v>
      </c>
    </row>
    <row r="1815" spans="1:47" ht="12" customHeight="1" x14ac:dyDescent="0.3">
      <c r="A1815" s="87" t="s">
        <v>47</v>
      </c>
      <c r="B1815" s="88">
        <v>46104</v>
      </c>
      <c r="C1815" s="89" t="s">
        <v>48</v>
      </c>
      <c r="D1815" s="89" t="s">
        <v>49</v>
      </c>
      <c r="E1815" s="189">
        <v>95011625</v>
      </c>
      <c r="F1815" s="197" t="s">
        <v>4853</v>
      </c>
      <c r="G1815" s="90">
        <v>12975732856</v>
      </c>
      <c r="H1815" s="91">
        <v>25433</v>
      </c>
      <c r="I1815" s="89"/>
      <c r="J1815" s="89" t="s">
        <v>51</v>
      </c>
      <c r="K1815" s="89" t="s">
        <v>52</v>
      </c>
      <c r="L1815" s="89" t="s">
        <v>69</v>
      </c>
      <c r="M1815" s="89" t="s">
        <v>4854</v>
      </c>
      <c r="N1815" s="89" t="s">
        <v>137</v>
      </c>
      <c r="O1815" s="92" t="s">
        <v>4855</v>
      </c>
      <c r="P1815" s="93" t="s">
        <v>57</v>
      </c>
      <c r="Q1815" s="110" t="s">
        <v>58</v>
      </c>
      <c r="R1815" s="94">
        <v>46171</v>
      </c>
      <c r="S1815" s="95"/>
      <c r="T1815" s="95" t="s">
        <v>59</v>
      </c>
      <c r="U1815" s="95" t="s">
        <v>60</v>
      </c>
      <c r="V1815" s="91">
        <v>46157</v>
      </c>
      <c r="W1815" s="91">
        <v>46164</v>
      </c>
      <c r="X1815" s="91"/>
      <c r="Y1815" s="96" t="s">
        <v>269</v>
      </c>
      <c r="Z1815" s="89" t="s">
        <v>62</v>
      </c>
      <c r="AA1815" s="95"/>
      <c r="AB1815" s="95" t="s">
        <v>2804</v>
      </c>
      <c r="AC1815" s="95" t="s">
        <v>2804</v>
      </c>
      <c r="AD1815" s="95" t="s">
        <v>2804</v>
      </c>
      <c r="AE1815" s="95" t="s">
        <v>2804</v>
      </c>
      <c r="AF1815" s="95" t="s">
        <v>2804</v>
      </c>
      <c r="AG1815" s="95" t="s">
        <v>2804</v>
      </c>
      <c r="AH1815" s="95" t="s">
        <v>2804</v>
      </c>
      <c r="AI1815" s="97"/>
      <c r="AJ1815" s="97" t="s">
        <v>65</v>
      </c>
      <c r="AK1815" s="97" t="s">
        <v>66</v>
      </c>
      <c r="AL1815" s="45" t="s">
        <v>67</v>
      </c>
      <c r="AM1815" s="160" t="str">
        <f>MONTH(B1815)&amp;"/"&amp;YEAR(B1815)</f>
        <v>3/2026</v>
      </c>
      <c r="AN1815" s="45">
        <f>WEEKNUM(B1815)-WEEKNUM(EOMONTH(B1815,-1)+1)+1</f>
        <v>4</v>
      </c>
      <c r="AO1815" s="45" t="str">
        <f>MONTH(R1815)&amp;"/"&amp;YEAR(R1815)</f>
        <v>5/2026</v>
      </c>
      <c r="AP1815" s="45">
        <f>WEEKNUM(R1815)-WEEKNUM(EOMONTH(R1815,-1)+1)+1</f>
        <v>5</v>
      </c>
      <c r="AQ1815" s="45">
        <f>IF(AU1815="S",IF(Q1815="1. Aceitou o programa",R1815-B1815,0),0)</f>
        <v>67</v>
      </c>
      <c r="AR1815" s="45">
        <f>IF(AU1815="S",IF(AND(S1815&lt;&gt;"",R1815&lt;&gt;""),S1815-R1815,0),0)</f>
        <v>0</v>
      </c>
      <c r="AS1815" s="45">
        <f>IF(AU1815="S",IF(Q1815="1. Aceitou o programa",IF(OR(X1815="Não se Aplica",X1815=""),IF(OR(W1815="Não se Aplica",W1815=""),0,W1815-V1815),AVERAGE(X1815-W1815,W1815-V1815)),0),0)</f>
        <v>7</v>
      </c>
      <c r="AT1815" s="45">
        <f>IF(AU1815="S",IF(AND(Q1815="1. Aceitou o programa",AB1815="Realizada"),IFERROR(IF(AA1815="",0,AA1815-R1815),0),0),0)</f>
        <v>0</v>
      </c>
      <c r="AU1815" s="45" t="str">
        <f>_xlfn.XLOOKUP(U1815,'Lista Suspensa'!$AA$20:$AA$23,'Lista Suspensa'!$AB$20:$AB$23,"N/A")</f>
        <v>S</v>
      </c>
    </row>
    <row r="1816" spans="1:47" ht="12" customHeight="1" x14ac:dyDescent="0.3">
      <c r="A1816" s="87" t="s">
        <v>47</v>
      </c>
      <c r="B1816" s="88">
        <v>46104</v>
      </c>
      <c r="C1816" s="89" t="s">
        <v>48</v>
      </c>
      <c r="D1816" s="89" t="s">
        <v>49</v>
      </c>
      <c r="E1816" s="189">
        <v>95017301</v>
      </c>
      <c r="F1816" s="197" t="s">
        <v>4856</v>
      </c>
      <c r="G1816" s="90">
        <v>22698894873</v>
      </c>
      <c r="H1816" s="91">
        <v>30565</v>
      </c>
      <c r="I1816" s="89"/>
      <c r="J1816" s="89" t="s">
        <v>51</v>
      </c>
      <c r="K1816" s="89" t="s">
        <v>52</v>
      </c>
      <c r="L1816" s="89" t="s">
        <v>85</v>
      </c>
      <c r="M1816" s="89" t="s">
        <v>4857</v>
      </c>
      <c r="N1816" s="89" t="s">
        <v>150</v>
      </c>
      <c r="O1816" s="92" t="s">
        <v>4858</v>
      </c>
      <c r="P1816" s="93" t="s">
        <v>57</v>
      </c>
      <c r="Q1816" s="110" t="s">
        <v>58</v>
      </c>
      <c r="R1816" s="94">
        <v>46171</v>
      </c>
      <c r="S1816" s="95"/>
      <c r="T1816" s="95" t="s">
        <v>59</v>
      </c>
      <c r="U1816" s="95" t="s">
        <v>60</v>
      </c>
      <c r="V1816" s="91">
        <v>46157</v>
      </c>
      <c r="W1816" s="91">
        <v>46164</v>
      </c>
      <c r="X1816" s="91">
        <v>46168</v>
      </c>
      <c r="Y1816" s="96"/>
      <c r="Z1816" s="89" t="s">
        <v>62</v>
      </c>
      <c r="AA1816" s="95"/>
      <c r="AB1816" s="95" t="s">
        <v>2804</v>
      </c>
      <c r="AC1816" s="95" t="s">
        <v>2804</v>
      </c>
      <c r="AD1816" s="95" t="s">
        <v>2804</v>
      </c>
      <c r="AE1816" s="95" t="s">
        <v>2804</v>
      </c>
      <c r="AF1816" s="95" t="s">
        <v>2804</v>
      </c>
      <c r="AG1816" s="95" t="s">
        <v>2804</v>
      </c>
      <c r="AH1816" s="95" t="s">
        <v>2804</v>
      </c>
      <c r="AI1816" s="97"/>
      <c r="AJ1816" s="97" t="s">
        <v>65</v>
      </c>
      <c r="AK1816" s="97" t="s">
        <v>66</v>
      </c>
      <c r="AL1816" s="45" t="s">
        <v>67</v>
      </c>
      <c r="AM1816" s="160" t="str">
        <f>MONTH(B1816)&amp;"/"&amp;YEAR(B1816)</f>
        <v>3/2026</v>
      </c>
      <c r="AN1816" s="45">
        <f>WEEKNUM(B1816)-WEEKNUM(EOMONTH(B1816,-1)+1)+1</f>
        <v>4</v>
      </c>
      <c r="AO1816" s="45" t="str">
        <f>MONTH(R1816)&amp;"/"&amp;YEAR(R1816)</f>
        <v>5/2026</v>
      </c>
      <c r="AP1816" s="45">
        <f>WEEKNUM(R1816)-WEEKNUM(EOMONTH(R1816,-1)+1)+1</f>
        <v>5</v>
      </c>
      <c r="AQ1816" s="45">
        <f>IF(AU1816="S",IF(Q1816="1. Aceitou o programa",R1816-B1816,0),0)</f>
        <v>67</v>
      </c>
      <c r="AR1816" s="45">
        <f>IF(AU1816="S",IF(AND(S1816&lt;&gt;"",R1816&lt;&gt;""),S1816-R1816,0),0)</f>
        <v>0</v>
      </c>
      <c r="AS1816" s="45">
        <f>IF(AU1816="S",IF(Q1816="1. Aceitou o programa",IF(OR(X1816="Não se Aplica",X1816=""),IF(OR(W1816="Não se Aplica",W1816=""),0,W1816-V1816),AVERAGE(X1816-W1816,W1816-V1816)),0),0)</f>
        <v>5.5</v>
      </c>
      <c r="AT1816" s="45">
        <f>IF(AU1816="S",IF(AND(Q1816="1. Aceitou o programa",AB1816="Realizada"),IFERROR(IF(AA1816="",0,AA1816-R1816),0),0),0)</f>
        <v>0</v>
      </c>
      <c r="AU1816" s="45" t="str">
        <f>_xlfn.XLOOKUP(U1816,'Lista Suspensa'!$AA$20:$AA$23,'Lista Suspensa'!$AB$20:$AB$23,"N/A")</f>
        <v>S</v>
      </c>
    </row>
    <row r="1817" spans="1:47" ht="12" customHeight="1" x14ac:dyDescent="0.3">
      <c r="A1817" s="87" t="s">
        <v>47</v>
      </c>
      <c r="B1817" s="88">
        <v>46104</v>
      </c>
      <c r="C1817" s="89" t="s">
        <v>48</v>
      </c>
      <c r="D1817" s="89" t="s">
        <v>49</v>
      </c>
      <c r="E1817" s="189">
        <v>95023346</v>
      </c>
      <c r="F1817" s="197" t="s">
        <v>4859</v>
      </c>
      <c r="G1817" s="90">
        <v>21712436864</v>
      </c>
      <c r="H1817" s="91">
        <v>29144</v>
      </c>
      <c r="I1817" s="89"/>
      <c r="J1817" s="89" t="s">
        <v>51</v>
      </c>
      <c r="K1817" s="89" t="s">
        <v>52</v>
      </c>
      <c r="L1817" s="89" t="s">
        <v>85</v>
      </c>
      <c r="M1817" s="89" t="s">
        <v>4860</v>
      </c>
      <c r="N1817" s="89" t="s">
        <v>137</v>
      </c>
      <c r="O1817" s="92" t="s">
        <v>4861</v>
      </c>
      <c r="P1817" s="93" t="s">
        <v>57</v>
      </c>
      <c r="Q1817" s="110" t="s">
        <v>58</v>
      </c>
      <c r="R1817" s="94">
        <v>46171</v>
      </c>
      <c r="S1817" s="95"/>
      <c r="T1817" s="95" t="s">
        <v>59</v>
      </c>
      <c r="U1817" s="95" t="s">
        <v>60</v>
      </c>
      <c r="V1817" s="91">
        <v>46157</v>
      </c>
      <c r="W1817" s="91">
        <v>46164</v>
      </c>
      <c r="X1817" s="91">
        <v>46168</v>
      </c>
      <c r="Y1817" s="96"/>
      <c r="Z1817" s="89" t="s">
        <v>62</v>
      </c>
      <c r="AA1817" s="95"/>
      <c r="AB1817" s="95" t="s">
        <v>2804</v>
      </c>
      <c r="AC1817" s="95" t="s">
        <v>2804</v>
      </c>
      <c r="AD1817" s="95" t="s">
        <v>2804</v>
      </c>
      <c r="AE1817" s="95" t="s">
        <v>2804</v>
      </c>
      <c r="AF1817" s="95" t="s">
        <v>2804</v>
      </c>
      <c r="AG1817" s="95" t="s">
        <v>2804</v>
      </c>
      <c r="AH1817" s="95" t="s">
        <v>2804</v>
      </c>
      <c r="AI1817" s="97"/>
      <c r="AJ1817" s="97" t="s">
        <v>65</v>
      </c>
      <c r="AK1817" s="97" t="s">
        <v>66</v>
      </c>
      <c r="AL1817" s="45" t="s">
        <v>67</v>
      </c>
      <c r="AM1817" s="160" t="str">
        <f>MONTH(B1817)&amp;"/"&amp;YEAR(B1817)</f>
        <v>3/2026</v>
      </c>
      <c r="AN1817" s="45">
        <f>WEEKNUM(B1817)-WEEKNUM(EOMONTH(B1817,-1)+1)+1</f>
        <v>4</v>
      </c>
      <c r="AO1817" s="45" t="str">
        <f>MONTH(R1817)&amp;"/"&amp;YEAR(R1817)</f>
        <v>5/2026</v>
      </c>
      <c r="AP1817" s="45">
        <f>WEEKNUM(R1817)-WEEKNUM(EOMONTH(R1817,-1)+1)+1</f>
        <v>5</v>
      </c>
      <c r="AQ1817" s="45">
        <f>IF(AU1817="S",IF(Q1817="1. Aceitou o programa",R1817-B1817,0),0)</f>
        <v>67</v>
      </c>
      <c r="AR1817" s="45">
        <f>IF(AU1817="S",IF(AND(S1817&lt;&gt;"",R1817&lt;&gt;""),S1817-R1817,0),0)</f>
        <v>0</v>
      </c>
      <c r="AS1817" s="45">
        <f>IF(AU1817="S",IF(Q1817="1. Aceitou o programa",IF(OR(X1817="Não se Aplica",X1817=""),IF(OR(W1817="Não se Aplica",W1817=""),0,W1817-V1817),AVERAGE(X1817-W1817,W1817-V1817)),0),0)</f>
        <v>5.5</v>
      </c>
      <c r="AT1817" s="45">
        <f>IF(AU1817="S",IF(AND(Q1817="1. Aceitou o programa",AB1817="Realizada"),IFERROR(IF(AA1817="",0,AA1817-R1817),0),0),0)</f>
        <v>0</v>
      </c>
      <c r="AU1817" s="45" t="str">
        <f>_xlfn.XLOOKUP(U1817,'Lista Suspensa'!$AA$20:$AA$23,'Lista Suspensa'!$AB$20:$AB$23,"N/A")</f>
        <v>S</v>
      </c>
    </row>
    <row r="1818" spans="1:47" ht="12" customHeight="1" x14ac:dyDescent="0.3">
      <c r="A1818" s="87" t="s">
        <v>47</v>
      </c>
      <c r="B1818" s="88">
        <v>46104</v>
      </c>
      <c r="C1818" s="89" t="s">
        <v>48</v>
      </c>
      <c r="D1818" s="89" t="s">
        <v>49</v>
      </c>
      <c r="E1818" s="189">
        <v>95023350</v>
      </c>
      <c r="F1818" s="197" t="s">
        <v>4862</v>
      </c>
      <c r="G1818" s="90">
        <v>48049617807</v>
      </c>
      <c r="H1818" s="91">
        <v>36055</v>
      </c>
      <c r="I1818" s="89"/>
      <c r="J1818" s="89" t="s">
        <v>84</v>
      </c>
      <c r="K1818" s="89" t="s">
        <v>52</v>
      </c>
      <c r="L1818" s="89" t="s">
        <v>85</v>
      </c>
      <c r="M1818" s="89" t="s">
        <v>4860</v>
      </c>
      <c r="N1818" s="89" t="s">
        <v>137</v>
      </c>
      <c r="O1818" s="92" t="s">
        <v>4863</v>
      </c>
      <c r="P1818" s="93" t="s">
        <v>57</v>
      </c>
      <c r="Q1818" s="110" t="s">
        <v>58</v>
      </c>
      <c r="R1818" s="94">
        <v>46171</v>
      </c>
      <c r="S1818" s="95"/>
      <c r="T1818" s="95" t="s">
        <v>59</v>
      </c>
      <c r="U1818" s="95" t="s">
        <v>60</v>
      </c>
      <c r="V1818" s="91">
        <v>46157</v>
      </c>
      <c r="W1818" s="91">
        <v>46164</v>
      </c>
      <c r="X1818" s="91"/>
      <c r="Y1818" s="96" t="s">
        <v>269</v>
      </c>
      <c r="Z1818" s="89" t="s">
        <v>62</v>
      </c>
      <c r="AA1818" s="95"/>
      <c r="AB1818" s="95" t="s">
        <v>2804</v>
      </c>
      <c r="AC1818" s="95" t="s">
        <v>2804</v>
      </c>
      <c r="AD1818" s="95" t="s">
        <v>2804</v>
      </c>
      <c r="AE1818" s="95" t="s">
        <v>2804</v>
      </c>
      <c r="AF1818" s="95" t="s">
        <v>2804</v>
      </c>
      <c r="AG1818" s="95" t="s">
        <v>2804</v>
      </c>
      <c r="AH1818" s="95" t="s">
        <v>2804</v>
      </c>
      <c r="AI1818" s="97"/>
      <c r="AJ1818" s="97" t="s">
        <v>65</v>
      </c>
      <c r="AK1818" s="97" t="s">
        <v>66</v>
      </c>
      <c r="AL1818" s="45" t="s">
        <v>67</v>
      </c>
      <c r="AM1818" s="160" t="str">
        <f>MONTH(B1818)&amp;"/"&amp;YEAR(B1818)</f>
        <v>3/2026</v>
      </c>
      <c r="AN1818" s="45">
        <f>WEEKNUM(B1818)-WEEKNUM(EOMONTH(B1818,-1)+1)+1</f>
        <v>4</v>
      </c>
      <c r="AO1818" s="45" t="str">
        <f>MONTH(R1818)&amp;"/"&amp;YEAR(R1818)</f>
        <v>5/2026</v>
      </c>
      <c r="AP1818" s="45">
        <f>WEEKNUM(R1818)-WEEKNUM(EOMONTH(R1818,-1)+1)+1</f>
        <v>5</v>
      </c>
      <c r="AQ1818" s="45">
        <f>IF(AU1818="S",IF(Q1818="1. Aceitou o programa",R1818-B1818,0),0)</f>
        <v>67</v>
      </c>
      <c r="AR1818" s="45">
        <f>IF(AU1818="S",IF(AND(S1818&lt;&gt;"",R1818&lt;&gt;""),S1818-R1818,0),0)</f>
        <v>0</v>
      </c>
      <c r="AS1818" s="45">
        <f>IF(AU1818="S",IF(Q1818="1. Aceitou o programa",IF(OR(X1818="Não se Aplica",X1818=""),IF(OR(W1818="Não se Aplica",W1818=""),0,W1818-V1818),AVERAGE(X1818-W1818,W1818-V1818)),0),0)</f>
        <v>7</v>
      </c>
      <c r="AT1818" s="45">
        <f>IF(AU1818="S",IF(AND(Q1818="1. Aceitou o programa",AB1818="Realizada"),IFERROR(IF(AA1818="",0,AA1818-R1818),0),0),0)</f>
        <v>0</v>
      </c>
      <c r="AU1818" s="45" t="str">
        <f>_xlfn.XLOOKUP(U1818,'Lista Suspensa'!$AA$20:$AA$23,'Lista Suspensa'!$AB$20:$AB$23,"N/A")</f>
        <v>S</v>
      </c>
    </row>
    <row r="1819" spans="1:47" ht="12" customHeight="1" x14ac:dyDescent="0.3">
      <c r="A1819" s="87" t="s">
        <v>47</v>
      </c>
      <c r="B1819" s="88">
        <v>46104</v>
      </c>
      <c r="C1819" s="89" t="s">
        <v>48</v>
      </c>
      <c r="D1819" s="89" t="s">
        <v>49</v>
      </c>
      <c r="E1819" s="189">
        <v>95031421</v>
      </c>
      <c r="F1819" s="197" t="s">
        <v>4864</v>
      </c>
      <c r="G1819" s="90">
        <v>37717504820</v>
      </c>
      <c r="H1819" s="91">
        <v>32893</v>
      </c>
      <c r="I1819" s="89"/>
      <c r="J1819" s="89" t="s">
        <v>84</v>
      </c>
      <c r="K1819" s="89" t="s">
        <v>52</v>
      </c>
      <c r="L1819" s="89" t="s">
        <v>53</v>
      </c>
      <c r="M1819" s="89" t="s">
        <v>2906</v>
      </c>
      <c r="N1819" s="89" t="s">
        <v>150</v>
      </c>
      <c r="O1819" s="92" t="s">
        <v>4865</v>
      </c>
      <c r="P1819" s="93" t="s">
        <v>57</v>
      </c>
      <c r="Q1819" s="110" t="s">
        <v>58</v>
      </c>
      <c r="R1819" s="94">
        <v>46171</v>
      </c>
      <c r="S1819" s="95"/>
      <c r="T1819" s="95" t="s">
        <v>59</v>
      </c>
      <c r="U1819" s="95" t="s">
        <v>60</v>
      </c>
      <c r="V1819" s="91">
        <v>46157</v>
      </c>
      <c r="W1819" s="91">
        <v>46164</v>
      </c>
      <c r="X1819" s="91">
        <v>46168</v>
      </c>
      <c r="Y1819" s="96" t="s">
        <v>2797</v>
      </c>
      <c r="Z1819" s="89" t="s">
        <v>62</v>
      </c>
      <c r="AA1819" s="95"/>
      <c r="AB1819" s="95" t="s">
        <v>2804</v>
      </c>
      <c r="AC1819" s="95" t="s">
        <v>2804</v>
      </c>
      <c r="AD1819" s="95" t="s">
        <v>2804</v>
      </c>
      <c r="AE1819" s="95" t="s">
        <v>2804</v>
      </c>
      <c r="AF1819" s="95" t="s">
        <v>2804</v>
      </c>
      <c r="AG1819" s="95" t="s">
        <v>2804</v>
      </c>
      <c r="AH1819" s="95" t="s">
        <v>2804</v>
      </c>
      <c r="AI1819" s="97"/>
      <c r="AJ1819" s="97" t="s">
        <v>65</v>
      </c>
      <c r="AK1819" s="97" t="s">
        <v>66</v>
      </c>
      <c r="AL1819" s="45" t="s">
        <v>67</v>
      </c>
      <c r="AM1819" s="160" t="str">
        <f>MONTH(B1819)&amp;"/"&amp;YEAR(B1819)</f>
        <v>3/2026</v>
      </c>
      <c r="AN1819" s="45">
        <f>WEEKNUM(B1819)-WEEKNUM(EOMONTH(B1819,-1)+1)+1</f>
        <v>4</v>
      </c>
      <c r="AO1819" s="45" t="str">
        <f>MONTH(R1819)&amp;"/"&amp;YEAR(R1819)</f>
        <v>5/2026</v>
      </c>
      <c r="AP1819" s="45">
        <f>WEEKNUM(R1819)-WEEKNUM(EOMONTH(R1819,-1)+1)+1</f>
        <v>5</v>
      </c>
      <c r="AQ1819" s="45">
        <f>IF(AU1819="S",IF(Q1819="1. Aceitou o programa",R1819-B1819,0),0)</f>
        <v>67</v>
      </c>
      <c r="AR1819" s="45">
        <f>IF(AU1819="S",IF(AND(S1819&lt;&gt;"",R1819&lt;&gt;""),S1819-R1819,0),0)</f>
        <v>0</v>
      </c>
      <c r="AS1819" s="45">
        <f>IF(AU1819="S",IF(Q1819="1. Aceitou o programa",IF(OR(X1819="Não se Aplica",X1819=""),IF(OR(W1819="Não se Aplica",W1819=""),0,W1819-V1819),AVERAGE(X1819-W1819,W1819-V1819)),0),0)</f>
        <v>5.5</v>
      </c>
      <c r="AT1819" s="45">
        <f>IF(AU1819="S",IF(AND(Q1819="1. Aceitou o programa",AB1819="Realizada"),IFERROR(IF(AA1819="",0,AA1819-R1819),0),0),0)</f>
        <v>0</v>
      </c>
      <c r="AU1819" s="45" t="str">
        <f>_xlfn.XLOOKUP(U1819,'Lista Suspensa'!$AA$20:$AA$23,'Lista Suspensa'!$AB$20:$AB$23,"N/A")</f>
        <v>S</v>
      </c>
    </row>
    <row r="1820" spans="1:47" ht="12" customHeight="1" x14ac:dyDescent="0.3">
      <c r="A1820" s="87" t="s">
        <v>47</v>
      </c>
      <c r="B1820" s="88">
        <v>46104</v>
      </c>
      <c r="C1820" s="89" t="s">
        <v>48</v>
      </c>
      <c r="D1820" s="89" t="s">
        <v>49</v>
      </c>
      <c r="E1820" s="189">
        <v>95032332</v>
      </c>
      <c r="F1820" s="197" t="s">
        <v>4866</v>
      </c>
      <c r="G1820" s="90">
        <v>27368951851</v>
      </c>
      <c r="H1820" s="91">
        <v>29363</v>
      </c>
      <c r="I1820" s="89"/>
      <c r="J1820" s="89" t="s">
        <v>84</v>
      </c>
      <c r="K1820" s="89" t="s">
        <v>52</v>
      </c>
      <c r="L1820" s="89" t="s">
        <v>53</v>
      </c>
      <c r="M1820" s="89" t="s">
        <v>2114</v>
      </c>
      <c r="N1820" s="89" t="s">
        <v>176</v>
      </c>
      <c r="O1820" s="92" t="s">
        <v>4867</v>
      </c>
      <c r="P1820" s="93" t="s">
        <v>57</v>
      </c>
      <c r="Q1820" s="110" t="s">
        <v>58</v>
      </c>
      <c r="R1820" s="94">
        <v>46171</v>
      </c>
      <c r="S1820" s="95"/>
      <c r="T1820" s="95" t="s">
        <v>59</v>
      </c>
      <c r="U1820" s="95" t="s">
        <v>60</v>
      </c>
      <c r="V1820" s="91">
        <v>46157</v>
      </c>
      <c r="W1820" s="91">
        <v>46164</v>
      </c>
      <c r="X1820" s="91"/>
      <c r="Y1820" s="96" t="s">
        <v>269</v>
      </c>
      <c r="Z1820" s="89" t="s">
        <v>62</v>
      </c>
      <c r="AA1820" s="95"/>
      <c r="AB1820" s="95" t="s">
        <v>2804</v>
      </c>
      <c r="AC1820" s="95" t="s">
        <v>2804</v>
      </c>
      <c r="AD1820" s="95" t="s">
        <v>2804</v>
      </c>
      <c r="AE1820" s="95" t="s">
        <v>2804</v>
      </c>
      <c r="AF1820" s="95" t="s">
        <v>2804</v>
      </c>
      <c r="AG1820" s="95" t="s">
        <v>2804</v>
      </c>
      <c r="AH1820" s="95" t="s">
        <v>2804</v>
      </c>
      <c r="AI1820" s="97"/>
      <c r="AJ1820" s="97" t="s">
        <v>65</v>
      </c>
      <c r="AK1820" s="97" t="s">
        <v>66</v>
      </c>
      <c r="AL1820" s="45" t="s">
        <v>67</v>
      </c>
      <c r="AM1820" s="160" t="str">
        <f>MONTH(B1820)&amp;"/"&amp;YEAR(B1820)</f>
        <v>3/2026</v>
      </c>
      <c r="AN1820" s="45">
        <f>WEEKNUM(B1820)-WEEKNUM(EOMONTH(B1820,-1)+1)+1</f>
        <v>4</v>
      </c>
      <c r="AO1820" s="45" t="str">
        <f>MONTH(R1820)&amp;"/"&amp;YEAR(R1820)</f>
        <v>5/2026</v>
      </c>
      <c r="AP1820" s="45">
        <f>WEEKNUM(R1820)-WEEKNUM(EOMONTH(R1820,-1)+1)+1</f>
        <v>5</v>
      </c>
      <c r="AQ1820" s="45">
        <f>IF(AU1820="S",IF(Q1820="1. Aceitou o programa",R1820-B1820,0),0)</f>
        <v>67</v>
      </c>
      <c r="AR1820" s="45">
        <f>IF(AU1820="S",IF(AND(S1820&lt;&gt;"",R1820&lt;&gt;""),S1820-R1820,0),0)</f>
        <v>0</v>
      </c>
      <c r="AS1820" s="45">
        <f>IF(AU1820="S",IF(Q1820="1. Aceitou o programa",IF(OR(X1820="Não se Aplica",X1820=""),IF(OR(W1820="Não se Aplica",W1820=""),0,W1820-V1820),AVERAGE(X1820-W1820,W1820-V1820)),0),0)</f>
        <v>7</v>
      </c>
      <c r="AT1820" s="45">
        <f>IF(AU1820="S",IF(AND(Q1820="1. Aceitou o programa",AB1820="Realizada"),IFERROR(IF(AA1820="",0,AA1820-R1820),0),0),0)</f>
        <v>0</v>
      </c>
      <c r="AU1820" s="45" t="str">
        <f>_xlfn.XLOOKUP(U1820,'Lista Suspensa'!$AA$20:$AA$23,'Lista Suspensa'!$AB$20:$AB$23,"N/A")</f>
        <v>S</v>
      </c>
    </row>
    <row r="1821" spans="1:47" ht="12" customHeight="1" x14ac:dyDescent="0.3">
      <c r="A1821" s="87" t="s">
        <v>47</v>
      </c>
      <c r="B1821" s="88">
        <v>46104</v>
      </c>
      <c r="C1821" s="89" t="s">
        <v>48</v>
      </c>
      <c r="D1821" s="89" t="s">
        <v>49</v>
      </c>
      <c r="E1821" s="189">
        <v>107957280</v>
      </c>
      <c r="F1821" s="197" t="s">
        <v>4868</v>
      </c>
      <c r="G1821" s="90">
        <v>17072332847</v>
      </c>
      <c r="H1821" s="91">
        <v>26384</v>
      </c>
      <c r="I1821" s="89"/>
      <c r="J1821" s="89" t="s">
        <v>51</v>
      </c>
      <c r="K1821" s="89" t="s">
        <v>52</v>
      </c>
      <c r="L1821" s="89" t="s">
        <v>85</v>
      </c>
      <c r="M1821" s="89" t="s">
        <v>1626</v>
      </c>
      <c r="N1821" s="89" t="s">
        <v>71</v>
      </c>
      <c r="O1821" s="92" t="s">
        <v>4869</v>
      </c>
      <c r="P1821" s="93" t="s">
        <v>57</v>
      </c>
      <c r="Q1821" s="110" t="s">
        <v>58</v>
      </c>
      <c r="R1821" s="94">
        <v>46171</v>
      </c>
      <c r="S1821" s="95"/>
      <c r="T1821" s="95" t="s">
        <v>59</v>
      </c>
      <c r="U1821" s="95" t="s">
        <v>60</v>
      </c>
      <c r="V1821" s="91">
        <v>46157</v>
      </c>
      <c r="W1821" s="91">
        <v>46160</v>
      </c>
      <c r="X1821" s="91">
        <v>46168</v>
      </c>
      <c r="Y1821" s="96" t="s">
        <v>61</v>
      </c>
      <c r="Z1821" s="89" t="s">
        <v>62</v>
      </c>
      <c r="AA1821" s="95"/>
      <c r="AB1821" s="95" t="s">
        <v>2804</v>
      </c>
      <c r="AC1821" s="95" t="s">
        <v>2804</v>
      </c>
      <c r="AD1821" s="95" t="s">
        <v>2804</v>
      </c>
      <c r="AE1821" s="95" t="s">
        <v>2804</v>
      </c>
      <c r="AF1821" s="95" t="s">
        <v>2804</v>
      </c>
      <c r="AG1821" s="95" t="s">
        <v>2804</v>
      </c>
      <c r="AH1821" s="95" t="s">
        <v>2804</v>
      </c>
      <c r="AI1821" s="97"/>
      <c r="AJ1821" s="97" t="s">
        <v>65</v>
      </c>
      <c r="AK1821" s="97" t="s">
        <v>66</v>
      </c>
      <c r="AL1821" s="45" t="s">
        <v>67</v>
      </c>
      <c r="AM1821" s="160" t="str">
        <f>MONTH(B1821)&amp;"/"&amp;YEAR(B1821)</f>
        <v>3/2026</v>
      </c>
      <c r="AN1821" s="45">
        <f>WEEKNUM(B1821)-WEEKNUM(EOMONTH(B1821,-1)+1)+1</f>
        <v>4</v>
      </c>
      <c r="AO1821" s="45" t="str">
        <f>MONTH(R1821)&amp;"/"&amp;YEAR(R1821)</f>
        <v>5/2026</v>
      </c>
      <c r="AP1821" s="45">
        <f>WEEKNUM(R1821)-WEEKNUM(EOMONTH(R1821,-1)+1)+1</f>
        <v>5</v>
      </c>
      <c r="AQ1821" s="45">
        <f>IF(AU1821="S",IF(Q1821="1. Aceitou o programa",R1821-B1821,0),0)</f>
        <v>67</v>
      </c>
      <c r="AR1821" s="45">
        <f>IF(AU1821="S",IF(AND(S1821&lt;&gt;"",R1821&lt;&gt;""),S1821-R1821,0),0)</f>
        <v>0</v>
      </c>
      <c r="AS1821" s="45">
        <f>IF(AU1821="S",IF(Q1821="1. Aceitou o programa",IF(OR(X1821="Não se Aplica",X1821=""),IF(OR(W1821="Não se Aplica",W1821=""),0,W1821-V1821),AVERAGE(X1821-W1821,W1821-V1821)),0),0)</f>
        <v>5.5</v>
      </c>
      <c r="AT1821" s="45">
        <f>IF(AU1821="S",IF(AND(Q1821="1. Aceitou o programa",AB1821="Realizada"),IFERROR(IF(AA1821="",0,AA1821-R1821),0),0),0)</f>
        <v>0</v>
      </c>
      <c r="AU1821" s="45" t="str">
        <f>_xlfn.XLOOKUP(U1821,'Lista Suspensa'!$AA$20:$AA$23,'Lista Suspensa'!$AB$20:$AB$23,"N/A")</f>
        <v>S</v>
      </c>
    </row>
    <row r="1822" spans="1:47" ht="12" customHeight="1" x14ac:dyDescent="0.3">
      <c r="A1822" s="87" t="s">
        <v>47</v>
      </c>
      <c r="B1822" s="88">
        <v>46104</v>
      </c>
      <c r="C1822" s="89" t="s">
        <v>48</v>
      </c>
      <c r="D1822" s="89" t="s">
        <v>49</v>
      </c>
      <c r="E1822" s="189">
        <v>86917816</v>
      </c>
      <c r="F1822" s="197" t="s">
        <v>4870</v>
      </c>
      <c r="G1822" s="90">
        <v>8809787757</v>
      </c>
      <c r="H1822" s="91">
        <v>29407</v>
      </c>
      <c r="I1822" s="89"/>
      <c r="J1822" s="89" t="s">
        <v>84</v>
      </c>
      <c r="K1822" s="89" t="s">
        <v>76</v>
      </c>
      <c r="L1822" s="89" t="s">
        <v>95</v>
      </c>
      <c r="M1822" s="89" t="s">
        <v>214</v>
      </c>
      <c r="N1822" s="89" t="s">
        <v>877</v>
      </c>
      <c r="O1822" s="92" t="s">
        <v>4871</v>
      </c>
      <c r="P1822" s="93" t="s">
        <v>57</v>
      </c>
      <c r="Q1822" s="110" t="s">
        <v>58</v>
      </c>
      <c r="R1822" s="94">
        <v>46171</v>
      </c>
      <c r="S1822" s="95"/>
      <c r="T1822" s="95" t="s">
        <v>59</v>
      </c>
      <c r="U1822" s="95" t="s">
        <v>60</v>
      </c>
      <c r="V1822" s="91">
        <v>46157</v>
      </c>
      <c r="W1822" s="91">
        <v>46164</v>
      </c>
      <c r="X1822" s="91"/>
      <c r="Y1822" s="96" t="s">
        <v>269</v>
      </c>
      <c r="Z1822" s="89" t="s">
        <v>62</v>
      </c>
      <c r="AA1822" s="95"/>
      <c r="AB1822" s="95" t="s">
        <v>2804</v>
      </c>
      <c r="AC1822" s="95" t="s">
        <v>2804</v>
      </c>
      <c r="AD1822" s="95" t="s">
        <v>2804</v>
      </c>
      <c r="AE1822" s="95" t="s">
        <v>2804</v>
      </c>
      <c r="AF1822" s="95" t="s">
        <v>2804</v>
      </c>
      <c r="AG1822" s="95" t="s">
        <v>2804</v>
      </c>
      <c r="AH1822" s="95" t="s">
        <v>2804</v>
      </c>
      <c r="AI1822" s="97"/>
      <c r="AJ1822" s="97" t="s">
        <v>65</v>
      </c>
      <c r="AK1822" s="97" t="s">
        <v>66</v>
      </c>
      <c r="AL1822" s="45" t="s">
        <v>67</v>
      </c>
      <c r="AM1822" s="160" t="str">
        <f>MONTH(B1822)&amp;"/"&amp;YEAR(B1822)</f>
        <v>3/2026</v>
      </c>
      <c r="AN1822" s="45">
        <f>WEEKNUM(B1822)-WEEKNUM(EOMONTH(B1822,-1)+1)+1</f>
        <v>4</v>
      </c>
      <c r="AO1822" s="45" t="str">
        <f>MONTH(R1822)&amp;"/"&amp;YEAR(R1822)</f>
        <v>5/2026</v>
      </c>
      <c r="AP1822" s="45">
        <f>WEEKNUM(R1822)-WEEKNUM(EOMONTH(R1822,-1)+1)+1</f>
        <v>5</v>
      </c>
      <c r="AQ1822" s="45">
        <f>IF(AU1822="S",IF(Q1822="1. Aceitou o programa",R1822-B1822,0),0)</f>
        <v>67</v>
      </c>
      <c r="AR1822" s="45">
        <f>IF(AU1822="S",IF(AND(S1822&lt;&gt;"",R1822&lt;&gt;""),S1822-R1822,0),0)</f>
        <v>0</v>
      </c>
      <c r="AS1822" s="45">
        <f>IF(AU1822="S",IF(Q1822="1. Aceitou o programa",IF(OR(X1822="Não se Aplica",X1822=""),IF(OR(W1822="Não se Aplica",W1822=""),0,W1822-V1822),AVERAGE(X1822-W1822,W1822-V1822)),0),0)</f>
        <v>7</v>
      </c>
      <c r="AT1822" s="45">
        <f>IF(AU1822="S",IF(AND(Q1822="1. Aceitou o programa",AB1822="Realizada"),IFERROR(IF(AA1822="",0,AA1822-R1822),0),0),0)</f>
        <v>0</v>
      </c>
      <c r="AU1822" s="45" t="str">
        <f>_xlfn.XLOOKUP(U1822,'Lista Suspensa'!$AA$20:$AA$23,'Lista Suspensa'!$AB$20:$AB$23,"N/A")</f>
        <v>S</v>
      </c>
    </row>
    <row r="1823" spans="1:47" ht="12" customHeight="1" x14ac:dyDescent="0.3">
      <c r="A1823" s="87" t="s">
        <v>47</v>
      </c>
      <c r="B1823" s="88">
        <v>46104</v>
      </c>
      <c r="C1823" s="89" t="s">
        <v>48</v>
      </c>
      <c r="D1823" s="89" t="s">
        <v>49</v>
      </c>
      <c r="E1823" s="189">
        <v>95139181</v>
      </c>
      <c r="F1823" s="197" t="s">
        <v>4872</v>
      </c>
      <c r="G1823" s="90">
        <v>25294716810</v>
      </c>
      <c r="H1823" s="91">
        <v>27657</v>
      </c>
      <c r="I1823" s="89"/>
      <c r="J1823" s="89" t="s">
        <v>51</v>
      </c>
      <c r="K1823" s="89" t="s">
        <v>52</v>
      </c>
      <c r="L1823" s="89" t="s">
        <v>85</v>
      </c>
      <c r="M1823" s="89" t="s">
        <v>4873</v>
      </c>
      <c r="N1823" s="89" t="s">
        <v>150</v>
      </c>
      <c r="O1823" s="92" t="s">
        <v>4874</v>
      </c>
      <c r="P1823" s="93" t="s">
        <v>57</v>
      </c>
      <c r="Q1823" s="110" t="s">
        <v>58</v>
      </c>
      <c r="R1823" s="94">
        <v>46171</v>
      </c>
      <c r="S1823" s="95"/>
      <c r="T1823" s="95" t="s">
        <v>59</v>
      </c>
      <c r="U1823" s="95" t="s">
        <v>60</v>
      </c>
      <c r="V1823" s="91">
        <v>46157</v>
      </c>
      <c r="W1823" s="91">
        <v>46164</v>
      </c>
      <c r="X1823" s="91">
        <v>46168</v>
      </c>
      <c r="Y1823" s="96"/>
      <c r="Z1823" s="89" t="s">
        <v>62</v>
      </c>
      <c r="AA1823" s="95"/>
      <c r="AB1823" s="95" t="s">
        <v>2804</v>
      </c>
      <c r="AC1823" s="95" t="s">
        <v>2804</v>
      </c>
      <c r="AD1823" s="95" t="s">
        <v>2804</v>
      </c>
      <c r="AE1823" s="95" t="s">
        <v>2804</v>
      </c>
      <c r="AF1823" s="95" t="s">
        <v>2804</v>
      </c>
      <c r="AG1823" s="95" t="s">
        <v>2804</v>
      </c>
      <c r="AH1823" s="95" t="s">
        <v>2804</v>
      </c>
      <c r="AI1823" s="97"/>
      <c r="AJ1823" s="97" t="s">
        <v>65</v>
      </c>
      <c r="AK1823" s="97" t="s">
        <v>66</v>
      </c>
      <c r="AL1823" s="45" t="s">
        <v>67</v>
      </c>
      <c r="AM1823" s="160" t="str">
        <f>MONTH(B1823)&amp;"/"&amp;YEAR(B1823)</f>
        <v>3/2026</v>
      </c>
      <c r="AN1823" s="45">
        <f>WEEKNUM(B1823)-WEEKNUM(EOMONTH(B1823,-1)+1)+1</f>
        <v>4</v>
      </c>
      <c r="AO1823" s="45" t="str">
        <f>MONTH(R1823)&amp;"/"&amp;YEAR(R1823)</f>
        <v>5/2026</v>
      </c>
      <c r="AP1823" s="45">
        <f>WEEKNUM(R1823)-WEEKNUM(EOMONTH(R1823,-1)+1)+1</f>
        <v>5</v>
      </c>
      <c r="AQ1823" s="45">
        <f>IF(AU1823="S",IF(Q1823="1. Aceitou o programa",R1823-B1823,0),0)</f>
        <v>67</v>
      </c>
      <c r="AR1823" s="45">
        <f>IF(AU1823="S",IF(AND(S1823&lt;&gt;"",R1823&lt;&gt;""),S1823-R1823,0),0)</f>
        <v>0</v>
      </c>
      <c r="AS1823" s="45">
        <f>IF(AU1823="S",IF(Q1823="1. Aceitou o programa",IF(OR(X1823="Não se Aplica",X1823=""),IF(OR(W1823="Não se Aplica",W1823=""),0,W1823-V1823),AVERAGE(X1823-W1823,W1823-V1823)),0),0)</f>
        <v>5.5</v>
      </c>
      <c r="AT1823" s="45">
        <f>IF(AU1823="S",IF(AND(Q1823="1. Aceitou o programa",AB1823="Realizada"),IFERROR(IF(AA1823="",0,AA1823-R1823),0),0),0)</f>
        <v>0</v>
      </c>
      <c r="AU1823" s="45" t="str">
        <f>_xlfn.XLOOKUP(U1823,'Lista Suspensa'!$AA$20:$AA$23,'Lista Suspensa'!$AB$20:$AB$23,"N/A")</f>
        <v>S</v>
      </c>
    </row>
    <row r="1824" spans="1:47" ht="12" customHeight="1" x14ac:dyDescent="0.3">
      <c r="A1824" s="87" t="s">
        <v>47</v>
      </c>
      <c r="B1824" s="88">
        <v>46104</v>
      </c>
      <c r="C1824" s="89" t="s">
        <v>48</v>
      </c>
      <c r="D1824" s="89" t="s">
        <v>49</v>
      </c>
      <c r="E1824" s="189">
        <v>95178655</v>
      </c>
      <c r="F1824" s="197" t="s">
        <v>4875</v>
      </c>
      <c r="G1824" s="90">
        <v>21492947881</v>
      </c>
      <c r="H1824" s="91">
        <v>26810</v>
      </c>
      <c r="I1824" s="89"/>
      <c r="J1824" s="89" t="s">
        <v>51</v>
      </c>
      <c r="K1824" s="89" t="s">
        <v>52</v>
      </c>
      <c r="L1824" s="89" t="s">
        <v>85</v>
      </c>
      <c r="M1824" s="89" t="s">
        <v>4876</v>
      </c>
      <c r="N1824" s="89" t="s">
        <v>150</v>
      </c>
      <c r="O1824" s="92" t="s">
        <v>4877</v>
      </c>
      <c r="P1824" s="93" t="s">
        <v>57</v>
      </c>
      <c r="Q1824" s="110" t="s">
        <v>58</v>
      </c>
      <c r="R1824" s="94">
        <v>46171</v>
      </c>
      <c r="S1824" s="95"/>
      <c r="T1824" s="95" t="s">
        <v>59</v>
      </c>
      <c r="U1824" s="95" t="s">
        <v>60</v>
      </c>
      <c r="V1824" s="91">
        <v>46157</v>
      </c>
      <c r="W1824" s="91">
        <v>46160</v>
      </c>
      <c r="X1824" s="91">
        <v>46168</v>
      </c>
      <c r="Y1824" s="96" t="s">
        <v>61</v>
      </c>
      <c r="Z1824" s="89" t="s">
        <v>62</v>
      </c>
      <c r="AA1824" s="95"/>
      <c r="AB1824" s="95" t="s">
        <v>2804</v>
      </c>
      <c r="AC1824" s="95" t="s">
        <v>2804</v>
      </c>
      <c r="AD1824" s="95" t="s">
        <v>2804</v>
      </c>
      <c r="AE1824" s="95" t="s">
        <v>2804</v>
      </c>
      <c r="AF1824" s="95" t="s">
        <v>2804</v>
      </c>
      <c r="AG1824" s="95" t="s">
        <v>2804</v>
      </c>
      <c r="AH1824" s="95" t="s">
        <v>2804</v>
      </c>
      <c r="AI1824" s="97"/>
      <c r="AJ1824" s="97" t="s">
        <v>65</v>
      </c>
      <c r="AK1824" s="97" t="s">
        <v>66</v>
      </c>
      <c r="AL1824" s="45" t="s">
        <v>67</v>
      </c>
      <c r="AM1824" s="160" t="str">
        <f>MONTH(B1824)&amp;"/"&amp;YEAR(B1824)</f>
        <v>3/2026</v>
      </c>
      <c r="AN1824" s="45">
        <f>WEEKNUM(B1824)-WEEKNUM(EOMONTH(B1824,-1)+1)+1</f>
        <v>4</v>
      </c>
      <c r="AO1824" s="45" t="str">
        <f>MONTH(R1824)&amp;"/"&amp;YEAR(R1824)</f>
        <v>5/2026</v>
      </c>
      <c r="AP1824" s="45">
        <f>WEEKNUM(R1824)-WEEKNUM(EOMONTH(R1824,-1)+1)+1</f>
        <v>5</v>
      </c>
      <c r="AQ1824" s="45">
        <f>IF(AU1824="S",IF(Q1824="1. Aceitou o programa",R1824-B1824,0),0)</f>
        <v>67</v>
      </c>
      <c r="AR1824" s="45">
        <f>IF(AU1824="S",IF(AND(S1824&lt;&gt;"",R1824&lt;&gt;""),S1824-R1824,0),0)</f>
        <v>0</v>
      </c>
      <c r="AS1824" s="45">
        <f>IF(AU1824="S",IF(Q1824="1. Aceitou o programa",IF(OR(X1824="Não se Aplica",X1824=""),IF(OR(W1824="Não se Aplica",W1824=""),0,W1824-V1824),AVERAGE(X1824-W1824,W1824-V1824)),0),0)</f>
        <v>5.5</v>
      </c>
      <c r="AT1824" s="45">
        <f>IF(AU1824="S",IF(AND(Q1824="1. Aceitou o programa",AB1824="Realizada"),IFERROR(IF(AA1824="",0,AA1824-R1824),0),0),0)</f>
        <v>0</v>
      </c>
      <c r="AU1824" s="45" t="str">
        <f>_xlfn.XLOOKUP(U1824,'Lista Suspensa'!$AA$20:$AA$23,'Lista Suspensa'!$AB$20:$AB$23,"N/A")</f>
        <v>S</v>
      </c>
    </row>
    <row r="1825" spans="1:47" ht="12" customHeight="1" x14ac:dyDescent="0.3">
      <c r="A1825" s="87" t="s">
        <v>47</v>
      </c>
      <c r="B1825" s="88">
        <v>46104</v>
      </c>
      <c r="C1825" s="89" t="s">
        <v>48</v>
      </c>
      <c r="D1825" s="89" t="s">
        <v>49</v>
      </c>
      <c r="E1825" s="189">
        <v>95185684</v>
      </c>
      <c r="F1825" s="197" t="s">
        <v>4878</v>
      </c>
      <c r="G1825" s="90">
        <v>5252198705</v>
      </c>
      <c r="H1825" s="91">
        <v>30541</v>
      </c>
      <c r="I1825" s="89"/>
      <c r="J1825" s="89" t="s">
        <v>51</v>
      </c>
      <c r="K1825" s="89" t="s">
        <v>76</v>
      </c>
      <c r="L1825" s="89" t="s">
        <v>95</v>
      </c>
      <c r="M1825" s="89" t="s">
        <v>360</v>
      </c>
      <c r="N1825" s="89" t="s">
        <v>331</v>
      </c>
      <c r="O1825" s="92" t="s">
        <v>4879</v>
      </c>
      <c r="P1825" s="93" t="s">
        <v>57</v>
      </c>
      <c r="Q1825" s="110" t="s">
        <v>58</v>
      </c>
      <c r="R1825" s="94">
        <v>46171</v>
      </c>
      <c r="S1825" s="95"/>
      <c r="T1825" s="95" t="s">
        <v>59</v>
      </c>
      <c r="U1825" s="95" t="s">
        <v>60</v>
      </c>
      <c r="V1825" s="91">
        <v>46157</v>
      </c>
      <c r="W1825" s="91">
        <v>46164</v>
      </c>
      <c r="X1825" s="91">
        <v>46168</v>
      </c>
      <c r="Y1825" s="96" t="s">
        <v>2797</v>
      </c>
      <c r="Z1825" s="89" t="s">
        <v>62</v>
      </c>
      <c r="AA1825" s="95"/>
      <c r="AB1825" s="95" t="s">
        <v>2804</v>
      </c>
      <c r="AC1825" s="95" t="s">
        <v>2804</v>
      </c>
      <c r="AD1825" s="95" t="s">
        <v>2804</v>
      </c>
      <c r="AE1825" s="95" t="s">
        <v>2804</v>
      </c>
      <c r="AF1825" s="95" t="s">
        <v>2804</v>
      </c>
      <c r="AG1825" s="95" t="s">
        <v>2804</v>
      </c>
      <c r="AH1825" s="95" t="s">
        <v>2804</v>
      </c>
      <c r="AI1825" s="97"/>
      <c r="AJ1825" s="97" t="s">
        <v>65</v>
      </c>
      <c r="AK1825" s="97" t="s">
        <v>66</v>
      </c>
      <c r="AL1825" s="45" t="s">
        <v>67</v>
      </c>
      <c r="AM1825" s="160" t="str">
        <f>MONTH(B1825)&amp;"/"&amp;YEAR(B1825)</f>
        <v>3/2026</v>
      </c>
      <c r="AN1825" s="45">
        <f>WEEKNUM(B1825)-WEEKNUM(EOMONTH(B1825,-1)+1)+1</f>
        <v>4</v>
      </c>
      <c r="AO1825" s="45" t="str">
        <f>MONTH(R1825)&amp;"/"&amp;YEAR(R1825)</f>
        <v>5/2026</v>
      </c>
      <c r="AP1825" s="45">
        <f>WEEKNUM(R1825)-WEEKNUM(EOMONTH(R1825,-1)+1)+1</f>
        <v>5</v>
      </c>
      <c r="AQ1825" s="45">
        <f>IF(AU1825="S",IF(Q1825="1. Aceitou o programa",R1825-B1825,0),0)</f>
        <v>67</v>
      </c>
      <c r="AR1825" s="45">
        <f>IF(AU1825="S",IF(AND(S1825&lt;&gt;"",R1825&lt;&gt;""),S1825-R1825,0),0)</f>
        <v>0</v>
      </c>
      <c r="AS1825" s="45">
        <f>IF(AU1825="S",IF(Q1825="1. Aceitou o programa",IF(OR(X1825="Não se Aplica",X1825=""),IF(OR(W1825="Não se Aplica",W1825=""),0,W1825-V1825),AVERAGE(X1825-W1825,W1825-V1825)),0),0)</f>
        <v>5.5</v>
      </c>
      <c r="AT1825" s="45">
        <f>IF(AU1825="S",IF(AND(Q1825="1. Aceitou o programa",AB1825="Realizada"),IFERROR(IF(AA1825="",0,AA1825-R1825),0),0),0)</f>
        <v>0</v>
      </c>
      <c r="AU1825" s="45" t="str">
        <f>_xlfn.XLOOKUP(U1825,'Lista Suspensa'!$AA$20:$AA$23,'Lista Suspensa'!$AB$20:$AB$23,"N/A")</f>
        <v>S</v>
      </c>
    </row>
    <row r="1826" spans="1:47" ht="12" customHeight="1" x14ac:dyDescent="0.3">
      <c r="A1826" s="87" t="s">
        <v>47</v>
      </c>
      <c r="B1826" s="88">
        <v>46104</v>
      </c>
      <c r="C1826" s="89" t="s">
        <v>48</v>
      </c>
      <c r="D1826" s="89" t="s">
        <v>49</v>
      </c>
      <c r="E1826" s="189">
        <v>95356993</v>
      </c>
      <c r="F1826" s="197" t="s">
        <v>4880</v>
      </c>
      <c r="G1826" s="90">
        <v>16052513802</v>
      </c>
      <c r="H1826" s="91">
        <v>26623</v>
      </c>
      <c r="I1826" s="89"/>
      <c r="J1826" s="89" t="s">
        <v>51</v>
      </c>
      <c r="K1826" s="89" t="s">
        <v>52</v>
      </c>
      <c r="L1826" s="89" t="s">
        <v>53</v>
      </c>
      <c r="M1826" s="89" t="s">
        <v>4881</v>
      </c>
      <c r="N1826" s="89" t="s">
        <v>150</v>
      </c>
      <c r="O1826" s="92" t="s">
        <v>4882</v>
      </c>
      <c r="P1826" s="93" t="s">
        <v>57</v>
      </c>
      <c r="Q1826" s="110" t="s">
        <v>58</v>
      </c>
      <c r="R1826" s="94">
        <v>46171</v>
      </c>
      <c r="S1826" s="95"/>
      <c r="T1826" s="95" t="s">
        <v>59</v>
      </c>
      <c r="U1826" s="95" t="s">
        <v>60</v>
      </c>
      <c r="V1826" s="91">
        <v>46157</v>
      </c>
      <c r="W1826" s="91">
        <v>46164</v>
      </c>
      <c r="X1826" s="91">
        <v>46168</v>
      </c>
      <c r="Y1826" s="96"/>
      <c r="Z1826" s="89" t="s">
        <v>62</v>
      </c>
      <c r="AA1826" s="95"/>
      <c r="AB1826" s="95" t="s">
        <v>2804</v>
      </c>
      <c r="AC1826" s="95" t="s">
        <v>2804</v>
      </c>
      <c r="AD1826" s="95" t="s">
        <v>2804</v>
      </c>
      <c r="AE1826" s="95" t="s">
        <v>2804</v>
      </c>
      <c r="AF1826" s="95" t="s">
        <v>2804</v>
      </c>
      <c r="AG1826" s="95" t="s">
        <v>2804</v>
      </c>
      <c r="AH1826" s="95" t="s">
        <v>2804</v>
      </c>
      <c r="AI1826" s="97"/>
      <c r="AJ1826" s="97" t="s">
        <v>65</v>
      </c>
      <c r="AK1826" s="97" t="s">
        <v>66</v>
      </c>
      <c r="AL1826" s="45" t="s">
        <v>67</v>
      </c>
      <c r="AM1826" s="160" t="str">
        <f>MONTH(B1826)&amp;"/"&amp;YEAR(B1826)</f>
        <v>3/2026</v>
      </c>
      <c r="AN1826" s="45">
        <f>WEEKNUM(B1826)-WEEKNUM(EOMONTH(B1826,-1)+1)+1</f>
        <v>4</v>
      </c>
      <c r="AO1826" s="45" t="str">
        <f>MONTH(R1826)&amp;"/"&amp;YEAR(R1826)</f>
        <v>5/2026</v>
      </c>
      <c r="AP1826" s="45">
        <f>WEEKNUM(R1826)-WEEKNUM(EOMONTH(R1826,-1)+1)+1</f>
        <v>5</v>
      </c>
      <c r="AQ1826" s="45">
        <f>IF(AU1826="S",IF(Q1826="1. Aceitou o programa",R1826-B1826,0),0)</f>
        <v>67</v>
      </c>
      <c r="AR1826" s="45">
        <f>IF(AU1826="S",IF(AND(S1826&lt;&gt;"",R1826&lt;&gt;""),S1826-R1826,0),0)</f>
        <v>0</v>
      </c>
      <c r="AS1826" s="45">
        <f>IF(AU1826="S",IF(Q1826="1. Aceitou o programa",IF(OR(X1826="Não se Aplica",X1826=""),IF(OR(W1826="Não se Aplica",W1826=""),0,W1826-V1826),AVERAGE(X1826-W1826,W1826-V1826)),0),0)</f>
        <v>5.5</v>
      </c>
      <c r="AT1826" s="45">
        <f>IF(AU1826="S",IF(AND(Q1826="1. Aceitou o programa",AB1826="Realizada"),IFERROR(IF(AA1826="",0,AA1826-R1826),0),0),0)</f>
        <v>0</v>
      </c>
      <c r="AU1826" s="45" t="str">
        <f>_xlfn.XLOOKUP(U1826,'Lista Suspensa'!$AA$20:$AA$23,'Lista Suspensa'!$AB$20:$AB$23,"N/A")</f>
        <v>S</v>
      </c>
    </row>
    <row r="1827" spans="1:47" ht="12" customHeight="1" x14ac:dyDescent="0.3">
      <c r="A1827" s="87" t="s">
        <v>47</v>
      </c>
      <c r="B1827" s="88">
        <v>46104</v>
      </c>
      <c r="C1827" s="89" t="s">
        <v>48</v>
      </c>
      <c r="D1827" s="89" t="s">
        <v>49</v>
      </c>
      <c r="E1827" s="189">
        <v>95448298</v>
      </c>
      <c r="F1827" s="197" t="s">
        <v>4883</v>
      </c>
      <c r="G1827" s="90">
        <v>7760719809</v>
      </c>
      <c r="H1827" s="91">
        <v>24597</v>
      </c>
      <c r="I1827" s="89"/>
      <c r="J1827" s="89" t="s">
        <v>84</v>
      </c>
      <c r="K1827" s="89" t="s">
        <v>52</v>
      </c>
      <c r="L1827" s="89" t="s">
        <v>85</v>
      </c>
      <c r="M1827" s="89" t="s">
        <v>3364</v>
      </c>
      <c r="N1827" s="89" t="s">
        <v>137</v>
      </c>
      <c r="O1827" s="92" t="s">
        <v>4884</v>
      </c>
      <c r="P1827" s="93" t="s">
        <v>57</v>
      </c>
      <c r="Q1827" s="110" t="s">
        <v>58</v>
      </c>
      <c r="R1827" s="94">
        <v>46171</v>
      </c>
      <c r="S1827" s="95"/>
      <c r="T1827" s="95" t="s">
        <v>59</v>
      </c>
      <c r="U1827" s="95" t="s">
        <v>60</v>
      </c>
      <c r="V1827" s="91">
        <v>46157</v>
      </c>
      <c r="W1827" s="91">
        <v>46160</v>
      </c>
      <c r="X1827" s="91">
        <v>46168</v>
      </c>
      <c r="Y1827" s="96" t="s">
        <v>61</v>
      </c>
      <c r="Z1827" s="89" t="s">
        <v>62</v>
      </c>
      <c r="AA1827" s="95"/>
      <c r="AB1827" s="95" t="s">
        <v>2804</v>
      </c>
      <c r="AC1827" s="95" t="s">
        <v>2804</v>
      </c>
      <c r="AD1827" s="95" t="s">
        <v>2804</v>
      </c>
      <c r="AE1827" s="95" t="s">
        <v>2804</v>
      </c>
      <c r="AF1827" s="95" t="s">
        <v>2804</v>
      </c>
      <c r="AG1827" s="95" t="s">
        <v>2804</v>
      </c>
      <c r="AH1827" s="95" t="s">
        <v>2804</v>
      </c>
      <c r="AI1827" s="97"/>
      <c r="AJ1827" s="97" t="s">
        <v>65</v>
      </c>
      <c r="AK1827" s="97" t="s">
        <v>66</v>
      </c>
      <c r="AL1827" s="45" t="s">
        <v>67</v>
      </c>
      <c r="AM1827" s="160" t="str">
        <f>MONTH(B1827)&amp;"/"&amp;YEAR(B1827)</f>
        <v>3/2026</v>
      </c>
      <c r="AN1827" s="45">
        <f>WEEKNUM(B1827)-WEEKNUM(EOMONTH(B1827,-1)+1)+1</f>
        <v>4</v>
      </c>
      <c r="AO1827" s="45" t="str">
        <f>MONTH(R1827)&amp;"/"&amp;YEAR(R1827)</f>
        <v>5/2026</v>
      </c>
      <c r="AP1827" s="45">
        <f>WEEKNUM(R1827)-WEEKNUM(EOMONTH(R1827,-1)+1)+1</f>
        <v>5</v>
      </c>
      <c r="AQ1827" s="45">
        <f>IF(AU1827="S",IF(Q1827="1. Aceitou o programa",R1827-B1827,0),0)</f>
        <v>67</v>
      </c>
      <c r="AR1827" s="45">
        <f>IF(AU1827="S",IF(AND(S1827&lt;&gt;"",R1827&lt;&gt;""),S1827-R1827,0),0)</f>
        <v>0</v>
      </c>
      <c r="AS1827" s="45">
        <f>IF(AU1827="S",IF(Q1827="1. Aceitou o programa",IF(OR(X1827="Não se Aplica",X1827=""),IF(OR(W1827="Não se Aplica",W1827=""),0,W1827-V1827),AVERAGE(X1827-W1827,W1827-V1827)),0),0)</f>
        <v>5.5</v>
      </c>
      <c r="AT1827" s="45">
        <f>IF(AU1827="S",IF(AND(Q1827="1. Aceitou o programa",AB1827="Realizada"),IFERROR(IF(AA1827="",0,AA1827-R1827),0),0),0)</f>
        <v>0</v>
      </c>
      <c r="AU1827" s="45" t="str">
        <f>_xlfn.XLOOKUP(U1827,'Lista Suspensa'!$AA$20:$AA$23,'Lista Suspensa'!$AB$20:$AB$23,"N/A")</f>
        <v>S</v>
      </c>
    </row>
    <row r="1828" spans="1:47" ht="12" customHeight="1" x14ac:dyDescent="0.3">
      <c r="A1828" s="87" t="s">
        <v>47</v>
      </c>
      <c r="B1828" s="88">
        <v>46104</v>
      </c>
      <c r="C1828" s="89" t="s">
        <v>48</v>
      </c>
      <c r="D1828" s="89" t="s">
        <v>49</v>
      </c>
      <c r="E1828" s="189">
        <v>95458075</v>
      </c>
      <c r="F1828" s="197" t="s">
        <v>4885</v>
      </c>
      <c r="G1828" s="90">
        <v>27533067886</v>
      </c>
      <c r="H1828" s="91">
        <v>27673</v>
      </c>
      <c r="I1828" s="89"/>
      <c r="J1828" s="89" t="s">
        <v>51</v>
      </c>
      <c r="K1828" s="89" t="s">
        <v>52</v>
      </c>
      <c r="L1828" s="89" t="s">
        <v>1483</v>
      </c>
      <c r="M1828" s="89" t="s">
        <v>4886</v>
      </c>
      <c r="N1828" s="89" t="s">
        <v>150</v>
      </c>
      <c r="O1828" s="92" t="s">
        <v>4887</v>
      </c>
      <c r="P1828" s="93" t="s">
        <v>57</v>
      </c>
      <c r="Q1828" s="110" t="s">
        <v>58</v>
      </c>
      <c r="R1828" s="94">
        <v>46171</v>
      </c>
      <c r="S1828" s="95"/>
      <c r="T1828" s="95" t="s">
        <v>59</v>
      </c>
      <c r="U1828" s="95" t="s">
        <v>60</v>
      </c>
      <c r="V1828" s="91">
        <v>46157</v>
      </c>
      <c r="W1828" s="91">
        <v>46160</v>
      </c>
      <c r="X1828" s="91">
        <v>46168</v>
      </c>
      <c r="Y1828" s="96" t="s">
        <v>61</v>
      </c>
      <c r="Z1828" s="89" t="s">
        <v>62</v>
      </c>
      <c r="AA1828" s="95"/>
      <c r="AB1828" s="95" t="s">
        <v>2804</v>
      </c>
      <c r="AC1828" s="95" t="s">
        <v>2804</v>
      </c>
      <c r="AD1828" s="95" t="s">
        <v>2804</v>
      </c>
      <c r="AE1828" s="95" t="s">
        <v>2804</v>
      </c>
      <c r="AF1828" s="95" t="s">
        <v>2804</v>
      </c>
      <c r="AG1828" s="95" t="s">
        <v>2804</v>
      </c>
      <c r="AH1828" s="95" t="s">
        <v>2804</v>
      </c>
      <c r="AI1828" s="97"/>
      <c r="AJ1828" s="97" t="s">
        <v>65</v>
      </c>
      <c r="AK1828" s="97" t="s">
        <v>66</v>
      </c>
      <c r="AL1828" s="45" t="s">
        <v>67</v>
      </c>
      <c r="AM1828" s="160" t="str">
        <f>MONTH(B1828)&amp;"/"&amp;YEAR(B1828)</f>
        <v>3/2026</v>
      </c>
      <c r="AN1828" s="45">
        <f>WEEKNUM(B1828)-WEEKNUM(EOMONTH(B1828,-1)+1)+1</f>
        <v>4</v>
      </c>
      <c r="AO1828" s="45" t="str">
        <f>MONTH(R1828)&amp;"/"&amp;YEAR(R1828)</f>
        <v>5/2026</v>
      </c>
      <c r="AP1828" s="45">
        <f>WEEKNUM(R1828)-WEEKNUM(EOMONTH(R1828,-1)+1)+1</f>
        <v>5</v>
      </c>
      <c r="AQ1828" s="45">
        <f>IF(AU1828="S",IF(Q1828="1. Aceitou o programa",R1828-B1828,0),0)</f>
        <v>67</v>
      </c>
      <c r="AR1828" s="45">
        <f>IF(AU1828="S",IF(AND(S1828&lt;&gt;"",R1828&lt;&gt;""),S1828-R1828,0),0)</f>
        <v>0</v>
      </c>
      <c r="AS1828" s="45">
        <f>IF(AU1828="S",IF(Q1828="1. Aceitou o programa",IF(OR(X1828="Não se Aplica",X1828=""),IF(OR(W1828="Não se Aplica",W1828=""),0,W1828-V1828),AVERAGE(X1828-W1828,W1828-V1828)),0),0)</f>
        <v>5.5</v>
      </c>
      <c r="AT1828" s="45">
        <f>IF(AU1828="S",IF(AND(Q1828="1. Aceitou o programa",AB1828="Realizada"),IFERROR(IF(AA1828="",0,AA1828-R1828),0),0),0)</f>
        <v>0</v>
      </c>
      <c r="AU1828" s="45" t="str">
        <f>_xlfn.XLOOKUP(U1828,'Lista Suspensa'!$AA$20:$AA$23,'Lista Suspensa'!$AB$20:$AB$23,"N/A")</f>
        <v>S</v>
      </c>
    </row>
    <row r="1829" spans="1:47" ht="12" customHeight="1" x14ac:dyDescent="0.3">
      <c r="A1829" s="87" t="s">
        <v>47</v>
      </c>
      <c r="B1829" s="88">
        <v>46104</v>
      </c>
      <c r="C1829" s="89" t="s">
        <v>48</v>
      </c>
      <c r="D1829" s="89" t="s">
        <v>49</v>
      </c>
      <c r="E1829" s="189">
        <v>95466742</v>
      </c>
      <c r="F1829" s="197" t="s">
        <v>4888</v>
      </c>
      <c r="G1829" s="90">
        <v>8958588780</v>
      </c>
      <c r="H1829" s="91">
        <v>28953</v>
      </c>
      <c r="I1829" s="89"/>
      <c r="J1829" s="89" t="s">
        <v>84</v>
      </c>
      <c r="K1829" s="89" t="s">
        <v>76</v>
      </c>
      <c r="L1829" s="89" t="s">
        <v>95</v>
      </c>
      <c r="M1829" s="89" t="s">
        <v>222</v>
      </c>
      <c r="N1829" s="89" t="s">
        <v>344</v>
      </c>
      <c r="O1829" s="92" t="s">
        <v>4889</v>
      </c>
      <c r="P1829" s="93" t="s">
        <v>57</v>
      </c>
      <c r="Q1829" s="110" t="s">
        <v>58</v>
      </c>
      <c r="R1829" s="94">
        <v>46171</v>
      </c>
      <c r="S1829" s="95"/>
      <c r="T1829" s="95" t="s">
        <v>59</v>
      </c>
      <c r="U1829" s="95" t="s">
        <v>60</v>
      </c>
      <c r="V1829" s="91">
        <v>46157</v>
      </c>
      <c r="W1829" s="91">
        <v>46160</v>
      </c>
      <c r="X1829" s="91">
        <v>46168</v>
      </c>
      <c r="Y1829" s="96" t="s">
        <v>61</v>
      </c>
      <c r="Z1829" s="89" t="s">
        <v>62</v>
      </c>
      <c r="AA1829" s="95"/>
      <c r="AB1829" s="95" t="s">
        <v>2804</v>
      </c>
      <c r="AC1829" s="95" t="s">
        <v>2804</v>
      </c>
      <c r="AD1829" s="95" t="s">
        <v>2804</v>
      </c>
      <c r="AE1829" s="95" t="s">
        <v>2804</v>
      </c>
      <c r="AF1829" s="95" t="s">
        <v>2804</v>
      </c>
      <c r="AG1829" s="95" t="s">
        <v>2804</v>
      </c>
      <c r="AH1829" s="95" t="s">
        <v>2804</v>
      </c>
      <c r="AI1829" s="97"/>
      <c r="AJ1829" s="97" t="s">
        <v>65</v>
      </c>
      <c r="AK1829" s="97" t="s">
        <v>66</v>
      </c>
      <c r="AL1829" s="45" t="s">
        <v>67</v>
      </c>
      <c r="AM1829" s="160" t="str">
        <f>MONTH(B1829)&amp;"/"&amp;YEAR(B1829)</f>
        <v>3/2026</v>
      </c>
      <c r="AN1829" s="45">
        <f>WEEKNUM(B1829)-WEEKNUM(EOMONTH(B1829,-1)+1)+1</f>
        <v>4</v>
      </c>
      <c r="AO1829" s="45" t="str">
        <f>MONTH(R1829)&amp;"/"&amp;YEAR(R1829)</f>
        <v>5/2026</v>
      </c>
      <c r="AP1829" s="45">
        <f>WEEKNUM(R1829)-WEEKNUM(EOMONTH(R1829,-1)+1)+1</f>
        <v>5</v>
      </c>
      <c r="AQ1829" s="45">
        <f>IF(AU1829="S",IF(Q1829="1. Aceitou o programa",R1829-B1829,0),0)</f>
        <v>67</v>
      </c>
      <c r="AR1829" s="45">
        <f>IF(AU1829="S",IF(AND(S1829&lt;&gt;"",R1829&lt;&gt;""),S1829-R1829,0),0)</f>
        <v>0</v>
      </c>
      <c r="AS1829" s="45">
        <f>IF(AU1829="S",IF(Q1829="1. Aceitou o programa",IF(OR(X1829="Não se Aplica",X1829=""),IF(OR(W1829="Não se Aplica",W1829=""),0,W1829-V1829),AVERAGE(X1829-W1829,W1829-V1829)),0),0)</f>
        <v>5.5</v>
      </c>
      <c r="AT1829" s="45">
        <f>IF(AU1829="S",IF(AND(Q1829="1. Aceitou o programa",AB1829="Realizada"),IFERROR(IF(AA1829="",0,AA1829-R1829),0),0),0)</f>
        <v>0</v>
      </c>
      <c r="AU1829" s="45" t="str">
        <f>_xlfn.XLOOKUP(U1829,'Lista Suspensa'!$AA$20:$AA$23,'Lista Suspensa'!$AB$20:$AB$23,"N/A")</f>
        <v>S</v>
      </c>
    </row>
    <row r="1830" spans="1:47" ht="12" customHeight="1" x14ac:dyDescent="0.3">
      <c r="A1830" s="87" t="s">
        <v>47</v>
      </c>
      <c r="B1830" s="88">
        <v>46104</v>
      </c>
      <c r="C1830" s="89" t="s">
        <v>48</v>
      </c>
      <c r="D1830" s="89" t="s">
        <v>49</v>
      </c>
      <c r="E1830" s="189">
        <v>95881958</v>
      </c>
      <c r="F1830" s="197" t="s">
        <v>4890</v>
      </c>
      <c r="G1830" s="90">
        <v>40993274854</v>
      </c>
      <c r="H1830" s="91">
        <v>33982</v>
      </c>
      <c r="I1830" s="89"/>
      <c r="J1830" s="89" t="s">
        <v>84</v>
      </c>
      <c r="K1830" s="89" t="s">
        <v>52</v>
      </c>
      <c r="L1830" s="89" t="s">
        <v>381</v>
      </c>
      <c r="M1830" s="89" t="s">
        <v>4891</v>
      </c>
      <c r="N1830" s="89" t="s">
        <v>150</v>
      </c>
      <c r="O1830" s="92" t="s">
        <v>4892</v>
      </c>
      <c r="P1830" s="93" t="s">
        <v>57</v>
      </c>
      <c r="Q1830" s="110" t="s">
        <v>58</v>
      </c>
      <c r="R1830" s="94">
        <v>46171</v>
      </c>
      <c r="S1830" s="95"/>
      <c r="T1830" s="95" t="s">
        <v>59</v>
      </c>
      <c r="U1830" s="95" t="s">
        <v>60</v>
      </c>
      <c r="V1830" s="91">
        <v>46157</v>
      </c>
      <c r="W1830" s="91">
        <v>46164</v>
      </c>
      <c r="X1830" s="91">
        <v>46168</v>
      </c>
      <c r="Y1830" s="96"/>
      <c r="Z1830" s="89" t="s">
        <v>62</v>
      </c>
      <c r="AA1830" s="95"/>
      <c r="AB1830" s="95" t="s">
        <v>2804</v>
      </c>
      <c r="AC1830" s="95" t="s">
        <v>2804</v>
      </c>
      <c r="AD1830" s="95" t="s">
        <v>2804</v>
      </c>
      <c r="AE1830" s="95" t="s">
        <v>2804</v>
      </c>
      <c r="AF1830" s="95" t="s">
        <v>2804</v>
      </c>
      <c r="AG1830" s="95" t="s">
        <v>2804</v>
      </c>
      <c r="AH1830" s="95" t="s">
        <v>2804</v>
      </c>
      <c r="AI1830" s="97"/>
      <c r="AJ1830" s="97" t="s">
        <v>65</v>
      </c>
      <c r="AK1830" s="97" t="s">
        <v>66</v>
      </c>
      <c r="AL1830" s="45" t="s">
        <v>67</v>
      </c>
      <c r="AM1830" s="160" t="str">
        <f>MONTH(B1830)&amp;"/"&amp;YEAR(B1830)</f>
        <v>3/2026</v>
      </c>
      <c r="AN1830" s="45">
        <f>WEEKNUM(B1830)-WEEKNUM(EOMONTH(B1830,-1)+1)+1</f>
        <v>4</v>
      </c>
      <c r="AO1830" s="45" t="str">
        <f>MONTH(R1830)&amp;"/"&amp;YEAR(R1830)</f>
        <v>5/2026</v>
      </c>
      <c r="AP1830" s="45">
        <f>WEEKNUM(R1830)-WEEKNUM(EOMONTH(R1830,-1)+1)+1</f>
        <v>5</v>
      </c>
      <c r="AQ1830" s="45">
        <f>IF(AU1830="S",IF(Q1830="1. Aceitou o programa",R1830-B1830,0),0)</f>
        <v>67</v>
      </c>
      <c r="AR1830" s="45">
        <f>IF(AU1830="S",IF(AND(S1830&lt;&gt;"",R1830&lt;&gt;""),S1830-R1830,0),0)</f>
        <v>0</v>
      </c>
      <c r="AS1830" s="45">
        <f>IF(AU1830="S",IF(Q1830="1. Aceitou o programa",IF(OR(X1830="Não se Aplica",X1830=""),IF(OR(W1830="Não se Aplica",W1830=""),0,W1830-V1830),AVERAGE(X1830-W1830,W1830-V1830)),0),0)</f>
        <v>5.5</v>
      </c>
      <c r="AT1830" s="45">
        <f>IF(AU1830="S",IF(AND(Q1830="1. Aceitou o programa",AB1830="Realizada"),IFERROR(IF(AA1830="",0,AA1830-R1830),0),0),0)</f>
        <v>0</v>
      </c>
      <c r="AU1830" s="45" t="str">
        <f>_xlfn.XLOOKUP(U1830,'Lista Suspensa'!$AA$20:$AA$23,'Lista Suspensa'!$AB$20:$AB$23,"N/A")</f>
        <v>S</v>
      </c>
    </row>
    <row r="1831" spans="1:47" ht="12" customHeight="1" x14ac:dyDescent="0.3">
      <c r="A1831" s="87" t="s">
        <v>47</v>
      </c>
      <c r="B1831" s="88">
        <v>46104</v>
      </c>
      <c r="C1831" s="89" t="s">
        <v>48</v>
      </c>
      <c r="D1831" s="89" t="s">
        <v>49</v>
      </c>
      <c r="E1831" s="189">
        <v>95618464</v>
      </c>
      <c r="F1831" s="197" t="s">
        <v>4893</v>
      </c>
      <c r="G1831" s="90">
        <v>4101947511</v>
      </c>
      <c r="H1831" s="91">
        <v>32496</v>
      </c>
      <c r="I1831" s="89"/>
      <c r="J1831" s="89" t="s">
        <v>51</v>
      </c>
      <c r="K1831" s="89" t="s">
        <v>52</v>
      </c>
      <c r="L1831" s="89" t="s">
        <v>410</v>
      </c>
      <c r="M1831" s="89" t="s">
        <v>4894</v>
      </c>
      <c r="N1831" s="89" t="s">
        <v>137</v>
      </c>
      <c r="O1831" s="92" t="s">
        <v>4895</v>
      </c>
      <c r="P1831" s="93" t="s">
        <v>57</v>
      </c>
      <c r="Q1831" s="110" t="s">
        <v>58</v>
      </c>
      <c r="R1831" s="94">
        <v>46171</v>
      </c>
      <c r="S1831" s="95"/>
      <c r="T1831" s="95" t="s">
        <v>59</v>
      </c>
      <c r="U1831" s="95" t="s">
        <v>60</v>
      </c>
      <c r="V1831" s="91">
        <v>46157</v>
      </c>
      <c r="W1831" s="91">
        <v>46164</v>
      </c>
      <c r="X1831" s="91"/>
      <c r="Y1831" s="96" t="s">
        <v>269</v>
      </c>
      <c r="Z1831" s="89" t="s">
        <v>62</v>
      </c>
      <c r="AA1831" s="95"/>
      <c r="AB1831" s="95" t="s">
        <v>2804</v>
      </c>
      <c r="AC1831" s="95" t="s">
        <v>2804</v>
      </c>
      <c r="AD1831" s="95" t="s">
        <v>2804</v>
      </c>
      <c r="AE1831" s="95" t="s">
        <v>2804</v>
      </c>
      <c r="AF1831" s="95" t="s">
        <v>2804</v>
      </c>
      <c r="AG1831" s="95" t="s">
        <v>2804</v>
      </c>
      <c r="AH1831" s="95" t="s">
        <v>2804</v>
      </c>
      <c r="AI1831" s="97"/>
      <c r="AJ1831" s="97" t="s">
        <v>65</v>
      </c>
      <c r="AK1831" s="97" t="s">
        <v>66</v>
      </c>
      <c r="AL1831" s="45" t="s">
        <v>67</v>
      </c>
      <c r="AM1831" s="160" t="str">
        <f>MONTH(B1831)&amp;"/"&amp;YEAR(B1831)</f>
        <v>3/2026</v>
      </c>
      <c r="AN1831" s="45">
        <f>WEEKNUM(B1831)-WEEKNUM(EOMONTH(B1831,-1)+1)+1</f>
        <v>4</v>
      </c>
      <c r="AO1831" s="45" t="str">
        <f>MONTH(R1831)&amp;"/"&amp;YEAR(R1831)</f>
        <v>5/2026</v>
      </c>
      <c r="AP1831" s="45">
        <f>WEEKNUM(R1831)-WEEKNUM(EOMONTH(R1831,-1)+1)+1</f>
        <v>5</v>
      </c>
      <c r="AQ1831" s="45">
        <f>IF(AU1831="S",IF(Q1831="1. Aceitou o programa",R1831-B1831,0),0)</f>
        <v>67</v>
      </c>
      <c r="AR1831" s="45">
        <f>IF(AU1831="S",IF(AND(S1831&lt;&gt;"",R1831&lt;&gt;""),S1831-R1831,0),0)</f>
        <v>0</v>
      </c>
      <c r="AS1831" s="45">
        <f>IF(AU1831="S",IF(Q1831="1. Aceitou o programa",IF(OR(X1831="Não se Aplica",X1831=""),IF(OR(W1831="Não se Aplica",W1831=""),0,W1831-V1831),AVERAGE(X1831-W1831,W1831-V1831)),0),0)</f>
        <v>7</v>
      </c>
      <c r="AT1831" s="45">
        <f>IF(AU1831="S",IF(AND(Q1831="1. Aceitou o programa",AB1831="Realizada"),IFERROR(IF(AA1831="",0,AA1831-R1831),0),0),0)</f>
        <v>0</v>
      </c>
      <c r="AU1831" s="45" t="str">
        <f>_xlfn.XLOOKUP(U1831,'Lista Suspensa'!$AA$20:$AA$23,'Lista Suspensa'!$AB$20:$AB$23,"N/A")</f>
        <v>S</v>
      </c>
    </row>
    <row r="1832" spans="1:47" ht="12" customHeight="1" x14ac:dyDescent="0.3">
      <c r="A1832" s="87" t="s">
        <v>47</v>
      </c>
      <c r="B1832" s="88">
        <v>46104</v>
      </c>
      <c r="C1832" s="89" t="s">
        <v>48</v>
      </c>
      <c r="D1832" s="89" t="s">
        <v>49</v>
      </c>
      <c r="E1832" s="189">
        <v>95693933</v>
      </c>
      <c r="F1832" s="197" t="s">
        <v>4896</v>
      </c>
      <c r="G1832" s="90">
        <v>97725820400</v>
      </c>
      <c r="H1832" s="91">
        <v>27273</v>
      </c>
      <c r="I1832" s="89"/>
      <c r="J1832" s="89" t="s">
        <v>51</v>
      </c>
      <c r="K1832" s="89" t="s">
        <v>52</v>
      </c>
      <c r="L1832" s="89" t="s">
        <v>85</v>
      </c>
      <c r="M1832" s="89" t="s">
        <v>1370</v>
      </c>
      <c r="N1832" s="89" t="s">
        <v>137</v>
      </c>
      <c r="O1832" s="92" t="s">
        <v>4897</v>
      </c>
      <c r="P1832" s="93" t="s">
        <v>57</v>
      </c>
      <c r="Q1832" s="110" t="s">
        <v>58</v>
      </c>
      <c r="R1832" s="94">
        <v>46171</v>
      </c>
      <c r="S1832" s="95"/>
      <c r="T1832" s="95" t="s">
        <v>59</v>
      </c>
      <c r="U1832" s="95" t="s">
        <v>60</v>
      </c>
      <c r="V1832" s="91">
        <v>46157</v>
      </c>
      <c r="W1832" s="91">
        <v>46164</v>
      </c>
      <c r="X1832" s="91">
        <v>46168</v>
      </c>
      <c r="Y1832" s="96" t="s">
        <v>2797</v>
      </c>
      <c r="Z1832" s="89" t="s">
        <v>62</v>
      </c>
      <c r="AA1832" s="95"/>
      <c r="AB1832" s="95" t="s">
        <v>2804</v>
      </c>
      <c r="AC1832" s="95" t="s">
        <v>2804</v>
      </c>
      <c r="AD1832" s="95" t="s">
        <v>2804</v>
      </c>
      <c r="AE1832" s="95" t="s">
        <v>2804</v>
      </c>
      <c r="AF1832" s="95" t="s">
        <v>2804</v>
      </c>
      <c r="AG1832" s="95" t="s">
        <v>2804</v>
      </c>
      <c r="AH1832" s="95" t="s">
        <v>2804</v>
      </c>
      <c r="AI1832" s="97"/>
      <c r="AJ1832" s="97" t="s">
        <v>65</v>
      </c>
      <c r="AK1832" s="97" t="s">
        <v>66</v>
      </c>
      <c r="AL1832" s="45" t="s">
        <v>67</v>
      </c>
      <c r="AM1832" s="160" t="str">
        <f>MONTH(B1832)&amp;"/"&amp;YEAR(B1832)</f>
        <v>3/2026</v>
      </c>
      <c r="AN1832" s="45">
        <f>WEEKNUM(B1832)-WEEKNUM(EOMONTH(B1832,-1)+1)+1</f>
        <v>4</v>
      </c>
      <c r="AO1832" s="45" t="str">
        <f>MONTH(R1832)&amp;"/"&amp;YEAR(R1832)</f>
        <v>5/2026</v>
      </c>
      <c r="AP1832" s="45">
        <f>WEEKNUM(R1832)-WEEKNUM(EOMONTH(R1832,-1)+1)+1</f>
        <v>5</v>
      </c>
      <c r="AQ1832" s="45">
        <f>IF(AU1832="S",IF(Q1832="1. Aceitou o programa",R1832-B1832,0),0)</f>
        <v>67</v>
      </c>
      <c r="AR1832" s="45">
        <f>IF(AU1832="S",IF(AND(S1832&lt;&gt;"",R1832&lt;&gt;""),S1832-R1832,0),0)</f>
        <v>0</v>
      </c>
      <c r="AS1832" s="45">
        <f>IF(AU1832="S",IF(Q1832="1. Aceitou o programa",IF(OR(X1832="Não se Aplica",X1832=""),IF(OR(W1832="Não se Aplica",W1832=""),0,W1832-V1832),AVERAGE(X1832-W1832,W1832-V1832)),0),0)</f>
        <v>5.5</v>
      </c>
      <c r="AT1832" s="45">
        <f>IF(AU1832="S",IF(AND(Q1832="1. Aceitou o programa",AB1832="Realizada"),IFERROR(IF(AA1832="",0,AA1832-R1832),0),0),0)</f>
        <v>0</v>
      </c>
      <c r="AU1832" s="45" t="str">
        <f>_xlfn.XLOOKUP(U1832,'Lista Suspensa'!$AA$20:$AA$23,'Lista Suspensa'!$AB$20:$AB$23,"N/A")</f>
        <v>S</v>
      </c>
    </row>
    <row r="1833" spans="1:47" ht="12" customHeight="1" x14ac:dyDescent="0.3">
      <c r="A1833" s="87" t="s">
        <v>47</v>
      </c>
      <c r="B1833" s="88">
        <v>46104</v>
      </c>
      <c r="C1833" s="89" t="s">
        <v>48</v>
      </c>
      <c r="D1833" s="89" t="s">
        <v>49</v>
      </c>
      <c r="E1833" s="189">
        <v>95736726</v>
      </c>
      <c r="F1833" s="197" t="s">
        <v>4898</v>
      </c>
      <c r="G1833" s="90">
        <v>14307654889</v>
      </c>
      <c r="H1833" s="91">
        <v>26008</v>
      </c>
      <c r="I1833" s="89"/>
      <c r="J1833" s="89" t="s">
        <v>51</v>
      </c>
      <c r="K1833" s="89" t="s">
        <v>52</v>
      </c>
      <c r="L1833" s="89" t="s">
        <v>85</v>
      </c>
      <c r="M1833" s="89" t="s">
        <v>4899</v>
      </c>
      <c r="N1833" s="89" t="s">
        <v>137</v>
      </c>
      <c r="O1833" s="92" t="s">
        <v>4900</v>
      </c>
      <c r="P1833" s="93" t="s">
        <v>57</v>
      </c>
      <c r="Q1833" s="110" t="s">
        <v>58</v>
      </c>
      <c r="R1833" s="94">
        <v>46171</v>
      </c>
      <c r="S1833" s="95"/>
      <c r="T1833" s="95" t="s">
        <v>59</v>
      </c>
      <c r="U1833" s="95" t="s">
        <v>60</v>
      </c>
      <c r="V1833" s="91">
        <v>46157</v>
      </c>
      <c r="W1833" s="91">
        <v>46164</v>
      </c>
      <c r="X1833" s="91"/>
      <c r="Y1833" s="96" t="s">
        <v>269</v>
      </c>
      <c r="Z1833" s="89" t="s">
        <v>62</v>
      </c>
      <c r="AA1833" s="95"/>
      <c r="AB1833" s="95" t="s">
        <v>2804</v>
      </c>
      <c r="AC1833" s="95" t="s">
        <v>2804</v>
      </c>
      <c r="AD1833" s="95" t="s">
        <v>2804</v>
      </c>
      <c r="AE1833" s="95" t="s">
        <v>2804</v>
      </c>
      <c r="AF1833" s="95" t="s">
        <v>2804</v>
      </c>
      <c r="AG1833" s="95" t="s">
        <v>2804</v>
      </c>
      <c r="AH1833" s="95" t="s">
        <v>2804</v>
      </c>
      <c r="AI1833" s="97"/>
      <c r="AJ1833" s="97" t="s">
        <v>65</v>
      </c>
      <c r="AK1833" s="97" t="s">
        <v>66</v>
      </c>
      <c r="AL1833" s="45" t="s">
        <v>67</v>
      </c>
      <c r="AM1833" s="160" t="str">
        <f>MONTH(B1833)&amp;"/"&amp;YEAR(B1833)</f>
        <v>3/2026</v>
      </c>
      <c r="AN1833" s="45">
        <f>WEEKNUM(B1833)-WEEKNUM(EOMONTH(B1833,-1)+1)+1</f>
        <v>4</v>
      </c>
      <c r="AO1833" s="45" t="str">
        <f>MONTH(R1833)&amp;"/"&amp;YEAR(R1833)</f>
        <v>5/2026</v>
      </c>
      <c r="AP1833" s="45">
        <f>WEEKNUM(R1833)-WEEKNUM(EOMONTH(R1833,-1)+1)+1</f>
        <v>5</v>
      </c>
      <c r="AQ1833" s="45">
        <f>IF(AU1833="S",IF(Q1833="1. Aceitou o programa",R1833-B1833,0),0)</f>
        <v>67</v>
      </c>
      <c r="AR1833" s="45">
        <f>IF(AU1833="S",IF(AND(S1833&lt;&gt;"",R1833&lt;&gt;""),S1833-R1833,0),0)</f>
        <v>0</v>
      </c>
      <c r="AS1833" s="45">
        <f>IF(AU1833="S",IF(Q1833="1. Aceitou o programa",IF(OR(X1833="Não se Aplica",X1833=""),IF(OR(W1833="Não se Aplica",W1833=""),0,W1833-V1833),AVERAGE(X1833-W1833,W1833-V1833)),0),0)</f>
        <v>7</v>
      </c>
      <c r="AT1833" s="45">
        <f>IF(AU1833="S",IF(AND(Q1833="1. Aceitou o programa",AB1833="Realizada"),IFERROR(IF(AA1833="",0,AA1833-R1833),0),0),0)</f>
        <v>0</v>
      </c>
      <c r="AU1833" s="45" t="str">
        <f>_xlfn.XLOOKUP(U1833,'Lista Suspensa'!$AA$20:$AA$23,'Lista Suspensa'!$AB$20:$AB$23,"N/A")</f>
        <v>S</v>
      </c>
    </row>
    <row r="1834" spans="1:47" ht="12" customHeight="1" x14ac:dyDescent="0.3">
      <c r="A1834" s="87" t="s">
        <v>47</v>
      </c>
      <c r="B1834" s="88">
        <v>46104</v>
      </c>
      <c r="C1834" s="89" t="s">
        <v>48</v>
      </c>
      <c r="D1834" s="89" t="s">
        <v>49</v>
      </c>
      <c r="E1834" s="189">
        <v>95737753</v>
      </c>
      <c r="F1834" s="197" t="s">
        <v>4901</v>
      </c>
      <c r="G1834" s="90">
        <v>28540701863</v>
      </c>
      <c r="H1834" s="91">
        <v>28885</v>
      </c>
      <c r="I1834" s="89"/>
      <c r="J1834" s="89" t="s">
        <v>51</v>
      </c>
      <c r="K1834" s="89" t="s">
        <v>52</v>
      </c>
      <c r="L1834" s="89" t="s">
        <v>69</v>
      </c>
      <c r="M1834" s="89" t="s">
        <v>4902</v>
      </c>
      <c r="N1834" s="89" t="s">
        <v>137</v>
      </c>
      <c r="O1834" s="92" t="s">
        <v>4903</v>
      </c>
      <c r="P1834" s="93" t="s">
        <v>57</v>
      </c>
      <c r="Q1834" s="110" t="s">
        <v>58</v>
      </c>
      <c r="R1834" s="94">
        <v>46171</v>
      </c>
      <c r="S1834" s="95"/>
      <c r="T1834" s="95" t="s">
        <v>59</v>
      </c>
      <c r="U1834" s="95" t="s">
        <v>60</v>
      </c>
      <c r="V1834" s="91">
        <v>46157</v>
      </c>
      <c r="W1834" s="91">
        <v>46160</v>
      </c>
      <c r="X1834" s="91">
        <v>46168</v>
      </c>
      <c r="Y1834" s="96" t="s">
        <v>61</v>
      </c>
      <c r="Z1834" s="89" t="s">
        <v>62</v>
      </c>
      <c r="AA1834" s="95"/>
      <c r="AB1834" s="95" t="s">
        <v>2804</v>
      </c>
      <c r="AC1834" s="95" t="s">
        <v>2804</v>
      </c>
      <c r="AD1834" s="95" t="s">
        <v>2804</v>
      </c>
      <c r="AE1834" s="95" t="s">
        <v>2804</v>
      </c>
      <c r="AF1834" s="95" t="s">
        <v>2804</v>
      </c>
      <c r="AG1834" s="95" t="s">
        <v>2804</v>
      </c>
      <c r="AH1834" s="95" t="s">
        <v>2804</v>
      </c>
      <c r="AI1834" s="97"/>
      <c r="AJ1834" s="97" t="s">
        <v>65</v>
      </c>
      <c r="AK1834" s="97" t="s">
        <v>66</v>
      </c>
      <c r="AL1834" s="45" t="s">
        <v>67</v>
      </c>
      <c r="AM1834" s="160" t="str">
        <f>MONTH(B1834)&amp;"/"&amp;YEAR(B1834)</f>
        <v>3/2026</v>
      </c>
      <c r="AN1834" s="45">
        <f>WEEKNUM(B1834)-WEEKNUM(EOMONTH(B1834,-1)+1)+1</f>
        <v>4</v>
      </c>
      <c r="AO1834" s="45" t="str">
        <f>MONTH(R1834)&amp;"/"&amp;YEAR(R1834)</f>
        <v>5/2026</v>
      </c>
      <c r="AP1834" s="45">
        <f>WEEKNUM(R1834)-WEEKNUM(EOMONTH(R1834,-1)+1)+1</f>
        <v>5</v>
      </c>
      <c r="AQ1834" s="45">
        <f>IF(AU1834="S",IF(Q1834="1. Aceitou o programa",R1834-B1834,0),0)</f>
        <v>67</v>
      </c>
      <c r="AR1834" s="45">
        <f>IF(AU1834="S",IF(AND(S1834&lt;&gt;"",R1834&lt;&gt;""),S1834-R1834,0),0)</f>
        <v>0</v>
      </c>
      <c r="AS1834" s="45">
        <f>IF(AU1834="S",IF(Q1834="1. Aceitou o programa",IF(OR(X1834="Não se Aplica",X1834=""),IF(OR(W1834="Não se Aplica",W1834=""),0,W1834-V1834),AVERAGE(X1834-W1834,W1834-V1834)),0),0)</f>
        <v>5.5</v>
      </c>
      <c r="AT1834" s="45">
        <f>IF(AU1834="S",IF(AND(Q1834="1. Aceitou o programa",AB1834="Realizada"),IFERROR(IF(AA1834="",0,AA1834-R1834),0),0),0)</f>
        <v>0</v>
      </c>
      <c r="AU1834" s="45" t="str">
        <f>_xlfn.XLOOKUP(U1834,'Lista Suspensa'!$AA$20:$AA$23,'Lista Suspensa'!$AB$20:$AB$23,"N/A")</f>
        <v>S</v>
      </c>
    </row>
    <row r="1835" spans="1:47" ht="12" customHeight="1" x14ac:dyDescent="0.3">
      <c r="A1835" s="87" t="s">
        <v>47</v>
      </c>
      <c r="B1835" s="88">
        <v>46104</v>
      </c>
      <c r="C1835" s="89" t="s">
        <v>48</v>
      </c>
      <c r="D1835" s="89" t="s">
        <v>49</v>
      </c>
      <c r="E1835" s="189">
        <v>95859991</v>
      </c>
      <c r="F1835" s="197" t="s">
        <v>4904</v>
      </c>
      <c r="G1835" s="90">
        <v>30217020828</v>
      </c>
      <c r="H1835" s="91">
        <v>27576</v>
      </c>
      <c r="I1835" s="89"/>
      <c r="J1835" s="89" t="s">
        <v>51</v>
      </c>
      <c r="K1835" s="89" t="s">
        <v>52</v>
      </c>
      <c r="L1835" s="89" t="s">
        <v>1613</v>
      </c>
      <c r="M1835" s="89" t="s">
        <v>4905</v>
      </c>
      <c r="N1835" s="89" t="s">
        <v>150</v>
      </c>
      <c r="O1835" s="92" t="s">
        <v>4906</v>
      </c>
      <c r="P1835" s="93" t="s">
        <v>57</v>
      </c>
      <c r="Q1835" s="110" t="s">
        <v>58</v>
      </c>
      <c r="R1835" s="94">
        <v>46171</v>
      </c>
      <c r="S1835" s="95"/>
      <c r="T1835" s="95" t="s">
        <v>59</v>
      </c>
      <c r="U1835" s="95" t="s">
        <v>60</v>
      </c>
      <c r="V1835" s="91">
        <v>46157</v>
      </c>
      <c r="W1835" s="91">
        <v>46164</v>
      </c>
      <c r="X1835" s="91">
        <v>46168</v>
      </c>
      <c r="Y1835" s="96"/>
      <c r="Z1835" s="89" t="s">
        <v>62</v>
      </c>
      <c r="AA1835" s="95"/>
      <c r="AB1835" s="95" t="s">
        <v>2804</v>
      </c>
      <c r="AC1835" s="95" t="s">
        <v>2804</v>
      </c>
      <c r="AD1835" s="95" t="s">
        <v>2804</v>
      </c>
      <c r="AE1835" s="95" t="s">
        <v>2804</v>
      </c>
      <c r="AF1835" s="95" t="s">
        <v>2804</v>
      </c>
      <c r="AG1835" s="95" t="s">
        <v>2804</v>
      </c>
      <c r="AH1835" s="95" t="s">
        <v>2804</v>
      </c>
      <c r="AI1835" s="97"/>
      <c r="AJ1835" s="97" t="s">
        <v>65</v>
      </c>
      <c r="AK1835" s="97" t="s">
        <v>66</v>
      </c>
      <c r="AL1835" s="45" t="s">
        <v>67</v>
      </c>
      <c r="AM1835" s="160" t="str">
        <f>MONTH(B1835)&amp;"/"&amp;YEAR(B1835)</f>
        <v>3/2026</v>
      </c>
      <c r="AN1835" s="45">
        <f>WEEKNUM(B1835)-WEEKNUM(EOMONTH(B1835,-1)+1)+1</f>
        <v>4</v>
      </c>
      <c r="AO1835" s="45" t="str">
        <f>MONTH(R1835)&amp;"/"&amp;YEAR(R1835)</f>
        <v>5/2026</v>
      </c>
      <c r="AP1835" s="45">
        <f>WEEKNUM(R1835)-WEEKNUM(EOMONTH(R1835,-1)+1)+1</f>
        <v>5</v>
      </c>
      <c r="AQ1835" s="45">
        <f>IF(AU1835="S",IF(Q1835="1. Aceitou o programa",R1835-B1835,0),0)</f>
        <v>67</v>
      </c>
      <c r="AR1835" s="45">
        <f>IF(AU1835="S",IF(AND(S1835&lt;&gt;"",R1835&lt;&gt;""),S1835-R1835,0),0)</f>
        <v>0</v>
      </c>
      <c r="AS1835" s="45">
        <f>IF(AU1835="S",IF(Q1835="1. Aceitou o programa",IF(OR(X1835="Não se Aplica",X1835=""),IF(OR(W1835="Não se Aplica",W1835=""),0,W1835-V1835),AVERAGE(X1835-W1835,W1835-V1835)),0),0)</f>
        <v>5.5</v>
      </c>
      <c r="AT1835" s="45">
        <f>IF(AU1835="S",IF(AND(Q1835="1. Aceitou o programa",AB1835="Realizada"),IFERROR(IF(AA1835="",0,AA1835-R1835),0),0),0)</f>
        <v>0</v>
      </c>
      <c r="AU1835" s="45" t="str">
        <f>_xlfn.XLOOKUP(U1835,'Lista Suspensa'!$AA$20:$AA$23,'Lista Suspensa'!$AB$20:$AB$23,"N/A")</f>
        <v>S</v>
      </c>
    </row>
    <row r="1836" spans="1:47" ht="12" customHeight="1" x14ac:dyDescent="0.3">
      <c r="A1836" s="87" t="s">
        <v>47</v>
      </c>
      <c r="B1836" s="88">
        <v>46104</v>
      </c>
      <c r="C1836" s="89" t="s">
        <v>48</v>
      </c>
      <c r="D1836" s="89" t="s">
        <v>49</v>
      </c>
      <c r="E1836" s="189">
        <v>95878758</v>
      </c>
      <c r="F1836" s="197" t="s">
        <v>4907</v>
      </c>
      <c r="G1836" s="90">
        <v>39589474845</v>
      </c>
      <c r="H1836" s="91">
        <v>32988</v>
      </c>
      <c r="I1836" s="89"/>
      <c r="J1836" s="89" t="s">
        <v>84</v>
      </c>
      <c r="K1836" s="89" t="s">
        <v>52</v>
      </c>
      <c r="L1836" s="89" t="s">
        <v>85</v>
      </c>
      <c r="M1836" s="89" t="s">
        <v>4908</v>
      </c>
      <c r="N1836" s="89" t="s">
        <v>150</v>
      </c>
      <c r="O1836" s="92" t="s">
        <v>4909</v>
      </c>
      <c r="P1836" s="93" t="s">
        <v>57</v>
      </c>
      <c r="Q1836" s="110" t="s">
        <v>58</v>
      </c>
      <c r="R1836" s="94">
        <v>46171</v>
      </c>
      <c r="S1836" s="95"/>
      <c r="T1836" s="95" t="s">
        <v>59</v>
      </c>
      <c r="U1836" s="95" t="s">
        <v>60</v>
      </c>
      <c r="V1836" s="91">
        <v>46157</v>
      </c>
      <c r="W1836" s="91">
        <v>46160</v>
      </c>
      <c r="X1836" s="91">
        <v>46168</v>
      </c>
      <c r="Y1836" s="96" t="s">
        <v>61</v>
      </c>
      <c r="Z1836" s="89" t="s">
        <v>62</v>
      </c>
      <c r="AA1836" s="95"/>
      <c r="AB1836" s="95" t="s">
        <v>2804</v>
      </c>
      <c r="AC1836" s="95" t="s">
        <v>2804</v>
      </c>
      <c r="AD1836" s="95" t="s">
        <v>2804</v>
      </c>
      <c r="AE1836" s="95" t="s">
        <v>2804</v>
      </c>
      <c r="AF1836" s="95" t="s">
        <v>2804</v>
      </c>
      <c r="AG1836" s="95" t="s">
        <v>2804</v>
      </c>
      <c r="AH1836" s="95" t="s">
        <v>2804</v>
      </c>
      <c r="AI1836" s="97"/>
      <c r="AJ1836" s="97" t="s">
        <v>65</v>
      </c>
      <c r="AK1836" s="97" t="s">
        <v>66</v>
      </c>
      <c r="AL1836" s="45" t="s">
        <v>67</v>
      </c>
      <c r="AM1836" s="160" t="str">
        <f>MONTH(B1836)&amp;"/"&amp;YEAR(B1836)</f>
        <v>3/2026</v>
      </c>
      <c r="AN1836" s="45">
        <f>WEEKNUM(B1836)-WEEKNUM(EOMONTH(B1836,-1)+1)+1</f>
        <v>4</v>
      </c>
      <c r="AO1836" s="45" t="str">
        <f>MONTH(R1836)&amp;"/"&amp;YEAR(R1836)</f>
        <v>5/2026</v>
      </c>
      <c r="AP1836" s="45">
        <f>WEEKNUM(R1836)-WEEKNUM(EOMONTH(R1836,-1)+1)+1</f>
        <v>5</v>
      </c>
      <c r="AQ1836" s="45">
        <f>IF(AU1836="S",IF(Q1836="1. Aceitou o programa",R1836-B1836,0),0)</f>
        <v>67</v>
      </c>
      <c r="AR1836" s="45">
        <f>IF(AU1836="S",IF(AND(S1836&lt;&gt;"",R1836&lt;&gt;""),S1836-R1836,0),0)</f>
        <v>0</v>
      </c>
      <c r="AS1836" s="45">
        <f>IF(AU1836="S",IF(Q1836="1. Aceitou o programa",IF(OR(X1836="Não se Aplica",X1836=""),IF(OR(W1836="Não se Aplica",W1836=""),0,W1836-V1836),AVERAGE(X1836-W1836,W1836-V1836)),0),0)</f>
        <v>5.5</v>
      </c>
      <c r="AT1836" s="45">
        <f>IF(AU1836="S",IF(AND(Q1836="1. Aceitou o programa",AB1836="Realizada"),IFERROR(IF(AA1836="",0,AA1836-R1836),0),0),0)</f>
        <v>0</v>
      </c>
      <c r="AU1836" s="45" t="str">
        <f>_xlfn.XLOOKUP(U1836,'Lista Suspensa'!$AA$20:$AA$23,'Lista Suspensa'!$AB$20:$AB$23,"N/A")</f>
        <v>S</v>
      </c>
    </row>
    <row r="1837" spans="1:47" ht="12" customHeight="1" x14ac:dyDescent="0.3">
      <c r="A1837" s="87" t="s">
        <v>47</v>
      </c>
      <c r="B1837" s="88">
        <v>46104</v>
      </c>
      <c r="C1837" s="89" t="s">
        <v>48</v>
      </c>
      <c r="D1837" s="89" t="s">
        <v>49</v>
      </c>
      <c r="E1837" s="189">
        <v>95932276</v>
      </c>
      <c r="F1837" s="197" t="s">
        <v>4910</v>
      </c>
      <c r="G1837" s="90">
        <v>18175141727</v>
      </c>
      <c r="H1837" s="91">
        <v>36294</v>
      </c>
      <c r="I1837" s="89"/>
      <c r="J1837" s="89" t="s">
        <v>51</v>
      </c>
      <c r="K1837" s="89" t="s">
        <v>76</v>
      </c>
      <c r="L1837" s="89" t="s">
        <v>95</v>
      </c>
      <c r="M1837" s="89" t="s">
        <v>1195</v>
      </c>
      <c r="N1837" s="89" t="s">
        <v>331</v>
      </c>
      <c r="O1837" s="92" t="s">
        <v>4911</v>
      </c>
      <c r="P1837" s="93" t="s">
        <v>57</v>
      </c>
      <c r="Q1837" s="110" t="s">
        <v>58</v>
      </c>
      <c r="R1837" s="94">
        <v>46171</v>
      </c>
      <c r="S1837" s="95"/>
      <c r="T1837" s="95" t="s">
        <v>59</v>
      </c>
      <c r="U1837" s="95" t="s">
        <v>60</v>
      </c>
      <c r="V1837" s="91">
        <v>46157</v>
      </c>
      <c r="W1837" s="91">
        <v>46164</v>
      </c>
      <c r="X1837" s="91"/>
      <c r="Y1837" s="96" t="s">
        <v>269</v>
      </c>
      <c r="Z1837" s="89" t="s">
        <v>62</v>
      </c>
      <c r="AA1837" s="95"/>
      <c r="AB1837" s="95" t="s">
        <v>2804</v>
      </c>
      <c r="AC1837" s="95" t="s">
        <v>2804</v>
      </c>
      <c r="AD1837" s="95" t="s">
        <v>2804</v>
      </c>
      <c r="AE1837" s="95" t="s">
        <v>2804</v>
      </c>
      <c r="AF1837" s="95" t="s">
        <v>2804</v>
      </c>
      <c r="AG1837" s="95" t="s">
        <v>2804</v>
      </c>
      <c r="AH1837" s="95" t="s">
        <v>2804</v>
      </c>
      <c r="AI1837" s="97"/>
      <c r="AJ1837" s="97" t="s">
        <v>65</v>
      </c>
      <c r="AK1837" s="97" t="s">
        <v>66</v>
      </c>
      <c r="AL1837" s="45" t="s">
        <v>67</v>
      </c>
      <c r="AM1837" s="160" t="str">
        <f>MONTH(B1837)&amp;"/"&amp;YEAR(B1837)</f>
        <v>3/2026</v>
      </c>
      <c r="AN1837" s="45">
        <f>WEEKNUM(B1837)-WEEKNUM(EOMONTH(B1837,-1)+1)+1</f>
        <v>4</v>
      </c>
      <c r="AO1837" s="45" t="str">
        <f>MONTH(R1837)&amp;"/"&amp;YEAR(R1837)</f>
        <v>5/2026</v>
      </c>
      <c r="AP1837" s="45">
        <f>WEEKNUM(R1837)-WEEKNUM(EOMONTH(R1837,-1)+1)+1</f>
        <v>5</v>
      </c>
      <c r="AQ1837" s="45">
        <f>IF(AU1837="S",IF(Q1837="1. Aceitou o programa",R1837-B1837,0),0)</f>
        <v>67</v>
      </c>
      <c r="AR1837" s="45">
        <f>IF(AU1837="S",IF(AND(S1837&lt;&gt;"",R1837&lt;&gt;""),S1837-R1837,0),0)</f>
        <v>0</v>
      </c>
      <c r="AS1837" s="45">
        <f>IF(AU1837="S",IF(Q1837="1. Aceitou o programa",IF(OR(X1837="Não se Aplica",X1837=""),IF(OR(W1837="Não se Aplica",W1837=""),0,W1837-V1837),AVERAGE(X1837-W1837,W1837-V1837)),0),0)</f>
        <v>7</v>
      </c>
      <c r="AT1837" s="45">
        <f>IF(AU1837="S",IF(AND(Q1837="1. Aceitou o programa",AB1837="Realizada"),IFERROR(IF(AA1837="",0,AA1837-R1837),0),0),0)</f>
        <v>0</v>
      </c>
      <c r="AU1837" s="45" t="str">
        <f>_xlfn.XLOOKUP(U1837,'Lista Suspensa'!$AA$20:$AA$23,'Lista Suspensa'!$AB$20:$AB$23,"N/A")</f>
        <v>S</v>
      </c>
    </row>
    <row r="1838" spans="1:47" ht="12" customHeight="1" x14ac:dyDescent="0.3">
      <c r="A1838" s="87" t="s">
        <v>47</v>
      </c>
      <c r="B1838" s="88">
        <v>46104</v>
      </c>
      <c r="C1838" s="89" t="s">
        <v>48</v>
      </c>
      <c r="D1838" s="89" t="s">
        <v>49</v>
      </c>
      <c r="E1838" s="189">
        <v>95972113</v>
      </c>
      <c r="F1838" s="197" t="s">
        <v>4912</v>
      </c>
      <c r="G1838" s="90">
        <v>60699213568</v>
      </c>
      <c r="H1838" s="91">
        <v>26272</v>
      </c>
      <c r="I1838" s="89"/>
      <c r="J1838" s="89" t="s">
        <v>51</v>
      </c>
      <c r="K1838" s="89" t="s">
        <v>52</v>
      </c>
      <c r="L1838" s="89" t="s">
        <v>4913</v>
      </c>
      <c r="M1838" s="89" t="s">
        <v>4914</v>
      </c>
      <c r="N1838" s="89" t="s">
        <v>137</v>
      </c>
      <c r="O1838" s="92" t="s">
        <v>4915</v>
      </c>
      <c r="P1838" s="93" t="s">
        <v>57</v>
      </c>
      <c r="Q1838" s="110" t="s">
        <v>58</v>
      </c>
      <c r="R1838" s="94">
        <v>46169</v>
      </c>
      <c r="S1838" s="95"/>
      <c r="T1838" s="95" t="s">
        <v>59</v>
      </c>
      <c r="U1838" s="95" t="s">
        <v>60</v>
      </c>
      <c r="V1838" s="91">
        <v>46157</v>
      </c>
      <c r="W1838" s="91">
        <v>46160</v>
      </c>
      <c r="X1838" s="91">
        <v>46168</v>
      </c>
      <c r="Y1838" s="96" t="s">
        <v>61</v>
      </c>
      <c r="Z1838" s="89" t="s">
        <v>62</v>
      </c>
      <c r="AA1838" s="95"/>
      <c r="AB1838" s="95" t="s">
        <v>63</v>
      </c>
      <c r="AC1838" s="95" t="s">
        <v>63</v>
      </c>
      <c r="AD1838" s="95" t="s">
        <v>63</v>
      </c>
      <c r="AE1838" s="95" t="s">
        <v>63</v>
      </c>
      <c r="AF1838" s="95" t="s">
        <v>63</v>
      </c>
      <c r="AG1838" s="194" t="s">
        <v>306</v>
      </c>
      <c r="AH1838" s="95" t="s">
        <v>63</v>
      </c>
      <c r="AI1838" s="97"/>
      <c r="AJ1838" s="97" t="s">
        <v>65</v>
      </c>
      <c r="AK1838" s="97" t="s">
        <v>66</v>
      </c>
      <c r="AL1838" s="45" t="s">
        <v>67</v>
      </c>
      <c r="AM1838" s="160" t="str">
        <f>MONTH(B1838)&amp;"/"&amp;YEAR(B1838)</f>
        <v>3/2026</v>
      </c>
      <c r="AN1838" s="45">
        <f>WEEKNUM(B1838)-WEEKNUM(EOMONTH(B1838,-1)+1)+1</f>
        <v>4</v>
      </c>
      <c r="AO1838" s="45" t="str">
        <f>MONTH(R1838)&amp;"/"&amp;YEAR(R1838)</f>
        <v>5/2026</v>
      </c>
      <c r="AP1838" s="45">
        <f>WEEKNUM(R1838)-WEEKNUM(EOMONTH(R1838,-1)+1)+1</f>
        <v>5</v>
      </c>
      <c r="AQ1838" s="45">
        <f>IF(AU1838="S",IF(Q1838="1. Aceitou o programa",R1838-B1838,0),0)</f>
        <v>65</v>
      </c>
      <c r="AR1838" s="45">
        <f>IF(AU1838="S",IF(AND(S1838&lt;&gt;"",R1838&lt;&gt;""),S1838-R1838,0),0)</f>
        <v>0</v>
      </c>
      <c r="AS1838" s="45">
        <f>IF(AU1838="S",IF(Q1838="1. Aceitou o programa",IF(OR(X1838="Não se Aplica",X1838=""),IF(OR(W1838="Não se Aplica",W1838=""),0,W1838-V1838),AVERAGE(X1838-W1838,W1838-V1838)),0),0)</f>
        <v>5.5</v>
      </c>
      <c r="AT1838" s="45">
        <f>IF(AU1838="S",IF(AND(Q1838="1. Aceitou o programa",AB1838="Realizada"),IFERROR(IF(AA1838="",0,AA1838-R1838),0),0),0)</f>
        <v>0</v>
      </c>
      <c r="AU1838" s="45" t="str">
        <f>_xlfn.XLOOKUP(U1838,'Lista Suspensa'!$AA$20:$AA$23,'Lista Suspensa'!$AB$20:$AB$23,"N/A")</f>
        <v>S</v>
      </c>
    </row>
    <row r="1839" spans="1:47" ht="12" customHeight="1" x14ac:dyDescent="0.3">
      <c r="A1839" s="87" t="s">
        <v>47</v>
      </c>
      <c r="B1839" s="88">
        <v>46104</v>
      </c>
      <c r="C1839" s="89" t="s">
        <v>48</v>
      </c>
      <c r="D1839" s="89" t="s">
        <v>49</v>
      </c>
      <c r="E1839" s="189">
        <v>95983477</v>
      </c>
      <c r="F1839" s="197" t="s">
        <v>4916</v>
      </c>
      <c r="G1839" s="90">
        <v>25782241888</v>
      </c>
      <c r="H1839" s="91">
        <v>27832</v>
      </c>
      <c r="I1839" s="89"/>
      <c r="J1839" s="89" t="s">
        <v>84</v>
      </c>
      <c r="K1839" s="89" t="s">
        <v>52</v>
      </c>
      <c r="L1839" s="89" t="s">
        <v>1457</v>
      </c>
      <c r="M1839" s="89" t="s">
        <v>4917</v>
      </c>
      <c r="N1839" s="89" t="s">
        <v>449</v>
      </c>
      <c r="O1839" s="92" t="s">
        <v>4918</v>
      </c>
      <c r="P1839" s="93" t="s">
        <v>57</v>
      </c>
      <c r="Q1839" s="110" t="s">
        <v>58</v>
      </c>
      <c r="R1839" s="94">
        <v>46171</v>
      </c>
      <c r="S1839" s="95"/>
      <c r="T1839" s="95" t="s">
        <v>59</v>
      </c>
      <c r="U1839" s="95" t="s">
        <v>60</v>
      </c>
      <c r="V1839" s="91">
        <v>46157</v>
      </c>
      <c r="W1839" s="91">
        <v>46164</v>
      </c>
      <c r="X1839" s="91">
        <v>46168</v>
      </c>
      <c r="Y1839" s="96" t="s">
        <v>2797</v>
      </c>
      <c r="Z1839" s="89" t="s">
        <v>62</v>
      </c>
      <c r="AA1839" s="95"/>
      <c r="AB1839" s="95" t="s">
        <v>2804</v>
      </c>
      <c r="AC1839" s="95" t="s">
        <v>2804</v>
      </c>
      <c r="AD1839" s="95" t="s">
        <v>2804</v>
      </c>
      <c r="AE1839" s="95" t="s">
        <v>2804</v>
      </c>
      <c r="AF1839" s="95" t="s">
        <v>2804</v>
      </c>
      <c r="AG1839" s="95" t="s">
        <v>2804</v>
      </c>
      <c r="AH1839" s="95" t="s">
        <v>2804</v>
      </c>
      <c r="AI1839" s="97"/>
      <c r="AJ1839" s="97" t="s">
        <v>65</v>
      </c>
      <c r="AK1839" s="97" t="s">
        <v>66</v>
      </c>
      <c r="AL1839" s="45" t="s">
        <v>67</v>
      </c>
      <c r="AM1839" s="160" t="str">
        <f>MONTH(B1839)&amp;"/"&amp;YEAR(B1839)</f>
        <v>3/2026</v>
      </c>
      <c r="AN1839" s="45">
        <f>WEEKNUM(B1839)-WEEKNUM(EOMONTH(B1839,-1)+1)+1</f>
        <v>4</v>
      </c>
      <c r="AO1839" s="45" t="str">
        <f>MONTH(R1839)&amp;"/"&amp;YEAR(R1839)</f>
        <v>5/2026</v>
      </c>
      <c r="AP1839" s="45">
        <f>WEEKNUM(R1839)-WEEKNUM(EOMONTH(R1839,-1)+1)+1</f>
        <v>5</v>
      </c>
      <c r="AQ1839" s="45">
        <f>IF(AU1839="S",IF(Q1839="1. Aceitou o programa",R1839-B1839,0),0)</f>
        <v>67</v>
      </c>
      <c r="AR1839" s="45">
        <f>IF(AU1839="S",IF(AND(S1839&lt;&gt;"",R1839&lt;&gt;""),S1839-R1839,0),0)</f>
        <v>0</v>
      </c>
      <c r="AS1839" s="45">
        <f>IF(AU1839="S",IF(Q1839="1. Aceitou o programa",IF(OR(X1839="Não se Aplica",X1839=""),IF(OR(W1839="Não se Aplica",W1839=""),0,W1839-V1839),AVERAGE(X1839-W1839,W1839-V1839)),0),0)</f>
        <v>5.5</v>
      </c>
      <c r="AT1839" s="45">
        <f>IF(AU1839="S",IF(AND(Q1839="1. Aceitou o programa",AB1839="Realizada"),IFERROR(IF(AA1839="",0,AA1839-R1839),0),0),0)</f>
        <v>0</v>
      </c>
      <c r="AU1839" s="45" t="str">
        <f>_xlfn.XLOOKUP(U1839,'Lista Suspensa'!$AA$20:$AA$23,'Lista Suspensa'!$AB$20:$AB$23,"N/A")</f>
        <v>S</v>
      </c>
    </row>
    <row r="1840" spans="1:47" ht="12" customHeight="1" x14ac:dyDescent="0.3">
      <c r="A1840" s="87" t="s">
        <v>47</v>
      </c>
      <c r="B1840" s="88">
        <v>46104</v>
      </c>
      <c r="C1840" s="89" t="s">
        <v>48</v>
      </c>
      <c r="D1840" s="89" t="s">
        <v>49</v>
      </c>
      <c r="E1840" s="189">
        <v>96052190</v>
      </c>
      <c r="F1840" s="197" t="s">
        <v>4919</v>
      </c>
      <c r="G1840" s="90">
        <v>25684529860</v>
      </c>
      <c r="H1840" s="91">
        <v>28563</v>
      </c>
      <c r="I1840" s="89"/>
      <c r="J1840" s="89" t="s">
        <v>51</v>
      </c>
      <c r="K1840" s="89" t="s">
        <v>52</v>
      </c>
      <c r="L1840" s="89" t="s">
        <v>85</v>
      </c>
      <c r="M1840" s="89" t="s">
        <v>149</v>
      </c>
      <c r="N1840" s="89" t="s">
        <v>137</v>
      </c>
      <c r="O1840" s="92" t="s">
        <v>4920</v>
      </c>
      <c r="P1840" s="93" t="s">
        <v>57</v>
      </c>
      <c r="Q1840" s="110" t="s">
        <v>58</v>
      </c>
      <c r="R1840" s="94">
        <v>46171</v>
      </c>
      <c r="S1840" s="95"/>
      <c r="T1840" s="95" t="s">
        <v>59</v>
      </c>
      <c r="U1840" s="95" t="s">
        <v>60</v>
      </c>
      <c r="V1840" s="91">
        <v>46157</v>
      </c>
      <c r="W1840" s="91">
        <v>46160</v>
      </c>
      <c r="X1840" s="91">
        <v>46168</v>
      </c>
      <c r="Y1840" s="96" t="s">
        <v>61</v>
      </c>
      <c r="Z1840" s="89" t="s">
        <v>62</v>
      </c>
      <c r="AA1840" s="95"/>
      <c r="AB1840" s="95" t="s">
        <v>2804</v>
      </c>
      <c r="AC1840" s="95" t="s">
        <v>2804</v>
      </c>
      <c r="AD1840" s="95" t="s">
        <v>2804</v>
      </c>
      <c r="AE1840" s="95" t="s">
        <v>2804</v>
      </c>
      <c r="AF1840" s="95" t="s">
        <v>2804</v>
      </c>
      <c r="AG1840" s="95" t="s">
        <v>2804</v>
      </c>
      <c r="AH1840" s="95" t="s">
        <v>2804</v>
      </c>
      <c r="AI1840" s="97"/>
      <c r="AJ1840" s="97" t="s">
        <v>65</v>
      </c>
      <c r="AK1840" s="97" t="s">
        <v>66</v>
      </c>
      <c r="AL1840" s="45" t="s">
        <v>67</v>
      </c>
      <c r="AM1840" s="160" t="str">
        <f>MONTH(B1840)&amp;"/"&amp;YEAR(B1840)</f>
        <v>3/2026</v>
      </c>
      <c r="AN1840" s="45">
        <f>WEEKNUM(B1840)-WEEKNUM(EOMONTH(B1840,-1)+1)+1</f>
        <v>4</v>
      </c>
      <c r="AO1840" s="45" t="str">
        <f>MONTH(R1840)&amp;"/"&amp;YEAR(R1840)</f>
        <v>5/2026</v>
      </c>
      <c r="AP1840" s="45">
        <f>WEEKNUM(R1840)-WEEKNUM(EOMONTH(R1840,-1)+1)+1</f>
        <v>5</v>
      </c>
      <c r="AQ1840" s="45">
        <f>IF(AU1840="S",IF(Q1840="1. Aceitou o programa",R1840-B1840,0),0)</f>
        <v>67</v>
      </c>
      <c r="AR1840" s="45">
        <f>IF(AU1840="S",IF(AND(S1840&lt;&gt;"",R1840&lt;&gt;""),S1840-R1840,0),0)</f>
        <v>0</v>
      </c>
      <c r="AS1840" s="45">
        <f>IF(AU1840="S",IF(Q1840="1. Aceitou o programa",IF(OR(X1840="Não se Aplica",X1840=""),IF(OR(W1840="Não se Aplica",W1840=""),0,W1840-V1840),AVERAGE(X1840-W1840,W1840-V1840)),0),0)</f>
        <v>5.5</v>
      </c>
      <c r="AT1840" s="45">
        <f>IF(AU1840="S",IF(AND(Q1840="1. Aceitou o programa",AB1840="Realizada"),IFERROR(IF(AA1840="",0,AA1840-R1840),0),0),0)</f>
        <v>0</v>
      </c>
      <c r="AU1840" s="45" t="str">
        <f>_xlfn.XLOOKUP(U1840,'Lista Suspensa'!$AA$20:$AA$23,'Lista Suspensa'!$AB$20:$AB$23,"N/A")</f>
        <v>S</v>
      </c>
    </row>
    <row r="1841" spans="1:47" ht="12" customHeight="1" x14ac:dyDescent="0.3">
      <c r="A1841" s="87" t="s">
        <v>47</v>
      </c>
      <c r="B1841" s="88">
        <v>46104</v>
      </c>
      <c r="C1841" s="89" t="s">
        <v>48</v>
      </c>
      <c r="D1841" s="89" t="s">
        <v>49</v>
      </c>
      <c r="E1841" s="189">
        <v>96108351</v>
      </c>
      <c r="F1841" s="197" t="s">
        <v>4921</v>
      </c>
      <c r="G1841" s="90">
        <v>26693095852</v>
      </c>
      <c r="H1841" s="91">
        <v>29016</v>
      </c>
      <c r="I1841" s="89"/>
      <c r="J1841" s="89" t="s">
        <v>84</v>
      </c>
      <c r="K1841" s="89" t="s">
        <v>52</v>
      </c>
      <c r="L1841" s="89" t="s">
        <v>2924</v>
      </c>
      <c r="M1841" s="89" t="s">
        <v>727</v>
      </c>
      <c r="N1841" s="89" t="s">
        <v>137</v>
      </c>
      <c r="O1841" s="92" t="s">
        <v>4922</v>
      </c>
      <c r="P1841" s="93" t="s">
        <v>57</v>
      </c>
      <c r="Q1841" s="110" t="s">
        <v>58</v>
      </c>
      <c r="R1841" s="94">
        <v>46171</v>
      </c>
      <c r="S1841" s="95"/>
      <c r="T1841" s="95" t="s">
        <v>59</v>
      </c>
      <c r="U1841" s="95" t="s">
        <v>60</v>
      </c>
      <c r="V1841" s="91">
        <v>46157</v>
      </c>
      <c r="W1841" s="91">
        <v>46164</v>
      </c>
      <c r="X1841" s="91">
        <v>46168</v>
      </c>
      <c r="Y1841" s="96" t="s">
        <v>81</v>
      </c>
      <c r="Z1841" s="89" t="s">
        <v>62</v>
      </c>
      <c r="AA1841" s="95"/>
      <c r="AB1841" s="95" t="s">
        <v>2804</v>
      </c>
      <c r="AC1841" s="95" t="s">
        <v>2804</v>
      </c>
      <c r="AD1841" s="95" t="s">
        <v>2804</v>
      </c>
      <c r="AE1841" s="95" t="s">
        <v>2804</v>
      </c>
      <c r="AF1841" s="95" t="s">
        <v>2804</v>
      </c>
      <c r="AG1841" s="95" t="s">
        <v>2804</v>
      </c>
      <c r="AH1841" s="95" t="s">
        <v>2804</v>
      </c>
      <c r="AI1841" s="97"/>
      <c r="AJ1841" s="97" t="s">
        <v>65</v>
      </c>
      <c r="AK1841" s="97" t="s">
        <v>66</v>
      </c>
      <c r="AL1841" s="45" t="s">
        <v>67</v>
      </c>
      <c r="AM1841" s="160" t="str">
        <f>MONTH(B1841)&amp;"/"&amp;YEAR(B1841)</f>
        <v>3/2026</v>
      </c>
      <c r="AN1841" s="45">
        <f>WEEKNUM(B1841)-WEEKNUM(EOMONTH(B1841,-1)+1)+1</f>
        <v>4</v>
      </c>
      <c r="AO1841" s="45" t="str">
        <f>MONTH(R1841)&amp;"/"&amp;YEAR(R1841)</f>
        <v>5/2026</v>
      </c>
      <c r="AP1841" s="45">
        <f>WEEKNUM(R1841)-WEEKNUM(EOMONTH(R1841,-1)+1)+1</f>
        <v>5</v>
      </c>
      <c r="AQ1841" s="45">
        <f>IF(AU1841="S",IF(Q1841="1. Aceitou o programa",R1841-B1841,0),0)</f>
        <v>67</v>
      </c>
      <c r="AR1841" s="45">
        <f>IF(AU1841="S",IF(AND(S1841&lt;&gt;"",R1841&lt;&gt;""),S1841-R1841,0),0)</f>
        <v>0</v>
      </c>
      <c r="AS1841" s="45">
        <f>IF(AU1841="S",IF(Q1841="1. Aceitou o programa",IF(OR(X1841="Não se Aplica",X1841=""),IF(OR(W1841="Não se Aplica",W1841=""),0,W1841-V1841),AVERAGE(X1841-W1841,W1841-V1841)),0),0)</f>
        <v>5.5</v>
      </c>
      <c r="AT1841" s="45">
        <f>IF(AU1841="S",IF(AND(Q1841="1. Aceitou o programa",AB1841="Realizada"),IFERROR(IF(AA1841="",0,AA1841-R1841),0),0),0)</f>
        <v>0</v>
      </c>
      <c r="AU1841" s="45" t="str">
        <f>_xlfn.XLOOKUP(U1841,'Lista Suspensa'!$AA$20:$AA$23,'Lista Suspensa'!$AB$20:$AB$23,"N/A")</f>
        <v>S</v>
      </c>
    </row>
    <row r="1842" spans="1:47" ht="12" customHeight="1" x14ac:dyDescent="0.3">
      <c r="A1842" s="87" t="s">
        <v>47</v>
      </c>
      <c r="B1842" s="88">
        <v>46104</v>
      </c>
      <c r="C1842" s="89" t="s">
        <v>48</v>
      </c>
      <c r="D1842" s="89" t="s">
        <v>49</v>
      </c>
      <c r="E1842" s="189">
        <v>96108599</v>
      </c>
      <c r="F1842" s="197" t="s">
        <v>4923</v>
      </c>
      <c r="G1842" s="90">
        <v>73256455387</v>
      </c>
      <c r="H1842" s="91">
        <v>28493</v>
      </c>
      <c r="I1842" s="89"/>
      <c r="J1842" s="89" t="s">
        <v>51</v>
      </c>
      <c r="K1842" s="89" t="s">
        <v>52</v>
      </c>
      <c r="L1842" s="89" t="s">
        <v>2924</v>
      </c>
      <c r="M1842" s="89" t="s">
        <v>727</v>
      </c>
      <c r="N1842" s="89" t="s">
        <v>137</v>
      </c>
      <c r="O1842" s="92" t="s">
        <v>4924</v>
      </c>
      <c r="P1842" s="93" t="s">
        <v>57</v>
      </c>
      <c r="Q1842" s="110" t="s">
        <v>58</v>
      </c>
      <c r="R1842" s="94">
        <v>46171</v>
      </c>
      <c r="S1842" s="95"/>
      <c r="T1842" s="95" t="s">
        <v>59</v>
      </c>
      <c r="U1842" s="95" t="s">
        <v>60</v>
      </c>
      <c r="V1842" s="91">
        <v>46157</v>
      </c>
      <c r="W1842" s="91">
        <v>46164</v>
      </c>
      <c r="X1842" s="91"/>
      <c r="Y1842" s="96" t="s">
        <v>269</v>
      </c>
      <c r="Z1842" s="89" t="s">
        <v>62</v>
      </c>
      <c r="AA1842" s="95"/>
      <c r="AB1842" s="95" t="s">
        <v>2804</v>
      </c>
      <c r="AC1842" s="95" t="s">
        <v>2804</v>
      </c>
      <c r="AD1842" s="95" t="s">
        <v>2804</v>
      </c>
      <c r="AE1842" s="95" t="s">
        <v>2804</v>
      </c>
      <c r="AF1842" s="95" t="s">
        <v>2804</v>
      </c>
      <c r="AG1842" s="95" t="s">
        <v>2804</v>
      </c>
      <c r="AH1842" s="95" t="s">
        <v>2804</v>
      </c>
      <c r="AI1842" s="97"/>
      <c r="AJ1842" s="97" t="s">
        <v>65</v>
      </c>
      <c r="AK1842" s="97" t="s">
        <v>66</v>
      </c>
      <c r="AL1842" s="45" t="s">
        <v>67</v>
      </c>
      <c r="AM1842" s="160" t="str">
        <f>MONTH(B1842)&amp;"/"&amp;YEAR(B1842)</f>
        <v>3/2026</v>
      </c>
      <c r="AN1842" s="45">
        <f>WEEKNUM(B1842)-WEEKNUM(EOMONTH(B1842,-1)+1)+1</f>
        <v>4</v>
      </c>
      <c r="AO1842" s="45" t="str">
        <f>MONTH(R1842)&amp;"/"&amp;YEAR(R1842)</f>
        <v>5/2026</v>
      </c>
      <c r="AP1842" s="45">
        <f>WEEKNUM(R1842)-WEEKNUM(EOMONTH(R1842,-1)+1)+1</f>
        <v>5</v>
      </c>
      <c r="AQ1842" s="45">
        <f>IF(AU1842="S",IF(Q1842="1. Aceitou o programa",R1842-B1842,0),0)</f>
        <v>67</v>
      </c>
      <c r="AR1842" s="45">
        <f>IF(AU1842="S",IF(AND(S1842&lt;&gt;"",R1842&lt;&gt;""),S1842-R1842,0),0)</f>
        <v>0</v>
      </c>
      <c r="AS1842" s="45">
        <f>IF(AU1842="S",IF(Q1842="1. Aceitou o programa",IF(OR(X1842="Não se Aplica",X1842=""),IF(OR(W1842="Não se Aplica",W1842=""),0,W1842-V1842),AVERAGE(X1842-W1842,W1842-V1842)),0),0)</f>
        <v>7</v>
      </c>
      <c r="AT1842" s="45">
        <f>IF(AU1842="S",IF(AND(Q1842="1. Aceitou o programa",AB1842="Realizada"),IFERROR(IF(AA1842="",0,AA1842-R1842),0),0),0)</f>
        <v>0</v>
      </c>
      <c r="AU1842" s="45" t="str">
        <f>_xlfn.XLOOKUP(U1842,'Lista Suspensa'!$AA$20:$AA$23,'Lista Suspensa'!$AB$20:$AB$23,"N/A")</f>
        <v>S</v>
      </c>
    </row>
    <row r="1843" spans="1:47" ht="12" customHeight="1" x14ac:dyDescent="0.3">
      <c r="A1843" s="87" t="s">
        <v>47</v>
      </c>
      <c r="B1843" s="88">
        <v>46104</v>
      </c>
      <c r="C1843" s="89" t="s">
        <v>48</v>
      </c>
      <c r="D1843" s="89" t="s">
        <v>49</v>
      </c>
      <c r="E1843" s="189">
        <v>96197733</v>
      </c>
      <c r="F1843" s="197" t="s">
        <v>4925</v>
      </c>
      <c r="G1843" s="90">
        <v>26784663888</v>
      </c>
      <c r="H1843" s="91">
        <v>21114</v>
      </c>
      <c r="I1843" s="89"/>
      <c r="J1843" s="89" t="s">
        <v>51</v>
      </c>
      <c r="K1843" s="89" t="s">
        <v>52</v>
      </c>
      <c r="L1843" s="89" t="s">
        <v>53</v>
      </c>
      <c r="M1843" s="89" t="s">
        <v>1603</v>
      </c>
      <c r="N1843" s="89" t="s">
        <v>150</v>
      </c>
      <c r="O1843" s="92" t="s">
        <v>4926</v>
      </c>
      <c r="P1843" s="93" t="s">
        <v>57</v>
      </c>
      <c r="Q1843" s="110" t="s">
        <v>58</v>
      </c>
      <c r="R1843" s="94">
        <v>46171</v>
      </c>
      <c r="S1843" s="95"/>
      <c r="T1843" s="95" t="s">
        <v>59</v>
      </c>
      <c r="U1843" s="95" t="s">
        <v>60</v>
      </c>
      <c r="V1843" s="91">
        <v>46157</v>
      </c>
      <c r="W1843" s="91">
        <v>46160</v>
      </c>
      <c r="X1843" s="91">
        <v>46168</v>
      </c>
      <c r="Y1843" s="96" t="s">
        <v>61</v>
      </c>
      <c r="Z1843" s="89" t="s">
        <v>62</v>
      </c>
      <c r="AA1843" s="95"/>
      <c r="AB1843" s="95" t="s">
        <v>2804</v>
      </c>
      <c r="AC1843" s="95" t="s">
        <v>2804</v>
      </c>
      <c r="AD1843" s="95" t="s">
        <v>2804</v>
      </c>
      <c r="AE1843" s="95" t="s">
        <v>2804</v>
      </c>
      <c r="AF1843" s="95" t="s">
        <v>2804</v>
      </c>
      <c r="AG1843" s="95" t="s">
        <v>2804</v>
      </c>
      <c r="AH1843" s="95" t="s">
        <v>2804</v>
      </c>
      <c r="AI1843" s="97"/>
      <c r="AJ1843" s="97" t="s">
        <v>65</v>
      </c>
      <c r="AK1843" s="97" t="s">
        <v>66</v>
      </c>
      <c r="AL1843" s="45" t="s">
        <v>67</v>
      </c>
      <c r="AM1843" s="160" t="str">
        <f>MONTH(B1843)&amp;"/"&amp;YEAR(B1843)</f>
        <v>3/2026</v>
      </c>
      <c r="AN1843" s="45">
        <f>WEEKNUM(B1843)-WEEKNUM(EOMONTH(B1843,-1)+1)+1</f>
        <v>4</v>
      </c>
      <c r="AO1843" s="45" t="str">
        <f>MONTH(R1843)&amp;"/"&amp;YEAR(R1843)</f>
        <v>5/2026</v>
      </c>
      <c r="AP1843" s="45">
        <f>WEEKNUM(R1843)-WEEKNUM(EOMONTH(R1843,-1)+1)+1</f>
        <v>5</v>
      </c>
      <c r="AQ1843" s="45">
        <f>IF(AU1843="S",IF(Q1843="1. Aceitou o programa",R1843-B1843,0),0)</f>
        <v>67</v>
      </c>
      <c r="AR1843" s="45">
        <f>IF(AU1843="S",IF(AND(S1843&lt;&gt;"",R1843&lt;&gt;""),S1843-R1843,0),0)</f>
        <v>0</v>
      </c>
      <c r="AS1843" s="45">
        <f>IF(AU1843="S",IF(Q1843="1. Aceitou o programa",IF(OR(X1843="Não se Aplica",X1843=""),IF(OR(W1843="Não se Aplica",W1843=""),0,W1843-V1843),AVERAGE(X1843-W1843,W1843-V1843)),0),0)</f>
        <v>5.5</v>
      </c>
      <c r="AT1843" s="45">
        <f>IF(AU1843="S",IF(AND(Q1843="1. Aceitou o programa",AB1843="Realizada"),IFERROR(IF(AA1843="",0,AA1843-R1843),0),0),0)</f>
        <v>0</v>
      </c>
      <c r="AU1843" s="45" t="str">
        <f>_xlfn.XLOOKUP(U1843,'Lista Suspensa'!$AA$20:$AA$23,'Lista Suspensa'!$AB$20:$AB$23,"N/A")</f>
        <v>S</v>
      </c>
    </row>
    <row r="1844" spans="1:47" ht="12" customHeight="1" x14ac:dyDescent="0.3">
      <c r="A1844" s="87" t="s">
        <v>47</v>
      </c>
      <c r="B1844" s="88">
        <v>46104</v>
      </c>
      <c r="C1844" s="89" t="s">
        <v>48</v>
      </c>
      <c r="D1844" s="89" t="s">
        <v>49</v>
      </c>
      <c r="E1844" s="189">
        <v>96212833</v>
      </c>
      <c r="F1844" s="197" t="s">
        <v>4927</v>
      </c>
      <c r="G1844" s="90">
        <v>40726155870</v>
      </c>
      <c r="H1844" s="91">
        <v>33551</v>
      </c>
      <c r="I1844" s="89"/>
      <c r="J1844" s="89" t="s">
        <v>84</v>
      </c>
      <c r="K1844" s="89" t="s">
        <v>52</v>
      </c>
      <c r="L1844" s="89" t="s">
        <v>2495</v>
      </c>
      <c r="M1844" s="89" t="s">
        <v>4928</v>
      </c>
      <c r="N1844" s="89" t="s">
        <v>137</v>
      </c>
      <c r="O1844" s="92" t="s">
        <v>4929</v>
      </c>
      <c r="P1844" s="93" t="s">
        <v>57</v>
      </c>
      <c r="Q1844" s="110" t="s">
        <v>58</v>
      </c>
      <c r="R1844" s="94">
        <v>46171</v>
      </c>
      <c r="S1844" s="95"/>
      <c r="T1844" s="95" t="s">
        <v>59</v>
      </c>
      <c r="U1844" s="95" t="s">
        <v>60</v>
      </c>
      <c r="V1844" s="91">
        <v>46157</v>
      </c>
      <c r="W1844" s="91">
        <v>46164</v>
      </c>
      <c r="X1844" s="91"/>
      <c r="Y1844" s="96" t="s">
        <v>269</v>
      </c>
      <c r="Z1844" s="89" t="s">
        <v>62</v>
      </c>
      <c r="AA1844" s="95"/>
      <c r="AB1844" s="95" t="s">
        <v>2804</v>
      </c>
      <c r="AC1844" s="95" t="s">
        <v>2804</v>
      </c>
      <c r="AD1844" s="95" t="s">
        <v>2804</v>
      </c>
      <c r="AE1844" s="95" t="s">
        <v>2804</v>
      </c>
      <c r="AF1844" s="95" t="s">
        <v>2804</v>
      </c>
      <c r="AG1844" s="95" t="s">
        <v>2804</v>
      </c>
      <c r="AH1844" s="95" t="s">
        <v>2804</v>
      </c>
      <c r="AI1844" s="97"/>
      <c r="AJ1844" s="97" t="s">
        <v>65</v>
      </c>
      <c r="AK1844" s="97" t="s">
        <v>66</v>
      </c>
      <c r="AL1844" s="45" t="s">
        <v>67</v>
      </c>
      <c r="AM1844" s="160" t="str">
        <f>MONTH(B1844)&amp;"/"&amp;YEAR(B1844)</f>
        <v>3/2026</v>
      </c>
      <c r="AN1844" s="45">
        <f>WEEKNUM(B1844)-WEEKNUM(EOMONTH(B1844,-1)+1)+1</f>
        <v>4</v>
      </c>
      <c r="AO1844" s="45" t="str">
        <f>MONTH(R1844)&amp;"/"&amp;YEAR(R1844)</f>
        <v>5/2026</v>
      </c>
      <c r="AP1844" s="45">
        <f>WEEKNUM(R1844)-WEEKNUM(EOMONTH(R1844,-1)+1)+1</f>
        <v>5</v>
      </c>
      <c r="AQ1844" s="45">
        <f>IF(AU1844="S",IF(Q1844="1. Aceitou o programa",R1844-B1844,0),0)</f>
        <v>67</v>
      </c>
      <c r="AR1844" s="45">
        <f>IF(AU1844="S",IF(AND(S1844&lt;&gt;"",R1844&lt;&gt;""),S1844-R1844,0),0)</f>
        <v>0</v>
      </c>
      <c r="AS1844" s="45">
        <f>IF(AU1844="S",IF(Q1844="1. Aceitou o programa",IF(OR(X1844="Não se Aplica",X1844=""),IF(OR(W1844="Não se Aplica",W1844=""),0,W1844-V1844),AVERAGE(X1844-W1844,W1844-V1844)),0),0)</f>
        <v>7</v>
      </c>
      <c r="AT1844" s="45">
        <f>IF(AU1844="S",IF(AND(Q1844="1. Aceitou o programa",AB1844="Realizada"),IFERROR(IF(AA1844="",0,AA1844-R1844),0),0),0)</f>
        <v>0</v>
      </c>
      <c r="AU1844" s="45" t="str">
        <f>_xlfn.XLOOKUP(U1844,'Lista Suspensa'!$AA$20:$AA$23,'Lista Suspensa'!$AB$20:$AB$23,"N/A")</f>
        <v>S</v>
      </c>
    </row>
    <row r="1845" spans="1:47" ht="12" customHeight="1" x14ac:dyDescent="0.3">
      <c r="A1845" s="87" t="s">
        <v>47</v>
      </c>
      <c r="B1845" s="88">
        <v>46104</v>
      </c>
      <c r="C1845" s="89" t="s">
        <v>48</v>
      </c>
      <c r="D1845" s="89" t="s">
        <v>49</v>
      </c>
      <c r="E1845" s="189">
        <v>87325235</v>
      </c>
      <c r="F1845" s="197" t="s">
        <v>4930</v>
      </c>
      <c r="G1845" s="90">
        <v>29911220800</v>
      </c>
      <c r="H1845" s="91">
        <v>29638</v>
      </c>
      <c r="I1845" s="89"/>
      <c r="J1845" s="89" t="s">
        <v>51</v>
      </c>
      <c r="K1845" s="89" t="s">
        <v>52</v>
      </c>
      <c r="L1845" s="89" t="s">
        <v>85</v>
      </c>
      <c r="M1845" s="89" t="s">
        <v>4931</v>
      </c>
      <c r="N1845" s="89" t="s">
        <v>449</v>
      </c>
      <c r="O1845" s="92" t="s">
        <v>4932</v>
      </c>
      <c r="P1845" s="93" t="s">
        <v>57</v>
      </c>
      <c r="Q1845" s="110" t="s">
        <v>58</v>
      </c>
      <c r="R1845" s="94">
        <v>46171</v>
      </c>
      <c r="S1845" s="95"/>
      <c r="T1845" s="95" t="s">
        <v>59</v>
      </c>
      <c r="U1845" s="95" t="s">
        <v>60</v>
      </c>
      <c r="V1845" s="91">
        <v>46157</v>
      </c>
      <c r="W1845" s="91">
        <v>46164</v>
      </c>
      <c r="X1845" s="91"/>
      <c r="Y1845" s="96" t="s">
        <v>269</v>
      </c>
      <c r="Z1845" s="89" t="s">
        <v>62</v>
      </c>
      <c r="AA1845" s="95"/>
      <c r="AB1845" s="95" t="s">
        <v>2804</v>
      </c>
      <c r="AC1845" s="95" t="s">
        <v>2804</v>
      </c>
      <c r="AD1845" s="95" t="s">
        <v>2804</v>
      </c>
      <c r="AE1845" s="95" t="s">
        <v>2804</v>
      </c>
      <c r="AF1845" s="95" t="s">
        <v>2804</v>
      </c>
      <c r="AG1845" s="95" t="s">
        <v>2804</v>
      </c>
      <c r="AH1845" s="95" t="s">
        <v>2804</v>
      </c>
      <c r="AI1845" s="97"/>
      <c r="AJ1845" s="97" t="s">
        <v>65</v>
      </c>
      <c r="AK1845" s="97" t="s">
        <v>66</v>
      </c>
      <c r="AL1845" s="45" t="s">
        <v>67</v>
      </c>
      <c r="AM1845" s="160" t="str">
        <f>MONTH(B1845)&amp;"/"&amp;YEAR(B1845)</f>
        <v>3/2026</v>
      </c>
      <c r="AN1845" s="45">
        <f>WEEKNUM(B1845)-WEEKNUM(EOMONTH(B1845,-1)+1)+1</f>
        <v>4</v>
      </c>
      <c r="AO1845" s="45" t="str">
        <f>MONTH(R1845)&amp;"/"&amp;YEAR(R1845)</f>
        <v>5/2026</v>
      </c>
      <c r="AP1845" s="45">
        <f>WEEKNUM(R1845)-WEEKNUM(EOMONTH(R1845,-1)+1)+1</f>
        <v>5</v>
      </c>
      <c r="AQ1845" s="45">
        <f>IF(AU1845="S",IF(Q1845="1. Aceitou o programa",R1845-B1845,0),0)</f>
        <v>67</v>
      </c>
      <c r="AR1845" s="45">
        <f>IF(AU1845="S",IF(AND(S1845&lt;&gt;"",R1845&lt;&gt;""),S1845-R1845,0),0)</f>
        <v>0</v>
      </c>
      <c r="AS1845" s="45">
        <f>IF(AU1845="S",IF(Q1845="1. Aceitou o programa",IF(OR(X1845="Não se Aplica",X1845=""),IF(OR(W1845="Não se Aplica",W1845=""),0,W1845-V1845),AVERAGE(X1845-W1845,W1845-V1845)),0),0)</f>
        <v>7</v>
      </c>
      <c r="AT1845" s="45">
        <f>IF(AU1845="S",IF(AND(Q1845="1. Aceitou o programa",AB1845="Realizada"),IFERROR(IF(AA1845="",0,AA1845-R1845),0),0),0)</f>
        <v>0</v>
      </c>
      <c r="AU1845" s="45" t="str">
        <f>_xlfn.XLOOKUP(U1845,'Lista Suspensa'!$AA$20:$AA$23,'Lista Suspensa'!$AB$20:$AB$23,"N/A")</f>
        <v>S</v>
      </c>
    </row>
    <row r="1846" spans="1:47" ht="12" customHeight="1" x14ac:dyDescent="0.3">
      <c r="A1846" s="87" t="s">
        <v>47</v>
      </c>
      <c r="B1846" s="88">
        <v>46104</v>
      </c>
      <c r="C1846" s="89" t="s">
        <v>48</v>
      </c>
      <c r="D1846" s="89" t="s">
        <v>49</v>
      </c>
      <c r="E1846" s="189">
        <v>95125218</v>
      </c>
      <c r="F1846" s="197" t="s">
        <v>4933</v>
      </c>
      <c r="G1846" s="90">
        <v>11263633757</v>
      </c>
      <c r="H1846" s="91">
        <v>31891</v>
      </c>
      <c r="I1846" s="89"/>
      <c r="J1846" s="89" t="s">
        <v>51</v>
      </c>
      <c r="K1846" s="89" t="s">
        <v>76</v>
      </c>
      <c r="L1846" s="89" t="s">
        <v>95</v>
      </c>
      <c r="M1846" s="89" t="s">
        <v>823</v>
      </c>
      <c r="N1846" s="89" t="s">
        <v>197</v>
      </c>
      <c r="O1846" s="92" t="s">
        <v>4934</v>
      </c>
      <c r="P1846" s="93" t="s">
        <v>57</v>
      </c>
      <c r="Q1846" s="110" t="s">
        <v>58</v>
      </c>
      <c r="R1846" s="94">
        <v>46171</v>
      </c>
      <c r="S1846" s="95"/>
      <c r="T1846" s="95" t="s">
        <v>59</v>
      </c>
      <c r="U1846" s="95" t="s">
        <v>60</v>
      </c>
      <c r="V1846" s="91">
        <v>46157</v>
      </c>
      <c r="W1846" s="91">
        <v>46164</v>
      </c>
      <c r="X1846" s="91"/>
      <c r="Y1846" s="96" t="s">
        <v>269</v>
      </c>
      <c r="Z1846" s="89" t="s">
        <v>62</v>
      </c>
      <c r="AA1846" s="95"/>
      <c r="AB1846" s="95" t="s">
        <v>2804</v>
      </c>
      <c r="AC1846" s="95" t="s">
        <v>2804</v>
      </c>
      <c r="AD1846" s="95" t="s">
        <v>2804</v>
      </c>
      <c r="AE1846" s="95" t="s">
        <v>2804</v>
      </c>
      <c r="AF1846" s="95" t="s">
        <v>2804</v>
      </c>
      <c r="AG1846" s="95" t="s">
        <v>2804</v>
      </c>
      <c r="AH1846" s="95" t="s">
        <v>2804</v>
      </c>
      <c r="AI1846" s="97"/>
      <c r="AJ1846" s="97" t="s">
        <v>65</v>
      </c>
      <c r="AK1846" s="97" t="s">
        <v>66</v>
      </c>
      <c r="AL1846" s="45" t="s">
        <v>67</v>
      </c>
      <c r="AM1846" s="160" t="str">
        <f>MONTH(B1846)&amp;"/"&amp;YEAR(B1846)</f>
        <v>3/2026</v>
      </c>
      <c r="AN1846" s="45">
        <f>WEEKNUM(B1846)-WEEKNUM(EOMONTH(B1846,-1)+1)+1</f>
        <v>4</v>
      </c>
      <c r="AO1846" s="45" t="str">
        <f>MONTH(R1846)&amp;"/"&amp;YEAR(R1846)</f>
        <v>5/2026</v>
      </c>
      <c r="AP1846" s="45">
        <f>WEEKNUM(R1846)-WEEKNUM(EOMONTH(R1846,-1)+1)+1</f>
        <v>5</v>
      </c>
      <c r="AQ1846" s="45">
        <f>IF(AU1846="S",IF(Q1846="1. Aceitou o programa",R1846-B1846,0),0)</f>
        <v>67</v>
      </c>
      <c r="AR1846" s="45">
        <f>IF(AU1846="S",IF(AND(S1846&lt;&gt;"",R1846&lt;&gt;""),S1846-R1846,0),0)</f>
        <v>0</v>
      </c>
      <c r="AS1846" s="45">
        <f>IF(AU1846="S",IF(Q1846="1. Aceitou o programa",IF(OR(X1846="Não se Aplica",X1846=""),IF(OR(W1846="Não se Aplica",W1846=""),0,W1846-V1846),AVERAGE(X1846-W1846,W1846-V1846)),0),0)</f>
        <v>7</v>
      </c>
      <c r="AT1846" s="45">
        <f>IF(AU1846="S",IF(AND(Q1846="1. Aceitou o programa",AB1846="Realizada"),IFERROR(IF(AA1846="",0,AA1846-R1846),0),0),0)</f>
        <v>0</v>
      </c>
      <c r="AU1846" s="45" t="str">
        <f>_xlfn.XLOOKUP(U1846,'Lista Suspensa'!$AA$20:$AA$23,'Lista Suspensa'!$AB$20:$AB$23,"N/A")</f>
        <v>S</v>
      </c>
    </row>
    <row r="1847" spans="1:47" ht="12" customHeight="1" x14ac:dyDescent="0.3">
      <c r="A1847" s="87" t="s">
        <v>47</v>
      </c>
      <c r="B1847" s="88">
        <v>46104</v>
      </c>
      <c r="C1847" s="89" t="s">
        <v>48</v>
      </c>
      <c r="D1847" s="89" t="s">
        <v>49</v>
      </c>
      <c r="E1847" s="189">
        <v>83706671</v>
      </c>
      <c r="F1847" s="197" t="s">
        <v>4935</v>
      </c>
      <c r="G1847" s="90">
        <v>82613915749</v>
      </c>
      <c r="H1847" s="91">
        <v>22763</v>
      </c>
      <c r="I1847" s="89"/>
      <c r="J1847" s="89" t="s">
        <v>84</v>
      </c>
      <c r="K1847" s="89" t="s">
        <v>76</v>
      </c>
      <c r="L1847" s="89" t="s">
        <v>303</v>
      </c>
      <c r="M1847" s="89" t="s">
        <v>4936</v>
      </c>
      <c r="N1847" s="89" t="s">
        <v>197</v>
      </c>
      <c r="O1847" s="92" t="s">
        <v>4937</v>
      </c>
      <c r="P1847" s="93" t="s">
        <v>57</v>
      </c>
      <c r="Q1847" s="110" t="s">
        <v>58</v>
      </c>
      <c r="R1847" s="94">
        <v>46171</v>
      </c>
      <c r="S1847" s="95"/>
      <c r="T1847" s="95" t="s">
        <v>59</v>
      </c>
      <c r="U1847" s="95" t="s">
        <v>60</v>
      </c>
      <c r="V1847" s="91">
        <v>46157</v>
      </c>
      <c r="W1847" s="91">
        <v>46160</v>
      </c>
      <c r="X1847" s="91">
        <v>46168</v>
      </c>
      <c r="Y1847" s="96" t="s">
        <v>61</v>
      </c>
      <c r="Z1847" s="89" t="s">
        <v>62</v>
      </c>
      <c r="AA1847" s="95"/>
      <c r="AB1847" s="95" t="s">
        <v>2804</v>
      </c>
      <c r="AC1847" s="95" t="s">
        <v>2804</v>
      </c>
      <c r="AD1847" s="95" t="s">
        <v>2804</v>
      </c>
      <c r="AE1847" s="95" t="s">
        <v>2804</v>
      </c>
      <c r="AF1847" s="95" t="s">
        <v>2804</v>
      </c>
      <c r="AG1847" s="95" t="s">
        <v>2804</v>
      </c>
      <c r="AH1847" s="95" t="s">
        <v>2804</v>
      </c>
      <c r="AI1847" s="97"/>
      <c r="AJ1847" s="97" t="s">
        <v>65</v>
      </c>
      <c r="AK1847" s="97" t="s">
        <v>66</v>
      </c>
      <c r="AL1847" s="45" t="s">
        <v>67</v>
      </c>
      <c r="AM1847" s="160" t="str">
        <f>MONTH(B1847)&amp;"/"&amp;YEAR(B1847)</f>
        <v>3/2026</v>
      </c>
      <c r="AN1847" s="45">
        <f>WEEKNUM(B1847)-WEEKNUM(EOMONTH(B1847,-1)+1)+1</f>
        <v>4</v>
      </c>
      <c r="AO1847" s="45" t="str">
        <f>MONTH(R1847)&amp;"/"&amp;YEAR(R1847)</f>
        <v>5/2026</v>
      </c>
      <c r="AP1847" s="45">
        <f>WEEKNUM(R1847)-WEEKNUM(EOMONTH(R1847,-1)+1)+1</f>
        <v>5</v>
      </c>
      <c r="AQ1847" s="45">
        <f>IF(AU1847="S",IF(Q1847="1. Aceitou o programa",R1847-B1847,0),0)</f>
        <v>67</v>
      </c>
      <c r="AR1847" s="45">
        <f>IF(AU1847="S",IF(AND(S1847&lt;&gt;"",R1847&lt;&gt;""),S1847-R1847,0),0)</f>
        <v>0</v>
      </c>
      <c r="AS1847" s="45">
        <f>IF(AU1847="S",IF(Q1847="1. Aceitou o programa",IF(OR(X1847="Não se Aplica",X1847=""),IF(OR(W1847="Não se Aplica",W1847=""),0,W1847-V1847),AVERAGE(X1847-W1847,W1847-V1847)),0),0)</f>
        <v>5.5</v>
      </c>
      <c r="AT1847" s="45">
        <f>IF(AU1847="S",IF(AND(Q1847="1. Aceitou o programa",AB1847="Realizada"),IFERROR(IF(AA1847="",0,AA1847-R1847),0),0),0)</f>
        <v>0</v>
      </c>
      <c r="AU1847" s="45" t="str">
        <f>_xlfn.XLOOKUP(U1847,'Lista Suspensa'!$AA$20:$AA$23,'Lista Suspensa'!$AB$20:$AB$23,"N/A")</f>
        <v>S</v>
      </c>
    </row>
    <row r="1848" spans="1:47" ht="12" customHeight="1" x14ac:dyDescent="0.3">
      <c r="A1848" s="87" t="s">
        <v>47</v>
      </c>
      <c r="B1848" s="88">
        <v>46104</v>
      </c>
      <c r="C1848" s="89" t="s">
        <v>48</v>
      </c>
      <c r="D1848" s="89" t="s">
        <v>49</v>
      </c>
      <c r="E1848" s="189">
        <v>94564976</v>
      </c>
      <c r="F1848" s="197" t="s">
        <v>4938</v>
      </c>
      <c r="G1848" s="90">
        <v>20186403720</v>
      </c>
      <c r="H1848" s="91">
        <v>38646</v>
      </c>
      <c r="I1848" s="89"/>
      <c r="J1848" s="89" t="s">
        <v>84</v>
      </c>
      <c r="K1848" s="89" t="s">
        <v>76</v>
      </c>
      <c r="L1848" s="89" t="s">
        <v>95</v>
      </c>
      <c r="M1848" s="89" t="s">
        <v>222</v>
      </c>
      <c r="N1848" s="89" t="s">
        <v>331</v>
      </c>
      <c r="O1848" s="92" t="s">
        <v>4939</v>
      </c>
      <c r="P1848" s="93" t="s">
        <v>57</v>
      </c>
      <c r="Q1848" s="110" t="s">
        <v>58</v>
      </c>
      <c r="R1848" s="94">
        <v>46171</v>
      </c>
      <c r="S1848" s="95"/>
      <c r="T1848" s="95" t="s">
        <v>59</v>
      </c>
      <c r="U1848" s="95" t="s">
        <v>60</v>
      </c>
      <c r="V1848" s="91">
        <v>46157</v>
      </c>
      <c r="W1848" s="91">
        <v>46160</v>
      </c>
      <c r="X1848" s="91">
        <v>46168</v>
      </c>
      <c r="Y1848" s="96" t="s">
        <v>61</v>
      </c>
      <c r="Z1848" s="89" t="s">
        <v>62</v>
      </c>
      <c r="AA1848" s="95"/>
      <c r="AB1848" s="95" t="s">
        <v>2804</v>
      </c>
      <c r="AC1848" s="95" t="s">
        <v>2804</v>
      </c>
      <c r="AD1848" s="95" t="s">
        <v>2804</v>
      </c>
      <c r="AE1848" s="95" t="s">
        <v>2804</v>
      </c>
      <c r="AF1848" s="95" t="s">
        <v>2804</v>
      </c>
      <c r="AG1848" s="95" t="s">
        <v>2804</v>
      </c>
      <c r="AH1848" s="95" t="s">
        <v>2804</v>
      </c>
      <c r="AI1848" s="97"/>
      <c r="AJ1848" s="97" t="s">
        <v>65</v>
      </c>
      <c r="AK1848" s="97" t="s">
        <v>66</v>
      </c>
      <c r="AL1848" s="45" t="s">
        <v>67</v>
      </c>
      <c r="AM1848" s="160" t="str">
        <f>MONTH(B1848)&amp;"/"&amp;YEAR(B1848)</f>
        <v>3/2026</v>
      </c>
      <c r="AN1848" s="45">
        <f>WEEKNUM(B1848)-WEEKNUM(EOMONTH(B1848,-1)+1)+1</f>
        <v>4</v>
      </c>
      <c r="AO1848" s="45" t="str">
        <f>MONTH(R1848)&amp;"/"&amp;YEAR(R1848)</f>
        <v>5/2026</v>
      </c>
      <c r="AP1848" s="45">
        <f>WEEKNUM(R1848)-WEEKNUM(EOMONTH(R1848,-1)+1)+1</f>
        <v>5</v>
      </c>
      <c r="AQ1848" s="45">
        <f>IF(AU1848="S",IF(Q1848="1. Aceitou o programa",R1848-B1848,0),0)</f>
        <v>67</v>
      </c>
      <c r="AR1848" s="45">
        <f>IF(AU1848="S",IF(AND(S1848&lt;&gt;"",R1848&lt;&gt;""),S1848-R1848,0),0)</f>
        <v>0</v>
      </c>
      <c r="AS1848" s="45">
        <f>IF(AU1848="S",IF(Q1848="1. Aceitou o programa",IF(OR(X1848="Não se Aplica",X1848=""),IF(OR(W1848="Não se Aplica",W1848=""),0,W1848-V1848),AVERAGE(X1848-W1848,W1848-V1848)),0),0)</f>
        <v>5.5</v>
      </c>
      <c r="AT1848" s="45">
        <f>IF(AU1848="S",IF(AND(Q1848="1. Aceitou o programa",AB1848="Realizada"),IFERROR(IF(AA1848="",0,AA1848-R1848),0),0),0)</f>
        <v>0</v>
      </c>
      <c r="AU1848" s="45" t="str">
        <f>_xlfn.XLOOKUP(U1848,'Lista Suspensa'!$AA$20:$AA$23,'Lista Suspensa'!$AB$20:$AB$23,"N/A")</f>
        <v>S</v>
      </c>
    </row>
    <row r="1849" spans="1:47" ht="12" customHeight="1" x14ac:dyDescent="0.3">
      <c r="A1849" s="87" t="s">
        <v>47</v>
      </c>
      <c r="B1849" s="88">
        <v>46104</v>
      </c>
      <c r="C1849" s="89" t="s">
        <v>48</v>
      </c>
      <c r="D1849" s="89" t="s">
        <v>49</v>
      </c>
      <c r="E1849" s="189">
        <v>86215405</v>
      </c>
      <c r="F1849" s="197" t="s">
        <v>4940</v>
      </c>
      <c r="G1849" s="90">
        <v>83843256853</v>
      </c>
      <c r="H1849" s="91">
        <v>18927</v>
      </c>
      <c r="I1849" s="89"/>
      <c r="J1849" s="89" t="s">
        <v>51</v>
      </c>
      <c r="K1849" s="89" t="s">
        <v>52</v>
      </c>
      <c r="L1849" s="89" t="s">
        <v>85</v>
      </c>
      <c r="M1849" s="89" t="s">
        <v>4941</v>
      </c>
      <c r="N1849" s="89" t="s">
        <v>197</v>
      </c>
      <c r="O1849" s="92" t="s">
        <v>4942</v>
      </c>
      <c r="P1849" s="93" t="s">
        <v>57</v>
      </c>
      <c r="Q1849" s="110" t="s">
        <v>58</v>
      </c>
      <c r="R1849" s="94">
        <v>46171</v>
      </c>
      <c r="S1849" s="95"/>
      <c r="T1849" s="95" t="s">
        <v>59</v>
      </c>
      <c r="U1849" s="95" t="s">
        <v>60</v>
      </c>
      <c r="V1849" s="91">
        <v>46157</v>
      </c>
      <c r="W1849" s="91">
        <v>46164</v>
      </c>
      <c r="X1849" s="91">
        <v>46168</v>
      </c>
      <c r="Y1849" s="96" t="s">
        <v>2797</v>
      </c>
      <c r="Z1849" s="89" t="s">
        <v>62</v>
      </c>
      <c r="AA1849" s="95"/>
      <c r="AB1849" s="95" t="s">
        <v>2804</v>
      </c>
      <c r="AC1849" s="95" t="s">
        <v>2804</v>
      </c>
      <c r="AD1849" s="95" t="s">
        <v>2804</v>
      </c>
      <c r="AE1849" s="95" t="s">
        <v>2804</v>
      </c>
      <c r="AF1849" s="95" t="s">
        <v>2804</v>
      </c>
      <c r="AG1849" s="95" t="s">
        <v>2804</v>
      </c>
      <c r="AH1849" s="95" t="s">
        <v>2804</v>
      </c>
      <c r="AI1849" s="97"/>
      <c r="AJ1849" s="97" t="s">
        <v>65</v>
      </c>
      <c r="AK1849" s="97" t="s">
        <v>66</v>
      </c>
      <c r="AL1849" s="45" t="s">
        <v>67</v>
      </c>
      <c r="AM1849" s="160" t="str">
        <f>MONTH(B1849)&amp;"/"&amp;YEAR(B1849)</f>
        <v>3/2026</v>
      </c>
      <c r="AN1849" s="45">
        <f>WEEKNUM(B1849)-WEEKNUM(EOMONTH(B1849,-1)+1)+1</f>
        <v>4</v>
      </c>
      <c r="AO1849" s="45" t="str">
        <f>MONTH(R1849)&amp;"/"&amp;YEAR(R1849)</f>
        <v>5/2026</v>
      </c>
      <c r="AP1849" s="45">
        <f>WEEKNUM(R1849)-WEEKNUM(EOMONTH(R1849,-1)+1)+1</f>
        <v>5</v>
      </c>
      <c r="AQ1849" s="45">
        <f>IF(AU1849="S",IF(Q1849="1. Aceitou o programa",R1849-B1849,0),0)</f>
        <v>67</v>
      </c>
      <c r="AR1849" s="45">
        <f>IF(AU1849="S",IF(AND(S1849&lt;&gt;"",R1849&lt;&gt;""),S1849-R1849,0),0)</f>
        <v>0</v>
      </c>
      <c r="AS1849" s="45">
        <f>IF(AU1849="S",IF(Q1849="1. Aceitou o programa",IF(OR(X1849="Não se Aplica",X1849=""),IF(OR(W1849="Não se Aplica",W1849=""),0,W1849-V1849),AVERAGE(X1849-W1849,W1849-V1849)),0),0)</f>
        <v>5.5</v>
      </c>
      <c r="AT1849" s="45">
        <f>IF(AU1849="S",IF(AND(Q1849="1. Aceitou o programa",AB1849="Realizada"),IFERROR(IF(AA1849="",0,AA1849-R1849),0),0),0)</f>
        <v>0</v>
      </c>
      <c r="AU1849" s="45" t="str">
        <f>_xlfn.XLOOKUP(U1849,'Lista Suspensa'!$AA$20:$AA$23,'Lista Suspensa'!$AB$20:$AB$23,"N/A")</f>
        <v>S</v>
      </c>
    </row>
    <row r="1850" spans="1:47" ht="12" customHeight="1" x14ac:dyDescent="0.3">
      <c r="A1850" s="87" t="s">
        <v>47</v>
      </c>
      <c r="B1850" s="88">
        <v>46104</v>
      </c>
      <c r="C1850" s="89" t="s">
        <v>48</v>
      </c>
      <c r="D1850" s="89" t="s">
        <v>49</v>
      </c>
      <c r="E1850" s="189">
        <v>917291484</v>
      </c>
      <c r="F1850" s="197" t="s">
        <v>4943</v>
      </c>
      <c r="G1850" s="90">
        <v>5768597700</v>
      </c>
      <c r="H1850" s="91">
        <v>31713</v>
      </c>
      <c r="I1850" s="89"/>
      <c r="J1850" s="89" t="s">
        <v>51</v>
      </c>
      <c r="K1850" s="89" t="s">
        <v>76</v>
      </c>
      <c r="L1850" s="89" t="s">
        <v>95</v>
      </c>
      <c r="M1850" s="89" t="s">
        <v>3473</v>
      </c>
      <c r="N1850" s="89" t="s">
        <v>71</v>
      </c>
      <c r="O1850" s="92" t="s">
        <v>4944</v>
      </c>
      <c r="P1850" s="93" t="s">
        <v>57</v>
      </c>
      <c r="Q1850" s="110" t="s">
        <v>58</v>
      </c>
      <c r="R1850" s="94">
        <v>46171</v>
      </c>
      <c r="S1850" s="95"/>
      <c r="T1850" s="95" t="s">
        <v>59</v>
      </c>
      <c r="U1850" s="95" t="s">
        <v>60</v>
      </c>
      <c r="V1850" s="91">
        <v>46157</v>
      </c>
      <c r="W1850" s="91">
        <v>46160</v>
      </c>
      <c r="X1850" s="91">
        <v>46168</v>
      </c>
      <c r="Y1850" s="96" t="s">
        <v>61</v>
      </c>
      <c r="Z1850" s="89" t="s">
        <v>62</v>
      </c>
      <c r="AA1850" s="95"/>
      <c r="AB1850" s="95" t="s">
        <v>2804</v>
      </c>
      <c r="AC1850" s="95" t="s">
        <v>2804</v>
      </c>
      <c r="AD1850" s="95" t="s">
        <v>2804</v>
      </c>
      <c r="AE1850" s="95" t="s">
        <v>2804</v>
      </c>
      <c r="AF1850" s="95" t="s">
        <v>2804</v>
      </c>
      <c r="AG1850" s="95" t="s">
        <v>2804</v>
      </c>
      <c r="AH1850" s="95" t="s">
        <v>2804</v>
      </c>
      <c r="AI1850" s="97"/>
      <c r="AJ1850" s="97" t="s">
        <v>65</v>
      </c>
      <c r="AK1850" s="97" t="s">
        <v>66</v>
      </c>
      <c r="AL1850" s="45" t="s">
        <v>67</v>
      </c>
      <c r="AM1850" s="160" t="str">
        <f>MONTH(B1850)&amp;"/"&amp;YEAR(B1850)</f>
        <v>3/2026</v>
      </c>
      <c r="AN1850" s="45">
        <f>WEEKNUM(B1850)-WEEKNUM(EOMONTH(B1850,-1)+1)+1</f>
        <v>4</v>
      </c>
      <c r="AO1850" s="45" t="str">
        <f>MONTH(R1850)&amp;"/"&amp;YEAR(R1850)</f>
        <v>5/2026</v>
      </c>
      <c r="AP1850" s="45">
        <f>WEEKNUM(R1850)-WEEKNUM(EOMONTH(R1850,-1)+1)+1</f>
        <v>5</v>
      </c>
      <c r="AQ1850" s="45">
        <f>IF(AU1850="S",IF(Q1850="1. Aceitou o programa",R1850-B1850,0),0)</f>
        <v>67</v>
      </c>
      <c r="AR1850" s="45">
        <f>IF(AU1850="S",IF(AND(S1850&lt;&gt;"",R1850&lt;&gt;""),S1850-R1850,0),0)</f>
        <v>0</v>
      </c>
      <c r="AS1850" s="45">
        <f>IF(AU1850="S",IF(Q1850="1. Aceitou o programa",IF(OR(X1850="Não se Aplica",X1850=""),IF(OR(W1850="Não se Aplica",W1850=""),0,W1850-V1850),AVERAGE(X1850-W1850,W1850-V1850)),0),0)</f>
        <v>5.5</v>
      </c>
      <c r="AT1850" s="45">
        <f>IF(AU1850="S",IF(AND(Q1850="1. Aceitou o programa",AB1850="Realizada"),IFERROR(IF(AA1850="",0,AA1850-R1850),0),0),0)</f>
        <v>0</v>
      </c>
      <c r="AU1850" s="45" t="str">
        <f>_xlfn.XLOOKUP(U1850,'Lista Suspensa'!$AA$20:$AA$23,'Lista Suspensa'!$AB$20:$AB$23,"N/A")</f>
        <v>S</v>
      </c>
    </row>
    <row r="1851" spans="1:47" ht="12" customHeight="1" x14ac:dyDescent="0.3">
      <c r="A1851" s="87" t="s">
        <v>47</v>
      </c>
      <c r="B1851" s="88">
        <v>46104</v>
      </c>
      <c r="C1851" s="89" t="s">
        <v>48</v>
      </c>
      <c r="D1851" s="89" t="s">
        <v>49</v>
      </c>
      <c r="E1851" s="189">
        <v>83293061</v>
      </c>
      <c r="F1851" s="197" t="s">
        <v>4945</v>
      </c>
      <c r="G1851" s="90">
        <v>35364279871</v>
      </c>
      <c r="H1851" s="91">
        <v>32050</v>
      </c>
      <c r="I1851" s="89"/>
      <c r="J1851" s="89" t="s">
        <v>51</v>
      </c>
      <c r="K1851" s="89" t="s">
        <v>52</v>
      </c>
      <c r="L1851" s="89" t="s">
        <v>85</v>
      </c>
      <c r="M1851" s="89" t="s">
        <v>513</v>
      </c>
      <c r="N1851" s="89" t="s">
        <v>137</v>
      </c>
      <c r="O1851" s="92" t="s">
        <v>4946</v>
      </c>
      <c r="P1851" s="93" t="s">
        <v>57</v>
      </c>
      <c r="Q1851" s="110" t="s">
        <v>58</v>
      </c>
      <c r="R1851" s="94">
        <v>46171</v>
      </c>
      <c r="S1851" s="95"/>
      <c r="T1851" s="95" t="s">
        <v>59</v>
      </c>
      <c r="U1851" s="95" t="s">
        <v>60</v>
      </c>
      <c r="V1851" s="91">
        <v>46157</v>
      </c>
      <c r="W1851" s="91">
        <v>46164</v>
      </c>
      <c r="X1851" s="91">
        <v>46168</v>
      </c>
      <c r="Y1851" s="96" t="s">
        <v>2797</v>
      </c>
      <c r="Z1851" s="89" t="s">
        <v>62</v>
      </c>
      <c r="AA1851" s="95"/>
      <c r="AB1851" s="95" t="s">
        <v>2804</v>
      </c>
      <c r="AC1851" s="95" t="s">
        <v>2804</v>
      </c>
      <c r="AD1851" s="95" t="s">
        <v>2804</v>
      </c>
      <c r="AE1851" s="95" t="s">
        <v>2804</v>
      </c>
      <c r="AF1851" s="95" t="s">
        <v>2804</v>
      </c>
      <c r="AG1851" s="95" t="s">
        <v>2804</v>
      </c>
      <c r="AH1851" s="95" t="s">
        <v>2804</v>
      </c>
      <c r="AI1851" s="97"/>
      <c r="AJ1851" s="97" t="s">
        <v>65</v>
      </c>
      <c r="AK1851" s="97" t="s">
        <v>66</v>
      </c>
      <c r="AL1851" s="45" t="s">
        <v>67</v>
      </c>
      <c r="AM1851" s="160" t="str">
        <f>MONTH(B1851)&amp;"/"&amp;YEAR(B1851)</f>
        <v>3/2026</v>
      </c>
      <c r="AN1851" s="45">
        <f>WEEKNUM(B1851)-WEEKNUM(EOMONTH(B1851,-1)+1)+1</f>
        <v>4</v>
      </c>
      <c r="AO1851" s="45" t="str">
        <f>MONTH(R1851)&amp;"/"&amp;YEAR(R1851)</f>
        <v>5/2026</v>
      </c>
      <c r="AP1851" s="45">
        <f>WEEKNUM(R1851)-WEEKNUM(EOMONTH(R1851,-1)+1)+1</f>
        <v>5</v>
      </c>
      <c r="AQ1851" s="45">
        <f>IF(AU1851="S",IF(Q1851="1. Aceitou o programa",R1851-B1851,0),0)</f>
        <v>67</v>
      </c>
      <c r="AR1851" s="45">
        <f>IF(AU1851="S",IF(AND(S1851&lt;&gt;"",R1851&lt;&gt;""),S1851-R1851,0),0)</f>
        <v>0</v>
      </c>
      <c r="AS1851" s="45">
        <f>IF(AU1851="S",IF(Q1851="1. Aceitou o programa",IF(OR(X1851="Não se Aplica",X1851=""),IF(OR(W1851="Não se Aplica",W1851=""),0,W1851-V1851),AVERAGE(X1851-W1851,W1851-V1851)),0),0)</f>
        <v>5.5</v>
      </c>
      <c r="AT1851" s="45">
        <f>IF(AU1851="S",IF(AND(Q1851="1. Aceitou o programa",AB1851="Realizada"),IFERROR(IF(AA1851="",0,AA1851-R1851),0),0),0)</f>
        <v>0</v>
      </c>
      <c r="AU1851" s="45" t="str">
        <f>_xlfn.XLOOKUP(U1851,'Lista Suspensa'!$AA$20:$AA$23,'Lista Suspensa'!$AB$20:$AB$23,"N/A")</f>
        <v>S</v>
      </c>
    </row>
    <row r="1852" spans="1:47" ht="12" customHeight="1" x14ac:dyDescent="0.3">
      <c r="A1852" s="87" t="s">
        <v>47</v>
      </c>
      <c r="B1852" s="88">
        <v>46104</v>
      </c>
      <c r="C1852" s="89" t="s">
        <v>48</v>
      </c>
      <c r="D1852" s="89" t="s">
        <v>49</v>
      </c>
      <c r="E1852" s="189">
        <v>82287780</v>
      </c>
      <c r="F1852" s="197" t="s">
        <v>4947</v>
      </c>
      <c r="G1852" s="90">
        <v>74894412420</v>
      </c>
      <c r="H1852" s="91">
        <v>25219</v>
      </c>
      <c r="I1852" s="89"/>
      <c r="J1852" s="89" t="s">
        <v>51</v>
      </c>
      <c r="K1852" s="89" t="s">
        <v>52</v>
      </c>
      <c r="L1852" s="89" t="s">
        <v>85</v>
      </c>
      <c r="M1852" s="89" t="s">
        <v>643</v>
      </c>
      <c r="N1852" s="89" t="s">
        <v>137</v>
      </c>
      <c r="O1852" s="92" t="s">
        <v>4948</v>
      </c>
      <c r="P1852" s="93" t="s">
        <v>57</v>
      </c>
      <c r="Q1852" s="110" t="s">
        <v>58</v>
      </c>
      <c r="R1852" s="94">
        <v>46171</v>
      </c>
      <c r="S1852" s="95"/>
      <c r="T1852" s="95" t="s">
        <v>59</v>
      </c>
      <c r="U1852" s="95" t="s">
        <v>60</v>
      </c>
      <c r="V1852" s="91">
        <v>46157</v>
      </c>
      <c r="W1852" s="91">
        <v>46164</v>
      </c>
      <c r="X1852" s="91"/>
      <c r="Y1852" s="96" t="s">
        <v>269</v>
      </c>
      <c r="Z1852" s="89" t="s">
        <v>62</v>
      </c>
      <c r="AA1852" s="95"/>
      <c r="AB1852" s="95" t="s">
        <v>2804</v>
      </c>
      <c r="AC1852" s="95" t="s">
        <v>2804</v>
      </c>
      <c r="AD1852" s="95" t="s">
        <v>2804</v>
      </c>
      <c r="AE1852" s="95" t="s">
        <v>2804</v>
      </c>
      <c r="AF1852" s="95" t="s">
        <v>2804</v>
      </c>
      <c r="AG1852" s="95" t="s">
        <v>2804</v>
      </c>
      <c r="AH1852" s="95" t="s">
        <v>2804</v>
      </c>
      <c r="AI1852" s="97"/>
      <c r="AJ1852" s="97" t="s">
        <v>65</v>
      </c>
      <c r="AK1852" s="97" t="s">
        <v>66</v>
      </c>
      <c r="AL1852" s="45" t="s">
        <v>67</v>
      </c>
      <c r="AM1852" s="160" t="str">
        <f>MONTH(B1852)&amp;"/"&amp;YEAR(B1852)</f>
        <v>3/2026</v>
      </c>
      <c r="AN1852" s="45">
        <f>WEEKNUM(B1852)-WEEKNUM(EOMONTH(B1852,-1)+1)+1</f>
        <v>4</v>
      </c>
      <c r="AO1852" s="45" t="str">
        <f>MONTH(R1852)&amp;"/"&amp;YEAR(R1852)</f>
        <v>5/2026</v>
      </c>
      <c r="AP1852" s="45">
        <f>WEEKNUM(R1852)-WEEKNUM(EOMONTH(R1852,-1)+1)+1</f>
        <v>5</v>
      </c>
      <c r="AQ1852" s="45">
        <f>IF(AU1852="S",IF(Q1852="1. Aceitou o programa",R1852-B1852,0),0)</f>
        <v>67</v>
      </c>
      <c r="AR1852" s="45">
        <f>IF(AU1852="S",IF(AND(S1852&lt;&gt;"",R1852&lt;&gt;""),S1852-R1852,0),0)</f>
        <v>0</v>
      </c>
      <c r="AS1852" s="45">
        <f>IF(AU1852="S",IF(Q1852="1. Aceitou o programa",IF(OR(X1852="Não se Aplica",X1852=""),IF(OR(W1852="Não se Aplica",W1852=""),0,W1852-V1852),AVERAGE(X1852-W1852,W1852-V1852)),0),0)</f>
        <v>7</v>
      </c>
      <c r="AT1852" s="45">
        <f>IF(AU1852="S",IF(AND(Q1852="1. Aceitou o programa",AB1852="Realizada"),IFERROR(IF(AA1852="",0,AA1852-R1852),0),0),0)</f>
        <v>0</v>
      </c>
      <c r="AU1852" s="45" t="str">
        <f>_xlfn.XLOOKUP(U1852,'Lista Suspensa'!$AA$20:$AA$23,'Lista Suspensa'!$AB$20:$AB$23,"N/A")</f>
        <v>S</v>
      </c>
    </row>
    <row r="1853" spans="1:47" ht="12" customHeight="1" x14ac:dyDescent="0.3">
      <c r="A1853" s="87" t="s">
        <v>47</v>
      </c>
      <c r="B1853" s="88">
        <v>46104</v>
      </c>
      <c r="C1853" s="89" t="s">
        <v>48</v>
      </c>
      <c r="D1853" s="89" t="s">
        <v>49</v>
      </c>
      <c r="E1853" s="189">
        <v>83278967</v>
      </c>
      <c r="F1853" s="197" t="s">
        <v>4949</v>
      </c>
      <c r="G1853" s="90">
        <v>5891416786</v>
      </c>
      <c r="H1853" s="91">
        <v>32086</v>
      </c>
      <c r="I1853" s="89"/>
      <c r="J1853" s="89" t="s">
        <v>84</v>
      </c>
      <c r="K1853" s="89" t="s">
        <v>52</v>
      </c>
      <c r="L1853" s="89" t="s">
        <v>85</v>
      </c>
      <c r="M1853" s="89" t="s">
        <v>513</v>
      </c>
      <c r="N1853" s="89" t="s">
        <v>137</v>
      </c>
      <c r="O1853" s="92" t="s">
        <v>4950</v>
      </c>
      <c r="P1853" s="93" t="s">
        <v>57</v>
      </c>
      <c r="Q1853" s="110" t="s">
        <v>58</v>
      </c>
      <c r="R1853" s="94">
        <v>46171</v>
      </c>
      <c r="S1853" s="95"/>
      <c r="T1853" s="95" t="s">
        <v>59</v>
      </c>
      <c r="U1853" s="95" t="s">
        <v>60</v>
      </c>
      <c r="V1853" s="91">
        <v>46157</v>
      </c>
      <c r="W1853" s="91">
        <v>46164</v>
      </c>
      <c r="X1853" s="91"/>
      <c r="Y1853" s="96" t="s">
        <v>269</v>
      </c>
      <c r="Z1853" s="89" t="s">
        <v>62</v>
      </c>
      <c r="AA1853" s="95"/>
      <c r="AB1853" s="95" t="s">
        <v>2804</v>
      </c>
      <c r="AC1853" s="95" t="s">
        <v>2804</v>
      </c>
      <c r="AD1853" s="95" t="s">
        <v>2804</v>
      </c>
      <c r="AE1853" s="95" t="s">
        <v>2804</v>
      </c>
      <c r="AF1853" s="95" t="s">
        <v>2804</v>
      </c>
      <c r="AG1853" s="95" t="s">
        <v>2804</v>
      </c>
      <c r="AH1853" s="95" t="s">
        <v>2804</v>
      </c>
      <c r="AI1853" s="97"/>
      <c r="AJ1853" s="97" t="s">
        <v>65</v>
      </c>
      <c r="AK1853" s="97" t="s">
        <v>66</v>
      </c>
      <c r="AL1853" s="45" t="s">
        <v>67</v>
      </c>
      <c r="AM1853" s="160" t="str">
        <f>MONTH(B1853)&amp;"/"&amp;YEAR(B1853)</f>
        <v>3/2026</v>
      </c>
      <c r="AN1853" s="45">
        <f>WEEKNUM(B1853)-WEEKNUM(EOMONTH(B1853,-1)+1)+1</f>
        <v>4</v>
      </c>
      <c r="AO1853" s="45" t="str">
        <f>MONTH(R1853)&amp;"/"&amp;YEAR(R1853)</f>
        <v>5/2026</v>
      </c>
      <c r="AP1853" s="45">
        <f>WEEKNUM(R1853)-WEEKNUM(EOMONTH(R1853,-1)+1)+1</f>
        <v>5</v>
      </c>
      <c r="AQ1853" s="45">
        <f>IF(AU1853="S",IF(Q1853="1. Aceitou o programa",R1853-B1853,0),0)</f>
        <v>67</v>
      </c>
      <c r="AR1853" s="45">
        <f>IF(AU1853="S",IF(AND(S1853&lt;&gt;"",R1853&lt;&gt;""),S1853-R1853,0),0)</f>
        <v>0</v>
      </c>
      <c r="AS1853" s="45">
        <f>IF(AU1853="S",IF(Q1853="1. Aceitou o programa",IF(OR(X1853="Não se Aplica",X1853=""),IF(OR(W1853="Não se Aplica",W1853=""),0,W1853-V1853),AVERAGE(X1853-W1853,W1853-V1853)),0),0)</f>
        <v>7</v>
      </c>
      <c r="AT1853" s="45">
        <f>IF(AU1853="S",IF(AND(Q1853="1. Aceitou o programa",AB1853="Realizada"),IFERROR(IF(AA1853="",0,AA1853-R1853),0),0),0)</f>
        <v>0</v>
      </c>
      <c r="AU1853" s="45" t="str">
        <f>_xlfn.XLOOKUP(U1853,'Lista Suspensa'!$AA$20:$AA$23,'Lista Suspensa'!$AB$20:$AB$23,"N/A")</f>
        <v>S</v>
      </c>
    </row>
    <row r="1854" spans="1:47" ht="12" customHeight="1" x14ac:dyDescent="0.3">
      <c r="A1854" s="87" t="s">
        <v>47</v>
      </c>
      <c r="B1854" s="88">
        <v>46104</v>
      </c>
      <c r="C1854" s="89" t="s">
        <v>48</v>
      </c>
      <c r="D1854" s="89" t="s">
        <v>49</v>
      </c>
      <c r="E1854" s="189">
        <v>436846136</v>
      </c>
      <c r="F1854" s="197" t="s">
        <v>4951</v>
      </c>
      <c r="G1854" s="90">
        <v>2636232702</v>
      </c>
      <c r="H1854" s="91">
        <v>17707</v>
      </c>
      <c r="I1854" s="89"/>
      <c r="J1854" s="89" t="s">
        <v>51</v>
      </c>
      <c r="K1854" s="89" t="s">
        <v>76</v>
      </c>
      <c r="L1854" s="89" t="s">
        <v>101</v>
      </c>
      <c r="M1854" s="89" t="s">
        <v>4952</v>
      </c>
      <c r="N1854" s="89" t="s">
        <v>79</v>
      </c>
      <c r="O1854" s="92" t="s">
        <v>4953</v>
      </c>
      <c r="P1854" s="93" t="s">
        <v>57</v>
      </c>
      <c r="Q1854" s="110" t="s">
        <v>58</v>
      </c>
      <c r="R1854" s="94">
        <v>46171</v>
      </c>
      <c r="S1854" s="95"/>
      <c r="T1854" s="95" t="s">
        <v>59</v>
      </c>
      <c r="U1854" s="95" t="s">
        <v>60</v>
      </c>
      <c r="V1854" s="91">
        <v>46157</v>
      </c>
      <c r="W1854" s="91">
        <v>46164</v>
      </c>
      <c r="X1854" s="91">
        <v>46168</v>
      </c>
      <c r="Y1854" s="96" t="s">
        <v>2797</v>
      </c>
      <c r="Z1854" s="89" t="s">
        <v>62</v>
      </c>
      <c r="AA1854" s="95"/>
      <c r="AB1854" s="95" t="s">
        <v>2804</v>
      </c>
      <c r="AC1854" s="95" t="s">
        <v>2804</v>
      </c>
      <c r="AD1854" s="95" t="s">
        <v>2804</v>
      </c>
      <c r="AE1854" s="95" t="s">
        <v>2804</v>
      </c>
      <c r="AF1854" s="95" t="s">
        <v>2804</v>
      </c>
      <c r="AG1854" s="95" t="s">
        <v>2804</v>
      </c>
      <c r="AH1854" s="95" t="s">
        <v>2804</v>
      </c>
      <c r="AI1854" s="97"/>
      <c r="AJ1854" s="97" t="s">
        <v>65</v>
      </c>
      <c r="AK1854" s="97" t="s">
        <v>66</v>
      </c>
      <c r="AL1854" s="45" t="s">
        <v>67</v>
      </c>
      <c r="AM1854" s="160" t="str">
        <f>MONTH(B1854)&amp;"/"&amp;YEAR(B1854)</f>
        <v>3/2026</v>
      </c>
      <c r="AN1854" s="45">
        <f>WEEKNUM(B1854)-WEEKNUM(EOMONTH(B1854,-1)+1)+1</f>
        <v>4</v>
      </c>
      <c r="AO1854" s="45" t="str">
        <f>MONTH(R1854)&amp;"/"&amp;YEAR(R1854)</f>
        <v>5/2026</v>
      </c>
      <c r="AP1854" s="45">
        <f>WEEKNUM(R1854)-WEEKNUM(EOMONTH(R1854,-1)+1)+1</f>
        <v>5</v>
      </c>
      <c r="AQ1854" s="45">
        <f>IF(AU1854="S",IF(Q1854="1. Aceitou o programa",R1854-B1854,0),0)</f>
        <v>67</v>
      </c>
      <c r="AR1854" s="45">
        <f>IF(AU1854="S",IF(AND(S1854&lt;&gt;"",R1854&lt;&gt;""),S1854-R1854,0),0)</f>
        <v>0</v>
      </c>
      <c r="AS1854" s="45">
        <f>IF(AU1854="S",IF(Q1854="1. Aceitou o programa",IF(OR(X1854="Não se Aplica",X1854=""),IF(OR(W1854="Não se Aplica",W1854=""),0,W1854-V1854),AVERAGE(X1854-W1854,W1854-V1854)),0),0)</f>
        <v>5.5</v>
      </c>
      <c r="AT1854" s="45">
        <f>IF(AU1854="S",IF(AND(Q1854="1. Aceitou o programa",AB1854="Realizada"),IFERROR(IF(AA1854="",0,AA1854-R1854),0),0),0)</f>
        <v>0</v>
      </c>
      <c r="AU1854" s="45" t="str">
        <f>_xlfn.XLOOKUP(U1854,'Lista Suspensa'!$AA$20:$AA$23,'Lista Suspensa'!$AB$20:$AB$23,"N/A")</f>
        <v>S</v>
      </c>
    </row>
    <row r="1855" spans="1:47" ht="12" customHeight="1" x14ac:dyDescent="0.3">
      <c r="A1855" s="87" t="s">
        <v>47</v>
      </c>
      <c r="B1855" s="88">
        <v>46104</v>
      </c>
      <c r="C1855" s="89" t="s">
        <v>48</v>
      </c>
      <c r="D1855" s="89" t="s">
        <v>49</v>
      </c>
      <c r="E1855" s="189">
        <v>963254251</v>
      </c>
      <c r="F1855" s="197" t="s">
        <v>4954</v>
      </c>
      <c r="G1855" s="90">
        <v>23253012816</v>
      </c>
      <c r="H1855" s="91">
        <v>28134</v>
      </c>
      <c r="I1855" s="89"/>
      <c r="J1855" s="89" t="s">
        <v>84</v>
      </c>
      <c r="K1855" s="89" t="s">
        <v>52</v>
      </c>
      <c r="L1855" s="89" t="s">
        <v>85</v>
      </c>
      <c r="M1855" s="89" t="s">
        <v>4107</v>
      </c>
      <c r="N1855" s="89" t="s">
        <v>79</v>
      </c>
      <c r="O1855" s="92" t="s">
        <v>4955</v>
      </c>
      <c r="P1855" s="93" t="s">
        <v>57</v>
      </c>
      <c r="Q1855" s="110" t="s">
        <v>58</v>
      </c>
      <c r="R1855" s="94">
        <v>46171</v>
      </c>
      <c r="S1855" s="95"/>
      <c r="T1855" s="95" t="s">
        <v>59</v>
      </c>
      <c r="U1855" s="95" t="s">
        <v>60</v>
      </c>
      <c r="V1855" s="91">
        <v>46157</v>
      </c>
      <c r="W1855" s="91">
        <v>46164</v>
      </c>
      <c r="X1855" s="91"/>
      <c r="Y1855" s="96" t="s">
        <v>269</v>
      </c>
      <c r="Z1855" s="89" t="s">
        <v>62</v>
      </c>
      <c r="AA1855" s="95"/>
      <c r="AB1855" s="95" t="s">
        <v>2804</v>
      </c>
      <c r="AC1855" s="95" t="s">
        <v>2804</v>
      </c>
      <c r="AD1855" s="95" t="s">
        <v>2804</v>
      </c>
      <c r="AE1855" s="95" t="s">
        <v>2804</v>
      </c>
      <c r="AF1855" s="95" t="s">
        <v>2804</v>
      </c>
      <c r="AG1855" s="95" t="s">
        <v>2804</v>
      </c>
      <c r="AH1855" s="95" t="s">
        <v>2804</v>
      </c>
      <c r="AI1855" s="97"/>
      <c r="AJ1855" s="97" t="s">
        <v>65</v>
      </c>
      <c r="AK1855" s="97" t="s">
        <v>66</v>
      </c>
      <c r="AL1855" s="45" t="s">
        <v>67</v>
      </c>
      <c r="AM1855" s="160" t="str">
        <f>MONTH(B1855)&amp;"/"&amp;YEAR(B1855)</f>
        <v>3/2026</v>
      </c>
      <c r="AN1855" s="45">
        <f>WEEKNUM(B1855)-WEEKNUM(EOMONTH(B1855,-1)+1)+1</f>
        <v>4</v>
      </c>
      <c r="AO1855" s="45" t="str">
        <f>MONTH(R1855)&amp;"/"&amp;YEAR(R1855)</f>
        <v>5/2026</v>
      </c>
      <c r="AP1855" s="45">
        <f>WEEKNUM(R1855)-WEEKNUM(EOMONTH(R1855,-1)+1)+1</f>
        <v>5</v>
      </c>
      <c r="AQ1855" s="45">
        <f>IF(AU1855="S",IF(Q1855="1. Aceitou o programa",R1855-B1855,0),0)</f>
        <v>67</v>
      </c>
      <c r="AR1855" s="45">
        <f>IF(AU1855="S",IF(AND(S1855&lt;&gt;"",R1855&lt;&gt;""),S1855-R1855,0),0)</f>
        <v>0</v>
      </c>
      <c r="AS1855" s="45">
        <f>IF(AU1855="S",IF(Q1855="1. Aceitou o programa",IF(OR(X1855="Não se Aplica",X1855=""),IF(OR(W1855="Não se Aplica",W1855=""),0,W1855-V1855),AVERAGE(X1855-W1855,W1855-V1855)),0),0)</f>
        <v>7</v>
      </c>
      <c r="AT1855" s="45">
        <f>IF(AU1855="S",IF(AND(Q1855="1. Aceitou o programa",AB1855="Realizada"),IFERROR(IF(AA1855="",0,AA1855-R1855),0),0),0)</f>
        <v>0</v>
      </c>
      <c r="AU1855" s="45" t="str">
        <f>_xlfn.XLOOKUP(U1855,'Lista Suspensa'!$AA$20:$AA$23,'Lista Suspensa'!$AB$20:$AB$23,"N/A")</f>
        <v>S</v>
      </c>
    </row>
    <row r="1856" spans="1:47" ht="12" customHeight="1" x14ac:dyDescent="0.3">
      <c r="A1856" s="87" t="s">
        <v>47</v>
      </c>
      <c r="B1856" s="88">
        <v>46104</v>
      </c>
      <c r="C1856" s="89" t="s">
        <v>48</v>
      </c>
      <c r="D1856" s="89" t="s">
        <v>49</v>
      </c>
      <c r="E1856" s="189">
        <v>92849979</v>
      </c>
      <c r="F1856" s="197" t="s">
        <v>4956</v>
      </c>
      <c r="G1856" s="90">
        <v>7127318735</v>
      </c>
      <c r="H1856" s="91">
        <v>28080</v>
      </c>
      <c r="I1856" s="89"/>
      <c r="J1856" s="89" t="s">
        <v>51</v>
      </c>
      <c r="K1856" s="89" t="s">
        <v>76</v>
      </c>
      <c r="L1856" s="89" t="s">
        <v>95</v>
      </c>
      <c r="M1856" s="89" t="s">
        <v>4957</v>
      </c>
      <c r="N1856" s="89" t="s">
        <v>176</v>
      </c>
      <c r="O1856" s="92" t="s">
        <v>4958</v>
      </c>
      <c r="P1856" s="93" t="s">
        <v>57</v>
      </c>
      <c r="Q1856" s="110" t="s">
        <v>58</v>
      </c>
      <c r="R1856" s="94">
        <v>46171</v>
      </c>
      <c r="S1856" s="95"/>
      <c r="T1856" s="95" t="s">
        <v>59</v>
      </c>
      <c r="U1856" s="95" t="s">
        <v>60</v>
      </c>
      <c r="V1856" s="91">
        <v>46157</v>
      </c>
      <c r="W1856" s="91">
        <v>46164</v>
      </c>
      <c r="X1856" s="91">
        <v>46168</v>
      </c>
      <c r="Y1856" s="96" t="s">
        <v>2797</v>
      </c>
      <c r="Z1856" s="89" t="s">
        <v>62</v>
      </c>
      <c r="AA1856" s="95"/>
      <c r="AB1856" s="95" t="s">
        <v>2804</v>
      </c>
      <c r="AC1856" s="95" t="s">
        <v>2804</v>
      </c>
      <c r="AD1856" s="95" t="s">
        <v>2804</v>
      </c>
      <c r="AE1856" s="95" t="s">
        <v>2804</v>
      </c>
      <c r="AF1856" s="95" t="s">
        <v>2804</v>
      </c>
      <c r="AG1856" s="95" t="s">
        <v>2804</v>
      </c>
      <c r="AH1856" s="95" t="s">
        <v>2804</v>
      </c>
      <c r="AI1856" s="97"/>
      <c r="AJ1856" s="97" t="s">
        <v>65</v>
      </c>
      <c r="AK1856" s="97" t="s">
        <v>66</v>
      </c>
      <c r="AL1856" s="45" t="s">
        <v>67</v>
      </c>
      <c r="AM1856" s="160" t="str">
        <f>MONTH(B1856)&amp;"/"&amp;YEAR(B1856)</f>
        <v>3/2026</v>
      </c>
      <c r="AN1856" s="45">
        <f>WEEKNUM(B1856)-WEEKNUM(EOMONTH(B1856,-1)+1)+1</f>
        <v>4</v>
      </c>
      <c r="AO1856" s="45" t="str">
        <f>MONTH(R1856)&amp;"/"&amp;YEAR(R1856)</f>
        <v>5/2026</v>
      </c>
      <c r="AP1856" s="45">
        <f>WEEKNUM(R1856)-WEEKNUM(EOMONTH(R1856,-1)+1)+1</f>
        <v>5</v>
      </c>
      <c r="AQ1856" s="45">
        <f>IF(AU1856="S",IF(Q1856="1. Aceitou o programa",R1856-B1856,0),0)</f>
        <v>67</v>
      </c>
      <c r="AR1856" s="45">
        <f>IF(AU1856="S",IF(AND(S1856&lt;&gt;"",R1856&lt;&gt;""),S1856-R1856,0),0)</f>
        <v>0</v>
      </c>
      <c r="AS1856" s="45">
        <f>IF(AU1856="S",IF(Q1856="1. Aceitou o programa",IF(OR(X1856="Não se Aplica",X1856=""),IF(OR(W1856="Não se Aplica",W1856=""),0,W1856-V1856),AVERAGE(X1856-W1856,W1856-V1856)),0),0)</f>
        <v>5.5</v>
      </c>
      <c r="AT1856" s="45">
        <f>IF(AU1856="S",IF(AND(Q1856="1. Aceitou o programa",AB1856="Realizada"),IFERROR(IF(AA1856="",0,AA1856-R1856),0),0),0)</f>
        <v>0</v>
      </c>
      <c r="AU1856" s="45" t="str">
        <f>_xlfn.XLOOKUP(U1856,'Lista Suspensa'!$AA$20:$AA$23,'Lista Suspensa'!$AB$20:$AB$23,"N/A")</f>
        <v>S</v>
      </c>
    </row>
    <row r="1857" spans="1:47" ht="12" customHeight="1" x14ac:dyDescent="0.3">
      <c r="A1857" s="87" t="s">
        <v>47</v>
      </c>
      <c r="B1857" s="88">
        <v>46104</v>
      </c>
      <c r="C1857" s="89" t="s">
        <v>48</v>
      </c>
      <c r="D1857" s="89" t="s">
        <v>49</v>
      </c>
      <c r="E1857" s="189">
        <v>84693355</v>
      </c>
      <c r="F1857" s="197" t="s">
        <v>4959</v>
      </c>
      <c r="G1857" s="90">
        <v>7658065846</v>
      </c>
      <c r="H1857" s="91">
        <v>24049</v>
      </c>
      <c r="I1857" s="89"/>
      <c r="J1857" s="89" t="s">
        <v>51</v>
      </c>
      <c r="K1857" s="89" t="s">
        <v>52</v>
      </c>
      <c r="L1857" s="89" t="s">
        <v>85</v>
      </c>
      <c r="M1857" s="89" t="s">
        <v>3326</v>
      </c>
      <c r="N1857" s="89" t="s">
        <v>137</v>
      </c>
      <c r="O1857" s="92" t="s">
        <v>4960</v>
      </c>
      <c r="P1857" s="93" t="s">
        <v>57</v>
      </c>
      <c r="Q1857" s="110" t="s">
        <v>58</v>
      </c>
      <c r="R1857" s="94">
        <v>46171</v>
      </c>
      <c r="S1857" s="95"/>
      <c r="T1857" s="95" t="s">
        <v>59</v>
      </c>
      <c r="U1857" s="95" t="s">
        <v>60</v>
      </c>
      <c r="V1857" s="91">
        <v>46157</v>
      </c>
      <c r="W1857" s="91">
        <v>46160</v>
      </c>
      <c r="X1857" s="91">
        <v>46168</v>
      </c>
      <c r="Y1857" s="96" t="s">
        <v>61</v>
      </c>
      <c r="Z1857" s="89" t="s">
        <v>62</v>
      </c>
      <c r="AA1857" s="95"/>
      <c r="AB1857" s="95" t="s">
        <v>2804</v>
      </c>
      <c r="AC1857" s="95" t="s">
        <v>2804</v>
      </c>
      <c r="AD1857" s="95" t="s">
        <v>2804</v>
      </c>
      <c r="AE1857" s="95" t="s">
        <v>2804</v>
      </c>
      <c r="AF1857" s="95" t="s">
        <v>2804</v>
      </c>
      <c r="AG1857" s="95" t="s">
        <v>2804</v>
      </c>
      <c r="AH1857" s="95" t="s">
        <v>2804</v>
      </c>
      <c r="AI1857" s="97"/>
      <c r="AJ1857" s="97" t="s">
        <v>65</v>
      </c>
      <c r="AK1857" s="97" t="s">
        <v>66</v>
      </c>
      <c r="AL1857" s="45" t="s">
        <v>67</v>
      </c>
      <c r="AM1857" s="160" t="str">
        <f>MONTH(B1857)&amp;"/"&amp;YEAR(B1857)</f>
        <v>3/2026</v>
      </c>
      <c r="AN1857" s="45">
        <f>WEEKNUM(B1857)-WEEKNUM(EOMONTH(B1857,-1)+1)+1</f>
        <v>4</v>
      </c>
      <c r="AO1857" s="45" t="str">
        <f>MONTH(R1857)&amp;"/"&amp;YEAR(R1857)</f>
        <v>5/2026</v>
      </c>
      <c r="AP1857" s="45">
        <f>WEEKNUM(R1857)-WEEKNUM(EOMONTH(R1857,-1)+1)+1</f>
        <v>5</v>
      </c>
      <c r="AQ1857" s="45">
        <f>IF(AU1857="S",IF(Q1857="1. Aceitou o programa",R1857-B1857,0),0)</f>
        <v>67</v>
      </c>
      <c r="AR1857" s="45">
        <f>IF(AU1857="S",IF(AND(S1857&lt;&gt;"",R1857&lt;&gt;""),S1857-R1857,0),0)</f>
        <v>0</v>
      </c>
      <c r="AS1857" s="45">
        <f>IF(AU1857="S",IF(Q1857="1. Aceitou o programa",IF(OR(X1857="Não se Aplica",X1857=""),IF(OR(W1857="Não se Aplica",W1857=""),0,W1857-V1857),AVERAGE(X1857-W1857,W1857-V1857)),0),0)</f>
        <v>5.5</v>
      </c>
      <c r="AT1857" s="45">
        <f>IF(AU1857="S",IF(AND(Q1857="1. Aceitou o programa",AB1857="Realizada"),IFERROR(IF(AA1857="",0,AA1857-R1857),0),0),0)</f>
        <v>0</v>
      </c>
      <c r="AU1857" s="45" t="str">
        <f>_xlfn.XLOOKUP(U1857,'Lista Suspensa'!$AA$20:$AA$23,'Lista Suspensa'!$AB$20:$AB$23,"N/A")</f>
        <v>S</v>
      </c>
    </row>
    <row r="1858" spans="1:47" ht="12" customHeight="1" x14ac:dyDescent="0.3">
      <c r="A1858" s="87" t="s">
        <v>47</v>
      </c>
      <c r="B1858" s="88">
        <v>46104</v>
      </c>
      <c r="C1858" s="89" t="s">
        <v>48</v>
      </c>
      <c r="D1858" s="89" t="s">
        <v>49</v>
      </c>
      <c r="E1858" s="189">
        <v>86724439</v>
      </c>
      <c r="F1858" s="197" t="s">
        <v>4961</v>
      </c>
      <c r="G1858" s="90">
        <v>3440543307</v>
      </c>
      <c r="H1858" s="91">
        <v>34217</v>
      </c>
      <c r="I1858" s="89"/>
      <c r="J1858" s="89" t="s">
        <v>51</v>
      </c>
      <c r="K1858" s="89" t="s">
        <v>76</v>
      </c>
      <c r="L1858" s="89" t="s">
        <v>95</v>
      </c>
      <c r="M1858" s="89" t="s">
        <v>214</v>
      </c>
      <c r="N1858" s="89" t="s">
        <v>137</v>
      </c>
      <c r="O1858" s="92" t="s">
        <v>4962</v>
      </c>
      <c r="P1858" s="93" t="s">
        <v>57</v>
      </c>
      <c r="Q1858" s="110" t="s">
        <v>58</v>
      </c>
      <c r="R1858" s="94">
        <v>46171</v>
      </c>
      <c r="S1858" s="95"/>
      <c r="T1858" s="95" t="s">
        <v>59</v>
      </c>
      <c r="U1858" s="95" t="s">
        <v>60</v>
      </c>
      <c r="V1858" s="91">
        <v>46157</v>
      </c>
      <c r="W1858" s="91">
        <v>46164</v>
      </c>
      <c r="X1858" s="91">
        <v>46168</v>
      </c>
      <c r="Y1858" s="96" t="s">
        <v>2797</v>
      </c>
      <c r="Z1858" s="89" t="s">
        <v>62</v>
      </c>
      <c r="AA1858" s="95"/>
      <c r="AB1858" s="95" t="s">
        <v>2804</v>
      </c>
      <c r="AC1858" s="95" t="s">
        <v>2804</v>
      </c>
      <c r="AD1858" s="95" t="s">
        <v>2804</v>
      </c>
      <c r="AE1858" s="95" t="s">
        <v>2804</v>
      </c>
      <c r="AF1858" s="95" t="s">
        <v>2804</v>
      </c>
      <c r="AG1858" s="95" t="s">
        <v>2804</v>
      </c>
      <c r="AH1858" s="95" t="s">
        <v>2804</v>
      </c>
      <c r="AI1858" s="97"/>
      <c r="AJ1858" s="97" t="s">
        <v>65</v>
      </c>
      <c r="AK1858" s="97" t="s">
        <v>66</v>
      </c>
      <c r="AL1858" s="45" t="s">
        <v>67</v>
      </c>
      <c r="AM1858" s="160" t="str">
        <f>MONTH(B1858)&amp;"/"&amp;YEAR(B1858)</f>
        <v>3/2026</v>
      </c>
      <c r="AN1858" s="45">
        <f>WEEKNUM(B1858)-WEEKNUM(EOMONTH(B1858,-1)+1)+1</f>
        <v>4</v>
      </c>
      <c r="AO1858" s="45" t="str">
        <f>MONTH(R1858)&amp;"/"&amp;YEAR(R1858)</f>
        <v>5/2026</v>
      </c>
      <c r="AP1858" s="45">
        <f>WEEKNUM(R1858)-WEEKNUM(EOMONTH(R1858,-1)+1)+1</f>
        <v>5</v>
      </c>
      <c r="AQ1858" s="45">
        <f>IF(AU1858="S",IF(Q1858="1. Aceitou o programa",R1858-B1858,0),0)</f>
        <v>67</v>
      </c>
      <c r="AR1858" s="45">
        <f>IF(AU1858="S",IF(AND(S1858&lt;&gt;"",R1858&lt;&gt;""),S1858-R1858,0),0)</f>
        <v>0</v>
      </c>
      <c r="AS1858" s="45">
        <f>IF(AU1858="S",IF(Q1858="1. Aceitou o programa",IF(OR(X1858="Não se Aplica",X1858=""),IF(OR(W1858="Não se Aplica",W1858=""),0,W1858-V1858),AVERAGE(X1858-W1858,W1858-V1858)),0),0)</f>
        <v>5.5</v>
      </c>
      <c r="AT1858" s="45">
        <f>IF(AU1858="S",IF(AND(Q1858="1. Aceitou o programa",AB1858="Realizada"),IFERROR(IF(AA1858="",0,AA1858-R1858),0),0),0)</f>
        <v>0</v>
      </c>
      <c r="AU1858" s="45" t="str">
        <f>_xlfn.XLOOKUP(U1858,'Lista Suspensa'!$AA$20:$AA$23,'Lista Suspensa'!$AB$20:$AB$23,"N/A")</f>
        <v>S</v>
      </c>
    </row>
    <row r="1859" spans="1:47" ht="12" customHeight="1" x14ac:dyDescent="0.3">
      <c r="A1859" s="87" t="s">
        <v>47</v>
      </c>
      <c r="B1859" s="88">
        <v>46104</v>
      </c>
      <c r="C1859" s="89" t="s">
        <v>48</v>
      </c>
      <c r="D1859" s="89" t="s">
        <v>49</v>
      </c>
      <c r="E1859" s="189">
        <v>80969924</v>
      </c>
      <c r="F1859" s="197" t="s">
        <v>4963</v>
      </c>
      <c r="G1859" s="90">
        <v>16423825823</v>
      </c>
      <c r="H1859" s="91">
        <v>28055</v>
      </c>
      <c r="I1859" s="89"/>
      <c r="J1859" s="89" t="s">
        <v>84</v>
      </c>
      <c r="K1859" s="89" t="s">
        <v>52</v>
      </c>
      <c r="L1859" s="89" t="s">
        <v>85</v>
      </c>
      <c r="M1859" s="89" t="s">
        <v>1571</v>
      </c>
      <c r="N1859" s="89" t="s">
        <v>291</v>
      </c>
      <c r="O1859" s="92" t="s">
        <v>4964</v>
      </c>
      <c r="P1859" s="93" t="s">
        <v>57</v>
      </c>
      <c r="Q1859" s="110" t="s">
        <v>58</v>
      </c>
      <c r="R1859" s="94">
        <v>46171</v>
      </c>
      <c r="S1859" s="95"/>
      <c r="T1859" s="95" t="s">
        <v>59</v>
      </c>
      <c r="U1859" s="95" t="s">
        <v>60</v>
      </c>
      <c r="V1859" s="91">
        <v>46157</v>
      </c>
      <c r="W1859" s="91">
        <v>46164</v>
      </c>
      <c r="X1859" s="91">
        <v>46168</v>
      </c>
      <c r="Y1859" s="96" t="s">
        <v>2797</v>
      </c>
      <c r="Z1859" s="89" t="s">
        <v>62</v>
      </c>
      <c r="AA1859" s="95"/>
      <c r="AB1859" s="95" t="s">
        <v>2804</v>
      </c>
      <c r="AC1859" s="95" t="s">
        <v>2804</v>
      </c>
      <c r="AD1859" s="95" t="s">
        <v>2804</v>
      </c>
      <c r="AE1859" s="95" t="s">
        <v>2804</v>
      </c>
      <c r="AF1859" s="95" t="s">
        <v>2804</v>
      </c>
      <c r="AG1859" s="95" t="s">
        <v>2804</v>
      </c>
      <c r="AH1859" s="95" t="s">
        <v>2804</v>
      </c>
      <c r="AI1859" s="97"/>
      <c r="AJ1859" s="97" t="s">
        <v>65</v>
      </c>
      <c r="AK1859" s="97" t="s">
        <v>66</v>
      </c>
      <c r="AL1859" s="45" t="s">
        <v>67</v>
      </c>
      <c r="AM1859" s="160" t="str">
        <f>MONTH(B1859)&amp;"/"&amp;YEAR(B1859)</f>
        <v>3/2026</v>
      </c>
      <c r="AN1859" s="45">
        <f>WEEKNUM(B1859)-WEEKNUM(EOMONTH(B1859,-1)+1)+1</f>
        <v>4</v>
      </c>
      <c r="AO1859" s="45" t="str">
        <f>MONTH(R1859)&amp;"/"&amp;YEAR(R1859)</f>
        <v>5/2026</v>
      </c>
      <c r="AP1859" s="45">
        <f>WEEKNUM(R1859)-WEEKNUM(EOMONTH(R1859,-1)+1)+1</f>
        <v>5</v>
      </c>
      <c r="AQ1859" s="45">
        <f>IF(AU1859="S",IF(Q1859="1. Aceitou o programa",R1859-B1859,0),0)</f>
        <v>67</v>
      </c>
      <c r="AR1859" s="45">
        <f>IF(AU1859="S",IF(AND(S1859&lt;&gt;"",R1859&lt;&gt;""),S1859-R1859,0),0)</f>
        <v>0</v>
      </c>
      <c r="AS1859" s="45">
        <f>IF(AU1859="S",IF(Q1859="1. Aceitou o programa",IF(OR(X1859="Não se Aplica",X1859=""),IF(OR(W1859="Não se Aplica",W1859=""),0,W1859-V1859),AVERAGE(X1859-W1859,W1859-V1859)),0),0)</f>
        <v>5.5</v>
      </c>
      <c r="AT1859" s="45">
        <f>IF(AU1859="S",IF(AND(Q1859="1. Aceitou o programa",AB1859="Realizada"),IFERROR(IF(AA1859="",0,AA1859-R1859),0),0),0)</f>
        <v>0</v>
      </c>
      <c r="AU1859" s="45" t="str">
        <f>_xlfn.XLOOKUP(U1859,'Lista Suspensa'!$AA$20:$AA$23,'Lista Suspensa'!$AB$20:$AB$23,"N/A")</f>
        <v>S</v>
      </c>
    </row>
    <row r="1860" spans="1:47" ht="12" customHeight="1" x14ac:dyDescent="0.3">
      <c r="A1860" s="87" t="s">
        <v>47</v>
      </c>
      <c r="B1860" s="88">
        <v>46104</v>
      </c>
      <c r="C1860" s="89" t="s">
        <v>48</v>
      </c>
      <c r="D1860" s="89" t="s">
        <v>49</v>
      </c>
      <c r="E1860" s="189">
        <v>87493772</v>
      </c>
      <c r="F1860" s="197" t="s">
        <v>4965</v>
      </c>
      <c r="G1860" s="90">
        <v>2566918945</v>
      </c>
      <c r="H1860" s="91">
        <v>27023</v>
      </c>
      <c r="I1860" s="89"/>
      <c r="J1860" s="89" t="s">
        <v>84</v>
      </c>
      <c r="K1860" s="89" t="s">
        <v>2859</v>
      </c>
      <c r="L1860" s="89" t="s">
        <v>4966</v>
      </c>
      <c r="M1860" s="89" t="s">
        <v>234</v>
      </c>
      <c r="N1860" s="89" t="s">
        <v>71</v>
      </c>
      <c r="O1860" s="92" t="s">
        <v>4967</v>
      </c>
      <c r="P1860" s="93" t="s">
        <v>57</v>
      </c>
      <c r="Q1860" s="110" t="s">
        <v>58</v>
      </c>
      <c r="R1860" s="94">
        <v>46171</v>
      </c>
      <c r="S1860" s="95"/>
      <c r="T1860" s="95" t="s">
        <v>59</v>
      </c>
      <c r="U1860" s="95" t="s">
        <v>60</v>
      </c>
      <c r="V1860" s="91">
        <v>46157</v>
      </c>
      <c r="W1860" s="91">
        <v>46160</v>
      </c>
      <c r="X1860" s="91">
        <v>46168</v>
      </c>
      <c r="Y1860" s="96" t="s">
        <v>61</v>
      </c>
      <c r="Z1860" s="89" t="s">
        <v>62</v>
      </c>
      <c r="AA1860" s="95"/>
      <c r="AB1860" s="95" t="s">
        <v>2804</v>
      </c>
      <c r="AC1860" s="95" t="s">
        <v>2804</v>
      </c>
      <c r="AD1860" s="95" t="s">
        <v>2804</v>
      </c>
      <c r="AE1860" s="95" t="s">
        <v>2804</v>
      </c>
      <c r="AF1860" s="95" t="s">
        <v>2804</v>
      </c>
      <c r="AG1860" s="95" t="s">
        <v>2804</v>
      </c>
      <c r="AH1860" s="95" t="s">
        <v>2804</v>
      </c>
      <c r="AI1860" s="97"/>
      <c r="AJ1860" s="97" t="s">
        <v>65</v>
      </c>
      <c r="AK1860" s="97" t="s">
        <v>66</v>
      </c>
      <c r="AL1860" s="45" t="s">
        <v>67</v>
      </c>
      <c r="AM1860" s="160" t="str">
        <f>MONTH(B1860)&amp;"/"&amp;YEAR(B1860)</f>
        <v>3/2026</v>
      </c>
      <c r="AN1860" s="45">
        <f>WEEKNUM(B1860)-WEEKNUM(EOMONTH(B1860,-1)+1)+1</f>
        <v>4</v>
      </c>
      <c r="AO1860" s="45" t="str">
        <f>MONTH(R1860)&amp;"/"&amp;YEAR(R1860)</f>
        <v>5/2026</v>
      </c>
      <c r="AP1860" s="45">
        <f>WEEKNUM(R1860)-WEEKNUM(EOMONTH(R1860,-1)+1)+1</f>
        <v>5</v>
      </c>
      <c r="AQ1860" s="45">
        <f>IF(AU1860="S",IF(Q1860="1. Aceitou o programa",R1860-B1860,0),0)</f>
        <v>67</v>
      </c>
      <c r="AR1860" s="45">
        <f>IF(AU1860="S",IF(AND(S1860&lt;&gt;"",R1860&lt;&gt;""),S1860-R1860,0),0)</f>
        <v>0</v>
      </c>
      <c r="AS1860" s="45">
        <f>IF(AU1860="S",IF(Q1860="1. Aceitou o programa",IF(OR(X1860="Não se Aplica",X1860=""),IF(OR(W1860="Não se Aplica",W1860=""),0,W1860-V1860),AVERAGE(X1860-W1860,W1860-V1860)),0),0)</f>
        <v>5.5</v>
      </c>
      <c r="AT1860" s="45">
        <f>IF(AU1860="S",IF(AND(Q1860="1. Aceitou o programa",AB1860="Realizada"),IFERROR(IF(AA1860="",0,AA1860-R1860),0),0),0)</f>
        <v>0</v>
      </c>
      <c r="AU1860" s="45" t="str">
        <f>_xlfn.XLOOKUP(U1860,'Lista Suspensa'!$AA$20:$AA$23,'Lista Suspensa'!$AB$20:$AB$23,"N/A")</f>
        <v>S</v>
      </c>
    </row>
    <row r="1861" spans="1:47" ht="12" customHeight="1" x14ac:dyDescent="0.3">
      <c r="A1861" s="87" t="s">
        <v>47</v>
      </c>
      <c r="B1861" s="88">
        <v>46104</v>
      </c>
      <c r="C1861" s="89" t="s">
        <v>48</v>
      </c>
      <c r="D1861" s="89" t="s">
        <v>49</v>
      </c>
      <c r="E1861" s="189">
        <v>84822182</v>
      </c>
      <c r="F1861" s="197" t="s">
        <v>4968</v>
      </c>
      <c r="G1861" s="90">
        <v>87240637700</v>
      </c>
      <c r="H1861" s="91">
        <v>24929</v>
      </c>
      <c r="I1861" s="89"/>
      <c r="J1861" s="89" t="s">
        <v>84</v>
      </c>
      <c r="K1861" s="89" t="s">
        <v>76</v>
      </c>
      <c r="L1861" s="89" t="s">
        <v>95</v>
      </c>
      <c r="M1861" s="89" t="s">
        <v>334</v>
      </c>
      <c r="N1861" s="89" t="s">
        <v>137</v>
      </c>
      <c r="O1861" s="92" t="s">
        <v>4969</v>
      </c>
      <c r="P1861" s="93" t="s">
        <v>57</v>
      </c>
      <c r="Q1861" s="110" t="s">
        <v>58</v>
      </c>
      <c r="R1861" s="94">
        <v>46171</v>
      </c>
      <c r="S1861" s="95"/>
      <c r="T1861" s="95" t="s">
        <v>59</v>
      </c>
      <c r="U1861" s="95" t="s">
        <v>60</v>
      </c>
      <c r="V1861" s="91">
        <v>46157</v>
      </c>
      <c r="W1861" s="91">
        <v>46164</v>
      </c>
      <c r="X1861" s="91"/>
      <c r="Y1861" s="96" t="s">
        <v>269</v>
      </c>
      <c r="Z1861" s="89" t="s">
        <v>62</v>
      </c>
      <c r="AA1861" s="95"/>
      <c r="AB1861" s="95" t="s">
        <v>2804</v>
      </c>
      <c r="AC1861" s="95" t="s">
        <v>2804</v>
      </c>
      <c r="AD1861" s="95" t="s">
        <v>2804</v>
      </c>
      <c r="AE1861" s="95" t="s">
        <v>2804</v>
      </c>
      <c r="AF1861" s="95" t="s">
        <v>2804</v>
      </c>
      <c r="AG1861" s="95" t="s">
        <v>2804</v>
      </c>
      <c r="AH1861" s="95" t="s">
        <v>2804</v>
      </c>
      <c r="AI1861" s="97"/>
      <c r="AJ1861" s="97" t="s">
        <v>65</v>
      </c>
      <c r="AK1861" s="97" t="s">
        <v>66</v>
      </c>
      <c r="AL1861" s="45" t="s">
        <v>67</v>
      </c>
      <c r="AM1861" s="160" t="str">
        <f>MONTH(B1861)&amp;"/"&amp;YEAR(B1861)</f>
        <v>3/2026</v>
      </c>
      <c r="AN1861" s="45">
        <f>WEEKNUM(B1861)-WEEKNUM(EOMONTH(B1861,-1)+1)+1</f>
        <v>4</v>
      </c>
      <c r="AO1861" s="45" t="str">
        <f>MONTH(R1861)&amp;"/"&amp;YEAR(R1861)</f>
        <v>5/2026</v>
      </c>
      <c r="AP1861" s="45">
        <f>WEEKNUM(R1861)-WEEKNUM(EOMONTH(R1861,-1)+1)+1</f>
        <v>5</v>
      </c>
      <c r="AQ1861" s="45">
        <f>IF(AU1861="S",IF(Q1861="1. Aceitou o programa",R1861-B1861,0),0)</f>
        <v>67</v>
      </c>
      <c r="AR1861" s="45">
        <f>IF(AU1861="S",IF(AND(S1861&lt;&gt;"",R1861&lt;&gt;""),S1861-R1861,0),0)</f>
        <v>0</v>
      </c>
      <c r="AS1861" s="45">
        <f>IF(AU1861="S",IF(Q1861="1. Aceitou o programa",IF(OR(X1861="Não se Aplica",X1861=""),IF(OR(W1861="Não se Aplica",W1861=""),0,W1861-V1861),AVERAGE(X1861-W1861,W1861-V1861)),0),0)</f>
        <v>7</v>
      </c>
      <c r="AT1861" s="45">
        <f>IF(AU1861="S",IF(AND(Q1861="1. Aceitou o programa",AB1861="Realizada"),IFERROR(IF(AA1861="",0,AA1861-R1861),0),0),0)</f>
        <v>0</v>
      </c>
      <c r="AU1861" s="45" t="str">
        <f>_xlfn.XLOOKUP(U1861,'Lista Suspensa'!$AA$20:$AA$23,'Lista Suspensa'!$AB$20:$AB$23,"N/A")</f>
        <v>S</v>
      </c>
    </row>
    <row r="1862" spans="1:47" ht="12" customHeight="1" x14ac:dyDescent="0.3">
      <c r="A1862" s="87" t="s">
        <v>47</v>
      </c>
      <c r="B1862" s="88">
        <v>46104</v>
      </c>
      <c r="C1862" s="89" t="s">
        <v>48</v>
      </c>
      <c r="D1862" s="89" t="s">
        <v>49</v>
      </c>
      <c r="E1862" s="189">
        <v>72284759</v>
      </c>
      <c r="F1862" s="197" t="s">
        <v>4970</v>
      </c>
      <c r="G1862" s="90">
        <v>28699125879</v>
      </c>
      <c r="H1862" s="91">
        <v>19013</v>
      </c>
      <c r="I1862" s="89"/>
      <c r="J1862" s="89" t="s">
        <v>51</v>
      </c>
      <c r="K1862" s="89" t="s">
        <v>52</v>
      </c>
      <c r="L1862" s="89" t="s">
        <v>85</v>
      </c>
      <c r="M1862" s="89" t="s">
        <v>4971</v>
      </c>
      <c r="N1862" s="89" t="s">
        <v>159</v>
      </c>
      <c r="O1862" s="92" t="s">
        <v>4972</v>
      </c>
      <c r="P1862" s="93" t="s">
        <v>57</v>
      </c>
      <c r="Q1862" s="110" t="s">
        <v>58</v>
      </c>
      <c r="R1862" s="94">
        <v>46171</v>
      </c>
      <c r="S1862" s="95"/>
      <c r="T1862" s="95" t="s">
        <v>59</v>
      </c>
      <c r="U1862" s="95" t="s">
        <v>60</v>
      </c>
      <c r="V1862" s="91">
        <v>46157</v>
      </c>
      <c r="W1862" s="91">
        <v>46164</v>
      </c>
      <c r="X1862" s="91">
        <v>46168</v>
      </c>
      <c r="Y1862" s="96" t="s">
        <v>2797</v>
      </c>
      <c r="Z1862" s="89" t="s">
        <v>62</v>
      </c>
      <c r="AA1862" s="95"/>
      <c r="AB1862" s="95" t="s">
        <v>2804</v>
      </c>
      <c r="AC1862" s="95" t="s">
        <v>2804</v>
      </c>
      <c r="AD1862" s="95" t="s">
        <v>2804</v>
      </c>
      <c r="AE1862" s="95" t="s">
        <v>2804</v>
      </c>
      <c r="AF1862" s="95" t="s">
        <v>2804</v>
      </c>
      <c r="AG1862" s="95" t="s">
        <v>2804</v>
      </c>
      <c r="AH1862" s="95" t="s">
        <v>2804</v>
      </c>
      <c r="AI1862" s="97"/>
      <c r="AJ1862" s="97" t="s">
        <v>65</v>
      </c>
      <c r="AK1862" s="97" t="s">
        <v>66</v>
      </c>
      <c r="AL1862" s="45" t="s">
        <v>67</v>
      </c>
      <c r="AM1862" s="160" t="str">
        <f>MONTH(B1862)&amp;"/"&amp;YEAR(B1862)</f>
        <v>3/2026</v>
      </c>
      <c r="AN1862" s="45">
        <f>WEEKNUM(B1862)-WEEKNUM(EOMONTH(B1862,-1)+1)+1</f>
        <v>4</v>
      </c>
      <c r="AO1862" s="45" t="str">
        <f>MONTH(R1862)&amp;"/"&amp;YEAR(R1862)</f>
        <v>5/2026</v>
      </c>
      <c r="AP1862" s="45">
        <f>WEEKNUM(R1862)-WEEKNUM(EOMONTH(R1862,-1)+1)+1</f>
        <v>5</v>
      </c>
      <c r="AQ1862" s="45">
        <f>IF(AU1862="S",IF(Q1862="1. Aceitou o programa",R1862-B1862,0),0)</f>
        <v>67</v>
      </c>
      <c r="AR1862" s="45">
        <f>IF(AU1862="S",IF(AND(S1862&lt;&gt;"",R1862&lt;&gt;""),S1862-R1862,0),0)</f>
        <v>0</v>
      </c>
      <c r="AS1862" s="45">
        <f>IF(AU1862="S",IF(Q1862="1. Aceitou o programa",IF(OR(X1862="Não se Aplica",X1862=""),IF(OR(W1862="Não se Aplica",W1862=""),0,W1862-V1862),AVERAGE(X1862-W1862,W1862-V1862)),0),0)</f>
        <v>5.5</v>
      </c>
      <c r="AT1862" s="45">
        <f>IF(AU1862="S",IF(AND(Q1862="1. Aceitou o programa",AB1862="Realizada"),IFERROR(IF(AA1862="",0,AA1862-R1862),0),0),0)</f>
        <v>0</v>
      </c>
      <c r="AU1862" s="45" t="str">
        <f>_xlfn.XLOOKUP(U1862,'Lista Suspensa'!$AA$20:$AA$23,'Lista Suspensa'!$AB$20:$AB$23,"N/A")</f>
        <v>S</v>
      </c>
    </row>
    <row r="1863" spans="1:47" ht="12" customHeight="1" x14ac:dyDescent="0.3">
      <c r="A1863" s="87" t="s">
        <v>47</v>
      </c>
      <c r="B1863" s="88">
        <v>46104</v>
      </c>
      <c r="C1863" s="89" t="s">
        <v>48</v>
      </c>
      <c r="D1863" s="89" t="s">
        <v>49</v>
      </c>
      <c r="E1863" s="189">
        <v>84335392</v>
      </c>
      <c r="F1863" s="197" t="s">
        <v>4973</v>
      </c>
      <c r="G1863" s="90">
        <v>85168670725</v>
      </c>
      <c r="H1863" s="91">
        <v>23051</v>
      </c>
      <c r="I1863" s="89"/>
      <c r="J1863" s="89" t="s">
        <v>51</v>
      </c>
      <c r="K1863" s="89" t="s">
        <v>76</v>
      </c>
      <c r="L1863" s="89" t="s">
        <v>95</v>
      </c>
      <c r="M1863" s="89" t="s">
        <v>2530</v>
      </c>
      <c r="N1863" s="89" t="s">
        <v>291</v>
      </c>
      <c r="O1863" s="92" t="s">
        <v>4974</v>
      </c>
      <c r="P1863" s="93" t="s">
        <v>57</v>
      </c>
      <c r="Q1863" s="110" t="s">
        <v>58</v>
      </c>
      <c r="R1863" s="94">
        <v>46171</v>
      </c>
      <c r="S1863" s="95"/>
      <c r="T1863" s="95" t="s">
        <v>59</v>
      </c>
      <c r="U1863" s="95" t="s">
        <v>60</v>
      </c>
      <c r="V1863" s="91">
        <v>46157</v>
      </c>
      <c r="W1863" s="91">
        <v>46164</v>
      </c>
      <c r="X1863" s="91"/>
      <c r="Y1863" s="96" t="s">
        <v>269</v>
      </c>
      <c r="Z1863" s="89" t="s">
        <v>62</v>
      </c>
      <c r="AA1863" s="95"/>
      <c r="AB1863" s="95" t="s">
        <v>2804</v>
      </c>
      <c r="AC1863" s="95" t="s">
        <v>2804</v>
      </c>
      <c r="AD1863" s="95" t="s">
        <v>2804</v>
      </c>
      <c r="AE1863" s="95" t="s">
        <v>2804</v>
      </c>
      <c r="AF1863" s="95" t="s">
        <v>2804</v>
      </c>
      <c r="AG1863" s="95" t="s">
        <v>2804</v>
      </c>
      <c r="AH1863" s="95" t="s">
        <v>2804</v>
      </c>
      <c r="AI1863" s="97"/>
      <c r="AJ1863" s="97" t="s">
        <v>65</v>
      </c>
      <c r="AK1863" s="97" t="s">
        <v>66</v>
      </c>
      <c r="AL1863" s="45" t="s">
        <v>67</v>
      </c>
      <c r="AM1863" s="160" t="str">
        <f>MONTH(B1863)&amp;"/"&amp;YEAR(B1863)</f>
        <v>3/2026</v>
      </c>
      <c r="AN1863" s="45">
        <f>WEEKNUM(B1863)-WEEKNUM(EOMONTH(B1863,-1)+1)+1</f>
        <v>4</v>
      </c>
      <c r="AO1863" s="45" t="str">
        <f>MONTH(R1863)&amp;"/"&amp;YEAR(R1863)</f>
        <v>5/2026</v>
      </c>
      <c r="AP1863" s="45">
        <f>WEEKNUM(R1863)-WEEKNUM(EOMONTH(R1863,-1)+1)+1</f>
        <v>5</v>
      </c>
      <c r="AQ1863" s="45">
        <f>IF(AU1863="S",IF(Q1863="1. Aceitou o programa",R1863-B1863,0),0)</f>
        <v>67</v>
      </c>
      <c r="AR1863" s="45">
        <f>IF(AU1863="S",IF(AND(S1863&lt;&gt;"",R1863&lt;&gt;""),S1863-R1863,0),0)</f>
        <v>0</v>
      </c>
      <c r="AS1863" s="45">
        <f>IF(AU1863="S",IF(Q1863="1. Aceitou o programa",IF(OR(X1863="Não se Aplica",X1863=""),IF(OR(W1863="Não se Aplica",W1863=""),0,W1863-V1863),AVERAGE(X1863-W1863,W1863-V1863)),0),0)</f>
        <v>7</v>
      </c>
      <c r="AT1863" s="45">
        <f>IF(AU1863="S",IF(AND(Q1863="1. Aceitou o programa",AB1863="Realizada"),IFERROR(IF(AA1863="",0,AA1863-R1863),0),0),0)</f>
        <v>0</v>
      </c>
      <c r="AU1863" s="45" t="str">
        <f>_xlfn.XLOOKUP(U1863,'Lista Suspensa'!$AA$20:$AA$23,'Lista Suspensa'!$AB$20:$AB$23,"N/A")</f>
        <v>S</v>
      </c>
    </row>
    <row r="1864" spans="1:47" ht="12" customHeight="1" x14ac:dyDescent="0.3">
      <c r="A1864" s="87" t="s">
        <v>47</v>
      </c>
      <c r="B1864" s="88">
        <v>46104</v>
      </c>
      <c r="C1864" s="89" t="s">
        <v>48</v>
      </c>
      <c r="D1864" s="89" t="s">
        <v>49</v>
      </c>
      <c r="E1864" s="189">
        <v>87031238</v>
      </c>
      <c r="F1864" s="197" t="s">
        <v>4975</v>
      </c>
      <c r="G1864" s="90">
        <v>38023376896</v>
      </c>
      <c r="H1864" s="91">
        <v>32184</v>
      </c>
      <c r="I1864" s="89"/>
      <c r="J1864" s="89" t="s">
        <v>51</v>
      </c>
      <c r="K1864" s="89" t="s">
        <v>52</v>
      </c>
      <c r="L1864" s="89" t="s">
        <v>85</v>
      </c>
      <c r="M1864" s="89" t="s">
        <v>4976</v>
      </c>
      <c r="N1864" s="89" t="s">
        <v>137</v>
      </c>
      <c r="O1864" s="92" t="s">
        <v>4977</v>
      </c>
      <c r="P1864" s="93" t="s">
        <v>57</v>
      </c>
      <c r="Q1864" s="110" t="s">
        <v>58</v>
      </c>
      <c r="R1864" s="94">
        <v>46171</v>
      </c>
      <c r="S1864" s="95"/>
      <c r="T1864" s="95" t="s">
        <v>59</v>
      </c>
      <c r="U1864" s="95" t="s">
        <v>60</v>
      </c>
      <c r="V1864" s="91">
        <v>46157</v>
      </c>
      <c r="W1864" s="91">
        <v>46160</v>
      </c>
      <c r="X1864" s="91">
        <v>46168</v>
      </c>
      <c r="Y1864" s="96" t="s">
        <v>61</v>
      </c>
      <c r="Z1864" s="89" t="s">
        <v>62</v>
      </c>
      <c r="AA1864" s="95"/>
      <c r="AB1864" s="95" t="s">
        <v>2804</v>
      </c>
      <c r="AC1864" s="95" t="s">
        <v>2804</v>
      </c>
      <c r="AD1864" s="95" t="s">
        <v>2804</v>
      </c>
      <c r="AE1864" s="95" t="s">
        <v>2804</v>
      </c>
      <c r="AF1864" s="95" t="s">
        <v>2804</v>
      </c>
      <c r="AG1864" s="95" t="s">
        <v>2804</v>
      </c>
      <c r="AH1864" s="95" t="s">
        <v>2804</v>
      </c>
      <c r="AI1864" s="97"/>
      <c r="AJ1864" s="97" t="s">
        <v>65</v>
      </c>
      <c r="AK1864" s="97" t="s">
        <v>66</v>
      </c>
      <c r="AL1864" s="45" t="s">
        <v>67</v>
      </c>
      <c r="AM1864" s="160" t="str">
        <f>MONTH(B1864)&amp;"/"&amp;YEAR(B1864)</f>
        <v>3/2026</v>
      </c>
      <c r="AN1864" s="45">
        <f>WEEKNUM(B1864)-WEEKNUM(EOMONTH(B1864,-1)+1)+1</f>
        <v>4</v>
      </c>
      <c r="AO1864" s="45" t="str">
        <f>MONTH(R1864)&amp;"/"&amp;YEAR(R1864)</f>
        <v>5/2026</v>
      </c>
      <c r="AP1864" s="45">
        <f>WEEKNUM(R1864)-WEEKNUM(EOMONTH(R1864,-1)+1)+1</f>
        <v>5</v>
      </c>
      <c r="AQ1864" s="45">
        <f>IF(AU1864="S",IF(Q1864="1. Aceitou o programa",R1864-B1864,0),0)</f>
        <v>67</v>
      </c>
      <c r="AR1864" s="45">
        <f>IF(AU1864="S",IF(AND(S1864&lt;&gt;"",R1864&lt;&gt;""),S1864-R1864,0),0)</f>
        <v>0</v>
      </c>
      <c r="AS1864" s="45">
        <f>IF(AU1864="S",IF(Q1864="1. Aceitou o programa",IF(OR(X1864="Não se Aplica",X1864=""),IF(OR(W1864="Não se Aplica",W1864=""),0,W1864-V1864),AVERAGE(X1864-W1864,W1864-V1864)),0),0)</f>
        <v>5.5</v>
      </c>
      <c r="AT1864" s="45">
        <f>IF(AU1864="S",IF(AND(Q1864="1. Aceitou o programa",AB1864="Realizada"),IFERROR(IF(AA1864="",0,AA1864-R1864),0),0),0)</f>
        <v>0</v>
      </c>
      <c r="AU1864" s="45" t="str">
        <f>_xlfn.XLOOKUP(U1864,'Lista Suspensa'!$AA$20:$AA$23,'Lista Suspensa'!$AB$20:$AB$23,"N/A")</f>
        <v>S</v>
      </c>
    </row>
    <row r="1865" spans="1:47" ht="12" customHeight="1" x14ac:dyDescent="0.3">
      <c r="A1865" s="87" t="s">
        <v>47</v>
      </c>
      <c r="B1865" s="88">
        <v>46104</v>
      </c>
      <c r="C1865" s="89" t="s">
        <v>48</v>
      </c>
      <c r="D1865" s="89" t="s">
        <v>49</v>
      </c>
      <c r="E1865" s="189">
        <v>82812887</v>
      </c>
      <c r="F1865" s="197" t="s">
        <v>4978</v>
      </c>
      <c r="G1865" s="90">
        <v>95799508491</v>
      </c>
      <c r="H1865" s="91">
        <v>24126</v>
      </c>
      <c r="I1865" s="89"/>
      <c r="J1865" s="89" t="s">
        <v>84</v>
      </c>
      <c r="K1865" s="89" t="s">
        <v>52</v>
      </c>
      <c r="L1865" s="89" t="s">
        <v>85</v>
      </c>
      <c r="M1865" s="89" t="s">
        <v>1765</v>
      </c>
      <c r="N1865" s="89" t="s">
        <v>197</v>
      </c>
      <c r="O1865" s="92" t="s">
        <v>4979</v>
      </c>
      <c r="P1865" s="93" t="s">
        <v>57</v>
      </c>
      <c r="Q1865" s="110" t="s">
        <v>58</v>
      </c>
      <c r="R1865" s="94">
        <v>46171</v>
      </c>
      <c r="S1865" s="95"/>
      <c r="T1865" s="95" t="s">
        <v>59</v>
      </c>
      <c r="U1865" s="95" t="s">
        <v>60</v>
      </c>
      <c r="V1865" s="91">
        <v>46157</v>
      </c>
      <c r="W1865" s="91">
        <v>46164</v>
      </c>
      <c r="X1865" s="91">
        <v>46168</v>
      </c>
      <c r="Y1865" s="96" t="s">
        <v>2797</v>
      </c>
      <c r="Z1865" s="89" t="s">
        <v>62</v>
      </c>
      <c r="AA1865" s="95"/>
      <c r="AB1865" s="95" t="s">
        <v>2804</v>
      </c>
      <c r="AC1865" s="95" t="s">
        <v>2804</v>
      </c>
      <c r="AD1865" s="95" t="s">
        <v>2804</v>
      </c>
      <c r="AE1865" s="95" t="s">
        <v>2804</v>
      </c>
      <c r="AF1865" s="95" t="s">
        <v>2804</v>
      </c>
      <c r="AG1865" s="95" t="s">
        <v>2804</v>
      </c>
      <c r="AH1865" s="95" t="s">
        <v>2804</v>
      </c>
      <c r="AI1865" s="97"/>
      <c r="AJ1865" s="97" t="s">
        <v>65</v>
      </c>
      <c r="AK1865" s="97" t="s">
        <v>66</v>
      </c>
      <c r="AL1865" s="45" t="s">
        <v>67</v>
      </c>
      <c r="AM1865" s="160" t="str">
        <f>MONTH(B1865)&amp;"/"&amp;YEAR(B1865)</f>
        <v>3/2026</v>
      </c>
      <c r="AN1865" s="45">
        <f>WEEKNUM(B1865)-WEEKNUM(EOMONTH(B1865,-1)+1)+1</f>
        <v>4</v>
      </c>
      <c r="AO1865" s="45" t="str">
        <f>MONTH(R1865)&amp;"/"&amp;YEAR(R1865)</f>
        <v>5/2026</v>
      </c>
      <c r="AP1865" s="45">
        <f>WEEKNUM(R1865)-WEEKNUM(EOMONTH(R1865,-1)+1)+1</f>
        <v>5</v>
      </c>
      <c r="AQ1865" s="45">
        <f>IF(AU1865="S",IF(Q1865="1. Aceitou o programa",R1865-B1865,0),0)</f>
        <v>67</v>
      </c>
      <c r="AR1865" s="45">
        <f>IF(AU1865="S",IF(AND(S1865&lt;&gt;"",R1865&lt;&gt;""),S1865-R1865,0),0)</f>
        <v>0</v>
      </c>
      <c r="AS1865" s="45">
        <f>IF(AU1865="S",IF(Q1865="1. Aceitou o programa",IF(OR(X1865="Não se Aplica",X1865=""),IF(OR(W1865="Não se Aplica",W1865=""),0,W1865-V1865),AVERAGE(X1865-W1865,W1865-V1865)),0),0)</f>
        <v>5.5</v>
      </c>
      <c r="AT1865" s="45">
        <f>IF(AU1865="S",IF(AND(Q1865="1. Aceitou o programa",AB1865="Realizada"),IFERROR(IF(AA1865="",0,AA1865-R1865),0),0),0)</f>
        <v>0</v>
      </c>
      <c r="AU1865" s="45" t="str">
        <f>_xlfn.XLOOKUP(U1865,'Lista Suspensa'!$AA$20:$AA$23,'Lista Suspensa'!$AB$20:$AB$23,"N/A")</f>
        <v>S</v>
      </c>
    </row>
    <row r="1866" spans="1:47" ht="12" customHeight="1" x14ac:dyDescent="0.3">
      <c r="A1866" s="87" t="s">
        <v>47</v>
      </c>
      <c r="B1866" s="88">
        <v>46104</v>
      </c>
      <c r="C1866" s="89" t="s">
        <v>48</v>
      </c>
      <c r="D1866" s="89" t="s">
        <v>49</v>
      </c>
      <c r="E1866" s="189">
        <v>87913344</v>
      </c>
      <c r="F1866" s="197" t="s">
        <v>4980</v>
      </c>
      <c r="G1866" s="90">
        <v>13299098799</v>
      </c>
      <c r="H1866" s="91">
        <v>32003</v>
      </c>
      <c r="I1866" s="89"/>
      <c r="J1866" s="89" t="s">
        <v>84</v>
      </c>
      <c r="K1866" s="89" t="s">
        <v>76</v>
      </c>
      <c r="L1866" s="89" t="s">
        <v>95</v>
      </c>
      <c r="M1866" s="89" t="s">
        <v>200</v>
      </c>
      <c r="N1866" s="89" t="s">
        <v>197</v>
      </c>
      <c r="O1866" s="92" t="s">
        <v>4981</v>
      </c>
      <c r="P1866" s="93" t="s">
        <v>57</v>
      </c>
      <c r="Q1866" s="110" t="s">
        <v>58</v>
      </c>
      <c r="R1866" s="94">
        <v>46171</v>
      </c>
      <c r="S1866" s="95"/>
      <c r="T1866" s="95" t="s">
        <v>59</v>
      </c>
      <c r="U1866" s="95" t="s">
        <v>60</v>
      </c>
      <c r="V1866" s="91">
        <v>46157</v>
      </c>
      <c r="W1866" s="91">
        <v>46164</v>
      </c>
      <c r="X1866" s="91">
        <v>46168</v>
      </c>
      <c r="Y1866" s="96" t="s">
        <v>2797</v>
      </c>
      <c r="Z1866" s="89" t="s">
        <v>62</v>
      </c>
      <c r="AA1866" s="95"/>
      <c r="AB1866" s="95" t="s">
        <v>2804</v>
      </c>
      <c r="AC1866" s="95" t="s">
        <v>2804</v>
      </c>
      <c r="AD1866" s="95" t="s">
        <v>2804</v>
      </c>
      <c r="AE1866" s="95" t="s">
        <v>2804</v>
      </c>
      <c r="AF1866" s="95" t="s">
        <v>2804</v>
      </c>
      <c r="AG1866" s="95" t="s">
        <v>2804</v>
      </c>
      <c r="AH1866" s="95" t="s">
        <v>2804</v>
      </c>
      <c r="AI1866" s="97"/>
      <c r="AJ1866" s="97" t="s">
        <v>65</v>
      </c>
      <c r="AK1866" s="97" t="s">
        <v>66</v>
      </c>
      <c r="AL1866" s="45" t="s">
        <v>67</v>
      </c>
      <c r="AM1866" s="160" t="str">
        <f>MONTH(B1866)&amp;"/"&amp;YEAR(B1866)</f>
        <v>3/2026</v>
      </c>
      <c r="AN1866" s="45">
        <f>WEEKNUM(B1866)-WEEKNUM(EOMONTH(B1866,-1)+1)+1</f>
        <v>4</v>
      </c>
      <c r="AO1866" s="45" t="str">
        <f>MONTH(R1866)&amp;"/"&amp;YEAR(R1866)</f>
        <v>5/2026</v>
      </c>
      <c r="AP1866" s="45">
        <f>WEEKNUM(R1866)-WEEKNUM(EOMONTH(R1866,-1)+1)+1</f>
        <v>5</v>
      </c>
      <c r="AQ1866" s="45">
        <f>IF(AU1866="S",IF(Q1866="1. Aceitou o programa",R1866-B1866,0),0)</f>
        <v>67</v>
      </c>
      <c r="AR1866" s="45">
        <f>IF(AU1866="S",IF(AND(S1866&lt;&gt;"",R1866&lt;&gt;""),S1866-R1866,0),0)</f>
        <v>0</v>
      </c>
      <c r="AS1866" s="45">
        <f>IF(AU1866="S",IF(Q1866="1. Aceitou o programa",IF(OR(X1866="Não se Aplica",X1866=""),IF(OR(W1866="Não se Aplica",W1866=""),0,W1866-V1866),AVERAGE(X1866-W1866,W1866-V1866)),0),0)</f>
        <v>5.5</v>
      </c>
      <c r="AT1866" s="45">
        <f>IF(AU1866="S",IF(AND(Q1866="1. Aceitou o programa",AB1866="Realizada"),IFERROR(IF(AA1866="",0,AA1866-R1866),0),0),0)</f>
        <v>0</v>
      </c>
      <c r="AU1866" s="45" t="str">
        <f>_xlfn.XLOOKUP(U1866,'Lista Suspensa'!$AA$20:$AA$23,'Lista Suspensa'!$AB$20:$AB$23,"N/A")</f>
        <v>S</v>
      </c>
    </row>
    <row r="1867" spans="1:47" ht="12" customHeight="1" x14ac:dyDescent="0.3">
      <c r="A1867" s="87" t="s">
        <v>47</v>
      </c>
      <c r="B1867" s="88">
        <v>46104</v>
      </c>
      <c r="C1867" s="89" t="s">
        <v>48</v>
      </c>
      <c r="D1867" s="89" t="s">
        <v>49</v>
      </c>
      <c r="E1867" s="189">
        <v>753376288</v>
      </c>
      <c r="F1867" s="197" t="s">
        <v>4982</v>
      </c>
      <c r="G1867" s="90">
        <v>40439380715</v>
      </c>
      <c r="H1867" s="91">
        <v>20602</v>
      </c>
      <c r="I1867" s="89"/>
      <c r="J1867" s="89" t="s">
        <v>51</v>
      </c>
      <c r="K1867" s="89" t="s">
        <v>76</v>
      </c>
      <c r="L1867" s="89" t="s">
        <v>95</v>
      </c>
      <c r="M1867" s="89" t="s">
        <v>360</v>
      </c>
      <c r="N1867" s="89" t="s">
        <v>97</v>
      </c>
      <c r="O1867" s="92" t="s">
        <v>4983</v>
      </c>
      <c r="P1867" s="93" t="s">
        <v>57</v>
      </c>
      <c r="Q1867" s="110" t="s">
        <v>58</v>
      </c>
      <c r="R1867" s="94">
        <v>46171</v>
      </c>
      <c r="S1867" s="95"/>
      <c r="T1867" s="95" t="s">
        <v>59</v>
      </c>
      <c r="U1867" s="95" t="s">
        <v>60</v>
      </c>
      <c r="V1867" s="91">
        <v>46157</v>
      </c>
      <c r="W1867" s="91">
        <v>46164</v>
      </c>
      <c r="X1867" s="91"/>
      <c r="Y1867" s="96" t="s">
        <v>269</v>
      </c>
      <c r="Z1867" s="89" t="s">
        <v>62</v>
      </c>
      <c r="AA1867" s="95"/>
      <c r="AB1867" s="95" t="s">
        <v>2804</v>
      </c>
      <c r="AC1867" s="95" t="s">
        <v>2804</v>
      </c>
      <c r="AD1867" s="95" t="s">
        <v>2804</v>
      </c>
      <c r="AE1867" s="95" t="s">
        <v>2804</v>
      </c>
      <c r="AF1867" s="95" t="s">
        <v>2804</v>
      </c>
      <c r="AG1867" s="95" t="s">
        <v>2804</v>
      </c>
      <c r="AH1867" s="95" t="s">
        <v>2804</v>
      </c>
      <c r="AI1867" s="97"/>
      <c r="AJ1867" s="97" t="s">
        <v>65</v>
      </c>
      <c r="AK1867" s="97" t="s">
        <v>66</v>
      </c>
      <c r="AL1867" s="45" t="s">
        <v>67</v>
      </c>
      <c r="AM1867" s="160" t="str">
        <f>MONTH(B1867)&amp;"/"&amp;YEAR(B1867)</f>
        <v>3/2026</v>
      </c>
      <c r="AN1867" s="45">
        <f>WEEKNUM(B1867)-WEEKNUM(EOMONTH(B1867,-1)+1)+1</f>
        <v>4</v>
      </c>
      <c r="AO1867" s="45" t="str">
        <f>MONTH(R1867)&amp;"/"&amp;YEAR(R1867)</f>
        <v>5/2026</v>
      </c>
      <c r="AP1867" s="45">
        <f>WEEKNUM(R1867)-WEEKNUM(EOMONTH(R1867,-1)+1)+1</f>
        <v>5</v>
      </c>
      <c r="AQ1867" s="45">
        <f>IF(AU1867="S",IF(Q1867="1. Aceitou o programa",R1867-B1867,0),0)</f>
        <v>67</v>
      </c>
      <c r="AR1867" s="45">
        <f>IF(AU1867="S",IF(AND(S1867&lt;&gt;"",R1867&lt;&gt;""),S1867-R1867,0),0)</f>
        <v>0</v>
      </c>
      <c r="AS1867" s="45">
        <f>IF(AU1867="S",IF(Q1867="1. Aceitou o programa",IF(OR(X1867="Não se Aplica",X1867=""),IF(OR(W1867="Não se Aplica",W1867=""),0,W1867-V1867),AVERAGE(X1867-W1867,W1867-V1867)),0),0)</f>
        <v>7</v>
      </c>
      <c r="AT1867" s="45">
        <f>IF(AU1867="S",IF(AND(Q1867="1. Aceitou o programa",AB1867="Realizada"),IFERROR(IF(AA1867="",0,AA1867-R1867),0),0),0)</f>
        <v>0</v>
      </c>
      <c r="AU1867" s="45" t="str">
        <f>_xlfn.XLOOKUP(U1867,'Lista Suspensa'!$AA$20:$AA$23,'Lista Suspensa'!$AB$20:$AB$23,"N/A")</f>
        <v>S</v>
      </c>
    </row>
    <row r="1868" spans="1:47" ht="12" customHeight="1" x14ac:dyDescent="0.3">
      <c r="A1868" s="87" t="s">
        <v>47</v>
      </c>
      <c r="B1868" s="88">
        <v>46104</v>
      </c>
      <c r="C1868" s="89" t="s">
        <v>48</v>
      </c>
      <c r="D1868" s="89" t="s">
        <v>49</v>
      </c>
      <c r="E1868" s="189">
        <v>72552085</v>
      </c>
      <c r="F1868" s="197" t="s">
        <v>4984</v>
      </c>
      <c r="G1868" s="90">
        <v>50053174810</v>
      </c>
      <c r="H1868" s="91">
        <v>39183</v>
      </c>
      <c r="I1868" s="89"/>
      <c r="J1868" s="89" t="s">
        <v>84</v>
      </c>
      <c r="K1868" s="89" t="s">
        <v>52</v>
      </c>
      <c r="L1868" s="89" t="s">
        <v>85</v>
      </c>
      <c r="M1868" s="89" t="s">
        <v>762</v>
      </c>
      <c r="N1868" s="89" t="s">
        <v>159</v>
      </c>
      <c r="O1868" s="92" t="s">
        <v>4985</v>
      </c>
      <c r="P1868" s="93" t="s">
        <v>57</v>
      </c>
      <c r="Q1868" s="110" t="s">
        <v>58</v>
      </c>
      <c r="R1868" s="94">
        <v>46171</v>
      </c>
      <c r="S1868" s="95"/>
      <c r="T1868" s="95" t="s">
        <v>59</v>
      </c>
      <c r="U1868" s="95" t="s">
        <v>60</v>
      </c>
      <c r="V1868" s="91">
        <v>46157</v>
      </c>
      <c r="W1868" s="91">
        <v>46164</v>
      </c>
      <c r="X1868" s="91"/>
      <c r="Y1868" s="96" t="s">
        <v>269</v>
      </c>
      <c r="Z1868" s="89" t="s">
        <v>62</v>
      </c>
      <c r="AA1868" s="95"/>
      <c r="AB1868" s="95" t="s">
        <v>2804</v>
      </c>
      <c r="AC1868" s="95" t="s">
        <v>2804</v>
      </c>
      <c r="AD1868" s="95" t="s">
        <v>2804</v>
      </c>
      <c r="AE1868" s="95" t="s">
        <v>2804</v>
      </c>
      <c r="AF1868" s="95" t="s">
        <v>2804</v>
      </c>
      <c r="AG1868" s="95" t="s">
        <v>2804</v>
      </c>
      <c r="AH1868" s="95" t="s">
        <v>2804</v>
      </c>
      <c r="AI1868" s="97"/>
      <c r="AJ1868" s="97" t="s">
        <v>65</v>
      </c>
      <c r="AK1868" s="97" t="s">
        <v>66</v>
      </c>
      <c r="AL1868" s="45" t="s">
        <v>67</v>
      </c>
      <c r="AM1868" s="160" t="str">
        <f>MONTH(B1868)&amp;"/"&amp;YEAR(B1868)</f>
        <v>3/2026</v>
      </c>
      <c r="AN1868" s="45">
        <f>WEEKNUM(B1868)-WEEKNUM(EOMONTH(B1868,-1)+1)+1</f>
        <v>4</v>
      </c>
      <c r="AO1868" s="45" t="str">
        <f>MONTH(R1868)&amp;"/"&amp;YEAR(R1868)</f>
        <v>5/2026</v>
      </c>
      <c r="AP1868" s="45">
        <f>WEEKNUM(R1868)-WEEKNUM(EOMONTH(R1868,-1)+1)+1</f>
        <v>5</v>
      </c>
      <c r="AQ1868" s="45">
        <f>IF(AU1868="S",IF(Q1868="1. Aceitou o programa",R1868-B1868,0),0)</f>
        <v>67</v>
      </c>
      <c r="AR1868" s="45">
        <f>IF(AU1868="S",IF(AND(S1868&lt;&gt;"",R1868&lt;&gt;""),S1868-R1868,0),0)</f>
        <v>0</v>
      </c>
      <c r="AS1868" s="45">
        <f>IF(AU1868="S",IF(Q1868="1. Aceitou o programa",IF(OR(X1868="Não se Aplica",X1868=""),IF(OR(W1868="Não se Aplica",W1868=""),0,W1868-V1868),AVERAGE(X1868-W1868,W1868-V1868)),0),0)</f>
        <v>7</v>
      </c>
      <c r="AT1868" s="45">
        <f>IF(AU1868="S",IF(AND(Q1868="1. Aceitou o programa",AB1868="Realizada"),IFERROR(IF(AA1868="",0,AA1868-R1868),0),0),0)</f>
        <v>0</v>
      </c>
      <c r="AU1868" s="45" t="str">
        <f>_xlfn.XLOOKUP(U1868,'Lista Suspensa'!$AA$20:$AA$23,'Lista Suspensa'!$AB$20:$AB$23,"N/A")</f>
        <v>S</v>
      </c>
    </row>
    <row r="1869" spans="1:47" ht="12" customHeight="1" x14ac:dyDescent="0.3">
      <c r="A1869" s="87" t="s">
        <v>47</v>
      </c>
      <c r="B1869" s="88">
        <v>46104</v>
      </c>
      <c r="C1869" s="89" t="s">
        <v>48</v>
      </c>
      <c r="D1869" s="89" t="s">
        <v>49</v>
      </c>
      <c r="E1869" s="189">
        <v>84087216</v>
      </c>
      <c r="F1869" s="197" t="s">
        <v>4986</v>
      </c>
      <c r="G1869" s="90">
        <v>30037113852</v>
      </c>
      <c r="H1869" s="91">
        <v>30467</v>
      </c>
      <c r="I1869" s="89"/>
      <c r="J1869" s="89" t="s">
        <v>51</v>
      </c>
      <c r="K1869" s="89" t="s">
        <v>52</v>
      </c>
      <c r="L1869" s="89" t="s">
        <v>53</v>
      </c>
      <c r="M1869" s="89" t="s">
        <v>2192</v>
      </c>
      <c r="N1869" s="89" t="s">
        <v>137</v>
      </c>
      <c r="O1869" s="92" t="s">
        <v>4987</v>
      </c>
      <c r="P1869" s="93" t="s">
        <v>57</v>
      </c>
      <c r="Q1869" s="110" t="s">
        <v>58</v>
      </c>
      <c r="R1869" s="94">
        <v>46171</v>
      </c>
      <c r="S1869" s="95"/>
      <c r="T1869" s="95" t="s">
        <v>59</v>
      </c>
      <c r="U1869" s="95" t="s">
        <v>60</v>
      </c>
      <c r="V1869" s="91">
        <v>46157</v>
      </c>
      <c r="W1869" s="91">
        <v>46164</v>
      </c>
      <c r="X1869" s="91">
        <v>46168</v>
      </c>
      <c r="Y1869" s="96" t="s">
        <v>2797</v>
      </c>
      <c r="Z1869" s="89" t="s">
        <v>62</v>
      </c>
      <c r="AA1869" s="95"/>
      <c r="AB1869" s="95" t="s">
        <v>2804</v>
      </c>
      <c r="AC1869" s="95" t="s">
        <v>2804</v>
      </c>
      <c r="AD1869" s="95" t="s">
        <v>2804</v>
      </c>
      <c r="AE1869" s="95" t="s">
        <v>2804</v>
      </c>
      <c r="AF1869" s="95" t="s">
        <v>2804</v>
      </c>
      <c r="AG1869" s="95" t="s">
        <v>2804</v>
      </c>
      <c r="AH1869" s="95" t="s">
        <v>2804</v>
      </c>
      <c r="AI1869" s="97"/>
      <c r="AJ1869" s="97" t="s">
        <v>65</v>
      </c>
      <c r="AK1869" s="97" t="s">
        <v>66</v>
      </c>
      <c r="AL1869" s="45" t="s">
        <v>67</v>
      </c>
      <c r="AM1869" s="160" t="str">
        <f>MONTH(B1869)&amp;"/"&amp;YEAR(B1869)</f>
        <v>3/2026</v>
      </c>
      <c r="AN1869" s="45">
        <f>WEEKNUM(B1869)-WEEKNUM(EOMONTH(B1869,-1)+1)+1</f>
        <v>4</v>
      </c>
      <c r="AO1869" s="45" t="str">
        <f>MONTH(R1869)&amp;"/"&amp;YEAR(R1869)</f>
        <v>5/2026</v>
      </c>
      <c r="AP1869" s="45">
        <f>WEEKNUM(R1869)-WEEKNUM(EOMONTH(R1869,-1)+1)+1</f>
        <v>5</v>
      </c>
      <c r="AQ1869" s="45">
        <f>IF(AU1869="S",IF(Q1869="1. Aceitou o programa",R1869-B1869,0),0)</f>
        <v>67</v>
      </c>
      <c r="AR1869" s="45">
        <f>IF(AU1869="S",IF(AND(S1869&lt;&gt;"",R1869&lt;&gt;""),S1869-R1869,0),0)</f>
        <v>0</v>
      </c>
      <c r="AS1869" s="45">
        <f>IF(AU1869="S",IF(Q1869="1. Aceitou o programa",IF(OR(X1869="Não se Aplica",X1869=""),IF(OR(W1869="Não se Aplica",W1869=""),0,W1869-V1869),AVERAGE(X1869-W1869,W1869-V1869)),0),0)</f>
        <v>5.5</v>
      </c>
      <c r="AT1869" s="45">
        <f>IF(AU1869="S",IF(AND(Q1869="1. Aceitou o programa",AB1869="Realizada"),IFERROR(IF(AA1869="",0,AA1869-R1869),0),0),0)</f>
        <v>0</v>
      </c>
      <c r="AU1869" s="45" t="str">
        <f>_xlfn.XLOOKUP(U1869,'Lista Suspensa'!$AA$20:$AA$23,'Lista Suspensa'!$AB$20:$AB$23,"N/A")</f>
        <v>S</v>
      </c>
    </row>
    <row r="1870" spans="1:47" ht="12" customHeight="1" x14ac:dyDescent="0.3">
      <c r="A1870" s="87" t="s">
        <v>47</v>
      </c>
      <c r="B1870" s="88">
        <v>46104</v>
      </c>
      <c r="C1870" s="89" t="s">
        <v>48</v>
      </c>
      <c r="D1870" s="89" t="s">
        <v>49</v>
      </c>
      <c r="E1870" s="189">
        <v>82563480</v>
      </c>
      <c r="F1870" s="197" t="s">
        <v>4988</v>
      </c>
      <c r="G1870" s="90">
        <v>18413184851</v>
      </c>
      <c r="H1870" s="91">
        <v>24653</v>
      </c>
      <c r="I1870" s="89"/>
      <c r="J1870" s="89" t="s">
        <v>84</v>
      </c>
      <c r="K1870" s="89" t="s">
        <v>52</v>
      </c>
      <c r="L1870" s="89" t="s">
        <v>53</v>
      </c>
      <c r="M1870" s="89" t="s">
        <v>1236</v>
      </c>
      <c r="N1870" s="89" t="s">
        <v>137</v>
      </c>
      <c r="O1870" s="92" t="s">
        <v>4989</v>
      </c>
      <c r="P1870" s="93" t="s">
        <v>57</v>
      </c>
      <c r="Q1870" s="110" t="s">
        <v>58</v>
      </c>
      <c r="R1870" s="94">
        <v>46171</v>
      </c>
      <c r="S1870" s="95"/>
      <c r="T1870" s="95" t="s">
        <v>59</v>
      </c>
      <c r="U1870" s="95" t="s">
        <v>60</v>
      </c>
      <c r="V1870" s="91">
        <v>46157</v>
      </c>
      <c r="W1870" s="91">
        <v>46164</v>
      </c>
      <c r="X1870" s="91"/>
      <c r="Y1870" s="96" t="s">
        <v>269</v>
      </c>
      <c r="Z1870" s="89" t="s">
        <v>62</v>
      </c>
      <c r="AA1870" s="95"/>
      <c r="AB1870" s="95" t="s">
        <v>2804</v>
      </c>
      <c r="AC1870" s="95" t="s">
        <v>2804</v>
      </c>
      <c r="AD1870" s="95" t="s">
        <v>2804</v>
      </c>
      <c r="AE1870" s="95" t="s">
        <v>2804</v>
      </c>
      <c r="AF1870" s="95" t="s">
        <v>2804</v>
      </c>
      <c r="AG1870" s="95" t="s">
        <v>2804</v>
      </c>
      <c r="AH1870" s="95" t="s">
        <v>2804</v>
      </c>
      <c r="AI1870" s="97"/>
      <c r="AJ1870" s="97" t="s">
        <v>65</v>
      </c>
      <c r="AK1870" s="97" t="s">
        <v>66</v>
      </c>
      <c r="AL1870" s="45" t="s">
        <v>67</v>
      </c>
      <c r="AM1870" s="160" t="str">
        <f>MONTH(B1870)&amp;"/"&amp;YEAR(B1870)</f>
        <v>3/2026</v>
      </c>
      <c r="AN1870" s="45">
        <f>WEEKNUM(B1870)-WEEKNUM(EOMONTH(B1870,-1)+1)+1</f>
        <v>4</v>
      </c>
      <c r="AO1870" s="45" t="str">
        <f>MONTH(R1870)&amp;"/"&amp;YEAR(R1870)</f>
        <v>5/2026</v>
      </c>
      <c r="AP1870" s="45">
        <f>WEEKNUM(R1870)-WEEKNUM(EOMONTH(R1870,-1)+1)+1</f>
        <v>5</v>
      </c>
      <c r="AQ1870" s="45">
        <f>IF(AU1870="S",IF(Q1870="1. Aceitou o programa",R1870-B1870,0),0)</f>
        <v>67</v>
      </c>
      <c r="AR1870" s="45">
        <f>IF(AU1870="S",IF(AND(S1870&lt;&gt;"",R1870&lt;&gt;""),S1870-R1870,0),0)</f>
        <v>0</v>
      </c>
      <c r="AS1870" s="45">
        <f>IF(AU1870="S",IF(Q1870="1. Aceitou o programa",IF(OR(X1870="Não se Aplica",X1870=""),IF(OR(W1870="Não se Aplica",W1870=""),0,W1870-V1870),AVERAGE(X1870-W1870,W1870-V1870)),0),0)</f>
        <v>7</v>
      </c>
      <c r="AT1870" s="45">
        <f>IF(AU1870="S",IF(AND(Q1870="1. Aceitou o programa",AB1870="Realizada"),IFERROR(IF(AA1870="",0,AA1870-R1870),0),0),0)</f>
        <v>0</v>
      </c>
      <c r="AU1870" s="45" t="str">
        <f>_xlfn.XLOOKUP(U1870,'Lista Suspensa'!$AA$20:$AA$23,'Lista Suspensa'!$AB$20:$AB$23,"N/A")</f>
        <v>S</v>
      </c>
    </row>
    <row r="1871" spans="1:47" ht="12" customHeight="1" x14ac:dyDescent="0.3">
      <c r="A1871" s="87" t="s">
        <v>47</v>
      </c>
      <c r="B1871" s="88">
        <v>46104</v>
      </c>
      <c r="C1871" s="89" t="s">
        <v>48</v>
      </c>
      <c r="D1871" s="89" t="s">
        <v>49</v>
      </c>
      <c r="E1871" s="189">
        <v>84885301</v>
      </c>
      <c r="F1871" s="197" t="s">
        <v>4990</v>
      </c>
      <c r="G1871" s="90">
        <v>8716778731</v>
      </c>
      <c r="H1871" s="91">
        <v>28015</v>
      </c>
      <c r="I1871" s="89"/>
      <c r="J1871" s="89" t="s">
        <v>51</v>
      </c>
      <c r="K1871" s="89" t="s">
        <v>76</v>
      </c>
      <c r="L1871" s="89" t="s">
        <v>95</v>
      </c>
      <c r="M1871" s="89" t="s">
        <v>343</v>
      </c>
      <c r="N1871" s="89" t="s">
        <v>197</v>
      </c>
      <c r="O1871" s="92" t="s">
        <v>4991</v>
      </c>
      <c r="P1871" s="93" t="s">
        <v>57</v>
      </c>
      <c r="Q1871" s="110" t="s">
        <v>58</v>
      </c>
      <c r="R1871" s="94">
        <v>46171</v>
      </c>
      <c r="S1871" s="95"/>
      <c r="T1871" s="95" t="s">
        <v>59</v>
      </c>
      <c r="U1871" s="95" t="s">
        <v>60</v>
      </c>
      <c r="V1871" s="91">
        <v>46157</v>
      </c>
      <c r="W1871" s="91">
        <v>46164</v>
      </c>
      <c r="X1871" s="91"/>
      <c r="Y1871" s="96" t="s">
        <v>269</v>
      </c>
      <c r="Z1871" s="89" t="s">
        <v>62</v>
      </c>
      <c r="AA1871" s="95"/>
      <c r="AB1871" s="95" t="s">
        <v>2804</v>
      </c>
      <c r="AC1871" s="95" t="s">
        <v>2804</v>
      </c>
      <c r="AD1871" s="95" t="s">
        <v>2804</v>
      </c>
      <c r="AE1871" s="95" t="s">
        <v>2804</v>
      </c>
      <c r="AF1871" s="95" t="s">
        <v>2804</v>
      </c>
      <c r="AG1871" s="95" t="s">
        <v>2804</v>
      </c>
      <c r="AH1871" s="95" t="s">
        <v>2804</v>
      </c>
      <c r="AI1871" s="97"/>
      <c r="AJ1871" s="97" t="s">
        <v>65</v>
      </c>
      <c r="AK1871" s="97" t="s">
        <v>66</v>
      </c>
      <c r="AL1871" s="45" t="s">
        <v>67</v>
      </c>
      <c r="AM1871" s="160" t="str">
        <f>MONTH(B1871)&amp;"/"&amp;YEAR(B1871)</f>
        <v>3/2026</v>
      </c>
      <c r="AN1871" s="45">
        <f>WEEKNUM(B1871)-WEEKNUM(EOMONTH(B1871,-1)+1)+1</f>
        <v>4</v>
      </c>
      <c r="AO1871" s="45" t="str">
        <f>MONTH(R1871)&amp;"/"&amp;YEAR(R1871)</f>
        <v>5/2026</v>
      </c>
      <c r="AP1871" s="45">
        <f>WEEKNUM(R1871)-WEEKNUM(EOMONTH(R1871,-1)+1)+1</f>
        <v>5</v>
      </c>
      <c r="AQ1871" s="45">
        <f>IF(AU1871="S",IF(Q1871="1. Aceitou o programa",R1871-B1871,0),0)</f>
        <v>67</v>
      </c>
      <c r="AR1871" s="45">
        <f>IF(AU1871="S",IF(AND(S1871&lt;&gt;"",R1871&lt;&gt;""),S1871-R1871,0),0)</f>
        <v>0</v>
      </c>
      <c r="AS1871" s="45">
        <f>IF(AU1871="S",IF(Q1871="1. Aceitou o programa",IF(OR(X1871="Não se Aplica",X1871=""),IF(OR(W1871="Não se Aplica",W1871=""),0,W1871-V1871),AVERAGE(X1871-W1871,W1871-V1871)),0),0)</f>
        <v>7</v>
      </c>
      <c r="AT1871" s="45">
        <f>IF(AU1871="S",IF(AND(Q1871="1. Aceitou o programa",AB1871="Realizada"),IFERROR(IF(AA1871="",0,AA1871-R1871),0),0),0)</f>
        <v>0</v>
      </c>
      <c r="AU1871" s="45" t="str">
        <f>_xlfn.XLOOKUP(U1871,'Lista Suspensa'!$AA$20:$AA$23,'Lista Suspensa'!$AB$20:$AB$23,"N/A")</f>
        <v>S</v>
      </c>
    </row>
    <row r="1872" spans="1:47" ht="12" customHeight="1" x14ac:dyDescent="0.3">
      <c r="A1872" s="87" t="s">
        <v>47</v>
      </c>
      <c r="B1872" s="88">
        <v>46104</v>
      </c>
      <c r="C1872" s="89" t="s">
        <v>48</v>
      </c>
      <c r="D1872" s="89" t="s">
        <v>49</v>
      </c>
      <c r="E1872" s="189">
        <v>83258511</v>
      </c>
      <c r="F1872" s="197" t="s">
        <v>4992</v>
      </c>
      <c r="G1872" s="90">
        <v>8175967714</v>
      </c>
      <c r="H1872" s="91">
        <v>28707</v>
      </c>
      <c r="I1872" s="89"/>
      <c r="J1872" s="89" t="s">
        <v>84</v>
      </c>
      <c r="K1872" s="89" t="s">
        <v>76</v>
      </c>
      <c r="L1872" s="89" t="s">
        <v>740</v>
      </c>
      <c r="M1872" s="89" t="s">
        <v>4993</v>
      </c>
      <c r="N1872" s="89" t="s">
        <v>137</v>
      </c>
      <c r="O1872" s="92" t="s">
        <v>4994</v>
      </c>
      <c r="P1872" s="93" t="s">
        <v>57</v>
      </c>
      <c r="Q1872" s="110" t="s">
        <v>58</v>
      </c>
      <c r="R1872" s="94">
        <v>46171</v>
      </c>
      <c r="S1872" s="95"/>
      <c r="T1872" s="95" t="s">
        <v>59</v>
      </c>
      <c r="U1872" s="95" t="s">
        <v>60</v>
      </c>
      <c r="V1872" s="91">
        <v>46157</v>
      </c>
      <c r="W1872" s="91">
        <v>46164</v>
      </c>
      <c r="X1872" s="91">
        <v>46168</v>
      </c>
      <c r="Y1872" s="96" t="s">
        <v>2797</v>
      </c>
      <c r="Z1872" s="89" t="s">
        <v>62</v>
      </c>
      <c r="AA1872" s="95"/>
      <c r="AB1872" s="95" t="s">
        <v>2804</v>
      </c>
      <c r="AC1872" s="95" t="s">
        <v>2804</v>
      </c>
      <c r="AD1872" s="95" t="s">
        <v>2804</v>
      </c>
      <c r="AE1872" s="95" t="s">
        <v>2804</v>
      </c>
      <c r="AF1872" s="95" t="s">
        <v>2804</v>
      </c>
      <c r="AG1872" s="95" t="s">
        <v>2804</v>
      </c>
      <c r="AH1872" s="95" t="s">
        <v>2804</v>
      </c>
      <c r="AI1872" s="97"/>
      <c r="AJ1872" s="97" t="s">
        <v>65</v>
      </c>
      <c r="AK1872" s="97" t="s">
        <v>66</v>
      </c>
      <c r="AL1872" s="45" t="s">
        <v>67</v>
      </c>
      <c r="AM1872" s="160" t="str">
        <f>MONTH(B1872)&amp;"/"&amp;YEAR(B1872)</f>
        <v>3/2026</v>
      </c>
      <c r="AN1872" s="45">
        <f>WEEKNUM(B1872)-WEEKNUM(EOMONTH(B1872,-1)+1)+1</f>
        <v>4</v>
      </c>
      <c r="AO1872" s="45" t="str">
        <f>MONTH(R1872)&amp;"/"&amp;YEAR(R1872)</f>
        <v>5/2026</v>
      </c>
      <c r="AP1872" s="45">
        <f>WEEKNUM(R1872)-WEEKNUM(EOMONTH(R1872,-1)+1)+1</f>
        <v>5</v>
      </c>
      <c r="AQ1872" s="45">
        <f>IF(AU1872="S",IF(Q1872="1. Aceitou o programa",R1872-B1872,0),0)</f>
        <v>67</v>
      </c>
      <c r="AR1872" s="45">
        <f>IF(AU1872="S",IF(AND(S1872&lt;&gt;"",R1872&lt;&gt;""),S1872-R1872,0),0)</f>
        <v>0</v>
      </c>
      <c r="AS1872" s="45">
        <f>IF(AU1872="S",IF(Q1872="1. Aceitou o programa",IF(OR(X1872="Não se Aplica",X1872=""),IF(OR(W1872="Não se Aplica",W1872=""),0,W1872-V1872),AVERAGE(X1872-W1872,W1872-V1872)),0),0)</f>
        <v>5.5</v>
      </c>
      <c r="AT1872" s="45">
        <f>IF(AU1872="S",IF(AND(Q1872="1. Aceitou o programa",AB1872="Realizada"),IFERROR(IF(AA1872="",0,AA1872-R1872),0),0),0)</f>
        <v>0</v>
      </c>
      <c r="AU1872" s="45" t="str">
        <f>_xlfn.XLOOKUP(U1872,'Lista Suspensa'!$AA$20:$AA$23,'Lista Suspensa'!$AB$20:$AB$23,"N/A")</f>
        <v>S</v>
      </c>
    </row>
    <row r="1873" spans="1:47" ht="12" customHeight="1" x14ac:dyDescent="0.3">
      <c r="A1873" s="87" t="s">
        <v>47</v>
      </c>
      <c r="B1873" s="88">
        <v>46104</v>
      </c>
      <c r="C1873" s="89" t="s">
        <v>48</v>
      </c>
      <c r="D1873" s="89" t="s">
        <v>49</v>
      </c>
      <c r="E1873" s="189">
        <v>95003666</v>
      </c>
      <c r="F1873" s="197" t="s">
        <v>4995</v>
      </c>
      <c r="G1873" s="90">
        <v>8136929700</v>
      </c>
      <c r="H1873" s="91">
        <v>26051</v>
      </c>
      <c r="I1873" s="89"/>
      <c r="J1873" s="89" t="s">
        <v>51</v>
      </c>
      <c r="K1873" s="89" t="s">
        <v>76</v>
      </c>
      <c r="L1873" s="89" t="s">
        <v>95</v>
      </c>
      <c r="M1873" s="89" t="s">
        <v>334</v>
      </c>
      <c r="N1873" s="89" t="s">
        <v>291</v>
      </c>
      <c r="O1873" s="92" t="s">
        <v>4996</v>
      </c>
      <c r="P1873" s="93" t="s">
        <v>57</v>
      </c>
      <c r="Q1873" s="110" t="s">
        <v>58</v>
      </c>
      <c r="R1873" s="94">
        <v>46171</v>
      </c>
      <c r="S1873" s="95"/>
      <c r="T1873" s="95" t="s">
        <v>59</v>
      </c>
      <c r="U1873" s="95" t="s">
        <v>60</v>
      </c>
      <c r="V1873" s="91">
        <v>46157</v>
      </c>
      <c r="W1873" s="91">
        <v>46160</v>
      </c>
      <c r="X1873" s="91">
        <v>46168</v>
      </c>
      <c r="Y1873" s="96" t="s">
        <v>61</v>
      </c>
      <c r="Z1873" s="89" t="s">
        <v>62</v>
      </c>
      <c r="AA1873" s="95"/>
      <c r="AB1873" s="95" t="s">
        <v>2804</v>
      </c>
      <c r="AC1873" s="95" t="s">
        <v>2804</v>
      </c>
      <c r="AD1873" s="95" t="s">
        <v>2804</v>
      </c>
      <c r="AE1873" s="95" t="s">
        <v>2804</v>
      </c>
      <c r="AF1873" s="95" t="s">
        <v>2804</v>
      </c>
      <c r="AG1873" s="95" t="s">
        <v>2804</v>
      </c>
      <c r="AH1873" s="95" t="s">
        <v>2804</v>
      </c>
      <c r="AI1873" s="97"/>
      <c r="AJ1873" s="97" t="s">
        <v>65</v>
      </c>
      <c r="AK1873" s="97" t="s">
        <v>66</v>
      </c>
      <c r="AL1873" s="45" t="s">
        <v>67</v>
      </c>
      <c r="AM1873" s="160" t="str">
        <f>MONTH(B1873)&amp;"/"&amp;YEAR(B1873)</f>
        <v>3/2026</v>
      </c>
      <c r="AN1873" s="45">
        <f>WEEKNUM(B1873)-WEEKNUM(EOMONTH(B1873,-1)+1)+1</f>
        <v>4</v>
      </c>
      <c r="AO1873" s="45" t="str">
        <f>MONTH(R1873)&amp;"/"&amp;YEAR(R1873)</f>
        <v>5/2026</v>
      </c>
      <c r="AP1873" s="45">
        <f>WEEKNUM(R1873)-WEEKNUM(EOMONTH(R1873,-1)+1)+1</f>
        <v>5</v>
      </c>
      <c r="AQ1873" s="45">
        <f>IF(AU1873="S",IF(Q1873="1. Aceitou o programa",R1873-B1873,0),0)</f>
        <v>67</v>
      </c>
      <c r="AR1873" s="45">
        <f>IF(AU1873="S",IF(AND(S1873&lt;&gt;"",R1873&lt;&gt;""),S1873-R1873,0),0)</f>
        <v>0</v>
      </c>
      <c r="AS1873" s="45">
        <f>IF(AU1873="S",IF(Q1873="1. Aceitou o programa",IF(OR(X1873="Não se Aplica",X1873=""),IF(OR(W1873="Não se Aplica",W1873=""),0,W1873-V1873),AVERAGE(X1873-W1873,W1873-V1873)),0),0)</f>
        <v>5.5</v>
      </c>
      <c r="AT1873" s="45">
        <f>IF(AU1873="S",IF(AND(Q1873="1. Aceitou o programa",AB1873="Realizada"),IFERROR(IF(AA1873="",0,AA1873-R1873),0),0),0)</f>
        <v>0</v>
      </c>
      <c r="AU1873" s="45" t="str">
        <f>_xlfn.XLOOKUP(U1873,'Lista Suspensa'!$AA$20:$AA$23,'Lista Suspensa'!$AB$20:$AB$23,"N/A")</f>
        <v>S</v>
      </c>
    </row>
    <row r="1874" spans="1:47" ht="12" customHeight="1" x14ac:dyDescent="0.3">
      <c r="A1874" s="87" t="s">
        <v>47</v>
      </c>
      <c r="B1874" s="88">
        <v>46104</v>
      </c>
      <c r="C1874" s="89" t="s">
        <v>48</v>
      </c>
      <c r="D1874" s="89" t="s">
        <v>49</v>
      </c>
      <c r="E1874" s="189">
        <v>83783973</v>
      </c>
      <c r="F1874" s="197" t="s">
        <v>4997</v>
      </c>
      <c r="G1874" s="90">
        <v>3864722705</v>
      </c>
      <c r="H1874" s="91">
        <v>27281</v>
      </c>
      <c r="I1874" s="89"/>
      <c r="J1874" s="89" t="s">
        <v>84</v>
      </c>
      <c r="K1874" s="89" t="s">
        <v>76</v>
      </c>
      <c r="L1874" s="89" t="s">
        <v>95</v>
      </c>
      <c r="M1874" s="89" t="s">
        <v>971</v>
      </c>
      <c r="N1874" s="89" t="s">
        <v>137</v>
      </c>
      <c r="O1874" s="92" t="s">
        <v>4998</v>
      </c>
      <c r="P1874" s="93" t="s">
        <v>57</v>
      </c>
      <c r="Q1874" s="110" t="s">
        <v>58</v>
      </c>
      <c r="R1874" s="94">
        <v>46171</v>
      </c>
      <c r="S1874" s="95"/>
      <c r="T1874" s="95" t="s">
        <v>59</v>
      </c>
      <c r="U1874" s="95" t="s">
        <v>60</v>
      </c>
      <c r="V1874" s="91">
        <v>46157</v>
      </c>
      <c r="W1874" s="91">
        <v>46160</v>
      </c>
      <c r="X1874" s="91">
        <v>46168</v>
      </c>
      <c r="Y1874" s="96" t="s">
        <v>61</v>
      </c>
      <c r="Z1874" s="89" t="s">
        <v>62</v>
      </c>
      <c r="AA1874" s="95"/>
      <c r="AB1874" s="95" t="s">
        <v>2804</v>
      </c>
      <c r="AC1874" s="95" t="s">
        <v>2804</v>
      </c>
      <c r="AD1874" s="95" t="s">
        <v>2804</v>
      </c>
      <c r="AE1874" s="95" t="s">
        <v>2804</v>
      </c>
      <c r="AF1874" s="95" t="s">
        <v>2804</v>
      </c>
      <c r="AG1874" s="95" t="s">
        <v>2804</v>
      </c>
      <c r="AH1874" s="95" t="s">
        <v>2804</v>
      </c>
      <c r="AI1874" s="97"/>
      <c r="AJ1874" s="97" t="s">
        <v>65</v>
      </c>
      <c r="AK1874" s="97" t="s">
        <v>66</v>
      </c>
      <c r="AL1874" s="45" t="s">
        <v>67</v>
      </c>
      <c r="AM1874" s="160" t="str">
        <f>MONTH(B1874)&amp;"/"&amp;YEAR(B1874)</f>
        <v>3/2026</v>
      </c>
      <c r="AN1874" s="45">
        <f>WEEKNUM(B1874)-WEEKNUM(EOMONTH(B1874,-1)+1)+1</f>
        <v>4</v>
      </c>
      <c r="AO1874" s="45" t="str">
        <f>MONTH(R1874)&amp;"/"&amp;YEAR(R1874)</f>
        <v>5/2026</v>
      </c>
      <c r="AP1874" s="45">
        <f>WEEKNUM(R1874)-WEEKNUM(EOMONTH(R1874,-1)+1)+1</f>
        <v>5</v>
      </c>
      <c r="AQ1874" s="45">
        <f>IF(AU1874="S",IF(Q1874="1. Aceitou o programa",R1874-B1874,0),0)</f>
        <v>67</v>
      </c>
      <c r="AR1874" s="45">
        <f>IF(AU1874="S",IF(AND(S1874&lt;&gt;"",R1874&lt;&gt;""),S1874-R1874,0),0)</f>
        <v>0</v>
      </c>
      <c r="AS1874" s="45">
        <f>IF(AU1874="S",IF(Q1874="1. Aceitou o programa",IF(OR(X1874="Não se Aplica",X1874=""),IF(OR(W1874="Não se Aplica",W1874=""),0,W1874-V1874),AVERAGE(X1874-W1874,W1874-V1874)),0),0)</f>
        <v>5.5</v>
      </c>
      <c r="AT1874" s="45">
        <f>IF(AU1874="S",IF(AND(Q1874="1. Aceitou o programa",AB1874="Realizada"),IFERROR(IF(AA1874="",0,AA1874-R1874),0),0),0)</f>
        <v>0</v>
      </c>
      <c r="AU1874" s="45" t="str">
        <f>_xlfn.XLOOKUP(U1874,'Lista Suspensa'!$AA$20:$AA$23,'Lista Suspensa'!$AB$20:$AB$23,"N/A")</f>
        <v>S</v>
      </c>
    </row>
    <row r="1875" spans="1:47" ht="12" customHeight="1" x14ac:dyDescent="0.3">
      <c r="A1875" s="87" t="s">
        <v>47</v>
      </c>
      <c r="B1875" s="88">
        <v>46104</v>
      </c>
      <c r="C1875" s="89" t="s">
        <v>48</v>
      </c>
      <c r="D1875" s="89" t="s">
        <v>49</v>
      </c>
      <c r="E1875" s="189">
        <v>89354607</v>
      </c>
      <c r="F1875" s="197" t="s">
        <v>4999</v>
      </c>
      <c r="G1875" s="90">
        <v>5750730719</v>
      </c>
      <c r="H1875" s="91">
        <v>27480</v>
      </c>
      <c r="I1875" s="89"/>
      <c r="J1875" s="89" t="s">
        <v>51</v>
      </c>
      <c r="K1875" s="89" t="s">
        <v>76</v>
      </c>
      <c r="L1875" s="89" t="s">
        <v>2459</v>
      </c>
      <c r="M1875" s="89" t="s">
        <v>591</v>
      </c>
      <c r="N1875" s="89" t="s">
        <v>97</v>
      </c>
      <c r="O1875" s="92" t="s">
        <v>5000</v>
      </c>
      <c r="P1875" s="93" t="s">
        <v>57</v>
      </c>
      <c r="Q1875" s="110" t="s">
        <v>58</v>
      </c>
      <c r="R1875" s="94">
        <v>46171</v>
      </c>
      <c r="S1875" s="95"/>
      <c r="T1875" s="95" t="s">
        <v>59</v>
      </c>
      <c r="U1875" s="95" t="s">
        <v>60</v>
      </c>
      <c r="V1875" s="91">
        <v>46157</v>
      </c>
      <c r="W1875" s="91">
        <v>46160</v>
      </c>
      <c r="X1875" s="91"/>
      <c r="Y1875" s="96" t="s">
        <v>61</v>
      </c>
      <c r="Z1875" s="89" t="s">
        <v>62</v>
      </c>
      <c r="AA1875" s="95"/>
      <c r="AB1875" s="95" t="s">
        <v>2804</v>
      </c>
      <c r="AC1875" s="95" t="s">
        <v>2804</v>
      </c>
      <c r="AD1875" s="95" t="s">
        <v>2804</v>
      </c>
      <c r="AE1875" s="95" t="s">
        <v>2804</v>
      </c>
      <c r="AF1875" s="95" t="s">
        <v>2804</v>
      </c>
      <c r="AG1875" s="95" t="s">
        <v>2804</v>
      </c>
      <c r="AH1875" s="95" t="s">
        <v>2804</v>
      </c>
      <c r="AI1875" s="97"/>
      <c r="AJ1875" s="97" t="s">
        <v>65</v>
      </c>
      <c r="AK1875" s="97" t="s">
        <v>66</v>
      </c>
      <c r="AL1875" s="45" t="s">
        <v>67</v>
      </c>
      <c r="AM1875" s="160" t="str">
        <f>MONTH(B1875)&amp;"/"&amp;YEAR(B1875)</f>
        <v>3/2026</v>
      </c>
      <c r="AN1875" s="45">
        <f>WEEKNUM(B1875)-WEEKNUM(EOMONTH(B1875,-1)+1)+1</f>
        <v>4</v>
      </c>
      <c r="AO1875" s="45" t="str">
        <f>MONTH(R1875)&amp;"/"&amp;YEAR(R1875)</f>
        <v>5/2026</v>
      </c>
      <c r="AP1875" s="45">
        <f>WEEKNUM(R1875)-WEEKNUM(EOMONTH(R1875,-1)+1)+1</f>
        <v>5</v>
      </c>
      <c r="AQ1875" s="45">
        <f>IF(AU1875="S",IF(Q1875="1. Aceitou o programa",R1875-B1875,0),0)</f>
        <v>67</v>
      </c>
      <c r="AR1875" s="45">
        <f>IF(AU1875="S",IF(AND(S1875&lt;&gt;"",R1875&lt;&gt;""),S1875-R1875,0),0)</f>
        <v>0</v>
      </c>
      <c r="AS1875" s="45">
        <f>IF(AU1875="S",IF(Q1875="1. Aceitou o programa",IF(OR(X1875="Não se Aplica",X1875=""),IF(OR(W1875="Não se Aplica",W1875=""),0,W1875-V1875),AVERAGE(X1875-W1875,W1875-V1875)),0),0)</f>
        <v>3</v>
      </c>
      <c r="AT1875" s="45">
        <f>IF(AU1875="S",IF(AND(Q1875="1. Aceitou o programa",AB1875="Realizada"),IFERROR(IF(AA1875="",0,AA1875-R1875),0),0),0)</f>
        <v>0</v>
      </c>
      <c r="AU1875" s="45" t="str">
        <f>_xlfn.XLOOKUP(U1875,'Lista Suspensa'!$AA$20:$AA$23,'Lista Suspensa'!$AB$20:$AB$23,"N/A")</f>
        <v>S</v>
      </c>
    </row>
    <row r="1876" spans="1:47" ht="12" customHeight="1" x14ac:dyDescent="0.3">
      <c r="A1876" s="87" t="s">
        <v>47</v>
      </c>
      <c r="B1876" s="88">
        <v>46104</v>
      </c>
      <c r="C1876" s="89" t="s">
        <v>48</v>
      </c>
      <c r="D1876" s="89" t="s">
        <v>49</v>
      </c>
      <c r="E1876" s="189">
        <v>95117172</v>
      </c>
      <c r="F1876" s="197" t="s">
        <v>5001</v>
      </c>
      <c r="G1876" s="90">
        <v>3813903737</v>
      </c>
      <c r="H1876" s="91">
        <v>26950</v>
      </c>
      <c r="I1876" s="89"/>
      <c r="J1876" s="89" t="s">
        <v>51</v>
      </c>
      <c r="K1876" s="89" t="s">
        <v>76</v>
      </c>
      <c r="L1876" s="89" t="s">
        <v>95</v>
      </c>
      <c r="M1876" s="89" t="s">
        <v>163</v>
      </c>
      <c r="N1876" s="89" t="s">
        <v>97</v>
      </c>
      <c r="O1876" s="92" t="s">
        <v>5002</v>
      </c>
      <c r="P1876" s="93" t="s">
        <v>57</v>
      </c>
      <c r="Q1876" s="110" t="s">
        <v>58</v>
      </c>
      <c r="R1876" s="94">
        <v>46171</v>
      </c>
      <c r="S1876" s="95"/>
      <c r="T1876" s="95" t="s">
        <v>59</v>
      </c>
      <c r="U1876" s="95" t="s">
        <v>60</v>
      </c>
      <c r="V1876" s="91">
        <v>46157</v>
      </c>
      <c r="W1876" s="91">
        <v>46160</v>
      </c>
      <c r="X1876" s="91"/>
      <c r="Y1876" s="96" t="s">
        <v>61</v>
      </c>
      <c r="Z1876" s="89" t="s">
        <v>62</v>
      </c>
      <c r="AA1876" s="95"/>
      <c r="AB1876" s="95" t="s">
        <v>2804</v>
      </c>
      <c r="AC1876" s="95" t="s">
        <v>2804</v>
      </c>
      <c r="AD1876" s="95" t="s">
        <v>2804</v>
      </c>
      <c r="AE1876" s="95" t="s">
        <v>2804</v>
      </c>
      <c r="AF1876" s="95" t="s">
        <v>2804</v>
      </c>
      <c r="AG1876" s="95" t="s">
        <v>2804</v>
      </c>
      <c r="AH1876" s="95" t="s">
        <v>2804</v>
      </c>
      <c r="AI1876" s="97"/>
      <c r="AJ1876" s="97" t="s">
        <v>65</v>
      </c>
      <c r="AK1876" s="97" t="s">
        <v>66</v>
      </c>
      <c r="AL1876" s="45" t="s">
        <v>67</v>
      </c>
      <c r="AM1876" s="160" t="str">
        <f>MONTH(B1876)&amp;"/"&amp;YEAR(B1876)</f>
        <v>3/2026</v>
      </c>
      <c r="AN1876" s="45">
        <f>WEEKNUM(B1876)-WEEKNUM(EOMONTH(B1876,-1)+1)+1</f>
        <v>4</v>
      </c>
      <c r="AO1876" s="45" t="str">
        <f>MONTH(R1876)&amp;"/"&amp;YEAR(R1876)</f>
        <v>5/2026</v>
      </c>
      <c r="AP1876" s="45">
        <f>WEEKNUM(R1876)-WEEKNUM(EOMONTH(R1876,-1)+1)+1</f>
        <v>5</v>
      </c>
      <c r="AQ1876" s="45">
        <f>IF(AU1876="S",IF(Q1876="1. Aceitou o programa",R1876-B1876,0),0)</f>
        <v>67</v>
      </c>
      <c r="AR1876" s="45">
        <f>IF(AU1876="S",IF(AND(S1876&lt;&gt;"",R1876&lt;&gt;""),S1876-R1876,0),0)</f>
        <v>0</v>
      </c>
      <c r="AS1876" s="45">
        <f>IF(AU1876="S",IF(Q1876="1. Aceitou o programa",IF(OR(X1876="Não se Aplica",X1876=""),IF(OR(W1876="Não se Aplica",W1876=""),0,W1876-V1876),AVERAGE(X1876-W1876,W1876-V1876)),0),0)</f>
        <v>3</v>
      </c>
      <c r="AT1876" s="45">
        <f>IF(AU1876="S",IF(AND(Q1876="1. Aceitou o programa",AB1876="Realizada"),IFERROR(IF(AA1876="",0,AA1876-R1876),0),0),0)</f>
        <v>0</v>
      </c>
      <c r="AU1876" s="45" t="str">
        <f>_xlfn.XLOOKUP(U1876,'Lista Suspensa'!$AA$20:$AA$23,'Lista Suspensa'!$AB$20:$AB$23,"N/A")</f>
        <v>S</v>
      </c>
    </row>
    <row r="1877" spans="1:47" ht="12" customHeight="1" x14ac:dyDescent="0.3">
      <c r="A1877" s="87" t="s">
        <v>47</v>
      </c>
      <c r="B1877" s="88">
        <v>46104</v>
      </c>
      <c r="C1877" s="89" t="s">
        <v>48</v>
      </c>
      <c r="D1877" s="89" t="s">
        <v>49</v>
      </c>
      <c r="E1877" s="189">
        <v>82804237</v>
      </c>
      <c r="F1877" s="197" t="s">
        <v>5003</v>
      </c>
      <c r="G1877" s="90">
        <v>15263467702</v>
      </c>
      <c r="H1877" s="91">
        <v>37112</v>
      </c>
      <c r="I1877" s="89"/>
      <c r="J1877" s="89" t="s">
        <v>51</v>
      </c>
      <c r="K1877" s="89" t="s">
        <v>76</v>
      </c>
      <c r="L1877" s="89" t="s">
        <v>95</v>
      </c>
      <c r="M1877" s="89" t="s">
        <v>4297</v>
      </c>
      <c r="N1877" s="89" t="s">
        <v>159</v>
      </c>
      <c r="O1877" s="92" t="s">
        <v>5004</v>
      </c>
      <c r="P1877" s="93" t="s">
        <v>57</v>
      </c>
      <c r="Q1877" s="110" t="s">
        <v>58</v>
      </c>
      <c r="R1877" s="94">
        <v>46171</v>
      </c>
      <c r="S1877" s="95"/>
      <c r="T1877" s="95" t="s">
        <v>59</v>
      </c>
      <c r="U1877" s="95" t="s">
        <v>60</v>
      </c>
      <c r="V1877" s="91">
        <v>46157</v>
      </c>
      <c r="W1877" s="91">
        <v>46160</v>
      </c>
      <c r="X1877" s="91"/>
      <c r="Y1877" s="96" t="s">
        <v>61</v>
      </c>
      <c r="Z1877" s="89" t="s">
        <v>62</v>
      </c>
      <c r="AA1877" s="95"/>
      <c r="AB1877" s="95" t="s">
        <v>2804</v>
      </c>
      <c r="AC1877" s="95" t="s">
        <v>2804</v>
      </c>
      <c r="AD1877" s="95" t="s">
        <v>2804</v>
      </c>
      <c r="AE1877" s="95" t="s">
        <v>2804</v>
      </c>
      <c r="AF1877" s="95" t="s">
        <v>2804</v>
      </c>
      <c r="AG1877" s="95" t="s">
        <v>2804</v>
      </c>
      <c r="AH1877" s="95" t="s">
        <v>2804</v>
      </c>
      <c r="AI1877" s="97"/>
      <c r="AJ1877" s="97" t="s">
        <v>65</v>
      </c>
      <c r="AK1877" s="97" t="s">
        <v>66</v>
      </c>
      <c r="AL1877" s="45" t="s">
        <v>67</v>
      </c>
      <c r="AM1877" s="160" t="str">
        <f>MONTH(B1877)&amp;"/"&amp;YEAR(B1877)</f>
        <v>3/2026</v>
      </c>
      <c r="AN1877" s="45">
        <f>WEEKNUM(B1877)-WEEKNUM(EOMONTH(B1877,-1)+1)+1</f>
        <v>4</v>
      </c>
      <c r="AO1877" s="45" t="str">
        <f>MONTH(R1877)&amp;"/"&amp;YEAR(R1877)</f>
        <v>5/2026</v>
      </c>
      <c r="AP1877" s="45">
        <f>WEEKNUM(R1877)-WEEKNUM(EOMONTH(R1877,-1)+1)+1</f>
        <v>5</v>
      </c>
      <c r="AQ1877" s="45">
        <f>IF(AU1877="S",IF(Q1877="1. Aceitou o programa",R1877-B1877,0),0)</f>
        <v>67</v>
      </c>
      <c r="AR1877" s="45">
        <f>IF(AU1877="S",IF(AND(S1877&lt;&gt;"",R1877&lt;&gt;""),S1877-R1877,0),0)</f>
        <v>0</v>
      </c>
      <c r="AS1877" s="45">
        <f>IF(AU1877="S",IF(Q1877="1. Aceitou o programa",IF(OR(X1877="Não se Aplica",X1877=""),IF(OR(W1877="Não se Aplica",W1877=""),0,W1877-V1877),AVERAGE(X1877-W1877,W1877-V1877)),0),0)</f>
        <v>3</v>
      </c>
      <c r="AT1877" s="45">
        <f>IF(AU1877="S",IF(AND(Q1877="1. Aceitou o programa",AB1877="Realizada"),IFERROR(IF(AA1877="",0,AA1877-R1877),0),0),0)</f>
        <v>0</v>
      </c>
      <c r="AU1877" s="45" t="str">
        <f>_xlfn.XLOOKUP(U1877,'Lista Suspensa'!$AA$20:$AA$23,'Lista Suspensa'!$AB$20:$AB$23,"N/A")</f>
        <v>S</v>
      </c>
    </row>
    <row r="1878" spans="1:47" ht="12" customHeight="1" x14ac:dyDescent="0.3">
      <c r="A1878" s="87" t="s">
        <v>47</v>
      </c>
      <c r="B1878" s="88">
        <v>46104</v>
      </c>
      <c r="C1878" s="89" t="s">
        <v>48</v>
      </c>
      <c r="D1878" s="89" t="s">
        <v>49</v>
      </c>
      <c r="E1878" s="189">
        <v>474009564</v>
      </c>
      <c r="F1878" s="197" t="s">
        <v>5005</v>
      </c>
      <c r="G1878" s="90">
        <v>30452169860</v>
      </c>
      <c r="H1878" s="91">
        <v>27746</v>
      </c>
      <c r="I1878" s="89"/>
      <c r="J1878" s="89" t="s">
        <v>51</v>
      </c>
      <c r="K1878" s="89" t="s">
        <v>52</v>
      </c>
      <c r="L1878" s="89" t="s">
        <v>1613</v>
      </c>
      <c r="M1878" s="89" t="s">
        <v>627</v>
      </c>
      <c r="N1878" s="89" t="s">
        <v>97</v>
      </c>
      <c r="O1878" s="92" t="s">
        <v>5006</v>
      </c>
      <c r="P1878" s="93" t="s">
        <v>57</v>
      </c>
      <c r="Q1878" s="110" t="s">
        <v>58</v>
      </c>
      <c r="R1878" s="94">
        <v>46171</v>
      </c>
      <c r="S1878" s="95"/>
      <c r="T1878" s="95" t="s">
        <v>59</v>
      </c>
      <c r="U1878" s="95" t="s">
        <v>60</v>
      </c>
      <c r="V1878" s="91">
        <v>46157</v>
      </c>
      <c r="W1878" s="91">
        <v>46164</v>
      </c>
      <c r="X1878" s="91"/>
      <c r="Y1878" s="96" t="s">
        <v>269</v>
      </c>
      <c r="Z1878" s="89" t="s">
        <v>62</v>
      </c>
      <c r="AA1878" s="95"/>
      <c r="AB1878" s="95" t="s">
        <v>2804</v>
      </c>
      <c r="AC1878" s="95" t="s">
        <v>2804</v>
      </c>
      <c r="AD1878" s="95" t="s">
        <v>2804</v>
      </c>
      <c r="AE1878" s="95" t="s">
        <v>2804</v>
      </c>
      <c r="AF1878" s="95" t="s">
        <v>2804</v>
      </c>
      <c r="AG1878" s="95" t="s">
        <v>2804</v>
      </c>
      <c r="AH1878" s="95" t="s">
        <v>2804</v>
      </c>
      <c r="AI1878" s="97"/>
      <c r="AJ1878" s="97" t="s">
        <v>65</v>
      </c>
      <c r="AK1878" s="97" t="s">
        <v>66</v>
      </c>
      <c r="AL1878" s="45" t="s">
        <v>67</v>
      </c>
      <c r="AM1878" s="160" t="str">
        <f>MONTH(B1878)&amp;"/"&amp;YEAR(B1878)</f>
        <v>3/2026</v>
      </c>
      <c r="AN1878" s="45">
        <f>WEEKNUM(B1878)-WEEKNUM(EOMONTH(B1878,-1)+1)+1</f>
        <v>4</v>
      </c>
      <c r="AO1878" s="45" t="str">
        <f>MONTH(R1878)&amp;"/"&amp;YEAR(R1878)</f>
        <v>5/2026</v>
      </c>
      <c r="AP1878" s="45">
        <f>WEEKNUM(R1878)-WEEKNUM(EOMONTH(R1878,-1)+1)+1</f>
        <v>5</v>
      </c>
      <c r="AQ1878" s="45">
        <f>IF(AU1878="S",IF(Q1878="1. Aceitou o programa",R1878-B1878,0),0)</f>
        <v>67</v>
      </c>
      <c r="AR1878" s="45">
        <f>IF(AU1878="S",IF(AND(S1878&lt;&gt;"",R1878&lt;&gt;""),S1878-R1878,0),0)</f>
        <v>0</v>
      </c>
      <c r="AS1878" s="45">
        <f>IF(AU1878="S",IF(Q1878="1. Aceitou o programa",IF(OR(X1878="Não se Aplica",X1878=""),IF(OR(W1878="Não se Aplica",W1878=""),0,W1878-V1878),AVERAGE(X1878-W1878,W1878-V1878)),0),0)</f>
        <v>7</v>
      </c>
      <c r="AT1878" s="45">
        <f>IF(AU1878="S",IF(AND(Q1878="1. Aceitou o programa",AB1878="Realizada"),IFERROR(IF(AA1878="",0,AA1878-R1878),0),0),0)</f>
        <v>0</v>
      </c>
      <c r="AU1878" s="45" t="str">
        <f>_xlfn.XLOOKUP(U1878,'Lista Suspensa'!$AA$20:$AA$23,'Lista Suspensa'!$AB$20:$AB$23,"N/A")</f>
        <v>S</v>
      </c>
    </row>
    <row r="1879" spans="1:47" ht="12" customHeight="1" x14ac:dyDescent="0.3">
      <c r="A1879" s="87" t="s">
        <v>47</v>
      </c>
      <c r="B1879" s="88">
        <v>46104</v>
      </c>
      <c r="C1879" s="89" t="s">
        <v>48</v>
      </c>
      <c r="D1879" s="89" t="s">
        <v>49</v>
      </c>
      <c r="E1879" s="189">
        <v>87861045</v>
      </c>
      <c r="F1879" s="197" t="s">
        <v>5007</v>
      </c>
      <c r="G1879" s="90">
        <v>3882216409</v>
      </c>
      <c r="H1879" s="91">
        <v>28599</v>
      </c>
      <c r="I1879" s="89"/>
      <c r="J1879" s="89" t="s">
        <v>51</v>
      </c>
      <c r="K1879" s="89" t="s">
        <v>76</v>
      </c>
      <c r="L1879" s="89" t="s">
        <v>95</v>
      </c>
      <c r="M1879" s="89" t="s">
        <v>4619</v>
      </c>
      <c r="N1879" s="89" t="s">
        <v>344</v>
      </c>
      <c r="O1879" s="92" t="s">
        <v>5008</v>
      </c>
      <c r="P1879" s="93" t="s">
        <v>57</v>
      </c>
      <c r="Q1879" s="110" t="s">
        <v>58</v>
      </c>
      <c r="R1879" s="94">
        <v>46171</v>
      </c>
      <c r="S1879" s="95"/>
      <c r="T1879" s="95" t="s">
        <v>59</v>
      </c>
      <c r="U1879" s="95" t="s">
        <v>60</v>
      </c>
      <c r="V1879" s="91">
        <v>46157</v>
      </c>
      <c r="W1879" s="91">
        <v>46160</v>
      </c>
      <c r="X1879" s="91"/>
      <c r="Y1879" s="96" t="s">
        <v>61</v>
      </c>
      <c r="Z1879" s="89" t="s">
        <v>62</v>
      </c>
      <c r="AA1879" s="95"/>
      <c r="AB1879" s="95" t="s">
        <v>2804</v>
      </c>
      <c r="AC1879" s="95" t="s">
        <v>2804</v>
      </c>
      <c r="AD1879" s="95" t="s">
        <v>2804</v>
      </c>
      <c r="AE1879" s="95" t="s">
        <v>2804</v>
      </c>
      <c r="AF1879" s="95" t="s">
        <v>2804</v>
      </c>
      <c r="AG1879" s="95" t="s">
        <v>2804</v>
      </c>
      <c r="AH1879" s="95" t="s">
        <v>2804</v>
      </c>
      <c r="AI1879" s="97"/>
      <c r="AJ1879" s="97" t="s">
        <v>65</v>
      </c>
      <c r="AK1879" s="97" t="s">
        <v>66</v>
      </c>
      <c r="AL1879" s="45" t="s">
        <v>67</v>
      </c>
      <c r="AM1879" s="160" t="str">
        <f>MONTH(B1879)&amp;"/"&amp;YEAR(B1879)</f>
        <v>3/2026</v>
      </c>
      <c r="AN1879" s="45">
        <f>WEEKNUM(B1879)-WEEKNUM(EOMONTH(B1879,-1)+1)+1</f>
        <v>4</v>
      </c>
      <c r="AO1879" s="45" t="str">
        <f>MONTH(R1879)&amp;"/"&amp;YEAR(R1879)</f>
        <v>5/2026</v>
      </c>
      <c r="AP1879" s="45">
        <f>WEEKNUM(R1879)-WEEKNUM(EOMONTH(R1879,-1)+1)+1</f>
        <v>5</v>
      </c>
      <c r="AQ1879" s="45">
        <f>IF(AU1879="S",IF(Q1879="1. Aceitou o programa",R1879-B1879,0),0)</f>
        <v>67</v>
      </c>
      <c r="AR1879" s="45">
        <f>IF(AU1879="S",IF(AND(S1879&lt;&gt;"",R1879&lt;&gt;""),S1879-R1879,0),0)</f>
        <v>0</v>
      </c>
      <c r="AS1879" s="45">
        <f>IF(AU1879="S",IF(Q1879="1. Aceitou o programa",IF(OR(X1879="Não se Aplica",X1879=""),IF(OR(W1879="Não se Aplica",W1879=""),0,W1879-V1879),AVERAGE(X1879-W1879,W1879-V1879)),0),0)</f>
        <v>3</v>
      </c>
      <c r="AT1879" s="45">
        <f>IF(AU1879="S",IF(AND(Q1879="1. Aceitou o programa",AB1879="Realizada"),IFERROR(IF(AA1879="",0,AA1879-R1879),0),0),0)</f>
        <v>0</v>
      </c>
      <c r="AU1879" s="45" t="str">
        <f>_xlfn.XLOOKUP(U1879,'Lista Suspensa'!$AA$20:$AA$23,'Lista Suspensa'!$AB$20:$AB$23,"N/A")</f>
        <v>S</v>
      </c>
    </row>
    <row r="1880" spans="1:47" ht="12" customHeight="1" x14ac:dyDescent="0.3">
      <c r="A1880" s="87" t="s">
        <v>47</v>
      </c>
      <c r="B1880" s="88">
        <v>46104</v>
      </c>
      <c r="C1880" s="89" t="s">
        <v>48</v>
      </c>
      <c r="D1880" s="89" t="s">
        <v>49</v>
      </c>
      <c r="E1880" s="189">
        <v>93862667</v>
      </c>
      <c r="F1880" s="197" t="s">
        <v>5009</v>
      </c>
      <c r="G1880" s="90">
        <v>39751284880</v>
      </c>
      <c r="H1880" s="91">
        <v>34118</v>
      </c>
      <c r="I1880" s="89"/>
      <c r="J1880" s="89" t="s">
        <v>84</v>
      </c>
      <c r="K1880" s="89" t="s">
        <v>52</v>
      </c>
      <c r="L1880" s="89" t="s">
        <v>85</v>
      </c>
      <c r="M1880" s="89" t="s">
        <v>2627</v>
      </c>
      <c r="N1880" s="89" t="s">
        <v>137</v>
      </c>
      <c r="O1880" s="92" t="s">
        <v>5010</v>
      </c>
      <c r="P1880" s="93" t="s">
        <v>57</v>
      </c>
      <c r="Q1880" s="110" t="s">
        <v>58</v>
      </c>
      <c r="R1880" s="94">
        <v>46171</v>
      </c>
      <c r="S1880" s="95"/>
      <c r="T1880" s="95" t="s">
        <v>59</v>
      </c>
      <c r="U1880" s="95" t="s">
        <v>60</v>
      </c>
      <c r="V1880" s="91">
        <v>46157</v>
      </c>
      <c r="W1880" s="91">
        <v>46160</v>
      </c>
      <c r="X1880" s="91"/>
      <c r="Y1880" s="96" t="s">
        <v>61</v>
      </c>
      <c r="Z1880" s="89" t="s">
        <v>62</v>
      </c>
      <c r="AA1880" s="95"/>
      <c r="AB1880" s="95" t="s">
        <v>2804</v>
      </c>
      <c r="AC1880" s="95" t="s">
        <v>2804</v>
      </c>
      <c r="AD1880" s="95" t="s">
        <v>2804</v>
      </c>
      <c r="AE1880" s="95" t="s">
        <v>2804</v>
      </c>
      <c r="AF1880" s="95" t="s">
        <v>2804</v>
      </c>
      <c r="AG1880" s="95" t="s">
        <v>2804</v>
      </c>
      <c r="AH1880" s="95" t="s">
        <v>2804</v>
      </c>
      <c r="AI1880" s="97"/>
      <c r="AJ1880" s="97" t="s">
        <v>65</v>
      </c>
      <c r="AK1880" s="97" t="s">
        <v>66</v>
      </c>
      <c r="AL1880" s="45" t="s">
        <v>67</v>
      </c>
      <c r="AM1880" s="160" t="str">
        <f>MONTH(B1880)&amp;"/"&amp;YEAR(B1880)</f>
        <v>3/2026</v>
      </c>
      <c r="AN1880" s="45">
        <f>WEEKNUM(B1880)-WEEKNUM(EOMONTH(B1880,-1)+1)+1</f>
        <v>4</v>
      </c>
      <c r="AO1880" s="45" t="str">
        <f>MONTH(R1880)&amp;"/"&amp;YEAR(R1880)</f>
        <v>5/2026</v>
      </c>
      <c r="AP1880" s="45">
        <f>WEEKNUM(R1880)-WEEKNUM(EOMONTH(R1880,-1)+1)+1</f>
        <v>5</v>
      </c>
      <c r="AQ1880" s="45">
        <f>IF(AU1880="S",IF(Q1880="1. Aceitou o programa",R1880-B1880,0),0)</f>
        <v>67</v>
      </c>
      <c r="AR1880" s="45">
        <f>IF(AU1880="S",IF(AND(S1880&lt;&gt;"",R1880&lt;&gt;""),S1880-R1880,0),0)</f>
        <v>0</v>
      </c>
      <c r="AS1880" s="45">
        <f>IF(AU1880="S",IF(Q1880="1. Aceitou o programa",IF(OR(X1880="Não se Aplica",X1880=""),IF(OR(W1880="Não se Aplica",W1880=""),0,W1880-V1880),AVERAGE(X1880-W1880,W1880-V1880)),0),0)</f>
        <v>3</v>
      </c>
      <c r="AT1880" s="45">
        <f>IF(AU1880="S",IF(AND(Q1880="1. Aceitou o programa",AB1880="Realizada"),IFERROR(IF(AA1880="",0,AA1880-R1880),0),0),0)</f>
        <v>0</v>
      </c>
      <c r="AU1880" s="45" t="str">
        <f>_xlfn.XLOOKUP(U1880,'Lista Suspensa'!$AA$20:$AA$23,'Lista Suspensa'!$AB$20:$AB$23,"N/A")</f>
        <v>S</v>
      </c>
    </row>
    <row r="1881" spans="1:47" ht="12" customHeight="1" x14ac:dyDescent="0.3">
      <c r="A1881" s="87" t="s">
        <v>47</v>
      </c>
      <c r="B1881" s="88">
        <v>46104</v>
      </c>
      <c r="C1881" s="89" t="s">
        <v>48</v>
      </c>
      <c r="D1881" s="89" t="s">
        <v>49</v>
      </c>
      <c r="E1881" s="189">
        <v>93785717</v>
      </c>
      <c r="F1881" s="197" t="s">
        <v>5011</v>
      </c>
      <c r="G1881" s="90">
        <v>8189040707</v>
      </c>
      <c r="H1881" s="91">
        <v>28620</v>
      </c>
      <c r="I1881" s="89"/>
      <c r="J1881" s="89" t="s">
        <v>51</v>
      </c>
      <c r="K1881" s="89" t="s">
        <v>76</v>
      </c>
      <c r="L1881" s="89" t="s">
        <v>95</v>
      </c>
      <c r="M1881" s="89" t="s">
        <v>5012</v>
      </c>
      <c r="N1881" s="89" t="s">
        <v>344</v>
      </c>
      <c r="O1881" s="92" t="s">
        <v>5013</v>
      </c>
      <c r="P1881" s="93" t="s">
        <v>57</v>
      </c>
      <c r="Q1881" s="110" t="s">
        <v>58</v>
      </c>
      <c r="R1881" s="94">
        <v>46171</v>
      </c>
      <c r="S1881" s="95"/>
      <c r="T1881" s="95" t="s">
        <v>59</v>
      </c>
      <c r="U1881" s="95" t="s">
        <v>60</v>
      </c>
      <c r="V1881" s="91">
        <v>46157</v>
      </c>
      <c r="W1881" s="91">
        <v>46164</v>
      </c>
      <c r="X1881" s="91"/>
      <c r="Y1881" s="96" t="s">
        <v>269</v>
      </c>
      <c r="Z1881" s="89" t="s">
        <v>62</v>
      </c>
      <c r="AA1881" s="95"/>
      <c r="AB1881" s="95" t="s">
        <v>2804</v>
      </c>
      <c r="AC1881" s="95" t="s">
        <v>2804</v>
      </c>
      <c r="AD1881" s="95" t="s">
        <v>2804</v>
      </c>
      <c r="AE1881" s="95" t="s">
        <v>2804</v>
      </c>
      <c r="AF1881" s="95" t="s">
        <v>2804</v>
      </c>
      <c r="AG1881" s="95" t="s">
        <v>2804</v>
      </c>
      <c r="AH1881" s="95" t="s">
        <v>2804</v>
      </c>
      <c r="AI1881" s="97"/>
      <c r="AJ1881" s="97" t="s">
        <v>65</v>
      </c>
      <c r="AK1881" s="97" t="s">
        <v>66</v>
      </c>
      <c r="AL1881" s="45" t="s">
        <v>67</v>
      </c>
      <c r="AM1881" s="160" t="str">
        <f>MONTH(B1881)&amp;"/"&amp;YEAR(B1881)</f>
        <v>3/2026</v>
      </c>
      <c r="AN1881" s="45">
        <f>WEEKNUM(B1881)-WEEKNUM(EOMONTH(B1881,-1)+1)+1</f>
        <v>4</v>
      </c>
      <c r="AO1881" s="45" t="str">
        <f>MONTH(R1881)&amp;"/"&amp;YEAR(R1881)</f>
        <v>5/2026</v>
      </c>
      <c r="AP1881" s="45">
        <f>WEEKNUM(R1881)-WEEKNUM(EOMONTH(R1881,-1)+1)+1</f>
        <v>5</v>
      </c>
      <c r="AQ1881" s="45">
        <f>IF(AU1881="S",IF(Q1881="1. Aceitou o programa",R1881-B1881,0),0)</f>
        <v>67</v>
      </c>
      <c r="AR1881" s="45">
        <f>IF(AU1881="S",IF(AND(S1881&lt;&gt;"",R1881&lt;&gt;""),S1881-R1881,0),0)</f>
        <v>0</v>
      </c>
      <c r="AS1881" s="45">
        <f>IF(AU1881="S",IF(Q1881="1. Aceitou o programa",IF(OR(X1881="Não se Aplica",X1881=""),IF(OR(W1881="Não se Aplica",W1881=""),0,W1881-V1881),AVERAGE(X1881-W1881,W1881-V1881)),0),0)</f>
        <v>7</v>
      </c>
      <c r="AT1881" s="45">
        <f>IF(AU1881="S",IF(AND(Q1881="1. Aceitou o programa",AB1881="Realizada"),IFERROR(IF(AA1881="",0,AA1881-R1881),0),0),0)</f>
        <v>0</v>
      </c>
      <c r="AU1881" s="45" t="str">
        <f>_xlfn.XLOOKUP(U1881,'Lista Suspensa'!$AA$20:$AA$23,'Lista Suspensa'!$AB$20:$AB$23,"N/A")</f>
        <v>S</v>
      </c>
    </row>
    <row r="1882" spans="1:47" ht="12" customHeight="1" x14ac:dyDescent="0.3">
      <c r="A1882" s="87" t="s">
        <v>47</v>
      </c>
      <c r="B1882" s="88">
        <v>46104</v>
      </c>
      <c r="C1882" s="89" t="s">
        <v>48</v>
      </c>
      <c r="D1882" s="89" t="s">
        <v>49</v>
      </c>
      <c r="E1882" s="189">
        <v>93799791</v>
      </c>
      <c r="F1882" s="197" t="s">
        <v>5014</v>
      </c>
      <c r="G1882" s="90">
        <v>17323316855</v>
      </c>
      <c r="H1882" s="91">
        <v>27854</v>
      </c>
      <c r="I1882" s="89"/>
      <c r="J1882" s="89" t="s">
        <v>84</v>
      </c>
      <c r="K1882" s="89" t="s">
        <v>52</v>
      </c>
      <c r="L1882" s="89" t="s">
        <v>85</v>
      </c>
      <c r="M1882" s="89" t="s">
        <v>1015</v>
      </c>
      <c r="N1882" s="89" t="s">
        <v>137</v>
      </c>
      <c r="O1882" s="92" t="s">
        <v>5015</v>
      </c>
      <c r="P1882" s="93" t="s">
        <v>57</v>
      </c>
      <c r="Q1882" s="110" t="s">
        <v>58</v>
      </c>
      <c r="R1882" s="94">
        <v>46171</v>
      </c>
      <c r="S1882" s="95"/>
      <c r="T1882" s="95" t="s">
        <v>59</v>
      </c>
      <c r="U1882" s="95" t="s">
        <v>60</v>
      </c>
      <c r="V1882" s="91">
        <v>46157</v>
      </c>
      <c r="W1882" s="91">
        <v>46164</v>
      </c>
      <c r="X1882" s="91"/>
      <c r="Y1882" s="96" t="s">
        <v>269</v>
      </c>
      <c r="Z1882" s="89" t="s">
        <v>62</v>
      </c>
      <c r="AA1882" s="95"/>
      <c r="AB1882" s="95" t="s">
        <v>2804</v>
      </c>
      <c r="AC1882" s="95" t="s">
        <v>2804</v>
      </c>
      <c r="AD1882" s="95" t="s">
        <v>2804</v>
      </c>
      <c r="AE1882" s="95" t="s">
        <v>2804</v>
      </c>
      <c r="AF1882" s="95" t="s">
        <v>2804</v>
      </c>
      <c r="AG1882" s="95" t="s">
        <v>2804</v>
      </c>
      <c r="AH1882" s="95" t="s">
        <v>2804</v>
      </c>
      <c r="AI1882" s="97"/>
      <c r="AJ1882" s="97" t="s">
        <v>65</v>
      </c>
      <c r="AK1882" s="97" t="s">
        <v>66</v>
      </c>
      <c r="AL1882" s="45" t="s">
        <v>67</v>
      </c>
      <c r="AM1882" s="160" t="str">
        <f>MONTH(B1882)&amp;"/"&amp;YEAR(B1882)</f>
        <v>3/2026</v>
      </c>
      <c r="AN1882" s="45">
        <f>WEEKNUM(B1882)-WEEKNUM(EOMONTH(B1882,-1)+1)+1</f>
        <v>4</v>
      </c>
      <c r="AO1882" s="45" t="str">
        <f>MONTH(R1882)&amp;"/"&amp;YEAR(R1882)</f>
        <v>5/2026</v>
      </c>
      <c r="AP1882" s="45">
        <f>WEEKNUM(R1882)-WEEKNUM(EOMONTH(R1882,-1)+1)+1</f>
        <v>5</v>
      </c>
      <c r="AQ1882" s="45">
        <f>IF(AU1882="S",IF(Q1882="1. Aceitou o programa",R1882-B1882,0),0)</f>
        <v>67</v>
      </c>
      <c r="AR1882" s="45">
        <f>IF(AU1882="S",IF(AND(S1882&lt;&gt;"",R1882&lt;&gt;""),S1882-R1882,0),0)</f>
        <v>0</v>
      </c>
      <c r="AS1882" s="45">
        <f>IF(AU1882="S",IF(Q1882="1. Aceitou o programa",IF(OR(X1882="Não se Aplica",X1882=""),IF(OR(W1882="Não se Aplica",W1882=""),0,W1882-V1882),AVERAGE(X1882-W1882,W1882-V1882)),0),0)</f>
        <v>7</v>
      </c>
      <c r="AT1882" s="45">
        <f>IF(AU1882="S",IF(AND(Q1882="1. Aceitou o programa",AB1882="Realizada"),IFERROR(IF(AA1882="",0,AA1882-R1882),0),0),0)</f>
        <v>0</v>
      </c>
      <c r="AU1882" s="45" t="str">
        <f>_xlfn.XLOOKUP(U1882,'Lista Suspensa'!$AA$20:$AA$23,'Lista Suspensa'!$AB$20:$AB$23,"N/A")</f>
        <v>S</v>
      </c>
    </row>
    <row r="1883" spans="1:47" ht="12" customHeight="1" x14ac:dyDescent="0.3">
      <c r="A1883" s="87" t="s">
        <v>47</v>
      </c>
      <c r="B1883" s="88">
        <v>46104</v>
      </c>
      <c r="C1883" s="89" t="s">
        <v>48</v>
      </c>
      <c r="D1883" s="89" t="s">
        <v>49</v>
      </c>
      <c r="E1883" s="189">
        <v>93840435</v>
      </c>
      <c r="F1883" s="197" t="s">
        <v>5016</v>
      </c>
      <c r="G1883" s="90">
        <v>3329942797</v>
      </c>
      <c r="H1883" s="91">
        <v>27196</v>
      </c>
      <c r="I1883" s="89"/>
      <c r="J1883" s="89" t="s">
        <v>51</v>
      </c>
      <c r="K1883" s="89" t="s">
        <v>76</v>
      </c>
      <c r="L1883" s="89" t="s">
        <v>95</v>
      </c>
      <c r="M1883" s="89" t="s">
        <v>2766</v>
      </c>
      <c r="N1883" s="89" t="s">
        <v>344</v>
      </c>
      <c r="O1883" s="92" t="s">
        <v>5017</v>
      </c>
      <c r="P1883" s="93" t="s">
        <v>57</v>
      </c>
      <c r="Q1883" s="110" t="s">
        <v>58</v>
      </c>
      <c r="R1883" s="94">
        <v>46171</v>
      </c>
      <c r="S1883" s="95"/>
      <c r="T1883" s="95" t="s">
        <v>59</v>
      </c>
      <c r="U1883" s="95" t="s">
        <v>60</v>
      </c>
      <c r="V1883" s="91">
        <v>46157</v>
      </c>
      <c r="W1883" s="91">
        <v>46164</v>
      </c>
      <c r="X1883" s="91"/>
      <c r="Y1883" s="96" t="s">
        <v>269</v>
      </c>
      <c r="Z1883" s="89" t="s">
        <v>62</v>
      </c>
      <c r="AA1883" s="95"/>
      <c r="AB1883" s="95" t="s">
        <v>2804</v>
      </c>
      <c r="AC1883" s="95" t="s">
        <v>2804</v>
      </c>
      <c r="AD1883" s="95" t="s">
        <v>2804</v>
      </c>
      <c r="AE1883" s="95" t="s">
        <v>2804</v>
      </c>
      <c r="AF1883" s="95" t="s">
        <v>2804</v>
      </c>
      <c r="AG1883" s="95" t="s">
        <v>2804</v>
      </c>
      <c r="AH1883" s="95" t="s">
        <v>2804</v>
      </c>
      <c r="AI1883" s="97"/>
      <c r="AJ1883" s="97" t="s">
        <v>65</v>
      </c>
      <c r="AK1883" s="97" t="s">
        <v>66</v>
      </c>
      <c r="AL1883" s="45" t="s">
        <v>67</v>
      </c>
      <c r="AM1883" s="160" t="str">
        <f>MONTH(B1883)&amp;"/"&amp;YEAR(B1883)</f>
        <v>3/2026</v>
      </c>
      <c r="AN1883" s="45">
        <f>WEEKNUM(B1883)-WEEKNUM(EOMONTH(B1883,-1)+1)+1</f>
        <v>4</v>
      </c>
      <c r="AO1883" s="45" t="str">
        <f>MONTH(R1883)&amp;"/"&amp;YEAR(R1883)</f>
        <v>5/2026</v>
      </c>
      <c r="AP1883" s="45">
        <f>WEEKNUM(R1883)-WEEKNUM(EOMONTH(R1883,-1)+1)+1</f>
        <v>5</v>
      </c>
      <c r="AQ1883" s="45">
        <f>IF(AU1883="S",IF(Q1883="1. Aceitou o programa",R1883-B1883,0),0)</f>
        <v>67</v>
      </c>
      <c r="AR1883" s="45">
        <f>IF(AU1883="S",IF(AND(S1883&lt;&gt;"",R1883&lt;&gt;""),S1883-R1883,0),0)</f>
        <v>0</v>
      </c>
      <c r="AS1883" s="45">
        <f>IF(AU1883="S",IF(Q1883="1. Aceitou o programa",IF(OR(X1883="Não se Aplica",X1883=""),IF(OR(W1883="Não se Aplica",W1883=""),0,W1883-V1883),AVERAGE(X1883-W1883,W1883-V1883)),0),0)</f>
        <v>7</v>
      </c>
      <c r="AT1883" s="45">
        <f>IF(AU1883="S",IF(AND(Q1883="1. Aceitou o programa",AB1883="Realizada"),IFERROR(IF(AA1883="",0,AA1883-R1883),0),0),0)</f>
        <v>0</v>
      </c>
      <c r="AU1883" s="45" t="str">
        <f>_xlfn.XLOOKUP(U1883,'Lista Suspensa'!$AA$20:$AA$23,'Lista Suspensa'!$AB$20:$AB$23,"N/A")</f>
        <v>S</v>
      </c>
    </row>
    <row r="1884" spans="1:47" ht="12" customHeight="1" x14ac:dyDescent="0.3">
      <c r="A1884" s="87" t="s">
        <v>47</v>
      </c>
      <c r="B1884" s="88">
        <v>46104</v>
      </c>
      <c r="C1884" s="89" t="s">
        <v>48</v>
      </c>
      <c r="D1884" s="89" t="s">
        <v>49</v>
      </c>
      <c r="E1884" s="189">
        <v>93859701</v>
      </c>
      <c r="F1884" s="197" t="s">
        <v>5018</v>
      </c>
      <c r="G1884" s="90">
        <v>8923374784</v>
      </c>
      <c r="H1884" s="91">
        <v>29561</v>
      </c>
      <c r="I1884" s="89"/>
      <c r="J1884" s="89" t="s">
        <v>51</v>
      </c>
      <c r="K1884" s="89" t="s">
        <v>52</v>
      </c>
      <c r="L1884" s="89" t="s">
        <v>410</v>
      </c>
      <c r="M1884" s="89" t="s">
        <v>411</v>
      </c>
      <c r="N1884" s="89" t="s">
        <v>137</v>
      </c>
      <c r="O1884" s="92" t="s">
        <v>5019</v>
      </c>
      <c r="P1884" s="93" t="s">
        <v>57</v>
      </c>
      <c r="Q1884" s="110" t="s">
        <v>58</v>
      </c>
      <c r="R1884" s="94">
        <v>46171</v>
      </c>
      <c r="S1884" s="95"/>
      <c r="T1884" s="95" t="s">
        <v>59</v>
      </c>
      <c r="U1884" s="95" t="s">
        <v>60</v>
      </c>
      <c r="V1884" s="91">
        <v>46157</v>
      </c>
      <c r="W1884" s="91">
        <v>46164</v>
      </c>
      <c r="X1884" s="91">
        <v>46169</v>
      </c>
      <c r="Y1884" s="96" t="s">
        <v>2851</v>
      </c>
      <c r="Z1884" s="89" t="s">
        <v>62</v>
      </c>
      <c r="AA1884" s="95"/>
      <c r="AB1884" s="95" t="s">
        <v>2804</v>
      </c>
      <c r="AC1884" s="95" t="s">
        <v>2804</v>
      </c>
      <c r="AD1884" s="95" t="s">
        <v>2804</v>
      </c>
      <c r="AE1884" s="95" t="s">
        <v>2804</v>
      </c>
      <c r="AF1884" s="95" t="s">
        <v>2804</v>
      </c>
      <c r="AG1884" s="95" t="s">
        <v>2804</v>
      </c>
      <c r="AH1884" s="95" t="s">
        <v>2804</v>
      </c>
      <c r="AI1884" s="97"/>
      <c r="AJ1884" s="97" t="s">
        <v>65</v>
      </c>
      <c r="AK1884" s="97" t="s">
        <v>66</v>
      </c>
      <c r="AL1884" s="45" t="s">
        <v>67</v>
      </c>
      <c r="AM1884" s="160" t="str">
        <f>MONTH(B1884)&amp;"/"&amp;YEAR(B1884)</f>
        <v>3/2026</v>
      </c>
      <c r="AN1884" s="45">
        <f>WEEKNUM(B1884)-WEEKNUM(EOMONTH(B1884,-1)+1)+1</f>
        <v>4</v>
      </c>
      <c r="AO1884" s="45" t="str">
        <f>MONTH(R1884)&amp;"/"&amp;YEAR(R1884)</f>
        <v>5/2026</v>
      </c>
      <c r="AP1884" s="45">
        <f>WEEKNUM(R1884)-WEEKNUM(EOMONTH(R1884,-1)+1)+1</f>
        <v>5</v>
      </c>
      <c r="AQ1884" s="45">
        <f>IF(AU1884="S",IF(Q1884="1. Aceitou o programa",R1884-B1884,0),0)</f>
        <v>67</v>
      </c>
      <c r="AR1884" s="45">
        <f>IF(AU1884="S",IF(AND(S1884&lt;&gt;"",R1884&lt;&gt;""),S1884-R1884,0),0)</f>
        <v>0</v>
      </c>
      <c r="AS1884" s="45">
        <f>IF(AU1884="S",IF(Q1884="1. Aceitou o programa",IF(OR(X1884="Não se Aplica",X1884=""),IF(OR(W1884="Não se Aplica",W1884=""),0,W1884-V1884),AVERAGE(X1884-W1884,W1884-V1884)),0),0)</f>
        <v>6</v>
      </c>
      <c r="AT1884" s="45">
        <f>IF(AU1884="S",IF(AND(Q1884="1. Aceitou o programa",AB1884="Realizada"),IFERROR(IF(AA1884="",0,AA1884-R1884),0),0),0)</f>
        <v>0</v>
      </c>
      <c r="AU1884" s="45" t="str">
        <f>_xlfn.XLOOKUP(U1884,'Lista Suspensa'!$AA$20:$AA$23,'Lista Suspensa'!$AB$20:$AB$23,"N/A")</f>
        <v>S</v>
      </c>
    </row>
    <row r="1885" spans="1:47" ht="12" customHeight="1" x14ac:dyDescent="0.3">
      <c r="A1885" s="87" t="s">
        <v>47</v>
      </c>
      <c r="B1885" s="88">
        <v>46104</v>
      </c>
      <c r="C1885" s="89" t="s">
        <v>48</v>
      </c>
      <c r="D1885" s="89" t="s">
        <v>49</v>
      </c>
      <c r="E1885" s="189">
        <v>93857405</v>
      </c>
      <c r="F1885" s="197" t="s">
        <v>5020</v>
      </c>
      <c r="G1885" s="90">
        <v>9136190780</v>
      </c>
      <c r="H1885" s="91">
        <v>30135</v>
      </c>
      <c r="I1885" s="89"/>
      <c r="J1885" s="89" t="s">
        <v>51</v>
      </c>
      <c r="K1885" s="89" t="s">
        <v>76</v>
      </c>
      <c r="L1885" s="89" t="s">
        <v>191</v>
      </c>
      <c r="M1885" s="89" t="s">
        <v>5021</v>
      </c>
      <c r="N1885" s="89" t="s">
        <v>344</v>
      </c>
      <c r="O1885" s="92" t="s">
        <v>5022</v>
      </c>
      <c r="P1885" s="93" t="s">
        <v>57</v>
      </c>
      <c r="Q1885" s="110" t="s">
        <v>58</v>
      </c>
      <c r="R1885" s="94">
        <v>46171</v>
      </c>
      <c r="S1885" s="95"/>
      <c r="T1885" s="95" t="s">
        <v>59</v>
      </c>
      <c r="U1885" s="95" t="s">
        <v>60</v>
      </c>
      <c r="V1885" s="91">
        <v>46157</v>
      </c>
      <c r="W1885" s="91">
        <v>46160</v>
      </c>
      <c r="X1885" s="91"/>
      <c r="Y1885" s="96" t="s">
        <v>61</v>
      </c>
      <c r="Z1885" s="89" t="s">
        <v>62</v>
      </c>
      <c r="AA1885" s="95"/>
      <c r="AB1885" s="95" t="s">
        <v>2804</v>
      </c>
      <c r="AC1885" s="95" t="s">
        <v>2804</v>
      </c>
      <c r="AD1885" s="95" t="s">
        <v>2804</v>
      </c>
      <c r="AE1885" s="95" t="s">
        <v>2804</v>
      </c>
      <c r="AF1885" s="95" t="s">
        <v>2804</v>
      </c>
      <c r="AG1885" s="95" t="s">
        <v>2804</v>
      </c>
      <c r="AH1885" s="95" t="s">
        <v>2804</v>
      </c>
      <c r="AI1885" s="97"/>
      <c r="AJ1885" s="97" t="s">
        <v>65</v>
      </c>
      <c r="AK1885" s="97" t="s">
        <v>66</v>
      </c>
      <c r="AL1885" s="45" t="s">
        <v>67</v>
      </c>
      <c r="AM1885" s="160" t="str">
        <f>MONTH(B1885)&amp;"/"&amp;YEAR(B1885)</f>
        <v>3/2026</v>
      </c>
      <c r="AN1885" s="45">
        <f>WEEKNUM(B1885)-WEEKNUM(EOMONTH(B1885,-1)+1)+1</f>
        <v>4</v>
      </c>
      <c r="AO1885" s="45" t="str">
        <f>MONTH(R1885)&amp;"/"&amp;YEAR(R1885)</f>
        <v>5/2026</v>
      </c>
      <c r="AP1885" s="45">
        <f>WEEKNUM(R1885)-WEEKNUM(EOMONTH(R1885,-1)+1)+1</f>
        <v>5</v>
      </c>
      <c r="AQ1885" s="45">
        <f>IF(AU1885="S",IF(Q1885="1. Aceitou o programa",R1885-B1885,0),0)</f>
        <v>67</v>
      </c>
      <c r="AR1885" s="45">
        <f>IF(AU1885="S",IF(AND(S1885&lt;&gt;"",R1885&lt;&gt;""),S1885-R1885,0),0)</f>
        <v>0</v>
      </c>
      <c r="AS1885" s="45">
        <f>IF(AU1885="S",IF(Q1885="1. Aceitou o programa",IF(OR(X1885="Não se Aplica",X1885=""),IF(OR(W1885="Não se Aplica",W1885=""),0,W1885-V1885),AVERAGE(X1885-W1885,W1885-V1885)),0),0)</f>
        <v>3</v>
      </c>
      <c r="AT1885" s="45">
        <f>IF(AU1885="S",IF(AND(Q1885="1. Aceitou o programa",AB1885="Realizada"),IFERROR(IF(AA1885="",0,AA1885-R1885),0),0),0)</f>
        <v>0</v>
      </c>
      <c r="AU1885" s="45" t="str">
        <f>_xlfn.XLOOKUP(U1885,'Lista Suspensa'!$AA$20:$AA$23,'Lista Suspensa'!$AB$20:$AB$23,"N/A")</f>
        <v>S</v>
      </c>
    </row>
    <row r="1886" spans="1:47" ht="12" customHeight="1" x14ac:dyDescent="0.3">
      <c r="A1886" s="87" t="s">
        <v>47</v>
      </c>
      <c r="B1886" s="88">
        <v>46104</v>
      </c>
      <c r="C1886" s="89" t="s">
        <v>48</v>
      </c>
      <c r="D1886" s="89" t="s">
        <v>49</v>
      </c>
      <c r="E1886" s="189">
        <v>93782496</v>
      </c>
      <c r="F1886" s="197" t="s">
        <v>5023</v>
      </c>
      <c r="G1886" s="90">
        <v>26584910857</v>
      </c>
      <c r="H1886" s="91">
        <v>28299</v>
      </c>
      <c r="I1886" s="89"/>
      <c r="J1886" s="89" t="s">
        <v>84</v>
      </c>
      <c r="K1886" s="89" t="s">
        <v>52</v>
      </c>
      <c r="L1886" s="89" t="s">
        <v>85</v>
      </c>
      <c r="M1886" s="89" t="s">
        <v>1132</v>
      </c>
      <c r="N1886" s="89" t="s">
        <v>137</v>
      </c>
      <c r="O1886" s="92" t="s">
        <v>5024</v>
      </c>
      <c r="P1886" s="93" t="s">
        <v>57</v>
      </c>
      <c r="Q1886" s="110" t="s">
        <v>58</v>
      </c>
      <c r="R1886" s="94">
        <v>46171</v>
      </c>
      <c r="S1886" s="95"/>
      <c r="T1886" s="95" t="s">
        <v>59</v>
      </c>
      <c r="U1886" s="95" t="s">
        <v>60</v>
      </c>
      <c r="V1886" s="91">
        <v>46157</v>
      </c>
      <c r="W1886" s="91">
        <v>46164</v>
      </c>
      <c r="X1886" s="91"/>
      <c r="Y1886" s="96" t="s">
        <v>269</v>
      </c>
      <c r="Z1886" s="89" t="s">
        <v>62</v>
      </c>
      <c r="AA1886" s="95"/>
      <c r="AB1886" s="95" t="s">
        <v>2804</v>
      </c>
      <c r="AC1886" s="95" t="s">
        <v>2804</v>
      </c>
      <c r="AD1886" s="95" t="s">
        <v>2804</v>
      </c>
      <c r="AE1886" s="95" t="s">
        <v>2804</v>
      </c>
      <c r="AF1886" s="95" t="s">
        <v>2804</v>
      </c>
      <c r="AG1886" s="95" t="s">
        <v>2804</v>
      </c>
      <c r="AH1886" s="95" t="s">
        <v>2804</v>
      </c>
      <c r="AI1886" s="97"/>
      <c r="AJ1886" s="97" t="s">
        <v>65</v>
      </c>
      <c r="AK1886" s="97" t="s">
        <v>66</v>
      </c>
      <c r="AL1886" s="45" t="s">
        <v>67</v>
      </c>
      <c r="AM1886" s="160" t="str">
        <f>MONTH(B1886)&amp;"/"&amp;YEAR(B1886)</f>
        <v>3/2026</v>
      </c>
      <c r="AN1886" s="45">
        <f>WEEKNUM(B1886)-WEEKNUM(EOMONTH(B1886,-1)+1)+1</f>
        <v>4</v>
      </c>
      <c r="AO1886" s="45" t="str">
        <f>MONTH(R1886)&amp;"/"&amp;YEAR(R1886)</f>
        <v>5/2026</v>
      </c>
      <c r="AP1886" s="45">
        <f>WEEKNUM(R1886)-WEEKNUM(EOMONTH(R1886,-1)+1)+1</f>
        <v>5</v>
      </c>
      <c r="AQ1886" s="45">
        <f>IF(AU1886="S",IF(Q1886="1. Aceitou o programa",R1886-B1886,0),0)</f>
        <v>67</v>
      </c>
      <c r="AR1886" s="45">
        <f>IF(AU1886="S",IF(AND(S1886&lt;&gt;"",R1886&lt;&gt;""),S1886-R1886,0),0)</f>
        <v>0</v>
      </c>
      <c r="AS1886" s="45">
        <f>IF(AU1886="S",IF(Q1886="1. Aceitou o programa",IF(OR(X1886="Não se Aplica",X1886=""),IF(OR(W1886="Não se Aplica",W1886=""),0,W1886-V1886),AVERAGE(X1886-W1886,W1886-V1886)),0),0)</f>
        <v>7</v>
      </c>
      <c r="AT1886" s="45">
        <f>IF(AU1886="S",IF(AND(Q1886="1. Aceitou o programa",AB1886="Realizada"),IFERROR(IF(AA1886="",0,AA1886-R1886),0),0),0)</f>
        <v>0</v>
      </c>
      <c r="AU1886" s="45" t="str">
        <f>_xlfn.XLOOKUP(U1886,'Lista Suspensa'!$AA$20:$AA$23,'Lista Suspensa'!$AB$20:$AB$23,"N/A")</f>
        <v>S</v>
      </c>
    </row>
    <row r="1887" spans="1:47" ht="12" customHeight="1" x14ac:dyDescent="0.3">
      <c r="A1887" s="87" t="s">
        <v>47</v>
      </c>
      <c r="B1887" s="88">
        <v>46104</v>
      </c>
      <c r="C1887" s="89" t="s">
        <v>48</v>
      </c>
      <c r="D1887" s="89" t="s">
        <v>49</v>
      </c>
      <c r="E1887" s="189">
        <v>93849718</v>
      </c>
      <c r="F1887" s="197" t="s">
        <v>5025</v>
      </c>
      <c r="G1887" s="90">
        <v>35600196806</v>
      </c>
      <c r="H1887" s="91">
        <v>31935</v>
      </c>
      <c r="I1887" s="89"/>
      <c r="J1887" s="89" t="s">
        <v>51</v>
      </c>
      <c r="K1887" s="89" t="s">
        <v>3527</v>
      </c>
      <c r="L1887" s="89" t="s">
        <v>3528</v>
      </c>
      <c r="M1887" s="89" t="s">
        <v>5026</v>
      </c>
      <c r="N1887" s="89" t="s">
        <v>137</v>
      </c>
      <c r="O1887" s="92" t="s">
        <v>5027</v>
      </c>
      <c r="P1887" s="93" t="s">
        <v>57</v>
      </c>
      <c r="Q1887" s="110" t="s">
        <v>58</v>
      </c>
      <c r="R1887" s="94">
        <v>46171</v>
      </c>
      <c r="S1887" s="95"/>
      <c r="T1887" s="95" t="s">
        <v>59</v>
      </c>
      <c r="U1887" s="95" t="s">
        <v>60</v>
      </c>
      <c r="V1887" s="91">
        <v>46157</v>
      </c>
      <c r="W1887" s="91">
        <v>46164</v>
      </c>
      <c r="X1887" s="91"/>
      <c r="Y1887" s="96" t="s">
        <v>269</v>
      </c>
      <c r="Z1887" s="89" t="s">
        <v>62</v>
      </c>
      <c r="AA1887" s="95"/>
      <c r="AB1887" s="95" t="s">
        <v>2804</v>
      </c>
      <c r="AC1887" s="95" t="s">
        <v>2804</v>
      </c>
      <c r="AD1887" s="95" t="s">
        <v>2804</v>
      </c>
      <c r="AE1887" s="95" t="s">
        <v>2804</v>
      </c>
      <c r="AF1887" s="95" t="s">
        <v>2804</v>
      </c>
      <c r="AG1887" s="95" t="s">
        <v>2804</v>
      </c>
      <c r="AH1887" s="95" t="s">
        <v>2804</v>
      </c>
      <c r="AI1887" s="97"/>
      <c r="AJ1887" s="97" t="s">
        <v>65</v>
      </c>
      <c r="AK1887" s="97" t="s">
        <v>66</v>
      </c>
      <c r="AL1887" s="45" t="s">
        <v>67</v>
      </c>
      <c r="AM1887" s="160" t="str">
        <f>MONTH(B1887)&amp;"/"&amp;YEAR(B1887)</f>
        <v>3/2026</v>
      </c>
      <c r="AN1887" s="45">
        <f>WEEKNUM(B1887)-WEEKNUM(EOMONTH(B1887,-1)+1)+1</f>
        <v>4</v>
      </c>
      <c r="AO1887" s="45" t="str">
        <f>MONTH(R1887)&amp;"/"&amp;YEAR(R1887)</f>
        <v>5/2026</v>
      </c>
      <c r="AP1887" s="45">
        <f>WEEKNUM(R1887)-WEEKNUM(EOMONTH(R1887,-1)+1)+1</f>
        <v>5</v>
      </c>
      <c r="AQ1887" s="45">
        <f>IF(AU1887="S",IF(Q1887="1. Aceitou o programa",R1887-B1887,0),0)</f>
        <v>67</v>
      </c>
      <c r="AR1887" s="45">
        <f>IF(AU1887="S",IF(AND(S1887&lt;&gt;"",R1887&lt;&gt;""),S1887-R1887,0),0)</f>
        <v>0</v>
      </c>
      <c r="AS1887" s="45">
        <f>IF(AU1887="S",IF(Q1887="1. Aceitou o programa",IF(OR(X1887="Não se Aplica",X1887=""),IF(OR(W1887="Não se Aplica",W1887=""),0,W1887-V1887),AVERAGE(X1887-W1887,W1887-V1887)),0),0)</f>
        <v>7</v>
      </c>
      <c r="AT1887" s="45">
        <f>IF(AU1887="S",IF(AND(Q1887="1. Aceitou o programa",AB1887="Realizada"),IFERROR(IF(AA1887="",0,AA1887-R1887),0),0),0)</f>
        <v>0</v>
      </c>
      <c r="AU1887" s="45" t="str">
        <f>_xlfn.XLOOKUP(U1887,'Lista Suspensa'!$AA$20:$AA$23,'Lista Suspensa'!$AB$20:$AB$23,"N/A")</f>
        <v>S</v>
      </c>
    </row>
    <row r="1888" spans="1:47" ht="12" customHeight="1" x14ac:dyDescent="0.3">
      <c r="A1888" s="87" t="s">
        <v>47</v>
      </c>
      <c r="B1888" s="88">
        <v>46104</v>
      </c>
      <c r="C1888" s="89" t="s">
        <v>48</v>
      </c>
      <c r="D1888" s="89" t="s">
        <v>49</v>
      </c>
      <c r="E1888" s="189">
        <v>93785921</v>
      </c>
      <c r="F1888" s="197" t="s">
        <v>5028</v>
      </c>
      <c r="G1888" s="90">
        <v>9252578773</v>
      </c>
      <c r="H1888" s="91">
        <v>28520</v>
      </c>
      <c r="I1888" s="89"/>
      <c r="J1888" s="89" t="s">
        <v>51</v>
      </c>
      <c r="K1888" s="89" t="s">
        <v>76</v>
      </c>
      <c r="L1888" s="89" t="s">
        <v>95</v>
      </c>
      <c r="M1888" s="89" t="s">
        <v>3939</v>
      </c>
      <c r="N1888" s="89" t="s">
        <v>344</v>
      </c>
      <c r="O1888" s="92" t="s">
        <v>5029</v>
      </c>
      <c r="P1888" s="93" t="s">
        <v>57</v>
      </c>
      <c r="Q1888" s="110" t="s">
        <v>58</v>
      </c>
      <c r="R1888" s="94">
        <v>46171</v>
      </c>
      <c r="S1888" s="95"/>
      <c r="T1888" s="95" t="s">
        <v>59</v>
      </c>
      <c r="U1888" s="95" t="s">
        <v>60</v>
      </c>
      <c r="V1888" s="91">
        <v>46157</v>
      </c>
      <c r="W1888" s="91">
        <v>46160</v>
      </c>
      <c r="X1888" s="91"/>
      <c r="Y1888" s="96" t="s">
        <v>61</v>
      </c>
      <c r="Z1888" s="89" t="s">
        <v>62</v>
      </c>
      <c r="AA1888" s="95"/>
      <c r="AB1888" s="95" t="s">
        <v>2804</v>
      </c>
      <c r="AC1888" s="95" t="s">
        <v>2804</v>
      </c>
      <c r="AD1888" s="95" t="s">
        <v>2804</v>
      </c>
      <c r="AE1888" s="95" t="s">
        <v>2804</v>
      </c>
      <c r="AF1888" s="95" t="s">
        <v>2804</v>
      </c>
      <c r="AG1888" s="95" t="s">
        <v>2804</v>
      </c>
      <c r="AH1888" s="95" t="s">
        <v>2804</v>
      </c>
      <c r="AI1888" s="97"/>
      <c r="AJ1888" s="97" t="s">
        <v>65</v>
      </c>
      <c r="AK1888" s="97" t="s">
        <v>66</v>
      </c>
      <c r="AL1888" s="45" t="s">
        <v>67</v>
      </c>
      <c r="AM1888" s="160" t="str">
        <f>MONTH(B1888)&amp;"/"&amp;YEAR(B1888)</f>
        <v>3/2026</v>
      </c>
      <c r="AN1888" s="45">
        <f>WEEKNUM(B1888)-WEEKNUM(EOMONTH(B1888,-1)+1)+1</f>
        <v>4</v>
      </c>
      <c r="AO1888" s="45" t="str">
        <f>MONTH(R1888)&amp;"/"&amp;YEAR(R1888)</f>
        <v>5/2026</v>
      </c>
      <c r="AP1888" s="45">
        <f>WEEKNUM(R1888)-WEEKNUM(EOMONTH(R1888,-1)+1)+1</f>
        <v>5</v>
      </c>
      <c r="AQ1888" s="45">
        <f>IF(AU1888="S",IF(Q1888="1. Aceitou o programa",R1888-B1888,0),0)</f>
        <v>67</v>
      </c>
      <c r="AR1888" s="45">
        <f>IF(AU1888="S",IF(AND(S1888&lt;&gt;"",R1888&lt;&gt;""),S1888-R1888,0),0)</f>
        <v>0</v>
      </c>
      <c r="AS1888" s="45">
        <f>IF(AU1888="S",IF(Q1888="1. Aceitou o programa",IF(OR(X1888="Não se Aplica",X1888=""),IF(OR(W1888="Não se Aplica",W1888=""),0,W1888-V1888),AVERAGE(X1888-W1888,W1888-V1888)),0),0)</f>
        <v>3</v>
      </c>
      <c r="AT1888" s="45">
        <f>IF(AU1888="S",IF(AND(Q1888="1. Aceitou o programa",AB1888="Realizada"),IFERROR(IF(AA1888="",0,AA1888-R1888),0),0),0)</f>
        <v>0</v>
      </c>
      <c r="AU1888" s="45" t="str">
        <f>_xlfn.XLOOKUP(U1888,'Lista Suspensa'!$AA$20:$AA$23,'Lista Suspensa'!$AB$20:$AB$23,"N/A")</f>
        <v>S</v>
      </c>
    </row>
    <row r="1889" spans="1:47" ht="12" customHeight="1" x14ac:dyDescent="0.3">
      <c r="A1889" s="87" t="s">
        <v>47</v>
      </c>
      <c r="B1889" s="88">
        <v>46104</v>
      </c>
      <c r="C1889" s="89" t="s">
        <v>48</v>
      </c>
      <c r="D1889" s="89" t="s">
        <v>49</v>
      </c>
      <c r="E1889" s="189">
        <v>597249822</v>
      </c>
      <c r="F1889" s="197" t="s">
        <v>5030</v>
      </c>
      <c r="G1889" s="90">
        <v>8398871830</v>
      </c>
      <c r="H1889" s="91">
        <v>21762</v>
      </c>
      <c r="I1889" s="89"/>
      <c r="J1889" s="89" t="s">
        <v>51</v>
      </c>
      <c r="K1889" s="89" t="s">
        <v>52</v>
      </c>
      <c r="L1889" s="89" t="s">
        <v>85</v>
      </c>
      <c r="M1889" s="89" t="s">
        <v>2853</v>
      </c>
      <c r="N1889" s="89" t="s">
        <v>159</v>
      </c>
      <c r="O1889" s="92" t="s">
        <v>5031</v>
      </c>
      <c r="P1889" s="93" t="s">
        <v>57</v>
      </c>
      <c r="Q1889" s="110" t="s">
        <v>58</v>
      </c>
      <c r="R1889" s="94">
        <v>46171</v>
      </c>
      <c r="S1889" s="95"/>
      <c r="T1889" s="95" t="s">
        <v>59</v>
      </c>
      <c r="U1889" s="95" t="s">
        <v>60</v>
      </c>
      <c r="V1889" s="91">
        <v>46157</v>
      </c>
      <c r="W1889" s="91">
        <v>46160</v>
      </c>
      <c r="X1889" s="91"/>
      <c r="Y1889" s="96" t="s">
        <v>61</v>
      </c>
      <c r="Z1889" s="89" t="s">
        <v>62</v>
      </c>
      <c r="AA1889" s="95"/>
      <c r="AB1889" s="95" t="s">
        <v>2804</v>
      </c>
      <c r="AC1889" s="95" t="s">
        <v>2804</v>
      </c>
      <c r="AD1889" s="95" t="s">
        <v>2804</v>
      </c>
      <c r="AE1889" s="95" t="s">
        <v>2804</v>
      </c>
      <c r="AF1889" s="95" t="s">
        <v>2804</v>
      </c>
      <c r="AG1889" s="95" t="s">
        <v>2804</v>
      </c>
      <c r="AH1889" s="95" t="s">
        <v>2804</v>
      </c>
      <c r="AI1889" s="97"/>
      <c r="AJ1889" s="97" t="s">
        <v>65</v>
      </c>
      <c r="AK1889" s="97" t="s">
        <v>66</v>
      </c>
      <c r="AL1889" s="45" t="s">
        <v>67</v>
      </c>
      <c r="AM1889" s="160" t="str">
        <f>MONTH(B1889)&amp;"/"&amp;YEAR(B1889)</f>
        <v>3/2026</v>
      </c>
      <c r="AN1889" s="45">
        <f>WEEKNUM(B1889)-WEEKNUM(EOMONTH(B1889,-1)+1)+1</f>
        <v>4</v>
      </c>
      <c r="AO1889" s="45" t="str">
        <f>MONTH(R1889)&amp;"/"&amp;YEAR(R1889)</f>
        <v>5/2026</v>
      </c>
      <c r="AP1889" s="45">
        <f>WEEKNUM(R1889)-WEEKNUM(EOMONTH(R1889,-1)+1)+1</f>
        <v>5</v>
      </c>
      <c r="AQ1889" s="45">
        <f>IF(AU1889="S",IF(Q1889="1. Aceitou o programa",R1889-B1889,0),0)</f>
        <v>67</v>
      </c>
      <c r="AR1889" s="45">
        <f>IF(AU1889="S",IF(AND(S1889&lt;&gt;"",R1889&lt;&gt;""),S1889-R1889,0),0)</f>
        <v>0</v>
      </c>
      <c r="AS1889" s="45">
        <f>IF(AU1889="S",IF(Q1889="1. Aceitou o programa",IF(OR(X1889="Não se Aplica",X1889=""),IF(OR(W1889="Não se Aplica",W1889=""),0,W1889-V1889),AVERAGE(X1889-W1889,W1889-V1889)),0),0)</f>
        <v>3</v>
      </c>
      <c r="AT1889" s="45">
        <f>IF(AU1889="S",IF(AND(Q1889="1. Aceitou o programa",AB1889="Realizada"),IFERROR(IF(AA1889="",0,AA1889-R1889),0),0),0)</f>
        <v>0</v>
      </c>
      <c r="AU1889" s="45" t="str">
        <f>_xlfn.XLOOKUP(U1889,'Lista Suspensa'!$AA$20:$AA$23,'Lista Suspensa'!$AB$20:$AB$23,"N/A")</f>
        <v>S</v>
      </c>
    </row>
    <row r="1890" spans="1:47" ht="12" customHeight="1" x14ac:dyDescent="0.3">
      <c r="A1890" s="87" t="s">
        <v>47</v>
      </c>
      <c r="B1890" s="88">
        <v>46104</v>
      </c>
      <c r="C1890" s="89" t="s">
        <v>48</v>
      </c>
      <c r="D1890" s="89" t="s">
        <v>49</v>
      </c>
      <c r="E1890" s="189">
        <v>881454184</v>
      </c>
      <c r="F1890" s="197" t="s">
        <v>5032</v>
      </c>
      <c r="G1890" s="90">
        <v>92415326704</v>
      </c>
      <c r="H1890" s="91">
        <v>24916</v>
      </c>
      <c r="I1890" s="89"/>
      <c r="J1890" s="89" t="s">
        <v>84</v>
      </c>
      <c r="K1890" s="89" t="s">
        <v>76</v>
      </c>
      <c r="L1890" s="89" t="s">
        <v>95</v>
      </c>
      <c r="M1890" s="89" t="s">
        <v>4831</v>
      </c>
      <c r="N1890" s="89" t="s">
        <v>87</v>
      </c>
      <c r="O1890" s="92" t="s">
        <v>5033</v>
      </c>
      <c r="P1890" s="93" t="s">
        <v>57</v>
      </c>
      <c r="Q1890" s="110" t="s">
        <v>58</v>
      </c>
      <c r="R1890" s="94">
        <v>46171</v>
      </c>
      <c r="S1890" s="95"/>
      <c r="T1890" s="95" t="s">
        <v>59</v>
      </c>
      <c r="U1890" s="95" t="s">
        <v>60</v>
      </c>
      <c r="V1890" s="91">
        <v>46157</v>
      </c>
      <c r="W1890" s="91">
        <v>46160</v>
      </c>
      <c r="X1890" s="91"/>
      <c r="Y1890" s="96" t="s">
        <v>61</v>
      </c>
      <c r="Z1890" s="89" t="s">
        <v>62</v>
      </c>
      <c r="AA1890" s="95"/>
      <c r="AB1890" s="95" t="s">
        <v>2804</v>
      </c>
      <c r="AC1890" s="95" t="s">
        <v>2804</v>
      </c>
      <c r="AD1890" s="95" t="s">
        <v>2804</v>
      </c>
      <c r="AE1890" s="95" t="s">
        <v>2804</v>
      </c>
      <c r="AF1890" s="95" t="s">
        <v>2804</v>
      </c>
      <c r="AG1890" s="95" t="s">
        <v>2804</v>
      </c>
      <c r="AH1890" s="95" t="s">
        <v>2804</v>
      </c>
      <c r="AI1890" s="97"/>
      <c r="AJ1890" s="97" t="s">
        <v>65</v>
      </c>
      <c r="AK1890" s="97" t="s">
        <v>66</v>
      </c>
      <c r="AL1890" s="45" t="s">
        <v>67</v>
      </c>
      <c r="AM1890" s="160" t="str">
        <f>MONTH(B1890)&amp;"/"&amp;YEAR(B1890)</f>
        <v>3/2026</v>
      </c>
      <c r="AN1890" s="45">
        <f>WEEKNUM(B1890)-WEEKNUM(EOMONTH(B1890,-1)+1)+1</f>
        <v>4</v>
      </c>
      <c r="AO1890" s="45" t="str">
        <f>MONTH(R1890)&amp;"/"&amp;YEAR(R1890)</f>
        <v>5/2026</v>
      </c>
      <c r="AP1890" s="45">
        <f>WEEKNUM(R1890)-WEEKNUM(EOMONTH(R1890,-1)+1)+1</f>
        <v>5</v>
      </c>
      <c r="AQ1890" s="45">
        <f>IF(AU1890="S",IF(Q1890="1. Aceitou o programa",R1890-B1890,0),0)</f>
        <v>67</v>
      </c>
      <c r="AR1890" s="45">
        <f>IF(AU1890="S",IF(AND(S1890&lt;&gt;"",R1890&lt;&gt;""),S1890-R1890,0),0)</f>
        <v>0</v>
      </c>
      <c r="AS1890" s="45">
        <f>IF(AU1890="S",IF(Q1890="1. Aceitou o programa",IF(OR(X1890="Não se Aplica",X1890=""),IF(OR(W1890="Não se Aplica",W1890=""),0,W1890-V1890),AVERAGE(X1890-W1890,W1890-V1890)),0),0)</f>
        <v>3</v>
      </c>
      <c r="AT1890" s="45">
        <f>IF(AU1890="S",IF(AND(Q1890="1. Aceitou o programa",AB1890="Realizada"),IFERROR(IF(AA1890="",0,AA1890-R1890),0),0),0)</f>
        <v>0</v>
      </c>
      <c r="AU1890" s="45" t="str">
        <f>_xlfn.XLOOKUP(U1890,'Lista Suspensa'!$AA$20:$AA$23,'Lista Suspensa'!$AB$20:$AB$23,"N/A")</f>
        <v>S</v>
      </c>
    </row>
    <row r="1891" spans="1:47" ht="12" customHeight="1" x14ac:dyDescent="0.3">
      <c r="A1891" s="87" t="s">
        <v>47</v>
      </c>
      <c r="B1891" s="88">
        <v>46104</v>
      </c>
      <c r="C1891" s="89" t="s">
        <v>48</v>
      </c>
      <c r="D1891" s="89" t="s">
        <v>49</v>
      </c>
      <c r="E1891" s="189">
        <v>881421243</v>
      </c>
      <c r="F1891" s="197" t="s">
        <v>5034</v>
      </c>
      <c r="G1891" s="90">
        <v>99663015772</v>
      </c>
      <c r="H1891" s="91">
        <v>24653</v>
      </c>
      <c r="I1891" s="89"/>
      <c r="J1891" s="89" t="s">
        <v>51</v>
      </c>
      <c r="K1891" s="89" t="s">
        <v>76</v>
      </c>
      <c r="L1891" s="89" t="s">
        <v>95</v>
      </c>
      <c r="M1891" s="89" t="s">
        <v>96</v>
      </c>
      <c r="N1891" s="89" t="s">
        <v>87</v>
      </c>
      <c r="O1891" s="92" t="s">
        <v>5035</v>
      </c>
      <c r="P1891" s="93" t="s">
        <v>57</v>
      </c>
      <c r="Q1891" s="110" t="s">
        <v>58</v>
      </c>
      <c r="R1891" s="94">
        <v>46171</v>
      </c>
      <c r="S1891" s="95"/>
      <c r="T1891" s="95" t="s">
        <v>59</v>
      </c>
      <c r="U1891" s="95" t="s">
        <v>60</v>
      </c>
      <c r="V1891" s="91">
        <v>46157</v>
      </c>
      <c r="W1891" s="91">
        <v>46160</v>
      </c>
      <c r="X1891" s="91"/>
      <c r="Y1891" s="96" t="s">
        <v>61</v>
      </c>
      <c r="Z1891" s="89" t="s">
        <v>62</v>
      </c>
      <c r="AA1891" s="95"/>
      <c r="AB1891" s="95" t="s">
        <v>2804</v>
      </c>
      <c r="AC1891" s="95" t="s">
        <v>2804</v>
      </c>
      <c r="AD1891" s="95" t="s">
        <v>2804</v>
      </c>
      <c r="AE1891" s="95" t="s">
        <v>2804</v>
      </c>
      <c r="AF1891" s="95" t="s">
        <v>2804</v>
      </c>
      <c r="AG1891" s="95" t="s">
        <v>2804</v>
      </c>
      <c r="AH1891" s="95" t="s">
        <v>2804</v>
      </c>
      <c r="AI1891" s="97"/>
      <c r="AJ1891" s="97" t="s">
        <v>65</v>
      </c>
      <c r="AK1891" s="97" t="s">
        <v>66</v>
      </c>
      <c r="AL1891" s="45" t="s">
        <v>67</v>
      </c>
      <c r="AM1891" s="160" t="str">
        <f>MONTH(B1891)&amp;"/"&amp;YEAR(B1891)</f>
        <v>3/2026</v>
      </c>
      <c r="AN1891" s="45">
        <f>WEEKNUM(B1891)-WEEKNUM(EOMONTH(B1891,-1)+1)+1</f>
        <v>4</v>
      </c>
      <c r="AO1891" s="45" t="str">
        <f>MONTH(R1891)&amp;"/"&amp;YEAR(R1891)</f>
        <v>5/2026</v>
      </c>
      <c r="AP1891" s="45">
        <f>WEEKNUM(R1891)-WEEKNUM(EOMONTH(R1891,-1)+1)+1</f>
        <v>5</v>
      </c>
      <c r="AQ1891" s="45">
        <f>IF(AU1891="S",IF(Q1891="1. Aceitou o programa",R1891-B1891,0),0)</f>
        <v>67</v>
      </c>
      <c r="AR1891" s="45">
        <f>IF(AU1891="S",IF(AND(S1891&lt;&gt;"",R1891&lt;&gt;""),S1891-R1891,0),0)</f>
        <v>0</v>
      </c>
      <c r="AS1891" s="45">
        <f>IF(AU1891="S",IF(Q1891="1. Aceitou o programa",IF(OR(X1891="Não se Aplica",X1891=""),IF(OR(W1891="Não se Aplica",W1891=""),0,W1891-V1891),AVERAGE(X1891-W1891,W1891-V1891)),0),0)</f>
        <v>3</v>
      </c>
      <c r="AT1891" s="45">
        <f>IF(AU1891="S",IF(AND(Q1891="1. Aceitou o programa",AB1891="Realizada"),IFERROR(IF(AA1891="",0,AA1891-R1891),0),0),0)</f>
        <v>0</v>
      </c>
      <c r="AU1891" s="45" t="str">
        <f>_xlfn.XLOOKUP(U1891,'Lista Suspensa'!$AA$20:$AA$23,'Lista Suspensa'!$AB$20:$AB$23,"N/A")</f>
        <v>S</v>
      </c>
    </row>
    <row r="1892" spans="1:47" ht="12" customHeight="1" x14ac:dyDescent="0.3">
      <c r="A1892" s="87" t="s">
        <v>47</v>
      </c>
      <c r="B1892" s="88">
        <v>46104</v>
      </c>
      <c r="C1892" s="89" t="s">
        <v>48</v>
      </c>
      <c r="D1892" s="89" t="s">
        <v>49</v>
      </c>
      <c r="E1892" s="189">
        <v>881397210</v>
      </c>
      <c r="F1892" s="197" t="s">
        <v>5036</v>
      </c>
      <c r="G1892" s="90">
        <v>2072829780</v>
      </c>
      <c r="H1892" s="91">
        <v>26753</v>
      </c>
      <c r="I1892" s="89"/>
      <c r="J1892" s="89" t="s">
        <v>84</v>
      </c>
      <c r="K1892" s="89" t="s">
        <v>76</v>
      </c>
      <c r="L1892" s="89" t="s">
        <v>303</v>
      </c>
      <c r="M1892" s="89" t="s">
        <v>5037</v>
      </c>
      <c r="N1892" s="89" t="s">
        <v>87</v>
      </c>
      <c r="O1892" s="92" t="s">
        <v>5038</v>
      </c>
      <c r="P1892" s="93" t="s">
        <v>57</v>
      </c>
      <c r="Q1892" s="110" t="s">
        <v>58</v>
      </c>
      <c r="R1892" s="94">
        <v>46171</v>
      </c>
      <c r="S1892" s="95"/>
      <c r="T1892" s="95" t="s">
        <v>59</v>
      </c>
      <c r="U1892" s="95" t="s">
        <v>60</v>
      </c>
      <c r="V1892" s="91">
        <v>46157</v>
      </c>
      <c r="W1892" s="91">
        <v>46164</v>
      </c>
      <c r="X1892" s="91"/>
      <c r="Y1892" s="96" t="s">
        <v>269</v>
      </c>
      <c r="Z1892" s="89" t="s">
        <v>62</v>
      </c>
      <c r="AA1892" s="95"/>
      <c r="AB1892" s="95" t="s">
        <v>2804</v>
      </c>
      <c r="AC1892" s="95" t="s">
        <v>2804</v>
      </c>
      <c r="AD1892" s="95" t="s">
        <v>2804</v>
      </c>
      <c r="AE1892" s="95" t="s">
        <v>2804</v>
      </c>
      <c r="AF1892" s="95" t="s">
        <v>2804</v>
      </c>
      <c r="AG1892" s="95" t="s">
        <v>2804</v>
      </c>
      <c r="AH1892" s="95" t="s">
        <v>2804</v>
      </c>
      <c r="AI1892" s="97"/>
      <c r="AJ1892" s="97" t="s">
        <v>65</v>
      </c>
      <c r="AK1892" s="97" t="s">
        <v>66</v>
      </c>
      <c r="AL1892" s="45" t="s">
        <v>67</v>
      </c>
      <c r="AM1892" s="160" t="str">
        <f>MONTH(B1892)&amp;"/"&amp;YEAR(B1892)</f>
        <v>3/2026</v>
      </c>
      <c r="AN1892" s="45">
        <f>WEEKNUM(B1892)-WEEKNUM(EOMONTH(B1892,-1)+1)+1</f>
        <v>4</v>
      </c>
      <c r="AO1892" s="45" t="str">
        <f>MONTH(R1892)&amp;"/"&amp;YEAR(R1892)</f>
        <v>5/2026</v>
      </c>
      <c r="AP1892" s="45">
        <f>WEEKNUM(R1892)-WEEKNUM(EOMONTH(R1892,-1)+1)+1</f>
        <v>5</v>
      </c>
      <c r="AQ1892" s="45">
        <f>IF(AU1892="S",IF(Q1892="1. Aceitou o programa",R1892-B1892,0),0)</f>
        <v>67</v>
      </c>
      <c r="AR1892" s="45">
        <f>IF(AU1892="S",IF(AND(S1892&lt;&gt;"",R1892&lt;&gt;""),S1892-R1892,0),0)</f>
        <v>0</v>
      </c>
      <c r="AS1892" s="45">
        <f>IF(AU1892="S",IF(Q1892="1. Aceitou o programa",IF(OR(X1892="Não se Aplica",X1892=""),IF(OR(W1892="Não se Aplica",W1892=""),0,W1892-V1892),AVERAGE(X1892-W1892,W1892-V1892)),0),0)</f>
        <v>7</v>
      </c>
      <c r="AT1892" s="45">
        <f>IF(AU1892="S",IF(AND(Q1892="1. Aceitou o programa",AB1892="Realizada"),IFERROR(IF(AA1892="",0,AA1892-R1892),0),0),0)</f>
        <v>0</v>
      </c>
      <c r="AU1892" s="45" t="str">
        <f>_xlfn.XLOOKUP(U1892,'Lista Suspensa'!$AA$20:$AA$23,'Lista Suspensa'!$AB$20:$AB$23,"N/A")</f>
        <v>S</v>
      </c>
    </row>
    <row r="1893" spans="1:47" ht="12" customHeight="1" x14ac:dyDescent="0.3">
      <c r="A1893" s="87" t="s">
        <v>47</v>
      </c>
      <c r="B1893" s="88">
        <v>46104</v>
      </c>
      <c r="C1893" s="89" t="s">
        <v>48</v>
      </c>
      <c r="D1893" s="89" t="s">
        <v>49</v>
      </c>
      <c r="E1893" s="189">
        <v>79406892</v>
      </c>
      <c r="F1893" s="197" t="s">
        <v>5039</v>
      </c>
      <c r="G1893" s="90">
        <v>88863352704</v>
      </c>
      <c r="H1893" s="91">
        <v>24317</v>
      </c>
      <c r="I1893" s="89"/>
      <c r="J1893" s="89" t="s">
        <v>84</v>
      </c>
      <c r="K1893" s="89" t="s">
        <v>76</v>
      </c>
      <c r="L1893" s="89" t="s">
        <v>95</v>
      </c>
      <c r="M1893" s="89" t="s">
        <v>129</v>
      </c>
      <c r="N1893" s="89" t="s">
        <v>79</v>
      </c>
      <c r="O1893" s="92" t="s">
        <v>5040</v>
      </c>
      <c r="P1893" s="93" t="s">
        <v>57</v>
      </c>
      <c r="Q1893" s="110" t="s">
        <v>58</v>
      </c>
      <c r="R1893" s="94">
        <v>46171</v>
      </c>
      <c r="S1893" s="95"/>
      <c r="T1893" s="95" t="s">
        <v>59</v>
      </c>
      <c r="U1893" s="95" t="s">
        <v>60</v>
      </c>
      <c r="V1893" s="91">
        <v>46157</v>
      </c>
      <c r="W1893" s="91">
        <v>46164</v>
      </c>
      <c r="X1893" s="91"/>
      <c r="Y1893" s="96" t="s">
        <v>269</v>
      </c>
      <c r="Z1893" s="89" t="s">
        <v>62</v>
      </c>
      <c r="AA1893" s="95"/>
      <c r="AB1893" s="95" t="s">
        <v>2804</v>
      </c>
      <c r="AC1893" s="95" t="s">
        <v>2804</v>
      </c>
      <c r="AD1893" s="95" t="s">
        <v>2804</v>
      </c>
      <c r="AE1893" s="95" t="s">
        <v>2804</v>
      </c>
      <c r="AF1893" s="95" t="s">
        <v>2804</v>
      </c>
      <c r="AG1893" s="95" t="s">
        <v>2804</v>
      </c>
      <c r="AH1893" s="95" t="s">
        <v>2804</v>
      </c>
      <c r="AI1893" s="97"/>
      <c r="AJ1893" s="97" t="s">
        <v>65</v>
      </c>
      <c r="AK1893" s="97" t="s">
        <v>66</v>
      </c>
      <c r="AL1893" s="45" t="s">
        <v>67</v>
      </c>
      <c r="AM1893" s="160" t="str">
        <f>MONTH(B1893)&amp;"/"&amp;YEAR(B1893)</f>
        <v>3/2026</v>
      </c>
      <c r="AN1893" s="45">
        <f>WEEKNUM(B1893)-WEEKNUM(EOMONTH(B1893,-1)+1)+1</f>
        <v>4</v>
      </c>
      <c r="AO1893" s="45" t="str">
        <f>MONTH(R1893)&amp;"/"&amp;YEAR(R1893)</f>
        <v>5/2026</v>
      </c>
      <c r="AP1893" s="45">
        <f>WEEKNUM(R1893)-WEEKNUM(EOMONTH(R1893,-1)+1)+1</f>
        <v>5</v>
      </c>
      <c r="AQ1893" s="45">
        <f>IF(AU1893="S",IF(Q1893="1. Aceitou o programa",R1893-B1893,0),0)</f>
        <v>67</v>
      </c>
      <c r="AR1893" s="45">
        <f>IF(AU1893="S",IF(AND(S1893&lt;&gt;"",R1893&lt;&gt;""),S1893-R1893,0),0)</f>
        <v>0</v>
      </c>
      <c r="AS1893" s="45">
        <f>IF(AU1893="S",IF(Q1893="1. Aceitou o programa",IF(OR(X1893="Não se Aplica",X1893=""),IF(OR(W1893="Não se Aplica",W1893=""),0,W1893-V1893),AVERAGE(X1893-W1893,W1893-V1893)),0),0)</f>
        <v>7</v>
      </c>
      <c r="AT1893" s="45">
        <f>IF(AU1893="S",IF(AND(Q1893="1. Aceitou o programa",AB1893="Realizada"),IFERROR(IF(AA1893="",0,AA1893-R1893),0),0),0)</f>
        <v>0</v>
      </c>
      <c r="AU1893" s="45" t="str">
        <f>_xlfn.XLOOKUP(U1893,'Lista Suspensa'!$AA$20:$AA$23,'Lista Suspensa'!$AB$20:$AB$23,"N/A")</f>
        <v>S</v>
      </c>
    </row>
    <row r="1894" spans="1:47" ht="12" customHeight="1" x14ac:dyDescent="0.3">
      <c r="A1894" s="87" t="s">
        <v>47</v>
      </c>
      <c r="B1894" s="88">
        <v>46104</v>
      </c>
      <c r="C1894" s="89" t="s">
        <v>48</v>
      </c>
      <c r="D1894" s="89" t="s">
        <v>49</v>
      </c>
      <c r="E1894" s="189">
        <v>881406260</v>
      </c>
      <c r="F1894" s="197" t="s">
        <v>5041</v>
      </c>
      <c r="G1894" s="90">
        <v>14652690703</v>
      </c>
      <c r="H1894" s="91">
        <v>34978</v>
      </c>
      <c r="I1894" s="89"/>
      <c r="J1894" s="89" t="s">
        <v>84</v>
      </c>
      <c r="K1894" s="89" t="s">
        <v>76</v>
      </c>
      <c r="L1894" s="89" t="s">
        <v>283</v>
      </c>
      <c r="M1894" s="89" t="s">
        <v>693</v>
      </c>
      <c r="N1894" s="89" t="s">
        <v>87</v>
      </c>
      <c r="O1894" s="92" t="s">
        <v>5042</v>
      </c>
      <c r="P1894" s="93" t="s">
        <v>57</v>
      </c>
      <c r="Q1894" s="110" t="s">
        <v>58</v>
      </c>
      <c r="R1894" s="94">
        <v>46171</v>
      </c>
      <c r="S1894" s="95"/>
      <c r="T1894" s="95" t="s">
        <v>59</v>
      </c>
      <c r="U1894" s="95" t="s">
        <v>60</v>
      </c>
      <c r="V1894" s="91">
        <v>46157</v>
      </c>
      <c r="W1894" s="91">
        <v>46164</v>
      </c>
      <c r="X1894" s="91"/>
      <c r="Y1894" s="96" t="s">
        <v>269</v>
      </c>
      <c r="Z1894" s="89" t="s">
        <v>62</v>
      </c>
      <c r="AA1894" s="95"/>
      <c r="AB1894" s="95" t="s">
        <v>2804</v>
      </c>
      <c r="AC1894" s="95" t="s">
        <v>2804</v>
      </c>
      <c r="AD1894" s="95" t="s">
        <v>2804</v>
      </c>
      <c r="AE1894" s="95" t="s">
        <v>2804</v>
      </c>
      <c r="AF1894" s="95" t="s">
        <v>2804</v>
      </c>
      <c r="AG1894" s="95" t="s">
        <v>2804</v>
      </c>
      <c r="AH1894" s="95" t="s">
        <v>2804</v>
      </c>
      <c r="AI1894" s="97"/>
      <c r="AJ1894" s="97" t="s">
        <v>65</v>
      </c>
      <c r="AK1894" s="97" t="s">
        <v>66</v>
      </c>
      <c r="AL1894" s="45" t="s">
        <v>67</v>
      </c>
      <c r="AM1894" s="160" t="str">
        <f>MONTH(B1894)&amp;"/"&amp;YEAR(B1894)</f>
        <v>3/2026</v>
      </c>
      <c r="AN1894" s="45">
        <f>WEEKNUM(B1894)-WEEKNUM(EOMONTH(B1894,-1)+1)+1</f>
        <v>4</v>
      </c>
      <c r="AO1894" s="45" t="str">
        <f>MONTH(R1894)&amp;"/"&amp;YEAR(R1894)</f>
        <v>5/2026</v>
      </c>
      <c r="AP1894" s="45">
        <f>WEEKNUM(R1894)-WEEKNUM(EOMONTH(R1894,-1)+1)+1</f>
        <v>5</v>
      </c>
      <c r="AQ1894" s="45">
        <f>IF(AU1894="S",IF(Q1894="1. Aceitou o programa",R1894-B1894,0),0)</f>
        <v>67</v>
      </c>
      <c r="AR1894" s="45">
        <f>IF(AU1894="S",IF(AND(S1894&lt;&gt;"",R1894&lt;&gt;""),S1894-R1894,0),0)</f>
        <v>0</v>
      </c>
      <c r="AS1894" s="45">
        <f>IF(AU1894="S",IF(Q1894="1. Aceitou o programa",IF(OR(X1894="Não se Aplica",X1894=""),IF(OR(W1894="Não se Aplica",W1894=""),0,W1894-V1894),AVERAGE(X1894-W1894,W1894-V1894)),0),0)</f>
        <v>7</v>
      </c>
      <c r="AT1894" s="45">
        <f>IF(AU1894="S",IF(AND(Q1894="1. Aceitou o programa",AB1894="Realizada"),IFERROR(IF(AA1894="",0,AA1894-R1894),0),0),0)</f>
        <v>0</v>
      </c>
      <c r="AU1894" s="45" t="str">
        <f>_xlfn.XLOOKUP(U1894,'Lista Suspensa'!$AA$20:$AA$23,'Lista Suspensa'!$AB$20:$AB$23,"N/A")</f>
        <v>S</v>
      </c>
    </row>
    <row r="1895" spans="1:47" ht="12" customHeight="1" x14ac:dyDescent="0.3">
      <c r="A1895" s="87" t="s">
        <v>47</v>
      </c>
      <c r="B1895" s="88">
        <v>46104</v>
      </c>
      <c r="C1895" s="89" t="s">
        <v>48</v>
      </c>
      <c r="D1895" s="89" t="s">
        <v>49</v>
      </c>
      <c r="E1895" s="189">
        <v>881427446</v>
      </c>
      <c r="F1895" s="197" t="s">
        <v>5043</v>
      </c>
      <c r="G1895" s="90">
        <v>99118602720</v>
      </c>
      <c r="H1895" s="91">
        <v>24479</v>
      </c>
      <c r="I1895" s="89"/>
      <c r="J1895" s="89" t="s">
        <v>84</v>
      </c>
      <c r="K1895" s="89" t="s">
        <v>76</v>
      </c>
      <c r="L1895" s="89" t="s">
        <v>283</v>
      </c>
      <c r="M1895" s="89" t="s">
        <v>693</v>
      </c>
      <c r="N1895" s="89" t="s">
        <v>79</v>
      </c>
      <c r="O1895" s="92" t="s">
        <v>5044</v>
      </c>
      <c r="P1895" s="93" t="s">
        <v>57</v>
      </c>
      <c r="Q1895" s="110" t="s">
        <v>58</v>
      </c>
      <c r="R1895" s="94">
        <v>46171</v>
      </c>
      <c r="S1895" s="95"/>
      <c r="T1895" s="95" t="s">
        <v>59</v>
      </c>
      <c r="U1895" s="95" t="s">
        <v>60</v>
      </c>
      <c r="V1895" s="91">
        <v>46157</v>
      </c>
      <c r="W1895" s="91">
        <v>46164</v>
      </c>
      <c r="X1895" s="91">
        <v>46169</v>
      </c>
      <c r="Y1895" s="96" t="s">
        <v>2851</v>
      </c>
      <c r="Z1895" s="89" t="s">
        <v>62</v>
      </c>
      <c r="AA1895" s="95"/>
      <c r="AB1895" s="95" t="s">
        <v>2804</v>
      </c>
      <c r="AC1895" s="95" t="s">
        <v>2804</v>
      </c>
      <c r="AD1895" s="95" t="s">
        <v>2804</v>
      </c>
      <c r="AE1895" s="95" t="s">
        <v>2804</v>
      </c>
      <c r="AF1895" s="95" t="s">
        <v>2804</v>
      </c>
      <c r="AG1895" s="95" t="s">
        <v>2804</v>
      </c>
      <c r="AH1895" s="95" t="s">
        <v>2804</v>
      </c>
      <c r="AI1895" s="97"/>
      <c r="AJ1895" s="97" t="s">
        <v>65</v>
      </c>
      <c r="AK1895" s="97" t="s">
        <v>66</v>
      </c>
      <c r="AL1895" s="45" t="s">
        <v>67</v>
      </c>
      <c r="AM1895" s="160" t="str">
        <f>MONTH(B1895)&amp;"/"&amp;YEAR(B1895)</f>
        <v>3/2026</v>
      </c>
      <c r="AN1895" s="45">
        <f>WEEKNUM(B1895)-WEEKNUM(EOMONTH(B1895,-1)+1)+1</f>
        <v>4</v>
      </c>
      <c r="AO1895" s="45" t="str">
        <f>MONTH(R1895)&amp;"/"&amp;YEAR(R1895)</f>
        <v>5/2026</v>
      </c>
      <c r="AP1895" s="45">
        <f>WEEKNUM(R1895)-WEEKNUM(EOMONTH(R1895,-1)+1)+1</f>
        <v>5</v>
      </c>
      <c r="AQ1895" s="45">
        <f>IF(AU1895="S",IF(Q1895="1. Aceitou o programa",R1895-B1895,0),0)</f>
        <v>67</v>
      </c>
      <c r="AR1895" s="45">
        <f>IF(AU1895="S",IF(AND(S1895&lt;&gt;"",R1895&lt;&gt;""),S1895-R1895,0),0)</f>
        <v>0</v>
      </c>
      <c r="AS1895" s="45">
        <f>IF(AU1895="S",IF(Q1895="1. Aceitou o programa",IF(OR(X1895="Não se Aplica",X1895=""),IF(OR(W1895="Não se Aplica",W1895=""),0,W1895-V1895),AVERAGE(X1895-W1895,W1895-V1895)),0),0)</f>
        <v>6</v>
      </c>
      <c r="AT1895" s="45">
        <f>IF(AU1895="S",IF(AND(Q1895="1. Aceitou o programa",AB1895="Realizada"),IFERROR(IF(AA1895="",0,AA1895-R1895),0),0),0)</f>
        <v>0</v>
      </c>
      <c r="AU1895" s="45" t="str">
        <f>_xlfn.XLOOKUP(U1895,'Lista Suspensa'!$AA$20:$AA$23,'Lista Suspensa'!$AB$20:$AB$23,"N/A")</f>
        <v>S</v>
      </c>
    </row>
    <row r="1896" spans="1:47" ht="12" customHeight="1" x14ac:dyDescent="0.3">
      <c r="A1896" s="87" t="s">
        <v>47</v>
      </c>
      <c r="B1896" s="88">
        <v>46104</v>
      </c>
      <c r="C1896" s="89" t="s">
        <v>48</v>
      </c>
      <c r="D1896" s="89" t="s">
        <v>49</v>
      </c>
      <c r="E1896" s="189">
        <v>73397008</v>
      </c>
      <c r="F1896" s="197" t="s">
        <v>5045</v>
      </c>
      <c r="G1896" s="90">
        <v>2201032750</v>
      </c>
      <c r="H1896" s="91">
        <v>26497</v>
      </c>
      <c r="I1896" s="89"/>
      <c r="J1896" s="89" t="s">
        <v>84</v>
      </c>
      <c r="K1896" s="89" t="s">
        <v>76</v>
      </c>
      <c r="L1896" s="89" t="s">
        <v>95</v>
      </c>
      <c r="M1896" s="89" t="s">
        <v>1706</v>
      </c>
      <c r="N1896" s="89" t="s">
        <v>55</v>
      </c>
      <c r="O1896" s="92" t="s">
        <v>5046</v>
      </c>
      <c r="P1896" s="93" t="s">
        <v>57</v>
      </c>
      <c r="Q1896" s="110" t="s">
        <v>58</v>
      </c>
      <c r="R1896" s="94">
        <v>46171</v>
      </c>
      <c r="S1896" s="95"/>
      <c r="T1896" s="95" t="s">
        <v>59</v>
      </c>
      <c r="U1896" s="95" t="s">
        <v>60</v>
      </c>
      <c r="V1896" s="91">
        <v>46157</v>
      </c>
      <c r="W1896" s="91">
        <v>46160</v>
      </c>
      <c r="X1896" s="91"/>
      <c r="Y1896" s="96" t="s">
        <v>61</v>
      </c>
      <c r="Z1896" s="89" t="s">
        <v>62</v>
      </c>
      <c r="AA1896" s="95"/>
      <c r="AB1896" s="95" t="s">
        <v>2804</v>
      </c>
      <c r="AC1896" s="95" t="s">
        <v>2804</v>
      </c>
      <c r="AD1896" s="95" t="s">
        <v>2804</v>
      </c>
      <c r="AE1896" s="95" t="s">
        <v>2804</v>
      </c>
      <c r="AF1896" s="95" t="s">
        <v>2804</v>
      </c>
      <c r="AG1896" s="95" t="s">
        <v>2804</v>
      </c>
      <c r="AH1896" s="95" t="s">
        <v>2804</v>
      </c>
      <c r="AI1896" s="97"/>
      <c r="AJ1896" s="97" t="s">
        <v>65</v>
      </c>
      <c r="AK1896" s="97" t="s">
        <v>66</v>
      </c>
      <c r="AL1896" s="45" t="s">
        <v>67</v>
      </c>
      <c r="AM1896" s="160" t="str">
        <f>MONTH(B1896)&amp;"/"&amp;YEAR(B1896)</f>
        <v>3/2026</v>
      </c>
      <c r="AN1896" s="45">
        <f>WEEKNUM(B1896)-WEEKNUM(EOMONTH(B1896,-1)+1)+1</f>
        <v>4</v>
      </c>
      <c r="AO1896" s="45" t="str">
        <f>MONTH(R1896)&amp;"/"&amp;YEAR(R1896)</f>
        <v>5/2026</v>
      </c>
      <c r="AP1896" s="45">
        <f>WEEKNUM(R1896)-WEEKNUM(EOMONTH(R1896,-1)+1)+1</f>
        <v>5</v>
      </c>
      <c r="AQ1896" s="45">
        <f>IF(AU1896="S",IF(Q1896="1. Aceitou o programa",R1896-B1896,0),0)</f>
        <v>67</v>
      </c>
      <c r="AR1896" s="45">
        <f>IF(AU1896="S",IF(AND(S1896&lt;&gt;"",R1896&lt;&gt;""),S1896-R1896,0),0)</f>
        <v>0</v>
      </c>
      <c r="AS1896" s="45">
        <f>IF(AU1896="S",IF(Q1896="1. Aceitou o programa",IF(OR(X1896="Não se Aplica",X1896=""),IF(OR(W1896="Não se Aplica",W1896=""),0,W1896-V1896),AVERAGE(X1896-W1896,W1896-V1896)),0),0)</f>
        <v>3</v>
      </c>
      <c r="AT1896" s="45">
        <f>IF(AU1896="S",IF(AND(Q1896="1. Aceitou o programa",AB1896="Realizada"),IFERROR(IF(AA1896="",0,AA1896-R1896),0),0),0)</f>
        <v>0</v>
      </c>
      <c r="AU1896" s="45" t="str">
        <f>_xlfn.XLOOKUP(U1896,'Lista Suspensa'!$AA$20:$AA$23,'Lista Suspensa'!$AB$20:$AB$23,"N/A")</f>
        <v>S</v>
      </c>
    </row>
    <row r="1897" spans="1:47" ht="12" customHeight="1" x14ac:dyDescent="0.3">
      <c r="A1897" s="87" t="s">
        <v>47</v>
      </c>
      <c r="B1897" s="88">
        <v>46104</v>
      </c>
      <c r="C1897" s="89" t="s">
        <v>48</v>
      </c>
      <c r="D1897" s="89" t="s">
        <v>49</v>
      </c>
      <c r="E1897" s="189">
        <v>78772608</v>
      </c>
      <c r="F1897" s="197" t="s">
        <v>5047</v>
      </c>
      <c r="G1897" s="90">
        <v>36971642791</v>
      </c>
      <c r="H1897" s="91">
        <v>20376</v>
      </c>
      <c r="I1897" s="89"/>
      <c r="J1897" s="89" t="s">
        <v>51</v>
      </c>
      <c r="K1897" s="89" t="s">
        <v>76</v>
      </c>
      <c r="L1897" s="89" t="s">
        <v>5048</v>
      </c>
      <c r="M1897" s="89" t="s">
        <v>5049</v>
      </c>
      <c r="N1897" s="89" t="s">
        <v>137</v>
      </c>
      <c r="O1897" s="92" t="s">
        <v>5050</v>
      </c>
      <c r="P1897" s="93" t="s">
        <v>57</v>
      </c>
      <c r="Q1897" s="110" t="s">
        <v>58</v>
      </c>
      <c r="R1897" s="94">
        <v>46171</v>
      </c>
      <c r="S1897" s="95"/>
      <c r="T1897" s="95" t="s">
        <v>59</v>
      </c>
      <c r="U1897" s="95" t="s">
        <v>60</v>
      </c>
      <c r="V1897" s="91">
        <v>46157</v>
      </c>
      <c r="W1897" s="91">
        <v>46160</v>
      </c>
      <c r="X1897" s="91"/>
      <c r="Y1897" s="96" t="s">
        <v>61</v>
      </c>
      <c r="Z1897" s="89" t="s">
        <v>62</v>
      </c>
      <c r="AA1897" s="95"/>
      <c r="AB1897" s="95" t="s">
        <v>2804</v>
      </c>
      <c r="AC1897" s="95" t="s">
        <v>2804</v>
      </c>
      <c r="AD1897" s="95" t="s">
        <v>2804</v>
      </c>
      <c r="AE1897" s="95" t="s">
        <v>2804</v>
      </c>
      <c r="AF1897" s="95" t="s">
        <v>2804</v>
      </c>
      <c r="AG1897" s="95" t="s">
        <v>2804</v>
      </c>
      <c r="AH1897" s="95" t="s">
        <v>2804</v>
      </c>
      <c r="AI1897" s="97"/>
      <c r="AJ1897" s="97" t="s">
        <v>65</v>
      </c>
      <c r="AK1897" s="97" t="s">
        <v>66</v>
      </c>
      <c r="AL1897" s="45" t="s">
        <v>67</v>
      </c>
      <c r="AM1897" s="160" t="str">
        <f>MONTH(B1897)&amp;"/"&amp;YEAR(B1897)</f>
        <v>3/2026</v>
      </c>
      <c r="AN1897" s="45">
        <f>WEEKNUM(B1897)-WEEKNUM(EOMONTH(B1897,-1)+1)+1</f>
        <v>4</v>
      </c>
      <c r="AO1897" s="45" t="str">
        <f>MONTH(R1897)&amp;"/"&amp;YEAR(R1897)</f>
        <v>5/2026</v>
      </c>
      <c r="AP1897" s="45">
        <f>WEEKNUM(R1897)-WEEKNUM(EOMONTH(R1897,-1)+1)+1</f>
        <v>5</v>
      </c>
      <c r="AQ1897" s="45">
        <f>IF(AU1897="S",IF(Q1897="1. Aceitou o programa",R1897-B1897,0),0)</f>
        <v>67</v>
      </c>
      <c r="AR1897" s="45">
        <f>IF(AU1897="S",IF(AND(S1897&lt;&gt;"",R1897&lt;&gt;""),S1897-R1897,0),0)</f>
        <v>0</v>
      </c>
      <c r="AS1897" s="45">
        <f>IF(AU1897="S",IF(Q1897="1. Aceitou o programa",IF(OR(X1897="Não se Aplica",X1897=""),IF(OR(W1897="Não se Aplica",W1897=""),0,W1897-V1897),AVERAGE(X1897-W1897,W1897-V1897)),0),0)</f>
        <v>3</v>
      </c>
      <c r="AT1897" s="45">
        <f>IF(AU1897="S",IF(AND(Q1897="1. Aceitou o programa",AB1897="Realizada"),IFERROR(IF(AA1897="",0,AA1897-R1897),0),0),0)</f>
        <v>0</v>
      </c>
      <c r="AU1897" s="45" t="str">
        <f>_xlfn.XLOOKUP(U1897,'Lista Suspensa'!$AA$20:$AA$23,'Lista Suspensa'!$AB$20:$AB$23,"N/A")</f>
        <v>S</v>
      </c>
    </row>
    <row r="1898" spans="1:47" ht="12" customHeight="1" x14ac:dyDescent="0.3">
      <c r="A1898" s="87" t="s">
        <v>47</v>
      </c>
      <c r="B1898" s="88">
        <v>46104</v>
      </c>
      <c r="C1898" s="89" t="s">
        <v>48</v>
      </c>
      <c r="D1898" s="89" t="s">
        <v>49</v>
      </c>
      <c r="E1898" s="189">
        <v>853634491</v>
      </c>
      <c r="F1898" s="197" t="s">
        <v>5051</v>
      </c>
      <c r="G1898" s="90">
        <v>7450518473</v>
      </c>
      <c r="H1898" s="91">
        <v>32115</v>
      </c>
      <c r="I1898" s="89"/>
      <c r="J1898" s="89" t="s">
        <v>51</v>
      </c>
      <c r="K1898" s="89" t="s">
        <v>771</v>
      </c>
      <c r="L1898" s="89" t="s">
        <v>772</v>
      </c>
      <c r="M1898" s="89" t="s">
        <v>5052</v>
      </c>
      <c r="N1898" s="89" t="s">
        <v>79</v>
      </c>
      <c r="O1898" s="92" t="s">
        <v>5053</v>
      </c>
      <c r="P1898" s="93" t="s">
        <v>57</v>
      </c>
      <c r="Q1898" s="110" t="s">
        <v>58</v>
      </c>
      <c r="R1898" s="94">
        <v>46171</v>
      </c>
      <c r="S1898" s="95"/>
      <c r="T1898" s="95" t="s">
        <v>59</v>
      </c>
      <c r="U1898" s="95" t="s">
        <v>60</v>
      </c>
      <c r="V1898" s="91">
        <v>46157</v>
      </c>
      <c r="W1898" s="91">
        <v>46164</v>
      </c>
      <c r="X1898" s="91"/>
      <c r="Y1898" s="96" t="s">
        <v>269</v>
      </c>
      <c r="Z1898" s="89" t="s">
        <v>62</v>
      </c>
      <c r="AA1898" s="95"/>
      <c r="AB1898" s="95" t="s">
        <v>2804</v>
      </c>
      <c r="AC1898" s="95" t="s">
        <v>2804</v>
      </c>
      <c r="AD1898" s="95" t="s">
        <v>2804</v>
      </c>
      <c r="AE1898" s="95" t="s">
        <v>2804</v>
      </c>
      <c r="AF1898" s="95" t="s">
        <v>2804</v>
      </c>
      <c r="AG1898" s="95" t="s">
        <v>2804</v>
      </c>
      <c r="AH1898" s="95" t="s">
        <v>2804</v>
      </c>
      <c r="AI1898" s="97"/>
      <c r="AJ1898" s="97" t="s">
        <v>65</v>
      </c>
      <c r="AK1898" s="97" t="s">
        <v>66</v>
      </c>
      <c r="AL1898" s="45" t="s">
        <v>67</v>
      </c>
      <c r="AM1898" s="160" t="str">
        <f>MONTH(B1898)&amp;"/"&amp;YEAR(B1898)</f>
        <v>3/2026</v>
      </c>
      <c r="AN1898" s="45">
        <f>WEEKNUM(B1898)-WEEKNUM(EOMONTH(B1898,-1)+1)+1</f>
        <v>4</v>
      </c>
      <c r="AO1898" s="45" t="str">
        <f>MONTH(R1898)&amp;"/"&amp;YEAR(R1898)</f>
        <v>5/2026</v>
      </c>
      <c r="AP1898" s="45">
        <f>WEEKNUM(R1898)-WEEKNUM(EOMONTH(R1898,-1)+1)+1</f>
        <v>5</v>
      </c>
      <c r="AQ1898" s="45">
        <f>IF(AU1898="S",IF(Q1898="1. Aceitou o programa",R1898-B1898,0),0)</f>
        <v>67</v>
      </c>
      <c r="AR1898" s="45">
        <f>IF(AU1898="S",IF(AND(S1898&lt;&gt;"",R1898&lt;&gt;""),S1898-R1898,0),0)</f>
        <v>0</v>
      </c>
      <c r="AS1898" s="45">
        <f>IF(AU1898="S",IF(Q1898="1. Aceitou o programa",IF(OR(X1898="Não se Aplica",X1898=""),IF(OR(W1898="Não se Aplica",W1898=""),0,W1898-V1898),AVERAGE(X1898-W1898,W1898-V1898)),0),0)</f>
        <v>7</v>
      </c>
      <c r="AT1898" s="45">
        <f>IF(AU1898="S",IF(AND(Q1898="1. Aceitou o programa",AB1898="Realizada"),IFERROR(IF(AA1898="",0,AA1898-R1898),0),0),0)</f>
        <v>0</v>
      </c>
      <c r="AU1898" s="45" t="str">
        <f>_xlfn.XLOOKUP(U1898,'Lista Suspensa'!$AA$20:$AA$23,'Lista Suspensa'!$AB$20:$AB$23,"N/A")</f>
        <v>S</v>
      </c>
    </row>
    <row r="1899" spans="1:47" ht="12" customHeight="1" x14ac:dyDescent="0.3">
      <c r="A1899" s="87" t="s">
        <v>47</v>
      </c>
      <c r="B1899" s="88">
        <v>46104</v>
      </c>
      <c r="C1899" s="89" t="s">
        <v>48</v>
      </c>
      <c r="D1899" s="89" t="s">
        <v>49</v>
      </c>
      <c r="E1899" s="189">
        <v>740782622</v>
      </c>
      <c r="F1899" s="197" t="s">
        <v>5054</v>
      </c>
      <c r="G1899" s="90">
        <v>31702619753</v>
      </c>
      <c r="H1899" s="91">
        <v>19844</v>
      </c>
      <c r="I1899" s="89"/>
      <c r="J1899" s="89" t="s">
        <v>51</v>
      </c>
      <c r="K1899" s="89" t="s">
        <v>76</v>
      </c>
      <c r="L1899" s="89" t="s">
        <v>77</v>
      </c>
      <c r="M1899" s="89" t="s">
        <v>78</v>
      </c>
      <c r="N1899" s="89" t="s">
        <v>55</v>
      </c>
      <c r="O1899" s="92" t="s">
        <v>5055</v>
      </c>
      <c r="P1899" s="93" t="s">
        <v>57</v>
      </c>
      <c r="Q1899" s="110" t="s">
        <v>58</v>
      </c>
      <c r="R1899" s="94">
        <v>46171</v>
      </c>
      <c r="S1899" s="95"/>
      <c r="T1899" s="95" t="s">
        <v>59</v>
      </c>
      <c r="U1899" s="95" t="s">
        <v>60</v>
      </c>
      <c r="V1899" s="91">
        <v>46157</v>
      </c>
      <c r="W1899" s="91">
        <v>46160</v>
      </c>
      <c r="X1899" s="91"/>
      <c r="Y1899" s="96" t="s">
        <v>61</v>
      </c>
      <c r="Z1899" s="89" t="s">
        <v>62</v>
      </c>
      <c r="AA1899" s="95"/>
      <c r="AB1899" s="95" t="s">
        <v>2804</v>
      </c>
      <c r="AC1899" s="95" t="s">
        <v>2804</v>
      </c>
      <c r="AD1899" s="95" t="s">
        <v>2804</v>
      </c>
      <c r="AE1899" s="95" t="s">
        <v>2804</v>
      </c>
      <c r="AF1899" s="95" t="s">
        <v>2804</v>
      </c>
      <c r="AG1899" s="95" t="s">
        <v>2804</v>
      </c>
      <c r="AH1899" s="95" t="s">
        <v>2804</v>
      </c>
      <c r="AI1899" s="97"/>
      <c r="AJ1899" s="97" t="s">
        <v>65</v>
      </c>
      <c r="AK1899" s="97" t="s">
        <v>66</v>
      </c>
      <c r="AL1899" s="45" t="s">
        <v>67</v>
      </c>
      <c r="AM1899" s="160" t="str">
        <f>MONTH(B1899)&amp;"/"&amp;YEAR(B1899)</f>
        <v>3/2026</v>
      </c>
      <c r="AN1899" s="45">
        <f>WEEKNUM(B1899)-WEEKNUM(EOMONTH(B1899,-1)+1)+1</f>
        <v>4</v>
      </c>
      <c r="AO1899" s="45" t="str">
        <f>MONTH(R1899)&amp;"/"&amp;YEAR(R1899)</f>
        <v>5/2026</v>
      </c>
      <c r="AP1899" s="45">
        <f>WEEKNUM(R1899)-WEEKNUM(EOMONTH(R1899,-1)+1)+1</f>
        <v>5</v>
      </c>
      <c r="AQ1899" s="45">
        <f>IF(AU1899="S",IF(Q1899="1. Aceitou o programa",R1899-B1899,0),0)</f>
        <v>67</v>
      </c>
      <c r="AR1899" s="45">
        <f>IF(AU1899="S",IF(AND(S1899&lt;&gt;"",R1899&lt;&gt;""),S1899-R1899,0),0)</f>
        <v>0</v>
      </c>
      <c r="AS1899" s="45">
        <f>IF(AU1899="S",IF(Q1899="1. Aceitou o programa",IF(OR(X1899="Não se Aplica",X1899=""),IF(OR(W1899="Não se Aplica",W1899=""),0,W1899-V1899),AVERAGE(X1899-W1899,W1899-V1899)),0),0)</f>
        <v>3</v>
      </c>
      <c r="AT1899" s="45">
        <f>IF(AU1899="S",IF(AND(Q1899="1. Aceitou o programa",AB1899="Realizada"),IFERROR(IF(AA1899="",0,AA1899-R1899),0),0),0)</f>
        <v>0</v>
      </c>
      <c r="AU1899" s="45" t="str">
        <f>_xlfn.XLOOKUP(U1899,'Lista Suspensa'!$AA$20:$AA$23,'Lista Suspensa'!$AB$20:$AB$23,"N/A")</f>
        <v>S</v>
      </c>
    </row>
    <row r="1900" spans="1:47" ht="12" customHeight="1" x14ac:dyDescent="0.3">
      <c r="A1900" s="87" t="s">
        <v>47</v>
      </c>
      <c r="B1900" s="88">
        <v>46104</v>
      </c>
      <c r="C1900" s="89" t="s">
        <v>48</v>
      </c>
      <c r="D1900" s="89" t="s">
        <v>49</v>
      </c>
      <c r="E1900" s="189">
        <v>94896671</v>
      </c>
      <c r="F1900" s="197" t="s">
        <v>5056</v>
      </c>
      <c r="G1900" s="90">
        <v>34331927822</v>
      </c>
      <c r="H1900" s="91">
        <v>30746</v>
      </c>
      <c r="I1900" s="89"/>
      <c r="J1900" s="89" t="s">
        <v>51</v>
      </c>
      <c r="K1900" s="89" t="s">
        <v>52</v>
      </c>
      <c r="L1900" s="89" t="s">
        <v>85</v>
      </c>
      <c r="M1900" s="89" t="s">
        <v>4589</v>
      </c>
      <c r="N1900" s="89" t="s">
        <v>449</v>
      </c>
      <c r="O1900" s="92" t="s">
        <v>5057</v>
      </c>
      <c r="P1900" s="93" t="s">
        <v>57</v>
      </c>
      <c r="Q1900" s="110" t="s">
        <v>58</v>
      </c>
      <c r="R1900" s="94">
        <v>46171</v>
      </c>
      <c r="S1900" s="95"/>
      <c r="T1900" s="95" t="s">
        <v>59</v>
      </c>
      <c r="U1900" s="95" t="s">
        <v>60</v>
      </c>
      <c r="V1900" s="91">
        <v>46157</v>
      </c>
      <c r="W1900" s="91">
        <v>46164</v>
      </c>
      <c r="X1900" s="91">
        <v>46169</v>
      </c>
      <c r="Y1900" s="96" t="s">
        <v>2851</v>
      </c>
      <c r="Z1900" s="89" t="s">
        <v>62</v>
      </c>
      <c r="AA1900" s="95"/>
      <c r="AB1900" s="95" t="s">
        <v>2804</v>
      </c>
      <c r="AC1900" s="95" t="s">
        <v>2804</v>
      </c>
      <c r="AD1900" s="95" t="s">
        <v>2804</v>
      </c>
      <c r="AE1900" s="95" t="s">
        <v>2804</v>
      </c>
      <c r="AF1900" s="95" t="s">
        <v>2804</v>
      </c>
      <c r="AG1900" s="95" t="s">
        <v>2804</v>
      </c>
      <c r="AH1900" s="95" t="s">
        <v>2804</v>
      </c>
      <c r="AI1900" s="97"/>
      <c r="AJ1900" s="97" t="s">
        <v>65</v>
      </c>
      <c r="AK1900" s="97" t="s">
        <v>66</v>
      </c>
      <c r="AL1900" s="45" t="s">
        <v>67</v>
      </c>
      <c r="AM1900" s="160" t="str">
        <f>MONTH(B1900)&amp;"/"&amp;YEAR(B1900)</f>
        <v>3/2026</v>
      </c>
      <c r="AN1900" s="45">
        <f>WEEKNUM(B1900)-WEEKNUM(EOMONTH(B1900,-1)+1)+1</f>
        <v>4</v>
      </c>
      <c r="AO1900" s="45" t="str">
        <f>MONTH(R1900)&amp;"/"&amp;YEAR(R1900)</f>
        <v>5/2026</v>
      </c>
      <c r="AP1900" s="45">
        <f>WEEKNUM(R1900)-WEEKNUM(EOMONTH(R1900,-1)+1)+1</f>
        <v>5</v>
      </c>
      <c r="AQ1900" s="45">
        <f>IF(AU1900="S",IF(Q1900="1. Aceitou o programa",R1900-B1900,0),0)</f>
        <v>67</v>
      </c>
      <c r="AR1900" s="45">
        <f>IF(AU1900="S",IF(AND(S1900&lt;&gt;"",R1900&lt;&gt;""),S1900-R1900,0),0)</f>
        <v>0</v>
      </c>
      <c r="AS1900" s="45">
        <f>IF(AU1900="S",IF(Q1900="1. Aceitou o programa",IF(OR(X1900="Não se Aplica",X1900=""),IF(OR(W1900="Não se Aplica",W1900=""),0,W1900-V1900),AVERAGE(X1900-W1900,W1900-V1900)),0),0)</f>
        <v>6</v>
      </c>
      <c r="AT1900" s="45">
        <f>IF(AU1900="S",IF(AND(Q1900="1. Aceitou o programa",AB1900="Realizada"),IFERROR(IF(AA1900="",0,AA1900-R1900),0),0),0)</f>
        <v>0</v>
      </c>
      <c r="AU1900" s="45" t="str">
        <f>_xlfn.XLOOKUP(U1900,'Lista Suspensa'!$AA$20:$AA$23,'Lista Suspensa'!$AB$20:$AB$23,"N/A")</f>
        <v>S</v>
      </c>
    </row>
    <row r="1901" spans="1:47" ht="12" customHeight="1" x14ac:dyDescent="0.3">
      <c r="A1901" s="87" t="s">
        <v>47</v>
      </c>
      <c r="B1901" s="88">
        <v>46104</v>
      </c>
      <c r="C1901" s="89" t="s">
        <v>48</v>
      </c>
      <c r="D1901" s="89" t="s">
        <v>49</v>
      </c>
      <c r="E1901" s="189">
        <v>92663830</v>
      </c>
      <c r="F1901" s="197" t="s">
        <v>5058</v>
      </c>
      <c r="G1901" s="90">
        <v>9099698844</v>
      </c>
      <c r="H1901" s="91">
        <v>25163</v>
      </c>
      <c r="I1901" s="89"/>
      <c r="J1901" s="89" t="s">
        <v>84</v>
      </c>
      <c r="K1901" s="89" t="s">
        <v>52</v>
      </c>
      <c r="L1901" s="89" t="s">
        <v>85</v>
      </c>
      <c r="M1901" s="89" t="s">
        <v>943</v>
      </c>
      <c r="N1901" s="89" t="s">
        <v>449</v>
      </c>
      <c r="O1901" s="92" t="s">
        <v>5059</v>
      </c>
      <c r="P1901" s="93" t="s">
        <v>57</v>
      </c>
      <c r="Q1901" s="110" t="s">
        <v>58</v>
      </c>
      <c r="R1901" s="94">
        <v>46171</v>
      </c>
      <c r="S1901" s="95"/>
      <c r="T1901" s="95" t="s">
        <v>59</v>
      </c>
      <c r="U1901" s="95" t="s">
        <v>60</v>
      </c>
      <c r="V1901" s="91">
        <v>46157</v>
      </c>
      <c r="W1901" s="91">
        <v>46164</v>
      </c>
      <c r="X1901" s="91"/>
      <c r="Y1901" s="96" t="s">
        <v>269</v>
      </c>
      <c r="Z1901" s="89" t="s">
        <v>62</v>
      </c>
      <c r="AA1901" s="95"/>
      <c r="AB1901" s="95" t="s">
        <v>2804</v>
      </c>
      <c r="AC1901" s="95" t="s">
        <v>2804</v>
      </c>
      <c r="AD1901" s="95" t="s">
        <v>2804</v>
      </c>
      <c r="AE1901" s="95" t="s">
        <v>2804</v>
      </c>
      <c r="AF1901" s="95" t="s">
        <v>2804</v>
      </c>
      <c r="AG1901" s="95" t="s">
        <v>2804</v>
      </c>
      <c r="AH1901" s="95" t="s">
        <v>2804</v>
      </c>
      <c r="AI1901" s="97"/>
      <c r="AJ1901" s="97" t="s">
        <v>65</v>
      </c>
      <c r="AK1901" s="97" t="s">
        <v>66</v>
      </c>
      <c r="AL1901" s="45" t="s">
        <v>67</v>
      </c>
      <c r="AM1901" s="160" t="str">
        <f>MONTH(B1901)&amp;"/"&amp;YEAR(B1901)</f>
        <v>3/2026</v>
      </c>
      <c r="AN1901" s="45">
        <f>WEEKNUM(B1901)-WEEKNUM(EOMONTH(B1901,-1)+1)+1</f>
        <v>4</v>
      </c>
      <c r="AO1901" s="45" t="str">
        <f>MONTH(R1901)&amp;"/"&amp;YEAR(R1901)</f>
        <v>5/2026</v>
      </c>
      <c r="AP1901" s="45">
        <f>WEEKNUM(R1901)-WEEKNUM(EOMONTH(R1901,-1)+1)+1</f>
        <v>5</v>
      </c>
      <c r="AQ1901" s="45">
        <f>IF(AU1901="S",IF(Q1901="1. Aceitou o programa",R1901-B1901,0),0)</f>
        <v>67</v>
      </c>
      <c r="AR1901" s="45">
        <f>IF(AU1901="S",IF(AND(S1901&lt;&gt;"",R1901&lt;&gt;""),S1901-R1901,0),0)</f>
        <v>0</v>
      </c>
      <c r="AS1901" s="45">
        <f>IF(AU1901="S",IF(Q1901="1. Aceitou o programa",IF(OR(X1901="Não se Aplica",X1901=""),IF(OR(W1901="Não se Aplica",W1901=""),0,W1901-V1901),AVERAGE(X1901-W1901,W1901-V1901)),0),0)</f>
        <v>7</v>
      </c>
      <c r="AT1901" s="45">
        <f>IF(AU1901="S",IF(AND(Q1901="1. Aceitou o programa",AB1901="Realizada"),IFERROR(IF(AA1901="",0,AA1901-R1901),0),0),0)</f>
        <v>0</v>
      </c>
      <c r="AU1901" s="45" t="str">
        <f>_xlfn.XLOOKUP(U1901,'Lista Suspensa'!$AA$20:$AA$23,'Lista Suspensa'!$AB$20:$AB$23,"N/A")</f>
        <v>S</v>
      </c>
    </row>
    <row r="1902" spans="1:47" ht="12" customHeight="1" x14ac:dyDescent="0.3">
      <c r="A1902" s="87" t="s">
        <v>47</v>
      </c>
      <c r="B1902" s="88">
        <v>46104</v>
      </c>
      <c r="C1902" s="89" t="s">
        <v>48</v>
      </c>
      <c r="D1902" s="89" t="s">
        <v>49</v>
      </c>
      <c r="E1902" s="189">
        <v>61707511</v>
      </c>
      <c r="F1902" s="197" t="s">
        <v>5060</v>
      </c>
      <c r="G1902" s="90">
        <v>38161590877</v>
      </c>
      <c r="H1902" s="91">
        <v>31667</v>
      </c>
      <c r="I1902" s="89"/>
      <c r="J1902" s="89" t="s">
        <v>51</v>
      </c>
      <c r="K1902" s="89" t="s">
        <v>52</v>
      </c>
      <c r="L1902" s="89" t="s">
        <v>85</v>
      </c>
      <c r="M1902" s="89" t="s">
        <v>5061</v>
      </c>
      <c r="N1902" s="89" t="s">
        <v>55</v>
      </c>
      <c r="O1902" s="92" t="s">
        <v>5062</v>
      </c>
      <c r="P1902" s="93" t="s">
        <v>57</v>
      </c>
      <c r="Q1902" s="110" t="s">
        <v>58</v>
      </c>
      <c r="R1902" s="94">
        <v>46171</v>
      </c>
      <c r="S1902" s="95"/>
      <c r="T1902" s="95" t="s">
        <v>59</v>
      </c>
      <c r="U1902" s="95" t="s">
        <v>60</v>
      </c>
      <c r="V1902" s="91">
        <v>46157</v>
      </c>
      <c r="W1902" s="91">
        <v>46164</v>
      </c>
      <c r="X1902" s="91"/>
      <c r="Y1902" s="96" t="s">
        <v>269</v>
      </c>
      <c r="Z1902" s="89" t="s">
        <v>62</v>
      </c>
      <c r="AA1902" s="95"/>
      <c r="AB1902" s="95" t="s">
        <v>2804</v>
      </c>
      <c r="AC1902" s="95" t="s">
        <v>2804</v>
      </c>
      <c r="AD1902" s="95" t="s">
        <v>2804</v>
      </c>
      <c r="AE1902" s="95" t="s">
        <v>2804</v>
      </c>
      <c r="AF1902" s="95" t="s">
        <v>2804</v>
      </c>
      <c r="AG1902" s="95" t="s">
        <v>2804</v>
      </c>
      <c r="AH1902" s="95" t="s">
        <v>2804</v>
      </c>
      <c r="AI1902" s="97"/>
      <c r="AJ1902" s="97" t="s">
        <v>65</v>
      </c>
      <c r="AK1902" s="97" t="s">
        <v>66</v>
      </c>
      <c r="AL1902" s="45" t="s">
        <v>67</v>
      </c>
      <c r="AM1902" s="160" t="str">
        <f>MONTH(B1902)&amp;"/"&amp;YEAR(B1902)</f>
        <v>3/2026</v>
      </c>
      <c r="AN1902" s="45">
        <f>WEEKNUM(B1902)-WEEKNUM(EOMONTH(B1902,-1)+1)+1</f>
        <v>4</v>
      </c>
      <c r="AO1902" s="45" t="str">
        <f>MONTH(R1902)&amp;"/"&amp;YEAR(R1902)</f>
        <v>5/2026</v>
      </c>
      <c r="AP1902" s="45">
        <f>WEEKNUM(R1902)-WEEKNUM(EOMONTH(R1902,-1)+1)+1</f>
        <v>5</v>
      </c>
      <c r="AQ1902" s="45">
        <f>IF(AU1902="S",IF(Q1902="1. Aceitou o programa",R1902-B1902,0),0)</f>
        <v>67</v>
      </c>
      <c r="AR1902" s="45">
        <f>IF(AU1902="S",IF(AND(S1902&lt;&gt;"",R1902&lt;&gt;""),S1902-R1902,0),0)</f>
        <v>0</v>
      </c>
      <c r="AS1902" s="45">
        <f>IF(AU1902="S",IF(Q1902="1. Aceitou o programa",IF(OR(X1902="Não se Aplica",X1902=""),IF(OR(W1902="Não se Aplica",W1902=""),0,W1902-V1902),AVERAGE(X1902-W1902,W1902-V1902)),0),0)</f>
        <v>7</v>
      </c>
      <c r="AT1902" s="45">
        <f>IF(AU1902="S",IF(AND(Q1902="1. Aceitou o programa",AB1902="Realizada"),IFERROR(IF(AA1902="",0,AA1902-R1902),0),0),0)</f>
        <v>0</v>
      </c>
      <c r="AU1902" s="45" t="str">
        <f>_xlfn.XLOOKUP(U1902,'Lista Suspensa'!$AA$20:$AA$23,'Lista Suspensa'!$AB$20:$AB$23,"N/A")</f>
        <v>S</v>
      </c>
    </row>
    <row r="1903" spans="1:47" ht="12" customHeight="1" x14ac:dyDescent="0.3">
      <c r="A1903" s="87" t="s">
        <v>47</v>
      </c>
      <c r="B1903" s="88">
        <v>46104</v>
      </c>
      <c r="C1903" s="89" t="s">
        <v>48</v>
      </c>
      <c r="D1903" s="89" t="s">
        <v>49</v>
      </c>
      <c r="E1903" s="189">
        <v>474057429</v>
      </c>
      <c r="F1903" s="197" t="s">
        <v>5063</v>
      </c>
      <c r="G1903" s="90">
        <v>8379523873</v>
      </c>
      <c r="H1903" s="91">
        <v>24562</v>
      </c>
      <c r="I1903" s="89"/>
      <c r="J1903" s="89" t="s">
        <v>84</v>
      </c>
      <c r="K1903" s="89" t="s">
        <v>52</v>
      </c>
      <c r="L1903" s="89" t="s">
        <v>5064</v>
      </c>
      <c r="M1903" s="89" t="s">
        <v>5065</v>
      </c>
      <c r="N1903" s="89" t="s">
        <v>97</v>
      </c>
      <c r="O1903" s="92" t="s">
        <v>5066</v>
      </c>
      <c r="P1903" s="93" t="s">
        <v>57</v>
      </c>
      <c r="Q1903" s="110" t="s">
        <v>58</v>
      </c>
      <c r="R1903" s="94">
        <v>46171</v>
      </c>
      <c r="S1903" s="95"/>
      <c r="T1903" s="95" t="s">
        <v>59</v>
      </c>
      <c r="U1903" s="95" t="s">
        <v>60</v>
      </c>
      <c r="V1903" s="91">
        <v>46157</v>
      </c>
      <c r="W1903" s="91">
        <v>46160</v>
      </c>
      <c r="X1903" s="91"/>
      <c r="Y1903" s="96" t="s">
        <v>61</v>
      </c>
      <c r="Z1903" s="89" t="s">
        <v>62</v>
      </c>
      <c r="AA1903" s="95"/>
      <c r="AB1903" s="95" t="s">
        <v>2804</v>
      </c>
      <c r="AC1903" s="95" t="s">
        <v>2804</v>
      </c>
      <c r="AD1903" s="95" t="s">
        <v>2804</v>
      </c>
      <c r="AE1903" s="95" t="s">
        <v>2804</v>
      </c>
      <c r="AF1903" s="95" t="s">
        <v>2804</v>
      </c>
      <c r="AG1903" s="95" t="s">
        <v>2804</v>
      </c>
      <c r="AH1903" s="95" t="s">
        <v>2804</v>
      </c>
      <c r="AI1903" s="97"/>
      <c r="AJ1903" s="97" t="s">
        <v>65</v>
      </c>
      <c r="AK1903" s="97" t="s">
        <v>66</v>
      </c>
      <c r="AL1903" s="45" t="s">
        <v>67</v>
      </c>
      <c r="AM1903" s="160" t="str">
        <f>MONTH(B1903)&amp;"/"&amp;YEAR(B1903)</f>
        <v>3/2026</v>
      </c>
      <c r="AN1903" s="45">
        <f>WEEKNUM(B1903)-WEEKNUM(EOMONTH(B1903,-1)+1)+1</f>
        <v>4</v>
      </c>
      <c r="AO1903" s="45" t="str">
        <f>MONTH(R1903)&amp;"/"&amp;YEAR(R1903)</f>
        <v>5/2026</v>
      </c>
      <c r="AP1903" s="45">
        <f>WEEKNUM(R1903)-WEEKNUM(EOMONTH(R1903,-1)+1)+1</f>
        <v>5</v>
      </c>
      <c r="AQ1903" s="45">
        <f>IF(AU1903="S",IF(Q1903="1. Aceitou o programa",R1903-B1903,0),0)</f>
        <v>67</v>
      </c>
      <c r="AR1903" s="45">
        <f>IF(AU1903="S",IF(AND(S1903&lt;&gt;"",R1903&lt;&gt;""),S1903-R1903,0),0)</f>
        <v>0</v>
      </c>
      <c r="AS1903" s="45">
        <f>IF(AU1903="S",IF(Q1903="1. Aceitou o programa",IF(OR(X1903="Não se Aplica",X1903=""),IF(OR(W1903="Não se Aplica",W1903=""),0,W1903-V1903),AVERAGE(X1903-W1903,W1903-V1903)),0),0)</f>
        <v>3</v>
      </c>
      <c r="AT1903" s="45">
        <f>IF(AU1903="S",IF(AND(Q1903="1. Aceitou o programa",AB1903="Realizada"),IFERROR(IF(AA1903="",0,AA1903-R1903),0),0),0)</f>
        <v>0</v>
      </c>
      <c r="AU1903" s="45" t="str">
        <f>_xlfn.XLOOKUP(U1903,'Lista Suspensa'!$AA$20:$AA$23,'Lista Suspensa'!$AB$20:$AB$23,"N/A")</f>
        <v>S</v>
      </c>
    </row>
    <row r="1904" spans="1:47" ht="12" customHeight="1" x14ac:dyDescent="0.3">
      <c r="A1904" s="87" t="s">
        <v>47</v>
      </c>
      <c r="B1904" s="88">
        <v>46104</v>
      </c>
      <c r="C1904" s="89" t="s">
        <v>48</v>
      </c>
      <c r="D1904" s="89" t="s">
        <v>49</v>
      </c>
      <c r="E1904" s="189">
        <v>85772301</v>
      </c>
      <c r="F1904" s="197" t="s">
        <v>5067</v>
      </c>
      <c r="G1904" s="90">
        <v>10688929869</v>
      </c>
      <c r="H1904" s="91">
        <v>25424</v>
      </c>
      <c r="I1904" s="89"/>
      <c r="J1904" s="89" t="s">
        <v>51</v>
      </c>
      <c r="K1904" s="89" t="s">
        <v>52</v>
      </c>
      <c r="L1904" s="89" t="s">
        <v>53</v>
      </c>
      <c r="M1904" s="89" t="s">
        <v>3686</v>
      </c>
      <c r="N1904" s="89" t="s">
        <v>97</v>
      </c>
      <c r="O1904" s="92" t="s">
        <v>5068</v>
      </c>
      <c r="P1904" s="93" t="s">
        <v>57</v>
      </c>
      <c r="Q1904" s="110" t="s">
        <v>58</v>
      </c>
      <c r="R1904" s="94">
        <v>46171</v>
      </c>
      <c r="S1904" s="95"/>
      <c r="T1904" s="95" t="s">
        <v>59</v>
      </c>
      <c r="U1904" s="95" t="s">
        <v>60</v>
      </c>
      <c r="V1904" s="91">
        <v>46157</v>
      </c>
      <c r="W1904" s="91">
        <v>46164</v>
      </c>
      <c r="X1904" s="91"/>
      <c r="Y1904" s="96" t="s">
        <v>269</v>
      </c>
      <c r="Z1904" s="89" t="s">
        <v>62</v>
      </c>
      <c r="AA1904" s="95"/>
      <c r="AB1904" s="95" t="s">
        <v>2804</v>
      </c>
      <c r="AC1904" s="95" t="s">
        <v>2804</v>
      </c>
      <c r="AD1904" s="95" t="s">
        <v>2804</v>
      </c>
      <c r="AE1904" s="95" t="s">
        <v>2804</v>
      </c>
      <c r="AF1904" s="95" t="s">
        <v>2804</v>
      </c>
      <c r="AG1904" s="95" t="s">
        <v>2804</v>
      </c>
      <c r="AH1904" s="95" t="s">
        <v>2804</v>
      </c>
      <c r="AI1904" s="97"/>
      <c r="AJ1904" s="97" t="s">
        <v>65</v>
      </c>
      <c r="AK1904" s="97" t="s">
        <v>66</v>
      </c>
      <c r="AL1904" s="45" t="s">
        <v>67</v>
      </c>
      <c r="AM1904" s="160" t="str">
        <f>MONTH(B1904)&amp;"/"&amp;YEAR(B1904)</f>
        <v>3/2026</v>
      </c>
      <c r="AN1904" s="45">
        <f>WEEKNUM(B1904)-WEEKNUM(EOMONTH(B1904,-1)+1)+1</f>
        <v>4</v>
      </c>
      <c r="AO1904" s="45" t="str">
        <f>MONTH(R1904)&amp;"/"&amp;YEAR(R1904)</f>
        <v>5/2026</v>
      </c>
      <c r="AP1904" s="45">
        <f>WEEKNUM(R1904)-WEEKNUM(EOMONTH(R1904,-1)+1)+1</f>
        <v>5</v>
      </c>
      <c r="AQ1904" s="45">
        <f>IF(AU1904="S",IF(Q1904="1. Aceitou o programa",R1904-B1904,0),0)</f>
        <v>67</v>
      </c>
      <c r="AR1904" s="45">
        <f>IF(AU1904="S",IF(AND(S1904&lt;&gt;"",R1904&lt;&gt;""),S1904-R1904,0),0)</f>
        <v>0</v>
      </c>
      <c r="AS1904" s="45">
        <f>IF(AU1904="S",IF(Q1904="1. Aceitou o programa",IF(OR(X1904="Não se Aplica",X1904=""),IF(OR(W1904="Não se Aplica",W1904=""),0,W1904-V1904),AVERAGE(X1904-W1904,W1904-V1904)),0),0)</f>
        <v>7</v>
      </c>
      <c r="AT1904" s="45">
        <f>IF(AU1904="S",IF(AND(Q1904="1. Aceitou o programa",AB1904="Realizada"),IFERROR(IF(AA1904="",0,AA1904-R1904),0),0),0)</f>
        <v>0</v>
      </c>
      <c r="AU1904" s="45" t="str">
        <f>_xlfn.XLOOKUP(U1904,'Lista Suspensa'!$AA$20:$AA$23,'Lista Suspensa'!$AB$20:$AB$23,"N/A")</f>
        <v>S</v>
      </c>
    </row>
    <row r="1905" spans="1:47" ht="12" customHeight="1" x14ac:dyDescent="0.3">
      <c r="A1905" s="87" t="s">
        <v>47</v>
      </c>
      <c r="B1905" s="88">
        <v>46104</v>
      </c>
      <c r="C1905" s="89" t="s">
        <v>48</v>
      </c>
      <c r="D1905" s="89" t="s">
        <v>49</v>
      </c>
      <c r="E1905" s="189">
        <v>87313764</v>
      </c>
      <c r="F1905" s="197" t="s">
        <v>5069</v>
      </c>
      <c r="G1905" s="90">
        <v>17009515808</v>
      </c>
      <c r="H1905" s="91">
        <v>27114</v>
      </c>
      <c r="I1905" s="89"/>
      <c r="J1905" s="89" t="s">
        <v>84</v>
      </c>
      <c r="K1905" s="89" t="s">
        <v>52</v>
      </c>
      <c r="L1905" s="89" t="s">
        <v>85</v>
      </c>
      <c r="M1905" s="89" t="s">
        <v>5070</v>
      </c>
      <c r="N1905" s="89" t="s">
        <v>150</v>
      </c>
      <c r="O1905" s="92" t="s">
        <v>5071</v>
      </c>
      <c r="P1905" s="93" t="s">
        <v>57</v>
      </c>
      <c r="Q1905" s="110" t="s">
        <v>58</v>
      </c>
      <c r="R1905" s="94">
        <v>46171</v>
      </c>
      <c r="S1905" s="95"/>
      <c r="T1905" s="95" t="s">
        <v>59</v>
      </c>
      <c r="U1905" s="95" t="s">
        <v>60</v>
      </c>
      <c r="V1905" s="91">
        <v>46157</v>
      </c>
      <c r="W1905" s="91">
        <v>46164</v>
      </c>
      <c r="X1905" s="91"/>
      <c r="Y1905" s="96" t="s">
        <v>269</v>
      </c>
      <c r="Z1905" s="89" t="s">
        <v>62</v>
      </c>
      <c r="AA1905" s="95"/>
      <c r="AB1905" s="95" t="s">
        <v>2804</v>
      </c>
      <c r="AC1905" s="95" t="s">
        <v>2804</v>
      </c>
      <c r="AD1905" s="95" t="s">
        <v>2804</v>
      </c>
      <c r="AE1905" s="95" t="s">
        <v>2804</v>
      </c>
      <c r="AF1905" s="95" t="s">
        <v>2804</v>
      </c>
      <c r="AG1905" s="95" t="s">
        <v>2804</v>
      </c>
      <c r="AH1905" s="95" t="s">
        <v>2804</v>
      </c>
      <c r="AI1905" s="97"/>
      <c r="AJ1905" s="97" t="s">
        <v>65</v>
      </c>
      <c r="AK1905" s="97" t="s">
        <v>66</v>
      </c>
      <c r="AL1905" s="45" t="s">
        <v>67</v>
      </c>
      <c r="AM1905" s="160" t="str">
        <f>MONTH(B1905)&amp;"/"&amp;YEAR(B1905)</f>
        <v>3/2026</v>
      </c>
      <c r="AN1905" s="45">
        <f>WEEKNUM(B1905)-WEEKNUM(EOMONTH(B1905,-1)+1)+1</f>
        <v>4</v>
      </c>
      <c r="AO1905" s="45" t="str">
        <f>MONTH(R1905)&amp;"/"&amp;YEAR(R1905)</f>
        <v>5/2026</v>
      </c>
      <c r="AP1905" s="45">
        <f>WEEKNUM(R1905)-WEEKNUM(EOMONTH(R1905,-1)+1)+1</f>
        <v>5</v>
      </c>
      <c r="AQ1905" s="45">
        <f>IF(AU1905="S",IF(Q1905="1. Aceitou o programa",R1905-B1905,0),0)</f>
        <v>67</v>
      </c>
      <c r="AR1905" s="45">
        <f>IF(AU1905="S",IF(AND(S1905&lt;&gt;"",R1905&lt;&gt;""),S1905-R1905,0),0)</f>
        <v>0</v>
      </c>
      <c r="AS1905" s="45">
        <f>IF(AU1905="S",IF(Q1905="1. Aceitou o programa",IF(OR(X1905="Não se Aplica",X1905=""),IF(OR(W1905="Não se Aplica",W1905=""),0,W1905-V1905),AVERAGE(X1905-W1905,W1905-V1905)),0),0)</f>
        <v>7</v>
      </c>
      <c r="AT1905" s="45">
        <f>IF(AU1905="S",IF(AND(Q1905="1. Aceitou o programa",AB1905="Realizada"),IFERROR(IF(AA1905="",0,AA1905-R1905),0),0),0)</f>
        <v>0</v>
      </c>
      <c r="AU1905" s="45" t="str">
        <f>_xlfn.XLOOKUP(U1905,'Lista Suspensa'!$AA$20:$AA$23,'Lista Suspensa'!$AB$20:$AB$23,"N/A")</f>
        <v>S</v>
      </c>
    </row>
    <row r="1906" spans="1:47" ht="12" customHeight="1" x14ac:dyDescent="0.3">
      <c r="A1906" s="87" t="s">
        <v>47</v>
      </c>
      <c r="B1906" s="88">
        <v>46104</v>
      </c>
      <c r="C1906" s="89" t="s">
        <v>48</v>
      </c>
      <c r="D1906" s="89" t="s">
        <v>49</v>
      </c>
      <c r="E1906" s="189">
        <v>73764449</v>
      </c>
      <c r="F1906" s="197" t="s">
        <v>5072</v>
      </c>
      <c r="G1906" s="90">
        <v>6022287863</v>
      </c>
      <c r="H1906" s="91">
        <v>23684</v>
      </c>
      <c r="I1906" s="89"/>
      <c r="J1906" s="89" t="s">
        <v>84</v>
      </c>
      <c r="K1906" s="89" t="s">
        <v>52</v>
      </c>
      <c r="L1906" s="89" t="s">
        <v>85</v>
      </c>
      <c r="M1906" s="89" t="s">
        <v>5073</v>
      </c>
      <c r="N1906" s="89" t="s">
        <v>159</v>
      </c>
      <c r="O1906" s="92" t="s">
        <v>5074</v>
      </c>
      <c r="P1906" s="93" t="s">
        <v>57</v>
      </c>
      <c r="Q1906" s="110" t="s">
        <v>58</v>
      </c>
      <c r="R1906" s="94">
        <v>46171</v>
      </c>
      <c r="S1906" s="95"/>
      <c r="T1906" s="95" t="s">
        <v>59</v>
      </c>
      <c r="U1906" s="95" t="s">
        <v>60</v>
      </c>
      <c r="V1906" s="91">
        <v>46157</v>
      </c>
      <c r="W1906" s="91">
        <v>46160</v>
      </c>
      <c r="X1906" s="91"/>
      <c r="Y1906" s="96" t="s">
        <v>61</v>
      </c>
      <c r="Z1906" s="89" t="s">
        <v>62</v>
      </c>
      <c r="AA1906" s="95"/>
      <c r="AB1906" s="95" t="s">
        <v>2804</v>
      </c>
      <c r="AC1906" s="95" t="s">
        <v>2804</v>
      </c>
      <c r="AD1906" s="95" t="s">
        <v>2804</v>
      </c>
      <c r="AE1906" s="95" t="s">
        <v>2804</v>
      </c>
      <c r="AF1906" s="95" t="s">
        <v>2804</v>
      </c>
      <c r="AG1906" s="95" t="s">
        <v>2804</v>
      </c>
      <c r="AH1906" s="95" t="s">
        <v>2804</v>
      </c>
      <c r="AI1906" s="97"/>
      <c r="AJ1906" s="97" t="s">
        <v>65</v>
      </c>
      <c r="AK1906" s="97" t="s">
        <v>66</v>
      </c>
      <c r="AL1906" s="45" t="s">
        <v>67</v>
      </c>
      <c r="AM1906" s="160" t="str">
        <f>MONTH(B1906)&amp;"/"&amp;YEAR(B1906)</f>
        <v>3/2026</v>
      </c>
      <c r="AN1906" s="45">
        <f>WEEKNUM(B1906)-WEEKNUM(EOMONTH(B1906,-1)+1)+1</f>
        <v>4</v>
      </c>
      <c r="AO1906" s="45" t="str">
        <f>MONTH(R1906)&amp;"/"&amp;YEAR(R1906)</f>
        <v>5/2026</v>
      </c>
      <c r="AP1906" s="45">
        <f>WEEKNUM(R1906)-WEEKNUM(EOMONTH(R1906,-1)+1)+1</f>
        <v>5</v>
      </c>
      <c r="AQ1906" s="45">
        <f>IF(AU1906="S",IF(Q1906="1. Aceitou o programa",R1906-B1906,0),0)</f>
        <v>67</v>
      </c>
      <c r="AR1906" s="45">
        <f>IF(AU1906="S",IF(AND(S1906&lt;&gt;"",R1906&lt;&gt;""),S1906-R1906,0),0)</f>
        <v>0</v>
      </c>
      <c r="AS1906" s="45">
        <f>IF(AU1906="S",IF(Q1906="1. Aceitou o programa",IF(OR(X1906="Não se Aplica",X1906=""),IF(OR(W1906="Não se Aplica",W1906=""),0,W1906-V1906),AVERAGE(X1906-W1906,W1906-V1906)),0),0)</f>
        <v>3</v>
      </c>
      <c r="AT1906" s="45">
        <f>IF(AU1906="S",IF(AND(Q1906="1. Aceitou o programa",AB1906="Realizada"),IFERROR(IF(AA1906="",0,AA1906-R1906),0),0),0)</f>
        <v>0</v>
      </c>
      <c r="AU1906" s="45" t="str">
        <f>_xlfn.XLOOKUP(U1906,'Lista Suspensa'!$AA$20:$AA$23,'Lista Suspensa'!$AB$20:$AB$23,"N/A")</f>
        <v>S</v>
      </c>
    </row>
    <row r="1907" spans="1:47" ht="12" customHeight="1" x14ac:dyDescent="0.3">
      <c r="A1907" s="87" t="s">
        <v>47</v>
      </c>
      <c r="B1907" s="88">
        <v>46104</v>
      </c>
      <c r="C1907" s="89" t="s">
        <v>48</v>
      </c>
      <c r="D1907" s="89" t="s">
        <v>49</v>
      </c>
      <c r="E1907" s="189">
        <v>89245350</v>
      </c>
      <c r="F1907" s="197" t="s">
        <v>5075</v>
      </c>
      <c r="G1907" s="90">
        <v>40370943805</v>
      </c>
      <c r="H1907" s="91">
        <v>34210</v>
      </c>
      <c r="I1907" s="89"/>
      <c r="J1907" s="89" t="s">
        <v>51</v>
      </c>
      <c r="K1907" s="89" t="s">
        <v>52</v>
      </c>
      <c r="L1907" s="89" t="s">
        <v>53</v>
      </c>
      <c r="M1907" s="89" t="s">
        <v>1250</v>
      </c>
      <c r="N1907" s="89" t="s">
        <v>137</v>
      </c>
      <c r="O1907" s="92" t="s">
        <v>5076</v>
      </c>
      <c r="P1907" s="93" t="s">
        <v>57</v>
      </c>
      <c r="Q1907" s="110" t="s">
        <v>58</v>
      </c>
      <c r="R1907" s="94">
        <v>46171</v>
      </c>
      <c r="S1907" s="95"/>
      <c r="T1907" s="95" t="s">
        <v>59</v>
      </c>
      <c r="U1907" s="95" t="s">
        <v>60</v>
      </c>
      <c r="V1907" s="91">
        <v>46157</v>
      </c>
      <c r="W1907" s="91">
        <v>46160</v>
      </c>
      <c r="X1907" s="91"/>
      <c r="Y1907" s="96" t="s">
        <v>61</v>
      </c>
      <c r="Z1907" s="89" t="s">
        <v>62</v>
      </c>
      <c r="AA1907" s="95"/>
      <c r="AB1907" s="95" t="s">
        <v>2804</v>
      </c>
      <c r="AC1907" s="95" t="s">
        <v>2804</v>
      </c>
      <c r="AD1907" s="95" t="s">
        <v>2804</v>
      </c>
      <c r="AE1907" s="95" t="s">
        <v>2804</v>
      </c>
      <c r="AF1907" s="95" t="s">
        <v>2804</v>
      </c>
      <c r="AG1907" s="95" t="s">
        <v>2804</v>
      </c>
      <c r="AH1907" s="95" t="s">
        <v>2804</v>
      </c>
      <c r="AI1907" s="97"/>
      <c r="AJ1907" s="97" t="s">
        <v>65</v>
      </c>
      <c r="AK1907" s="97" t="s">
        <v>66</v>
      </c>
      <c r="AL1907" s="45" t="s">
        <v>67</v>
      </c>
      <c r="AM1907" s="160" t="str">
        <f>MONTH(B1907)&amp;"/"&amp;YEAR(B1907)</f>
        <v>3/2026</v>
      </c>
      <c r="AN1907" s="45">
        <f>WEEKNUM(B1907)-WEEKNUM(EOMONTH(B1907,-1)+1)+1</f>
        <v>4</v>
      </c>
      <c r="AO1907" s="45" t="str">
        <f>MONTH(R1907)&amp;"/"&amp;YEAR(R1907)</f>
        <v>5/2026</v>
      </c>
      <c r="AP1907" s="45">
        <f>WEEKNUM(R1907)-WEEKNUM(EOMONTH(R1907,-1)+1)+1</f>
        <v>5</v>
      </c>
      <c r="AQ1907" s="45">
        <f>IF(AU1907="S",IF(Q1907="1. Aceitou o programa",R1907-B1907,0),0)</f>
        <v>67</v>
      </c>
      <c r="AR1907" s="45">
        <f>IF(AU1907="S",IF(AND(S1907&lt;&gt;"",R1907&lt;&gt;""),S1907-R1907,0),0)</f>
        <v>0</v>
      </c>
      <c r="AS1907" s="45">
        <f>IF(AU1907="S",IF(Q1907="1. Aceitou o programa",IF(OR(X1907="Não se Aplica",X1907=""),IF(OR(W1907="Não se Aplica",W1907=""),0,W1907-V1907),AVERAGE(X1907-W1907,W1907-V1907)),0),0)</f>
        <v>3</v>
      </c>
      <c r="AT1907" s="45">
        <f>IF(AU1907="S",IF(AND(Q1907="1. Aceitou o programa",AB1907="Realizada"),IFERROR(IF(AA1907="",0,AA1907-R1907),0),0),0)</f>
        <v>0</v>
      </c>
      <c r="AU1907" s="45" t="str">
        <f>_xlfn.XLOOKUP(U1907,'Lista Suspensa'!$AA$20:$AA$23,'Lista Suspensa'!$AB$20:$AB$23,"N/A")</f>
        <v>S</v>
      </c>
    </row>
    <row r="1908" spans="1:47" ht="12" customHeight="1" x14ac:dyDescent="0.3">
      <c r="A1908" s="87" t="s">
        <v>47</v>
      </c>
      <c r="B1908" s="88">
        <v>46104</v>
      </c>
      <c r="C1908" s="89" t="s">
        <v>48</v>
      </c>
      <c r="D1908" s="89" t="s">
        <v>49</v>
      </c>
      <c r="E1908" s="189">
        <v>83461541</v>
      </c>
      <c r="F1908" s="197" t="s">
        <v>5077</v>
      </c>
      <c r="G1908" s="90">
        <v>34830864800</v>
      </c>
      <c r="H1908" s="91">
        <v>30926</v>
      </c>
      <c r="I1908" s="89"/>
      <c r="J1908" s="89" t="s">
        <v>51</v>
      </c>
      <c r="K1908" s="89" t="s">
        <v>52</v>
      </c>
      <c r="L1908" s="89" t="s">
        <v>85</v>
      </c>
      <c r="M1908" s="89" t="s">
        <v>5078</v>
      </c>
      <c r="N1908" s="89" t="s">
        <v>229</v>
      </c>
      <c r="O1908" s="92" t="s">
        <v>5079</v>
      </c>
      <c r="P1908" s="93" t="s">
        <v>57</v>
      </c>
      <c r="Q1908" s="110" t="s">
        <v>58</v>
      </c>
      <c r="R1908" s="94">
        <v>46171</v>
      </c>
      <c r="S1908" s="95"/>
      <c r="T1908" s="95" t="s">
        <v>59</v>
      </c>
      <c r="U1908" s="95" t="s">
        <v>60</v>
      </c>
      <c r="V1908" s="91">
        <v>46157</v>
      </c>
      <c r="W1908" s="91">
        <v>46164</v>
      </c>
      <c r="X1908" s="91"/>
      <c r="Y1908" s="96" t="s">
        <v>269</v>
      </c>
      <c r="Z1908" s="89" t="s">
        <v>62</v>
      </c>
      <c r="AA1908" s="95"/>
      <c r="AB1908" s="95" t="s">
        <v>2804</v>
      </c>
      <c r="AC1908" s="95" t="s">
        <v>2804</v>
      </c>
      <c r="AD1908" s="95" t="s">
        <v>2804</v>
      </c>
      <c r="AE1908" s="95" t="s">
        <v>2804</v>
      </c>
      <c r="AF1908" s="95" t="s">
        <v>2804</v>
      </c>
      <c r="AG1908" s="95" t="s">
        <v>2804</v>
      </c>
      <c r="AH1908" s="95" t="s">
        <v>2804</v>
      </c>
      <c r="AI1908" s="97"/>
      <c r="AJ1908" s="97" t="s">
        <v>65</v>
      </c>
      <c r="AK1908" s="97" t="s">
        <v>66</v>
      </c>
      <c r="AL1908" s="45" t="s">
        <v>67</v>
      </c>
      <c r="AM1908" s="160" t="str">
        <f>MONTH(B1908)&amp;"/"&amp;YEAR(B1908)</f>
        <v>3/2026</v>
      </c>
      <c r="AN1908" s="45">
        <f>WEEKNUM(B1908)-WEEKNUM(EOMONTH(B1908,-1)+1)+1</f>
        <v>4</v>
      </c>
      <c r="AO1908" s="45" t="str">
        <f>MONTH(R1908)&amp;"/"&amp;YEAR(R1908)</f>
        <v>5/2026</v>
      </c>
      <c r="AP1908" s="45">
        <f>WEEKNUM(R1908)-WEEKNUM(EOMONTH(R1908,-1)+1)+1</f>
        <v>5</v>
      </c>
      <c r="AQ1908" s="45">
        <f>IF(AU1908="S",IF(Q1908="1. Aceitou o programa",R1908-B1908,0),0)</f>
        <v>67</v>
      </c>
      <c r="AR1908" s="45">
        <f>IF(AU1908="S",IF(AND(S1908&lt;&gt;"",R1908&lt;&gt;""),S1908-R1908,0),0)</f>
        <v>0</v>
      </c>
      <c r="AS1908" s="45">
        <f>IF(AU1908="S",IF(Q1908="1. Aceitou o programa",IF(OR(X1908="Não se Aplica",X1908=""),IF(OR(W1908="Não se Aplica",W1908=""),0,W1908-V1908),AVERAGE(X1908-W1908,W1908-V1908)),0),0)</f>
        <v>7</v>
      </c>
      <c r="AT1908" s="45">
        <f>IF(AU1908="S",IF(AND(Q1908="1. Aceitou o programa",AB1908="Realizada"),IFERROR(IF(AA1908="",0,AA1908-R1908),0),0),0)</f>
        <v>0</v>
      </c>
      <c r="AU1908" s="45" t="str">
        <f>_xlfn.XLOOKUP(U1908,'Lista Suspensa'!$AA$20:$AA$23,'Lista Suspensa'!$AB$20:$AB$23,"N/A")</f>
        <v>S</v>
      </c>
    </row>
    <row r="1909" spans="1:47" ht="12" customHeight="1" x14ac:dyDescent="0.3">
      <c r="A1909" s="87" t="s">
        <v>47</v>
      </c>
      <c r="B1909" s="88">
        <v>46104</v>
      </c>
      <c r="C1909" s="89" t="s">
        <v>48</v>
      </c>
      <c r="D1909" s="89" t="s">
        <v>49</v>
      </c>
      <c r="E1909" s="189">
        <v>89249434</v>
      </c>
      <c r="F1909" s="197" t="s">
        <v>5080</v>
      </c>
      <c r="G1909" s="90">
        <v>29332742804</v>
      </c>
      <c r="H1909" s="91">
        <v>22686</v>
      </c>
      <c r="I1909" s="89"/>
      <c r="J1909" s="89" t="s">
        <v>84</v>
      </c>
      <c r="K1909" s="89" t="s">
        <v>52</v>
      </c>
      <c r="L1909" s="89" t="s">
        <v>85</v>
      </c>
      <c r="M1909" s="89" t="s">
        <v>5081</v>
      </c>
      <c r="N1909" s="89" t="s">
        <v>137</v>
      </c>
      <c r="O1909" s="92" t="s">
        <v>5082</v>
      </c>
      <c r="P1909" s="93" t="s">
        <v>57</v>
      </c>
      <c r="Q1909" s="110" t="s">
        <v>58</v>
      </c>
      <c r="R1909" s="94">
        <v>46171</v>
      </c>
      <c r="S1909" s="95"/>
      <c r="T1909" s="95" t="s">
        <v>59</v>
      </c>
      <c r="U1909" s="95" t="s">
        <v>60</v>
      </c>
      <c r="V1909" s="91">
        <v>46157</v>
      </c>
      <c r="W1909" s="91">
        <v>46160</v>
      </c>
      <c r="X1909" s="91"/>
      <c r="Y1909" s="96" t="s">
        <v>61</v>
      </c>
      <c r="Z1909" s="89" t="s">
        <v>62</v>
      </c>
      <c r="AA1909" s="95"/>
      <c r="AB1909" s="95" t="s">
        <v>2804</v>
      </c>
      <c r="AC1909" s="95" t="s">
        <v>2804</v>
      </c>
      <c r="AD1909" s="95" t="s">
        <v>2804</v>
      </c>
      <c r="AE1909" s="95" t="s">
        <v>2804</v>
      </c>
      <c r="AF1909" s="95" t="s">
        <v>2804</v>
      </c>
      <c r="AG1909" s="95" t="s">
        <v>2804</v>
      </c>
      <c r="AH1909" s="95" t="s">
        <v>2804</v>
      </c>
      <c r="AI1909" s="97"/>
      <c r="AJ1909" s="97" t="s">
        <v>65</v>
      </c>
      <c r="AK1909" s="97" t="s">
        <v>66</v>
      </c>
      <c r="AL1909" s="45" t="s">
        <v>67</v>
      </c>
      <c r="AM1909" s="160" t="str">
        <f>MONTH(B1909)&amp;"/"&amp;YEAR(B1909)</f>
        <v>3/2026</v>
      </c>
      <c r="AN1909" s="45">
        <f>WEEKNUM(B1909)-WEEKNUM(EOMONTH(B1909,-1)+1)+1</f>
        <v>4</v>
      </c>
      <c r="AO1909" s="45" t="str">
        <f>MONTH(R1909)&amp;"/"&amp;YEAR(R1909)</f>
        <v>5/2026</v>
      </c>
      <c r="AP1909" s="45">
        <f>WEEKNUM(R1909)-WEEKNUM(EOMONTH(R1909,-1)+1)+1</f>
        <v>5</v>
      </c>
      <c r="AQ1909" s="45">
        <f>IF(AU1909="S",IF(Q1909="1. Aceitou o programa",R1909-B1909,0),0)</f>
        <v>67</v>
      </c>
      <c r="AR1909" s="45">
        <f>IF(AU1909="S",IF(AND(S1909&lt;&gt;"",R1909&lt;&gt;""),S1909-R1909,0),0)</f>
        <v>0</v>
      </c>
      <c r="AS1909" s="45">
        <f>IF(AU1909="S",IF(Q1909="1. Aceitou o programa",IF(OR(X1909="Não se Aplica",X1909=""),IF(OR(W1909="Não se Aplica",W1909=""),0,W1909-V1909),AVERAGE(X1909-W1909,W1909-V1909)),0),0)</f>
        <v>3</v>
      </c>
      <c r="AT1909" s="45">
        <f>IF(AU1909="S",IF(AND(Q1909="1. Aceitou o programa",AB1909="Realizada"),IFERROR(IF(AA1909="",0,AA1909-R1909),0),0),0)</f>
        <v>0</v>
      </c>
      <c r="AU1909" s="45" t="str">
        <f>_xlfn.XLOOKUP(U1909,'Lista Suspensa'!$AA$20:$AA$23,'Lista Suspensa'!$AB$20:$AB$23,"N/A")</f>
        <v>S</v>
      </c>
    </row>
    <row r="1910" spans="1:47" ht="12" customHeight="1" x14ac:dyDescent="0.3">
      <c r="A1910" s="87" t="s">
        <v>47</v>
      </c>
      <c r="B1910" s="88">
        <v>46104</v>
      </c>
      <c r="C1910" s="89" t="s">
        <v>48</v>
      </c>
      <c r="D1910" s="89" t="s">
        <v>49</v>
      </c>
      <c r="E1910" s="189">
        <v>94174029</v>
      </c>
      <c r="F1910" s="197" t="s">
        <v>5083</v>
      </c>
      <c r="G1910" s="90">
        <v>38782188858</v>
      </c>
      <c r="H1910" s="91">
        <v>35499</v>
      </c>
      <c r="I1910" s="89"/>
      <c r="J1910" s="89" t="s">
        <v>84</v>
      </c>
      <c r="K1910" s="89" t="s">
        <v>52</v>
      </c>
      <c r="L1910" s="89" t="s">
        <v>53</v>
      </c>
      <c r="M1910" s="89" t="s">
        <v>2059</v>
      </c>
      <c r="N1910" s="89" t="s">
        <v>137</v>
      </c>
      <c r="O1910" s="92" t="s">
        <v>5084</v>
      </c>
      <c r="P1910" s="93" t="s">
        <v>57</v>
      </c>
      <c r="Q1910" s="110" t="s">
        <v>58</v>
      </c>
      <c r="R1910" s="94">
        <v>46171</v>
      </c>
      <c r="S1910" s="95"/>
      <c r="T1910" s="95" t="s">
        <v>59</v>
      </c>
      <c r="U1910" s="95" t="s">
        <v>60</v>
      </c>
      <c r="V1910" s="91">
        <v>46157</v>
      </c>
      <c r="W1910" s="91">
        <v>46160</v>
      </c>
      <c r="X1910" s="91"/>
      <c r="Y1910" s="96" t="s">
        <v>61</v>
      </c>
      <c r="Z1910" s="89" t="s">
        <v>62</v>
      </c>
      <c r="AA1910" s="95"/>
      <c r="AB1910" s="95" t="s">
        <v>2804</v>
      </c>
      <c r="AC1910" s="95" t="s">
        <v>2804</v>
      </c>
      <c r="AD1910" s="95" t="s">
        <v>2804</v>
      </c>
      <c r="AE1910" s="95" t="s">
        <v>2804</v>
      </c>
      <c r="AF1910" s="95" t="s">
        <v>2804</v>
      </c>
      <c r="AG1910" s="95" t="s">
        <v>2804</v>
      </c>
      <c r="AH1910" s="95" t="s">
        <v>2804</v>
      </c>
      <c r="AI1910" s="97"/>
      <c r="AJ1910" s="97" t="s">
        <v>65</v>
      </c>
      <c r="AK1910" s="97" t="s">
        <v>66</v>
      </c>
      <c r="AL1910" s="45" t="s">
        <v>67</v>
      </c>
      <c r="AM1910" s="160" t="str">
        <f>MONTH(B1910)&amp;"/"&amp;YEAR(B1910)</f>
        <v>3/2026</v>
      </c>
      <c r="AN1910" s="45">
        <f>WEEKNUM(B1910)-WEEKNUM(EOMONTH(B1910,-1)+1)+1</f>
        <v>4</v>
      </c>
      <c r="AO1910" s="45" t="str">
        <f>MONTH(R1910)&amp;"/"&amp;YEAR(R1910)</f>
        <v>5/2026</v>
      </c>
      <c r="AP1910" s="45">
        <f>WEEKNUM(R1910)-WEEKNUM(EOMONTH(R1910,-1)+1)+1</f>
        <v>5</v>
      </c>
      <c r="AQ1910" s="45">
        <f>IF(AU1910="S",IF(Q1910="1. Aceitou o programa",R1910-B1910,0),0)</f>
        <v>67</v>
      </c>
      <c r="AR1910" s="45">
        <f>IF(AU1910="S",IF(AND(S1910&lt;&gt;"",R1910&lt;&gt;""),S1910-R1910,0),0)</f>
        <v>0</v>
      </c>
      <c r="AS1910" s="45">
        <f>IF(AU1910="S",IF(Q1910="1. Aceitou o programa",IF(OR(X1910="Não se Aplica",X1910=""),IF(OR(W1910="Não se Aplica",W1910=""),0,W1910-V1910),AVERAGE(X1910-W1910,W1910-V1910)),0),0)</f>
        <v>3</v>
      </c>
      <c r="AT1910" s="45">
        <f>IF(AU1910="S",IF(AND(Q1910="1. Aceitou o programa",AB1910="Realizada"),IFERROR(IF(AA1910="",0,AA1910-R1910),0),0),0)</f>
        <v>0</v>
      </c>
      <c r="AU1910" s="45" t="str">
        <f>_xlfn.XLOOKUP(U1910,'Lista Suspensa'!$AA$20:$AA$23,'Lista Suspensa'!$AB$20:$AB$23,"N/A")</f>
        <v>S</v>
      </c>
    </row>
    <row r="1911" spans="1:47" ht="12" customHeight="1" x14ac:dyDescent="0.3">
      <c r="A1911" s="87" t="s">
        <v>47</v>
      </c>
      <c r="B1911" s="88">
        <v>46104</v>
      </c>
      <c r="C1911" s="89" t="s">
        <v>48</v>
      </c>
      <c r="D1911" s="89" t="s">
        <v>49</v>
      </c>
      <c r="E1911" s="189">
        <v>81123047</v>
      </c>
      <c r="F1911" s="197" t="s">
        <v>5085</v>
      </c>
      <c r="G1911" s="90">
        <v>40265319889</v>
      </c>
      <c r="H1911" s="91">
        <v>33551</v>
      </c>
      <c r="I1911" s="89"/>
      <c r="J1911" s="89" t="s">
        <v>51</v>
      </c>
      <c r="K1911" s="89" t="s">
        <v>52</v>
      </c>
      <c r="L1911" s="89" t="s">
        <v>53</v>
      </c>
      <c r="M1911" s="89" t="s">
        <v>5086</v>
      </c>
      <c r="N1911" s="89" t="s">
        <v>229</v>
      </c>
      <c r="O1911" s="92" t="s">
        <v>5087</v>
      </c>
      <c r="P1911" s="93" t="s">
        <v>57</v>
      </c>
      <c r="Q1911" s="110" t="s">
        <v>58</v>
      </c>
      <c r="R1911" s="94">
        <v>46171</v>
      </c>
      <c r="S1911" s="95"/>
      <c r="T1911" s="95" t="s">
        <v>59</v>
      </c>
      <c r="U1911" s="95" t="s">
        <v>60</v>
      </c>
      <c r="V1911" s="91">
        <v>46157</v>
      </c>
      <c r="W1911" s="91">
        <v>46160</v>
      </c>
      <c r="X1911" s="91"/>
      <c r="Y1911" s="96" t="s">
        <v>61</v>
      </c>
      <c r="Z1911" s="89" t="s">
        <v>62</v>
      </c>
      <c r="AA1911" s="95"/>
      <c r="AB1911" s="95" t="s">
        <v>2804</v>
      </c>
      <c r="AC1911" s="95" t="s">
        <v>2804</v>
      </c>
      <c r="AD1911" s="95" t="s">
        <v>2804</v>
      </c>
      <c r="AE1911" s="95" t="s">
        <v>2804</v>
      </c>
      <c r="AF1911" s="95" t="s">
        <v>2804</v>
      </c>
      <c r="AG1911" s="95" t="s">
        <v>2804</v>
      </c>
      <c r="AH1911" s="95" t="s">
        <v>2804</v>
      </c>
      <c r="AI1911" s="97"/>
      <c r="AJ1911" s="97" t="s">
        <v>65</v>
      </c>
      <c r="AK1911" s="97" t="s">
        <v>66</v>
      </c>
      <c r="AL1911" s="45" t="s">
        <v>67</v>
      </c>
      <c r="AM1911" s="160" t="str">
        <f>MONTH(B1911)&amp;"/"&amp;YEAR(B1911)</f>
        <v>3/2026</v>
      </c>
      <c r="AN1911" s="45">
        <f>WEEKNUM(B1911)-WEEKNUM(EOMONTH(B1911,-1)+1)+1</f>
        <v>4</v>
      </c>
      <c r="AO1911" s="45" t="str">
        <f>MONTH(R1911)&amp;"/"&amp;YEAR(R1911)</f>
        <v>5/2026</v>
      </c>
      <c r="AP1911" s="45">
        <f>WEEKNUM(R1911)-WEEKNUM(EOMONTH(R1911,-1)+1)+1</f>
        <v>5</v>
      </c>
      <c r="AQ1911" s="45">
        <f>IF(AU1911="S",IF(Q1911="1. Aceitou o programa",R1911-B1911,0),0)</f>
        <v>67</v>
      </c>
      <c r="AR1911" s="45">
        <f>IF(AU1911="S",IF(AND(S1911&lt;&gt;"",R1911&lt;&gt;""),S1911-R1911,0),0)</f>
        <v>0</v>
      </c>
      <c r="AS1911" s="45">
        <f>IF(AU1911="S",IF(Q1911="1. Aceitou o programa",IF(OR(X1911="Não se Aplica",X1911=""),IF(OR(W1911="Não se Aplica",W1911=""),0,W1911-V1911),AVERAGE(X1911-W1911,W1911-V1911)),0),0)</f>
        <v>3</v>
      </c>
      <c r="AT1911" s="45">
        <f>IF(AU1911="S",IF(AND(Q1911="1. Aceitou o programa",AB1911="Realizada"),IFERROR(IF(AA1911="",0,AA1911-R1911),0),0),0)</f>
        <v>0</v>
      </c>
      <c r="AU1911" s="45" t="str">
        <f>_xlfn.XLOOKUP(U1911,'Lista Suspensa'!$AA$20:$AA$23,'Lista Suspensa'!$AB$20:$AB$23,"N/A")</f>
        <v>S</v>
      </c>
    </row>
    <row r="1912" spans="1:47" ht="12" customHeight="1" x14ac:dyDescent="0.3">
      <c r="A1912" s="87" t="s">
        <v>47</v>
      </c>
      <c r="B1912" s="88">
        <v>46104</v>
      </c>
      <c r="C1912" s="89" t="s">
        <v>48</v>
      </c>
      <c r="D1912" s="89" t="s">
        <v>49</v>
      </c>
      <c r="E1912" s="189">
        <v>594589851</v>
      </c>
      <c r="F1912" s="197" t="s">
        <v>5088</v>
      </c>
      <c r="G1912" s="90">
        <v>11955545839</v>
      </c>
      <c r="H1912" s="91">
        <v>25776</v>
      </c>
      <c r="I1912" s="89"/>
      <c r="J1912" s="89" t="s">
        <v>84</v>
      </c>
      <c r="K1912" s="89" t="s">
        <v>52</v>
      </c>
      <c r="L1912" s="89" t="s">
        <v>53</v>
      </c>
      <c r="M1912" s="89" t="s">
        <v>5089</v>
      </c>
      <c r="N1912" s="89" t="s">
        <v>159</v>
      </c>
      <c r="O1912" s="92" t="s">
        <v>5090</v>
      </c>
      <c r="P1912" s="93" t="s">
        <v>57</v>
      </c>
      <c r="Q1912" s="110" t="s">
        <v>58</v>
      </c>
      <c r="R1912" s="94">
        <v>46171</v>
      </c>
      <c r="S1912" s="95"/>
      <c r="T1912" s="95" t="s">
        <v>59</v>
      </c>
      <c r="U1912" s="95" t="s">
        <v>60</v>
      </c>
      <c r="V1912" s="91">
        <v>46157</v>
      </c>
      <c r="W1912" s="91">
        <v>46160</v>
      </c>
      <c r="X1912" s="91"/>
      <c r="Y1912" s="96" t="s">
        <v>61</v>
      </c>
      <c r="Z1912" s="89" t="s">
        <v>62</v>
      </c>
      <c r="AA1912" s="95"/>
      <c r="AB1912" s="95" t="s">
        <v>2804</v>
      </c>
      <c r="AC1912" s="95" t="s">
        <v>2804</v>
      </c>
      <c r="AD1912" s="95" t="s">
        <v>2804</v>
      </c>
      <c r="AE1912" s="95" t="s">
        <v>2804</v>
      </c>
      <c r="AF1912" s="95" t="s">
        <v>2804</v>
      </c>
      <c r="AG1912" s="95" t="s">
        <v>2804</v>
      </c>
      <c r="AH1912" s="95" t="s">
        <v>2804</v>
      </c>
      <c r="AI1912" s="97"/>
      <c r="AJ1912" s="97" t="s">
        <v>65</v>
      </c>
      <c r="AK1912" s="97" t="s">
        <v>66</v>
      </c>
      <c r="AL1912" s="45" t="s">
        <v>67</v>
      </c>
      <c r="AM1912" s="160" t="str">
        <f>MONTH(B1912)&amp;"/"&amp;YEAR(B1912)</f>
        <v>3/2026</v>
      </c>
      <c r="AN1912" s="45">
        <f>WEEKNUM(B1912)-WEEKNUM(EOMONTH(B1912,-1)+1)+1</f>
        <v>4</v>
      </c>
      <c r="AO1912" s="45" t="str">
        <f>MONTH(R1912)&amp;"/"&amp;YEAR(R1912)</f>
        <v>5/2026</v>
      </c>
      <c r="AP1912" s="45">
        <f>WEEKNUM(R1912)-WEEKNUM(EOMONTH(R1912,-1)+1)+1</f>
        <v>5</v>
      </c>
      <c r="AQ1912" s="45">
        <f>IF(AU1912="S",IF(Q1912="1. Aceitou o programa",R1912-B1912,0),0)</f>
        <v>67</v>
      </c>
      <c r="AR1912" s="45">
        <f>IF(AU1912="S",IF(AND(S1912&lt;&gt;"",R1912&lt;&gt;""),S1912-R1912,0),0)</f>
        <v>0</v>
      </c>
      <c r="AS1912" s="45">
        <f>IF(AU1912="S",IF(Q1912="1. Aceitou o programa",IF(OR(X1912="Não se Aplica",X1912=""),IF(OR(W1912="Não se Aplica",W1912=""),0,W1912-V1912),AVERAGE(X1912-W1912,W1912-V1912)),0),0)</f>
        <v>3</v>
      </c>
      <c r="AT1912" s="45">
        <f>IF(AU1912="S",IF(AND(Q1912="1. Aceitou o programa",AB1912="Realizada"),IFERROR(IF(AA1912="",0,AA1912-R1912),0),0),0)</f>
        <v>0</v>
      </c>
      <c r="AU1912" s="45" t="str">
        <f>_xlfn.XLOOKUP(U1912,'Lista Suspensa'!$AA$20:$AA$23,'Lista Suspensa'!$AB$20:$AB$23,"N/A")</f>
        <v>S</v>
      </c>
    </row>
    <row r="1913" spans="1:47" ht="12" customHeight="1" x14ac:dyDescent="0.3">
      <c r="A1913" s="87" t="s">
        <v>47</v>
      </c>
      <c r="B1913" s="88">
        <v>46104</v>
      </c>
      <c r="C1913" s="89" t="s">
        <v>48</v>
      </c>
      <c r="D1913" s="89" t="s">
        <v>49</v>
      </c>
      <c r="E1913" s="189">
        <v>87180599</v>
      </c>
      <c r="F1913" s="197" t="s">
        <v>5091</v>
      </c>
      <c r="G1913" s="90">
        <v>48220042877</v>
      </c>
      <c r="H1913" s="91">
        <v>35749</v>
      </c>
      <c r="I1913" s="89"/>
      <c r="J1913" s="89" t="s">
        <v>51</v>
      </c>
      <c r="K1913" s="89" t="s">
        <v>52</v>
      </c>
      <c r="L1913" s="89" t="s">
        <v>85</v>
      </c>
      <c r="M1913" s="89" t="s">
        <v>5092</v>
      </c>
      <c r="N1913" s="89" t="s">
        <v>137</v>
      </c>
      <c r="O1913" s="92" t="s">
        <v>5093</v>
      </c>
      <c r="P1913" s="93" t="s">
        <v>57</v>
      </c>
      <c r="Q1913" s="110" t="s">
        <v>58</v>
      </c>
      <c r="R1913" s="94">
        <v>46171</v>
      </c>
      <c r="S1913" s="95"/>
      <c r="T1913" s="95" t="s">
        <v>59</v>
      </c>
      <c r="U1913" s="95" t="s">
        <v>60</v>
      </c>
      <c r="V1913" s="91">
        <v>46157</v>
      </c>
      <c r="W1913" s="91">
        <v>46160</v>
      </c>
      <c r="X1913" s="91"/>
      <c r="Y1913" s="96" t="s">
        <v>61</v>
      </c>
      <c r="Z1913" s="89" t="s">
        <v>62</v>
      </c>
      <c r="AA1913" s="95"/>
      <c r="AB1913" s="95" t="s">
        <v>2804</v>
      </c>
      <c r="AC1913" s="95" t="s">
        <v>2804</v>
      </c>
      <c r="AD1913" s="95" t="s">
        <v>2804</v>
      </c>
      <c r="AE1913" s="95" t="s">
        <v>2804</v>
      </c>
      <c r="AF1913" s="95" t="s">
        <v>2804</v>
      </c>
      <c r="AG1913" s="95" t="s">
        <v>2804</v>
      </c>
      <c r="AH1913" s="95" t="s">
        <v>2804</v>
      </c>
      <c r="AI1913" s="97"/>
      <c r="AJ1913" s="97" t="s">
        <v>65</v>
      </c>
      <c r="AK1913" s="97" t="s">
        <v>66</v>
      </c>
      <c r="AL1913" s="45" t="s">
        <v>67</v>
      </c>
      <c r="AM1913" s="160" t="str">
        <f>MONTH(B1913)&amp;"/"&amp;YEAR(B1913)</f>
        <v>3/2026</v>
      </c>
      <c r="AN1913" s="45">
        <f>WEEKNUM(B1913)-WEEKNUM(EOMONTH(B1913,-1)+1)+1</f>
        <v>4</v>
      </c>
      <c r="AO1913" s="45" t="str">
        <f>MONTH(R1913)&amp;"/"&amp;YEAR(R1913)</f>
        <v>5/2026</v>
      </c>
      <c r="AP1913" s="45">
        <f>WEEKNUM(R1913)-WEEKNUM(EOMONTH(R1913,-1)+1)+1</f>
        <v>5</v>
      </c>
      <c r="AQ1913" s="45">
        <f>IF(AU1913="S",IF(Q1913="1. Aceitou o programa",R1913-B1913,0),0)</f>
        <v>67</v>
      </c>
      <c r="AR1913" s="45">
        <f>IF(AU1913="S",IF(AND(S1913&lt;&gt;"",R1913&lt;&gt;""),S1913-R1913,0),0)</f>
        <v>0</v>
      </c>
      <c r="AS1913" s="45">
        <f>IF(AU1913="S",IF(Q1913="1. Aceitou o programa",IF(OR(X1913="Não se Aplica",X1913=""),IF(OR(W1913="Não se Aplica",W1913=""),0,W1913-V1913),AVERAGE(X1913-W1913,W1913-V1913)),0),0)</f>
        <v>3</v>
      </c>
      <c r="AT1913" s="45">
        <f>IF(AU1913="S",IF(AND(Q1913="1. Aceitou o programa",AB1913="Realizada"),IFERROR(IF(AA1913="",0,AA1913-R1913),0),0),0)</f>
        <v>0</v>
      </c>
      <c r="AU1913" s="45" t="str">
        <f>_xlfn.XLOOKUP(U1913,'Lista Suspensa'!$AA$20:$AA$23,'Lista Suspensa'!$AB$20:$AB$23,"N/A")</f>
        <v>S</v>
      </c>
    </row>
    <row r="1914" spans="1:47" ht="12" customHeight="1" x14ac:dyDescent="0.3">
      <c r="A1914" s="87" t="s">
        <v>47</v>
      </c>
      <c r="B1914" s="88">
        <v>46104</v>
      </c>
      <c r="C1914" s="89" t="s">
        <v>48</v>
      </c>
      <c r="D1914" s="89" t="s">
        <v>49</v>
      </c>
      <c r="E1914" s="189">
        <v>87351056</v>
      </c>
      <c r="F1914" s="197" t="s">
        <v>5094</v>
      </c>
      <c r="G1914" s="90">
        <v>43960031882</v>
      </c>
      <c r="H1914" s="91">
        <v>35793</v>
      </c>
      <c r="I1914" s="89"/>
      <c r="J1914" s="89" t="s">
        <v>51</v>
      </c>
      <c r="K1914" s="89" t="s">
        <v>52</v>
      </c>
      <c r="L1914" s="89" t="s">
        <v>873</v>
      </c>
      <c r="M1914" s="89" t="s">
        <v>2918</v>
      </c>
      <c r="N1914" s="89" t="s">
        <v>4188</v>
      </c>
      <c r="O1914" s="92" t="s">
        <v>5095</v>
      </c>
      <c r="P1914" s="93" t="s">
        <v>57</v>
      </c>
      <c r="Q1914" s="110" t="s">
        <v>58</v>
      </c>
      <c r="R1914" s="94">
        <v>46171</v>
      </c>
      <c r="S1914" s="95"/>
      <c r="T1914" s="95" t="s">
        <v>59</v>
      </c>
      <c r="U1914" s="95" t="s">
        <v>60</v>
      </c>
      <c r="V1914" s="91">
        <v>46157</v>
      </c>
      <c r="W1914" s="91">
        <v>46160</v>
      </c>
      <c r="X1914" s="91"/>
      <c r="Y1914" s="96" t="s">
        <v>61</v>
      </c>
      <c r="Z1914" s="89" t="s">
        <v>62</v>
      </c>
      <c r="AA1914" s="95"/>
      <c r="AB1914" s="95" t="s">
        <v>2804</v>
      </c>
      <c r="AC1914" s="95" t="s">
        <v>2804</v>
      </c>
      <c r="AD1914" s="95" t="s">
        <v>2804</v>
      </c>
      <c r="AE1914" s="95" t="s">
        <v>2804</v>
      </c>
      <c r="AF1914" s="95" t="s">
        <v>2804</v>
      </c>
      <c r="AG1914" s="95" t="s">
        <v>2804</v>
      </c>
      <c r="AH1914" s="95" t="s">
        <v>2804</v>
      </c>
      <c r="AI1914" s="97"/>
      <c r="AJ1914" s="97" t="s">
        <v>65</v>
      </c>
      <c r="AK1914" s="97" t="s">
        <v>66</v>
      </c>
      <c r="AL1914" s="45" t="s">
        <v>67</v>
      </c>
      <c r="AM1914" s="160" t="str">
        <f>MONTH(B1914)&amp;"/"&amp;YEAR(B1914)</f>
        <v>3/2026</v>
      </c>
      <c r="AN1914" s="45">
        <f>WEEKNUM(B1914)-WEEKNUM(EOMONTH(B1914,-1)+1)+1</f>
        <v>4</v>
      </c>
      <c r="AO1914" s="45" t="str">
        <f>MONTH(R1914)&amp;"/"&amp;YEAR(R1914)</f>
        <v>5/2026</v>
      </c>
      <c r="AP1914" s="45">
        <f>WEEKNUM(R1914)-WEEKNUM(EOMONTH(R1914,-1)+1)+1</f>
        <v>5</v>
      </c>
      <c r="AQ1914" s="45">
        <f>IF(AU1914="S",IF(Q1914="1. Aceitou o programa",R1914-B1914,0),0)</f>
        <v>67</v>
      </c>
      <c r="AR1914" s="45">
        <f>IF(AU1914="S",IF(AND(S1914&lt;&gt;"",R1914&lt;&gt;""),S1914-R1914,0),0)</f>
        <v>0</v>
      </c>
      <c r="AS1914" s="45">
        <f>IF(AU1914="S",IF(Q1914="1. Aceitou o programa",IF(OR(X1914="Não se Aplica",X1914=""),IF(OR(W1914="Não se Aplica",W1914=""),0,W1914-V1914),AVERAGE(X1914-W1914,W1914-V1914)),0),0)</f>
        <v>3</v>
      </c>
      <c r="AT1914" s="45">
        <f>IF(AU1914="S",IF(AND(Q1914="1. Aceitou o programa",AB1914="Realizada"),IFERROR(IF(AA1914="",0,AA1914-R1914),0),0),0)</f>
        <v>0</v>
      </c>
      <c r="AU1914" s="45" t="str">
        <f>_xlfn.XLOOKUP(U1914,'Lista Suspensa'!$AA$20:$AA$23,'Lista Suspensa'!$AB$20:$AB$23,"N/A")</f>
        <v>S</v>
      </c>
    </row>
    <row r="1915" spans="1:47" ht="12" customHeight="1" x14ac:dyDescent="0.3">
      <c r="A1915" s="87" t="s">
        <v>47</v>
      </c>
      <c r="B1915" s="88">
        <v>46104</v>
      </c>
      <c r="C1915" s="89" t="s">
        <v>48</v>
      </c>
      <c r="D1915" s="89" t="s">
        <v>49</v>
      </c>
      <c r="E1915" s="189">
        <v>93850429</v>
      </c>
      <c r="F1915" s="197" t="s">
        <v>5096</v>
      </c>
      <c r="G1915" s="90">
        <v>11905173881</v>
      </c>
      <c r="H1915" s="91">
        <v>25166</v>
      </c>
      <c r="I1915" s="89"/>
      <c r="J1915" s="89" t="s">
        <v>51</v>
      </c>
      <c r="K1915" s="89" t="s">
        <v>771</v>
      </c>
      <c r="L1915" s="89" t="s">
        <v>772</v>
      </c>
      <c r="M1915" s="89" t="s">
        <v>1376</v>
      </c>
      <c r="N1915" s="89" t="s">
        <v>137</v>
      </c>
      <c r="O1915" s="92" t="s">
        <v>5097</v>
      </c>
      <c r="P1915" s="93" t="s">
        <v>57</v>
      </c>
      <c r="Q1915" s="110" t="s">
        <v>58</v>
      </c>
      <c r="R1915" s="94">
        <v>46171</v>
      </c>
      <c r="S1915" s="95"/>
      <c r="T1915" s="95" t="s">
        <v>59</v>
      </c>
      <c r="U1915" s="95" t="s">
        <v>60</v>
      </c>
      <c r="V1915" s="91">
        <v>46157</v>
      </c>
      <c r="W1915" s="91">
        <v>46160</v>
      </c>
      <c r="X1915" s="91"/>
      <c r="Y1915" s="96" t="s">
        <v>61</v>
      </c>
      <c r="Z1915" s="89" t="s">
        <v>62</v>
      </c>
      <c r="AA1915" s="95"/>
      <c r="AB1915" s="95" t="s">
        <v>2804</v>
      </c>
      <c r="AC1915" s="95" t="s">
        <v>2804</v>
      </c>
      <c r="AD1915" s="95" t="s">
        <v>2804</v>
      </c>
      <c r="AE1915" s="95" t="s">
        <v>2804</v>
      </c>
      <c r="AF1915" s="95" t="s">
        <v>2804</v>
      </c>
      <c r="AG1915" s="95" t="s">
        <v>2804</v>
      </c>
      <c r="AH1915" s="95" t="s">
        <v>2804</v>
      </c>
      <c r="AI1915" s="97"/>
      <c r="AJ1915" s="97" t="s">
        <v>65</v>
      </c>
      <c r="AK1915" s="97" t="s">
        <v>66</v>
      </c>
      <c r="AL1915" s="45" t="s">
        <v>67</v>
      </c>
      <c r="AM1915" s="160" t="str">
        <f>MONTH(B1915)&amp;"/"&amp;YEAR(B1915)</f>
        <v>3/2026</v>
      </c>
      <c r="AN1915" s="45">
        <f>WEEKNUM(B1915)-WEEKNUM(EOMONTH(B1915,-1)+1)+1</f>
        <v>4</v>
      </c>
      <c r="AO1915" s="45" t="str">
        <f>MONTH(R1915)&amp;"/"&amp;YEAR(R1915)</f>
        <v>5/2026</v>
      </c>
      <c r="AP1915" s="45">
        <f>WEEKNUM(R1915)-WEEKNUM(EOMONTH(R1915,-1)+1)+1</f>
        <v>5</v>
      </c>
      <c r="AQ1915" s="45">
        <f>IF(AU1915="S",IF(Q1915="1. Aceitou o programa",R1915-B1915,0),0)</f>
        <v>67</v>
      </c>
      <c r="AR1915" s="45">
        <f>IF(AU1915="S",IF(AND(S1915&lt;&gt;"",R1915&lt;&gt;""),S1915-R1915,0),0)</f>
        <v>0</v>
      </c>
      <c r="AS1915" s="45">
        <f>IF(AU1915="S",IF(Q1915="1. Aceitou o programa",IF(OR(X1915="Não se Aplica",X1915=""),IF(OR(W1915="Não se Aplica",W1915=""),0,W1915-V1915),AVERAGE(X1915-W1915,W1915-V1915)),0),0)</f>
        <v>3</v>
      </c>
      <c r="AT1915" s="45">
        <f>IF(AU1915="S",IF(AND(Q1915="1. Aceitou o programa",AB1915="Realizada"),IFERROR(IF(AA1915="",0,AA1915-R1915),0),0),0)</f>
        <v>0</v>
      </c>
      <c r="AU1915" s="45" t="str">
        <f>_xlfn.XLOOKUP(U1915,'Lista Suspensa'!$AA$20:$AA$23,'Lista Suspensa'!$AB$20:$AB$23,"N/A")</f>
        <v>S</v>
      </c>
    </row>
    <row r="1916" spans="1:47" ht="12" customHeight="1" x14ac:dyDescent="0.3">
      <c r="A1916" s="87" t="s">
        <v>47</v>
      </c>
      <c r="B1916" s="88">
        <v>46104</v>
      </c>
      <c r="C1916" s="89" t="s">
        <v>48</v>
      </c>
      <c r="D1916" s="89" t="s">
        <v>49</v>
      </c>
      <c r="E1916" s="189">
        <v>596274521</v>
      </c>
      <c r="F1916" s="197" t="s">
        <v>5098</v>
      </c>
      <c r="G1916" s="90">
        <v>26878559871</v>
      </c>
      <c r="H1916" s="91">
        <v>27755</v>
      </c>
      <c r="I1916" s="89"/>
      <c r="J1916" s="89" t="s">
        <v>51</v>
      </c>
      <c r="K1916" s="89" t="s">
        <v>52</v>
      </c>
      <c r="L1916" s="89" t="s">
        <v>85</v>
      </c>
      <c r="M1916" s="89" t="s">
        <v>2195</v>
      </c>
      <c r="N1916" s="89" t="s">
        <v>159</v>
      </c>
      <c r="O1916" s="92" t="s">
        <v>5099</v>
      </c>
      <c r="P1916" s="93" t="s">
        <v>57</v>
      </c>
      <c r="Q1916" s="110" t="s">
        <v>58</v>
      </c>
      <c r="R1916" s="94">
        <v>46171</v>
      </c>
      <c r="S1916" s="95"/>
      <c r="T1916" s="95" t="s">
        <v>59</v>
      </c>
      <c r="U1916" s="95" t="s">
        <v>60</v>
      </c>
      <c r="V1916" s="91">
        <v>46157</v>
      </c>
      <c r="W1916" s="91">
        <v>46164</v>
      </c>
      <c r="X1916" s="91">
        <v>46169</v>
      </c>
      <c r="Y1916" s="96" t="s">
        <v>2851</v>
      </c>
      <c r="Z1916" s="89" t="s">
        <v>62</v>
      </c>
      <c r="AA1916" s="95"/>
      <c r="AB1916" s="95" t="s">
        <v>2804</v>
      </c>
      <c r="AC1916" s="95" t="s">
        <v>2804</v>
      </c>
      <c r="AD1916" s="95" t="s">
        <v>2804</v>
      </c>
      <c r="AE1916" s="95" t="s">
        <v>2804</v>
      </c>
      <c r="AF1916" s="95" t="s">
        <v>2804</v>
      </c>
      <c r="AG1916" s="95" t="s">
        <v>2804</v>
      </c>
      <c r="AH1916" s="95" t="s">
        <v>2804</v>
      </c>
      <c r="AI1916" s="97"/>
      <c r="AJ1916" s="97" t="s">
        <v>65</v>
      </c>
      <c r="AK1916" s="97" t="s">
        <v>66</v>
      </c>
      <c r="AL1916" s="45" t="s">
        <v>67</v>
      </c>
      <c r="AM1916" s="160" t="str">
        <f>MONTH(B1916)&amp;"/"&amp;YEAR(B1916)</f>
        <v>3/2026</v>
      </c>
      <c r="AN1916" s="45">
        <f>WEEKNUM(B1916)-WEEKNUM(EOMONTH(B1916,-1)+1)+1</f>
        <v>4</v>
      </c>
      <c r="AO1916" s="45" t="str">
        <f>MONTH(R1916)&amp;"/"&amp;YEAR(R1916)</f>
        <v>5/2026</v>
      </c>
      <c r="AP1916" s="45">
        <f>WEEKNUM(R1916)-WEEKNUM(EOMONTH(R1916,-1)+1)+1</f>
        <v>5</v>
      </c>
      <c r="AQ1916" s="45">
        <f>IF(AU1916="S",IF(Q1916="1. Aceitou o programa",R1916-B1916,0),0)</f>
        <v>67</v>
      </c>
      <c r="AR1916" s="45">
        <f>IF(AU1916="S",IF(AND(S1916&lt;&gt;"",R1916&lt;&gt;""),S1916-R1916,0),0)</f>
        <v>0</v>
      </c>
      <c r="AS1916" s="45">
        <f>IF(AU1916="S",IF(Q1916="1. Aceitou o programa",IF(OR(X1916="Não se Aplica",X1916=""),IF(OR(W1916="Não se Aplica",W1916=""),0,W1916-V1916),AVERAGE(X1916-W1916,W1916-V1916)),0),0)</f>
        <v>6</v>
      </c>
      <c r="AT1916" s="45">
        <f>IF(AU1916="S",IF(AND(Q1916="1. Aceitou o programa",AB1916="Realizada"),IFERROR(IF(AA1916="",0,AA1916-R1916),0),0),0)</f>
        <v>0</v>
      </c>
      <c r="AU1916" s="45" t="str">
        <f>_xlfn.XLOOKUP(U1916,'Lista Suspensa'!$AA$20:$AA$23,'Lista Suspensa'!$AB$20:$AB$23,"N/A")</f>
        <v>S</v>
      </c>
    </row>
    <row r="1917" spans="1:47" ht="12" customHeight="1" x14ac:dyDescent="0.3">
      <c r="A1917" s="87" t="s">
        <v>47</v>
      </c>
      <c r="B1917" s="88">
        <v>46104</v>
      </c>
      <c r="C1917" s="89" t="s">
        <v>48</v>
      </c>
      <c r="D1917" s="89" t="s">
        <v>49</v>
      </c>
      <c r="E1917" s="189">
        <v>73373520</v>
      </c>
      <c r="F1917" s="197" t="s">
        <v>5100</v>
      </c>
      <c r="G1917" s="90">
        <v>35880078817</v>
      </c>
      <c r="H1917" s="91">
        <v>31746</v>
      </c>
      <c r="I1917" s="89"/>
      <c r="J1917" s="89" t="s">
        <v>84</v>
      </c>
      <c r="K1917" s="89" t="s">
        <v>52</v>
      </c>
      <c r="L1917" s="89" t="s">
        <v>53</v>
      </c>
      <c r="M1917" s="89" t="s">
        <v>5101</v>
      </c>
      <c r="N1917" s="89" t="s">
        <v>159</v>
      </c>
      <c r="O1917" s="92" t="s">
        <v>5102</v>
      </c>
      <c r="P1917" s="93" t="s">
        <v>57</v>
      </c>
      <c r="Q1917" s="110" t="s">
        <v>58</v>
      </c>
      <c r="R1917" s="94">
        <v>46171</v>
      </c>
      <c r="S1917" s="95"/>
      <c r="T1917" s="95" t="s">
        <v>59</v>
      </c>
      <c r="U1917" s="95" t="s">
        <v>60</v>
      </c>
      <c r="V1917" s="91">
        <v>46157</v>
      </c>
      <c r="W1917" s="91">
        <v>46164</v>
      </c>
      <c r="X1917" s="91"/>
      <c r="Y1917" s="96" t="s">
        <v>269</v>
      </c>
      <c r="Z1917" s="89" t="s">
        <v>62</v>
      </c>
      <c r="AA1917" s="95"/>
      <c r="AB1917" s="95" t="s">
        <v>2804</v>
      </c>
      <c r="AC1917" s="95" t="s">
        <v>2804</v>
      </c>
      <c r="AD1917" s="95" t="s">
        <v>2804</v>
      </c>
      <c r="AE1917" s="95" t="s">
        <v>2804</v>
      </c>
      <c r="AF1917" s="95" t="s">
        <v>2804</v>
      </c>
      <c r="AG1917" s="95" t="s">
        <v>2804</v>
      </c>
      <c r="AH1917" s="95" t="s">
        <v>2804</v>
      </c>
      <c r="AI1917" s="97"/>
      <c r="AJ1917" s="97" t="s">
        <v>65</v>
      </c>
      <c r="AK1917" s="97" t="s">
        <v>66</v>
      </c>
      <c r="AL1917" s="45" t="s">
        <v>67</v>
      </c>
      <c r="AM1917" s="160" t="str">
        <f>MONTH(B1917)&amp;"/"&amp;YEAR(B1917)</f>
        <v>3/2026</v>
      </c>
      <c r="AN1917" s="45">
        <f>WEEKNUM(B1917)-WEEKNUM(EOMONTH(B1917,-1)+1)+1</f>
        <v>4</v>
      </c>
      <c r="AO1917" s="45" t="str">
        <f>MONTH(R1917)&amp;"/"&amp;YEAR(R1917)</f>
        <v>5/2026</v>
      </c>
      <c r="AP1917" s="45">
        <f>WEEKNUM(R1917)-WEEKNUM(EOMONTH(R1917,-1)+1)+1</f>
        <v>5</v>
      </c>
      <c r="AQ1917" s="45">
        <f>IF(AU1917="S",IF(Q1917="1. Aceitou o programa",R1917-B1917,0),0)</f>
        <v>67</v>
      </c>
      <c r="AR1917" s="45">
        <f>IF(AU1917="S",IF(AND(S1917&lt;&gt;"",R1917&lt;&gt;""),S1917-R1917,0),0)</f>
        <v>0</v>
      </c>
      <c r="AS1917" s="45">
        <f>IF(AU1917="S",IF(Q1917="1. Aceitou o programa",IF(OR(X1917="Não se Aplica",X1917=""),IF(OR(W1917="Não se Aplica",W1917=""),0,W1917-V1917),AVERAGE(X1917-W1917,W1917-V1917)),0),0)</f>
        <v>7</v>
      </c>
      <c r="AT1917" s="45">
        <f>IF(AU1917="S",IF(AND(Q1917="1. Aceitou o programa",AB1917="Realizada"),IFERROR(IF(AA1917="",0,AA1917-R1917),0),0),0)</f>
        <v>0</v>
      </c>
      <c r="AU1917" s="45" t="str">
        <f>_xlfn.XLOOKUP(U1917,'Lista Suspensa'!$AA$20:$AA$23,'Lista Suspensa'!$AB$20:$AB$23,"N/A")</f>
        <v>S</v>
      </c>
    </row>
    <row r="1918" spans="1:47" ht="12" customHeight="1" x14ac:dyDescent="0.3">
      <c r="A1918" s="87" t="s">
        <v>47</v>
      </c>
      <c r="B1918" s="88">
        <v>46104</v>
      </c>
      <c r="C1918" s="89" t="s">
        <v>48</v>
      </c>
      <c r="D1918" s="89" t="s">
        <v>49</v>
      </c>
      <c r="E1918" s="189">
        <v>94579753</v>
      </c>
      <c r="F1918" s="197" t="s">
        <v>5103</v>
      </c>
      <c r="G1918" s="90">
        <v>49944371904</v>
      </c>
      <c r="H1918" s="91">
        <v>23239</v>
      </c>
      <c r="I1918" s="89"/>
      <c r="J1918" s="89" t="s">
        <v>84</v>
      </c>
      <c r="K1918" s="89" t="s">
        <v>52</v>
      </c>
      <c r="L1918" s="89" t="s">
        <v>53</v>
      </c>
      <c r="M1918" s="89" t="s">
        <v>1442</v>
      </c>
      <c r="N1918" s="89" t="s">
        <v>150</v>
      </c>
      <c r="O1918" s="92" t="s">
        <v>5104</v>
      </c>
      <c r="P1918" s="93" t="s">
        <v>57</v>
      </c>
      <c r="Q1918" s="110" t="s">
        <v>58</v>
      </c>
      <c r="R1918" s="94">
        <v>46171</v>
      </c>
      <c r="S1918" s="95"/>
      <c r="T1918" s="95" t="s">
        <v>59</v>
      </c>
      <c r="U1918" s="95" t="s">
        <v>60</v>
      </c>
      <c r="V1918" s="91">
        <v>46157</v>
      </c>
      <c r="W1918" s="91">
        <v>46164</v>
      </c>
      <c r="X1918" s="91"/>
      <c r="Y1918" s="96" t="s">
        <v>269</v>
      </c>
      <c r="Z1918" s="89" t="s">
        <v>62</v>
      </c>
      <c r="AA1918" s="95"/>
      <c r="AB1918" s="95" t="s">
        <v>2804</v>
      </c>
      <c r="AC1918" s="95" t="s">
        <v>2804</v>
      </c>
      <c r="AD1918" s="95" t="s">
        <v>2804</v>
      </c>
      <c r="AE1918" s="95" t="s">
        <v>2804</v>
      </c>
      <c r="AF1918" s="95" t="s">
        <v>2804</v>
      </c>
      <c r="AG1918" s="95" t="s">
        <v>2804</v>
      </c>
      <c r="AH1918" s="95" t="s">
        <v>2804</v>
      </c>
      <c r="AI1918" s="97"/>
      <c r="AJ1918" s="97" t="s">
        <v>65</v>
      </c>
      <c r="AK1918" s="97" t="s">
        <v>66</v>
      </c>
      <c r="AL1918" s="45" t="s">
        <v>67</v>
      </c>
      <c r="AM1918" s="160" t="str">
        <f>MONTH(B1918)&amp;"/"&amp;YEAR(B1918)</f>
        <v>3/2026</v>
      </c>
      <c r="AN1918" s="45">
        <f>WEEKNUM(B1918)-WEEKNUM(EOMONTH(B1918,-1)+1)+1</f>
        <v>4</v>
      </c>
      <c r="AO1918" s="45" t="str">
        <f>MONTH(R1918)&amp;"/"&amp;YEAR(R1918)</f>
        <v>5/2026</v>
      </c>
      <c r="AP1918" s="45">
        <f>WEEKNUM(R1918)-WEEKNUM(EOMONTH(R1918,-1)+1)+1</f>
        <v>5</v>
      </c>
      <c r="AQ1918" s="45">
        <f>IF(AU1918="S",IF(Q1918="1. Aceitou o programa",R1918-B1918,0),0)</f>
        <v>67</v>
      </c>
      <c r="AR1918" s="45">
        <f>IF(AU1918="S",IF(AND(S1918&lt;&gt;"",R1918&lt;&gt;""),S1918-R1918,0),0)</f>
        <v>0</v>
      </c>
      <c r="AS1918" s="45">
        <f>IF(AU1918="S",IF(Q1918="1. Aceitou o programa",IF(OR(X1918="Não se Aplica",X1918=""),IF(OR(W1918="Não se Aplica",W1918=""),0,W1918-V1918),AVERAGE(X1918-W1918,W1918-V1918)),0),0)</f>
        <v>7</v>
      </c>
      <c r="AT1918" s="45">
        <f>IF(AU1918="S",IF(AND(Q1918="1. Aceitou o programa",AB1918="Realizada"),IFERROR(IF(AA1918="",0,AA1918-R1918),0),0),0)</f>
        <v>0</v>
      </c>
      <c r="AU1918" s="45" t="str">
        <f>_xlfn.XLOOKUP(U1918,'Lista Suspensa'!$AA$20:$AA$23,'Lista Suspensa'!$AB$20:$AB$23,"N/A")</f>
        <v>S</v>
      </c>
    </row>
    <row r="1919" spans="1:47" ht="12" customHeight="1" x14ac:dyDescent="0.3">
      <c r="A1919" s="87" t="s">
        <v>47</v>
      </c>
      <c r="B1919" s="88">
        <v>46104</v>
      </c>
      <c r="C1919" s="89" t="s">
        <v>48</v>
      </c>
      <c r="D1919" s="89" t="s">
        <v>49</v>
      </c>
      <c r="E1919" s="189">
        <v>95673912</v>
      </c>
      <c r="F1919" s="197" t="s">
        <v>5105</v>
      </c>
      <c r="G1919" s="90">
        <v>25711240803</v>
      </c>
      <c r="H1919" s="91">
        <v>27557</v>
      </c>
      <c r="I1919" s="89"/>
      <c r="J1919" s="89" t="s">
        <v>51</v>
      </c>
      <c r="K1919" s="89" t="s">
        <v>52</v>
      </c>
      <c r="L1919" s="89" t="s">
        <v>53</v>
      </c>
      <c r="M1919" s="89" t="s">
        <v>1497</v>
      </c>
      <c r="N1919" s="89" t="s">
        <v>150</v>
      </c>
      <c r="O1919" s="92" t="s">
        <v>5106</v>
      </c>
      <c r="P1919" s="93" t="s">
        <v>57</v>
      </c>
      <c r="Q1919" s="110" t="s">
        <v>58</v>
      </c>
      <c r="R1919" s="94">
        <v>46171</v>
      </c>
      <c r="S1919" s="95"/>
      <c r="T1919" s="95" t="s">
        <v>59</v>
      </c>
      <c r="U1919" s="95" t="s">
        <v>60</v>
      </c>
      <c r="V1919" s="91">
        <v>46157</v>
      </c>
      <c r="W1919" s="91">
        <v>46164</v>
      </c>
      <c r="X1919" s="91">
        <v>46169</v>
      </c>
      <c r="Y1919" s="96" t="s">
        <v>2851</v>
      </c>
      <c r="Z1919" s="89" t="s">
        <v>62</v>
      </c>
      <c r="AA1919" s="95"/>
      <c r="AB1919" s="95" t="s">
        <v>2804</v>
      </c>
      <c r="AC1919" s="95" t="s">
        <v>2804</v>
      </c>
      <c r="AD1919" s="95" t="s">
        <v>2804</v>
      </c>
      <c r="AE1919" s="95" t="s">
        <v>2804</v>
      </c>
      <c r="AF1919" s="95" t="s">
        <v>2804</v>
      </c>
      <c r="AG1919" s="95" t="s">
        <v>2804</v>
      </c>
      <c r="AH1919" s="95" t="s">
        <v>2804</v>
      </c>
      <c r="AI1919" s="97"/>
      <c r="AJ1919" s="97" t="s">
        <v>65</v>
      </c>
      <c r="AK1919" s="97" t="s">
        <v>66</v>
      </c>
      <c r="AL1919" s="45" t="s">
        <v>67</v>
      </c>
      <c r="AM1919" s="160" t="str">
        <f>MONTH(B1919)&amp;"/"&amp;YEAR(B1919)</f>
        <v>3/2026</v>
      </c>
      <c r="AN1919" s="45">
        <f>WEEKNUM(B1919)-WEEKNUM(EOMONTH(B1919,-1)+1)+1</f>
        <v>4</v>
      </c>
      <c r="AO1919" s="45" t="str">
        <f>MONTH(R1919)&amp;"/"&amp;YEAR(R1919)</f>
        <v>5/2026</v>
      </c>
      <c r="AP1919" s="45">
        <f>WEEKNUM(R1919)-WEEKNUM(EOMONTH(R1919,-1)+1)+1</f>
        <v>5</v>
      </c>
      <c r="AQ1919" s="45">
        <f>IF(AU1919="S",IF(Q1919="1. Aceitou o programa",R1919-B1919,0),0)</f>
        <v>67</v>
      </c>
      <c r="AR1919" s="45">
        <f>IF(AU1919="S",IF(AND(S1919&lt;&gt;"",R1919&lt;&gt;""),S1919-R1919,0),0)</f>
        <v>0</v>
      </c>
      <c r="AS1919" s="45">
        <f>IF(AU1919="S",IF(Q1919="1. Aceitou o programa",IF(OR(X1919="Não se Aplica",X1919=""),IF(OR(W1919="Não se Aplica",W1919=""),0,W1919-V1919),AVERAGE(X1919-W1919,W1919-V1919)),0),0)</f>
        <v>6</v>
      </c>
      <c r="AT1919" s="45">
        <f>IF(AU1919="S",IF(AND(Q1919="1. Aceitou o programa",AB1919="Realizada"),IFERROR(IF(AA1919="",0,AA1919-R1919),0),0),0)</f>
        <v>0</v>
      </c>
      <c r="AU1919" s="45" t="str">
        <f>_xlfn.XLOOKUP(U1919,'Lista Suspensa'!$AA$20:$AA$23,'Lista Suspensa'!$AB$20:$AB$23,"N/A")</f>
        <v>S</v>
      </c>
    </row>
    <row r="1920" spans="1:47" ht="12" customHeight="1" x14ac:dyDescent="0.3">
      <c r="A1920" s="87" t="s">
        <v>47</v>
      </c>
      <c r="B1920" s="88">
        <v>46104</v>
      </c>
      <c r="C1920" s="89" t="s">
        <v>48</v>
      </c>
      <c r="D1920" s="89" t="s">
        <v>49</v>
      </c>
      <c r="E1920" s="189">
        <v>595261922</v>
      </c>
      <c r="F1920" s="197" t="s">
        <v>5107</v>
      </c>
      <c r="G1920" s="90">
        <v>20124151809</v>
      </c>
      <c r="H1920" s="91">
        <v>26432</v>
      </c>
      <c r="I1920" s="89"/>
      <c r="J1920" s="89" t="s">
        <v>51</v>
      </c>
      <c r="K1920" s="89" t="s">
        <v>52</v>
      </c>
      <c r="L1920" s="89" t="s">
        <v>619</v>
      </c>
      <c r="M1920" s="89" t="s">
        <v>5108</v>
      </c>
      <c r="N1920" s="89" t="s">
        <v>159</v>
      </c>
      <c r="O1920" s="92" t="s">
        <v>5109</v>
      </c>
      <c r="P1920" s="93" t="s">
        <v>57</v>
      </c>
      <c r="Q1920" s="110" t="s">
        <v>58</v>
      </c>
      <c r="R1920" s="94">
        <v>46171</v>
      </c>
      <c r="S1920" s="95"/>
      <c r="T1920" s="95" t="s">
        <v>59</v>
      </c>
      <c r="U1920" s="95" t="s">
        <v>60</v>
      </c>
      <c r="V1920" s="91">
        <v>46157</v>
      </c>
      <c r="W1920" s="91">
        <v>46164</v>
      </c>
      <c r="X1920" s="91"/>
      <c r="Y1920" s="96" t="s">
        <v>269</v>
      </c>
      <c r="Z1920" s="89" t="s">
        <v>62</v>
      </c>
      <c r="AA1920" s="95"/>
      <c r="AB1920" s="95" t="s">
        <v>2804</v>
      </c>
      <c r="AC1920" s="95" t="s">
        <v>2804</v>
      </c>
      <c r="AD1920" s="95" t="s">
        <v>2804</v>
      </c>
      <c r="AE1920" s="95" t="s">
        <v>2804</v>
      </c>
      <c r="AF1920" s="95" t="s">
        <v>2804</v>
      </c>
      <c r="AG1920" s="95" t="s">
        <v>2804</v>
      </c>
      <c r="AH1920" s="95" t="s">
        <v>2804</v>
      </c>
      <c r="AI1920" s="97"/>
      <c r="AJ1920" s="97" t="s">
        <v>65</v>
      </c>
      <c r="AK1920" s="97" t="s">
        <v>66</v>
      </c>
      <c r="AL1920" s="45" t="s">
        <v>67</v>
      </c>
      <c r="AM1920" s="160" t="str">
        <f>MONTH(B1920)&amp;"/"&amp;YEAR(B1920)</f>
        <v>3/2026</v>
      </c>
      <c r="AN1920" s="45">
        <f>WEEKNUM(B1920)-WEEKNUM(EOMONTH(B1920,-1)+1)+1</f>
        <v>4</v>
      </c>
      <c r="AO1920" s="45" t="str">
        <f>MONTH(R1920)&amp;"/"&amp;YEAR(R1920)</f>
        <v>5/2026</v>
      </c>
      <c r="AP1920" s="45">
        <f>WEEKNUM(R1920)-WEEKNUM(EOMONTH(R1920,-1)+1)+1</f>
        <v>5</v>
      </c>
      <c r="AQ1920" s="45">
        <f>IF(AU1920="S",IF(Q1920="1. Aceitou o programa",R1920-B1920,0),0)</f>
        <v>67</v>
      </c>
      <c r="AR1920" s="45">
        <f>IF(AU1920="S",IF(AND(S1920&lt;&gt;"",R1920&lt;&gt;""),S1920-R1920,0),0)</f>
        <v>0</v>
      </c>
      <c r="AS1920" s="45">
        <f>IF(AU1920="S",IF(Q1920="1. Aceitou o programa",IF(OR(X1920="Não se Aplica",X1920=""),IF(OR(W1920="Não se Aplica",W1920=""),0,W1920-V1920),AVERAGE(X1920-W1920,W1920-V1920)),0),0)</f>
        <v>7</v>
      </c>
      <c r="AT1920" s="45">
        <f>IF(AU1920="S",IF(AND(Q1920="1. Aceitou o programa",AB1920="Realizada"),IFERROR(IF(AA1920="",0,AA1920-R1920),0),0),0)</f>
        <v>0</v>
      </c>
      <c r="AU1920" s="45" t="str">
        <f>_xlfn.XLOOKUP(U1920,'Lista Suspensa'!$AA$20:$AA$23,'Lista Suspensa'!$AB$20:$AB$23,"N/A")</f>
        <v>S</v>
      </c>
    </row>
    <row r="1921" spans="1:47" ht="12" customHeight="1" x14ac:dyDescent="0.3">
      <c r="A1921" s="87" t="s">
        <v>47</v>
      </c>
      <c r="B1921" s="88">
        <v>46104</v>
      </c>
      <c r="C1921" s="89" t="s">
        <v>48</v>
      </c>
      <c r="D1921" s="89" t="s">
        <v>49</v>
      </c>
      <c r="E1921" s="189">
        <v>83071582</v>
      </c>
      <c r="F1921" s="197" t="s">
        <v>5110</v>
      </c>
      <c r="G1921" s="90">
        <v>50272923842</v>
      </c>
      <c r="H1921" s="91">
        <v>36566</v>
      </c>
      <c r="I1921" s="89"/>
      <c r="J1921" s="89" t="s">
        <v>51</v>
      </c>
      <c r="K1921" s="89" t="s">
        <v>52</v>
      </c>
      <c r="L1921" s="89" t="s">
        <v>53</v>
      </c>
      <c r="M1921" s="89" t="s">
        <v>422</v>
      </c>
      <c r="N1921" s="89" t="s">
        <v>137</v>
      </c>
      <c r="O1921" s="92" t="s">
        <v>5111</v>
      </c>
      <c r="P1921" s="93" t="s">
        <v>57</v>
      </c>
      <c r="Q1921" s="110" t="s">
        <v>58</v>
      </c>
      <c r="R1921" s="94">
        <v>46171</v>
      </c>
      <c r="S1921" s="95"/>
      <c r="T1921" s="95" t="s">
        <v>59</v>
      </c>
      <c r="U1921" s="95" t="s">
        <v>60</v>
      </c>
      <c r="V1921" s="91">
        <v>46157</v>
      </c>
      <c r="W1921" s="91">
        <v>46160</v>
      </c>
      <c r="X1921" s="91"/>
      <c r="Y1921" s="96" t="s">
        <v>61</v>
      </c>
      <c r="Z1921" s="89" t="s">
        <v>62</v>
      </c>
      <c r="AA1921" s="95"/>
      <c r="AB1921" s="95" t="s">
        <v>2804</v>
      </c>
      <c r="AC1921" s="95" t="s">
        <v>2804</v>
      </c>
      <c r="AD1921" s="95" t="s">
        <v>2804</v>
      </c>
      <c r="AE1921" s="95" t="s">
        <v>2804</v>
      </c>
      <c r="AF1921" s="95" t="s">
        <v>2804</v>
      </c>
      <c r="AG1921" s="95" t="s">
        <v>2804</v>
      </c>
      <c r="AH1921" s="95" t="s">
        <v>2804</v>
      </c>
      <c r="AI1921" s="97"/>
      <c r="AJ1921" s="97" t="s">
        <v>65</v>
      </c>
      <c r="AK1921" s="97" t="s">
        <v>66</v>
      </c>
      <c r="AL1921" s="45" t="s">
        <v>67</v>
      </c>
      <c r="AM1921" s="160" t="str">
        <f>MONTH(B1921)&amp;"/"&amp;YEAR(B1921)</f>
        <v>3/2026</v>
      </c>
      <c r="AN1921" s="45">
        <f>WEEKNUM(B1921)-WEEKNUM(EOMONTH(B1921,-1)+1)+1</f>
        <v>4</v>
      </c>
      <c r="AO1921" s="45" t="str">
        <f>MONTH(R1921)&amp;"/"&amp;YEAR(R1921)</f>
        <v>5/2026</v>
      </c>
      <c r="AP1921" s="45">
        <f>WEEKNUM(R1921)-WEEKNUM(EOMONTH(R1921,-1)+1)+1</f>
        <v>5</v>
      </c>
      <c r="AQ1921" s="45">
        <f>IF(AU1921="S",IF(Q1921="1. Aceitou o programa",R1921-B1921,0),0)</f>
        <v>67</v>
      </c>
      <c r="AR1921" s="45">
        <f>IF(AU1921="S",IF(AND(S1921&lt;&gt;"",R1921&lt;&gt;""),S1921-R1921,0),0)</f>
        <v>0</v>
      </c>
      <c r="AS1921" s="45">
        <f>IF(AU1921="S",IF(Q1921="1. Aceitou o programa",IF(OR(X1921="Não se Aplica",X1921=""),IF(OR(W1921="Não se Aplica",W1921=""),0,W1921-V1921),AVERAGE(X1921-W1921,W1921-V1921)),0),0)</f>
        <v>3</v>
      </c>
      <c r="AT1921" s="45">
        <f>IF(AU1921="S",IF(AND(Q1921="1. Aceitou o programa",AB1921="Realizada"),IFERROR(IF(AA1921="",0,AA1921-R1921),0),0),0)</f>
        <v>0</v>
      </c>
      <c r="AU1921" s="45" t="str">
        <f>_xlfn.XLOOKUP(U1921,'Lista Suspensa'!$AA$20:$AA$23,'Lista Suspensa'!$AB$20:$AB$23,"N/A")</f>
        <v>S</v>
      </c>
    </row>
    <row r="1922" spans="1:47" ht="12" customHeight="1" x14ac:dyDescent="0.3">
      <c r="A1922" s="87" t="s">
        <v>47</v>
      </c>
      <c r="B1922" s="88">
        <v>46104</v>
      </c>
      <c r="C1922" s="89" t="s">
        <v>48</v>
      </c>
      <c r="D1922" s="89" t="s">
        <v>49</v>
      </c>
      <c r="E1922" s="189">
        <v>76792750</v>
      </c>
      <c r="F1922" s="197" t="s">
        <v>5112</v>
      </c>
      <c r="G1922" s="90">
        <v>15148320893</v>
      </c>
      <c r="H1922" s="91">
        <v>27520</v>
      </c>
      <c r="I1922" s="89"/>
      <c r="J1922" s="89" t="s">
        <v>51</v>
      </c>
      <c r="K1922" s="89" t="s">
        <v>52</v>
      </c>
      <c r="L1922" s="89" t="s">
        <v>85</v>
      </c>
      <c r="M1922" s="89" t="s">
        <v>2563</v>
      </c>
      <c r="N1922" s="89" t="s">
        <v>159</v>
      </c>
      <c r="O1922" s="92" t="s">
        <v>5113</v>
      </c>
      <c r="P1922" s="93" t="s">
        <v>57</v>
      </c>
      <c r="Q1922" s="110" t="s">
        <v>58</v>
      </c>
      <c r="R1922" s="94">
        <v>46171</v>
      </c>
      <c r="S1922" s="95"/>
      <c r="T1922" s="95" t="s">
        <v>59</v>
      </c>
      <c r="U1922" s="95" t="s">
        <v>60</v>
      </c>
      <c r="V1922" s="91">
        <v>46157</v>
      </c>
      <c r="W1922" s="91">
        <v>46160</v>
      </c>
      <c r="X1922" s="91"/>
      <c r="Y1922" s="96" t="s">
        <v>61</v>
      </c>
      <c r="Z1922" s="89" t="s">
        <v>62</v>
      </c>
      <c r="AA1922" s="95"/>
      <c r="AB1922" s="95" t="s">
        <v>2804</v>
      </c>
      <c r="AC1922" s="95" t="s">
        <v>2804</v>
      </c>
      <c r="AD1922" s="95" t="s">
        <v>2804</v>
      </c>
      <c r="AE1922" s="95" t="s">
        <v>2804</v>
      </c>
      <c r="AF1922" s="95" t="s">
        <v>2804</v>
      </c>
      <c r="AG1922" s="95" t="s">
        <v>2804</v>
      </c>
      <c r="AH1922" s="95" t="s">
        <v>2804</v>
      </c>
      <c r="AI1922" s="97"/>
      <c r="AJ1922" s="97" t="s">
        <v>65</v>
      </c>
      <c r="AK1922" s="97" t="s">
        <v>66</v>
      </c>
      <c r="AL1922" s="45" t="s">
        <v>67</v>
      </c>
      <c r="AM1922" s="160" t="str">
        <f>MONTH(B1922)&amp;"/"&amp;YEAR(B1922)</f>
        <v>3/2026</v>
      </c>
      <c r="AN1922" s="45">
        <f>WEEKNUM(B1922)-WEEKNUM(EOMONTH(B1922,-1)+1)+1</f>
        <v>4</v>
      </c>
      <c r="AO1922" s="45" t="str">
        <f>MONTH(R1922)&amp;"/"&amp;YEAR(R1922)</f>
        <v>5/2026</v>
      </c>
      <c r="AP1922" s="45">
        <f>WEEKNUM(R1922)-WEEKNUM(EOMONTH(R1922,-1)+1)+1</f>
        <v>5</v>
      </c>
      <c r="AQ1922" s="45">
        <f>IF(AU1922="S",IF(Q1922="1. Aceitou o programa",R1922-B1922,0),0)</f>
        <v>67</v>
      </c>
      <c r="AR1922" s="45">
        <f>IF(AU1922="S",IF(AND(S1922&lt;&gt;"",R1922&lt;&gt;""),S1922-R1922,0),0)</f>
        <v>0</v>
      </c>
      <c r="AS1922" s="45">
        <f>IF(AU1922="S",IF(Q1922="1. Aceitou o programa",IF(OR(X1922="Não se Aplica",X1922=""),IF(OR(W1922="Não se Aplica",W1922=""),0,W1922-V1922),AVERAGE(X1922-W1922,W1922-V1922)),0),0)</f>
        <v>3</v>
      </c>
      <c r="AT1922" s="45">
        <f>IF(AU1922="S",IF(AND(Q1922="1. Aceitou o programa",AB1922="Realizada"),IFERROR(IF(AA1922="",0,AA1922-R1922),0),0),0)</f>
        <v>0</v>
      </c>
      <c r="AU1922" s="45" t="str">
        <f>_xlfn.XLOOKUP(U1922,'Lista Suspensa'!$AA$20:$AA$23,'Lista Suspensa'!$AB$20:$AB$23,"N/A")</f>
        <v>S</v>
      </c>
    </row>
    <row r="1923" spans="1:47" ht="12" customHeight="1" x14ac:dyDescent="0.3">
      <c r="A1923" s="87" t="s">
        <v>47</v>
      </c>
      <c r="B1923" s="88">
        <v>46104</v>
      </c>
      <c r="C1923" s="89" t="s">
        <v>48</v>
      </c>
      <c r="D1923" s="89" t="s">
        <v>49</v>
      </c>
      <c r="E1923" s="189">
        <v>79214655</v>
      </c>
      <c r="F1923" s="197" t="s">
        <v>5114</v>
      </c>
      <c r="G1923" s="90">
        <v>38249432800</v>
      </c>
      <c r="H1923" s="91">
        <v>32360</v>
      </c>
      <c r="I1923" s="89"/>
      <c r="J1923" s="89" t="s">
        <v>51</v>
      </c>
      <c r="K1923" s="89" t="s">
        <v>52</v>
      </c>
      <c r="L1923" s="89" t="s">
        <v>85</v>
      </c>
      <c r="M1923" s="89" t="s">
        <v>762</v>
      </c>
      <c r="N1923" s="89" t="s">
        <v>449</v>
      </c>
      <c r="O1923" s="92" t="s">
        <v>5115</v>
      </c>
      <c r="P1923" s="93" t="s">
        <v>57</v>
      </c>
      <c r="Q1923" s="110" t="s">
        <v>58</v>
      </c>
      <c r="R1923" s="94">
        <v>46171</v>
      </c>
      <c r="S1923" s="95"/>
      <c r="T1923" s="95" t="s">
        <v>59</v>
      </c>
      <c r="U1923" s="95" t="s">
        <v>60</v>
      </c>
      <c r="V1923" s="91">
        <v>46157</v>
      </c>
      <c r="W1923" s="91">
        <v>46164</v>
      </c>
      <c r="X1923" s="91"/>
      <c r="Y1923" s="96" t="s">
        <v>269</v>
      </c>
      <c r="Z1923" s="89" t="s">
        <v>62</v>
      </c>
      <c r="AA1923" s="95"/>
      <c r="AB1923" s="95" t="s">
        <v>2804</v>
      </c>
      <c r="AC1923" s="95" t="s">
        <v>2804</v>
      </c>
      <c r="AD1923" s="95" t="s">
        <v>2804</v>
      </c>
      <c r="AE1923" s="95" t="s">
        <v>2804</v>
      </c>
      <c r="AF1923" s="95" t="s">
        <v>2804</v>
      </c>
      <c r="AG1923" s="95" t="s">
        <v>2804</v>
      </c>
      <c r="AH1923" s="95" t="s">
        <v>2804</v>
      </c>
      <c r="AI1923" s="97"/>
      <c r="AJ1923" s="97" t="s">
        <v>65</v>
      </c>
      <c r="AK1923" s="97" t="s">
        <v>66</v>
      </c>
      <c r="AL1923" s="45" t="s">
        <v>67</v>
      </c>
      <c r="AM1923" s="160" t="str">
        <f>MONTH(B1923)&amp;"/"&amp;YEAR(B1923)</f>
        <v>3/2026</v>
      </c>
      <c r="AN1923" s="45">
        <f>WEEKNUM(B1923)-WEEKNUM(EOMONTH(B1923,-1)+1)+1</f>
        <v>4</v>
      </c>
      <c r="AO1923" s="45" t="str">
        <f>MONTH(R1923)&amp;"/"&amp;YEAR(R1923)</f>
        <v>5/2026</v>
      </c>
      <c r="AP1923" s="45">
        <f>WEEKNUM(R1923)-WEEKNUM(EOMONTH(R1923,-1)+1)+1</f>
        <v>5</v>
      </c>
      <c r="AQ1923" s="45">
        <f>IF(AU1923="S",IF(Q1923="1. Aceitou o programa",R1923-B1923,0),0)</f>
        <v>67</v>
      </c>
      <c r="AR1923" s="45">
        <f>IF(AU1923="S",IF(AND(S1923&lt;&gt;"",R1923&lt;&gt;""),S1923-R1923,0),0)</f>
        <v>0</v>
      </c>
      <c r="AS1923" s="45">
        <f>IF(AU1923="S",IF(Q1923="1. Aceitou o programa",IF(OR(X1923="Não se Aplica",X1923=""),IF(OR(W1923="Não se Aplica",W1923=""),0,W1923-V1923),AVERAGE(X1923-W1923,W1923-V1923)),0),0)</f>
        <v>7</v>
      </c>
      <c r="AT1923" s="45">
        <f>IF(AU1923="S",IF(AND(Q1923="1. Aceitou o programa",AB1923="Realizada"),IFERROR(IF(AA1923="",0,AA1923-R1923),0),0),0)</f>
        <v>0</v>
      </c>
      <c r="AU1923" s="45" t="str">
        <f>_xlfn.XLOOKUP(U1923,'Lista Suspensa'!$AA$20:$AA$23,'Lista Suspensa'!$AB$20:$AB$23,"N/A")</f>
        <v>S</v>
      </c>
    </row>
    <row r="1924" spans="1:47" ht="12" customHeight="1" x14ac:dyDescent="0.3">
      <c r="A1924" s="87" t="s">
        <v>47</v>
      </c>
      <c r="B1924" s="88">
        <v>46104</v>
      </c>
      <c r="C1924" s="89" t="s">
        <v>48</v>
      </c>
      <c r="D1924" s="89" t="s">
        <v>49</v>
      </c>
      <c r="E1924" s="189">
        <v>78785728</v>
      </c>
      <c r="F1924" s="197" t="s">
        <v>5116</v>
      </c>
      <c r="G1924" s="90">
        <v>26655565880</v>
      </c>
      <c r="H1924" s="91">
        <v>28276</v>
      </c>
      <c r="I1924" s="89"/>
      <c r="J1924" s="89" t="s">
        <v>51</v>
      </c>
      <c r="K1924" s="89" t="s">
        <v>52</v>
      </c>
      <c r="L1924" s="89" t="s">
        <v>800</v>
      </c>
      <c r="M1924" s="89" t="s">
        <v>234</v>
      </c>
      <c r="N1924" s="89" t="s">
        <v>79</v>
      </c>
      <c r="O1924" s="92" t="s">
        <v>5117</v>
      </c>
      <c r="P1924" s="93" t="s">
        <v>57</v>
      </c>
      <c r="Q1924" s="110" t="s">
        <v>58</v>
      </c>
      <c r="R1924" s="94">
        <v>46171</v>
      </c>
      <c r="S1924" s="95"/>
      <c r="T1924" s="95" t="s">
        <v>59</v>
      </c>
      <c r="U1924" s="95" t="s">
        <v>60</v>
      </c>
      <c r="V1924" s="91">
        <v>46157</v>
      </c>
      <c r="W1924" s="91">
        <v>46160</v>
      </c>
      <c r="X1924" s="91"/>
      <c r="Y1924" s="96" t="s">
        <v>61</v>
      </c>
      <c r="Z1924" s="89" t="s">
        <v>62</v>
      </c>
      <c r="AA1924" s="95"/>
      <c r="AB1924" s="95" t="s">
        <v>2804</v>
      </c>
      <c r="AC1924" s="95" t="s">
        <v>2804</v>
      </c>
      <c r="AD1924" s="95" t="s">
        <v>2804</v>
      </c>
      <c r="AE1924" s="95" t="s">
        <v>2804</v>
      </c>
      <c r="AF1924" s="95" t="s">
        <v>2804</v>
      </c>
      <c r="AG1924" s="95" t="s">
        <v>2804</v>
      </c>
      <c r="AH1924" s="95" t="s">
        <v>2804</v>
      </c>
      <c r="AI1924" s="97"/>
      <c r="AJ1924" s="97" t="s">
        <v>65</v>
      </c>
      <c r="AK1924" s="97" t="s">
        <v>66</v>
      </c>
      <c r="AL1924" s="45" t="s">
        <v>67</v>
      </c>
      <c r="AM1924" s="160" t="str">
        <f>MONTH(B1924)&amp;"/"&amp;YEAR(B1924)</f>
        <v>3/2026</v>
      </c>
      <c r="AN1924" s="45">
        <f>WEEKNUM(B1924)-WEEKNUM(EOMONTH(B1924,-1)+1)+1</f>
        <v>4</v>
      </c>
      <c r="AO1924" s="45" t="str">
        <f>MONTH(R1924)&amp;"/"&amp;YEAR(R1924)</f>
        <v>5/2026</v>
      </c>
      <c r="AP1924" s="45">
        <f>WEEKNUM(R1924)-WEEKNUM(EOMONTH(R1924,-1)+1)+1</f>
        <v>5</v>
      </c>
      <c r="AQ1924" s="45">
        <f>IF(AU1924="S",IF(Q1924="1. Aceitou o programa",R1924-B1924,0),0)</f>
        <v>67</v>
      </c>
      <c r="AR1924" s="45">
        <f>IF(AU1924="S",IF(AND(S1924&lt;&gt;"",R1924&lt;&gt;""),S1924-R1924,0),0)</f>
        <v>0</v>
      </c>
      <c r="AS1924" s="45">
        <f>IF(AU1924="S",IF(Q1924="1. Aceitou o programa",IF(OR(X1924="Não se Aplica",X1924=""),IF(OR(W1924="Não se Aplica",W1924=""),0,W1924-V1924),AVERAGE(X1924-W1924,W1924-V1924)),0),0)</f>
        <v>3</v>
      </c>
      <c r="AT1924" s="45">
        <f>IF(AU1924="S",IF(AND(Q1924="1. Aceitou o programa",AB1924="Realizada"),IFERROR(IF(AA1924="",0,AA1924-R1924),0),0),0)</f>
        <v>0</v>
      </c>
      <c r="AU1924" s="45" t="str">
        <f>_xlfn.XLOOKUP(U1924,'Lista Suspensa'!$AA$20:$AA$23,'Lista Suspensa'!$AB$20:$AB$23,"N/A")</f>
        <v>S</v>
      </c>
    </row>
    <row r="1925" spans="1:47" ht="12" customHeight="1" x14ac:dyDescent="0.3">
      <c r="A1925" s="87" t="s">
        <v>47</v>
      </c>
      <c r="B1925" s="88">
        <v>46104</v>
      </c>
      <c r="C1925" s="89" t="s">
        <v>48</v>
      </c>
      <c r="D1925" s="89" t="s">
        <v>49</v>
      </c>
      <c r="E1925" s="189">
        <v>86081240</v>
      </c>
      <c r="F1925" s="197" t="s">
        <v>5118</v>
      </c>
      <c r="G1925" s="90">
        <v>7732096703</v>
      </c>
      <c r="H1925" s="91">
        <v>28254</v>
      </c>
      <c r="I1925" s="89"/>
      <c r="J1925" s="89" t="s">
        <v>51</v>
      </c>
      <c r="K1925" s="89" t="s">
        <v>76</v>
      </c>
      <c r="L1925" s="89" t="s">
        <v>95</v>
      </c>
      <c r="M1925" s="89" t="s">
        <v>5119</v>
      </c>
      <c r="N1925" s="89" t="s">
        <v>449</v>
      </c>
      <c r="O1925" s="92" t="s">
        <v>5120</v>
      </c>
      <c r="P1925" s="93" t="s">
        <v>57</v>
      </c>
      <c r="Q1925" s="110" t="s">
        <v>58</v>
      </c>
      <c r="R1925" s="94">
        <v>46171</v>
      </c>
      <c r="S1925" s="95"/>
      <c r="T1925" s="95" t="s">
        <v>59</v>
      </c>
      <c r="U1925" s="95" t="s">
        <v>60</v>
      </c>
      <c r="V1925" s="91">
        <v>46157</v>
      </c>
      <c r="W1925" s="91">
        <v>46160</v>
      </c>
      <c r="X1925" s="91"/>
      <c r="Y1925" s="96" t="s">
        <v>61</v>
      </c>
      <c r="Z1925" s="89" t="s">
        <v>62</v>
      </c>
      <c r="AA1925" s="95"/>
      <c r="AB1925" s="95" t="s">
        <v>2804</v>
      </c>
      <c r="AC1925" s="95" t="s">
        <v>2804</v>
      </c>
      <c r="AD1925" s="95" t="s">
        <v>2804</v>
      </c>
      <c r="AE1925" s="95" t="s">
        <v>2804</v>
      </c>
      <c r="AF1925" s="95" t="s">
        <v>2804</v>
      </c>
      <c r="AG1925" s="95" t="s">
        <v>2804</v>
      </c>
      <c r="AH1925" s="95" t="s">
        <v>2804</v>
      </c>
      <c r="AI1925" s="97"/>
      <c r="AJ1925" s="97" t="s">
        <v>65</v>
      </c>
      <c r="AK1925" s="97" t="s">
        <v>66</v>
      </c>
      <c r="AL1925" s="45" t="s">
        <v>67</v>
      </c>
      <c r="AM1925" s="160" t="str">
        <f>MONTH(B1925)&amp;"/"&amp;YEAR(B1925)</f>
        <v>3/2026</v>
      </c>
      <c r="AN1925" s="45">
        <f>WEEKNUM(B1925)-WEEKNUM(EOMONTH(B1925,-1)+1)+1</f>
        <v>4</v>
      </c>
      <c r="AO1925" s="45" t="str">
        <f>MONTH(R1925)&amp;"/"&amp;YEAR(R1925)</f>
        <v>5/2026</v>
      </c>
      <c r="AP1925" s="45">
        <f>WEEKNUM(R1925)-WEEKNUM(EOMONTH(R1925,-1)+1)+1</f>
        <v>5</v>
      </c>
      <c r="AQ1925" s="45">
        <f>IF(AU1925="S",IF(Q1925="1. Aceitou o programa",R1925-B1925,0),0)</f>
        <v>67</v>
      </c>
      <c r="AR1925" s="45">
        <f>IF(AU1925="S",IF(AND(S1925&lt;&gt;"",R1925&lt;&gt;""),S1925-R1925,0),0)</f>
        <v>0</v>
      </c>
      <c r="AS1925" s="45">
        <f>IF(AU1925="S",IF(Q1925="1. Aceitou o programa",IF(OR(X1925="Não se Aplica",X1925=""),IF(OR(W1925="Não se Aplica",W1925=""),0,W1925-V1925),AVERAGE(X1925-W1925,W1925-V1925)),0),0)</f>
        <v>3</v>
      </c>
      <c r="AT1925" s="45">
        <f>IF(AU1925="S",IF(AND(Q1925="1. Aceitou o programa",AB1925="Realizada"),IFERROR(IF(AA1925="",0,AA1925-R1925),0),0),0)</f>
        <v>0</v>
      </c>
      <c r="AU1925" s="45" t="str">
        <f>_xlfn.XLOOKUP(U1925,'Lista Suspensa'!$AA$20:$AA$23,'Lista Suspensa'!$AB$20:$AB$23,"N/A")</f>
        <v>S</v>
      </c>
    </row>
    <row r="1926" spans="1:47" ht="12" customHeight="1" x14ac:dyDescent="0.3">
      <c r="A1926" s="87" t="s">
        <v>47</v>
      </c>
      <c r="B1926" s="88">
        <v>46104</v>
      </c>
      <c r="C1926" s="89" t="s">
        <v>48</v>
      </c>
      <c r="D1926" s="89" t="s">
        <v>49</v>
      </c>
      <c r="E1926" s="189">
        <v>83012453</v>
      </c>
      <c r="F1926" s="197" t="s">
        <v>5121</v>
      </c>
      <c r="G1926" s="90">
        <v>3796804403</v>
      </c>
      <c r="H1926" s="91">
        <v>29846</v>
      </c>
      <c r="I1926" s="89"/>
      <c r="J1926" s="89" t="s">
        <v>84</v>
      </c>
      <c r="K1926" s="89" t="s">
        <v>76</v>
      </c>
      <c r="L1926" s="89" t="s">
        <v>95</v>
      </c>
      <c r="M1926" s="89" t="s">
        <v>1108</v>
      </c>
      <c r="N1926" s="89" t="s">
        <v>449</v>
      </c>
      <c r="O1926" s="92" t="s">
        <v>5122</v>
      </c>
      <c r="P1926" s="93" t="s">
        <v>57</v>
      </c>
      <c r="Q1926" s="110" t="s">
        <v>58</v>
      </c>
      <c r="R1926" s="94">
        <v>46171</v>
      </c>
      <c r="S1926" s="95"/>
      <c r="T1926" s="95" t="s">
        <v>59</v>
      </c>
      <c r="U1926" s="95" t="s">
        <v>60</v>
      </c>
      <c r="V1926" s="91">
        <v>46157</v>
      </c>
      <c r="W1926" s="91">
        <v>46160</v>
      </c>
      <c r="X1926" s="91"/>
      <c r="Y1926" s="96" t="s">
        <v>61</v>
      </c>
      <c r="Z1926" s="89" t="s">
        <v>62</v>
      </c>
      <c r="AA1926" s="95"/>
      <c r="AB1926" s="95" t="s">
        <v>2804</v>
      </c>
      <c r="AC1926" s="95" t="s">
        <v>2804</v>
      </c>
      <c r="AD1926" s="95" t="s">
        <v>2804</v>
      </c>
      <c r="AE1926" s="95" t="s">
        <v>2804</v>
      </c>
      <c r="AF1926" s="95" t="s">
        <v>2804</v>
      </c>
      <c r="AG1926" s="95" t="s">
        <v>2804</v>
      </c>
      <c r="AH1926" s="95" t="s">
        <v>2804</v>
      </c>
      <c r="AI1926" s="97"/>
      <c r="AJ1926" s="97" t="s">
        <v>65</v>
      </c>
      <c r="AK1926" s="97" t="s">
        <v>66</v>
      </c>
      <c r="AL1926" s="45" t="s">
        <v>67</v>
      </c>
      <c r="AM1926" s="160" t="str">
        <f>MONTH(B1926)&amp;"/"&amp;YEAR(B1926)</f>
        <v>3/2026</v>
      </c>
      <c r="AN1926" s="45">
        <f>WEEKNUM(B1926)-WEEKNUM(EOMONTH(B1926,-1)+1)+1</f>
        <v>4</v>
      </c>
      <c r="AO1926" s="45" t="str">
        <f>MONTH(R1926)&amp;"/"&amp;YEAR(R1926)</f>
        <v>5/2026</v>
      </c>
      <c r="AP1926" s="45">
        <f>WEEKNUM(R1926)-WEEKNUM(EOMONTH(R1926,-1)+1)+1</f>
        <v>5</v>
      </c>
      <c r="AQ1926" s="45">
        <f>IF(AU1926="S",IF(Q1926="1. Aceitou o programa",R1926-B1926,0),0)</f>
        <v>67</v>
      </c>
      <c r="AR1926" s="45">
        <f>IF(AU1926="S",IF(AND(S1926&lt;&gt;"",R1926&lt;&gt;""),S1926-R1926,0),0)</f>
        <v>0</v>
      </c>
      <c r="AS1926" s="45">
        <f>IF(AU1926="S",IF(Q1926="1. Aceitou o programa",IF(OR(X1926="Não se Aplica",X1926=""),IF(OR(W1926="Não se Aplica",W1926=""),0,W1926-V1926),AVERAGE(X1926-W1926,W1926-V1926)),0),0)</f>
        <v>3</v>
      </c>
      <c r="AT1926" s="45">
        <f>IF(AU1926="S",IF(AND(Q1926="1. Aceitou o programa",AB1926="Realizada"),IFERROR(IF(AA1926="",0,AA1926-R1926),0),0),0)</f>
        <v>0</v>
      </c>
      <c r="AU1926" s="45" t="str">
        <f>_xlfn.XLOOKUP(U1926,'Lista Suspensa'!$AA$20:$AA$23,'Lista Suspensa'!$AB$20:$AB$23,"N/A")</f>
        <v>S</v>
      </c>
    </row>
    <row r="1927" spans="1:47" ht="12" customHeight="1" x14ac:dyDescent="0.3">
      <c r="A1927" s="87" t="s">
        <v>47</v>
      </c>
      <c r="B1927" s="88">
        <v>46104</v>
      </c>
      <c r="C1927" s="89" t="s">
        <v>48</v>
      </c>
      <c r="D1927" s="89" t="s">
        <v>49</v>
      </c>
      <c r="E1927" s="189">
        <v>83014724</v>
      </c>
      <c r="F1927" s="197" t="s">
        <v>5123</v>
      </c>
      <c r="G1927" s="90">
        <v>5839510742</v>
      </c>
      <c r="H1927" s="91">
        <v>33391</v>
      </c>
      <c r="I1927" s="89"/>
      <c r="J1927" s="89" t="s">
        <v>51</v>
      </c>
      <c r="K1927" s="89" t="s">
        <v>76</v>
      </c>
      <c r="L1927" s="89" t="s">
        <v>95</v>
      </c>
      <c r="M1927" s="89" t="s">
        <v>487</v>
      </c>
      <c r="N1927" s="89" t="s">
        <v>449</v>
      </c>
      <c r="O1927" s="92" t="s">
        <v>5124</v>
      </c>
      <c r="P1927" s="93" t="s">
        <v>57</v>
      </c>
      <c r="Q1927" s="110" t="s">
        <v>58</v>
      </c>
      <c r="R1927" s="94">
        <v>46171</v>
      </c>
      <c r="S1927" s="95"/>
      <c r="T1927" s="95" t="s">
        <v>59</v>
      </c>
      <c r="U1927" s="95" t="s">
        <v>60</v>
      </c>
      <c r="V1927" s="91">
        <v>46157</v>
      </c>
      <c r="W1927" s="91">
        <v>46160</v>
      </c>
      <c r="X1927" s="91"/>
      <c r="Y1927" s="96" t="s">
        <v>61</v>
      </c>
      <c r="Z1927" s="89" t="s">
        <v>62</v>
      </c>
      <c r="AA1927" s="95"/>
      <c r="AB1927" s="95" t="s">
        <v>2804</v>
      </c>
      <c r="AC1927" s="95" t="s">
        <v>2804</v>
      </c>
      <c r="AD1927" s="95" t="s">
        <v>2804</v>
      </c>
      <c r="AE1927" s="95" t="s">
        <v>2804</v>
      </c>
      <c r="AF1927" s="95" t="s">
        <v>2804</v>
      </c>
      <c r="AG1927" s="95" t="s">
        <v>2804</v>
      </c>
      <c r="AH1927" s="95" t="s">
        <v>2804</v>
      </c>
      <c r="AI1927" s="97"/>
      <c r="AJ1927" s="97" t="s">
        <v>65</v>
      </c>
      <c r="AK1927" s="97" t="s">
        <v>66</v>
      </c>
      <c r="AL1927" s="45" t="s">
        <v>67</v>
      </c>
      <c r="AM1927" s="160" t="str">
        <f>MONTH(B1927)&amp;"/"&amp;YEAR(B1927)</f>
        <v>3/2026</v>
      </c>
      <c r="AN1927" s="45">
        <f>WEEKNUM(B1927)-WEEKNUM(EOMONTH(B1927,-1)+1)+1</f>
        <v>4</v>
      </c>
      <c r="AO1927" s="45" t="str">
        <f>MONTH(R1927)&amp;"/"&amp;YEAR(R1927)</f>
        <v>5/2026</v>
      </c>
      <c r="AP1927" s="45">
        <f>WEEKNUM(R1927)-WEEKNUM(EOMONTH(R1927,-1)+1)+1</f>
        <v>5</v>
      </c>
      <c r="AQ1927" s="45">
        <f>IF(AU1927="S",IF(Q1927="1. Aceitou o programa",R1927-B1927,0),0)</f>
        <v>67</v>
      </c>
      <c r="AR1927" s="45">
        <f>IF(AU1927="S",IF(AND(S1927&lt;&gt;"",R1927&lt;&gt;""),S1927-R1927,0),0)</f>
        <v>0</v>
      </c>
      <c r="AS1927" s="45">
        <f>IF(AU1927="S",IF(Q1927="1. Aceitou o programa",IF(OR(X1927="Não se Aplica",X1927=""),IF(OR(W1927="Não se Aplica",W1927=""),0,W1927-V1927),AVERAGE(X1927-W1927,W1927-V1927)),0),0)</f>
        <v>3</v>
      </c>
      <c r="AT1927" s="45">
        <f>IF(AU1927="S",IF(AND(Q1927="1. Aceitou o programa",AB1927="Realizada"),IFERROR(IF(AA1927="",0,AA1927-R1927),0),0),0)</f>
        <v>0</v>
      </c>
      <c r="AU1927" s="45" t="str">
        <f>_xlfn.XLOOKUP(U1927,'Lista Suspensa'!$AA$20:$AA$23,'Lista Suspensa'!$AB$20:$AB$23,"N/A")</f>
        <v>S</v>
      </c>
    </row>
    <row r="1928" spans="1:47" ht="12" customHeight="1" x14ac:dyDescent="0.3">
      <c r="A1928" s="87" t="s">
        <v>47</v>
      </c>
      <c r="B1928" s="88">
        <v>46104</v>
      </c>
      <c r="C1928" s="89" t="s">
        <v>48</v>
      </c>
      <c r="D1928" s="89" t="s">
        <v>49</v>
      </c>
      <c r="E1928" s="189">
        <v>88386783</v>
      </c>
      <c r="F1928" s="197" t="s">
        <v>5125</v>
      </c>
      <c r="G1928" s="90">
        <v>95025928753</v>
      </c>
      <c r="H1928" s="91">
        <v>23902</v>
      </c>
      <c r="I1928" s="89"/>
      <c r="J1928" s="89" t="s">
        <v>84</v>
      </c>
      <c r="K1928" s="89" t="s">
        <v>76</v>
      </c>
      <c r="L1928" s="89" t="s">
        <v>101</v>
      </c>
      <c r="M1928" s="89" t="s">
        <v>234</v>
      </c>
      <c r="N1928" s="89" t="s">
        <v>449</v>
      </c>
      <c r="O1928" s="92" t="s">
        <v>5126</v>
      </c>
      <c r="P1928" s="93" t="s">
        <v>57</v>
      </c>
      <c r="Q1928" s="110" t="s">
        <v>58</v>
      </c>
      <c r="R1928" s="94">
        <v>46171</v>
      </c>
      <c r="S1928" s="95"/>
      <c r="T1928" s="95" t="s">
        <v>59</v>
      </c>
      <c r="U1928" s="95" t="s">
        <v>60</v>
      </c>
      <c r="V1928" s="91">
        <v>46157</v>
      </c>
      <c r="W1928" s="91">
        <v>46164</v>
      </c>
      <c r="X1928" s="91"/>
      <c r="Y1928" s="96" t="s">
        <v>269</v>
      </c>
      <c r="Z1928" s="89" t="s">
        <v>62</v>
      </c>
      <c r="AA1928" s="95"/>
      <c r="AB1928" s="95" t="s">
        <v>2804</v>
      </c>
      <c r="AC1928" s="95" t="s">
        <v>2804</v>
      </c>
      <c r="AD1928" s="95" t="s">
        <v>2804</v>
      </c>
      <c r="AE1928" s="95" t="s">
        <v>2804</v>
      </c>
      <c r="AF1928" s="95" t="s">
        <v>2804</v>
      </c>
      <c r="AG1928" s="95" t="s">
        <v>2804</v>
      </c>
      <c r="AH1928" s="95" t="s">
        <v>2804</v>
      </c>
      <c r="AI1928" s="97"/>
      <c r="AJ1928" s="97" t="s">
        <v>65</v>
      </c>
      <c r="AK1928" s="97" t="s">
        <v>66</v>
      </c>
      <c r="AL1928" s="45" t="s">
        <v>67</v>
      </c>
      <c r="AM1928" s="160" t="str">
        <f>MONTH(B1928)&amp;"/"&amp;YEAR(B1928)</f>
        <v>3/2026</v>
      </c>
      <c r="AN1928" s="45">
        <f>WEEKNUM(B1928)-WEEKNUM(EOMONTH(B1928,-1)+1)+1</f>
        <v>4</v>
      </c>
      <c r="AO1928" s="45" t="str">
        <f>MONTH(R1928)&amp;"/"&amp;YEAR(R1928)</f>
        <v>5/2026</v>
      </c>
      <c r="AP1928" s="45">
        <f>WEEKNUM(R1928)-WEEKNUM(EOMONTH(R1928,-1)+1)+1</f>
        <v>5</v>
      </c>
      <c r="AQ1928" s="45">
        <f>IF(AU1928="S",IF(Q1928="1. Aceitou o programa",R1928-B1928,0),0)</f>
        <v>67</v>
      </c>
      <c r="AR1928" s="45">
        <f>IF(AU1928="S",IF(AND(S1928&lt;&gt;"",R1928&lt;&gt;""),S1928-R1928,0),0)</f>
        <v>0</v>
      </c>
      <c r="AS1928" s="45">
        <f>IF(AU1928="S",IF(Q1928="1. Aceitou o programa",IF(OR(X1928="Não se Aplica",X1928=""),IF(OR(W1928="Não se Aplica",W1928=""),0,W1928-V1928),AVERAGE(X1928-W1928,W1928-V1928)),0),0)</f>
        <v>7</v>
      </c>
      <c r="AT1928" s="45">
        <f>IF(AU1928="S",IF(AND(Q1928="1. Aceitou o programa",AB1928="Realizada"),IFERROR(IF(AA1928="",0,AA1928-R1928),0),0),0)</f>
        <v>0</v>
      </c>
      <c r="AU1928" s="45" t="str">
        <f>_xlfn.XLOOKUP(U1928,'Lista Suspensa'!$AA$20:$AA$23,'Lista Suspensa'!$AB$20:$AB$23,"N/A")</f>
        <v>S</v>
      </c>
    </row>
    <row r="1929" spans="1:47" ht="12" customHeight="1" x14ac:dyDescent="0.3">
      <c r="A1929" s="87" t="s">
        <v>47</v>
      </c>
      <c r="B1929" s="88">
        <v>46104</v>
      </c>
      <c r="C1929" s="89" t="s">
        <v>48</v>
      </c>
      <c r="D1929" s="89" t="s">
        <v>49</v>
      </c>
      <c r="E1929" s="189">
        <v>83011622</v>
      </c>
      <c r="F1929" s="197" t="s">
        <v>5127</v>
      </c>
      <c r="G1929" s="90">
        <v>2979711748</v>
      </c>
      <c r="H1929" s="91">
        <v>25816</v>
      </c>
      <c r="I1929" s="89"/>
      <c r="J1929" s="89" t="s">
        <v>84</v>
      </c>
      <c r="K1929" s="89" t="s">
        <v>76</v>
      </c>
      <c r="L1929" s="89" t="s">
        <v>101</v>
      </c>
      <c r="M1929" s="89" t="s">
        <v>2421</v>
      </c>
      <c r="N1929" s="89" t="s">
        <v>449</v>
      </c>
      <c r="O1929" s="92" t="s">
        <v>5128</v>
      </c>
      <c r="P1929" s="93" t="s">
        <v>57</v>
      </c>
      <c r="Q1929" s="110" t="s">
        <v>58</v>
      </c>
      <c r="R1929" s="94">
        <v>46171</v>
      </c>
      <c r="S1929" s="95"/>
      <c r="T1929" s="95" t="s">
        <v>59</v>
      </c>
      <c r="U1929" s="95" t="s">
        <v>60</v>
      </c>
      <c r="V1929" s="91">
        <v>46157</v>
      </c>
      <c r="W1929" s="91">
        <v>46164</v>
      </c>
      <c r="X1929" s="91"/>
      <c r="Y1929" s="96" t="s">
        <v>269</v>
      </c>
      <c r="Z1929" s="89" t="s">
        <v>62</v>
      </c>
      <c r="AA1929" s="95"/>
      <c r="AB1929" s="95" t="s">
        <v>2804</v>
      </c>
      <c r="AC1929" s="95" t="s">
        <v>2804</v>
      </c>
      <c r="AD1929" s="95" t="s">
        <v>2804</v>
      </c>
      <c r="AE1929" s="95" t="s">
        <v>2804</v>
      </c>
      <c r="AF1929" s="95" t="s">
        <v>2804</v>
      </c>
      <c r="AG1929" s="95" t="s">
        <v>2804</v>
      </c>
      <c r="AH1929" s="95" t="s">
        <v>2804</v>
      </c>
      <c r="AI1929" s="97"/>
      <c r="AJ1929" s="97" t="s">
        <v>65</v>
      </c>
      <c r="AK1929" s="97" t="s">
        <v>66</v>
      </c>
      <c r="AL1929" s="45" t="s">
        <v>67</v>
      </c>
      <c r="AM1929" s="160" t="str">
        <f>MONTH(B1929)&amp;"/"&amp;YEAR(B1929)</f>
        <v>3/2026</v>
      </c>
      <c r="AN1929" s="45">
        <f>WEEKNUM(B1929)-WEEKNUM(EOMONTH(B1929,-1)+1)+1</f>
        <v>4</v>
      </c>
      <c r="AO1929" s="45" t="str">
        <f>MONTH(R1929)&amp;"/"&amp;YEAR(R1929)</f>
        <v>5/2026</v>
      </c>
      <c r="AP1929" s="45">
        <f>WEEKNUM(R1929)-WEEKNUM(EOMONTH(R1929,-1)+1)+1</f>
        <v>5</v>
      </c>
      <c r="AQ1929" s="45">
        <f>IF(AU1929="S",IF(Q1929="1. Aceitou o programa",R1929-B1929,0),0)</f>
        <v>67</v>
      </c>
      <c r="AR1929" s="45">
        <f>IF(AU1929="S",IF(AND(S1929&lt;&gt;"",R1929&lt;&gt;""),S1929-R1929,0),0)</f>
        <v>0</v>
      </c>
      <c r="AS1929" s="45">
        <f>IF(AU1929="S",IF(Q1929="1. Aceitou o programa",IF(OR(X1929="Não se Aplica",X1929=""),IF(OR(W1929="Não se Aplica",W1929=""),0,W1929-V1929),AVERAGE(X1929-W1929,W1929-V1929)),0),0)</f>
        <v>7</v>
      </c>
      <c r="AT1929" s="45">
        <f>IF(AU1929="S",IF(AND(Q1929="1. Aceitou o programa",AB1929="Realizada"),IFERROR(IF(AA1929="",0,AA1929-R1929),0),0),0)</f>
        <v>0</v>
      </c>
      <c r="AU1929" s="45" t="str">
        <f>_xlfn.XLOOKUP(U1929,'Lista Suspensa'!$AA$20:$AA$23,'Lista Suspensa'!$AB$20:$AB$23,"N/A")</f>
        <v>S</v>
      </c>
    </row>
    <row r="1930" spans="1:47" ht="12" customHeight="1" x14ac:dyDescent="0.3">
      <c r="A1930" s="87" t="s">
        <v>47</v>
      </c>
      <c r="B1930" s="88">
        <v>46104</v>
      </c>
      <c r="C1930" s="89" t="s">
        <v>48</v>
      </c>
      <c r="D1930" s="89" t="s">
        <v>49</v>
      </c>
      <c r="E1930" s="189">
        <v>439217911</v>
      </c>
      <c r="F1930" s="197" t="s">
        <v>5129</v>
      </c>
      <c r="G1930" s="90">
        <v>4769185707</v>
      </c>
      <c r="H1930" s="91">
        <v>27488</v>
      </c>
      <c r="I1930" s="89"/>
      <c r="J1930" s="89" t="s">
        <v>51</v>
      </c>
      <c r="K1930" s="89" t="s">
        <v>76</v>
      </c>
      <c r="L1930" s="89" t="s">
        <v>95</v>
      </c>
      <c r="M1930" s="89" t="s">
        <v>222</v>
      </c>
      <c r="N1930" s="89" t="s">
        <v>79</v>
      </c>
      <c r="O1930" s="92" t="s">
        <v>5130</v>
      </c>
      <c r="P1930" s="93" t="s">
        <v>57</v>
      </c>
      <c r="Q1930" s="110" t="s">
        <v>58</v>
      </c>
      <c r="R1930" s="94">
        <v>46171</v>
      </c>
      <c r="S1930" s="95"/>
      <c r="T1930" s="95" t="s">
        <v>59</v>
      </c>
      <c r="U1930" s="95" t="s">
        <v>60</v>
      </c>
      <c r="V1930" s="91">
        <v>46157</v>
      </c>
      <c r="W1930" s="91">
        <v>46160</v>
      </c>
      <c r="X1930" s="91"/>
      <c r="Y1930" s="96" t="s">
        <v>61</v>
      </c>
      <c r="Z1930" s="89" t="s">
        <v>62</v>
      </c>
      <c r="AA1930" s="95"/>
      <c r="AB1930" s="95" t="s">
        <v>2804</v>
      </c>
      <c r="AC1930" s="95" t="s">
        <v>2804</v>
      </c>
      <c r="AD1930" s="95" t="s">
        <v>2804</v>
      </c>
      <c r="AE1930" s="95" t="s">
        <v>2804</v>
      </c>
      <c r="AF1930" s="95" t="s">
        <v>2804</v>
      </c>
      <c r="AG1930" s="95" t="s">
        <v>2804</v>
      </c>
      <c r="AH1930" s="95" t="s">
        <v>2804</v>
      </c>
      <c r="AI1930" s="97"/>
      <c r="AJ1930" s="97" t="s">
        <v>65</v>
      </c>
      <c r="AK1930" s="97" t="s">
        <v>66</v>
      </c>
      <c r="AL1930" s="45" t="s">
        <v>67</v>
      </c>
      <c r="AM1930" s="160" t="str">
        <f>MONTH(B1930)&amp;"/"&amp;YEAR(B1930)</f>
        <v>3/2026</v>
      </c>
      <c r="AN1930" s="45">
        <f>WEEKNUM(B1930)-WEEKNUM(EOMONTH(B1930,-1)+1)+1</f>
        <v>4</v>
      </c>
      <c r="AO1930" s="45" t="str">
        <f>MONTH(R1930)&amp;"/"&amp;YEAR(R1930)</f>
        <v>5/2026</v>
      </c>
      <c r="AP1930" s="45">
        <f>WEEKNUM(R1930)-WEEKNUM(EOMONTH(R1930,-1)+1)+1</f>
        <v>5</v>
      </c>
      <c r="AQ1930" s="45">
        <f>IF(AU1930="S",IF(Q1930="1. Aceitou o programa",R1930-B1930,0),0)</f>
        <v>67</v>
      </c>
      <c r="AR1930" s="45">
        <f>IF(AU1930="S",IF(AND(S1930&lt;&gt;"",R1930&lt;&gt;""),S1930-R1930,0),0)</f>
        <v>0</v>
      </c>
      <c r="AS1930" s="45">
        <f>IF(AU1930="S",IF(Q1930="1. Aceitou o programa",IF(OR(X1930="Não se Aplica",X1930=""),IF(OR(W1930="Não se Aplica",W1930=""),0,W1930-V1930),AVERAGE(X1930-W1930,W1930-V1930)),0),0)</f>
        <v>3</v>
      </c>
      <c r="AT1930" s="45">
        <f>IF(AU1930="S",IF(AND(Q1930="1. Aceitou o programa",AB1930="Realizada"),IFERROR(IF(AA1930="",0,AA1930-R1930),0),0),0)</f>
        <v>0</v>
      </c>
      <c r="AU1930" s="45" t="str">
        <f>_xlfn.XLOOKUP(U1930,'Lista Suspensa'!$AA$20:$AA$23,'Lista Suspensa'!$AB$20:$AB$23,"N/A")</f>
        <v>S</v>
      </c>
    </row>
    <row r="1931" spans="1:47" ht="12" customHeight="1" x14ac:dyDescent="0.3">
      <c r="A1931" s="87" t="s">
        <v>47</v>
      </c>
      <c r="B1931" s="88">
        <v>46104</v>
      </c>
      <c r="C1931" s="89" t="s">
        <v>48</v>
      </c>
      <c r="D1931" s="89" t="s">
        <v>49</v>
      </c>
      <c r="E1931" s="189">
        <v>83600333</v>
      </c>
      <c r="F1931" s="197" t="s">
        <v>5131</v>
      </c>
      <c r="G1931" s="90">
        <v>9679511782</v>
      </c>
      <c r="H1931" s="91">
        <v>29698</v>
      </c>
      <c r="I1931" s="89"/>
      <c r="J1931" s="89" t="s">
        <v>51</v>
      </c>
      <c r="K1931" s="89" t="s">
        <v>76</v>
      </c>
      <c r="L1931" s="89" t="s">
        <v>303</v>
      </c>
      <c r="M1931" s="89" t="s">
        <v>5132</v>
      </c>
      <c r="N1931" s="89" t="s">
        <v>79</v>
      </c>
      <c r="O1931" s="92" t="s">
        <v>5133</v>
      </c>
      <c r="P1931" s="93" t="s">
        <v>57</v>
      </c>
      <c r="Q1931" s="110" t="s">
        <v>58</v>
      </c>
      <c r="R1931" s="94">
        <v>46171</v>
      </c>
      <c r="S1931" s="95"/>
      <c r="T1931" s="95" t="s">
        <v>59</v>
      </c>
      <c r="U1931" s="95" t="s">
        <v>60</v>
      </c>
      <c r="V1931" s="91">
        <v>46157</v>
      </c>
      <c r="W1931" s="91">
        <v>46164</v>
      </c>
      <c r="X1931" s="91">
        <v>46169</v>
      </c>
      <c r="Y1931" s="96" t="s">
        <v>2851</v>
      </c>
      <c r="Z1931" s="89" t="s">
        <v>62</v>
      </c>
      <c r="AA1931" s="95"/>
      <c r="AB1931" s="95" t="s">
        <v>2804</v>
      </c>
      <c r="AC1931" s="95" t="s">
        <v>2804</v>
      </c>
      <c r="AD1931" s="95" t="s">
        <v>2804</v>
      </c>
      <c r="AE1931" s="95" t="s">
        <v>2804</v>
      </c>
      <c r="AF1931" s="95" t="s">
        <v>2804</v>
      </c>
      <c r="AG1931" s="95" t="s">
        <v>2804</v>
      </c>
      <c r="AH1931" s="95" t="s">
        <v>2804</v>
      </c>
      <c r="AI1931" s="97"/>
      <c r="AJ1931" s="97" t="s">
        <v>65</v>
      </c>
      <c r="AK1931" s="97" t="s">
        <v>66</v>
      </c>
      <c r="AL1931" s="45" t="s">
        <v>67</v>
      </c>
      <c r="AM1931" s="160" t="str">
        <f>MONTH(B1931)&amp;"/"&amp;YEAR(B1931)</f>
        <v>3/2026</v>
      </c>
      <c r="AN1931" s="45">
        <f>WEEKNUM(B1931)-WEEKNUM(EOMONTH(B1931,-1)+1)+1</f>
        <v>4</v>
      </c>
      <c r="AO1931" s="45" t="str">
        <f>MONTH(R1931)&amp;"/"&amp;YEAR(R1931)</f>
        <v>5/2026</v>
      </c>
      <c r="AP1931" s="45">
        <f>WEEKNUM(R1931)-WEEKNUM(EOMONTH(R1931,-1)+1)+1</f>
        <v>5</v>
      </c>
      <c r="AQ1931" s="45">
        <f>IF(AU1931="S",IF(Q1931="1. Aceitou o programa",R1931-B1931,0),0)</f>
        <v>67</v>
      </c>
      <c r="AR1931" s="45">
        <f>IF(AU1931="S",IF(AND(S1931&lt;&gt;"",R1931&lt;&gt;""),S1931-R1931,0),0)</f>
        <v>0</v>
      </c>
      <c r="AS1931" s="45">
        <f>IF(AU1931="S",IF(Q1931="1. Aceitou o programa",IF(OR(X1931="Não se Aplica",X1931=""),IF(OR(W1931="Não se Aplica",W1931=""),0,W1931-V1931),AVERAGE(X1931-W1931,W1931-V1931)),0),0)</f>
        <v>6</v>
      </c>
      <c r="AT1931" s="45">
        <f>IF(AU1931="S",IF(AND(Q1931="1. Aceitou o programa",AB1931="Realizada"),IFERROR(IF(AA1931="",0,AA1931-R1931),0),0),0)</f>
        <v>0</v>
      </c>
      <c r="AU1931" s="45" t="str">
        <f>_xlfn.XLOOKUP(U1931,'Lista Suspensa'!$AA$20:$AA$23,'Lista Suspensa'!$AB$20:$AB$23,"N/A")</f>
        <v>S</v>
      </c>
    </row>
    <row r="1932" spans="1:47" ht="12" customHeight="1" x14ac:dyDescent="0.3">
      <c r="A1932" s="87" t="s">
        <v>47</v>
      </c>
      <c r="B1932" s="88">
        <v>46104</v>
      </c>
      <c r="C1932" s="89" t="s">
        <v>48</v>
      </c>
      <c r="D1932" s="89" t="s">
        <v>49</v>
      </c>
      <c r="E1932" s="189">
        <v>93757181</v>
      </c>
      <c r="F1932" s="197" t="s">
        <v>5134</v>
      </c>
      <c r="G1932" s="90">
        <v>89407253368</v>
      </c>
      <c r="H1932" s="91">
        <v>27640</v>
      </c>
      <c r="I1932" s="89"/>
      <c r="J1932" s="89" t="s">
        <v>51</v>
      </c>
      <c r="K1932" s="89" t="s">
        <v>76</v>
      </c>
      <c r="L1932" s="89" t="s">
        <v>95</v>
      </c>
      <c r="M1932" s="89" t="s">
        <v>577</v>
      </c>
      <c r="N1932" s="89" t="s">
        <v>159</v>
      </c>
      <c r="O1932" s="92" t="s">
        <v>5135</v>
      </c>
      <c r="P1932" s="93" t="s">
        <v>57</v>
      </c>
      <c r="Q1932" s="110" t="s">
        <v>58</v>
      </c>
      <c r="R1932" s="94">
        <v>46171</v>
      </c>
      <c r="S1932" s="95"/>
      <c r="T1932" s="95" t="s">
        <v>59</v>
      </c>
      <c r="U1932" s="95" t="s">
        <v>60</v>
      </c>
      <c r="V1932" s="91">
        <v>46157</v>
      </c>
      <c r="W1932" s="91">
        <v>46160</v>
      </c>
      <c r="X1932" s="91"/>
      <c r="Y1932" s="96" t="s">
        <v>61</v>
      </c>
      <c r="Z1932" s="89" t="s">
        <v>62</v>
      </c>
      <c r="AA1932" s="95"/>
      <c r="AB1932" s="95" t="s">
        <v>2804</v>
      </c>
      <c r="AC1932" s="95" t="s">
        <v>2804</v>
      </c>
      <c r="AD1932" s="95" t="s">
        <v>2804</v>
      </c>
      <c r="AE1932" s="95" t="s">
        <v>2804</v>
      </c>
      <c r="AF1932" s="95" t="s">
        <v>2804</v>
      </c>
      <c r="AG1932" s="95" t="s">
        <v>2804</v>
      </c>
      <c r="AH1932" s="95" t="s">
        <v>2804</v>
      </c>
      <c r="AI1932" s="97"/>
      <c r="AJ1932" s="97" t="s">
        <v>65</v>
      </c>
      <c r="AK1932" s="97" t="s">
        <v>66</v>
      </c>
      <c r="AL1932" s="45" t="s">
        <v>67</v>
      </c>
      <c r="AM1932" s="160" t="str">
        <f>MONTH(B1932)&amp;"/"&amp;YEAR(B1932)</f>
        <v>3/2026</v>
      </c>
      <c r="AN1932" s="45">
        <f>WEEKNUM(B1932)-WEEKNUM(EOMONTH(B1932,-1)+1)+1</f>
        <v>4</v>
      </c>
      <c r="AO1932" s="45" t="str">
        <f>MONTH(R1932)&amp;"/"&amp;YEAR(R1932)</f>
        <v>5/2026</v>
      </c>
      <c r="AP1932" s="45">
        <f>WEEKNUM(R1932)-WEEKNUM(EOMONTH(R1932,-1)+1)+1</f>
        <v>5</v>
      </c>
      <c r="AQ1932" s="45">
        <f>IF(AU1932="S",IF(Q1932="1. Aceitou o programa",R1932-B1932,0),0)</f>
        <v>67</v>
      </c>
      <c r="AR1932" s="45">
        <f>IF(AU1932="S",IF(AND(S1932&lt;&gt;"",R1932&lt;&gt;""),S1932-R1932,0),0)</f>
        <v>0</v>
      </c>
      <c r="AS1932" s="45">
        <f>IF(AU1932="S",IF(Q1932="1. Aceitou o programa",IF(OR(X1932="Não se Aplica",X1932=""),IF(OR(W1932="Não se Aplica",W1932=""),0,W1932-V1932),AVERAGE(X1932-W1932,W1932-V1932)),0),0)</f>
        <v>3</v>
      </c>
      <c r="AT1932" s="45">
        <f>IF(AU1932="S",IF(AND(Q1932="1. Aceitou o programa",AB1932="Realizada"),IFERROR(IF(AA1932="",0,AA1932-R1932),0),0),0)</f>
        <v>0</v>
      </c>
      <c r="AU1932" s="45" t="str">
        <f>_xlfn.XLOOKUP(U1932,'Lista Suspensa'!$AA$20:$AA$23,'Lista Suspensa'!$AB$20:$AB$23,"N/A")</f>
        <v>S</v>
      </c>
    </row>
    <row r="1933" spans="1:47" ht="12" customHeight="1" x14ac:dyDescent="0.3">
      <c r="A1933" s="87" t="s">
        <v>47</v>
      </c>
      <c r="B1933" s="88">
        <v>46104</v>
      </c>
      <c r="C1933" s="89" t="s">
        <v>48</v>
      </c>
      <c r="D1933" s="89" t="s">
        <v>49</v>
      </c>
      <c r="E1933" s="189">
        <v>92626816</v>
      </c>
      <c r="F1933" s="197" t="s">
        <v>5136</v>
      </c>
      <c r="G1933" s="90">
        <v>8069225750</v>
      </c>
      <c r="H1933" s="91">
        <v>27523</v>
      </c>
      <c r="I1933" s="89"/>
      <c r="J1933" s="89" t="s">
        <v>51</v>
      </c>
      <c r="K1933" s="89" t="s">
        <v>76</v>
      </c>
      <c r="L1933" s="89" t="s">
        <v>303</v>
      </c>
      <c r="M1933" s="89" t="s">
        <v>1552</v>
      </c>
      <c r="N1933" s="89" t="s">
        <v>344</v>
      </c>
      <c r="O1933" s="92" t="s">
        <v>5137</v>
      </c>
      <c r="P1933" s="93" t="s">
        <v>57</v>
      </c>
      <c r="Q1933" s="110" t="s">
        <v>58</v>
      </c>
      <c r="R1933" s="94">
        <v>46171</v>
      </c>
      <c r="S1933" s="95"/>
      <c r="T1933" s="95" t="s">
        <v>59</v>
      </c>
      <c r="U1933" s="95" t="s">
        <v>60</v>
      </c>
      <c r="V1933" s="91">
        <v>46157</v>
      </c>
      <c r="W1933" s="91">
        <v>46164</v>
      </c>
      <c r="X1933" s="91"/>
      <c r="Y1933" s="96" t="s">
        <v>269</v>
      </c>
      <c r="Z1933" s="89" t="s">
        <v>62</v>
      </c>
      <c r="AA1933" s="95"/>
      <c r="AB1933" s="95" t="s">
        <v>2804</v>
      </c>
      <c r="AC1933" s="95" t="s">
        <v>2804</v>
      </c>
      <c r="AD1933" s="95" t="s">
        <v>2804</v>
      </c>
      <c r="AE1933" s="95" t="s">
        <v>2804</v>
      </c>
      <c r="AF1933" s="95" t="s">
        <v>2804</v>
      </c>
      <c r="AG1933" s="95" t="s">
        <v>2804</v>
      </c>
      <c r="AH1933" s="95" t="s">
        <v>2804</v>
      </c>
      <c r="AI1933" s="97"/>
      <c r="AJ1933" s="97" t="s">
        <v>65</v>
      </c>
      <c r="AK1933" s="97" t="s">
        <v>66</v>
      </c>
      <c r="AL1933" s="45" t="s">
        <v>67</v>
      </c>
      <c r="AM1933" s="160" t="str">
        <f>MONTH(B1933)&amp;"/"&amp;YEAR(B1933)</f>
        <v>3/2026</v>
      </c>
      <c r="AN1933" s="45">
        <f>WEEKNUM(B1933)-WEEKNUM(EOMONTH(B1933,-1)+1)+1</f>
        <v>4</v>
      </c>
      <c r="AO1933" s="45" t="str">
        <f>MONTH(R1933)&amp;"/"&amp;YEAR(R1933)</f>
        <v>5/2026</v>
      </c>
      <c r="AP1933" s="45">
        <f>WEEKNUM(R1933)-WEEKNUM(EOMONTH(R1933,-1)+1)+1</f>
        <v>5</v>
      </c>
      <c r="AQ1933" s="45">
        <f>IF(AU1933="S",IF(Q1933="1. Aceitou o programa",R1933-B1933,0),0)</f>
        <v>67</v>
      </c>
      <c r="AR1933" s="45">
        <f>IF(AU1933="S",IF(AND(S1933&lt;&gt;"",R1933&lt;&gt;""),S1933-R1933,0),0)</f>
        <v>0</v>
      </c>
      <c r="AS1933" s="45">
        <f>IF(AU1933="S",IF(Q1933="1. Aceitou o programa",IF(OR(X1933="Não se Aplica",X1933=""),IF(OR(W1933="Não se Aplica",W1933=""),0,W1933-V1933),AVERAGE(X1933-W1933,W1933-V1933)),0),0)</f>
        <v>7</v>
      </c>
      <c r="AT1933" s="45">
        <f>IF(AU1933="S",IF(AND(Q1933="1. Aceitou o programa",AB1933="Realizada"),IFERROR(IF(AA1933="",0,AA1933-R1933),0),0),0)</f>
        <v>0</v>
      </c>
      <c r="AU1933" s="45" t="str">
        <f>_xlfn.XLOOKUP(U1933,'Lista Suspensa'!$AA$20:$AA$23,'Lista Suspensa'!$AB$20:$AB$23,"N/A")</f>
        <v>S</v>
      </c>
    </row>
    <row r="1934" spans="1:47" ht="12" customHeight="1" x14ac:dyDescent="0.3">
      <c r="A1934" s="87" t="s">
        <v>47</v>
      </c>
      <c r="B1934" s="88">
        <v>46104</v>
      </c>
      <c r="C1934" s="89" t="s">
        <v>48</v>
      </c>
      <c r="D1934" s="89" t="s">
        <v>49</v>
      </c>
      <c r="E1934" s="189">
        <v>92620116</v>
      </c>
      <c r="F1934" s="197" t="s">
        <v>5138</v>
      </c>
      <c r="G1934" s="90">
        <v>15561002805</v>
      </c>
      <c r="H1934" s="91">
        <v>26359</v>
      </c>
      <c r="I1934" s="89"/>
      <c r="J1934" s="89" t="s">
        <v>51</v>
      </c>
      <c r="K1934" s="89" t="s">
        <v>52</v>
      </c>
      <c r="L1934" s="89" t="s">
        <v>1425</v>
      </c>
      <c r="M1934" s="89" t="s">
        <v>5139</v>
      </c>
      <c r="N1934" s="89" t="s">
        <v>137</v>
      </c>
      <c r="O1934" s="92" t="s">
        <v>5140</v>
      </c>
      <c r="P1934" s="93" t="s">
        <v>57</v>
      </c>
      <c r="Q1934" s="110" t="s">
        <v>58</v>
      </c>
      <c r="R1934" s="94">
        <v>46171</v>
      </c>
      <c r="S1934" s="95"/>
      <c r="T1934" s="95" t="s">
        <v>59</v>
      </c>
      <c r="U1934" s="95" t="s">
        <v>60</v>
      </c>
      <c r="V1934" s="91">
        <v>46157</v>
      </c>
      <c r="W1934" s="91">
        <v>46161</v>
      </c>
      <c r="X1934" s="91"/>
      <c r="Y1934" s="96" t="s">
        <v>73</v>
      </c>
      <c r="Z1934" s="89" t="s">
        <v>62</v>
      </c>
      <c r="AA1934" s="95"/>
      <c r="AB1934" s="95" t="s">
        <v>2804</v>
      </c>
      <c r="AC1934" s="95" t="s">
        <v>2804</v>
      </c>
      <c r="AD1934" s="95" t="s">
        <v>2804</v>
      </c>
      <c r="AE1934" s="95" t="s">
        <v>2804</v>
      </c>
      <c r="AF1934" s="95" t="s">
        <v>2804</v>
      </c>
      <c r="AG1934" s="95" t="s">
        <v>2804</v>
      </c>
      <c r="AH1934" s="95" t="s">
        <v>2804</v>
      </c>
      <c r="AI1934" s="97"/>
      <c r="AJ1934" s="97" t="s">
        <v>65</v>
      </c>
      <c r="AK1934" s="97" t="s">
        <v>66</v>
      </c>
      <c r="AL1934" s="45" t="s">
        <v>67</v>
      </c>
      <c r="AM1934" s="160" t="str">
        <f>MONTH(B1934)&amp;"/"&amp;YEAR(B1934)</f>
        <v>3/2026</v>
      </c>
      <c r="AN1934" s="45">
        <f>WEEKNUM(B1934)-WEEKNUM(EOMONTH(B1934,-1)+1)+1</f>
        <v>4</v>
      </c>
      <c r="AO1934" s="45" t="str">
        <f>MONTH(R1934)&amp;"/"&amp;YEAR(R1934)</f>
        <v>5/2026</v>
      </c>
      <c r="AP1934" s="45">
        <f>WEEKNUM(R1934)-WEEKNUM(EOMONTH(R1934,-1)+1)+1</f>
        <v>5</v>
      </c>
      <c r="AQ1934" s="45">
        <f>IF(AU1934="S",IF(Q1934="1. Aceitou o programa",R1934-B1934,0),0)</f>
        <v>67</v>
      </c>
      <c r="AR1934" s="45">
        <f>IF(AU1934="S",IF(AND(S1934&lt;&gt;"",R1934&lt;&gt;""),S1934-R1934,0),0)</f>
        <v>0</v>
      </c>
      <c r="AS1934" s="45">
        <f>IF(AU1934="S",IF(Q1934="1. Aceitou o programa",IF(OR(X1934="Não se Aplica",X1934=""),IF(OR(W1934="Não se Aplica",W1934=""),0,W1934-V1934),AVERAGE(X1934-W1934,W1934-V1934)),0),0)</f>
        <v>4</v>
      </c>
      <c r="AT1934" s="45">
        <f>IF(AU1934="S",IF(AND(Q1934="1. Aceitou o programa",AB1934="Realizada"),IFERROR(IF(AA1934="",0,AA1934-R1934),0),0),0)</f>
        <v>0</v>
      </c>
      <c r="AU1934" s="45" t="str">
        <f>_xlfn.XLOOKUP(U1934,'Lista Suspensa'!$AA$20:$AA$23,'Lista Suspensa'!$AB$20:$AB$23,"N/A")</f>
        <v>S</v>
      </c>
    </row>
    <row r="1935" spans="1:47" ht="12" customHeight="1" x14ac:dyDescent="0.3">
      <c r="A1935" s="87" t="s">
        <v>47</v>
      </c>
      <c r="B1935" s="88">
        <v>46104</v>
      </c>
      <c r="C1935" s="89" t="s">
        <v>48</v>
      </c>
      <c r="D1935" s="89" t="s">
        <v>49</v>
      </c>
      <c r="E1935" s="189">
        <v>92686266</v>
      </c>
      <c r="F1935" s="197" t="s">
        <v>5141</v>
      </c>
      <c r="G1935" s="90">
        <v>34539376861</v>
      </c>
      <c r="H1935" s="91">
        <v>30408</v>
      </c>
      <c r="I1935" s="89"/>
      <c r="J1935" s="89" t="s">
        <v>51</v>
      </c>
      <c r="K1935" s="89" t="s">
        <v>52</v>
      </c>
      <c r="L1935" s="89" t="s">
        <v>85</v>
      </c>
      <c r="M1935" s="89" t="s">
        <v>317</v>
      </c>
      <c r="N1935" s="89" t="s">
        <v>137</v>
      </c>
      <c r="O1935" s="92" t="s">
        <v>5142</v>
      </c>
      <c r="P1935" s="93" t="s">
        <v>57</v>
      </c>
      <c r="Q1935" s="110" t="s">
        <v>58</v>
      </c>
      <c r="R1935" s="94">
        <v>46171</v>
      </c>
      <c r="S1935" s="95"/>
      <c r="T1935" s="95" t="s">
        <v>59</v>
      </c>
      <c r="U1935" s="95" t="s">
        <v>60</v>
      </c>
      <c r="V1935" s="91">
        <v>46157</v>
      </c>
      <c r="W1935" s="91">
        <v>46160</v>
      </c>
      <c r="X1935" s="91"/>
      <c r="Y1935" s="96" t="s">
        <v>61</v>
      </c>
      <c r="Z1935" s="89" t="s">
        <v>62</v>
      </c>
      <c r="AA1935" s="95"/>
      <c r="AB1935" s="95" t="s">
        <v>2804</v>
      </c>
      <c r="AC1935" s="95" t="s">
        <v>2804</v>
      </c>
      <c r="AD1935" s="95" t="s">
        <v>2804</v>
      </c>
      <c r="AE1935" s="95" t="s">
        <v>2804</v>
      </c>
      <c r="AF1935" s="95" t="s">
        <v>2804</v>
      </c>
      <c r="AG1935" s="95" t="s">
        <v>2804</v>
      </c>
      <c r="AH1935" s="95" t="s">
        <v>2804</v>
      </c>
      <c r="AI1935" s="97"/>
      <c r="AJ1935" s="97" t="s">
        <v>65</v>
      </c>
      <c r="AK1935" s="97" t="s">
        <v>66</v>
      </c>
      <c r="AL1935" s="45" t="s">
        <v>67</v>
      </c>
      <c r="AM1935" s="160" t="str">
        <f>MONTH(B1935)&amp;"/"&amp;YEAR(B1935)</f>
        <v>3/2026</v>
      </c>
      <c r="AN1935" s="45">
        <f>WEEKNUM(B1935)-WEEKNUM(EOMONTH(B1935,-1)+1)+1</f>
        <v>4</v>
      </c>
      <c r="AO1935" s="45" t="str">
        <f>MONTH(R1935)&amp;"/"&amp;YEAR(R1935)</f>
        <v>5/2026</v>
      </c>
      <c r="AP1935" s="45">
        <f>WEEKNUM(R1935)-WEEKNUM(EOMONTH(R1935,-1)+1)+1</f>
        <v>5</v>
      </c>
      <c r="AQ1935" s="45">
        <f>IF(AU1935="S",IF(Q1935="1. Aceitou o programa",R1935-B1935,0),0)</f>
        <v>67</v>
      </c>
      <c r="AR1935" s="45">
        <f>IF(AU1935="S",IF(AND(S1935&lt;&gt;"",R1935&lt;&gt;""),S1935-R1935,0),0)</f>
        <v>0</v>
      </c>
      <c r="AS1935" s="45">
        <f>IF(AU1935="S",IF(Q1935="1. Aceitou o programa",IF(OR(X1935="Não se Aplica",X1935=""),IF(OR(W1935="Não se Aplica",W1935=""),0,W1935-V1935),AVERAGE(X1935-W1935,W1935-V1935)),0),0)</f>
        <v>3</v>
      </c>
      <c r="AT1935" s="45">
        <f>IF(AU1935="S",IF(AND(Q1935="1. Aceitou o programa",AB1935="Realizada"),IFERROR(IF(AA1935="",0,AA1935-R1935),0),0),0)</f>
        <v>0</v>
      </c>
      <c r="AU1935" s="45" t="str">
        <f>_xlfn.XLOOKUP(U1935,'Lista Suspensa'!$AA$20:$AA$23,'Lista Suspensa'!$AB$20:$AB$23,"N/A")</f>
        <v>S</v>
      </c>
    </row>
    <row r="1936" spans="1:47" ht="12" customHeight="1" x14ac:dyDescent="0.3">
      <c r="A1936" s="87" t="s">
        <v>47</v>
      </c>
      <c r="B1936" s="88">
        <v>46104</v>
      </c>
      <c r="C1936" s="89" t="s">
        <v>48</v>
      </c>
      <c r="D1936" s="89" t="s">
        <v>49</v>
      </c>
      <c r="E1936" s="189">
        <v>92625086</v>
      </c>
      <c r="F1936" s="197" t="s">
        <v>5143</v>
      </c>
      <c r="G1936" s="90">
        <v>19346975830</v>
      </c>
      <c r="H1936" s="91">
        <v>27038</v>
      </c>
      <c r="I1936" s="89"/>
      <c r="J1936" s="89" t="s">
        <v>51</v>
      </c>
      <c r="K1936" s="89" t="s">
        <v>52</v>
      </c>
      <c r="L1936" s="89" t="s">
        <v>85</v>
      </c>
      <c r="M1936" s="89" t="s">
        <v>716</v>
      </c>
      <c r="N1936" s="89" t="s">
        <v>137</v>
      </c>
      <c r="O1936" s="92" t="s">
        <v>5144</v>
      </c>
      <c r="P1936" s="93" t="s">
        <v>57</v>
      </c>
      <c r="Q1936" s="110" t="s">
        <v>58</v>
      </c>
      <c r="R1936" s="94">
        <v>46171</v>
      </c>
      <c r="S1936" s="95"/>
      <c r="T1936" s="95" t="s">
        <v>59</v>
      </c>
      <c r="U1936" s="95" t="s">
        <v>60</v>
      </c>
      <c r="V1936" s="91">
        <v>46157</v>
      </c>
      <c r="W1936" s="91">
        <v>46164</v>
      </c>
      <c r="X1936" s="91"/>
      <c r="Y1936" s="96" t="s">
        <v>269</v>
      </c>
      <c r="Z1936" s="89" t="s">
        <v>62</v>
      </c>
      <c r="AA1936" s="95"/>
      <c r="AB1936" s="95" t="s">
        <v>2804</v>
      </c>
      <c r="AC1936" s="95" t="s">
        <v>2804</v>
      </c>
      <c r="AD1936" s="95" t="s">
        <v>2804</v>
      </c>
      <c r="AE1936" s="95" t="s">
        <v>2804</v>
      </c>
      <c r="AF1936" s="95" t="s">
        <v>2804</v>
      </c>
      <c r="AG1936" s="95" t="s">
        <v>2804</v>
      </c>
      <c r="AH1936" s="95" t="s">
        <v>2804</v>
      </c>
      <c r="AI1936" s="97"/>
      <c r="AJ1936" s="97" t="s">
        <v>65</v>
      </c>
      <c r="AK1936" s="97" t="s">
        <v>66</v>
      </c>
      <c r="AL1936" s="45" t="s">
        <v>67</v>
      </c>
      <c r="AM1936" s="160" t="str">
        <f>MONTH(B1936)&amp;"/"&amp;YEAR(B1936)</f>
        <v>3/2026</v>
      </c>
      <c r="AN1936" s="45">
        <f>WEEKNUM(B1936)-WEEKNUM(EOMONTH(B1936,-1)+1)+1</f>
        <v>4</v>
      </c>
      <c r="AO1936" s="45" t="str">
        <f>MONTH(R1936)&amp;"/"&amp;YEAR(R1936)</f>
        <v>5/2026</v>
      </c>
      <c r="AP1936" s="45">
        <f>WEEKNUM(R1936)-WEEKNUM(EOMONTH(R1936,-1)+1)+1</f>
        <v>5</v>
      </c>
      <c r="AQ1936" s="45">
        <f>IF(AU1936="S",IF(Q1936="1. Aceitou o programa",R1936-B1936,0),0)</f>
        <v>67</v>
      </c>
      <c r="AR1936" s="45">
        <f>IF(AU1936="S",IF(AND(S1936&lt;&gt;"",R1936&lt;&gt;""),S1936-R1936,0),0)</f>
        <v>0</v>
      </c>
      <c r="AS1936" s="45">
        <f>IF(AU1936="S",IF(Q1936="1. Aceitou o programa",IF(OR(X1936="Não se Aplica",X1936=""),IF(OR(W1936="Não se Aplica",W1936=""),0,W1936-V1936),AVERAGE(X1936-W1936,W1936-V1936)),0),0)</f>
        <v>7</v>
      </c>
      <c r="AT1936" s="45">
        <f>IF(AU1936="S",IF(AND(Q1936="1. Aceitou o programa",AB1936="Realizada"),IFERROR(IF(AA1936="",0,AA1936-R1936),0),0),0)</f>
        <v>0</v>
      </c>
      <c r="AU1936" s="45" t="str">
        <f>_xlfn.XLOOKUP(U1936,'Lista Suspensa'!$AA$20:$AA$23,'Lista Suspensa'!$AB$20:$AB$23,"N/A")</f>
        <v>S</v>
      </c>
    </row>
    <row r="1937" spans="1:47" ht="12" customHeight="1" x14ac:dyDescent="0.3">
      <c r="A1937" s="87" t="s">
        <v>47</v>
      </c>
      <c r="B1937" s="88">
        <v>46104</v>
      </c>
      <c r="C1937" s="89" t="s">
        <v>48</v>
      </c>
      <c r="D1937" s="89" t="s">
        <v>49</v>
      </c>
      <c r="E1937" s="189">
        <v>92626834</v>
      </c>
      <c r="F1937" s="197" t="s">
        <v>5145</v>
      </c>
      <c r="G1937" s="90">
        <v>4127428708</v>
      </c>
      <c r="H1937" s="91">
        <v>27571</v>
      </c>
      <c r="I1937" s="89"/>
      <c r="J1937" s="89" t="s">
        <v>51</v>
      </c>
      <c r="K1937" s="89" t="s">
        <v>76</v>
      </c>
      <c r="L1937" s="89" t="s">
        <v>303</v>
      </c>
      <c r="M1937" s="89" t="s">
        <v>1904</v>
      </c>
      <c r="N1937" s="89" t="s">
        <v>344</v>
      </c>
      <c r="O1937" s="92" t="s">
        <v>5146</v>
      </c>
      <c r="P1937" s="93" t="s">
        <v>57</v>
      </c>
      <c r="Q1937" s="110" t="s">
        <v>58</v>
      </c>
      <c r="R1937" s="94">
        <v>46171</v>
      </c>
      <c r="S1937" s="95"/>
      <c r="T1937" s="95" t="s">
        <v>59</v>
      </c>
      <c r="U1937" s="95" t="s">
        <v>60</v>
      </c>
      <c r="V1937" s="91">
        <v>46157</v>
      </c>
      <c r="W1937" s="91">
        <v>46160</v>
      </c>
      <c r="X1937" s="91"/>
      <c r="Y1937" s="96" t="s">
        <v>61</v>
      </c>
      <c r="Z1937" s="89" t="s">
        <v>62</v>
      </c>
      <c r="AA1937" s="95"/>
      <c r="AB1937" s="95" t="s">
        <v>2804</v>
      </c>
      <c r="AC1937" s="95" t="s">
        <v>2804</v>
      </c>
      <c r="AD1937" s="95" t="s">
        <v>2804</v>
      </c>
      <c r="AE1937" s="95" t="s">
        <v>2804</v>
      </c>
      <c r="AF1937" s="95" t="s">
        <v>2804</v>
      </c>
      <c r="AG1937" s="95" t="s">
        <v>2804</v>
      </c>
      <c r="AH1937" s="95" t="s">
        <v>2804</v>
      </c>
      <c r="AI1937" s="97"/>
      <c r="AJ1937" s="97" t="s">
        <v>65</v>
      </c>
      <c r="AK1937" s="97" t="s">
        <v>66</v>
      </c>
      <c r="AL1937" s="45" t="s">
        <v>67</v>
      </c>
      <c r="AM1937" s="160" t="str">
        <f>MONTH(B1937)&amp;"/"&amp;YEAR(B1937)</f>
        <v>3/2026</v>
      </c>
      <c r="AN1937" s="45">
        <f>WEEKNUM(B1937)-WEEKNUM(EOMONTH(B1937,-1)+1)+1</f>
        <v>4</v>
      </c>
      <c r="AO1937" s="45" t="str">
        <f>MONTH(R1937)&amp;"/"&amp;YEAR(R1937)</f>
        <v>5/2026</v>
      </c>
      <c r="AP1937" s="45">
        <f>WEEKNUM(R1937)-WEEKNUM(EOMONTH(R1937,-1)+1)+1</f>
        <v>5</v>
      </c>
      <c r="AQ1937" s="45">
        <f>IF(AU1937="S",IF(Q1937="1. Aceitou o programa",R1937-B1937,0),0)</f>
        <v>67</v>
      </c>
      <c r="AR1937" s="45">
        <f>IF(AU1937="S",IF(AND(S1937&lt;&gt;"",R1937&lt;&gt;""),S1937-R1937,0),0)</f>
        <v>0</v>
      </c>
      <c r="AS1937" s="45">
        <f>IF(AU1937="S",IF(Q1937="1. Aceitou o programa",IF(OR(X1937="Não se Aplica",X1937=""),IF(OR(W1937="Não se Aplica",W1937=""),0,W1937-V1937),AVERAGE(X1937-W1937,W1937-V1937)),0),0)</f>
        <v>3</v>
      </c>
      <c r="AT1937" s="45">
        <f>IF(AU1937="S",IF(AND(Q1937="1. Aceitou o programa",AB1937="Realizada"),IFERROR(IF(AA1937="",0,AA1937-R1937),0),0),0)</f>
        <v>0</v>
      </c>
      <c r="AU1937" s="45" t="str">
        <f>_xlfn.XLOOKUP(U1937,'Lista Suspensa'!$AA$20:$AA$23,'Lista Suspensa'!$AB$20:$AB$23,"N/A")</f>
        <v>S</v>
      </c>
    </row>
    <row r="1938" spans="1:47" ht="12" customHeight="1" x14ac:dyDescent="0.3">
      <c r="A1938" s="87" t="s">
        <v>47</v>
      </c>
      <c r="B1938" s="88">
        <v>46104</v>
      </c>
      <c r="C1938" s="89" t="s">
        <v>48</v>
      </c>
      <c r="D1938" s="89" t="s">
        <v>49</v>
      </c>
      <c r="E1938" s="189">
        <v>86045025</v>
      </c>
      <c r="F1938" s="197" t="s">
        <v>5147</v>
      </c>
      <c r="G1938" s="90">
        <v>39211877881</v>
      </c>
      <c r="H1938" s="91">
        <v>33249</v>
      </c>
      <c r="I1938" s="89"/>
      <c r="J1938" s="89" t="s">
        <v>51</v>
      </c>
      <c r="K1938" s="89" t="s">
        <v>52</v>
      </c>
      <c r="L1938" s="89" t="s">
        <v>85</v>
      </c>
      <c r="M1938" s="89" t="s">
        <v>5148</v>
      </c>
      <c r="N1938" s="89" t="s">
        <v>137</v>
      </c>
      <c r="O1938" s="92" t="s">
        <v>5149</v>
      </c>
      <c r="P1938" s="93" t="s">
        <v>57</v>
      </c>
      <c r="Q1938" s="110" t="s">
        <v>58</v>
      </c>
      <c r="R1938" s="94">
        <v>46171</v>
      </c>
      <c r="S1938" s="95"/>
      <c r="T1938" s="95" t="s">
        <v>59</v>
      </c>
      <c r="U1938" s="95" t="s">
        <v>60</v>
      </c>
      <c r="V1938" s="91">
        <v>46157</v>
      </c>
      <c r="W1938" s="91">
        <v>46164</v>
      </c>
      <c r="X1938" s="91"/>
      <c r="Y1938" s="96" t="s">
        <v>269</v>
      </c>
      <c r="Z1938" s="89" t="s">
        <v>62</v>
      </c>
      <c r="AA1938" s="95"/>
      <c r="AB1938" s="95" t="s">
        <v>2804</v>
      </c>
      <c r="AC1938" s="95" t="s">
        <v>2804</v>
      </c>
      <c r="AD1938" s="95" t="s">
        <v>2804</v>
      </c>
      <c r="AE1938" s="95" t="s">
        <v>2804</v>
      </c>
      <c r="AF1938" s="95" t="s">
        <v>2804</v>
      </c>
      <c r="AG1938" s="95" t="s">
        <v>2804</v>
      </c>
      <c r="AH1938" s="95" t="s">
        <v>2804</v>
      </c>
      <c r="AI1938" s="97"/>
      <c r="AJ1938" s="97" t="s">
        <v>65</v>
      </c>
      <c r="AK1938" s="97" t="s">
        <v>66</v>
      </c>
      <c r="AL1938" s="45" t="s">
        <v>67</v>
      </c>
      <c r="AM1938" s="160" t="str">
        <f>MONTH(B1938)&amp;"/"&amp;YEAR(B1938)</f>
        <v>3/2026</v>
      </c>
      <c r="AN1938" s="45">
        <f>WEEKNUM(B1938)-WEEKNUM(EOMONTH(B1938,-1)+1)+1</f>
        <v>4</v>
      </c>
      <c r="AO1938" s="45" t="str">
        <f>MONTH(R1938)&amp;"/"&amp;YEAR(R1938)</f>
        <v>5/2026</v>
      </c>
      <c r="AP1938" s="45">
        <f>WEEKNUM(R1938)-WEEKNUM(EOMONTH(R1938,-1)+1)+1</f>
        <v>5</v>
      </c>
      <c r="AQ1938" s="45">
        <f>IF(AU1938="S",IF(Q1938="1. Aceitou o programa",R1938-B1938,0),0)</f>
        <v>67</v>
      </c>
      <c r="AR1938" s="45">
        <f>IF(AU1938="S",IF(AND(S1938&lt;&gt;"",R1938&lt;&gt;""),S1938-R1938,0),0)</f>
        <v>0</v>
      </c>
      <c r="AS1938" s="45">
        <f>IF(AU1938="S",IF(Q1938="1. Aceitou o programa",IF(OR(X1938="Não se Aplica",X1938=""),IF(OR(W1938="Não se Aplica",W1938=""),0,W1938-V1938),AVERAGE(X1938-W1938,W1938-V1938)),0),0)</f>
        <v>7</v>
      </c>
      <c r="AT1938" s="45">
        <f>IF(AU1938="S",IF(AND(Q1938="1. Aceitou o programa",AB1938="Realizada"),IFERROR(IF(AA1938="",0,AA1938-R1938),0),0),0)</f>
        <v>0</v>
      </c>
      <c r="AU1938" s="45" t="str">
        <f>_xlfn.XLOOKUP(U1938,'Lista Suspensa'!$AA$20:$AA$23,'Lista Suspensa'!$AB$20:$AB$23,"N/A")</f>
        <v>S</v>
      </c>
    </row>
    <row r="1939" spans="1:47" ht="12" customHeight="1" x14ac:dyDescent="0.3">
      <c r="A1939" s="87" t="s">
        <v>47</v>
      </c>
      <c r="B1939" s="88">
        <v>46104</v>
      </c>
      <c r="C1939" s="89" t="s">
        <v>48</v>
      </c>
      <c r="D1939" s="89" t="s">
        <v>49</v>
      </c>
      <c r="E1939" s="189">
        <v>82336399</v>
      </c>
      <c r="F1939" s="197" t="s">
        <v>5150</v>
      </c>
      <c r="G1939" s="90">
        <v>45293858840</v>
      </c>
      <c r="H1939" s="91">
        <v>35530</v>
      </c>
      <c r="I1939" s="89"/>
      <c r="J1939" s="89" t="s">
        <v>51</v>
      </c>
      <c r="K1939" s="89" t="s">
        <v>52</v>
      </c>
      <c r="L1939" s="89" t="s">
        <v>85</v>
      </c>
      <c r="M1939" s="89" t="s">
        <v>5151</v>
      </c>
      <c r="N1939" s="89" t="s">
        <v>1439</v>
      </c>
      <c r="O1939" s="92" t="s">
        <v>5152</v>
      </c>
      <c r="P1939" s="93" t="s">
        <v>57</v>
      </c>
      <c r="Q1939" s="110" t="s">
        <v>58</v>
      </c>
      <c r="R1939" s="94">
        <v>46171</v>
      </c>
      <c r="S1939" s="95"/>
      <c r="T1939" s="95" t="s">
        <v>59</v>
      </c>
      <c r="U1939" s="95" t="s">
        <v>60</v>
      </c>
      <c r="V1939" s="91">
        <v>46157</v>
      </c>
      <c r="W1939" s="91">
        <v>46164</v>
      </c>
      <c r="X1939" s="91"/>
      <c r="Y1939" s="96" t="s">
        <v>269</v>
      </c>
      <c r="Z1939" s="89" t="s">
        <v>62</v>
      </c>
      <c r="AA1939" s="95"/>
      <c r="AB1939" s="95" t="s">
        <v>2804</v>
      </c>
      <c r="AC1939" s="95" t="s">
        <v>2804</v>
      </c>
      <c r="AD1939" s="95" t="s">
        <v>2804</v>
      </c>
      <c r="AE1939" s="95" t="s">
        <v>2804</v>
      </c>
      <c r="AF1939" s="95" t="s">
        <v>2804</v>
      </c>
      <c r="AG1939" s="95" t="s">
        <v>2804</v>
      </c>
      <c r="AH1939" s="95" t="s">
        <v>2804</v>
      </c>
      <c r="AI1939" s="97"/>
      <c r="AJ1939" s="97" t="s">
        <v>65</v>
      </c>
      <c r="AK1939" s="97" t="s">
        <v>66</v>
      </c>
      <c r="AL1939" s="45" t="s">
        <v>67</v>
      </c>
      <c r="AM1939" s="160" t="str">
        <f>MONTH(B1939)&amp;"/"&amp;YEAR(B1939)</f>
        <v>3/2026</v>
      </c>
      <c r="AN1939" s="45">
        <f>WEEKNUM(B1939)-WEEKNUM(EOMONTH(B1939,-1)+1)+1</f>
        <v>4</v>
      </c>
      <c r="AO1939" s="45" t="str">
        <f>MONTH(R1939)&amp;"/"&amp;YEAR(R1939)</f>
        <v>5/2026</v>
      </c>
      <c r="AP1939" s="45">
        <f>WEEKNUM(R1939)-WEEKNUM(EOMONTH(R1939,-1)+1)+1</f>
        <v>5</v>
      </c>
      <c r="AQ1939" s="45">
        <f>IF(AU1939="S",IF(Q1939="1. Aceitou o programa",R1939-B1939,0),0)</f>
        <v>67</v>
      </c>
      <c r="AR1939" s="45">
        <f>IF(AU1939="S",IF(AND(S1939&lt;&gt;"",R1939&lt;&gt;""),S1939-R1939,0),0)</f>
        <v>0</v>
      </c>
      <c r="AS1939" s="45">
        <f>IF(AU1939="S",IF(Q1939="1. Aceitou o programa",IF(OR(X1939="Não se Aplica",X1939=""),IF(OR(W1939="Não se Aplica",W1939=""),0,W1939-V1939),AVERAGE(X1939-W1939,W1939-V1939)),0),0)</f>
        <v>7</v>
      </c>
      <c r="AT1939" s="45">
        <f>IF(AU1939="S",IF(AND(Q1939="1. Aceitou o programa",AB1939="Realizada"),IFERROR(IF(AA1939="",0,AA1939-R1939),0),0),0)</f>
        <v>0</v>
      </c>
      <c r="AU1939" s="45" t="str">
        <f>_xlfn.XLOOKUP(U1939,'Lista Suspensa'!$AA$20:$AA$23,'Lista Suspensa'!$AB$20:$AB$23,"N/A")</f>
        <v>S</v>
      </c>
    </row>
    <row r="1940" spans="1:47" ht="12" customHeight="1" x14ac:dyDescent="0.3">
      <c r="A1940" s="87" t="s">
        <v>47</v>
      </c>
      <c r="B1940" s="88">
        <v>46104</v>
      </c>
      <c r="C1940" s="89" t="s">
        <v>48</v>
      </c>
      <c r="D1940" s="89" t="s">
        <v>49</v>
      </c>
      <c r="E1940" s="189">
        <v>89182208</v>
      </c>
      <c r="F1940" s="197" t="s">
        <v>5153</v>
      </c>
      <c r="G1940" s="90">
        <v>5191464761</v>
      </c>
      <c r="H1940" s="91">
        <v>27943</v>
      </c>
      <c r="I1940" s="89"/>
      <c r="J1940" s="89" t="s">
        <v>51</v>
      </c>
      <c r="K1940" s="89" t="s">
        <v>76</v>
      </c>
      <c r="L1940" s="89" t="s">
        <v>95</v>
      </c>
      <c r="M1940" s="89" t="s">
        <v>836</v>
      </c>
      <c r="N1940" s="89" t="s">
        <v>55</v>
      </c>
      <c r="O1940" s="92" t="s">
        <v>5154</v>
      </c>
      <c r="P1940" s="93" t="s">
        <v>57</v>
      </c>
      <c r="Q1940" s="110" t="s">
        <v>58</v>
      </c>
      <c r="R1940" s="94">
        <v>46171</v>
      </c>
      <c r="S1940" s="95"/>
      <c r="T1940" s="95" t="s">
        <v>59</v>
      </c>
      <c r="U1940" s="95" t="s">
        <v>60</v>
      </c>
      <c r="V1940" s="91">
        <v>46157</v>
      </c>
      <c r="W1940" s="91">
        <v>46164</v>
      </c>
      <c r="X1940" s="91"/>
      <c r="Y1940" s="96" t="s">
        <v>269</v>
      </c>
      <c r="Z1940" s="89" t="s">
        <v>62</v>
      </c>
      <c r="AA1940" s="95"/>
      <c r="AB1940" s="95" t="s">
        <v>2804</v>
      </c>
      <c r="AC1940" s="95" t="s">
        <v>2804</v>
      </c>
      <c r="AD1940" s="95" t="s">
        <v>2804</v>
      </c>
      <c r="AE1940" s="95" t="s">
        <v>2804</v>
      </c>
      <c r="AF1940" s="95" t="s">
        <v>2804</v>
      </c>
      <c r="AG1940" s="95" t="s">
        <v>2804</v>
      </c>
      <c r="AH1940" s="95" t="s">
        <v>2804</v>
      </c>
      <c r="AI1940" s="97"/>
      <c r="AJ1940" s="97" t="s">
        <v>65</v>
      </c>
      <c r="AK1940" s="97" t="s">
        <v>66</v>
      </c>
      <c r="AL1940" s="45" t="s">
        <v>67</v>
      </c>
      <c r="AM1940" s="160" t="str">
        <f>MONTH(B1940)&amp;"/"&amp;YEAR(B1940)</f>
        <v>3/2026</v>
      </c>
      <c r="AN1940" s="45">
        <f>WEEKNUM(B1940)-WEEKNUM(EOMONTH(B1940,-1)+1)+1</f>
        <v>4</v>
      </c>
      <c r="AO1940" s="45" t="str">
        <f>MONTH(R1940)&amp;"/"&amp;YEAR(R1940)</f>
        <v>5/2026</v>
      </c>
      <c r="AP1940" s="45">
        <f>WEEKNUM(R1940)-WEEKNUM(EOMONTH(R1940,-1)+1)+1</f>
        <v>5</v>
      </c>
      <c r="AQ1940" s="45">
        <f>IF(AU1940="S",IF(Q1940="1. Aceitou o programa",R1940-B1940,0),0)</f>
        <v>67</v>
      </c>
      <c r="AR1940" s="45">
        <f>IF(AU1940="S",IF(AND(S1940&lt;&gt;"",R1940&lt;&gt;""),S1940-R1940,0),0)</f>
        <v>0</v>
      </c>
      <c r="AS1940" s="45">
        <f>IF(AU1940="S",IF(Q1940="1. Aceitou o programa",IF(OR(X1940="Não se Aplica",X1940=""),IF(OR(W1940="Não se Aplica",W1940=""),0,W1940-V1940),AVERAGE(X1940-W1940,W1940-V1940)),0),0)</f>
        <v>7</v>
      </c>
      <c r="AT1940" s="45">
        <f>IF(AU1940="S",IF(AND(Q1940="1. Aceitou o programa",AB1940="Realizada"),IFERROR(IF(AA1940="",0,AA1940-R1940),0),0),0)</f>
        <v>0</v>
      </c>
      <c r="AU1940" s="45" t="str">
        <f>_xlfn.XLOOKUP(U1940,'Lista Suspensa'!$AA$20:$AA$23,'Lista Suspensa'!$AB$20:$AB$23,"N/A")</f>
        <v>S</v>
      </c>
    </row>
    <row r="1941" spans="1:47" ht="12" customHeight="1" x14ac:dyDescent="0.3">
      <c r="A1941" s="87" t="s">
        <v>47</v>
      </c>
      <c r="B1941" s="88">
        <v>46104</v>
      </c>
      <c r="C1941" s="89" t="s">
        <v>48</v>
      </c>
      <c r="D1941" s="89" t="s">
        <v>49</v>
      </c>
      <c r="E1941" s="189">
        <v>815210841</v>
      </c>
      <c r="F1941" s="197" t="s">
        <v>5155</v>
      </c>
      <c r="G1941" s="90">
        <v>17509894840</v>
      </c>
      <c r="H1941" s="91">
        <v>27413</v>
      </c>
      <c r="I1941" s="89"/>
      <c r="J1941" s="89" t="s">
        <v>84</v>
      </c>
      <c r="K1941" s="89" t="s">
        <v>52</v>
      </c>
      <c r="L1941" s="89" t="s">
        <v>85</v>
      </c>
      <c r="M1941" s="89" t="s">
        <v>1216</v>
      </c>
      <c r="N1941" s="89" t="s">
        <v>97</v>
      </c>
      <c r="O1941" s="92" t="s">
        <v>5156</v>
      </c>
      <c r="P1941" s="93" t="s">
        <v>57</v>
      </c>
      <c r="Q1941" s="110" t="s">
        <v>58</v>
      </c>
      <c r="R1941" s="94">
        <v>46171</v>
      </c>
      <c r="S1941" s="95"/>
      <c r="T1941" s="95" t="s">
        <v>59</v>
      </c>
      <c r="U1941" s="95" t="s">
        <v>60</v>
      </c>
      <c r="V1941" s="91">
        <v>46157</v>
      </c>
      <c r="W1941" s="91">
        <v>46164</v>
      </c>
      <c r="X1941" s="91"/>
      <c r="Y1941" s="96" t="s">
        <v>269</v>
      </c>
      <c r="Z1941" s="89" t="s">
        <v>62</v>
      </c>
      <c r="AA1941" s="95"/>
      <c r="AB1941" s="95" t="s">
        <v>2804</v>
      </c>
      <c r="AC1941" s="95" t="s">
        <v>2804</v>
      </c>
      <c r="AD1941" s="95" t="s">
        <v>2804</v>
      </c>
      <c r="AE1941" s="95" t="s">
        <v>2804</v>
      </c>
      <c r="AF1941" s="95" t="s">
        <v>2804</v>
      </c>
      <c r="AG1941" s="95" t="s">
        <v>2804</v>
      </c>
      <c r="AH1941" s="95" t="s">
        <v>2804</v>
      </c>
      <c r="AI1941" s="97"/>
      <c r="AJ1941" s="97" t="s">
        <v>65</v>
      </c>
      <c r="AK1941" s="97" t="s">
        <v>66</v>
      </c>
      <c r="AL1941" s="45" t="s">
        <v>67</v>
      </c>
      <c r="AM1941" s="160" t="str">
        <f>MONTH(B1941)&amp;"/"&amp;YEAR(B1941)</f>
        <v>3/2026</v>
      </c>
      <c r="AN1941" s="45">
        <f>WEEKNUM(B1941)-WEEKNUM(EOMONTH(B1941,-1)+1)+1</f>
        <v>4</v>
      </c>
      <c r="AO1941" s="45" t="str">
        <f>MONTH(R1941)&amp;"/"&amp;YEAR(R1941)</f>
        <v>5/2026</v>
      </c>
      <c r="AP1941" s="45">
        <f>WEEKNUM(R1941)-WEEKNUM(EOMONTH(R1941,-1)+1)+1</f>
        <v>5</v>
      </c>
      <c r="AQ1941" s="45">
        <f>IF(AU1941="S",IF(Q1941="1. Aceitou o programa",R1941-B1941,0),0)</f>
        <v>67</v>
      </c>
      <c r="AR1941" s="45">
        <f>IF(AU1941="S",IF(AND(S1941&lt;&gt;"",R1941&lt;&gt;""),S1941-R1941,0),0)</f>
        <v>0</v>
      </c>
      <c r="AS1941" s="45">
        <f>IF(AU1941="S",IF(Q1941="1. Aceitou o programa",IF(OR(X1941="Não se Aplica",X1941=""),IF(OR(W1941="Não se Aplica",W1941=""),0,W1941-V1941),AVERAGE(X1941-W1941,W1941-V1941)),0),0)</f>
        <v>7</v>
      </c>
      <c r="AT1941" s="45">
        <f>IF(AU1941="S",IF(AND(Q1941="1. Aceitou o programa",AB1941="Realizada"),IFERROR(IF(AA1941="",0,AA1941-R1941),0),0),0)</f>
        <v>0</v>
      </c>
      <c r="AU1941" s="45" t="str">
        <f>_xlfn.XLOOKUP(U1941,'Lista Suspensa'!$AA$20:$AA$23,'Lista Suspensa'!$AB$20:$AB$23,"N/A")</f>
        <v>S</v>
      </c>
    </row>
    <row r="1942" spans="1:47" ht="12" customHeight="1" x14ac:dyDescent="0.3">
      <c r="A1942" s="87" t="s">
        <v>47</v>
      </c>
      <c r="B1942" s="88">
        <v>46104</v>
      </c>
      <c r="C1942" s="89" t="s">
        <v>48</v>
      </c>
      <c r="D1942" s="89" t="s">
        <v>49</v>
      </c>
      <c r="E1942" s="189">
        <v>86984458</v>
      </c>
      <c r="F1942" s="197" t="s">
        <v>5157</v>
      </c>
      <c r="G1942" s="90">
        <v>97740020591</v>
      </c>
      <c r="H1942" s="91">
        <v>28484</v>
      </c>
      <c r="I1942" s="89"/>
      <c r="J1942" s="89" t="s">
        <v>51</v>
      </c>
      <c r="K1942" s="89" t="s">
        <v>52</v>
      </c>
      <c r="L1942" s="89" t="s">
        <v>85</v>
      </c>
      <c r="M1942" s="89" t="s">
        <v>807</v>
      </c>
      <c r="N1942" s="89" t="s">
        <v>137</v>
      </c>
      <c r="O1942" s="92" t="s">
        <v>5158</v>
      </c>
      <c r="P1942" s="93" t="s">
        <v>57</v>
      </c>
      <c r="Q1942" s="110" t="s">
        <v>58</v>
      </c>
      <c r="R1942" s="94">
        <v>46171</v>
      </c>
      <c r="S1942" s="95"/>
      <c r="T1942" s="95" t="s">
        <v>59</v>
      </c>
      <c r="U1942" s="95" t="s">
        <v>60</v>
      </c>
      <c r="V1942" s="91">
        <v>46157</v>
      </c>
      <c r="W1942" s="91">
        <v>46164</v>
      </c>
      <c r="X1942" s="91">
        <v>46169</v>
      </c>
      <c r="Y1942" s="96" t="s">
        <v>2851</v>
      </c>
      <c r="Z1942" s="89" t="s">
        <v>62</v>
      </c>
      <c r="AA1942" s="95"/>
      <c r="AB1942" s="95" t="s">
        <v>2804</v>
      </c>
      <c r="AC1942" s="95" t="s">
        <v>2804</v>
      </c>
      <c r="AD1942" s="95" t="s">
        <v>2804</v>
      </c>
      <c r="AE1942" s="95" t="s">
        <v>2804</v>
      </c>
      <c r="AF1942" s="95" t="s">
        <v>2804</v>
      </c>
      <c r="AG1942" s="95" t="s">
        <v>2804</v>
      </c>
      <c r="AH1942" s="95" t="s">
        <v>2804</v>
      </c>
      <c r="AI1942" s="97"/>
      <c r="AJ1942" s="97" t="s">
        <v>65</v>
      </c>
      <c r="AK1942" s="97" t="s">
        <v>66</v>
      </c>
      <c r="AL1942" s="45" t="s">
        <v>67</v>
      </c>
      <c r="AM1942" s="160" t="str">
        <f>MONTH(B1942)&amp;"/"&amp;YEAR(B1942)</f>
        <v>3/2026</v>
      </c>
      <c r="AN1942" s="45">
        <f>WEEKNUM(B1942)-WEEKNUM(EOMONTH(B1942,-1)+1)+1</f>
        <v>4</v>
      </c>
      <c r="AO1942" s="45" t="str">
        <f>MONTH(R1942)&amp;"/"&amp;YEAR(R1942)</f>
        <v>5/2026</v>
      </c>
      <c r="AP1942" s="45">
        <f>WEEKNUM(R1942)-WEEKNUM(EOMONTH(R1942,-1)+1)+1</f>
        <v>5</v>
      </c>
      <c r="AQ1942" s="45">
        <f>IF(AU1942="S",IF(Q1942="1. Aceitou o programa",R1942-B1942,0),0)</f>
        <v>67</v>
      </c>
      <c r="AR1942" s="45">
        <f>IF(AU1942="S",IF(AND(S1942&lt;&gt;"",R1942&lt;&gt;""),S1942-R1942,0),0)</f>
        <v>0</v>
      </c>
      <c r="AS1942" s="45">
        <f>IF(AU1942="S",IF(Q1942="1. Aceitou o programa",IF(OR(X1942="Não se Aplica",X1942=""),IF(OR(W1942="Não se Aplica",W1942=""),0,W1942-V1942),AVERAGE(X1942-W1942,W1942-V1942)),0),0)</f>
        <v>6</v>
      </c>
      <c r="AT1942" s="45">
        <f>IF(AU1942="S",IF(AND(Q1942="1. Aceitou o programa",AB1942="Realizada"),IFERROR(IF(AA1942="",0,AA1942-R1942),0),0),0)</f>
        <v>0</v>
      </c>
      <c r="AU1942" s="45" t="str">
        <f>_xlfn.XLOOKUP(U1942,'Lista Suspensa'!$AA$20:$AA$23,'Lista Suspensa'!$AB$20:$AB$23,"N/A")</f>
        <v>S</v>
      </c>
    </row>
    <row r="1943" spans="1:47" ht="12" customHeight="1" x14ac:dyDescent="0.3">
      <c r="A1943" s="87" t="s">
        <v>47</v>
      </c>
      <c r="B1943" s="88">
        <v>46104</v>
      </c>
      <c r="C1943" s="89" t="s">
        <v>48</v>
      </c>
      <c r="D1943" s="89" t="s">
        <v>49</v>
      </c>
      <c r="E1943" s="189">
        <v>86790938</v>
      </c>
      <c r="F1943" s="197" t="s">
        <v>5159</v>
      </c>
      <c r="G1943" s="90">
        <v>14174056781</v>
      </c>
      <c r="H1943" s="91">
        <v>33268</v>
      </c>
      <c r="I1943" s="89"/>
      <c r="J1943" s="89" t="s">
        <v>51</v>
      </c>
      <c r="K1943" s="89" t="s">
        <v>76</v>
      </c>
      <c r="L1943" s="89" t="s">
        <v>572</v>
      </c>
      <c r="M1943" s="89" t="s">
        <v>3396</v>
      </c>
      <c r="N1943" s="89" t="s">
        <v>71</v>
      </c>
      <c r="O1943" s="92" t="s">
        <v>5160</v>
      </c>
      <c r="P1943" s="93" t="s">
        <v>57</v>
      </c>
      <c r="Q1943" s="110" t="s">
        <v>58</v>
      </c>
      <c r="R1943" s="94">
        <v>46171</v>
      </c>
      <c r="S1943" s="95"/>
      <c r="T1943" s="95" t="s">
        <v>59</v>
      </c>
      <c r="U1943" s="95" t="s">
        <v>60</v>
      </c>
      <c r="V1943" s="91">
        <v>46157</v>
      </c>
      <c r="W1943" s="91">
        <v>46164</v>
      </c>
      <c r="X1943" s="91">
        <v>46169</v>
      </c>
      <c r="Y1943" s="96" t="s">
        <v>2851</v>
      </c>
      <c r="Z1943" s="89" t="s">
        <v>62</v>
      </c>
      <c r="AA1943" s="95"/>
      <c r="AB1943" s="95" t="s">
        <v>2804</v>
      </c>
      <c r="AC1943" s="95" t="s">
        <v>2804</v>
      </c>
      <c r="AD1943" s="95" t="s">
        <v>2804</v>
      </c>
      <c r="AE1943" s="95" t="s">
        <v>2804</v>
      </c>
      <c r="AF1943" s="95" t="s">
        <v>2804</v>
      </c>
      <c r="AG1943" s="95" t="s">
        <v>2804</v>
      </c>
      <c r="AH1943" s="95" t="s">
        <v>2804</v>
      </c>
      <c r="AI1943" s="97"/>
      <c r="AJ1943" s="97" t="s">
        <v>65</v>
      </c>
      <c r="AK1943" s="97" t="s">
        <v>66</v>
      </c>
      <c r="AL1943" s="45" t="s">
        <v>67</v>
      </c>
      <c r="AM1943" s="160" t="str">
        <f>MONTH(B1943)&amp;"/"&amp;YEAR(B1943)</f>
        <v>3/2026</v>
      </c>
      <c r="AN1943" s="45">
        <f>WEEKNUM(B1943)-WEEKNUM(EOMONTH(B1943,-1)+1)+1</f>
        <v>4</v>
      </c>
      <c r="AO1943" s="45" t="str">
        <f>MONTH(R1943)&amp;"/"&amp;YEAR(R1943)</f>
        <v>5/2026</v>
      </c>
      <c r="AP1943" s="45">
        <f>WEEKNUM(R1943)-WEEKNUM(EOMONTH(R1943,-1)+1)+1</f>
        <v>5</v>
      </c>
      <c r="AQ1943" s="45">
        <f>IF(AU1943="S",IF(Q1943="1. Aceitou o programa",R1943-B1943,0),0)</f>
        <v>67</v>
      </c>
      <c r="AR1943" s="45">
        <f>IF(AU1943="S",IF(AND(S1943&lt;&gt;"",R1943&lt;&gt;""),S1943-R1943,0),0)</f>
        <v>0</v>
      </c>
      <c r="AS1943" s="45">
        <f>IF(AU1943="S",IF(Q1943="1. Aceitou o programa",IF(OR(X1943="Não se Aplica",X1943=""),IF(OR(W1943="Não se Aplica",W1943=""),0,W1943-V1943),AVERAGE(X1943-W1943,W1943-V1943)),0),0)</f>
        <v>6</v>
      </c>
      <c r="AT1943" s="45">
        <f>IF(AU1943="S",IF(AND(Q1943="1. Aceitou o programa",AB1943="Realizada"),IFERROR(IF(AA1943="",0,AA1943-R1943),0),0),0)</f>
        <v>0</v>
      </c>
      <c r="AU1943" s="45" t="str">
        <f>_xlfn.XLOOKUP(U1943,'Lista Suspensa'!$AA$20:$AA$23,'Lista Suspensa'!$AB$20:$AB$23,"N/A")</f>
        <v>S</v>
      </c>
    </row>
    <row r="1944" spans="1:47" ht="12" customHeight="1" x14ac:dyDescent="0.3">
      <c r="A1944" s="87" t="s">
        <v>66</v>
      </c>
      <c r="B1944" s="88">
        <v>46153</v>
      </c>
      <c r="C1944" s="89" t="s">
        <v>857</v>
      </c>
      <c r="D1944" s="89" t="s">
        <v>49</v>
      </c>
      <c r="E1944" s="189">
        <v>813249988</v>
      </c>
      <c r="F1944" s="197" t="s">
        <v>5161</v>
      </c>
      <c r="G1944" s="90">
        <v>13653856809</v>
      </c>
      <c r="H1944" s="91">
        <v>23672</v>
      </c>
      <c r="I1944" s="89">
        <v>61</v>
      </c>
      <c r="J1944" s="89" t="s">
        <v>84</v>
      </c>
      <c r="K1944" s="89" t="s">
        <v>52</v>
      </c>
      <c r="L1944" s="89" t="s">
        <v>85</v>
      </c>
      <c r="M1944" s="89" t="s">
        <v>5162</v>
      </c>
      <c r="N1944" s="89">
        <v>100</v>
      </c>
      <c r="O1944" s="92" t="s">
        <v>5163</v>
      </c>
      <c r="P1944" s="93" t="s">
        <v>57</v>
      </c>
      <c r="Q1944" s="110" t="s">
        <v>58</v>
      </c>
      <c r="R1944" s="94">
        <v>46171</v>
      </c>
      <c r="S1944" s="95"/>
      <c r="T1944" s="95" t="s">
        <v>59</v>
      </c>
      <c r="U1944" s="95" t="s">
        <v>60</v>
      </c>
      <c r="V1944" s="91">
        <v>46157</v>
      </c>
      <c r="W1944" s="91">
        <v>46160</v>
      </c>
      <c r="X1944" s="91"/>
      <c r="Y1944" s="96" t="s">
        <v>61</v>
      </c>
      <c r="Z1944" s="89" t="s">
        <v>62</v>
      </c>
      <c r="AA1944" s="95"/>
      <c r="AB1944" s="95" t="s">
        <v>2804</v>
      </c>
      <c r="AC1944" s="95" t="s">
        <v>2804</v>
      </c>
      <c r="AD1944" s="95" t="s">
        <v>2804</v>
      </c>
      <c r="AE1944" s="95" t="s">
        <v>2804</v>
      </c>
      <c r="AF1944" s="95" t="s">
        <v>2804</v>
      </c>
      <c r="AG1944" s="95" t="s">
        <v>2804</v>
      </c>
      <c r="AH1944" s="95" t="s">
        <v>2804</v>
      </c>
      <c r="AI1944" s="97"/>
      <c r="AJ1944" s="97" t="s">
        <v>65</v>
      </c>
      <c r="AK1944" s="97" t="s">
        <v>66</v>
      </c>
      <c r="AL1944" s="45" t="s">
        <v>67</v>
      </c>
      <c r="AM1944" s="160" t="str">
        <f>MONTH(B1944)&amp;"/"&amp;YEAR(B1944)</f>
        <v>5/2026</v>
      </c>
      <c r="AN1944" s="45">
        <f>WEEKNUM(B1944)-WEEKNUM(EOMONTH(B1944,-1)+1)+1</f>
        <v>3</v>
      </c>
      <c r="AO1944" s="45" t="str">
        <f>MONTH(R1944)&amp;"/"&amp;YEAR(R1944)</f>
        <v>5/2026</v>
      </c>
      <c r="AP1944" s="45">
        <f>WEEKNUM(R1944)-WEEKNUM(EOMONTH(R1944,-1)+1)+1</f>
        <v>5</v>
      </c>
      <c r="AQ1944" s="45">
        <f>IF(AU1944="S",IF(Q1944="1. Aceitou o programa",R1944-B1944,0),0)</f>
        <v>18</v>
      </c>
      <c r="AR1944" s="45">
        <f>IF(AU1944="S",IF(AND(S1944&lt;&gt;"",R1944&lt;&gt;""),S1944-R1944,0),0)</f>
        <v>0</v>
      </c>
      <c r="AS1944" s="45">
        <f>IF(AU1944="S",IF(Q1944="1. Aceitou o programa",IF(OR(X1944="Não se Aplica",X1944=""),IF(OR(W1944="Não se Aplica",W1944=""),0,W1944-V1944),AVERAGE(X1944-W1944,W1944-V1944)),0),0)</f>
        <v>3</v>
      </c>
      <c r="AT1944" s="45">
        <f>IF(AU1944="S",IF(AND(Q1944="1. Aceitou o programa",AB1944="Realizada"),IFERROR(IF(AA1944="",0,AA1944-R1944),0),0),0)</f>
        <v>0</v>
      </c>
      <c r="AU1944" s="45" t="str">
        <f>_xlfn.XLOOKUP(U1944,'Lista Suspensa'!$AA$20:$AA$23,'Lista Suspensa'!$AB$20:$AB$23,"N/A")</f>
        <v>S</v>
      </c>
    </row>
    <row r="1945" spans="1:47" ht="12" customHeight="1" x14ac:dyDescent="0.3">
      <c r="A1945" s="87" t="s">
        <v>66</v>
      </c>
      <c r="B1945" s="88">
        <v>46153</v>
      </c>
      <c r="C1945" s="89" t="s">
        <v>857</v>
      </c>
      <c r="D1945" s="89" t="s">
        <v>49</v>
      </c>
      <c r="E1945" s="189">
        <v>93816137</v>
      </c>
      <c r="F1945" s="197" t="s">
        <v>5164</v>
      </c>
      <c r="G1945" s="90">
        <v>34546180888</v>
      </c>
      <c r="H1945" s="91">
        <v>31579</v>
      </c>
      <c r="I1945" s="89">
        <v>39</v>
      </c>
      <c r="J1945" s="89" t="s">
        <v>51</v>
      </c>
      <c r="K1945" s="89" t="s">
        <v>52</v>
      </c>
      <c r="L1945" s="89" t="s">
        <v>85</v>
      </c>
      <c r="M1945" s="89" t="s">
        <v>5165</v>
      </c>
      <c r="N1945" s="89">
        <v>380</v>
      </c>
      <c r="O1945" s="92">
        <v>11995807758</v>
      </c>
      <c r="P1945" s="93" t="s">
        <v>57</v>
      </c>
      <c r="Q1945" s="110" t="s">
        <v>58</v>
      </c>
      <c r="R1945" s="94">
        <v>46171</v>
      </c>
      <c r="S1945" s="95"/>
      <c r="T1945" s="95" t="s">
        <v>59</v>
      </c>
      <c r="U1945" s="95" t="s">
        <v>60</v>
      </c>
      <c r="V1945" s="91">
        <v>46157</v>
      </c>
      <c r="W1945" s="91">
        <v>46164</v>
      </c>
      <c r="X1945" s="91"/>
      <c r="Y1945" s="96" t="s">
        <v>269</v>
      </c>
      <c r="Z1945" s="89" t="s">
        <v>62</v>
      </c>
      <c r="AA1945" s="95"/>
      <c r="AB1945" s="95" t="s">
        <v>2804</v>
      </c>
      <c r="AC1945" s="95" t="s">
        <v>2804</v>
      </c>
      <c r="AD1945" s="95" t="s">
        <v>2804</v>
      </c>
      <c r="AE1945" s="95" t="s">
        <v>2804</v>
      </c>
      <c r="AF1945" s="95" t="s">
        <v>2804</v>
      </c>
      <c r="AG1945" s="95" t="s">
        <v>2804</v>
      </c>
      <c r="AH1945" s="95" t="s">
        <v>2804</v>
      </c>
      <c r="AI1945" s="97"/>
      <c r="AJ1945" s="97" t="s">
        <v>65</v>
      </c>
      <c r="AK1945" s="97" t="s">
        <v>66</v>
      </c>
      <c r="AL1945" s="45" t="s">
        <v>67</v>
      </c>
      <c r="AM1945" s="160" t="str">
        <f>MONTH(B1945)&amp;"/"&amp;YEAR(B1945)</f>
        <v>5/2026</v>
      </c>
      <c r="AN1945" s="45">
        <f>WEEKNUM(B1945)-WEEKNUM(EOMONTH(B1945,-1)+1)+1</f>
        <v>3</v>
      </c>
      <c r="AO1945" s="45" t="str">
        <f>MONTH(R1945)&amp;"/"&amp;YEAR(R1945)</f>
        <v>5/2026</v>
      </c>
      <c r="AP1945" s="45">
        <f>WEEKNUM(R1945)-WEEKNUM(EOMONTH(R1945,-1)+1)+1</f>
        <v>5</v>
      </c>
      <c r="AQ1945" s="45">
        <f>IF(AU1945="S",IF(Q1945="1. Aceitou o programa",R1945-B1945,0),0)</f>
        <v>18</v>
      </c>
      <c r="AR1945" s="45">
        <f>IF(AU1945="S",IF(AND(S1945&lt;&gt;"",R1945&lt;&gt;""),S1945-R1945,0),0)</f>
        <v>0</v>
      </c>
      <c r="AS1945" s="45">
        <f>IF(AU1945="S",IF(Q1945="1. Aceitou o programa",IF(OR(X1945="Não se Aplica",X1945=""),IF(OR(W1945="Não se Aplica",W1945=""),0,W1945-V1945),AVERAGE(X1945-W1945,W1945-V1945)),0),0)</f>
        <v>7</v>
      </c>
      <c r="AT1945" s="45">
        <f>IF(AU1945="S",IF(AND(Q1945="1. Aceitou o programa",AB1945="Realizada"),IFERROR(IF(AA1945="",0,AA1945-R1945),0),0),0)</f>
        <v>0</v>
      </c>
      <c r="AU1945" s="45" t="str">
        <f>_xlfn.XLOOKUP(U1945,'Lista Suspensa'!$AA$20:$AA$23,'Lista Suspensa'!$AB$20:$AB$23,"N/A")</f>
        <v>S</v>
      </c>
    </row>
    <row r="1946" spans="1:47" ht="12" customHeight="1" x14ac:dyDescent="0.3">
      <c r="A1946" s="87" t="s">
        <v>66</v>
      </c>
      <c r="B1946" s="88">
        <v>46154</v>
      </c>
      <c r="C1946" s="89" t="s">
        <v>857</v>
      </c>
      <c r="D1946" s="89" t="s">
        <v>49</v>
      </c>
      <c r="E1946" s="189">
        <v>450183335</v>
      </c>
      <c r="F1946" s="197" t="s">
        <v>5166</v>
      </c>
      <c r="G1946" s="90">
        <v>16487274844</v>
      </c>
      <c r="H1946" s="91">
        <v>18195</v>
      </c>
      <c r="I1946" s="89"/>
      <c r="J1946" s="89" t="s">
        <v>51</v>
      </c>
      <c r="K1946" s="89" t="s">
        <v>52</v>
      </c>
      <c r="L1946" s="89" t="s">
        <v>85</v>
      </c>
      <c r="M1946" s="89" t="s">
        <v>1402</v>
      </c>
      <c r="N1946" s="89">
        <v>100</v>
      </c>
      <c r="O1946" s="92" t="s">
        <v>5167</v>
      </c>
      <c r="P1946" s="93" t="s">
        <v>57</v>
      </c>
      <c r="Q1946" s="110" t="s">
        <v>58</v>
      </c>
      <c r="R1946" s="94">
        <v>46171</v>
      </c>
      <c r="S1946" s="95"/>
      <c r="T1946" s="95" t="s">
        <v>59</v>
      </c>
      <c r="U1946" s="95" t="s">
        <v>60</v>
      </c>
      <c r="V1946" s="91">
        <v>46157</v>
      </c>
      <c r="W1946" s="91">
        <v>46164</v>
      </c>
      <c r="X1946" s="91"/>
      <c r="Y1946" s="96" t="s">
        <v>269</v>
      </c>
      <c r="Z1946" s="89" t="s">
        <v>62</v>
      </c>
      <c r="AA1946" s="95"/>
      <c r="AB1946" s="95" t="s">
        <v>2804</v>
      </c>
      <c r="AC1946" s="95" t="s">
        <v>2804</v>
      </c>
      <c r="AD1946" s="95" t="s">
        <v>2804</v>
      </c>
      <c r="AE1946" s="95" t="s">
        <v>2804</v>
      </c>
      <c r="AF1946" s="95" t="s">
        <v>2804</v>
      </c>
      <c r="AG1946" s="95" t="s">
        <v>2804</v>
      </c>
      <c r="AH1946" s="95" t="s">
        <v>2804</v>
      </c>
      <c r="AI1946" s="97"/>
      <c r="AJ1946" s="97" t="s">
        <v>65</v>
      </c>
      <c r="AK1946" s="97" t="s">
        <v>66</v>
      </c>
      <c r="AL1946" s="45" t="s">
        <v>67</v>
      </c>
      <c r="AM1946" s="160" t="str">
        <f>MONTH(B1946)&amp;"/"&amp;YEAR(B1946)</f>
        <v>5/2026</v>
      </c>
      <c r="AN1946" s="45">
        <f>WEEKNUM(B1946)-WEEKNUM(EOMONTH(B1946,-1)+1)+1</f>
        <v>3</v>
      </c>
      <c r="AO1946" s="45" t="str">
        <f>MONTH(R1946)&amp;"/"&amp;YEAR(R1946)</f>
        <v>5/2026</v>
      </c>
      <c r="AP1946" s="45">
        <f>WEEKNUM(R1946)-WEEKNUM(EOMONTH(R1946,-1)+1)+1</f>
        <v>5</v>
      </c>
      <c r="AQ1946" s="45">
        <f>IF(AU1946="S",IF(Q1946="1. Aceitou o programa",R1946-B1946,0),0)</f>
        <v>17</v>
      </c>
      <c r="AR1946" s="45">
        <f>IF(AU1946="S",IF(AND(S1946&lt;&gt;"",R1946&lt;&gt;""),S1946-R1946,0),0)</f>
        <v>0</v>
      </c>
      <c r="AS1946" s="45">
        <f>IF(AU1946="S",IF(Q1946="1. Aceitou o programa",IF(OR(X1946="Não se Aplica",X1946=""),IF(OR(W1946="Não se Aplica",W1946=""),0,W1946-V1946),AVERAGE(X1946-W1946,W1946-V1946)),0),0)</f>
        <v>7</v>
      </c>
      <c r="AT1946" s="45">
        <f>IF(AU1946="S",IF(AND(Q1946="1. Aceitou o programa",AB1946="Realizada"),IFERROR(IF(AA1946="",0,AA1946-R1946),0),0),0)</f>
        <v>0</v>
      </c>
      <c r="AU1946" s="45" t="str">
        <f>_xlfn.XLOOKUP(U1946,'Lista Suspensa'!$AA$20:$AA$23,'Lista Suspensa'!$AB$20:$AB$23,"N/A")</f>
        <v>S</v>
      </c>
    </row>
    <row r="1947" spans="1:47" ht="12" customHeight="1" x14ac:dyDescent="0.3">
      <c r="A1947" s="87" t="s">
        <v>66</v>
      </c>
      <c r="B1947" s="88">
        <v>46156</v>
      </c>
      <c r="C1947" s="89" t="s">
        <v>857</v>
      </c>
      <c r="D1947" s="89" t="s">
        <v>49</v>
      </c>
      <c r="E1947" s="189">
        <v>95722867</v>
      </c>
      <c r="F1947" s="197" t="s">
        <v>5168</v>
      </c>
      <c r="G1947" s="90">
        <v>11081549726</v>
      </c>
      <c r="H1947" s="91">
        <v>34796</v>
      </c>
      <c r="I1947" s="89">
        <v>31</v>
      </c>
      <c r="J1947" s="89" t="s">
        <v>51</v>
      </c>
      <c r="K1947" s="89" t="s">
        <v>76</v>
      </c>
      <c r="L1947" s="89" t="s">
        <v>95</v>
      </c>
      <c r="M1947" s="89" t="s">
        <v>334</v>
      </c>
      <c r="N1947" s="89">
        <v>600</v>
      </c>
      <c r="O1947" s="92" t="s">
        <v>5169</v>
      </c>
      <c r="P1947" s="93" t="s">
        <v>57</v>
      </c>
      <c r="Q1947" s="110" t="s">
        <v>58</v>
      </c>
      <c r="R1947" s="94">
        <v>46171</v>
      </c>
      <c r="S1947" s="95"/>
      <c r="T1947" s="95" t="s">
        <v>59</v>
      </c>
      <c r="U1947" s="95" t="s">
        <v>60</v>
      </c>
      <c r="V1947" s="91">
        <v>46157</v>
      </c>
      <c r="W1947" s="91">
        <v>46160</v>
      </c>
      <c r="X1947" s="91"/>
      <c r="Y1947" s="96" t="s">
        <v>61</v>
      </c>
      <c r="Z1947" s="89" t="s">
        <v>62</v>
      </c>
      <c r="AA1947" s="95"/>
      <c r="AB1947" s="95" t="s">
        <v>2804</v>
      </c>
      <c r="AC1947" s="95" t="s">
        <v>2804</v>
      </c>
      <c r="AD1947" s="95" t="s">
        <v>2804</v>
      </c>
      <c r="AE1947" s="95" t="s">
        <v>2804</v>
      </c>
      <c r="AF1947" s="95" t="s">
        <v>2804</v>
      </c>
      <c r="AG1947" s="95" t="s">
        <v>2804</v>
      </c>
      <c r="AH1947" s="95" t="s">
        <v>2804</v>
      </c>
      <c r="AI1947" s="97"/>
      <c r="AJ1947" s="97" t="s">
        <v>65</v>
      </c>
      <c r="AK1947" s="97" t="s">
        <v>66</v>
      </c>
      <c r="AL1947" s="45" t="s">
        <v>67</v>
      </c>
      <c r="AM1947" s="160" t="str">
        <f>MONTH(B1947)&amp;"/"&amp;YEAR(B1947)</f>
        <v>5/2026</v>
      </c>
      <c r="AN1947" s="45">
        <f>WEEKNUM(B1947)-WEEKNUM(EOMONTH(B1947,-1)+1)+1</f>
        <v>3</v>
      </c>
      <c r="AO1947" s="45" t="str">
        <f>MONTH(R1947)&amp;"/"&amp;YEAR(R1947)</f>
        <v>5/2026</v>
      </c>
      <c r="AP1947" s="45">
        <f>WEEKNUM(R1947)-WEEKNUM(EOMONTH(R1947,-1)+1)+1</f>
        <v>5</v>
      </c>
      <c r="AQ1947" s="45">
        <f>IF(AU1947="S",IF(Q1947="1. Aceitou o programa",R1947-B1947,0),0)</f>
        <v>15</v>
      </c>
      <c r="AR1947" s="45">
        <f>IF(AU1947="S",IF(AND(S1947&lt;&gt;"",R1947&lt;&gt;""),S1947-R1947,0),0)</f>
        <v>0</v>
      </c>
      <c r="AS1947" s="45">
        <f>IF(AU1947="S",IF(Q1947="1. Aceitou o programa",IF(OR(X1947="Não se Aplica",X1947=""),IF(OR(W1947="Não se Aplica",W1947=""),0,W1947-V1947),AVERAGE(X1947-W1947,W1947-V1947)),0),0)</f>
        <v>3</v>
      </c>
      <c r="AT1947" s="45">
        <f>IF(AU1947="S",IF(AND(Q1947="1. Aceitou o programa",AB1947="Realizada"),IFERROR(IF(AA1947="",0,AA1947-R1947),0),0),0)</f>
        <v>0</v>
      </c>
      <c r="AU1947" s="45" t="str">
        <f>_xlfn.XLOOKUP(U1947,'Lista Suspensa'!$AA$20:$AA$23,'Lista Suspensa'!$AB$20:$AB$23,"N/A")</f>
        <v>S</v>
      </c>
    </row>
    <row r="1948" spans="1:47" ht="12" customHeight="1" x14ac:dyDescent="0.3">
      <c r="A1948" s="87" t="s">
        <v>66</v>
      </c>
      <c r="B1948" s="88">
        <v>46162</v>
      </c>
      <c r="C1948" s="89" t="s">
        <v>857</v>
      </c>
      <c r="D1948" s="89" t="s">
        <v>49</v>
      </c>
      <c r="E1948" s="189">
        <v>95975968</v>
      </c>
      <c r="F1948" s="197" t="s">
        <v>5170</v>
      </c>
      <c r="G1948" s="90">
        <v>43936358842</v>
      </c>
      <c r="H1948" s="91">
        <v>34586</v>
      </c>
      <c r="I1948" s="89">
        <v>31</v>
      </c>
      <c r="J1948" s="89" t="s">
        <v>51</v>
      </c>
      <c r="K1948" s="89" t="s">
        <v>52</v>
      </c>
      <c r="L1948" s="89" t="s">
        <v>85</v>
      </c>
      <c r="M1948" s="89" t="s">
        <v>1497</v>
      </c>
      <c r="N1948" s="89">
        <v>110</v>
      </c>
      <c r="O1948" s="92" t="s">
        <v>5171</v>
      </c>
      <c r="P1948" s="93" t="s">
        <v>57</v>
      </c>
      <c r="Q1948" s="110" t="s">
        <v>58</v>
      </c>
      <c r="R1948" s="94">
        <v>46171</v>
      </c>
      <c r="S1948" s="95"/>
      <c r="T1948" s="95" t="s">
        <v>59</v>
      </c>
      <c r="U1948" s="95" t="s">
        <v>60</v>
      </c>
      <c r="V1948" s="91">
        <v>46164</v>
      </c>
      <c r="W1948" s="91">
        <v>46167</v>
      </c>
      <c r="X1948" s="91"/>
      <c r="Y1948" s="96" t="s">
        <v>269</v>
      </c>
      <c r="Z1948" s="89" t="s">
        <v>62</v>
      </c>
      <c r="AA1948" s="95"/>
      <c r="AB1948" s="95" t="s">
        <v>2804</v>
      </c>
      <c r="AC1948" s="95" t="s">
        <v>2804</v>
      </c>
      <c r="AD1948" s="95" t="s">
        <v>2804</v>
      </c>
      <c r="AE1948" s="95" t="s">
        <v>2804</v>
      </c>
      <c r="AF1948" s="95" t="s">
        <v>2804</v>
      </c>
      <c r="AG1948" s="95" t="s">
        <v>2804</v>
      </c>
      <c r="AH1948" s="95" t="s">
        <v>2804</v>
      </c>
      <c r="AI1948" s="97"/>
      <c r="AJ1948" s="97" t="s">
        <v>65</v>
      </c>
      <c r="AK1948" s="97" t="s">
        <v>66</v>
      </c>
      <c r="AL1948" s="45" t="s">
        <v>67</v>
      </c>
      <c r="AM1948" s="160" t="str">
        <f>MONTH(B1948)&amp;"/"&amp;YEAR(B1948)</f>
        <v>5/2026</v>
      </c>
      <c r="AN1948" s="45">
        <f>WEEKNUM(B1948)-WEEKNUM(EOMONTH(B1948,-1)+1)+1</f>
        <v>4</v>
      </c>
      <c r="AO1948" s="45" t="str">
        <f>MONTH(R1948)&amp;"/"&amp;YEAR(R1948)</f>
        <v>5/2026</v>
      </c>
      <c r="AP1948" s="45">
        <f>WEEKNUM(R1948)-WEEKNUM(EOMONTH(R1948,-1)+1)+1</f>
        <v>5</v>
      </c>
      <c r="AQ1948" s="45">
        <f>IF(AU1948="S",IF(Q1948="1. Aceitou o programa",R1948-B1948,0),0)</f>
        <v>9</v>
      </c>
      <c r="AR1948" s="45">
        <f>IF(AU1948="S",IF(AND(S1948&lt;&gt;"",R1948&lt;&gt;""),S1948-R1948,0),0)</f>
        <v>0</v>
      </c>
      <c r="AS1948" s="45">
        <f>IF(AU1948="S",IF(Q1948="1. Aceitou o programa",IF(OR(X1948="Não se Aplica",X1948=""),IF(OR(W1948="Não se Aplica",W1948=""),0,W1948-V1948),AVERAGE(X1948-W1948,W1948-V1948)),0),0)</f>
        <v>3</v>
      </c>
      <c r="AT1948" s="45">
        <f>IF(AU1948="S",IF(AND(Q1948="1. Aceitou o programa",AB1948="Realizada"),IFERROR(IF(AA1948="",0,AA1948-R1948),0),0),0)</f>
        <v>0</v>
      </c>
      <c r="AU1948" s="45" t="str">
        <f>_xlfn.XLOOKUP(U1948,'Lista Suspensa'!$AA$20:$AA$23,'Lista Suspensa'!$AB$20:$AB$23,"N/A")</f>
        <v>S</v>
      </c>
    </row>
    <row r="1949" spans="1:47" ht="12" customHeight="1" x14ac:dyDescent="0.3">
      <c r="A1949" s="87" t="s">
        <v>66</v>
      </c>
      <c r="B1949" s="88">
        <v>46167</v>
      </c>
      <c r="C1949" s="89" t="s">
        <v>857</v>
      </c>
      <c r="D1949" s="89" t="s">
        <v>49</v>
      </c>
      <c r="E1949" s="189">
        <v>81044361</v>
      </c>
      <c r="F1949" s="197" t="s">
        <v>5172</v>
      </c>
      <c r="G1949" s="90">
        <v>15262082882</v>
      </c>
      <c r="H1949" s="91">
        <v>26272</v>
      </c>
      <c r="I1949" s="89">
        <v>54</v>
      </c>
      <c r="J1949" s="89" t="s">
        <v>51</v>
      </c>
      <c r="K1949" s="89" t="s">
        <v>52</v>
      </c>
      <c r="L1949" s="89" t="s">
        <v>85</v>
      </c>
      <c r="M1949" s="89" t="s">
        <v>2835</v>
      </c>
      <c r="N1949" s="89">
        <v>60</v>
      </c>
      <c r="O1949" s="92" t="s">
        <v>5173</v>
      </c>
      <c r="P1949" s="93" t="s">
        <v>57</v>
      </c>
      <c r="Q1949" s="110" t="s">
        <v>58</v>
      </c>
      <c r="R1949" s="94">
        <v>46171</v>
      </c>
      <c r="S1949" s="95"/>
      <c r="T1949" s="95" t="s">
        <v>59</v>
      </c>
      <c r="U1949" s="95" t="s">
        <v>60</v>
      </c>
      <c r="V1949" s="91">
        <v>46168</v>
      </c>
      <c r="W1949" s="91"/>
      <c r="X1949" s="91"/>
      <c r="Y1949" s="96" t="s">
        <v>269</v>
      </c>
      <c r="Z1949" s="89" t="s">
        <v>62</v>
      </c>
      <c r="AA1949" s="95"/>
      <c r="AB1949" s="95" t="s">
        <v>2804</v>
      </c>
      <c r="AC1949" s="95" t="s">
        <v>2804</v>
      </c>
      <c r="AD1949" s="95" t="s">
        <v>2804</v>
      </c>
      <c r="AE1949" s="95" t="s">
        <v>2804</v>
      </c>
      <c r="AF1949" s="95" t="s">
        <v>2804</v>
      </c>
      <c r="AG1949" s="95" t="s">
        <v>2804</v>
      </c>
      <c r="AH1949" s="95" t="s">
        <v>2804</v>
      </c>
      <c r="AI1949" s="97"/>
      <c r="AJ1949" s="97" t="s">
        <v>65</v>
      </c>
      <c r="AK1949" s="97" t="s">
        <v>66</v>
      </c>
      <c r="AL1949" s="45" t="s">
        <v>67</v>
      </c>
      <c r="AM1949" s="160" t="str">
        <f>MONTH(B1949)&amp;"/"&amp;YEAR(B1949)</f>
        <v>5/2026</v>
      </c>
      <c r="AN1949" s="45">
        <f>WEEKNUM(B1949)-WEEKNUM(EOMONTH(B1949,-1)+1)+1</f>
        <v>5</v>
      </c>
      <c r="AO1949" s="45" t="str">
        <f>MONTH(R1949)&amp;"/"&amp;YEAR(R1949)</f>
        <v>5/2026</v>
      </c>
      <c r="AP1949" s="45">
        <f>WEEKNUM(R1949)-WEEKNUM(EOMONTH(R1949,-1)+1)+1</f>
        <v>5</v>
      </c>
      <c r="AQ1949" s="45">
        <f>IF(AU1949="S",IF(Q1949="1. Aceitou o programa",R1949-B1949,0),0)</f>
        <v>4</v>
      </c>
      <c r="AR1949" s="45">
        <f>IF(AU1949="S",IF(AND(S1949&lt;&gt;"",R1949&lt;&gt;""),S1949-R1949,0),0)</f>
        <v>0</v>
      </c>
      <c r="AS1949" s="45">
        <f>IF(AU1949="S",IF(Q1949="1. Aceitou o programa",IF(OR(X1949="Não se Aplica",X1949=""),IF(OR(W1949="Não se Aplica",W1949=""),0,W1949-V1949),AVERAGE(X1949-W1949,W1949-V1949)),0),0)</f>
        <v>0</v>
      </c>
      <c r="AT1949" s="45">
        <f>IF(AU1949="S",IF(AND(Q1949="1. Aceitou o programa",AB1949="Realizada"),IFERROR(IF(AA1949="",0,AA1949-R1949),0),0),0)</f>
        <v>0</v>
      </c>
      <c r="AU1949" s="45" t="str">
        <f>_xlfn.XLOOKUP(U1949,'Lista Suspensa'!$AA$20:$AA$23,'Lista Suspensa'!$AB$20:$AB$23,"N/A")</f>
        <v>S</v>
      </c>
    </row>
    <row r="1950" spans="1:47" ht="12" customHeight="1" x14ac:dyDescent="0.3">
      <c r="A1950" s="87" t="s">
        <v>47</v>
      </c>
      <c r="B1950" s="88">
        <v>46104</v>
      </c>
      <c r="C1950" s="89" t="s">
        <v>48</v>
      </c>
      <c r="D1950" s="89" t="s">
        <v>49</v>
      </c>
      <c r="E1950" s="189">
        <v>85614448</v>
      </c>
      <c r="F1950" s="197" t="s">
        <v>5174</v>
      </c>
      <c r="G1950" s="90">
        <v>12456332792</v>
      </c>
      <c r="H1950" s="91">
        <v>32161</v>
      </c>
      <c r="I1950" s="89"/>
      <c r="J1950" s="89" t="s">
        <v>51</v>
      </c>
      <c r="K1950" s="89" t="s">
        <v>76</v>
      </c>
      <c r="L1950" s="89" t="s">
        <v>95</v>
      </c>
      <c r="M1950" s="89" t="s">
        <v>2334</v>
      </c>
      <c r="N1950" s="89" t="s">
        <v>137</v>
      </c>
      <c r="O1950" s="92" t="s">
        <v>5175</v>
      </c>
      <c r="P1950" s="93" t="s">
        <v>57</v>
      </c>
      <c r="Q1950" s="110" t="s">
        <v>5176</v>
      </c>
      <c r="R1950" s="94"/>
      <c r="S1950" s="95">
        <v>46168</v>
      </c>
      <c r="T1950" s="95" t="s">
        <v>59</v>
      </c>
      <c r="U1950" s="95" t="s">
        <v>1125</v>
      </c>
      <c r="V1950" s="91">
        <v>46157</v>
      </c>
      <c r="W1950" s="91">
        <v>46164</v>
      </c>
      <c r="X1950" s="91"/>
      <c r="Y1950" s="96"/>
      <c r="Z1950" s="89"/>
      <c r="AA1950" s="95"/>
      <c r="AB1950" s="89"/>
      <c r="AC1950" s="109"/>
      <c r="AD1950" s="89"/>
      <c r="AE1950" s="89"/>
      <c r="AF1950" s="191"/>
      <c r="AG1950" s="194"/>
      <c r="AH1950" s="193"/>
      <c r="AI1950" s="97"/>
      <c r="AJ1950" s="97" t="s">
        <v>1127</v>
      </c>
      <c r="AK1950" s="97"/>
      <c r="AL1950" s="45" t="s">
        <v>67</v>
      </c>
      <c r="AM1950" s="160" t="str">
        <f>MONTH(B1950)&amp;"/"&amp;YEAR(B1950)</f>
        <v>3/2026</v>
      </c>
      <c r="AN1950" s="45">
        <f>WEEKNUM(B1950)-WEEKNUM(EOMONTH(B1950,-1)+1)+1</f>
        <v>4</v>
      </c>
      <c r="AO1950" s="45" t="str">
        <f>MONTH(R1950)&amp;"/"&amp;YEAR(R1950)</f>
        <v>1/1900</v>
      </c>
      <c r="AP1950" s="45" t="e">
        <f>WEEKNUM(R1950)-WEEKNUM(EOMONTH(R1950,-1)+1)+1</f>
        <v>#NUM!</v>
      </c>
      <c r="AQ1950" s="45">
        <f>IF(AU1950="S",IF(Q1950="1. Aceitou o programa",R1950-B1950,0),0)</f>
        <v>0</v>
      </c>
      <c r="AR1950" s="45">
        <f>IF(AU1950="S",IF(AND(S1950&lt;&gt;"",R1950&lt;&gt;""),S1950-R1950,0),0)</f>
        <v>0</v>
      </c>
      <c r="AS1950" s="45">
        <f>IF(AU1950="S",IF(Q1950="1. Aceitou o programa",IF(OR(X1950="Não se Aplica",X1950=""),IF(OR(W1950="Não se Aplica",W1950=""),0,W1950-V1950),AVERAGE(X1950-W1950,W1950-V1950)),0),0)</f>
        <v>0</v>
      </c>
      <c r="AT1950" s="45">
        <f>IF(AU1950="S",IF(AND(Q1950="1. Aceitou o programa",AB1950="Realizada"),IFERROR(IF(AA1950="",0,AA1950-R1950),0),0),0)</f>
        <v>0</v>
      </c>
      <c r="AU1950" s="45" t="str">
        <f>_xlfn.XLOOKUP(U1950,'Lista Suspensa'!$AA$20:$AA$23,'Lista Suspensa'!$AB$20:$AB$23,"N/A")</f>
        <v>S</v>
      </c>
    </row>
    <row r="1951" spans="1:47" ht="12" customHeight="1" x14ac:dyDescent="0.3">
      <c r="A1951" s="87" t="s">
        <v>47</v>
      </c>
      <c r="B1951" s="88">
        <v>46104</v>
      </c>
      <c r="C1951" s="89" t="s">
        <v>48</v>
      </c>
      <c r="D1951" s="89" t="s">
        <v>49</v>
      </c>
      <c r="E1951" s="189">
        <v>77194110</v>
      </c>
      <c r="F1951" s="197" t="s">
        <v>5177</v>
      </c>
      <c r="G1951" s="90">
        <v>672221888</v>
      </c>
      <c r="H1951" s="91">
        <v>20033</v>
      </c>
      <c r="I1951" s="89"/>
      <c r="J1951" s="89" t="s">
        <v>84</v>
      </c>
      <c r="K1951" s="89" t="s">
        <v>52</v>
      </c>
      <c r="L1951" s="89" t="s">
        <v>85</v>
      </c>
      <c r="M1951" s="89" t="s">
        <v>2841</v>
      </c>
      <c r="N1951" s="89" t="s">
        <v>291</v>
      </c>
      <c r="O1951" s="92" t="s">
        <v>5178</v>
      </c>
      <c r="P1951" s="93" t="s">
        <v>57</v>
      </c>
      <c r="Q1951" s="110" t="s">
        <v>5176</v>
      </c>
      <c r="R1951" s="94"/>
      <c r="S1951" s="95">
        <v>46168</v>
      </c>
      <c r="T1951" s="95" t="s">
        <v>59</v>
      </c>
      <c r="U1951" s="95" t="s">
        <v>1125</v>
      </c>
      <c r="V1951" s="91">
        <v>46157</v>
      </c>
      <c r="W1951" s="91">
        <v>46164</v>
      </c>
      <c r="X1951" s="91"/>
      <c r="Y1951" s="96"/>
      <c r="Z1951" s="89"/>
      <c r="AA1951" s="95"/>
      <c r="AB1951" s="89"/>
      <c r="AC1951" s="109"/>
      <c r="AD1951" s="89"/>
      <c r="AE1951" s="89"/>
      <c r="AF1951" s="191"/>
      <c r="AG1951" s="194"/>
      <c r="AH1951" s="193"/>
      <c r="AI1951" s="97"/>
      <c r="AJ1951" s="97" t="s">
        <v>1127</v>
      </c>
      <c r="AK1951" s="97"/>
      <c r="AL1951" s="45" t="s">
        <v>67</v>
      </c>
      <c r="AM1951" s="160" t="str">
        <f>MONTH(B1951)&amp;"/"&amp;YEAR(B1951)</f>
        <v>3/2026</v>
      </c>
      <c r="AN1951" s="45">
        <f>WEEKNUM(B1951)-WEEKNUM(EOMONTH(B1951,-1)+1)+1</f>
        <v>4</v>
      </c>
      <c r="AO1951" s="45" t="str">
        <f>MONTH(R1951)&amp;"/"&amp;YEAR(R1951)</f>
        <v>1/1900</v>
      </c>
      <c r="AP1951" s="45" t="e">
        <f>WEEKNUM(R1951)-WEEKNUM(EOMONTH(R1951,-1)+1)+1</f>
        <v>#NUM!</v>
      </c>
      <c r="AQ1951" s="45">
        <f>IF(AU1951="S",IF(Q1951="1. Aceitou o programa",R1951-B1951,0),0)</f>
        <v>0</v>
      </c>
      <c r="AR1951" s="45">
        <f>IF(AU1951="S",IF(AND(S1951&lt;&gt;"",R1951&lt;&gt;""),S1951-R1951,0),0)</f>
        <v>0</v>
      </c>
      <c r="AS1951" s="45">
        <f>IF(AU1951="S",IF(Q1951="1. Aceitou o programa",IF(OR(X1951="Não se Aplica",X1951=""),IF(OR(W1951="Não se Aplica",W1951=""),0,W1951-V1951),AVERAGE(X1951-W1951,W1951-V1951)),0),0)</f>
        <v>0</v>
      </c>
      <c r="AT1951" s="45">
        <f>IF(AU1951="S",IF(AND(Q1951="1. Aceitou o programa",AB1951="Realizada"),IFERROR(IF(AA1951="",0,AA1951-R1951),0),0),0)</f>
        <v>0</v>
      </c>
      <c r="AU1951" s="45" t="str">
        <f>_xlfn.XLOOKUP(U1951,'Lista Suspensa'!$AA$20:$AA$23,'Lista Suspensa'!$AB$20:$AB$23,"N/A")</f>
        <v>S</v>
      </c>
    </row>
    <row r="1952" spans="1:47" ht="12" customHeight="1" x14ac:dyDescent="0.3">
      <c r="A1952" s="87" t="s">
        <v>66</v>
      </c>
      <c r="B1952" s="88">
        <v>46104</v>
      </c>
      <c r="C1952" s="89" t="s">
        <v>857</v>
      </c>
      <c r="D1952" s="89" t="s">
        <v>49</v>
      </c>
      <c r="E1952" s="189">
        <v>87054705</v>
      </c>
      <c r="F1952" s="182" t="s">
        <v>5179</v>
      </c>
      <c r="G1952" s="90"/>
      <c r="H1952" s="91">
        <v>30188</v>
      </c>
      <c r="I1952" s="89"/>
      <c r="J1952" s="89" t="s">
        <v>893</v>
      </c>
      <c r="K1952" s="89"/>
      <c r="L1952" s="89" t="s">
        <v>95</v>
      </c>
      <c r="M1952" s="89"/>
      <c r="N1952" s="89" t="s">
        <v>71</v>
      </c>
      <c r="O1952" s="92" t="s">
        <v>5180</v>
      </c>
      <c r="P1952" s="93" t="s">
        <v>57</v>
      </c>
      <c r="Q1952" s="110" t="s">
        <v>1124</v>
      </c>
      <c r="R1952" s="94"/>
      <c r="S1952" s="95">
        <v>46111</v>
      </c>
      <c r="T1952" s="95" t="s">
        <v>59</v>
      </c>
      <c r="U1952" s="95" t="s">
        <v>1125</v>
      </c>
      <c r="V1952" s="91">
        <v>46111</v>
      </c>
      <c r="W1952" s="91">
        <v>46142</v>
      </c>
      <c r="X1952" s="91"/>
      <c r="Y1952" s="96"/>
      <c r="Z1952" s="89"/>
      <c r="AA1952" s="95"/>
      <c r="AB1952" s="89"/>
      <c r="AC1952" s="109"/>
      <c r="AD1952" s="89"/>
      <c r="AE1952" s="89"/>
      <c r="AF1952" s="191"/>
      <c r="AG1952" s="194"/>
      <c r="AH1952" s="193"/>
      <c r="AI1952" s="97"/>
      <c r="AJ1952" s="97" t="s">
        <v>1127</v>
      </c>
      <c r="AK1952" s="97" t="s">
        <v>66</v>
      </c>
      <c r="AL1952" s="45" t="s">
        <v>67</v>
      </c>
      <c r="AM1952" s="160" t="str">
        <f>MONTH(B1952)&amp;"/"&amp;YEAR(B1952)</f>
        <v>3/2026</v>
      </c>
      <c r="AN1952" s="45">
        <f>WEEKNUM(B1952)-WEEKNUM(EOMONTH(B1952,-1)+1)+1</f>
        <v>4</v>
      </c>
      <c r="AO1952" s="45" t="str">
        <f>MONTH(R1952)&amp;"/"&amp;YEAR(R1952)</f>
        <v>1/1900</v>
      </c>
      <c r="AP1952" s="45" t="e">
        <f>WEEKNUM(R1952)-WEEKNUM(EOMONTH(R1952,-1)+1)+1</f>
        <v>#NUM!</v>
      </c>
      <c r="AQ1952" s="45">
        <f>IF(AU1952="S",IF(Q1952="1. Aceitou o programa",R1952-B1952,0),0)</f>
        <v>0</v>
      </c>
      <c r="AR1952" s="45">
        <f>IF(AU1952="S",IF(AND(S1952&lt;&gt;"",R1952&lt;&gt;""),S1952-R1952,0),0)</f>
        <v>0</v>
      </c>
      <c r="AS1952" s="45">
        <f>IF(AU1952="S",IF(Q1952="1. Aceitou o programa",IF(OR(X1952="Não se Aplica",X1952=""),IF(OR(W1952="Não se Aplica",W1952=""),0,W1952-V1952),AVERAGE(X1952-W1952,W1952-V1952)),0),0)</f>
        <v>0</v>
      </c>
      <c r="AT1952" s="45">
        <f>IF(AU1952="S",IF(AND(Q1952="1. Aceitou o programa",AB1952="Realizada"),IFERROR(IF(AA1952="",0,AA1952-R1952),0),0),0)</f>
        <v>0</v>
      </c>
      <c r="AU1952" s="45" t="str">
        <f>_xlfn.XLOOKUP(U1952,'Lista Suspensa'!$AA$20:$AA$23,'Lista Suspensa'!$AB$20:$AB$23,"N/A")</f>
        <v>S</v>
      </c>
    </row>
    <row r="1953" spans="1:47" ht="12" customHeight="1" x14ac:dyDescent="0.3">
      <c r="A1953" s="87" t="s">
        <v>47</v>
      </c>
      <c r="B1953" s="88">
        <v>46104</v>
      </c>
      <c r="C1953" s="89" t="s">
        <v>48</v>
      </c>
      <c r="D1953" s="89" t="s">
        <v>49</v>
      </c>
      <c r="E1953" s="189">
        <v>451650450</v>
      </c>
      <c r="F1953" s="182" t="s">
        <v>5181</v>
      </c>
      <c r="G1953" s="90">
        <v>12599791804</v>
      </c>
      <c r="H1953" s="91">
        <v>25907</v>
      </c>
      <c r="I1953" s="89"/>
      <c r="J1953" s="89" t="s">
        <v>51</v>
      </c>
      <c r="K1953" s="89" t="s">
        <v>52</v>
      </c>
      <c r="L1953" s="89" t="s">
        <v>85</v>
      </c>
      <c r="M1953" s="89" t="s">
        <v>259</v>
      </c>
      <c r="N1953" s="89" t="s">
        <v>79</v>
      </c>
      <c r="O1953" s="92" t="s">
        <v>5182</v>
      </c>
      <c r="P1953" s="93" t="s">
        <v>57</v>
      </c>
      <c r="Q1953" s="110" t="s">
        <v>1124</v>
      </c>
      <c r="R1953" s="94"/>
      <c r="S1953" s="95">
        <v>46111</v>
      </c>
      <c r="T1953" s="95" t="s">
        <v>59</v>
      </c>
      <c r="U1953" s="95" t="s">
        <v>1125</v>
      </c>
      <c r="V1953" s="91">
        <v>46111</v>
      </c>
      <c r="W1953" s="91"/>
      <c r="X1953" s="91"/>
      <c r="Y1953" s="96"/>
      <c r="Z1953" s="89"/>
      <c r="AA1953" s="95"/>
      <c r="AB1953" s="89"/>
      <c r="AC1953" s="109"/>
      <c r="AD1953" s="89"/>
      <c r="AE1953" s="89"/>
      <c r="AF1953" s="191"/>
      <c r="AG1953" s="194"/>
      <c r="AH1953" s="193"/>
      <c r="AI1953" s="97"/>
      <c r="AJ1953" s="97" t="s">
        <v>1127</v>
      </c>
      <c r="AK1953" s="97"/>
      <c r="AL1953" s="45" t="s">
        <v>67</v>
      </c>
      <c r="AM1953" s="160" t="str">
        <f>MONTH(B1953)&amp;"/"&amp;YEAR(B1953)</f>
        <v>3/2026</v>
      </c>
      <c r="AN1953" s="45">
        <f>WEEKNUM(B1953)-WEEKNUM(EOMONTH(B1953,-1)+1)+1</f>
        <v>4</v>
      </c>
      <c r="AO1953" s="45" t="str">
        <f>MONTH(R1953)&amp;"/"&amp;YEAR(R1953)</f>
        <v>1/1900</v>
      </c>
      <c r="AP1953" s="45" t="e">
        <f>WEEKNUM(R1953)-WEEKNUM(EOMONTH(R1953,-1)+1)+1</f>
        <v>#NUM!</v>
      </c>
      <c r="AQ1953" s="45">
        <f>IF(AU1953="S",IF(Q1953="1. Aceitou o programa",R1953-B1953,0),0)</f>
        <v>0</v>
      </c>
      <c r="AR1953" s="45">
        <f>IF(AU1953="S",IF(AND(S1953&lt;&gt;"",R1953&lt;&gt;""),S1953-R1953,0),0)</f>
        <v>0</v>
      </c>
      <c r="AS1953" s="45">
        <f>IF(AU1953="S",IF(Q1953="1. Aceitou o programa",IF(OR(X1953="Não se Aplica",X1953=""),IF(OR(W1953="Não se Aplica",W1953=""),0,W1953-V1953),AVERAGE(X1953-W1953,W1953-V1953)),0),0)</f>
        <v>0</v>
      </c>
      <c r="AT1953" s="45">
        <f>IF(AU1953="S",IF(AND(Q1953="1. Aceitou o programa",AB1953="Realizada"),IFERROR(IF(AA1953="",0,AA1953-R1953),0),0),0)</f>
        <v>0</v>
      </c>
      <c r="AU1953" s="45" t="str">
        <f>_xlfn.XLOOKUP(U1953,'Lista Suspensa'!$AA$20:$AA$23,'Lista Suspensa'!$AB$20:$AB$23,"N/A")</f>
        <v>S</v>
      </c>
    </row>
    <row r="1954" spans="1:47" ht="12" customHeight="1" x14ac:dyDescent="0.3">
      <c r="A1954" s="87" t="s">
        <v>47</v>
      </c>
      <c r="B1954" s="88">
        <v>46104</v>
      </c>
      <c r="C1954" s="89" t="s">
        <v>48</v>
      </c>
      <c r="D1954" s="89" t="s">
        <v>49</v>
      </c>
      <c r="E1954" s="189">
        <v>301131775</v>
      </c>
      <c r="F1954" s="182" t="s">
        <v>5183</v>
      </c>
      <c r="G1954" s="90">
        <v>27563233814</v>
      </c>
      <c r="H1954" s="91">
        <v>17112</v>
      </c>
      <c r="I1954" s="89"/>
      <c r="J1954" s="89" t="s">
        <v>51</v>
      </c>
      <c r="K1954" s="89" t="s">
        <v>52</v>
      </c>
      <c r="L1954" s="89" t="s">
        <v>85</v>
      </c>
      <c r="M1954" s="89" t="s">
        <v>886</v>
      </c>
      <c r="N1954" s="89" t="s">
        <v>87</v>
      </c>
      <c r="O1954" s="92" t="s">
        <v>5184</v>
      </c>
      <c r="P1954" s="93" t="s">
        <v>57</v>
      </c>
      <c r="Q1954" s="110" t="s">
        <v>1124</v>
      </c>
      <c r="R1954" s="94"/>
      <c r="S1954" s="95">
        <v>46160</v>
      </c>
      <c r="T1954" s="95" t="s">
        <v>59</v>
      </c>
      <c r="U1954" s="95" t="s">
        <v>1125</v>
      </c>
      <c r="V1954" s="91">
        <v>46113</v>
      </c>
      <c r="W1954" s="91">
        <v>46160</v>
      </c>
      <c r="X1954" s="91"/>
      <c r="Y1954" s="96"/>
      <c r="Z1954" s="89"/>
      <c r="AA1954" s="95"/>
      <c r="AB1954" s="89"/>
      <c r="AC1954" s="109"/>
      <c r="AD1954" s="89"/>
      <c r="AE1954" s="89"/>
      <c r="AF1954" s="191"/>
      <c r="AG1954" s="194"/>
      <c r="AH1954" s="193"/>
      <c r="AI1954" s="97"/>
      <c r="AJ1954" s="97" t="s">
        <v>1127</v>
      </c>
      <c r="AK1954" s="97"/>
      <c r="AL1954" s="45" t="s">
        <v>67</v>
      </c>
      <c r="AM1954" s="160" t="str">
        <f>MONTH(B1954)&amp;"/"&amp;YEAR(B1954)</f>
        <v>3/2026</v>
      </c>
      <c r="AN1954" s="45">
        <f>WEEKNUM(B1954)-WEEKNUM(EOMONTH(B1954,-1)+1)+1</f>
        <v>4</v>
      </c>
      <c r="AO1954" s="45" t="str">
        <f>MONTH(R1954)&amp;"/"&amp;YEAR(R1954)</f>
        <v>1/1900</v>
      </c>
      <c r="AP1954" s="45" t="e">
        <f>WEEKNUM(R1954)-WEEKNUM(EOMONTH(R1954,-1)+1)+1</f>
        <v>#NUM!</v>
      </c>
      <c r="AQ1954" s="45">
        <f>IF(AU1954="S",IF(Q1954="1. Aceitou o programa",R1954-B1954,0),0)</f>
        <v>0</v>
      </c>
      <c r="AR1954" s="45">
        <f>IF(AU1954="S",IF(AND(S1954&lt;&gt;"",R1954&lt;&gt;""),S1954-R1954,0),0)</f>
        <v>0</v>
      </c>
      <c r="AS1954" s="45">
        <f>IF(AU1954="S",IF(Q1954="1. Aceitou o programa",IF(OR(X1954="Não se Aplica",X1954=""),IF(OR(W1954="Não se Aplica",W1954=""),0,W1954-V1954),AVERAGE(X1954-W1954,W1954-V1954)),0),0)</f>
        <v>0</v>
      </c>
      <c r="AT1954" s="45">
        <f>IF(AU1954="S",IF(AND(Q1954="1. Aceitou o programa",AB1954="Realizada"),IFERROR(IF(AA1954="",0,AA1954-R1954),0),0),0)</f>
        <v>0</v>
      </c>
      <c r="AU1954" s="45" t="str">
        <f>_xlfn.XLOOKUP(U1954,'Lista Suspensa'!$AA$20:$AA$23,'Lista Suspensa'!$AB$20:$AB$23,"N/A")</f>
        <v>S</v>
      </c>
    </row>
    <row r="1955" spans="1:47" ht="12" customHeight="1" x14ac:dyDescent="0.3">
      <c r="A1955" s="87" t="s">
        <v>47</v>
      </c>
      <c r="B1955" s="88">
        <v>46104</v>
      </c>
      <c r="C1955" s="89" t="s">
        <v>48</v>
      </c>
      <c r="D1955" s="89" t="s">
        <v>49</v>
      </c>
      <c r="E1955" s="189">
        <v>89482737</v>
      </c>
      <c r="F1955" s="182" t="s">
        <v>5185</v>
      </c>
      <c r="G1955" s="90">
        <v>41606701800</v>
      </c>
      <c r="H1955" s="91">
        <v>13981</v>
      </c>
      <c r="I1955" s="89"/>
      <c r="J1955" s="89" t="s">
        <v>51</v>
      </c>
      <c r="K1955" s="89" t="s">
        <v>52</v>
      </c>
      <c r="L1955" s="89" t="s">
        <v>85</v>
      </c>
      <c r="M1955" s="89" t="s">
        <v>768</v>
      </c>
      <c r="N1955" s="89" t="s">
        <v>176</v>
      </c>
      <c r="O1955" s="92" t="s">
        <v>5186</v>
      </c>
      <c r="P1955" s="93" t="s">
        <v>57</v>
      </c>
      <c r="Q1955" s="110" t="s">
        <v>1124</v>
      </c>
      <c r="R1955" s="94"/>
      <c r="S1955" s="95">
        <v>46160</v>
      </c>
      <c r="T1955" s="95" t="s">
        <v>59</v>
      </c>
      <c r="U1955" s="95" t="s">
        <v>1125</v>
      </c>
      <c r="V1955" s="91">
        <v>46156</v>
      </c>
      <c r="W1955" s="91"/>
      <c r="X1955" s="91"/>
      <c r="Y1955" s="96"/>
      <c r="Z1955" s="89"/>
      <c r="AA1955" s="95"/>
      <c r="AB1955" s="89"/>
      <c r="AC1955" s="109"/>
      <c r="AD1955" s="89"/>
      <c r="AE1955" s="89"/>
      <c r="AF1955" s="191"/>
      <c r="AG1955" s="194"/>
      <c r="AH1955" s="193"/>
      <c r="AI1955" s="97"/>
      <c r="AJ1955" s="97" t="s">
        <v>1127</v>
      </c>
      <c r="AK1955" s="97"/>
      <c r="AL1955" s="45" t="s">
        <v>67</v>
      </c>
      <c r="AM1955" s="160" t="str">
        <f>MONTH(B1955)&amp;"/"&amp;YEAR(B1955)</f>
        <v>3/2026</v>
      </c>
      <c r="AN1955" s="45">
        <f>WEEKNUM(B1955)-WEEKNUM(EOMONTH(B1955,-1)+1)+1</f>
        <v>4</v>
      </c>
      <c r="AO1955" s="45" t="str">
        <f>MONTH(R1955)&amp;"/"&amp;YEAR(R1955)</f>
        <v>1/1900</v>
      </c>
      <c r="AP1955" s="45" t="e">
        <f>WEEKNUM(R1955)-WEEKNUM(EOMONTH(R1955,-1)+1)+1</f>
        <v>#NUM!</v>
      </c>
      <c r="AQ1955" s="45">
        <f>IF(AU1955="S",IF(Q1955="1. Aceitou o programa",R1955-B1955,0),0)</f>
        <v>0</v>
      </c>
      <c r="AR1955" s="45">
        <f>IF(AU1955="S",IF(AND(S1955&lt;&gt;"",R1955&lt;&gt;""),S1955-R1955,0),0)</f>
        <v>0</v>
      </c>
      <c r="AS1955" s="45">
        <f>IF(AU1955="S",IF(Q1955="1. Aceitou o programa",IF(OR(X1955="Não se Aplica",X1955=""),IF(OR(W1955="Não se Aplica",W1955=""),0,W1955-V1955),AVERAGE(X1955-W1955,W1955-V1955)),0),0)</f>
        <v>0</v>
      </c>
      <c r="AT1955" s="45">
        <f>IF(AU1955="S",IF(AND(Q1955="1. Aceitou o programa",AB1955="Realizada"),IFERROR(IF(AA1955="",0,AA1955-R1955),0),0),0)</f>
        <v>0</v>
      </c>
      <c r="AU1955" s="45" t="str">
        <f>_xlfn.XLOOKUP(U1955,'Lista Suspensa'!$AA$20:$AA$23,'Lista Suspensa'!$AB$20:$AB$23,"N/A")</f>
        <v>S</v>
      </c>
    </row>
    <row r="1956" spans="1:47" ht="12" customHeight="1" x14ac:dyDescent="0.3">
      <c r="A1956" s="87" t="s">
        <v>47</v>
      </c>
      <c r="B1956" s="88">
        <v>46104</v>
      </c>
      <c r="C1956" s="89" t="s">
        <v>48</v>
      </c>
      <c r="D1956" s="89" t="s">
        <v>49</v>
      </c>
      <c r="E1956" s="189">
        <v>92738740</v>
      </c>
      <c r="F1956" s="182" t="s">
        <v>5187</v>
      </c>
      <c r="G1956" s="90">
        <v>25866781840</v>
      </c>
      <c r="H1956" s="91">
        <v>28827</v>
      </c>
      <c r="I1956" s="89"/>
      <c r="J1956" s="89" t="s">
        <v>51</v>
      </c>
      <c r="K1956" s="89" t="s">
        <v>52</v>
      </c>
      <c r="L1956" s="89" t="s">
        <v>69</v>
      </c>
      <c r="M1956" s="89" t="s">
        <v>1801</v>
      </c>
      <c r="N1956" s="89" t="s">
        <v>150</v>
      </c>
      <c r="O1956" s="92" t="s">
        <v>5188</v>
      </c>
      <c r="P1956" s="93" t="s">
        <v>57</v>
      </c>
      <c r="Q1956" s="110" t="s">
        <v>1124</v>
      </c>
      <c r="R1956" s="94"/>
      <c r="S1956" s="95">
        <v>46160</v>
      </c>
      <c r="T1956" s="95" t="s">
        <v>59</v>
      </c>
      <c r="U1956" s="95" t="s">
        <v>1125</v>
      </c>
      <c r="V1956" s="91">
        <v>46156</v>
      </c>
      <c r="W1956" s="91"/>
      <c r="X1956" s="91"/>
      <c r="Y1956" s="96"/>
      <c r="Z1956" s="89"/>
      <c r="AA1956" s="95"/>
      <c r="AB1956" s="89"/>
      <c r="AC1956" s="109"/>
      <c r="AD1956" s="89"/>
      <c r="AE1956" s="89"/>
      <c r="AF1956" s="191"/>
      <c r="AG1956" s="194"/>
      <c r="AH1956" s="193"/>
      <c r="AI1956" s="97"/>
      <c r="AJ1956" s="97" t="s">
        <v>1127</v>
      </c>
      <c r="AK1956" s="97"/>
      <c r="AL1956" s="45" t="s">
        <v>67</v>
      </c>
      <c r="AM1956" s="160" t="str">
        <f>MONTH(B1956)&amp;"/"&amp;YEAR(B1956)</f>
        <v>3/2026</v>
      </c>
      <c r="AN1956" s="45">
        <f>WEEKNUM(B1956)-WEEKNUM(EOMONTH(B1956,-1)+1)+1</f>
        <v>4</v>
      </c>
      <c r="AO1956" s="45" t="str">
        <f>MONTH(R1956)&amp;"/"&amp;YEAR(R1956)</f>
        <v>1/1900</v>
      </c>
      <c r="AP1956" s="45" t="e">
        <f>WEEKNUM(R1956)-WEEKNUM(EOMONTH(R1956,-1)+1)+1</f>
        <v>#NUM!</v>
      </c>
      <c r="AQ1956" s="45">
        <f>IF(AU1956="S",IF(Q1956="1. Aceitou o programa",R1956-B1956,0),0)</f>
        <v>0</v>
      </c>
      <c r="AR1956" s="45">
        <f>IF(AU1956="S",IF(AND(S1956&lt;&gt;"",R1956&lt;&gt;""),S1956-R1956,0),0)</f>
        <v>0</v>
      </c>
      <c r="AS1956" s="45">
        <f>IF(AU1956="S",IF(Q1956="1. Aceitou o programa",IF(OR(X1956="Não se Aplica",X1956=""),IF(OR(W1956="Não se Aplica",W1956=""),0,W1956-V1956),AVERAGE(X1956-W1956,W1956-V1956)),0),0)</f>
        <v>0</v>
      </c>
      <c r="AT1956" s="45">
        <f>IF(AU1956="S",IF(AND(Q1956="1. Aceitou o programa",AB1956="Realizada"),IFERROR(IF(AA1956="",0,AA1956-R1956),0),0),0)</f>
        <v>0</v>
      </c>
      <c r="AU1956" s="45" t="str">
        <f>_xlfn.XLOOKUP(U1956,'Lista Suspensa'!$AA$20:$AA$23,'Lista Suspensa'!$AB$20:$AB$23,"N/A")</f>
        <v>S</v>
      </c>
    </row>
    <row r="1957" spans="1:47" ht="12" customHeight="1" x14ac:dyDescent="0.3">
      <c r="A1957" s="87" t="s">
        <v>47</v>
      </c>
      <c r="B1957" s="88">
        <v>46104</v>
      </c>
      <c r="C1957" s="89" t="s">
        <v>48</v>
      </c>
      <c r="D1957" s="89" t="s">
        <v>49</v>
      </c>
      <c r="E1957" s="189">
        <v>92682239</v>
      </c>
      <c r="F1957" s="182" t="s">
        <v>5189</v>
      </c>
      <c r="G1957" s="90">
        <v>17102504888</v>
      </c>
      <c r="H1957" s="91">
        <v>26798</v>
      </c>
      <c r="I1957" s="89"/>
      <c r="J1957" s="89" t="s">
        <v>51</v>
      </c>
      <c r="K1957" s="89" t="s">
        <v>52</v>
      </c>
      <c r="L1957" s="89" t="s">
        <v>85</v>
      </c>
      <c r="M1957" s="89" t="s">
        <v>3600</v>
      </c>
      <c r="N1957" s="89" t="s">
        <v>137</v>
      </c>
      <c r="O1957" s="92" t="s">
        <v>5190</v>
      </c>
      <c r="P1957" s="93" t="s">
        <v>57</v>
      </c>
      <c r="Q1957" s="110" t="s">
        <v>1124</v>
      </c>
      <c r="R1957" s="94"/>
      <c r="S1957" s="95">
        <v>46160</v>
      </c>
      <c r="T1957" s="95" t="s">
        <v>59</v>
      </c>
      <c r="U1957" s="95" t="s">
        <v>1125</v>
      </c>
      <c r="V1957" s="91">
        <v>46156</v>
      </c>
      <c r="W1957" s="91"/>
      <c r="X1957" s="91"/>
      <c r="Y1957" s="96"/>
      <c r="Z1957" s="89"/>
      <c r="AA1957" s="95"/>
      <c r="AB1957" s="89"/>
      <c r="AC1957" s="109"/>
      <c r="AD1957" s="89"/>
      <c r="AE1957" s="89"/>
      <c r="AF1957" s="191"/>
      <c r="AG1957" s="194"/>
      <c r="AH1957" s="193"/>
      <c r="AI1957" s="97"/>
      <c r="AJ1957" s="97" t="s">
        <v>1127</v>
      </c>
      <c r="AK1957" s="97"/>
      <c r="AL1957" s="45" t="s">
        <v>67</v>
      </c>
      <c r="AM1957" s="160" t="str">
        <f>MONTH(B1957)&amp;"/"&amp;YEAR(B1957)</f>
        <v>3/2026</v>
      </c>
      <c r="AN1957" s="45">
        <f>WEEKNUM(B1957)-WEEKNUM(EOMONTH(B1957,-1)+1)+1</f>
        <v>4</v>
      </c>
      <c r="AO1957" s="45" t="str">
        <f>MONTH(R1957)&amp;"/"&amp;YEAR(R1957)</f>
        <v>1/1900</v>
      </c>
      <c r="AP1957" s="45" t="e">
        <f>WEEKNUM(R1957)-WEEKNUM(EOMONTH(R1957,-1)+1)+1</f>
        <v>#NUM!</v>
      </c>
      <c r="AQ1957" s="45">
        <f>IF(AU1957="S",IF(Q1957="1. Aceitou o programa",R1957-B1957,0),0)</f>
        <v>0</v>
      </c>
      <c r="AR1957" s="45">
        <f>IF(AU1957="S",IF(AND(S1957&lt;&gt;"",R1957&lt;&gt;""),S1957-R1957,0),0)</f>
        <v>0</v>
      </c>
      <c r="AS1957" s="45">
        <f>IF(AU1957="S",IF(Q1957="1. Aceitou o programa",IF(OR(X1957="Não se Aplica",X1957=""),IF(OR(W1957="Não se Aplica",W1957=""),0,W1957-V1957),AVERAGE(X1957-W1957,W1957-V1957)),0),0)</f>
        <v>0</v>
      </c>
      <c r="AT1957" s="45">
        <f>IF(AU1957="S",IF(AND(Q1957="1. Aceitou o programa",AB1957="Realizada"),IFERROR(IF(AA1957="",0,AA1957-R1957),0),0),0)</f>
        <v>0</v>
      </c>
      <c r="AU1957" s="45" t="str">
        <f>_xlfn.XLOOKUP(U1957,'Lista Suspensa'!$AA$20:$AA$23,'Lista Suspensa'!$AB$20:$AB$23,"N/A")</f>
        <v>S</v>
      </c>
    </row>
    <row r="1958" spans="1:47" ht="12" customHeight="1" x14ac:dyDescent="0.3">
      <c r="A1958" s="87" t="s">
        <v>47</v>
      </c>
      <c r="B1958" s="88">
        <v>46104</v>
      </c>
      <c r="C1958" s="89" t="s">
        <v>48</v>
      </c>
      <c r="D1958" s="89" t="s">
        <v>49</v>
      </c>
      <c r="E1958" s="189">
        <v>78095796</v>
      </c>
      <c r="F1958" s="197" t="s">
        <v>5191</v>
      </c>
      <c r="G1958" s="90">
        <v>38305607615</v>
      </c>
      <c r="H1958" s="91">
        <v>19223</v>
      </c>
      <c r="I1958" s="89"/>
      <c r="J1958" s="89" t="s">
        <v>51</v>
      </c>
      <c r="K1958" s="89" t="s">
        <v>76</v>
      </c>
      <c r="L1958" s="89" t="s">
        <v>283</v>
      </c>
      <c r="M1958" s="89" t="s">
        <v>688</v>
      </c>
      <c r="N1958" s="89" t="s">
        <v>137</v>
      </c>
      <c r="O1958" s="92" t="s">
        <v>5192</v>
      </c>
      <c r="P1958" s="93" t="s">
        <v>57</v>
      </c>
      <c r="Q1958" s="110" t="s">
        <v>5193</v>
      </c>
      <c r="R1958" s="94"/>
      <c r="S1958" s="95">
        <v>46168</v>
      </c>
      <c r="T1958" s="95" t="s">
        <v>59</v>
      </c>
      <c r="U1958" s="95" t="s">
        <v>1125</v>
      </c>
      <c r="V1958" s="91">
        <v>46118</v>
      </c>
      <c r="W1958" s="91">
        <v>46161</v>
      </c>
      <c r="X1958" s="91">
        <v>46167</v>
      </c>
      <c r="Y1958" s="96"/>
      <c r="Z1958" s="89"/>
      <c r="AA1958" s="95"/>
      <c r="AB1958" s="89"/>
      <c r="AC1958" s="109"/>
      <c r="AD1958" s="89"/>
      <c r="AE1958" s="89"/>
      <c r="AF1958" s="191"/>
      <c r="AG1958" s="194"/>
      <c r="AH1958" s="193"/>
      <c r="AI1958" s="97"/>
      <c r="AJ1958" s="97" t="s">
        <v>1127</v>
      </c>
      <c r="AK1958" s="97"/>
      <c r="AL1958" s="45" t="s">
        <v>67</v>
      </c>
      <c r="AM1958" s="160" t="str">
        <f>MONTH(B1958)&amp;"/"&amp;YEAR(B1958)</f>
        <v>3/2026</v>
      </c>
      <c r="AN1958" s="45">
        <f>WEEKNUM(B1958)-WEEKNUM(EOMONTH(B1958,-1)+1)+1</f>
        <v>4</v>
      </c>
      <c r="AO1958" s="45" t="str">
        <f>MONTH(R1958)&amp;"/"&amp;YEAR(R1958)</f>
        <v>1/1900</v>
      </c>
      <c r="AP1958" s="45" t="e">
        <f>WEEKNUM(R1958)-WEEKNUM(EOMONTH(R1958,-1)+1)+1</f>
        <v>#NUM!</v>
      </c>
      <c r="AQ1958" s="45">
        <f>IF(AU1958="S",IF(Q1958="1. Aceitou o programa",R1958-B1958,0),0)</f>
        <v>0</v>
      </c>
      <c r="AR1958" s="45">
        <f>IF(AU1958="S",IF(AND(S1958&lt;&gt;"",R1958&lt;&gt;""),S1958-R1958,0),0)</f>
        <v>0</v>
      </c>
      <c r="AS1958" s="45">
        <f>IF(AU1958="S",IF(Q1958="1. Aceitou o programa",IF(OR(X1958="Não se Aplica",X1958=""),IF(OR(W1958="Não se Aplica",W1958=""),0,W1958-V1958),AVERAGE(X1958-W1958,W1958-V1958)),0),0)</f>
        <v>0</v>
      </c>
      <c r="AT1958" s="45">
        <f>IF(AU1958="S",IF(AND(Q1958="1. Aceitou o programa",AB1958="Realizada"),IFERROR(IF(AA1958="",0,AA1958-R1958),0),0),0)</f>
        <v>0</v>
      </c>
      <c r="AU1958" s="45" t="str">
        <f>_xlfn.XLOOKUP(U1958,'Lista Suspensa'!$AA$20:$AA$23,'Lista Suspensa'!$AB$20:$AB$23,"N/A")</f>
        <v>S</v>
      </c>
    </row>
    <row r="1959" spans="1:47" ht="12" customHeight="1" x14ac:dyDescent="0.3">
      <c r="A1959" s="87" t="s">
        <v>47</v>
      </c>
      <c r="B1959" s="88">
        <v>46104</v>
      </c>
      <c r="C1959" s="89" t="s">
        <v>48</v>
      </c>
      <c r="D1959" s="89" t="s">
        <v>49</v>
      </c>
      <c r="E1959" s="189">
        <v>79399004</v>
      </c>
      <c r="F1959" s="197" t="s">
        <v>5194</v>
      </c>
      <c r="G1959" s="90">
        <v>31211472850</v>
      </c>
      <c r="H1959" s="91">
        <v>29626</v>
      </c>
      <c r="I1959" s="89"/>
      <c r="J1959" s="89" t="s">
        <v>51</v>
      </c>
      <c r="K1959" s="89" t="s">
        <v>52</v>
      </c>
      <c r="L1959" s="89" t="s">
        <v>85</v>
      </c>
      <c r="M1959" s="89" t="s">
        <v>1241</v>
      </c>
      <c r="N1959" s="89" t="s">
        <v>137</v>
      </c>
      <c r="O1959" s="92" t="s">
        <v>5195</v>
      </c>
      <c r="P1959" s="93" t="s">
        <v>57</v>
      </c>
      <c r="Q1959" s="110" t="s">
        <v>5193</v>
      </c>
      <c r="R1959" s="94"/>
      <c r="S1959" s="95">
        <v>46168</v>
      </c>
      <c r="T1959" s="95" t="s">
        <v>59</v>
      </c>
      <c r="U1959" s="95" t="s">
        <v>1125</v>
      </c>
      <c r="V1959" s="91">
        <v>46118</v>
      </c>
      <c r="W1959" s="91">
        <v>46161</v>
      </c>
      <c r="X1959" s="91">
        <v>46167</v>
      </c>
      <c r="Y1959" s="96"/>
      <c r="Z1959" s="89"/>
      <c r="AA1959" s="95"/>
      <c r="AB1959" s="89"/>
      <c r="AC1959" s="109"/>
      <c r="AD1959" s="89"/>
      <c r="AE1959" s="89"/>
      <c r="AF1959" s="191"/>
      <c r="AG1959" s="194"/>
      <c r="AH1959" s="193"/>
      <c r="AI1959" s="97"/>
      <c r="AJ1959" s="97" t="s">
        <v>1127</v>
      </c>
      <c r="AK1959" s="97"/>
      <c r="AL1959" s="45" t="s">
        <v>67</v>
      </c>
      <c r="AM1959" s="160" t="str">
        <f>MONTH(B1959)&amp;"/"&amp;YEAR(B1959)</f>
        <v>3/2026</v>
      </c>
      <c r="AN1959" s="45">
        <f>WEEKNUM(B1959)-WEEKNUM(EOMONTH(B1959,-1)+1)+1</f>
        <v>4</v>
      </c>
      <c r="AO1959" s="45" t="str">
        <f>MONTH(R1959)&amp;"/"&amp;YEAR(R1959)</f>
        <v>1/1900</v>
      </c>
      <c r="AP1959" s="45" t="e">
        <f>WEEKNUM(R1959)-WEEKNUM(EOMONTH(R1959,-1)+1)+1</f>
        <v>#NUM!</v>
      </c>
      <c r="AQ1959" s="45">
        <f>IF(AU1959="S",IF(Q1959="1. Aceitou o programa",R1959-B1959,0),0)</f>
        <v>0</v>
      </c>
      <c r="AR1959" s="45">
        <f>IF(AU1959="S",IF(AND(S1959&lt;&gt;"",R1959&lt;&gt;""),S1959-R1959,0),0)</f>
        <v>0</v>
      </c>
      <c r="AS1959" s="45">
        <f>IF(AU1959="S",IF(Q1959="1. Aceitou o programa",IF(OR(X1959="Não se Aplica",X1959=""),IF(OR(W1959="Não se Aplica",W1959=""),0,W1959-V1959),AVERAGE(X1959-W1959,W1959-V1959)),0),0)</f>
        <v>0</v>
      </c>
      <c r="AT1959" s="45">
        <f>IF(AU1959="S",IF(AND(Q1959="1. Aceitou o programa",AB1959="Realizada"),IFERROR(IF(AA1959="",0,AA1959-R1959),0),0),0)</f>
        <v>0</v>
      </c>
      <c r="AU1959" s="45" t="str">
        <f>_xlfn.XLOOKUP(U1959,'Lista Suspensa'!$AA$20:$AA$23,'Lista Suspensa'!$AB$20:$AB$23,"N/A")</f>
        <v>S</v>
      </c>
    </row>
    <row r="1960" spans="1:47" ht="12" customHeight="1" x14ac:dyDescent="0.3">
      <c r="A1960" s="87" t="s">
        <v>47</v>
      </c>
      <c r="B1960" s="88">
        <v>46104</v>
      </c>
      <c r="C1960" s="89" t="s">
        <v>48</v>
      </c>
      <c r="D1960" s="89" t="s">
        <v>49</v>
      </c>
      <c r="E1960" s="189">
        <v>89172578</v>
      </c>
      <c r="F1960" s="197" t="s">
        <v>5196</v>
      </c>
      <c r="G1960" s="90">
        <v>7637200892</v>
      </c>
      <c r="H1960" s="91">
        <v>24144</v>
      </c>
      <c r="I1960" s="89"/>
      <c r="J1960" s="89" t="s">
        <v>51</v>
      </c>
      <c r="K1960" s="89" t="s">
        <v>52</v>
      </c>
      <c r="L1960" s="89" t="s">
        <v>85</v>
      </c>
      <c r="M1960" s="89" t="s">
        <v>568</v>
      </c>
      <c r="N1960" s="89" t="s">
        <v>291</v>
      </c>
      <c r="O1960" s="92" t="s">
        <v>5197</v>
      </c>
      <c r="P1960" s="93" t="s">
        <v>57</v>
      </c>
      <c r="Q1960" s="110" t="s">
        <v>5193</v>
      </c>
      <c r="R1960" s="94"/>
      <c r="S1960" s="95">
        <v>46168</v>
      </c>
      <c r="T1960" s="95" t="s">
        <v>59</v>
      </c>
      <c r="U1960" s="95" t="s">
        <v>1125</v>
      </c>
      <c r="V1960" s="91">
        <v>46147</v>
      </c>
      <c r="W1960" s="91">
        <v>46161</v>
      </c>
      <c r="X1960" s="91">
        <v>46168</v>
      </c>
      <c r="Y1960" s="96" t="s">
        <v>73</v>
      </c>
      <c r="Z1960" s="89"/>
      <c r="AA1960" s="95"/>
      <c r="AB1960" s="89"/>
      <c r="AC1960" s="109"/>
      <c r="AD1960" s="89"/>
      <c r="AE1960" s="89"/>
      <c r="AF1960" s="191"/>
      <c r="AG1960" s="194"/>
      <c r="AH1960" s="193"/>
      <c r="AI1960" s="97"/>
      <c r="AJ1960" s="97" t="s">
        <v>1127</v>
      </c>
      <c r="AK1960" s="97"/>
      <c r="AL1960" s="45" t="s">
        <v>67</v>
      </c>
      <c r="AM1960" s="160" t="str">
        <f>MONTH(B1960)&amp;"/"&amp;YEAR(B1960)</f>
        <v>3/2026</v>
      </c>
      <c r="AN1960" s="45">
        <f>WEEKNUM(B1960)-WEEKNUM(EOMONTH(B1960,-1)+1)+1</f>
        <v>4</v>
      </c>
      <c r="AO1960" s="45" t="str">
        <f>MONTH(R1960)&amp;"/"&amp;YEAR(R1960)</f>
        <v>1/1900</v>
      </c>
      <c r="AP1960" s="45" t="e">
        <f>WEEKNUM(R1960)-WEEKNUM(EOMONTH(R1960,-1)+1)+1</f>
        <v>#NUM!</v>
      </c>
      <c r="AQ1960" s="45">
        <f>IF(AU1960="S",IF(Q1960="1. Aceitou o programa",R1960-B1960,0),0)</f>
        <v>0</v>
      </c>
      <c r="AR1960" s="45">
        <f>IF(AU1960="S",IF(AND(S1960&lt;&gt;"",R1960&lt;&gt;""),S1960-R1960,0),0)</f>
        <v>0</v>
      </c>
      <c r="AS1960" s="45">
        <f>IF(AU1960="S",IF(Q1960="1. Aceitou o programa",IF(OR(X1960="Não se Aplica",X1960=""),IF(OR(W1960="Não se Aplica",W1960=""),0,W1960-V1960),AVERAGE(X1960-W1960,W1960-V1960)),0),0)</f>
        <v>0</v>
      </c>
      <c r="AT1960" s="45">
        <f>IF(AU1960="S",IF(AND(Q1960="1. Aceitou o programa",AB1960="Realizada"),IFERROR(IF(AA1960="",0,AA1960-R1960),0),0),0)</f>
        <v>0</v>
      </c>
      <c r="AU1960" s="45" t="str">
        <f>_xlfn.XLOOKUP(U1960,'Lista Suspensa'!$AA$20:$AA$23,'Lista Suspensa'!$AB$20:$AB$23,"N/A")</f>
        <v>S</v>
      </c>
    </row>
    <row r="1961" spans="1:47" ht="12" customHeight="1" x14ac:dyDescent="0.3">
      <c r="A1961" s="87" t="s">
        <v>47</v>
      </c>
      <c r="B1961" s="88">
        <v>46104</v>
      </c>
      <c r="C1961" s="89" t="s">
        <v>48</v>
      </c>
      <c r="D1961" s="89" t="s">
        <v>49</v>
      </c>
      <c r="E1961" s="189">
        <v>74709826</v>
      </c>
      <c r="F1961" s="197" t="s">
        <v>5198</v>
      </c>
      <c r="G1961" s="90">
        <v>3220987770</v>
      </c>
      <c r="H1961" s="91">
        <v>26535</v>
      </c>
      <c r="I1961" s="89"/>
      <c r="J1961" s="89" t="s">
        <v>51</v>
      </c>
      <c r="K1961" s="89" t="s">
        <v>52</v>
      </c>
      <c r="L1961" s="89" t="s">
        <v>85</v>
      </c>
      <c r="M1961" s="89" t="s">
        <v>5199</v>
      </c>
      <c r="N1961" s="89" t="s">
        <v>159</v>
      </c>
      <c r="O1961" s="92" t="s">
        <v>5200</v>
      </c>
      <c r="P1961" s="93" t="s">
        <v>57</v>
      </c>
      <c r="Q1961" s="110" t="s">
        <v>5193</v>
      </c>
      <c r="R1961" s="94"/>
      <c r="S1961" s="95">
        <v>46168</v>
      </c>
      <c r="T1961" s="95" t="s">
        <v>59</v>
      </c>
      <c r="U1961" s="95" t="s">
        <v>1125</v>
      </c>
      <c r="V1961" s="91">
        <v>46157</v>
      </c>
      <c r="W1961" s="91">
        <v>46164</v>
      </c>
      <c r="X1961" s="91">
        <v>46168</v>
      </c>
      <c r="Y1961" s="96" t="s">
        <v>2797</v>
      </c>
      <c r="Z1961" s="89"/>
      <c r="AA1961" s="95"/>
      <c r="AB1961" s="89"/>
      <c r="AC1961" s="109"/>
      <c r="AD1961" s="89"/>
      <c r="AE1961" s="89"/>
      <c r="AF1961" s="191"/>
      <c r="AG1961" s="194"/>
      <c r="AH1961" s="193"/>
      <c r="AI1961" s="97"/>
      <c r="AJ1961" s="97" t="s">
        <v>1127</v>
      </c>
      <c r="AK1961" s="97"/>
      <c r="AL1961" s="45" t="s">
        <v>67</v>
      </c>
      <c r="AM1961" s="160" t="str">
        <f>MONTH(B1961)&amp;"/"&amp;YEAR(B1961)</f>
        <v>3/2026</v>
      </c>
      <c r="AN1961" s="45">
        <f>WEEKNUM(B1961)-WEEKNUM(EOMONTH(B1961,-1)+1)+1</f>
        <v>4</v>
      </c>
      <c r="AO1961" s="45" t="str">
        <f>MONTH(R1961)&amp;"/"&amp;YEAR(R1961)</f>
        <v>1/1900</v>
      </c>
      <c r="AP1961" s="45" t="e">
        <f>WEEKNUM(R1961)-WEEKNUM(EOMONTH(R1961,-1)+1)+1</f>
        <v>#NUM!</v>
      </c>
      <c r="AQ1961" s="45">
        <f>IF(AU1961="S",IF(Q1961="1. Aceitou o programa",R1961-B1961,0),0)</f>
        <v>0</v>
      </c>
      <c r="AR1961" s="45">
        <f>IF(AU1961="S",IF(AND(S1961&lt;&gt;"",R1961&lt;&gt;""),S1961-R1961,0),0)</f>
        <v>0</v>
      </c>
      <c r="AS1961" s="45">
        <f>IF(AU1961="S",IF(Q1961="1. Aceitou o programa",IF(OR(X1961="Não se Aplica",X1961=""),IF(OR(W1961="Não se Aplica",W1961=""),0,W1961-V1961),AVERAGE(X1961-W1961,W1961-V1961)),0),0)</f>
        <v>0</v>
      </c>
      <c r="AT1961" s="45">
        <f>IF(AU1961="S",IF(AND(Q1961="1. Aceitou o programa",AB1961="Realizada"),IFERROR(IF(AA1961="",0,AA1961-R1961),0),0),0)</f>
        <v>0</v>
      </c>
      <c r="AU1961" s="45" t="str">
        <f>_xlfn.XLOOKUP(U1961,'Lista Suspensa'!$AA$20:$AA$23,'Lista Suspensa'!$AB$20:$AB$23,"N/A")</f>
        <v>S</v>
      </c>
    </row>
    <row r="1962" spans="1:47" ht="12" customHeight="1" x14ac:dyDescent="0.3">
      <c r="A1962" s="87" t="s">
        <v>66</v>
      </c>
      <c r="B1962" s="88">
        <v>46104</v>
      </c>
      <c r="C1962" s="89" t="s">
        <v>857</v>
      </c>
      <c r="D1962" s="89" t="s">
        <v>49</v>
      </c>
      <c r="E1962" s="189">
        <v>89087341</v>
      </c>
      <c r="F1962" s="182" t="s">
        <v>5201</v>
      </c>
      <c r="G1962" s="90"/>
      <c r="H1962" s="91">
        <v>38543</v>
      </c>
      <c r="I1962" s="89"/>
      <c r="J1962" s="89" t="s">
        <v>51</v>
      </c>
      <c r="K1962" s="89"/>
      <c r="L1962" s="89" t="s">
        <v>772</v>
      </c>
      <c r="M1962" s="89"/>
      <c r="N1962" s="89" t="s">
        <v>79</v>
      </c>
      <c r="O1962" s="92">
        <v>81996249406</v>
      </c>
      <c r="P1962" s="93" t="s">
        <v>57</v>
      </c>
      <c r="Q1962" s="110" t="s">
        <v>5202</v>
      </c>
      <c r="R1962" s="94"/>
      <c r="S1962" s="95">
        <v>46142</v>
      </c>
      <c r="T1962" s="95" t="s">
        <v>5203</v>
      </c>
      <c r="U1962" s="95" t="s">
        <v>1125</v>
      </c>
      <c r="V1962" s="91">
        <v>46108</v>
      </c>
      <c r="W1962" s="91">
        <v>46111</v>
      </c>
      <c r="X1962" s="91" t="s">
        <v>432</v>
      </c>
      <c r="Y1962" s="96"/>
      <c r="Z1962" s="89"/>
      <c r="AA1962" s="95"/>
      <c r="AB1962" s="89"/>
      <c r="AC1962" s="109"/>
      <c r="AD1962" s="89"/>
      <c r="AE1962" s="89"/>
      <c r="AF1962" s="191"/>
      <c r="AG1962" s="194"/>
      <c r="AH1962" s="193"/>
      <c r="AI1962" s="97"/>
      <c r="AJ1962" s="97" t="s">
        <v>1127</v>
      </c>
      <c r="AK1962" s="97" t="s">
        <v>66</v>
      </c>
      <c r="AL1962" s="45" t="s">
        <v>67</v>
      </c>
      <c r="AM1962" s="160" t="str">
        <f>MONTH(B1962)&amp;"/"&amp;YEAR(B1962)</f>
        <v>3/2026</v>
      </c>
      <c r="AN1962" s="45">
        <f>WEEKNUM(B1962)-WEEKNUM(EOMONTH(B1962,-1)+1)+1</f>
        <v>4</v>
      </c>
      <c r="AO1962" s="45" t="str">
        <f>MONTH(R1962)&amp;"/"&amp;YEAR(R1962)</f>
        <v>1/1900</v>
      </c>
      <c r="AP1962" s="45" t="e">
        <f>WEEKNUM(R1962)-WEEKNUM(EOMONTH(R1962,-1)+1)+1</f>
        <v>#NUM!</v>
      </c>
      <c r="AQ1962" s="45">
        <f>IF(AU1962="S",IF(Q1962="1. Aceitou o programa",R1962-B1962,0),0)</f>
        <v>0</v>
      </c>
      <c r="AR1962" s="45">
        <f>IF(AU1962="S",IF(AND(S1962&lt;&gt;"",R1962&lt;&gt;""),S1962-R1962,0),0)</f>
        <v>0</v>
      </c>
      <c r="AS1962" s="45">
        <f>IF(AU1962="S",IF(Q1962="1. Aceitou o programa",IF(OR(X1962="Não se Aplica",X1962=""),IF(OR(W1962="Não se Aplica",W1962=""),0,W1962-V1962),AVERAGE(X1962-W1962,W1962-V1962)),0),0)</f>
        <v>0</v>
      </c>
      <c r="AT1962" s="45">
        <f>IF(AU1962="S",IF(AND(Q1962="1. Aceitou o programa",AB1962="Realizada"),IFERROR(IF(AA1962="",0,AA1962-R1962),0),0),0)</f>
        <v>0</v>
      </c>
      <c r="AU1962" s="45" t="str">
        <f>_xlfn.XLOOKUP(U1962,'Lista Suspensa'!$AA$20:$AA$23,'Lista Suspensa'!$AB$20:$AB$23,"N/A")</f>
        <v>S</v>
      </c>
    </row>
    <row r="1963" spans="1:47" ht="12" customHeight="1" x14ac:dyDescent="0.3">
      <c r="A1963" s="87" t="s">
        <v>66</v>
      </c>
      <c r="B1963" s="88">
        <v>46104</v>
      </c>
      <c r="C1963" s="89" t="s">
        <v>857</v>
      </c>
      <c r="D1963" s="89" t="s">
        <v>49</v>
      </c>
      <c r="E1963" s="189">
        <v>92836891</v>
      </c>
      <c r="F1963" s="182" t="s">
        <v>5204</v>
      </c>
      <c r="G1963" s="90">
        <v>31270358880</v>
      </c>
      <c r="H1963" s="91">
        <v>29858</v>
      </c>
      <c r="I1963" s="89">
        <v>44</v>
      </c>
      <c r="J1963" s="89" t="s">
        <v>84</v>
      </c>
      <c r="K1963" s="89" t="s">
        <v>52</v>
      </c>
      <c r="L1963" s="89" t="s">
        <v>53</v>
      </c>
      <c r="M1963" s="89" t="s">
        <v>5205</v>
      </c>
      <c r="N1963" s="89" t="s">
        <v>197</v>
      </c>
      <c r="O1963" s="92">
        <v>11932103580</v>
      </c>
      <c r="P1963" s="93" t="s">
        <v>57</v>
      </c>
      <c r="Q1963" s="110" t="s">
        <v>5202</v>
      </c>
      <c r="R1963" s="94"/>
      <c r="S1963" s="95">
        <v>46142</v>
      </c>
      <c r="T1963" s="95" t="s">
        <v>5203</v>
      </c>
      <c r="U1963" s="95" t="s">
        <v>1125</v>
      </c>
      <c r="V1963" s="91">
        <v>46142</v>
      </c>
      <c r="W1963" s="91" t="s">
        <v>432</v>
      </c>
      <c r="X1963" s="91" t="s">
        <v>432</v>
      </c>
      <c r="Y1963" s="96"/>
      <c r="Z1963" s="89"/>
      <c r="AA1963" s="95"/>
      <c r="AB1963" s="89"/>
      <c r="AC1963" s="109"/>
      <c r="AD1963" s="89"/>
      <c r="AE1963" s="89"/>
      <c r="AF1963" s="191"/>
      <c r="AG1963" s="194"/>
      <c r="AH1963" s="193"/>
      <c r="AI1963" s="97"/>
      <c r="AJ1963" s="97" t="s">
        <v>1127</v>
      </c>
      <c r="AK1963" s="97" t="s">
        <v>66</v>
      </c>
      <c r="AL1963" s="45" t="s">
        <v>67</v>
      </c>
      <c r="AM1963" s="160" t="str">
        <f>MONTH(B1963)&amp;"/"&amp;YEAR(B1963)</f>
        <v>3/2026</v>
      </c>
      <c r="AN1963" s="45">
        <f>WEEKNUM(B1963)-WEEKNUM(EOMONTH(B1963,-1)+1)+1</f>
        <v>4</v>
      </c>
      <c r="AO1963" s="45" t="str">
        <f>MONTH(R1963)&amp;"/"&amp;YEAR(R1963)</f>
        <v>1/1900</v>
      </c>
      <c r="AP1963" s="45" t="e">
        <f>WEEKNUM(R1963)-WEEKNUM(EOMONTH(R1963,-1)+1)+1</f>
        <v>#NUM!</v>
      </c>
      <c r="AQ1963" s="45">
        <f>IF(AU1963="S",IF(Q1963="1. Aceitou o programa",R1963-B1963,0),0)</f>
        <v>0</v>
      </c>
      <c r="AR1963" s="45">
        <f>IF(AU1963="S",IF(AND(S1963&lt;&gt;"",R1963&lt;&gt;""),S1963-R1963,0),0)</f>
        <v>0</v>
      </c>
      <c r="AS1963" s="45">
        <f>IF(AU1963="S",IF(Q1963="1. Aceitou o programa",IF(OR(X1963="Não se Aplica",X1963=""),IF(OR(W1963="Não se Aplica",W1963=""),0,W1963-V1963),AVERAGE(X1963-W1963,W1963-V1963)),0),0)</f>
        <v>0</v>
      </c>
      <c r="AT1963" s="45">
        <f>IF(AU1963="S",IF(AND(Q1963="1. Aceitou o programa",AB1963="Realizada"),IFERROR(IF(AA1963="",0,AA1963-R1963),0),0),0)</f>
        <v>0</v>
      </c>
      <c r="AU1963" s="45" t="str">
        <f>_xlfn.XLOOKUP(U1963,'Lista Suspensa'!$AA$20:$AA$23,'Lista Suspensa'!$AB$20:$AB$23,"N/A")</f>
        <v>S</v>
      </c>
    </row>
    <row r="1964" spans="1:47" ht="12" customHeight="1" x14ac:dyDescent="0.3">
      <c r="A1964" s="87" t="s">
        <v>66</v>
      </c>
      <c r="B1964" s="88">
        <v>46104</v>
      </c>
      <c r="C1964" s="89" t="s">
        <v>857</v>
      </c>
      <c r="D1964" s="89" t="s">
        <v>49</v>
      </c>
      <c r="E1964" s="189">
        <v>94364082</v>
      </c>
      <c r="F1964" s="182" t="s">
        <v>5206</v>
      </c>
      <c r="G1964" s="90">
        <v>16468274737</v>
      </c>
      <c r="H1964" s="91">
        <v>36445</v>
      </c>
      <c r="I1964" s="89">
        <v>26</v>
      </c>
      <c r="J1964" s="89" t="s">
        <v>84</v>
      </c>
      <c r="K1964" s="89" t="s">
        <v>76</v>
      </c>
      <c r="L1964" s="89" t="s">
        <v>95</v>
      </c>
      <c r="M1964" s="89" t="s">
        <v>487</v>
      </c>
      <c r="N1964" s="89" t="s">
        <v>291</v>
      </c>
      <c r="O1964" s="92">
        <v>21985860518</v>
      </c>
      <c r="P1964" s="93" t="s">
        <v>57</v>
      </c>
      <c r="Q1964" s="110" t="s">
        <v>5202</v>
      </c>
      <c r="R1964" s="94"/>
      <c r="S1964" s="95">
        <v>46111</v>
      </c>
      <c r="T1964" s="95" t="s">
        <v>5203</v>
      </c>
      <c r="U1964" s="95" t="s">
        <v>1125</v>
      </c>
      <c r="V1964" s="91">
        <v>46142</v>
      </c>
      <c r="W1964" s="91" t="s">
        <v>432</v>
      </c>
      <c r="X1964" s="91" t="s">
        <v>432</v>
      </c>
      <c r="Y1964" s="96"/>
      <c r="Z1964" s="89"/>
      <c r="AA1964" s="95"/>
      <c r="AB1964" s="89"/>
      <c r="AC1964" s="109"/>
      <c r="AD1964" s="89"/>
      <c r="AE1964" s="89"/>
      <c r="AF1964" s="191"/>
      <c r="AG1964" s="194"/>
      <c r="AH1964" s="193"/>
      <c r="AI1964" s="97"/>
      <c r="AJ1964" s="97" t="s">
        <v>1127</v>
      </c>
      <c r="AK1964" s="97" t="s">
        <v>66</v>
      </c>
      <c r="AL1964" s="45" t="s">
        <v>67</v>
      </c>
      <c r="AM1964" s="160" t="str">
        <f>MONTH(B1964)&amp;"/"&amp;YEAR(B1964)</f>
        <v>3/2026</v>
      </c>
      <c r="AN1964" s="45">
        <f>WEEKNUM(B1964)-WEEKNUM(EOMONTH(B1964,-1)+1)+1</f>
        <v>4</v>
      </c>
      <c r="AO1964" s="45" t="str">
        <f>MONTH(R1964)&amp;"/"&amp;YEAR(R1964)</f>
        <v>1/1900</v>
      </c>
      <c r="AP1964" s="45" t="e">
        <f>WEEKNUM(R1964)-WEEKNUM(EOMONTH(R1964,-1)+1)+1</f>
        <v>#NUM!</v>
      </c>
      <c r="AQ1964" s="45">
        <f>IF(AU1964="S",IF(Q1964="1. Aceitou o programa",R1964-B1964,0),0)</f>
        <v>0</v>
      </c>
      <c r="AR1964" s="45">
        <f>IF(AU1964="S",IF(AND(S1964&lt;&gt;"",R1964&lt;&gt;""),S1964-R1964,0),0)</f>
        <v>0</v>
      </c>
      <c r="AS1964" s="45">
        <f>IF(AU1964="S",IF(Q1964="1. Aceitou o programa",IF(OR(X1964="Não se Aplica",X1964=""),IF(OR(W1964="Não se Aplica",W1964=""),0,W1964-V1964),AVERAGE(X1964-W1964,W1964-V1964)),0),0)</f>
        <v>0</v>
      </c>
      <c r="AT1964" s="45">
        <f>IF(AU1964="S",IF(AND(Q1964="1. Aceitou o programa",AB1964="Realizada"),IFERROR(IF(AA1964="",0,AA1964-R1964),0),0),0)</f>
        <v>0</v>
      </c>
      <c r="AU1964" s="45" t="str">
        <f>_xlfn.XLOOKUP(U1964,'Lista Suspensa'!$AA$20:$AA$23,'Lista Suspensa'!$AB$20:$AB$23,"N/A")</f>
        <v>S</v>
      </c>
    </row>
    <row r="1965" spans="1:47" ht="12" customHeight="1" x14ac:dyDescent="0.3">
      <c r="A1965" s="87" t="s">
        <v>47</v>
      </c>
      <c r="B1965" s="88">
        <v>46104</v>
      </c>
      <c r="C1965" s="89" t="s">
        <v>48</v>
      </c>
      <c r="D1965" s="89" t="s">
        <v>49</v>
      </c>
      <c r="E1965" s="189">
        <v>791129730</v>
      </c>
      <c r="F1965" s="182" t="s">
        <v>5207</v>
      </c>
      <c r="G1965" s="90">
        <v>23204014827</v>
      </c>
      <c r="H1965" s="91">
        <v>24989</v>
      </c>
      <c r="I1965" s="89"/>
      <c r="J1965" s="89" t="s">
        <v>84</v>
      </c>
      <c r="K1965" s="89" t="s">
        <v>52</v>
      </c>
      <c r="L1965" s="89" t="s">
        <v>85</v>
      </c>
      <c r="M1965" s="89" t="s">
        <v>768</v>
      </c>
      <c r="N1965" s="89" t="s">
        <v>97</v>
      </c>
      <c r="O1965" s="92" t="s">
        <v>5208</v>
      </c>
      <c r="P1965" s="93" t="s">
        <v>57</v>
      </c>
      <c r="Q1965" s="110" t="s">
        <v>5202</v>
      </c>
      <c r="R1965" s="94"/>
      <c r="S1965" s="95">
        <v>46111</v>
      </c>
      <c r="T1965" s="95" t="s">
        <v>5203</v>
      </c>
      <c r="U1965" s="95" t="s">
        <v>1125</v>
      </c>
      <c r="V1965" s="91">
        <v>46111</v>
      </c>
      <c r="W1965" s="91" t="s">
        <v>432</v>
      </c>
      <c r="X1965" s="91" t="s">
        <v>432</v>
      </c>
      <c r="Y1965" s="96"/>
      <c r="Z1965" s="89"/>
      <c r="AA1965" s="95"/>
      <c r="AB1965" s="89"/>
      <c r="AC1965" s="109"/>
      <c r="AD1965" s="89"/>
      <c r="AE1965" s="89"/>
      <c r="AF1965" s="191"/>
      <c r="AG1965" s="194"/>
      <c r="AH1965" s="193"/>
      <c r="AI1965" s="97"/>
      <c r="AJ1965" s="97" t="s">
        <v>1127</v>
      </c>
      <c r="AK1965" s="97" t="s">
        <v>66</v>
      </c>
      <c r="AL1965" s="45" t="s">
        <v>67</v>
      </c>
      <c r="AM1965" s="160" t="str">
        <f>MONTH(B1965)&amp;"/"&amp;YEAR(B1965)</f>
        <v>3/2026</v>
      </c>
      <c r="AN1965" s="45">
        <f>WEEKNUM(B1965)-WEEKNUM(EOMONTH(B1965,-1)+1)+1</f>
        <v>4</v>
      </c>
      <c r="AO1965" s="45" t="str">
        <f>MONTH(R1965)&amp;"/"&amp;YEAR(R1965)</f>
        <v>1/1900</v>
      </c>
      <c r="AP1965" s="45" t="e">
        <f>WEEKNUM(R1965)-WEEKNUM(EOMONTH(R1965,-1)+1)+1</f>
        <v>#NUM!</v>
      </c>
      <c r="AQ1965" s="45">
        <f>IF(AU1965="S",IF(Q1965="1. Aceitou o programa",R1965-B1965,0),0)</f>
        <v>0</v>
      </c>
      <c r="AR1965" s="45">
        <f>IF(AU1965="S",IF(AND(S1965&lt;&gt;"",R1965&lt;&gt;""),S1965-R1965,0),0)</f>
        <v>0</v>
      </c>
      <c r="AS1965" s="45">
        <f>IF(AU1965="S",IF(Q1965="1. Aceitou o programa",IF(OR(X1965="Não se Aplica",X1965=""),IF(OR(W1965="Não se Aplica",W1965=""),0,W1965-V1965),AVERAGE(X1965-W1965,W1965-V1965)),0),0)</f>
        <v>0</v>
      </c>
      <c r="AT1965" s="45">
        <f>IF(AU1965="S",IF(AND(Q1965="1. Aceitou o programa",AB1965="Realizada"),IFERROR(IF(AA1965="",0,AA1965-R1965),0),0),0)</f>
        <v>0</v>
      </c>
      <c r="AU1965" s="45" t="str">
        <f>_xlfn.XLOOKUP(U1965,'Lista Suspensa'!$AA$20:$AA$23,'Lista Suspensa'!$AB$20:$AB$23,"N/A")</f>
        <v>S</v>
      </c>
    </row>
    <row r="1966" spans="1:47" ht="12" customHeight="1" x14ac:dyDescent="0.3">
      <c r="A1966" s="87" t="s">
        <v>66</v>
      </c>
      <c r="B1966" s="88">
        <v>46122</v>
      </c>
      <c r="C1966" s="89" t="s">
        <v>857</v>
      </c>
      <c r="D1966" s="89" t="s">
        <v>49</v>
      </c>
      <c r="E1966" s="189">
        <v>74892190</v>
      </c>
      <c r="F1966" s="182" t="s">
        <v>5209</v>
      </c>
      <c r="G1966" s="90">
        <v>31188432842</v>
      </c>
      <c r="H1966" s="91">
        <v>30659</v>
      </c>
      <c r="I1966" s="89">
        <v>42</v>
      </c>
      <c r="J1966" s="89" t="s">
        <v>51</v>
      </c>
      <c r="K1966" s="89" t="s">
        <v>52</v>
      </c>
      <c r="L1966" s="89" t="s">
        <v>1483</v>
      </c>
      <c r="M1966" s="89"/>
      <c r="N1966" s="89" t="s">
        <v>159</v>
      </c>
      <c r="O1966" s="92">
        <v>11983772913</v>
      </c>
      <c r="P1966" s="93" t="s">
        <v>57</v>
      </c>
      <c r="Q1966" s="110" t="s">
        <v>5202</v>
      </c>
      <c r="R1966" s="94"/>
      <c r="S1966" s="95">
        <v>46160</v>
      </c>
      <c r="T1966" s="95" t="s">
        <v>5203</v>
      </c>
      <c r="U1966" s="95" t="s">
        <v>1125</v>
      </c>
      <c r="V1966" s="91">
        <v>46142</v>
      </c>
      <c r="W1966" s="91">
        <v>46146</v>
      </c>
      <c r="X1966" s="91">
        <v>46160</v>
      </c>
      <c r="Y1966" s="96"/>
      <c r="Z1966" s="89"/>
      <c r="AA1966" s="95"/>
      <c r="AB1966" s="89"/>
      <c r="AC1966" s="109"/>
      <c r="AD1966" s="89"/>
      <c r="AE1966" s="89"/>
      <c r="AF1966" s="191"/>
      <c r="AG1966" s="194"/>
      <c r="AH1966" s="193"/>
      <c r="AI1966" s="97"/>
      <c r="AJ1966" s="97" t="s">
        <v>1127</v>
      </c>
      <c r="AK1966" s="97" t="s">
        <v>66</v>
      </c>
      <c r="AL1966" s="45" t="s">
        <v>67</v>
      </c>
      <c r="AM1966" s="160" t="str">
        <f>MONTH(B1966)&amp;"/"&amp;YEAR(B1966)</f>
        <v>4/2026</v>
      </c>
      <c r="AN1966" s="45">
        <f>WEEKNUM(B1966)-WEEKNUM(EOMONTH(B1966,-1)+1)+1</f>
        <v>2</v>
      </c>
      <c r="AO1966" s="45" t="str">
        <f>MONTH(R1966)&amp;"/"&amp;YEAR(R1966)</f>
        <v>1/1900</v>
      </c>
      <c r="AP1966" s="45" t="e">
        <f>WEEKNUM(R1966)-WEEKNUM(EOMONTH(R1966,-1)+1)+1</f>
        <v>#NUM!</v>
      </c>
      <c r="AQ1966" s="45">
        <f>IF(AU1966="S",IF(Q1966="1. Aceitou o programa",R1966-B1966,0),0)</f>
        <v>0</v>
      </c>
      <c r="AR1966" s="45">
        <f>IF(AU1966="S",IF(AND(S1966&lt;&gt;"",R1966&lt;&gt;""),S1966-R1966,0),0)</f>
        <v>0</v>
      </c>
      <c r="AS1966" s="45">
        <f>IF(AU1966="S",IF(Q1966="1. Aceitou o programa",IF(OR(X1966="Não se Aplica",X1966=""),IF(OR(W1966="Não se Aplica",W1966=""),0,W1966-V1966),AVERAGE(X1966-W1966,W1966-V1966)),0),0)</f>
        <v>0</v>
      </c>
      <c r="AT1966" s="45">
        <f>IF(AU1966="S",IF(AND(Q1966="1. Aceitou o programa",AB1966="Realizada"),IFERROR(IF(AA1966="",0,AA1966-R1966),0),0),0)</f>
        <v>0</v>
      </c>
      <c r="AU1966" s="45" t="str">
        <f>_xlfn.XLOOKUP(U1966,'Lista Suspensa'!$AA$20:$AA$23,'Lista Suspensa'!$AB$20:$AB$23,"N/A")</f>
        <v>S</v>
      </c>
    </row>
    <row r="1967" spans="1:47" ht="12" customHeight="1" x14ac:dyDescent="0.3">
      <c r="A1967" s="87" t="s">
        <v>47</v>
      </c>
      <c r="B1967" s="88">
        <v>46104</v>
      </c>
      <c r="C1967" s="89" t="s">
        <v>48</v>
      </c>
      <c r="D1967" s="89" t="s">
        <v>49</v>
      </c>
      <c r="E1967" s="189">
        <v>95867523</v>
      </c>
      <c r="F1967" s="182" t="s">
        <v>5210</v>
      </c>
      <c r="G1967" s="90">
        <v>13496017805</v>
      </c>
      <c r="H1967" s="91">
        <v>26235</v>
      </c>
      <c r="I1967" s="89"/>
      <c r="J1967" s="89" t="s">
        <v>51</v>
      </c>
      <c r="K1967" s="89" t="s">
        <v>52</v>
      </c>
      <c r="L1967" s="89" t="s">
        <v>85</v>
      </c>
      <c r="M1967" s="89" t="s">
        <v>2636</v>
      </c>
      <c r="N1967" s="89" t="s">
        <v>176</v>
      </c>
      <c r="O1967" s="92" t="s">
        <v>5211</v>
      </c>
      <c r="P1967" s="93" t="s">
        <v>57</v>
      </c>
      <c r="Q1967" s="110" t="s">
        <v>5202</v>
      </c>
      <c r="R1967" s="94"/>
      <c r="S1967" s="95">
        <v>46160</v>
      </c>
      <c r="T1967" s="95" t="s">
        <v>5203</v>
      </c>
      <c r="U1967" s="95" t="s">
        <v>1125</v>
      </c>
      <c r="V1967" s="91">
        <v>46156</v>
      </c>
      <c r="W1967" s="91">
        <v>46160</v>
      </c>
      <c r="X1967" s="91"/>
      <c r="Y1967" s="96"/>
      <c r="Z1967" s="89"/>
      <c r="AA1967" s="95"/>
      <c r="AB1967" s="89"/>
      <c r="AC1967" s="109"/>
      <c r="AD1967" s="89"/>
      <c r="AE1967" s="89"/>
      <c r="AF1967" s="191"/>
      <c r="AG1967" s="194"/>
      <c r="AH1967" s="193"/>
      <c r="AI1967" s="97"/>
      <c r="AJ1967" s="97" t="s">
        <v>1127</v>
      </c>
      <c r="AK1967" s="97" t="s">
        <v>66</v>
      </c>
      <c r="AL1967" s="45" t="s">
        <v>67</v>
      </c>
      <c r="AM1967" s="160" t="str">
        <f>MONTH(B1967)&amp;"/"&amp;YEAR(B1967)</f>
        <v>3/2026</v>
      </c>
      <c r="AN1967" s="45">
        <f>WEEKNUM(B1967)-WEEKNUM(EOMONTH(B1967,-1)+1)+1</f>
        <v>4</v>
      </c>
      <c r="AO1967" s="45" t="str">
        <f>MONTH(R1967)&amp;"/"&amp;YEAR(R1967)</f>
        <v>1/1900</v>
      </c>
      <c r="AP1967" s="45" t="e">
        <f>WEEKNUM(R1967)-WEEKNUM(EOMONTH(R1967,-1)+1)+1</f>
        <v>#NUM!</v>
      </c>
      <c r="AQ1967" s="45">
        <f>IF(AU1967="S",IF(Q1967="1. Aceitou o programa",R1967-B1967,0),0)</f>
        <v>0</v>
      </c>
      <c r="AR1967" s="45">
        <f>IF(AU1967="S",IF(AND(S1967&lt;&gt;"",R1967&lt;&gt;""),S1967-R1967,0),0)</f>
        <v>0</v>
      </c>
      <c r="AS1967" s="45">
        <f>IF(AU1967="S",IF(Q1967="1. Aceitou o programa",IF(OR(X1967="Não se Aplica",X1967=""),IF(OR(W1967="Não se Aplica",W1967=""),0,W1967-V1967),AVERAGE(X1967-W1967,W1967-V1967)),0),0)</f>
        <v>0</v>
      </c>
      <c r="AT1967" s="45">
        <f>IF(AU1967="S",IF(AND(Q1967="1. Aceitou o programa",AB1967="Realizada"),IFERROR(IF(AA1967="",0,AA1967-R1967),0),0),0)</f>
        <v>0</v>
      </c>
      <c r="AU1967" s="45" t="str">
        <f>_xlfn.XLOOKUP(U1967,'Lista Suspensa'!$AA$20:$AA$23,'Lista Suspensa'!$AB$20:$AB$23,"N/A")</f>
        <v>S</v>
      </c>
    </row>
    <row r="1968" spans="1:47" ht="12" customHeight="1" x14ac:dyDescent="0.3">
      <c r="A1968" s="87" t="s">
        <v>47</v>
      </c>
      <c r="B1968" s="88">
        <v>46104</v>
      </c>
      <c r="C1968" s="89" t="s">
        <v>48</v>
      </c>
      <c r="D1968" s="89" t="s">
        <v>49</v>
      </c>
      <c r="E1968" s="189">
        <v>82691963</v>
      </c>
      <c r="F1968" s="182" t="s">
        <v>5212</v>
      </c>
      <c r="G1968" s="90">
        <v>94340650382</v>
      </c>
      <c r="H1968" s="91">
        <v>27547</v>
      </c>
      <c r="I1968" s="89"/>
      <c r="J1968" s="89" t="s">
        <v>51</v>
      </c>
      <c r="K1968" s="89" t="s">
        <v>52</v>
      </c>
      <c r="L1968" s="89" t="s">
        <v>85</v>
      </c>
      <c r="M1968" s="89" t="s">
        <v>5213</v>
      </c>
      <c r="N1968" s="89" t="s">
        <v>97</v>
      </c>
      <c r="O1968" s="92" t="s">
        <v>5214</v>
      </c>
      <c r="P1968" s="93" t="s">
        <v>57</v>
      </c>
      <c r="Q1968" s="110" t="s">
        <v>5202</v>
      </c>
      <c r="R1968" s="94"/>
      <c r="S1968" s="95">
        <v>46160</v>
      </c>
      <c r="T1968" s="95" t="s">
        <v>5203</v>
      </c>
      <c r="U1968" s="95" t="s">
        <v>1125</v>
      </c>
      <c r="V1968" s="91">
        <v>46156</v>
      </c>
      <c r="W1968" s="91">
        <v>46160</v>
      </c>
      <c r="X1968" s="91" t="s">
        <v>432</v>
      </c>
      <c r="Y1968" s="96"/>
      <c r="Z1968" s="89"/>
      <c r="AA1968" s="95"/>
      <c r="AB1968" s="89"/>
      <c r="AC1968" s="109"/>
      <c r="AD1968" s="89"/>
      <c r="AE1968" s="89"/>
      <c r="AF1968" s="191"/>
      <c r="AG1968" s="194"/>
      <c r="AH1968" s="193"/>
      <c r="AI1968" s="97"/>
      <c r="AJ1968" s="97" t="s">
        <v>1127</v>
      </c>
      <c r="AK1968" s="97" t="s">
        <v>66</v>
      </c>
      <c r="AL1968" s="45" t="s">
        <v>67</v>
      </c>
      <c r="AM1968" s="160" t="str">
        <f>MONTH(B1968)&amp;"/"&amp;YEAR(B1968)</f>
        <v>3/2026</v>
      </c>
      <c r="AN1968" s="45">
        <f>WEEKNUM(B1968)-WEEKNUM(EOMONTH(B1968,-1)+1)+1</f>
        <v>4</v>
      </c>
      <c r="AO1968" s="45" t="str">
        <f>MONTH(R1968)&amp;"/"&amp;YEAR(R1968)</f>
        <v>1/1900</v>
      </c>
      <c r="AP1968" s="45" t="e">
        <f>WEEKNUM(R1968)-WEEKNUM(EOMONTH(R1968,-1)+1)+1</f>
        <v>#NUM!</v>
      </c>
      <c r="AQ1968" s="45">
        <f>IF(AU1968="S",IF(Q1968="1. Aceitou o programa",R1968-B1968,0),0)</f>
        <v>0</v>
      </c>
      <c r="AR1968" s="45">
        <f>IF(AU1968="S",IF(AND(S1968&lt;&gt;"",R1968&lt;&gt;""),S1968-R1968,0),0)</f>
        <v>0</v>
      </c>
      <c r="AS1968" s="45">
        <f>IF(AU1968="S",IF(Q1968="1. Aceitou o programa",IF(OR(X1968="Não se Aplica",X1968=""),IF(OR(W1968="Não se Aplica",W1968=""),0,W1968-V1968),AVERAGE(X1968-W1968,W1968-V1968)),0),0)</f>
        <v>0</v>
      </c>
      <c r="AT1968" s="45">
        <f>IF(AU1968="S",IF(AND(Q1968="1. Aceitou o programa",AB1968="Realizada"),IFERROR(IF(AA1968="",0,AA1968-R1968),0),0),0)</f>
        <v>0</v>
      </c>
      <c r="AU1968" s="45" t="str">
        <f>_xlfn.XLOOKUP(U1968,'Lista Suspensa'!$AA$20:$AA$23,'Lista Suspensa'!$AB$20:$AB$23,"N/A")</f>
        <v>S</v>
      </c>
    </row>
    <row r="1969" spans="1:47" ht="12" customHeight="1" x14ac:dyDescent="0.3">
      <c r="A1969" s="87" t="s">
        <v>47</v>
      </c>
      <c r="B1969" s="88">
        <v>46104</v>
      </c>
      <c r="C1969" s="89" t="s">
        <v>48</v>
      </c>
      <c r="D1969" s="89" t="s">
        <v>49</v>
      </c>
      <c r="E1969" s="189">
        <v>83424928</v>
      </c>
      <c r="F1969" s="182" t="s">
        <v>5215</v>
      </c>
      <c r="G1969" s="90">
        <v>1294893874</v>
      </c>
      <c r="H1969" s="91">
        <v>22420</v>
      </c>
      <c r="I1969" s="89"/>
      <c r="J1969" s="89" t="s">
        <v>51</v>
      </c>
      <c r="K1969" s="89" t="s">
        <v>52</v>
      </c>
      <c r="L1969" s="89" t="s">
        <v>85</v>
      </c>
      <c r="M1969" s="89" t="s">
        <v>1709</v>
      </c>
      <c r="N1969" s="89" t="s">
        <v>137</v>
      </c>
      <c r="O1969" s="92" t="s">
        <v>5216</v>
      </c>
      <c r="P1969" s="93" t="s">
        <v>57</v>
      </c>
      <c r="Q1969" s="110" t="s">
        <v>5202</v>
      </c>
      <c r="R1969" s="94"/>
      <c r="S1969" s="95">
        <v>46160</v>
      </c>
      <c r="T1969" s="95" t="s">
        <v>5203</v>
      </c>
      <c r="U1969" s="95" t="s">
        <v>1125</v>
      </c>
      <c r="V1969" s="91">
        <v>46114</v>
      </c>
      <c r="W1969" s="91">
        <v>46160</v>
      </c>
      <c r="X1969" s="91" t="s">
        <v>432</v>
      </c>
      <c r="Y1969" s="96"/>
      <c r="Z1969" s="89"/>
      <c r="AA1969" s="95"/>
      <c r="AB1969" s="89"/>
      <c r="AC1969" s="109"/>
      <c r="AD1969" s="89"/>
      <c r="AE1969" s="89"/>
      <c r="AF1969" s="191"/>
      <c r="AG1969" s="194"/>
      <c r="AH1969" s="193"/>
      <c r="AI1969" s="97"/>
      <c r="AJ1969" s="97" t="s">
        <v>1127</v>
      </c>
      <c r="AK1969" s="97"/>
      <c r="AL1969" s="45" t="s">
        <v>67</v>
      </c>
      <c r="AM1969" s="160" t="str">
        <f>MONTH(B1969)&amp;"/"&amp;YEAR(B1969)</f>
        <v>3/2026</v>
      </c>
      <c r="AN1969" s="45">
        <f>WEEKNUM(B1969)-WEEKNUM(EOMONTH(B1969,-1)+1)+1</f>
        <v>4</v>
      </c>
      <c r="AO1969" s="45" t="str">
        <f>MONTH(R1969)&amp;"/"&amp;YEAR(R1969)</f>
        <v>1/1900</v>
      </c>
      <c r="AP1969" s="45" t="e">
        <f>WEEKNUM(R1969)-WEEKNUM(EOMONTH(R1969,-1)+1)+1</f>
        <v>#NUM!</v>
      </c>
      <c r="AQ1969" s="45">
        <f>IF(AU1969="S",IF(Q1969="1. Aceitou o programa",R1969-B1969,0),0)</f>
        <v>0</v>
      </c>
      <c r="AR1969" s="45">
        <f>IF(AU1969="S",IF(AND(S1969&lt;&gt;"",R1969&lt;&gt;""),S1969-R1969,0),0)</f>
        <v>0</v>
      </c>
      <c r="AS1969" s="45">
        <f>IF(AU1969="S",IF(Q1969="1. Aceitou o programa",IF(OR(X1969="Não se Aplica",X1969=""),IF(OR(W1969="Não se Aplica",W1969=""),0,W1969-V1969),AVERAGE(X1969-W1969,W1969-V1969)),0),0)</f>
        <v>0</v>
      </c>
      <c r="AT1969" s="45">
        <f>IF(AU1969="S",IF(AND(Q1969="1. Aceitou o programa",AB1969="Realizada"),IFERROR(IF(AA1969="",0,AA1969-R1969),0),0),0)</f>
        <v>0</v>
      </c>
      <c r="AU1969" s="45" t="str">
        <f>_xlfn.XLOOKUP(U1969,'Lista Suspensa'!$AA$20:$AA$23,'Lista Suspensa'!$AB$20:$AB$23,"N/A")</f>
        <v>S</v>
      </c>
    </row>
    <row r="1970" spans="1:47" ht="12" customHeight="1" x14ac:dyDescent="0.3">
      <c r="A1970" s="87" t="s">
        <v>47</v>
      </c>
      <c r="B1970" s="88">
        <v>46104</v>
      </c>
      <c r="C1970" s="89" t="s">
        <v>48</v>
      </c>
      <c r="D1970" s="89" t="s">
        <v>49</v>
      </c>
      <c r="E1970" s="189">
        <v>93611412</v>
      </c>
      <c r="F1970" s="182" t="s">
        <v>5217</v>
      </c>
      <c r="G1970" s="90">
        <v>45552545893</v>
      </c>
      <c r="H1970" s="91">
        <v>34656</v>
      </c>
      <c r="I1970" s="89"/>
      <c r="J1970" s="89" t="s">
        <v>51</v>
      </c>
      <c r="K1970" s="89" t="s">
        <v>52</v>
      </c>
      <c r="L1970" s="89" t="s">
        <v>53</v>
      </c>
      <c r="M1970" s="89" t="s">
        <v>5218</v>
      </c>
      <c r="N1970" s="89" t="s">
        <v>197</v>
      </c>
      <c r="O1970" s="92" t="s">
        <v>5219</v>
      </c>
      <c r="P1970" s="93" t="s">
        <v>57</v>
      </c>
      <c r="Q1970" s="110" t="s">
        <v>5202</v>
      </c>
      <c r="R1970" s="94"/>
      <c r="S1970" s="95">
        <v>46161</v>
      </c>
      <c r="T1970" s="95" t="s">
        <v>5203</v>
      </c>
      <c r="U1970" s="95" t="s">
        <v>1125</v>
      </c>
      <c r="V1970" s="91">
        <v>46118</v>
      </c>
      <c r="W1970" s="91">
        <v>46161</v>
      </c>
      <c r="X1970" s="91" t="s">
        <v>432</v>
      </c>
      <c r="Y1970" s="96"/>
      <c r="Z1970" s="89"/>
      <c r="AA1970" s="95"/>
      <c r="AB1970" s="89"/>
      <c r="AC1970" s="109"/>
      <c r="AD1970" s="89"/>
      <c r="AE1970" s="89"/>
      <c r="AF1970" s="191"/>
      <c r="AG1970" s="194"/>
      <c r="AH1970" s="193"/>
      <c r="AI1970" s="97"/>
      <c r="AJ1970" s="97" t="s">
        <v>1127</v>
      </c>
      <c r="AK1970" s="97"/>
      <c r="AL1970" s="45" t="s">
        <v>67</v>
      </c>
      <c r="AM1970" s="160" t="str">
        <f>MONTH(B1970)&amp;"/"&amp;YEAR(B1970)</f>
        <v>3/2026</v>
      </c>
      <c r="AN1970" s="45">
        <f>WEEKNUM(B1970)-WEEKNUM(EOMONTH(B1970,-1)+1)+1</f>
        <v>4</v>
      </c>
      <c r="AO1970" s="45" t="str">
        <f>MONTH(R1970)&amp;"/"&amp;YEAR(R1970)</f>
        <v>1/1900</v>
      </c>
      <c r="AP1970" s="45" t="e">
        <f>WEEKNUM(R1970)-WEEKNUM(EOMONTH(R1970,-1)+1)+1</f>
        <v>#NUM!</v>
      </c>
      <c r="AQ1970" s="45">
        <f>IF(AU1970="S",IF(Q1970="1. Aceitou o programa",R1970-B1970,0),0)</f>
        <v>0</v>
      </c>
      <c r="AR1970" s="45">
        <f>IF(AU1970="S",IF(AND(S1970&lt;&gt;"",R1970&lt;&gt;""),S1970-R1970,0),0)</f>
        <v>0</v>
      </c>
      <c r="AS1970" s="45">
        <f>IF(AU1970="S",IF(Q1970="1. Aceitou o programa",IF(OR(X1970="Não se Aplica",X1970=""),IF(OR(W1970="Não se Aplica",W1970=""),0,W1970-V1970),AVERAGE(X1970-W1970,W1970-V1970)),0),0)</f>
        <v>0</v>
      </c>
      <c r="AT1970" s="45">
        <f>IF(AU1970="S",IF(AND(Q1970="1. Aceitou o programa",AB1970="Realizada"),IFERROR(IF(AA1970="",0,AA1970-R1970),0),0),0)</f>
        <v>0</v>
      </c>
      <c r="AU1970" s="45" t="str">
        <f>_xlfn.XLOOKUP(U1970,'Lista Suspensa'!$AA$20:$AA$23,'Lista Suspensa'!$AB$20:$AB$23,"N/A")</f>
        <v>S</v>
      </c>
    </row>
    <row r="1971" spans="1:47" ht="12" customHeight="1" x14ac:dyDescent="0.3">
      <c r="A1971" s="87" t="s">
        <v>47</v>
      </c>
      <c r="B1971" s="88">
        <v>46104</v>
      </c>
      <c r="C1971" s="89" t="s">
        <v>48</v>
      </c>
      <c r="D1971" s="89" t="s">
        <v>49</v>
      </c>
      <c r="E1971" s="189">
        <v>79360275</v>
      </c>
      <c r="F1971" s="182" t="s">
        <v>5220</v>
      </c>
      <c r="G1971" s="90">
        <v>3649169746</v>
      </c>
      <c r="H1971" s="91">
        <v>27794</v>
      </c>
      <c r="I1971" s="89"/>
      <c r="J1971" s="89" t="s">
        <v>51</v>
      </c>
      <c r="K1971" s="89" t="s">
        <v>76</v>
      </c>
      <c r="L1971" s="89" t="s">
        <v>233</v>
      </c>
      <c r="M1971" s="89" t="s">
        <v>5221</v>
      </c>
      <c r="N1971" s="89" t="s">
        <v>229</v>
      </c>
      <c r="O1971" s="92" t="s">
        <v>5222</v>
      </c>
      <c r="P1971" s="93" t="s">
        <v>57</v>
      </c>
      <c r="Q1971" s="110" t="s">
        <v>5202</v>
      </c>
      <c r="R1971" s="94"/>
      <c r="S1971" s="95">
        <v>46161</v>
      </c>
      <c r="T1971" s="95" t="s">
        <v>5203</v>
      </c>
      <c r="U1971" s="95" t="s">
        <v>1125</v>
      </c>
      <c r="V1971" s="91">
        <v>46118</v>
      </c>
      <c r="W1971" s="91">
        <v>46161</v>
      </c>
      <c r="X1971" s="91" t="s">
        <v>432</v>
      </c>
      <c r="Y1971" s="96"/>
      <c r="Z1971" s="89"/>
      <c r="AA1971" s="95"/>
      <c r="AB1971" s="89"/>
      <c r="AC1971" s="109"/>
      <c r="AD1971" s="89"/>
      <c r="AE1971" s="89"/>
      <c r="AF1971" s="191"/>
      <c r="AG1971" s="194"/>
      <c r="AH1971" s="193"/>
      <c r="AI1971" s="97"/>
      <c r="AJ1971" s="97" t="s">
        <v>1127</v>
      </c>
      <c r="AK1971" s="97"/>
      <c r="AL1971" s="45" t="s">
        <v>67</v>
      </c>
      <c r="AM1971" s="160" t="str">
        <f>MONTH(B1971)&amp;"/"&amp;YEAR(B1971)</f>
        <v>3/2026</v>
      </c>
      <c r="AN1971" s="45">
        <f>WEEKNUM(B1971)-WEEKNUM(EOMONTH(B1971,-1)+1)+1</f>
        <v>4</v>
      </c>
      <c r="AO1971" s="45" t="str">
        <f>MONTH(R1971)&amp;"/"&amp;YEAR(R1971)</f>
        <v>1/1900</v>
      </c>
      <c r="AP1971" s="45" t="e">
        <f>WEEKNUM(R1971)-WEEKNUM(EOMONTH(R1971,-1)+1)+1</f>
        <v>#NUM!</v>
      </c>
      <c r="AQ1971" s="45">
        <f>IF(AU1971="S",IF(Q1971="1. Aceitou o programa",R1971-B1971,0),0)</f>
        <v>0</v>
      </c>
      <c r="AR1971" s="45">
        <f>IF(AU1971="S",IF(AND(S1971&lt;&gt;"",R1971&lt;&gt;""),S1971-R1971,0),0)</f>
        <v>0</v>
      </c>
      <c r="AS1971" s="45">
        <f>IF(AU1971="S",IF(Q1971="1. Aceitou o programa",IF(OR(X1971="Não se Aplica",X1971=""),IF(OR(W1971="Não se Aplica",W1971=""),0,W1971-V1971),AVERAGE(X1971-W1971,W1971-V1971)),0),0)</f>
        <v>0</v>
      </c>
      <c r="AT1971" s="45">
        <f>IF(AU1971="S",IF(AND(Q1971="1. Aceitou o programa",AB1971="Realizada"),IFERROR(IF(AA1971="",0,AA1971-R1971),0),0),0)</f>
        <v>0</v>
      </c>
      <c r="AU1971" s="45" t="str">
        <f>_xlfn.XLOOKUP(U1971,'Lista Suspensa'!$AA$20:$AA$23,'Lista Suspensa'!$AB$20:$AB$23,"N/A")</f>
        <v>S</v>
      </c>
    </row>
    <row r="1972" spans="1:47" ht="12" customHeight="1" x14ac:dyDescent="0.3">
      <c r="A1972" s="87" t="s">
        <v>47</v>
      </c>
      <c r="B1972" s="88">
        <v>46104</v>
      </c>
      <c r="C1972" s="89" t="s">
        <v>48</v>
      </c>
      <c r="D1972" s="89" t="s">
        <v>49</v>
      </c>
      <c r="E1972" s="189">
        <v>83587338</v>
      </c>
      <c r="F1972" s="182" t="s">
        <v>5223</v>
      </c>
      <c r="G1972" s="90">
        <v>1424209722</v>
      </c>
      <c r="H1972" s="91">
        <v>26510</v>
      </c>
      <c r="I1972" s="89"/>
      <c r="J1972" s="89" t="s">
        <v>51</v>
      </c>
      <c r="K1972" s="89" t="s">
        <v>76</v>
      </c>
      <c r="L1972" s="89" t="s">
        <v>95</v>
      </c>
      <c r="M1972" s="89" t="s">
        <v>937</v>
      </c>
      <c r="N1972" s="89" t="s">
        <v>137</v>
      </c>
      <c r="O1972" s="92" t="s">
        <v>5224</v>
      </c>
      <c r="P1972" s="93" t="s">
        <v>57</v>
      </c>
      <c r="Q1972" s="110" t="s">
        <v>5202</v>
      </c>
      <c r="R1972" s="94"/>
      <c r="S1972" s="95">
        <v>46160</v>
      </c>
      <c r="T1972" s="95" t="s">
        <v>5203</v>
      </c>
      <c r="U1972" s="95" t="s">
        <v>1125</v>
      </c>
      <c r="V1972" s="91">
        <v>46147</v>
      </c>
      <c r="W1972" s="91" t="s">
        <v>432</v>
      </c>
      <c r="X1972" s="91" t="s">
        <v>432</v>
      </c>
      <c r="Y1972" s="96"/>
      <c r="Z1972" s="89"/>
      <c r="AA1972" s="95"/>
      <c r="AB1972" s="89"/>
      <c r="AC1972" s="109"/>
      <c r="AD1972" s="89"/>
      <c r="AE1972" s="89"/>
      <c r="AF1972" s="191"/>
      <c r="AG1972" s="194"/>
      <c r="AH1972" s="193"/>
      <c r="AI1972" s="97"/>
      <c r="AJ1972" s="97" t="s">
        <v>1127</v>
      </c>
      <c r="AK1972" s="97"/>
      <c r="AL1972" s="45" t="s">
        <v>67</v>
      </c>
      <c r="AM1972" s="160" t="str">
        <f>MONTH(B1972)&amp;"/"&amp;YEAR(B1972)</f>
        <v>3/2026</v>
      </c>
      <c r="AN1972" s="45">
        <f>WEEKNUM(B1972)-WEEKNUM(EOMONTH(B1972,-1)+1)+1</f>
        <v>4</v>
      </c>
      <c r="AO1972" s="45" t="str">
        <f>MONTH(R1972)&amp;"/"&amp;YEAR(R1972)</f>
        <v>1/1900</v>
      </c>
      <c r="AP1972" s="45" t="e">
        <f>WEEKNUM(R1972)-WEEKNUM(EOMONTH(R1972,-1)+1)+1</f>
        <v>#NUM!</v>
      </c>
      <c r="AQ1972" s="45">
        <f>IF(AU1972="S",IF(Q1972="1. Aceitou o programa",R1972-B1972,0),0)</f>
        <v>0</v>
      </c>
      <c r="AR1972" s="45">
        <f>IF(AU1972="S",IF(AND(S1972&lt;&gt;"",R1972&lt;&gt;""),S1972-R1972,0),0)</f>
        <v>0</v>
      </c>
      <c r="AS1972" s="45">
        <f>IF(AU1972="S",IF(Q1972="1. Aceitou o programa",IF(OR(X1972="Não se Aplica",X1972=""),IF(OR(W1972="Não se Aplica",W1972=""),0,W1972-V1972),AVERAGE(X1972-W1972,W1972-V1972)),0),0)</f>
        <v>0</v>
      </c>
      <c r="AT1972" s="45">
        <f>IF(AU1972="S",IF(AND(Q1972="1. Aceitou o programa",AB1972="Realizada"),IFERROR(IF(AA1972="",0,AA1972-R1972),0),0),0)</f>
        <v>0</v>
      </c>
      <c r="AU1972" s="45" t="str">
        <f>_xlfn.XLOOKUP(U1972,'Lista Suspensa'!$AA$20:$AA$23,'Lista Suspensa'!$AB$20:$AB$23,"N/A")</f>
        <v>S</v>
      </c>
    </row>
    <row r="1973" spans="1:47" ht="12" customHeight="1" x14ac:dyDescent="0.3">
      <c r="A1973" s="87" t="s">
        <v>47</v>
      </c>
      <c r="B1973" s="88">
        <v>46104</v>
      </c>
      <c r="C1973" s="89" t="s">
        <v>48</v>
      </c>
      <c r="D1973" s="89" t="s">
        <v>49</v>
      </c>
      <c r="E1973" s="189">
        <v>85987764</v>
      </c>
      <c r="F1973" s="182" t="s">
        <v>5225</v>
      </c>
      <c r="G1973" s="90">
        <v>93304439749</v>
      </c>
      <c r="H1973" s="91">
        <v>24718</v>
      </c>
      <c r="I1973" s="89"/>
      <c r="J1973" s="89" t="s">
        <v>51</v>
      </c>
      <c r="K1973" s="89" t="s">
        <v>76</v>
      </c>
      <c r="L1973" s="89" t="s">
        <v>740</v>
      </c>
      <c r="M1973" s="89" t="s">
        <v>741</v>
      </c>
      <c r="N1973" s="89" t="s">
        <v>344</v>
      </c>
      <c r="O1973" s="92" t="s">
        <v>5226</v>
      </c>
      <c r="P1973" s="93" t="s">
        <v>57</v>
      </c>
      <c r="Q1973" s="110" t="s">
        <v>5202</v>
      </c>
      <c r="R1973" s="94"/>
      <c r="S1973" s="95">
        <v>46160</v>
      </c>
      <c r="T1973" s="95" t="s">
        <v>5203</v>
      </c>
      <c r="U1973" s="95" t="s">
        <v>1125</v>
      </c>
      <c r="V1973" s="91">
        <v>46156</v>
      </c>
      <c r="W1973" s="91" t="s">
        <v>432</v>
      </c>
      <c r="X1973" s="91" t="s">
        <v>432</v>
      </c>
      <c r="Y1973" s="96"/>
      <c r="Z1973" s="89"/>
      <c r="AA1973" s="95"/>
      <c r="AB1973" s="89"/>
      <c r="AC1973" s="109"/>
      <c r="AD1973" s="89"/>
      <c r="AE1973" s="89"/>
      <c r="AF1973" s="191"/>
      <c r="AG1973" s="194"/>
      <c r="AH1973" s="193"/>
      <c r="AI1973" s="97"/>
      <c r="AJ1973" s="97" t="s">
        <v>1127</v>
      </c>
      <c r="AK1973" s="97"/>
      <c r="AL1973" s="45" t="s">
        <v>67</v>
      </c>
      <c r="AM1973" s="160" t="str">
        <f>MONTH(B1973)&amp;"/"&amp;YEAR(B1973)</f>
        <v>3/2026</v>
      </c>
      <c r="AN1973" s="45">
        <f>WEEKNUM(B1973)-WEEKNUM(EOMONTH(B1973,-1)+1)+1</f>
        <v>4</v>
      </c>
      <c r="AO1973" s="45" t="str">
        <f>MONTH(R1973)&amp;"/"&amp;YEAR(R1973)</f>
        <v>1/1900</v>
      </c>
      <c r="AP1973" s="45" t="e">
        <f>WEEKNUM(R1973)-WEEKNUM(EOMONTH(R1973,-1)+1)+1</f>
        <v>#NUM!</v>
      </c>
      <c r="AQ1973" s="45">
        <f>IF(AU1973="S",IF(Q1973="1. Aceitou o programa",R1973-B1973,0),0)</f>
        <v>0</v>
      </c>
      <c r="AR1973" s="45">
        <f>IF(AU1973="S",IF(AND(S1973&lt;&gt;"",R1973&lt;&gt;""),S1973-R1973,0),0)</f>
        <v>0</v>
      </c>
      <c r="AS1973" s="45">
        <f>IF(AU1973="S",IF(Q1973="1. Aceitou o programa",IF(OR(X1973="Não se Aplica",X1973=""),IF(OR(W1973="Não se Aplica",W1973=""),0,W1973-V1973),AVERAGE(X1973-W1973,W1973-V1973)),0),0)</f>
        <v>0</v>
      </c>
      <c r="AT1973" s="45">
        <f>IF(AU1973="S",IF(AND(Q1973="1. Aceitou o programa",AB1973="Realizada"),IFERROR(IF(AA1973="",0,AA1973-R1973),0),0),0)</f>
        <v>0</v>
      </c>
      <c r="AU1973" s="45" t="str">
        <f>_xlfn.XLOOKUP(U1973,'Lista Suspensa'!$AA$20:$AA$23,'Lista Suspensa'!$AB$20:$AB$23,"N/A")</f>
        <v>S</v>
      </c>
    </row>
    <row r="1974" spans="1:47" ht="12" customHeight="1" x14ac:dyDescent="0.3">
      <c r="A1974" s="87" t="s">
        <v>47</v>
      </c>
      <c r="B1974" s="88">
        <v>46104</v>
      </c>
      <c r="C1974" s="89" t="s">
        <v>48</v>
      </c>
      <c r="D1974" s="89" t="s">
        <v>49</v>
      </c>
      <c r="E1974" s="189">
        <v>89827940</v>
      </c>
      <c r="F1974" s="182" t="s">
        <v>5227</v>
      </c>
      <c r="G1974" s="90">
        <v>10258380764</v>
      </c>
      <c r="H1974" s="91">
        <v>30684</v>
      </c>
      <c r="I1974" s="89"/>
      <c r="J1974" s="89" t="s">
        <v>51</v>
      </c>
      <c r="K1974" s="89" t="s">
        <v>76</v>
      </c>
      <c r="L1974" s="89" t="s">
        <v>303</v>
      </c>
      <c r="M1974" s="89" t="s">
        <v>4632</v>
      </c>
      <c r="N1974" s="89" t="s">
        <v>331</v>
      </c>
      <c r="O1974" s="92" t="s">
        <v>5228</v>
      </c>
      <c r="P1974" s="93" t="s">
        <v>57</v>
      </c>
      <c r="Q1974" s="110" t="s">
        <v>5202</v>
      </c>
      <c r="R1974" s="94"/>
      <c r="S1974" s="95">
        <v>46160</v>
      </c>
      <c r="T1974" s="95" t="s">
        <v>5203</v>
      </c>
      <c r="U1974" s="95" t="s">
        <v>1125</v>
      </c>
      <c r="V1974" s="91">
        <v>46156</v>
      </c>
      <c r="W1974" s="91" t="s">
        <v>432</v>
      </c>
      <c r="X1974" s="91" t="s">
        <v>432</v>
      </c>
      <c r="Y1974" s="96"/>
      <c r="Z1974" s="89"/>
      <c r="AA1974" s="95"/>
      <c r="AB1974" s="89"/>
      <c r="AC1974" s="109"/>
      <c r="AD1974" s="89"/>
      <c r="AE1974" s="89"/>
      <c r="AF1974" s="191"/>
      <c r="AG1974" s="194"/>
      <c r="AH1974" s="193"/>
      <c r="AI1974" s="97"/>
      <c r="AJ1974" s="97" t="s">
        <v>1127</v>
      </c>
      <c r="AK1974" s="97"/>
      <c r="AL1974" s="45" t="s">
        <v>67</v>
      </c>
      <c r="AM1974" s="160" t="str">
        <f>MONTH(B1974)&amp;"/"&amp;YEAR(B1974)</f>
        <v>3/2026</v>
      </c>
      <c r="AN1974" s="45">
        <f>WEEKNUM(B1974)-WEEKNUM(EOMONTH(B1974,-1)+1)+1</f>
        <v>4</v>
      </c>
      <c r="AO1974" s="45" t="str">
        <f>MONTH(R1974)&amp;"/"&amp;YEAR(R1974)</f>
        <v>1/1900</v>
      </c>
      <c r="AP1974" s="45" t="e">
        <f>WEEKNUM(R1974)-WEEKNUM(EOMONTH(R1974,-1)+1)+1</f>
        <v>#NUM!</v>
      </c>
      <c r="AQ1974" s="45">
        <f>IF(AU1974="S",IF(Q1974="1. Aceitou o programa",R1974-B1974,0),0)</f>
        <v>0</v>
      </c>
      <c r="AR1974" s="45">
        <f>IF(AU1974="S",IF(AND(S1974&lt;&gt;"",R1974&lt;&gt;""),S1974-R1974,0),0)</f>
        <v>0</v>
      </c>
      <c r="AS1974" s="45">
        <f>IF(AU1974="S",IF(Q1974="1. Aceitou o programa",IF(OR(X1974="Não se Aplica",X1974=""),IF(OR(W1974="Não se Aplica",W1974=""),0,W1974-V1974),AVERAGE(X1974-W1974,W1974-V1974)),0),0)</f>
        <v>0</v>
      </c>
      <c r="AT1974" s="45">
        <f>IF(AU1974="S",IF(AND(Q1974="1. Aceitou o programa",AB1974="Realizada"),IFERROR(IF(AA1974="",0,AA1974-R1974),0),0),0)</f>
        <v>0</v>
      </c>
      <c r="AU1974" s="45" t="str">
        <f>_xlfn.XLOOKUP(U1974,'Lista Suspensa'!$AA$20:$AA$23,'Lista Suspensa'!$AB$20:$AB$23,"N/A")</f>
        <v>S</v>
      </c>
    </row>
    <row r="1975" spans="1:47" ht="12" customHeight="1" x14ac:dyDescent="0.3">
      <c r="A1975" s="87" t="s">
        <v>47</v>
      </c>
      <c r="B1975" s="88">
        <v>46104</v>
      </c>
      <c r="C1975" s="89" t="s">
        <v>48</v>
      </c>
      <c r="D1975" s="89" t="s">
        <v>49</v>
      </c>
      <c r="E1975" s="189">
        <v>93462930</v>
      </c>
      <c r="F1975" s="182" t="s">
        <v>5229</v>
      </c>
      <c r="G1975" s="90">
        <v>7930544869</v>
      </c>
      <c r="H1975" s="91">
        <v>24068</v>
      </c>
      <c r="I1975" s="89"/>
      <c r="J1975" s="89" t="s">
        <v>84</v>
      </c>
      <c r="K1975" s="89" t="s">
        <v>52</v>
      </c>
      <c r="L1975" s="89" t="s">
        <v>2964</v>
      </c>
      <c r="M1975" s="89" t="s">
        <v>334</v>
      </c>
      <c r="N1975" s="89" t="s">
        <v>137</v>
      </c>
      <c r="O1975" s="92" t="s">
        <v>5230</v>
      </c>
      <c r="P1975" s="93" t="s">
        <v>57</v>
      </c>
      <c r="Q1975" s="110" t="s">
        <v>5202</v>
      </c>
      <c r="R1975" s="94"/>
      <c r="S1975" s="95">
        <v>46160</v>
      </c>
      <c r="T1975" s="95" t="s">
        <v>5203</v>
      </c>
      <c r="U1975" s="95" t="s">
        <v>1125</v>
      </c>
      <c r="V1975" s="91">
        <v>46157</v>
      </c>
      <c r="W1975" s="91" t="s">
        <v>432</v>
      </c>
      <c r="X1975" s="91" t="s">
        <v>432</v>
      </c>
      <c r="Y1975" s="96"/>
      <c r="Z1975" s="89"/>
      <c r="AA1975" s="95"/>
      <c r="AB1975" s="89"/>
      <c r="AC1975" s="109"/>
      <c r="AD1975" s="89"/>
      <c r="AE1975" s="89"/>
      <c r="AF1975" s="191"/>
      <c r="AG1975" s="194"/>
      <c r="AH1975" s="193"/>
      <c r="AI1975" s="97"/>
      <c r="AJ1975" s="97" t="s">
        <v>1127</v>
      </c>
      <c r="AK1975" s="97"/>
      <c r="AL1975" s="45" t="s">
        <v>67</v>
      </c>
      <c r="AM1975" s="160" t="str">
        <f>MONTH(B1975)&amp;"/"&amp;YEAR(B1975)</f>
        <v>3/2026</v>
      </c>
      <c r="AN1975" s="45">
        <f>WEEKNUM(B1975)-WEEKNUM(EOMONTH(B1975,-1)+1)+1</f>
        <v>4</v>
      </c>
      <c r="AO1975" s="45" t="str">
        <f>MONTH(R1975)&amp;"/"&amp;YEAR(R1975)</f>
        <v>1/1900</v>
      </c>
      <c r="AP1975" s="45" t="e">
        <f>WEEKNUM(R1975)-WEEKNUM(EOMONTH(R1975,-1)+1)+1</f>
        <v>#NUM!</v>
      </c>
      <c r="AQ1975" s="45">
        <f>IF(AU1975="S",IF(Q1975="1. Aceitou o programa",R1975-B1975,0),0)</f>
        <v>0</v>
      </c>
      <c r="AR1975" s="45">
        <f>IF(AU1975="S",IF(AND(S1975&lt;&gt;"",R1975&lt;&gt;""),S1975-R1975,0),0)</f>
        <v>0</v>
      </c>
      <c r="AS1975" s="45">
        <f>IF(AU1975="S",IF(Q1975="1. Aceitou o programa",IF(OR(X1975="Não se Aplica",X1975=""),IF(OR(W1975="Não se Aplica",W1975=""),0,W1975-V1975),AVERAGE(X1975-W1975,W1975-V1975)),0),0)</f>
        <v>0</v>
      </c>
      <c r="AT1975" s="45">
        <f>IF(AU1975="S",IF(AND(Q1975="1. Aceitou o programa",AB1975="Realizada"),IFERROR(IF(AA1975="",0,AA1975-R1975),0),0),0)</f>
        <v>0</v>
      </c>
      <c r="AU1975" s="45" t="str">
        <f>_xlfn.XLOOKUP(U1975,'Lista Suspensa'!$AA$20:$AA$23,'Lista Suspensa'!$AB$20:$AB$23,"N/A")</f>
        <v>S</v>
      </c>
    </row>
    <row r="1976" spans="1:47" ht="12" customHeight="1" x14ac:dyDescent="0.3">
      <c r="A1976" s="87" t="s">
        <v>47</v>
      </c>
      <c r="B1976" s="88">
        <v>46104</v>
      </c>
      <c r="C1976" s="89" t="s">
        <v>48</v>
      </c>
      <c r="D1976" s="89" t="s">
        <v>49</v>
      </c>
      <c r="E1976" s="189">
        <v>94524839</v>
      </c>
      <c r="F1976" s="182" t="s">
        <v>5231</v>
      </c>
      <c r="G1976" s="90">
        <v>20327400870</v>
      </c>
      <c r="H1976" s="91">
        <v>26210</v>
      </c>
      <c r="I1976" s="89"/>
      <c r="J1976" s="89" t="s">
        <v>84</v>
      </c>
      <c r="K1976" s="89" t="s">
        <v>52</v>
      </c>
      <c r="L1976" s="89" t="s">
        <v>5232</v>
      </c>
      <c r="M1976" s="89" t="s">
        <v>5233</v>
      </c>
      <c r="N1976" s="89" t="s">
        <v>150</v>
      </c>
      <c r="O1976" s="92" t="s">
        <v>5234</v>
      </c>
      <c r="P1976" s="93" t="s">
        <v>57</v>
      </c>
      <c r="Q1976" s="110" t="s">
        <v>5202</v>
      </c>
      <c r="R1976" s="94"/>
      <c r="S1976" s="95">
        <v>46160</v>
      </c>
      <c r="T1976" s="95" t="s">
        <v>5203</v>
      </c>
      <c r="U1976" s="95" t="s">
        <v>1125</v>
      </c>
      <c r="V1976" s="91">
        <v>46157</v>
      </c>
      <c r="W1976" s="91" t="s">
        <v>432</v>
      </c>
      <c r="X1976" s="91" t="s">
        <v>432</v>
      </c>
      <c r="Y1976" s="96"/>
      <c r="Z1976" s="89"/>
      <c r="AA1976" s="95"/>
      <c r="AB1976" s="89"/>
      <c r="AC1976" s="109"/>
      <c r="AD1976" s="89"/>
      <c r="AE1976" s="89"/>
      <c r="AF1976" s="191"/>
      <c r="AG1976" s="194"/>
      <c r="AH1976" s="193"/>
      <c r="AI1976" s="97"/>
      <c r="AJ1976" s="97" t="s">
        <v>1127</v>
      </c>
      <c r="AK1976" s="97"/>
      <c r="AL1976" s="45" t="s">
        <v>67</v>
      </c>
      <c r="AM1976" s="160" t="str">
        <f>MONTH(B1976)&amp;"/"&amp;YEAR(B1976)</f>
        <v>3/2026</v>
      </c>
      <c r="AN1976" s="45">
        <f>WEEKNUM(B1976)-WEEKNUM(EOMONTH(B1976,-1)+1)+1</f>
        <v>4</v>
      </c>
      <c r="AO1976" s="45" t="str">
        <f>MONTH(R1976)&amp;"/"&amp;YEAR(R1976)</f>
        <v>1/1900</v>
      </c>
      <c r="AP1976" s="45" t="e">
        <f>WEEKNUM(R1976)-WEEKNUM(EOMONTH(R1976,-1)+1)+1</f>
        <v>#NUM!</v>
      </c>
      <c r="AQ1976" s="45">
        <f>IF(AU1976="S",IF(Q1976="1. Aceitou o programa",R1976-B1976,0),0)</f>
        <v>0</v>
      </c>
      <c r="AR1976" s="45">
        <f>IF(AU1976="S",IF(AND(S1976&lt;&gt;"",R1976&lt;&gt;""),S1976-R1976,0),0)</f>
        <v>0</v>
      </c>
      <c r="AS1976" s="45">
        <f>IF(AU1976="S",IF(Q1976="1. Aceitou o programa",IF(OR(X1976="Não se Aplica",X1976=""),IF(OR(W1976="Não se Aplica",W1976=""),0,W1976-V1976),AVERAGE(X1976-W1976,W1976-V1976)),0),0)</f>
        <v>0</v>
      </c>
      <c r="AT1976" s="45">
        <f>IF(AU1976="S",IF(AND(Q1976="1. Aceitou o programa",AB1976="Realizada"),IFERROR(IF(AA1976="",0,AA1976-R1976),0),0),0)</f>
        <v>0</v>
      </c>
      <c r="AU1976" s="45" t="str">
        <f>_xlfn.XLOOKUP(U1976,'Lista Suspensa'!$AA$20:$AA$23,'Lista Suspensa'!$AB$20:$AB$23,"N/A")</f>
        <v>S</v>
      </c>
    </row>
    <row r="1977" spans="1:47" ht="12" customHeight="1" x14ac:dyDescent="0.3">
      <c r="A1977" s="87" t="s">
        <v>47</v>
      </c>
      <c r="B1977" s="88">
        <v>46104</v>
      </c>
      <c r="C1977" s="89" t="s">
        <v>48</v>
      </c>
      <c r="D1977" s="89" t="s">
        <v>49</v>
      </c>
      <c r="E1977" s="189">
        <v>76299961</v>
      </c>
      <c r="F1977" s="182" t="s">
        <v>5235</v>
      </c>
      <c r="G1977" s="90">
        <v>26775698844</v>
      </c>
      <c r="H1977" s="91">
        <v>25473</v>
      </c>
      <c r="I1977" s="89"/>
      <c r="J1977" s="89" t="s">
        <v>51</v>
      </c>
      <c r="K1977" s="89" t="s">
        <v>52</v>
      </c>
      <c r="L1977" s="89" t="s">
        <v>69</v>
      </c>
      <c r="M1977" s="89" t="s">
        <v>234</v>
      </c>
      <c r="N1977" s="89" t="s">
        <v>97</v>
      </c>
      <c r="O1977" s="92" t="s">
        <v>5236</v>
      </c>
      <c r="P1977" s="93" t="s">
        <v>57</v>
      </c>
      <c r="Q1977" s="110" t="s">
        <v>5202</v>
      </c>
      <c r="R1977" s="94"/>
      <c r="S1977" s="95">
        <v>46160</v>
      </c>
      <c r="T1977" s="95" t="s">
        <v>5203</v>
      </c>
      <c r="U1977" s="95" t="s">
        <v>1125</v>
      </c>
      <c r="V1977" s="91">
        <v>46157</v>
      </c>
      <c r="W1977" s="91" t="s">
        <v>432</v>
      </c>
      <c r="X1977" s="91" t="s">
        <v>432</v>
      </c>
      <c r="Y1977" s="96"/>
      <c r="Z1977" s="89"/>
      <c r="AA1977" s="95"/>
      <c r="AB1977" s="89"/>
      <c r="AC1977" s="109"/>
      <c r="AD1977" s="89"/>
      <c r="AE1977" s="89"/>
      <c r="AF1977" s="191"/>
      <c r="AG1977" s="194"/>
      <c r="AH1977" s="193"/>
      <c r="AI1977" s="97"/>
      <c r="AJ1977" s="97" t="s">
        <v>1127</v>
      </c>
      <c r="AK1977" s="97"/>
      <c r="AL1977" s="45" t="s">
        <v>67</v>
      </c>
      <c r="AM1977" s="160" t="str">
        <f>MONTH(B1977)&amp;"/"&amp;YEAR(B1977)</f>
        <v>3/2026</v>
      </c>
      <c r="AN1977" s="45">
        <f>WEEKNUM(B1977)-WEEKNUM(EOMONTH(B1977,-1)+1)+1</f>
        <v>4</v>
      </c>
      <c r="AO1977" s="45" t="str">
        <f>MONTH(R1977)&amp;"/"&amp;YEAR(R1977)</f>
        <v>1/1900</v>
      </c>
      <c r="AP1977" s="45" t="e">
        <f>WEEKNUM(R1977)-WEEKNUM(EOMONTH(R1977,-1)+1)+1</f>
        <v>#NUM!</v>
      </c>
      <c r="AQ1977" s="45">
        <f>IF(AU1977="S",IF(Q1977="1. Aceitou o programa",R1977-B1977,0),0)</f>
        <v>0</v>
      </c>
      <c r="AR1977" s="45">
        <f>IF(AU1977="S",IF(AND(S1977&lt;&gt;"",R1977&lt;&gt;""),S1977-R1977,0),0)</f>
        <v>0</v>
      </c>
      <c r="AS1977" s="45">
        <f>IF(AU1977="S",IF(Q1977="1. Aceitou o programa",IF(OR(X1977="Não se Aplica",X1977=""),IF(OR(W1977="Não se Aplica",W1977=""),0,W1977-V1977),AVERAGE(X1977-W1977,W1977-V1977)),0),0)</f>
        <v>0</v>
      </c>
      <c r="AT1977" s="45">
        <f>IF(AU1977="S",IF(AND(Q1977="1. Aceitou o programa",AB1977="Realizada"),IFERROR(IF(AA1977="",0,AA1977-R1977),0),0),0)</f>
        <v>0</v>
      </c>
      <c r="AU1977" s="45" t="str">
        <f>_xlfn.XLOOKUP(U1977,'Lista Suspensa'!$AA$20:$AA$23,'Lista Suspensa'!$AB$20:$AB$23,"N/A")</f>
        <v>S</v>
      </c>
    </row>
    <row r="1978" spans="1:47" ht="12" customHeight="1" x14ac:dyDescent="0.3">
      <c r="A1978" s="87" t="s">
        <v>47</v>
      </c>
      <c r="B1978" s="88">
        <v>46104</v>
      </c>
      <c r="C1978" s="89" t="s">
        <v>48</v>
      </c>
      <c r="D1978" s="89" t="s">
        <v>49</v>
      </c>
      <c r="E1978" s="189">
        <v>94036410</v>
      </c>
      <c r="F1978" s="197" t="s">
        <v>5237</v>
      </c>
      <c r="G1978" s="90">
        <v>33088196863</v>
      </c>
      <c r="H1978" s="91">
        <v>30738</v>
      </c>
      <c r="I1978" s="89"/>
      <c r="J1978" s="89" t="s">
        <v>51</v>
      </c>
      <c r="K1978" s="89" t="s">
        <v>52</v>
      </c>
      <c r="L1978" s="89" t="s">
        <v>85</v>
      </c>
      <c r="M1978" s="89" t="s">
        <v>1111</v>
      </c>
      <c r="N1978" s="89" t="s">
        <v>150</v>
      </c>
      <c r="O1978" s="92" t="s">
        <v>5238</v>
      </c>
      <c r="P1978" s="93" t="s">
        <v>57</v>
      </c>
      <c r="Q1978" s="110" t="s">
        <v>5202</v>
      </c>
      <c r="R1978" s="94"/>
      <c r="S1978" s="95">
        <v>46168</v>
      </c>
      <c r="T1978" s="95" t="s">
        <v>5203</v>
      </c>
      <c r="U1978" s="95" t="s">
        <v>1125</v>
      </c>
      <c r="V1978" s="91">
        <v>46156</v>
      </c>
      <c r="W1978" s="91">
        <v>46160</v>
      </c>
      <c r="X1978" s="91">
        <v>46167</v>
      </c>
      <c r="Y1978" s="96"/>
      <c r="Z1978" s="89"/>
      <c r="AA1978" s="95"/>
      <c r="AB1978" s="89"/>
      <c r="AC1978" s="109"/>
      <c r="AD1978" s="89"/>
      <c r="AE1978" s="89"/>
      <c r="AF1978" s="191"/>
      <c r="AG1978" s="194"/>
      <c r="AH1978" s="193"/>
      <c r="AI1978" s="97"/>
      <c r="AJ1978" s="97" t="s">
        <v>1127</v>
      </c>
      <c r="AK1978" s="97" t="s">
        <v>66</v>
      </c>
      <c r="AL1978" s="45" t="s">
        <v>67</v>
      </c>
      <c r="AM1978" s="160" t="str">
        <f>MONTH(B1978)&amp;"/"&amp;YEAR(B1978)</f>
        <v>3/2026</v>
      </c>
      <c r="AN1978" s="45">
        <f>WEEKNUM(B1978)-WEEKNUM(EOMONTH(B1978,-1)+1)+1</f>
        <v>4</v>
      </c>
      <c r="AO1978" s="45" t="str">
        <f>MONTH(R1978)&amp;"/"&amp;YEAR(R1978)</f>
        <v>1/1900</v>
      </c>
      <c r="AP1978" s="45" t="e">
        <f>WEEKNUM(R1978)-WEEKNUM(EOMONTH(R1978,-1)+1)+1</f>
        <v>#NUM!</v>
      </c>
      <c r="AQ1978" s="45">
        <f>IF(AU1978="S",IF(Q1978="1. Aceitou o programa",R1978-B1978,0),0)</f>
        <v>0</v>
      </c>
      <c r="AR1978" s="45">
        <f>IF(AU1978="S",IF(AND(S1978&lt;&gt;"",R1978&lt;&gt;""),S1978-R1978,0),0)</f>
        <v>0</v>
      </c>
      <c r="AS1978" s="45">
        <f>IF(AU1978="S",IF(Q1978="1. Aceitou o programa",IF(OR(X1978="Não se Aplica",X1978=""),IF(OR(W1978="Não se Aplica",W1978=""),0,W1978-V1978),AVERAGE(X1978-W1978,W1978-V1978)),0),0)</f>
        <v>0</v>
      </c>
      <c r="AT1978" s="45">
        <f>IF(AU1978="S",IF(AND(Q1978="1. Aceitou o programa",AB1978="Realizada"),IFERROR(IF(AA1978="",0,AA1978-R1978),0),0),0)</f>
        <v>0</v>
      </c>
      <c r="AU1978" s="45" t="str">
        <f>_xlfn.XLOOKUP(U1978,'Lista Suspensa'!$AA$20:$AA$23,'Lista Suspensa'!$AB$20:$AB$23,"N/A")</f>
        <v>S</v>
      </c>
    </row>
    <row r="1979" spans="1:47" ht="12" customHeight="1" x14ac:dyDescent="0.3">
      <c r="A1979" s="87" t="s">
        <v>47</v>
      </c>
      <c r="B1979" s="88">
        <v>46104</v>
      </c>
      <c r="C1979" s="89" t="s">
        <v>48</v>
      </c>
      <c r="D1979" s="89" t="s">
        <v>49</v>
      </c>
      <c r="E1979" s="189">
        <v>89126256</v>
      </c>
      <c r="F1979" s="197" t="s">
        <v>5239</v>
      </c>
      <c r="G1979" s="90">
        <v>36636513802</v>
      </c>
      <c r="H1979" s="91">
        <v>32198</v>
      </c>
      <c r="I1979" s="89"/>
      <c r="J1979" s="89" t="s">
        <v>51</v>
      </c>
      <c r="K1979" s="89" t="s">
        <v>52</v>
      </c>
      <c r="L1979" s="89" t="s">
        <v>85</v>
      </c>
      <c r="M1979" s="89" t="s">
        <v>1937</v>
      </c>
      <c r="N1979" s="89" t="s">
        <v>291</v>
      </c>
      <c r="O1979" s="92" t="s">
        <v>5240</v>
      </c>
      <c r="P1979" s="93" t="s">
        <v>57</v>
      </c>
      <c r="Q1979" s="110" t="s">
        <v>5202</v>
      </c>
      <c r="R1979" s="94"/>
      <c r="S1979" s="95">
        <v>46168</v>
      </c>
      <c r="T1979" s="95" t="s">
        <v>5203</v>
      </c>
      <c r="U1979" s="95" t="s">
        <v>1125</v>
      </c>
      <c r="V1979" s="91">
        <v>46118</v>
      </c>
      <c r="W1979" s="91">
        <v>46161</v>
      </c>
      <c r="X1979" s="91">
        <v>46167</v>
      </c>
      <c r="Y1979" s="96"/>
      <c r="Z1979" s="89"/>
      <c r="AA1979" s="95"/>
      <c r="AB1979" s="89"/>
      <c r="AC1979" s="109"/>
      <c r="AD1979" s="89"/>
      <c r="AE1979" s="89"/>
      <c r="AF1979" s="191"/>
      <c r="AG1979" s="194"/>
      <c r="AH1979" s="193"/>
      <c r="AI1979" s="97"/>
      <c r="AJ1979" s="97" t="s">
        <v>1127</v>
      </c>
      <c r="AK1979" s="97"/>
      <c r="AL1979" s="45" t="s">
        <v>67</v>
      </c>
      <c r="AM1979" s="160" t="str">
        <f>MONTH(B1979)&amp;"/"&amp;YEAR(B1979)</f>
        <v>3/2026</v>
      </c>
      <c r="AN1979" s="45">
        <f>WEEKNUM(B1979)-WEEKNUM(EOMONTH(B1979,-1)+1)+1</f>
        <v>4</v>
      </c>
      <c r="AO1979" s="45" t="str">
        <f>MONTH(R1979)&amp;"/"&amp;YEAR(R1979)</f>
        <v>1/1900</v>
      </c>
      <c r="AP1979" s="45" t="e">
        <f>WEEKNUM(R1979)-WEEKNUM(EOMONTH(R1979,-1)+1)+1</f>
        <v>#NUM!</v>
      </c>
      <c r="AQ1979" s="45">
        <f>IF(AU1979="S",IF(Q1979="1. Aceitou o programa",R1979-B1979,0),0)</f>
        <v>0</v>
      </c>
      <c r="AR1979" s="45">
        <f>IF(AU1979="S",IF(AND(S1979&lt;&gt;"",R1979&lt;&gt;""),S1979-R1979,0),0)</f>
        <v>0</v>
      </c>
      <c r="AS1979" s="45">
        <f>IF(AU1979="S",IF(Q1979="1. Aceitou o programa",IF(OR(X1979="Não se Aplica",X1979=""),IF(OR(W1979="Não se Aplica",W1979=""),0,W1979-V1979),AVERAGE(X1979-W1979,W1979-V1979)),0),0)</f>
        <v>0</v>
      </c>
      <c r="AT1979" s="45">
        <f>IF(AU1979="S",IF(AND(Q1979="1. Aceitou o programa",AB1979="Realizada"),IFERROR(IF(AA1979="",0,AA1979-R1979),0),0),0)</f>
        <v>0</v>
      </c>
      <c r="AU1979" s="45" t="str">
        <f>_xlfn.XLOOKUP(U1979,'Lista Suspensa'!$AA$20:$AA$23,'Lista Suspensa'!$AB$20:$AB$23,"N/A")</f>
        <v>S</v>
      </c>
    </row>
    <row r="1980" spans="1:47" ht="12" customHeight="1" x14ac:dyDescent="0.3">
      <c r="A1980" s="87" t="s">
        <v>47</v>
      </c>
      <c r="B1980" s="88">
        <v>46104</v>
      </c>
      <c r="C1980" s="89" t="s">
        <v>48</v>
      </c>
      <c r="D1980" s="89" t="s">
        <v>49</v>
      </c>
      <c r="E1980" s="189">
        <v>79043412</v>
      </c>
      <c r="F1980" s="197" t="s">
        <v>5241</v>
      </c>
      <c r="G1980" s="90">
        <v>45764255872</v>
      </c>
      <c r="H1980" s="91">
        <v>18756</v>
      </c>
      <c r="I1980" s="89"/>
      <c r="J1980" s="89" t="s">
        <v>84</v>
      </c>
      <c r="K1980" s="89" t="s">
        <v>52</v>
      </c>
      <c r="L1980" s="89" t="s">
        <v>85</v>
      </c>
      <c r="M1980" s="89" t="s">
        <v>5242</v>
      </c>
      <c r="N1980" s="89" t="s">
        <v>137</v>
      </c>
      <c r="O1980" s="92" t="s">
        <v>5243</v>
      </c>
      <c r="P1980" s="93" t="s">
        <v>57</v>
      </c>
      <c r="Q1980" s="110" t="s">
        <v>5202</v>
      </c>
      <c r="R1980" s="94"/>
      <c r="S1980" s="95">
        <v>46168</v>
      </c>
      <c r="T1980" s="95" t="s">
        <v>5203</v>
      </c>
      <c r="U1980" s="95" t="s">
        <v>1125</v>
      </c>
      <c r="V1980" s="91">
        <v>46118</v>
      </c>
      <c r="W1980" s="91">
        <v>46161</v>
      </c>
      <c r="X1980" s="91">
        <v>46167</v>
      </c>
      <c r="Y1980" s="96"/>
      <c r="Z1980" s="89"/>
      <c r="AA1980" s="95"/>
      <c r="AB1980" s="89"/>
      <c r="AC1980" s="109"/>
      <c r="AD1980" s="89"/>
      <c r="AE1980" s="89"/>
      <c r="AF1980" s="191"/>
      <c r="AG1980" s="194"/>
      <c r="AH1980" s="193"/>
      <c r="AI1980" s="97"/>
      <c r="AJ1980" s="97" t="s">
        <v>1127</v>
      </c>
      <c r="AK1980" s="97"/>
      <c r="AL1980" s="45" t="s">
        <v>67</v>
      </c>
      <c r="AM1980" s="160" t="str">
        <f>MONTH(B1980)&amp;"/"&amp;YEAR(B1980)</f>
        <v>3/2026</v>
      </c>
      <c r="AN1980" s="45">
        <f>WEEKNUM(B1980)-WEEKNUM(EOMONTH(B1980,-1)+1)+1</f>
        <v>4</v>
      </c>
      <c r="AO1980" s="45" t="str">
        <f>MONTH(R1980)&amp;"/"&amp;YEAR(R1980)</f>
        <v>1/1900</v>
      </c>
      <c r="AP1980" s="45" t="e">
        <f>WEEKNUM(R1980)-WEEKNUM(EOMONTH(R1980,-1)+1)+1</f>
        <v>#NUM!</v>
      </c>
      <c r="AQ1980" s="45">
        <f>IF(AU1980="S",IF(Q1980="1. Aceitou o programa",R1980-B1980,0),0)</f>
        <v>0</v>
      </c>
      <c r="AR1980" s="45">
        <f>IF(AU1980="S",IF(AND(S1980&lt;&gt;"",R1980&lt;&gt;""),S1980-R1980,0),0)</f>
        <v>0</v>
      </c>
      <c r="AS1980" s="45">
        <f>IF(AU1980="S",IF(Q1980="1. Aceitou o programa",IF(OR(X1980="Não se Aplica",X1980=""),IF(OR(W1980="Não se Aplica",W1980=""),0,W1980-V1980),AVERAGE(X1980-W1980,W1980-V1980)),0),0)</f>
        <v>0</v>
      </c>
      <c r="AT1980" s="45">
        <f>IF(AU1980="S",IF(AND(Q1980="1. Aceitou o programa",AB1980="Realizada"),IFERROR(IF(AA1980="",0,AA1980-R1980),0),0),0)</f>
        <v>0</v>
      </c>
      <c r="AU1980" s="45" t="str">
        <f>_xlfn.XLOOKUP(U1980,'Lista Suspensa'!$AA$20:$AA$23,'Lista Suspensa'!$AB$20:$AB$23,"N/A")</f>
        <v>S</v>
      </c>
    </row>
    <row r="1981" spans="1:47" ht="12" customHeight="1" x14ac:dyDescent="0.3">
      <c r="A1981" s="87" t="s">
        <v>47</v>
      </c>
      <c r="B1981" s="88">
        <v>46104</v>
      </c>
      <c r="C1981" s="89" t="s">
        <v>48</v>
      </c>
      <c r="D1981" s="89" t="s">
        <v>49</v>
      </c>
      <c r="E1981" s="189">
        <v>83101603</v>
      </c>
      <c r="F1981" s="197" t="s">
        <v>5244</v>
      </c>
      <c r="G1981" s="90">
        <v>2509340514</v>
      </c>
      <c r="H1981" s="91">
        <v>31340</v>
      </c>
      <c r="I1981" s="89"/>
      <c r="J1981" s="89" t="s">
        <v>51</v>
      </c>
      <c r="K1981" s="89" t="s">
        <v>52</v>
      </c>
      <c r="L1981" s="89" t="s">
        <v>85</v>
      </c>
      <c r="M1981" s="89" t="s">
        <v>3263</v>
      </c>
      <c r="N1981" s="89" t="s">
        <v>137</v>
      </c>
      <c r="O1981" s="92" t="s">
        <v>5245</v>
      </c>
      <c r="P1981" s="93" t="s">
        <v>57</v>
      </c>
      <c r="Q1981" s="110" t="s">
        <v>5202</v>
      </c>
      <c r="R1981" s="94"/>
      <c r="S1981" s="95">
        <v>46168</v>
      </c>
      <c r="T1981" s="95" t="s">
        <v>5203</v>
      </c>
      <c r="U1981" s="95" t="s">
        <v>1125</v>
      </c>
      <c r="V1981" s="91">
        <v>46118</v>
      </c>
      <c r="W1981" s="91">
        <v>46161</v>
      </c>
      <c r="X1981" s="91">
        <v>46167</v>
      </c>
      <c r="Y1981" s="96"/>
      <c r="Z1981" s="89"/>
      <c r="AA1981" s="95"/>
      <c r="AB1981" s="89"/>
      <c r="AC1981" s="109"/>
      <c r="AD1981" s="89"/>
      <c r="AE1981" s="89"/>
      <c r="AF1981" s="191"/>
      <c r="AG1981" s="194"/>
      <c r="AH1981" s="193"/>
      <c r="AI1981" s="97"/>
      <c r="AJ1981" s="97" t="s">
        <v>1127</v>
      </c>
      <c r="AK1981" s="97"/>
      <c r="AL1981" s="45" t="s">
        <v>67</v>
      </c>
      <c r="AM1981" s="160" t="str">
        <f>MONTH(B1981)&amp;"/"&amp;YEAR(B1981)</f>
        <v>3/2026</v>
      </c>
      <c r="AN1981" s="45">
        <f>WEEKNUM(B1981)-WEEKNUM(EOMONTH(B1981,-1)+1)+1</f>
        <v>4</v>
      </c>
      <c r="AO1981" s="45" t="str">
        <f>MONTH(R1981)&amp;"/"&amp;YEAR(R1981)</f>
        <v>1/1900</v>
      </c>
      <c r="AP1981" s="45" t="e">
        <f>WEEKNUM(R1981)-WEEKNUM(EOMONTH(R1981,-1)+1)+1</f>
        <v>#NUM!</v>
      </c>
      <c r="AQ1981" s="45">
        <f>IF(AU1981="S",IF(Q1981="1. Aceitou o programa",R1981-B1981,0),0)</f>
        <v>0</v>
      </c>
      <c r="AR1981" s="45">
        <f>IF(AU1981="S",IF(AND(S1981&lt;&gt;"",R1981&lt;&gt;""),S1981-R1981,0),0)</f>
        <v>0</v>
      </c>
      <c r="AS1981" s="45">
        <f>IF(AU1981="S",IF(Q1981="1. Aceitou o programa",IF(OR(X1981="Não se Aplica",X1981=""),IF(OR(W1981="Não se Aplica",W1981=""),0,W1981-V1981),AVERAGE(X1981-W1981,W1981-V1981)),0),0)</f>
        <v>0</v>
      </c>
      <c r="AT1981" s="45">
        <f>IF(AU1981="S",IF(AND(Q1981="1. Aceitou o programa",AB1981="Realizada"),IFERROR(IF(AA1981="",0,AA1981-R1981),0),0),0)</f>
        <v>0</v>
      </c>
      <c r="AU1981" s="45" t="str">
        <f>_xlfn.XLOOKUP(U1981,'Lista Suspensa'!$AA$20:$AA$23,'Lista Suspensa'!$AB$20:$AB$23,"N/A")</f>
        <v>S</v>
      </c>
    </row>
    <row r="1982" spans="1:47" ht="12" customHeight="1" x14ac:dyDescent="0.3">
      <c r="A1982" s="87" t="s">
        <v>47</v>
      </c>
      <c r="B1982" s="88">
        <v>46104</v>
      </c>
      <c r="C1982" s="89" t="s">
        <v>48</v>
      </c>
      <c r="D1982" s="89" t="s">
        <v>49</v>
      </c>
      <c r="E1982" s="189">
        <v>82151229</v>
      </c>
      <c r="F1982" s="197" t="s">
        <v>5246</v>
      </c>
      <c r="G1982" s="90">
        <v>56479042891</v>
      </c>
      <c r="H1982" s="91">
        <v>19980</v>
      </c>
      <c r="I1982" s="89"/>
      <c r="J1982" s="89" t="s">
        <v>84</v>
      </c>
      <c r="K1982" s="89" t="s">
        <v>52</v>
      </c>
      <c r="L1982" s="89" t="s">
        <v>758</v>
      </c>
      <c r="M1982" s="89" t="s">
        <v>5247</v>
      </c>
      <c r="N1982" s="89" t="s">
        <v>137</v>
      </c>
      <c r="O1982" s="92" t="s">
        <v>5248</v>
      </c>
      <c r="P1982" s="93" t="s">
        <v>57</v>
      </c>
      <c r="Q1982" s="110" t="s">
        <v>5202</v>
      </c>
      <c r="R1982" s="94"/>
      <c r="S1982" s="95">
        <v>46168</v>
      </c>
      <c r="T1982" s="95" t="s">
        <v>5203</v>
      </c>
      <c r="U1982" s="95" t="s">
        <v>1125</v>
      </c>
      <c r="V1982" s="91">
        <v>46146</v>
      </c>
      <c r="W1982" s="91">
        <v>46161</v>
      </c>
      <c r="X1982" s="91">
        <v>46168</v>
      </c>
      <c r="Y1982" s="96"/>
      <c r="Z1982" s="89"/>
      <c r="AA1982" s="95"/>
      <c r="AB1982" s="89"/>
      <c r="AC1982" s="109"/>
      <c r="AD1982" s="89"/>
      <c r="AE1982" s="89"/>
      <c r="AF1982" s="191"/>
      <c r="AG1982" s="194"/>
      <c r="AH1982" s="193"/>
      <c r="AI1982" s="97"/>
      <c r="AJ1982" s="97" t="s">
        <v>1127</v>
      </c>
      <c r="AK1982" s="97"/>
      <c r="AL1982" s="45" t="s">
        <v>67</v>
      </c>
      <c r="AM1982" s="160" t="str">
        <f>MONTH(B1982)&amp;"/"&amp;YEAR(B1982)</f>
        <v>3/2026</v>
      </c>
      <c r="AN1982" s="45">
        <f>WEEKNUM(B1982)-WEEKNUM(EOMONTH(B1982,-1)+1)+1</f>
        <v>4</v>
      </c>
      <c r="AO1982" s="45" t="str">
        <f>MONTH(R1982)&amp;"/"&amp;YEAR(R1982)</f>
        <v>1/1900</v>
      </c>
      <c r="AP1982" s="45" t="e">
        <f>WEEKNUM(R1982)-WEEKNUM(EOMONTH(R1982,-1)+1)+1</f>
        <v>#NUM!</v>
      </c>
      <c r="AQ1982" s="45">
        <f>IF(AU1982="S",IF(Q1982="1. Aceitou o programa",R1982-B1982,0),0)</f>
        <v>0</v>
      </c>
      <c r="AR1982" s="45">
        <f>IF(AU1982="S",IF(AND(S1982&lt;&gt;"",R1982&lt;&gt;""),S1982-R1982,0),0)</f>
        <v>0</v>
      </c>
      <c r="AS1982" s="45">
        <f>IF(AU1982="S",IF(Q1982="1. Aceitou o programa",IF(OR(X1982="Não se Aplica",X1982=""),IF(OR(W1982="Não se Aplica",W1982=""),0,W1982-V1982),AVERAGE(X1982-W1982,W1982-V1982)),0),0)</f>
        <v>0</v>
      </c>
      <c r="AT1982" s="45">
        <f>IF(AU1982="S",IF(AND(Q1982="1. Aceitou o programa",AB1982="Realizada"),IFERROR(IF(AA1982="",0,AA1982-R1982),0),0),0)</f>
        <v>0</v>
      </c>
      <c r="AU1982" s="45" t="str">
        <f>_xlfn.XLOOKUP(U1982,'Lista Suspensa'!$AA$20:$AA$23,'Lista Suspensa'!$AB$20:$AB$23,"N/A")</f>
        <v>S</v>
      </c>
    </row>
    <row r="1983" spans="1:47" ht="12" customHeight="1" x14ac:dyDescent="0.3">
      <c r="A1983" s="87" t="s">
        <v>47</v>
      </c>
      <c r="B1983" s="88">
        <v>46104</v>
      </c>
      <c r="C1983" s="89" t="s">
        <v>48</v>
      </c>
      <c r="D1983" s="89" t="s">
        <v>49</v>
      </c>
      <c r="E1983" s="189">
        <v>82288706</v>
      </c>
      <c r="F1983" s="197" t="s">
        <v>5249</v>
      </c>
      <c r="G1983" s="90">
        <v>14346693865</v>
      </c>
      <c r="H1983" s="91">
        <v>26750</v>
      </c>
      <c r="I1983" s="89"/>
      <c r="J1983" s="89" t="s">
        <v>51</v>
      </c>
      <c r="K1983" s="89" t="s">
        <v>52</v>
      </c>
      <c r="L1983" s="89" t="s">
        <v>85</v>
      </c>
      <c r="M1983" s="89" t="s">
        <v>279</v>
      </c>
      <c r="N1983" s="89" t="s">
        <v>137</v>
      </c>
      <c r="O1983" s="92" t="s">
        <v>5250</v>
      </c>
      <c r="P1983" s="93" t="s">
        <v>57</v>
      </c>
      <c r="Q1983" s="110" t="s">
        <v>5202</v>
      </c>
      <c r="R1983" s="94"/>
      <c r="S1983" s="95">
        <v>46168</v>
      </c>
      <c r="T1983" s="95" t="s">
        <v>5203</v>
      </c>
      <c r="U1983" s="95" t="s">
        <v>1125</v>
      </c>
      <c r="V1983" s="91">
        <v>46146</v>
      </c>
      <c r="W1983" s="91">
        <v>46161</v>
      </c>
      <c r="X1983" s="91">
        <v>46168</v>
      </c>
      <c r="Y1983" s="96"/>
      <c r="Z1983" s="89"/>
      <c r="AA1983" s="95"/>
      <c r="AB1983" s="89"/>
      <c r="AC1983" s="109"/>
      <c r="AD1983" s="89"/>
      <c r="AE1983" s="89"/>
      <c r="AF1983" s="191"/>
      <c r="AG1983" s="194"/>
      <c r="AH1983" s="193"/>
      <c r="AI1983" s="97"/>
      <c r="AJ1983" s="97" t="s">
        <v>1127</v>
      </c>
      <c r="AK1983" s="97"/>
      <c r="AL1983" s="45" t="s">
        <v>67</v>
      </c>
      <c r="AM1983" s="160" t="str">
        <f>MONTH(B1983)&amp;"/"&amp;YEAR(B1983)</f>
        <v>3/2026</v>
      </c>
      <c r="AN1983" s="45">
        <f>WEEKNUM(B1983)-WEEKNUM(EOMONTH(B1983,-1)+1)+1</f>
        <v>4</v>
      </c>
      <c r="AO1983" s="45" t="str">
        <f>MONTH(R1983)&amp;"/"&amp;YEAR(R1983)</f>
        <v>1/1900</v>
      </c>
      <c r="AP1983" s="45" t="e">
        <f>WEEKNUM(R1983)-WEEKNUM(EOMONTH(R1983,-1)+1)+1</f>
        <v>#NUM!</v>
      </c>
      <c r="AQ1983" s="45">
        <f>IF(AU1983="S",IF(Q1983="1. Aceitou o programa",R1983-B1983,0),0)</f>
        <v>0</v>
      </c>
      <c r="AR1983" s="45">
        <f>IF(AU1983="S",IF(AND(S1983&lt;&gt;"",R1983&lt;&gt;""),S1983-R1983,0),0)</f>
        <v>0</v>
      </c>
      <c r="AS1983" s="45">
        <f>IF(AU1983="S",IF(Q1983="1. Aceitou o programa",IF(OR(X1983="Não se Aplica",X1983=""),IF(OR(W1983="Não se Aplica",W1983=""),0,W1983-V1983),AVERAGE(X1983-W1983,W1983-V1983)),0),0)</f>
        <v>0</v>
      </c>
      <c r="AT1983" s="45">
        <f>IF(AU1983="S",IF(AND(Q1983="1. Aceitou o programa",AB1983="Realizada"),IFERROR(IF(AA1983="",0,AA1983-R1983),0),0),0)</f>
        <v>0</v>
      </c>
      <c r="AU1983" s="45" t="str">
        <f>_xlfn.XLOOKUP(U1983,'Lista Suspensa'!$AA$20:$AA$23,'Lista Suspensa'!$AB$20:$AB$23,"N/A")</f>
        <v>S</v>
      </c>
    </row>
    <row r="1984" spans="1:47" ht="12" customHeight="1" x14ac:dyDescent="0.3">
      <c r="A1984" s="87" t="s">
        <v>47</v>
      </c>
      <c r="B1984" s="88">
        <v>46104</v>
      </c>
      <c r="C1984" s="89" t="s">
        <v>48</v>
      </c>
      <c r="D1984" s="89" t="s">
        <v>49</v>
      </c>
      <c r="E1984" s="189">
        <v>94329349</v>
      </c>
      <c r="F1984" s="197" t="s">
        <v>5251</v>
      </c>
      <c r="G1984" s="90">
        <v>7378263800</v>
      </c>
      <c r="H1984" s="91">
        <v>23749</v>
      </c>
      <c r="I1984" s="89"/>
      <c r="J1984" s="89" t="s">
        <v>51</v>
      </c>
      <c r="K1984" s="89" t="s">
        <v>52</v>
      </c>
      <c r="L1984" s="89" t="s">
        <v>85</v>
      </c>
      <c r="M1984" s="89" t="s">
        <v>5252</v>
      </c>
      <c r="N1984" s="89" t="s">
        <v>150</v>
      </c>
      <c r="O1984" s="92" t="s">
        <v>5253</v>
      </c>
      <c r="P1984" s="93" t="s">
        <v>57</v>
      </c>
      <c r="Q1984" s="110" t="s">
        <v>5202</v>
      </c>
      <c r="R1984" s="94"/>
      <c r="S1984" s="95">
        <v>46168</v>
      </c>
      <c r="T1984" s="95" t="s">
        <v>5203</v>
      </c>
      <c r="U1984" s="95" t="s">
        <v>1125</v>
      </c>
      <c r="V1984" s="91">
        <v>46146</v>
      </c>
      <c r="W1984" s="91">
        <v>46161</v>
      </c>
      <c r="X1984" s="91">
        <v>46168</v>
      </c>
      <c r="Y1984" s="96"/>
      <c r="Z1984" s="89"/>
      <c r="AA1984" s="95"/>
      <c r="AB1984" s="89"/>
      <c r="AC1984" s="109"/>
      <c r="AD1984" s="89"/>
      <c r="AE1984" s="89"/>
      <c r="AF1984" s="191"/>
      <c r="AG1984" s="194"/>
      <c r="AH1984" s="193"/>
      <c r="AI1984" s="97"/>
      <c r="AJ1984" s="97" t="s">
        <v>1127</v>
      </c>
      <c r="AK1984" s="97"/>
      <c r="AL1984" s="45" t="s">
        <v>67</v>
      </c>
      <c r="AM1984" s="160" t="str">
        <f>MONTH(B1984)&amp;"/"&amp;YEAR(B1984)</f>
        <v>3/2026</v>
      </c>
      <c r="AN1984" s="45">
        <f>WEEKNUM(B1984)-WEEKNUM(EOMONTH(B1984,-1)+1)+1</f>
        <v>4</v>
      </c>
      <c r="AO1984" s="45" t="str">
        <f>MONTH(R1984)&amp;"/"&amp;YEAR(R1984)</f>
        <v>1/1900</v>
      </c>
      <c r="AP1984" s="45" t="e">
        <f>WEEKNUM(R1984)-WEEKNUM(EOMONTH(R1984,-1)+1)+1</f>
        <v>#NUM!</v>
      </c>
      <c r="AQ1984" s="45">
        <f>IF(AU1984="S",IF(Q1984="1. Aceitou o programa",R1984-B1984,0),0)</f>
        <v>0</v>
      </c>
      <c r="AR1984" s="45">
        <f>IF(AU1984="S",IF(AND(S1984&lt;&gt;"",R1984&lt;&gt;""),S1984-R1984,0),0)</f>
        <v>0</v>
      </c>
      <c r="AS1984" s="45">
        <f>IF(AU1984="S",IF(Q1984="1. Aceitou o programa",IF(OR(X1984="Não se Aplica",X1984=""),IF(OR(W1984="Não se Aplica",W1984=""),0,W1984-V1984),AVERAGE(X1984-W1984,W1984-V1984)),0),0)</f>
        <v>0</v>
      </c>
      <c r="AT1984" s="45">
        <f>IF(AU1984="S",IF(AND(Q1984="1. Aceitou o programa",AB1984="Realizada"),IFERROR(IF(AA1984="",0,AA1984-R1984),0),0),0)</f>
        <v>0</v>
      </c>
      <c r="AU1984" s="45" t="str">
        <f>_xlfn.XLOOKUP(U1984,'Lista Suspensa'!$AA$20:$AA$23,'Lista Suspensa'!$AB$20:$AB$23,"N/A")</f>
        <v>S</v>
      </c>
    </row>
    <row r="1985" spans="1:47" ht="12" customHeight="1" x14ac:dyDescent="0.3">
      <c r="A1985" s="87" t="s">
        <v>47</v>
      </c>
      <c r="B1985" s="88">
        <v>46104</v>
      </c>
      <c r="C1985" s="89" t="s">
        <v>48</v>
      </c>
      <c r="D1985" s="89" t="s">
        <v>49</v>
      </c>
      <c r="E1985" s="189">
        <v>83044988</v>
      </c>
      <c r="F1985" s="197" t="s">
        <v>5254</v>
      </c>
      <c r="G1985" s="90">
        <v>11687609764</v>
      </c>
      <c r="H1985" s="91">
        <v>33592</v>
      </c>
      <c r="I1985" s="89"/>
      <c r="J1985" s="89" t="s">
        <v>51</v>
      </c>
      <c r="K1985" s="89" t="s">
        <v>76</v>
      </c>
      <c r="L1985" s="89" t="s">
        <v>101</v>
      </c>
      <c r="M1985" s="89" t="s">
        <v>5255</v>
      </c>
      <c r="N1985" s="89" t="s">
        <v>137</v>
      </c>
      <c r="O1985" s="92" t="s">
        <v>5256</v>
      </c>
      <c r="P1985" s="93" t="s">
        <v>57</v>
      </c>
      <c r="Q1985" s="110" t="s">
        <v>5202</v>
      </c>
      <c r="R1985" s="94"/>
      <c r="S1985" s="95">
        <v>46168</v>
      </c>
      <c r="T1985" s="95" t="s">
        <v>5203</v>
      </c>
      <c r="U1985" s="95" t="s">
        <v>1125</v>
      </c>
      <c r="V1985" s="91">
        <v>46147</v>
      </c>
      <c r="W1985" s="91">
        <v>46161</v>
      </c>
      <c r="X1985" s="91">
        <v>46168</v>
      </c>
      <c r="Y1985" s="96"/>
      <c r="Z1985" s="89"/>
      <c r="AA1985" s="95"/>
      <c r="AB1985" s="89"/>
      <c r="AC1985" s="109"/>
      <c r="AD1985" s="89"/>
      <c r="AE1985" s="89"/>
      <c r="AF1985" s="191"/>
      <c r="AG1985" s="194"/>
      <c r="AH1985" s="193"/>
      <c r="AI1985" s="97"/>
      <c r="AJ1985" s="97" t="s">
        <v>1127</v>
      </c>
      <c r="AK1985" s="97"/>
      <c r="AL1985" s="45" t="s">
        <v>67</v>
      </c>
      <c r="AM1985" s="160" t="str">
        <f>MONTH(B1985)&amp;"/"&amp;YEAR(B1985)</f>
        <v>3/2026</v>
      </c>
      <c r="AN1985" s="45">
        <f>WEEKNUM(B1985)-WEEKNUM(EOMONTH(B1985,-1)+1)+1</f>
        <v>4</v>
      </c>
      <c r="AO1985" s="45" t="str">
        <f>MONTH(R1985)&amp;"/"&amp;YEAR(R1985)</f>
        <v>1/1900</v>
      </c>
      <c r="AP1985" s="45" t="e">
        <f>WEEKNUM(R1985)-WEEKNUM(EOMONTH(R1985,-1)+1)+1</f>
        <v>#NUM!</v>
      </c>
      <c r="AQ1985" s="45">
        <f>IF(AU1985="S",IF(Q1985="1. Aceitou o programa",R1985-B1985,0),0)</f>
        <v>0</v>
      </c>
      <c r="AR1985" s="45">
        <f>IF(AU1985="S",IF(AND(S1985&lt;&gt;"",R1985&lt;&gt;""),S1985-R1985,0),0)</f>
        <v>0</v>
      </c>
      <c r="AS1985" s="45">
        <f>IF(AU1985="S",IF(Q1985="1. Aceitou o programa",IF(OR(X1985="Não se Aplica",X1985=""),IF(OR(W1985="Não se Aplica",W1985=""),0,W1985-V1985),AVERAGE(X1985-W1985,W1985-V1985)),0),0)</f>
        <v>0</v>
      </c>
      <c r="AT1985" s="45">
        <f>IF(AU1985="S",IF(AND(Q1985="1. Aceitou o programa",AB1985="Realizada"),IFERROR(IF(AA1985="",0,AA1985-R1985),0),0),0)</f>
        <v>0</v>
      </c>
      <c r="AU1985" s="45" t="str">
        <f>_xlfn.XLOOKUP(U1985,'Lista Suspensa'!$AA$20:$AA$23,'Lista Suspensa'!$AB$20:$AB$23,"N/A")</f>
        <v>S</v>
      </c>
    </row>
    <row r="1986" spans="1:47" ht="12" customHeight="1" x14ac:dyDescent="0.3">
      <c r="A1986" s="87" t="s">
        <v>47</v>
      </c>
      <c r="B1986" s="88">
        <v>46104</v>
      </c>
      <c r="C1986" s="89" t="s">
        <v>48</v>
      </c>
      <c r="D1986" s="89" t="s">
        <v>49</v>
      </c>
      <c r="E1986" s="189">
        <v>93066351</v>
      </c>
      <c r="F1986" s="197" t="s">
        <v>5257</v>
      </c>
      <c r="G1986" s="90">
        <v>39047776534</v>
      </c>
      <c r="H1986" s="91">
        <v>24344</v>
      </c>
      <c r="I1986" s="89"/>
      <c r="J1986" s="89" t="s">
        <v>51</v>
      </c>
      <c r="K1986" s="89" t="s">
        <v>76</v>
      </c>
      <c r="L1986" s="89" t="s">
        <v>303</v>
      </c>
      <c r="M1986" s="89" t="s">
        <v>4632</v>
      </c>
      <c r="N1986" s="89" t="s">
        <v>331</v>
      </c>
      <c r="O1986" s="92" t="s">
        <v>5258</v>
      </c>
      <c r="P1986" s="93" t="s">
        <v>57</v>
      </c>
      <c r="Q1986" s="110" t="s">
        <v>5202</v>
      </c>
      <c r="R1986" s="94"/>
      <c r="S1986" s="95">
        <v>46168</v>
      </c>
      <c r="T1986" s="95" t="s">
        <v>5203</v>
      </c>
      <c r="U1986" s="95" t="s">
        <v>1125</v>
      </c>
      <c r="V1986" s="91">
        <v>46147</v>
      </c>
      <c r="W1986" s="91">
        <v>46161</v>
      </c>
      <c r="X1986" s="91">
        <v>46168</v>
      </c>
      <c r="Y1986" s="96"/>
      <c r="Z1986" s="89"/>
      <c r="AA1986" s="95"/>
      <c r="AB1986" s="89"/>
      <c r="AC1986" s="109"/>
      <c r="AD1986" s="89"/>
      <c r="AE1986" s="89"/>
      <c r="AF1986" s="191"/>
      <c r="AG1986" s="194"/>
      <c r="AH1986" s="193"/>
      <c r="AI1986" s="97"/>
      <c r="AJ1986" s="97" t="s">
        <v>1127</v>
      </c>
      <c r="AK1986" s="97"/>
      <c r="AL1986" s="45" t="s">
        <v>67</v>
      </c>
      <c r="AM1986" s="160" t="str">
        <f>MONTH(B1986)&amp;"/"&amp;YEAR(B1986)</f>
        <v>3/2026</v>
      </c>
      <c r="AN1986" s="45">
        <f>WEEKNUM(B1986)-WEEKNUM(EOMONTH(B1986,-1)+1)+1</f>
        <v>4</v>
      </c>
      <c r="AO1986" s="45" t="str">
        <f>MONTH(R1986)&amp;"/"&amp;YEAR(R1986)</f>
        <v>1/1900</v>
      </c>
      <c r="AP1986" s="45" t="e">
        <f>WEEKNUM(R1986)-WEEKNUM(EOMONTH(R1986,-1)+1)+1</f>
        <v>#NUM!</v>
      </c>
      <c r="AQ1986" s="45">
        <f>IF(AU1986="S",IF(Q1986="1. Aceitou o programa",R1986-B1986,0),0)</f>
        <v>0</v>
      </c>
      <c r="AR1986" s="45">
        <f>IF(AU1986="S",IF(AND(S1986&lt;&gt;"",R1986&lt;&gt;""),S1986-R1986,0),0)</f>
        <v>0</v>
      </c>
      <c r="AS1986" s="45">
        <f>IF(AU1986="S",IF(Q1986="1. Aceitou o programa",IF(OR(X1986="Não se Aplica",X1986=""),IF(OR(W1986="Não se Aplica",W1986=""),0,W1986-V1986),AVERAGE(X1986-W1986,W1986-V1986)),0),0)</f>
        <v>0</v>
      </c>
      <c r="AT1986" s="45">
        <f>IF(AU1986="S",IF(AND(Q1986="1. Aceitou o programa",AB1986="Realizada"),IFERROR(IF(AA1986="",0,AA1986-R1986),0),0),0)</f>
        <v>0</v>
      </c>
      <c r="AU1986" s="45" t="str">
        <f>_xlfn.XLOOKUP(U1986,'Lista Suspensa'!$AA$20:$AA$23,'Lista Suspensa'!$AB$20:$AB$23,"N/A")</f>
        <v>S</v>
      </c>
    </row>
    <row r="1987" spans="1:47" ht="12" customHeight="1" x14ac:dyDescent="0.3">
      <c r="A1987" s="87" t="s">
        <v>47</v>
      </c>
      <c r="B1987" s="88">
        <v>46104</v>
      </c>
      <c r="C1987" s="89" t="s">
        <v>48</v>
      </c>
      <c r="D1987" s="89" t="s">
        <v>49</v>
      </c>
      <c r="E1987" s="189">
        <v>92935222</v>
      </c>
      <c r="F1987" s="197" t="s">
        <v>5259</v>
      </c>
      <c r="G1987" s="90">
        <v>1401988733</v>
      </c>
      <c r="H1987" s="91">
        <v>25213</v>
      </c>
      <c r="I1987" s="89"/>
      <c r="J1987" s="89" t="s">
        <v>84</v>
      </c>
      <c r="K1987" s="89" t="s">
        <v>76</v>
      </c>
      <c r="L1987" s="89" t="s">
        <v>95</v>
      </c>
      <c r="M1987" s="89" t="s">
        <v>971</v>
      </c>
      <c r="N1987" s="89" t="s">
        <v>197</v>
      </c>
      <c r="O1987" s="92" t="s">
        <v>5260</v>
      </c>
      <c r="P1987" s="93" t="s">
        <v>57</v>
      </c>
      <c r="Q1987" s="110" t="s">
        <v>5202</v>
      </c>
      <c r="R1987" s="94"/>
      <c r="S1987" s="95">
        <v>46168</v>
      </c>
      <c r="T1987" s="95" t="s">
        <v>5203</v>
      </c>
      <c r="U1987" s="95" t="s">
        <v>1125</v>
      </c>
      <c r="V1987" s="91">
        <v>46147</v>
      </c>
      <c r="W1987" s="91">
        <v>46161</v>
      </c>
      <c r="X1987" s="91">
        <v>46168</v>
      </c>
      <c r="Y1987" s="96"/>
      <c r="Z1987" s="89"/>
      <c r="AA1987" s="95"/>
      <c r="AB1987" s="89"/>
      <c r="AC1987" s="109"/>
      <c r="AD1987" s="89"/>
      <c r="AE1987" s="89"/>
      <c r="AF1987" s="191"/>
      <c r="AG1987" s="194"/>
      <c r="AH1987" s="193"/>
      <c r="AI1987" s="97"/>
      <c r="AJ1987" s="97" t="s">
        <v>1127</v>
      </c>
      <c r="AK1987" s="97"/>
      <c r="AL1987" s="45" t="s">
        <v>67</v>
      </c>
      <c r="AM1987" s="160" t="str">
        <f>MONTH(B1987)&amp;"/"&amp;YEAR(B1987)</f>
        <v>3/2026</v>
      </c>
      <c r="AN1987" s="45">
        <f>WEEKNUM(B1987)-WEEKNUM(EOMONTH(B1987,-1)+1)+1</f>
        <v>4</v>
      </c>
      <c r="AO1987" s="45" t="str">
        <f>MONTH(R1987)&amp;"/"&amp;YEAR(R1987)</f>
        <v>1/1900</v>
      </c>
      <c r="AP1987" s="45" t="e">
        <f>WEEKNUM(R1987)-WEEKNUM(EOMONTH(R1987,-1)+1)+1</f>
        <v>#NUM!</v>
      </c>
      <c r="AQ1987" s="45">
        <f>IF(AU1987="S",IF(Q1987="1. Aceitou o programa",R1987-B1987,0),0)</f>
        <v>0</v>
      </c>
      <c r="AR1987" s="45">
        <f>IF(AU1987="S",IF(AND(S1987&lt;&gt;"",R1987&lt;&gt;""),S1987-R1987,0),0)</f>
        <v>0</v>
      </c>
      <c r="AS1987" s="45">
        <f>IF(AU1987="S",IF(Q1987="1. Aceitou o programa",IF(OR(X1987="Não se Aplica",X1987=""),IF(OR(W1987="Não se Aplica",W1987=""),0,W1987-V1987),AVERAGE(X1987-W1987,W1987-V1987)),0),0)</f>
        <v>0</v>
      </c>
      <c r="AT1987" s="45">
        <f>IF(AU1987="S",IF(AND(Q1987="1. Aceitou o programa",AB1987="Realizada"),IFERROR(IF(AA1987="",0,AA1987-R1987),0),0),0)</f>
        <v>0</v>
      </c>
      <c r="AU1987" s="45" t="str">
        <f>_xlfn.XLOOKUP(U1987,'Lista Suspensa'!$AA$20:$AA$23,'Lista Suspensa'!$AB$20:$AB$23,"N/A")</f>
        <v>S</v>
      </c>
    </row>
    <row r="1988" spans="1:47" ht="12" customHeight="1" x14ac:dyDescent="0.3">
      <c r="A1988" s="87" t="s">
        <v>47</v>
      </c>
      <c r="B1988" s="88">
        <v>46104</v>
      </c>
      <c r="C1988" s="89" t="s">
        <v>48</v>
      </c>
      <c r="D1988" s="89" t="s">
        <v>49</v>
      </c>
      <c r="E1988" s="189">
        <v>93117806</v>
      </c>
      <c r="F1988" s="197" t="s">
        <v>5261</v>
      </c>
      <c r="G1988" s="90">
        <v>17380119761</v>
      </c>
      <c r="H1988" s="91">
        <v>41418</v>
      </c>
      <c r="I1988" s="89"/>
      <c r="J1988" s="89" t="s">
        <v>51</v>
      </c>
      <c r="K1988" s="89" t="s">
        <v>76</v>
      </c>
      <c r="L1988" s="89" t="s">
        <v>283</v>
      </c>
      <c r="M1988" s="89" t="s">
        <v>5262</v>
      </c>
      <c r="N1988" s="89" t="s">
        <v>344</v>
      </c>
      <c r="O1988" s="92" t="s">
        <v>5263</v>
      </c>
      <c r="P1988" s="93" t="s">
        <v>57</v>
      </c>
      <c r="Q1988" s="110" t="s">
        <v>5202</v>
      </c>
      <c r="R1988" s="94"/>
      <c r="S1988" s="95">
        <v>46168</v>
      </c>
      <c r="T1988" s="95" t="s">
        <v>5203</v>
      </c>
      <c r="U1988" s="95" t="s">
        <v>1125</v>
      </c>
      <c r="V1988" s="91">
        <v>46156</v>
      </c>
      <c r="W1988" s="91">
        <v>46161</v>
      </c>
      <c r="X1988" s="91">
        <v>46168</v>
      </c>
      <c r="Y1988" s="96"/>
      <c r="Z1988" s="89"/>
      <c r="AA1988" s="95"/>
      <c r="AB1988" s="89"/>
      <c r="AC1988" s="109"/>
      <c r="AD1988" s="89"/>
      <c r="AE1988" s="89"/>
      <c r="AF1988" s="191"/>
      <c r="AG1988" s="194"/>
      <c r="AH1988" s="193"/>
      <c r="AI1988" s="97"/>
      <c r="AJ1988" s="97" t="s">
        <v>1127</v>
      </c>
      <c r="AK1988" s="97"/>
      <c r="AL1988" s="45" t="s">
        <v>67</v>
      </c>
      <c r="AM1988" s="160" t="str">
        <f>MONTH(B1988)&amp;"/"&amp;YEAR(B1988)</f>
        <v>3/2026</v>
      </c>
      <c r="AN1988" s="45">
        <f>WEEKNUM(B1988)-WEEKNUM(EOMONTH(B1988,-1)+1)+1</f>
        <v>4</v>
      </c>
      <c r="AO1988" s="45" t="str">
        <f>MONTH(R1988)&amp;"/"&amp;YEAR(R1988)</f>
        <v>1/1900</v>
      </c>
      <c r="AP1988" s="45" t="e">
        <f>WEEKNUM(R1988)-WEEKNUM(EOMONTH(R1988,-1)+1)+1</f>
        <v>#NUM!</v>
      </c>
      <c r="AQ1988" s="45">
        <f>IF(AU1988="S",IF(Q1988="1. Aceitou o programa",R1988-B1988,0),0)</f>
        <v>0</v>
      </c>
      <c r="AR1988" s="45">
        <f>IF(AU1988="S",IF(AND(S1988&lt;&gt;"",R1988&lt;&gt;""),S1988-R1988,0),0)</f>
        <v>0</v>
      </c>
      <c r="AS1988" s="45">
        <f>IF(AU1988="S",IF(Q1988="1. Aceitou o programa",IF(OR(X1988="Não se Aplica",X1988=""),IF(OR(W1988="Não se Aplica",W1988=""),0,W1988-V1988),AVERAGE(X1988-W1988,W1988-V1988)),0),0)</f>
        <v>0</v>
      </c>
      <c r="AT1988" s="45">
        <f>IF(AU1988="S",IF(AND(Q1988="1. Aceitou o programa",AB1988="Realizada"),IFERROR(IF(AA1988="",0,AA1988-R1988),0),0),0)</f>
        <v>0</v>
      </c>
      <c r="AU1988" s="45" t="str">
        <f>_xlfn.XLOOKUP(U1988,'Lista Suspensa'!$AA$20:$AA$23,'Lista Suspensa'!$AB$20:$AB$23,"N/A")</f>
        <v>S</v>
      </c>
    </row>
    <row r="1989" spans="1:47" ht="12" customHeight="1" x14ac:dyDescent="0.3">
      <c r="A1989" s="87" t="s">
        <v>47</v>
      </c>
      <c r="B1989" s="88">
        <v>46104</v>
      </c>
      <c r="C1989" s="89" t="s">
        <v>48</v>
      </c>
      <c r="D1989" s="89" t="s">
        <v>49</v>
      </c>
      <c r="E1989" s="189">
        <v>94057280</v>
      </c>
      <c r="F1989" s="197" t="s">
        <v>5264</v>
      </c>
      <c r="G1989" s="90">
        <v>16974992793</v>
      </c>
      <c r="H1989" s="91">
        <v>36792</v>
      </c>
      <c r="I1989" s="89"/>
      <c r="J1989" s="89" t="s">
        <v>84</v>
      </c>
      <c r="K1989" s="89" t="s">
        <v>76</v>
      </c>
      <c r="L1989" s="89" t="s">
        <v>95</v>
      </c>
      <c r="M1989" s="89" t="s">
        <v>222</v>
      </c>
      <c r="N1989" s="89" t="s">
        <v>344</v>
      </c>
      <c r="O1989" s="92" t="s">
        <v>5265</v>
      </c>
      <c r="P1989" s="93" t="s">
        <v>57</v>
      </c>
      <c r="Q1989" s="110" t="s">
        <v>5202</v>
      </c>
      <c r="R1989" s="94"/>
      <c r="S1989" s="95">
        <v>46168</v>
      </c>
      <c r="T1989" s="95" t="s">
        <v>5203</v>
      </c>
      <c r="U1989" s="95" t="s">
        <v>1125</v>
      </c>
      <c r="V1989" s="91">
        <v>46156</v>
      </c>
      <c r="W1989" s="91">
        <v>46161</v>
      </c>
      <c r="X1989" s="91">
        <v>46168</v>
      </c>
      <c r="Y1989" s="96"/>
      <c r="Z1989" s="89"/>
      <c r="AA1989" s="95"/>
      <c r="AB1989" s="89"/>
      <c r="AC1989" s="109"/>
      <c r="AD1989" s="89"/>
      <c r="AE1989" s="89"/>
      <c r="AF1989" s="191"/>
      <c r="AG1989" s="194"/>
      <c r="AH1989" s="193"/>
      <c r="AI1989" s="97"/>
      <c r="AJ1989" s="97" t="s">
        <v>1127</v>
      </c>
      <c r="AK1989" s="97"/>
      <c r="AL1989" s="45" t="s">
        <v>67</v>
      </c>
      <c r="AM1989" s="160" t="str">
        <f>MONTH(B1989)&amp;"/"&amp;YEAR(B1989)</f>
        <v>3/2026</v>
      </c>
      <c r="AN1989" s="45">
        <f>WEEKNUM(B1989)-WEEKNUM(EOMONTH(B1989,-1)+1)+1</f>
        <v>4</v>
      </c>
      <c r="AO1989" s="45" t="str">
        <f>MONTH(R1989)&amp;"/"&amp;YEAR(R1989)</f>
        <v>1/1900</v>
      </c>
      <c r="AP1989" s="45" t="e">
        <f>WEEKNUM(R1989)-WEEKNUM(EOMONTH(R1989,-1)+1)+1</f>
        <v>#NUM!</v>
      </c>
      <c r="AQ1989" s="45">
        <f>IF(AU1989="S",IF(Q1989="1. Aceitou o programa",R1989-B1989,0),0)</f>
        <v>0</v>
      </c>
      <c r="AR1989" s="45">
        <f>IF(AU1989="S",IF(AND(S1989&lt;&gt;"",R1989&lt;&gt;""),S1989-R1989,0),0)</f>
        <v>0</v>
      </c>
      <c r="AS1989" s="45">
        <f>IF(AU1989="S",IF(Q1989="1. Aceitou o programa",IF(OR(X1989="Não se Aplica",X1989=""),IF(OR(W1989="Não se Aplica",W1989=""),0,W1989-V1989),AVERAGE(X1989-W1989,W1989-V1989)),0),0)</f>
        <v>0</v>
      </c>
      <c r="AT1989" s="45">
        <f>IF(AU1989="S",IF(AND(Q1989="1. Aceitou o programa",AB1989="Realizada"),IFERROR(IF(AA1989="",0,AA1989-R1989),0),0),0)</f>
        <v>0</v>
      </c>
      <c r="AU1989" s="45" t="str">
        <f>_xlfn.XLOOKUP(U1989,'Lista Suspensa'!$AA$20:$AA$23,'Lista Suspensa'!$AB$20:$AB$23,"N/A")</f>
        <v>S</v>
      </c>
    </row>
    <row r="1990" spans="1:47" ht="12" customHeight="1" x14ac:dyDescent="0.3">
      <c r="A1990" s="87" t="s">
        <v>47</v>
      </c>
      <c r="B1990" s="88">
        <v>46104</v>
      </c>
      <c r="C1990" s="89" t="s">
        <v>48</v>
      </c>
      <c r="D1990" s="89" t="s">
        <v>49</v>
      </c>
      <c r="E1990" s="189">
        <v>93545161</v>
      </c>
      <c r="F1990" s="197" t="s">
        <v>5266</v>
      </c>
      <c r="G1990" s="90">
        <v>16198189732</v>
      </c>
      <c r="H1990" s="91">
        <v>35612</v>
      </c>
      <c r="I1990" s="89"/>
      <c r="J1990" s="89" t="s">
        <v>51</v>
      </c>
      <c r="K1990" s="89" t="s">
        <v>76</v>
      </c>
      <c r="L1990" s="89" t="s">
        <v>101</v>
      </c>
      <c r="M1990" s="89" t="s">
        <v>234</v>
      </c>
      <c r="N1990" s="89" t="s">
        <v>197</v>
      </c>
      <c r="O1990" s="92" t="s">
        <v>5267</v>
      </c>
      <c r="P1990" s="93" t="s">
        <v>57</v>
      </c>
      <c r="Q1990" s="110" t="s">
        <v>5202</v>
      </c>
      <c r="R1990" s="94"/>
      <c r="S1990" s="95">
        <v>46168</v>
      </c>
      <c r="T1990" s="95" t="s">
        <v>5203</v>
      </c>
      <c r="U1990" s="95" t="s">
        <v>1125</v>
      </c>
      <c r="V1990" s="91">
        <v>46156</v>
      </c>
      <c r="W1990" s="91">
        <v>46161</v>
      </c>
      <c r="X1990" s="91">
        <v>46168</v>
      </c>
      <c r="Y1990" s="96"/>
      <c r="Z1990" s="89"/>
      <c r="AA1990" s="95"/>
      <c r="AB1990" s="89"/>
      <c r="AC1990" s="109"/>
      <c r="AD1990" s="89"/>
      <c r="AE1990" s="89"/>
      <c r="AF1990" s="191"/>
      <c r="AG1990" s="194"/>
      <c r="AH1990" s="193"/>
      <c r="AI1990" s="97"/>
      <c r="AJ1990" s="97" t="s">
        <v>1127</v>
      </c>
      <c r="AK1990" s="97"/>
      <c r="AL1990" s="45" t="s">
        <v>67</v>
      </c>
      <c r="AM1990" s="160" t="str">
        <f>MONTH(B1990)&amp;"/"&amp;YEAR(B1990)</f>
        <v>3/2026</v>
      </c>
      <c r="AN1990" s="45">
        <f>WEEKNUM(B1990)-WEEKNUM(EOMONTH(B1990,-1)+1)+1</f>
        <v>4</v>
      </c>
      <c r="AO1990" s="45" t="str">
        <f>MONTH(R1990)&amp;"/"&amp;YEAR(R1990)</f>
        <v>1/1900</v>
      </c>
      <c r="AP1990" s="45" t="e">
        <f>WEEKNUM(R1990)-WEEKNUM(EOMONTH(R1990,-1)+1)+1</f>
        <v>#NUM!</v>
      </c>
      <c r="AQ1990" s="45">
        <f>IF(AU1990="S",IF(Q1990="1. Aceitou o programa",R1990-B1990,0),0)</f>
        <v>0</v>
      </c>
      <c r="AR1990" s="45">
        <f>IF(AU1990="S",IF(AND(S1990&lt;&gt;"",R1990&lt;&gt;""),S1990-R1990,0),0)</f>
        <v>0</v>
      </c>
      <c r="AS1990" s="45">
        <f>IF(AU1990="S",IF(Q1990="1. Aceitou o programa",IF(OR(X1990="Não se Aplica",X1990=""),IF(OR(W1990="Não se Aplica",W1990=""),0,W1990-V1990),AVERAGE(X1990-W1990,W1990-V1990)),0),0)</f>
        <v>0</v>
      </c>
      <c r="AT1990" s="45">
        <f>IF(AU1990="S",IF(AND(Q1990="1. Aceitou o programa",AB1990="Realizada"),IFERROR(IF(AA1990="",0,AA1990-R1990),0),0),0)</f>
        <v>0</v>
      </c>
      <c r="AU1990" s="45" t="str">
        <f>_xlfn.XLOOKUP(U1990,'Lista Suspensa'!$AA$20:$AA$23,'Lista Suspensa'!$AB$20:$AB$23,"N/A")</f>
        <v>S</v>
      </c>
    </row>
    <row r="1991" spans="1:47" ht="12" customHeight="1" x14ac:dyDescent="0.3">
      <c r="A1991" s="87" t="s">
        <v>47</v>
      </c>
      <c r="B1991" s="88">
        <v>46104</v>
      </c>
      <c r="C1991" s="89" t="s">
        <v>48</v>
      </c>
      <c r="D1991" s="89" t="s">
        <v>49</v>
      </c>
      <c r="E1991" s="189">
        <v>89231489</v>
      </c>
      <c r="F1991" s="197" t="s">
        <v>5268</v>
      </c>
      <c r="G1991" s="90">
        <v>1235734757</v>
      </c>
      <c r="H1991" s="91">
        <v>25992</v>
      </c>
      <c r="I1991" s="89"/>
      <c r="J1991" s="89" t="s">
        <v>84</v>
      </c>
      <c r="K1991" s="89" t="s">
        <v>76</v>
      </c>
      <c r="L1991" s="89" t="s">
        <v>95</v>
      </c>
      <c r="M1991" s="89" t="s">
        <v>2742</v>
      </c>
      <c r="N1991" s="89" t="s">
        <v>449</v>
      </c>
      <c r="O1991" s="92" t="s">
        <v>5269</v>
      </c>
      <c r="P1991" s="93" t="s">
        <v>57</v>
      </c>
      <c r="Q1991" s="110" t="s">
        <v>5202</v>
      </c>
      <c r="R1991" s="94"/>
      <c r="S1991" s="95">
        <v>46168</v>
      </c>
      <c r="T1991" s="95" t="s">
        <v>5203</v>
      </c>
      <c r="U1991" s="95" t="s">
        <v>1125</v>
      </c>
      <c r="V1991" s="91">
        <v>46156</v>
      </c>
      <c r="W1991" s="91">
        <v>46164</v>
      </c>
      <c r="X1991" s="91">
        <v>46168</v>
      </c>
      <c r="Y1991" s="96"/>
      <c r="Z1991" s="89"/>
      <c r="AA1991" s="95"/>
      <c r="AB1991" s="89"/>
      <c r="AC1991" s="109"/>
      <c r="AD1991" s="89"/>
      <c r="AE1991" s="89"/>
      <c r="AF1991" s="191"/>
      <c r="AG1991" s="194"/>
      <c r="AH1991" s="193"/>
      <c r="AI1991" s="97"/>
      <c r="AJ1991" s="97" t="s">
        <v>1127</v>
      </c>
      <c r="AK1991" s="97"/>
      <c r="AL1991" s="45" t="s">
        <v>67</v>
      </c>
      <c r="AM1991" s="160" t="str">
        <f>MONTH(B1991)&amp;"/"&amp;YEAR(B1991)</f>
        <v>3/2026</v>
      </c>
      <c r="AN1991" s="45">
        <f>WEEKNUM(B1991)-WEEKNUM(EOMONTH(B1991,-1)+1)+1</f>
        <v>4</v>
      </c>
      <c r="AO1991" s="45" t="str">
        <f>MONTH(R1991)&amp;"/"&amp;YEAR(R1991)</f>
        <v>1/1900</v>
      </c>
      <c r="AP1991" s="45" t="e">
        <f>WEEKNUM(R1991)-WEEKNUM(EOMONTH(R1991,-1)+1)+1</f>
        <v>#NUM!</v>
      </c>
      <c r="AQ1991" s="45">
        <f>IF(AU1991="S",IF(Q1991="1. Aceitou o programa",R1991-B1991,0),0)</f>
        <v>0</v>
      </c>
      <c r="AR1991" s="45">
        <f>IF(AU1991="S",IF(AND(S1991&lt;&gt;"",R1991&lt;&gt;""),S1991-R1991,0),0)</f>
        <v>0</v>
      </c>
      <c r="AS1991" s="45">
        <f>IF(AU1991="S",IF(Q1991="1. Aceitou o programa",IF(OR(X1991="Não se Aplica",X1991=""),IF(OR(W1991="Não se Aplica",W1991=""),0,W1991-V1991),AVERAGE(X1991-W1991,W1991-V1991)),0),0)</f>
        <v>0</v>
      </c>
      <c r="AT1991" s="45">
        <f>IF(AU1991="S",IF(AND(Q1991="1. Aceitou o programa",AB1991="Realizada"),IFERROR(IF(AA1991="",0,AA1991-R1991),0),0),0)</f>
        <v>0</v>
      </c>
      <c r="AU1991" s="45" t="str">
        <f>_xlfn.XLOOKUP(U1991,'Lista Suspensa'!$AA$20:$AA$23,'Lista Suspensa'!$AB$20:$AB$23,"N/A")</f>
        <v>S</v>
      </c>
    </row>
    <row r="1992" spans="1:47" ht="12" customHeight="1" x14ac:dyDescent="0.3">
      <c r="A1992" s="87" t="s">
        <v>47</v>
      </c>
      <c r="B1992" s="88">
        <v>46104</v>
      </c>
      <c r="C1992" s="89" t="s">
        <v>48</v>
      </c>
      <c r="D1992" s="89" t="s">
        <v>49</v>
      </c>
      <c r="E1992" s="189">
        <v>88415511</v>
      </c>
      <c r="F1992" s="197" t="s">
        <v>5270</v>
      </c>
      <c r="G1992" s="90">
        <v>788399551</v>
      </c>
      <c r="H1992" s="91">
        <v>29721</v>
      </c>
      <c r="I1992" s="89"/>
      <c r="J1992" s="89" t="s">
        <v>51</v>
      </c>
      <c r="K1992" s="89" t="s">
        <v>52</v>
      </c>
      <c r="L1992" s="89" t="s">
        <v>85</v>
      </c>
      <c r="M1992" s="89" t="s">
        <v>1977</v>
      </c>
      <c r="N1992" s="89" t="s">
        <v>150</v>
      </c>
      <c r="O1992" s="92" t="s">
        <v>5271</v>
      </c>
      <c r="P1992" s="93" t="s">
        <v>57</v>
      </c>
      <c r="Q1992" s="110" t="s">
        <v>5202</v>
      </c>
      <c r="R1992" s="94"/>
      <c r="S1992" s="95">
        <v>46168</v>
      </c>
      <c r="T1992" s="95" t="s">
        <v>5203</v>
      </c>
      <c r="U1992" s="95" t="s">
        <v>1125</v>
      </c>
      <c r="V1992" s="91">
        <v>46156</v>
      </c>
      <c r="W1992" s="91">
        <v>46164</v>
      </c>
      <c r="X1992" s="91">
        <v>46168</v>
      </c>
      <c r="Y1992" s="96"/>
      <c r="Z1992" s="89"/>
      <c r="AA1992" s="95"/>
      <c r="AB1992" s="89"/>
      <c r="AC1992" s="109"/>
      <c r="AD1992" s="89"/>
      <c r="AE1992" s="89"/>
      <c r="AF1992" s="191"/>
      <c r="AG1992" s="194"/>
      <c r="AH1992" s="193"/>
      <c r="AI1992" s="97"/>
      <c r="AJ1992" s="97" t="s">
        <v>1127</v>
      </c>
      <c r="AK1992" s="97"/>
      <c r="AL1992" s="45" t="s">
        <v>67</v>
      </c>
      <c r="AM1992" s="160" t="str">
        <f>MONTH(B1992)&amp;"/"&amp;YEAR(B1992)</f>
        <v>3/2026</v>
      </c>
      <c r="AN1992" s="45">
        <f>WEEKNUM(B1992)-WEEKNUM(EOMONTH(B1992,-1)+1)+1</f>
        <v>4</v>
      </c>
      <c r="AO1992" s="45" t="str">
        <f>MONTH(R1992)&amp;"/"&amp;YEAR(R1992)</f>
        <v>1/1900</v>
      </c>
      <c r="AP1992" s="45" t="e">
        <f>WEEKNUM(R1992)-WEEKNUM(EOMONTH(R1992,-1)+1)+1</f>
        <v>#NUM!</v>
      </c>
      <c r="AQ1992" s="45">
        <f>IF(AU1992="S",IF(Q1992="1. Aceitou o programa",R1992-B1992,0),0)</f>
        <v>0</v>
      </c>
      <c r="AR1992" s="45">
        <f>IF(AU1992="S",IF(AND(S1992&lt;&gt;"",R1992&lt;&gt;""),S1992-R1992,0),0)</f>
        <v>0</v>
      </c>
      <c r="AS1992" s="45">
        <f>IF(AU1992="S",IF(Q1992="1. Aceitou o programa",IF(OR(X1992="Não se Aplica",X1992=""),IF(OR(W1992="Não se Aplica",W1992=""),0,W1992-V1992),AVERAGE(X1992-W1992,W1992-V1992)),0),0)</f>
        <v>0</v>
      </c>
      <c r="AT1992" s="45">
        <f>IF(AU1992="S",IF(AND(Q1992="1. Aceitou o programa",AB1992="Realizada"),IFERROR(IF(AA1992="",0,AA1992-R1992),0),0),0)</f>
        <v>0</v>
      </c>
      <c r="AU1992" s="45" t="str">
        <f>_xlfn.XLOOKUP(U1992,'Lista Suspensa'!$AA$20:$AA$23,'Lista Suspensa'!$AB$20:$AB$23,"N/A")</f>
        <v>S</v>
      </c>
    </row>
    <row r="1993" spans="1:47" ht="12" customHeight="1" x14ac:dyDescent="0.3">
      <c r="A1993" s="87" t="s">
        <v>47</v>
      </c>
      <c r="B1993" s="88">
        <v>46104</v>
      </c>
      <c r="C1993" s="89" t="s">
        <v>48</v>
      </c>
      <c r="D1993" s="89" t="s">
        <v>49</v>
      </c>
      <c r="E1993" s="189">
        <v>92730117</v>
      </c>
      <c r="F1993" s="197" t="s">
        <v>5272</v>
      </c>
      <c r="G1993" s="90">
        <v>7694022752</v>
      </c>
      <c r="H1993" s="91">
        <v>28356</v>
      </c>
      <c r="I1993" s="89"/>
      <c r="J1993" s="89" t="s">
        <v>51</v>
      </c>
      <c r="K1993" s="89" t="s">
        <v>76</v>
      </c>
      <c r="L1993" s="89" t="s">
        <v>95</v>
      </c>
      <c r="M1993" s="89" t="s">
        <v>1432</v>
      </c>
      <c r="N1993" s="89" t="s">
        <v>331</v>
      </c>
      <c r="O1993" s="92" t="s">
        <v>5273</v>
      </c>
      <c r="P1993" s="93" t="s">
        <v>57</v>
      </c>
      <c r="Q1993" s="110" t="s">
        <v>5202</v>
      </c>
      <c r="R1993" s="94"/>
      <c r="S1993" s="95">
        <v>46168</v>
      </c>
      <c r="T1993" s="95" t="s">
        <v>5203</v>
      </c>
      <c r="U1993" s="95" t="s">
        <v>1125</v>
      </c>
      <c r="V1993" s="91">
        <v>46156</v>
      </c>
      <c r="W1993" s="91">
        <v>46164</v>
      </c>
      <c r="X1993" s="91">
        <v>46168</v>
      </c>
      <c r="Y1993" s="96"/>
      <c r="Z1993" s="89"/>
      <c r="AA1993" s="95"/>
      <c r="AB1993" s="89"/>
      <c r="AC1993" s="109"/>
      <c r="AD1993" s="89"/>
      <c r="AE1993" s="89"/>
      <c r="AF1993" s="191"/>
      <c r="AG1993" s="194"/>
      <c r="AH1993" s="193"/>
      <c r="AI1993" s="97"/>
      <c r="AJ1993" s="97" t="s">
        <v>1127</v>
      </c>
      <c r="AK1993" s="97"/>
      <c r="AL1993" s="45" t="s">
        <v>67</v>
      </c>
      <c r="AM1993" s="160" t="str">
        <f>MONTH(B1993)&amp;"/"&amp;YEAR(B1993)</f>
        <v>3/2026</v>
      </c>
      <c r="AN1993" s="45">
        <f>WEEKNUM(B1993)-WEEKNUM(EOMONTH(B1993,-1)+1)+1</f>
        <v>4</v>
      </c>
      <c r="AO1993" s="45" t="str">
        <f>MONTH(R1993)&amp;"/"&amp;YEAR(R1993)</f>
        <v>1/1900</v>
      </c>
      <c r="AP1993" s="45" t="e">
        <f>WEEKNUM(R1993)-WEEKNUM(EOMONTH(R1993,-1)+1)+1</f>
        <v>#NUM!</v>
      </c>
      <c r="AQ1993" s="45">
        <f>IF(AU1993="S",IF(Q1993="1. Aceitou o programa",R1993-B1993,0),0)</f>
        <v>0</v>
      </c>
      <c r="AR1993" s="45">
        <f>IF(AU1993="S",IF(AND(S1993&lt;&gt;"",R1993&lt;&gt;""),S1993-R1993,0),0)</f>
        <v>0</v>
      </c>
      <c r="AS1993" s="45">
        <f>IF(AU1993="S",IF(Q1993="1. Aceitou o programa",IF(OR(X1993="Não se Aplica",X1993=""),IF(OR(W1993="Não se Aplica",W1993=""),0,W1993-V1993),AVERAGE(X1993-W1993,W1993-V1993)),0),0)</f>
        <v>0</v>
      </c>
      <c r="AT1993" s="45">
        <f>IF(AU1993="S",IF(AND(Q1993="1. Aceitou o programa",AB1993="Realizada"),IFERROR(IF(AA1993="",0,AA1993-R1993),0),0),0)</f>
        <v>0</v>
      </c>
      <c r="AU1993" s="45" t="str">
        <f>_xlfn.XLOOKUP(U1993,'Lista Suspensa'!$AA$20:$AA$23,'Lista Suspensa'!$AB$20:$AB$23,"N/A")</f>
        <v>S</v>
      </c>
    </row>
    <row r="1994" spans="1:47" ht="12" customHeight="1" x14ac:dyDescent="0.3">
      <c r="A1994" s="87" t="s">
        <v>47</v>
      </c>
      <c r="B1994" s="88">
        <v>46104</v>
      </c>
      <c r="C1994" s="89" t="s">
        <v>48</v>
      </c>
      <c r="D1994" s="89" t="s">
        <v>49</v>
      </c>
      <c r="E1994" s="189">
        <v>92917644</v>
      </c>
      <c r="F1994" s="197" t="s">
        <v>5274</v>
      </c>
      <c r="G1994" s="90">
        <v>5935875705</v>
      </c>
      <c r="H1994" s="91">
        <v>30863</v>
      </c>
      <c r="I1994" s="89"/>
      <c r="J1994" s="89" t="s">
        <v>84</v>
      </c>
      <c r="K1994" s="89" t="s">
        <v>76</v>
      </c>
      <c r="L1994" s="89" t="s">
        <v>101</v>
      </c>
      <c r="M1994" s="89" t="s">
        <v>334</v>
      </c>
      <c r="N1994" s="89" t="s">
        <v>344</v>
      </c>
      <c r="O1994" s="92" t="s">
        <v>5275</v>
      </c>
      <c r="P1994" s="93" t="s">
        <v>57</v>
      </c>
      <c r="Q1994" s="110" t="s">
        <v>5202</v>
      </c>
      <c r="R1994" s="94"/>
      <c r="S1994" s="95">
        <v>46168</v>
      </c>
      <c r="T1994" s="95" t="s">
        <v>5203</v>
      </c>
      <c r="U1994" s="95" t="s">
        <v>1125</v>
      </c>
      <c r="V1994" s="91">
        <v>46156</v>
      </c>
      <c r="W1994" s="91">
        <v>46164</v>
      </c>
      <c r="X1994" s="91">
        <v>46168</v>
      </c>
      <c r="Y1994" s="96"/>
      <c r="Z1994" s="89"/>
      <c r="AA1994" s="95"/>
      <c r="AB1994" s="89"/>
      <c r="AC1994" s="109"/>
      <c r="AD1994" s="89"/>
      <c r="AE1994" s="89"/>
      <c r="AF1994" s="191"/>
      <c r="AG1994" s="194"/>
      <c r="AH1994" s="193"/>
      <c r="AI1994" s="97"/>
      <c r="AJ1994" s="97" t="s">
        <v>1127</v>
      </c>
      <c r="AK1994" s="97"/>
      <c r="AL1994" s="45" t="s">
        <v>67</v>
      </c>
      <c r="AM1994" s="160" t="str">
        <f>MONTH(B1994)&amp;"/"&amp;YEAR(B1994)</f>
        <v>3/2026</v>
      </c>
      <c r="AN1994" s="45">
        <f>WEEKNUM(B1994)-WEEKNUM(EOMONTH(B1994,-1)+1)+1</f>
        <v>4</v>
      </c>
      <c r="AO1994" s="45" t="str">
        <f>MONTH(R1994)&amp;"/"&amp;YEAR(R1994)</f>
        <v>1/1900</v>
      </c>
      <c r="AP1994" s="45" t="e">
        <f>WEEKNUM(R1994)-WEEKNUM(EOMONTH(R1994,-1)+1)+1</f>
        <v>#NUM!</v>
      </c>
      <c r="AQ1994" s="45">
        <f>IF(AU1994="S",IF(Q1994="1. Aceitou o programa",R1994-B1994,0),0)</f>
        <v>0</v>
      </c>
      <c r="AR1994" s="45">
        <f>IF(AU1994="S",IF(AND(S1994&lt;&gt;"",R1994&lt;&gt;""),S1994-R1994,0),0)</f>
        <v>0</v>
      </c>
      <c r="AS1994" s="45">
        <f>IF(AU1994="S",IF(Q1994="1. Aceitou o programa",IF(OR(X1994="Não se Aplica",X1994=""),IF(OR(W1994="Não se Aplica",W1994=""),0,W1994-V1994),AVERAGE(X1994-W1994,W1994-V1994)),0),0)</f>
        <v>0</v>
      </c>
      <c r="AT1994" s="45">
        <f>IF(AU1994="S",IF(AND(Q1994="1. Aceitou o programa",AB1994="Realizada"),IFERROR(IF(AA1994="",0,AA1994-R1994),0),0),0)</f>
        <v>0</v>
      </c>
      <c r="AU1994" s="45" t="str">
        <f>_xlfn.XLOOKUP(U1994,'Lista Suspensa'!$AA$20:$AA$23,'Lista Suspensa'!$AB$20:$AB$23,"N/A")</f>
        <v>S</v>
      </c>
    </row>
    <row r="1995" spans="1:47" ht="12" customHeight="1" x14ac:dyDescent="0.3">
      <c r="A1995" s="87" t="s">
        <v>47</v>
      </c>
      <c r="B1995" s="88">
        <v>46104</v>
      </c>
      <c r="C1995" s="89" t="s">
        <v>48</v>
      </c>
      <c r="D1995" s="89" t="s">
        <v>49</v>
      </c>
      <c r="E1995" s="189">
        <v>89557146</v>
      </c>
      <c r="F1995" s="197" t="s">
        <v>5276</v>
      </c>
      <c r="G1995" s="90">
        <v>14545320767</v>
      </c>
      <c r="H1995" s="91">
        <v>34452</v>
      </c>
      <c r="I1995" s="89"/>
      <c r="J1995" s="89" t="s">
        <v>51</v>
      </c>
      <c r="K1995" s="89" t="s">
        <v>76</v>
      </c>
      <c r="L1995" s="89" t="s">
        <v>95</v>
      </c>
      <c r="M1995" s="89" t="s">
        <v>395</v>
      </c>
      <c r="N1995" s="89" t="s">
        <v>197</v>
      </c>
      <c r="O1995" s="92" t="s">
        <v>5277</v>
      </c>
      <c r="P1995" s="93" t="s">
        <v>57</v>
      </c>
      <c r="Q1995" s="110" t="s">
        <v>5202</v>
      </c>
      <c r="R1995" s="94"/>
      <c r="S1995" s="95">
        <v>46168</v>
      </c>
      <c r="T1995" s="95" t="s">
        <v>5203</v>
      </c>
      <c r="U1995" s="95" t="s">
        <v>1125</v>
      </c>
      <c r="V1995" s="91">
        <v>46156</v>
      </c>
      <c r="W1995" s="91">
        <v>46164</v>
      </c>
      <c r="X1995" s="91">
        <v>46168</v>
      </c>
      <c r="Y1995" s="96"/>
      <c r="Z1995" s="89"/>
      <c r="AA1995" s="95"/>
      <c r="AB1995" s="89"/>
      <c r="AC1995" s="109"/>
      <c r="AD1995" s="89"/>
      <c r="AE1995" s="89"/>
      <c r="AF1995" s="191"/>
      <c r="AG1995" s="194"/>
      <c r="AH1995" s="193"/>
      <c r="AI1995" s="97"/>
      <c r="AJ1995" s="97" t="s">
        <v>1127</v>
      </c>
      <c r="AK1995" s="97"/>
      <c r="AL1995" s="45" t="s">
        <v>67</v>
      </c>
      <c r="AM1995" s="160" t="str">
        <f>MONTH(B1995)&amp;"/"&amp;YEAR(B1995)</f>
        <v>3/2026</v>
      </c>
      <c r="AN1995" s="45">
        <f>WEEKNUM(B1995)-WEEKNUM(EOMONTH(B1995,-1)+1)+1</f>
        <v>4</v>
      </c>
      <c r="AO1995" s="45" t="str">
        <f>MONTH(R1995)&amp;"/"&amp;YEAR(R1995)</f>
        <v>1/1900</v>
      </c>
      <c r="AP1995" s="45" t="e">
        <f>WEEKNUM(R1995)-WEEKNUM(EOMONTH(R1995,-1)+1)+1</f>
        <v>#NUM!</v>
      </c>
      <c r="AQ1995" s="45">
        <f>IF(AU1995="S",IF(Q1995="1. Aceitou o programa",R1995-B1995,0),0)</f>
        <v>0</v>
      </c>
      <c r="AR1995" s="45">
        <f>IF(AU1995="S",IF(AND(S1995&lt;&gt;"",R1995&lt;&gt;""),S1995-R1995,0),0)</f>
        <v>0</v>
      </c>
      <c r="AS1995" s="45">
        <f>IF(AU1995="S",IF(Q1995="1. Aceitou o programa",IF(OR(X1995="Não se Aplica",X1995=""),IF(OR(W1995="Não se Aplica",W1995=""),0,W1995-V1995),AVERAGE(X1995-W1995,W1995-V1995)),0),0)</f>
        <v>0</v>
      </c>
      <c r="AT1995" s="45">
        <f>IF(AU1995="S",IF(AND(Q1995="1. Aceitou o programa",AB1995="Realizada"),IFERROR(IF(AA1995="",0,AA1995-R1995),0),0),0)</f>
        <v>0</v>
      </c>
      <c r="AU1995" s="45" t="str">
        <f>_xlfn.XLOOKUP(U1995,'Lista Suspensa'!$AA$20:$AA$23,'Lista Suspensa'!$AB$20:$AB$23,"N/A")</f>
        <v>S</v>
      </c>
    </row>
    <row r="1996" spans="1:47" ht="12" customHeight="1" x14ac:dyDescent="0.3">
      <c r="A1996" s="87" t="s">
        <v>47</v>
      </c>
      <c r="B1996" s="88">
        <v>46104</v>
      </c>
      <c r="C1996" s="89" t="s">
        <v>48</v>
      </c>
      <c r="D1996" s="89" t="s">
        <v>49</v>
      </c>
      <c r="E1996" s="189">
        <v>92702767</v>
      </c>
      <c r="F1996" s="197" t="s">
        <v>5278</v>
      </c>
      <c r="G1996" s="90">
        <v>16520717843</v>
      </c>
      <c r="H1996" s="91">
        <v>27083</v>
      </c>
      <c r="I1996" s="89"/>
      <c r="J1996" s="89" t="s">
        <v>51</v>
      </c>
      <c r="K1996" s="89" t="s">
        <v>52</v>
      </c>
      <c r="L1996" s="89" t="s">
        <v>85</v>
      </c>
      <c r="M1996" s="89" t="s">
        <v>86</v>
      </c>
      <c r="N1996" s="89" t="s">
        <v>176</v>
      </c>
      <c r="O1996" s="92" t="s">
        <v>5279</v>
      </c>
      <c r="P1996" s="93" t="s">
        <v>57</v>
      </c>
      <c r="Q1996" s="110" t="s">
        <v>5202</v>
      </c>
      <c r="R1996" s="94"/>
      <c r="S1996" s="95">
        <v>46168</v>
      </c>
      <c r="T1996" s="95" t="s">
        <v>5203</v>
      </c>
      <c r="U1996" s="95" t="s">
        <v>1125</v>
      </c>
      <c r="V1996" s="91">
        <v>46156</v>
      </c>
      <c r="W1996" s="91">
        <v>46164</v>
      </c>
      <c r="X1996" s="91">
        <v>46168</v>
      </c>
      <c r="Y1996" s="96"/>
      <c r="Z1996" s="89"/>
      <c r="AA1996" s="95"/>
      <c r="AB1996" s="89"/>
      <c r="AC1996" s="109"/>
      <c r="AD1996" s="89"/>
      <c r="AE1996" s="89"/>
      <c r="AF1996" s="191"/>
      <c r="AG1996" s="194"/>
      <c r="AH1996" s="193"/>
      <c r="AI1996" s="97"/>
      <c r="AJ1996" s="97" t="s">
        <v>1127</v>
      </c>
      <c r="AK1996" s="97"/>
      <c r="AL1996" s="45" t="s">
        <v>67</v>
      </c>
      <c r="AM1996" s="160" t="str">
        <f>MONTH(B1996)&amp;"/"&amp;YEAR(B1996)</f>
        <v>3/2026</v>
      </c>
      <c r="AN1996" s="45">
        <f>WEEKNUM(B1996)-WEEKNUM(EOMONTH(B1996,-1)+1)+1</f>
        <v>4</v>
      </c>
      <c r="AO1996" s="45" t="str">
        <f>MONTH(R1996)&amp;"/"&amp;YEAR(R1996)</f>
        <v>1/1900</v>
      </c>
      <c r="AP1996" s="45" t="e">
        <f>WEEKNUM(R1996)-WEEKNUM(EOMONTH(R1996,-1)+1)+1</f>
        <v>#NUM!</v>
      </c>
      <c r="AQ1996" s="45">
        <f>IF(AU1996="S",IF(Q1996="1. Aceitou o programa",R1996-B1996,0),0)</f>
        <v>0</v>
      </c>
      <c r="AR1996" s="45">
        <f>IF(AU1996="S",IF(AND(S1996&lt;&gt;"",R1996&lt;&gt;""),S1996-R1996,0),0)</f>
        <v>0</v>
      </c>
      <c r="AS1996" s="45">
        <f>IF(AU1996="S",IF(Q1996="1. Aceitou o programa",IF(OR(X1996="Não se Aplica",X1996=""),IF(OR(W1996="Não se Aplica",W1996=""),0,W1996-V1996),AVERAGE(X1996-W1996,W1996-V1996)),0),0)</f>
        <v>0</v>
      </c>
      <c r="AT1996" s="45">
        <f>IF(AU1996="S",IF(AND(Q1996="1. Aceitou o programa",AB1996="Realizada"),IFERROR(IF(AA1996="",0,AA1996-R1996),0),0),0)</f>
        <v>0</v>
      </c>
      <c r="AU1996" s="45" t="str">
        <f>_xlfn.XLOOKUP(U1996,'Lista Suspensa'!$AA$20:$AA$23,'Lista Suspensa'!$AB$20:$AB$23,"N/A")</f>
        <v>S</v>
      </c>
    </row>
    <row r="1997" spans="1:47" ht="12" customHeight="1" x14ac:dyDescent="0.3">
      <c r="A1997" s="87" t="s">
        <v>47</v>
      </c>
      <c r="B1997" s="88">
        <v>46104</v>
      </c>
      <c r="C1997" s="89" t="s">
        <v>48</v>
      </c>
      <c r="D1997" s="89" t="s">
        <v>49</v>
      </c>
      <c r="E1997" s="189">
        <v>93019916</v>
      </c>
      <c r="F1997" s="197" t="s">
        <v>5280</v>
      </c>
      <c r="G1997" s="90">
        <v>33361432847</v>
      </c>
      <c r="H1997" s="91">
        <v>30713</v>
      </c>
      <c r="I1997" s="89"/>
      <c r="J1997" s="89" t="s">
        <v>51</v>
      </c>
      <c r="K1997" s="89" t="s">
        <v>52</v>
      </c>
      <c r="L1997" s="89" t="s">
        <v>85</v>
      </c>
      <c r="M1997" s="89" t="s">
        <v>5281</v>
      </c>
      <c r="N1997" s="89" t="s">
        <v>137</v>
      </c>
      <c r="O1997" s="92" t="s">
        <v>5282</v>
      </c>
      <c r="P1997" s="93" t="s">
        <v>57</v>
      </c>
      <c r="Q1997" s="110" t="s">
        <v>5202</v>
      </c>
      <c r="R1997" s="94"/>
      <c r="S1997" s="95">
        <v>46168</v>
      </c>
      <c r="T1997" s="95" t="s">
        <v>5203</v>
      </c>
      <c r="U1997" s="95" t="s">
        <v>1125</v>
      </c>
      <c r="V1997" s="91">
        <v>46156</v>
      </c>
      <c r="W1997" s="91">
        <v>46164</v>
      </c>
      <c r="X1997" s="91">
        <v>46168</v>
      </c>
      <c r="Y1997" s="96"/>
      <c r="Z1997" s="89"/>
      <c r="AA1997" s="95"/>
      <c r="AB1997" s="89"/>
      <c r="AC1997" s="109"/>
      <c r="AD1997" s="89"/>
      <c r="AE1997" s="89"/>
      <c r="AF1997" s="191"/>
      <c r="AG1997" s="194"/>
      <c r="AH1997" s="193"/>
      <c r="AI1997" s="97"/>
      <c r="AJ1997" s="97" t="s">
        <v>1127</v>
      </c>
      <c r="AK1997" s="97"/>
      <c r="AL1997" s="45" t="s">
        <v>67</v>
      </c>
      <c r="AM1997" s="160" t="str">
        <f>MONTH(B1997)&amp;"/"&amp;YEAR(B1997)</f>
        <v>3/2026</v>
      </c>
      <c r="AN1997" s="45">
        <f>WEEKNUM(B1997)-WEEKNUM(EOMONTH(B1997,-1)+1)+1</f>
        <v>4</v>
      </c>
      <c r="AO1997" s="45" t="str">
        <f>MONTH(R1997)&amp;"/"&amp;YEAR(R1997)</f>
        <v>1/1900</v>
      </c>
      <c r="AP1997" s="45" t="e">
        <f>WEEKNUM(R1997)-WEEKNUM(EOMONTH(R1997,-1)+1)+1</f>
        <v>#NUM!</v>
      </c>
      <c r="AQ1997" s="45">
        <f>IF(AU1997="S",IF(Q1997="1. Aceitou o programa",R1997-B1997,0),0)</f>
        <v>0</v>
      </c>
      <c r="AR1997" s="45">
        <f>IF(AU1997="S",IF(AND(S1997&lt;&gt;"",R1997&lt;&gt;""),S1997-R1997,0),0)</f>
        <v>0</v>
      </c>
      <c r="AS1997" s="45">
        <f>IF(AU1997="S",IF(Q1997="1. Aceitou o programa",IF(OR(X1997="Não se Aplica",X1997=""),IF(OR(W1997="Não se Aplica",W1997=""),0,W1997-V1997),AVERAGE(X1997-W1997,W1997-V1997)),0),0)</f>
        <v>0</v>
      </c>
      <c r="AT1997" s="45">
        <f>IF(AU1997="S",IF(AND(Q1997="1. Aceitou o programa",AB1997="Realizada"),IFERROR(IF(AA1997="",0,AA1997-R1997),0),0),0)</f>
        <v>0</v>
      </c>
      <c r="AU1997" s="45" t="str">
        <f>_xlfn.XLOOKUP(U1997,'Lista Suspensa'!$AA$20:$AA$23,'Lista Suspensa'!$AB$20:$AB$23,"N/A")</f>
        <v>S</v>
      </c>
    </row>
    <row r="1998" spans="1:47" ht="12" customHeight="1" x14ac:dyDescent="0.3">
      <c r="A1998" s="87" t="s">
        <v>47</v>
      </c>
      <c r="B1998" s="88">
        <v>46104</v>
      </c>
      <c r="C1998" s="89" t="s">
        <v>48</v>
      </c>
      <c r="D1998" s="89" t="s">
        <v>49</v>
      </c>
      <c r="E1998" s="189">
        <v>93569588</v>
      </c>
      <c r="F1998" s="197" t="s">
        <v>5283</v>
      </c>
      <c r="G1998" s="90">
        <v>47599523812</v>
      </c>
      <c r="H1998" s="91">
        <v>36008</v>
      </c>
      <c r="I1998" s="89"/>
      <c r="J1998" s="89" t="s">
        <v>51</v>
      </c>
      <c r="K1998" s="89" t="s">
        <v>52</v>
      </c>
      <c r="L1998" s="89" t="s">
        <v>85</v>
      </c>
      <c r="M1998" s="89" t="s">
        <v>5284</v>
      </c>
      <c r="N1998" s="89" t="s">
        <v>137</v>
      </c>
      <c r="O1998" s="92" t="s">
        <v>5285</v>
      </c>
      <c r="P1998" s="93" t="s">
        <v>57</v>
      </c>
      <c r="Q1998" s="110" t="s">
        <v>5202</v>
      </c>
      <c r="R1998" s="94"/>
      <c r="S1998" s="95">
        <v>46168</v>
      </c>
      <c r="T1998" s="95" t="s">
        <v>5203</v>
      </c>
      <c r="U1998" s="95" t="s">
        <v>1125</v>
      </c>
      <c r="V1998" s="91">
        <v>46157</v>
      </c>
      <c r="W1998" s="91">
        <v>46164</v>
      </c>
      <c r="X1998" s="91">
        <v>46168</v>
      </c>
      <c r="Y1998" s="96"/>
      <c r="Z1998" s="89"/>
      <c r="AA1998" s="95"/>
      <c r="AB1998" s="89"/>
      <c r="AC1998" s="109"/>
      <c r="AD1998" s="89"/>
      <c r="AE1998" s="89"/>
      <c r="AF1998" s="191"/>
      <c r="AG1998" s="194"/>
      <c r="AH1998" s="193"/>
      <c r="AI1998" s="97"/>
      <c r="AJ1998" s="97" t="s">
        <v>1127</v>
      </c>
      <c r="AK1998" s="97"/>
      <c r="AL1998" s="45" t="s">
        <v>67</v>
      </c>
      <c r="AM1998" s="160" t="str">
        <f>MONTH(B1998)&amp;"/"&amp;YEAR(B1998)</f>
        <v>3/2026</v>
      </c>
      <c r="AN1998" s="45">
        <f>WEEKNUM(B1998)-WEEKNUM(EOMONTH(B1998,-1)+1)+1</f>
        <v>4</v>
      </c>
      <c r="AO1998" s="45" t="str">
        <f>MONTH(R1998)&amp;"/"&amp;YEAR(R1998)</f>
        <v>1/1900</v>
      </c>
      <c r="AP1998" s="45" t="e">
        <f>WEEKNUM(R1998)-WEEKNUM(EOMONTH(R1998,-1)+1)+1</f>
        <v>#NUM!</v>
      </c>
      <c r="AQ1998" s="45">
        <f>IF(AU1998="S",IF(Q1998="1. Aceitou o programa",R1998-B1998,0),0)</f>
        <v>0</v>
      </c>
      <c r="AR1998" s="45">
        <f>IF(AU1998="S",IF(AND(S1998&lt;&gt;"",R1998&lt;&gt;""),S1998-R1998,0),0)</f>
        <v>0</v>
      </c>
      <c r="AS1998" s="45">
        <f>IF(AU1998="S",IF(Q1998="1. Aceitou o programa",IF(OR(X1998="Não se Aplica",X1998=""),IF(OR(W1998="Não se Aplica",W1998=""),0,W1998-V1998),AVERAGE(X1998-W1998,W1998-V1998)),0),0)</f>
        <v>0</v>
      </c>
      <c r="AT1998" s="45">
        <f>IF(AU1998="S",IF(AND(Q1998="1. Aceitou o programa",AB1998="Realizada"),IFERROR(IF(AA1998="",0,AA1998-R1998),0),0),0)</f>
        <v>0</v>
      </c>
      <c r="AU1998" s="45" t="str">
        <f>_xlfn.XLOOKUP(U1998,'Lista Suspensa'!$AA$20:$AA$23,'Lista Suspensa'!$AB$20:$AB$23,"N/A")</f>
        <v>S</v>
      </c>
    </row>
    <row r="1999" spans="1:47" ht="12" customHeight="1" x14ac:dyDescent="0.3">
      <c r="A1999" s="87" t="s">
        <v>47</v>
      </c>
      <c r="B1999" s="88">
        <v>46104</v>
      </c>
      <c r="C1999" s="89" t="s">
        <v>48</v>
      </c>
      <c r="D1999" s="89" t="s">
        <v>49</v>
      </c>
      <c r="E1999" s="189">
        <v>93638178</v>
      </c>
      <c r="F1999" s="197" t="s">
        <v>5286</v>
      </c>
      <c r="G1999" s="90">
        <v>29437232822</v>
      </c>
      <c r="H1999" s="91">
        <v>27905</v>
      </c>
      <c r="I1999" s="89"/>
      <c r="J1999" s="89" t="s">
        <v>51</v>
      </c>
      <c r="K1999" s="89" t="s">
        <v>52</v>
      </c>
      <c r="L1999" s="89" t="s">
        <v>53</v>
      </c>
      <c r="M1999" s="89" t="s">
        <v>398</v>
      </c>
      <c r="N1999" s="89" t="s">
        <v>150</v>
      </c>
      <c r="O1999" s="92" t="s">
        <v>5287</v>
      </c>
      <c r="P1999" s="93" t="s">
        <v>57</v>
      </c>
      <c r="Q1999" s="110" t="s">
        <v>5202</v>
      </c>
      <c r="R1999" s="94"/>
      <c r="S1999" s="95">
        <v>46168</v>
      </c>
      <c r="T1999" s="95" t="s">
        <v>5203</v>
      </c>
      <c r="U1999" s="95" t="s">
        <v>1125</v>
      </c>
      <c r="V1999" s="91">
        <v>46157</v>
      </c>
      <c r="W1999" s="91">
        <v>46164</v>
      </c>
      <c r="X1999" s="91">
        <v>46168</v>
      </c>
      <c r="Y1999" s="96"/>
      <c r="Z1999" s="89"/>
      <c r="AA1999" s="95"/>
      <c r="AB1999" s="89"/>
      <c r="AC1999" s="109"/>
      <c r="AD1999" s="89"/>
      <c r="AE1999" s="89"/>
      <c r="AF1999" s="191"/>
      <c r="AG1999" s="194"/>
      <c r="AH1999" s="193"/>
      <c r="AI1999" s="97"/>
      <c r="AJ1999" s="97" t="s">
        <v>1127</v>
      </c>
      <c r="AK1999" s="97"/>
      <c r="AL1999" s="45" t="s">
        <v>67</v>
      </c>
      <c r="AM1999" s="160" t="str">
        <f>MONTH(B1999)&amp;"/"&amp;YEAR(B1999)</f>
        <v>3/2026</v>
      </c>
      <c r="AN1999" s="45">
        <f>WEEKNUM(B1999)-WEEKNUM(EOMONTH(B1999,-1)+1)+1</f>
        <v>4</v>
      </c>
      <c r="AO1999" s="45" t="str">
        <f>MONTH(R1999)&amp;"/"&amp;YEAR(R1999)</f>
        <v>1/1900</v>
      </c>
      <c r="AP1999" s="45" t="e">
        <f>WEEKNUM(R1999)-WEEKNUM(EOMONTH(R1999,-1)+1)+1</f>
        <v>#NUM!</v>
      </c>
      <c r="AQ1999" s="45">
        <f>IF(AU1999="S",IF(Q1999="1. Aceitou o programa",R1999-B1999,0),0)</f>
        <v>0</v>
      </c>
      <c r="AR1999" s="45">
        <f>IF(AU1999="S",IF(AND(S1999&lt;&gt;"",R1999&lt;&gt;""),S1999-R1999,0),0)</f>
        <v>0</v>
      </c>
      <c r="AS1999" s="45">
        <f>IF(AU1999="S",IF(Q1999="1. Aceitou o programa",IF(OR(X1999="Não se Aplica",X1999=""),IF(OR(W1999="Não se Aplica",W1999=""),0,W1999-V1999),AVERAGE(X1999-W1999,W1999-V1999)),0),0)</f>
        <v>0</v>
      </c>
      <c r="AT1999" s="45">
        <f>IF(AU1999="S",IF(AND(Q1999="1. Aceitou o programa",AB1999="Realizada"),IFERROR(IF(AA1999="",0,AA1999-R1999),0),0),0)</f>
        <v>0</v>
      </c>
      <c r="AU1999" s="45" t="str">
        <f>_xlfn.XLOOKUP(U1999,'Lista Suspensa'!$AA$20:$AA$23,'Lista Suspensa'!$AB$20:$AB$23,"N/A")</f>
        <v>S</v>
      </c>
    </row>
    <row r="2000" spans="1:47" ht="12" customHeight="1" x14ac:dyDescent="0.3">
      <c r="A2000" s="87" t="s">
        <v>47</v>
      </c>
      <c r="B2000" s="88">
        <v>46104</v>
      </c>
      <c r="C2000" s="89" t="s">
        <v>48</v>
      </c>
      <c r="D2000" s="89" t="s">
        <v>49</v>
      </c>
      <c r="E2000" s="189">
        <v>93657202</v>
      </c>
      <c r="F2000" s="197" t="s">
        <v>5288</v>
      </c>
      <c r="G2000" s="90">
        <v>11302998722</v>
      </c>
      <c r="H2000" s="91">
        <v>31041</v>
      </c>
      <c r="I2000" s="89"/>
      <c r="J2000" s="89" t="s">
        <v>84</v>
      </c>
      <c r="K2000" s="89" t="s">
        <v>76</v>
      </c>
      <c r="L2000" s="89" t="s">
        <v>233</v>
      </c>
      <c r="M2000" s="89" t="s">
        <v>3234</v>
      </c>
      <c r="N2000" s="89" t="s">
        <v>197</v>
      </c>
      <c r="O2000" s="92" t="s">
        <v>5289</v>
      </c>
      <c r="P2000" s="93" t="s">
        <v>57</v>
      </c>
      <c r="Q2000" s="110" t="s">
        <v>5202</v>
      </c>
      <c r="R2000" s="94"/>
      <c r="S2000" s="95">
        <v>46168</v>
      </c>
      <c r="T2000" s="95" t="s">
        <v>5203</v>
      </c>
      <c r="U2000" s="95" t="s">
        <v>1125</v>
      </c>
      <c r="V2000" s="91">
        <v>46157</v>
      </c>
      <c r="W2000" s="91">
        <v>46164</v>
      </c>
      <c r="X2000" s="91">
        <v>46168</v>
      </c>
      <c r="Y2000" s="96"/>
      <c r="Z2000" s="89"/>
      <c r="AA2000" s="95"/>
      <c r="AB2000" s="89"/>
      <c r="AC2000" s="109"/>
      <c r="AD2000" s="89"/>
      <c r="AE2000" s="89"/>
      <c r="AF2000" s="191"/>
      <c r="AG2000" s="194"/>
      <c r="AH2000" s="193"/>
      <c r="AI2000" s="97"/>
      <c r="AJ2000" s="97" t="s">
        <v>1127</v>
      </c>
      <c r="AK2000" s="97"/>
      <c r="AL2000" s="45" t="s">
        <v>67</v>
      </c>
      <c r="AM2000" s="160" t="str">
        <f>MONTH(B2000)&amp;"/"&amp;YEAR(B2000)</f>
        <v>3/2026</v>
      </c>
      <c r="AN2000" s="45">
        <f>WEEKNUM(B2000)-WEEKNUM(EOMONTH(B2000,-1)+1)+1</f>
        <v>4</v>
      </c>
      <c r="AO2000" s="45" t="str">
        <f>MONTH(R2000)&amp;"/"&amp;YEAR(R2000)</f>
        <v>1/1900</v>
      </c>
      <c r="AP2000" s="45" t="e">
        <f>WEEKNUM(R2000)-WEEKNUM(EOMONTH(R2000,-1)+1)+1</f>
        <v>#NUM!</v>
      </c>
      <c r="AQ2000" s="45">
        <f>IF(AU2000="S",IF(Q2000="1. Aceitou o programa",R2000-B2000,0),0)</f>
        <v>0</v>
      </c>
      <c r="AR2000" s="45">
        <f>IF(AU2000="S",IF(AND(S2000&lt;&gt;"",R2000&lt;&gt;""),S2000-R2000,0),0)</f>
        <v>0</v>
      </c>
      <c r="AS2000" s="45">
        <f>IF(AU2000="S",IF(Q2000="1. Aceitou o programa",IF(OR(X2000="Não se Aplica",X2000=""),IF(OR(W2000="Não se Aplica",W2000=""),0,W2000-V2000),AVERAGE(X2000-W2000,W2000-V2000)),0),0)</f>
        <v>0</v>
      </c>
      <c r="AT2000" s="45">
        <f>IF(AU2000="S",IF(AND(Q2000="1. Aceitou o programa",AB2000="Realizada"),IFERROR(IF(AA2000="",0,AA2000-R2000),0),0),0)</f>
        <v>0</v>
      </c>
      <c r="AU2000" s="45" t="str">
        <f>_xlfn.XLOOKUP(U2000,'Lista Suspensa'!$AA$20:$AA$23,'Lista Suspensa'!$AB$20:$AB$23,"N/A")</f>
        <v>S</v>
      </c>
    </row>
    <row r="2001" spans="1:47" ht="12" customHeight="1" x14ac:dyDescent="0.3">
      <c r="A2001" s="87" t="s">
        <v>47</v>
      </c>
      <c r="B2001" s="88">
        <v>46104</v>
      </c>
      <c r="C2001" s="89" t="s">
        <v>48</v>
      </c>
      <c r="D2001" s="89" t="s">
        <v>49</v>
      </c>
      <c r="E2001" s="189">
        <v>93871614</v>
      </c>
      <c r="F2001" s="197" t="s">
        <v>5290</v>
      </c>
      <c r="G2001" s="90">
        <v>54575581852</v>
      </c>
      <c r="H2001" s="91">
        <v>37736</v>
      </c>
      <c r="I2001" s="89"/>
      <c r="J2001" s="89" t="s">
        <v>84</v>
      </c>
      <c r="K2001" s="89" t="s">
        <v>52</v>
      </c>
      <c r="L2001" s="89" t="s">
        <v>69</v>
      </c>
      <c r="M2001" s="89" t="s">
        <v>5291</v>
      </c>
      <c r="N2001" s="89" t="s">
        <v>137</v>
      </c>
      <c r="O2001" s="92" t="s">
        <v>5292</v>
      </c>
      <c r="P2001" s="93" t="s">
        <v>57</v>
      </c>
      <c r="Q2001" s="110" t="s">
        <v>5202</v>
      </c>
      <c r="R2001" s="94"/>
      <c r="S2001" s="95">
        <v>46168</v>
      </c>
      <c r="T2001" s="95" t="s">
        <v>5203</v>
      </c>
      <c r="U2001" s="95" t="s">
        <v>1125</v>
      </c>
      <c r="V2001" s="91">
        <v>46157</v>
      </c>
      <c r="W2001" s="91">
        <v>46164</v>
      </c>
      <c r="X2001" s="91">
        <v>46168</v>
      </c>
      <c r="Y2001" s="96"/>
      <c r="Z2001" s="89"/>
      <c r="AA2001" s="95"/>
      <c r="AB2001" s="89"/>
      <c r="AC2001" s="109"/>
      <c r="AD2001" s="89"/>
      <c r="AE2001" s="89"/>
      <c r="AF2001" s="191"/>
      <c r="AG2001" s="194"/>
      <c r="AH2001" s="193"/>
      <c r="AI2001" s="97"/>
      <c r="AJ2001" s="97" t="s">
        <v>1127</v>
      </c>
      <c r="AK2001" s="97"/>
      <c r="AL2001" s="45" t="s">
        <v>67</v>
      </c>
      <c r="AM2001" s="160" t="str">
        <f>MONTH(B2001)&amp;"/"&amp;YEAR(B2001)</f>
        <v>3/2026</v>
      </c>
      <c r="AN2001" s="45">
        <f>WEEKNUM(B2001)-WEEKNUM(EOMONTH(B2001,-1)+1)+1</f>
        <v>4</v>
      </c>
      <c r="AO2001" s="45" t="str">
        <f>MONTH(R2001)&amp;"/"&amp;YEAR(R2001)</f>
        <v>1/1900</v>
      </c>
      <c r="AP2001" s="45" t="e">
        <f>WEEKNUM(R2001)-WEEKNUM(EOMONTH(R2001,-1)+1)+1</f>
        <v>#NUM!</v>
      </c>
      <c r="AQ2001" s="45">
        <f>IF(AU2001="S",IF(Q2001="1. Aceitou o programa",R2001-B2001,0),0)</f>
        <v>0</v>
      </c>
      <c r="AR2001" s="45">
        <f>IF(AU2001="S",IF(AND(S2001&lt;&gt;"",R2001&lt;&gt;""),S2001-R2001,0),0)</f>
        <v>0</v>
      </c>
      <c r="AS2001" s="45">
        <f>IF(AU2001="S",IF(Q2001="1. Aceitou o programa",IF(OR(X2001="Não se Aplica",X2001=""),IF(OR(W2001="Não se Aplica",W2001=""),0,W2001-V2001),AVERAGE(X2001-W2001,W2001-V2001)),0),0)</f>
        <v>0</v>
      </c>
      <c r="AT2001" s="45">
        <f>IF(AU2001="S",IF(AND(Q2001="1. Aceitou o programa",AB2001="Realizada"),IFERROR(IF(AA2001="",0,AA2001-R2001),0),0),0)</f>
        <v>0</v>
      </c>
      <c r="AU2001" s="45" t="str">
        <f>_xlfn.XLOOKUP(U2001,'Lista Suspensa'!$AA$20:$AA$23,'Lista Suspensa'!$AB$20:$AB$23,"N/A")</f>
        <v>S</v>
      </c>
    </row>
    <row r="2002" spans="1:47" ht="12" customHeight="1" x14ac:dyDescent="0.3">
      <c r="A2002" s="87" t="s">
        <v>47</v>
      </c>
      <c r="B2002" s="88">
        <v>46104</v>
      </c>
      <c r="C2002" s="89" t="s">
        <v>48</v>
      </c>
      <c r="D2002" s="89" t="s">
        <v>49</v>
      </c>
      <c r="E2002" s="189">
        <v>95390102</v>
      </c>
      <c r="F2002" s="197" t="s">
        <v>5293</v>
      </c>
      <c r="G2002" s="90">
        <v>17629066864</v>
      </c>
      <c r="H2002" s="91">
        <v>26290</v>
      </c>
      <c r="I2002" s="89"/>
      <c r="J2002" s="89" t="s">
        <v>84</v>
      </c>
      <c r="K2002" s="89" t="s">
        <v>52</v>
      </c>
      <c r="L2002" s="89" t="s">
        <v>53</v>
      </c>
      <c r="M2002" s="89" t="s">
        <v>234</v>
      </c>
      <c r="N2002" s="89" t="s">
        <v>150</v>
      </c>
      <c r="O2002" s="92" t="s">
        <v>5294</v>
      </c>
      <c r="P2002" s="93" t="s">
        <v>57</v>
      </c>
      <c r="Q2002" s="110" t="s">
        <v>5202</v>
      </c>
      <c r="R2002" s="94"/>
      <c r="S2002" s="95">
        <v>46168</v>
      </c>
      <c r="T2002" s="95" t="s">
        <v>5203</v>
      </c>
      <c r="U2002" s="95" t="s">
        <v>1125</v>
      </c>
      <c r="V2002" s="91">
        <v>46157</v>
      </c>
      <c r="W2002" s="91">
        <v>46164</v>
      </c>
      <c r="X2002" s="91">
        <v>46168</v>
      </c>
      <c r="Y2002" s="96"/>
      <c r="Z2002" s="89"/>
      <c r="AA2002" s="95"/>
      <c r="AB2002" s="89"/>
      <c r="AC2002" s="109"/>
      <c r="AD2002" s="89"/>
      <c r="AE2002" s="89"/>
      <c r="AF2002" s="191"/>
      <c r="AG2002" s="194"/>
      <c r="AH2002" s="193"/>
      <c r="AI2002" s="97"/>
      <c r="AJ2002" s="97" t="s">
        <v>1127</v>
      </c>
      <c r="AK2002" s="97"/>
      <c r="AL2002" s="45" t="s">
        <v>67</v>
      </c>
      <c r="AM2002" s="160" t="str">
        <f>MONTH(B2002)&amp;"/"&amp;YEAR(B2002)</f>
        <v>3/2026</v>
      </c>
      <c r="AN2002" s="45">
        <f>WEEKNUM(B2002)-WEEKNUM(EOMONTH(B2002,-1)+1)+1</f>
        <v>4</v>
      </c>
      <c r="AO2002" s="45" t="str">
        <f>MONTH(R2002)&amp;"/"&amp;YEAR(R2002)</f>
        <v>1/1900</v>
      </c>
      <c r="AP2002" s="45" t="e">
        <f>WEEKNUM(R2002)-WEEKNUM(EOMONTH(R2002,-1)+1)+1</f>
        <v>#NUM!</v>
      </c>
      <c r="AQ2002" s="45">
        <f>IF(AU2002="S",IF(Q2002="1. Aceitou o programa",R2002-B2002,0),0)</f>
        <v>0</v>
      </c>
      <c r="AR2002" s="45">
        <f>IF(AU2002="S",IF(AND(S2002&lt;&gt;"",R2002&lt;&gt;""),S2002-R2002,0),0)</f>
        <v>0</v>
      </c>
      <c r="AS2002" s="45">
        <f>IF(AU2002="S",IF(Q2002="1. Aceitou o programa",IF(OR(X2002="Não se Aplica",X2002=""),IF(OR(W2002="Não se Aplica",W2002=""),0,W2002-V2002),AVERAGE(X2002-W2002,W2002-V2002)),0),0)</f>
        <v>0</v>
      </c>
      <c r="AT2002" s="45">
        <f>IF(AU2002="S",IF(AND(Q2002="1. Aceitou o programa",AB2002="Realizada"),IFERROR(IF(AA2002="",0,AA2002-R2002),0),0),0)</f>
        <v>0</v>
      </c>
      <c r="AU2002" s="45" t="str">
        <f>_xlfn.XLOOKUP(U2002,'Lista Suspensa'!$AA$20:$AA$23,'Lista Suspensa'!$AB$20:$AB$23,"N/A")</f>
        <v>S</v>
      </c>
    </row>
    <row r="2003" spans="1:47" ht="12" customHeight="1" x14ac:dyDescent="0.3">
      <c r="A2003" s="87" t="s">
        <v>47</v>
      </c>
      <c r="B2003" s="88">
        <v>46104</v>
      </c>
      <c r="C2003" s="89" t="s">
        <v>48</v>
      </c>
      <c r="D2003" s="89" t="s">
        <v>49</v>
      </c>
      <c r="E2003" s="189">
        <v>94383847</v>
      </c>
      <c r="F2003" s="197" t="s">
        <v>5295</v>
      </c>
      <c r="G2003" s="90">
        <v>16683523894</v>
      </c>
      <c r="H2003" s="91">
        <v>26954</v>
      </c>
      <c r="I2003" s="89"/>
      <c r="J2003" s="89" t="s">
        <v>51</v>
      </c>
      <c r="K2003" s="89" t="s">
        <v>52</v>
      </c>
      <c r="L2003" s="89" t="s">
        <v>85</v>
      </c>
      <c r="M2003" s="89" t="s">
        <v>4035</v>
      </c>
      <c r="N2003" s="89" t="s">
        <v>150</v>
      </c>
      <c r="O2003" s="92" t="s">
        <v>5296</v>
      </c>
      <c r="P2003" s="93" t="s">
        <v>57</v>
      </c>
      <c r="Q2003" s="110" t="s">
        <v>5202</v>
      </c>
      <c r="R2003" s="94"/>
      <c r="S2003" s="95">
        <v>46168</v>
      </c>
      <c r="T2003" s="95" t="s">
        <v>5203</v>
      </c>
      <c r="U2003" s="95" t="s">
        <v>1125</v>
      </c>
      <c r="V2003" s="91">
        <v>46157</v>
      </c>
      <c r="W2003" s="91">
        <v>46164</v>
      </c>
      <c r="X2003" s="91">
        <v>46168</v>
      </c>
      <c r="Y2003" s="96"/>
      <c r="Z2003" s="89"/>
      <c r="AA2003" s="95"/>
      <c r="AB2003" s="89"/>
      <c r="AC2003" s="109"/>
      <c r="AD2003" s="89"/>
      <c r="AE2003" s="89"/>
      <c r="AF2003" s="191"/>
      <c r="AG2003" s="194"/>
      <c r="AH2003" s="193"/>
      <c r="AI2003" s="97"/>
      <c r="AJ2003" s="97" t="s">
        <v>1127</v>
      </c>
      <c r="AK2003" s="97"/>
      <c r="AL2003" s="45" t="s">
        <v>67</v>
      </c>
      <c r="AM2003" s="160" t="str">
        <f>MONTH(B2003)&amp;"/"&amp;YEAR(B2003)</f>
        <v>3/2026</v>
      </c>
      <c r="AN2003" s="45">
        <f>WEEKNUM(B2003)-WEEKNUM(EOMONTH(B2003,-1)+1)+1</f>
        <v>4</v>
      </c>
      <c r="AO2003" s="45" t="str">
        <f>MONTH(R2003)&amp;"/"&amp;YEAR(R2003)</f>
        <v>1/1900</v>
      </c>
      <c r="AP2003" s="45" t="e">
        <f>WEEKNUM(R2003)-WEEKNUM(EOMONTH(R2003,-1)+1)+1</f>
        <v>#NUM!</v>
      </c>
      <c r="AQ2003" s="45">
        <f>IF(AU2003="S",IF(Q2003="1. Aceitou o programa",R2003-B2003,0),0)</f>
        <v>0</v>
      </c>
      <c r="AR2003" s="45">
        <f>IF(AU2003="S",IF(AND(S2003&lt;&gt;"",R2003&lt;&gt;""),S2003-R2003,0),0)</f>
        <v>0</v>
      </c>
      <c r="AS2003" s="45">
        <f>IF(AU2003="S",IF(Q2003="1. Aceitou o programa",IF(OR(X2003="Não se Aplica",X2003=""),IF(OR(W2003="Não se Aplica",W2003=""),0,W2003-V2003),AVERAGE(X2003-W2003,W2003-V2003)),0),0)</f>
        <v>0</v>
      </c>
      <c r="AT2003" s="45">
        <f>IF(AU2003="S",IF(AND(Q2003="1. Aceitou o programa",AB2003="Realizada"),IFERROR(IF(AA2003="",0,AA2003-R2003),0),0),0)</f>
        <v>0</v>
      </c>
      <c r="AU2003" s="45" t="str">
        <f>_xlfn.XLOOKUP(U2003,'Lista Suspensa'!$AA$20:$AA$23,'Lista Suspensa'!$AB$20:$AB$23,"N/A")</f>
        <v>S</v>
      </c>
    </row>
    <row r="2004" spans="1:47" ht="12" customHeight="1" x14ac:dyDescent="0.3">
      <c r="A2004" s="87" t="s">
        <v>47</v>
      </c>
      <c r="B2004" s="88">
        <v>46104</v>
      </c>
      <c r="C2004" s="89" t="s">
        <v>48</v>
      </c>
      <c r="D2004" s="89" t="s">
        <v>49</v>
      </c>
      <c r="E2004" s="189">
        <v>88474852</v>
      </c>
      <c r="F2004" s="197" t="s">
        <v>5297</v>
      </c>
      <c r="G2004" s="90">
        <v>53744992896</v>
      </c>
      <c r="H2004" s="91">
        <v>38476</v>
      </c>
      <c r="I2004" s="89"/>
      <c r="J2004" s="89" t="s">
        <v>84</v>
      </c>
      <c r="K2004" s="89" t="s">
        <v>52</v>
      </c>
      <c r="L2004" s="89" t="s">
        <v>85</v>
      </c>
      <c r="M2004" s="89" t="s">
        <v>5298</v>
      </c>
      <c r="N2004" s="89" t="s">
        <v>55</v>
      </c>
      <c r="O2004" s="92" t="s">
        <v>5299</v>
      </c>
      <c r="P2004" s="93" t="s">
        <v>57</v>
      </c>
      <c r="Q2004" s="110" t="s">
        <v>5202</v>
      </c>
      <c r="R2004" s="94"/>
      <c r="S2004" s="95">
        <v>46168</v>
      </c>
      <c r="T2004" s="95" t="s">
        <v>5203</v>
      </c>
      <c r="U2004" s="95" t="s">
        <v>1125</v>
      </c>
      <c r="V2004" s="91">
        <v>46157</v>
      </c>
      <c r="W2004" s="91">
        <v>46164</v>
      </c>
      <c r="X2004" s="91">
        <v>46168</v>
      </c>
      <c r="Y2004" s="96"/>
      <c r="Z2004" s="89"/>
      <c r="AA2004" s="95"/>
      <c r="AB2004" s="89"/>
      <c r="AC2004" s="109"/>
      <c r="AD2004" s="89"/>
      <c r="AE2004" s="89"/>
      <c r="AF2004" s="191"/>
      <c r="AG2004" s="194"/>
      <c r="AH2004" s="193"/>
      <c r="AI2004" s="97"/>
      <c r="AJ2004" s="97" t="s">
        <v>1127</v>
      </c>
      <c r="AK2004" s="97"/>
      <c r="AL2004" s="45" t="s">
        <v>67</v>
      </c>
      <c r="AM2004" s="160" t="str">
        <f>MONTH(B2004)&amp;"/"&amp;YEAR(B2004)</f>
        <v>3/2026</v>
      </c>
      <c r="AN2004" s="45">
        <f>WEEKNUM(B2004)-WEEKNUM(EOMONTH(B2004,-1)+1)+1</f>
        <v>4</v>
      </c>
      <c r="AO2004" s="45" t="str">
        <f>MONTH(R2004)&amp;"/"&amp;YEAR(R2004)</f>
        <v>1/1900</v>
      </c>
      <c r="AP2004" s="45" t="e">
        <f>WEEKNUM(R2004)-WEEKNUM(EOMONTH(R2004,-1)+1)+1</f>
        <v>#NUM!</v>
      </c>
      <c r="AQ2004" s="45">
        <f>IF(AU2004="S",IF(Q2004="1. Aceitou o programa",R2004-B2004,0),0)</f>
        <v>0</v>
      </c>
      <c r="AR2004" s="45">
        <f>IF(AU2004="S",IF(AND(S2004&lt;&gt;"",R2004&lt;&gt;""),S2004-R2004,0),0)</f>
        <v>0</v>
      </c>
      <c r="AS2004" s="45">
        <f>IF(AU2004="S",IF(Q2004="1. Aceitou o programa",IF(OR(X2004="Não se Aplica",X2004=""),IF(OR(W2004="Não se Aplica",W2004=""),0,W2004-V2004),AVERAGE(X2004-W2004,W2004-V2004)),0),0)</f>
        <v>0</v>
      </c>
      <c r="AT2004" s="45">
        <f>IF(AU2004="S",IF(AND(Q2004="1. Aceitou o programa",AB2004="Realizada"),IFERROR(IF(AA2004="",0,AA2004-R2004),0),0),0)</f>
        <v>0</v>
      </c>
      <c r="AU2004" s="45" t="str">
        <f>_xlfn.XLOOKUP(U2004,'Lista Suspensa'!$AA$20:$AA$23,'Lista Suspensa'!$AB$20:$AB$23,"N/A")</f>
        <v>S</v>
      </c>
    </row>
    <row r="2005" spans="1:47" ht="12" customHeight="1" x14ac:dyDescent="0.3">
      <c r="A2005" s="87" t="s">
        <v>47</v>
      </c>
      <c r="B2005" s="88">
        <v>46104</v>
      </c>
      <c r="C2005" s="89" t="s">
        <v>48</v>
      </c>
      <c r="D2005" s="89" t="s">
        <v>49</v>
      </c>
      <c r="E2005" s="189">
        <v>80925385</v>
      </c>
      <c r="F2005" s="197" t="s">
        <v>5300</v>
      </c>
      <c r="G2005" s="90">
        <v>99644754891</v>
      </c>
      <c r="H2005" s="91">
        <v>20032</v>
      </c>
      <c r="I2005" s="89"/>
      <c r="J2005" s="89" t="s">
        <v>51</v>
      </c>
      <c r="K2005" s="89" t="s">
        <v>52</v>
      </c>
      <c r="L2005" s="89" t="s">
        <v>85</v>
      </c>
      <c r="M2005" s="89" t="s">
        <v>234</v>
      </c>
      <c r="N2005" s="89" t="s">
        <v>137</v>
      </c>
      <c r="O2005" s="92" t="s">
        <v>5301</v>
      </c>
      <c r="P2005" s="93" t="s">
        <v>57</v>
      </c>
      <c r="Q2005" s="110" t="s">
        <v>5202</v>
      </c>
      <c r="R2005" s="94"/>
      <c r="S2005" s="95">
        <v>46168</v>
      </c>
      <c r="T2005" s="95" t="s">
        <v>5203</v>
      </c>
      <c r="U2005" s="95" t="s">
        <v>1125</v>
      </c>
      <c r="V2005" s="91">
        <v>46157</v>
      </c>
      <c r="W2005" s="91">
        <v>46164</v>
      </c>
      <c r="X2005" s="91">
        <v>46168</v>
      </c>
      <c r="Y2005" s="96"/>
      <c r="Z2005" s="89"/>
      <c r="AA2005" s="95"/>
      <c r="AB2005" s="89"/>
      <c r="AC2005" s="109"/>
      <c r="AD2005" s="89"/>
      <c r="AE2005" s="89"/>
      <c r="AF2005" s="191"/>
      <c r="AG2005" s="194"/>
      <c r="AH2005" s="193"/>
      <c r="AI2005" s="97"/>
      <c r="AJ2005" s="97" t="s">
        <v>1127</v>
      </c>
      <c r="AK2005" s="97"/>
      <c r="AL2005" s="45" t="s">
        <v>67</v>
      </c>
      <c r="AM2005" s="160" t="str">
        <f>MONTH(B2005)&amp;"/"&amp;YEAR(B2005)</f>
        <v>3/2026</v>
      </c>
      <c r="AN2005" s="45">
        <f>WEEKNUM(B2005)-WEEKNUM(EOMONTH(B2005,-1)+1)+1</f>
        <v>4</v>
      </c>
      <c r="AO2005" s="45" t="str">
        <f>MONTH(R2005)&amp;"/"&amp;YEAR(R2005)</f>
        <v>1/1900</v>
      </c>
      <c r="AP2005" s="45" t="e">
        <f>WEEKNUM(R2005)-WEEKNUM(EOMONTH(R2005,-1)+1)+1</f>
        <v>#NUM!</v>
      </c>
      <c r="AQ2005" s="45">
        <f>IF(AU2005="S",IF(Q2005="1. Aceitou o programa",R2005-B2005,0),0)</f>
        <v>0</v>
      </c>
      <c r="AR2005" s="45">
        <f>IF(AU2005="S",IF(AND(S2005&lt;&gt;"",R2005&lt;&gt;""),S2005-R2005,0),0)</f>
        <v>0</v>
      </c>
      <c r="AS2005" s="45">
        <f>IF(AU2005="S",IF(Q2005="1. Aceitou o programa",IF(OR(X2005="Não se Aplica",X2005=""),IF(OR(W2005="Não se Aplica",W2005=""),0,W2005-V2005),AVERAGE(X2005-W2005,W2005-V2005)),0),0)</f>
        <v>0</v>
      </c>
      <c r="AT2005" s="45">
        <f>IF(AU2005="S",IF(AND(Q2005="1. Aceitou o programa",AB2005="Realizada"),IFERROR(IF(AA2005="",0,AA2005-R2005),0),0),0)</f>
        <v>0</v>
      </c>
      <c r="AU2005" s="45" t="str">
        <f>_xlfn.XLOOKUP(U2005,'Lista Suspensa'!$AA$20:$AA$23,'Lista Suspensa'!$AB$20:$AB$23,"N/A")</f>
        <v>S</v>
      </c>
    </row>
    <row r="2006" spans="1:47" ht="12" customHeight="1" x14ac:dyDescent="0.3">
      <c r="A2006" s="87" t="s">
        <v>47</v>
      </c>
      <c r="B2006" s="88">
        <v>46104</v>
      </c>
      <c r="C2006" s="89" t="s">
        <v>48</v>
      </c>
      <c r="D2006" s="89" t="s">
        <v>49</v>
      </c>
      <c r="E2006" s="189">
        <v>77109588</v>
      </c>
      <c r="F2006" s="197" t="s">
        <v>5302</v>
      </c>
      <c r="G2006" s="90">
        <v>22604652854</v>
      </c>
      <c r="H2006" s="91">
        <v>29542</v>
      </c>
      <c r="I2006" s="89"/>
      <c r="J2006" s="89" t="s">
        <v>51</v>
      </c>
      <c r="K2006" s="89" t="s">
        <v>52</v>
      </c>
      <c r="L2006" s="89" t="s">
        <v>85</v>
      </c>
      <c r="M2006" s="89" t="s">
        <v>234</v>
      </c>
      <c r="N2006" s="89" t="s">
        <v>97</v>
      </c>
      <c r="O2006" s="92" t="s">
        <v>5303</v>
      </c>
      <c r="P2006" s="93" t="s">
        <v>57</v>
      </c>
      <c r="Q2006" s="110" t="s">
        <v>5202</v>
      </c>
      <c r="R2006" s="94"/>
      <c r="S2006" s="95">
        <v>46168</v>
      </c>
      <c r="T2006" s="95" t="s">
        <v>5203</v>
      </c>
      <c r="U2006" s="95" t="s">
        <v>1125</v>
      </c>
      <c r="V2006" s="91">
        <v>46157</v>
      </c>
      <c r="W2006" s="91">
        <v>46164</v>
      </c>
      <c r="X2006" s="91">
        <v>46168</v>
      </c>
      <c r="Y2006" s="96"/>
      <c r="Z2006" s="89"/>
      <c r="AA2006" s="95"/>
      <c r="AB2006" s="89"/>
      <c r="AC2006" s="109"/>
      <c r="AD2006" s="89"/>
      <c r="AE2006" s="89"/>
      <c r="AF2006" s="191"/>
      <c r="AG2006" s="194"/>
      <c r="AH2006" s="193"/>
      <c r="AI2006" s="97"/>
      <c r="AJ2006" s="97" t="s">
        <v>1127</v>
      </c>
      <c r="AK2006" s="97"/>
      <c r="AL2006" s="45" t="s">
        <v>67</v>
      </c>
      <c r="AM2006" s="160" t="str">
        <f>MONTH(B2006)&amp;"/"&amp;YEAR(B2006)</f>
        <v>3/2026</v>
      </c>
      <c r="AN2006" s="45">
        <f>WEEKNUM(B2006)-WEEKNUM(EOMONTH(B2006,-1)+1)+1</f>
        <v>4</v>
      </c>
      <c r="AO2006" s="45" t="str">
        <f>MONTH(R2006)&amp;"/"&amp;YEAR(R2006)</f>
        <v>1/1900</v>
      </c>
      <c r="AP2006" s="45" t="e">
        <f>WEEKNUM(R2006)-WEEKNUM(EOMONTH(R2006,-1)+1)+1</f>
        <v>#NUM!</v>
      </c>
      <c r="AQ2006" s="45">
        <f>IF(AU2006="S",IF(Q2006="1. Aceitou o programa",R2006-B2006,0),0)</f>
        <v>0</v>
      </c>
      <c r="AR2006" s="45">
        <f>IF(AU2006="S",IF(AND(S2006&lt;&gt;"",R2006&lt;&gt;""),S2006-R2006,0),0)</f>
        <v>0</v>
      </c>
      <c r="AS2006" s="45">
        <f>IF(AU2006="S",IF(Q2006="1. Aceitou o programa",IF(OR(X2006="Não se Aplica",X2006=""),IF(OR(W2006="Não se Aplica",W2006=""),0,W2006-V2006),AVERAGE(X2006-W2006,W2006-V2006)),0),0)</f>
        <v>0</v>
      </c>
      <c r="AT2006" s="45">
        <f>IF(AU2006="S",IF(AND(Q2006="1. Aceitou o programa",AB2006="Realizada"),IFERROR(IF(AA2006="",0,AA2006-R2006),0),0),0)</f>
        <v>0</v>
      </c>
      <c r="AU2006" s="45" t="str">
        <f>_xlfn.XLOOKUP(U2006,'Lista Suspensa'!$AA$20:$AA$23,'Lista Suspensa'!$AB$20:$AB$23,"N/A")</f>
        <v>S</v>
      </c>
    </row>
    <row r="2007" spans="1:47" ht="12" customHeight="1" x14ac:dyDescent="0.3">
      <c r="A2007" s="87" t="s">
        <v>47</v>
      </c>
      <c r="B2007" s="88">
        <v>46104</v>
      </c>
      <c r="C2007" s="89" t="s">
        <v>48</v>
      </c>
      <c r="D2007" s="89" t="s">
        <v>49</v>
      </c>
      <c r="E2007" s="189">
        <v>86372535</v>
      </c>
      <c r="F2007" s="197" t="s">
        <v>5304</v>
      </c>
      <c r="G2007" s="90">
        <v>31106671856</v>
      </c>
      <c r="H2007" s="91">
        <v>30533</v>
      </c>
      <c r="I2007" s="89"/>
      <c r="J2007" s="89" t="s">
        <v>51</v>
      </c>
      <c r="K2007" s="89" t="s">
        <v>52</v>
      </c>
      <c r="L2007" s="89" t="s">
        <v>85</v>
      </c>
      <c r="M2007" s="89" t="s">
        <v>158</v>
      </c>
      <c r="N2007" s="89" t="s">
        <v>97</v>
      </c>
      <c r="O2007" s="92" t="s">
        <v>5305</v>
      </c>
      <c r="P2007" s="93" t="s">
        <v>57</v>
      </c>
      <c r="Q2007" s="110" t="s">
        <v>5202</v>
      </c>
      <c r="R2007" s="94"/>
      <c r="S2007" s="95">
        <v>46168</v>
      </c>
      <c r="T2007" s="95" t="s">
        <v>5203</v>
      </c>
      <c r="U2007" s="95" t="s">
        <v>1125</v>
      </c>
      <c r="V2007" s="91">
        <v>46157</v>
      </c>
      <c r="W2007" s="91">
        <v>46164</v>
      </c>
      <c r="X2007" s="91">
        <v>46168</v>
      </c>
      <c r="Y2007" s="96"/>
      <c r="Z2007" s="89"/>
      <c r="AA2007" s="95"/>
      <c r="AB2007" s="89"/>
      <c r="AC2007" s="109"/>
      <c r="AD2007" s="89"/>
      <c r="AE2007" s="89"/>
      <c r="AF2007" s="191"/>
      <c r="AG2007" s="194"/>
      <c r="AH2007" s="193"/>
      <c r="AI2007" s="97"/>
      <c r="AJ2007" s="97" t="s">
        <v>1127</v>
      </c>
      <c r="AK2007" s="97"/>
      <c r="AL2007" s="45" t="s">
        <v>67</v>
      </c>
      <c r="AM2007" s="160" t="str">
        <f>MONTH(B2007)&amp;"/"&amp;YEAR(B2007)</f>
        <v>3/2026</v>
      </c>
      <c r="AN2007" s="45">
        <f>WEEKNUM(B2007)-WEEKNUM(EOMONTH(B2007,-1)+1)+1</f>
        <v>4</v>
      </c>
      <c r="AO2007" s="45" t="str">
        <f>MONTH(R2007)&amp;"/"&amp;YEAR(R2007)</f>
        <v>1/1900</v>
      </c>
      <c r="AP2007" s="45" t="e">
        <f>WEEKNUM(R2007)-WEEKNUM(EOMONTH(R2007,-1)+1)+1</f>
        <v>#NUM!</v>
      </c>
      <c r="AQ2007" s="45">
        <f>IF(AU2007="S",IF(Q2007="1. Aceitou o programa",R2007-B2007,0),0)</f>
        <v>0</v>
      </c>
      <c r="AR2007" s="45">
        <f>IF(AU2007="S",IF(AND(S2007&lt;&gt;"",R2007&lt;&gt;""),S2007-R2007,0),0)</f>
        <v>0</v>
      </c>
      <c r="AS2007" s="45">
        <f>IF(AU2007="S",IF(Q2007="1. Aceitou o programa",IF(OR(X2007="Não se Aplica",X2007=""),IF(OR(W2007="Não se Aplica",W2007=""),0,W2007-V2007),AVERAGE(X2007-W2007,W2007-V2007)),0),0)</f>
        <v>0</v>
      </c>
      <c r="AT2007" s="45">
        <f>IF(AU2007="S",IF(AND(Q2007="1. Aceitou o programa",AB2007="Realizada"),IFERROR(IF(AA2007="",0,AA2007-R2007),0),0),0)</f>
        <v>0</v>
      </c>
      <c r="AU2007" s="45" t="str">
        <f>_xlfn.XLOOKUP(U2007,'Lista Suspensa'!$AA$20:$AA$23,'Lista Suspensa'!$AB$20:$AB$23,"N/A")</f>
        <v>S</v>
      </c>
    </row>
    <row r="2008" spans="1:47" ht="12" customHeight="1" x14ac:dyDescent="0.3">
      <c r="A2008" s="87" t="s">
        <v>47</v>
      </c>
      <c r="B2008" s="88">
        <v>46104</v>
      </c>
      <c r="C2008" s="89" t="s">
        <v>48</v>
      </c>
      <c r="D2008" s="89" t="s">
        <v>49</v>
      </c>
      <c r="E2008" s="189">
        <v>93421121</v>
      </c>
      <c r="F2008" s="197" t="s">
        <v>5306</v>
      </c>
      <c r="G2008" s="90">
        <v>8071392707</v>
      </c>
      <c r="H2008" s="91">
        <v>27683</v>
      </c>
      <c r="I2008" s="89"/>
      <c r="J2008" s="89" t="s">
        <v>84</v>
      </c>
      <c r="K2008" s="89" t="s">
        <v>76</v>
      </c>
      <c r="L2008" s="89" t="s">
        <v>95</v>
      </c>
      <c r="M2008" s="89" t="s">
        <v>1592</v>
      </c>
      <c r="N2008" s="89" t="s">
        <v>197</v>
      </c>
      <c r="O2008" s="92" t="s">
        <v>5307</v>
      </c>
      <c r="P2008" s="93" t="s">
        <v>57</v>
      </c>
      <c r="Q2008" s="110" t="s">
        <v>5202</v>
      </c>
      <c r="R2008" s="94"/>
      <c r="S2008" s="95">
        <v>46168</v>
      </c>
      <c r="T2008" s="95" t="s">
        <v>5203</v>
      </c>
      <c r="U2008" s="95" t="s">
        <v>1125</v>
      </c>
      <c r="V2008" s="91">
        <v>46157</v>
      </c>
      <c r="W2008" s="91">
        <v>46164</v>
      </c>
      <c r="X2008" s="91" t="s">
        <v>432</v>
      </c>
      <c r="Y2008" s="96"/>
      <c r="Z2008" s="89"/>
      <c r="AA2008" s="95"/>
      <c r="AB2008" s="89"/>
      <c r="AC2008" s="109"/>
      <c r="AD2008" s="89"/>
      <c r="AE2008" s="89"/>
      <c r="AF2008" s="191"/>
      <c r="AG2008" s="194"/>
      <c r="AH2008" s="193"/>
      <c r="AI2008" s="97"/>
      <c r="AJ2008" s="97" t="s">
        <v>1127</v>
      </c>
      <c r="AK2008" s="97"/>
      <c r="AL2008" s="45" t="s">
        <v>67</v>
      </c>
      <c r="AM2008" s="160" t="str">
        <f>MONTH(B2008)&amp;"/"&amp;YEAR(B2008)</f>
        <v>3/2026</v>
      </c>
      <c r="AN2008" s="45">
        <f>WEEKNUM(B2008)-WEEKNUM(EOMONTH(B2008,-1)+1)+1</f>
        <v>4</v>
      </c>
      <c r="AO2008" s="45" t="str">
        <f>MONTH(R2008)&amp;"/"&amp;YEAR(R2008)</f>
        <v>1/1900</v>
      </c>
      <c r="AP2008" s="45" t="e">
        <f>WEEKNUM(R2008)-WEEKNUM(EOMONTH(R2008,-1)+1)+1</f>
        <v>#NUM!</v>
      </c>
      <c r="AQ2008" s="45">
        <f>IF(AU2008="S",IF(Q2008="1. Aceitou o programa",R2008-B2008,0),0)</f>
        <v>0</v>
      </c>
      <c r="AR2008" s="45">
        <f>IF(AU2008="S",IF(AND(S2008&lt;&gt;"",R2008&lt;&gt;""),S2008-R2008,0),0)</f>
        <v>0</v>
      </c>
      <c r="AS2008" s="45">
        <f>IF(AU2008="S",IF(Q2008="1. Aceitou o programa",IF(OR(X2008="Não se Aplica",X2008=""),IF(OR(W2008="Não se Aplica",W2008=""),0,W2008-V2008),AVERAGE(X2008-W2008,W2008-V2008)),0),0)</f>
        <v>0</v>
      </c>
      <c r="AT2008" s="45">
        <f>IF(AU2008="S",IF(AND(Q2008="1. Aceitou o programa",AB2008="Realizada"),IFERROR(IF(AA2008="",0,AA2008-R2008),0),0),0)</f>
        <v>0</v>
      </c>
      <c r="AU2008" s="45" t="str">
        <f>_xlfn.XLOOKUP(U2008,'Lista Suspensa'!$AA$20:$AA$23,'Lista Suspensa'!$AB$20:$AB$23,"N/A")</f>
        <v>S</v>
      </c>
    </row>
    <row r="2009" spans="1:47" ht="12" customHeight="1" x14ac:dyDescent="0.3">
      <c r="A2009" s="87" t="s">
        <v>66</v>
      </c>
      <c r="B2009" s="88">
        <v>46105</v>
      </c>
      <c r="C2009" s="89" t="s">
        <v>857</v>
      </c>
      <c r="D2009" s="89" t="s">
        <v>49</v>
      </c>
      <c r="E2009" s="189">
        <v>82007007</v>
      </c>
      <c r="F2009" s="182" t="s">
        <v>5308</v>
      </c>
      <c r="G2009" s="90">
        <v>12829488814</v>
      </c>
      <c r="H2009" s="91">
        <v>26784</v>
      </c>
      <c r="I2009" s="89"/>
      <c r="J2009" s="89" t="s">
        <v>84</v>
      </c>
      <c r="K2009" s="89" t="s">
        <v>52</v>
      </c>
      <c r="L2009" s="89" t="s">
        <v>85</v>
      </c>
      <c r="M2009" s="89" t="s">
        <v>184</v>
      </c>
      <c r="N2009" s="89" t="s">
        <v>229</v>
      </c>
      <c r="O2009" s="92" t="s">
        <v>5309</v>
      </c>
      <c r="P2009" s="93" t="s">
        <v>57</v>
      </c>
      <c r="Q2009" s="110" t="s">
        <v>5310</v>
      </c>
      <c r="R2009" s="94"/>
      <c r="S2009" s="95">
        <v>46142</v>
      </c>
      <c r="T2009" s="95" t="s">
        <v>59</v>
      </c>
      <c r="U2009" s="95" t="s">
        <v>1125</v>
      </c>
      <c r="V2009" s="91">
        <v>46111</v>
      </c>
      <c r="W2009" s="91">
        <v>46142</v>
      </c>
      <c r="X2009" s="91" t="s">
        <v>432</v>
      </c>
      <c r="Y2009" s="96" t="s">
        <v>5311</v>
      </c>
      <c r="Z2009" s="89"/>
      <c r="AA2009" s="95"/>
      <c r="AB2009" s="89"/>
      <c r="AC2009" s="109"/>
      <c r="AD2009" s="89"/>
      <c r="AE2009" s="89"/>
      <c r="AF2009" s="191"/>
      <c r="AG2009" s="194"/>
      <c r="AH2009" s="193"/>
      <c r="AI2009" s="97"/>
      <c r="AJ2009" s="97" t="s">
        <v>1127</v>
      </c>
      <c r="AK2009" s="97" t="s">
        <v>66</v>
      </c>
      <c r="AL2009" s="45" t="s">
        <v>67</v>
      </c>
      <c r="AM2009" s="160" t="str">
        <f>MONTH(B2009)&amp;"/"&amp;YEAR(B2009)</f>
        <v>3/2026</v>
      </c>
      <c r="AN2009" s="45">
        <f>WEEKNUM(B2009)-WEEKNUM(EOMONTH(B2009,-1)+1)+1</f>
        <v>4</v>
      </c>
      <c r="AO2009" s="45" t="str">
        <f>MONTH(R2009)&amp;"/"&amp;YEAR(R2009)</f>
        <v>1/1900</v>
      </c>
      <c r="AP2009" s="45" t="e">
        <f>WEEKNUM(R2009)-WEEKNUM(EOMONTH(R2009,-1)+1)+1</f>
        <v>#NUM!</v>
      </c>
      <c r="AQ2009" s="45">
        <f>IF(AU2009="S",IF(Q2009="1. Aceitou o programa",R2009-B2009,0),0)</f>
        <v>0</v>
      </c>
      <c r="AR2009" s="45">
        <f>IF(AU2009="S",IF(AND(S2009&lt;&gt;"",R2009&lt;&gt;""),S2009-R2009,0),0)</f>
        <v>0</v>
      </c>
      <c r="AS2009" s="45">
        <f>IF(AU2009="S",IF(Q2009="1. Aceitou o programa",IF(OR(X2009="Não se Aplica",X2009=""),IF(OR(W2009="Não se Aplica",W2009=""),0,W2009-V2009),AVERAGE(X2009-W2009,W2009-V2009)),0),0)</f>
        <v>0</v>
      </c>
      <c r="AT2009" s="45">
        <f>IF(AU2009="S",IF(AND(Q2009="1. Aceitou o programa",AB2009="Realizada"),IFERROR(IF(AA2009="",0,AA2009-R2009),0),0),0)</f>
        <v>0</v>
      </c>
      <c r="AU2009" s="45" t="str">
        <f>_xlfn.XLOOKUP(U2009,'Lista Suspensa'!$AA$20:$AA$23,'Lista Suspensa'!$AB$20:$AB$23,"N/A")</f>
        <v>S</v>
      </c>
    </row>
    <row r="2010" spans="1:47" ht="12" customHeight="1" x14ac:dyDescent="0.3">
      <c r="A2010" s="87" t="s">
        <v>66</v>
      </c>
      <c r="B2010" s="88">
        <v>46149</v>
      </c>
      <c r="C2010" s="89" t="s">
        <v>857</v>
      </c>
      <c r="D2010" s="89" t="s">
        <v>49</v>
      </c>
      <c r="E2010" s="189">
        <v>78046433</v>
      </c>
      <c r="F2010" s="182" t="s">
        <v>5312</v>
      </c>
      <c r="G2010" s="90">
        <v>10590216767</v>
      </c>
      <c r="H2010" s="91">
        <v>30170</v>
      </c>
      <c r="I2010" s="89">
        <v>43</v>
      </c>
      <c r="J2010" s="89" t="s">
        <v>51</v>
      </c>
      <c r="K2010" s="89" t="s">
        <v>76</v>
      </c>
      <c r="L2010" s="89" t="s">
        <v>95</v>
      </c>
      <c r="M2010" s="89" t="s">
        <v>1195</v>
      </c>
      <c r="N2010" s="89">
        <v>500</v>
      </c>
      <c r="O2010" s="92" t="s">
        <v>5313</v>
      </c>
      <c r="P2010" s="93" t="s">
        <v>57</v>
      </c>
      <c r="Q2010" s="110" t="s">
        <v>5310</v>
      </c>
      <c r="R2010" s="94"/>
      <c r="S2010" s="95">
        <v>46160</v>
      </c>
      <c r="T2010" s="95" t="s">
        <v>59</v>
      </c>
      <c r="U2010" s="95" t="s">
        <v>1125</v>
      </c>
      <c r="V2010" s="91">
        <v>46157</v>
      </c>
      <c r="W2010" s="91">
        <v>46160</v>
      </c>
      <c r="X2010" s="91"/>
      <c r="Y2010" s="96"/>
      <c r="Z2010" s="89"/>
      <c r="AA2010" s="95"/>
      <c r="AB2010" s="89"/>
      <c r="AC2010" s="109"/>
      <c r="AD2010" s="89"/>
      <c r="AE2010" s="89"/>
      <c r="AF2010" s="191"/>
      <c r="AG2010" s="194"/>
      <c r="AH2010" s="193"/>
      <c r="AI2010" s="97"/>
      <c r="AJ2010" s="97" t="s">
        <v>1127</v>
      </c>
      <c r="AK2010" s="97" t="s">
        <v>66</v>
      </c>
      <c r="AL2010" s="45" t="s">
        <v>67</v>
      </c>
      <c r="AM2010" s="160" t="str">
        <f>MONTH(B2010)&amp;"/"&amp;YEAR(B2010)</f>
        <v>5/2026</v>
      </c>
      <c r="AN2010" s="45">
        <f>WEEKNUM(B2010)-WEEKNUM(EOMONTH(B2010,-1)+1)+1</f>
        <v>2</v>
      </c>
      <c r="AO2010" s="45" t="str">
        <f>MONTH(R2010)&amp;"/"&amp;YEAR(R2010)</f>
        <v>1/1900</v>
      </c>
      <c r="AP2010" s="45" t="e">
        <f>WEEKNUM(R2010)-WEEKNUM(EOMONTH(R2010,-1)+1)+1</f>
        <v>#NUM!</v>
      </c>
      <c r="AQ2010" s="45">
        <f>IF(AU2010="S",IF(Q2010="1. Aceitou o programa",R2010-B2010,0),0)</f>
        <v>0</v>
      </c>
      <c r="AR2010" s="45">
        <f>IF(AU2010="S",IF(AND(S2010&lt;&gt;"",R2010&lt;&gt;""),S2010-R2010,0),0)</f>
        <v>0</v>
      </c>
      <c r="AS2010" s="45">
        <f>IF(AU2010="S",IF(Q2010="1. Aceitou o programa",IF(OR(X2010="Não se Aplica",X2010=""),IF(OR(W2010="Não se Aplica",W2010=""),0,W2010-V2010),AVERAGE(X2010-W2010,W2010-V2010)),0),0)</f>
        <v>0</v>
      </c>
      <c r="AT2010" s="45">
        <f>IF(AU2010="S",IF(AND(Q2010="1. Aceitou o programa",AB2010="Realizada"),IFERROR(IF(AA2010="",0,AA2010-R2010),0),0),0)</f>
        <v>0</v>
      </c>
      <c r="AU2010" s="45" t="str">
        <f>_xlfn.XLOOKUP(U2010,'Lista Suspensa'!$AA$20:$AA$23,'Lista Suspensa'!$AB$20:$AB$23,"N/A")</f>
        <v>S</v>
      </c>
    </row>
    <row r="2011" spans="1:47" ht="12" customHeight="1" x14ac:dyDescent="0.3">
      <c r="A2011" s="87" t="s">
        <v>47</v>
      </c>
      <c r="B2011" s="88">
        <v>46104</v>
      </c>
      <c r="C2011" s="89" t="s">
        <v>48</v>
      </c>
      <c r="D2011" s="89" t="s">
        <v>49</v>
      </c>
      <c r="E2011" s="189">
        <v>77043663</v>
      </c>
      <c r="F2011" s="182" t="s">
        <v>5314</v>
      </c>
      <c r="G2011" s="90">
        <v>95107789820</v>
      </c>
      <c r="H2011" s="91">
        <v>20807</v>
      </c>
      <c r="I2011" s="89"/>
      <c r="J2011" s="89" t="s">
        <v>84</v>
      </c>
      <c r="K2011" s="89" t="s">
        <v>52</v>
      </c>
      <c r="L2011" s="89" t="s">
        <v>85</v>
      </c>
      <c r="M2011" s="89" t="s">
        <v>2636</v>
      </c>
      <c r="N2011" s="89" t="s">
        <v>1439</v>
      </c>
      <c r="O2011" s="92" t="s">
        <v>5315</v>
      </c>
      <c r="P2011" s="93" t="s">
        <v>57</v>
      </c>
      <c r="Q2011" s="110" t="s">
        <v>5310</v>
      </c>
      <c r="R2011" s="94"/>
      <c r="S2011" s="95">
        <v>46160</v>
      </c>
      <c r="T2011" s="95" t="s">
        <v>59</v>
      </c>
      <c r="U2011" s="95" t="s">
        <v>1125</v>
      </c>
      <c r="V2011" s="91">
        <v>46114</v>
      </c>
      <c r="W2011" s="91">
        <v>46160</v>
      </c>
      <c r="X2011" s="91" t="s">
        <v>432</v>
      </c>
      <c r="Y2011" s="96"/>
      <c r="Z2011" s="89"/>
      <c r="AA2011" s="95"/>
      <c r="AB2011" s="89"/>
      <c r="AC2011" s="109"/>
      <c r="AD2011" s="89"/>
      <c r="AE2011" s="89"/>
      <c r="AF2011" s="191"/>
      <c r="AG2011" s="194"/>
      <c r="AH2011" s="193"/>
      <c r="AI2011" s="97"/>
      <c r="AJ2011" s="97" t="s">
        <v>1127</v>
      </c>
      <c r="AK2011" s="97"/>
      <c r="AL2011" s="45" t="s">
        <v>67</v>
      </c>
      <c r="AM2011" s="160" t="str">
        <f>MONTH(B2011)&amp;"/"&amp;YEAR(B2011)</f>
        <v>3/2026</v>
      </c>
      <c r="AN2011" s="45">
        <f>WEEKNUM(B2011)-WEEKNUM(EOMONTH(B2011,-1)+1)+1</f>
        <v>4</v>
      </c>
      <c r="AO2011" s="45" t="str">
        <f>MONTH(R2011)&amp;"/"&amp;YEAR(R2011)</f>
        <v>1/1900</v>
      </c>
      <c r="AP2011" s="45" t="e">
        <f>WEEKNUM(R2011)-WEEKNUM(EOMONTH(R2011,-1)+1)+1</f>
        <v>#NUM!</v>
      </c>
      <c r="AQ2011" s="45">
        <f>IF(AU2011="S",IF(Q2011="1. Aceitou o programa",R2011-B2011,0),0)</f>
        <v>0</v>
      </c>
      <c r="AR2011" s="45">
        <f>IF(AU2011="S",IF(AND(S2011&lt;&gt;"",R2011&lt;&gt;""),S2011-R2011,0),0)</f>
        <v>0</v>
      </c>
      <c r="AS2011" s="45">
        <f>IF(AU2011="S",IF(Q2011="1. Aceitou o programa",IF(OR(X2011="Não se Aplica",X2011=""),IF(OR(W2011="Não se Aplica",W2011=""),0,W2011-V2011),AVERAGE(X2011-W2011,W2011-V2011)),0),0)</f>
        <v>0</v>
      </c>
      <c r="AT2011" s="45">
        <f>IF(AU2011="S",IF(AND(Q2011="1. Aceitou o programa",AB2011="Realizada"),IFERROR(IF(AA2011="",0,AA2011-R2011),0),0),0)</f>
        <v>0</v>
      </c>
      <c r="AU2011" s="45" t="str">
        <f>_xlfn.XLOOKUP(U2011,'Lista Suspensa'!$AA$20:$AA$23,'Lista Suspensa'!$AB$20:$AB$23,"N/A")</f>
        <v>S</v>
      </c>
    </row>
    <row r="2012" spans="1:47" ht="12" customHeight="1" x14ac:dyDescent="0.3">
      <c r="A2012" s="87" t="s">
        <v>66</v>
      </c>
      <c r="B2012" s="88">
        <v>46107</v>
      </c>
      <c r="C2012" s="89" t="s">
        <v>857</v>
      </c>
      <c r="D2012" s="89" t="s">
        <v>49</v>
      </c>
      <c r="E2012" s="189">
        <v>92965390</v>
      </c>
      <c r="F2012" s="182" t="s">
        <v>5316</v>
      </c>
      <c r="G2012" s="90">
        <v>3089897830</v>
      </c>
      <c r="H2012" s="91">
        <v>21795</v>
      </c>
      <c r="I2012" s="89"/>
      <c r="J2012" s="89" t="s">
        <v>51</v>
      </c>
      <c r="K2012" s="89" t="s">
        <v>52</v>
      </c>
      <c r="L2012" s="89" t="s">
        <v>85</v>
      </c>
      <c r="M2012" s="89" t="s">
        <v>334</v>
      </c>
      <c r="N2012" s="89"/>
      <c r="O2012" s="92" t="s">
        <v>5317</v>
      </c>
      <c r="P2012" s="93" t="s">
        <v>57</v>
      </c>
      <c r="Q2012" s="110" t="s">
        <v>5310</v>
      </c>
      <c r="R2012" s="94"/>
      <c r="S2012" s="95">
        <v>46142</v>
      </c>
      <c r="T2012" s="95" t="s">
        <v>59</v>
      </c>
      <c r="U2012" s="95" t="s">
        <v>1125</v>
      </c>
      <c r="V2012" s="91">
        <v>46108</v>
      </c>
      <c r="W2012" s="91">
        <v>46142</v>
      </c>
      <c r="X2012" s="91"/>
      <c r="Y2012" s="96" t="s">
        <v>5318</v>
      </c>
      <c r="Z2012" s="89"/>
      <c r="AA2012" s="95"/>
      <c r="AB2012" s="89"/>
      <c r="AC2012" s="109"/>
      <c r="AD2012" s="89"/>
      <c r="AE2012" s="89"/>
      <c r="AF2012" s="191"/>
      <c r="AG2012" s="194"/>
      <c r="AH2012" s="193" t="s">
        <v>5319</v>
      </c>
      <c r="AI2012" s="97"/>
      <c r="AJ2012" s="97" t="s">
        <v>1127</v>
      </c>
      <c r="AK2012" s="97" t="s">
        <v>66</v>
      </c>
      <c r="AL2012" s="45" t="s">
        <v>67</v>
      </c>
      <c r="AM2012" s="160" t="str">
        <f>MONTH(B2012)&amp;"/"&amp;YEAR(B2012)</f>
        <v>3/2026</v>
      </c>
      <c r="AN2012" s="45">
        <f>WEEKNUM(B2012)-WEEKNUM(EOMONTH(B2012,-1)+1)+1</f>
        <v>4</v>
      </c>
      <c r="AO2012" s="45" t="str">
        <f>MONTH(R2012)&amp;"/"&amp;YEAR(R2012)</f>
        <v>1/1900</v>
      </c>
      <c r="AP2012" s="45" t="e">
        <f>WEEKNUM(R2012)-WEEKNUM(EOMONTH(R2012,-1)+1)+1</f>
        <v>#NUM!</v>
      </c>
      <c r="AQ2012" s="45">
        <f>IF(AU2012="S",IF(Q2012="1. Aceitou o programa",R2012-B2012,0),0)</f>
        <v>0</v>
      </c>
      <c r="AR2012" s="45">
        <f>IF(AU2012="S",IF(AND(S2012&lt;&gt;"",R2012&lt;&gt;""),S2012-R2012,0),0)</f>
        <v>0</v>
      </c>
      <c r="AS2012" s="45">
        <f>IF(AU2012="S",IF(Q2012="1. Aceitou o programa",IF(OR(X2012="Não se Aplica",X2012=""),IF(OR(W2012="Não se Aplica",W2012=""),0,W2012-V2012),AVERAGE(X2012-W2012,W2012-V2012)),0),0)</f>
        <v>0</v>
      </c>
      <c r="AT2012" s="45">
        <f>IF(AU2012="S",IF(AND(Q2012="1. Aceitou o programa",AB2012="Realizada"),IFERROR(IF(AA2012="",0,AA2012-R2012),0),0),0)</f>
        <v>0</v>
      </c>
      <c r="AU2012" s="45" t="str">
        <f>_xlfn.XLOOKUP(U2012,'Lista Suspensa'!$AA$20:$AA$23,'Lista Suspensa'!$AB$20:$AB$23,"N/A")</f>
        <v>S</v>
      </c>
    </row>
    <row r="2013" spans="1:47" ht="12" customHeight="1" x14ac:dyDescent="0.3">
      <c r="A2013" s="87" t="s">
        <v>66</v>
      </c>
      <c r="B2013" s="88">
        <v>46122</v>
      </c>
      <c r="C2013" s="89" t="s">
        <v>857</v>
      </c>
      <c r="D2013" s="89" t="s">
        <v>2558</v>
      </c>
      <c r="E2013" s="189">
        <v>92643686</v>
      </c>
      <c r="F2013" s="182" t="s">
        <v>5320</v>
      </c>
      <c r="G2013" s="90">
        <v>92643686</v>
      </c>
      <c r="H2013" s="91">
        <v>27370</v>
      </c>
      <c r="I2013" s="89"/>
      <c r="J2013" s="89" t="s">
        <v>51</v>
      </c>
      <c r="K2013" s="89" t="s">
        <v>52</v>
      </c>
      <c r="L2013" s="89" t="s">
        <v>85</v>
      </c>
      <c r="M2013" s="89" t="s">
        <v>5321</v>
      </c>
      <c r="N2013" s="89" t="s">
        <v>197</v>
      </c>
      <c r="O2013" s="92">
        <v>11999491974</v>
      </c>
      <c r="P2013" s="93" t="s">
        <v>57</v>
      </c>
      <c r="Q2013" s="110" t="s">
        <v>5322</v>
      </c>
      <c r="R2013" s="94"/>
      <c r="S2013" s="95">
        <v>46160</v>
      </c>
      <c r="T2013" s="95" t="s">
        <v>5203</v>
      </c>
      <c r="U2013" s="95" t="s">
        <v>1125</v>
      </c>
      <c r="V2013" s="91">
        <v>46142</v>
      </c>
      <c r="W2013" s="91">
        <v>46146</v>
      </c>
      <c r="X2013" s="91">
        <v>46160</v>
      </c>
      <c r="Y2013" s="96" t="s">
        <v>5323</v>
      </c>
      <c r="Z2013" s="89"/>
      <c r="AA2013" s="95"/>
      <c r="AB2013" s="89"/>
      <c r="AC2013" s="109"/>
      <c r="AD2013" s="89"/>
      <c r="AE2013" s="89"/>
      <c r="AF2013" s="191"/>
      <c r="AG2013" s="194"/>
      <c r="AH2013" s="193"/>
      <c r="AI2013" s="97"/>
      <c r="AJ2013" s="97" t="s">
        <v>1127</v>
      </c>
      <c r="AK2013" s="97" t="s">
        <v>66</v>
      </c>
      <c r="AL2013" s="45" t="s">
        <v>67</v>
      </c>
      <c r="AM2013" s="160" t="str">
        <f>MONTH(B2013)&amp;"/"&amp;YEAR(B2013)</f>
        <v>4/2026</v>
      </c>
      <c r="AN2013" s="45">
        <f>WEEKNUM(B2013)-WEEKNUM(EOMONTH(B2013,-1)+1)+1</f>
        <v>2</v>
      </c>
      <c r="AO2013" s="45" t="str">
        <f>MONTH(R2013)&amp;"/"&amp;YEAR(R2013)</f>
        <v>1/1900</v>
      </c>
      <c r="AP2013" s="45" t="e">
        <f>WEEKNUM(R2013)-WEEKNUM(EOMONTH(R2013,-1)+1)+1</f>
        <v>#NUM!</v>
      </c>
      <c r="AQ2013" s="45">
        <f>IF(AU2013="S",IF(Q2013="1. Aceitou o programa",R2013-B2013,0),0)</f>
        <v>0</v>
      </c>
      <c r="AR2013" s="45">
        <f>IF(AU2013="S",IF(AND(S2013&lt;&gt;"",R2013&lt;&gt;""),S2013-R2013,0),0)</f>
        <v>0</v>
      </c>
      <c r="AS2013" s="45">
        <f>IF(AU2013="S",IF(Q2013="1. Aceitou o programa",IF(OR(X2013="Não se Aplica",X2013=""),IF(OR(W2013="Não se Aplica",W2013=""),0,W2013-V2013),AVERAGE(X2013-W2013,W2013-V2013)),0),0)</f>
        <v>0</v>
      </c>
      <c r="AT2013" s="45">
        <f>IF(AU2013="S",IF(AND(Q2013="1. Aceitou o programa",AB2013="Realizada"),IFERROR(IF(AA2013="",0,AA2013-R2013),0),0),0)</f>
        <v>0</v>
      </c>
      <c r="AU2013" s="45" t="str">
        <f>_xlfn.XLOOKUP(U2013,'Lista Suspensa'!$AA$20:$AA$23,'Lista Suspensa'!$AB$20:$AB$23,"N/A")</f>
        <v>S</v>
      </c>
    </row>
    <row r="2014" spans="1:47" ht="12" customHeight="1" x14ac:dyDescent="0.3">
      <c r="A2014" s="87" t="s">
        <v>66</v>
      </c>
      <c r="B2014" s="88">
        <v>46146</v>
      </c>
      <c r="C2014" s="89" t="s">
        <v>857</v>
      </c>
      <c r="D2014" s="89" t="s">
        <v>49</v>
      </c>
      <c r="E2014" s="189">
        <v>72822627</v>
      </c>
      <c r="F2014" s="182" t="s">
        <v>5324</v>
      </c>
      <c r="G2014" s="90">
        <v>11660196833</v>
      </c>
      <c r="H2014" s="91">
        <v>26092</v>
      </c>
      <c r="I2014" s="89">
        <v>54</v>
      </c>
      <c r="J2014" s="89" t="s">
        <v>51</v>
      </c>
      <c r="K2014" s="89" t="s">
        <v>52</v>
      </c>
      <c r="L2014" s="89" t="s">
        <v>85</v>
      </c>
      <c r="M2014" s="89" t="s">
        <v>5325</v>
      </c>
      <c r="N2014" s="89">
        <v>50</v>
      </c>
      <c r="O2014" s="92" t="s">
        <v>5326</v>
      </c>
      <c r="P2014" s="93" t="s">
        <v>57</v>
      </c>
      <c r="Q2014" s="110" t="s">
        <v>58</v>
      </c>
      <c r="R2014" s="94">
        <v>46169</v>
      </c>
      <c r="S2014" s="95"/>
      <c r="T2014" s="95" t="s">
        <v>59</v>
      </c>
      <c r="U2014" s="95" t="s">
        <v>60</v>
      </c>
      <c r="V2014" s="91">
        <v>46146</v>
      </c>
      <c r="W2014" s="91">
        <v>46160</v>
      </c>
      <c r="X2014" s="91">
        <v>46167</v>
      </c>
      <c r="Y2014" s="96" t="s">
        <v>2851</v>
      </c>
      <c r="Z2014" s="89" t="s">
        <v>62</v>
      </c>
      <c r="AA2014" s="95"/>
      <c r="AB2014" s="95" t="s">
        <v>2804</v>
      </c>
      <c r="AC2014" s="95" t="s">
        <v>2804</v>
      </c>
      <c r="AD2014" s="95" t="s">
        <v>2804</v>
      </c>
      <c r="AE2014" s="95" t="s">
        <v>2804</v>
      </c>
      <c r="AF2014" s="95" t="s">
        <v>2804</v>
      </c>
      <c r="AG2014" s="95" t="s">
        <v>2804</v>
      </c>
      <c r="AH2014" s="95" t="s">
        <v>2804</v>
      </c>
      <c r="AI2014" s="97"/>
      <c r="AJ2014" s="97" t="s">
        <v>65</v>
      </c>
      <c r="AK2014" s="97" t="s">
        <v>66</v>
      </c>
      <c r="AL2014" s="45" t="s">
        <v>67</v>
      </c>
      <c r="AM2014" s="160" t="str">
        <f>MONTH(B2014)&amp;"/"&amp;YEAR(B2014)</f>
        <v>5/2026</v>
      </c>
      <c r="AN2014" s="45">
        <f>WEEKNUM(B2014)-WEEKNUM(EOMONTH(B2014,-1)+1)+1</f>
        <v>2</v>
      </c>
      <c r="AO2014" s="45" t="str">
        <f>MONTH(R2014)&amp;"/"&amp;YEAR(R2014)</f>
        <v>5/2026</v>
      </c>
      <c r="AP2014" s="45">
        <f>WEEKNUM(R2014)-WEEKNUM(EOMONTH(R2014,-1)+1)+1</f>
        <v>5</v>
      </c>
      <c r="AQ2014" s="45">
        <f>IF(AU2014="S",IF(Q2014="1. Aceitou o programa",R2014-B2014,0),0)</f>
        <v>23</v>
      </c>
      <c r="AR2014" s="45">
        <f>IF(AU2014="S",IF(AND(S2014&lt;&gt;"",R2014&lt;&gt;""),S2014-R2014,0),0)</f>
        <v>0</v>
      </c>
      <c r="AS2014" s="45">
        <f>IF(AU2014="S",IF(Q2014="1. Aceitou o programa",IF(OR(X2014="Não se Aplica",X2014=""),IF(OR(W2014="Não se Aplica",W2014=""),0,W2014-V2014),AVERAGE(X2014-W2014,W2014-V2014)),0),0)</f>
        <v>10.5</v>
      </c>
      <c r="AT2014" s="45">
        <f>IF(AU2014="S",IF(AND(Q2014="1. Aceitou o programa",AB2014="Realizada"),IFERROR(IF(AA2014="",0,AA2014-R2014),0),0),0)</f>
        <v>0</v>
      </c>
      <c r="AU2014" s="45" t="str">
        <f>_xlfn.XLOOKUP(U2014,'Lista Suspensa'!$AA$20:$AA$23,'Lista Suspensa'!$AB$20:$AB$23,"N/A")</f>
        <v>S</v>
      </c>
    </row>
    <row r="2015" spans="1:47" ht="12" customHeight="1" x14ac:dyDescent="0.3">
      <c r="A2015" s="87" t="s">
        <v>66</v>
      </c>
      <c r="B2015" s="88">
        <v>46142</v>
      </c>
      <c r="C2015" s="89" t="s">
        <v>857</v>
      </c>
      <c r="D2015" s="89" t="s">
        <v>49</v>
      </c>
      <c r="E2015" s="189">
        <v>92776955</v>
      </c>
      <c r="F2015" s="182" t="s">
        <v>5327</v>
      </c>
      <c r="G2015" s="90">
        <v>15185295775</v>
      </c>
      <c r="H2015" s="91">
        <v>34582</v>
      </c>
      <c r="I2015" s="89">
        <v>31</v>
      </c>
      <c r="J2015" s="89" t="s">
        <v>84</v>
      </c>
      <c r="K2015" s="89" t="s">
        <v>76</v>
      </c>
      <c r="L2015" s="89" t="s">
        <v>303</v>
      </c>
      <c r="M2015" s="89"/>
      <c r="N2015" s="89">
        <v>380</v>
      </c>
      <c r="O2015" s="92" t="s">
        <v>5328</v>
      </c>
      <c r="P2015" s="93" t="s">
        <v>57</v>
      </c>
      <c r="Q2015" s="110" t="s">
        <v>5322</v>
      </c>
      <c r="R2015" s="94"/>
      <c r="S2015" s="95">
        <v>46168</v>
      </c>
      <c r="T2015" s="95" t="s">
        <v>5203</v>
      </c>
      <c r="U2015" s="95" t="s">
        <v>1125</v>
      </c>
      <c r="V2015" s="91">
        <v>46146</v>
      </c>
      <c r="W2015" s="91">
        <v>46160</v>
      </c>
      <c r="X2015" s="91">
        <v>46167</v>
      </c>
      <c r="Y2015" s="96" t="s">
        <v>2851</v>
      </c>
      <c r="Z2015" s="89"/>
      <c r="AA2015" s="95"/>
      <c r="AB2015" s="89"/>
      <c r="AC2015" s="109"/>
      <c r="AD2015" s="89"/>
      <c r="AE2015" s="89"/>
      <c r="AF2015" s="191"/>
      <c r="AG2015" s="194"/>
      <c r="AH2015" s="193"/>
      <c r="AI2015" s="97"/>
      <c r="AJ2015" s="97" t="s">
        <v>1127</v>
      </c>
      <c r="AK2015" s="97" t="s">
        <v>66</v>
      </c>
      <c r="AL2015" s="45" t="s">
        <v>67</v>
      </c>
      <c r="AM2015" s="160" t="str">
        <f>MONTH(B2015)&amp;"/"&amp;YEAR(B2015)</f>
        <v>4/2026</v>
      </c>
      <c r="AN2015" s="45">
        <f>WEEKNUM(B2015)-WEEKNUM(EOMONTH(B2015,-1)+1)+1</f>
        <v>5</v>
      </c>
      <c r="AO2015" s="45" t="str">
        <f>MONTH(R2015)&amp;"/"&amp;YEAR(R2015)</f>
        <v>1/1900</v>
      </c>
      <c r="AP2015" s="45" t="e">
        <f>WEEKNUM(R2015)-WEEKNUM(EOMONTH(R2015,-1)+1)+1</f>
        <v>#NUM!</v>
      </c>
      <c r="AQ2015" s="45">
        <f>IF(AU2015="S",IF(Q2015="1. Aceitou o programa",R2015-B2015,0),0)</f>
        <v>0</v>
      </c>
      <c r="AR2015" s="45">
        <f>IF(AU2015="S",IF(AND(S2015&lt;&gt;"",R2015&lt;&gt;""),S2015-R2015,0),0)</f>
        <v>0</v>
      </c>
      <c r="AS2015" s="45">
        <f>IF(AU2015="S",IF(Q2015="1. Aceitou o programa",IF(OR(X2015="Não se Aplica",X2015=""),IF(OR(W2015="Não se Aplica",W2015=""),0,W2015-V2015),AVERAGE(X2015-W2015,W2015-V2015)),0),0)</f>
        <v>0</v>
      </c>
      <c r="AT2015" s="45">
        <f>IF(AU2015="S",IF(AND(Q2015="1. Aceitou o programa",AB2015="Realizada"),IFERROR(IF(AA2015="",0,AA2015-R2015),0),0),0)</f>
        <v>0</v>
      </c>
      <c r="AU2015" s="45" t="str">
        <f>_xlfn.XLOOKUP(U2015,'Lista Suspensa'!$AA$20:$AA$23,'Lista Suspensa'!$AB$20:$AB$23,"N/A")</f>
        <v>S</v>
      </c>
    </row>
    <row r="2016" spans="1:47" ht="12" customHeight="1" x14ac:dyDescent="0.3">
      <c r="A2016" s="87" t="s">
        <v>66</v>
      </c>
      <c r="B2016" s="88">
        <v>46141</v>
      </c>
      <c r="C2016" s="89" t="s">
        <v>857</v>
      </c>
      <c r="D2016" s="89" t="s">
        <v>49</v>
      </c>
      <c r="E2016" s="189">
        <v>61421464</v>
      </c>
      <c r="F2016" s="182" t="s">
        <v>5329</v>
      </c>
      <c r="G2016" s="90">
        <v>74994352704</v>
      </c>
      <c r="H2016" s="91">
        <v>21458</v>
      </c>
      <c r="I2016" s="89">
        <v>67</v>
      </c>
      <c r="J2016" s="89" t="s">
        <v>51</v>
      </c>
      <c r="K2016" s="89"/>
      <c r="L2016" s="89"/>
      <c r="M2016" s="89"/>
      <c r="N2016" s="89">
        <v>400</v>
      </c>
      <c r="O2016" s="92">
        <v>21988819594</v>
      </c>
      <c r="P2016" s="93" t="s">
        <v>57</v>
      </c>
      <c r="Q2016" s="110" t="s">
        <v>5322</v>
      </c>
      <c r="R2016" s="94"/>
      <c r="S2016" s="95">
        <v>46168</v>
      </c>
      <c r="T2016" s="95" t="s">
        <v>5203</v>
      </c>
      <c r="U2016" s="95" t="s">
        <v>1125</v>
      </c>
      <c r="V2016" s="91">
        <v>46142</v>
      </c>
      <c r="W2016" s="91">
        <v>46160</v>
      </c>
      <c r="X2016" s="91">
        <v>46167</v>
      </c>
      <c r="Y2016" s="96" t="s">
        <v>2851</v>
      </c>
      <c r="Z2016" s="89"/>
      <c r="AA2016" s="95"/>
      <c r="AB2016" s="89"/>
      <c r="AC2016" s="109"/>
      <c r="AD2016" s="89"/>
      <c r="AE2016" s="89"/>
      <c r="AF2016" s="191"/>
      <c r="AG2016" s="194"/>
      <c r="AH2016" s="193"/>
      <c r="AI2016" s="97"/>
      <c r="AJ2016" s="97" t="s">
        <v>1127</v>
      </c>
      <c r="AK2016" s="97" t="s">
        <v>66</v>
      </c>
      <c r="AL2016" s="45" t="s">
        <v>67</v>
      </c>
      <c r="AM2016" s="160" t="str">
        <f>MONTH(B2016)&amp;"/"&amp;YEAR(B2016)</f>
        <v>4/2026</v>
      </c>
      <c r="AN2016" s="45">
        <f>WEEKNUM(B2016)-WEEKNUM(EOMONTH(B2016,-1)+1)+1</f>
        <v>5</v>
      </c>
      <c r="AO2016" s="45" t="str">
        <f>MONTH(R2016)&amp;"/"&amp;YEAR(R2016)</f>
        <v>1/1900</v>
      </c>
      <c r="AP2016" s="45" t="e">
        <f>WEEKNUM(R2016)-WEEKNUM(EOMONTH(R2016,-1)+1)+1</f>
        <v>#NUM!</v>
      </c>
      <c r="AQ2016" s="45">
        <f>IF(AU2016="S",IF(Q2016="1. Aceitou o programa",R2016-B2016,0),0)</f>
        <v>0</v>
      </c>
      <c r="AR2016" s="45">
        <f>IF(AU2016="S",IF(AND(S2016&lt;&gt;"",R2016&lt;&gt;""),S2016-R2016,0),0)</f>
        <v>0</v>
      </c>
      <c r="AS2016" s="45">
        <f>IF(AU2016="S",IF(Q2016="1. Aceitou o programa",IF(OR(X2016="Não se Aplica",X2016=""),IF(OR(W2016="Não se Aplica",W2016=""),0,W2016-V2016),AVERAGE(X2016-W2016,W2016-V2016)),0),0)</f>
        <v>0</v>
      </c>
      <c r="AT2016" s="45">
        <f>IF(AU2016="S",IF(AND(Q2016="1. Aceitou o programa",AB2016="Realizada"),IFERROR(IF(AA2016="",0,AA2016-R2016),0),0),0)</f>
        <v>0</v>
      </c>
      <c r="AU2016" s="45" t="str">
        <f>_xlfn.XLOOKUP(U2016,'Lista Suspensa'!$AA$20:$AA$23,'Lista Suspensa'!$AB$20:$AB$23,"N/A")</f>
        <v>S</v>
      </c>
    </row>
    <row r="2017" spans="1:47" ht="12" customHeight="1" x14ac:dyDescent="0.3">
      <c r="A2017" s="87" t="s">
        <v>66</v>
      </c>
      <c r="B2017" s="88">
        <v>46140</v>
      </c>
      <c r="C2017" s="89" t="s">
        <v>857</v>
      </c>
      <c r="D2017" s="89" t="s">
        <v>49</v>
      </c>
      <c r="E2017" s="189">
        <v>93820291</v>
      </c>
      <c r="F2017" s="182" t="s">
        <v>5330</v>
      </c>
      <c r="G2017" s="90">
        <v>885393775</v>
      </c>
      <c r="H2017" s="91">
        <v>25732</v>
      </c>
      <c r="I2017" s="89">
        <v>55</v>
      </c>
      <c r="J2017" s="89" t="s">
        <v>51</v>
      </c>
      <c r="K2017" s="89" t="s">
        <v>52</v>
      </c>
      <c r="L2017" s="89" t="s">
        <v>85</v>
      </c>
      <c r="M2017" s="89" t="s">
        <v>1927</v>
      </c>
      <c r="N2017" s="89">
        <v>380</v>
      </c>
      <c r="O2017" s="92">
        <v>21997465712</v>
      </c>
      <c r="P2017" s="93" t="s">
        <v>57</v>
      </c>
      <c r="Q2017" s="110" t="s">
        <v>5322</v>
      </c>
      <c r="R2017" s="94"/>
      <c r="S2017" s="95">
        <v>46168</v>
      </c>
      <c r="T2017" s="95" t="s">
        <v>5203</v>
      </c>
      <c r="U2017" s="95" t="s">
        <v>1125</v>
      </c>
      <c r="V2017" s="91">
        <v>46142</v>
      </c>
      <c r="W2017" s="91">
        <v>46160</v>
      </c>
      <c r="X2017" s="91">
        <v>46167</v>
      </c>
      <c r="Y2017" s="96" t="s">
        <v>2851</v>
      </c>
      <c r="Z2017" s="89"/>
      <c r="AA2017" s="95"/>
      <c r="AB2017" s="89"/>
      <c r="AC2017" s="109"/>
      <c r="AD2017" s="89"/>
      <c r="AE2017" s="89"/>
      <c r="AF2017" s="191"/>
      <c r="AG2017" s="194"/>
      <c r="AH2017" s="193"/>
      <c r="AI2017" s="97"/>
      <c r="AJ2017" s="97" t="s">
        <v>1127</v>
      </c>
      <c r="AK2017" s="97" t="s">
        <v>66</v>
      </c>
      <c r="AL2017" s="45" t="s">
        <v>67</v>
      </c>
      <c r="AM2017" s="160" t="str">
        <f>MONTH(B2017)&amp;"/"&amp;YEAR(B2017)</f>
        <v>4/2026</v>
      </c>
      <c r="AN2017" s="45">
        <f>WEEKNUM(B2017)-WEEKNUM(EOMONTH(B2017,-1)+1)+1</f>
        <v>5</v>
      </c>
      <c r="AO2017" s="45" t="str">
        <f>MONTH(R2017)&amp;"/"&amp;YEAR(R2017)</f>
        <v>1/1900</v>
      </c>
      <c r="AP2017" s="45" t="e">
        <f>WEEKNUM(R2017)-WEEKNUM(EOMONTH(R2017,-1)+1)+1</f>
        <v>#NUM!</v>
      </c>
      <c r="AQ2017" s="45">
        <f>IF(AU2017="S",IF(Q2017="1. Aceitou o programa",R2017-B2017,0),0)</f>
        <v>0</v>
      </c>
      <c r="AR2017" s="45">
        <f>IF(AU2017="S",IF(AND(S2017&lt;&gt;"",R2017&lt;&gt;""),S2017-R2017,0),0)</f>
        <v>0</v>
      </c>
      <c r="AS2017" s="45">
        <f>IF(AU2017="S",IF(Q2017="1. Aceitou o programa",IF(OR(X2017="Não se Aplica",X2017=""),IF(OR(W2017="Não se Aplica",W2017=""),0,W2017-V2017),AVERAGE(X2017-W2017,W2017-V2017)),0),0)</f>
        <v>0</v>
      </c>
      <c r="AT2017" s="45">
        <f>IF(AU2017="S",IF(AND(Q2017="1. Aceitou o programa",AB2017="Realizada"),IFERROR(IF(AA2017="",0,AA2017-R2017),0),0),0)</f>
        <v>0</v>
      </c>
      <c r="AU2017" s="45" t="str">
        <f>_xlfn.XLOOKUP(U2017,'Lista Suspensa'!$AA$20:$AA$23,'Lista Suspensa'!$AB$20:$AB$23,"N/A")</f>
        <v>S</v>
      </c>
    </row>
    <row r="2018" spans="1:47" ht="12" customHeight="1" x14ac:dyDescent="0.3">
      <c r="A2018" s="87" t="s">
        <v>66</v>
      </c>
      <c r="B2018" s="88">
        <v>46140</v>
      </c>
      <c r="C2018" s="89" t="s">
        <v>857</v>
      </c>
      <c r="D2018" s="89" t="s">
        <v>49</v>
      </c>
      <c r="E2018" s="189">
        <v>93494944</v>
      </c>
      <c r="F2018" s="182" t="s">
        <v>5331</v>
      </c>
      <c r="G2018" s="90">
        <v>53681250898</v>
      </c>
      <c r="H2018" s="91">
        <v>38529</v>
      </c>
      <c r="I2018" s="89">
        <v>20</v>
      </c>
      <c r="J2018" s="89" t="s">
        <v>51</v>
      </c>
      <c r="K2018" s="89" t="s">
        <v>52</v>
      </c>
      <c r="L2018" s="89" t="s">
        <v>1730</v>
      </c>
      <c r="M2018" s="89" t="s">
        <v>5332</v>
      </c>
      <c r="N2018" s="89">
        <v>110</v>
      </c>
      <c r="O2018" s="92" t="s">
        <v>5333</v>
      </c>
      <c r="P2018" s="93" t="s">
        <v>57</v>
      </c>
      <c r="Q2018" s="110" t="s">
        <v>5322</v>
      </c>
      <c r="R2018" s="94"/>
      <c r="S2018" s="95">
        <v>46168</v>
      </c>
      <c r="T2018" s="95" t="s">
        <v>5203</v>
      </c>
      <c r="U2018" s="95" t="s">
        <v>1125</v>
      </c>
      <c r="V2018" s="91">
        <v>46142</v>
      </c>
      <c r="W2018" s="91">
        <v>46160</v>
      </c>
      <c r="X2018" s="91">
        <v>46167</v>
      </c>
      <c r="Y2018" s="96" t="s">
        <v>2851</v>
      </c>
      <c r="Z2018" s="89"/>
      <c r="AA2018" s="95"/>
      <c r="AB2018" s="89"/>
      <c r="AC2018" s="109"/>
      <c r="AD2018" s="89"/>
      <c r="AE2018" s="89"/>
      <c r="AF2018" s="191"/>
      <c r="AG2018" s="194"/>
      <c r="AH2018" s="193"/>
      <c r="AI2018" s="97"/>
      <c r="AJ2018" s="97" t="s">
        <v>1127</v>
      </c>
      <c r="AK2018" s="97" t="s">
        <v>66</v>
      </c>
      <c r="AL2018" s="45" t="s">
        <v>67</v>
      </c>
      <c r="AM2018" s="160" t="str">
        <f>MONTH(B2018)&amp;"/"&amp;YEAR(B2018)</f>
        <v>4/2026</v>
      </c>
      <c r="AN2018" s="45">
        <f>WEEKNUM(B2018)-WEEKNUM(EOMONTH(B2018,-1)+1)+1</f>
        <v>5</v>
      </c>
      <c r="AO2018" s="45" t="str">
        <f>MONTH(R2018)&amp;"/"&amp;YEAR(R2018)</f>
        <v>1/1900</v>
      </c>
      <c r="AP2018" s="45" t="e">
        <f>WEEKNUM(R2018)-WEEKNUM(EOMONTH(R2018,-1)+1)+1</f>
        <v>#NUM!</v>
      </c>
      <c r="AQ2018" s="45">
        <f>IF(AU2018="S",IF(Q2018="1. Aceitou o programa",R2018-B2018,0),0)</f>
        <v>0</v>
      </c>
      <c r="AR2018" s="45">
        <f>IF(AU2018="S",IF(AND(S2018&lt;&gt;"",R2018&lt;&gt;""),S2018-R2018,0),0)</f>
        <v>0</v>
      </c>
      <c r="AS2018" s="45">
        <f>IF(AU2018="S",IF(Q2018="1. Aceitou o programa",IF(OR(X2018="Não se Aplica",X2018=""),IF(OR(W2018="Não se Aplica",W2018=""),0,W2018-V2018),AVERAGE(X2018-W2018,W2018-V2018)),0),0)</f>
        <v>0</v>
      </c>
      <c r="AT2018" s="45">
        <f>IF(AU2018="S",IF(AND(Q2018="1. Aceitou o programa",AB2018="Realizada"),IFERROR(IF(AA2018="",0,AA2018-R2018),0),0),0)</f>
        <v>0</v>
      </c>
      <c r="AU2018" s="45" t="str">
        <f>_xlfn.XLOOKUP(U2018,'Lista Suspensa'!$AA$20:$AA$23,'Lista Suspensa'!$AB$20:$AB$23,"N/A")</f>
        <v>S</v>
      </c>
    </row>
    <row r="2019" spans="1:47" ht="12" customHeight="1" x14ac:dyDescent="0.3">
      <c r="A2019" s="87" t="s">
        <v>66</v>
      </c>
      <c r="B2019" s="88">
        <v>46139</v>
      </c>
      <c r="C2019" s="89" t="s">
        <v>857</v>
      </c>
      <c r="D2019" s="89" t="s">
        <v>49</v>
      </c>
      <c r="E2019" s="189">
        <v>596928106</v>
      </c>
      <c r="F2019" s="182" t="s">
        <v>5334</v>
      </c>
      <c r="G2019" s="90">
        <v>9680542696</v>
      </c>
      <c r="H2019" s="91">
        <v>34458</v>
      </c>
      <c r="I2019" s="89">
        <v>32</v>
      </c>
      <c r="J2019" s="89" t="s">
        <v>51</v>
      </c>
      <c r="K2019" s="89" t="s">
        <v>76</v>
      </c>
      <c r="L2019" s="89" t="s">
        <v>95</v>
      </c>
      <c r="M2019" s="89" t="s">
        <v>395</v>
      </c>
      <c r="N2019" s="89">
        <v>50</v>
      </c>
      <c r="O2019" s="92">
        <v>21994371288</v>
      </c>
      <c r="P2019" s="93" t="s">
        <v>57</v>
      </c>
      <c r="Q2019" s="110" t="s">
        <v>5322</v>
      </c>
      <c r="R2019" s="94"/>
      <c r="S2019" s="95">
        <v>46168</v>
      </c>
      <c r="T2019" s="95" t="s">
        <v>5203</v>
      </c>
      <c r="U2019" s="95" t="s">
        <v>1125</v>
      </c>
      <c r="V2019" s="91">
        <v>46142</v>
      </c>
      <c r="W2019" s="91">
        <v>46160</v>
      </c>
      <c r="X2019" s="91">
        <v>46167</v>
      </c>
      <c r="Y2019" s="96" t="s">
        <v>2851</v>
      </c>
      <c r="Z2019" s="89"/>
      <c r="AA2019" s="95"/>
      <c r="AB2019" s="89"/>
      <c r="AC2019" s="109"/>
      <c r="AD2019" s="89"/>
      <c r="AE2019" s="89"/>
      <c r="AF2019" s="191"/>
      <c r="AG2019" s="194"/>
      <c r="AH2019" s="193"/>
      <c r="AI2019" s="97"/>
      <c r="AJ2019" s="97" t="s">
        <v>1127</v>
      </c>
      <c r="AK2019" s="97" t="s">
        <v>66</v>
      </c>
      <c r="AL2019" s="45" t="s">
        <v>67</v>
      </c>
      <c r="AM2019" s="160" t="str">
        <f>MONTH(B2019)&amp;"/"&amp;YEAR(B2019)</f>
        <v>4/2026</v>
      </c>
      <c r="AN2019" s="45">
        <f>WEEKNUM(B2019)-WEEKNUM(EOMONTH(B2019,-1)+1)+1</f>
        <v>5</v>
      </c>
      <c r="AO2019" s="45" t="str">
        <f>MONTH(R2019)&amp;"/"&amp;YEAR(R2019)</f>
        <v>1/1900</v>
      </c>
      <c r="AP2019" s="45" t="e">
        <f>WEEKNUM(R2019)-WEEKNUM(EOMONTH(R2019,-1)+1)+1</f>
        <v>#NUM!</v>
      </c>
      <c r="AQ2019" s="45">
        <f>IF(AU2019="S",IF(Q2019="1. Aceitou o programa",R2019-B2019,0),0)</f>
        <v>0</v>
      </c>
      <c r="AR2019" s="45">
        <f>IF(AU2019="S",IF(AND(S2019&lt;&gt;"",R2019&lt;&gt;""),S2019-R2019,0),0)</f>
        <v>0</v>
      </c>
      <c r="AS2019" s="45">
        <f>IF(AU2019="S",IF(Q2019="1. Aceitou o programa",IF(OR(X2019="Não se Aplica",X2019=""),IF(OR(W2019="Não se Aplica",W2019=""),0,W2019-V2019),AVERAGE(X2019-W2019,W2019-V2019)),0),0)</f>
        <v>0</v>
      </c>
      <c r="AT2019" s="45">
        <f>IF(AU2019="S",IF(AND(Q2019="1. Aceitou o programa",AB2019="Realizada"),IFERROR(IF(AA2019="",0,AA2019-R2019),0),0),0)</f>
        <v>0</v>
      </c>
      <c r="AU2019" s="45" t="str">
        <f>_xlfn.XLOOKUP(U2019,'Lista Suspensa'!$AA$20:$AA$23,'Lista Suspensa'!$AB$20:$AB$23,"N/A")</f>
        <v>S</v>
      </c>
    </row>
    <row r="2020" spans="1:47" ht="12" customHeight="1" x14ac:dyDescent="0.3">
      <c r="A2020" s="87" t="s">
        <v>66</v>
      </c>
      <c r="B2020" s="88">
        <v>46139</v>
      </c>
      <c r="C2020" s="89" t="s">
        <v>857</v>
      </c>
      <c r="D2020" s="89" t="s">
        <v>49</v>
      </c>
      <c r="E2020" s="189">
        <v>74893362</v>
      </c>
      <c r="F2020" s="182" t="s">
        <v>5335</v>
      </c>
      <c r="G2020" s="90">
        <v>3565094869</v>
      </c>
      <c r="H2020" s="91">
        <v>22752</v>
      </c>
      <c r="I2020" s="89">
        <v>64</v>
      </c>
      <c r="J2020" s="89" t="s">
        <v>51</v>
      </c>
      <c r="K2020" s="89" t="s">
        <v>52</v>
      </c>
      <c r="L2020" s="89" t="s">
        <v>85</v>
      </c>
      <c r="M2020" s="89" t="s">
        <v>5336</v>
      </c>
      <c r="N2020" s="89">
        <v>50</v>
      </c>
      <c r="O2020" s="92" t="s">
        <v>5337</v>
      </c>
      <c r="P2020" s="93" t="s">
        <v>57</v>
      </c>
      <c r="Q2020" s="110" t="s">
        <v>5322</v>
      </c>
      <c r="R2020" s="94"/>
      <c r="S2020" s="95">
        <v>46167</v>
      </c>
      <c r="T2020" s="95" t="s">
        <v>5203</v>
      </c>
      <c r="U2020" s="95" t="s">
        <v>1125</v>
      </c>
      <c r="V2020" s="91">
        <v>46142</v>
      </c>
      <c r="W2020" s="91">
        <v>46146</v>
      </c>
      <c r="X2020" s="91">
        <v>46160</v>
      </c>
      <c r="Y2020" s="96" t="s">
        <v>2599</v>
      </c>
      <c r="Z2020" s="89"/>
      <c r="AA2020" s="95"/>
      <c r="AB2020" s="89"/>
      <c r="AC2020" s="109"/>
      <c r="AD2020" s="89"/>
      <c r="AE2020" s="89"/>
      <c r="AF2020" s="191"/>
      <c r="AG2020" s="194"/>
      <c r="AH2020" s="193"/>
      <c r="AI2020" s="97"/>
      <c r="AJ2020" s="97" t="s">
        <v>1127</v>
      </c>
      <c r="AK2020" s="97" t="s">
        <v>66</v>
      </c>
      <c r="AL2020" s="45" t="s">
        <v>67</v>
      </c>
      <c r="AM2020" s="160" t="str">
        <f>MONTH(B2020)&amp;"/"&amp;YEAR(B2020)</f>
        <v>4/2026</v>
      </c>
      <c r="AN2020" s="45">
        <f>WEEKNUM(B2020)-WEEKNUM(EOMONTH(B2020,-1)+1)+1</f>
        <v>5</v>
      </c>
      <c r="AO2020" s="45" t="str">
        <f>MONTH(R2020)&amp;"/"&amp;YEAR(R2020)</f>
        <v>1/1900</v>
      </c>
      <c r="AP2020" s="45" t="e">
        <f>WEEKNUM(R2020)-WEEKNUM(EOMONTH(R2020,-1)+1)+1</f>
        <v>#NUM!</v>
      </c>
      <c r="AQ2020" s="45">
        <f>IF(AU2020="S",IF(Q2020="1. Aceitou o programa",R2020-B2020,0),0)</f>
        <v>0</v>
      </c>
      <c r="AR2020" s="45">
        <f>IF(AU2020="S",IF(AND(S2020&lt;&gt;"",R2020&lt;&gt;""),S2020-R2020,0),0)</f>
        <v>0</v>
      </c>
      <c r="AS2020" s="45">
        <f>IF(AU2020="S",IF(Q2020="1. Aceitou o programa",IF(OR(X2020="Não se Aplica",X2020=""),IF(OR(W2020="Não se Aplica",W2020=""),0,W2020-V2020),AVERAGE(X2020-W2020,W2020-V2020)),0),0)</f>
        <v>0</v>
      </c>
      <c r="AT2020" s="45">
        <f>IF(AU2020="S",IF(AND(Q2020="1. Aceitou o programa",AB2020="Realizada"),IFERROR(IF(AA2020="",0,AA2020-R2020),0),0),0)</f>
        <v>0</v>
      </c>
      <c r="AU2020" s="45" t="str">
        <f>_xlfn.XLOOKUP(U2020,'Lista Suspensa'!$AA$20:$AA$23,'Lista Suspensa'!$AB$20:$AB$23,"N/A")</f>
        <v>S</v>
      </c>
    </row>
    <row r="2021" spans="1:47" ht="12" customHeight="1" x14ac:dyDescent="0.3">
      <c r="A2021" s="87" t="s">
        <v>66</v>
      </c>
      <c r="B2021" s="88">
        <v>46136</v>
      </c>
      <c r="C2021" s="89" t="s">
        <v>857</v>
      </c>
      <c r="D2021" s="89" t="s">
        <v>49</v>
      </c>
      <c r="E2021" s="189">
        <v>92833712</v>
      </c>
      <c r="F2021" s="182" t="s">
        <v>5338</v>
      </c>
      <c r="G2021" s="90" t="s">
        <v>5339</v>
      </c>
      <c r="H2021" s="91">
        <v>22148</v>
      </c>
      <c r="I2021" s="89">
        <v>65</v>
      </c>
      <c r="J2021" s="89" t="s">
        <v>84</v>
      </c>
      <c r="K2021" s="89" t="s">
        <v>52</v>
      </c>
      <c r="L2021" s="89" t="s">
        <v>85</v>
      </c>
      <c r="M2021" s="89" t="s">
        <v>2636</v>
      </c>
      <c r="N2021" s="89">
        <v>60</v>
      </c>
      <c r="O2021" s="92">
        <v>11952986194</v>
      </c>
      <c r="P2021" s="93" t="s">
        <v>57</v>
      </c>
      <c r="Q2021" s="110" t="s">
        <v>5322</v>
      </c>
      <c r="R2021" s="94"/>
      <c r="S2021" s="95">
        <v>46167</v>
      </c>
      <c r="T2021" s="95" t="s">
        <v>5203</v>
      </c>
      <c r="U2021" s="95" t="s">
        <v>1125</v>
      </c>
      <c r="V2021" s="91">
        <v>46142</v>
      </c>
      <c r="W2021" s="91">
        <v>46146</v>
      </c>
      <c r="X2021" s="91">
        <v>46160</v>
      </c>
      <c r="Y2021" s="96" t="s">
        <v>2599</v>
      </c>
      <c r="Z2021" s="89"/>
      <c r="AA2021" s="95"/>
      <c r="AB2021" s="89"/>
      <c r="AC2021" s="109"/>
      <c r="AD2021" s="89"/>
      <c r="AE2021" s="89"/>
      <c r="AF2021" s="191"/>
      <c r="AG2021" s="194"/>
      <c r="AH2021" s="193"/>
      <c r="AI2021" s="97"/>
      <c r="AJ2021" s="97" t="s">
        <v>1127</v>
      </c>
      <c r="AK2021" s="97" t="s">
        <v>66</v>
      </c>
      <c r="AL2021" s="45" t="s">
        <v>67</v>
      </c>
      <c r="AM2021" s="160" t="str">
        <f>MONTH(B2021)&amp;"/"&amp;YEAR(B2021)</f>
        <v>4/2026</v>
      </c>
      <c r="AN2021" s="45">
        <f>WEEKNUM(B2021)-WEEKNUM(EOMONTH(B2021,-1)+1)+1</f>
        <v>4</v>
      </c>
      <c r="AO2021" s="45" t="str">
        <f>MONTH(R2021)&amp;"/"&amp;YEAR(R2021)</f>
        <v>1/1900</v>
      </c>
      <c r="AP2021" s="45" t="e">
        <f>WEEKNUM(R2021)-WEEKNUM(EOMONTH(R2021,-1)+1)+1</f>
        <v>#NUM!</v>
      </c>
      <c r="AQ2021" s="45">
        <f>IF(AU2021="S",IF(Q2021="1. Aceitou o programa",R2021-B2021,0),0)</f>
        <v>0</v>
      </c>
      <c r="AR2021" s="45">
        <f>IF(AU2021="S",IF(AND(S2021&lt;&gt;"",R2021&lt;&gt;""),S2021-R2021,0),0)</f>
        <v>0</v>
      </c>
      <c r="AS2021" s="45">
        <f>IF(AU2021="S",IF(Q2021="1. Aceitou o programa",IF(OR(X2021="Não se Aplica",X2021=""),IF(OR(W2021="Não se Aplica",W2021=""),0,W2021-V2021),AVERAGE(X2021-W2021,W2021-V2021)),0),0)</f>
        <v>0</v>
      </c>
      <c r="AT2021" s="45">
        <f>IF(AU2021="S",IF(AND(Q2021="1. Aceitou o programa",AB2021="Realizada"),IFERROR(IF(AA2021="",0,AA2021-R2021),0),0),0)</f>
        <v>0</v>
      </c>
      <c r="AU2021" s="45" t="str">
        <f>_xlfn.XLOOKUP(U2021,'Lista Suspensa'!$AA$20:$AA$23,'Lista Suspensa'!$AB$20:$AB$23,"N/A")</f>
        <v>S</v>
      </c>
    </row>
    <row r="2022" spans="1:47" ht="12" customHeight="1" x14ac:dyDescent="0.3">
      <c r="A2022" s="87" t="s">
        <v>66</v>
      </c>
      <c r="B2022" s="88">
        <v>46135</v>
      </c>
      <c r="C2022" s="89" t="s">
        <v>857</v>
      </c>
      <c r="D2022" s="89" t="s">
        <v>49</v>
      </c>
      <c r="E2022" s="189">
        <v>94223151</v>
      </c>
      <c r="F2022" s="182" t="s">
        <v>5340</v>
      </c>
      <c r="G2022" s="90">
        <v>27192145823</v>
      </c>
      <c r="H2022" s="91">
        <v>28568</v>
      </c>
      <c r="I2022" s="89">
        <v>48</v>
      </c>
      <c r="J2022" s="89" t="s">
        <v>51</v>
      </c>
      <c r="K2022" s="89"/>
      <c r="L2022" s="89"/>
      <c r="M2022" s="89"/>
      <c r="N2022" s="89">
        <v>110</v>
      </c>
      <c r="O2022" s="92">
        <v>11986039075</v>
      </c>
      <c r="P2022" s="93" t="s">
        <v>57</v>
      </c>
      <c r="Q2022" s="110" t="s">
        <v>5322</v>
      </c>
      <c r="R2022" s="94"/>
      <c r="S2022" s="95">
        <v>46167</v>
      </c>
      <c r="T2022" s="95" t="s">
        <v>5203</v>
      </c>
      <c r="U2022" s="95" t="s">
        <v>1125</v>
      </c>
      <c r="V2022" s="91">
        <v>46142</v>
      </c>
      <c r="W2022" s="91">
        <v>46146</v>
      </c>
      <c r="X2022" s="91">
        <v>46160</v>
      </c>
      <c r="Y2022" s="96" t="s">
        <v>2599</v>
      </c>
      <c r="Z2022" s="89"/>
      <c r="AA2022" s="95"/>
      <c r="AB2022" s="89"/>
      <c r="AC2022" s="109"/>
      <c r="AD2022" s="89"/>
      <c r="AE2022" s="89"/>
      <c r="AF2022" s="191"/>
      <c r="AG2022" s="194"/>
      <c r="AH2022" s="193"/>
      <c r="AI2022" s="97"/>
      <c r="AJ2022" s="97" t="s">
        <v>1127</v>
      </c>
      <c r="AK2022" s="97" t="s">
        <v>66</v>
      </c>
      <c r="AL2022" s="45" t="s">
        <v>67</v>
      </c>
      <c r="AM2022" s="160" t="str">
        <f>MONTH(B2022)&amp;"/"&amp;YEAR(B2022)</f>
        <v>4/2026</v>
      </c>
      <c r="AN2022" s="45">
        <f>WEEKNUM(B2022)-WEEKNUM(EOMONTH(B2022,-1)+1)+1</f>
        <v>4</v>
      </c>
      <c r="AO2022" s="45" t="str">
        <f>MONTH(R2022)&amp;"/"&amp;YEAR(R2022)</f>
        <v>1/1900</v>
      </c>
      <c r="AP2022" s="45" t="e">
        <f>WEEKNUM(R2022)-WEEKNUM(EOMONTH(R2022,-1)+1)+1</f>
        <v>#NUM!</v>
      </c>
      <c r="AQ2022" s="45">
        <f>IF(AU2022="S",IF(Q2022="1. Aceitou o programa",R2022-B2022,0),0)</f>
        <v>0</v>
      </c>
      <c r="AR2022" s="45">
        <f>IF(AU2022="S",IF(AND(S2022&lt;&gt;"",R2022&lt;&gt;""),S2022-R2022,0),0)</f>
        <v>0</v>
      </c>
      <c r="AS2022" s="45">
        <f>IF(AU2022="S",IF(Q2022="1. Aceitou o programa",IF(OR(X2022="Não se Aplica",X2022=""),IF(OR(W2022="Não se Aplica",W2022=""),0,W2022-V2022),AVERAGE(X2022-W2022,W2022-V2022)),0),0)</f>
        <v>0</v>
      </c>
      <c r="AT2022" s="45">
        <f>IF(AU2022="S",IF(AND(Q2022="1. Aceitou o programa",AB2022="Realizada"),IFERROR(IF(AA2022="",0,AA2022-R2022),0),0),0)</f>
        <v>0</v>
      </c>
      <c r="AU2022" s="45" t="str">
        <f>_xlfn.XLOOKUP(U2022,'Lista Suspensa'!$AA$20:$AA$23,'Lista Suspensa'!$AB$20:$AB$23,"N/A")</f>
        <v>S</v>
      </c>
    </row>
    <row r="2023" spans="1:47" ht="12" customHeight="1" x14ac:dyDescent="0.3">
      <c r="A2023" s="87" t="s">
        <v>66</v>
      </c>
      <c r="B2023" s="88">
        <v>46132</v>
      </c>
      <c r="C2023" s="89" t="s">
        <v>857</v>
      </c>
      <c r="D2023" s="89" t="s">
        <v>49</v>
      </c>
      <c r="E2023" s="189">
        <v>94815673</v>
      </c>
      <c r="F2023" s="182" t="s">
        <v>5341</v>
      </c>
      <c r="G2023" s="90">
        <v>31407372890</v>
      </c>
      <c r="H2023" s="91">
        <v>30783</v>
      </c>
      <c r="I2023" s="89">
        <v>42</v>
      </c>
      <c r="J2023" s="89" t="s">
        <v>84</v>
      </c>
      <c r="K2023" s="89" t="s">
        <v>52</v>
      </c>
      <c r="L2023" s="89" t="s">
        <v>85</v>
      </c>
      <c r="M2023" s="89" t="s">
        <v>5342</v>
      </c>
      <c r="N2023" s="89">
        <v>450</v>
      </c>
      <c r="O2023" s="92" t="s">
        <v>5343</v>
      </c>
      <c r="P2023" s="93" t="s">
        <v>57</v>
      </c>
      <c r="Q2023" s="110" t="s">
        <v>5322</v>
      </c>
      <c r="R2023" s="94"/>
      <c r="S2023" s="95">
        <v>46167</v>
      </c>
      <c r="T2023" s="95" t="s">
        <v>5203</v>
      </c>
      <c r="U2023" s="95" t="s">
        <v>1125</v>
      </c>
      <c r="V2023" s="91">
        <v>46142</v>
      </c>
      <c r="W2023" s="91">
        <v>46146</v>
      </c>
      <c r="X2023" s="91">
        <v>46160</v>
      </c>
      <c r="Y2023" s="96" t="s">
        <v>2599</v>
      </c>
      <c r="Z2023" s="89"/>
      <c r="AA2023" s="95"/>
      <c r="AB2023" s="89"/>
      <c r="AC2023" s="109"/>
      <c r="AD2023" s="89"/>
      <c r="AE2023" s="89"/>
      <c r="AF2023" s="191"/>
      <c r="AG2023" s="194"/>
      <c r="AH2023" s="193"/>
      <c r="AI2023" s="97"/>
      <c r="AJ2023" s="97" t="s">
        <v>1127</v>
      </c>
      <c r="AK2023" s="97" t="s">
        <v>66</v>
      </c>
      <c r="AL2023" s="45" t="s">
        <v>67</v>
      </c>
      <c r="AM2023" s="160" t="str">
        <f>MONTH(B2023)&amp;"/"&amp;YEAR(B2023)</f>
        <v>4/2026</v>
      </c>
      <c r="AN2023" s="45">
        <f>WEEKNUM(B2023)-WEEKNUM(EOMONTH(B2023,-1)+1)+1</f>
        <v>4</v>
      </c>
      <c r="AO2023" s="45" t="str">
        <f>MONTH(R2023)&amp;"/"&amp;YEAR(R2023)</f>
        <v>1/1900</v>
      </c>
      <c r="AP2023" s="45" t="e">
        <f>WEEKNUM(R2023)-WEEKNUM(EOMONTH(R2023,-1)+1)+1</f>
        <v>#NUM!</v>
      </c>
      <c r="AQ2023" s="45">
        <f>IF(AU2023="S",IF(Q2023="1. Aceitou o programa",R2023-B2023,0),0)</f>
        <v>0</v>
      </c>
      <c r="AR2023" s="45">
        <f>IF(AU2023="S",IF(AND(S2023&lt;&gt;"",R2023&lt;&gt;""),S2023-R2023,0),0)</f>
        <v>0</v>
      </c>
      <c r="AS2023" s="45">
        <f>IF(AU2023="S",IF(Q2023="1. Aceitou o programa",IF(OR(X2023="Não se Aplica",X2023=""),IF(OR(W2023="Não se Aplica",W2023=""),0,W2023-V2023),AVERAGE(X2023-W2023,W2023-V2023)),0),0)</f>
        <v>0</v>
      </c>
      <c r="AT2023" s="45">
        <f>IF(AU2023="S",IF(AND(Q2023="1. Aceitou o programa",AB2023="Realizada"),IFERROR(IF(AA2023="",0,AA2023-R2023),0),0),0)</f>
        <v>0</v>
      </c>
      <c r="AU2023" s="45" t="str">
        <f>_xlfn.XLOOKUP(U2023,'Lista Suspensa'!$AA$20:$AA$23,'Lista Suspensa'!$AB$20:$AB$23,"N/A")</f>
        <v>S</v>
      </c>
    </row>
    <row r="2024" spans="1:47" ht="12" customHeight="1" x14ac:dyDescent="0.3">
      <c r="A2024" s="87" t="s">
        <v>66</v>
      </c>
      <c r="B2024" s="88">
        <v>46127</v>
      </c>
      <c r="C2024" s="89" t="s">
        <v>857</v>
      </c>
      <c r="D2024" s="89" t="s">
        <v>49</v>
      </c>
      <c r="E2024" s="189">
        <v>85192469</v>
      </c>
      <c r="F2024" s="182" t="s">
        <v>5344</v>
      </c>
      <c r="G2024" s="90">
        <v>27468231877</v>
      </c>
      <c r="H2024" s="91">
        <v>24224</v>
      </c>
      <c r="I2024" s="89">
        <v>59</v>
      </c>
      <c r="J2024" s="89" t="s">
        <v>51</v>
      </c>
      <c r="K2024" s="89" t="s">
        <v>52</v>
      </c>
      <c r="L2024" s="89" t="s">
        <v>85</v>
      </c>
      <c r="M2024" s="89" t="s">
        <v>5345</v>
      </c>
      <c r="N2024" s="89">
        <v>60</v>
      </c>
      <c r="O2024" s="92" t="s">
        <v>5346</v>
      </c>
      <c r="P2024" s="93" t="s">
        <v>57</v>
      </c>
      <c r="Q2024" s="110" t="s">
        <v>5322</v>
      </c>
      <c r="R2024" s="94"/>
      <c r="S2024" s="95">
        <v>46167</v>
      </c>
      <c r="T2024" s="95" t="s">
        <v>5203</v>
      </c>
      <c r="U2024" s="95" t="s">
        <v>1125</v>
      </c>
      <c r="V2024" s="91">
        <v>46142</v>
      </c>
      <c r="W2024" s="91">
        <v>46146</v>
      </c>
      <c r="X2024" s="91">
        <v>46160</v>
      </c>
      <c r="Y2024" s="96" t="s">
        <v>2599</v>
      </c>
      <c r="Z2024" s="89"/>
      <c r="AA2024" s="95"/>
      <c r="AB2024" s="89"/>
      <c r="AC2024" s="109"/>
      <c r="AD2024" s="89"/>
      <c r="AE2024" s="89"/>
      <c r="AF2024" s="191"/>
      <c r="AG2024" s="194"/>
      <c r="AH2024" s="193"/>
      <c r="AI2024" s="97"/>
      <c r="AJ2024" s="97" t="s">
        <v>1127</v>
      </c>
      <c r="AK2024" s="97" t="s">
        <v>66</v>
      </c>
      <c r="AL2024" s="45" t="s">
        <v>67</v>
      </c>
      <c r="AM2024" s="160" t="str">
        <f>MONTH(B2024)&amp;"/"&amp;YEAR(B2024)</f>
        <v>4/2026</v>
      </c>
      <c r="AN2024" s="45">
        <f>WEEKNUM(B2024)-WEEKNUM(EOMONTH(B2024,-1)+1)+1</f>
        <v>3</v>
      </c>
      <c r="AO2024" s="45" t="str">
        <f>MONTH(R2024)&amp;"/"&amp;YEAR(R2024)</f>
        <v>1/1900</v>
      </c>
      <c r="AP2024" s="45" t="e">
        <f>WEEKNUM(R2024)-WEEKNUM(EOMONTH(R2024,-1)+1)+1</f>
        <v>#NUM!</v>
      </c>
      <c r="AQ2024" s="45">
        <f>IF(AU2024="S",IF(Q2024="1. Aceitou o programa",R2024-B2024,0),0)</f>
        <v>0</v>
      </c>
      <c r="AR2024" s="45">
        <f>IF(AU2024="S",IF(AND(S2024&lt;&gt;"",R2024&lt;&gt;""),S2024-R2024,0),0)</f>
        <v>0</v>
      </c>
      <c r="AS2024" s="45">
        <f>IF(AU2024="S",IF(Q2024="1. Aceitou o programa",IF(OR(X2024="Não se Aplica",X2024=""),IF(OR(W2024="Não se Aplica",W2024=""),0,W2024-V2024),AVERAGE(X2024-W2024,W2024-V2024)),0),0)</f>
        <v>0</v>
      </c>
      <c r="AT2024" s="45">
        <f>IF(AU2024="S",IF(AND(Q2024="1. Aceitou o programa",AB2024="Realizada"),IFERROR(IF(AA2024="",0,AA2024-R2024),0),0),0)</f>
        <v>0</v>
      </c>
      <c r="AU2024" s="45" t="str">
        <f>_xlfn.XLOOKUP(U2024,'Lista Suspensa'!$AA$20:$AA$23,'Lista Suspensa'!$AB$20:$AB$23,"N/A")</f>
        <v>S</v>
      </c>
    </row>
    <row r="2025" spans="1:47" ht="12" customHeight="1" x14ac:dyDescent="0.3">
      <c r="A2025" s="87" t="s">
        <v>66</v>
      </c>
      <c r="B2025" s="88">
        <v>46125</v>
      </c>
      <c r="C2025" s="89" t="s">
        <v>857</v>
      </c>
      <c r="D2025" s="89" t="s">
        <v>49</v>
      </c>
      <c r="E2025" s="189">
        <v>76648004</v>
      </c>
      <c r="F2025" s="182" t="s">
        <v>5347</v>
      </c>
      <c r="G2025" s="90">
        <v>29663162848</v>
      </c>
      <c r="H2025" s="91">
        <v>27025</v>
      </c>
      <c r="I2025" s="89">
        <v>52</v>
      </c>
      <c r="J2025" s="89" t="s">
        <v>51</v>
      </c>
      <c r="K2025" s="89" t="s">
        <v>52</v>
      </c>
      <c r="L2025" s="89" t="s">
        <v>85</v>
      </c>
      <c r="M2025" s="89" t="s">
        <v>2421</v>
      </c>
      <c r="N2025" s="89">
        <v>400</v>
      </c>
      <c r="O2025" s="92">
        <v>11954464577</v>
      </c>
      <c r="P2025" s="93" t="s">
        <v>57</v>
      </c>
      <c r="Q2025" s="110" t="s">
        <v>5322</v>
      </c>
      <c r="R2025" s="94"/>
      <c r="S2025" s="95">
        <v>46167</v>
      </c>
      <c r="T2025" s="95" t="s">
        <v>5203</v>
      </c>
      <c r="U2025" s="95" t="s">
        <v>1125</v>
      </c>
      <c r="V2025" s="91">
        <v>46142</v>
      </c>
      <c r="W2025" s="91">
        <v>46146</v>
      </c>
      <c r="X2025" s="91">
        <v>46160</v>
      </c>
      <c r="Y2025" s="96" t="s">
        <v>2599</v>
      </c>
      <c r="Z2025" s="89"/>
      <c r="AA2025" s="95"/>
      <c r="AB2025" s="89"/>
      <c r="AC2025" s="109"/>
      <c r="AD2025" s="89"/>
      <c r="AE2025" s="89"/>
      <c r="AF2025" s="191"/>
      <c r="AG2025" s="194"/>
      <c r="AH2025" s="193"/>
      <c r="AI2025" s="97"/>
      <c r="AJ2025" s="97" t="s">
        <v>1127</v>
      </c>
      <c r="AK2025" s="97" t="s">
        <v>66</v>
      </c>
      <c r="AL2025" s="45" t="s">
        <v>67</v>
      </c>
      <c r="AM2025" s="160" t="str">
        <f>MONTH(B2025)&amp;"/"&amp;YEAR(B2025)</f>
        <v>4/2026</v>
      </c>
      <c r="AN2025" s="45">
        <f>WEEKNUM(B2025)-WEEKNUM(EOMONTH(B2025,-1)+1)+1</f>
        <v>3</v>
      </c>
      <c r="AO2025" s="45" t="str">
        <f>MONTH(R2025)&amp;"/"&amp;YEAR(R2025)</f>
        <v>1/1900</v>
      </c>
      <c r="AP2025" s="45" t="e">
        <f>WEEKNUM(R2025)-WEEKNUM(EOMONTH(R2025,-1)+1)+1</f>
        <v>#NUM!</v>
      </c>
      <c r="AQ2025" s="45">
        <f>IF(AU2025="S",IF(Q2025="1. Aceitou o programa",R2025-B2025,0),0)</f>
        <v>0</v>
      </c>
      <c r="AR2025" s="45">
        <f>IF(AU2025="S",IF(AND(S2025&lt;&gt;"",R2025&lt;&gt;""),S2025-R2025,0),0)</f>
        <v>0</v>
      </c>
      <c r="AS2025" s="45">
        <f>IF(AU2025="S",IF(Q2025="1. Aceitou o programa",IF(OR(X2025="Não se Aplica",X2025=""),IF(OR(W2025="Não se Aplica",W2025=""),0,W2025-V2025),AVERAGE(X2025-W2025,W2025-V2025)),0),0)</f>
        <v>0</v>
      </c>
      <c r="AT2025" s="45">
        <f>IF(AU2025="S",IF(AND(Q2025="1. Aceitou o programa",AB2025="Realizada"),IFERROR(IF(AA2025="",0,AA2025-R2025),0),0),0)</f>
        <v>0</v>
      </c>
      <c r="AU2025" s="45" t="str">
        <f>_xlfn.XLOOKUP(U2025,'Lista Suspensa'!$AA$20:$AA$23,'Lista Suspensa'!$AB$20:$AB$23,"N/A")</f>
        <v>S</v>
      </c>
    </row>
    <row r="2026" spans="1:47" ht="12" customHeight="1" x14ac:dyDescent="0.3">
      <c r="A2026" s="87" t="s">
        <v>66</v>
      </c>
      <c r="B2026" s="88">
        <v>46122</v>
      </c>
      <c r="C2026" s="89" t="s">
        <v>857</v>
      </c>
      <c r="D2026" s="89" t="s">
        <v>49</v>
      </c>
      <c r="E2026" s="189">
        <v>93093697</v>
      </c>
      <c r="F2026" s="182" t="s">
        <v>5348</v>
      </c>
      <c r="G2026" s="90">
        <v>7664089735</v>
      </c>
      <c r="H2026" s="91">
        <v>29015</v>
      </c>
      <c r="I2026" s="89">
        <v>46</v>
      </c>
      <c r="J2026" s="89" t="s">
        <v>51</v>
      </c>
      <c r="K2026" s="89" t="s">
        <v>76</v>
      </c>
      <c r="L2026" s="89" t="s">
        <v>3801</v>
      </c>
      <c r="M2026" s="89"/>
      <c r="N2026" s="89" t="s">
        <v>344</v>
      </c>
      <c r="O2026" s="92">
        <v>21998749029</v>
      </c>
      <c r="P2026" s="93" t="s">
        <v>57</v>
      </c>
      <c r="Q2026" s="110" t="s">
        <v>5322</v>
      </c>
      <c r="R2026" s="94"/>
      <c r="S2026" s="95">
        <v>46167</v>
      </c>
      <c r="T2026" s="95" t="s">
        <v>5203</v>
      </c>
      <c r="U2026" s="95" t="s">
        <v>1125</v>
      </c>
      <c r="V2026" s="91">
        <v>46142</v>
      </c>
      <c r="W2026" s="91">
        <v>46146</v>
      </c>
      <c r="X2026" s="91">
        <v>46160</v>
      </c>
      <c r="Y2026" s="96" t="s">
        <v>2599</v>
      </c>
      <c r="Z2026" s="89"/>
      <c r="AA2026" s="95"/>
      <c r="AB2026" s="89"/>
      <c r="AC2026" s="109"/>
      <c r="AD2026" s="89"/>
      <c r="AE2026" s="89"/>
      <c r="AF2026" s="191"/>
      <c r="AG2026" s="194"/>
      <c r="AH2026" s="193"/>
      <c r="AI2026" s="97"/>
      <c r="AJ2026" s="97" t="s">
        <v>1127</v>
      </c>
      <c r="AK2026" s="97" t="s">
        <v>66</v>
      </c>
      <c r="AL2026" s="45" t="s">
        <v>67</v>
      </c>
      <c r="AM2026" s="160" t="str">
        <f>MONTH(B2026)&amp;"/"&amp;YEAR(B2026)</f>
        <v>4/2026</v>
      </c>
      <c r="AN2026" s="45">
        <f>WEEKNUM(B2026)-WEEKNUM(EOMONTH(B2026,-1)+1)+1</f>
        <v>2</v>
      </c>
      <c r="AO2026" s="45" t="str">
        <f>MONTH(R2026)&amp;"/"&amp;YEAR(R2026)</f>
        <v>1/1900</v>
      </c>
      <c r="AP2026" s="45" t="e">
        <f>WEEKNUM(R2026)-WEEKNUM(EOMONTH(R2026,-1)+1)+1</f>
        <v>#NUM!</v>
      </c>
      <c r="AQ2026" s="45">
        <f>IF(AU2026="S",IF(Q2026="1. Aceitou o programa",R2026-B2026,0),0)</f>
        <v>0</v>
      </c>
      <c r="AR2026" s="45">
        <f>IF(AU2026="S",IF(AND(S2026&lt;&gt;"",R2026&lt;&gt;""),S2026-R2026,0),0)</f>
        <v>0</v>
      </c>
      <c r="AS2026" s="45">
        <f>IF(AU2026="S",IF(Q2026="1. Aceitou o programa",IF(OR(X2026="Não se Aplica",X2026=""),IF(OR(W2026="Não se Aplica",W2026=""),0,W2026-V2026),AVERAGE(X2026-W2026,W2026-V2026)),0),0)</f>
        <v>0</v>
      </c>
      <c r="AT2026" s="45">
        <f>IF(AU2026="S",IF(AND(Q2026="1. Aceitou o programa",AB2026="Realizada"),IFERROR(IF(AA2026="",0,AA2026-R2026),0),0),0)</f>
        <v>0</v>
      </c>
      <c r="AU2026" s="45" t="str">
        <f>_xlfn.XLOOKUP(U2026,'Lista Suspensa'!$AA$20:$AA$23,'Lista Suspensa'!$AB$20:$AB$23,"N/A")</f>
        <v>S</v>
      </c>
    </row>
    <row r="2027" spans="1:47" ht="12" customHeight="1" x14ac:dyDescent="0.3">
      <c r="A2027" s="87" t="s">
        <v>66</v>
      </c>
      <c r="B2027" s="88">
        <v>46122</v>
      </c>
      <c r="C2027" s="89" t="s">
        <v>857</v>
      </c>
      <c r="D2027" s="89" t="s">
        <v>49</v>
      </c>
      <c r="E2027" s="189">
        <v>430394187</v>
      </c>
      <c r="F2027" s="182" t="s">
        <v>5349</v>
      </c>
      <c r="G2027" s="90">
        <v>35210834700</v>
      </c>
      <c r="H2027" s="91">
        <v>14485</v>
      </c>
      <c r="I2027" s="89">
        <v>86</v>
      </c>
      <c r="J2027" s="89" t="s">
        <v>51</v>
      </c>
      <c r="K2027" s="89" t="s">
        <v>76</v>
      </c>
      <c r="L2027" s="89" t="s">
        <v>95</v>
      </c>
      <c r="M2027" s="89"/>
      <c r="N2027" s="89" t="s">
        <v>79</v>
      </c>
      <c r="O2027" s="92">
        <v>21991160618</v>
      </c>
      <c r="P2027" s="93" t="s">
        <v>57</v>
      </c>
      <c r="Q2027" s="110" t="s">
        <v>5322</v>
      </c>
      <c r="R2027" s="94"/>
      <c r="S2027" s="95">
        <v>46167</v>
      </c>
      <c r="T2027" s="95" t="s">
        <v>5203</v>
      </c>
      <c r="U2027" s="95" t="s">
        <v>1125</v>
      </c>
      <c r="V2027" s="91">
        <v>46142</v>
      </c>
      <c r="W2027" s="91">
        <v>46146</v>
      </c>
      <c r="X2027" s="91">
        <v>46160</v>
      </c>
      <c r="Y2027" s="96" t="s">
        <v>2599</v>
      </c>
      <c r="Z2027" s="89"/>
      <c r="AA2027" s="95"/>
      <c r="AB2027" s="89"/>
      <c r="AC2027" s="109"/>
      <c r="AD2027" s="89"/>
      <c r="AE2027" s="89"/>
      <c r="AF2027" s="191"/>
      <c r="AG2027" s="194"/>
      <c r="AH2027" s="193"/>
      <c r="AI2027" s="97"/>
      <c r="AJ2027" s="97" t="s">
        <v>1127</v>
      </c>
      <c r="AK2027" s="97" t="s">
        <v>66</v>
      </c>
      <c r="AL2027" s="45" t="s">
        <v>67</v>
      </c>
      <c r="AM2027" s="160" t="str">
        <f>MONTH(B2027)&amp;"/"&amp;YEAR(B2027)</f>
        <v>4/2026</v>
      </c>
      <c r="AN2027" s="45">
        <f>WEEKNUM(B2027)-WEEKNUM(EOMONTH(B2027,-1)+1)+1</f>
        <v>2</v>
      </c>
      <c r="AO2027" s="45" t="str">
        <f>MONTH(R2027)&amp;"/"&amp;YEAR(R2027)</f>
        <v>1/1900</v>
      </c>
      <c r="AP2027" s="45" t="e">
        <f>WEEKNUM(R2027)-WEEKNUM(EOMONTH(R2027,-1)+1)+1</f>
        <v>#NUM!</v>
      </c>
      <c r="AQ2027" s="45">
        <f>IF(AU2027="S",IF(Q2027="1. Aceitou o programa",R2027-B2027,0),0)</f>
        <v>0</v>
      </c>
      <c r="AR2027" s="45">
        <f>IF(AU2027="S",IF(AND(S2027&lt;&gt;"",R2027&lt;&gt;""),S2027-R2027,0),0)</f>
        <v>0</v>
      </c>
      <c r="AS2027" s="45">
        <f>IF(AU2027="S",IF(Q2027="1. Aceitou o programa",IF(OR(X2027="Não se Aplica",X2027=""),IF(OR(W2027="Não se Aplica",W2027=""),0,W2027-V2027),AVERAGE(X2027-W2027,W2027-V2027)),0),0)</f>
        <v>0</v>
      </c>
      <c r="AT2027" s="45">
        <f>IF(AU2027="S",IF(AND(Q2027="1. Aceitou o programa",AB2027="Realizada"),IFERROR(IF(AA2027="",0,AA2027-R2027),0),0),0)</f>
        <v>0</v>
      </c>
      <c r="AU2027" s="45" t="str">
        <f>_xlfn.XLOOKUP(U2027,'Lista Suspensa'!$AA$20:$AA$23,'Lista Suspensa'!$AB$20:$AB$23,"N/A")</f>
        <v>S</v>
      </c>
    </row>
    <row r="2028" spans="1:47" ht="12" customHeight="1" x14ac:dyDescent="0.3">
      <c r="A2028" s="87" t="s">
        <v>66</v>
      </c>
      <c r="B2028" s="88">
        <v>46122</v>
      </c>
      <c r="C2028" s="89" t="s">
        <v>857</v>
      </c>
      <c r="D2028" s="89" t="s">
        <v>49</v>
      </c>
      <c r="E2028" s="189">
        <v>93128638</v>
      </c>
      <c r="F2028" s="182" t="s">
        <v>5350</v>
      </c>
      <c r="G2028" s="90">
        <v>3289143716</v>
      </c>
      <c r="H2028" s="91">
        <v>26230</v>
      </c>
      <c r="I2028" s="89">
        <v>54</v>
      </c>
      <c r="J2028" s="89" t="s">
        <v>51</v>
      </c>
      <c r="K2028" s="89" t="s">
        <v>76</v>
      </c>
      <c r="L2028" s="89" t="s">
        <v>95</v>
      </c>
      <c r="M2028" s="89"/>
      <c r="N2028" s="89" t="s">
        <v>291</v>
      </c>
      <c r="O2028" s="92">
        <v>21971007820</v>
      </c>
      <c r="P2028" s="93" t="s">
        <v>57</v>
      </c>
      <c r="Q2028" s="110" t="s">
        <v>5322</v>
      </c>
      <c r="R2028" s="94"/>
      <c r="S2028" s="95">
        <v>46167</v>
      </c>
      <c r="T2028" s="95" t="s">
        <v>5203</v>
      </c>
      <c r="U2028" s="95" t="s">
        <v>1125</v>
      </c>
      <c r="V2028" s="91">
        <v>46142</v>
      </c>
      <c r="W2028" s="91">
        <v>46146</v>
      </c>
      <c r="X2028" s="91">
        <v>46160</v>
      </c>
      <c r="Y2028" s="96" t="s">
        <v>2599</v>
      </c>
      <c r="Z2028" s="89"/>
      <c r="AA2028" s="95"/>
      <c r="AB2028" s="89"/>
      <c r="AC2028" s="109"/>
      <c r="AD2028" s="89"/>
      <c r="AE2028" s="89"/>
      <c r="AF2028" s="191"/>
      <c r="AG2028" s="194"/>
      <c r="AH2028" s="193"/>
      <c r="AI2028" s="97"/>
      <c r="AJ2028" s="97" t="s">
        <v>1127</v>
      </c>
      <c r="AK2028" s="97" t="s">
        <v>66</v>
      </c>
      <c r="AL2028" s="45" t="s">
        <v>67</v>
      </c>
      <c r="AM2028" s="160" t="str">
        <f>MONTH(B2028)&amp;"/"&amp;YEAR(B2028)</f>
        <v>4/2026</v>
      </c>
      <c r="AN2028" s="45">
        <f>WEEKNUM(B2028)-WEEKNUM(EOMONTH(B2028,-1)+1)+1</f>
        <v>2</v>
      </c>
      <c r="AO2028" s="45" t="str">
        <f>MONTH(R2028)&amp;"/"&amp;YEAR(R2028)</f>
        <v>1/1900</v>
      </c>
      <c r="AP2028" s="45" t="e">
        <f>WEEKNUM(R2028)-WEEKNUM(EOMONTH(R2028,-1)+1)+1</f>
        <v>#NUM!</v>
      </c>
      <c r="AQ2028" s="45">
        <f>IF(AU2028="S",IF(Q2028="1. Aceitou o programa",R2028-B2028,0),0)</f>
        <v>0</v>
      </c>
      <c r="AR2028" s="45">
        <f>IF(AU2028="S",IF(AND(S2028&lt;&gt;"",R2028&lt;&gt;""),S2028-R2028,0),0)</f>
        <v>0</v>
      </c>
      <c r="AS2028" s="45">
        <f>IF(AU2028="S",IF(Q2028="1. Aceitou o programa",IF(OR(X2028="Não se Aplica",X2028=""),IF(OR(W2028="Não se Aplica",W2028=""),0,W2028-V2028),AVERAGE(X2028-W2028,W2028-V2028)),0),0)</f>
        <v>0</v>
      </c>
      <c r="AT2028" s="45">
        <f>IF(AU2028="S",IF(AND(Q2028="1. Aceitou o programa",AB2028="Realizada"),IFERROR(IF(AA2028="",0,AA2028-R2028),0),0),0)</f>
        <v>0</v>
      </c>
      <c r="AU2028" s="45" t="str">
        <f>_xlfn.XLOOKUP(U2028,'Lista Suspensa'!$AA$20:$AA$23,'Lista Suspensa'!$AB$20:$AB$23,"N/A")</f>
        <v>S</v>
      </c>
    </row>
    <row r="2029" spans="1:47" ht="12" customHeight="1" x14ac:dyDescent="0.3">
      <c r="A2029" s="87" t="s">
        <v>66</v>
      </c>
      <c r="B2029" s="88">
        <v>46122</v>
      </c>
      <c r="C2029" s="89" t="s">
        <v>857</v>
      </c>
      <c r="D2029" s="89" t="s">
        <v>49</v>
      </c>
      <c r="E2029" s="189">
        <v>81917827</v>
      </c>
      <c r="F2029" s="182" t="s">
        <v>5351</v>
      </c>
      <c r="G2029" s="90">
        <v>2667520475</v>
      </c>
      <c r="H2029" s="91">
        <v>29081</v>
      </c>
      <c r="I2029" s="89">
        <v>46</v>
      </c>
      <c r="J2029" s="89" t="s">
        <v>51</v>
      </c>
      <c r="K2029" s="89" t="s">
        <v>52</v>
      </c>
      <c r="L2029" s="89" t="s">
        <v>85</v>
      </c>
      <c r="M2029" s="89"/>
      <c r="N2029" s="89" t="s">
        <v>137</v>
      </c>
      <c r="O2029" s="92">
        <v>11990139421</v>
      </c>
      <c r="P2029" s="93" t="s">
        <v>57</v>
      </c>
      <c r="Q2029" s="110" t="s">
        <v>5322</v>
      </c>
      <c r="R2029" s="94"/>
      <c r="S2029" s="95">
        <v>46167</v>
      </c>
      <c r="T2029" s="95" t="s">
        <v>5203</v>
      </c>
      <c r="U2029" s="95" t="s">
        <v>1125</v>
      </c>
      <c r="V2029" s="91">
        <v>46142</v>
      </c>
      <c r="W2029" s="91">
        <v>46146</v>
      </c>
      <c r="X2029" s="91">
        <v>46160</v>
      </c>
      <c r="Y2029" s="96" t="s">
        <v>2599</v>
      </c>
      <c r="Z2029" s="89"/>
      <c r="AA2029" s="95"/>
      <c r="AB2029" s="89"/>
      <c r="AC2029" s="109"/>
      <c r="AD2029" s="89"/>
      <c r="AE2029" s="89"/>
      <c r="AF2029" s="191"/>
      <c r="AG2029" s="194"/>
      <c r="AH2029" s="193"/>
      <c r="AI2029" s="97"/>
      <c r="AJ2029" s="97" t="s">
        <v>1127</v>
      </c>
      <c r="AK2029" s="97" t="s">
        <v>66</v>
      </c>
      <c r="AL2029" s="45" t="s">
        <v>67</v>
      </c>
      <c r="AM2029" s="160" t="str">
        <f>MONTH(B2029)&amp;"/"&amp;YEAR(B2029)</f>
        <v>4/2026</v>
      </c>
      <c r="AN2029" s="45">
        <f>WEEKNUM(B2029)-WEEKNUM(EOMONTH(B2029,-1)+1)+1</f>
        <v>2</v>
      </c>
      <c r="AO2029" s="45" t="str">
        <f>MONTH(R2029)&amp;"/"&amp;YEAR(R2029)</f>
        <v>1/1900</v>
      </c>
      <c r="AP2029" s="45" t="e">
        <f>WEEKNUM(R2029)-WEEKNUM(EOMONTH(R2029,-1)+1)+1</f>
        <v>#NUM!</v>
      </c>
      <c r="AQ2029" s="45">
        <f>IF(AU2029="S",IF(Q2029="1. Aceitou o programa",R2029-B2029,0),0)</f>
        <v>0</v>
      </c>
      <c r="AR2029" s="45">
        <f>IF(AU2029="S",IF(AND(S2029&lt;&gt;"",R2029&lt;&gt;""),S2029-R2029,0),0)</f>
        <v>0</v>
      </c>
      <c r="AS2029" s="45">
        <f>IF(AU2029="S",IF(Q2029="1. Aceitou o programa",IF(OR(X2029="Não se Aplica",X2029=""),IF(OR(W2029="Não se Aplica",W2029=""),0,W2029-V2029),AVERAGE(X2029-W2029,W2029-V2029)),0),0)</f>
        <v>0</v>
      </c>
      <c r="AT2029" s="45">
        <f>IF(AU2029="S",IF(AND(Q2029="1. Aceitou o programa",AB2029="Realizada"),IFERROR(IF(AA2029="",0,AA2029-R2029),0),0),0)</f>
        <v>0</v>
      </c>
      <c r="AU2029" s="45" t="str">
        <f>_xlfn.XLOOKUP(U2029,'Lista Suspensa'!$AA$20:$AA$23,'Lista Suspensa'!$AB$20:$AB$23,"N/A")</f>
        <v>S</v>
      </c>
    </row>
    <row r="2030" spans="1:47" ht="12" customHeight="1" x14ac:dyDescent="0.3">
      <c r="A2030" s="87" t="s">
        <v>66</v>
      </c>
      <c r="B2030" s="88">
        <v>46120</v>
      </c>
      <c r="C2030" s="89" t="s">
        <v>857</v>
      </c>
      <c r="D2030" s="89" t="s">
        <v>2558</v>
      </c>
      <c r="E2030" s="189">
        <v>81198688</v>
      </c>
      <c r="F2030" s="182" t="s">
        <v>5352</v>
      </c>
      <c r="G2030" s="90" t="s">
        <v>5353</v>
      </c>
      <c r="H2030" s="91">
        <v>21001</v>
      </c>
      <c r="I2030" s="89"/>
      <c r="J2030" s="89" t="s">
        <v>51</v>
      </c>
      <c r="K2030" s="89" t="s">
        <v>76</v>
      </c>
      <c r="L2030" s="89" t="s">
        <v>5354</v>
      </c>
      <c r="M2030" s="89" t="s">
        <v>5355</v>
      </c>
      <c r="N2030" s="89" t="s">
        <v>137</v>
      </c>
      <c r="O2030" s="92" t="s">
        <v>5356</v>
      </c>
      <c r="P2030" s="93" t="s">
        <v>57</v>
      </c>
      <c r="Q2030" s="110" t="s">
        <v>5322</v>
      </c>
      <c r="R2030" s="94"/>
      <c r="S2030" s="95">
        <v>46167</v>
      </c>
      <c r="T2030" s="95" t="s">
        <v>5203</v>
      </c>
      <c r="U2030" s="95" t="s">
        <v>1125</v>
      </c>
      <c r="V2030" s="91">
        <v>46142</v>
      </c>
      <c r="W2030" s="91">
        <v>46146</v>
      </c>
      <c r="X2030" s="91">
        <v>46160</v>
      </c>
      <c r="Y2030" s="96" t="s">
        <v>2599</v>
      </c>
      <c r="Z2030" s="89"/>
      <c r="AA2030" s="95"/>
      <c r="AB2030" s="89"/>
      <c r="AC2030" s="109"/>
      <c r="AD2030" s="89"/>
      <c r="AE2030" s="89"/>
      <c r="AF2030" s="191"/>
      <c r="AG2030" s="194"/>
      <c r="AH2030" s="193"/>
      <c r="AI2030" s="97"/>
      <c r="AJ2030" s="97" t="s">
        <v>1127</v>
      </c>
      <c r="AK2030" s="97" t="s">
        <v>66</v>
      </c>
      <c r="AL2030" s="45" t="s">
        <v>67</v>
      </c>
      <c r="AM2030" s="160" t="str">
        <f>MONTH(B2030)&amp;"/"&amp;YEAR(B2030)</f>
        <v>4/2026</v>
      </c>
      <c r="AN2030" s="45">
        <f>WEEKNUM(B2030)-WEEKNUM(EOMONTH(B2030,-1)+1)+1</f>
        <v>2</v>
      </c>
      <c r="AO2030" s="45" t="str">
        <f>MONTH(R2030)&amp;"/"&amp;YEAR(R2030)</f>
        <v>1/1900</v>
      </c>
      <c r="AP2030" s="45" t="e">
        <f>WEEKNUM(R2030)-WEEKNUM(EOMONTH(R2030,-1)+1)+1</f>
        <v>#NUM!</v>
      </c>
      <c r="AQ2030" s="45">
        <f>IF(AU2030="S",IF(Q2030="1. Aceitou o programa",R2030-B2030,0),0)</f>
        <v>0</v>
      </c>
      <c r="AR2030" s="45">
        <f>IF(AU2030="S",IF(AND(S2030&lt;&gt;"",R2030&lt;&gt;""),S2030-R2030,0),0)</f>
        <v>0</v>
      </c>
      <c r="AS2030" s="45">
        <f>IF(AU2030="S",IF(Q2030="1. Aceitou o programa",IF(OR(X2030="Não se Aplica",X2030=""),IF(OR(W2030="Não se Aplica",W2030=""),0,W2030-V2030),AVERAGE(X2030-W2030,W2030-V2030)),0),0)</f>
        <v>0</v>
      </c>
      <c r="AT2030" s="45">
        <f>IF(AU2030="S",IF(AND(Q2030="1. Aceitou o programa",AB2030="Realizada"),IFERROR(IF(AA2030="",0,AA2030-R2030),0),0),0)</f>
        <v>0</v>
      </c>
      <c r="AU2030" s="45" t="str">
        <f>_xlfn.XLOOKUP(U2030,'Lista Suspensa'!$AA$20:$AA$23,'Lista Suspensa'!$AB$20:$AB$23,"N/A")</f>
        <v>S</v>
      </c>
    </row>
    <row r="2031" spans="1:47" ht="12" customHeight="1" x14ac:dyDescent="0.3">
      <c r="A2031" s="87" t="s">
        <v>66</v>
      </c>
      <c r="B2031" s="88">
        <v>46104</v>
      </c>
      <c r="C2031" s="89" t="s">
        <v>857</v>
      </c>
      <c r="D2031" s="89" t="s">
        <v>49</v>
      </c>
      <c r="E2031" s="189">
        <v>92639038</v>
      </c>
      <c r="F2031" s="182" t="s">
        <v>5357</v>
      </c>
      <c r="G2031" s="90"/>
      <c r="H2031" s="91">
        <v>34422</v>
      </c>
      <c r="I2031" s="89"/>
      <c r="J2031" s="89" t="s">
        <v>51</v>
      </c>
      <c r="K2031" s="89"/>
      <c r="L2031" s="89" t="s">
        <v>53</v>
      </c>
      <c r="M2031" s="89"/>
      <c r="N2031" s="89" t="s">
        <v>197</v>
      </c>
      <c r="O2031" s="92">
        <v>11961538573</v>
      </c>
      <c r="P2031" s="93" t="s">
        <v>57</v>
      </c>
      <c r="Q2031" s="110" t="s">
        <v>5322</v>
      </c>
      <c r="R2031" s="94"/>
      <c r="S2031" s="95">
        <v>46167</v>
      </c>
      <c r="T2031" s="95" t="s">
        <v>5203</v>
      </c>
      <c r="U2031" s="95" t="s">
        <v>1125</v>
      </c>
      <c r="V2031" s="91">
        <v>46111</v>
      </c>
      <c r="W2031" s="91">
        <v>46142</v>
      </c>
      <c r="X2031" s="91">
        <v>46160</v>
      </c>
      <c r="Y2031" s="96" t="s">
        <v>2599</v>
      </c>
      <c r="Z2031" s="89"/>
      <c r="AA2031" s="95"/>
      <c r="AB2031" s="89"/>
      <c r="AC2031" s="109"/>
      <c r="AD2031" s="89"/>
      <c r="AE2031" s="89"/>
      <c r="AF2031" s="191"/>
      <c r="AG2031" s="194"/>
      <c r="AH2031" s="193"/>
      <c r="AI2031" s="97"/>
      <c r="AJ2031" s="97" t="s">
        <v>1127</v>
      </c>
      <c r="AK2031" s="97" t="s">
        <v>66</v>
      </c>
      <c r="AL2031" s="45" t="s">
        <v>67</v>
      </c>
      <c r="AM2031" s="160" t="str">
        <f>MONTH(B2031)&amp;"/"&amp;YEAR(B2031)</f>
        <v>3/2026</v>
      </c>
      <c r="AN2031" s="45">
        <f>WEEKNUM(B2031)-WEEKNUM(EOMONTH(B2031,-1)+1)+1</f>
        <v>4</v>
      </c>
      <c r="AO2031" s="45" t="str">
        <f>MONTH(R2031)&amp;"/"&amp;YEAR(R2031)</f>
        <v>1/1900</v>
      </c>
      <c r="AP2031" s="45" t="e">
        <f>WEEKNUM(R2031)-WEEKNUM(EOMONTH(R2031,-1)+1)+1</f>
        <v>#NUM!</v>
      </c>
      <c r="AQ2031" s="45">
        <f>IF(AU2031="S",IF(Q2031="1. Aceitou o programa",R2031-B2031,0),0)</f>
        <v>0</v>
      </c>
      <c r="AR2031" s="45">
        <f>IF(AU2031="S",IF(AND(S2031&lt;&gt;"",R2031&lt;&gt;""),S2031-R2031,0),0)</f>
        <v>0</v>
      </c>
      <c r="AS2031" s="45">
        <f>IF(AU2031="S",IF(Q2031="1. Aceitou o programa",IF(OR(X2031="Não se Aplica",X2031=""),IF(OR(W2031="Não se Aplica",W2031=""),0,W2031-V2031),AVERAGE(X2031-W2031,W2031-V2031)),0),0)</f>
        <v>0</v>
      </c>
      <c r="AT2031" s="45">
        <f>IF(AU2031="S",IF(AND(Q2031="1. Aceitou o programa",AB2031="Realizada"),IFERROR(IF(AA2031="",0,AA2031-R2031),0),0),0)</f>
        <v>0</v>
      </c>
      <c r="AU2031" s="45" t="str">
        <f>_xlfn.XLOOKUP(U2031,'Lista Suspensa'!$AA$20:$AA$23,'Lista Suspensa'!$AB$20:$AB$23,"N/A")</f>
        <v>S</v>
      </c>
    </row>
    <row r="2032" spans="1:47" ht="12" customHeight="1" x14ac:dyDescent="0.3">
      <c r="A2032" s="87" t="s">
        <v>66</v>
      </c>
      <c r="B2032" s="88">
        <v>46104</v>
      </c>
      <c r="C2032" s="89" t="s">
        <v>857</v>
      </c>
      <c r="D2032" s="89" t="s">
        <v>49</v>
      </c>
      <c r="E2032" s="189">
        <v>74876517</v>
      </c>
      <c r="F2032" s="182" t="s">
        <v>5358</v>
      </c>
      <c r="G2032" s="90"/>
      <c r="H2032" s="91">
        <v>29129</v>
      </c>
      <c r="I2032" s="89"/>
      <c r="J2032" s="89" t="s">
        <v>84</v>
      </c>
      <c r="K2032" s="89"/>
      <c r="L2032" s="89" t="s">
        <v>381</v>
      </c>
      <c r="M2032" s="89"/>
      <c r="N2032" s="89" t="s">
        <v>79</v>
      </c>
      <c r="O2032" s="92">
        <v>11989961435</v>
      </c>
      <c r="P2032" s="93" t="s">
        <v>57</v>
      </c>
      <c r="Q2032" s="110" t="s">
        <v>5322</v>
      </c>
      <c r="R2032" s="94"/>
      <c r="S2032" s="95">
        <v>46167</v>
      </c>
      <c r="T2032" s="95" t="s">
        <v>5203</v>
      </c>
      <c r="U2032" s="95" t="s">
        <v>1125</v>
      </c>
      <c r="V2032" s="91">
        <v>46108</v>
      </c>
      <c r="W2032" s="91">
        <v>46111</v>
      </c>
      <c r="X2032" s="91">
        <v>46160</v>
      </c>
      <c r="Y2032" s="96" t="s">
        <v>2599</v>
      </c>
      <c r="Z2032" s="89"/>
      <c r="AA2032" s="95"/>
      <c r="AB2032" s="89"/>
      <c r="AC2032" s="109"/>
      <c r="AD2032" s="89"/>
      <c r="AE2032" s="89"/>
      <c r="AF2032" s="191"/>
      <c r="AG2032" s="194"/>
      <c r="AH2032" s="193"/>
      <c r="AI2032" s="97"/>
      <c r="AJ2032" s="97" t="s">
        <v>1127</v>
      </c>
      <c r="AK2032" s="97" t="s">
        <v>66</v>
      </c>
      <c r="AL2032" s="45" t="s">
        <v>67</v>
      </c>
      <c r="AM2032" s="160" t="str">
        <f>MONTH(B2032)&amp;"/"&amp;YEAR(B2032)</f>
        <v>3/2026</v>
      </c>
      <c r="AN2032" s="45">
        <f>WEEKNUM(B2032)-WEEKNUM(EOMONTH(B2032,-1)+1)+1</f>
        <v>4</v>
      </c>
      <c r="AO2032" s="45" t="str">
        <f>MONTH(R2032)&amp;"/"&amp;YEAR(R2032)</f>
        <v>1/1900</v>
      </c>
      <c r="AP2032" s="45" t="e">
        <f>WEEKNUM(R2032)-WEEKNUM(EOMONTH(R2032,-1)+1)+1</f>
        <v>#NUM!</v>
      </c>
      <c r="AQ2032" s="45">
        <f>IF(AU2032="S",IF(Q2032="1. Aceitou o programa",R2032-B2032,0),0)</f>
        <v>0</v>
      </c>
      <c r="AR2032" s="45">
        <f>IF(AU2032="S",IF(AND(S2032&lt;&gt;"",R2032&lt;&gt;""),S2032-R2032,0),0)</f>
        <v>0</v>
      </c>
      <c r="AS2032" s="45">
        <f>IF(AU2032="S",IF(Q2032="1. Aceitou o programa",IF(OR(X2032="Não se Aplica",X2032=""),IF(OR(W2032="Não se Aplica",W2032=""),0,W2032-V2032),AVERAGE(X2032-W2032,W2032-V2032)),0),0)</f>
        <v>0</v>
      </c>
      <c r="AT2032" s="45">
        <f>IF(AU2032="S",IF(AND(Q2032="1. Aceitou o programa",AB2032="Realizada"),IFERROR(IF(AA2032="",0,AA2032-R2032),0),0),0)</f>
        <v>0</v>
      </c>
      <c r="AU2032" s="45" t="str">
        <f>_xlfn.XLOOKUP(U2032,'Lista Suspensa'!$AA$20:$AA$23,'Lista Suspensa'!$AB$20:$AB$23,"N/A")</f>
        <v>S</v>
      </c>
    </row>
    <row r="2033" spans="1:47" ht="12" customHeight="1" x14ac:dyDescent="0.3">
      <c r="A2033" s="87" t="s">
        <v>66</v>
      </c>
      <c r="B2033" s="88">
        <v>46104</v>
      </c>
      <c r="C2033" s="89" t="s">
        <v>857</v>
      </c>
      <c r="D2033" s="89" t="s">
        <v>49</v>
      </c>
      <c r="E2033" s="189">
        <v>94375329</v>
      </c>
      <c r="F2033" s="182" t="s">
        <v>5359</v>
      </c>
      <c r="G2033" s="90"/>
      <c r="H2033" s="91">
        <v>31415</v>
      </c>
      <c r="I2033" s="89"/>
      <c r="J2033" s="89" t="s">
        <v>51</v>
      </c>
      <c r="K2033" s="89"/>
      <c r="L2033" s="89" t="s">
        <v>85</v>
      </c>
      <c r="M2033" s="89"/>
      <c r="N2033" s="89" t="s">
        <v>176</v>
      </c>
      <c r="O2033" s="92">
        <v>11998758921</v>
      </c>
      <c r="P2033" s="93" t="s">
        <v>57</v>
      </c>
      <c r="Q2033" s="110" t="s">
        <v>5322</v>
      </c>
      <c r="R2033" s="94"/>
      <c r="S2033" s="95">
        <v>46167</v>
      </c>
      <c r="T2033" s="95" t="s">
        <v>5203</v>
      </c>
      <c r="U2033" s="95" t="s">
        <v>1125</v>
      </c>
      <c r="V2033" s="91">
        <v>46108</v>
      </c>
      <c r="W2033" s="91">
        <v>46111</v>
      </c>
      <c r="X2033" s="91">
        <v>46160</v>
      </c>
      <c r="Y2033" s="96" t="s">
        <v>2599</v>
      </c>
      <c r="Z2033" s="89"/>
      <c r="AA2033" s="95"/>
      <c r="AB2033" s="89"/>
      <c r="AC2033" s="109"/>
      <c r="AD2033" s="89"/>
      <c r="AE2033" s="89"/>
      <c r="AF2033" s="191"/>
      <c r="AG2033" s="194"/>
      <c r="AH2033" s="193"/>
      <c r="AI2033" s="97"/>
      <c r="AJ2033" s="97" t="s">
        <v>1127</v>
      </c>
      <c r="AK2033" s="97" t="s">
        <v>66</v>
      </c>
      <c r="AL2033" s="45" t="s">
        <v>67</v>
      </c>
      <c r="AM2033" s="160" t="str">
        <f>MONTH(B2033)&amp;"/"&amp;YEAR(B2033)</f>
        <v>3/2026</v>
      </c>
      <c r="AN2033" s="45">
        <f>WEEKNUM(B2033)-WEEKNUM(EOMONTH(B2033,-1)+1)+1</f>
        <v>4</v>
      </c>
      <c r="AO2033" s="45" t="str">
        <f>MONTH(R2033)&amp;"/"&amp;YEAR(R2033)</f>
        <v>1/1900</v>
      </c>
      <c r="AP2033" s="45" t="e">
        <f>WEEKNUM(R2033)-WEEKNUM(EOMONTH(R2033,-1)+1)+1</f>
        <v>#NUM!</v>
      </c>
      <c r="AQ2033" s="45">
        <f>IF(AU2033="S",IF(Q2033="1. Aceitou o programa",R2033-B2033,0),0)</f>
        <v>0</v>
      </c>
      <c r="AR2033" s="45">
        <f>IF(AU2033="S",IF(AND(S2033&lt;&gt;"",R2033&lt;&gt;""),S2033-R2033,0),0)</f>
        <v>0</v>
      </c>
      <c r="AS2033" s="45">
        <f>IF(AU2033="S",IF(Q2033="1. Aceitou o programa",IF(OR(X2033="Não se Aplica",X2033=""),IF(OR(W2033="Não se Aplica",W2033=""),0,W2033-V2033),AVERAGE(X2033-W2033,W2033-V2033)),0),0)</f>
        <v>0</v>
      </c>
      <c r="AT2033" s="45">
        <f>IF(AU2033="S",IF(AND(Q2033="1. Aceitou o programa",AB2033="Realizada"),IFERROR(IF(AA2033="",0,AA2033-R2033),0),0),0)</f>
        <v>0</v>
      </c>
      <c r="AU2033" s="45" t="str">
        <f>_xlfn.XLOOKUP(U2033,'Lista Suspensa'!$AA$20:$AA$23,'Lista Suspensa'!$AB$20:$AB$23,"N/A")</f>
        <v>S</v>
      </c>
    </row>
    <row r="2034" spans="1:47" ht="12" customHeight="1" x14ac:dyDescent="0.3">
      <c r="A2034" s="87" t="s">
        <v>66</v>
      </c>
      <c r="B2034" s="88">
        <v>46104</v>
      </c>
      <c r="C2034" s="89" t="s">
        <v>857</v>
      </c>
      <c r="D2034" s="89" t="s">
        <v>49</v>
      </c>
      <c r="E2034" s="189">
        <v>95081037</v>
      </c>
      <c r="F2034" s="182" t="s">
        <v>5360</v>
      </c>
      <c r="G2034" s="90"/>
      <c r="H2034" s="91">
        <v>29595</v>
      </c>
      <c r="I2034" s="89"/>
      <c r="J2034" s="89" t="s">
        <v>51</v>
      </c>
      <c r="K2034" s="89"/>
      <c r="L2034" s="89" t="s">
        <v>95</v>
      </c>
      <c r="M2034" s="89"/>
      <c r="N2034" s="89" t="s">
        <v>331</v>
      </c>
      <c r="O2034" s="92" t="s">
        <v>5361</v>
      </c>
      <c r="P2034" s="93" t="s">
        <v>57</v>
      </c>
      <c r="Q2034" s="110" t="s">
        <v>5322</v>
      </c>
      <c r="R2034" s="94"/>
      <c r="S2034" s="95">
        <v>46167</v>
      </c>
      <c r="T2034" s="95" t="s">
        <v>5203</v>
      </c>
      <c r="U2034" s="95" t="s">
        <v>1125</v>
      </c>
      <c r="V2034" s="91">
        <v>46108</v>
      </c>
      <c r="W2034" s="91">
        <v>46111</v>
      </c>
      <c r="X2034" s="91">
        <v>46160</v>
      </c>
      <c r="Y2034" s="96" t="s">
        <v>2599</v>
      </c>
      <c r="Z2034" s="89"/>
      <c r="AA2034" s="95"/>
      <c r="AB2034" s="89"/>
      <c r="AC2034" s="109"/>
      <c r="AD2034" s="89"/>
      <c r="AE2034" s="89"/>
      <c r="AF2034" s="191"/>
      <c r="AG2034" s="194"/>
      <c r="AH2034" s="193"/>
      <c r="AI2034" s="97"/>
      <c r="AJ2034" s="97" t="s">
        <v>1127</v>
      </c>
      <c r="AK2034" s="97" t="s">
        <v>66</v>
      </c>
      <c r="AL2034" s="45" t="s">
        <v>67</v>
      </c>
      <c r="AM2034" s="160" t="str">
        <f>MONTH(B2034)&amp;"/"&amp;YEAR(B2034)</f>
        <v>3/2026</v>
      </c>
      <c r="AN2034" s="45">
        <f>WEEKNUM(B2034)-WEEKNUM(EOMONTH(B2034,-1)+1)+1</f>
        <v>4</v>
      </c>
      <c r="AO2034" s="45" t="str">
        <f>MONTH(R2034)&amp;"/"&amp;YEAR(R2034)</f>
        <v>1/1900</v>
      </c>
      <c r="AP2034" s="45" t="e">
        <f>WEEKNUM(R2034)-WEEKNUM(EOMONTH(R2034,-1)+1)+1</f>
        <v>#NUM!</v>
      </c>
      <c r="AQ2034" s="45">
        <f>IF(AU2034="S",IF(Q2034="1. Aceitou o programa",R2034-B2034,0),0)</f>
        <v>0</v>
      </c>
      <c r="AR2034" s="45">
        <f>IF(AU2034="S",IF(AND(S2034&lt;&gt;"",R2034&lt;&gt;""),S2034-R2034,0),0)</f>
        <v>0</v>
      </c>
      <c r="AS2034" s="45">
        <f>IF(AU2034="S",IF(Q2034="1. Aceitou o programa",IF(OR(X2034="Não se Aplica",X2034=""),IF(OR(W2034="Não se Aplica",W2034=""),0,W2034-V2034),AVERAGE(X2034-W2034,W2034-V2034)),0),0)</f>
        <v>0</v>
      </c>
      <c r="AT2034" s="45">
        <f>IF(AU2034="S",IF(AND(Q2034="1. Aceitou o programa",AB2034="Realizada"),IFERROR(IF(AA2034="",0,AA2034-R2034),0),0),0)</f>
        <v>0</v>
      </c>
      <c r="AU2034" s="45" t="str">
        <f>_xlfn.XLOOKUP(U2034,'Lista Suspensa'!$AA$20:$AA$23,'Lista Suspensa'!$AB$20:$AB$23,"N/A")</f>
        <v>S</v>
      </c>
    </row>
    <row r="2035" spans="1:47" ht="12" customHeight="1" x14ac:dyDescent="0.3">
      <c r="A2035" s="87" t="s">
        <v>66</v>
      </c>
      <c r="B2035" s="88">
        <v>46104</v>
      </c>
      <c r="C2035" s="89" t="s">
        <v>857</v>
      </c>
      <c r="D2035" s="89" t="s">
        <v>49</v>
      </c>
      <c r="E2035" s="189">
        <v>78356752</v>
      </c>
      <c r="F2035" s="182" t="s">
        <v>5362</v>
      </c>
      <c r="G2035" s="90"/>
      <c r="H2035" s="91">
        <v>24580</v>
      </c>
      <c r="I2035" s="89"/>
      <c r="J2035" s="89" t="s">
        <v>51</v>
      </c>
      <c r="K2035" s="89"/>
      <c r="L2035" s="89" t="s">
        <v>95</v>
      </c>
      <c r="M2035" s="89"/>
      <c r="N2035" s="89" t="s">
        <v>197</v>
      </c>
      <c r="O2035" s="92">
        <v>21983833868</v>
      </c>
      <c r="P2035" s="93" t="s">
        <v>57</v>
      </c>
      <c r="Q2035" s="110" t="s">
        <v>5322</v>
      </c>
      <c r="R2035" s="94"/>
      <c r="S2035" s="95">
        <v>46167</v>
      </c>
      <c r="T2035" s="95" t="s">
        <v>5203</v>
      </c>
      <c r="U2035" s="95" t="s">
        <v>1125</v>
      </c>
      <c r="V2035" s="91">
        <v>46108</v>
      </c>
      <c r="W2035" s="91">
        <v>46111</v>
      </c>
      <c r="X2035" s="91">
        <v>46160</v>
      </c>
      <c r="Y2035" s="96" t="s">
        <v>2599</v>
      </c>
      <c r="Z2035" s="89"/>
      <c r="AA2035" s="95"/>
      <c r="AB2035" s="89"/>
      <c r="AC2035" s="109"/>
      <c r="AD2035" s="89"/>
      <c r="AE2035" s="89"/>
      <c r="AF2035" s="191"/>
      <c r="AG2035" s="194"/>
      <c r="AH2035" s="193"/>
      <c r="AI2035" s="97"/>
      <c r="AJ2035" s="97" t="s">
        <v>1127</v>
      </c>
      <c r="AK2035" s="97" t="s">
        <v>66</v>
      </c>
      <c r="AL2035" s="45" t="s">
        <v>67</v>
      </c>
      <c r="AM2035" s="160" t="str">
        <f>MONTH(B2035)&amp;"/"&amp;YEAR(B2035)</f>
        <v>3/2026</v>
      </c>
      <c r="AN2035" s="45">
        <f>WEEKNUM(B2035)-WEEKNUM(EOMONTH(B2035,-1)+1)+1</f>
        <v>4</v>
      </c>
      <c r="AO2035" s="45" t="str">
        <f>MONTH(R2035)&amp;"/"&amp;YEAR(R2035)</f>
        <v>1/1900</v>
      </c>
      <c r="AP2035" s="45" t="e">
        <f>WEEKNUM(R2035)-WEEKNUM(EOMONTH(R2035,-1)+1)+1</f>
        <v>#NUM!</v>
      </c>
      <c r="AQ2035" s="45">
        <f>IF(AU2035="S",IF(Q2035="1. Aceitou o programa",R2035-B2035,0),0)</f>
        <v>0</v>
      </c>
      <c r="AR2035" s="45">
        <f>IF(AU2035="S",IF(AND(S2035&lt;&gt;"",R2035&lt;&gt;""),S2035-R2035,0),0)</f>
        <v>0</v>
      </c>
      <c r="AS2035" s="45">
        <f>IF(AU2035="S",IF(Q2035="1. Aceitou o programa",IF(OR(X2035="Não se Aplica",X2035=""),IF(OR(W2035="Não se Aplica",W2035=""),0,W2035-V2035),AVERAGE(X2035-W2035,W2035-V2035)),0),0)</f>
        <v>0</v>
      </c>
      <c r="AT2035" s="45">
        <f>IF(AU2035="S",IF(AND(Q2035="1. Aceitou o programa",AB2035="Realizada"),IFERROR(IF(AA2035="",0,AA2035-R2035),0),0),0)</f>
        <v>0</v>
      </c>
      <c r="AU2035" s="45" t="str">
        <f>_xlfn.XLOOKUP(U2035,'Lista Suspensa'!$AA$20:$AA$23,'Lista Suspensa'!$AB$20:$AB$23,"N/A")</f>
        <v>S</v>
      </c>
    </row>
    <row r="2036" spans="1:47" ht="12" customHeight="1" x14ac:dyDescent="0.3">
      <c r="A2036" s="87" t="s">
        <v>66</v>
      </c>
      <c r="B2036" s="88">
        <v>46104</v>
      </c>
      <c r="C2036" s="89" t="s">
        <v>857</v>
      </c>
      <c r="D2036" s="89" t="s">
        <v>49</v>
      </c>
      <c r="E2036" s="189">
        <v>60908858</v>
      </c>
      <c r="F2036" s="182" t="s">
        <v>5363</v>
      </c>
      <c r="G2036" s="90"/>
      <c r="H2036" s="91">
        <v>33560</v>
      </c>
      <c r="I2036" s="89"/>
      <c r="J2036" s="89" t="s">
        <v>84</v>
      </c>
      <c r="K2036" s="89"/>
      <c r="L2036" s="89" t="s">
        <v>410</v>
      </c>
      <c r="M2036" s="89"/>
      <c r="N2036" s="89" t="s">
        <v>79</v>
      </c>
      <c r="O2036" s="92">
        <v>11945071798</v>
      </c>
      <c r="P2036" s="93" t="s">
        <v>57</v>
      </c>
      <c r="Q2036" s="110" t="s">
        <v>5322</v>
      </c>
      <c r="R2036" s="94"/>
      <c r="S2036" s="95">
        <v>46167</v>
      </c>
      <c r="T2036" s="95" t="s">
        <v>5203</v>
      </c>
      <c r="U2036" s="95" t="s">
        <v>1125</v>
      </c>
      <c r="V2036" s="91">
        <v>46108</v>
      </c>
      <c r="W2036" s="91">
        <v>46111</v>
      </c>
      <c r="X2036" s="91">
        <v>46160</v>
      </c>
      <c r="Y2036" s="96" t="s">
        <v>2599</v>
      </c>
      <c r="Z2036" s="89"/>
      <c r="AA2036" s="95"/>
      <c r="AB2036" s="89"/>
      <c r="AC2036" s="109"/>
      <c r="AD2036" s="89"/>
      <c r="AE2036" s="89"/>
      <c r="AF2036" s="191"/>
      <c r="AG2036" s="194"/>
      <c r="AH2036" s="193"/>
      <c r="AI2036" s="97"/>
      <c r="AJ2036" s="97" t="s">
        <v>1127</v>
      </c>
      <c r="AK2036" s="97" t="s">
        <v>66</v>
      </c>
      <c r="AL2036" s="45" t="s">
        <v>67</v>
      </c>
      <c r="AM2036" s="160" t="str">
        <f>MONTH(B2036)&amp;"/"&amp;YEAR(B2036)</f>
        <v>3/2026</v>
      </c>
      <c r="AN2036" s="45">
        <f>WEEKNUM(B2036)-WEEKNUM(EOMONTH(B2036,-1)+1)+1</f>
        <v>4</v>
      </c>
      <c r="AO2036" s="45" t="str">
        <f>MONTH(R2036)&amp;"/"&amp;YEAR(R2036)</f>
        <v>1/1900</v>
      </c>
      <c r="AP2036" s="45" t="e">
        <f>WEEKNUM(R2036)-WEEKNUM(EOMONTH(R2036,-1)+1)+1</f>
        <v>#NUM!</v>
      </c>
      <c r="AQ2036" s="45">
        <f>IF(AU2036="S",IF(Q2036="1. Aceitou o programa",R2036-B2036,0),0)</f>
        <v>0</v>
      </c>
      <c r="AR2036" s="45">
        <f>IF(AU2036="S",IF(AND(S2036&lt;&gt;"",R2036&lt;&gt;""),S2036-R2036,0),0)</f>
        <v>0</v>
      </c>
      <c r="AS2036" s="45">
        <f>IF(AU2036="S",IF(Q2036="1. Aceitou o programa",IF(OR(X2036="Não se Aplica",X2036=""),IF(OR(W2036="Não se Aplica",W2036=""),0,W2036-V2036),AVERAGE(X2036-W2036,W2036-V2036)),0),0)</f>
        <v>0</v>
      </c>
      <c r="AT2036" s="45">
        <f>IF(AU2036="S",IF(AND(Q2036="1. Aceitou o programa",AB2036="Realizada"),IFERROR(IF(AA2036="",0,AA2036-R2036),0),0),0)</f>
        <v>0</v>
      </c>
      <c r="AU2036" s="45" t="str">
        <f>_xlfn.XLOOKUP(U2036,'Lista Suspensa'!$AA$20:$AA$23,'Lista Suspensa'!$AB$20:$AB$23,"N/A")</f>
        <v>S</v>
      </c>
    </row>
    <row r="2037" spans="1:47" ht="12" customHeight="1" x14ac:dyDescent="0.3">
      <c r="A2037" s="87" t="s">
        <v>66</v>
      </c>
      <c r="B2037" s="88">
        <v>46104</v>
      </c>
      <c r="C2037" s="89" t="s">
        <v>857</v>
      </c>
      <c r="D2037" s="89" t="s">
        <v>49</v>
      </c>
      <c r="E2037" s="189">
        <v>87437020</v>
      </c>
      <c r="F2037" s="182" t="s">
        <v>5364</v>
      </c>
      <c r="G2037" s="90"/>
      <c r="H2037" s="91">
        <v>27028</v>
      </c>
      <c r="I2037" s="89"/>
      <c r="J2037" s="89" t="s">
        <v>51</v>
      </c>
      <c r="K2037" s="89"/>
      <c r="L2037" s="89" t="s">
        <v>85</v>
      </c>
      <c r="M2037" s="89"/>
      <c r="N2037" s="89" t="s">
        <v>291</v>
      </c>
      <c r="O2037" s="92">
        <v>1993059388</v>
      </c>
      <c r="P2037" s="93" t="s">
        <v>57</v>
      </c>
      <c r="Q2037" s="110" t="s">
        <v>5322</v>
      </c>
      <c r="R2037" s="94"/>
      <c r="S2037" s="95">
        <v>46167</v>
      </c>
      <c r="T2037" s="95" t="s">
        <v>5203</v>
      </c>
      <c r="U2037" s="95" t="s">
        <v>1125</v>
      </c>
      <c r="V2037" s="91">
        <v>46108</v>
      </c>
      <c r="W2037" s="91">
        <v>46111</v>
      </c>
      <c r="X2037" s="91">
        <v>46160</v>
      </c>
      <c r="Y2037" s="96" t="s">
        <v>2599</v>
      </c>
      <c r="Z2037" s="89"/>
      <c r="AA2037" s="95"/>
      <c r="AB2037" s="89"/>
      <c r="AC2037" s="109"/>
      <c r="AD2037" s="89"/>
      <c r="AE2037" s="89"/>
      <c r="AF2037" s="191"/>
      <c r="AG2037" s="194"/>
      <c r="AH2037" s="193"/>
      <c r="AI2037" s="97"/>
      <c r="AJ2037" s="97" t="s">
        <v>1127</v>
      </c>
      <c r="AK2037" s="97" t="s">
        <v>66</v>
      </c>
      <c r="AL2037" s="45" t="s">
        <v>67</v>
      </c>
      <c r="AM2037" s="160" t="str">
        <f>MONTH(B2037)&amp;"/"&amp;YEAR(B2037)</f>
        <v>3/2026</v>
      </c>
      <c r="AN2037" s="45">
        <f>WEEKNUM(B2037)-WEEKNUM(EOMONTH(B2037,-1)+1)+1</f>
        <v>4</v>
      </c>
      <c r="AO2037" s="45" t="str">
        <f>MONTH(R2037)&amp;"/"&amp;YEAR(R2037)</f>
        <v>1/1900</v>
      </c>
      <c r="AP2037" s="45" t="e">
        <f>WEEKNUM(R2037)-WEEKNUM(EOMONTH(R2037,-1)+1)+1</f>
        <v>#NUM!</v>
      </c>
      <c r="AQ2037" s="45">
        <f>IF(AU2037="S",IF(Q2037="1. Aceitou o programa",R2037-B2037,0),0)</f>
        <v>0</v>
      </c>
      <c r="AR2037" s="45">
        <f>IF(AU2037="S",IF(AND(S2037&lt;&gt;"",R2037&lt;&gt;""),S2037-R2037,0),0)</f>
        <v>0</v>
      </c>
      <c r="AS2037" s="45">
        <f>IF(AU2037="S",IF(Q2037="1. Aceitou o programa",IF(OR(X2037="Não se Aplica",X2037=""),IF(OR(W2037="Não se Aplica",W2037=""),0,W2037-V2037),AVERAGE(X2037-W2037,W2037-V2037)),0),0)</f>
        <v>0</v>
      </c>
      <c r="AT2037" s="45">
        <f>IF(AU2037="S",IF(AND(Q2037="1. Aceitou o programa",AB2037="Realizada"),IFERROR(IF(AA2037="",0,AA2037-R2037),0),0),0)</f>
        <v>0</v>
      </c>
      <c r="AU2037" s="45" t="str">
        <f>_xlfn.XLOOKUP(U2037,'Lista Suspensa'!$AA$20:$AA$23,'Lista Suspensa'!$AB$20:$AB$23,"N/A")</f>
        <v>S</v>
      </c>
    </row>
    <row r="2038" spans="1:47" ht="12" customHeight="1" x14ac:dyDescent="0.3">
      <c r="A2038" s="87" t="s">
        <v>66</v>
      </c>
      <c r="B2038" s="88">
        <v>46104</v>
      </c>
      <c r="C2038" s="89" t="s">
        <v>857</v>
      </c>
      <c r="D2038" s="89" t="s">
        <v>49</v>
      </c>
      <c r="E2038" s="189">
        <v>966057813</v>
      </c>
      <c r="F2038" s="182" t="s">
        <v>5365</v>
      </c>
      <c r="G2038" s="90"/>
      <c r="H2038" s="91">
        <v>30909</v>
      </c>
      <c r="I2038" s="89"/>
      <c r="J2038" s="89" t="s">
        <v>51</v>
      </c>
      <c r="K2038" s="89"/>
      <c r="L2038" s="89" t="s">
        <v>85</v>
      </c>
      <c r="M2038" s="89"/>
      <c r="N2038" s="89" t="s">
        <v>79</v>
      </c>
      <c r="O2038" s="92">
        <v>11966057813</v>
      </c>
      <c r="P2038" s="93" t="s">
        <v>57</v>
      </c>
      <c r="Q2038" s="110" t="s">
        <v>5322</v>
      </c>
      <c r="R2038" s="94"/>
      <c r="S2038" s="95">
        <v>46167</v>
      </c>
      <c r="T2038" s="95" t="s">
        <v>5203</v>
      </c>
      <c r="U2038" s="95" t="s">
        <v>1125</v>
      </c>
      <c r="V2038" s="91">
        <v>46108</v>
      </c>
      <c r="W2038" s="91">
        <v>46111</v>
      </c>
      <c r="X2038" s="91">
        <v>46160</v>
      </c>
      <c r="Y2038" s="96" t="s">
        <v>2599</v>
      </c>
      <c r="Z2038" s="89"/>
      <c r="AA2038" s="95"/>
      <c r="AB2038" s="89"/>
      <c r="AC2038" s="109"/>
      <c r="AD2038" s="89"/>
      <c r="AE2038" s="89"/>
      <c r="AF2038" s="191"/>
      <c r="AG2038" s="194"/>
      <c r="AH2038" s="193"/>
      <c r="AI2038" s="97"/>
      <c r="AJ2038" s="97" t="s">
        <v>1127</v>
      </c>
      <c r="AK2038" s="97" t="s">
        <v>66</v>
      </c>
      <c r="AL2038" s="45" t="s">
        <v>67</v>
      </c>
      <c r="AM2038" s="160" t="str">
        <f>MONTH(B2038)&amp;"/"&amp;YEAR(B2038)</f>
        <v>3/2026</v>
      </c>
      <c r="AN2038" s="45">
        <f>WEEKNUM(B2038)-WEEKNUM(EOMONTH(B2038,-1)+1)+1</f>
        <v>4</v>
      </c>
      <c r="AO2038" s="45" t="str">
        <f>MONTH(R2038)&amp;"/"&amp;YEAR(R2038)</f>
        <v>1/1900</v>
      </c>
      <c r="AP2038" s="45" t="e">
        <f>WEEKNUM(R2038)-WEEKNUM(EOMONTH(R2038,-1)+1)+1</f>
        <v>#NUM!</v>
      </c>
      <c r="AQ2038" s="45">
        <f>IF(AU2038="S",IF(Q2038="1. Aceitou o programa",R2038-B2038,0),0)</f>
        <v>0</v>
      </c>
      <c r="AR2038" s="45">
        <f>IF(AU2038="S",IF(AND(S2038&lt;&gt;"",R2038&lt;&gt;""),S2038-R2038,0),0)</f>
        <v>0</v>
      </c>
      <c r="AS2038" s="45">
        <f>IF(AU2038="S",IF(Q2038="1. Aceitou o programa",IF(OR(X2038="Não se Aplica",X2038=""),IF(OR(W2038="Não se Aplica",W2038=""),0,W2038-V2038),AVERAGE(X2038-W2038,W2038-V2038)),0),0)</f>
        <v>0</v>
      </c>
      <c r="AT2038" s="45">
        <f>IF(AU2038="S",IF(AND(Q2038="1. Aceitou o programa",AB2038="Realizada"),IFERROR(IF(AA2038="",0,AA2038-R2038),0),0),0)</f>
        <v>0</v>
      </c>
      <c r="AU2038" s="45" t="str">
        <f>_xlfn.XLOOKUP(U2038,'Lista Suspensa'!$AA$20:$AA$23,'Lista Suspensa'!$AB$20:$AB$23,"N/A")</f>
        <v>S</v>
      </c>
    </row>
    <row r="2039" spans="1:47" ht="12" customHeight="1" x14ac:dyDescent="0.3">
      <c r="A2039" s="87" t="s">
        <v>66</v>
      </c>
      <c r="B2039" s="88">
        <v>46104</v>
      </c>
      <c r="C2039" s="89" t="s">
        <v>857</v>
      </c>
      <c r="D2039" s="89" t="s">
        <v>49</v>
      </c>
      <c r="E2039" s="189">
        <v>93795973</v>
      </c>
      <c r="F2039" s="182" t="s">
        <v>5366</v>
      </c>
      <c r="G2039" s="90"/>
      <c r="H2039" s="91">
        <v>26014</v>
      </c>
      <c r="I2039" s="89"/>
      <c r="J2039" s="89" t="s">
        <v>84</v>
      </c>
      <c r="K2039" s="89"/>
      <c r="L2039" s="89" t="s">
        <v>95</v>
      </c>
      <c r="M2039" s="89"/>
      <c r="N2039" s="89" t="s">
        <v>344</v>
      </c>
      <c r="O2039" s="92">
        <v>21976835166</v>
      </c>
      <c r="P2039" s="93" t="s">
        <v>57</v>
      </c>
      <c r="Q2039" s="110" t="s">
        <v>5322</v>
      </c>
      <c r="R2039" s="94"/>
      <c r="S2039" s="95">
        <v>46167</v>
      </c>
      <c r="T2039" s="95" t="s">
        <v>5203</v>
      </c>
      <c r="U2039" s="95" t="s">
        <v>1125</v>
      </c>
      <c r="V2039" s="91">
        <v>46111</v>
      </c>
      <c r="W2039" s="91">
        <v>46142</v>
      </c>
      <c r="X2039" s="91">
        <v>46160</v>
      </c>
      <c r="Y2039" s="96" t="s">
        <v>2599</v>
      </c>
      <c r="Z2039" s="89"/>
      <c r="AA2039" s="95"/>
      <c r="AB2039" s="89"/>
      <c r="AC2039" s="109"/>
      <c r="AD2039" s="89"/>
      <c r="AE2039" s="89"/>
      <c r="AF2039" s="191"/>
      <c r="AG2039" s="194"/>
      <c r="AH2039" s="193"/>
      <c r="AI2039" s="97"/>
      <c r="AJ2039" s="97" t="s">
        <v>1127</v>
      </c>
      <c r="AK2039" s="97" t="s">
        <v>66</v>
      </c>
      <c r="AL2039" s="45" t="s">
        <v>67</v>
      </c>
      <c r="AM2039" s="160" t="str">
        <f>MONTH(B2039)&amp;"/"&amp;YEAR(B2039)</f>
        <v>3/2026</v>
      </c>
      <c r="AN2039" s="45">
        <f>WEEKNUM(B2039)-WEEKNUM(EOMONTH(B2039,-1)+1)+1</f>
        <v>4</v>
      </c>
      <c r="AO2039" s="45" t="str">
        <f>MONTH(R2039)&amp;"/"&amp;YEAR(R2039)</f>
        <v>1/1900</v>
      </c>
      <c r="AP2039" s="45" t="e">
        <f>WEEKNUM(R2039)-WEEKNUM(EOMONTH(R2039,-1)+1)+1</f>
        <v>#NUM!</v>
      </c>
      <c r="AQ2039" s="45">
        <f>IF(AU2039="S",IF(Q2039="1. Aceitou o programa",R2039-B2039,0),0)</f>
        <v>0</v>
      </c>
      <c r="AR2039" s="45">
        <f>IF(AU2039="S",IF(AND(S2039&lt;&gt;"",R2039&lt;&gt;""),S2039-R2039,0),0)</f>
        <v>0</v>
      </c>
      <c r="AS2039" s="45">
        <f>IF(AU2039="S",IF(Q2039="1. Aceitou o programa",IF(OR(X2039="Não se Aplica",X2039=""),IF(OR(W2039="Não se Aplica",W2039=""),0,W2039-V2039),AVERAGE(X2039-W2039,W2039-V2039)),0),0)</f>
        <v>0</v>
      </c>
      <c r="AT2039" s="45">
        <f>IF(AU2039="S",IF(AND(Q2039="1. Aceitou o programa",AB2039="Realizada"),IFERROR(IF(AA2039="",0,AA2039-R2039),0),0),0)</f>
        <v>0</v>
      </c>
      <c r="AU2039" s="45" t="str">
        <f>_xlfn.XLOOKUP(U2039,'Lista Suspensa'!$AA$20:$AA$23,'Lista Suspensa'!$AB$20:$AB$23,"N/A")</f>
        <v>S</v>
      </c>
    </row>
    <row r="2040" spans="1:47" ht="12" customHeight="1" x14ac:dyDescent="0.3">
      <c r="A2040" s="87" t="s">
        <v>66</v>
      </c>
      <c r="B2040" s="88">
        <v>46104</v>
      </c>
      <c r="C2040" s="89" t="s">
        <v>857</v>
      </c>
      <c r="D2040" s="89" t="s">
        <v>49</v>
      </c>
      <c r="E2040" s="189">
        <v>92983125</v>
      </c>
      <c r="F2040" s="182" t="s">
        <v>5367</v>
      </c>
      <c r="G2040" s="90"/>
      <c r="H2040" s="91">
        <v>28041</v>
      </c>
      <c r="I2040" s="89"/>
      <c r="J2040" s="89" t="s">
        <v>2972</v>
      </c>
      <c r="K2040" s="89"/>
      <c r="L2040" s="89" t="s">
        <v>53</v>
      </c>
      <c r="M2040" s="89"/>
      <c r="N2040" s="89" t="s">
        <v>449</v>
      </c>
      <c r="O2040" s="92">
        <v>11941958751</v>
      </c>
      <c r="P2040" s="93" t="s">
        <v>57</v>
      </c>
      <c r="Q2040" s="110" t="s">
        <v>5322</v>
      </c>
      <c r="R2040" s="94"/>
      <c r="S2040" s="95">
        <v>46167</v>
      </c>
      <c r="T2040" s="95" t="s">
        <v>5203</v>
      </c>
      <c r="U2040" s="95" t="s">
        <v>1125</v>
      </c>
      <c r="V2040" s="91">
        <v>46111</v>
      </c>
      <c r="W2040" s="91">
        <v>46142</v>
      </c>
      <c r="X2040" s="91">
        <v>46160</v>
      </c>
      <c r="Y2040" s="96" t="s">
        <v>2599</v>
      </c>
      <c r="Z2040" s="89"/>
      <c r="AA2040" s="95"/>
      <c r="AB2040" s="89"/>
      <c r="AC2040" s="109"/>
      <c r="AD2040" s="89"/>
      <c r="AE2040" s="89"/>
      <c r="AF2040" s="191"/>
      <c r="AG2040" s="194"/>
      <c r="AH2040" s="193"/>
      <c r="AI2040" s="97"/>
      <c r="AJ2040" s="97" t="s">
        <v>1127</v>
      </c>
      <c r="AK2040" s="97" t="s">
        <v>66</v>
      </c>
      <c r="AL2040" s="45" t="s">
        <v>67</v>
      </c>
      <c r="AM2040" s="160" t="str">
        <f>MONTH(B2040)&amp;"/"&amp;YEAR(B2040)</f>
        <v>3/2026</v>
      </c>
      <c r="AN2040" s="45">
        <f>WEEKNUM(B2040)-WEEKNUM(EOMONTH(B2040,-1)+1)+1</f>
        <v>4</v>
      </c>
      <c r="AO2040" s="45" t="str">
        <f>MONTH(R2040)&amp;"/"&amp;YEAR(R2040)</f>
        <v>1/1900</v>
      </c>
      <c r="AP2040" s="45" t="e">
        <f>WEEKNUM(R2040)-WEEKNUM(EOMONTH(R2040,-1)+1)+1</f>
        <v>#NUM!</v>
      </c>
      <c r="AQ2040" s="45">
        <f>IF(AU2040="S",IF(Q2040="1. Aceitou o programa",R2040-B2040,0),0)</f>
        <v>0</v>
      </c>
      <c r="AR2040" s="45">
        <f>IF(AU2040="S",IF(AND(S2040&lt;&gt;"",R2040&lt;&gt;""),S2040-R2040,0),0)</f>
        <v>0</v>
      </c>
      <c r="AS2040" s="45">
        <f>IF(AU2040="S",IF(Q2040="1. Aceitou o programa",IF(OR(X2040="Não se Aplica",X2040=""),IF(OR(W2040="Não se Aplica",W2040=""),0,W2040-V2040),AVERAGE(X2040-W2040,W2040-V2040)),0),0)</f>
        <v>0</v>
      </c>
      <c r="AT2040" s="45">
        <f>IF(AU2040="S",IF(AND(Q2040="1. Aceitou o programa",AB2040="Realizada"),IFERROR(IF(AA2040="",0,AA2040-R2040),0),0),0)</f>
        <v>0</v>
      </c>
      <c r="AU2040" s="45" t="str">
        <f>_xlfn.XLOOKUP(U2040,'Lista Suspensa'!$AA$20:$AA$23,'Lista Suspensa'!$AB$20:$AB$23,"N/A")</f>
        <v>S</v>
      </c>
    </row>
    <row r="2041" spans="1:47" ht="12" customHeight="1" x14ac:dyDescent="0.3">
      <c r="A2041" s="87" t="s">
        <v>47</v>
      </c>
      <c r="B2041" s="88">
        <v>46104</v>
      </c>
      <c r="C2041" s="89" t="s">
        <v>48</v>
      </c>
      <c r="D2041" s="89" t="s">
        <v>49</v>
      </c>
      <c r="E2041" s="189">
        <v>452393230</v>
      </c>
      <c r="F2041" s="197" t="s">
        <v>5368</v>
      </c>
      <c r="G2041" s="90">
        <v>29375506819</v>
      </c>
      <c r="H2041" s="91">
        <v>28971</v>
      </c>
      <c r="I2041" s="89"/>
      <c r="J2041" s="89" t="s">
        <v>51</v>
      </c>
      <c r="K2041" s="89" t="s">
        <v>52</v>
      </c>
      <c r="L2041" s="89" t="s">
        <v>85</v>
      </c>
      <c r="M2041" s="89" t="s">
        <v>5369</v>
      </c>
      <c r="N2041" s="89" t="s">
        <v>55</v>
      </c>
      <c r="O2041" s="92" t="s">
        <v>5370</v>
      </c>
      <c r="P2041" s="93" t="s">
        <v>57</v>
      </c>
      <c r="Q2041" s="110" t="s">
        <v>5322</v>
      </c>
      <c r="R2041" s="94"/>
      <c r="S2041" s="95">
        <v>46168</v>
      </c>
      <c r="T2041" s="95" t="s">
        <v>5203</v>
      </c>
      <c r="U2041" s="95" t="s">
        <v>1125</v>
      </c>
      <c r="V2041" s="91">
        <v>46111</v>
      </c>
      <c r="W2041" s="91">
        <v>46160</v>
      </c>
      <c r="X2041" s="91">
        <v>46167</v>
      </c>
      <c r="Y2041" s="96" t="s">
        <v>2851</v>
      </c>
      <c r="Z2041" s="89"/>
      <c r="AA2041" s="95"/>
      <c r="AB2041" s="89"/>
      <c r="AC2041" s="109"/>
      <c r="AD2041" s="89"/>
      <c r="AE2041" s="89"/>
      <c r="AF2041" s="191"/>
      <c r="AG2041" s="194"/>
      <c r="AH2041" s="193"/>
      <c r="AI2041" s="97"/>
      <c r="AJ2041" s="97" t="s">
        <v>1127</v>
      </c>
      <c r="AK2041" s="97" t="s">
        <v>66</v>
      </c>
      <c r="AL2041" s="45" t="s">
        <v>67</v>
      </c>
      <c r="AM2041" s="160" t="str">
        <f>MONTH(B2041)&amp;"/"&amp;YEAR(B2041)</f>
        <v>3/2026</v>
      </c>
      <c r="AN2041" s="45">
        <f>WEEKNUM(B2041)-WEEKNUM(EOMONTH(B2041,-1)+1)+1</f>
        <v>4</v>
      </c>
      <c r="AO2041" s="45" t="str">
        <f>MONTH(R2041)&amp;"/"&amp;YEAR(R2041)</f>
        <v>1/1900</v>
      </c>
      <c r="AP2041" s="45" t="e">
        <f>WEEKNUM(R2041)-WEEKNUM(EOMONTH(R2041,-1)+1)+1</f>
        <v>#NUM!</v>
      </c>
      <c r="AQ2041" s="45">
        <f>IF(AU2041="S",IF(Q2041="1. Aceitou o programa",R2041-B2041,0),0)</f>
        <v>0</v>
      </c>
      <c r="AR2041" s="45">
        <f>IF(AU2041="S",IF(AND(S2041&lt;&gt;"",R2041&lt;&gt;""),S2041-R2041,0),0)</f>
        <v>0</v>
      </c>
      <c r="AS2041" s="45">
        <f>IF(AU2041="S",IF(Q2041="1. Aceitou o programa",IF(OR(X2041="Não se Aplica",X2041=""),IF(OR(W2041="Não se Aplica",W2041=""),0,W2041-V2041),AVERAGE(X2041-W2041,W2041-V2041)),0),0)</f>
        <v>0</v>
      </c>
      <c r="AT2041" s="45">
        <f>IF(AU2041="S",IF(AND(Q2041="1. Aceitou o programa",AB2041="Realizada"),IFERROR(IF(AA2041="",0,AA2041-R2041),0),0),0)</f>
        <v>0</v>
      </c>
      <c r="AU2041" s="45" t="str">
        <f>_xlfn.XLOOKUP(U2041,'Lista Suspensa'!$AA$20:$AA$23,'Lista Suspensa'!$AB$20:$AB$23,"N/A")</f>
        <v>S</v>
      </c>
    </row>
    <row r="2042" spans="1:47" ht="12" customHeight="1" x14ac:dyDescent="0.3">
      <c r="A2042" s="87" t="s">
        <v>47</v>
      </c>
      <c r="B2042" s="88">
        <v>46104</v>
      </c>
      <c r="C2042" s="89" t="s">
        <v>48</v>
      </c>
      <c r="D2042" s="89" t="s">
        <v>49</v>
      </c>
      <c r="E2042" s="189">
        <v>450496910</v>
      </c>
      <c r="F2042" s="197" t="s">
        <v>5371</v>
      </c>
      <c r="G2042" s="90">
        <v>99952874804</v>
      </c>
      <c r="H2042" s="91">
        <v>20603</v>
      </c>
      <c r="I2042" s="89"/>
      <c r="J2042" s="89" t="s">
        <v>51</v>
      </c>
      <c r="K2042" s="89" t="s">
        <v>52</v>
      </c>
      <c r="L2042" s="89" t="s">
        <v>85</v>
      </c>
      <c r="M2042" s="89" t="s">
        <v>5372</v>
      </c>
      <c r="N2042" s="89" t="s">
        <v>97</v>
      </c>
      <c r="O2042" s="92" t="s">
        <v>5373</v>
      </c>
      <c r="P2042" s="93" t="s">
        <v>57</v>
      </c>
      <c r="Q2042" s="110" t="s">
        <v>5322</v>
      </c>
      <c r="R2042" s="94"/>
      <c r="S2042" s="95">
        <v>46168</v>
      </c>
      <c r="T2042" s="95" t="s">
        <v>5203</v>
      </c>
      <c r="U2042" s="95" t="s">
        <v>1125</v>
      </c>
      <c r="V2042" s="91">
        <v>46111</v>
      </c>
      <c r="W2042" s="91">
        <v>46160</v>
      </c>
      <c r="X2042" s="91">
        <v>46167</v>
      </c>
      <c r="Y2042" s="96" t="s">
        <v>2851</v>
      </c>
      <c r="Z2042" s="89"/>
      <c r="AA2042" s="95"/>
      <c r="AB2042" s="89"/>
      <c r="AC2042" s="109"/>
      <c r="AD2042" s="89"/>
      <c r="AE2042" s="89"/>
      <c r="AF2042" s="191"/>
      <c r="AG2042" s="194"/>
      <c r="AH2042" s="193"/>
      <c r="AI2042" s="97"/>
      <c r="AJ2042" s="97" t="s">
        <v>1127</v>
      </c>
      <c r="AK2042" s="97" t="s">
        <v>66</v>
      </c>
      <c r="AL2042" s="45" t="s">
        <v>67</v>
      </c>
      <c r="AM2042" s="160" t="str">
        <f>MONTH(B2042)&amp;"/"&amp;YEAR(B2042)</f>
        <v>3/2026</v>
      </c>
      <c r="AN2042" s="45">
        <f>WEEKNUM(B2042)-WEEKNUM(EOMONTH(B2042,-1)+1)+1</f>
        <v>4</v>
      </c>
      <c r="AO2042" s="45" t="str">
        <f>MONTH(R2042)&amp;"/"&amp;YEAR(R2042)</f>
        <v>1/1900</v>
      </c>
      <c r="AP2042" s="45" t="e">
        <f>WEEKNUM(R2042)-WEEKNUM(EOMONTH(R2042,-1)+1)+1</f>
        <v>#NUM!</v>
      </c>
      <c r="AQ2042" s="45">
        <f>IF(AU2042="S",IF(Q2042="1. Aceitou o programa",R2042-B2042,0),0)</f>
        <v>0</v>
      </c>
      <c r="AR2042" s="45">
        <f>IF(AU2042="S",IF(AND(S2042&lt;&gt;"",R2042&lt;&gt;""),S2042-R2042,0),0)</f>
        <v>0</v>
      </c>
      <c r="AS2042" s="45">
        <f>IF(AU2042="S",IF(Q2042="1. Aceitou o programa",IF(OR(X2042="Não se Aplica",X2042=""),IF(OR(W2042="Não se Aplica",W2042=""),0,W2042-V2042),AVERAGE(X2042-W2042,W2042-V2042)),0),0)</f>
        <v>0</v>
      </c>
      <c r="AT2042" s="45">
        <f>IF(AU2042="S",IF(AND(Q2042="1. Aceitou o programa",AB2042="Realizada"),IFERROR(IF(AA2042="",0,AA2042-R2042),0),0),0)</f>
        <v>0</v>
      </c>
      <c r="AU2042" s="45" t="str">
        <f>_xlfn.XLOOKUP(U2042,'Lista Suspensa'!$AA$20:$AA$23,'Lista Suspensa'!$AB$20:$AB$23,"N/A")</f>
        <v>S</v>
      </c>
    </row>
    <row r="2043" spans="1:47" ht="12" customHeight="1" x14ac:dyDescent="0.3">
      <c r="A2043" s="87" t="s">
        <v>47</v>
      </c>
      <c r="B2043" s="88">
        <v>46104</v>
      </c>
      <c r="C2043" s="89" t="s">
        <v>48</v>
      </c>
      <c r="D2043" s="89" t="s">
        <v>49</v>
      </c>
      <c r="E2043" s="189">
        <v>800162110</v>
      </c>
      <c r="F2043" s="197" t="s">
        <v>5374</v>
      </c>
      <c r="G2043" s="90">
        <v>10529745895</v>
      </c>
      <c r="H2043" s="91">
        <v>19114</v>
      </c>
      <c r="I2043" s="89"/>
      <c r="J2043" s="89" t="s">
        <v>51</v>
      </c>
      <c r="K2043" s="89" t="s">
        <v>52</v>
      </c>
      <c r="L2043" s="89" t="s">
        <v>85</v>
      </c>
      <c r="M2043" s="89" t="s">
        <v>3499</v>
      </c>
      <c r="N2043" s="89" t="s">
        <v>55</v>
      </c>
      <c r="O2043" s="92" t="s">
        <v>5375</v>
      </c>
      <c r="P2043" s="93" t="s">
        <v>57</v>
      </c>
      <c r="Q2043" s="110" t="s">
        <v>5322</v>
      </c>
      <c r="R2043" s="94"/>
      <c r="S2043" s="95">
        <v>46168</v>
      </c>
      <c r="T2043" s="95" t="s">
        <v>5203</v>
      </c>
      <c r="U2043" s="95" t="s">
        <v>1125</v>
      </c>
      <c r="V2043" s="91">
        <v>46112</v>
      </c>
      <c r="W2043" s="91">
        <v>46160</v>
      </c>
      <c r="X2043" s="91">
        <v>46167</v>
      </c>
      <c r="Y2043" s="96" t="s">
        <v>2851</v>
      </c>
      <c r="Z2043" s="89"/>
      <c r="AA2043" s="95"/>
      <c r="AB2043" s="89"/>
      <c r="AC2043" s="109"/>
      <c r="AD2043" s="89"/>
      <c r="AE2043" s="89"/>
      <c r="AF2043" s="191"/>
      <c r="AG2043" s="194"/>
      <c r="AH2043" s="193"/>
      <c r="AI2043" s="97"/>
      <c r="AJ2043" s="97" t="s">
        <v>1127</v>
      </c>
      <c r="AK2043" s="97" t="s">
        <v>66</v>
      </c>
      <c r="AL2043" s="45" t="s">
        <v>67</v>
      </c>
      <c r="AM2043" s="160" t="str">
        <f>MONTH(B2043)&amp;"/"&amp;YEAR(B2043)</f>
        <v>3/2026</v>
      </c>
      <c r="AN2043" s="45">
        <f>WEEKNUM(B2043)-WEEKNUM(EOMONTH(B2043,-1)+1)+1</f>
        <v>4</v>
      </c>
      <c r="AO2043" s="45" t="str">
        <f>MONTH(R2043)&amp;"/"&amp;YEAR(R2043)</f>
        <v>1/1900</v>
      </c>
      <c r="AP2043" s="45" t="e">
        <f>WEEKNUM(R2043)-WEEKNUM(EOMONTH(R2043,-1)+1)+1</f>
        <v>#NUM!</v>
      </c>
      <c r="AQ2043" s="45">
        <f>IF(AU2043="S",IF(Q2043="1. Aceitou o programa",R2043-B2043,0),0)</f>
        <v>0</v>
      </c>
      <c r="AR2043" s="45">
        <f>IF(AU2043="S",IF(AND(S2043&lt;&gt;"",R2043&lt;&gt;""),S2043-R2043,0),0)</f>
        <v>0</v>
      </c>
      <c r="AS2043" s="45">
        <f>IF(AU2043="S",IF(Q2043="1. Aceitou o programa",IF(OR(X2043="Não se Aplica",X2043=""),IF(OR(W2043="Não se Aplica",W2043=""),0,W2043-V2043),AVERAGE(X2043-W2043,W2043-V2043)),0),0)</f>
        <v>0</v>
      </c>
      <c r="AT2043" s="45">
        <f>IF(AU2043="S",IF(AND(Q2043="1. Aceitou o programa",AB2043="Realizada"),IFERROR(IF(AA2043="",0,AA2043-R2043),0),0),0)</f>
        <v>0</v>
      </c>
      <c r="AU2043" s="45" t="str">
        <f>_xlfn.XLOOKUP(U2043,'Lista Suspensa'!$AA$20:$AA$23,'Lista Suspensa'!$AB$20:$AB$23,"N/A")</f>
        <v>S</v>
      </c>
    </row>
    <row r="2044" spans="1:47" ht="12" customHeight="1" x14ac:dyDescent="0.3">
      <c r="A2044" s="87" t="s">
        <v>47</v>
      </c>
      <c r="B2044" s="88">
        <v>46104</v>
      </c>
      <c r="C2044" s="89" t="s">
        <v>48</v>
      </c>
      <c r="D2044" s="89" t="s">
        <v>49</v>
      </c>
      <c r="E2044" s="189">
        <v>301266158</v>
      </c>
      <c r="F2044" s="197" t="s">
        <v>5376</v>
      </c>
      <c r="G2044" s="90">
        <v>12782129813</v>
      </c>
      <c r="H2044" s="91">
        <v>25554</v>
      </c>
      <c r="I2044" s="89"/>
      <c r="J2044" s="89" t="s">
        <v>51</v>
      </c>
      <c r="K2044" s="89" t="s">
        <v>52</v>
      </c>
      <c r="L2044" s="89" t="s">
        <v>85</v>
      </c>
      <c r="M2044" s="89" t="s">
        <v>4035</v>
      </c>
      <c r="N2044" s="89" t="s">
        <v>87</v>
      </c>
      <c r="O2044" s="92" t="s">
        <v>5377</v>
      </c>
      <c r="P2044" s="93" t="s">
        <v>57</v>
      </c>
      <c r="Q2044" s="110" t="s">
        <v>5322</v>
      </c>
      <c r="R2044" s="94"/>
      <c r="S2044" s="95">
        <v>46168</v>
      </c>
      <c r="T2044" s="95" t="s">
        <v>5203</v>
      </c>
      <c r="U2044" s="95" t="s">
        <v>1125</v>
      </c>
      <c r="V2044" s="91">
        <v>46112</v>
      </c>
      <c r="W2044" s="91">
        <v>46160</v>
      </c>
      <c r="X2044" s="91">
        <v>46167</v>
      </c>
      <c r="Y2044" s="96" t="s">
        <v>2851</v>
      </c>
      <c r="Z2044" s="89"/>
      <c r="AA2044" s="95"/>
      <c r="AB2044" s="89"/>
      <c r="AC2044" s="109"/>
      <c r="AD2044" s="89"/>
      <c r="AE2044" s="89"/>
      <c r="AF2044" s="191"/>
      <c r="AG2044" s="194"/>
      <c r="AH2044" s="193"/>
      <c r="AI2044" s="97"/>
      <c r="AJ2044" s="97" t="s">
        <v>1127</v>
      </c>
      <c r="AK2044" s="97" t="s">
        <v>66</v>
      </c>
      <c r="AL2044" s="45" t="s">
        <v>67</v>
      </c>
      <c r="AM2044" s="160" t="str">
        <f>MONTH(B2044)&amp;"/"&amp;YEAR(B2044)</f>
        <v>3/2026</v>
      </c>
      <c r="AN2044" s="45">
        <f>WEEKNUM(B2044)-WEEKNUM(EOMONTH(B2044,-1)+1)+1</f>
        <v>4</v>
      </c>
      <c r="AO2044" s="45" t="str">
        <f>MONTH(R2044)&amp;"/"&amp;YEAR(R2044)</f>
        <v>1/1900</v>
      </c>
      <c r="AP2044" s="45" t="e">
        <f>WEEKNUM(R2044)-WEEKNUM(EOMONTH(R2044,-1)+1)+1</f>
        <v>#NUM!</v>
      </c>
      <c r="AQ2044" s="45">
        <f>IF(AU2044="S",IF(Q2044="1. Aceitou o programa",R2044-B2044,0),0)</f>
        <v>0</v>
      </c>
      <c r="AR2044" s="45">
        <f>IF(AU2044="S",IF(AND(S2044&lt;&gt;"",R2044&lt;&gt;""),S2044-R2044,0),0)</f>
        <v>0</v>
      </c>
      <c r="AS2044" s="45">
        <f>IF(AU2044="S",IF(Q2044="1. Aceitou o programa",IF(OR(X2044="Não se Aplica",X2044=""),IF(OR(W2044="Não se Aplica",W2044=""),0,W2044-V2044),AVERAGE(X2044-W2044,W2044-V2044)),0),0)</f>
        <v>0</v>
      </c>
      <c r="AT2044" s="45">
        <f>IF(AU2044="S",IF(AND(Q2044="1. Aceitou o programa",AB2044="Realizada"),IFERROR(IF(AA2044="",0,AA2044-R2044),0),0),0)</f>
        <v>0</v>
      </c>
      <c r="AU2044" s="45" t="str">
        <f>_xlfn.XLOOKUP(U2044,'Lista Suspensa'!$AA$20:$AA$23,'Lista Suspensa'!$AB$20:$AB$23,"N/A")</f>
        <v>S</v>
      </c>
    </row>
    <row r="2045" spans="1:47" ht="12" customHeight="1" x14ac:dyDescent="0.3">
      <c r="A2045" s="87" t="s">
        <v>47</v>
      </c>
      <c r="B2045" s="88">
        <v>46104</v>
      </c>
      <c r="C2045" s="89" t="s">
        <v>48</v>
      </c>
      <c r="D2045" s="89" t="s">
        <v>49</v>
      </c>
      <c r="E2045" s="189">
        <v>807422762</v>
      </c>
      <c r="F2045" s="197" t="s">
        <v>5378</v>
      </c>
      <c r="G2045" s="90">
        <v>31673111858</v>
      </c>
      <c r="H2045" s="91">
        <v>30745</v>
      </c>
      <c r="I2045" s="89"/>
      <c r="J2045" s="89" t="s">
        <v>51</v>
      </c>
      <c r="K2045" s="89" t="s">
        <v>52</v>
      </c>
      <c r="L2045" s="89" t="s">
        <v>53</v>
      </c>
      <c r="M2045" s="89" t="s">
        <v>1101</v>
      </c>
      <c r="N2045" s="89" t="s">
        <v>55</v>
      </c>
      <c r="O2045" s="92" t="s">
        <v>5379</v>
      </c>
      <c r="P2045" s="93" t="s">
        <v>57</v>
      </c>
      <c r="Q2045" s="110" t="s">
        <v>5322</v>
      </c>
      <c r="R2045" s="94"/>
      <c r="S2045" s="95">
        <v>46168</v>
      </c>
      <c r="T2045" s="95" t="s">
        <v>5203</v>
      </c>
      <c r="U2045" s="95" t="s">
        <v>1125</v>
      </c>
      <c r="V2045" s="91">
        <v>46112</v>
      </c>
      <c r="W2045" s="91">
        <v>46160</v>
      </c>
      <c r="X2045" s="91">
        <v>46167</v>
      </c>
      <c r="Y2045" s="96" t="s">
        <v>2851</v>
      </c>
      <c r="Z2045" s="89"/>
      <c r="AA2045" s="95"/>
      <c r="AB2045" s="89"/>
      <c r="AC2045" s="109"/>
      <c r="AD2045" s="89"/>
      <c r="AE2045" s="89"/>
      <c r="AF2045" s="191"/>
      <c r="AG2045" s="194"/>
      <c r="AH2045" s="193"/>
      <c r="AI2045" s="97"/>
      <c r="AJ2045" s="97" t="s">
        <v>1127</v>
      </c>
      <c r="AK2045" s="97" t="s">
        <v>66</v>
      </c>
      <c r="AL2045" s="45" t="s">
        <v>67</v>
      </c>
      <c r="AM2045" s="160" t="str">
        <f>MONTH(B2045)&amp;"/"&amp;YEAR(B2045)</f>
        <v>3/2026</v>
      </c>
      <c r="AN2045" s="45">
        <f>WEEKNUM(B2045)-WEEKNUM(EOMONTH(B2045,-1)+1)+1</f>
        <v>4</v>
      </c>
      <c r="AO2045" s="45" t="str">
        <f>MONTH(R2045)&amp;"/"&amp;YEAR(R2045)</f>
        <v>1/1900</v>
      </c>
      <c r="AP2045" s="45" t="e">
        <f>WEEKNUM(R2045)-WEEKNUM(EOMONTH(R2045,-1)+1)+1</f>
        <v>#NUM!</v>
      </c>
      <c r="AQ2045" s="45">
        <f>IF(AU2045="S",IF(Q2045="1. Aceitou o programa",R2045-B2045,0),0)</f>
        <v>0</v>
      </c>
      <c r="AR2045" s="45">
        <f>IF(AU2045="S",IF(AND(S2045&lt;&gt;"",R2045&lt;&gt;""),S2045-R2045,0),0)</f>
        <v>0</v>
      </c>
      <c r="AS2045" s="45">
        <f>IF(AU2045="S",IF(Q2045="1. Aceitou o programa",IF(OR(X2045="Não se Aplica",X2045=""),IF(OR(W2045="Não se Aplica",W2045=""),0,W2045-V2045),AVERAGE(X2045-W2045,W2045-V2045)),0),0)</f>
        <v>0</v>
      </c>
      <c r="AT2045" s="45">
        <f>IF(AU2045="S",IF(AND(Q2045="1. Aceitou o programa",AB2045="Realizada"),IFERROR(IF(AA2045="",0,AA2045-R2045),0),0),0)</f>
        <v>0</v>
      </c>
      <c r="AU2045" s="45" t="str">
        <f>_xlfn.XLOOKUP(U2045,'Lista Suspensa'!$AA$20:$AA$23,'Lista Suspensa'!$AB$20:$AB$23,"N/A")</f>
        <v>S</v>
      </c>
    </row>
    <row r="2046" spans="1:47" ht="12" customHeight="1" x14ac:dyDescent="0.3">
      <c r="A2046" s="87" t="s">
        <v>47</v>
      </c>
      <c r="B2046" s="88">
        <v>46104</v>
      </c>
      <c r="C2046" s="89" t="s">
        <v>48</v>
      </c>
      <c r="D2046" s="89" t="s">
        <v>49</v>
      </c>
      <c r="E2046" s="189">
        <v>795165846</v>
      </c>
      <c r="F2046" s="197" t="s">
        <v>5380</v>
      </c>
      <c r="G2046" s="90">
        <v>11250652812</v>
      </c>
      <c r="H2046" s="91">
        <v>26018</v>
      </c>
      <c r="I2046" s="89"/>
      <c r="J2046" s="89" t="s">
        <v>51</v>
      </c>
      <c r="K2046" s="89" t="s">
        <v>52</v>
      </c>
      <c r="L2046" s="89" t="s">
        <v>85</v>
      </c>
      <c r="M2046" s="89" t="s">
        <v>5381</v>
      </c>
      <c r="N2046" s="89" t="s">
        <v>97</v>
      </c>
      <c r="O2046" s="92" t="s">
        <v>5382</v>
      </c>
      <c r="P2046" s="93" t="s">
        <v>57</v>
      </c>
      <c r="Q2046" s="110" t="s">
        <v>5322</v>
      </c>
      <c r="R2046" s="94"/>
      <c r="S2046" s="95">
        <v>46168</v>
      </c>
      <c r="T2046" s="95" t="s">
        <v>5203</v>
      </c>
      <c r="U2046" s="95" t="s">
        <v>1125</v>
      </c>
      <c r="V2046" s="91">
        <v>46112</v>
      </c>
      <c r="W2046" s="91">
        <v>46160</v>
      </c>
      <c r="X2046" s="91">
        <v>46167</v>
      </c>
      <c r="Y2046" s="96" t="s">
        <v>2851</v>
      </c>
      <c r="Z2046" s="89"/>
      <c r="AA2046" s="95"/>
      <c r="AB2046" s="89"/>
      <c r="AC2046" s="109"/>
      <c r="AD2046" s="89"/>
      <c r="AE2046" s="89"/>
      <c r="AF2046" s="191"/>
      <c r="AG2046" s="194"/>
      <c r="AH2046" s="193"/>
      <c r="AI2046" s="97"/>
      <c r="AJ2046" s="97" t="s">
        <v>1127</v>
      </c>
      <c r="AK2046" s="97" t="s">
        <v>66</v>
      </c>
      <c r="AL2046" s="45" t="s">
        <v>67</v>
      </c>
      <c r="AM2046" s="160" t="str">
        <f>MONTH(B2046)&amp;"/"&amp;YEAR(B2046)</f>
        <v>3/2026</v>
      </c>
      <c r="AN2046" s="45">
        <f>WEEKNUM(B2046)-WEEKNUM(EOMONTH(B2046,-1)+1)+1</f>
        <v>4</v>
      </c>
      <c r="AO2046" s="45" t="str">
        <f>MONTH(R2046)&amp;"/"&amp;YEAR(R2046)</f>
        <v>1/1900</v>
      </c>
      <c r="AP2046" s="45" t="e">
        <f>WEEKNUM(R2046)-WEEKNUM(EOMONTH(R2046,-1)+1)+1</f>
        <v>#NUM!</v>
      </c>
      <c r="AQ2046" s="45">
        <f>IF(AU2046="S",IF(Q2046="1. Aceitou o programa",R2046-B2046,0),0)</f>
        <v>0</v>
      </c>
      <c r="AR2046" s="45">
        <f>IF(AU2046="S",IF(AND(S2046&lt;&gt;"",R2046&lt;&gt;""),S2046-R2046,0),0)</f>
        <v>0</v>
      </c>
      <c r="AS2046" s="45">
        <f>IF(AU2046="S",IF(Q2046="1. Aceitou o programa",IF(OR(X2046="Não se Aplica",X2046=""),IF(OR(W2046="Não se Aplica",W2046=""),0,W2046-V2046),AVERAGE(X2046-W2046,W2046-V2046)),0),0)</f>
        <v>0</v>
      </c>
      <c r="AT2046" s="45">
        <f>IF(AU2046="S",IF(AND(Q2046="1. Aceitou o programa",AB2046="Realizada"),IFERROR(IF(AA2046="",0,AA2046-R2046),0),0),0)</f>
        <v>0</v>
      </c>
      <c r="AU2046" s="45" t="str">
        <f>_xlfn.XLOOKUP(U2046,'Lista Suspensa'!$AA$20:$AA$23,'Lista Suspensa'!$AB$20:$AB$23,"N/A")</f>
        <v>S</v>
      </c>
    </row>
    <row r="2047" spans="1:47" ht="12" customHeight="1" x14ac:dyDescent="0.3">
      <c r="A2047" s="87" t="s">
        <v>47</v>
      </c>
      <c r="B2047" s="88">
        <v>46104</v>
      </c>
      <c r="C2047" s="89" t="s">
        <v>48</v>
      </c>
      <c r="D2047" s="89" t="s">
        <v>49</v>
      </c>
      <c r="E2047" s="189">
        <v>423537105</v>
      </c>
      <c r="F2047" s="197" t="s">
        <v>5383</v>
      </c>
      <c r="G2047" s="90">
        <v>92443338568</v>
      </c>
      <c r="H2047" s="91">
        <v>28321</v>
      </c>
      <c r="I2047" s="89"/>
      <c r="J2047" s="89" t="s">
        <v>84</v>
      </c>
      <c r="K2047" s="89" t="s">
        <v>52</v>
      </c>
      <c r="L2047" s="89" t="s">
        <v>85</v>
      </c>
      <c r="M2047" s="89" t="s">
        <v>218</v>
      </c>
      <c r="N2047" s="89" t="s">
        <v>79</v>
      </c>
      <c r="O2047" s="92" t="s">
        <v>5384</v>
      </c>
      <c r="P2047" s="93" t="s">
        <v>57</v>
      </c>
      <c r="Q2047" s="110" t="s">
        <v>5322</v>
      </c>
      <c r="R2047" s="94"/>
      <c r="S2047" s="95">
        <v>46168</v>
      </c>
      <c r="T2047" s="95" t="s">
        <v>5203</v>
      </c>
      <c r="U2047" s="95" t="s">
        <v>1125</v>
      </c>
      <c r="V2047" s="91">
        <v>46112</v>
      </c>
      <c r="W2047" s="91">
        <v>46160</v>
      </c>
      <c r="X2047" s="91">
        <v>46167</v>
      </c>
      <c r="Y2047" s="96" t="s">
        <v>2851</v>
      </c>
      <c r="Z2047" s="89"/>
      <c r="AA2047" s="95"/>
      <c r="AB2047" s="89"/>
      <c r="AC2047" s="109"/>
      <c r="AD2047" s="89"/>
      <c r="AE2047" s="89"/>
      <c r="AF2047" s="191"/>
      <c r="AG2047" s="194"/>
      <c r="AH2047" s="193"/>
      <c r="AI2047" s="97"/>
      <c r="AJ2047" s="97" t="s">
        <v>1127</v>
      </c>
      <c r="AK2047" s="97" t="s">
        <v>66</v>
      </c>
      <c r="AL2047" s="45" t="s">
        <v>67</v>
      </c>
      <c r="AM2047" s="160" t="str">
        <f>MONTH(B2047)&amp;"/"&amp;YEAR(B2047)</f>
        <v>3/2026</v>
      </c>
      <c r="AN2047" s="45">
        <f>WEEKNUM(B2047)-WEEKNUM(EOMONTH(B2047,-1)+1)+1</f>
        <v>4</v>
      </c>
      <c r="AO2047" s="45" t="str">
        <f>MONTH(R2047)&amp;"/"&amp;YEAR(R2047)</f>
        <v>1/1900</v>
      </c>
      <c r="AP2047" s="45" t="e">
        <f>WEEKNUM(R2047)-WEEKNUM(EOMONTH(R2047,-1)+1)+1</f>
        <v>#NUM!</v>
      </c>
      <c r="AQ2047" s="45">
        <f>IF(AU2047="S",IF(Q2047="1. Aceitou o programa",R2047-B2047,0),0)</f>
        <v>0</v>
      </c>
      <c r="AR2047" s="45">
        <f>IF(AU2047="S",IF(AND(S2047&lt;&gt;"",R2047&lt;&gt;""),S2047-R2047,0),0)</f>
        <v>0</v>
      </c>
      <c r="AS2047" s="45">
        <f>IF(AU2047="S",IF(Q2047="1. Aceitou o programa",IF(OR(X2047="Não se Aplica",X2047=""),IF(OR(W2047="Não se Aplica",W2047=""),0,W2047-V2047),AVERAGE(X2047-W2047,W2047-V2047)),0),0)</f>
        <v>0</v>
      </c>
      <c r="AT2047" s="45">
        <f>IF(AU2047="S",IF(AND(Q2047="1. Aceitou o programa",AB2047="Realizada"),IFERROR(IF(AA2047="",0,AA2047-R2047),0),0),0)</f>
        <v>0</v>
      </c>
      <c r="AU2047" s="45" t="str">
        <f>_xlfn.XLOOKUP(U2047,'Lista Suspensa'!$AA$20:$AA$23,'Lista Suspensa'!$AB$20:$AB$23,"N/A")</f>
        <v>S</v>
      </c>
    </row>
    <row r="2048" spans="1:47" ht="12" customHeight="1" x14ac:dyDescent="0.3">
      <c r="A2048" s="87" t="s">
        <v>47</v>
      </c>
      <c r="B2048" s="88">
        <v>46104</v>
      </c>
      <c r="C2048" s="89" t="s">
        <v>48</v>
      </c>
      <c r="D2048" s="89" t="s">
        <v>49</v>
      </c>
      <c r="E2048" s="189">
        <v>594019044</v>
      </c>
      <c r="F2048" s="197" t="s">
        <v>5385</v>
      </c>
      <c r="G2048" s="90">
        <v>51195169809</v>
      </c>
      <c r="H2048" s="91">
        <v>37097</v>
      </c>
      <c r="I2048" s="89"/>
      <c r="J2048" s="89" t="s">
        <v>51</v>
      </c>
      <c r="K2048" s="89" t="s">
        <v>52</v>
      </c>
      <c r="L2048" s="89" t="s">
        <v>53</v>
      </c>
      <c r="M2048" s="89" t="s">
        <v>1250</v>
      </c>
      <c r="N2048" s="89" t="s">
        <v>159</v>
      </c>
      <c r="O2048" s="92" t="s">
        <v>5386</v>
      </c>
      <c r="P2048" s="93" t="s">
        <v>57</v>
      </c>
      <c r="Q2048" s="110" t="s">
        <v>5322</v>
      </c>
      <c r="R2048" s="94"/>
      <c r="S2048" s="95">
        <v>46168</v>
      </c>
      <c r="T2048" s="95" t="s">
        <v>5203</v>
      </c>
      <c r="U2048" s="95" t="s">
        <v>1125</v>
      </c>
      <c r="V2048" s="91">
        <v>46112</v>
      </c>
      <c r="W2048" s="91">
        <v>46160</v>
      </c>
      <c r="X2048" s="91">
        <v>46167</v>
      </c>
      <c r="Y2048" s="96" t="s">
        <v>2851</v>
      </c>
      <c r="Z2048" s="89"/>
      <c r="AA2048" s="95"/>
      <c r="AB2048" s="89"/>
      <c r="AC2048" s="109"/>
      <c r="AD2048" s="89"/>
      <c r="AE2048" s="89"/>
      <c r="AF2048" s="191"/>
      <c r="AG2048" s="194"/>
      <c r="AH2048" s="193"/>
      <c r="AI2048" s="97"/>
      <c r="AJ2048" s="97" t="s">
        <v>1127</v>
      </c>
      <c r="AK2048" s="97" t="s">
        <v>66</v>
      </c>
      <c r="AL2048" s="45" t="s">
        <v>67</v>
      </c>
      <c r="AM2048" s="160" t="str">
        <f>MONTH(B2048)&amp;"/"&amp;YEAR(B2048)</f>
        <v>3/2026</v>
      </c>
      <c r="AN2048" s="45">
        <f>WEEKNUM(B2048)-WEEKNUM(EOMONTH(B2048,-1)+1)+1</f>
        <v>4</v>
      </c>
      <c r="AO2048" s="45" t="str">
        <f>MONTH(R2048)&amp;"/"&amp;YEAR(R2048)</f>
        <v>1/1900</v>
      </c>
      <c r="AP2048" s="45" t="e">
        <f>WEEKNUM(R2048)-WEEKNUM(EOMONTH(R2048,-1)+1)+1</f>
        <v>#NUM!</v>
      </c>
      <c r="AQ2048" s="45">
        <f>IF(AU2048="S",IF(Q2048="1. Aceitou o programa",R2048-B2048,0),0)</f>
        <v>0</v>
      </c>
      <c r="AR2048" s="45">
        <f>IF(AU2048="S",IF(AND(S2048&lt;&gt;"",R2048&lt;&gt;""),S2048-R2048,0),0)</f>
        <v>0</v>
      </c>
      <c r="AS2048" s="45">
        <f>IF(AU2048="S",IF(Q2048="1. Aceitou o programa",IF(OR(X2048="Não se Aplica",X2048=""),IF(OR(W2048="Não se Aplica",W2048=""),0,W2048-V2048),AVERAGE(X2048-W2048,W2048-V2048)),0),0)</f>
        <v>0</v>
      </c>
      <c r="AT2048" s="45">
        <f>IF(AU2048="S",IF(AND(Q2048="1. Aceitou o programa",AB2048="Realizada"),IFERROR(IF(AA2048="",0,AA2048-R2048),0),0),0)</f>
        <v>0</v>
      </c>
      <c r="AU2048" s="45" t="str">
        <f>_xlfn.XLOOKUP(U2048,'Lista Suspensa'!$AA$20:$AA$23,'Lista Suspensa'!$AB$20:$AB$23,"N/A")</f>
        <v>S</v>
      </c>
    </row>
    <row r="2049" spans="1:47" ht="12" customHeight="1" x14ac:dyDescent="0.3">
      <c r="A2049" s="87" t="s">
        <v>47</v>
      </c>
      <c r="B2049" s="88">
        <v>46104</v>
      </c>
      <c r="C2049" s="89" t="s">
        <v>48</v>
      </c>
      <c r="D2049" s="89" t="s">
        <v>49</v>
      </c>
      <c r="E2049" s="189">
        <v>808298984</v>
      </c>
      <c r="F2049" s="197" t="s">
        <v>5387</v>
      </c>
      <c r="G2049" s="90">
        <v>22976476896</v>
      </c>
      <c r="H2049" s="91">
        <v>31987</v>
      </c>
      <c r="I2049" s="89"/>
      <c r="J2049" s="89" t="s">
        <v>51</v>
      </c>
      <c r="K2049" s="89" t="s">
        <v>52</v>
      </c>
      <c r="L2049" s="89" t="s">
        <v>85</v>
      </c>
      <c r="M2049" s="89" t="s">
        <v>5388</v>
      </c>
      <c r="N2049" s="89" t="s">
        <v>97</v>
      </c>
      <c r="O2049" s="92" t="s">
        <v>5389</v>
      </c>
      <c r="P2049" s="93" t="s">
        <v>57</v>
      </c>
      <c r="Q2049" s="110" t="s">
        <v>58</v>
      </c>
      <c r="R2049" s="94">
        <v>46169</v>
      </c>
      <c r="S2049" s="95"/>
      <c r="T2049" s="95" t="s">
        <v>59</v>
      </c>
      <c r="U2049" s="95" t="s">
        <v>60</v>
      </c>
      <c r="V2049" s="91">
        <v>46113</v>
      </c>
      <c r="W2049" s="91">
        <v>46160</v>
      </c>
      <c r="X2049" s="91">
        <v>46167</v>
      </c>
      <c r="Y2049" s="96" t="s">
        <v>2851</v>
      </c>
      <c r="Z2049" s="89" t="s">
        <v>62</v>
      </c>
      <c r="AA2049" s="95"/>
      <c r="AB2049" s="95" t="s">
        <v>2804</v>
      </c>
      <c r="AC2049" s="95" t="s">
        <v>2804</v>
      </c>
      <c r="AD2049" s="95" t="s">
        <v>2804</v>
      </c>
      <c r="AE2049" s="95" t="s">
        <v>2804</v>
      </c>
      <c r="AF2049" s="95" t="s">
        <v>2804</v>
      </c>
      <c r="AG2049" s="95" t="s">
        <v>2804</v>
      </c>
      <c r="AH2049" s="95" t="s">
        <v>2804</v>
      </c>
      <c r="AI2049" s="97"/>
      <c r="AJ2049" s="97" t="s">
        <v>65</v>
      </c>
      <c r="AK2049" s="97" t="s">
        <v>66</v>
      </c>
      <c r="AL2049" s="45" t="s">
        <v>67</v>
      </c>
      <c r="AM2049" s="160" t="str">
        <f>MONTH(B2049)&amp;"/"&amp;YEAR(B2049)</f>
        <v>3/2026</v>
      </c>
      <c r="AN2049" s="45">
        <f>WEEKNUM(B2049)-WEEKNUM(EOMONTH(B2049,-1)+1)+1</f>
        <v>4</v>
      </c>
      <c r="AO2049" s="45" t="str">
        <f>MONTH(R2049)&amp;"/"&amp;YEAR(R2049)</f>
        <v>5/2026</v>
      </c>
      <c r="AP2049" s="45">
        <f>WEEKNUM(R2049)-WEEKNUM(EOMONTH(R2049,-1)+1)+1</f>
        <v>5</v>
      </c>
      <c r="AQ2049" s="45">
        <f>IF(AU2049="S",IF(Q2049="1. Aceitou o programa",R2049-B2049,0),0)</f>
        <v>65</v>
      </c>
      <c r="AR2049" s="45">
        <f>IF(AU2049="S",IF(AND(S2049&lt;&gt;"",R2049&lt;&gt;""),S2049-R2049,0),0)</f>
        <v>0</v>
      </c>
      <c r="AS2049" s="45">
        <f>IF(AU2049="S",IF(Q2049="1. Aceitou o programa",IF(OR(X2049="Não se Aplica",X2049=""),IF(OR(W2049="Não se Aplica",W2049=""),0,W2049-V2049),AVERAGE(X2049-W2049,W2049-V2049)),0),0)</f>
        <v>27</v>
      </c>
      <c r="AT2049" s="45">
        <f>IF(AU2049="S",IF(AND(Q2049="1. Aceitou o programa",AB2049="Realizada"),IFERROR(IF(AA2049="",0,AA2049-R2049),0),0),0)</f>
        <v>0</v>
      </c>
      <c r="AU2049" s="45" t="str">
        <f>_xlfn.XLOOKUP(U2049,'Lista Suspensa'!$AA$20:$AA$23,'Lista Suspensa'!$AB$20:$AB$23,"N/A")</f>
        <v>S</v>
      </c>
    </row>
    <row r="2050" spans="1:47" ht="12" customHeight="1" x14ac:dyDescent="0.3">
      <c r="A2050" s="87" t="s">
        <v>47</v>
      </c>
      <c r="B2050" s="88">
        <v>46104</v>
      </c>
      <c r="C2050" s="89" t="s">
        <v>48</v>
      </c>
      <c r="D2050" s="89" t="s">
        <v>49</v>
      </c>
      <c r="E2050" s="189">
        <v>486536270</v>
      </c>
      <c r="F2050" s="197" t="s">
        <v>5390</v>
      </c>
      <c r="G2050" s="90">
        <v>36586382734</v>
      </c>
      <c r="H2050" s="91">
        <v>17298</v>
      </c>
      <c r="I2050" s="89"/>
      <c r="J2050" s="89" t="s">
        <v>51</v>
      </c>
      <c r="K2050" s="89" t="s">
        <v>76</v>
      </c>
      <c r="L2050" s="89" t="s">
        <v>303</v>
      </c>
      <c r="M2050" s="89" t="s">
        <v>4613</v>
      </c>
      <c r="N2050" s="89" t="s">
        <v>55</v>
      </c>
      <c r="O2050" s="92" t="s">
        <v>5391</v>
      </c>
      <c r="P2050" s="93" t="s">
        <v>57</v>
      </c>
      <c r="Q2050" s="110" t="s">
        <v>5322</v>
      </c>
      <c r="R2050" s="94"/>
      <c r="S2050" s="95">
        <v>46168</v>
      </c>
      <c r="T2050" s="95" t="s">
        <v>5203</v>
      </c>
      <c r="U2050" s="95" t="s">
        <v>1125</v>
      </c>
      <c r="V2050" s="91">
        <v>46113</v>
      </c>
      <c r="W2050" s="91">
        <v>46160</v>
      </c>
      <c r="X2050" s="91">
        <v>46167</v>
      </c>
      <c r="Y2050" s="96" t="s">
        <v>2851</v>
      </c>
      <c r="Z2050" s="89"/>
      <c r="AA2050" s="95"/>
      <c r="AB2050" s="89"/>
      <c r="AC2050" s="109"/>
      <c r="AD2050" s="89"/>
      <c r="AE2050" s="89"/>
      <c r="AF2050" s="191"/>
      <c r="AG2050" s="194"/>
      <c r="AH2050" s="193"/>
      <c r="AI2050" s="97"/>
      <c r="AJ2050" s="97" t="s">
        <v>1127</v>
      </c>
      <c r="AK2050" s="97" t="s">
        <v>66</v>
      </c>
      <c r="AL2050" s="45" t="s">
        <v>67</v>
      </c>
      <c r="AM2050" s="160" t="str">
        <f>MONTH(B2050)&amp;"/"&amp;YEAR(B2050)</f>
        <v>3/2026</v>
      </c>
      <c r="AN2050" s="45">
        <f>WEEKNUM(B2050)-WEEKNUM(EOMONTH(B2050,-1)+1)+1</f>
        <v>4</v>
      </c>
      <c r="AO2050" s="45" t="str">
        <f>MONTH(R2050)&amp;"/"&amp;YEAR(R2050)</f>
        <v>1/1900</v>
      </c>
      <c r="AP2050" s="45" t="e">
        <f>WEEKNUM(R2050)-WEEKNUM(EOMONTH(R2050,-1)+1)+1</f>
        <v>#NUM!</v>
      </c>
      <c r="AQ2050" s="45">
        <f>IF(AU2050="S",IF(Q2050="1. Aceitou o programa",R2050-B2050,0),0)</f>
        <v>0</v>
      </c>
      <c r="AR2050" s="45">
        <f>IF(AU2050="S",IF(AND(S2050&lt;&gt;"",R2050&lt;&gt;""),S2050-R2050,0),0)</f>
        <v>0</v>
      </c>
      <c r="AS2050" s="45">
        <f>IF(AU2050="S",IF(Q2050="1. Aceitou o programa",IF(OR(X2050="Não se Aplica",X2050=""),IF(OR(W2050="Não se Aplica",W2050=""),0,W2050-V2050),AVERAGE(X2050-W2050,W2050-V2050)),0),0)</f>
        <v>0</v>
      </c>
      <c r="AT2050" s="45">
        <f>IF(AU2050="S",IF(AND(Q2050="1. Aceitou o programa",AB2050="Realizada"),IFERROR(IF(AA2050="",0,AA2050-R2050),0),0),0)</f>
        <v>0</v>
      </c>
      <c r="AU2050" s="45" t="str">
        <f>_xlfn.XLOOKUP(U2050,'Lista Suspensa'!$AA$20:$AA$23,'Lista Suspensa'!$AB$20:$AB$23,"N/A")</f>
        <v>S</v>
      </c>
    </row>
    <row r="2051" spans="1:47" ht="12" customHeight="1" x14ac:dyDescent="0.3">
      <c r="A2051" s="87" t="s">
        <v>47</v>
      </c>
      <c r="B2051" s="88">
        <v>46104</v>
      </c>
      <c r="C2051" s="89" t="s">
        <v>48</v>
      </c>
      <c r="D2051" s="89" t="s">
        <v>49</v>
      </c>
      <c r="E2051" s="189">
        <v>805802754</v>
      </c>
      <c r="F2051" s="197" t="s">
        <v>5392</v>
      </c>
      <c r="G2051" s="90">
        <v>19075469870</v>
      </c>
      <c r="H2051" s="91">
        <v>26743</v>
      </c>
      <c r="I2051" s="89"/>
      <c r="J2051" s="89" t="s">
        <v>51</v>
      </c>
      <c r="K2051" s="89" t="s">
        <v>52</v>
      </c>
      <c r="L2051" s="89" t="s">
        <v>85</v>
      </c>
      <c r="M2051" s="89" t="s">
        <v>1098</v>
      </c>
      <c r="N2051" s="89" t="s">
        <v>97</v>
      </c>
      <c r="O2051" s="92" t="s">
        <v>5393</v>
      </c>
      <c r="P2051" s="93" t="s">
        <v>57</v>
      </c>
      <c r="Q2051" s="110" t="s">
        <v>58</v>
      </c>
      <c r="R2051" s="94">
        <v>46169</v>
      </c>
      <c r="S2051" s="95"/>
      <c r="T2051" s="95" t="s">
        <v>59</v>
      </c>
      <c r="U2051" s="95" t="s">
        <v>60</v>
      </c>
      <c r="V2051" s="91">
        <v>46113</v>
      </c>
      <c r="W2051" s="91">
        <v>46160</v>
      </c>
      <c r="X2051" s="91">
        <v>46167</v>
      </c>
      <c r="Y2051" s="96" t="s">
        <v>2851</v>
      </c>
      <c r="Z2051" s="89" t="s">
        <v>62</v>
      </c>
      <c r="AA2051" s="95"/>
      <c r="AB2051" s="95" t="s">
        <v>2804</v>
      </c>
      <c r="AC2051" s="95" t="s">
        <v>2804</v>
      </c>
      <c r="AD2051" s="95" t="s">
        <v>2804</v>
      </c>
      <c r="AE2051" s="95" t="s">
        <v>2804</v>
      </c>
      <c r="AF2051" s="95" t="s">
        <v>2804</v>
      </c>
      <c r="AG2051" s="95" t="s">
        <v>2804</v>
      </c>
      <c r="AH2051" s="95" t="s">
        <v>2804</v>
      </c>
      <c r="AI2051" s="97"/>
      <c r="AJ2051" s="97" t="s">
        <v>65</v>
      </c>
      <c r="AK2051" s="97" t="s">
        <v>66</v>
      </c>
      <c r="AL2051" s="45" t="s">
        <v>67</v>
      </c>
      <c r="AM2051" s="160" t="str">
        <f>MONTH(B2051)&amp;"/"&amp;YEAR(B2051)</f>
        <v>3/2026</v>
      </c>
      <c r="AN2051" s="45">
        <f>WEEKNUM(B2051)-WEEKNUM(EOMONTH(B2051,-1)+1)+1</f>
        <v>4</v>
      </c>
      <c r="AO2051" s="45" t="str">
        <f>MONTH(R2051)&amp;"/"&amp;YEAR(R2051)</f>
        <v>5/2026</v>
      </c>
      <c r="AP2051" s="45">
        <f>WEEKNUM(R2051)-WEEKNUM(EOMONTH(R2051,-1)+1)+1</f>
        <v>5</v>
      </c>
      <c r="AQ2051" s="45">
        <f>IF(AU2051="S",IF(Q2051="1. Aceitou o programa",R2051-B2051,0),0)</f>
        <v>65</v>
      </c>
      <c r="AR2051" s="45">
        <f>IF(AU2051="S",IF(AND(S2051&lt;&gt;"",R2051&lt;&gt;""),S2051-R2051,0),0)</f>
        <v>0</v>
      </c>
      <c r="AS2051" s="45">
        <f>IF(AU2051="S",IF(Q2051="1. Aceitou o programa",IF(OR(X2051="Não se Aplica",X2051=""),IF(OR(W2051="Não se Aplica",W2051=""),0,W2051-V2051),AVERAGE(X2051-W2051,W2051-V2051)),0),0)</f>
        <v>27</v>
      </c>
      <c r="AT2051" s="45">
        <f>IF(AU2051="S",IF(AND(Q2051="1. Aceitou o programa",AB2051="Realizada"),IFERROR(IF(AA2051="",0,AA2051-R2051),0),0),0)</f>
        <v>0</v>
      </c>
      <c r="AU2051" s="45" t="str">
        <f>_xlfn.XLOOKUP(U2051,'Lista Suspensa'!$AA$20:$AA$23,'Lista Suspensa'!$AB$20:$AB$23,"N/A")</f>
        <v>S</v>
      </c>
    </row>
    <row r="2052" spans="1:47" ht="12" customHeight="1" x14ac:dyDescent="0.3">
      <c r="A2052" s="87" t="s">
        <v>47</v>
      </c>
      <c r="B2052" s="88">
        <v>46104</v>
      </c>
      <c r="C2052" s="89" t="s">
        <v>48</v>
      </c>
      <c r="D2052" s="89" t="s">
        <v>49</v>
      </c>
      <c r="E2052" s="189">
        <v>451900723</v>
      </c>
      <c r="F2052" s="197" t="s">
        <v>5394</v>
      </c>
      <c r="G2052" s="90">
        <v>13616667810</v>
      </c>
      <c r="H2052" s="91">
        <v>26058</v>
      </c>
      <c r="I2052" s="89"/>
      <c r="J2052" s="89" t="s">
        <v>51</v>
      </c>
      <c r="K2052" s="89" t="s">
        <v>52</v>
      </c>
      <c r="L2052" s="89" t="s">
        <v>85</v>
      </c>
      <c r="M2052" s="89" t="s">
        <v>5395</v>
      </c>
      <c r="N2052" s="89" t="s">
        <v>79</v>
      </c>
      <c r="O2052" s="92" t="s">
        <v>5396</v>
      </c>
      <c r="P2052" s="93" t="s">
        <v>57</v>
      </c>
      <c r="Q2052" s="110" t="s">
        <v>5322</v>
      </c>
      <c r="R2052" s="94"/>
      <c r="S2052" s="95">
        <v>46168</v>
      </c>
      <c r="T2052" s="95" t="s">
        <v>5203</v>
      </c>
      <c r="U2052" s="95" t="s">
        <v>1125</v>
      </c>
      <c r="V2052" s="91">
        <v>46113</v>
      </c>
      <c r="W2052" s="91">
        <v>46160</v>
      </c>
      <c r="X2052" s="91">
        <v>46167</v>
      </c>
      <c r="Y2052" s="96" t="s">
        <v>2851</v>
      </c>
      <c r="Z2052" s="89"/>
      <c r="AA2052" s="95"/>
      <c r="AB2052" s="89"/>
      <c r="AC2052" s="109"/>
      <c r="AD2052" s="89"/>
      <c r="AE2052" s="89"/>
      <c r="AF2052" s="191"/>
      <c r="AG2052" s="194"/>
      <c r="AH2052" s="193"/>
      <c r="AI2052" s="97"/>
      <c r="AJ2052" s="97" t="s">
        <v>1127</v>
      </c>
      <c r="AK2052" s="97" t="s">
        <v>66</v>
      </c>
      <c r="AL2052" s="45" t="s">
        <v>67</v>
      </c>
      <c r="AM2052" s="160" t="str">
        <f>MONTH(B2052)&amp;"/"&amp;YEAR(B2052)</f>
        <v>3/2026</v>
      </c>
      <c r="AN2052" s="45">
        <f>WEEKNUM(B2052)-WEEKNUM(EOMONTH(B2052,-1)+1)+1</f>
        <v>4</v>
      </c>
      <c r="AO2052" s="45" t="str">
        <f>MONTH(R2052)&amp;"/"&amp;YEAR(R2052)</f>
        <v>1/1900</v>
      </c>
      <c r="AP2052" s="45" t="e">
        <f>WEEKNUM(R2052)-WEEKNUM(EOMONTH(R2052,-1)+1)+1</f>
        <v>#NUM!</v>
      </c>
      <c r="AQ2052" s="45">
        <f>IF(AU2052="S",IF(Q2052="1. Aceitou o programa",R2052-B2052,0),0)</f>
        <v>0</v>
      </c>
      <c r="AR2052" s="45">
        <f>IF(AU2052="S",IF(AND(S2052&lt;&gt;"",R2052&lt;&gt;""),S2052-R2052,0),0)</f>
        <v>0</v>
      </c>
      <c r="AS2052" s="45">
        <f>IF(AU2052="S",IF(Q2052="1. Aceitou o programa",IF(OR(X2052="Não se Aplica",X2052=""),IF(OR(W2052="Não se Aplica",W2052=""),0,W2052-V2052),AVERAGE(X2052-W2052,W2052-V2052)),0),0)</f>
        <v>0</v>
      </c>
      <c r="AT2052" s="45">
        <f>IF(AU2052="S",IF(AND(Q2052="1. Aceitou o programa",AB2052="Realizada"),IFERROR(IF(AA2052="",0,AA2052-R2052),0),0),0)</f>
        <v>0</v>
      </c>
      <c r="AU2052" s="45" t="str">
        <f>_xlfn.XLOOKUP(U2052,'Lista Suspensa'!$AA$20:$AA$23,'Lista Suspensa'!$AB$20:$AB$23,"N/A")</f>
        <v>S</v>
      </c>
    </row>
    <row r="2053" spans="1:47" ht="12" customHeight="1" x14ac:dyDescent="0.3">
      <c r="A2053" s="87" t="s">
        <v>47</v>
      </c>
      <c r="B2053" s="88">
        <v>46104</v>
      </c>
      <c r="C2053" s="89" t="s">
        <v>48</v>
      </c>
      <c r="D2053" s="89" t="s">
        <v>49</v>
      </c>
      <c r="E2053" s="189">
        <v>20462700</v>
      </c>
      <c r="F2053" s="197" t="s">
        <v>5397</v>
      </c>
      <c r="G2053" s="90">
        <v>1183569840</v>
      </c>
      <c r="H2053" s="91">
        <v>20792</v>
      </c>
      <c r="I2053" s="89"/>
      <c r="J2053" s="89" t="s">
        <v>51</v>
      </c>
      <c r="K2053" s="89" t="s">
        <v>52</v>
      </c>
      <c r="L2053" s="89" t="s">
        <v>85</v>
      </c>
      <c r="M2053" s="89" t="s">
        <v>175</v>
      </c>
      <c r="N2053" s="89" t="s">
        <v>87</v>
      </c>
      <c r="O2053" s="92" t="s">
        <v>5398</v>
      </c>
      <c r="P2053" s="93" t="s">
        <v>57</v>
      </c>
      <c r="Q2053" s="110" t="s">
        <v>5322</v>
      </c>
      <c r="R2053" s="94"/>
      <c r="S2053" s="95">
        <v>46168</v>
      </c>
      <c r="T2053" s="95" t="s">
        <v>5203</v>
      </c>
      <c r="U2053" s="95" t="s">
        <v>1125</v>
      </c>
      <c r="V2053" s="91">
        <v>46113</v>
      </c>
      <c r="W2053" s="91">
        <v>46160</v>
      </c>
      <c r="X2053" s="91">
        <v>46167</v>
      </c>
      <c r="Y2053" s="96" t="s">
        <v>2851</v>
      </c>
      <c r="Z2053" s="89"/>
      <c r="AA2053" s="95"/>
      <c r="AB2053" s="89"/>
      <c r="AC2053" s="109"/>
      <c r="AD2053" s="89"/>
      <c r="AE2053" s="89"/>
      <c r="AF2053" s="191"/>
      <c r="AG2053" s="194"/>
      <c r="AH2053" s="193"/>
      <c r="AI2053" s="97"/>
      <c r="AJ2053" s="97" t="s">
        <v>1127</v>
      </c>
      <c r="AK2053" s="97" t="s">
        <v>66</v>
      </c>
      <c r="AL2053" s="45" t="s">
        <v>67</v>
      </c>
      <c r="AM2053" s="160" t="str">
        <f>MONTH(B2053)&amp;"/"&amp;YEAR(B2053)</f>
        <v>3/2026</v>
      </c>
      <c r="AN2053" s="45">
        <f>WEEKNUM(B2053)-WEEKNUM(EOMONTH(B2053,-1)+1)+1</f>
        <v>4</v>
      </c>
      <c r="AO2053" s="45" t="str">
        <f>MONTH(R2053)&amp;"/"&amp;YEAR(R2053)</f>
        <v>1/1900</v>
      </c>
      <c r="AP2053" s="45" t="e">
        <f>WEEKNUM(R2053)-WEEKNUM(EOMONTH(R2053,-1)+1)+1</f>
        <v>#NUM!</v>
      </c>
      <c r="AQ2053" s="45">
        <f>IF(AU2053="S",IF(Q2053="1. Aceitou o programa",R2053-B2053,0),0)</f>
        <v>0</v>
      </c>
      <c r="AR2053" s="45">
        <f>IF(AU2053="S",IF(AND(S2053&lt;&gt;"",R2053&lt;&gt;""),S2053-R2053,0),0)</f>
        <v>0</v>
      </c>
      <c r="AS2053" s="45">
        <f>IF(AU2053="S",IF(Q2053="1. Aceitou o programa",IF(OR(X2053="Não se Aplica",X2053=""),IF(OR(W2053="Não se Aplica",W2053=""),0,W2053-V2053),AVERAGE(X2053-W2053,W2053-V2053)),0),0)</f>
        <v>0</v>
      </c>
      <c r="AT2053" s="45">
        <f>IF(AU2053="S",IF(AND(Q2053="1. Aceitou o programa",AB2053="Realizada"),IFERROR(IF(AA2053="",0,AA2053-R2053),0),0),0)</f>
        <v>0</v>
      </c>
      <c r="AU2053" s="45" t="str">
        <f>_xlfn.XLOOKUP(U2053,'Lista Suspensa'!$AA$20:$AA$23,'Lista Suspensa'!$AB$20:$AB$23,"N/A")</f>
        <v>S</v>
      </c>
    </row>
    <row r="2054" spans="1:47" ht="12" customHeight="1" x14ac:dyDescent="0.3">
      <c r="A2054" s="87" t="s">
        <v>47</v>
      </c>
      <c r="B2054" s="88">
        <v>46104</v>
      </c>
      <c r="C2054" s="89" t="s">
        <v>48</v>
      </c>
      <c r="D2054" s="89" t="s">
        <v>49</v>
      </c>
      <c r="E2054" s="189">
        <v>452392950</v>
      </c>
      <c r="F2054" s="197" t="s">
        <v>5399</v>
      </c>
      <c r="G2054" s="90">
        <v>4147492860</v>
      </c>
      <c r="H2054" s="91">
        <v>16971</v>
      </c>
      <c r="I2054" s="89"/>
      <c r="J2054" s="89" t="s">
        <v>51</v>
      </c>
      <c r="K2054" s="89" t="s">
        <v>52</v>
      </c>
      <c r="L2054" s="89" t="s">
        <v>85</v>
      </c>
      <c r="M2054" s="89" t="s">
        <v>1320</v>
      </c>
      <c r="N2054" s="89" t="s">
        <v>79</v>
      </c>
      <c r="O2054" s="92" t="s">
        <v>5400</v>
      </c>
      <c r="P2054" s="93" t="s">
        <v>57</v>
      </c>
      <c r="Q2054" s="110" t="s">
        <v>5322</v>
      </c>
      <c r="R2054" s="94"/>
      <c r="S2054" s="95">
        <v>46168</v>
      </c>
      <c r="T2054" s="95" t="s">
        <v>5203</v>
      </c>
      <c r="U2054" s="95" t="s">
        <v>1125</v>
      </c>
      <c r="V2054" s="91">
        <v>46113</v>
      </c>
      <c r="W2054" s="91">
        <v>46160</v>
      </c>
      <c r="X2054" s="91">
        <v>46167</v>
      </c>
      <c r="Y2054" s="96" t="s">
        <v>2851</v>
      </c>
      <c r="Z2054" s="89"/>
      <c r="AA2054" s="95"/>
      <c r="AB2054" s="89"/>
      <c r="AC2054" s="109"/>
      <c r="AD2054" s="89"/>
      <c r="AE2054" s="89"/>
      <c r="AF2054" s="191"/>
      <c r="AG2054" s="194"/>
      <c r="AH2054" s="193"/>
      <c r="AI2054" s="97"/>
      <c r="AJ2054" s="97" t="s">
        <v>1127</v>
      </c>
      <c r="AK2054" s="97" t="s">
        <v>66</v>
      </c>
      <c r="AL2054" s="45" t="s">
        <v>67</v>
      </c>
      <c r="AM2054" s="160" t="str">
        <f>MONTH(B2054)&amp;"/"&amp;YEAR(B2054)</f>
        <v>3/2026</v>
      </c>
      <c r="AN2054" s="45">
        <f>WEEKNUM(B2054)-WEEKNUM(EOMONTH(B2054,-1)+1)+1</f>
        <v>4</v>
      </c>
      <c r="AO2054" s="45" t="str">
        <f>MONTH(R2054)&amp;"/"&amp;YEAR(R2054)</f>
        <v>1/1900</v>
      </c>
      <c r="AP2054" s="45" t="e">
        <f>WEEKNUM(R2054)-WEEKNUM(EOMONTH(R2054,-1)+1)+1</f>
        <v>#NUM!</v>
      </c>
      <c r="AQ2054" s="45">
        <f>IF(AU2054="S",IF(Q2054="1. Aceitou o programa",R2054-B2054,0),0)</f>
        <v>0</v>
      </c>
      <c r="AR2054" s="45">
        <f>IF(AU2054="S",IF(AND(S2054&lt;&gt;"",R2054&lt;&gt;""),S2054-R2054,0),0)</f>
        <v>0</v>
      </c>
      <c r="AS2054" s="45">
        <f>IF(AU2054="S",IF(Q2054="1. Aceitou o programa",IF(OR(X2054="Não se Aplica",X2054=""),IF(OR(W2054="Não se Aplica",W2054=""),0,W2054-V2054),AVERAGE(X2054-W2054,W2054-V2054)),0),0)</f>
        <v>0</v>
      </c>
      <c r="AT2054" s="45">
        <f>IF(AU2054="S",IF(AND(Q2054="1. Aceitou o programa",AB2054="Realizada"),IFERROR(IF(AA2054="",0,AA2054-R2054),0),0),0)</f>
        <v>0</v>
      </c>
      <c r="AU2054" s="45" t="str">
        <f>_xlfn.XLOOKUP(U2054,'Lista Suspensa'!$AA$20:$AA$23,'Lista Suspensa'!$AB$20:$AB$23,"N/A")</f>
        <v>S</v>
      </c>
    </row>
    <row r="2055" spans="1:47" ht="12" customHeight="1" x14ac:dyDescent="0.3">
      <c r="A2055" s="87" t="s">
        <v>47</v>
      </c>
      <c r="B2055" s="88">
        <v>46104</v>
      </c>
      <c r="C2055" s="89" t="s">
        <v>48</v>
      </c>
      <c r="D2055" s="89" t="s">
        <v>49</v>
      </c>
      <c r="E2055" s="189">
        <v>451008880</v>
      </c>
      <c r="F2055" s="197" t="s">
        <v>5401</v>
      </c>
      <c r="G2055" s="90">
        <v>10519942841</v>
      </c>
      <c r="H2055" s="91">
        <v>25108</v>
      </c>
      <c r="I2055" s="89"/>
      <c r="J2055" s="89" t="s">
        <v>84</v>
      </c>
      <c r="K2055" s="89" t="s">
        <v>52</v>
      </c>
      <c r="L2055" s="89" t="s">
        <v>85</v>
      </c>
      <c r="M2055" s="89" t="s">
        <v>2636</v>
      </c>
      <c r="N2055" s="89" t="s">
        <v>55</v>
      </c>
      <c r="O2055" s="92" t="s">
        <v>5402</v>
      </c>
      <c r="P2055" s="93" t="s">
        <v>57</v>
      </c>
      <c r="Q2055" s="110" t="s">
        <v>5322</v>
      </c>
      <c r="R2055" s="94"/>
      <c r="S2055" s="95">
        <v>46168</v>
      </c>
      <c r="T2055" s="95" t="s">
        <v>5203</v>
      </c>
      <c r="U2055" s="95" t="s">
        <v>1125</v>
      </c>
      <c r="V2055" s="91">
        <v>46113</v>
      </c>
      <c r="W2055" s="91">
        <v>46160</v>
      </c>
      <c r="X2055" s="91">
        <v>46167</v>
      </c>
      <c r="Y2055" s="96" t="s">
        <v>2851</v>
      </c>
      <c r="Z2055" s="89"/>
      <c r="AA2055" s="95"/>
      <c r="AB2055" s="89"/>
      <c r="AC2055" s="109"/>
      <c r="AD2055" s="89"/>
      <c r="AE2055" s="89"/>
      <c r="AF2055" s="191"/>
      <c r="AG2055" s="194"/>
      <c r="AH2055" s="193"/>
      <c r="AI2055" s="97"/>
      <c r="AJ2055" s="97" t="s">
        <v>1127</v>
      </c>
      <c r="AK2055" s="97" t="s">
        <v>66</v>
      </c>
      <c r="AL2055" s="45" t="s">
        <v>67</v>
      </c>
      <c r="AM2055" s="160" t="str">
        <f>MONTH(B2055)&amp;"/"&amp;YEAR(B2055)</f>
        <v>3/2026</v>
      </c>
      <c r="AN2055" s="45">
        <f>WEEKNUM(B2055)-WEEKNUM(EOMONTH(B2055,-1)+1)+1</f>
        <v>4</v>
      </c>
      <c r="AO2055" s="45" t="str">
        <f>MONTH(R2055)&amp;"/"&amp;YEAR(R2055)</f>
        <v>1/1900</v>
      </c>
      <c r="AP2055" s="45" t="e">
        <f>WEEKNUM(R2055)-WEEKNUM(EOMONTH(R2055,-1)+1)+1</f>
        <v>#NUM!</v>
      </c>
      <c r="AQ2055" s="45">
        <f>IF(AU2055="S",IF(Q2055="1. Aceitou o programa",R2055-B2055,0),0)</f>
        <v>0</v>
      </c>
      <c r="AR2055" s="45">
        <f>IF(AU2055="S",IF(AND(S2055&lt;&gt;"",R2055&lt;&gt;""),S2055-R2055,0),0)</f>
        <v>0</v>
      </c>
      <c r="AS2055" s="45">
        <f>IF(AU2055="S",IF(Q2055="1. Aceitou o programa",IF(OR(X2055="Não se Aplica",X2055=""),IF(OR(W2055="Não se Aplica",W2055=""),0,W2055-V2055),AVERAGE(X2055-W2055,W2055-V2055)),0),0)</f>
        <v>0</v>
      </c>
      <c r="AT2055" s="45">
        <f>IF(AU2055="S",IF(AND(Q2055="1. Aceitou o programa",AB2055="Realizada"),IFERROR(IF(AA2055="",0,AA2055-R2055),0),0),0)</f>
        <v>0</v>
      </c>
      <c r="AU2055" s="45" t="str">
        <f>_xlfn.XLOOKUP(U2055,'Lista Suspensa'!$AA$20:$AA$23,'Lista Suspensa'!$AB$20:$AB$23,"N/A")</f>
        <v>S</v>
      </c>
    </row>
    <row r="2056" spans="1:47" ht="12" customHeight="1" x14ac:dyDescent="0.3">
      <c r="A2056" s="87" t="s">
        <v>47</v>
      </c>
      <c r="B2056" s="88">
        <v>46104</v>
      </c>
      <c r="C2056" s="89" t="s">
        <v>48</v>
      </c>
      <c r="D2056" s="89" t="s">
        <v>49</v>
      </c>
      <c r="E2056" s="189">
        <v>300966008</v>
      </c>
      <c r="F2056" s="197" t="s">
        <v>5403</v>
      </c>
      <c r="G2056" s="90">
        <v>6442576876</v>
      </c>
      <c r="H2056" s="91">
        <v>21899</v>
      </c>
      <c r="I2056" s="89"/>
      <c r="J2056" s="89" t="s">
        <v>51</v>
      </c>
      <c r="K2056" s="89" t="s">
        <v>52</v>
      </c>
      <c r="L2056" s="89" t="s">
        <v>85</v>
      </c>
      <c r="M2056" s="89" t="s">
        <v>1574</v>
      </c>
      <c r="N2056" s="89" t="s">
        <v>79</v>
      </c>
      <c r="O2056" s="92" t="s">
        <v>5404</v>
      </c>
      <c r="P2056" s="93" t="s">
        <v>57</v>
      </c>
      <c r="Q2056" s="110" t="s">
        <v>5322</v>
      </c>
      <c r="R2056" s="94"/>
      <c r="S2056" s="95">
        <v>46168</v>
      </c>
      <c r="T2056" s="95" t="s">
        <v>5203</v>
      </c>
      <c r="U2056" s="95" t="s">
        <v>1125</v>
      </c>
      <c r="V2056" s="91">
        <v>46113</v>
      </c>
      <c r="W2056" s="91">
        <v>46160</v>
      </c>
      <c r="X2056" s="91">
        <v>46167</v>
      </c>
      <c r="Y2056" s="96" t="s">
        <v>2851</v>
      </c>
      <c r="Z2056" s="89"/>
      <c r="AA2056" s="95"/>
      <c r="AB2056" s="89"/>
      <c r="AC2056" s="109"/>
      <c r="AD2056" s="89"/>
      <c r="AE2056" s="89"/>
      <c r="AF2056" s="191"/>
      <c r="AG2056" s="194"/>
      <c r="AH2056" s="193"/>
      <c r="AI2056" s="97"/>
      <c r="AJ2056" s="97" t="s">
        <v>1127</v>
      </c>
      <c r="AK2056" s="97" t="s">
        <v>66</v>
      </c>
      <c r="AL2056" s="45" t="s">
        <v>67</v>
      </c>
      <c r="AM2056" s="160" t="str">
        <f>MONTH(B2056)&amp;"/"&amp;YEAR(B2056)</f>
        <v>3/2026</v>
      </c>
      <c r="AN2056" s="45">
        <f>WEEKNUM(B2056)-WEEKNUM(EOMONTH(B2056,-1)+1)+1</f>
        <v>4</v>
      </c>
      <c r="AO2056" s="45" t="str">
        <f>MONTH(R2056)&amp;"/"&amp;YEAR(R2056)</f>
        <v>1/1900</v>
      </c>
      <c r="AP2056" s="45" t="e">
        <f>WEEKNUM(R2056)-WEEKNUM(EOMONTH(R2056,-1)+1)+1</f>
        <v>#NUM!</v>
      </c>
      <c r="AQ2056" s="45">
        <f>IF(AU2056="S",IF(Q2056="1. Aceitou o programa",R2056-B2056,0),0)</f>
        <v>0</v>
      </c>
      <c r="AR2056" s="45">
        <f>IF(AU2056="S",IF(AND(S2056&lt;&gt;"",R2056&lt;&gt;""),S2056-R2056,0),0)</f>
        <v>0</v>
      </c>
      <c r="AS2056" s="45">
        <f>IF(AU2056="S",IF(Q2056="1. Aceitou o programa",IF(OR(X2056="Não se Aplica",X2056=""),IF(OR(W2056="Não se Aplica",W2056=""),0,W2056-V2056),AVERAGE(X2056-W2056,W2056-V2056)),0),0)</f>
        <v>0</v>
      </c>
      <c r="AT2056" s="45">
        <f>IF(AU2056="S",IF(AND(Q2056="1. Aceitou o programa",AB2056="Realizada"),IFERROR(IF(AA2056="",0,AA2056-R2056),0),0),0)</f>
        <v>0</v>
      </c>
      <c r="AU2056" s="45" t="str">
        <f>_xlfn.XLOOKUP(U2056,'Lista Suspensa'!$AA$20:$AA$23,'Lista Suspensa'!$AB$20:$AB$23,"N/A")</f>
        <v>S</v>
      </c>
    </row>
    <row r="2057" spans="1:47" ht="12" customHeight="1" x14ac:dyDescent="0.3">
      <c r="A2057" s="87" t="s">
        <v>47</v>
      </c>
      <c r="B2057" s="88">
        <v>46104</v>
      </c>
      <c r="C2057" s="89" t="s">
        <v>48</v>
      </c>
      <c r="D2057" s="89" t="s">
        <v>49</v>
      </c>
      <c r="E2057" s="189">
        <v>23361557</v>
      </c>
      <c r="F2057" s="197" t="s">
        <v>5405</v>
      </c>
      <c r="G2057" s="90">
        <v>28962635860</v>
      </c>
      <c r="H2057" s="91">
        <v>29346</v>
      </c>
      <c r="I2057" s="89"/>
      <c r="J2057" s="89" t="s">
        <v>51</v>
      </c>
      <c r="K2057" s="89" t="s">
        <v>52</v>
      </c>
      <c r="L2057" s="89" t="s">
        <v>85</v>
      </c>
      <c r="M2057" s="89" t="s">
        <v>5406</v>
      </c>
      <c r="N2057" s="89" t="s">
        <v>79</v>
      </c>
      <c r="O2057" s="92" t="s">
        <v>5407</v>
      </c>
      <c r="P2057" s="93" t="s">
        <v>57</v>
      </c>
      <c r="Q2057" s="110" t="s">
        <v>5322</v>
      </c>
      <c r="R2057" s="94"/>
      <c r="S2057" s="95">
        <v>46168</v>
      </c>
      <c r="T2057" s="95" t="s">
        <v>5203</v>
      </c>
      <c r="U2057" s="95" t="s">
        <v>1125</v>
      </c>
      <c r="V2057" s="91">
        <v>46113</v>
      </c>
      <c r="W2057" s="91">
        <v>46160</v>
      </c>
      <c r="X2057" s="91">
        <v>46167</v>
      </c>
      <c r="Y2057" s="96" t="s">
        <v>2851</v>
      </c>
      <c r="Z2057" s="89"/>
      <c r="AA2057" s="95"/>
      <c r="AB2057" s="89"/>
      <c r="AC2057" s="109"/>
      <c r="AD2057" s="89"/>
      <c r="AE2057" s="89"/>
      <c r="AF2057" s="191"/>
      <c r="AG2057" s="194"/>
      <c r="AH2057" s="193"/>
      <c r="AI2057" s="97"/>
      <c r="AJ2057" s="97" t="s">
        <v>1127</v>
      </c>
      <c r="AK2057" s="97" t="s">
        <v>66</v>
      </c>
      <c r="AL2057" s="45" t="s">
        <v>67</v>
      </c>
      <c r="AM2057" s="160" t="str">
        <f>MONTH(B2057)&amp;"/"&amp;YEAR(B2057)</f>
        <v>3/2026</v>
      </c>
      <c r="AN2057" s="45">
        <f>WEEKNUM(B2057)-WEEKNUM(EOMONTH(B2057,-1)+1)+1</f>
        <v>4</v>
      </c>
      <c r="AO2057" s="45" t="str">
        <f>MONTH(R2057)&amp;"/"&amp;YEAR(R2057)</f>
        <v>1/1900</v>
      </c>
      <c r="AP2057" s="45" t="e">
        <f>WEEKNUM(R2057)-WEEKNUM(EOMONTH(R2057,-1)+1)+1</f>
        <v>#NUM!</v>
      </c>
      <c r="AQ2057" s="45">
        <f>IF(AU2057="S",IF(Q2057="1. Aceitou o programa",R2057-B2057,0),0)</f>
        <v>0</v>
      </c>
      <c r="AR2057" s="45">
        <f>IF(AU2057="S",IF(AND(S2057&lt;&gt;"",R2057&lt;&gt;""),S2057-R2057,0),0)</f>
        <v>0</v>
      </c>
      <c r="AS2057" s="45">
        <f>IF(AU2057="S",IF(Q2057="1. Aceitou o programa",IF(OR(X2057="Não se Aplica",X2057=""),IF(OR(W2057="Não se Aplica",W2057=""),0,W2057-V2057),AVERAGE(X2057-W2057,W2057-V2057)),0),0)</f>
        <v>0</v>
      </c>
      <c r="AT2057" s="45">
        <f>IF(AU2057="S",IF(AND(Q2057="1. Aceitou o programa",AB2057="Realizada"),IFERROR(IF(AA2057="",0,AA2057-R2057),0),0),0)</f>
        <v>0</v>
      </c>
      <c r="AU2057" s="45" t="str">
        <f>_xlfn.XLOOKUP(U2057,'Lista Suspensa'!$AA$20:$AA$23,'Lista Suspensa'!$AB$20:$AB$23,"N/A")</f>
        <v>S</v>
      </c>
    </row>
    <row r="2058" spans="1:47" ht="12" customHeight="1" x14ac:dyDescent="0.3">
      <c r="A2058" s="87" t="s">
        <v>47</v>
      </c>
      <c r="B2058" s="88">
        <v>46104</v>
      </c>
      <c r="C2058" s="89" t="s">
        <v>48</v>
      </c>
      <c r="D2058" s="89" t="s">
        <v>49</v>
      </c>
      <c r="E2058" s="189">
        <v>450980693</v>
      </c>
      <c r="F2058" s="197" t="s">
        <v>5408</v>
      </c>
      <c r="G2058" s="90">
        <v>28475394841</v>
      </c>
      <c r="H2058" s="91">
        <v>28384</v>
      </c>
      <c r="I2058" s="89"/>
      <c r="J2058" s="89" t="s">
        <v>84</v>
      </c>
      <c r="K2058" s="89" t="s">
        <v>52</v>
      </c>
      <c r="L2058" s="89" t="s">
        <v>85</v>
      </c>
      <c r="M2058" s="89" t="s">
        <v>1927</v>
      </c>
      <c r="N2058" s="89" t="s">
        <v>87</v>
      </c>
      <c r="O2058" s="92" t="s">
        <v>5409</v>
      </c>
      <c r="P2058" s="93" t="s">
        <v>57</v>
      </c>
      <c r="Q2058" s="110" t="s">
        <v>5322</v>
      </c>
      <c r="R2058" s="94"/>
      <c r="S2058" s="95">
        <v>46168</v>
      </c>
      <c r="T2058" s="95" t="s">
        <v>5203</v>
      </c>
      <c r="U2058" s="95" t="s">
        <v>1125</v>
      </c>
      <c r="V2058" s="91">
        <v>46113</v>
      </c>
      <c r="W2058" s="91">
        <v>46160</v>
      </c>
      <c r="X2058" s="91">
        <v>46167</v>
      </c>
      <c r="Y2058" s="96" t="s">
        <v>2851</v>
      </c>
      <c r="Z2058" s="89"/>
      <c r="AA2058" s="95"/>
      <c r="AB2058" s="89"/>
      <c r="AC2058" s="109"/>
      <c r="AD2058" s="89"/>
      <c r="AE2058" s="89"/>
      <c r="AF2058" s="191"/>
      <c r="AG2058" s="194"/>
      <c r="AH2058" s="193"/>
      <c r="AI2058" s="97"/>
      <c r="AJ2058" s="97" t="s">
        <v>1127</v>
      </c>
      <c r="AK2058" s="97" t="s">
        <v>66</v>
      </c>
      <c r="AL2058" s="45" t="s">
        <v>67</v>
      </c>
      <c r="AM2058" s="160" t="str">
        <f>MONTH(B2058)&amp;"/"&amp;YEAR(B2058)</f>
        <v>3/2026</v>
      </c>
      <c r="AN2058" s="45">
        <f>WEEKNUM(B2058)-WEEKNUM(EOMONTH(B2058,-1)+1)+1</f>
        <v>4</v>
      </c>
      <c r="AO2058" s="45" t="str">
        <f>MONTH(R2058)&amp;"/"&amp;YEAR(R2058)</f>
        <v>1/1900</v>
      </c>
      <c r="AP2058" s="45" t="e">
        <f>WEEKNUM(R2058)-WEEKNUM(EOMONTH(R2058,-1)+1)+1</f>
        <v>#NUM!</v>
      </c>
      <c r="AQ2058" s="45">
        <f>IF(AU2058="S",IF(Q2058="1. Aceitou o programa",R2058-B2058,0),0)</f>
        <v>0</v>
      </c>
      <c r="AR2058" s="45">
        <f>IF(AU2058="S",IF(AND(S2058&lt;&gt;"",R2058&lt;&gt;""),S2058-R2058,0),0)</f>
        <v>0</v>
      </c>
      <c r="AS2058" s="45">
        <f>IF(AU2058="S",IF(Q2058="1. Aceitou o programa",IF(OR(X2058="Não se Aplica",X2058=""),IF(OR(W2058="Não se Aplica",W2058=""),0,W2058-V2058),AVERAGE(X2058-W2058,W2058-V2058)),0),0)</f>
        <v>0</v>
      </c>
      <c r="AT2058" s="45">
        <f>IF(AU2058="S",IF(AND(Q2058="1. Aceitou o programa",AB2058="Realizada"),IFERROR(IF(AA2058="",0,AA2058-R2058),0),0),0)</f>
        <v>0</v>
      </c>
      <c r="AU2058" s="45" t="str">
        <f>_xlfn.XLOOKUP(U2058,'Lista Suspensa'!$AA$20:$AA$23,'Lista Suspensa'!$AB$20:$AB$23,"N/A")</f>
        <v>S</v>
      </c>
    </row>
    <row r="2059" spans="1:47" ht="12" customHeight="1" x14ac:dyDescent="0.3">
      <c r="A2059" s="87" t="s">
        <v>47</v>
      </c>
      <c r="B2059" s="88">
        <v>46104</v>
      </c>
      <c r="C2059" s="89" t="s">
        <v>48</v>
      </c>
      <c r="D2059" s="89" t="s">
        <v>49</v>
      </c>
      <c r="E2059" s="189">
        <v>451605330</v>
      </c>
      <c r="F2059" s="197" t="s">
        <v>5410</v>
      </c>
      <c r="G2059" s="90">
        <v>4777507882</v>
      </c>
      <c r="H2059" s="91">
        <v>22518</v>
      </c>
      <c r="I2059" s="89"/>
      <c r="J2059" s="89" t="s">
        <v>51</v>
      </c>
      <c r="K2059" s="89" t="s">
        <v>52</v>
      </c>
      <c r="L2059" s="89" t="s">
        <v>85</v>
      </c>
      <c r="M2059" s="89" t="s">
        <v>5381</v>
      </c>
      <c r="N2059" s="89" t="s">
        <v>79</v>
      </c>
      <c r="O2059" s="92" t="s">
        <v>5411</v>
      </c>
      <c r="P2059" s="93" t="s">
        <v>57</v>
      </c>
      <c r="Q2059" s="110" t="s">
        <v>5322</v>
      </c>
      <c r="R2059" s="94"/>
      <c r="S2059" s="95">
        <v>46168</v>
      </c>
      <c r="T2059" s="95" t="s">
        <v>5203</v>
      </c>
      <c r="U2059" s="95" t="s">
        <v>1125</v>
      </c>
      <c r="V2059" s="91">
        <v>46113</v>
      </c>
      <c r="W2059" s="91">
        <v>46160</v>
      </c>
      <c r="X2059" s="91">
        <v>46167</v>
      </c>
      <c r="Y2059" s="96" t="s">
        <v>2851</v>
      </c>
      <c r="Z2059" s="89"/>
      <c r="AA2059" s="95"/>
      <c r="AB2059" s="89"/>
      <c r="AC2059" s="109"/>
      <c r="AD2059" s="89"/>
      <c r="AE2059" s="89"/>
      <c r="AF2059" s="191"/>
      <c r="AG2059" s="194"/>
      <c r="AH2059" s="193"/>
      <c r="AI2059" s="97"/>
      <c r="AJ2059" s="97" t="s">
        <v>1127</v>
      </c>
      <c r="AK2059" s="97" t="s">
        <v>66</v>
      </c>
      <c r="AL2059" s="45" t="s">
        <v>67</v>
      </c>
      <c r="AM2059" s="160" t="str">
        <f>MONTH(B2059)&amp;"/"&amp;YEAR(B2059)</f>
        <v>3/2026</v>
      </c>
      <c r="AN2059" s="45">
        <f>WEEKNUM(B2059)-WEEKNUM(EOMONTH(B2059,-1)+1)+1</f>
        <v>4</v>
      </c>
      <c r="AO2059" s="45" t="str">
        <f>MONTH(R2059)&amp;"/"&amp;YEAR(R2059)</f>
        <v>1/1900</v>
      </c>
      <c r="AP2059" s="45" t="e">
        <f>WEEKNUM(R2059)-WEEKNUM(EOMONTH(R2059,-1)+1)+1</f>
        <v>#NUM!</v>
      </c>
      <c r="AQ2059" s="45">
        <f>IF(AU2059="S",IF(Q2059="1. Aceitou o programa",R2059-B2059,0),0)</f>
        <v>0</v>
      </c>
      <c r="AR2059" s="45">
        <f>IF(AU2059="S",IF(AND(S2059&lt;&gt;"",R2059&lt;&gt;""),S2059-R2059,0),0)</f>
        <v>0</v>
      </c>
      <c r="AS2059" s="45">
        <f>IF(AU2059="S",IF(Q2059="1. Aceitou o programa",IF(OR(X2059="Não se Aplica",X2059=""),IF(OR(W2059="Não se Aplica",W2059=""),0,W2059-V2059),AVERAGE(X2059-W2059,W2059-V2059)),0),0)</f>
        <v>0</v>
      </c>
      <c r="AT2059" s="45">
        <f>IF(AU2059="S",IF(AND(Q2059="1. Aceitou o programa",AB2059="Realizada"),IFERROR(IF(AA2059="",0,AA2059-R2059),0),0),0)</f>
        <v>0</v>
      </c>
      <c r="AU2059" s="45" t="str">
        <f>_xlfn.XLOOKUP(U2059,'Lista Suspensa'!$AA$20:$AA$23,'Lista Suspensa'!$AB$20:$AB$23,"N/A")</f>
        <v>S</v>
      </c>
    </row>
    <row r="2060" spans="1:47" ht="12" customHeight="1" x14ac:dyDescent="0.3">
      <c r="A2060" s="87" t="s">
        <v>47</v>
      </c>
      <c r="B2060" s="88">
        <v>46104</v>
      </c>
      <c r="C2060" s="89" t="s">
        <v>48</v>
      </c>
      <c r="D2060" s="89" t="s">
        <v>49</v>
      </c>
      <c r="E2060" s="189">
        <v>200360108</v>
      </c>
      <c r="F2060" s="197" t="s">
        <v>5412</v>
      </c>
      <c r="G2060" s="90">
        <v>15328972864</v>
      </c>
      <c r="H2060" s="91">
        <v>17132</v>
      </c>
      <c r="I2060" s="89"/>
      <c r="J2060" s="89" t="s">
        <v>51</v>
      </c>
      <c r="K2060" s="89" t="s">
        <v>52</v>
      </c>
      <c r="L2060" s="89" t="s">
        <v>85</v>
      </c>
      <c r="M2060" s="89" t="s">
        <v>175</v>
      </c>
      <c r="N2060" s="89" t="s">
        <v>87</v>
      </c>
      <c r="O2060" s="92" t="s">
        <v>5413</v>
      </c>
      <c r="P2060" s="93" t="s">
        <v>57</v>
      </c>
      <c r="Q2060" s="110" t="s">
        <v>5322</v>
      </c>
      <c r="R2060" s="94"/>
      <c r="S2060" s="95">
        <v>46168</v>
      </c>
      <c r="T2060" s="95" t="s">
        <v>5203</v>
      </c>
      <c r="U2060" s="95" t="s">
        <v>1125</v>
      </c>
      <c r="V2060" s="91">
        <v>46113</v>
      </c>
      <c r="W2060" s="91">
        <v>46160</v>
      </c>
      <c r="X2060" s="91">
        <v>46167</v>
      </c>
      <c r="Y2060" s="96" t="s">
        <v>2851</v>
      </c>
      <c r="Z2060" s="89"/>
      <c r="AA2060" s="95"/>
      <c r="AB2060" s="89"/>
      <c r="AC2060" s="109"/>
      <c r="AD2060" s="89"/>
      <c r="AE2060" s="89"/>
      <c r="AF2060" s="191"/>
      <c r="AG2060" s="194"/>
      <c r="AH2060" s="193"/>
      <c r="AI2060" s="97"/>
      <c r="AJ2060" s="97" t="s">
        <v>1127</v>
      </c>
      <c r="AK2060" s="97" t="s">
        <v>66</v>
      </c>
      <c r="AL2060" s="45" t="s">
        <v>67</v>
      </c>
      <c r="AM2060" s="160" t="str">
        <f>MONTH(B2060)&amp;"/"&amp;YEAR(B2060)</f>
        <v>3/2026</v>
      </c>
      <c r="AN2060" s="45">
        <f>WEEKNUM(B2060)-WEEKNUM(EOMONTH(B2060,-1)+1)+1</f>
        <v>4</v>
      </c>
      <c r="AO2060" s="45" t="str">
        <f>MONTH(R2060)&amp;"/"&amp;YEAR(R2060)</f>
        <v>1/1900</v>
      </c>
      <c r="AP2060" s="45" t="e">
        <f>WEEKNUM(R2060)-WEEKNUM(EOMONTH(R2060,-1)+1)+1</f>
        <v>#NUM!</v>
      </c>
      <c r="AQ2060" s="45">
        <f>IF(AU2060="S",IF(Q2060="1. Aceitou o programa",R2060-B2060,0),0)</f>
        <v>0</v>
      </c>
      <c r="AR2060" s="45">
        <f>IF(AU2060="S",IF(AND(S2060&lt;&gt;"",R2060&lt;&gt;""),S2060-R2060,0),0)</f>
        <v>0</v>
      </c>
      <c r="AS2060" s="45">
        <f>IF(AU2060="S",IF(Q2060="1. Aceitou o programa",IF(OR(X2060="Não se Aplica",X2060=""),IF(OR(W2060="Não se Aplica",W2060=""),0,W2060-V2060),AVERAGE(X2060-W2060,W2060-V2060)),0),0)</f>
        <v>0</v>
      </c>
      <c r="AT2060" s="45">
        <f>IF(AU2060="S",IF(AND(Q2060="1. Aceitou o programa",AB2060="Realizada"),IFERROR(IF(AA2060="",0,AA2060-R2060),0),0),0)</f>
        <v>0</v>
      </c>
      <c r="AU2060" s="45" t="str">
        <f>_xlfn.XLOOKUP(U2060,'Lista Suspensa'!$AA$20:$AA$23,'Lista Suspensa'!$AB$20:$AB$23,"N/A")</f>
        <v>S</v>
      </c>
    </row>
    <row r="2061" spans="1:47" ht="12" customHeight="1" x14ac:dyDescent="0.3">
      <c r="A2061" s="87" t="s">
        <v>47</v>
      </c>
      <c r="B2061" s="88">
        <v>46104</v>
      </c>
      <c r="C2061" s="89" t="s">
        <v>48</v>
      </c>
      <c r="D2061" s="89" t="s">
        <v>49</v>
      </c>
      <c r="E2061" s="189">
        <v>451817567</v>
      </c>
      <c r="F2061" s="197" t="s">
        <v>5414</v>
      </c>
      <c r="G2061" s="90">
        <v>18276211844</v>
      </c>
      <c r="H2061" s="91">
        <v>28261</v>
      </c>
      <c r="I2061" s="89"/>
      <c r="J2061" s="89" t="s">
        <v>51</v>
      </c>
      <c r="K2061" s="89" t="s">
        <v>52</v>
      </c>
      <c r="L2061" s="89" t="s">
        <v>85</v>
      </c>
      <c r="M2061" s="89" t="s">
        <v>3297</v>
      </c>
      <c r="N2061" s="89" t="s">
        <v>79</v>
      </c>
      <c r="O2061" s="92" t="s">
        <v>5415</v>
      </c>
      <c r="P2061" s="93" t="s">
        <v>57</v>
      </c>
      <c r="Q2061" s="110" t="s">
        <v>5322</v>
      </c>
      <c r="R2061" s="94"/>
      <c r="S2061" s="95">
        <v>46168</v>
      </c>
      <c r="T2061" s="95" t="s">
        <v>5203</v>
      </c>
      <c r="U2061" s="95" t="s">
        <v>1125</v>
      </c>
      <c r="V2061" s="91">
        <v>46113</v>
      </c>
      <c r="W2061" s="91">
        <v>46160</v>
      </c>
      <c r="X2061" s="91">
        <v>46167</v>
      </c>
      <c r="Y2061" s="96" t="s">
        <v>2851</v>
      </c>
      <c r="Z2061" s="89"/>
      <c r="AA2061" s="95"/>
      <c r="AB2061" s="89"/>
      <c r="AC2061" s="109"/>
      <c r="AD2061" s="89"/>
      <c r="AE2061" s="89"/>
      <c r="AF2061" s="191"/>
      <c r="AG2061" s="194"/>
      <c r="AH2061" s="193"/>
      <c r="AI2061" s="97"/>
      <c r="AJ2061" s="97" t="s">
        <v>1127</v>
      </c>
      <c r="AK2061" s="97" t="s">
        <v>66</v>
      </c>
      <c r="AL2061" s="45" t="s">
        <v>67</v>
      </c>
      <c r="AM2061" s="160" t="str">
        <f>MONTH(B2061)&amp;"/"&amp;YEAR(B2061)</f>
        <v>3/2026</v>
      </c>
      <c r="AN2061" s="45">
        <f>WEEKNUM(B2061)-WEEKNUM(EOMONTH(B2061,-1)+1)+1</f>
        <v>4</v>
      </c>
      <c r="AO2061" s="45" t="str">
        <f>MONTH(R2061)&amp;"/"&amp;YEAR(R2061)</f>
        <v>1/1900</v>
      </c>
      <c r="AP2061" s="45" t="e">
        <f>WEEKNUM(R2061)-WEEKNUM(EOMONTH(R2061,-1)+1)+1</f>
        <v>#NUM!</v>
      </c>
      <c r="AQ2061" s="45">
        <f>IF(AU2061="S",IF(Q2061="1. Aceitou o programa",R2061-B2061,0),0)</f>
        <v>0</v>
      </c>
      <c r="AR2061" s="45">
        <f>IF(AU2061="S",IF(AND(S2061&lt;&gt;"",R2061&lt;&gt;""),S2061-R2061,0),0)</f>
        <v>0</v>
      </c>
      <c r="AS2061" s="45">
        <f>IF(AU2061="S",IF(Q2061="1. Aceitou o programa",IF(OR(X2061="Não se Aplica",X2061=""),IF(OR(W2061="Não se Aplica",W2061=""),0,W2061-V2061),AVERAGE(X2061-W2061,W2061-V2061)),0),0)</f>
        <v>0</v>
      </c>
      <c r="AT2061" s="45">
        <f>IF(AU2061="S",IF(AND(Q2061="1. Aceitou o programa",AB2061="Realizada"),IFERROR(IF(AA2061="",0,AA2061-R2061),0),0),0)</f>
        <v>0</v>
      </c>
      <c r="AU2061" s="45" t="str">
        <f>_xlfn.XLOOKUP(U2061,'Lista Suspensa'!$AA$20:$AA$23,'Lista Suspensa'!$AB$20:$AB$23,"N/A")</f>
        <v>S</v>
      </c>
    </row>
    <row r="2062" spans="1:47" ht="12" customHeight="1" x14ac:dyDescent="0.3">
      <c r="A2062" s="87" t="s">
        <v>47</v>
      </c>
      <c r="B2062" s="88">
        <v>46104</v>
      </c>
      <c r="C2062" s="89" t="s">
        <v>48</v>
      </c>
      <c r="D2062" s="89" t="s">
        <v>49</v>
      </c>
      <c r="E2062" s="189">
        <v>94050650</v>
      </c>
      <c r="F2062" s="197" t="s">
        <v>5416</v>
      </c>
      <c r="G2062" s="90">
        <v>11017508712</v>
      </c>
      <c r="H2062" s="91">
        <v>26917</v>
      </c>
      <c r="I2062" s="89"/>
      <c r="J2062" s="89" t="s">
        <v>51</v>
      </c>
      <c r="K2062" s="89" t="s">
        <v>76</v>
      </c>
      <c r="L2062" s="89" t="s">
        <v>95</v>
      </c>
      <c r="M2062" s="89" t="s">
        <v>438</v>
      </c>
      <c r="N2062" s="89" t="s">
        <v>229</v>
      </c>
      <c r="O2062" s="92" t="s">
        <v>5417</v>
      </c>
      <c r="P2062" s="93" t="s">
        <v>57</v>
      </c>
      <c r="Q2062" s="110" t="s">
        <v>58</v>
      </c>
      <c r="R2062" s="94">
        <v>46169</v>
      </c>
      <c r="S2062" s="95"/>
      <c r="T2062" s="95" t="s">
        <v>59</v>
      </c>
      <c r="U2062" s="95" t="s">
        <v>60</v>
      </c>
      <c r="V2062" s="91">
        <v>46146</v>
      </c>
      <c r="W2062" s="91">
        <v>46161</v>
      </c>
      <c r="X2062" s="91">
        <v>46168</v>
      </c>
      <c r="Y2062" s="96" t="s">
        <v>73</v>
      </c>
      <c r="Z2062" s="89" t="s">
        <v>2798</v>
      </c>
      <c r="AA2062" s="95"/>
      <c r="AB2062" s="89"/>
      <c r="AC2062" s="109"/>
      <c r="AD2062" s="89"/>
      <c r="AE2062" s="89"/>
      <c r="AF2062" s="191"/>
      <c r="AG2062" s="194" t="s">
        <v>5418</v>
      </c>
      <c r="AH2062" s="193"/>
      <c r="AI2062" s="97"/>
      <c r="AJ2062" s="97" t="s">
        <v>65</v>
      </c>
      <c r="AK2062" s="97" t="s">
        <v>66</v>
      </c>
      <c r="AL2062" s="45" t="s">
        <v>67</v>
      </c>
      <c r="AM2062" s="160" t="str">
        <f>MONTH(B2062)&amp;"/"&amp;YEAR(B2062)</f>
        <v>3/2026</v>
      </c>
      <c r="AN2062" s="45">
        <f>WEEKNUM(B2062)-WEEKNUM(EOMONTH(B2062,-1)+1)+1</f>
        <v>4</v>
      </c>
      <c r="AO2062" s="45" t="str">
        <f>MONTH(R2062)&amp;"/"&amp;YEAR(R2062)</f>
        <v>5/2026</v>
      </c>
      <c r="AP2062" s="45">
        <f>WEEKNUM(R2062)-WEEKNUM(EOMONTH(R2062,-1)+1)+1</f>
        <v>5</v>
      </c>
      <c r="AQ2062" s="45">
        <f>IF(AU2062="S",IF(Q2062="1. Aceitou o programa",R2062-B2062,0),0)</f>
        <v>65</v>
      </c>
      <c r="AR2062" s="45">
        <f>IF(AU2062="S",IF(AND(S2062&lt;&gt;"",R2062&lt;&gt;""),S2062-R2062,0),0)</f>
        <v>0</v>
      </c>
      <c r="AS2062" s="45">
        <f>IF(AU2062="S",IF(Q2062="1. Aceitou o programa",IF(OR(X2062="Não se Aplica",X2062=""),IF(OR(W2062="Não se Aplica",W2062=""),0,W2062-V2062),AVERAGE(X2062-W2062,W2062-V2062)),0),0)</f>
        <v>11</v>
      </c>
      <c r="AT2062" s="45">
        <f>IF(AU2062="S",IF(AND(Q2062="1. Aceitou o programa",AB2062="Realizada"),IFERROR(IF(AA2062="",0,AA2062-R2062),0),0),0)</f>
        <v>0</v>
      </c>
      <c r="AU2062" s="45" t="str">
        <f>_xlfn.XLOOKUP(U2062,'Lista Suspensa'!$AA$20:$AA$23,'Lista Suspensa'!$AB$20:$AB$23,"N/A")</f>
        <v>S</v>
      </c>
    </row>
    <row r="2063" spans="1:47" ht="12" customHeight="1" x14ac:dyDescent="0.3">
      <c r="A2063" s="87" t="s">
        <v>47</v>
      </c>
      <c r="B2063" s="88">
        <v>46104</v>
      </c>
      <c r="C2063" s="89" t="s">
        <v>48</v>
      </c>
      <c r="D2063" s="89" t="s">
        <v>49</v>
      </c>
      <c r="E2063" s="189">
        <v>25764195</v>
      </c>
      <c r="F2063" s="197" t="s">
        <v>5419</v>
      </c>
      <c r="G2063" s="90">
        <v>16592629843</v>
      </c>
      <c r="H2063" s="91">
        <v>26734</v>
      </c>
      <c r="I2063" s="89"/>
      <c r="J2063" s="89" t="s">
        <v>51</v>
      </c>
      <c r="K2063" s="89" t="s">
        <v>52</v>
      </c>
      <c r="L2063" s="89" t="s">
        <v>85</v>
      </c>
      <c r="M2063" s="89" t="s">
        <v>3827</v>
      </c>
      <c r="N2063" s="89" t="s">
        <v>87</v>
      </c>
      <c r="O2063" s="92" t="s">
        <v>5420</v>
      </c>
      <c r="P2063" s="93" t="s">
        <v>57</v>
      </c>
      <c r="Q2063" s="110" t="s">
        <v>5322</v>
      </c>
      <c r="R2063" s="94"/>
      <c r="S2063" s="95">
        <v>46168</v>
      </c>
      <c r="T2063" s="95" t="s">
        <v>5203</v>
      </c>
      <c r="U2063" s="95" t="s">
        <v>1125</v>
      </c>
      <c r="V2063" s="91">
        <v>46113</v>
      </c>
      <c r="W2063" s="91">
        <v>46160</v>
      </c>
      <c r="X2063" s="91">
        <v>46167</v>
      </c>
      <c r="Y2063" s="96" t="s">
        <v>2851</v>
      </c>
      <c r="Z2063" s="89"/>
      <c r="AA2063" s="95"/>
      <c r="AB2063" s="89"/>
      <c r="AC2063" s="109"/>
      <c r="AD2063" s="89"/>
      <c r="AE2063" s="89"/>
      <c r="AF2063" s="191"/>
      <c r="AG2063" s="194"/>
      <c r="AH2063" s="193"/>
      <c r="AI2063" s="97"/>
      <c r="AJ2063" s="97" t="s">
        <v>1127</v>
      </c>
      <c r="AK2063" s="97" t="s">
        <v>66</v>
      </c>
      <c r="AL2063" s="45" t="s">
        <v>67</v>
      </c>
      <c r="AM2063" s="160" t="str">
        <f>MONTH(B2063)&amp;"/"&amp;YEAR(B2063)</f>
        <v>3/2026</v>
      </c>
      <c r="AN2063" s="45">
        <f>WEEKNUM(B2063)-WEEKNUM(EOMONTH(B2063,-1)+1)+1</f>
        <v>4</v>
      </c>
      <c r="AO2063" s="45" t="str">
        <f>MONTH(R2063)&amp;"/"&amp;YEAR(R2063)</f>
        <v>1/1900</v>
      </c>
      <c r="AP2063" s="45" t="e">
        <f>WEEKNUM(R2063)-WEEKNUM(EOMONTH(R2063,-1)+1)+1</f>
        <v>#NUM!</v>
      </c>
      <c r="AQ2063" s="45">
        <f>IF(AU2063="S",IF(Q2063="1. Aceitou o programa",R2063-B2063,0),0)</f>
        <v>0</v>
      </c>
      <c r="AR2063" s="45">
        <f>IF(AU2063="S",IF(AND(S2063&lt;&gt;"",R2063&lt;&gt;""),S2063-R2063,0),0)</f>
        <v>0</v>
      </c>
      <c r="AS2063" s="45">
        <f>IF(AU2063="S",IF(Q2063="1. Aceitou o programa",IF(OR(X2063="Não se Aplica",X2063=""),IF(OR(W2063="Não se Aplica",W2063=""),0,W2063-V2063),AVERAGE(X2063-W2063,W2063-V2063)),0),0)</f>
        <v>0</v>
      </c>
      <c r="AT2063" s="45">
        <f>IF(AU2063="S",IF(AND(Q2063="1. Aceitou o programa",AB2063="Realizada"),IFERROR(IF(AA2063="",0,AA2063-R2063),0),0),0)</f>
        <v>0</v>
      </c>
      <c r="AU2063" s="45" t="str">
        <f>_xlfn.XLOOKUP(U2063,'Lista Suspensa'!$AA$20:$AA$23,'Lista Suspensa'!$AB$20:$AB$23,"N/A")</f>
        <v>S</v>
      </c>
    </row>
    <row r="2064" spans="1:47" ht="12" customHeight="1" x14ac:dyDescent="0.3">
      <c r="A2064" s="87" t="s">
        <v>47</v>
      </c>
      <c r="B2064" s="88">
        <v>46104</v>
      </c>
      <c r="C2064" s="89" t="s">
        <v>48</v>
      </c>
      <c r="D2064" s="89" t="s">
        <v>49</v>
      </c>
      <c r="E2064" s="189">
        <v>451758188</v>
      </c>
      <c r="F2064" s="197" t="s">
        <v>5421</v>
      </c>
      <c r="G2064" s="90">
        <v>747843821</v>
      </c>
      <c r="H2064" s="91">
        <v>18864</v>
      </c>
      <c r="I2064" s="89"/>
      <c r="J2064" s="89" t="s">
        <v>51</v>
      </c>
      <c r="K2064" s="89" t="s">
        <v>52</v>
      </c>
      <c r="L2064" s="89" t="s">
        <v>85</v>
      </c>
      <c r="M2064" s="89" t="s">
        <v>5422</v>
      </c>
      <c r="N2064" s="89" t="s">
        <v>79</v>
      </c>
      <c r="O2064" s="92" t="s">
        <v>5423</v>
      </c>
      <c r="P2064" s="93" t="s">
        <v>57</v>
      </c>
      <c r="Q2064" s="110" t="s">
        <v>5322</v>
      </c>
      <c r="R2064" s="94"/>
      <c r="S2064" s="95">
        <v>46168</v>
      </c>
      <c r="T2064" s="95" t="s">
        <v>5203</v>
      </c>
      <c r="U2064" s="95" t="s">
        <v>1125</v>
      </c>
      <c r="V2064" s="91">
        <v>46114</v>
      </c>
      <c r="W2064" s="91">
        <v>46160</v>
      </c>
      <c r="X2064" s="91">
        <v>46167</v>
      </c>
      <c r="Y2064" s="96" t="s">
        <v>2851</v>
      </c>
      <c r="Z2064" s="89"/>
      <c r="AA2064" s="95"/>
      <c r="AB2064" s="89"/>
      <c r="AC2064" s="109"/>
      <c r="AD2064" s="89"/>
      <c r="AE2064" s="89"/>
      <c r="AF2064" s="191"/>
      <c r="AG2064" s="194"/>
      <c r="AH2064" s="193"/>
      <c r="AI2064" s="97"/>
      <c r="AJ2064" s="97" t="s">
        <v>1127</v>
      </c>
      <c r="AK2064" s="97" t="s">
        <v>66</v>
      </c>
      <c r="AL2064" s="45" t="s">
        <v>67</v>
      </c>
      <c r="AM2064" s="160" t="str">
        <f>MONTH(B2064)&amp;"/"&amp;YEAR(B2064)</f>
        <v>3/2026</v>
      </c>
      <c r="AN2064" s="45">
        <f>WEEKNUM(B2064)-WEEKNUM(EOMONTH(B2064,-1)+1)+1</f>
        <v>4</v>
      </c>
      <c r="AO2064" s="45" t="str">
        <f>MONTH(R2064)&amp;"/"&amp;YEAR(R2064)</f>
        <v>1/1900</v>
      </c>
      <c r="AP2064" s="45" t="e">
        <f>WEEKNUM(R2064)-WEEKNUM(EOMONTH(R2064,-1)+1)+1</f>
        <v>#NUM!</v>
      </c>
      <c r="AQ2064" s="45">
        <f>IF(AU2064="S",IF(Q2064="1. Aceitou o programa",R2064-B2064,0),0)</f>
        <v>0</v>
      </c>
      <c r="AR2064" s="45">
        <f>IF(AU2064="S",IF(AND(S2064&lt;&gt;"",R2064&lt;&gt;""),S2064-R2064,0),0)</f>
        <v>0</v>
      </c>
      <c r="AS2064" s="45">
        <f>IF(AU2064="S",IF(Q2064="1. Aceitou o programa",IF(OR(X2064="Não se Aplica",X2064=""),IF(OR(W2064="Não se Aplica",W2064=""),0,W2064-V2064),AVERAGE(X2064-W2064,W2064-V2064)),0),0)</f>
        <v>0</v>
      </c>
      <c r="AT2064" s="45">
        <f>IF(AU2064="S",IF(AND(Q2064="1. Aceitou o programa",AB2064="Realizada"),IFERROR(IF(AA2064="",0,AA2064-R2064),0),0),0)</f>
        <v>0</v>
      </c>
      <c r="AU2064" s="45" t="str">
        <f>_xlfn.XLOOKUP(U2064,'Lista Suspensa'!$AA$20:$AA$23,'Lista Suspensa'!$AB$20:$AB$23,"N/A")</f>
        <v>S</v>
      </c>
    </row>
    <row r="2065" spans="1:47" ht="12" customHeight="1" x14ac:dyDescent="0.3">
      <c r="A2065" s="87" t="s">
        <v>47</v>
      </c>
      <c r="B2065" s="88">
        <v>46104</v>
      </c>
      <c r="C2065" s="89" t="s">
        <v>48</v>
      </c>
      <c r="D2065" s="89" t="s">
        <v>49</v>
      </c>
      <c r="E2065" s="189">
        <v>301034516</v>
      </c>
      <c r="F2065" s="197" t="s">
        <v>5424</v>
      </c>
      <c r="G2065" s="90">
        <v>18874538812</v>
      </c>
      <c r="H2065" s="91">
        <v>24003</v>
      </c>
      <c r="I2065" s="89"/>
      <c r="J2065" s="89" t="s">
        <v>51</v>
      </c>
      <c r="K2065" s="89" t="s">
        <v>52</v>
      </c>
      <c r="L2065" s="89" t="s">
        <v>85</v>
      </c>
      <c r="M2065" s="89" t="s">
        <v>5425</v>
      </c>
      <c r="N2065" s="89" t="s">
        <v>87</v>
      </c>
      <c r="O2065" s="92" t="s">
        <v>5426</v>
      </c>
      <c r="P2065" s="93" t="s">
        <v>57</v>
      </c>
      <c r="Q2065" s="110" t="s">
        <v>5322</v>
      </c>
      <c r="R2065" s="94"/>
      <c r="S2065" s="95">
        <v>46168</v>
      </c>
      <c r="T2065" s="95" t="s">
        <v>5203</v>
      </c>
      <c r="U2065" s="95" t="s">
        <v>1125</v>
      </c>
      <c r="V2065" s="91">
        <v>46114</v>
      </c>
      <c r="W2065" s="91">
        <v>46160</v>
      </c>
      <c r="X2065" s="91">
        <v>46167</v>
      </c>
      <c r="Y2065" s="96" t="s">
        <v>2851</v>
      </c>
      <c r="Z2065" s="89"/>
      <c r="AA2065" s="95"/>
      <c r="AB2065" s="89"/>
      <c r="AC2065" s="109"/>
      <c r="AD2065" s="89"/>
      <c r="AE2065" s="89"/>
      <c r="AF2065" s="191"/>
      <c r="AG2065" s="194"/>
      <c r="AH2065" s="193"/>
      <c r="AI2065" s="97"/>
      <c r="AJ2065" s="97" t="s">
        <v>1127</v>
      </c>
      <c r="AK2065" s="97" t="s">
        <v>66</v>
      </c>
      <c r="AL2065" s="45" t="s">
        <v>67</v>
      </c>
      <c r="AM2065" s="160" t="str">
        <f>MONTH(B2065)&amp;"/"&amp;YEAR(B2065)</f>
        <v>3/2026</v>
      </c>
      <c r="AN2065" s="45">
        <f>WEEKNUM(B2065)-WEEKNUM(EOMONTH(B2065,-1)+1)+1</f>
        <v>4</v>
      </c>
      <c r="AO2065" s="45" t="str">
        <f>MONTH(R2065)&amp;"/"&amp;YEAR(R2065)</f>
        <v>1/1900</v>
      </c>
      <c r="AP2065" s="45" t="e">
        <f>WEEKNUM(R2065)-WEEKNUM(EOMONTH(R2065,-1)+1)+1</f>
        <v>#NUM!</v>
      </c>
      <c r="AQ2065" s="45">
        <f>IF(AU2065="S",IF(Q2065="1. Aceitou o programa",R2065-B2065,0),0)</f>
        <v>0</v>
      </c>
      <c r="AR2065" s="45">
        <f>IF(AU2065="S",IF(AND(S2065&lt;&gt;"",R2065&lt;&gt;""),S2065-R2065,0),0)</f>
        <v>0</v>
      </c>
      <c r="AS2065" s="45">
        <f>IF(AU2065="S",IF(Q2065="1. Aceitou o programa",IF(OR(X2065="Não se Aplica",X2065=""),IF(OR(W2065="Não se Aplica",W2065=""),0,W2065-V2065),AVERAGE(X2065-W2065,W2065-V2065)),0),0)</f>
        <v>0</v>
      </c>
      <c r="AT2065" s="45">
        <f>IF(AU2065="S",IF(AND(Q2065="1. Aceitou o programa",AB2065="Realizada"),IFERROR(IF(AA2065="",0,AA2065-R2065),0),0),0)</f>
        <v>0</v>
      </c>
      <c r="AU2065" s="45" t="str">
        <f>_xlfn.XLOOKUP(U2065,'Lista Suspensa'!$AA$20:$AA$23,'Lista Suspensa'!$AB$20:$AB$23,"N/A")</f>
        <v>S</v>
      </c>
    </row>
    <row r="2066" spans="1:47" ht="12" customHeight="1" x14ac:dyDescent="0.3">
      <c r="A2066" s="87" t="s">
        <v>47</v>
      </c>
      <c r="B2066" s="88">
        <v>46104</v>
      </c>
      <c r="C2066" s="89" t="s">
        <v>48</v>
      </c>
      <c r="D2066" s="89" t="s">
        <v>49</v>
      </c>
      <c r="E2066" s="189">
        <v>89009451</v>
      </c>
      <c r="F2066" s="197" t="s">
        <v>5427</v>
      </c>
      <c r="G2066" s="90">
        <v>34597348840</v>
      </c>
      <c r="H2066" s="91">
        <v>31457</v>
      </c>
      <c r="I2066" s="89"/>
      <c r="J2066" s="89" t="s">
        <v>51</v>
      </c>
      <c r="K2066" s="89" t="s">
        <v>52</v>
      </c>
      <c r="L2066" s="89" t="s">
        <v>85</v>
      </c>
      <c r="M2066" s="89" t="s">
        <v>909</v>
      </c>
      <c r="N2066" s="89" t="s">
        <v>291</v>
      </c>
      <c r="O2066" s="92" t="s">
        <v>5428</v>
      </c>
      <c r="P2066" s="93" t="s">
        <v>57</v>
      </c>
      <c r="Q2066" s="110" t="s">
        <v>5322</v>
      </c>
      <c r="R2066" s="94"/>
      <c r="S2066" s="95">
        <v>46168</v>
      </c>
      <c r="T2066" s="95" t="s">
        <v>5203</v>
      </c>
      <c r="U2066" s="95" t="s">
        <v>1125</v>
      </c>
      <c r="V2066" s="91">
        <v>46114</v>
      </c>
      <c r="W2066" s="91">
        <v>46160</v>
      </c>
      <c r="X2066" s="91">
        <v>46167</v>
      </c>
      <c r="Y2066" s="96" t="s">
        <v>2851</v>
      </c>
      <c r="Z2066" s="89"/>
      <c r="AA2066" s="95"/>
      <c r="AB2066" s="89"/>
      <c r="AC2066" s="109"/>
      <c r="AD2066" s="89"/>
      <c r="AE2066" s="89"/>
      <c r="AF2066" s="191"/>
      <c r="AG2066" s="194"/>
      <c r="AH2066" s="193"/>
      <c r="AI2066" s="97"/>
      <c r="AJ2066" s="97" t="s">
        <v>1127</v>
      </c>
      <c r="AK2066" s="97" t="s">
        <v>66</v>
      </c>
      <c r="AL2066" s="45" t="s">
        <v>67</v>
      </c>
      <c r="AM2066" s="160" t="str">
        <f>MONTH(B2066)&amp;"/"&amp;YEAR(B2066)</f>
        <v>3/2026</v>
      </c>
      <c r="AN2066" s="45">
        <f>WEEKNUM(B2066)-WEEKNUM(EOMONTH(B2066,-1)+1)+1</f>
        <v>4</v>
      </c>
      <c r="AO2066" s="45" t="str">
        <f>MONTH(R2066)&amp;"/"&amp;YEAR(R2066)</f>
        <v>1/1900</v>
      </c>
      <c r="AP2066" s="45" t="e">
        <f>WEEKNUM(R2066)-WEEKNUM(EOMONTH(R2066,-1)+1)+1</f>
        <v>#NUM!</v>
      </c>
      <c r="AQ2066" s="45">
        <f>IF(AU2066="S",IF(Q2066="1. Aceitou o programa",R2066-B2066,0),0)</f>
        <v>0</v>
      </c>
      <c r="AR2066" s="45">
        <f>IF(AU2066="S",IF(AND(S2066&lt;&gt;"",R2066&lt;&gt;""),S2066-R2066,0),0)</f>
        <v>0</v>
      </c>
      <c r="AS2066" s="45">
        <f>IF(AU2066="S",IF(Q2066="1. Aceitou o programa",IF(OR(X2066="Não se Aplica",X2066=""),IF(OR(W2066="Não se Aplica",W2066=""),0,W2066-V2066),AVERAGE(X2066-W2066,W2066-V2066)),0),0)</f>
        <v>0</v>
      </c>
      <c r="AT2066" s="45">
        <f>IF(AU2066="S",IF(AND(Q2066="1. Aceitou o programa",AB2066="Realizada"),IFERROR(IF(AA2066="",0,AA2066-R2066),0),0),0)</f>
        <v>0</v>
      </c>
      <c r="AU2066" s="45" t="str">
        <f>_xlfn.XLOOKUP(U2066,'Lista Suspensa'!$AA$20:$AA$23,'Lista Suspensa'!$AB$20:$AB$23,"N/A")</f>
        <v>S</v>
      </c>
    </row>
    <row r="2067" spans="1:47" ht="12" customHeight="1" x14ac:dyDescent="0.3">
      <c r="A2067" s="87" t="s">
        <v>47</v>
      </c>
      <c r="B2067" s="88">
        <v>46104</v>
      </c>
      <c r="C2067" s="89" t="s">
        <v>48</v>
      </c>
      <c r="D2067" s="89" t="s">
        <v>49</v>
      </c>
      <c r="E2067" s="189">
        <v>76692607</v>
      </c>
      <c r="F2067" s="197" t="s">
        <v>5429</v>
      </c>
      <c r="G2067" s="90">
        <v>12841484831</v>
      </c>
      <c r="H2067" s="91">
        <v>25447</v>
      </c>
      <c r="I2067" s="89"/>
      <c r="J2067" s="89" t="s">
        <v>51</v>
      </c>
      <c r="K2067" s="89" t="s">
        <v>52</v>
      </c>
      <c r="L2067" s="89" t="s">
        <v>85</v>
      </c>
      <c r="M2067" s="89" t="s">
        <v>234</v>
      </c>
      <c r="N2067" s="89" t="s">
        <v>159</v>
      </c>
      <c r="O2067" s="92" t="s">
        <v>5430</v>
      </c>
      <c r="P2067" s="93" t="s">
        <v>57</v>
      </c>
      <c r="Q2067" s="110" t="s">
        <v>5322</v>
      </c>
      <c r="R2067" s="94"/>
      <c r="S2067" s="95">
        <v>46168</v>
      </c>
      <c r="T2067" s="95" t="s">
        <v>5203</v>
      </c>
      <c r="U2067" s="95" t="s">
        <v>1125</v>
      </c>
      <c r="V2067" s="91">
        <v>46114</v>
      </c>
      <c r="W2067" s="91">
        <v>46160</v>
      </c>
      <c r="X2067" s="91">
        <v>46167</v>
      </c>
      <c r="Y2067" s="96" t="s">
        <v>2851</v>
      </c>
      <c r="Z2067" s="89"/>
      <c r="AA2067" s="95"/>
      <c r="AB2067" s="89"/>
      <c r="AC2067" s="109"/>
      <c r="AD2067" s="89"/>
      <c r="AE2067" s="89"/>
      <c r="AF2067" s="191"/>
      <c r="AG2067" s="194"/>
      <c r="AH2067" s="193"/>
      <c r="AI2067" s="97"/>
      <c r="AJ2067" s="97" t="s">
        <v>1127</v>
      </c>
      <c r="AK2067" s="97" t="s">
        <v>66</v>
      </c>
      <c r="AL2067" s="45" t="s">
        <v>67</v>
      </c>
      <c r="AM2067" s="160" t="str">
        <f>MONTH(B2067)&amp;"/"&amp;YEAR(B2067)</f>
        <v>3/2026</v>
      </c>
      <c r="AN2067" s="45">
        <f>WEEKNUM(B2067)-WEEKNUM(EOMONTH(B2067,-1)+1)+1</f>
        <v>4</v>
      </c>
      <c r="AO2067" s="45" t="str">
        <f>MONTH(R2067)&amp;"/"&amp;YEAR(R2067)</f>
        <v>1/1900</v>
      </c>
      <c r="AP2067" s="45" t="e">
        <f>WEEKNUM(R2067)-WEEKNUM(EOMONTH(R2067,-1)+1)+1</f>
        <v>#NUM!</v>
      </c>
      <c r="AQ2067" s="45">
        <f>IF(AU2067="S",IF(Q2067="1. Aceitou o programa",R2067-B2067,0),0)</f>
        <v>0</v>
      </c>
      <c r="AR2067" s="45">
        <f>IF(AU2067="S",IF(AND(S2067&lt;&gt;"",R2067&lt;&gt;""),S2067-R2067,0),0)</f>
        <v>0</v>
      </c>
      <c r="AS2067" s="45">
        <f>IF(AU2067="S",IF(Q2067="1. Aceitou o programa",IF(OR(X2067="Não se Aplica",X2067=""),IF(OR(W2067="Não se Aplica",W2067=""),0,W2067-V2067),AVERAGE(X2067-W2067,W2067-V2067)),0),0)</f>
        <v>0</v>
      </c>
      <c r="AT2067" s="45">
        <f>IF(AU2067="S",IF(AND(Q2067="1. Aceitou o programa",AB2067="Realizada"),IFERROR(IF(AA2067="",0,AA2067-R2067),0),0),0)</f>
        <v>0</v>
      </c>
      <c r="AU2067" s="45" t="str">
        <f>_xlfn.XLOOKUP(U2067,'Lista Suspensa'!$AA$20:$AA$23,'Lista Suspensa'!$AB$20:$AB$23,"N/A")</f>
        <v>S</v>
      </c>
    </row>
    <row r="2068" spans="1:47" ht="12" customHeight="1" x14ac:dyDescent="0.3">
      <c r="A2068" s="87" t="s">
        <v>47</v>
      </c>
      <c r="B2068" s="88">
        <v>46104</v>
      </c>
      <c r="C2068" s="89" t="s">
        <v>48</v>
      </c>
      <c r="D2068" s="89" t="s">
        <v>49</v>
      </c>
      <c r="E2068" s="189">
        <v>89287215</v>
      </c>
      <c r="F2068" s="197" t="s">
        <v>5431</v>
      </c>
      <c r="G2068" s="90">
        <v>28605809809</v>
      </c>
      <c r="H2068" s="91">
        <v>29253</v>
      </c>
      <c r="I2068" s="89"/>
      <c r="J2068" s="89" t="s">
        <v>84</v>
      </c>
      <c r="K2068" s="89" t="s">
        <v>52</v>
      </c>
      <c r="L2068" s="89" t="s">
        <v>85</v>
      </c>
      <c r="M2068" s="89" t="s">
        <v>2271</v>
      </c>
      <c r="N2068" s="89" t="s">
        <v>79</v>
      </c>
      <c r="O2068" s="92" t="s">
        <v>5432</v>
      </c>
      <c r="P2068" s="93" t="s">
        <v>57</v>
      </c>
      <c r="Q2068" s="110" t="s">
        <v>5322</v>
      </c>
      <c r="R2068" s="94"/>
      <c r="S2068" s="95">
        <v>46168</v>
      </c>
      <c r="T2068" s="95" t="s">
        <v>5203</v>
      </c>
      <c r="U2068" s="95" t="s">
        <v>1125</v>
      </c>
      <c r="V2068" s="91">
        <v>46114</v>
      </c>
      <c r="W2068" s="91">
        <v>46160</v>
      </c>
      <c r="X2068" s="91">
        <v>46167</v>
      </c>
      <c r="Y2068" s="96" t="s">
        <v>2851</v>
      </c>
      <c r="Z2068" s="89"/>
      <c r="AA2068" s="95"/>
      <c r="AB2068" s="89"/>
      <c r="AC2068" s="109"/>
      <c r="AD2068" s="89"/>
      <c r="AE2068" s="89"/>
      <c r="AF2068" s="191"/>
      <c r="AG2068" s="194"/>
      <c r="AH2068" s="193"/>
      <c r="AI2068" s="97"/>
      <c r="AJ2068" s="97" t="s">
        <v>1127</v>
      </c>
      <c r="AK2068" s="97" t="s">
        <v>66</v>
      </c>
      <c r="AL2068" s="45" t="s">
        <v>67</v>
      </c>
      <c r="AM2068" s="160" t="str">
        <f>MONTH(B2068)&amp;"/"&amp;YEAR(B2068)</f>
        <v>3/2026</v>
      </c>
      <c r="AN2068" s="45">
        <f>WEEKNUM(B2068)-WEEKNUM(EOMONTH(B2068,-1)+1)+1</f>
        <v>4</v>
      </c>
      <c r="AO2068" s="45" t="str">
        <f>MONTH(R2068)&amp;"/"&amp;YEAR(R2068)</f>
        <v>1/1900</v>
      </c>
      <c r="AP2068" s="45" t="e">
        <f>WEEKNUM(R2068)-WEEKNUM(EOMONTH(R2068,-1)+1)+1</f>
        <v>#NUM!</v>
      </c>
      <c r="AQ2068" s="45">
        <f>IF(AU2068="S",IF(Q2068="1. Aceitou o programa",R2068-B2068,0),0)</f>
        <v>0</v>
      </c>
      <c r="AR2068" s="45">
        <f>IF(AU2068="S",IF(AND(S2068&lt;&gt;"",R2068&lt;&gt;""),S2068-R2068,0),0)</f>
        <v>0</v>
      </c>
      <c r="AS2068" s="45">
        <f>IF(AU2068="S",IF(Q2068="1. Aceitou o programa",IF(OR(X2068="Não se Aplica",X2068=""),IF(OR(W2068="Não se Aplica",W2068=""),0,W2068-V2068),AVERAGE(X2068-W2068,W2068-V2068)),0),0)</f>
        <v>0</v>
      </c>
      <c r="AT2068" s="45">
        <f>IF(AU2068="S",IF(AND(Q2068="1. Aceitou o programa",AB2068="Realizada"),IFERROR(IF(AA2068="",0,AA2068-R2068),0),0),0)</f>
        <v>0</v>
      </c>
      <c r="AU2068" s="45" t="str">
        <f>_xlfn.XLOOKUP(U2068,'Lista Suspensa'!$AA$20:$AA$23,'Lista Suspensa'!$AB$20:$AB$23,"N/A")</f>
        <v>S</v>
      </c>
    </row>
    <row r="2069" spans="1:47" ht="12" customHeight="1" x14ac:dyDescent="0.3">
      <c r="A2069" s="87" t="s">
        <v>47</v>
      </c>
      <c r="B2069" s="88">
        <v>46104</v>
      </c>
      <c r="C2069" s="89" t="s">
        <v>48</v>
      </c>
      <c r="D2069" s="89" t="s">
        <v>49</v>
      </c>
      <c r="E2069" s="189">
        <v>72914985</v>
      </c>
      <c r="F2069" s="197" t="s">
        <v>5433</v>
      </c>
      <c r="G2069" s="90">
        <v>14279594805</v>
      </c>
      <c r="H2069" s="91">
        <v>26840</v>
      </c>
      <c r="I2069" s="89"/>
      <c r="J2069" s="89" t="s">
        <v>51</v>
      </c>
      <c r="K2069" s="89" t="s">
        <v>52</v>
      </c>
      <c r="L2069" s="89" t="s">
        <v>85</v>
      </c>
      <c r="M2069" s="89" t="s">
        <v>4148</v>
      </c>
      <c r="N2069" s="89" t="s">
        <v>79</v>
      </c>
      <c r="O2069" s="92" t="s">
        <v>5434</v>
      </c>
      <c r="P2069" s="93" t="s">
        <v>57</v>
      </c>
      <c r="Q2069" s="110" t="s">
        <v>58</v>
      </c>
      <c r="R2069" s="94">
        <v>46169</v>
      </c>
      <c r="S2069" s="95"/>
      <c r="T2069" s="95" t="s">
        <v>59</v>
      </c>
      <c r="U2069" s="95" t="s">
        <v>60</v>
      </c>
      <c r="V2069" s="91">
        <v>46114</v>
      </c>
      <c r="W2069" s="91">
        <v>46160</v>
      </c>
      <c r="X2069" s="91">
        <v>46167</v>
      </c>
      <c r="Y2069" s="96" t="s">
        <v>2851</v>
      </c>
      <c r="Z2069" s="89" t="s">
        <v>62</v>
      </c>
      <c r="AA2069" s="95"/>
      <c r="AB2069" s="95" t="s">
        <v>63</v>
      </c>
      <c r="AC2069" s="95" t="s">
        <v>63</v>
      </c>
      <c r="AD2069" s="95" t="s">
        <v>63</v>
      </c>
      <c r="AE2069" s="95" t="s">
        <v>63</v>
      </c>
      <c r="AF2069" s="95" t="s">
        <v>63</v>
      </c>
      <c r="AG2069" s="194" t="s">
        <v>3653</v>
      </c>
      <c r="AH2069" s="95" t="s">
        <v>63</v>
      </c>
      <c r="AI2069" s="97"/>
      <c r="AJ2069" s="97" t="s">
        <v>65</v>
      </c>
      <c r="AK2069" s="97" t="s">
        <v>66</v>
      </c>
      <c r="AL2069" s="45" t="s">
        <v>67</v>
      </c>
      <c r="AM2069" s="160" t="str">
        <f>MONTH(B2069)&amp;"/"&amp;YEAR(B2069)</f>
        <v>3/2026</v>
      </c>
      <c r="AN2069" s="45">
        <f>WEEKNUM(B2069)-WEEKNUM(EOMONTH(B2069,-1)+1)+1</f>
        <v>4</v>
      </c>
      <c r="AO2069" s="45" t="str">
        <f>MONTH(R2069)&amp;"/"&amp;YEAR(R2069)</f>
        <v>5/2026</v>
      </c>
      <c r="AP2069" s="45">
        <f>WEEKNUM(R2069)-WEEKNUM(EOMONTH(R2069,-1)+1)+1</f>
        <v>5</v>
      </c>
      <c r="AQ2069" s="45">
        <f>IF(AU2069="S",IF(Q2069="1. Aceitou o programa",R2069-B2069,0),0)</f>
        <v>65</v>
      </c>
      <c r="AR2069" s="45">
        <f>IF(AU2069="S",IF(AND(S2069&lt;&gt;"",R2069&lt;&gt;""),S2069-R2069,0),0)</f>
        <v>0</v>
      </c>
      <c r="AS2069" s="45">
        <f>IF(AU2069="S",IF(Q2069="1. Aceitou o programa",IF(OR(X2069="Não se Aplica",X2069=""),IF(OR(W2069="Não se Aplica",W2069=""),0,W2069-V2069),AVERAGE(X2069-W2069,W2069-V2069)),0),0)</f>
        <v>26.5</v>
      </c>
      <c r="AT2069" s="45">
        <f>IF(AU2069="S",IF(AND(Q2069="1. Aceitou o programa",AB2069="Realizada"),IFERROR(IF(AA2069="",0,AA2069-R2069),0),0),0)</f>
        <v>0</v>
      </c>
      <c r="AU2069" s="45" t="str">
        <f>_xlfn.XLOOKUP(U2069,'Lista Suspensa'!$AA$20:$AA$23,'Lista Suspensa'!$AB$20:$AB$23,"N/A")</f>
        <v>S</v>
      </c>
    </row>
    <row r="2070" spans="1:47" ht="12" customHeight="1" x14ac:dyDescent="0.3">
      <c r="A2070" s="87" t="s">
        <v>47</v>
      </c>
      <c r="B2070" s="88">
        <v>46104</v>
      </c>
      <c r="C2070" s="89" t="s">
        <v>48</v>
      </c>
      <c r="D2070" s="89" t="s">
        <v>49</v>
      </c>
      <c r="E2070" s="189">
        <v>94785211</v>
      </c>
      <c r="F2070" s="197" t="s">
        <v>5435</v>
      </c>
      <c r="G2070" s="90">
        <v>29955231874</v>
      </c>
      <c r="H2070" s="91">
        <v>29972</v>
      </c>
      <c r="I2070" s="89"/>
      <c r="J2070" s="89" t="s">
        <v>51</v>
      </c>
      <c r="K2070" s="89" t="s">
        <v>52</v>
      </c>
      <c r="L2070" s="89" t="s">
        <v>2964</v>
      </c>
      <c r="M2070" s="89" t="s">
        <v>5436</v>
      </c>
      <c r="N2070" s="89" t="s">
        <v>87</v>
      </c>
      <c r="O2070" s="92" t="s">
        <v>5437</v>
      </c>
      <c r="P2070" s="93" t="s">
        <v>57</v>
      </c>
      <c r="Q2070" s="110" t="s">
        <v>58</v>
      </c>
      <c r="R2070" s="94">
        <v>46169</v>
      </c>
      <c r="S2070" s="95"/>
      <c r="T2070" s="95" t="s">
        <v>59</v>
      </c>
      <c r="U2070" s="95" t="s">
        <v>60</v>
      </c>
      <c r="V2070" s="91">
        <v>46118</v>
      </c>
      <c r="W2070" s="91">
        <v>46160</v>
      </c>
      <c r="X2070" s="91">
        <v>46167</v>
      </c>
      <c r="Y2070" s="96" t="s">
        <v>2851</v>
      </c>
      <c r="Z2070" s="89" t="s">
        <v>62</v>
      </c>
      <c r="AA2070" s="95"/>
      <c r="AB2070" s="95" t="s">
        <v>2804</v>
      </c>
      <c r="AC2070" s="95" t="s">
        <v>2804</v>
      </c>
      <c r="AD2070" s="95" t="s">
        <v>2804</v>
      </c>
      <c r="AE2070" s="95" t="s">
        <v>2804</v>
      </c>
      <c r="AF2070" s="95" t="s">
        <v>2804</v>
      </c>
      <c r="AG2070" s="95" t="s">
        <v>2804</v>
      </c>
      <c r="AH2070" s="95" t="s">
        <v>2804</v>
      </c>
      <c r="AI2070" s="97"/>
      <c r="AJ2070" s="97" t="s">
        <v>65</v>
      </c>
      <c r="AK2070" s="97" t="s">
        <v>66</v>
      </c>
      <c r="AL2070" s="45" t="s">
        <v>67</v>
      </c>
      <c r="AM2070" s="160" t="str">
        <f>MONTH(B2070)&amp;"/"&amp;YEAR(B2070)</f>
        <v>3/2026</v>
      </c>
      <c r="AN2070" s="45">
        <f>WEEKNUM(B2070)-WEEKNUM(EOMONTH(B2070,-1)+1)+1</f>
        <v>4</v>
      </c>
      <c r="AO2070" s="45" t="str">
        <f>MONTH(R2070)&amp;"/"&amp;YEAR(R2070)</f>
        <v>5/2026</v>
      </c>
      <c r="AP2070" s="45">
        <f>WEEKNUM(R2070)-WEEKNUM(EOMONTH(R2070,-1)+1)+1</f>
        <v>5</v>
      </c>
      <c r="AQ2070" s="45">
        <f>IF(AU2070="S",IF(Q2070="1. Aceitou o programa",R2070-B2070,0),0)</f>
        <v>65</v>
      </c>
      <c r="AR2070" s="45">
        <f>IF(AU2070="S",IF(AND(S2070&lt;&gt;"",R2070&lt;&gt;""),S2070-R2070,0),0)</f>
        <v>0</v>
      </c>
      <c r="AS2070" s="45">
        <f>IF(AU2070="S",IF(Q2070="1. Aceitou o programa",IF(OR(X2070="Não se Aplica",X2070=""),IF(OR(W2070="Não se Aplica",W2070=""),0,W2070-V2070),AVERAGE(X2070-W2070,W2070-V2070)),0),0)</f>
        <v>24.5</v>
      </c>
      <c r="AT2070" s="45">
        <f>IF(AU2070="S",IF(AND(Q2070="1. Aceitou o programa",AB2070="Realizada"),IFERROR(IF(AA2070="",0,AA2070-R2070),0),0),0)</f>
        <v>0</v>
      </c>
      <c r="AU2070" s="45" t="str">
        <f>_xlfn.XLOOKUP(U2070,'Lista Suspensa'!$AA$20:$AA$23,'Lista Suspensa'!$AB$20:$AB$23,"N/A")</f>
        <v>S</v>
      </c>
    </row>
    <row r="2071" spans="1:47" ht="12" customHeight="1" x14ac:dyDescent="0.3">
      <c r="A2071" s="87" t="s">
        <v>47</v>
      </c>
      <c r="B2071" s="88">
        <v>46104</v>
      </c>
      <c r="C2071" s="89" t="s">
        <v>48</v>
      </c>
      <c r="D2071" s="89" t="s">
        <v>49</v>
      </c>
      <c r="E2071" s="189">
        <v>92641725</v>
      </c>
      <c r="F2071" s="197" t="s">
        <v>5438</v>
      </c>
      <c r="G2071" s="90">
        <v>32766540830</v>
      </c>
      <c r="H2071" s="91">
        <v>31390</v>
      </c>
      <c r="I2071" s="89"/>
      <c r="J2071" s="89" t="s">
        <v>84</v>
      </c>
      <c r="K2071" s="89" t="s">
        <v>52</v>
      </c>
      <c r="L2071" s="89" t="s">
        <v>85</v>
      </c>
      <c r="M2071" s="89" t="s">
        <v>921</v>
      </c>
      <c r="N2071" s="89" t="s">
        <v>87</v>
      </c>
      <c r="O2071" s="92" t="s">
        <v>5439</v>
      </c>
      <c r="P2071" s="93" t="s">
        <v>57</v>
      </c>
      <c r="Q2071" s="110" t="s">
        <v>5322</v>
      </c>
      <c r="R2071" s="94"/>
      <c r="S2071" s="95">
        <v>46168</v>
      </c>
      <c r="T2071" s="95" t="s">
        <v>5203</v>
      </c>
      <c r="U2071" s="95" t="s">
        <v>1125</v>
      </c>
      <c r="V2071" s="91">
        <v>46118</v>
      </c>
      <c r="W2071" s="91">
        <v>46160</v>
      </c>
      <c r="X2071" s="91">
        <v>46167</v>
      </c>
      <c r="Y2071" s="96" t="s">
        <v>2851</v>
      </c>
      <c r="Z2071" s="89"/>
      <c r="AA2071" s="95"/>
      <c r="AB2071" s="89"/>
      <c r="AC2071" s="109"/>
      <c r="AD2071" s="89"/>
      <c r="AE2071" s="89"/>
      <c r="AF2071" s="191"/>
      <c r="AG2071" s="194"/>
      <c r="AH2071" s="193"/>
      <c r="AI2071" s="97"/>
      <c r="AJ2071" s="97" t="s">
        <v>1127</v>
      </c>
      <c r="AK2071" s="97" t="s">
        <v>66</v>
      </c>
      <c r="AL2071" s="45" t="s">
        <v>67</v>
      </c>
      <c r="AM2071" s="160" t="str">
        <f>MONTH(B2071)&amp;"/"&amp;YEAR(B2071)</f>
        <v>3/2026</v>
      </c>
      <c r="AN2071" s="45">
        <f>WEEKNUM(B2071)-WEEKNUM(EOMONTH(B2071,-1)+1)+1</f>
        <v>4</v>
      </c>
      <c r="AO2071" s="45" t="str">
        <f>MONTH(R2071)&amp;"/"&amp;YEAR(R2071)</f>
        <v>1/1900</v>
      </c>
      <c r="AP2071" s="45" t="e">
        <f>WEEKNUM(R2071)-WEEKNUM(EOMONTH(R2071,-1)+1)+1</f>
        <v>#NUM!</v>
      </c>
      <c r="AQ2071" s="45">
        <f>IF(AU2071="S",IF(Q2071="1. Aceitou o programa",R2071-B2071,0),0)</f>
        <v>0</v>
      </c>
      <c r="AR2071" s="45">
        <f>IF(AU2071="S",IF(AND(S2071&lt;&gt;"",R2071&lt;&gt;""),S2071-R2071,0),0)</f>
        <v>0</v>
      </c>
      <c r="AS2071" s="45">
        <f>IF(AU2071="S",IF(Q2071="1. Aceitou o programa",IF(OR(X2071="Não se Aplica",X2071=""),IF(OR(W2071="Não se Aplica",W2071=""),0,W2071-V2071),AVERAGE(X2071-W2071,W2071-V2071)),0),0)</f>
        <v>0</v>
      </c>
      <c r="AT2071" s="45">
        <f>IF(AU2071="S",IF(AND(Q2071="1. Aceitou o programa",AB2071="Realizada"),IFERROR(IF(AA2071="",0,AA2071-R2071),0),0),0)</f>
        <v>0</v>
      </c>
      <c r="AU2071" s="45" t="str">
        <f>_xlfn.XLOOKUP(U2071,'Lista Suspensa'!$AA$20:$AA$23,'Lista Suspensa'!$AB$20:$AB$23,"N/A")</f>
        <v>S</v>
      </c>
    </row>
    <row r="2072" spans="1:47" ht="12" customHeight="1" x14ac:dyDescent="0.3">
      <c r="A2072" s="87" t="s">
        <v>47</v>
      </c>
      <c r="B2072" s="88">
        <v>46104</v>
      </c>
      <c r="C2072" s="89" t="s">
        <v>48</v>
      </c>
      <c r="D2072" s="89" t="s">
        <v>49</v>
      </c>
      <c r="E2072" s="189">
        <v>93382934</v>
      </c>
      <c r="F2072" s="197" t="s">
        <v>5440</v>
      </c>
      <c r="G2072" s="90">
        <v>49266976881</v>
      </c>
      <c r="H2072" s="91">
        <v>36382</v>
      </c>
      <c r="I2072" s="89"/>
      <c r="J2072" s="89" t="s">
        <v>51</v>
      </c>
      <c r="K2072" s="89" t="s">
        <v>52</v>
      </c>
      <c r="L2072" s="89" t="s">
        <v>53</v>
      </c>
      <c r="M2072" s="89" t="s">
        <v>267</v>
      </c>
      <c r="N2072" s="89" t="s">
        <v>197</v>
      </c>
      <c r="O2072" s="92" t="s">
        <v>5441</v>
      </c>
      <c r="P2072" s="93" t="s">
        <v>57</v>
      </c>
      <c r="Q2072" s="110" t="s">
        <v>5322</v>
      </c>
      <c r="R2072" s="94"/>
      <c r="S2072" s="95">
        <v>46168</v>
      </c>
      <c r="T2072" s="95" t="s">
        <v>5203</v>
      </c>
      <c r="U2072" s="95" t="s">
        <v>1125</v>
      </c>
      <c r="V2072" s="91">
        <v>46118</v>
      </c>
      <c r="W2072" s="91">
        <v>46160</v>
      </c>
      <c r="X2072" s="91">
        <v>46167</v>
      </c>
      <c r="Y2072" s="96" t="s">
        <v>2851</v>
      </c>
      <c r="Z2072" s="89"/>
      <c r="AA2072" s="95"/>
      <c r="AB2072" s="89"/>
      <c r="AC2072" s="109"/>
      <c r="AD2072" s="89"/>
      <c r="AE2072" s="89"/>
      <c r="AF2072" s="191"/>
      <c r="AG2072" s="194"/>
      <c r="AH2072" s="193"/>
      <c r="AI2072" s="97"/>
      <c r="AJ2072" s="97" t="s">
        <v>1127</v>
      </c>
      <c r="AK2072" s="97" t="s">
        <v>66</v>
      </c>
      <c r="AL2072" s="45" t="s">
        <v>67</v>
      </c>
      <c r="AM2072" s="160" t="str">
        <f>MONTH(B2072)&amp;"/"&amp;YEAR(B2072)</f>
        <v>3/2026</v>
      </c>
      <c r="AN2072" s="45">
        <f>WEEKNUM(B2072)-WEEKNUM(EOMONTH(B2072,-1)+1)+1</f>
        <v>4</v>
      </c>
      <c r="AO2072" s="45" t="str">
        <f>MONTH(R2072)&amp;"/"&amp;YEAR(R2072)</f>
        <v>1/1900</v>
      </c>
      <c r="AP2072" s="45" t="e">
        <f>WEEKNUM(R2072)-WEEKNUM(EOMONTH(R2072,-1)+1)+1</f>
        <v>#NUM!</v>
      </c>
      <c r="AQ2072" s="45">
        <f>IF(AU2072="S",IF(Q2072="1. Aceitou o programa",R2072-B2072,0),0)</f>
        <v>0</v>
      </c>
      <c r="AR2072" s="45">
        <f>IF(AU2072="S",IF(AND(S2072&lt;&gt;"",R2072&lt;&gt;""),S2072-R2072,0),0)</f>
        <v>0</v>
      </c>
      <c r="AS2072" s="45">
        <f>IF(AU2072="S",IF(Q2072="1. Aceitou o programa",IF(OR(X2072="Não se Aplica",X2072=""),IF(OR(W2072="Não se Aplica",W2072=""),0,W2072-V2072),AVERAGE(X2072-W2072,W2072-V2072)),0),0)</f>
        <v>0</v>
      </c>
      <c r="AT2072" s="45">
        <f>IF(AU2072="S",IF(AND(Q2072="1. Aceitou o programa",AB2072="Realizada"),IFERROR(IF(AA2072="",0,AA2072-R2072),0),0),0)</f>
        <v>0</v>
      </c>
      <c r="AU2072" s="45" t="str">
        <f>_xlfn.XLOOKUP(U2072,'Lista Suspensa'!$AA$20:$AA$23,'Lista Suspensa'!$AB$20:$AB$23,"N/A")</f>
        <v>S</v>
      </c>
    </row>
    <row r="2073" spans="1:47" ht="12" customHeight="1" x14ac:dyDescent="0.3">
      <c r="A2073" s="87" t="s">
        <v>47</v>
      </c>
      <c r="B2073" s="88">
        <v>46104</v>
      </c>
      <c r="C2073" s="89" t="s">
        <v>48</v>
      </c>
      <c r="D2073" s="89" t="s">
        <v>49</v>
      </c>
      <c r="E2073" s="189">
        <v>82449450</v>
      </c>
      <c r="F2073" s="197" t="s">
        <v>5442</v>
      </c>
      <c r="G2073" s="90">
        <v>22099896801</v>
      </c>
      <c r="H2073" s="91">
        <v>29750</v>
      </c>
      <c r="I2073" s="89"/>
      <c r="J2073" s="89" t="s">
        <v>51</v>
      </c>
      <c r="K2073" s="89" t="s">
        <v>52</v>
      </c>
      <c r="L2073" s="89" t="s">
        <v>85</v>
      </c>
      <c r="M2073" s="89" t="s">
        <v>5443</v>
      </c>
      <c r="N2073" s="89" t="s">
        <v>87</v>
      </c>
      <c r="O2073" s="92" t="s">
        <v>5444</v>
      </c>
      <c r="P2073" s="93" t="s">
        <v>57</v>
      </c>
      <c r="Q2073" s="110" t="s">
        <v>58</v>
      </c>
      <c r="R2073" s="94">
        <v>46169</v>
      </c>
      <c r="S2073" s="95"/>
      <c r="T2073" s="95" t="s">
        <v>59</v>
      </c>
      <c r="U2073" s="95" t="s">
        <v>60</v>
      </c>
      <c r="V2073" s="91">
        <v>46118</v>
      </c>
      <c r="W2073" s="91">
        <v>46160</v>
      </c>
      <c r="X2073" s="91">
        <v>46167</v>
      </c>
      <c r="Y2073" s="96" t="s">
        <v>2851</v>
      </c>
      <c r="Z2073" s="89" t="s">
        <v>62</v>
      </c>
      <c r="AA2073" s="95"/>
      <c r="AB2073" s="95" t="s">
        <v>2804</v>
      </c>
      <c r="AC2073" s="95" t="s">
        <v>2804</v>
      </c>
      <c r="AD2073" s="95" t="s">
        <v>2804</v>
      </c>
      <c r="AE2073" s="95" t="s">
        <v>2804</v>
      </c>
      <c r="AF2073" s="95" t="s">
        <v>2804</v>
      </c>
      <c r="AG2073" s="95" t="s">
        <v>2804</v>
      </c>
      <c r="AH2073" s="95" t="s">
        <v>2804</v>
      </c>
      <c r="AI2073" s="97"/>
      <c r="AJ2073" s="97" t="s">
        <v>65</v>
      </c>
      <c r="AK2073" s="97" t="s">
        <v>66</v>
      </c>
      <c r="AL2073" s="45" t="s">
        <v>67</v>
      </c>
      <c r="AM2073" s="160" t="str">
        <f>MONTH(B2073)&amp;"/"&amp;YEAR(B2073)</f>
        <v>3/2026</v>
      </c>
      <c r="AN2073" s="45">
        <f>WEEKNUM(B2073)-WEEKNUM(EOMONTH(B2073,-1)+1)+1</f>
        <v>4</v>
      </c>
      <c r="AO2073" s="45" t="str">
        <f>MONTH(R2073)&amp;"/"&amp;YEAR(R2073)</f>
        <v>5/2026</v>
      </c>
      <c r="AP2073" s="45">
        <f>WEEKNUM(R2073)-WEEKNUM(EOMONTH(R2073,-1)+1)+1</f>
        <v>5</v>
      </c>
      <c r="AQ2073" s="45">
        <f>IF(AU2073="S",IF(Q2073="1. Aceitou o programa",R2073-B2073,0),0)</f>
        <v>65</v>
      </c>
      <c r="AR2073" s="45">
        <f>IF(AU2073="S",IF(AND(S2073&lt;&gt;"",R2073&lt;&gt;""),S2073-R2073,0),0)</f>
        <v>0</v>
      </c>
      <c r="AS2073" s="45">
        <f>IF(AU2073="S",IF(Q2073="1. Aceitou o programa",IF(OR(X2073="Não se Aplica",X2073=""),IF(OR(W2073="Não se Aplica",W2073=""),0,W2073-V2073),AVERAGE(X2073-W2073,W2073-V2073)),0),0)</f>
        <v>24.5</v>
      </c>
      <c r="AT2073" s="45">
        <f>IF(AU2073="S",IF(AND(Q2073="1. Aceitou o programa",AB2073="Realizada"),IFERROR(IF(AA2073="",0,AA2073-R2073),0),0),0)</f>
        <v>0</v>
      </c>
      <c r="AU2073" s="45" t="str">
        <f>_xlfn.XLOOKUP(U2073,'Lista Suspensa'!$AA$20:$AA$23,'Lista Suspensa'!$AB$20:$AB$23,"N/A")</f>
        <v>S</v>
      </c>
    </row>
    <row r="2074" spans="1:47" ht="12" customHeight="1" x14ac:dyDescent="0.3">
      <c r="A2074" s="87" t="s">
        <v>47</v>
      </c>
      <c r="B2074" s="88">
        <v>46104</v>
      </c>
      <c r="C2074" s="89" t="s">
        <v>48</v>
      </c>
      <c r="D2074" s="89" t="s">
        <v>49</v>
      </c>
      <c r="E2074" s="189">
        <v>81350049</v>
      </c>
      <c r="F2074" s="197" t="s">
        <v>5445</v>
      </c>
      <c r="G2074" s="90">
        <v>22789945810</v>
      </c>
      <c r="H2074" s="91">
        <v>31719</v>
      </c>
      <c r="I2074" s="89"/>
      <c r="J2074" s="89" t="s">
        <v>51</v>
      </c>
      <c r="K2074" s="89" t="s">
        <v>52</v>
      </c>
      <c r="L2074" s="89" t="s">
        <v>85</v>
      </c>
      <c r="M2074" s="89" t="s">
        <v>4358</v>
      </c>
      <c r="N2074" s="89" t="s">
        <v>197</v>
      </c>
      <c r="O2074" s="92" t="s">
        <v>5446</v>
      </c>
      <c r="P2074" s="93" t="s">
        <v>57</v>
      </c>
      <c r="Q2074" s="110" t="s">
        <v>5322</v>
      </c>
      <c r="R2074" s="94"/>
      <c r="S2074" s="95">
        <v>46168</v>
      </c>
      <c r="T2074" s="95" t="s">
        <v>5203</v>
      </c>
      <c r="U2074" s="95" t="s">
        <v>1125</v>
      </c>
      <c r="V2074" s="91">
        <v>46118</v>
      </c>
      <c r="W2074" s="91">
        <v>46160</v>
      </c>
      <c r="X2074" s="91">
        <v>46167</v>
      </c>
      <c r="Y2074" s="96" t="s">
        <v>2851</v>
      </c>
      <c r="Z2074" s="89"/>
      <c r="AA2074" s="95"/>
      <c r="AB2074" s="89"/>
      <c r="AC2074" s="109"/>
      <c r="AD2074" s="89"/>
      <c r="AE2074" s="89"/>
      <c r="AF2074" s="191"/>
      <c r="AG2074" s="194"/>
      <c r="AH2074" s="193"/>
      <c r="AI2074" s="97"/>
      <c r="AJ2074" s="97" t="s">
        <v>1127</v>
      </c>
      <c r="AK2074" s="97" t="s">
        <v>66</v>
      </c>
      <c r="AL2074" s="45" t="s">
        <v>67</v>
      </c>
      <c r="AM2074" s="160" t="str">
        <f>MONTH(B2074)&amp;"/"&amp;YEAR(B2074)</f>
        <v>3/2026</v>
      </c>
      <c r="AN2074" s="45">
        <f>WEEKNUM(B2074)-WEEKNUM(EOMONTH(B2074,-1)+1)+1</f>
        <v>4</v>
      </c>
      <c r="AO2074" s="45" t="str">
        <f>MONTH(R2074)&amp;"/"&amp;YEAR(R2074)</f>
        <v>1/1900</v>
      </c>
      <c r="AP2074" s="45" t="e">
        <f>WEEKNUM(R2074)-WEEKNUM(EOMONTH(R2074,-1)+1)+1</f>
        <v>#NUM!</v>
      </c>
      <c r="AQ2074" s="45">
        <f>IF(AU2074="S",IF(Q2074="1. Aceitou o programa",R2074-B2074,0),0)</f>
        <v>0</v>
      </c>
      <c r="AR2074" s="45">
        <f>IF(AU2074="S",IF(AND(S2074&lt;&gt;"",R2074&lt;&gt;""),S2074-R2074,0),0)</f>
        <v>0</v>
      </c>
      <c r="AS2074" s="45">
        <f>IF(AU2074="S",IF(Q2074="1. Aceitou o programa",IF(OR(X2074="Não se Aplica",X2074=""),IF(OR(W2074="Não se Aplica",W2074=""),0,W2074-V2074),AVERAGE(X2074-W2074,W2074-V2074)),0),0)</f>
        <v>0</v>
      </c>
      <c r="AT2074" s="45">
        <f>IF(AU2074="S",IF(AND(Q2074="1. Aceitou o programa",AB2074="Realizada"),IFERROR(IF(AA2074="",0,AA2074-R2074),0),0),0)</f>
        <v>0</v>
      </c>
      <c r="AU2074" s="45" t="str">
        <f>_xlfn.XLOOKUP(U2074,'Lista Suspensa'!$AA$20:$AA$23,'Lista Suspensa'!$AB$20:$AB$23,"N/A")</f>
        <v>S</v>
      </c>
    </row>
    <row r="2075" spans="1:47" ht="12" customHeight="1" x14ac:dyDescent="0.3">
      <c r="A2075" s="87" t="s">
        <v>47</v>
      </c>
      <c r="B2075" s="88">
        <v>46104</v>
      </c>
      <c r="C2075" s="89" t="s">
        <v>48</v>
      </c>
      <c r="D2075" s="89" t="s">
        <v>49</v>
      </c>
      <c r="E2075" s="189">
        <v>79980951</v>
      </c>
      <c r="F2075" s="197" t="s">
        <v>5447</v>
      </c>
      <c r="G2075" s="90">
        <v>54461221865</v>
      </c>
      <c r="H2075" s="91">
        <v>36654</v>
      </c>
      <c r="I2075" s="89"/>
      <c r="J2075" s="89" t="s">
        <v>51</v>
      </c>
      <c r="K2075" s="89" t="s">
        <v>52</v>
      </c>
      <c r="L2075" s="89" t="s">
        <v>53</v>
      </c>
      <c r="M2075" s="89" t="s">
        <v>5448</v>
      </c>
      <c r="N2075" s="89" t="s">
        <v>137</v>
      </c>
      <c r="O2075" s="92" t="s">
        <v>5449</v>
      </c>
      <c r="P2075" s="93" t="s">
        <v>57</v>
      </c>
      <c r="Q2075" s="110" t="s">
        <v>5322</v>
      </c>
      <c r="R2075" s="94"/>
      <c r="S2075" s="95">
        <v>46168</v>
      </c>
      <c r="T2075" s="95" t="s">
        <v>5203</v>
      </c>
      <c r="U2075" s="95" t="s">
        <v>1125</v>
      </c>
      <c r="V2075" s="91">
        <v>46118</v>
      </c>
      <c r="W2075" s="91">
        <v>46160</v>
      </c>
      <c r="X2075" s="91">
        <v>46167</v>
      </c>
      <c r="Y2075" s="96" t="s">
        <v>2851</v>
      </c>
      <c r="Z2075" s="89"/>
      <c r="AA2075" s="95"/>
      <c r="AB2075" s="89"/>
      <c r="AC2075" s="109"/>
      <c r="AD2075" s="89"/>
      <c r="AE2075" s="89"/>
      <c r="AF2075" s="191"/>
      <c r="AG2075" s="194"/>
      <c r="AH2075" s="193"/>
      <c r="AI2075" s="97"/>
      <c r="AJ2075" s="97" t="s">
        <v>1127</v>
      </c>
      <c r="AK2075" s="97" t="s">
        <v>66</v>
      </c>
      <c r="AL2075" s="45" t="s">
        <v>67</v>
      </c>
      <c r="AM2075" s="160" t="str">
        <f>MONTH(B2075)&amp;"/"&amp;YEAR(B2075)</f>
        <v>3/2026</v>
      </c>
      <c r="AN2075" s="45">
        <f>WEEKNUM(B2075)-WEEKNUM(EOMONTH(B2075,-1)+1)+1</f>
        <v>4</v>
      </c>
      <c r="AO2075" s="45" t="str">
        <f>MONTH(R2075)&amp;"/"&amp;YEAR(R2075)</f>
        <v>1/1900</v>
      </c>
      <c r="AP2075" s="45" t="e">
        <f>WEEKNUM(R2075)-WEEKNUM(EOMONTH(R2075,-1)+1)+1</f>
        <v>#NUM!</v>
      </c>
      <c r="AQ2075" s="45">
        <f>IF(AU2075="S",IF(Q2075="1. Aceitou o programa",R2075-B2075,0),0)</f>
        <v>0</v>
      </c>
      <c r="AR2075" s="45">
        <f>IF(AU2075="S",IF(AND(S2075&lt;&gt;"",R2075&lt;&gt;""),S2075-R2075,0),0)</f>
        <v>0</v>
      </c>
      <c r="AS2075" s="45">
        <f>IF(AU2075="S",IF(Q2075="1. Aceitou o programa",IF(OR(X2075="Não se Aplica",X2075=""),IF(OR(W2075="Não se Aplica",W2075=""),0,W2075-V2075),AVERAGE(X2075-W2075,W2075-V2075)),0),0)</f>
        <v>0</v>
      </c>
      <c r="AT2075" s="45">
        <f>IF(AU2075="S",IF(AND(Q2075="1. Aceitou o programa",AB2075="Realizada"),IFERROR(IF(AA2075="",0,AA2075-R2075),0),0),0)</f>
        <v>0</v>
      </c>
      <c r="AU2075" s="45" t="str">
        <f>_xlfn.XLOOKUP(U2075,'Lista Suspensa'!$AA$20:$AA$23,'Lista Suspensa'!$AB$20:$AB$23,"N/A")</f>
        <v>S</v>
      </c>
    </row>
    <row r="2076" spans="1:47" ht="12" customHeight="1" x14ac:dyDescent="0.3">
      <c r="A2076" s="87" t="s">
        <v>47</v>
      </c>
      <c r="B2076" s="88">
        <v>46104</v>
      </c>
      <c r="C2076" s="89" t="s">
        <v>48</v>
      </c>
      <c r="D2076" s="89" t="s">
        <v>49</v>
      </c>
      <c r="E2076" s="189">
        <v>81606564</v>
      </c>
      <c r="F2076" s="197" t="s">
        <v>5450</v>
      </c>
      <c r="G2076" s="90">
        <v>25246886824</v>
      </c>
      <c r="H2076" s="91">
        <v>27775</v>
      </c>
      <c r="I2076" s="89"/>
      <c r="J2076" s="89" t="s">
        <v>51</v>
      </c>
      <c r="K2076" s="89" t="s">
        <v>52</v>
      </c>
      <c r="L2076" s="89" t="s">
        <v>85</v>
      </c>
      <c r="M2076" s="89" t="s">
        <v>5451</v>
      </c>
      <c r="N2076" s="89" t="s">
        <v>137</v>
      </c>
      <c r="O2076" s="92" t="s">
        <v>5452</v>
      </c>
      <c r="P2076" s="93" t="s">
        <v>57</v>
      </c>
      <c r="Q2076" s="110" t="s">
        <v>5322</v>
      </c>
      <c r="R2076" s="94"/>
      <c r="S2076" s="95">
        <v>46168</v>
      </c>
      <c r="T2076" s="95" t="s">
        <v>5203</v>
      </c>
      <c r="U2076" s="95" t="s">
        <v>1125</v>
      </c>
      <c r="V2076" s="91">
        <v>46118</v>
      </c>
      <c r="W2076" s="91">
        <v>46160</v>
      </c>
      <c r="X2076" s="91">
        <v>46167</v>
      </c>
      <c r="Y2076" s="96" t="s">
        <v>2851</v>
      </c>
      <c r="Z2076" s="89"/>
      <c r="AA2076" s="95"/>
      <c r="AB2076" s="89"/>
      <c r="AC2076" s="109"/>
      <c r="AD2076" s="89"/>
      <c r="AE2076" s="89"/>
      <c r="AF2076" s="191"/>
      <c r="AG2076" s="194"/>
      <c r="AH2076" s="193"/>
      <c r="AI2076" s="97"/>
      <c r="AJ2076" s="97" t="s">
        <v>1127</v>
      </c>
      <c r="AK2076" s="97" t="s">
        <v>66</v>
      </c>
      <c r="AL2076" s="45" t="s">
        <v>67</v>
      </c>
      <c r="AM2076" s="160" t="str">
        <f>MONTH(B2076)&amp;"/"&amp;YEAR(B2076)</f>
        <v>3/2026</v>
      </c>
      <c r="AN2076" s="45">
        <f>WEEKNUM(B2076)-WEEKNUM(EOMONTH(B2076,-1)+1)+1</f>
        <v>4</v>
      </c>
      <c r="AO2076" s="45" t="str">
        <f>MONTH(R2076)&amp;"/"&amp;YEAR(R2076)</f>
        <v>1/1900</v>
      </c>
      <c r="AP2076" s="45" t="e">
        <f>WEEKNUM(R2076)-WEEKNUM(EOMONTH(R2076,-1)+1)+1</f>
        <v>#NUM!</v>
      </c>
      <c r="AQ2076" s="45">
        <f>IF(AU2076="S",IF(Q2076="1. Aceitou o programa",R2076-B2076,0),0)</f>
        <v>0</v>
      </c>
      <c r="AR2076" s="45">
        <f>IF(AU2076="S",IF(AND(S2076&lt;&gt;"",R2076&lt;&gt;""),S2076-R2076,0),0)</f>
        <v>0</v>
      </c>
      <c r="AS2076" s="45">
        <f>IF(AU2076="S",IF(Q2076="1. Aceitou o programa",IF(OR(X2076="Não se Aplica",X2076=""),IF(OR(W2076="Não se Aplica",W2076=""),0,W2076-V2076),AVERAGE(X2076-W2076,W2076-V2076)),0),0)</f>
        <v>0</v>
      </c>
      <c r="AT2076" s="45">
        <f>IF(AU2076="S",IF(AND(Q2076="1. Aceitou o programa",AB2076="Realizada"),IFERROR(IF(AA2076="",0,AA2076-R2076),0),0),0)</f>
        <v>0</v>
      </c>
      <c r="AU2076" s="45" t="str">
        <f>_xlfn.XLOOKUP(U2076,'Lista Suspensa'!$AA$20:$AA$23,'Lista Suspensa'!$AB$20:$AB$23,"N/A")</f>
        <v>S</v>
      </c>
    </row>
    <row r="2077" spans="1:47" ht="12" customHeight="1" x14ac:dyDescent="0.3">
      <c r="A2077" s="87" t="s">
        <v>47</v>
      </c>
      <c r="B2077" s="88">
        <v>46104</v>
      </c>
      <c r="C2077" s="89" t="s">
        <v>48</v>
      </c>
      <c r="D2077" s="89" t="s">
        <v>49</v>
      </c>
      <c r="E2077" s="189">
        <v>92995112</v>
      </c>
      <c r="F2077" s="197" t="s">
        <v>5453</v>
      </c>
      <c r="G2077" s="90">
        <v>29964926847</v>
      </c>
      <c r="H2077" s="91">
        <v>29848</v>
      </c>
      <c r="I2077" s="89"/>
      <c r="J2077" s="89" t="s">
        <v>51</v>
      </c>
      <c r="K2077" s="89" t="s">
        <v>52</v>
      </c>
      <c r="L2077" s="89" t="s">
        <v>85</v>
      </c>
      <c r="M2077" s="89" t="s">
        <v>2187</v>
      </c>
      <c r="N2077" s="89" t="s">
        <v>449</v>
      </c>
      <c r="O2077" s="92" t="s">
        <v>5454</v>
      </c>
      <c r="P2077" s="93" t="s">
        <v>57</v>
      </c>
      <c r="Q2077" s="110" t="s">
        <v>5322</v>
      </c>
      <c r="R2077" s="94"/>
      <c r="S2077" s="95">
        <v>46168</v>
      </c>
      <c r="T2077" s="95" t="s">
        <v>5203</v>
      </c>
      <c r="U2077" s="95" t="s">
        <v>1125</v>
      </c>
      <c r="V2077" s="91">
        <v>46118</v>
      </c>
      <c r="W2077" s="91">
        <v>46160</v>
      </c>
      <c r="X2077" s="91">
        <v>46167</v>
      </c>
      <c r="Y2077" s="96" t="s">
        <v>2851</v>
      </c>
      <c r="Z2077" s="89"/>
      <c r="AA2077" s="95"/>
      <c r="AB2077" s="89"/>
      <c r="AC2077" s="109"/>
      <c r="AD2077" s="89"/>
      <c r="AE2077" s="89"/>
      <c r="AF2077" s="191"/>
      <c r="AG2077" s="194"/>
      <c r="AH2077" s="193"/>
      <c r="AI2077" s="97"/>
      <c r="AJ2077" s="97" t="s">
        <v>1127</v>
      </c>
      <c r="AK2077" s="97" t="s">
        <v>66</v>
      </c>
      <c r="AL2077" s="45" t="s">
        <v>67</v>
      </c>
      <c r="AM2077" s="160" t="str">
        <f>MONTH(B2077)&amp;"/"&amp;YEAR(B2077)</f>
        <v>3/2026</v>
      </c>
      <c r="AN2077" s="45">
        <f>WEEKNUM(B2077)-WEEKNUM(EOMONTH(B2077,-1)+1)+1</f>
        <v>4</v>
      </c>
      <c r="AO2077" s="45" t="str">
        <f>MONTH(R2077)&amp;"/"&amp;YEAR(R2077)</f>
        <v>1/1900</v>
      </c>
      <c r="AP2077" s="45" t="e">
        <f>WEEKNUM(R2077)-WEEKNUM(EOMONTH(R2077,-1)+1)+1</f>
        <v>#NUM!</v>
      </c>
      <c r="AQ2077" s="45">
        <f>IF(AU2077="S",IF(Q2077="1. Aceitou o programa",R2077-B2077,0),0)</f>
        <v>0</v>
      </c>
      <c r="AR2077" s="45">
        <f>IF(AU2077="S",IF(AND(S2077&lt;&gt;"",R2077&lt;&gt;""),S2077-R2077,0),0)</f>
        <v>0</v>
      </c>
      <c r="AS2077" s="45">
        <f>IF(AU2077="S",IF(Q2077="1. Aceitou o programa",IF(OR(X2077="Não se Aplica",X2077=""),IF(OR(W2077="Não se Aplica",W2077=""),0,W2077-V2077),AVERAGE(X2077-W2077,W2077-V2077)),0),0)</f>
        <v>0</v>
      </c>
      <c r="AT2077" s="45">
        <f>IF(AU2077="S",IF(AND(Q2077="1. Aceitou o programa",AB2077="Realizada"),IFERROR(IF(AA2077="",0,AA2077-R2077),0),0),0)</f>
        <v>0</v>
      </c>
      <c r="AU2077" s="45" t="str">
        <f>_xlfn.XLOOKUP(U2077,'Lista Suspensa'!$AA$20:$AA$23,'Lista Suspensa'!$AB$20:$AB$23,"N/A")</f>
        <v>S</v>
      </c>
    </row>
    <row r="2078" spans="1:47" ht="12" customHeight="1" x14ac:dyDescent="0.3">
      <c r="A2078" s="87" t="s">
        <v>47</v>
      </c>
      <c r="B2078" s="88">
        <v>46104</v>
      </c>
      <c r="C2078" s="89" t="s">
        <v>48</v>
      </c>
      <c r="D2078" s="89" t="s">
        <v>49</v>
      </c>
      <c r="E2078" s="189">
        <v>81983307</v>
      </c>
      <c r="F2078" s="197" t="s">
        <v>5455</v>
      </c>
      <c r="G2078" s="90">
        <v>30285027808</v>
      </c>
      <c r="H2078" s="91">
        <v>30100</v>
      </c>
      <c r="I2078" s="89"/>
      <c r="J2078" s="89" t="s">
        <v>84</v>
      </c>
      <c r="K2078" s="89" t="s">
        <v>52</v>
      </c>
      <c r="L2078" s="89" t="s">
        <v>619</v>
      </c>
      <c r="M2078" s="89" t="s">
        <v>5456</v>
      </c>
      <c r="N2078" s="89" t="s">
        <v>137</v>
      </c>
      <c r="O2078" s="92" t="s">
        <v>5457</v>
      </c>
      <c r="P2078" s="93" t="s">
        <v>57</v>
      </c>
      <c r="Q2078" s="110" t="s">
        <v>5322</v>
      </c>
      <c r="R2078" s="94"/>
      <c r="S2078" s="95">
        <v>46168</v>
      </c>
      <c r="T2078" s="95" t="s">
        <v>5203</v>
      </c>
      <c r="U2078" s="95" t="s">
        <v>1125</v>
      </c>
      <c r="V2078" s="91">
        <v>46118</v>
      </c>
      <c r="W2078" s="91">
        <v>46160</v>
      </c>
      <c r="X2078" s="91">
        <v>46167</v>
      </c>
      <c r="Y2078" s="96" t="s">
        <v>2851</v>
      </c>
      <c r="Z2078" s="89"/>
      <c r="AA2078" s="95"/>
      <c r="AB2078" s="89"/>
      <c r="AC2078" s="109"/>
      <c r="AD2078" s="89"/>
      <c r="AE2078" s="89"/>
      <c r="AF2078" s="191"/>
      <c r="AG2078" s="194"/>
      <c r="AH2078" s="193"/>
      <c r="AI2078" s="97"/>
      <c r="AJ2078" s="97" t="s">
        <v>1127</v>
      </c>
      <c r="AK2078" s="97" t="s">
        <v>66</v>
      </c>
      <c r="AL2078" s="45" t="s">
        <v>67</v>
      </c>
      <c r="AM2078" s="160" t="str">
        <f>MONTH(B2078)&amp;"/"&amp;YEAR(B2078)</f>
        <v>3/2026</v>
      </c>
      <c r="AN2078" s="45">
        <f>WEEKNUM(B2078)-WEEKNUM(EOMONTH(B2078,-1)+1)+1</f>
        <v>4</v>
      </c>
      <c r="AO2078" s="45" t="str">
        <f>MONTH(R2078)&amp;"/"&amp;YEAR(R2078)</f>
        <v>1/1900</v>
      </c>
      <c r="AP2078" s="45" t="e">
        <f>WEEKNUM(R2078)-WEEKNUM(EOMONTH(R2078,-1)+1)+1</f>
        <v>#NUM!</v>
      </c>
      <c r="AQ2078" s="45">
        <f>IF(AU2078="S",IF(Q2078="1. Aceitou o programa",R2078-B2078,0),0)</f>
        <v>0</v>
      </c>
      <c r="AR2078" s="45">
        <f>IF(AU2078="S",IF(AND(S2078&lt;&gt;"",R2078&lt;&gt;""),S2078-R2078,0),0)</f>
        <v>0</v>
      </c>
      <c r="AS2078" s="45">
        <f>IF(AU2078="S",IF(Q2078="1. Aceitou o programa",IF(OR(X2078="Não se Aplica",X2078=""),IF(OR(W2078="Não se Aplica",W2078=""),0,W2078-V2078),AVERAGE(X2078-W2078,W2078-V2078)),0),0)</f>
        <v>0</v>
      </c>
      <c r="AT2078" s="45">
        <f>IF(AU2078="S",IF(AND(Q2078="1. Aceitou o programa",AB2078="Realizada"),IFERROR(IF(AA2078="",0,AA2078-R2078),0),0),0)</f>
        <v>0</v>
      </c>
      <c r="AU2078" s="45" t="str">
        <f>_xlfn.XLOOKUP(U2078,'Lista Suspensa'!$AA$20:$AA$23,'Lista Suspensa'!$AB$20:$AB$23,"N/A")</f>
        <v>S</v>
      </c>
    </row>
    <row r="2079" spans="1:47" ht="12" customHeight="1" x14ac:dyDescent="0.3">
      <c r="A2079" s="87" t="s">
        <v>47</v>
      </c>
      <c r="B2079" s="88">
        <v>46104</v>
      </c>
      <c r="C2079" s="89" t="s">
        <v>48</v>
      </c>
      <c r="D2079" s="89" t="s">
        <v>49</v>
      </c>
      <c r="E2079" s="189">
        <v>81983704</v>
      </c>
      <c r="F2079" s="197" t="s">
        <v>5458</v>
      </c>
      <c r="G2079" s="90">
        <v>27785006857</v>
      </c>
      <c r="H2079" s="91">
        <v>28783</v>
      </c>
      <c r="I2079" s="89"/>
      <c r="J2079" s="89" t="s">
        <v>84</v>
      </c>
      <c r="K2079" s="89" t="s">
        <v>52</v>
      </c>
      <c r="L2079" s="89" t="s">
        <v>53</v>
      </c>
      <c r="M2079" s="89" t="s">
        <v>1442</v>
      </c>
      <c r="N2079" s="89" t="s">
        <v>137</v>
      </c>
      <c r="O2079" s="92" t="s">
        <v>5459</v>
      </c>
      <c r="P2079" s="93" t="s">
        <v>57</v>
      </c>
      <c r="Q2079" s="110" t="s">
        <v>5322</v>
      </c>
      <c r="R2079" s="94"/>
      <c r="S2079" s="95">
        <v>46168</v>
      </c>
      <c r="T2079" s="95" t="s">
        <v>5203</v>
      </c>
      <c r="U2079" s="95" t="s">
        <v>1125</v>
      </c>
      <c r="V2079" s="91">
        <v>46118</v>
      </c>
      <c r="W2079" s="91">
        <v>46160</v>
      </c>
      <c r="X2079" s="91">
        <v>46167</v>
      </c>
      <c r="Y2079" s="96" t="s">
        <v>2851</v>
      </c>
      <c r="Z2079" s="89"/>
      <c r="AA2079" s="95"/>
      <c r="AB2079" s="89"/>
      <c r="AC2079" s="109"/>
      <c r="AD2079" s="89"/>
      <c r="AE2079" s="89"/>
      <c r="AF2079" s="191"/>
      <c r="AG2079" s="194"/>
      <c r="AH2079" s="193"/>
      <c r="AI2079" s="97"/>
      <c r="AJ2079" s="97" t="s">
        <v>1127</v>
      </c>
      <c r="AK2079" s="97" t="s">
        <v>66</v>
      </c>
      <c r="AL2079" s="45" t="s">
        <v>67</v>
      </c>
      <c r="AM2079" s="160" t="str">
        <f>MONTH(B2079)&amp;"/"&amp;YEAR(B2079)</f>
        <v>3/2026</v>
      </c>
      <c r="AN2079" s="45">
        <f>WEEKNUM(B2079)-WEEKNUM(EOMONTH(B2079,-1)+1)+1</f>
        <v>4</v>
      </c>
      <c r="AO2079" s="45" t="str">
        <f>MONTH(R2079)&amp;"/"&amp;YEAR(R2079)</f>
        <v>1/1900</v>
      </c>
      <c r="AP2079" s="45" t="e">
        <f>WEEKNUM(R2079)-WEEKNUM(EOMONTH(R2079,-1)+1)+1</f>
        <v>#NUM!</v>
      </c>
      <c r="AQ2079" s="45">
        <f>IF(AU2079="S",IF(Q2079="1. Aceitou o programa",R2079-B2079,0),0)</f>
        <v>0</v>
      </c>
      <c r="AR2079" s="45">
        <f>IF(AU2079="S",IF(AND(S2079&lt;&gt;"",R2079&lt;&gt;""),S2079-R2079,0),0)</f>
        <v>0</v>
      </c>
      <c r="AS2079" s="45">
        <f>IF(AU2079="S",IF(Q2079="1. Aceitou o programa",IF(OR(X2079="Não se Aplica",X2079=""),IF(OR(W2079="Não se Aplica",W2079=""),0,W2079-V2079),AVERAGE(X2079-W2079,W2079-V2079)),0),0)</f>
        <v>0</v>
      </c>
      <c r="AT2079" s="45">
        <f>IF(AU2079="S",IF(AND(Q2079="1. Aceitou o programa",AB2079="Realizada"),IFERROR(IF(AA2079="",0,AA2079-R2079),0),0),0)</f>
        <v>0</v>
      </c>
      <c r="AU2079" s="45" t="str">
        <f>_xlfn.XLOOKUP(U2079,'Lista Suspensa'!$AA$20:$AA$23,'Lista Suspensa'!$AB$20:$AB$23,"N/A")</f>
        <v>S</v>
      </c>
    </row>
    <row r="2080" spans="1:47" ht="12" customHeight="1" x14ac:dyDescent="0.3">
      <c r="A2080" s="87" t="s">
        <v>47</v>
      </c>
      <c r="B2080" s="88">
        <v>46104</v>
      </c>
      <c r="C2080" s="89" t="s">
        <v>48</v>
      </c>
      <c r="D2080" s="89" t="s">
        <v>49</v>
      </c>
      <c r="E2080" s="189">
        <v>86231776</v>
      </c>
      <c r="F2080" s="197" t="s">
        <v>5460</v>
      </c>
      <c r="G2080" s="90">
        <v>42065652870</v>
      </c>
      <c r="H2080" s="91">
        <v>34821</v>
      </c>
      <c r="I2080" s="89"/>
      <c r="J2080" s="89" t="s">
        <v>84</v>
      </c>
      <c r="K2080" s="89" t="s">
        <v>52</v>
      </c>
      <c r="L2080" s="89" t="s">
        <v>53</v>
      </c>
      <c r="M2080" s="89" t="s">
        <v>2216</v>
      </c>
      <c r="N2080" s="89" t="s">
        <v>197</v>
      </c>
      <c r="O2080" s="92" t="s">
        <v>5461</v>
      </c>
      <c r="P2080" s="93" t="s">
        <v>57</v>
      </c>
      <c r="Q2080" s="110" t="s">
        <v>5322</v>
      </c>
      <c r="R2080" s="94"/>
      <c r="S2080" s="95">
        <v>46168</v>
      </c>
      <c r="T2080" s="95" t="s">
        <v>5203</v>
      </c>
      <c r="U2080" s="95" t="s">
        <v>1125</v>
      </c>
      <c r="V2080" s="91">
        <v>46147</v>
      </c>
      <c r="W2080" s="91">
        <v>46160</v>
      </c>
      <c r="X2080" s="91">
        <v>46167</v>
      </c>
      <c r="Y2080" s="96" t="s">
        <v>2851</v>
      </c>
      <c r="Z2080" s="89"/>
      <c r="AA2080" s="95"/>
      <c r="AB2080" s="89"/>
      <c r="AC2080" s="109"/>
      <c r="AD2080" s="89"/>
      <c r="AE2080" s="89"/>
      <c r="AF2080" s="191"/>
      <c r="AG2080" s="194"/>
      <c r="AH2080" s="193"/>
      <c r="AI2080" s="97"/>
      <c r="AJ2080" s="97" t="s">
        <v>1127</v>
      </c>
      <c r="AK2080" s="97" t="s">
        <v>66</v>
      </c>
      <c r="AL2080" s="45" t="s">
        <v>67</v>
      </c>
      <c r="AM2080" s="160" t="str">
        <f>MONTH(B2080)&amp;"/"&amp;YEAR(B2080)</f>
        <v>3/2026</v>
      </c>
      <c r="AN2080" s="45">
        <f>WEEKNUM(B2080)-WEEKNUM(EOMONTH(B2080,-1)+1)+1</f>
        <v>4</v>
      </c>
      <c r="AO2080" s="45" t="str">
        <f>MONTH(R2080)&amp;"/"&amp;YEAR(R2080)</f>
        <v>1/1900</v>
      </c>
      <c r="AP2080" s="45" t="e">
        <f>WEEKNUM(R2080)-WEEKNUM(EOMONTH(R2080,-1)+1)+1</f>
        <v>#NUM!</v>
      </c>
      <c r="AQ2080" s="45">
        <f>IF(AU2080="S",IF(Q2080="1. Aceitou o programa",R2080-B2080,0),0)</f>
        <v>0</v>
      </c>
      <c r="AR2080" s="45">
        <f>IF(AU2080="S",IF(AND(S2080&lt;&gt;"",R2080&lt;&gt;""),S2080-R2080,0),0)</f>
        <v>0</v>
      </c>
      <c r="AS2080" s="45">
        <f>IF(AU2080="S",IF(Q2080="1. Aceitou o programa",IF(OR(X2080="Não se Aplica",X2080=""),IF(OR(W2080="Não se Aplica",W2080=""),0,W2080-V2080),AVERAGE(X2080-W2080,W2080-V2080)),0),0)</f>
        <v>0</v>
      </c>
      <c r="AT2080" s="45">
        <f>IF(AU2080="S",IF(AND(Q2080="1. Aceitou o programa",AB2080="Realizada"),IFERROR(IF(AA2080="",0,AA2080-R2080),0),0),0)</f>
        <v>0</v>
      </c>
      <c r="AU2080" s="45" t="str">
        <f>_xlfn.XLOOKUP(U2080,'Lista Suspensa'!$AA$20:$AA$23,'Lista Suspensa'!$AB$20:$AB$23,"N/A")</f>
        <v>S</v>
      </c>
    </row>
    <row r="2081" spans="1:47" ht="12" customHeight="1" x14ac:dyDescent="0.3">
      <c r="A2081" s="87" t="s">
        <v>47</v>
      </c>
      <c r="B2081" s="88">
        <v>46104</v>
      </c>
      <c r="C2081" s="89" t="s">
        <v>48</v>
      </c>
      <c r="D2081" s="89" t="s">
        <v>49</v>
      </c>
      <c r="E2081" s="189">
        <v>83064909</v>
      </c>
      <c r="F2081" s="197" t="s">
        <v>5462</v>
      </c>
      <c r="G2081" s="90">
        <v>25487453845</v>
      </c>
      <c r="H2081" s="91">
        <v>27853</v>
      </c>
      <c r="I2081" s="89"/>
      <c r="J2081" s="89" t="s">
        <v>51</v>
      </c>
      <c r="K2081" s="89" t="s">
        <v>52</v>
      </c>
      <c r="L2081" s="89" t="s">
        <v>85</v>
      </c>
      <c r="M2081" s="89" t="s">
        <v>5463</v>
      </c>
      <c r="N2081" s="89" t="s">
        <v>137</v>
      </c>
      <c r="O2081" s="92" t="s">
        <v>5464</v>
      </c>
      <c r="P2081" s="93" t="s">
        <v>57</v>
      </c>
      <c r="Q2081" s="110" t="s">
        <v>5322</v>
      </c>
      <c r="R2081" s="94"/>
      <c r="S2081" s="95">
        <v>46168</v>
      </c>
      <c r="T2081" s="95" t="s">
        <v>5203</v>
      </c>
      <c r="U2081" s="95" t="s">
        <v>1125</v>
      </c>
      <c r="V2081" s="91">
        <v>46147</v>
      </c>
      <c r="W2081" s="91">
        <v>46160</v>
      </c>
      <c r="X2081" s="91">
        <v>46167</v>
      </c>
      <c r="Y2081" s="96" t="s">
        <v>2851</v>
      </c>
      <c r="Z2081" s="89"/>
      <c r="AA2081" s="95"/>
      <c r="AB2081" s="89"/>
      <c r="AC2081" s="109"/>
      <c r="AD2081" s="89"/>
      <c r="AE2081" s="89"/>
      <c r="AF2081" s="191"/>
      <c r="AG2081" s="194"/>
      <c r="AH2081" s="193"/>
      <c r="AI2081" s="97"/>
      <c r="AJ2081" s="97" t="s">
        <v>1127</v>
      </c>
      <c r="AK2081" s="97" t="s">
        <v>66</v>
      </c>
      <c r="AL2081" s="45" t="s">
        <v>67</v>
      </c>
      <c r="AM2081" s="160" t="str">
        <f>MONTH(B2081)&amp;"/"&amp;YEAR(B2081)</f>
        <v>3/2026</v>
      </c>
      <c r="AN2081" s="45">
        <f>WEEKNUM(B2081)-WEEKNUM(EOMONTH(B2081,-1)+1)+1</f>
        <v>4</v>
      </c>
      <c r="AO2081" s="45" t="str">
        <f>MONTH(R2081)&amp;"/"&amp;YEAR(R2081)</f>
        <v>1/1900</v>
      </c>
      <c r="AP2081" s="45" t="e">
        <f>WEEKNUM(R2081)-WEEKNUM(EOMONTH(R2081,-1)+1)+1</f>
        <v>#NUM!</v>
      </c>
      <c r="AQ2081" s="45">
        <f>IF(AU2081="S",IF(Q2081="1. Aceitou o programa",R2081-B2081,0),0)</f>
        <v>0</v>
      </c>
      <c r="AR2081" s="45">
        <f>IF(AU2081="S",IF(AND(S2081&lt;&gt;"",R2081&lt;&gt;""),S2081-R2081,0),0)</f>
        <v>0</v>
      </c>
      <c r="AS2081" s="45">
        <f>IF(AU2081="S",IF(Q2081="1. Aceitou o programa",IF(OR(X2081="Não se Aplica",X2081=""),IF(OR(W2081="Não se Aplica",W2081=""),0,W2081-V2081),AVERAGE(X2081-W2081,W2081-V2081)),0),0)</f>
        <v>0</v>
      </c>
      <c r="AT2081" s="45">
        <f>IF(AU2081="S",IF(AND(Q2081="1. Aceitou o programa",AB2081="Realizada"),IFERROR(IF(AA2081="",0,AA2081-R2081),0),0),0)</f>
        <v>0</v>
      </c>
      <c r="AU2081" s="45" t="str">
        <f>_xlfn.XLOOKUP(U2081,'Lista Suspensa'!$AA$20:$AA$23,'Lista Suspensa'!$AB$20:$AB$23,"N/A")</f>
        <v>S</v>
      </c>
    </row>
    <row r="2082" spans="1:47" ht="12" customHeight="1" x14ac:dyDescent="0.3">
      <c r="A2082" s="87" t="s">
        <v>47</v>
      </c>
      <c r="B2082" s="88">
        <v>46104</v>
      </c>
      <c r="C2082" s="89" t="s">
        <v>48</v>
      </c>
      <c r="D2082" s="89" t="s">
        <v>49</v>
      </c>
      <c r="E2082" s="189">
        <v>83631704</v>
      </c>
      <c r="F2082" s="197" t="s">
        <v>5465</v>
      </c>
      <c r="G2082" s="90">
        <v>10724295780</v>
      </c>
      <c r="H2082" s="91">
        <v>31520</v>
      </c>
      <c r="I2082" s="89"/>
      <c r="J2082" s="89" t="s">
        <v>84</v>
      </c>
      <c r="K2082" s="89" t="s">
        <v>76</v>
      </c>
      <c r="L2082" s="89" t="s">
        <v>191</v>
      </c>
      <c r="M2082" s="89" t="s">
        <v>4032</v>
      </c>
      <c r="N2082" s="89" t="s">
        <v>137</v>
      </c>
      <c r="O2082" s="92" t="s">
        <v>5466</v>
      </c>
      <c r="P2082" s="93" t="s">
        <v>57</v>
      </c>
      <c r="Q2082" s="110" t="s">
        <v>5322</v>
      </c>
      <c r="R2082" s="94"/>
      <c r="S2082" s="95">
        <v>46168</v>
      </c>
      <c r="T2082" s="95" t="s">
        <v>5203</v>
      </c>
      <c r="U2082" s="95" t="s">
        <v>1125</v>
      </c>
      <c r="V2082" s="91">
        <v>46147</v>
      </c>
      <c r="W2082" s="91">
        <v>46160</v>
      </c>
      <c r="X2082" s="91">
        <v>46167</v>
      </c>
      <c r="Y2082" s="96" t="s">
        <v>2851</v>
      </c>
      <c r="Z2082" s="89"/>
      <c r="AA2082" s="95"/>
      <c r="AB2082" s="89"/>
      <c r="AC2082" s="109"/>
      <c r="AD2082" s="89"/>
      <c r="AE2082" s="89"/>
      <c r="AF2082" s="191"/>
      <c r="AG2082" s="194"/>
      <c r="AH2082" s="193"/>
      <c r="AI2082" s="97"/>
      <c r="AJ2082" s="97" t="s">
        <v>1127</v>
      </c>
      <c r="AK2082" s="97" t="s">
        <v>66</v>
      </c>
      <c r="AL2082" s="45" t="s">
        <v>67</v>
      </c>
      <c r="AM2082" s="160" t="str">
        <f>MONTH(B2082)&amp;"/"&amp;YEAR(B2082)</f>
        <v>3/2026</v>
      </c>
      <c r="AN2082" s="45">
        <f>WEEKNUM(B2082)-WEEKNUM(EOMONTH(B2082,-1)+1)+1</f>
        <v>4</v>
      </c>
      <c r="AO2082" s="45" t="str">
        <f>MONTH(R2082)&amp;"/"&amp;YEAR(R2082)</f>
        <v>1/1900</v>
      </c>
      <c r="AP2082" s="45" t="e">
        <f>WEEKNUM(R2082)-WEEKNUM(EOMONTH(R2082,-1)+1)+1</f>
        <v>#NUM!</v>
      </c>
      <c r="AQ2082" s="45">
        <f>IF(AU2082="S",IF(Q2082="1. Aceitou o programa",R2082-B2082,0),0)</f>
        <v>0</v>
      </c>
      <c r="AR2082" s="45">
        <f>IF(AU2082="S",IF(AND(S2082&lt;&gt;"",R2082&lt;&gt;""),S2082-R2082,0),0)</f>
        <v>0</v>
      </c>
      <c r="AS2082" s="45">
        <f>IF(AU2082="S",IF(Q2082="1. Aceitou o programa",IF(OR(X2082="Não se Aplica",X2082=""),IF(OR(W2082="Não se Aplica",W2082=""),0,W2082-V2082),AVERAGE(X2082-W2082,W2082-V2082)),0),0)</f>
        <v>0</v>
      </c>
      <c r="AT2082" s="45">
        <f>IF(AU2082="S",IF(AND(Q2082="1. Aceitou o programa",AB2082="Realizada"),IFERROR(IF(AA2082="",0,AA2082-R2082),0),0),0)</f>
        <v>0</v>
      </c>
      <c r="AU2082" s="45" t="str">
        <f>_xlfn.XLOOKUP(U2082,'Lista Suspensa'!$AA$20:$AA$23,'Lista Suspensa'!$AB$20:$AB$23,"N/A")</f>
        <v>S</v>
      </c>
    </row>
    <row r="2083" spans="1:47" ht="12" customHeight="1" x14ac:dyDescent="0.3">
      <c r="A2083" s="87" t="s">
        <v>47</v>
      </c>
      <c r="B2083" s="88">
        <v>46104</v>
      </c>
      <c r="C2083" s="89" t="s">
        <v>48</v>
      </c>
      <c r="D2083" s="89" t="s">
        <v>49</v>
      </c>
      <c r="E2083" s="189">
        <v>92825242</v>
      </c>
      <c r="F2083" s="197" t="s">
        <v>5467</v>
      </c>
      <c r="G2083" s="90">
        <v>18289166842</v>
      </c>
      <c r="H2083" s="91">
        <v>27737</v>
      </c>
      <c r="I2083" s="89"/>
      <c r="J2083" s="89" t="s">
        <v>84</v>
      </c>
      <c r="K2083" s="89" t="s">
        <v>52</v>
      </c>
      <c r="L2083" s="89" t="s">
        <v>323</v>
      </c>
      <c r="M2083" s="89" t="s">
        <v>5468</v>
      </c>
      <c r="N2083" s="89" t="s">
        <v>150</v>
      </c>
      <c r="O2083" s="92" t="s">
        <v>5469</v>
      </c>
      <c r="P2083" s="93" t="s">
        <v>57</v>
      </c>
      <c r="Q2083" s="110" t="s">
        <v>5322</v>
      </c>
      <c r="R2083" s="94"/>
      <c r="S2083" s="95">
        <v>46168</v>
      </c>
      <c r="T2083" s="95" t="s">
        <v>5203</v>
      </c>
      <c r="U2083" s="95" t="s">
        <v>1125</v>
      </c>
      <c r="V2083" s="91">
        <v>46147</v>
      </c>
      <c r="W2083" s="91">
        <v>46160</v>
      </c>
      <c r="X2083" s="91">
        <v>46167</v>
      </c>
      <c r="Y2083" s="96" t="s">
        <v>2851</v>
      </c>
      <c r="Z2083" s="89"/>
      <c r="AA2083" s="95"/>
      <c r="AB2083" s="89"/>
      <c r="AC2083" s="109"/>
      <c r="AD2083" s="89"/>
      <c r="AE2083" s="89"/>
      <c r="AF2083" s="191"/>
      <c r="AG2083" s="194"/>
      <c r="AH2083" s="193"/>
      <c r="AI2083" s="97"/>
      <c r="AJ2083" s="97" t="s">
        <v>1127</v>
      </c>
      <c r="AK2083" s="97" t="s">
        <v>66</v>
      </c>
      <c r="AL2083" s="45" t="s">
        <v>67</v>
      </c>
      <c r="AM2083" s="160" t="str">
        <f>MONTH(B2083)&amp;"/"&amp;YEAR(B2083)</f>
        <v>3/2026</v>
      </c>
      <c r="AN2083" s="45">
        <f>WEEKNUM(B2083)-WEEKNUM(EOMONTH(B2083,-1)+1)+1</f>
        <v>4</v>
      </c>
      <c r="AO2083" s="45" t="str">
        <f>MONTH(R2083)&amp;"/"&amp;YEAR(R2083)</f>
        <v>1/1900</v>
      </c>
      <c r="AP2083" s="45" t="e">
        <f>WEEKNUM(R2083)-WEEKNUM(EOMONTH(R2083,-1)+1)+1</f>
        <v>#NUM!</v>
      </c>
      <c r="AQ2083" s="45">
        <f>IF(AU2083="S",IF(Q2083="1. Aceitou o programa",R2083-B2083,0),0)</f>
        <v>0</v>
      </c>
      <c r="AR2083" s="45">
        <f>IF(AU2083="S",IF(AND(S2083&lt;&gt;"",R2083&lt;&gt;""),S2083-R2083,0),0)</f>
        <v>0</v>
      </c>
      <c r="AS2083" s="45">
        <f>IF(AU2083="S",IF(Q2083="1. Aceitou o programa",IF(OR(X2083="Não se Aplica",X2083=""),IF(OR(W2083="Não se Aplica",W2083=""),0,W2083-V2083),AVERAGE(X2083-W2083,W2083-V2083)),0),0)</f>
        <v>0</v>
      </c>
      <c r="AT2083" s="45">
        <f>IF(AU2083="S",IF(AND(Q2083="1. Aceitou o programa",AB2083="Realizada"),IFERROR(IF(AA2083="",0,AA2083-R2083),0),0),0)</f>
        <v>0</v>
      </c>
      <c r="AU2083" s="45" t="str">
        <f>_xlfn.XLOOKUP(U2083,'Lista Suspensa'!$AA$20:$AA$23,'Lista Suspensa'!$AB$20:$AB$23,"N/A")</f>
        <v>S</v>
      </c>
    </row>
    <row r="2084" spans="1:47" ht="12" customHeight="1" x14ac:dyDescent="0.3">
      <c r="A2084" s="87" t="s">
        <v>47</v>
      </c>
      <c r="B2084" s="88">
        <v>46104</v>
      </c>
      <c r="C2084" s="89" t="s">
        <v>48</v>
      </c>
      <c r="D2084" s="89" t="s">
        <v>49</v>
      </c>
      <c r="E2084" s="189">
        <v>93111598</v>
      </c>
      <c r="F2084" s="197" t="s">
        <v>5470</v>
      </c>
      <c r="G2084" s="90">
        <v>7407759790</v>
      </c>
      <c r="H2084" s="91">
        <v>28384</v>
      </c>
      <c r="I2084" s="89"/>
      <c r="J2084" s="89" t="s">
        <v>51</v>
      </c>
      <c r="K2084" s="89" t="s">
        <v>76</v>
      </c>
      <c r="L2084" s="89" t="s">
        <v>95</v>
      </c>
      <c r="M2084" s="89" t="s">
        <v>1148</v>
      </c>
      <c r="N2084" s="89" t="s">
        <v>291</v>
      </c>
      <c r="O2084" s="92" t="s">
        <v>5471</v>
      </c>
      <c r="P2084" s="93" t="s">
        <v>57</v>
      </c>
      <c r="Q2084" s="110" t="s">
        <v>5322</v>
      </c>
      <c r="R2084" s="94"/>
      <c r="S2084" s="95">
        <v>46168</v>
      </c>
      <c r="T2084" s="95" t="s">
        <v>5203</v>
      </c>
      <c r="U2084" s="95" t="s">
        <v>1125</v>
      </c>
      <c r="V2084" s="91">
        <v>46147</v>
      </c>
      <c r="W2084" s="91">
        <v>46160</v>
      </c>
      <c r="X2084" s="91">
        <v>46167</v>
      </c>
      <c r="Y2084" s="96" t="s">
        <v>2851</v>
      </c>
      <c r="Z2084" s="89"/>
      <c r="AA2084" s="95"/>
      <c r="AB2084" s="89"/>
      <c r="AC2084" s="109"/>
      <c r="AD2084" s="89"/>
      <c r="AE2084" s="89"/>
      <c r="AF2084" s="191"/>
      <c r="AG2084" s="194"/>
      <c r="AH2084" s="193"/>
      <c r="AI2084" s="97"/>
      <c r="AJ2084" s="97" t="s">
        <v>1127</v>
      </c>
      <c r="AK2084" s="97" t="s">
        <v>66</v>
      </c>
      <c r="AL2084" s="45" t="s">
        <v>67</v>
      </c>
      <c r="AM2084" s="160" t="str">
        <f>MONTH(B2084)&amp;"/"&amp;YEAR(B2084)</f>
        <v>3/2026</v>
      </c>
      <c r="AN2084" s="45">
        <f>WEEKNUM(B2084)-WEEKNUM(EOMONTH(B2084,-1)+1)+1</f>
        <v>4</v>
      </c>
      <c r="AO2084" s="45" t="str">
        <f>MONTH(R2084)&amp;"/"&amp;YEAR(R2084)</f>
        <v>1/1900</v>
      </c>
      <c r="AP2084" s="45" t="e">
        <f>WEEKNUM(R2084)-WEEKNUM(EOMONTH(R2084,-1)+1)+1</f>
        <v>#NUM!</v>
      </c>
      <c r="AQ2084" s="45">
        <f>IF(AU2084="S",IF(Q2084="1. Aceitou o programa",R2084-B2084,0),0)</f>
        <v>0</v>
      </c>
      <c r="AR2084" s="45">
        <f>IF(AU2084="S",IF(AND(S2084&lt;&gt;"",R2084&lt;&gt;""),S2084-R2084,0),0)</f>
        <v>0</v>
      </c>
      <c r="AS2084" s="45">
        <f>IF(AU2084="S",IF(Q2084="1. Aceitou o programa",IF(OR(X2084="Não se Aplica",X2084=""),IF(OR(W2084="Não se Aplica",W2084=""),0,W2084-V2084),AVERAGE(X2084-W2084,W2084-V2084)),0),0)</f>
        <v>0</v>
      </c>
      <c r="AT2084" s="45">
        <f>IF(AU2084="S",IF(AND(Q2084="1. Aceitou o programa",AB2084="Realizada"),IFERROR(IF(AA2084="",0,AA2084-R2084),0),0),0)</f>
        <v>0</v>
      </c>
      <c r="AU2084" s="45" t="str">
        <f>_xlfn.XLOOKUP(U2084,'Lista Suspensa'!$AA$20:$AA$23,'Lista Suspensa'!$AB$20:$AB$23,"N/A")</f>
        <v>S</v>
      </c>
    </row>
    <row r="2085" spans="1:47" ht="12" customHeight="1" x14ac:dyDescent="0.3">
      <c r="A2085" s="87" t="s">
        <v>47</v>
      </c>
      <c r="B2085" s="88">
        <v>46104</v>
      </c>
      <c r="C2085" s="89" t="s">
        <v>48</v>
      </c>
      <c r="D2085" s="89" t="s">
        <v>49</v>
      </c>
      <c r="E2085" s="189">
        <v>95126495</v>
      </c>
      <c r="F2085" s="197" t="s">
        <v>5472</v>
      </c>
      <c r="G2085" s="90">
        <v>51196739889</v>
      </c>
      <c r="H2085" s="91">
        <v>37092</v>
      </c>
      <c r="I2085" s="89"/>
      <c r="J2085" s="89" t="s">
        <v>51</v>
      </c>
      <c r="K2085" s="89" t="s">
        <v>52</v>
      </c>
      <c r="L2085" s="89" t="s">
        <v>85</v>
      </c>
      <c r="M2085" s="89" t="s">
        <v>234</v>
      </c>
      <c r="N2085" s="89" t="s">
        <v>150</v>
      </c>
      <c r="O2085" s="92" t="s">
        <v>5473</v>
      </c>
      <c r="P2085" s="93" t="s">
        <v>57</v>
      </c>
      <c r="Q2085" s="110" t="s">
        <v>5322</v>
      </c>
      <c r="R2085" s="94"/>
      <c r="S2085" s="95">
        <v>46168</v>
      </c>
      <c r="T2085" s="95" t="s">
        <v>5203</v>
      </c>
      <c r="U2085" s="95" t="s">
        <v>1125</v>
      </c>
      <c r="V2085" s="91">
        <v>46156</v>
      </c>
      <c r="W2085" s="91">
        <v>46160</v>
      </c>
      <c r="X2085" s="91">
        <v>46167</v>
      </c>
      <c r="Y2085" s="96" t="s">
        <v>2851</v>
      </c>
      <c r="Z2085" s="89"/>
      <c r="AA2085" s="95"/>
      <c r="AB2085" s="89"/>
      <c r="AC2085" s="109"/>
      <c r="AD2085" s="89"/>
      <c r="AE2085" s="89"/>
      <c r="AF2085" s="191"/>
      <c r="AG2085" s="194"/>
      <c r="AH2085" s="193"/>
      <c r="AI2085" s="97"/>
      <c r="AJ2085" s="97" t="s">
        <v>1127</v>
      </c>
      <c r="AK2085" s="97" t="s">
        <v>66</v>
      </c>
      <c r="AL2085" s="45" t="s">
        <v>67</v>
      </c>
      <c r="AM2085" s="160" t="str">
        <f>MONTH(B2085)&amp;"/"&amp;YEAR(B2085)</f>
        <v>3/2026</v>
      </c>
      <c r="AN2085" s="45">
        <f>WEEKNUM(B2085)-WEEKNUM(EOMONTH(B2085,-1)+1)+1</f>
        <v>4</v>
      </c>
      <c r="AO2085" s="45" t="str">
        <f>MONTH(R2085)&amp;"/"&amp;YEAR(R2085)</f>
        <v>1/1900</v>
      </c>
      <c r="AP2085" s="45" t="e">
        <f>WEEKNUM(R2085)-WEEKNUM(EOMONTH(R2085,-1)+1)+1</f>
        <v>#NUM!</v>
      </c>
      <c r="AQ2085" s="45">
        <f>IF(AU2085="S",IF(Q2085="1. Aceitou o programa",R2085-B2085,0),0)</f>
        <v>0</v>
      </c>
      <c r="AR2085" s="45">
        <f>IF(AU2085="S",IF(AND(S2085&lt;&gt;"",R2085&lt;&gt;""),S2085-R2085,0),0)</f>
        <v>0</v>
      </c>
      <c r="AS2085" s="45">
        <f>IF(AU2085="S",IF(Q2085="1. Aceitou o programa",IF(OR(X2085="Não se Aplica",X2085=""),IF(OR(W2085="Não se Aplica",W2085=""),0,W2085-V2085),AVERAGE(X2085-W2085,W2085-V2085)),0),0)</f>
        <v>0</v>
      </c>
      <c r="AT2085" s="45">
        <f>IF(AU2085="S",IF(AND(Q2085="1. Aceitou o programa",AB2085="Realizada"),IFERROR(IF(AA2085="",0,AA2085-R2085),0),0),0)</f>
        <v>0</v>
      </c>
      <c r="AU2085" s="45" t="str">
        <f>_xlfn.XLOOKUP(U2085,'Lista Suspensa'!$AA$20:$AA$23,'Lista Suspensa'!$AB$20:$AB$23,"N/A")</f>
        <v>S</v>
      </c>
    </row>
    <row r="2086" spans="1:47" ht="12" customHeight="1" x14ac:dyDescent="0.3">
      <c r="A2086" s="87" t="s">
        <v>47</v>
      </c>
      <c r="B2086" s="88">
        <v>46104</v>
      </c>
      <c r="C2086" s="89" t="s">
        <v>48</v>
      </c>
      <c r="D2086" s="89" t="s">
        <v>49</v>
      </c>
      <c r="E2086" s="189">
        <v>93100974</v>
      </c>
      <c r="F2086" s="197" t="s">
        <v>5474</v>
      </c>
      <c r="G2086" s="90">
        <v>16870897794</v>
      </c>
      <c r="H2086" s="91">
        <v>35178</v>
      </c>
      <c r="I2086" s="89"/>
      <c r="J2086" s="89" t="s">
        <v>51</v>
      </c>
      <c r="K2086" s="89" t="s">
        <v>76</v>
      </c>
      <c r="L2086" s="89" t="s">
        <v>191</v>
      </c>
      <c r="M2086" s="89" t="s">
        <v>234</v>
      </c>
      <c r="N2086" s="89" t="s">
        <v>197</v>
      </c>
      <c r="O2086" s="92" t="s">
        <v>5475</v>
      </c>
      <c r="P2086" s="93" t="s">
        <v>57</v>
      </c>
      <c r="Q2086" s="110" t="s">
        <v>5322</v>
      </c>
      <c r="R2086" s="94"/>
      <c r="S2086" s="95">
        <v>46168</v>
      </c>
      <c r="T2086" s="95" t="s">
        <v>5203</v>
      </c>
      <c r="U2086" s="95" t="s">
        <v>1125</v>
      </c>
      <c r="V2086" s="91">
        <v>46156</v>
      </c>
      <c r="W2086" s="91">
        <v>46160</v>
      </c>
      <c r="X2086" s="91">
        <v>46167</v>
      </c>
      <c r="Y2086" s="96" t="s">
        <v>2851</v>
      </c>
      <c r="Z2086" s="89"/>
      <c r="AA2086" s="95"/>
      <c r="AB2086" s="89"/>
      <c r="AC2086" s="109"/>
      <c r="AD2086" s="89"/>
      <c r="AE2086" s="89"/>
      <c r="AF2086" s="191"/>
      <c r="AG2086" s="194"/>
      <c r="AH2086" s="193"/>
      <c r="AI2086" s="97"/>
      <c r="AJ2086" s="97" t="s">
        <v>1127</v>
      </c>
      <c r="AK2086" s="97" t="s">
        <v>66</v>
      </c>
      <c r="AL2086" s="45" t="s">
        <v>67</v>
      </c>
      <c r="AM2086" s="160" t="str">
        <f>MONTH(B2086)&amp;"/"&amp;YEAR(B2086)</f>
        <v>3/2026</v>
      </c>
      <c r="AN2086" s="45">
        <f>WEEKNUM(B2086)-WEEKNUM(EOMONTH(B2086,-1)+1)+1</f>
        <v>4</v>
      </c>
      <c r="AO2086" s="45" t="str">
        <f>MONTH(R2086)&amp;"/"&amp;YEAR(R2086)</f>
        <v>1/1900</v>
      </c>
      <c r="AP2086" s="45" t="e">
        <f>WEEKNUM(R2086)-WEEKNUM(EOMONTH(R2086,-1)+1)+1</f>
        <v>#NUM!</v>
      </c>
      <c r="AQ2086" s="45">
        <f>IF(AU2086="S",IF(Q2086="1. Aceitou o programa",R2086-B2086,0),0)</f>
        <v>0</v>
      </c>
      <c r="AR2086" s="45">
        <f>IF(AU2086="S",IF(AND(S2086&lt;&gt;"",R2086&lt;&gt;""),S2086-R2086,0),0)</f>
        <v>0</v>
      </c>
      <c r="AS2086" s="45">
        <f>IF(AU2086="S",IF(Q2086="1. Aceitou o programa",IF(OR(X2086="Não se Aplica",X2086=""),IF(OR(W2086="Não se Aplica",W2086=""),0,W2086-V2086),AVERAGE(X2086-W2086,W2086-V2086)),0),0)</f>
        <v>0</v>
      </c>
      <c r="AT2086" s="45">
        <f>IF(AU2086="S",IF(AND(Q2086="1. Aceitou o programa",AB2086="Realizada"),IFERROR(IF(AA2086="",0,AA2086-R2086),0),0),0)</f>
        <v>0</v>
      </c>
      <c r="AU2086" s="45" t="str">
        <f>_xlfn.XLOOKUP(U2086,'Lista Suspensa'!$AA$20:$AA$23,'Lista Suspensa'!$AB$20:$AB$23,"N/A")</f>
        <v>S</v>
      </c>
    </row>
    <row r="2087" spans="1:47" ht="12" customHeight="1" x14ac:dyDescent="0.3">
      <c r="A2087" s="87" t="s">
        <v>47</v>
      </c>
      <c r="B2087" s="88">
        <v>46104</v>
      </c>
      <c r="C2087" s="89" t="s">
        <v>48</v>
      </c>
      <c r="D2087" s="89" t="s">
        <v>49</v>
      </c>
      <c r="E2087" s="189">
        <v>84949474</v>
      </c>
      <c r="F2087" s="197" t="s">
        <v>5476</v>
      </c>
      <c r="G2087" s="90">
        <v>80525113568</v>
      </c>
      <c r="H2087" s="91">
        <v>29264</v>
      </c>
      <c r="I2087" s="89"/>
      <c r="J2087" s="89" t="s">
        <v>51</v>
      </c>
      <c r="K2087" s="89" t="s">
        <v>52</v>
      </c>
      <c r="L2087" s="89" t="s">
        <v>85</v>
      </c>
      <c r="M2087" s="89" t="s">
        <v>5073</v>
      </c>
      <c r="N2087" s="89" t="s">
        <v>197</v>
      </c>
      <c r="O2087" s="92" t="s">
        <v>5477</v>
      </c>
      <c r="P2087" s="93" t="s">
        <v>57</v>
      </c>
      <c r="Q2087" s="110" t="s">
        <v>5322</v>
      </c>
      <c r="R2087" s="94"/>
      <c r="S2087" s="95">
        <v>46168</v>
      </c>
      <c r="T2087" s="95" t="s">
        <v>5203</v>
      </c>
      <c r="U2087" s="95" t="s">
        <v>1125</v>
      </c>
      <c r="V2087" s="91">
        <v>46156</v>
      </c>
      <c r="W2087" s="91">
        <v>46160</v>
      </c>
      <c r="X2087" s="91">
        <v>46167</v>
      </c>
      <c r="Y2087" s="96" t="s">
        <v>2851</v>
      </c>
      <c r="Z2087" s="89"/>
      <c r="AA2087" s="95"/>
      <c r="AB2087" s="89"/>
      <c r="AC2087" s="109"/>
      <c r="AD2087" s="89"/>
      <c r="AE2087" s="89"/>
      <c r="AF2087" s="191"/>
      <c r="AG2087" s="194"/>
      <c r="AH2087" s="193"/>
      <c r="AI2087" s="97"/>
      <c r="AJ2087" s="97" t="s">
        <v>1127</v>
      </c>
      <c r="AK2087" s="97" t="s">
        <v>66</v>
      </c>
      <c r="AL2087" s="45" t="s">
        <v>67</v>
      </c>
      <c r="AM2087" s="160" t="str">
        <f>MONTH(B2087)&amp;"/"&amp;YEAR(B2087)</f>
        <v>3/2026</v>
      </c>
      <c r="AN2087" s="45">
        <f>WEEKNUM(B2087)-WEEKNUM(EOMONTH(B2087,-1)+1)+1</f>
        <v>4</v>
      </c>
      <c r="AO2087" s="45" t="str">
        <f>MONTH(R2087)&amp;"/"&amp;YEAR(R2087)</f>
        <v>1/1900</v>
      </c>
      <c r="AP2087" s="45" t="e">
        <f>WEEKNUM(R2087)-WEEKNUM(EOMONTH(R2087,-1)+1)+1</f>
        <v>#NUM!</v>
      </c>
      <c r="AQ2087" s="45">
        <f>IF(AU2087="S",IF(Q2087="1. Aceitou o programa",R2087-B2087,0),0)</f>
        <v>0</v>
      </c>
      <c r="AR2087" s="45">
        <f>IF(AU2087="S",IF(AND(S2087&lt;&gt;"",R2087&lt;&gt;""),S2087-R2087,0),0)</f>
        <v>0</v>
      </c>
      <c r="AS2087" s="45">
        <f>IF(AU2087="S",IF(Q2087="1. Aceitou o programa",IF(OR(X2087="Não se Aplica",X2087=""),IF(OR(W2087="Não se Aplica",W2087=""),0,W2087-V2087),AVERAGE(X2087-W2087,W2087-V2087)),0),0)</f>
        <v>0</v>
      </c>
      <c r="AT2087" s="45">
        <f>IF(AU2087="S",IF(AND(Q2087="1. Aceitou o programa",AB2087="Realizada"),IFERROR(IF(AA2087="",0,AA2087-R2087),0),0),0)</f>
        <v>0</v>
      </c>
      <c r="AU2087" s="45" t="str">
        <f>_xlfn.XLOOKUP(U2087,'Lista Suspensa'!$AA$20:$AA$23,'Lista Suspensa'!$AB$20:$AB$23,"N/A")</f>
        <v>S</v>
      </c>
    </row>
    <row r="2088" spans="1:47" ht="12" customHeight="1" x14ac:dyDescent="0.3">
      <c r="A2088" s="87" t="s">
        <v>47</v>
      </c>
      <c r="B2088" s="88">
        <v>46104</v>
      </c>
      <c r="C2088" s="89" t="s">
        <v>48</v>
      </c>
      <c r="D2088" s="89" t="s">
        <v>49</v>
      </c>
      <c r="E2088" s="189">
        <v>86158492</v>
      </c>
      <c r="F2088" s="197" t="s">
        <v>5478</v>
      </c>
      <c r="G2088" s="90">
        <v>8570139713</v>
      </c>
      <c r="H2088" s="91">
        <v>29121</v>
      </c>
      <c r="I2088" s="89"/>
      <c r="J2088" s="89" t="s">
        <v>84</v>
      </c>
      <c r="K2088" s="89" t="s">
        <v>76</v>
      </c>
      <c r="L2088" s="89" t="s">
        <v>191</v>
      </c>
      <c r="M2088" s="89" t="s">
        <v>2889</v>
      </c>
      <c r="N2088" s="89" t="s">
        <v>4188</v>
      </c>
      <c r="O2088" s="92" t="s">
        <v>5479</v>
      </c>
      <c r="P2088" s="93" t="s">
        <v>57</v>
      </c>
      <c r="Q2088" s="110" t="s">
        <v>5322</v>
      </c>
      <c r="R2088" s="94"/>
      <c r="S2088" s="95">
        <v>46168</v>
      </c>
      <c r="T2088" s="95" t="s">
        <v>5203</v>
      </c>
      <c r="U2088" s="95" t="s">
        <v>1125</v>
      </c>
      <c r="V2088" s="91">
        <v>46156</v>
      </c>
      <c r="W2088" s="91">
        <v>46160</v>
      </c>
      <c r="X2088" s="91">
        <v>46167</v>
      </c>
      <c r="Y2088" s="96" t="s">
        <v>2851</v>
      </c>
      <c r="Z2088" s="89"/>
      <c r="AA2088" s="95"/>
      <c r="AB2088" s="89"/>
      <c r="AC2088" s="109"/>
      <c r="AD2088" s="89"/>
      <c r="AE2088" s="89"/>
      <c r="AF2088" s="191"/>
      <c r="AG2088" s="194"/>
      <c r="AH2088" s="193"/>
      <c r="AI2088" s="97"/>
      <c r="AJ2088" s="97" t="s">
        <v>1127</v>
      </c>
      <c r="AK2088" s="97" t="s">
        <v>66</v>
      </c>
      <c r="AL2088" s="45" t="s">
        <v>67</v>
      </c>
      <c r="AM2088" s="160" t="str">
        <f>MONTH(B2088)&amp;"/"&amp;YEAR(B2088)</f>
        <v>3/2026</v>
      </c>
      <c r="AN2088" s="45">
        <f>WEEKNUM(B2088)-WEEKNUM(EOMONTH(B2088,-1)+1)+1</f>
        <v>4</v>
      </c>
      <c r="AO2088" s="45" t="str">
        <f>MONTH(R2088)&amp;"/"&amp;YEAR(R2088)</f>
        <v>1/1900</v>
      </c>
      <c r="AP2088" s="45" t="e">
        <f>WEEKNUM(R2088)-WEEKNUM(EOMONTH(R2088,-1)+1)+1</f>
        <v>#NUM!</v>
      </c>
      <c r="AQ2088" s="45">
        <f>IF(AU2088="S",IF(Q2088="1. Aceitou o programa",R2088-B2088,0),0)</f>
        <v>0</v>
      </c>
      <c r="AR2088" s="45">
        <f>IF(AU2088="S",IF(AND(S2088&lt;&gt;"",R2088&lt;&gt;""),S2088-R2088,0),0)</f>
        <v>0</v>
      </c>
      <c r="AS2088" s="45">
        <f>IF(AU2088="S",IF(Q2088="1. Aceitou o programa",IF(OR(X2088="Não se Aplica",X2088=""),IF(OR(W2088="Não se Aplica",W2088=""),0,W2088-V2088),AVERAGE(X2088-W2088,W2088-V2088)),0),0)</f>
        <v>0</v>
      </c>
      <c r="AT2088" s="45">
        <f>IF(AU2088="S",IF(AND(Q2088="1. Aceitou o programa",AB2088="Realizada"),IFERROR(IF(AA2088="",0,AA2088-R2088),0),0),0)</f>
        <v>0</v>
      </c>
      <c r="AU2088" s="45" t="str">
        <f>_xlfn.XLOOKUP(U2088,'Lista Suspensa'!$AA$20:$AA$23,'Lista Suspensa'!$AB$20:$AB$23,"N/A")</f>
        <v>S</v>
      </c>
    </row>
    <row r="2089" spans="1:47" ht="12" customHeight="1" x14ac:dyDescent="0.3">
      <c r="A2089" s="87" t="s">
        <v>47</v>
      </c>
      <c r="B2089" s="88">
        <v>46104</v>
      </c>
      <c r="C2089" s="89" t="s">
        <v>48</v>
      </c>
      <c r="D2089" s="89" t="s">
        <v>49</v>
      </c>
      <c r="E2089" s="189">
        <v>87555027</v>
      </c>
      <c r="F2089" s="197" t="s">
        <v>5480</v>
      </c>
      <c r="G2089" s="90">
        <v>5249025773</v>
      </c>
      <c r="H2089" s="91">
        <v>29092</v>
      </c>
      <c r="I2089" s="89"/>
      <c r="J2089" s="89" t="s">
        <v>84</v>
      </c>
      <c r="K2089" s="89" t="s">
        <v>76</v>
      </c>
      <c r="L2089" s="89" t="s">
        <v>95</v>
      </c>
      <c r="M2089" s="89" t="s">
        <v>296</v>
      </c>
      <c r="N2089" s="89" t="s">
        <v>197</v>
      </c>
      <c r="O2089" s="92" t="s">
        <v>5481</v>
      </c>
      <c r="P2089" s="93" t="s">
        <v>57</v>
      </c>
      <c r="Q2089" s="110" t="s">
        <v>5322</v>
      </c>
      <c r="R2089" s="94"/>
      <c r="S2089" s="95">
        <v>46168</v>
      </c>
      <c r="T2089" s="95" t="s">
        <v>5203</v>
      </c>
      <c r="U2089" s="95" t="s">
        <v>1125</v>
      </c>
      <c r="V2089" s="91">
        <v>46156</v>
      </c>
      <c r="W2089" s="91">
        <v>46160</v>
      </c>
      <c r="X2089" s="91">
        <v>46167</v>
      </c>
      <c r="Y2089" s="96" t="s">
        <v>2851</v>
      </c>
      <c r="Z2089" s="89"/>
      <c r="AA2089" s="95"/>
      <c r="AB2089" s="89"/>
      <c r="AC2089" s="109"/>
      <c r="AD2089" s="89"/>
      <c r="AE2089" s="89"/>
      <c r="AF2089" s="191"/>
      <c r="AG2089" s="194"/>
      <c r="AH2089" s="193"/>
      <c r="AI2089" s="97"/>
      <c r="AJ2089" s="97" t="s">
        <v>1127</v>
      </c>
      <c r="AK2089" s="97" t="s">
        <v>66</v>
      </c>
      <c r="AL2089" s="45" t="s">
        <v>67</v>
      </c>
      <c r="AM2089" s="160" t="str">
        <f>MONTH(B2089)&amp;"/"&amp;YEAR(B2089)</f>
        <v>3/2026</v>
      </c>
      <c r="AN2089" s="45">
        <f>WEEKNUM(B2089)-WEEKNUM(EOMONTH(B2089,-1)+1)+1</f>
        <v>4</v>
      </c>
      <c r="AO2089" s="45" t="str">
        <f>MONTH(R2089)&amp;"/"&amp;YEAR(R2089)</f>
        <v>1/1900</v>
      </c>
      <c r="AP2089" s="45" t="e">
        <f>WEEKNUM(R2089)-WEEKNUM(EOMONTH(R2089,-1)+1)+1</f>
        <v>#NUM!</v>
      </c>
      <c r="AQ2089" s="45">
        <f>IF(AU2089="S",IF(Q2089="1. Aceitou o programa",R2089-B2089,0),0)</f>
        <v>0</v>
      </c>
      <c r="AR2089" s="45">
        <f>IF(AU2089="S",IF(AND(S2089&lt;&gt;"",R2089&lt;&gt;""),S2089-R2089,0),0)</f>
        <v>0</v>
      </c>
      <c r="AS2089" s="45">
        <f>IF(AU2089="S",IF(Q2089="1. Aceitou o programa",IF(OR(X2089="Não se Aplica",X2089=""),IF(OR(W2089="Não se Aplica",W2089=""),0,W2089-V2089),AVERAGE(X2089-W2089,W2089-V2089)),0),0)</f>
        <v>0</v>
      </c>
      <c r="AT2089" s="45">
        <f>IF(AU2089="S",IF(AND(Q2089="1. Aceitou o programa",AB2089="Realizada"),IFERROR(IF(AA2089="",0,AA2089-R2089),0),0),0)</f>
        <v>0</v>
      </c>
      <c r="AU2089" s="45" t="str">
        <f>_xlfn.XLOOKUP(U2089,'Lista Suspensa'!$AA$20:$AA$23,'Lista Suspensa'!$AB$20:$AB$23,"N/A")</f>
        <v>S</v>
      </c>
    </row>
    <row r="2090" spans="1:47" ht="12" customHeight="1" x14ac:dyDescent="0.3">
      <c r="A2090" s="87" t="s">
        <v>47</v>
      </c>
      <c r="B2090" s="88">
        <v>46104</v>
      </c>
      <c r="C2090" s="89" t="s">
        <v>48</v>
      </c>
      <c r="D2090" s="89" t="s">
        <v>49</v>
      </c>
      <c r="E2090" s="189">
        <v>87785682</v>
      </c>
      <c r="F2090" s="197" t="s">
        <v>5482</v>
      </c>
      <c r="G2090" s="90">
        <v>22912693802</v>
      </c>
      <c r="H2090" s="91">
        <v>31892</v>
      </c>
      <c r="I2090" s="89"/>
      <c r="J2090" s="89" t="s">
        <v>84</v>
      </c>
      <c r="K2090" s="89" t="s">
        <v>52</v>
      </c>
      <c r="L2090" s="89" t="s">
        <v>85</v>
      </c>
      <c r="M2090" s="89" t="s">
        <v>363</v>
      </c>
      <c r="N2090" s="89" t="s">
        <v>176</v>
      </c>
      <c r="O2090" s="92" t="s">
        <v>5483</v>
      </c>
      <c r="P2090" s="93" t="s">
        <v>57</v>
      </c>
      <c r="Q2090" s="110" t="s">
        <v>5322</v>
      </c>
      <c r="R2090" s="94"/>
      <c r="S2090" s="95">
        <v>46168</v>
      </c>
      <c r="T2090" s="95" t="s">
        <v>5203</v>
      </c>
      <c r="U2090" s="95" t="s">
        <v>1125</v>
      </c>
      <c r="V2090" s="91">
        <v>46156</v>
      </c>
      <c r="W2090" s="91">
        <v>46160</v>
      </c>
      <c r="X2090" s="91">
        <v>46167</v>
      </c>
      <c r="Y2090" s="96" t="s">
        <v>2851</v>
      </c>
      <c r="Z2090" s="89"/>
      <c r="AA2090" s="95"/>
      <c r="AB2090" s="89"/>
      <c r="AC2090" s="109"/>
      <c r="AD2090" s="89"/>
      <c r="AE2090" s="89"/>
      <c r="AF2090" s="191"/>
      <c r="AG2090" s="194"/>
      <c r="AH2090" s="193"/>
      <c r="AI2090" s="97"/>
      <c r="AJ2090" s="97" t="s">
        <v>1127</v>
      </c>
      <c r="AK2090" s="97" t="s">
        <v>66</v>
      </c>
      <c r="AL2090" s="45" t="s">
        <v>67</v>
      </c>
      <c r="AM2090" s="160" t="str">
        <f>MONTH(B2090)&amp;"/"&amp;YEAR(B2090)</f>
        <v>3/2026</v>
      </c>
      <c r="AN2090" s="45">
        <f>WEEKNUM(B2090)-WEEKNUM(EOMONTH(B2090,-1)+1)+1</f>
        <v>4</v>
      </c>
      <c r="AO2090" s="45" t="str">
        <f>MONTH(R2090)&amp;"/"&amp;YEAR(R2090)</f>
        <v>1/1900</v>
      </c>
      <c r="AP2090" s="45" t="e">
        <f>WEEKNUM(R2090)-WEEKNUM(EOMONTH(R2090,-1)+1)+1</f>
        <v>#NUM!</v>
      </c>
      <c r="AQ2090" s="45">
        <f>IF(AU2090="S",IF(Q2090="1. Aceitou o programa",R2090-B2090,0),0)</f>
        <v>0</v>
      </c>
      <c r="AR2090" s="45">
        <f>IF(AU2090="S",IF(AND(S2090&lt;&gt;"",R2090&lt;&gt;""),S2090-R2090,0),0)</f>
        <v>0</v>
      </c>
      <c r="AS2090" s="45">
        <f>IF(AU2090="S",IF(Q2090="1. Aceitou o programa",IF(OR(X2090="Não se Aplica",X2090=""),IF(OR(W2090="Não se Aplica",W2090=""),0,W2090-V2090),AVERAGE(X2090-W2090,W2090-V2090)),0),0)</f>
        <v>0</v>
      </c>
      <c r="AT2090" s="45">
        <f>IF(AU2090="S",IF(AND(Q2090="1. Aceitou o programa",AB2090="Realizada"),IFERROR(IF(AA2090="",0,AA2090-R2090),0),0),0)</f>
        <v>0</v>
      </c>
      <c r="AU2090" s="45" t="str">
        <f>_xlfn.XLOOKUP(U2090,'Lista Suspensa'!$AA$20:$AA$23,'Lista Suspensa'!$AB$20:$AB$23,"N/A")</f>
        <v>S</v>
      </c>
    </row>
    <row r="2091" spans="1:47" ht="12" customHeight="1" x14ac:dyDescent="0.3">
      <c r="A2091" s="87" t="s">
        <v>47</v>
      </c>
      <c r="B2091" s="88">
        <v>46104</v>
      </c>
      <c r="C2091" s="89" t="s">
        <v>48</v>
      </c>
      <c r="D2091" s="89" t="s">
        <v>49</v>
      </c>
      <c r="E2091" s="189">
        <v>88961248</v>
      </c>
      <c r="F2091" s="197" t="s">
        <v>5484</v>
      </c>
      <c r="G2091" s="90">
        <v>16815415805</v>
      </c>
      <c r="H2091" s="91">
        <v>27854</v>
      </c>
      <c r="I2091" s="89"/>
      <c r="J2091" s="89" t="s">
        <v>51</v>
      </c>
      <c r="K2091" s="89" t="s">
        <v>52</v>
      </c>
      <c r="L2091" s="89" t="s">
        <v>85</v>
      </c>
      <c r="M2091" s="89" t="s">
        <v>807</v>
      </c>
      <c r="N2091" s="89" t="s">
        <v>291</v>
      </c>
      <c r="O2091" s="92" t="s">
        <v>5485</v>
      </c>
      <c r="P2091" s="93" t="s">
        <v>57</v>
      </c>
      <c r="Q2091" s="110" t="s">
        <v>5322</v>
      </c>
      <c r="R2091" s="94"/>
      <c r="S2091" s="95">
        <v>46168</v>
      </c>
      <c r="T2091" s="95" t="s">
        <v>5203</v>
      </c>
      <c r="U2091" s="95" t="s">
        <v>1125</v>
      </c>
      <c r="V2091" s="91">
        <v>46156</v>
      </c>
      <c r="W2091" s="91">
        <v>46160</v>
      </c>
      <c r="X2091" s="91">
        <v>46167</v>
      </c>
      <c r="Y2091" s="96" t="s">
        <v>2851</v>
      </c>
      <c r="Z2091" s="89"/>
      <c r="AA2091" s="95"/>
      <c r="AB2091" s="89"/>
      <c r="AC2091" s="109"/>
      <c r="AD2091" s="89"/>
      <c r="AE2091" s="89"/>
      <c r="AF2091" s="191"/>
      <c r="AG2091" s="194"/>
      <c r="AH2091" s="193"/>
      <c r="AI2091" s="97"/>
      <c r="AJ2091" s="97" t="s">
        <v>1127</v>
      </c>
      <c r="AK2091" s="97" t="s">
        <v>66</v>
      </c>
      <c r="AL2091" s="45" t="s">
        <v>67</v>
      </c>
      <c r="AM2091" s="160" t="str">
        <f>MONTH(B2091)&amp;"/"&amp;YEAR(B2091)</f>
        <v>3/2026</v>
      </c>
      <c r="AN2091" s="45">
        <f>WEEKNUM(B2091)-WEEKNUM(EOMONTH(B2091,-1)+1)+1</f>
        <v>4</v>
      </c>
      <c r="AO2091" s="45" t="str">
        <f>MONTH(R2091)&amp;"/"&amp;YEAR(R2091)</f>
        <v>1/1900</v>
      </c>
      <c r="AP2091" s="45" t="e">
        <f>WEEKNUM(R2091)-WEEKNUM(EOMONTH(R2091,-1)+1)+1</f>
        <v>#NUM!</v>
      </c>
      <c r="AQ2091" s="45">
        <f>IF(AU2091="S",IF(Q2091="1. Aceitou o programa",R2091-B2091,0),0)</f>
        <v>0</v>
      </c>
      <c r="AR2091" s="45">
        <f>IF(AU2091="S",IF(AND(S2091&lt;&gt;"",R2091&lt;&gt;""),S2091-R2091,0),0)</f>
        <v>0</v>
      </c>
      <c r="AS2091" s="45">
        <f>IF(AU2091="S",IF(Q2091="1. Aceitou o programa",IF(OR(X2091="Não se Aplica",X2091=""),IF(OR(W2091="Não se Aplica",W2091=""),0,W2091-V2091),AVERAGE(X2091-W2091,W2091-V2091)),0),0)</f>
        <v>0</v>
      </c>
      <c r="AT2091" s="45">
        <f>IF(AU2091="S",IF(AND(Q2091="1. Aceitou o programa",AB2091="Realizada"),IFERROR(IF(AA2091="",0,AA2091-R2091),0),0),0)</f>
        <v>0</v>
      </c>
      <c r="AU2091" s="45" t="str">
        <f>_xlfn.XLOOKUP(U2091,'Lista Suspensa'!$AA$20:$AA$23,'Lista Suspensa'!$AB$20:$AB$23,"N/A")</f>
        <v>S</v>
      </c>
    </row>
    <row r="2092" spans="1:47" ht="12" customHeight="1" x14ac:dyDescent="0.3">
      <c r="A2092" s="87" t="s">
        <v>47</v>
      </c>
      <c r="B2092" s="88">
        <v>46104</v>
      </c>
      <c r="C2092" s="89" t="s">
        <v>48</v>
      </c>
      <c r="D2092" s="89" t="s">
        <v>49</v>
      </c>
      <c r="E2092" s="189">
        <v>92702896</v>
      </c>
      <c r="F2092" s="197" t="s">
        <v>5486</v>
      </c>
      <c r="G2092" s="90">
        <v>16591676805</v>
      </c>
      <c r="H2092" s="91">
        <v>28305</v>
      </c>
      <c r="I2092" s="89"/>
      <c r="J2092" s="89" t="s">
        <v>84</v>
      </c>
      <c r="K2092" s="89" t="s">
        <v>52</v>
      </c>
      <c r="L2092" s="89" t="s">
        <v>1483</v>
      </c>
      <c r="M2092" s="89" t="s">
        <v>4886</v>
      </c>
      <c r="N2092" s="89" t="s">
        <v>150</v>
      </c>
      <c r="O2092" s="92" t="s">
        <v>5487</v>
      </c>
      <c r="P2092" s="93" t="s">
        <v>57</v>
      </c>
      <c r="Q2092" s="110" t="s">
        <v>5322</v>
      </c>
      <c r="R2092" s="94"/>
      <c r="S2092" s="95">
        <v>46168</v>
      </c>
      <c r="T2092" s="95" t="s">
        <v>5203</v>
      </c>
      <c r="U2092" s="95" t="s">
        <v>1125</v>
      </c>
      <c r="V2092" s="91">
        <v>46156</v>
      </c>
      <c r="W2092" s="91">
        <v>46160</v>
      </c>
      <c r="X2092" s="91">
        <v>46167</v>
      </c>
      <c r="Y2092" s="96" t="s">
        <v>2851</v>
      </c>
      <c r="Z2092" s="89"/>
      <c r="AA2092" s="95"/>
      <c r="AB2092" s="89"/>
      <c r="AC2092" s="109"/>
      <c r="AD2092" s="89"/>
      <c r="AE2092" s="89"/>
      <c r="AF2092" s="191"/>
      <c r="AG2092" s="194"/>
      <c r="AH2092" s="193"/>
      <c r="AI2092" s="97"/>
      <c r="AJ2092" s="97" t="s">
        <v>1127</v>
      </c>
      <c r="AK2092" s="97" t="s">
        <v>66</v>
      </c>
      <c r="AL2092" s="45" t="s">
        <v>67</v>
      </c>
      <c r="AM2092" s="160" t="str">
        <f>MONTH(B2092)&amp;"/"&amp;YEAR(B2092)</f>
        <v>3/2026</v>
      </c>
      <c r="AN2092" s="45">
        <f>WEEKNUM(B2092)-WEEKNUM(EOMONTH(B2092,-1)+1)+1</f>
        <v>4</v>
      </c>
      <c r="AO2092" s="45" t="str">
        <f>MONTH(R2092)&amp;"/"&amp;YEAR(R2092)</f>
        <v>1/1900</v>
      </c>
      <c r="AP2092" s="45" t="e">
        <f>WEEKNUM(R2092)-WEEKNUM(EOMONTH(R2092,-1)+1)+1</f>
        <v>#NUM!</v>
      </c>
      <c r="AQ2092" s="45">
        <f>IF(AU2092="S",IF(Q2092="1. Aceitou o programa",R2092-B2092,0),0)</f>
        <v>0</v>
      </c>
      <c r="AR2092" s="45">
        <f>IF(AU2092="S",IF(AND(S2092&lt;&gt;"",R2092&lt;&gt;""),S2092-R2092,0),0)</f>
        <v>0</v>
      </c>
      <c r="AS2092" s="45">
        <f>IF(AU2092="S",IF(Q2092="1. Aceitou o programa",IF(OR(X2092="Não se Aplica",X2092=""),IF(OR(W2092="Não se Aplica",W2092=""),0,W2092-V2092),AVERAGE(X2092-W2092,W2092-V2092)),0),0)</f>
        <v>0</v>
      </c>
      <c r="AT2092" s="45">
        <f>IF(AU2092="S",IF(AND(Q2092="1. Aceitou o programa",AB2092="Realizada"),IFERROR(IF(AA2092="",0,AA2092-R2092),0),0),0)</f>
        <v>0</v>
      </c>
      <c r="AU2092" s="45" t="str">
        <f>_xlfn.XLOOKUP(U2092,'Lista Suspensa'!$AA$20:$AA$23,'Lista Suspensa'!$AB$20:$AB$23,"N/A")</f>
        <v>S</v>
      </c>
    </row>
    <row r="2093" spans="1:47" ht="12" customHeight="1" x14ac:dyDescent="0.3">
      <c r="A2093" s="87" t="s">
        <v>47</v>
      </c>
      <c r="B2093" s="88">
        <v>46104</v>
      </c>
      <c r="C2093" s="89" t="s">
        <v>48</v>
      </c>
      <c r="D2093" s="89" t="s">
        <v>49</v>
      </c>
      <c r="E2093" s="189">
        <v>92885371</v>
      </c>
      <c r="F2093" s="197" t="s">
        <v>5488</v>
      </c>
      <c r="G2093" s="90">
        <v>1442500808</v>
      </c>
      <c r="H2093" s="91">
        <v>23088</v>
      </c>
      <c r="I2093" s="89"/>
      <c r="J2093" s="89" t="s">
        <v>51</v>
      </c>
      <c r="K2093" s="89" t="s">
        <v>52</v>
      </c>
      <c r="L2093" s="89" t="s">
        <v>85</v>
      </c>
      <c r="M2093" s="89" t="s">
        <v>1867</v>
      </c>
      <c r="N2093" s="89" t="s">
        <v>150</v>
      </c>
      <c r="O2093" s="92" t="s">
        <v>5489</v>
      </c>
      <c r="P2093" s="93" t="s">
        <v>57</v>
      </c>
      <c r="Q2093" s="110" t="s">
        <v>5322</v>
      </c>
      <c r="R2093" s="94"/>
      <c r="S2093" s="95">
        <v>46168</v>
      </c>
      <c r="T2093" s="95" t="s">
        <v>5203</v>
      </c>
      <c r="U2093" s="95" t="s">
        <v>1125</v>
      </c>
      <c r="V2093" s="91">
        <v>46156</v>
      </c>
      <c r="W2093" s="91">
        <v>46160</v>
      </c>
      <c r="X2093" s="91">
        <v>46167</v>
      </c>
      <c r="Y2093" s="96" t="s">
        <v>2851</v>
      </c>
      <c r="Z2093" s="89"/>
      <c r="AA2093" s="95"/>
      <c r="AB2093" s="89"/>
      <c r="AC2093" s="109"/>
      <c r="AD2093" s="89"/>
      <c r="AE2093" s="89"/>
      <c r="AF2093" s="191"/>
      <c r="AG2093" s="194"/>
      <c r="AH2093" s="193"/>
      <c r="AI2093" s="97"/>
      <c r="AJ2093" s="97" t="s">
        <v>1127</v>
      </c>
      <c r="AK2093" s="97" t="s">
        <v>66</v>
      </c>
      <c r="AL2093" s="45" t="s">
        <v>67</v>
      </c>
      <c r="AM2093" s="160" t="str">
        <f>MONTH(B2093)&amp;"/"&amp;YEAR(B2093)</f>
        <v>3/2026</v>
      </c>
      <c r="AN2093" s="45">
        <f>WEEKNUM(B2093)-WEEKNUM(EOMONTH(B2093,-1)+1)+1</f>
        <v>4</v>
      </c>
      <c r="AO2093" s="45" t="str">
        <f>MONTH(R2093)&amp;"/"&amp;YEAR(R2093)</f>
        <v>1/1900</v>
      </c>
      <c r="AP2093" s="45" t="e">
        <f>WEEKNUM(R2093)-WEEKNUM(EOMONTH(R2093,-1)+1)+1</f>
        <v>#NUM!</v>
      </c>
      <c r="AQ2093" s="45">
        <f>IF(AU2093="S",IF(Q2093="1. Aceitou o programa",R2093-B2093,0),0)</f>
        <v>0</v>
      </c>
      <c r="AR2093" s="45">
        <f>IF(AU2093="S",IF(AND(S2093&lt;&gt;"",R2093&lt;&gt;""),S2093-R2093,0),0)</f>
        <v>0</v>
      </c>
      <c r="AS2093" s="45">
        <f>IF(AU2093="S",IF(Q2093="1. Aceitou o programa",IF(OR(X2093="Não se Aplica",X2093=""),IF(OR(W2093="Não se Aplica",W2093=""),0,W2093-V2093),AVERAGE(X2093-W2093,W2093-V2093)),0),0)</f>
        <v>0</v>
      </c>
      <c r="AT2093" s="45">
        <f>IF(AU2093="S",IF(AND(Q2093="1. Aceitou o programa",AB2093="Realizada"),IFERROR(IF(AA2093="",0,AA2093-R2093),0),0),0)</f>
        <v>0</v>
      </c>
      <c r="AU2093" s="45" t="str">
        <f>_xlfn.XLOOKUP(U2093,'Lista Suspensa'!$AA$20:$AA$23,'Lista Suspensa'!$AB$20:$AB$23,"N/A")</f>
        <v>S</v>
      </c>
    </row>
    <row r="2094" spans="1:47" ht="12" customHeight="1" x14ac:dyDescent="0.3">
      <c r="A2094" s="87" t="s">
        <v>47</v>
      </c>
      <c r="B2094" s="88">
        <v>46104</v>
      </c>
      <c r="C2094" s="89" t="s">
        <v>48</v>
      </c>
      <c r="D2094" s="89" t="s">
        <v>49</v>
      </c>
      <c r="E2094" s="189">
        <v>92836040</v>
      </c>
      <c r="F2094" s="197" t="s">
        <v>5490</v>
      </c>
      <c r="G2094" s="90">
        <v>1586738240</v>
      </c>
      <c r="H2094" s="91">
        <v>34793</v>
      </c>
      <c r="I2094" s="89"/>
      <c r="J2094" s="89" t="s">
        <v>51</v>
      </c>
      <c r="K2094" s="89" t="s">
        <v>76</v>
      </c>
      <c r="L2094" s="89" t="s">
        <v>95</v>
      </c>
      <c r="M2094" s="89" t="s">
        <v>96</v>
      </c>
      <c r="N2094" s="89" t="s">
        <v>291</v>
      </c>
      <c r="O2094" s="92" t="s">
        <v>5491</v>
      </c>
      <c r="P2094" s="93" t="s">
        <v>57</v>
      </c>
      <c r="Q2094" s="110" t="s">
        <v>5322</v>
      </c>
      <c r="R2094" s="94"/>
      <c r="S2094" s="95">
        <v>46168</v>
      </c>
      <c r="T2094" s="95" t="s">
        <v>5203</v>
      </c>
      <c r="U2094" s="95" t="s">
        <v>1125</v>
      </c>
      <c r="V2094" s="91">
        <v>46156</v>
      </c>
      <c r="W2094" s="91">
        <v>46160</v>
      </c>
      <c r="X2094" s="91">
        <v>46167</v>
      </c>
      <c r="Y2094" s="96" t="s">
        <v>2851</v>
      </c>
      <c r="Z2094" s="89"/>
      <c r="AA2094" s="95"/>
      <c r="AB2094" s="89"/>
      <c r="AC2094" s="109"/>
      <c r="AD2094" s="89"/>
      <c r="AE2094" s="89"/>
      <c r="AF2094" s="191"/>
      <c r="AG2094" s="194"/>
      <c r="AH2094" s="193"/>
      <c r="AI2094" s="97"/>
      <c r="AJ2094" s="97" t="s">
        <v>1127</v>
      </c>
      <c r="AK2094" s="97" t="s">
        <v>66</v>
      </c>
      <c r="AL2094" s="45" t="s">
        <v>67</v>
      </c>
      <c r="AM2094" s="160" t="str">
        <f>MONTH(B2094)&amp;"/"&amp;YEAR(B2094)</f>
        <v>3/2026</v>
      </c>
      <c r="AN2094" s="45">
        <f>WEEKNUM(B2094)-WEEKNUM(EOMONTH(B2094,-1)+1)+1</f>
        <v>4</v>
      </c>
      <c r="AO2094" s="45" t="str">
        <f>MONTH(R2094)&amp;"/"&amp;YEAR(R2094)</f>
        <v>1/1900</v>
      </c>
      <c r="AP2094" s="45" t="e">
        <f>WEEKNUM(R2094)-WEEKNUM(EOMONTH(R2094,-1)+1)+1</f>
        <v>#NUM!</v>
      </c>
      <c r="AQ2094" s="45">
        <f>IF(AU2094="S",IF(Q2094="1. Aceitou o programa",R2094-B2094,0),0)</f>
        <v>0</v>
      </c>
      <c r="AR2094" s="45">
        <f>IF(AU2094="S",IF(AND(S2094&lt;&gt;"",R2094&lt;&gt;""),S2094-R2094,0),0)</f>
        <v>0</v>
      </c>
      <c r="AS2094" s="45">
        <f>IF(AU2094="S",IF(Q2094="1. Aceitou o programa",IF(OR(X2094="Não se Aplica",X2094=""),IF(OR(W2094="Não se Aplica",W2094=""),0,W2094-V2094),AVERAGE(X2094-W2094,W2094-V2094)),0),0)</f>
        <v>0</v>
      </c>
      <c r="AT2094" s="45">
        <f>IF(AU2094="S",IF(AND(Q2094="1. Aceitou o programa",AB2094="Realizada"),IFERROR(IF(AA2094="",0,AA2094-R2094),0),0),0)</f>
        <v>0</v>
      </c>
      <c r="AU2094" s="45" t="str">
        <f>_xlfn.XLOOKUP(U2094,'Lista Suspensa'!$AA$20:$AA$23,'Lista Suspensa'!$AB$20:$AB$23,"N/A")</f>
        <v>S</v>
      </c>
    </row>
    <row r="2095" spans="1:47" ht="12" customHeight="1" x14ac:dyDescent="0.3">
      <c r="A2095" s="87" t="s">
        <v>47</v>
      </c>
      <c r="B2095" s="88">
        <v>46104</v>
      </c>
      <c r="C2095" s="89" t="s">
        <v>48</v>
      </c>
      <c r="D2095" s="89" t="s">
        <v>49</v>
      </c>
      <c r="E2095" s="189">
        <v>93454526</v>
      </c>
      <c r="F2095" s="197" t="s">
        <v>5492</v>
      </c>
      <c r="G2095" s="90">
        <v>13554983764</v>
      </c>
      <c r="H2095" s="91">
        <v>33553</v>
      </c>
      <c r="I2095" s="89"/>
      <c r="J2095" s="89" t="s">
        <v>84</v>
      </c>
      <c r="K2095" s="89" t="s">
        <v>76</v>
      </c>
      <c r="L2095" s="89" t="s">
        <v>95</v>
      </c>
      <c r="M2095" s="89" t="s">
        <v>203</v>
      </c>
      <c r="N2095" s="89" t="s">
        <v>331</v>
      </c>
      <c r="O2095" s="92" t="s">
        <v>5493</v>
      </c>
      <c r="P2095" s="93" t="s">
        <v>57</v>
      </c>
      <c r="Q2095" s="110" t="s">
        <v>5322</v>
      </c>
      <c r="R2095" s="94"/>
      <c r="S2095" s="95">
        <v>46168</v>
      </c>
      <c r="T2095" s="95" t="s">
        <v>5203</v>
      </c>
      <c r="U2095" s="95" t="s">
        <v>1125</v>
      </c>
      <c r="V2095" s="91">
        <v>46156</v>
      </c>
      <c r="W2095" s="91">
        <v>46160</v>
      </c>
      <c r="X2095" s="91">
        <v>46167</v>
      </c>
      <c r="Y2095" s="96" t="s">
        <v>2851</v>
      </c>
      <c r="Z2095" s="89"/>
      <c r="AA2095" s="95"/>
      <c r="AB2095" s="89"/>
      <c r="AC2095" s="109"/>
      <c r="AD2095" s="89"/>
      <c r="AE2095" s="89"/>
      <c r="AF2095" s="191"/>
      <c r="AG2095" s="194"/>
      <c r="AH2095" s="193"/>
      <c r="AI2095" s="97"/>
      <c r="AJ2095" s="97" t="s">
        <v>1127</v>
      </c>
      <c r="AK2095" s="97" t="s">
        <v>66</v>
      </c>
      <c r="AL2095" s="45" t="s">
        <v>67</v>
      </c>
      <c r="AM2095" s="160" t="str">
        <f>MONTH(B2095)&amp;"/"&amp;YEAR(B2095)</f>
        <v>3/2026</v>
      </c>
      <c r="AN2095" s="45">
        <f>WEEKNUM(B2095)-WEEKNUM(EOMONTH(B2095,-1)+1)+1</f>
        <v>4</v>
      </c>
      <c r="AO2095" s="45" t="str">
        <f>MONTH(R2095)&amp;"/"&amp;YEAR(R2095)</f>
        <v>1/1900</v>
      </c>
      <c r="AP2095" s="45" t="e">
        <f>WEEKNUM(R2095)-WEEKNUM(EOMONTH(R2095,-1)+1)+1</f>
        <v>#NUM!</v>
      </c>
      <c r="AQ2095" s="45">
        <f>IF(AU2095="S",IF(Q2095="1. Aceitou o programa",R2095-B2095,0),0)</f>
        <v>0</v>
      </c>
      <c r="AR2095" s="45">
        <f>IF(AU2095="S",IF(AND(S2095&lt;&gt;"",R2095&lt;&gt;""),S2095-R2095,0),0)</f>
        <v>0</v>
      </c>
      <c r="AS2095" s="45">
        <f>IF(AU2095="S",IF(Q2095="1. Aceitou o programa",IF(OR(X2095="Não se Aplica",X2095=""),IF(OR(W2095="Não se Aplica",W2095=""),0,W2095-V2095),AVERAGE(X2095-W2095,W2095-V2095)),0),0)</f>
        <v>0</v>
      </c>
      <c r="AT2095" s="45">
        <f>IF(AU2095="S",IF(AND(Q2095="1. Aceitou o programa",AB2095="Realizada"),IFERROR(IF(AA2095="",0,AA2095-R2095),0),0),0)</f>
        <v>0</v>
      </c>
      <c r="AU2095" s="45" t="str">
        <f>_xlfn.XLOOKUP(U2095,'Lista Suspensa'!$AA$20:$AA$23,'Lista Suspensa'!$AB$20:$AB$23,"N/A")</f>
        <v>S</v>
      </c>
    </row>
    <row r="2096" spans="1:47" ht="12" customHeight="1" x14ac:dyDescent="0.3">
      <c r="A2096" s="87" t="s">
        <v>47</v>
      </c>
      <c r="B2096" s="88">
        <v>46104</v>
      </c>
      <c r="C2096" s="89" t="s">
        <v>48</v>
      </c>
      <c r="D2096" s="89" t="s">
        <v>49</v>
      </c>
      <c r="E2096" s="189">
        <v>94115915</v>
      </c>
      <c r="F2096" s="197" t="s">
        <v>5494</v>
      </c>
      <c r="G2096" s="90">
        <v>5155137764</v>
      </c>
      <c r="H2096" s="91">
        <v>28151</v>
      </c>
      <c r="I2096" s="89"/>
      <c r="J2096" s="89" t="s">
        <v>84</v>
      </c>
      <c r="K2096" s="89" t="s">
        <v>76</v>
      </c>
      <c r="L2096" s="89" t="s">
        <v>95</v>
      </c>
      <c r="M2096" s="89" t="s">
        <v>3084</v>
      </c>
      <c r="N2096" s="89" t="s">
        <v>176</v>
      </c>
      <c r="O2096" s="92" t="s">
        <v>5495</v>
      </c>
      <c r="P2096" s="93" t="s">
        <v>57</v>
      </c>
      <c r="Q2096" s="110" t="s">
        <v>5322</v>
      </c>
      <c r="R2096" s="94"/>
      <c r="S2096" s="95">
        <v>46168</v>
      </c>
      <c r="T2096" s="95" t="s">
        <v>5203</v>
      </c>
      <c r="U2096" s="95" t="s">
        <v>1125</v>
      </c>
      <c r="V2096" s="91">
        <v>46156</v>
      </c>
      <c r="W2096" s="91">
        <v>46160</v>
      </c>
      <c r="X2096" s="91">
        <v>46167</v>
      </c>
      <c r="Y2096" s="96" t="s">
        <v>2851</v>
      </c>
      <c r="Z2096" s="89"/>
      <c r="AA2096" s="95"/>
      <c r="AB2096" s="89"/>
      <c r="AC2096" s="109"/>
      <c r="AD2096" s="89"/>
      <c r="AE2096" s="89"/>
      <c r="AF2096" s="191"/>
      <c r="AG2096" s="194"/>
      <c r="AH2096" s="193"/>
      <c r="AI2096" s="97"/>
      <c r="AJ2096" s="97" t="s">
        <v>1127</v>
      </c>
      <c r="AK2096" s="97" t="s">
        <v>66</v>
      </c>
      <c r="AL2096" s="45" t="s">
        <v>67</v>
      </c>
      <c r="AM2096" s="160" t="str">
        <f>MONTH(B2096)&amp;"/"&amp;YEAR(B2096)</f>
        <v>3/2026</v>
      </c>
      <c r="AN2096" s="45">
        <f>WEEKNUM(B2096)-WEEKNUM(EOMONTH(B2096,-1)+1)+1</f>
        <v>4</v>
      </c>
      <c r="AO2096" s="45" t="str">
        <f>MONTH(R2096)&amp;"/"&amp;YEAR(R2096)</f>
        <v>1/1900</v>
      </c>
      <c r="AP2096" s="45" t="e">
        <f>WEEKNUM(R2096)-WEEKNUM(EOMONTH(R2096,-1)+1)+1</f>
        <v>#NUM!</v>
      </c>
      <c r="AQ2096" s="45">
        <f>IF(AU2096="S",IF(Q2096="1. Aceitou o programa",R2096-B2096,0),0)</f>
        <v>0</v>
      </c>
      <c r="AR2096" s="45">
        <f>IF(AU2096="S",IF(AND(S2096&lt;&gt;"",R2096&lt;&gt;""),S2096-R2096,0),0)</f>
        <v>0</v>
      </c>
      <c r="AS2096" s="45">
        <f>IF(AU2096="S",IF(Q2096="1. Aceitou o programa",IF(OR(X2096="Não se Aplica",X2096=""),IF(OR(W2096="Não se Aplica",W2096=""),0,W2096-V2096),AVERAGE(X2096-W2096,W2096-V2096)),0),0)</f>
        <v>0</v>
      </c>
      <c r="AT2096" s="45">
        <f>IF(AU2096="S",IF(AND(Q2096="1. Aceitou o programa",AB2096="Realizada"),IFERROR(IF(AA2096="",0,AA2096-R2096),0),0),0)</f>
        <v>0</v>
      </c>
      <c r="AU2096" s="45" t="str">
        <f>_xlfn.XLOOKUP(U2096,'Lista Suspensa'!$AA$20:$AA$23,'Lista Suspensa'!$AB$20:$AB$23,"N/A")</f>
        <v>S</v>
      </c>
    </row>
    <row r="2097" spans="1:47" ht="12" customHeight="1" x14ac:dyDescent="0.3">
      <c r="A2097" s="87" t="s">
        <v>47</v>
      </c>
      <c r="B2097" s="88">
        <v>46104</v>
      </c>
      <c r="C2097" s="89" t="s">
        <v>48</v>
      </c>
      <c r="D2097" s="89" t="s">
        <v>49</v>
      </c>
      <c r="E2097" s="189">
        <v>94347902</v>
      </c>
      <c r="F2097" s="197" t="s">
        <v>5496</v>
      </c>
      <c r="G2097" s="90">
        <v>48095880841</v>
      </c>
      <c r="H2097" s="91">
        <v>36172</v>
      </c>
      <c r="I2097" s="89"/>
      <c r="J2097" s="89" t="s">
        <v>51</v>
      </c>
      <c r="K2097" s="89" t="s">
        <v>52</v>
      </c>
      <c r="L2097" s="89" t="s">
        <v>85</v>
      </c>
      <c r="M2097" s="89" t="s">
        <v>5497</v>
      </c>
      <c r="N2097" s="89" t="s">
        <v>150</v>
      </c>
      <c r="O2097" s="92" t="s">
        <v>5498</v>
      </c>
      <c r="P2097" s="93" t="s">
        <v>57</v>
      </c>
      <c r="Q2097" s="110" t="s">
        <v>5322</v>
      </c>
      <c r="R2097" s="94"/>
      <c r="S2097" s="95">
        <v>46168</v>
      </c>
      <c r="T2097" s="95" t="s">
        <v>5203</v>
      </c>
      <c r="U2097" s="95" t="s">
        <v>1125</v>
      </c>
      <c r="V2097" s="91">
        <v>46156</v>
      </c>
      <c r="W2097" s="91">
        <v>46160</v>
      </c>
      <c r="X2097" s="91">
        <v>46167</v>
      </c>
      <c r="Y2097" s="96" t="s">
        <v>2851</v>
      </c>
      <c r="Z2097" s="89"/>
      <c r="AA2097" s="95"/>
      <c r="AB2097" s="89"/>
      <c r="AC2097" s="109"/>
      <c r="AD2097" s="89"/>
      <c r="AE2097" s="89"/>
      <c r="AF2097" s="191"/>
      <c r="AG2097" s="194"/>
      <c r="AH2097" s="193"/>
      <c r="AI2097" s="97"/>
      <c r="AJ2097" s="97" t="s">
        <v>1127</v>
      </c>
      <c r="AK2097" s="97" t="s">
        <v>66</v>
      </c>
      <c r="AL2097" s="45" t="s">
        <v>67</v>
      </c>
      <c r="AM2097" s="160" t="str">
        <f>MONTH(B2097)&amp;"/"&amp;YEAR(B2097)</f>
        <v>3/2026</v>
      </c>
      <c r="AN2097" s="45">
        <f>WEEKNUM(B2097)-WEEKNUM(EOMONTH(B2097,-1)+1)+1</f>
        <v>4</v>
      </c>
      <c r="AO2097" s="45" t="str">
        <f>MONTH(R2097)&amp;"/"&amp;YEAR(R2097)</f>
        <v>1/1900</v>
      </c>
      <c r="AP2097" s="45" t="e">
        <f>WEEKNUM(R2097)-WEEKNUM(EOMONTH(R2097,-1)+1)+1</f>
        <v>#NUM!</v>
      </c>
      <c r="AQ2097" s="45">
        <f>IF(AU2097="S",IF(Q2097="1. Aceitou o programa",R2097-B2097,0),0)</f>
        <v>0</v>
      </c>
      <c r="AR2097" s="45">
        <f>IF(AU2097="S",IF(AND(S2097&lt;&gt;"",R2097&lt;&gt;""),S2097-R2097,0),0)</f>
        <v>0</v>
      </c>
      <c r="AS2097" s="45">
        <f>IF(AU2097="S",IF(Q2097="1. Aceitou o programa",IF(OR(X2097="Não se Aplica",X2097=""),IF(OR(W2097="Não se Aplica",W2097=""),0,W2097-V2097),AVERAGE(X2097-W2097,W2097-V2097)),0),0)</f>
        <v>0</v>
      </c>
      <c r="AT2097" s="45">
        <f>IF(AU2097="S",IF(AND(Q2097="1. Aceitou o programa",AB2097="Realizada"),IFERROR(IF(AA2097="",0,AA2097-R2097),0),0),0)</f>
        <v>0</v>
      </c>
      <c r="AU2097" s="45" t="str">
        <f>_xlfn.XLOOKUP(U2097,'Lista Suspensa'!$AA$20:$AA$23,'Lista Suspensa'!$AB$20:$AB$23,"N/A")</f>
        <v>S</v>
      </c>
    </row>
    <row r="2098" spans="1:47" ht="12" customHeight="1" x14ac:dyDescent="0.3">
      <c r="A2098" s="87" t="s">
        <v>47</v>
      </c>
      <c r="B2098" s="88">
        <v>46104</v>
      </c>
      <c r="C2098" s="89" t="s">
        <v>48</v>
      </c>
      <c r="D2098" s="89" t="s">
        <v>49</v>
      </c>
      <c r="E2098" s="189">
        <v>94847817</v>
      </c>
      <c r="F2098" s="197" t="s">
        <v>5499</v>
      </c>
      <c r="G2098" s="90">
        <v>40564539856</v>
      </c>
      <c r="H2098" s="91">
        <v>35523</v>
      </c>
      <c r="I2098" s="89"/>
      <c r="J2098" s="89" t="s">
        <v>51</v>
      </c>
      <c r="K2098" s="89" t="s">
        <v>52</v>
      </c>
      <c r="L2098" s="89" t="s">
        <v>85</v>
      </c>
      <c r="M2098" s="89" t="s">
        <v>5500</v>
      </c>
      <c r="N2098" s="89" t="s">
        <v>176</v>
      </c>
      <c r="O2098" s="92" t="s">
        <v>5501</v>
      </c>
      <c r="P2098" s="93" t="s">
        <v>57</v>
      </c>
      <c r="Q2098" s="110" t="s">
        <v>5322</v>
      </c>
      <c r="R2098" s="94"/>
      <c r="S2098" s="95">
        <v>46168</v>
      </c>
      <c r="T2098" s="95" t="s">
        <v>5203</v>
      </c>
      <c r="U2098" s="95" t="s">
        <v>1125</v>
      </c>
      <c r="V2098" s="91">
        <v>46156</v>
      </c>
      <c r="W2098" s="91">
        <v>46160</v>
      </c>
      <c r="X2098" s="91">
        <v>46167</v>
      </c>
      <c r="Y2098" s="96" t="s">
        <v>2851</v>
      </c>
      <c r="Z2098" s="89"/>
      <c r="AA2098" s="95"/>
      <c r="AB2098" s="89"/>
      <c r="AC2098" s="109"/>
      <c r="AD2098" s="89"/>
      <c r="AE2098" s="89"/>
      <c r="AF2098" s="191"/>
      <c r="AG2098" s="194"/>
      <c r="AH2098" s="193"/>
      <c r="AI2098" s="97"/>
      <c r="AJ2098" s="97" t="s">
        <v>1127</v>
      </c>
      <c r="AK2098" s="97" t="s">
        <v>66</v>
      </c>
      <c r="AL2098" s="45" t="s">
        <v>67</v>
      </c>
      <c r="AM2098" s="160" t="str">
        <f>MONTH(B2098)&amp;"/"&amp;YEAR(B2098)</f>
        <v>3/2026</v>
      </c>
      <c r="AN2098" s="45">
        <f>WEEKNUM(B2098)-WEEKNUM(EOMONTH(B2098,-1)+1)+1</f>
        <v>4</v>
      </c>
      <c r="AO2098" s="45" t="str">
        <f>MONTH(R2098)&amp;"/"&amp;YEAR(R2098)</f>
        <v>1/1900</v>
      </c>
      <c r="AP2098" s="45" t="e">
        <f>WEEKNUM(R2098)-WEEKNUM(EOMONTH(R2098,-1)+1)+1</f>
        <v>#NUM!</v>
      </c>
      <c r="AQ2098" s="45">
        <f>IF(AU2098="S",IF(Q2098="1. Aceitou o programa",R2098-B2098,0),0)</f>
        <v>0</v>
      </c>
      <c r="AR2098" s="45">
        <f>IF(AU2098="S",IF(AND(S2098&lt;&gt;"",R2098&lt;&gt;""),S2098-R2098,0),0)</f>
        <v>0</v>
      </c>
      <c r="AS2098" s="45">
        <f>IF(AU2098="S",IF(Q2098="1. Aceitou o programa",IF(OR(X2098="Não se Aplica",X2098=""),IF(OR(W2098="Não se Aplica",W2098=""),0,W2098-V2098),AVERAGE(X2098-W2098,W2098-V2098)),0),0)</f>
        <v>0</v>
      </c>
      <c r="AT2098" s="45">
        <f>IF(AU2098="S",IF(AND(Q2098="1. Aceitou o programa",AB2098="Realizada"),IFERROR(IF(AA2098="",0,AA2098-R2098),0),0),0)</f>
        <v>0</v>
      </c>
      <c r="AU2098" s="45" t="str">
        <f>_xlfn.XLOOKUP(U2098,'Lista Suspensa'!$AA$20:$AA$23,'Lista Suspensa'!$AB$20:$AB$23,"N/A")</f>
        <v>S</v>
      </c>
    </row>
    <row r="2099" spans="1:47" ht="12" customHeight="1" x14ac:dyDescent="0.3">
      <c r="A2099" s="87" t="s">
        <v>47</v>
      </c>
      <c r="B2099" s="88">
        <v>46104</v>
      </c>
      <c r="C2099" s="89" t="s">
        <v>48</v>
      </c>
      <c r="D2099" s="89" t="s">
        <v>49</v>
      </c>
      <c r="E2099" s="189">
        <v>413122557</v>
      </c>
      <c r="F2099" s="197" t="s">
        <v>5502</v>
      </c>
      <c r="G2099" s="90">
        <v>82446059791</v>
      </c>
      <c r="H2099" s="91">
        <v>24188</v>
      </c>
      <c r="I2099" s="89"/>
      <c r="J2099" s="89" t="s">
        <v>84</v>
      </c>
      <c r="K2099" s="89" t="s">
        <v>76</v>
      </c>
      <c r="L2099" s="89" t="s">
        <v>95</v>
      </c>
      <c r="M2099" s="89" t="s">
        <v>334</v>
      </c>
      <c r="N2099" s="89" t="s">
        <v>87</v>
      </c>
      <c r="O2099" s="92" t="s">
        <v>5503</v>
      </c>
      <c r="P2099" s="93" t="s">
        <v>57</v>
      </c>
      <c r="Q2099" s="110" t="s">
        <v>5322</v>
      </c>
      <c r="R2099" s="94"/>
      <c r="S2099" s="95">
        <v>46168</v>
      </c>
      <c r="T2099" s="95" t="s">
        <v>5203</v>
      </c>
      <c r="U2099" s="95" t="s">
        <v>1125</v>
      </c>
      <c r="V2099" s="91">
        <v>46156</v>
      </c>
      <c r="W2099" s="91">
        <v>46160</v>
      </c>
      <c r="X2099" s="91">
        <v>46167</v>
      </c>
      <c r="Y2099" s="96" t="s">
        <v>2851</v>
      </c>
      <c r="Z2099" s="89"/>
      <c r="AA2099" s="95"/>
      <c r="AB2099" s="89"/>
      <c r="AC2099" s="109"/>
      <c r="AD2099" s="89"/>
      <c r="AE2099" s="89"/>
      <c r="AF2099" s="191"/>
      <c r="AG2099" s="194"/>
      <c r="AH2099" s="193"/>
      <c r="AI2099" s="97"/>
      <c r="AJ2099" s="97" t="s">
        <v>1127</v>
      </c>
      <c r="AK2099" s="97" t="s">
        <v>66</v>
      </c>
      <c r="AL2099" s="45" t="s">
        <v>67</v>
      </c>
      <c r="AM2099" s="160" t="str">
        <f>MONTH(B2099)&amp;"/"&amp;YEAR(B2099)</f>
        <v>3/2026</v>
      </c>
      <c r="AN2099" s="45">
        <f>WEEKNUM(B2099)-WEEKNUM(EOMONTH(B2099,-1)+1)+1</f>
        <v>4</v>
      </c>
      <c r="AO2099" s="45" t="str">
        <f>MONTH(R2099)&amp;"/"&amp;YEAR(R2099)</f>
        <v>1/1900</v>
      </c>
      <c r="AP2099" s="45" t="e">
        <f>WEEKNUM(R2099)-WEEKNUM(EOMONTH(R2099,-1)+1)+1</f>
        <v>#NUM!</v>
      </c>
      <c r="AQ2099" s="45">
        <f>IF(AU2099="S",IF(Q2099="1. Aceitou o programa",R2099-B2099,0),0)</f>
        <v>0</v>
      </c>
      <c r="AR2099" s="45">
        <f>IF(AU2099="S",IF(AND(S2099&lt;&gt;"",R2099&lt;&gt;""),S2099-R2099,0),0)</f>
        <v>0</v>
      </c>
      <c r="AS2099" s="45">
        <f>IF(AU2099="S",IF(Q2099="1. Aceitou o programa",IF(OR(X2099="Não se Aplica",X2099=""),IF(OR(W2099="Não se Aplica",W2099=""),0,W2099-V2099),AVERAGE(X2099-W2099,W2099-V2099)),0),0)</f>
        <v>0</v>
      </c>
      <c r="AT2099" s="45">
        <f>IF(AU2099="S",IF(AND(Q2099="1. Aceitou o programa",AB2099="Realizada"),IFERROR(IF(AA2099="",0,AA2099-R2099),0),0),0)</f>
        <v>0</v>
      </c>
      <c r="AU2099" s="45" t="str">
        <f>_xlfn.XLOOKUP(U2099,'Lista Suspensa'!$AA$20:$AA$23,'Lista Suspensa'!$AB$20:$AB$23,"N/A")</f>
        <v>S</v>
      </c>
    </row>
    <row r="2100" spans="1:47" ht="12" customHeight="1" x14ac:dyDescent="0.3">
      <c r="A2100" s="87" t="s">
        <v>47</v>
      </c>
      <c r="B2100" s="88">
        <v>46104</v>
      </c>
      <c r="C2100" s="89" t="s">
        <v>48</v>
      </c>
      <c r="D2100" s="89" t="s">
        <v>49</v>
      </c>
      <c r="E2100" s="189">
        <v>95472790</v>
      </c>
      <c r="F2100" s="197" t="s">
        <v>5504</v>
      </c>
      <c r="G2100" s="90">
        <v>17397293824</v>
      </c>
      <c r="H2100" s="91">
        <v>26442</v>
      </c>
      <c r="I2100" s="89"/>
      <c r="J2100" s="89" t="s">
        <v>51</v>
      </c>
      <c r="K2100" s="89" t="s">
        <v>52</v>
      </c>
      <c r="L2100" s="89" t="s">
        <v>619</v>
      </c>
      <c r="M2100" s="89" t="s">
        <v>5505</v>
      </c>
      <c r="N2100" s="89" t="s">
        <v>150</v>
      </c>
      <c r="O2100" s="92" t="s">
        <v>5506</v>
      </c>
      <c r="P2100" s="93" t="s">
        <v>57</v>
      </c>
      <c r="Q2100" s="110" t="s">
        <v>5322</v>
      </c>
      <c r="R2100" s="94"/>
      <c r="S2100" s="95">
        <v>46168</v>
      </c>
      <c r="T2100" s="95" t="s">
        <v>5203</v>
      </c>
      <c r="U2100" s="95" t="s">
        <v>1125</v>
      </c>
      <c r="V2100" s="91">
        <v>46156</v>
      </c>
      <c r="W2100" s="91">
        <v>46160</v>
      </c>
      <c r="X2100" s="91">
        <v>46167</v>
      </c>
      <c r="Y2100" s="96" t="s">
        <v>2851</v>
      </c>
      <c r="Z2100" s="89"/>
      <c r="AA2100" s="95"/>
      <c r="AB2100" s="89"/>
      <c r="AC2100" s="109"/>
      <c r="AD2100" s="89"/>
      <c r="AE2100" s="89"/>
      <c r="AF2100" s="191"/>
      <c r="AG2100" s="194"/>
      <c r="AH2100" s="193"/>
      <c r="AI2100" s="97"/>
      <c r="AJ2100" s="97" t="s">
        <v>1127</v>
      </c>
      <c r="AK2100" s="97" t="s">
        <v>66</v>
      </c>
      <c r="AL2100" s="45" t="s">
        <v>67</v>
      </c>
      <c r="AM2100" s="160" t="str">
        <f>MONTH(B2100)&amp;"/"&amp;YEAR(B2100)</f>
        <v>3/2026</v>
      </c>
      <c r="AN2100" s="45">
        <f>WEEKNUM(B2100)-WEEKNUM(EOMONTH(B2100,-1)+1)+1</f>
        <v>4</v>
      </c>
      <c r="AO2100" s="45" t="str">
        <f>MONTH(R2100)&amp;"/"&amp;YEAR(R2100)</f>
        <v>1/1900</v>
      </c>
      <c r="AP2100" s="45" t="e">
        <f>WEEKNUM(R2100)-WEEKNUM(EOMONTH(R2100,-1)+1)+1</f>
        <v>#NUM!</v>
      </c>
      <c r="AQ2100" s="45">
        <f>IF(AU2100="S",IF(Q2100="1. Aceitou o programa",R2100-B2100,0),0)</f>
        <v>0</v>
      </c>
      <c r="AR2100" s="45">
        <f>IF(AU2100="S",IF(AND(S2100&lt;&gt;"",R2100&lt;&gt;""),S2100-R2100,0),0)</f>
        <v>0</v>
      </c>
      <c r="AS2100" s="45">
        <f>IF(AU2100="S",IF(Q2100="1. Aceitou o programa",IF(OR(X2100="Não se Aplica",X2100=""),IF(OR(W2100="Não se Aplica",W2100=""),0,W2100-V2100),AVERAGE(X2100-W2100,W2100-V2100)),0),0)</f>
        <v>0</v>
      </c>
      <c r="AT2100" s="45">
        <f>IF(AU2100="S",IF(AND(Q2100="1. Aceitou o programa",AB2100="Realizada"),IFERROR(IF(AA2100="",0,AA2100-R2100),0),0),0)</f>
        <v>0</v>
      </c>
      <c r="AU2100" s="45" t="str">
        <f>_xlfn.XLOOKUP(U2100,'Lista Suspensa'!$AA$20:$AA$23,'Lista Suspensa'!$AB$20:$AB$23,"N/A")</f>
        <v>S</v>
      </c>
    </row>
    <row r="2101" spans="1:47" ht="12" customHeight="1" x14ac:dyDescent="0.3">
      <c r="A2101" s="87" t="s">
        <v>47</v>
      </c>
      <c r="B2101" s="88">
        <v>46104</v>
      </c>
      <c r="C2101" s="89" t="s">
        <v>48</v>
      </c>
      <c r="D2101" s="89" t="s">
        <v>49</v>
      </c>
      <c r="E2101" s="189">
        <v>95784509</v>
      </c>
      <c r="F2101" s="197" t="s">
        <v>5507</v>
      </c>
      <c r="G2101" s="90">
        <v>7001206458</v>
      </c>
      <c r="H2101" s="91">
        <v>31623</v>
      </c>
      <c r="I2101" s="89"/>
      <c r="J2101" s="89" t="s">
        <v>51</v>
      </c>
      <c r="K2101" s="89" t="s">
        <v>52</v>
      </c>
      <c r="L2101" s="89" t="s">
        <v>85</v>
      </c>
      <c r="M2101" s="89" t="s">
        <v>3364</v>
      </c>
      <c r="N2101" s="89" t="s">
        <v>197</v>
      </c>
      <c r="O2101" s="92" t="s">
        <v>5508</v>
      </c>
      <c r="P2101" s="93" t="s">
        <v>57</v>
      </c>
      <c r="Q2101" s="110" t="s">
        <v>5322</v>
      </c>
      <c r="R2101" s="94"/>
      <c r="S2101" s="95">
        <v>46168</v>
      </c>
      <c r="T2101" s="95" t="s">
        <v>5203</v>
      </c>
      <c r="U2101" s="95" t="s">
        <v>1125</v>
      </c>
      <c r="V2101" s="91">
        <v>46156</v>
      </c>
      <c r="W2101" s="91">
        <v>46160</v>
      </c>
      <c r="X2101" s="91">
        <v>46167</v>
      </c>
      <c r="Y2101" s="96" t="s">
        <v>2851</v>
      </c>
      <c r="Z2101" s="89"/>
      <c r="AA2101" s="95"/>
      <c r="AB2101" s="89"/>
      <c r="AC2101" s="109"/>
      <c r="AD2101" s="89"/>
      <c r="AE2101" s="89"/>
      <c r="AF2101" s="191"/>
      <c r="AG2101" s="194"/>
      <c r="AH2101" s="193"/>
      <c r="AI2101" s="97"/>
      <c r="AJ2101" s="97" t="s">
        <v>1127</v>
      </c>
      <c r="AK2101" s="97" t="s">
        <v>66</v>
      </c>
      <c r="AL2101" s="45" t="s">
        <v>67</v>
      </c>
      <c r="AM2101" s="160" t="str">
        <f>MONTH(B2101)&amp;"/"&amp;YEAR(B2101)</f>
        <v>3/2026</v>
      </c>
      <c r="AN2101" s="45">
        <f>WEEKNUM(B2101)-WEEKNUM(EOMONTH(B2101,-1)+1)+1</f>
        <v>4</v>
      </c>
      <c r="AO2101" s="45" t="str">
        <f>MONTH(R2101)&amp;"/"&amp;YEAR(R2101)</f>
        <v>1/1900</v>
      </c>
      <c r="AP2101" s="45" t="e">
        <f>WEEKNUM(R2101)-WEEKNUM(EOMONTH(R2101,-1)+1)+1</f>
        <v>#NUM!</v>
      </c>
      <c r="AQ2101" s="45">
        <f>IF(AU2101="S",IF(Q2101="1. Aceitou o programa",R2101-B2101,0),0)</f>
        <v>0</v>
      </c>
      <c r="AR2101" s="45">
        <f>IF(AU2101="S",IF(AND(S2101&lt;&gt;"",R2101&lt;&gt;""),S2101-R2101,0),0)</f>
        <v>0</v>
      </c>
      <c r="AS2101" s="45">
        <f>IF(AU2101="S",IF(Q2101="1. Aceitou o programa",IF(OR(X2101="Não se Aplica",X2101=""),IF(OR(W2101="Não se Aplica",W2101=""),0,W2101-V2101),AVERAGE(X2101-W2101,W2101-V2101)),0),0)</f>
        <v>0</v>
      </c>
      <c r="AT2101" s="45">
        <f>IF(AU2101="S",IF(AND(Q2101="1. Aceitou o programa",AB2101="Realizada"),IFERROR(IF(AA2101="",0,AA2101-R2101),0),0),0)</f>
        <v>0</v>
      </c>
      <c r="AU2101" s="45" t="str">
        <f>_xlfn.XLOOKUP(U2101,'Lista Suspensa'!$AA$20:$AA$23,'Lista Suspensa'!$AB$20:$AB$23,"N/A")</f>
        <v>S</v>
      </c>
    </row>
    <row r="2102" spans="1:47" ht="12" customHeight="1" x14ac:dyDescent="0.3">
      <c r="A2102" s="87" t="s">
        <v>47</v>
      </c>
      <c r="B2102" s="88">
        <v>46104</v>
      </c>
      <c r="C2102" s="89" t="s">
        <v>48</v>
      </c>
      <c r="D2102" s="89" t="s">
        <v>49</v>
      </c>
      <c r="E2102" s="189">
        <v>96080322</v>
      </c>
      <c r="F2102" s="197" t="s">
        <v>5509</v>
      </c>
      <c r="G2102" s="90">
        <v>36243505871</v>
      </c>
      <c r="H2102" s="91">
        <v>30907</v>
      </c>
      <c r="I2102" s="89"/>
      <c r="J2102" s="89" t="s">
        <v>51</v>
      </c>
      <c r="K2102" s="89" t="s">
        <v>52</v>
      </c>
      <c r="L2102" s="89" t="s">
        <v>85</v>
      </c>
      <c r="M2102" s="89" t="s">
        <v>192</v>
      </c>
      <c r="N2102" s="89" t="s">
        <v>449</v>
      </c>
      <c r="O2102" s="92" t="s">
        <v>5510</v>
      </c>
      <c r="P2102" s="93" t="s">
        <v>57</v>
      </c>
      <c r="Q2102" s="110" t="s">
        <v>5322</v>
      </c>
      <c r="R2102" s="94"/>
      <c r="S2102" s="95">
        <v>46168</v>
      </c>
      <c r="T2102" s="95" t="s">
        <v>5203</v>
      </c>
      <c r="U2102" s="95" t="s">
        <v>1125</v>
      </c>
      <c r="V2102" s="91">
        <v>46156</v>
      </c>
      <c r="W2102" s="91">
        <v>46160</v>
      </c>
      <c r="X2102" s="91">
        <v>46167</v>
      </c>
      <c r="Y2102" s="96" t="s">
        <v>2851</v>
      </c>
      <c r="Z2102" s="89"/>
      <c r="AA2102" s="95"/>
      <c r="AB2102" s="89"/>
      <c r="AC2102" s="109"/>
      <c r="AD2102" s="89"/>
      <c r="AE2102" s="89"/>
      <c r="AF2102" s="191"/>
      <c r="AG2102" s="194"/>
      <c r="AH2102" s="193"/>
      <c r="AI2102" s="97"/>
      <c r="AJ2102" s="97" t="s">
        <v>1127</v>
      </c>
      <c r="AK2102" s="97" t="s">
        <v>66</v>
      </c>
      <c r="AL2102" s="45" t="s">
        <v>67</v>
      </c>
      <c r="AM2102" s="160" t="str">
        <f>MONTH(B2102)&amp;"/"&amp;YEAR(B2102)</f>
        <v>3/2026</v>
      </c>
      <c r="AN2102" s="45">
        <f>WEEKNUM(B2102)-WEEKNUM(EOMONTH(B2102,-1)+1)+1</f>
        <v>4</v>
      </c>
      <c r="AO2102" s="45" t="str">
        <f>MONTH(R2102)&amp;"/"&amp;YEAR(R2102)</f>
        <v>1/1900</v>
      </c>
      <c r="AP2102" s="45" t="e">
        <f>WEEKNUM(R2102)-WEEKNUM(EOMONTH(R2102,-1)+1)+1</f>
        <v>#NUM!</v>
      </c>
      <c r="AQ2102" s="45">
        <f>IF(AU2102="S",IF(Q2102="1. Aceitou o programa",R2102-B2102,0),0)</f>
        <v>0</v>
      </c>
      <c r="AR2102" s="45">
        <f>IF(AU2102="S",IF(AND(S2102&lt;&gt;"",R2102&lt;&gt;""),S2102-R2102,0),0)</f>
        <v>0</v>
      </c>
      <c r="AS2102" s="45">
        <f>IF(AU2102="S",IF(Q2102="1. Aceitou o programa",IF(OR(X2102="Não se Aplica",X2102=""),IF(OR(W2102="Não se Aplica",W2102=""),0,W2102-V2102),AVERAGE(X2102-W2102,W2102-V2102)),0),0)</f>
        <v>0</v>
      </c>
      <c r="AT2102" s="45">
        <f>IF(AU2102="S",IF(AND(Q2102="1. Aceitou o programa",AB2102="Realizada"),IFERROR(IF(AA2102="",0,AA2102-R2102),0),0),0)</f>
        <v>0</v>
      </c>
      <c r="AU2102" s="45" t="str">
        <f>_xlfn.XLOOKUP(U2102,'Lista Suspensa'!$AA$20:$AA$23,'Lista Suspensa'!$AB$20:$AB$23,"N/A")</f>
        <v>S</v>
      </c>
    </row>
    <row r="2103" spans="1:47" ht="12" customHeight="1" x14ac:dyDescent="0.3">
      <c r="A2103" s="87" t="s">
        <v>47</v>
      </c>
      <c r="B2103" s="88">
        <v>46104</v>
      </c>
      <c r="C2103" s="89" t="s">
        <v>48</v>
      </c>
      <c r="D2103" s="89" t="s">
        <v>49</v>
      </c>
      <c r="E2103" s="189">
        <v>72370511</v>
      </c>
      <c r="F2103" s="197" t="s">
        <v>5511</v>
      </c>
      <c r="G2103" s="90">
        <v>10087740737</v>
      </c>
      <c r="H2103" s="91">
        <v>30008</v>
      </c>
      <c r="I2103" s="89"/>
      <c r="J2103" s="89" t="s">
        <v>51</v>
      </c>
      <c r="K2103" s="89" t="s">
        <v>76</v>
      </c>
      <c r="L2103" s="89" t="s">
        <v>740</v>
      </c>
      <c r="M2103" s="89" t="s">
        <v>5512</v>
      </c>
      <c r="N2103" s="89" t="s">
        <v>55</v>
      </c>
      <c r="O2103" s="92" t="s">
        <v>5513</v>
      </c>
      <c r="P2103" s="93" t="s">
        <v>57</v>
      </c>
      <c r="Q2103" s="110" t="s">
        <v>5322</v>
      </c>
      <c r="R2103" s="94"/>
      <c r="S2103" s="95">
        <v>46168</v>
      </c>
      <c r="T2103" s="95" t="s">
        <v>5203</v>
      </c>
      <c r="U2103" s="95" t="s">
        <v>1125</v>
      </c>
      <c r="V2103" s="91">
        <v>46156</v>
      </c>
      <c r="W2103" s="91">
        <v>46160</v>
      </c>
      <c r="X2103" s="91">
        <v>46167</v>
      </c>
      <c r="Y2103" s="96" t="s">
        <v>2851</v>
      </c>
      <c r="Z2103" s="89"/>
      <c r="AA2103" s="95"/>
      <c r="AB2103" s="89"/>
      <c r="AC2103" s="109"/>
      <c r="AD2103" s="89"/>
      <c r="AE2103" s="89"/>
      <c r="AF2103" s="191"/>
      <c r="AG2103" s="194"/>
      <c r="AH2103" s="193"/>
      <c r="AI2103" s="97"/>
      <c r="AJ2103" s="97" t="s">
        <v>1127</v>
      </c>
      <c r="AK2103" s="97" t="s">
        <v>66</v>
      </c>
      <c r="AL2103" s="45" t="s">
        <v>67</v>
      </c>
      <c r="AM2103" s="160" t="str">
        <f>MONTH(B2103)&amp;"/"&amp;YEAR(B2103)</f>
        <v>3/2026</v>
      </c>
      <c r="AN2103" s="45">
        <f>WEEKNUM(B2103)-WEEKNUM(EOMONTH(B2103,-1)+1)+1</f>
        <v>4</v>
      </c>
      <c r="AO2103" s="45" t="str">
        <f>MONTH(R2103)&amp;"/"&amp;YEAR(R2103)</f>
        <v>1/1900</v>
      </c>
      <c r="AP2103" s="45" t="e">
        <f>WEEKNUM(R2103)-WEEKNUM(EOMONTH(R2103,-1)+1)+1</f>
        <v>#NUM!</v>
      </c>
      <c r="AQ2103" s="45">
        <f>IF(AU2103="S",IF(Q2103="1. Aceitou o programa",R2103-B2103,0),0)</f>
        <v>0</v>
      </c>
      <c r="AR2103" s="45">
        <f>IF(AU2103="S",IF(AND(S2103&lt;&gt;"",R2103&lt;&gt;""),S2103-R2103,0),0)</f>
        <v>0</v>
      </c>
      <c r="AS2103" s="45">
        <f>IF(AU2103="S",IF(Q2103="1. Aceitou o programa",IF(OR(X2103="Não se Aplica",X2103=""),IF(OR(W2103="Não se Aplica",W2103=""),0,W2103-V2103),AVERAGE(X2103-W2103,W2103-V2103)),0),0)</f>
        <v>0</v>
      </c>
      <c r="AT2103" s="45">
        <f>IF(AU2103="S",IF(AND(Q2103="1. Aceitou o programa",AB2103="Realizada"),IFERROR(IF(AA2103="",0,AA2103-R2103),0),0),0)</f>
        <v>0</v>
      </c>
      <c r="AU2103" s="45" t="str">
        <f>_xlfn.XLOOKUP(U2103,'Lista Suspensa'!$AA$20:$AA$23,'Lista Suspensa'!$AB$20:$AB$23,"N/A")</f>
        <v>S</v>
      </c>
    </row>
    <row r="2104" spans="1:47" ht="12" customHeight="1" x14ac:dyDescent="0.3">
      <c r="A2104" s="87" t="s">
        <v>47</v>
      </c>
      <c r="B2104" s="88">
        <v>46104</v>
      </c>
      <c r="C2104" s="89" t="s">
        <v>48</v>
      </c>
      <c r="D2104" s="89" t="s">
        <v>49</v>
      </c>
      <c r="E2104" s="189">
        <v>83986244</v>
      </c>
      <c r="F2104" s="197" t="s">
        <v>5514</v>
      </c>
      <c r="G2104" s="90">
        <v>2842775767</v>
      </c>
      <c r="H2104" s="91">
        <v>26904</v>
      </c>
      <c r="I2104" s="89"/>
      <c r="J2104" s="89" t="s">
        <v>84</v>
      </c>
      <c r="K2104" s="89" t="s">
        <v>76</v>
      </c>
      <c r="L2104" s="89" t="s">
        <v>95</v>
      </c>
      <c r="M2104" s="89" t="s">
        <v>222</v>
      </c>
      <c r="N2104" s="89" t="s">
        <v>79</v>
      </c>
      <c r="O2104" s="92" t="s">
        <v>5515</v>
      </c>
      <c r="P2104" s="93" t="s">
        <v>57</v>
      </c>
      <c r="Q2104" s="110" t="s">
        <v>5322</v>
      </c>
      <c r="R2104" s="94"/>
      <c r="S2104" s="95">
        <v>46168</v>
      </c>
      <c r="T2104" s="95" t="s">
        <v>5203</v>
      </c>
      <c r="U2104" s="95" t="s">
        <v>1125</v>
      </c>
      <c r="V2104" s="91">
        <v>46156</v>
      </c>
      <c r="W2104" s="91">
        <v>46160</v>
      </c>
      <c r="X2104" s="91">
        <v>46167</v>
      </c>
      <c r="Y2104" s="96" t="s">
        <v>2851</v>
      </c>
      <c r="Z2104" s="89"/>
      <c r="AA2104" s="95"/>
      <c r="AB2104" s="89"/>
      <c r="AC2104" s="109"/>
      <c r="AD2104" s="89"/>
      <c r="AE2104" s="89"/>
      <c r="AF2104" s="191"/>
      <c r="AG2104" s="194"/>
      <c r="AH2104" s="193"/>
      <c r="AI2104" s="97"/>
      <c r="AJ2104" s="97" t="s">
        <v>1127</v>
      </c>
      <c r="AK2104" s="97" t="s">
        <v>66</v>
      </c>
      <c r="AL2104" s="45" t="s">
        <v>67</v>
      </c>
      <c r="AM2104" s="160" t="str">
        <f>MONTH(B2104)&amp;"/"&amp;YEAR(B2104)</f>
        <v>3/2026</v>
      </c>
      <c r="AN2104" s="45">
        <f>WEEKNUM(B2104)-WEEKNUM(EOMONTH(B2104,-1)+1)+1</f>
        <v>4</v>
      </c>
      <c r="AO2104" s="45" t="str">
        <f>MONTH(R2104)&amp;"/"&amp;YEAR(R2104)</f>
        <v>1/1900</v>
      </c>
      <c r="AP2104" s="45" t="e">
        <f>WEEKNUM(R2104)-WEEKNUM(EOMONTH(R2104,-1)+1)+1</f>
        <v>#NUM!</v>
      </c>
      <c r="AQ2104" s="45">
        <f>IF(AU2104="S",IF(Q2104="1. Aceitou o programa",R2104-B2104,0),0)</f>
        <v>0</v>
      </c>
      <c r="AR2104" s="45">
        <f>IF(AU2104="S",IF(AND(S2104&lt;&gt;"",R2104&lt;&gt;""),S2104-R2104,0),0)</f>
        <v>0</v>
      </c>
      <c r="AS2104" s="45">
        <f>IF(AU2104="S",IF(Q2104="1. Aceitou o programa",IF(OR(X2104="Não se Aplica",X2104=""),IF(OR(W2104="Não se Aplica",W2104=""),0,W2104-V2104),AVERAGE(X2104-W2104,W2104-V2104)),0),0)</f>
        <v>0</v>
      </c>
      <c r="AT2104" s="45">
        <f>IF(AU2104="S",IF(AND(Q2104="1. Aceitou o programa",AB2104="Realizada"),IFERROR(IF(AA2104="",0,AA2104-R2104),0),0),0)</f>
        <v>0</v>
      </c>
      <c r="AU2104" s="45" t="str">
        <f>_xlfn.XLOOKUP(U2104,'Lista Suspensa'!$AA$20:$AA$23,'Lista Suspensa'!$AB$20:$AB$23,"N/A")</f>
        <v>S</v>
      </c>
    </row>
    <row r="2105" spans="1:47" ht="12" customHeight="1" x14ac:dyDescent="0.3">
      <c r="A2105" s="87" t="s">
        <v>47</v>
      </c>
      <c r="B2105" s="88">
        <v>46104</v>
      </c>
      <c r="C2105" s="89" t="s">
        <v>48</v>
      </c>
      <c r="D2105" s="89" t="s">
        <v>49</v>
      </c>
      <c r="E2105" s="189">
        <v>83044517</v>
      </c>
      <c r="F2105" s="197" t="s">
        <v>5516</v>
      </c>
      <c r="G2105" s="90">
        <v>11135420807</v>
      </c>
      <c r="H2105" s="91">
        <v>25612</v>
      </c>
      <c r="I2105" s="89"/>
      <c r="J2105" s="89" t="s">
        <v>84</v>
      </c>
      <c r="K2105" s="89" t="s">
        <v>52</v>
      </c>
      <c r="L2105" s="89" t="s">
        <v>53</v>
      </c>
      <c r="M2105" s="89" t="s">
        <v>983</v>
      </c>
      <c r="N2105" s="89" t="s">
        <v>291</v>
      </c>
      <c r="O2105" s="92" t="s">
        <v>5517</v>
      </c>
      <c r="P2105" s="93" t="s">
        <v>57</v>
      </c>
      <c r="Q2105" s="110" t="s">
        <v>5322</v>
      </c>
      <c r="R2105" s="94"/>
      <c r="S2105" s="95">
        <v>46168</v>
      </c>
      <c r="T2105" s="95" t="s">
        <v>5203</v>
      </c>
      <c r="U2105" s="95" t="s">
        <v>1125</v>
      </c>
      <c r="V2105" s="91">
        <v>46156</v>
      </c>
      <c r="W2105" s="91">
        <v>46160</v>
      </c>
      <c r="X2105" s="91">
        <v>46167</v>
      </c>
      <c r="Y2105" s="96" t="s">
        <v>2851</v>
      </c>
      <c r="Z2105" s="89"/>
      <c r="AA2105" s="95"/>
      <c r="AB2105" s="89"/>
      <c r="AC2105" s="109"/>
      <c r="AD2105" s="89"/>
      <c r="AE2105" s="89"/>
      <c r="AF2105" s="191"/>
      <c r="AG2105" s="194"/>
      <c r="AH2105" s="193"/>
      <c r="AI2105" s="97"/>
      <c r="AJ2105" s="97" t="s">
        <v>1127</v>
      </c>
      <c r="AK2105" s="97" t="s">
        <v>66</v>
      </c>
      <c r="AL2105" s="45" t="s">
        <v>67</v>
      </c>
      <c r="AM2105" s="160" t="str">
        <f>MONTH(B2105)&amp;"/"&amp;YEAR(B2105)</f>
        <v>3/2026</v>
      </c>
      <c r="AN2105" s="45">
        <f>WEEKNUM(B2105)-WEEKNUM(EOMONTH(B2105,-1)+1)+1</f>
        <v>4</v>
      </c>
      <c r="AO2105" s="45" t="str">
        <f>MONTH(R2105)&amp;"/"&amp;YEAR(R2105)</f>
        <v>1/1900</v>
      </c>
      <c r="AP2105" s="45" t="e">
        <f>WEEKNUM(R2105)-WEEKNUM(EOMONTH(R2105,-1)+1)+1</f>
        <v>#NUM!</v>
      </c>
      <c r="AQ2105" s="45">
        <f>IF(AU2105="S",IF(Q2105="1. Aceitou o programa",R2105-B2105,0),0)</f>
        <v>0</v>
      </c>
      <c r="AR2105" s="45">
        <f>IF(AU2105="S",IF(AND(S2105&lt;&gt;"",R2105&lt;&gt;""),S2105-R2105,0),0)</f>
        <v>0</v>
      </c>
      <c r="AS2105" s="45">
        <f>IF(AU2105="S",IF(Q2105="1. Aceitou o programa",IF(OR(X2105="Não se Aplica",X2105=""),IF(OR(W2105="Não se Aplica",W2105=""),0,W2105-V2105),AVERAGE(X2105-W2105,W2105-V2105)),0),0)</f>
        <v>0</v>
      </c>
      <c r="AT2105" s="45">
        <f>IF(AU2105="S",IF(AND(Q2105="1. Aceitou o programa",AB2105="Realizada"),IFERROR(IF(AA2105="",0,AA2105-R2105),0),0),0)</f>
        <v>0</v>
      </c>
      <c r="AU2105" s="45" t="str">
        <f>_xlfn.XLOOKUP(U2105,'Lista Suspensa'!$AA$20:$AA$23,'Lista Suspensa'!$AB$20:$AB$23,"N/A")</f>
        <v>S</v>
      </c>
    </row>
    <row r="2106" spans="1:47" ht="12" customHeight="1" x14ac:dyDescent="0.3">
      <c r="A2106" s="87" t="s">
        <v>47</v>
      </c>
      <c r="B2106" s="88">
        <v>46104</v>
      </c>
      <c r="C2106" s="89" t="s">
        <v>48</v>
      </c>
      <c r="D2106" s="89" t="s">
        <v>49</v>
      </c>
      <c r="E2106" s="189">
        <v>77212764</v>
      </c>
      <c r="F2106" s="197" t="s">
        <v>5518</v>
      </c>
      <c r="G2106" s="90">
        <v>27391446874</v>
      </c>
      <c r="H2106" s="91">
        <v>28842</v>
      </c>
      <c r="I2106" s="89"/>
      <c r="J2106" s="89" t="s">
        <v>84</v>
      </c>
      <c r="K2106" s="89" t="s">
        <v>52</v>
      </c>
      <c r="L2106" s="89" t="s">
        <v>1483</v>
      </c>
      <c r="M2106" s="89" t="s">
        <v>234</v>
      </c>
      <c r="N2106" s="89" t="s">
        <v>159</v>
      </c>
      <c r="O2106" s="92" t="s">
        <v>5519</v>
      </c>
      <c r="P2106" s="93" t="s">
        <v>57</v>
      </c>
      <c r="Q2106" s="110" t="s">
        <v>5322</v>
      </c>
      <c r="R2106" s="94"/>
      <c r="S2106" s="95">
        <v>46168</v>
      </c>
      <c r="T2106" s="95" t="s">
        <v>5203</v>
      </c>
      <c r="U2106" s="95" t="s">
        <v>1125</v>
      </c>
      <c r="V2106" s="91">
        <v>46156</v>
      </c>
      <c r="W2106" s="91">
        <v>46160</v>
      </c>
      <c r="X2106" s="91">
        <v>46167</v>
      </c>
      <c r="Y2106" s="96" t="s">
        <v>2851</v>
      </c>
      <c r="Z2106" s="89"/>
      <c r="AA2106" s="95"/>
      <c r="AB2106" s="89"/>
      <c r="AC2106" s="109"/>
      <c r="AD2106" s="89"/>
      <c r="AE2106" s="89"/>
      <c r="AF2106" s="191"/>
      <c r="AG2106" s="194"/>
      <c r="AH2106" s="193"/>
      <c r="AI2106" s="97"/>
      <c r="AJ2106" s="97" t="s">
        <v>1127</v>
      </c>
      <c r="AK2106" s="97" t="s">
        <v>66</v>
      </c>
      <c r="AL2106" s="45" t="s">
        <v>67</v>
      </c>
      <c r="AM2106" s="160" t="str">
        <f>MONTH(B2106)&amp;"/"&amp;YEAR(B2106)</f>
        <v>3/2026</v>
      </c>
      <c r="AN2106" s="45">
        <f>WEEKNUM(B2106)-WEEKNUM(EOMONTH(B2106,-1)+1)+1</f>
        <v>4</v>
      </c>
      <c r="AO2106" s="45" t="str">
        <f>MONTH(R2106)&amp;"/"&amp;YEAR(R2106)</f>
        <v>1/1900</v>
      </c>
      <c r="AP2106" s="45" t="e">
        <f>WEEKNUM(R2106)-WEEKNUM(EOMONTH(R2106,-1)+1)+1</f>
        <v>#NUM!</v>
      </c>
      <c r="AQ2106" s="45">
        <f>IF(AU2106="S",IF(Q2106="1. Aceitou o programa",R2106-B2106,0),0)</f>
        <v>0</v>
      </c>
      <c r="AR2106" s="45">
        <f>IF(AU2106="S",IF(AND(S2106&lt;&gt;"",R2106&lt;&gt;""),S2106-R2106,0),0)</f>
        <v>0</v>
      </c>
      <c r="AS2106" s="45">
        <f>IF(AU2106="S",IF(Q2106="1. Aceitou o programa",IF(OR(X2106="Não se Aplica",X2106=""),IF(OR(W2106="Não se Aplica",W2106=""),0,W2106-V2106),AVERAGE(X2106-W2106,W2106-V2106)),0),0)</f>
        <v>0</v>
      </c>
      <c r="AT2106" s="45">
        <f>IF(AU2106="S",IF(AND(Q2106="1. Aceitou o programa",AB2106="Realizada"),IFERROR(IF(AA2106="",0,AA2106-R2106),0),0),0)</f>
        <v>0</v>
      </c>
      <c r="AU2106" s="45" t="str">
        <f>_xlfn.XLOOKUP(U2106,'Lista Suspensa'!$AA$20:$AA$23,'Lista Suspensa'!$AB$20:$AB$23,"N/A")</f>
        <v>S</v>
      </c>
    </row>
    <row r="2107" spans="1:47" ht="12" customHeight="1" x14ac:dyDescent="0.3">
      <c r="A2107" s="87" t="s">
        <v>47</v>
      </c>
      <c r="B2107" s="88">
        <v>46104</v>
      </c>
      <c r="C2107" s="89" t="s">
        <v>48</v>
      </c>
      <c r="D2107" s="89" t="s">
        <v>49</v>
      </c>
      <c r="E2107" s="189">
        <v>78947529</v>
      </c>
      <c r="F2107" s="197" t="s">
        <v>5520</v>
      </c>
      <c r="G2107" s="90">
        <v>31271939800</v>
      </c>
      <c r="H2107" s="91">
        <v>28470</v>
      </c>
      <c r="I2107" s="89"/>
      <c r="J2107" s="89" t="s">
        <v>51</v>
      </c>
      <c r="K2107" s="89" t="s">
        <v>52</v>
      </c>
      <c r="L2107" s="89" t="s">
        <v>53</v>
      </c>
      <c r="M2107" s="89" t="s">
        <v>1887</v>
      </c>
      <c r="N2107" s="89" t="s">
        <v>79</v>
      </c>
      <c r="O2107" s="92" t="s">
        <v>5521</v>
      </c>
      <c r="P2107" s="93" t="s">
        <v>57</v>
      </c>
      <c r="Q2107" s="110" t="s">
        <v>5322</v>
      </c>
      <c r="R2107" s="94"/>
      <c r="S2107" s="95">
        <v>46168</v>
      </c>
      <c r="T2107" s="95" t="s">
        <v>5203</v>
      </c>
      <c r="U2107" s="95" t="s">
        <v>1125</v>
      </c>
      <c r="V2107" s="91">
        <v>46156</v>
      </c>
      <c r="W2107" s="91">
        <v>46160</v>
      </c>
      <c r="X2107" s="91">
        <v>46167</v>
      </c>
      <c r="Y2107" s="96" t="s">
        <v>2851</v>
      </c>
      <c r="Z2107" s="89"/>
      <c r="AA2107" s="95"/>
      <c r="AB2107" s="89"/>
      <c r="AC2107" s="109"/>
      <c r="AD2107" s="89"/>
      <c r="AE2107" s="89"/>
      <c r="AF2107" s="191"/>
      <c r="AG2107" s="194"/>
      <c r="AH2107" s="193"/>
      <c r="AI2107" s="97"/>
      <c r="AJ2107" s="97" t="s">
        <v>1127</v>
      </c>
      <c r="AK2107" s="97" t="s">
        <v>66</v>
      </c>
      <c r="AL2107" s="45" t="s">
        <v>67</v>
      </c>
      <c r="AM2107" s="160" t="str">
        <f>MONTH(B2107)&amp;"/"&amp;YEAR(B2107)</f>
        <v>3/2026</v>
      </c>
      <c r="AN2107" s="45">
        <f>WEEKNUM(B2107)-WEEKNUM(EOMONTH(B2107,-1)+1)+1</f>
        <v>4</v>
      </c>
      <c r="AO2107" s="45" t="str">
        <f>MONTH(R2107)&amp;"/"&amp;YEAR(R2107)</f>
        <v>1/1900</v>
      </c>
      <c r="AP2107" s="45" t="e">
        <f>WEEKNUM(R2107)-WEEKNUM(EOMONTH(R2107,-1)+1)+1</f>
        <v>#NUM!</v>
      </c>
      <c r="AQ2107" s="45">
        <f>IF(AU2107="S",IF(Q2107="1. Aceitou o programa",R2107-B2107,0),0)</f>
        <v>0</v>
      </c>
      <c r="AR2107" s="45">
        <f>IF(AU2107="S",IF(AND(S2107&lt;&gt;"",R2107&lt;&gt;""),S2107-R2107,0),0)</f>
        <v>0</v>
      </c>
      <c r="AS2107" s="45">
        <f>IF(AU2107="S",IF(Q2107="1. Aceitou o programa",IF(OR(X2107="Não se Aplica",X2107=""),IF(OR(W2107="Não se Aplica",W2107=""),0,W2107-V2107),AVERAGE(X2107-W2107,W2107-V2107)),0),0)</f>
        <v>0</v>
      </c>
      <c r="AT2107" s="45">
        <f>IF(AU2107="S",IF(AND(Q2107="1. Aceitou o programa",AB2107="Realizada"),IFERROR(IF(AA2107="",0,AA2107-R2107),0),0),0)</f>
        <v>0</v>
      </c>
      <c r="AU2107" s="45" t="str">
        <f>_xlfn.XLOOKUP(U2107,'Lista Suspensa'!$AA$20:$AA$23,'Lista Suspensa'!$AB$20:$AB$23,"N/A")</f>
        <v>S</v>
      </c>
    </row>
    <row r="2108" spans="1:47" ht="12" customHeight="1" x14ac:dyDescent="0.3">
      <c r="A2108" s="87" t="s">
        <v>47</v>
      </c>
      <c r="B2108" s="88">
        <v>46104</v>
      </c>
      <c r="C2108" s="89" t="s">
        <v>48</v>
      </c>
      <c r="D2108" s="89" t="s">
        <v>49</v>
      </c>
      <c r="E2108" s="189">
        <v>78947531</v>
      </c>
      <c r="F2108" s="197" t="s">
        <v>5522</v>
      </c>
      <c r="G2108" s="90">
        <v>8954111807</v>
      </c>
      <c r="H2108" s="91">
        <v>25649</v>
      </c>
      <c r="I2108" s="89"/>
      <c r="J2108" s="89" t="s">
        <v>84</v>
      </c>
      <c r="K2108" s="89" t="s">
        <v>52</v>
      </c>
      <c r="L2108" s="89" t="s">
        <v>53</v>
      </c>
      <c r="M2108" s="89" t="s">
        <v>1887</v>
      </c>
      <c r="N2108" s="89" t="s">
        <v>79</v>
      </c>
      <c r="O2108" s="92" t="s">
        <v>5523</v>
      </c>
      <c r="P2108" s="93" t="s">
        <v>57</v>
      </c>
      <c r="Q2108" s="110" t="s">
        <v>5322</v>
      </c>
      <c r="R2108" s="94"/>
      <c r="S2108" s="95">
        <v>46168</v>
      </c>
      <c r="T2108" s="95" t="s">
        <v>5203</v>
      </c>
      <c r="U2108" s="95" t="s">
        <v>1125</v>
      </c>
      <c r="V2108" s="91">
        <v>46156</v>
      </c>
      <c r="W2108" s="91">
        <v>46160</v>
      </c>
      <c r="X2108" s="91">
        <v>46167</v>
      </c>
      <c r="Y2108" s="96" t="s">
        <v>2851</v>
      </c>
      <c r="Z2108" s="89"/>
      <c r="AA2108" s="95"/>
      <c r="AB2108" s="89"/>
      <c r="AC2108" s="109"/>
      <c r="AD2108" s="89"/>
      <c r="AE2108" s="89"/>
      <c r="AF2108" s="191"/>
      <c r="AG2108" s="194"/>
      <c r="AH2108" s="193"/>
      <c r="AI2108" s="97"/>
      <c r="AJ2108" s="97" t="s">
        <v>1127</v>
      </c>
      <c r="AK2108" s="97" t="s">
        <v>66</v>
      </c>
      <c r="AL2108" s="45" t="s">
        <v>67</v>
      </c>
      <c r="AM2108" s="160" t="str">
        <f>MONTH(B2108)&amp;"/"&amp;YEAR(B2108)</f>
        <v>3/2026</v>
      </c>
      <c r="AN2108" s="45">
        <f>WEEKNUM(B2108)-WEEKNUM(EOMONTH(B2108,-1)+1)+1</f>
        <v>4</v>
      </c>
      <c r="AO2108" s="45" t="str">
        <f>MONTH(R2108)&amp;"/"&amp;YEAR(R2108)</f>
        <v>1/1900</v>
      </c>
      <c r="AP2108" s="45" t="e">
        <f>WEEKNUM(R2108)-WEEKNUM(EOMONTH(R2108,-1)+1)+1</f>
        <v>#NUM!</v>
      </c>
      <c r="AQ2108" s="45">
        <f>IF(AU2108="S",IF(Q2108="1. Aceitou o programa",R2108-B2108,0),0)</f>
        <v>0</v>
      </c>
      <c r="AR2108" s="45">
        <f>IF(AU2108="S",IF(AND(S2108&lt;&gt;"",R2108&lt;&gt;""),S2108-R2108,0),0)</f>
        <v>0</v>
      </c>
      <c r="AS2108" s="45">
        <f>IF(AU2108="S",IF(Q2108="1. Aceitou o programa",IF(OR(X2108="Não se Aplica",X2108=""),IF(OR(W2108="Não se Aplica",W2108=""),0,W2108-V2108),AVERAGE(X2108-W2108,W2108-V2108)),0),0)</f>
        <v>0</v>
      </c>
      <c r="AT2108" s="45">
        <f>IF(AU2108="S",IF(AND(Q2108="1. Aceitou o programa",AB2108="Realizada"),IFERROR(IF(AA2108="",0,AA2108-R2108),0),0),0)</f>
        <v>0</v>
      </c>
      <c r="AU2108" s="45" t="str">
        <f>_xlfn.XLOOKUP(U2108,'Lista Suspensa'!$AA$20:$AA$23,'Lista Suspensa'!$AB$20:$AB$23,"N/A")</f>
        <v>S</v>
      </c>
    </row>
    <row r="2109" spans="1:47" ht="12" customHeight="1" x14ac:dyDescent="0.3">
      <c r="A2109" s="87" t="s">
        <v>47</v>
      </c>
      <c r="B2109" s="88">
        <v>46104</v>
      </c>
      <c r="C2109" s="89" t="s">
        <v>48</v>
      </c>
      <c r="D2109" s="89" t="s">
        <v>49</v>
      </c>
      <c r="E2109" s="189">
        <v>93782299</v>
      </c>
      <c r="F2109" s="197" t="s">
        <v>5524</v>
      </c>
      <c r="G2109" s="90">
        <v>23479916805</v>
      </c>
      <c r="H2109" s="91">
        <v>36295</v>
      </c>
      <c r="I2109" s="89"/>
      <c r="J2109" s="89" t="s">
        <v>51</v>
      </c>
      <c r="K2109" s="89" t="s">
        <v>52</v>
      </c>
      <c r="L2109" s="89" t="s">
        <v>85</v>
      </c>
      <c r="M2109" s="89" t="s">
        <v>1410</v>
      </c>
      <c r="N2109" s="89" t="s">
        <v>137</v>
      </c>
      <c r="O2109" s="92" t="s">
        <v>5525</v>
      </c>
      <c r="P2109" s="93" t="s">
        <v>57</v>
      </c>
      <c r="Q2109" s="110" t="s">
        <v>5322</v>
      </c>
      <c r="R2109" s="94"/>
      <c r="S2109" s="95">
        <v>46168</v>
      </c>
      <c r="T2109" s="95" t="s">
        <v>5203</v>
      </c>
      <c r="U2109" s="95" t="s">
        <v>1125</v>
      </c>
      <c r="V2109" s="91">
        <v>46156</v>
      </c>
      <c r="W2109" s="91">
        <v>46160</v>
      </c>
      <c r="X2109" s="91">
        <v>46167</v>
      </c>
      <c r="Y2109" s="96" t="s">
        <v>2851</v>
      </c>
      <c r="Z2109" s="89"/>
      <c r="AA2109" s="95"/>
      <c r="AB2109" s="89"/>
      <c r="AC2109" s="109"/>
      <c r="AD2109" s="89"/>
      <c r="AE2109" s="89"/>
      <c r="AF2109" s="191"/>
      <c r="AG2109" s="194"/>
      <c r="AH2109" s="193"/>
      <c r="AI2109" s="97"/>
      <c r="AJ2109" s="97" t="s">
        <v>1127</v>
      </c>
      <c r="AK2109" s="97" t="s">
        <v>66</v>
      </c>
      <c r="AL2109" s="45" t="s">
        <v>67</v>
      </c>
      <c r="AM2109" s="160" t="str">
        <f>MONTH(B2109)&amp;"/"&amp;YEAR(B2109)</f>
        <v>3/2026</v>
      </c>
      <c r="AN2109" s="45">
        <f>WEEKNUM(B2109)-WEEKNUM(EOMONTH(B2109,-1)+1)+1</f>
        <v>4</v>
      </c>
      <c r="AO2109" s="45" t="str">
        <f>MONTH(R2109)&amp;"/"&amp;YEAR(R2109)</f>
        <v>1/1900</v>
      </c>
      <c r="AP2109" s="45" t="e">
        <f>WEEKNUM(R2109)-WEEKNUM(EOMONTH(R2109,-1)+1)+1</f>
        <v>#NUM!</v>
      </c>
      <c r="AQ2109" s="45">
        <f>IF(AU2109="S",IF(Q2109="1. Aceitou o programa",R2109-B2109,0),0)</f>
        <v>0</v>
      </c>
      <c r="AR2109" s="45">
        <f>IF(AU2109="S",IF(AND(S2109&lt;&gt;"",R2109&lt;&gt;""),S2109-R2109,0),0)</f>
        <v>0</v>
      </c>
      <c r="AS2109" s="45">
        <f>IF(AU2109="S",IF(Q2109="1. Aceitou o programa",IF(OR(X2109="Não se Aplica",X2109=""),IF(OR(W2109="Não se Aplica",W2109=""),0,W2109-V2109),AVERAGE(X2109-W2109,W2109-V2109)),0),0)</f>
        <v>0</v>
      </c>
      <c r="AT2109" s="45">
        <f>IF(AU2109="S",IF(AND(Q2109="1. Aceitou o programa",AB2109="Realizada"),IFERROR(IF(AA2109="",0,AA2109-R2109),0),0),0)</f>
        <v>0</v>
      </c>
      <c r="AU2109" s="45" t="str">
        <f>_xlfn.XLOOKUP(U2109,'Lista Suspensa'!$AA$20:$AA$23,'Lista Suspensa'!$AB$20:$AB$23,"N/A")</f>
        <v>S</v>
      </c>
    </row>
    <row r="2110" spans="1:47" ht="12" customHeight="1" x14ac:dyDescent="0.3">
      <c r="A2110" s="87" t="s">
        <v>47</v>
      </c>
      <c r="B2110" s="88">
        <v>46104</v>
      </c>
      <c r="C2110" s="89" t="s">
        <v>48</v>
      </c>
      <c r="D2110" s="89" t="s">
        <v>49</v>
      </c>
      <c r="E2110" s="189">
        <v>93785713</v>
      </c>
      <c r="F2110" s="197" t="s">
        <v>5526</v>
      </c>
      <c r="G2110" s="90">
        <v>8174683747</v>
      </c>
      <c r="H2110" s="91">
        <v>28730</v>
      </c>
      <c r="I2110" s="89"/>
      <c r="J2110" s="89" t="s">
        <v>51</v>
      </c>
      <c r="K2110" s="89" t="s">
        <v>76</v>
      </c>
      <c r="L2110" s="89" t="s">
        <v>95</v>
      </c>
      <c r="M2110" s="89" t="s">
        <v>163</v>
      </c>
      <c r="N2110" s="89" t="s">
        <v>344</v>
      </c>
      <c r="O2110" s="92" t="s">
        <v>5527</v>
      </c>
      <c r="P2110" s="93" t="s">
        <v>57</v>
      </c>
      <c r="Q2110" s="110" t="s">
        <v>5322</v>
      </c>
      <c r="R2110" s="94"/>
      <c r="S2110" s="95">
        <v>46168</v>
      </c>
      <c r="T2110" s="95" t="s">
        <v>5203</v>
      </c>
      <c r="U2110" s="95" t="s">
        <v>1125</v>
      </c>
      <c r="V2110" s="91">
        <v>46156</v>
      </c>
      <c r="W2110" s="91">
        <v>46160</v>
      </c>
      <c r="X2110" s="91">
        <v>46167</v>
      </c>
      <c r="Y2110" s="96" t="s">
        <v>2851</v>
      </c>
      <c r="Z2110" s="89"/>
      <c r="AA2110" s="95"/>
      <c r="AB2110" s="89"/>
      <c r="AC2110" s="109"/>
      <c r="AD2110" s="89"/>
      <c r="AE2110" s="89"/>
      <c r="AF2110" s="191"/>
      <c r="AG2110" s="194"/>
      <c r="AH2110" s="193"/>
      <c r="AI2110" s="97"/>
      <c r="AJ2110" s="97" t="s">
        <v>1127</v>
      </c>
      <c r="AK2110" s="97" t="s">
        <v>66</v>
      </c>
      <c r="AL2110" s="45" t="s">
        <v>67</v>
      </c>
      <c r="AM2110" s="160" t="str">
        <f>MONTH(B2110)&amp;"/"&amp;YEAR(B2110)</f>
        <v>3/2026</v>
      </c>
      <c r="AN2110" s="45">
        <f>WEEKNUM(B2110)-WEEKNUM(EOMONTH(B2110,-1)+1)+1</f>
        <v>4</v>
      </c>
      <c r="AO2110" s="45" t="str">
        <f>MONTH(R2110)&amp;"/"&amp;YEAR(R2110)</f>
        <v>1/1900</v>
      </c>
      <c r="AP2110" s="45" t="e">
        <f>WEEKNUM(R2110)-WEEKNUM(EOMONTH(R2110,-1)+1)+1</f>
        <v>#NUM!</v>
      </c>
      <c r="AQ2110" s="45">
        <f>IF(AU2110="S",IF(Q2110="1. Aceitou o programa",R2110-B2110,0),0)</f>
        <v>0</v>
      </c>
      <c r="AR2110" s="45">
        <f>IF(AU2110="S",IF(AND(S2110&lt;&gt;"",R2110&lt;&gt;""),S2110-R2110,0),0)</f>
        <v>0</v>
      </c>
      <c r="AS2110" s="45">
        <f>IF(AU2110="S",IF(Q2110="1. Aceitou o programa",IF(OR(X2110="Não se Aplica",X2110=""),IF(OR(W2110="Não se Aplica",W2110=""),0,W2110-V2110),AVERAGE(X2110-W2110,W2110-V2110)),0),0)</f>
        <v>0</v>
      </c>
      <c r="AT2110" s="45">
        <f>IF(AU2110="S",IF(AND(Q2110="1. Aceitou o programa",AB2110="Realizada"),IFERROR(IF(AA2110="",0,AA2110-R2110),0),0),0)</f>
        <v>0</v>
      </c>
      <c r="AU2110" s="45" t="str">
        <f>_xlfn.XLOOKUP(U2110,'Lista Suspensa'!$AA$20:$AA$23,'Lista Suspensa'!$AB$20:$AB$23,"N/A")</f>
        <v>S</v>
      </c>
    </row>
    <row r="2111" spans="1:47" ht="12" customHeight="1" x14ac:dyDescent="0.3">
      <c r="A2111" s="87" t="s">
        <v>47</v>
      </c>
      <c r="B2111" s="88">
        <v>46104</v>
      </c>
      <c r="C2111" s="89" t="s">
        <v>48</v>
      </c>
      <c r="D2111" s="89" t="s">
        <v>49</v>
      </c>
      <c r="E2111" s="189">
        <v>93861242</v>
      </c>
      <c r="F2111" s="197" t="s">
        <v>5528</v>
      </c>
      <c r="G2111" s="90">
        <v>33408484830</v>
      </c>
      <c r="H2111" s="91">
        <v>31141</v>
      </c>
      <c r="I2111" s="89"/>
      <c r="J2111" s="89" t="s">
        <v>51</v>
      </c>
      <c r="K2111" s="89" t="s">
        <v>76</v>
      </c>
      <c r="L2111" s="89" t="s">
        <v>95</v>
      </c>
      <c r="M2111" s="89" t="s">
        <v>222</v>
      </c>
      <c r="N2111" s="89" t="s">
        <v>137</v>
      </c>
      <c r="O2111" s="92" t="s">
        <v>5529</v>
      </c>
      <c r="P2111" s="93" t="s">
        <v>57</v>
      </c>
      <c r="Q2111" s="110" t="s">
        <v>5322</v>
      </c>
      <c r="R2111" s="94"/>
      <c r="S2111" s="95">
        <v>46168</v>
      </c>
      <c r="T2111" s="95" t="s">
        <v>5203</v>
      </c>
      <c r="U2111" s="95" t="s">
        <v>1125</v>
      </c>
      <c r="V2111" s="91">
        <v>46156</v>
      </c>
      <c r="W2111" s="91">
        <v>46160</v>
      </c>
      <c r="X2111" s="91">
        <v>46167</v>
      </c>
      <c r="Y2111" s="96" t="s">
        <v>2851</v>
      </c>
      <c r="Z2111" s="89"/>
      <c r="AA2111" s="95"/>
      <c r="AB2111" s="89"/>
      <c r="AC2111" s="109"/>
      <c r="AD2111" s="89"/>
      <c r="AE2111" s="89"/>
      <c r="AF2111" s="191"/>
      <c r="AG2111" s="194"/>
      <c r="AH2111" s="193"/>
      <c r="AI2111" s="97"/>
      <c r="AJ2111" s="97" t="s">
        <v>1127</v>
      </c>
      <c r="AK2111" s="97" t="s">
        <v>66</v>
      </c>
      <c r="AL2111" s="45" t="s">
        <v>67</v>
      </c>
      <c r="AM2111" s="160" t="str">
        <f>MONTH(B2111)&amp;"/"&amp;YEAR(B2111)</f>
        <v>3/2026</v>
      </c>
      <c r="AN2111" s="45">
        <f>WEEKNUM(B2111)-WEEKNUM(EOMONTH(B2111,-1)+1)+1</f>
        <v>4</v>
      </c>
      <c r="AO2111" s="45" t="str">
        <f>MONTH(R2111)&amp;"/"&amp;YEAR(R2111)</f>
        <v>1/1900</v>
      </c>
      <c r="AP2111" s="45" t="e">
        <f>WEEKNUM(R2111)-WEEKNUM(EOMONTH(R2111,-1)+1)+1</f>
        <v>#NUM!</v>
      </c>
      <c r="AQ2111" s="45">
        <f>IF(AU2111="S",IF(Q2111="1. Aceitou o programa",R2111-B2111,0),0)</f>
        <v>0</v>
      </c>
      <c r="AR2111" s="45">
        <f>IF(AU2111="S",IF(AND(S2111&lt;&gt;"",R2111&lt;&gt;""),S2111-R2111,0),0)</f>
        <v>0</v>
      </c>
      <c r="AS2111" s="45">
        <f>IF(AU2111="S",IF(Q2111="1. Aceitou o programa",IF(OR(X2111="Não se Aplica",X2111=""),IF(OR(W2111="Não se Aplica",W2111=""),0,W2111-V2111),AVERAGE(X2111-W2111,W2111-V2111)),0),0)</f>
        <v>0</v>
      </c>
      <c r="AT2111" s="45">
        <f>IF(AU2111="S",IF(AND(Q2111="1. Aceitou o programa",AB2111="Realizada"),IFERROR(IF(AA2111="",0,AA2111-R2111),0),0),0)</f>
        <v>0</v>
      </c>
      <c r="AU2111" s="45" t="str">
        <f>_xlfn.XLOOKUP(U2111,'Lista Suspensa'!$AA$20:$AA$23,'Lista Suspensa'!$AB$20:$AB$23,"N/A")</f>
        <v>S</v>
      </c>
    </row>
    <row r="2112" spans="1:47" ht="12" customHeight="1" x14ac:dyDescent="0.3">
      <c r="A2112" s="87" t="s">
        <v>47</v>
      </c>
      <c r="B2112" s="88">
        <v>46104</v>
      </c>
      <c r="C2112" s="89" t="s">
        <v>48</v>
      </c>
      <c r="D2112" s="89" t="s">
        <v>49</v>
      </c>
      <c r="E2112" s="189">
        <v>93863284</v>
      </c>
      <c r="F2112" s="197" t="s">
        <v>5530</v>
      </c>
      <c r="G2112" s="90">
        <v>11431315761</v>
      </c>
      <c r="H2112" s="91">
        <v>29010</v>
      </c>
      <c r="I2112" s="89"/>
      <c r="J2112" s="89" t="s">
        <v>51</v>
      </c>
      <c r="K2112" s="89" t="s">
        <v>76</v>
      </c>
      <c r="L2112" s="89" t="s">
        <v>191</v>
      </c>
      <c r="M2112" s="89" t="s">
        <v>724</v>
      </c>
      <c r="N2112" s="89" t="s">
        <v>344</v>
      </c>
      <c r="O2112" s="92" t="s">
        <v>5531</v>
      </c>
      <c r="P2112" s="93" t="s">
        <v>57</v>
      </c>
      <c r="Q2112" s="110" t="s">
        <v>5322</v>
      </c>
      <c r="R2112" s="94"/>
      <c r="S2112" s="95">
        <v>46168</v>
      </c>
      <c r="T2112" s="95" t="s">
        <v>5203</v>
      </c>
      <c r="U2112" s="95" t="s">
        <v>1125</v>
      </c>
      <c r="V2112" s="91">
        <v>46156</v>
      </c>
      <c r="W2112" s="91">
        <v>46160</v>
      </c>
      <c r="X2112" s="91">
        <v>46167</v>
      </c>
      <c r="Y2112" s="96" t="s">
        <v>2851</v>
      </c>
      <c r="Z2112" s="89"/>
      <c r="AA2112" s="95"/>
      <c r="AB2112" s="89"/>
      <c r="AC2112" s="109"/>
      <c r="AD2112" s="89"/>
      <c r="AE2112" s="89"/>
      <c r="AF2112" s="191"/>
      <c r="AG2112" s="194"/>
      <c r="AH2112" s="193"/>
      <c r="AI2112" s="97"/>
      <c r="AJ2112" s="97" t="s">
        <v>1127</v>
      </c>
      <c r="AK2112" s="97" t="s">
        <v>66</v>
      </c>
      <c r="AL2112" s="45" t="s">
        <v>67</v>
      </c>
      <c r="AM2112" s="160" t="str">
        <f>MONTH(B2112)&amp;"/"&amp;YEAR(B2112)</f>
        <v>3/2026</v>
      </c>
      <c r="AN2112" s="45">
        <f>WEEKNUM(B2112)-WEEKNUM(EOMONTH(B2112,-1)+1)+1</f>
        <v>4</v>
      </c>
      <c r="AO2112" s="45" t="str">
        <f>MONTH(R2112)&amp;"/"&amp;YEAR(R2112)</f>
        <v>1/1900</v>
      </c>
      <c r="AP2112" s="45" t="e">
        <f>WEEKNUM(R2112)-WEEKNUM(EOMONTH(R2112,-1)+1)+1</f>
        <v>#NUM!</v>
      </c>
      <c r="AQ2112" s="45">
        <f>IF(AU2112="S",IF(Q2112="1. Aceitou o programa",R2112-B2112,0),0)</f>
        <v>0</v>
      </c>
      <c r="AR2112" s="45">
        <f>IF(AU2112="S",IF(AND(S2112&lt;&gt;"",R2112&lt;&gt;""),S2112-R2112,0),0)</f>
        <v>0</v>
      </c>
      <c r="AS2112" s="45">
        <f>IF(AU2112="S",IF(Q2112="1. Aceitou o programa",IF(OR(X2112="Não se Aplica",X2112=""),IF(OR(W2112="Não se Aplica",W2112=""),0,W2112-V2112),AVERAGE(X2112-W2112,W2112-V2112)),0),0)</f>
        <v>0</v>
      </c>
      <c r="AT2112" s="45">
        <f>IF(AU2112="S",IF(AND(Q2112="1. Aceitou o programa",AB2112="Realizada"),IFERROR(IF(AA2112="",0,AA2112-R2112),0),0),0)</f>
        <v>0</v>
      </c>
      <c r="AU2112" s="45" t="str">
        <f>_xlfn.XLOOKUP(U2112,'Lista Suspensa'!$AA$20:$AA$23,'Lista Suspensa'!$AB$20:$AB$23,"N/A")</f>
        <v>S</v>
      </c>
    </row>
    <row r="2113" spans="1:47" ht="12" customHeight="1" x14ac:dyDescent="0.3">
      <c r="A2113" s="87" t="s">
        <v>47</v>
      </c>
      <c r="B2113" s="88">
        <v>46104</v>
      </c>
      <c r="C2113" s="89" t="s">
        <v>48</v>
      </c>
      <c r="D2113" s="89" t="s">
        <v>49</v>
      </c>
      <c r="E2113" s="189">
        <v>93797120</v>
      </c>
      <c r="F2113" s="197" t="s">
        <v>5532</v>
      </c>
      <c r="G2113" s="90">
        <v>18695513890</v>
      </c>
      <c r="H2113" s="91">
        <v>28522</v>
      </c>
      <c r="I2113" s="89"/>
      <c r="J2113" s="89" t="s">
        <v>84</v>
      </c>
      <c r="K2113" s="89" t="s">
        <v>52</v>
      </c>
      <c r="L2113" s="89" t="s">
        <v>5533</v>
      </c>
      <c r="M2113" s="89" t="s">
        <v>5534</v>
      </c>
      <c r="N2113" s="89" t="s">
        <v>291</v>
      </c>
      <c r="O2113" s="92" t="s">
        <v>5535</v>
      </c>
      <c r="P2113" s="93" t="s">
        <v>57</v>
      </c>
      <c r="Q2113" s="110" t="s">
        <v>5322</v>
      </c>
      <c r="R2113" s="94"/>
      <c r="S2113" s="95">
        <v>46168</v>
      </c>
      <c r="T2113" s="95" t="s">
        <v>5203</v>
      </c>
      <c r="U2113" s="95" t="s">
        <v>1125</v>
      </c>
      <c r="V2113" s="91">
        <v>46156</v>
      </c>
      <c r="W2113" s="91">
        <v>46160</v>
      </c>
      <c r="X2113" s="91">
        <v>46167</v>
      </c>
      <c r="Y2113" s="96" t="s">
        <v>2851</v>
      </c>
      <c r="Z2113" s="89"/>
      <c r="AA2113" s="95"/>
      <c r="AB2113" s="89"/>
      <c r="AC2113" s="109"/>
      <c r="AD2113" s="89"/>
      <c r="AE2113" s="89"/>
      <c r="AF2113" s="191"/>
      <c r="AG2113" s="194"/>
      <c r="AH2113" s="193"/>
      <c r="AI2113" s="97"/>
      <c r="AJ2113" s="97" t="s">
        <v>1127</v>
      </c>
      <c r="AK2113" s="97" t="s">
        <v>66</v>
      </c>
      <c r="AL2113" s="45" t="s">
        <v>67</v>
      </c>
      <c r="AM2113" s="160" t="str">
        <f>MONTH(B2113)&amp;"/"&amp;YEAR(B2113)</f>
        <v>3/2026</v>
      </c>
      <c r="AN2113" s="45">
        <f>WEEKNUM(B2113)-WEEKNUM(EOMONTH(B2113,-1)+1)+1</f>
        <v>4</v>
      </c>
      <c r="AO2113" s="45" t="str">
        <f>MONTH(R2113)&amp;"/"&amp;YEAR(R2113)</f>
        <v>1/1900</v>
      </c>
      <c r="AP2113" s="45" t="e">
        <f>WEEKNUM(R2113)-WEEKNUM(EOMONTH(R2113,-1)+1)+1</f>
        <v>#NUM!</v>
      </c>
      <c r="AQ2113" s="45">
        <f>IF(AU2113="S",IF(Q2113="1. Aceitou o programa",R2113-B2113,0),0)</f>
        <v>0</v>
      </c>
      <c r="AR2113" s="45">
        <f>IF(AU2113="S",IF(AND(S2113&lt;&gt;"",R2113&lt;&gt;""),S2113-R2113,0),0)</f>
        <v>0</v>
      </c>
      <c r="AS2113" s="45">
        <f>IF(AU2113="S",IF(Q2113="1. Aceitou o programa",IF(OR(X2113="Não se Aplica",X2113=""),IF(OR(W2113="Não se Aplica",W2113=""),0,W2113-V2113),AVERAGE(X2113-W2113,W2113-V2113)),0),0)</f>
        <v>0</v>
      </c>
      <c r="AT2113" s="45">
        <f>IF(AU2113="S",IF(AND(Q2113="1. Aceitou o programa",AB2113="Realizada"),IFERROR(IF(AA2113="",0,AA2113-R2113),0),0),0)</f>
        <v>0</v>
      </c>
      <c r="AU2113" s="45" t="str">
        <f>_xlfn.XLOOKUP(U2113,'Lista Suspensa'!$AA$20:$AA$23,'Lista Suspensa'!$AB$20:$AB$23,"N/A")</f>
        <v>S</v>
      </c>
    </row>
    <row r="2114" spans="1:47" ht="12" customHeight="1" x14ac:dyDescent="0.3">
      <c r="A2114" s="87" t="s">
        <v>47</v>
      </c>
      <c r="B2114" s="88">
        <v>46104</v>
      </c>
      <c r="C2114" s="89" t="s">
        <v>48</v>
      </c>
      <c r="D2114" s="89" t="s">
        <v>49</v>
      </c>
      <c r="E2114" s="189">
        <v>93785901</v>
      </c>
      <c r="F2114" s="197" t="s">
        <v>5536</v>
      </c>
      <c r="G2114" s="90">
        <v>8599013785</v>
      </c>
      <c r="H2114" s="91">
        <v>29155</v>
      </c>
      <c r="I2114" s="89"/>
      <c r="J2114" s="89" t="s">
        <v>84</v>
      </c>
      <c r="K2114" s="89" t="s">
        <v>76</v>
      </c>
      <c r="L2114" s="89" t="s">
        <v>95</v>
      </c>
      <c r="M2114" s="89" t="s">
        <v>836</v>
      </c>
      <c r="N2114" s="89" t="s">
        <v>344</v>
      </c>
      <c r="O2114" s="92" t="s">
        <v>5537</v>
      </c>
      <c r="P2114" s="93" t="s">
        <v>57</v>
      </c>
      <c r="Q2114" s="110" t="s">
        <v>5322</v>
      </c>
      <c r="R2114" s="94"/>
      <c r="S2114" s="95">
        <v>46168</v>
      </c>
      <c r="T2114" s="95" t="s">
        <v>5203</v>
      </c>
      <c r="U2114" s="95" t="s">
        <v>1125</v>
      </c>
      <c r="V2114" s="91">
        <v>46156</v>
      </c>
      <c r="W2114" s="91">
        <v>46160</v>
      </c>
      <c r="X2114" s="91">
        <v>46167</v>
      </c>
      <c r="Y2114" s="96" t="s">
        <v>2851</v>
      </c>
      <c r="Z2114" s="89"/>
      <c r="AA2114" s="95"/>
      <c r="AB2114" s="89"/>
      <c r="AC2114" s="109"/>
      <c r="AD2114" s="89"/>
      <c r="AE2114" s="89"/>
      <c r="AF2114" s="191"/>
      <c r="AG2114" s="194"/>
      <c r="AH2114" s="193"/>
      <c r="AI2114" s="97"/>
      <c r="AJ2114" s="97" t="s">
        <v>1127</v>
      </c>
      <c r="AK2114" s="97" t="s">
        <v>66</v>
      </c>
      <c r="AL2114" s="45" t="s">
        <v>67</v>
      </c>
      <c r="AM2114" s="160" t="str">
        <f>MONTH(B2114)&amp;"/"&amp;YEAR(B2114)</f>
        <v>3/2026</v>
      </c>
      <c r="AN2114" s="45">
        <f>WEEKNUM(B2114)-WEEKNUM(EOMONTH(B2114,-1)+1)+1</f>
        <v>4</v>
      </c>
      <c r="AO2114" s="45" t="str">
        <f>MONTH(R2114)&amp;"/"&amp;YEAR(R2114)</f>
        <v>1/1900</v>
      </c>
      <c r="AP2114" s="45" t="e">
        <f>WEEKNUM(R2114)-WEEKNUM(EOMONTH(R2114,-1)+1)+1</f>
        <v>#NUM!</v>
      </c>
      <c r="AQ2114" s="45">
        <f>IF(AU2114="S",IF(Q2114="1. Aceitou o programa",R2114-B2114,0),0)</f>
        <v>0</v>
      </c>
      <c r="AR2114" s="45">
        <f>IF(AU2114="S",IF(AND(S2114&lt;&gt;"",R2114&lt;&gt;""),S2114-R2114,0),0)</f>
        <v>0</v>
      </c>
      <c r="AS2114" s="45">
        <f>IF(AU2114="S",IF(Q2114="1. Aceitou o programa",IF(OR(X2114="Não se Aplica",X2114=""),IF(OR(W2114="Não se Aplica",W2114=""),0,W2114-V2114),AVERAGE(X2114-W2114,W2114-V2114)),0),0)</f>
        <v>0</v>
      </c>
      <c r="AT2114" s="45">
        <f>IF(AU2114="S",IF(AND(Q2114="1. Aceitou o programa",AB2114="Realizada"),IFERROR(IF(AA2114="",0,AA2114-R2114),0),0),0)</f>
        <v>0</v>
      </c>
      <c r="AU2114" s="45" t="str">
        <f>_xlfn.XLOOKUP(U2114,'Lista Suspensa'!$AA$20:$AA$23,'Lista Suspensa'!$AB$20:$AB$23,"N/A")</f>
        <v>S</v>
      </c>
    </row>
    <row r="2115" spans="1:47" ht="12" customHeight="1" x14ac:dyDescent="0.3">
      <c r="A2115" s="87" t="s">
        <v>47</v>
      </c>
      <c r="B2115" s="88">
        <v>46104</v>
      </c>
      <c r="C2115" s="89" t="s">
        <v>48</v>
      </c>
      <c r="D2115" s="89" t="s">
        <v>49</v>
      </c>
      <c r="E2115" s="189">
        <v>447945890</v>
      </c>
      <c r="F2115" s="197" t="s">
        <v>5538</v>
      </c>
      <c r="G2115" s="90">
        <v>31893414353</v>
      </c>
      <c r="H2115" s="91">
        <v>25013</v>
      </c>
      <c r="I2115" s="89"/>
      <c r="J2115" s="89" t="s">
        <v>84</v>
      </c>
      <c r="K2115" s="89" t="s">
        <v>52</v>
      </c>
      <c r="L2115" s="89" t="s">
        <v>85</v>
      </c>
      <c r="M2115" s="89" t="s">
        <v>5539</v>
      </c>
      <c r="N2115" s="89" t="s">
        <v>79</v>
      </c>
      <c r="O2115" s="92" t="s">
        <v>5540</v>
      </c>
      <c r="P2115" s="93" t="s">
        <v>57</v>
      </c>
      <c r="Q2115" s="110" t="s">
        <v>5322</v>
      </c>
      <c r="R2115" s="94"/>
      <c r="S2115" s="95">
        <v>46168</v>
      </c>
      <c r="T2115" s="95" t="s">
        <v>5203</v>
      </c>
      <c r="U2115" s="95" t="s">
        <v>1125</v>
      </c>
      <c r="V2115" s="91">
        <v>46156</v>
      </c>
      <c r="W2115" s="91">
        <v>46160</v>
      </c>
      <c r="X2115" s="91">
        <v>46167</v>
      </c>
      <c r="Y2115" s="96" t="s">
        <v>2851</v>
      </c>
      <c r="Z2115" s="89"/>
      <c r="AA2115" s="95"/>
      <c r="AB2115" s="89"/>
      <c r="AC2115" s="109"/>
      <c r="AD2115" s="89"/>
      <c r="AE2115" s="89"/>
      <c r="AF2115" s="191"/>
      <c r="AG2115" s="194"/>
      <c r="AH2115" s="193"/>
      <c r="AI2115" s="97"/>
      <c r="AJ2115" s="97" t="s">
        <v>1127</v>
      </c>
      <c r="AK2115" s="97" t="s">
        <v>66</v>
      </c>
      <c r="AL2115" s="45" t="s">
        <v>67</v>
      </c>
      <c r="AM2115" s="160" t="str">
        <f>MONTH(B2115)&amp;"/"&amp;YEAR(B2115)</f>
        <v>3/2026</v>
      </c>
      <c r="AN2115" s="45">
        <f>WEEKNUM(B2115)-WEEKNUM(EOMONTH(B2115,-1)+1)+1</f>
        <v>4</v>
      </c>
      <c r="AO2115" s="45" t="str">
        <f>MONTH(R2115)&amp;"/"&amp;YEAR(R2115)</f>
        <v>1/1900</v>
      </c>
      <c r="AP2115" s="45" t="e">
        <f>WEEKNUM(R2115)-WEEKNUM(EOMONTH(R2115,-1)+1)+1</f>
        <v>#NUM!</v>
      </c>
      <c r="AQ2115" s="45">
        <f>IF(AU2115="S",IF(Q2115="1. Aceitou o programa",R2115-B2115,0),0)</f>
        <v>0</v>
      </c>
      <c r="AR2115" s="45">
        <f>IF(AU2115="S",IF(AND(S2115&lt;&gt;"",R2115&lt;&gt;""),S2115-R2115,0),0)</f>
        <v>0</v>
      </c>
      <c r="AS2115" s="45">
        <f>IF(AU2115="S",IF(Q2115="1. Aceitou o programa",IF(OR(X2115="Não se Aplica",X2115=""),IF(OR(W2115="Não se Aplica",W2115=""),0,W2115-V2115),AVERAGE(X2115-W2115,W2115-V2115)),0),0)</f>
        <v>0</v>
      </c>
      <c r="AT2115" s="45">
        <f>IF(AU2115="S",IF(AND(Q2115="1. Aceitou o programa",AB2115="Realizada"),IFERROR(IF(AA2115="",0,AA2115-R2115),0),0),0)</f>
        <v>0</v>
      </c>
      <c r="AU2115" s="45" t="str">
        <f>_xlfn.XLOOKUP(U2115,'Lista Suspensa'!$AA$20:$AA$23,'Lista Suspensa'!$AB$20:$AB$23,"N/A")</f>
        <v>S</v>
      </c>
    </row>
    <row r="2116" spans="1:47" ht="12" customHeight="1" x14ac:dyDescent="0.3">
      <c r="A2116" s="87" t="s">
        <v>47</v>
      </c>
      <c r="B2116" s="88">
        <v>46104</v>
      </c>
      <c r="C2116" s="89" t="s">
        <v>48</v>
      </c>
      <c r="D2116" s="89" t="s">
        <v>49</v>
      </c>
      <c r="E2116" s="189">
        <v>94508935</v>
      </c>
      <c r="F2116" s="197" t="s">
        <v>5541</v>
      </c>
      <c r="G2116" s="90">
        <v>5993279958</v>
      </c>
      <c r="H2116" s="91">
        <v>32550</v>
      </c>
      <c r="I2116" s="89"/>
      <c r="J2116" s="89" t="s">
        <v>51</v>
      </c>
      <c r="K2116" s="89" t="s">
        <v>76</v>
      </c>
      <c r="L2116" s="89" t="s">
        <v>95</v>
      </c>
      <c r="M2116" s="89" t="s">
        <v>5542</v>
      </c>
      <c r="N2116" s="89" t="s">
        <v>331</v>
      </c>
      <c r="O2116" s="92" t="s">
        <v>5543</v>
      </c>
      <c r="P2116" s="93" t="s">
        <v>57</v>
      </c>
      <c r="Q2116" s="110" t="s">
        <v>58</v>
      </c>
      <c r="R2116" s="94">
        <v>46169</v>
      </c>
      <c r="S2116" s="95"/>
      <c r="T2116" s="95" t="s">
        <v>59</v>
      </c>
      <c r="U2116" s="95" t="s">
        <v>60</v>
      </c>
      <c r="V2116" s="91">
        <v>46156</v>
      </c>
      <c r="W2116" s="91">
        <v>46160</v>
      </c>
      <c r="X2116" s="91">
        <v>46167</v>
      </c>
      <c r="Y2116" s="96" t="s">
        <v>2851</v>
      </c>
      <c r="Z2116" s="89" t="s">
        <v>62</v>
      </c>
      <c r="AA2116" s="95"/>
      <c r="AB2116" s="95" t="s">
        <v>63</v>
      </c>
      <c r="AC2116" s="95" t="s">
        <v>63</v>
      </c>
      <c r="AD2116" s="95" t="s">
        <v>63</v>
      </c>
      <c r="AE2116" s="95" t="s">
        <v>63</v>
      </c>
      <c r="AF2116" s="95" t="s">
        <v>63</v>
      </c>
      <c r="AG2116" s="194" t="s">
        <v>390</v>
      </c>
      <c r="AH2116" s="95" t="s">
        <v>63</v>
      </c>
      <c r="AI2116" s="97"/>
      <c r="AJ2116" s="97" t="s">
        <v>65</v>
      </c>
      <c r="AK2116" s="97" t="s">
        <v>66</v>
      </c>
      <c r="AL2116" s="45" t="s">
        <v>67</v>
      </c>
      <c r="AM2116" s="160" t="str">
        <f>MONTH(B2116)&amp;"/"&amp;YEAR(B2116)</f>
        <v>3/2026</v>
      </c>
      <c r="AN2116" s="45">
        <f>WEEKNUM(B2116)-WEEKNUM(EOMONTH(B2116,-1)+1)+1</f>
        <v>4</v>
      </c>
      <c r="AO2116" s="45" t="str">
        <f>MONTH(R2116)&amp;"/"&amp;YEAR(R2116)</f>
        <v>5/2026</v>
      </c>
      <c r="AP2116" s="45">
        <f>WEEKNUM(R2116)-WEEKNUM(EOMONTH(R2116,-1)+1)+1</f>
        <v>5</v>
      </c>
      <c r="AQ2116" s="45">
        <f>IF(AU2116="S",IF(Q2116="1. Aceitou o programa",R2116-B2116,0),0)</f>
        <v>65</v>
      </c>
      <c r="AR2116" s="45">
        <f>IF(AU2116="S",IF(AND(S2116&lt;&gt;"",R2116&lt;&gt;""),S2116-R2116,0),0)</f>
        <v>0</v>
      </c>
      <c r="AS2116" s="45">
        <f>IF(AU2116="S",IF(Q2116="1. Aceitou o programa",IF(OR(X2116="Não se Aplica",X2116=""),IF(OR(W2116="Não se Aplica",W2116=""),0,W2116-V2116),AVERAGE(X2116-W2116,W2116-V2116)),0),0)</f>
        <v>5.5</v>
      </c>
      <c r="AT2116" s="45">
        <f>IF(AU2116="S",IF(AND(Q2116="1. Aceitou o programa",AB2116="Realizada"),IFERROR(IF(AA2116="",0,AA2116-R2116),0),0),0)</f>
        <v>0</v>
      </c>
      <c r="AU2116" s="45" t="str">
        <f>_xlfn.XLOOKUP(U2116,'Lista Suspensa'!$AA$20:$AA$23,'Lista Suspensa'!$AB$20:$AB$23,"N/A")</f>
        <v>S</v>
      </c>
    </row>
    <row r="2117" spans="1:47" ht="12" customHeight="1" x14ac:dyDescent="0.3">
      <c r="A2117" s="87" t="s">
        <v>47</v>
      </c>
      <c r="B2117" s="88">
        <v>46104</v>
      </c>
      <c r="C2117" s="89" t="s">
        <v>48</v>
      </c>
      <c r="D2117" s="89" t="s">
        <v>49</v>
      </c>
      <c r="E2117" s="189">
        <v>93088063</v>
      </c>
      <c r="F2117" s="197" t="s">
        <v>5544</v>
      </c>
      <c r="G2117" s="90">
        <v>2165715709</v>
      </c>
      <c r="H2117" s="91">
        <v>25758</v>
      </c>
      <c r="I2117" s="89"/>
      <c r="J2117" s="89" t="s">
        <v>51</v>
      </c>
      <c r="K2117" s="89" t="s">
        <v>76</v>
      </c>
      <c r="L2117" s="89" t="s">
        <v>95</v>
      </c>
      <c r="M2117" s="89" t="s">
        <v>222</v>
      </c>
      <c r="N2117" s="89" t="s">
        <v>331</v>
      </c>
      <c r="O2117" s="92" t="s">
        <v>5545</v>
      </c>
      <c r="P2117" s="93" t="s">
        <v>57</v>
      </c>
      <c r="Q2117" s="110" t="s">
        <v>5322</v>
      </c>
      <c r="R2117" s="94"/>
      <c r="S2117" s="95">
        <v>46168</v>
      </c>
      <c r="T2117" s="95" t="s">
        <v>5203</v>
      </c>
      <c r="U2117" s="95" t="s">
        <v>1125</v>
      </c>
      <c r="V2117" s="91">
        <v>46114</v>
      </c>
      <c r="W2117" s="91">
        <v>46160</v>
      </c>
      <c r="X2117" s="91">
        <v>46167</v>
      </c>
      <c r="Y2117" s="96" t="s">
        <v>2851</v>
      </c>
      <c r="Z2117" s="89"/>
      <c r="AA2117" s="95"/>
      <c r="AB2117" s="89"/>
      <c r="AC2117" s="109"/>
      <c r="AD2117" s="89"/>
      <c r="AE2117" s="89"/>
      <c r="AF2117" s="191"/>
      <c r="AG2117" s="194"/>
      <c r="AH2117" s="193"/>
      <c r="AI2117" s="97"/>
      <c r="AJ2117" s="97" t="s">
        <v>1127</v>
      </c>
      <c r="AK2117" s="97" t="s">
        <v>66</v>
      </c>
      <c r="AL2117" s="45" t="s">
        <v>67</v>
      </c>
      <c r="AM2117" s="160" t="str">
        <f>MONTH(B2117)&amp;"/"&amp;YEAR(B2117)</f>
        <v>3/2026</v>
      </c>
      <c r="AN2117" s="45">
        <f>WEEKNUM(B2117)-WEEKNUM(EOMONTH(B2117,-1)+1)+1</f>
        <v>4</v>
      </c>
      <c r="AO2117" s="45" t="str">
        <f>MONTH(R2117)&amp;"/"&amp;YEAR(R2117)</f>
        <v>1/1900</v>
      </c>
      <c r="AP2117" s="45" t="e">
        <f>WEEKNUM(R2117)-WEEKNUM(EOMONTH(R2117,-1)+1)+1</f>
        <v>#NUM!</v>
      </c>
      <c r="AQ2117" s="45">
        <f>IF(AU2117="S",IF(Q2117="1. Aceitou o programa",R2117-B2117,0),0)</f>
        <v>0</v>
      </c>
      <c r="AR2117" s="45">
        <f>IF(AU2117="S",IF(AND(S2117&lt;&gt;"",R2117&lt;&gt;""),S2117-R2117,0),0)</f>
        <v>0</v>
      </c>
      <c r="AS2117" s="45">
        <f>IF(AU2117="S",IF(Q2117="1. Aceitou o programa",IF(OR(X2117="Não se Aplica",X2117=""),IF(OR(W2117="Não se Aplica",W2117=""),0,W2117-V2117),AVERAGE(X2117-W2117,W2117-V2117)),0),0)</f>
        <v>0</v>
      </c>
      <c r="AT2117" s="45">
        <f>IF(AU2117="S",IF(AND(Q2117="1. Aceitou o programa",AB2117="Realizada"),IFERROR(IF(AA2117="",0,AA2117-R2117),0),0),0)</f>
        <v>0</v>
      </c>
      <c r="AU2117" s="45" t="str">
        <f>_xlfn.XLOOKUP(U2117,'Lista Suspensa'!$AA$20:$AA$23,'Lista Suspensa'!$AB$20:$AB$23,"N/A")</f>
        <v>S</v>
      </c>
    </row>
    <row r="2118" spans="1:47" ht="12" customHeight="1" x14ac:dyDescent="0.3">
      <c r="A2118" s="87" t="s">
        <v>47</v>
      </c>
      <c r="B2118" s="88">
        <v>46104</v>
      </c>
      <c r="C2118" s="89" t="s">
        <v>48</v>
      </c>
      <c r="D2118" s="89" t="s">
        <v>49</v>
      </c>
      <c r="E2118" s="189">
        <v>85688357</v>
      </c>
      <c r="F2118" s="197" t="s">
        <v>5546</v>
      </c>
      <c r="G2118" s="90">
        <v>7548315740</v>
      </c>
      <c r="H2118" s="91">
        <v>27450</v>
      </c>
      <c r="I2118" s="89"/>
      <c r="J2118" s="89" t="s">
        <v>51</v>
      </c>
      <c r="K2118" s="89" t="s">
        <v>76</v>
      </c>
      <c r="L2118" s="89" t="s">
        <v>95</v>
      </c>
      <c r="M2118" s="89" t="s">
        <v>1198</v>
      </c>
      <c r="N2118" s="89" t="s">
        <v>137</v>
      </c>
      <c r="O2118" s="92" t="s">
        <v>5547</v>
      </c>
      <c r="P2118" s="93" t="s">
        <v>57</v>
      </c>
      <c r="Q2118" s="110" t="s">
        <v>5322</v>
      </c>
      <c r="R2118" s="94"/>
      <c r="S2118" s="95">
        <v>46168</v>
      </c>
      <c r="T2118" s="95" t="s">
        <v>5203</v>
      </c>
      <c r="U2118" s="95" t="s">
        <v>1125</v>
      </c>
      <c r="V2118" s="91">
        <v>46156</v>
      </c>
      <c r="W2118" s="91">
        <v>46161</v>
      </c>
      <c r="X2118" s="91">
        <v>46168</v>
      </c>
      <c r="Y2118" s="96" t="s">
        <v>5548</v>
      </c>
      <c r="Z2118" s="89"/>
      <c r="AA2118" s="95"/>
      <c r="AB2118" s="89"/>
      <c r="AC2118" s="109"/>
      <c r="AD2118" s="89"/>
      <c r="AE2118" s="89"/>
      <c r="AF2118" s="191"/>
      <c r="AG2118" s="194"/>
      <c r="AH2118" s="193"/>
      <c r="AI2118" s="97"/>
      <c r="AJ2118" s="97"/>
      <c r="AK2118" s="97"/>
      <c r="AL2118" s="45" t="s">
        <v>67</v>
      </c>
      <c r="AM2118" s="160" t="str">
        <f>MONTH(B2118)&amp;"/"&amp;YEAR(B2118)</f>
        <v>3/2026</v>
      </c>
      <c r="AN2118" s="45">
        <f>WEEKNUM(B2118)-WEEKNUM(EOMONTH(B2118,-1)+1)+1</f>
        <v>4</v>
      </c>
      <c r="AO2118" s="45" t="str">
        <f>MONTH(R2118)&amp;"/"&amp;YEAR(R2118)</f>
        <v>1/1900</v>
      </c>
      <c r="AP2118" s="45" t="e">
        <f>WEEKNUM(R2118)-WEEKNUM(EOMONTH(R2118,-1)+1)+1</f>
        <v>#NUM!</v>
      </c>
      <c r="AQ2118" s="45">
        <f>IF(AU2118="S",IF(Q2118="1. Aceitou o programa",R2118-B2118,0),0)</f>
        <v>0</v>
      </c>
      <c r="AR2118" s="45">
        <f>IF(AU2118="S",IF(AND(S2118&lt;&gt;"",R2118&lt;&gt;""),S2118-R2118,0),0)</f>
        <v>0</v>
      </c>
      <c r="AS2118" s="45">
        <f>IF(AU2118="S",IF(Q2118="1. Aceitou o programa",IF(OR(X2118="Não se Aplica",X2118=""),IF(OR(W2118="Não se Aplica",W2118=""),0,W2118-V2118),AVERAGE(X2118-W2118,W2118-V2118)),0),0)</f>
        <v>0</v>
      </c>
      <c r="AT2118" s="45">
        <f>IF(AU2118="S",IF(AND(Q2118="1. Aceitou o programa",AB2118="Realizada"),IFERROR(IF(AA2118="",0,AA2118-R2118),0),0),0)</f>
        <v>0</v>
      </c>
      <c r="AU2118" s="45" t="str">
        <f>_xlfn.XLOOKUP(U2118,'Lista Suspensa'!$AA$20:$AA$23,'Lista Suspensa'!$AB$20:$AB$23,"N/A")</f>
        <v>S</v>
      </c>
    </row>
    <row r="2119" spans="1:47" ht="12" customHeight="1" x14ac:dyDescent="0.3">
      <c r="A2119" s="87" t="s">
        <v>66</v>
      </c>
      <c r="B2119" s="88">
        <v>46149</v>
      </c>
      <c r="C2119" s="89" t="s">
        <v>857</v>
      </c>
      <c r="D2119" s="89" t="s">
        <v>49</v>
      </c>
      <c r="E2119" s="189">
        <v>87409003</v>
      </c>
      <c r="F2119" s="197" t="s">
        <v>5549</v>
      </c>
      <c r="G2119" s="90">
        <v>36673469803</v>
      </c>
      <c r="H2119" s="91">
        <v>32107</v>
      </c>
      <c r="I2119" s="89">
        <v>38</v>
      </c>
      <c r="J2119" s="89" t="s">
        <v>51</v>
      </c>
      <c r="K2119" s="89" t="s">
        <v>52</v>
      </c>
      <c r="L2119" s="89" t="s">
        <v>85</v>
      </c>
      <c r="M2119" s="89" t="s">
        <v>363</v>
      </c>
      <c r="N2119" s="89">
        <v>580</v>
      </c>
      <c r="O2119" s="92">
        <v>11985534569</v>
      </c>
      <c r="P2119" s="93" t="s">
        <v>57</v>
      </c>
      <c r="Q2119" s="110" t="s">
        <v>5322</v>
      </c>
      <c r="R2119" s="94"/>
      <c r="S2119" s="95">
        <v>46168</v>
      </c>
      <c r="T2119" s="95" t="s">
        <v>5203</v>
      </c>
      <c r="U2119" s="95" t="s">
        <v>1125</v>
      </c>
      <c r="V2119" s="91">
        <v>46157</v>
      </c>
      <c r="W2119" s="91">
        <v>46160</v>
      </c>
      <c r="X2119" s="91">
        <v>46167</v>
      </c>
      <c r="Y2119" s="96" t="s">
        <v>2851</v>
      </c>
      <c r="Z2119" s="89"/>
      <c r="AA2119" s="95"/>
      <c r="AB2119" s="89"/>
      <c r="AC2119" s="109"/>
      <c r="AD2119" s="89"/>
      <c r="AE2119" s="89"/>
      <c r="AF2119" s="191"/>
      <c r="AG2119" s="194"/>
      <c r="AH2119" s="193"/>
      <c r="AI2119" s="97"/>
      <c r="AJ2119" s="97" t="s">
        <v>1127</v>
      </c>
      <c r="AK2119" s="97" t="s">
        <v>66</v>
      </c>
      <c r="AL2119" s="45" t="s">
        <v>67</v>
      </c>
      <c r="AM2119" s="160" t="str">
        <f>MONTH(B2119)&amp;"/"&amp;YEAR(B2119)</f>
        <v>5/2026</v>
      </c>
      <c r="AN2119" s="45">
        <f>WEEKNUM(B2119)-WEEKNUM(EOMONTH(B2119,-1)+1)+1</f>
        <v>2</v>
      </c>
      <c r="AO2119" s="45" t="str">
        <f>MONTH(R2119)&amp;"/"&amp;YEAR(R2119)</f>
        <v>1/1900</v>
      </c>
      <c r="AP2119" s="45" t="e">
        <f>WEEKNUM(R2119)-WEEKNUM(EOMONTH(R2119,-1)+1)+1</f>
        <v>#NUM!</v>
      </c>
      <c r="AQ2119" s="45">
        <f>IF(AU2119="S",IF(Q2119="1. Aceitou o programa",R2119-B2119,0),0)</f>
        <v>0</v>
      </c>
      <c r="AR2119" s="45">
        <f>IF(AU2119="S",IF(AND(S2119&lt;&gt;"",R2119&lt;&gt;""),S2119-R2119,0),0)</f>
        <v>0</v>
      </c>
      <c r="AS2119" s="45">
        <f>IF(AU2119="S",IF(Q2119="1. Aceitou o programa",IF(OR(X2119="Não se Aplica",X2119=""),IF(OR(W2119="Não se Aplica",W2119=""),0,W2119-V2119),AVERAGE(X2119-W2119,W2119-V2119)),0),0)</f>
        <v>0</v>
      </c>
      <c r="AT2119" s="45">
        <f>IF(AU2119="S",IF(AND(Q2119="1. Aceitou o programa",AB2119="Realizada"),IFERROR(IF(AA2119="",0,AA2119-R2119),0),0),0)</f>
        <v>0</v>
      </c>
      <c r="AU2119" s="45" t="str">
        <f>_xlfn.XLOOKUP(U2119,'Lista Suspensa'!$AA$20:$AA$23,'Lista Suspensa'!$AB$20:$AB$23,"N/A")</f>
        <v>S</v>
      </c>
    </row>
    <row r="2120" spans="1:47" ht="12" customHeight="1" x14ac:dyDescent="0.3">
      <c r="A2120" s="87" t="s">
        <v>47</v>
      </c>
      <c r="B2120" s="88">
        <v>46104</v>
      </c>
      <c r="C2120" s="89" t="s">
        <v>48</v>
      </c>
      <c r="D2120" s="89" t="s">
        <v>49</v>
      </c>
      <c r="E2120" s="189">
        <v>594053234</v>
      </c>
      <c r="F2120" s="197" t="s">
        <v>5550</v>
      </c>
      <c r="G2120" s="90">
        <v>27154559845</v>
      </c>
      <c r="H2120" s="91">
        <v>28889</v>
      </c>
      <c r="I2120" s="89"/>
      <c r="J2120" s="89" t="s">
        <v>51</v>
      </c>
      <c r="K2120" s="89" t="s">
        <v>52</v>
      </c>
      <c r="L2120" s="89" t="s">
        <v>53</v>
      </c>
      <c r="M2120" s="89" t="s">
        <v>5551</v>
      </c>
      <c r="N2120" s="89" t="s">
        <v>159</v>
      </c>
      <c r="O2120" s="92" t="s">
        <v>5552</v>
      </c>
      <c r="P2120" s="93" t="s">
        <v>57</v>
      </c>
      <c r="Q2120" s="110" t="s">
        <v>5322</v>
      </c>
      <c r="R2120" s="94"/>
      <c r="S2120" s="95">
        <v>46168</v>
      </c>
      <c r="T2120" s="95" t="s">
        <v>5203</v>
      </c>
      <c r="U2120" s="95" t="s">
        <v>1125</v>
      </c>
      <c r="V2120" s="91">
        <v>46111</v>
      </c>
      <c r="W2120" s="91">
        <v>46160</v>
      </c>
      <c r="X2120" s="91">
        <v>46167</v>
      </c>
      <c r="Y2120" s="96" t="s">
        <v>2851</v>
      </c>
      <c r="Z2120" s="89"/>
      <c r="AA2120" s="95"/>
      <c r="AB2120" s="89"/>
      <c r="AC2120" s="109"/>
      <c r="AD2120" s="89"/>
      <c r="AE2120" s="89"/>
      <c r="AF2120" s="191"/>
      <c r="AG2120" s="194"/>
      <c r="AH2120" s="193"/>
      <c r="AI2120" s="97"/>
      <c r="AJ2120" s="97"/>
      <c r="AK2120" s="97"/>
      <c r="AL2120" s="45" t="s">
        <v>67</v>
      </c>
      <c r="AM2120" s="160" t="str">
        <f>MONTH(B2120)&amp;"/"&amp;YEAR(B2120)</f>
        <v>3/2026</v>
      </c>
      <c r="AN2120" s="45">
        <f>WEEKNUM(B2120)-WEEKNUM(EOMONTH(B2120,-1)+1)+1</f>
        <v>4</v>
      </c>
      <c r="AO2120" s="45" t="str">
        <f>MONTH(R2120)&amp;"/"&amp;YEAR(R2120)</f>
        <v>1/1900</v>
      </c>
      <c r="AP2120" s="45" t="e">
        <f>WEEKNUM(R2120)-WEEKNUM(EOMONTH(R2120,-1)+1)+1</f>
        <v>#NUM!</v>
      </c>
      <c r="AQ2120" s="45">
        <f>IF(AU2120="S",IF(Q2120="1. Aceitou o programa",R2120-B2120,0),0)</f>
        <v>0</v>
      </c>
      <c r="AR2120" s="45">
        <f>IF(AU2120="S",IF(AND(S2120&lt;&gt;"",R2120&lt;&gt;""),S2120-R2120,0),0)</f>
        <v>0</v>
      </c>
      <c r="AS2120" s="45">
        <f>IF(AU2120="S",IF(Q2120="1. Aceitou o programa",IF(OR(X2120="Não se Aplica",X2120=""),IF(OR(W2120="Não se Aplica",W2120=""),0,W2120-V2120),AVERAGE(X2120-W2120,W2120-V2120)),0),0)</f>
        <v>0</v>
      </c>
      <c r="AT2120" s="45">
        <f>IF(AU2120="S",IF(AND(Q2120="1. Aceitou o programa",AB2120="Realizada"),IFERROR(IF(AA2120="",0,AA2120-R2120),0),0),0)</f>
        <v>0</v>
      </c>
      <c r="AU2120" s="45" t="str">
        <f>_xlfn.XLOOKUP(U2120,'Lista Suspensa'!$AA$20:$AA$23,'Lista Suspensa'!$AB$20:$AB$23,"N/A")</f>
        <v>S</v>
      </c>
    </row>
    <row r="2121" spans="1:47" ht="12" customHeight="1" x14ac:dyDescent="0.3">
      <c r="A2121" s="87" t="s">
        <v>47</v>
      </c>
      <c r="B2121" s="88">
        <v>46104</v>
      </c>
      <c r="C2121" s="89" t="s">
        <v>48</v>
      </c>
      <c r="D2121" s="89" t="s">
        <v>49</v>
      </c>
      <c r="E2121" s="189">
        <v>743496493</v>
      </c>
      <c r="F2121" s="197" t="s">
        <v>5553</v>
      </c>
      <c r="G2121" s="90">
        <v>31257070720</v>
      </c>
      <c r="H2121" s="91">
        <v>17944</v>
      </c>
      <c r="I2121" s="89"/>
      <c r="J2121" s="89" t="s">
        <v>84</v>
      </c>
      <c r="K2121" s="89" t="s">
        <v>76</v>
      </c>
      <c r="L2121" s="89" t="s">
        <v>572</v>
      </c>
      <c r="M2121" s="89" t="s">
        <v>573</v>
      </c>
      <c r="N2121" s="89" t="s">
        <v>71</v>
      </c>
      <c r="O2121" s="92" t="s">
        <v>5554</v>
      </c>
      <c r="P2121" s="93" t="s">
        <v>57</v>
      </c>
      <c r="Q2121" s="110" t="s">
        <v>5322</v>
      </c>
      <c r="R2121" s="94"/>
      <c r="S2121" s="95">
        <v>46168</v>
      </c>
      <c r="T2121" s="95" t="s">
        <v>5203</v>
      </c>
      <c r="U2121" s="95" t="s">
        <v>1125</v>
      </c>
      <c r="V2121" s="91">
        <v>46111</v>
      </c>
      <c r="W2121" s="91">
        <v>46160</v>
      </c>
      <c r="X2121" s="91">
        <v>46167</v>
      </c>
      <c r="Y2121" s="96" t="s">
        <v>2851</v>
      </c>
      <c r="Z2121" s="89"/>
      <c r="AA2121" s="95"/>
      <c r="AB2121" s="89"/>
      <c r="AC2121" s="109"/>
      <c r="AD2121" s="89"/>
      <c r="AE2121" s="89"/>
      <c r="AF2121" s="191"/>
      <c r="AG2121" s="194"/>
      <c r="AH2121" s="193"/>
      <c r="AI2121" s="97"/>
      <c r="AJ2121" s="97"/>
      <c r="AK2121" s="97"/>
      <c r="AL2121" s="45" t="s">
        <v>67</v>
      </c>
      <c r="AM2121" s="160" t="str">
        <f>MONTH(B2121)&amp;"/"&amp;YEAR(B2121)</f>
        <v>3/2026</v>
      </c>
      <c r="AN2121" s="45">
        <f>WEEKNUM(B2121)-WEEKNUM(EOMONTH(B2121,-1)+1)+1</f>
        <v>4</v>
      </c>
      <c r="AO2121" s="45" t="str">
        <f>MONTH(R2121)&amp;"/"&amp;YEAR(R2121)</f>
        <v>1/1900</v>
      </c>
      <c r="AP2121" s="45" t="e">
        <f>WEEKNUM(R2121)-WEEKNUM(EOMONTH(R2121,-1)+1)+1</f>
        <v>#NUM!</v>
      </c>
      <c r="AQ2121" s="45">
        <f>IF(AU2121="S",IF(Q2121="1. Aceitou o programa",R2121-B2121,0),0)</f>
        <v>0</v>
      </c>
      <c r="AR2121" s="45">
        <f>IF(AU2121="S",IF(AND(S2121&lt;&gt;"",R2121&lt;&gt;""),S2121-R2121,0),0)</f>
        <v>0</v>
      </c>
      <c r="AS2121" s="45">
        <f>IF(AU2121="S",IF(Q2121="1. Aceitou o programa",IF(OR(X2121="Não se Aplica",X2121=""),IF(OR(W2121="Não se Aplica",W2121=""),0,W2121-V2121),AVERAGE(X2121-W2121,W2121-V2121)),0),0)</f>
        <v>0</v>
      </c>
      <c r="AT2121" s="45">
        <f>IF(AU2121="S",IF(AND(Q2121="1. Aceitou o programa",AB2121="Realizada"),IFERROR(IF(AA2121="",0,AA2121-R2121),0),0),0)</f>
        <v>0</v>
      </c>
      <c r="AU2121" s="45" t="str">
        <f>_xlfn.XLOOKUP(U2121,'Lista Suspensa'!$AA$20:$AA$23,'Lista Suspensa'!$AB$20:$AB$23,"N/A")</f>
        <v>S</v>
      </c>
    </row>
    <row r="2122" spans="1:47" ht="12" customHeight="1" x14ac:dyDescent="0.3">
      <c r="A2122" s="87" t="s">
        <v>47</v>
      </c>
      <c r="B2122" s="88">
        <v>46104</v>
      </c>
      <c r="C2122" s="89" t="s">
        <v>48</v>
      </c>
      <c r="D2122" s="89" t="s">
        <v>49</v>
      </c>
      <c r="E2122" s="189">
        <v>448456788</v>
      </c>
      <c r="F2122" s="197" t="s">
        <v>5555</v>
      </c>
      <c r="G2122" s="90">
        <v>50087886472</v>
      </c>
      <c r="H2122" s="91">
        <v>24161</v>
      </c>
      <c r="I2122" s="89"/>
      <c r="J2122" s="89" t="s">
        <v>84</v>
      </c>
      <c r="K2122" s="89" t="s">
        <v>52</v>
      </c>
      <c r="L2122" s="89" t="s">
        <v>85</v>
      </c>
      <c r="M2122" s="89" t="s">
        <v>5556</v>
      </c>
      <c r="N2122" s="89" t="s">
        <v>79</v>
      </c>
      <c r="O2122" s="92" t="s">
        <v>5557</v>
      </c>
      <c r="P2122" s="93" t="s">
        <v>57</v>
      </c>
      <c r="Q2122" s="110" t="s">
        <v>5322</v>
      </c>
      <c r="R2122" s="94"/>
      <c r="S2122" s="95">
        <v>46168</v>
      </c>
      <c r="T2122" s="95" t="s">
        <v>5203</v>
      </c>
      <c r="U2122" s="95" t="s">
        <v>1125</v>
      </c>
      <c r="V2122" s="91">
        <v>46111</v>
      </c>
      <c r="W2122" s="91">
        <v>46160</v>
      </c>
      <c r="X2122" s="91">
        <v>46167</v>
      </c>
      <c r="Y2122" s="96" t="s">
        <v>2851</v>
      </c>
      <c r="Z2122" s="89"/>
      <c r="AA2122" s="95"/>
      <c r="AB2122" s="89"/>
      <c r="AC2122" s="109"/>
      <c r="AD2122" s="89"/>
      <c r="AE2122" s="89"/>
      <c r="AF2122" s="191"/>
      <c r="AG2122" s="194"/>
      <c r="AH2122" s="193"/>
      <c r="AI2122" s="97"/>
      <c r="AJ2122" s="97"/>
      <c r="AK2122" s="97"/>
      <c r="AL2122" s="45" t="s">
        <v>67</v>
      </c>
      <c r="AM2122" s="160" t="str">
        <f>MONTH(B2122)&amp;"/"&amp;YEAR(B2122)</f>
        <v>3/2026</v>
      </c>
      <c r="AN2122" s="45">
        <f>WEEKNUM(B2122)-WEEKNUM(EOMONTH(B2122,-1)+1)+1</f>
        <v>4</v>
      </c>
      <c r="AO2122" s="45" t="str">
        <f>MONTH(R2122)&amp;"/"&amp;YEAR(R2122)</f>
        <v>1/1900</v>
      </c>
      <c r="AP2122" s="45" t="e">
        <f>WEEKNUM(R2122)-WEEKNUM(EOMONTH(R2122,-1)+1)+1</f>
        <v>#NUM!</v>
      </c>
      <c r="AQ2122" s="45">
        <f>IF(AU2122="S",IF(Q2122="1. Aceitou o programa",R2122-B2122,0),0)</f>
        <v>0</v>
      </c>
      <c r="AR2122" s="45">
        <f>IF(AU2122="S",IF(AND(S2122&lt;&gt;"",R2122&lt;&gt;""),S2122-R2122,0),0)</f>
        <v>0</v>
      </c>
      <c r="AS2122" s="45">
        <f>IF(AU2122="S",IF(Q2122="1. Aceitou o programa",IF(OR(X2122="Não se Aplica",X2122=""),IF(OR(W2122="Não se Aplica",W2122=""),0,W2122-V2122),AVERAGE(X2122-W2122,W2122-V2122)),0),0)</f>
        <v>0</v>
      </c>
      <c r="AT2122" s="45">
        <f>IF(AU2122="S",IF(AND(Q2122="1. Aceitou o programa",AB2122="Realizada"),IFERROR(IF(AA2122="",0,AA2122-R2122),0),0),0)</f>
        <v>0</v>
      </c>
      <c r="AU2122" s="45" t="str">
        <f>_xlfn.XLOOKUP(U2122,'Lista Suspensa'!$AA$20:$AA$23,'Lista Suspensa'!$AB$20:$AB$23,"N/A")</f>
        <v>S</v>
      </c>
    </row>
    <row r="2123" spans="1:47" ht="12" customHeight="1" x14ac:dyDescent="0.3">
      <c r="A2123" s="87" t="s">
        <v>47</v>
      </c>
      <c r="B2123" s="88">
        <v>46104</v>
      </c>
      <c r="C2123" s="89" t="s">
        <v>48</v>
      </c>
      <c r="D2123" s="89" t="s">
        <v>49</v>
      </c>
      <c r="E2123" s="189">
        <v>864895720</v>
      </c>
      <c r="F2123" s="197" t="s">
        <v>5558</v>
      </c>
      <c r="G2123" s="90">
        <v>40600187837</v>
      </c>
      <c r="H2123" s="91">
        <v>14797</v>
      </c>
      <c r="I2123" s="89"/>
      <c r="J2123" s="89" t="s">
        <v>51</v>
      </c>
      <c r="K2123" s="89" t="s">
        <v>52</v>
      </c>
      <c r="L2123" s="89" t="s">
        <v>85</v>
      </c>
      <c r="M2123" s="89" t="s">
        <v>5559</v>
      </c>
      <c r="N2123" s="89" t="s">
        <v>97</v>
      </c>
      <c r="O2123" s="92" t="s">
        <v>5560</v>
      </c>
      <c r="P2123" s="93" t="s">
        <v>57</v>
      </c>
      <c r="Q2123" s="110" t="s">
        <v>5322</v>
      </c>
      <c r="R2123" s="94"/>
      <c r="S2123" s="95">
        <v>46168</v>
      </c>
      <c r="T2123" s="95" t="s">
        <v>5203</v>
      </c>
      <c r="U2123" s="95" t="s">
        <v>1125</v>
      </c>
      <c r="V2123" s="91">
        <v>46111</v>
      </c>
      <c r="W2123" s="91">
        <v>46160</v>
      </c>
      <c r="X2123" s="91">
        <v>46167</v>
      </c>
      <c r="Y2123" s="96" t="s">
        <v>2851</v>
      </c>
      <c r="Z2123" s="89"/>
      <c r="AA2123" s="95"/>
      <c r="AB2123" s="89"/>
      <c r="AC2123" s="109"/>
      <c r="AD2123" s="89"/>
      <c r="AE2123" s="89"/>
      <c r="AF2123" s="191"/>
      <c r="AG2123" s="194"/>
      <c r="AH2123" s="193"/>
      <c r="AI2123" s="97"/>
      <c r="AJ2123" s="97"/>
      <c r="AK2123" s="97"/>
      <c r="AL2123" s="45" t="s">
        <v>67</v>
      </c>
      <c r="AM2123" s="160" t="str">
        <f>MONTH(B2123)&amp;"/"&amp;YEAR(B2123)</f>
        <v>3/2026</v>
      </c>
      <c r="AN2123" s="45">
        <f>WEEKNUM(B2123)-WEEKNUM(EOMONTH(B2123,-1)+1)+1</f>
        <v>4</v>
      </c>
      <c r="AO2123" s="45" t="str">
        <f>MONTH(R2123)&amp;"/"&amp;YEAR(R2123)</f>
        <v>1/1900</v>
      </c>
      <c r="AP2123" s="45" t="e">
        <f>WEEKNUM(R2123)-WEEKNUM(EOMONTH(R2123,-1)+1)+1</f>
        <v>#NUM!</v>
      </c>
      <c r="AQ2123" s="45">
        <f>IF(AU2123="S",IF(Q2123="1. Aceitou o programa",R2123-B2123,0),0)</f>
        <v>0</v>
      </c>
      <c r="AR2123" s="45">
        <f>IF(AU2123="S",IF(AND(S2123&lt;&gt;"",R2123&lt;&gt;""),S2123-R2123,0),0)</f>
        <v>0</v>
      </c>
      <c r="AS2123" s="45">
        <f>IF(AU2123="S",IF(Q2123="1. Aceitou o programa",IF(OR(X2123="Não se Aplica",X2123=""),IF(OR(W2123="Não se Aplica",W2123=""),0,W2123-V2123),AVERAGE(X2123-W2123,W2123-V2123)),0),0)</f>
        <v>0</v>
      </c>
      <c r="AT2123" s="45">
        <f>IF(AU2123="S",IF(AND(Q2123="1. Aceitou o programa",AB2123="Realizada"),IFERROR(IF(AA2123="",0,AA2123-R2123),0),0),0)</f>
        <v>0</v>
      </c>
      <c r="AU2123" s="45" t="str">
        <f>_xlfn.XLOOKUP(U2123,'Lista Suspensa'!$AA$20:$AA$23,'Lista Suspensa'!$AB$20:$AB$23,"N/A")</f>
        <v>S</v>
      </c>
    </row>
    <row r="2124" spans="1:47" ht="12" customHeight="1" x14ac:dyDescent="0.3">
      <c r="A2124" s="87" t="s">
        <v>47</v>
      </c>
      <c r="B2124" s="88">
        <v>46104</v>
      </c>
      <c r="C2124" s="89" t="s">
        <v>48</v>
      </c>
      <c r="D2124" s="89" t="s">
        <v>49</v>
      </c>
      <c r="E2124" s="189">
        <v>758602669</v>
      </c>
      <c r="F2124" s="197" t="s">
        <v>5561</v>
      </c>
      <c r="G2124" s="90">
        <v>9238343705</v>
      </c>
      <c r="H2124" s="91">
        <v>20962</v>
      </c>
      <c r="I2124" s="89"/>
      <c r="J2124" s="89" t="s">
        <v>51</v>
      </c>
      <c r="K2124" s="89" t="s">
        <v>76</v>
      </c>
      <c r="L2124" s="89" t="s">
        <v>95</v>
      </c>
      <c r="M2124" s="89" t="s">
        <v>222</v>
      </c>
      <c r="N2124" s="89" t="s">
        <v>97</v>
      </c>
      <c r="O2124" s="92" t="s">
        <v>5562</v>
      </c>
      <c r="P2124" s="93" t="s">
        <v>57</v>
      </c>
      <c r="Q2124" s="110" t="s">
        <v>58</v>
      </c>
      <c r="R2124" s="94">
        <v>46169</v>
      </c>
      <c r="S2124" s="95"/>
      <c r="T2124" s="95" t="s">
        <v>59</v>
      </c>
      <c r="U2124" s="95" t="s">
        <v>60</v>
      </c>
      <c r="V2124" s="91">
        <v>46112</v>
      </c>
      <c r="W2124" s="91">
        <v>46160</v>
      </c>
      <c r="X2124" s="91">
        <v>46167</v>
      </c>
      <c r="Y2124" s="96" t="s">
        <v>2851</v>
      </c>
      <c r="Z2124" s="89" t="s">
        <v>62</v>
      </c>
      <c r="AA2124" s="95"/>
      <c r="AB2124" s="95" t="s">
        <v>2804</v>
      </c>
      <c r="AC2124" s="95" t="s">
        <v>2804</v>
      </c>
      <c r="AD2124" s="95" t="s">
        <v>2804</v>
      </c>
      <c r="AE2124" s="95" t="s">
        <v>2804</v>
      </c>
      <c r="AF2124" s="95" t="s">
        <v>2804</v>
      </c>
      <c r="AG2124" s="95" t="s">
        <v>2804</v>
      </c>
      <c r="AH2124" s="95" t="s">
        <v>2804</v>
      </c>
      <c r="AI2124" s="97"/>
      <c r="AJ2124" s="97" t="s">
        <v>65</v>
      </c>
      <c r="AK2124" s="97" t="s">
        <v>66</v>
      </c>
      <c r="AL2124" s="45" t="s">
        <v>67</v>
      </c>
      <c r="AM2124" s="160" t="str">
        <f>MONTH(B2124)&amp;"/"&amp;YEAR(B2124)</f>
        <v>3/2026</v>
      </c>
      <c r="AN2124" s="45">
        <f>WEEKNUM(B2124)-WEEKNUM(EOMONTH(B2124,-1)+1)+1</f>
        <v>4</v>
      </c>
      <c r="AO2124" s="45" t="str">
        <f>MONTH(R2124)&amp;"/"&amp;YEAR(R2124)</f>
        <v>5/2026</v>
      </c>
      <c r="AP2124" s="45">
        <f>WEEKNUM(R2124)-WEEKNUM(EOMONTH(R2124,-1)+1)+1</f>
        <v>5</v>
      </c>
      <c r="AQ2124" s="45">
        <f>IF(AU2124="S",IF(Q2124="1. Aceitou o programa",R2124-B2124,0),0)</f>
        <v>65</v>
      </c>
      <c r="AR2124" s="45">
        <f>IF(AU2124="S",IF(AND(S2124&lt;&gt;"",R2124&lt;&gt;""),S2124-R2124,0),0)</f>
        <v>0</v>
      </c>
      <c r="AS2124" s="45">
        <f>IF(AU2124="S",IF(Q2124="1. Aceitou o programa",IF(OR(X2124="Não se Aplica",X2124=""),IF(OR(W2124="Não se Aplica",W2124=""),0,W2124-V2124),AVERAGE(X2124-W2124,W2124-V2124)),0),0)</f>
        <v>27.5</v>
      </c>
      <c r="AT2124" s="45">
        <f>IF(AU2124="S",IF(AND(Q2124="1. Aceitou o programa",AB2124="Realizada"),IFERROR(IF(AA2124="",0,AA2124-R2124),0),0),0)</f>
        <v>0</v>
      </c>
      <c r="AU2124" s="45" t="str">
        <f>_xlfn.XLOOKUP(U2124,'Lista Suspensa'!$AA$20:$AA$23,'Lista Suspensa'!$AB$20:$AB$23,"N/A")</f>
        <v>S</v>
      </c>
    </row>
    <row r="2125" spans="1:47" ht="12" customHeight="1" x14ac:dyDescent="0.3">
      <c r="A2125" s="87" t="s">
        <v>47</v>
      </c>
      <c r="B2125" s="88">
        <v>46104</v>
      </c>
      <c r="C2125" s="89" t="s">
        <v>48</v>
      </c>
      <c r="D2125" s="89" t="s">
        <v>49</v>
      </c>
      <c r="E2125" s="189">
        <v>450116140</v>
      </c>
      <c r="F2125" s="197" t="s">
        <v>5563</v>
      </c>
      <c r="G2125" s="90">
        <v>17957134882</v>
      </c>
      <c r="H2125" s="91">
        <v>28497</v>
      </c>
      <c r="I2125" s="89"/>
      <c r="J2125" s="89" t="s">
        <v>51</v>
      </c>
      <c r="K2125" s="89" t="s">
        <v>52</v>
      </c>
      <c r="L2125" s="89" t="s">
        <v>85</v>
      </c>
      <c r="M2125" s="89" t="s">
        <v>5425</v>
      </c>
      <c r="N2125" s="89" t="s">
        <v>97</v>
      </c>
      <c r="O2125" s="92" t="s">
        <v>5564</v>
      </c>
      <c r="P2125" s="93" t="s">
        <v>57</v>
      </c>
      <c r="Q2125" s="110" t="s">
        <v>5322</v>
      </c>
      <c r="R2125" s="94"/>
      <c r="S2125" s="95">
        <v>46168</v>
      </c>
      <c r="T2125" s="95" t="s">
        <v>5203</v>
      </c>
      <c r="U2125" s="95" t="s">
        <v>1125</v>
      </c>
      <c r="V2125" s="91">
        <v>46112</v>
      </c>
      <c r="W2125" s="91">
        <v>46160</v>
      </c>
      <c r="X2125" s="91">
        <v>46167</v>
      </c>
      <c r="Y2125" s="96" t="s">
        <v>2851</v>
      </c>
      <c r="Z2125" s="89"/>
      <c r="AA2125" s="95"/>
      <c r="AB2125" s="89"/>
      <c r="AC2125" s="109"/>
      <c r="AD2125" s="89"/>
      <c r="AE2125" s="89"/>
      <c r="AF2125" s="191"/>
      <c r="AG2125" s="194"/>
      <c r="AH2125" s="193"/>
      <c r="AI2125" s="97"/>
      <c r="AJ2125" s="97"/>
      <c r="AK2125" s="97"/>
      <c r="AL2125" s="45" t="s">
        <v>67</v>
      </c>
      <c r="AM2125" s="160" t="str">
        <f>MONTH(B2125)&amp;"/"&amp;YEAR(B2125)</f>
        <v>3/2026</v>
      </c>
      <c r="AN2125" s="45">
        <f>WEEKNUM(B2125)-WEEKNUM(EOMONTH(B2125,-1)+1)+1</f>
        <v>4</v>
      </c>
      <c r="AO2125" s="45" t="str">
        <f>MONTH(R2125)&amp;"/"&amp;YEAR(R2125)</f>
        <v>1/1900</v>
      </c>
      <c r="AP2125" s="45" t="e">
        <f>WEEKNUM(R2125)-WEEKNUM(EOMONTH(R2125,-1)+1)+1</f>
        <v>#NUM!</v>
      </c>
      <c r="AQ2125" s="45">
        <f>IF(AU2125="S",IF(Q2125="1. Aceitou o programa",R2125-B2125,0),0)</f>
        <v>0</v>
      </c>
      <c r="AR2125" s="45">
        <f>IF(AU2125="S",IF(AND(S2125&lt;&gt;"",R2125&lt;&gt;""),S2125-R2125,0),0)</f>
        <v>0</v>
      </c>
      <c r="AS2125" s="45">
        <f>IF(AU2125="S",IF(Q2125="1. Aceitou o programa",IF(OR(X2125="Não se Aplica",X2125=""),IF(OR(W2125="Não se Aplica",W2125=""),0,W2125-V2125),AVERAGE(X2125-W2125,W2125-V2125)),0),0)</f>
        <v>0</v>
      </c>
      <c r="AT2125" s="45">
        <f>IF(AU2125="S",IF(AND(Q2125="1. Aceitou o programa",AB2125="Realizada"),IFERROR(IF(AA2125="",0,AA2125-R2125),0),0),0)</f>
        <v>0</v>
      </c>
      <c r="AU2125" s="45" t="str">
        <f>_xlfn.XLOOKUP(U2125,'Lista Suspensa'!$AA$20:$AA$23,'Lista Suspensa'!$AB$20:$AB$23,"N/A")</f>
        <v>S</v>
      </c>
    </row>
    <row r="2126" spans="1:47" ht="12" customHeight="1" x14ac:dyDescent="0.3">
      <c r="A2126" s="87" t="s">
        <v>47</v>
      </c>
      <c r="B2126" s="88">
        <v>46104</v>
      </c>
      <c r="C2126" s="89" t="s">
        <v>48</v>
      </c>
      <c r="D2126" s="89" t="s">
        <v>49</v>
      </c>
      <c r="E2126" s="189">
        <v>772953180</v>
      </c>
      <c r="F2126" s="197" t="s">
        <v>5565</v>
      </c>
      <c r="G2126" s="90">
        <v>75723298887</v>
      </c>
      <c r="H2126" s="91">
        <v>19428</v>
      </c>
      <c r="I2126" s="89"/>
      <c r="J2126" s="89" t="s">
        <v>84</v>
      </c>
      <c r="K2126" s="89" t="s">
        <v>52</v>
      </c>
      <c r="L2126" s="89" t="s">
        <v>85</v>
      </c>
      <c r="M2126" s="89" t="s">
        <v>5566</v>
      </c>
      <c r="N2126" s="89" t="s">
        <v>55</v>
      </c>
      <c r="O2126" s="92" t="s">
        <v>5567</v>
      </c>
      <c r="P2126" s="93" t="s">
        <v>57</v>
      </c>
      <c r="Q2126" s="110" t="s">
        <v>5322</v>
      </c>
      <c r="R2126" s="94"/>
      <c r="S2126" s="95">
        <v>46168</v>
      </c>
      <c r="T2126" s="95" t="s">
        <v>5203</v>
      </c>
      <c r="U2126" s="95" t="s">
        <v>1125</v>
      </c>
      <c r="V2126" s="91">
        <v>46112</v>
      </c>
      <c r="W2126" s="91">
        <v>46160</v>
      </c>
      <c r="X2126" s="91">
        <v>46167</v>
      </c>
      <c r="Y2126" s="96" t="s">
        <v>2851</v>
      </c>
      <c r="Z2126" s="89"/>
      <c r="AA2126" s="95"/>
      <c r="AB2126" s="89"/>
      <c r="AC2126" s="109"/>
      <c r="AD2126" s="89"/>
      <c r="AE2126" s="89"/>
      <c r="AF2126" s="191"/>
      <c r="AG2126" s="194"/>
      <c r="AH2126" s="193"/>
      <c r="AI2126" s="97"/>
      <c r="AJ2126" s="97"/>
      <c r="AK2126" s="97"/>
      <c r="AL2126" s="45" t="s">
        <v>67</v>
      </c>
      <c r="AM2126" s="160" t="str">
        <f>MONTH(B2126)&amp;"/"&amp;YEAR(B2126)</f>
        <v>3/2026</v>
      </c>
      <c r="AN2126" s="45">
        <f>WEEKNUM(B2126)-WEEKNUM(EOMONTH(B2126,-1)+1)+1</f>
        <v>4</v>
      </c>
      <c r="AO2126" s="45" t="str">
        <f>MONTH(R2126)&amp;"/"&amp;YEAR(R2126)</f>
        <v>1/1900</v>
      </c>
      <c r="AP2126" s="45" t="e">
        <f>WEEKNUM(R2126)-WEEKNUM(EOMONTH(R2126,-1)+1)+1</f>
        <v>#NUM!</v>
      </c>
      <c r="AQ2126" s="45">
        <f>IF(AU2126="S",IF(Q2126="1. Aceitou o programa",R2126-B2126,0),0)</f>
        <v>0</v>
      </c>
      <c r="AR2126" s="45">
        <f>IF(AU2126="S",IF(AND(S2126&lt;&gt;"",R2126&lt;&gt;""),S2126-R2126,0),0)</f>
        <v>0</v>
      </c>
      <c r="AS2126" s="45">
        <f>IF(AU2126="S",IF(Q2126="1. Aceitou o programa",IF(OR(X2126="Não se Aplica",X2126=""),IF(OR(W2126="Não se Aplica",W2126=""),0,W2126-V2126),AVERAGE(X2126-W2126,W2126-V2126)),0),0)</f>
        <v>0</v>
      </c>
      <c r="AT2126" s="45">
        <f>IF(AU2126="S",IF(AND(Q2126="1. Aceitou o programa",AB2126="Realizada"),IFERROR(IF(AA2126="",0,AA2126-R2126),0),0),0)</f>
        <v>0</v>
      </c>
      <c r="AU2126" s="45" t="str">
        <f>_xlfn.XLOOKUP(U2126,'Lista Suspensa'!$AA$20:$AA$23,'Lista Suspensa'!$AB$20:$AB$23,"N/A")</f>
        <v>S</v>
      </c>
    </row>
    <row r="2127" spans="1:47" ht="12" customHeight="1" x14ac:dyDescent="0.3">
      <c r="A2127" s="87" t="s">
        <v>47</v>
      </c>
      <c r="B2127" s="88">
        <v>46104</v>
      </c>
      <c r="C2127" s="89" t="s">
        <v>48</v>
      </c>
      <c r="D2127" s="89" t="s">
        <v>49</v>
      </c>
      <c r="E2127" s="189">
        <v>211652156</v>
      </c>
      <c r="F2127" s="197" t="s">
        <v>5568</v>
      </c>
      <c r="G2127" s="90">
        <v>93750862753</v>
      </c>
      <c r="H2127" s="91">
        <v>24718</v>
      </c>
      <c r="I2127" s="89"/>
      <c r="J2127" s="89" t="s">
        <v>84</v>
      </c>
      <c r="K2127" s="89" t="s">
        <v>76</v>
      </c>
      <c r="L2127" s="89" t="s">
        <v>95</v>
      </c>
      <c r="M2127" s="89" t="s">
        <v>96</v>
      </c>
      <c r="N2127" s="89" t="s">
        <v>87</v>
      </c>
      <c r="O2127" s="92" t="s">
        <v>5569</v>
      </c>
      <c r="P2127" s="93" t="s">
        <v>57</v>
      </c>
      <c r="Q2127" s="110" t="s">
        <v>5322</v>
      </c>
      <c r="R2127" s="94"/>
      <c r="S2127" s="95">
        <v>46168</v>
      </c>
      <c r="T2127" s="95" t="s">
        <v>5203</v>
      </c>
      <c r="U2127" s="95" t="s">
        <v>1125</v>
      </c>
      <c r="V2127" s="91">
        <v>46112</v>
      </c>
      <c r="W2127" s="91">
        <v>46160</v>
      </c>
      <c r="X2127" s="91">
        <v>46167</v>
      </c>
      <c r="Y2127" s="96" t="s">
        <v>2851</v>
      </c>
      <c r="Z2127" s="89"/>
      <c r="AA2127" s="95"/>
      <c r="AB2127" s="89"/>
      <c r="AC2127" s="109"/>
      <c r="AD2127" s="89"/>
      <c r="AE2127" s="89"/>
      <c r="AF2127" s="191"/>
      <c r="AG2127" s="194"/>
      <c r="AH2127" s="193"/>
      <c r="AI2127" s="97"/>
      <c r="AJ2127" s="97"/>
      <c r="AK2127" s="97"/>
      <c r="AL2127" s="45" t="s">
        <v>67</v>
      </c>
      <c r="AM2127" s="160" t="str">
        <f>MONTH(B2127)&amp;"/"&amp;YEAR(B2127)</f>
        <v>3/2026</v>
      </c>
      <c r="AN2127" s="45">
        <f>WEEKNUM(B2127)-WEEKNUM(EOMONTH(B2127,-1)+1)+1</f>
        <v>4</v>
      </c>
      <c r="AO2127" s="45" t="str">
        <f>MONTH(R2127)&amp;"/"&amp;YEAR(R2127)</f>
        <v>1/1900</v>
      </c>
      <c r="AP2127" s="45" t="e">
        <f>WEEKNUM(R2127)-WEEKNUM(EOMONTH(R2127,-1)+1)+1</f>
        <v>#NUM!</v>
      </c>
      <c r="AQ2127" s="45">
        <f>IF(AU2127="S",IF(Q2127="1. Aceitou o programa",R2127-B2127,0),0)</f>
        <v>0</v>
      </c>
      <c r="AR2127" s="45">
        <f>IF(AU2127="S",IF(AND(S2127&lt;&gt;"",R2127&lt;&gt;""),S2127-R2127,0),0)</f>
        <v>0</v>
      </c>
      <c r="AS2127" s="45">
        <f>IF(AU2127="S",IF(Q2127="1. Aceitou o programa",IF(OR(X2127="Não se Aplica",X2127=""),IF(OR(W2127="Não se Aplica",W2127=""),0,W2127-V2127),AVERAGE(X2127-W2127,W2127-V2127)),0),0)</f>
        <v>0</v>
      </c>
      <c r="AT2127" s="45">
        <f>IF(AU2127="S",IF(AND(Q2127="1. Aceitou o programa",AB2127="Realizada"),IFERROR(IF(AA2127="",0,AA2127-R2127),0),0),0)</f>
        <v>0</v>
      </c>
      <c r="AU2127" s="45" t="str">
        <f>_xlfn.XLOOKUP(U2127,'Lista Suspensa'!$AA$20:$AA$23,'Lista Suspensa'!$AB$20:$AB$23,"N/A")</f>
        <v>S</v>
      </c>
    </row>
    <row r="2128" spans="1:47" ht="12" customHeight="1" x14ac:dyDescent="0.3">
      <c r="A2128" s="87" t="s">
        <v>47</v>
      </c>
      <c r="B2128" s="88">
        <v>46104</v>
      </c>
      <c r="C2128" s="89" t="s">
        <v>48</v>
      </c>
      <c r="D2128" s="89" t="s">
        <v>49</v>
      </c>
      <c r="E2128" s="189">
        <v>450803880</v>
      </c>
      <c r="F2128" s="197" t="s">
        <v>5570</v>
      </c>
      <c r="G2128" s="90">
        <v>6010649684</v>
      </c>
      <c r="H2128" s="91">
        <v>28229</v>
      </c>
      <c r="I2128" s="89"/>
      <c r="J2128" s="89" t="s">
        <v>51</v>
      </c>
      <c r="K2128" s="89" t="s">
        <v>52</v>
      </c>
      <c r="L2128" s="89" t="s">
        <v>85</v>
      </c>
      <c r="M2128" s="89" t="s">
        <v>807</v>
      </c>
      <c r="N2128" s="89" t="s">
        <v>55</v>
      </c>
      <c r="O2128" s="92" t="s">
        <v>5571</v>
      </c>
      <c r="P2128" s="93" t="s">
        <v>57</v>
      </c>
      <c r="Q2128" s="110" t="s">
        <v>5322</v>
      </c>
      <c r="R2128" s="94"/>
      <c r="S2128" s="95">
        <v>46168</v>
      </c>
      <c r="T2128" s="95" t="s">
        <v>5203</v>
      </c>
      <c r="U2128" s="95" t="s">
        <v>1125</v>
      </c>
      <c r="V2128" s="91">
        <v>46112</v>
      </c>
      <c r="W2128" s="91">
        <v>46160</v>
      </c>
      <c r="X2128" s="91">
        <v>46167</v>
      </c>
      <c r="Y2128" s="96" t="s">
        <v>2851</v>
      </c>
      <c r="Z2128" s="89"/>
      <c r="AA2128" s="95"/>
      <c r="AB2128" s="89"/>
      <c r="AC2128" s="109"/>
      <c r="AD2128" s="89"/>
      <c r="AE2128" s="89"/>
      <c r="AF2128" s="191"/>
      <c r="AG2128" s="194"/>
      <c r="AH2128" s="193"/>
      <c r="AI2128" s="97"/>
      <c r="AJ2128" s="97"/>
      <c r="AK2128" s="97"/>
      <c r="AL2128" s="45" t="s">
        <v>67</v>
      </c>
      <c r="AM2128" s="160" t="str">
        <f>MONTH(B2128)&amp;"/"&amp;YEAR(B2128)</f>
        <v>3/2026</v>
      </c>
      <c r="AN2128" s="45">
        <f>WEEKNUM(B2128)-WEEKNUM(EOMONTH(B2128,-1)+1)+1</f>
        <v>4</v>
      </c>
      <c r="AO2128" s="45" t="str">
        <f>MONTH(R2128)&amp;"/"&amp;YEAR(R2128)</f>
        <v>1/1900</v>
      </c>
      <c r="AP2128" s="45" t="e">
        <f>WEEKNUM(R2128)-WEEKNUM(EOMONTH(R2128,-1)+1)+1</f>
        <v>#NUM!</v>
      </c>
      <c r="AQ2128" s="45">
        <f>IF(AU2128="S",IF(Q2128="1. Aceitou o programa",R2128-B2128,0),0)</f>
        <v>0</v>
      </c>
      <c r="AR2128" s="45">
        <f>IF(AU2128="S",IF(AND(S2128&lt;&gt;"",R2128&lt;&gt;""),S2128-R2128,0),0)</f>
        <v>0</v>
      </c>
      <c r="AS2128" s="45">
        <f>IF(AU2128="S",IF(Q2128="1. Aceitou o programa",IF(OR(X2128="Não se Aplica",X2128=""),IF(OR(W2128="Não se Aplica",W2128=""),0,W2128-V2128),AVERAGE(X2128-W2128,W2128-V2128)),0),0)</f>
        <v>0</v>
      </c>
      <c r="AT2128" s="45">
        <f>IF(AU2128="S",IF(AND(Q2128="1. Aceitou o programa",AB2128="Realizada"),IFERROR(IF(AA2128="",0,AA2128-R2128),0),0),0)</f>
        <v>0</v>
      </c>
      <c r="AU2128" s="45" t="str">
        <f>_xlfn.XLOOKUP(U2128,'Lista Suspensa'!$AA$20:$AA$23,'Lista Suspensa'!$AB$20:$AB$23,"N/A")</f>
        <v>S</v>
      </c>
    </row>
    <row r="2129" spans="1:47" ht="12" customHeight="1" x14ac:dyDescent="0.3">
      <c r="A2129" s="87" t="s">
        <v>47</v>
      </c>
      <c r="B2129" s="88">
        <v>46104</v>
      </c>
      <c r="C2129" s="89" t="s">
        <v>48</v>
      </c>
      <c r="D2129" s="89" t="s">
        <v>49</v>
      </c>
      <c r="E2129" s="189">
        <v>753817489</v>
      </c>
      <c r="F2129" s="197" t="s">
        <v>5572</v>
      </c>
      <c r="G2129" s="90">
        <v>8033843780</v>
      </c>
      <c r="H2129" s="91">
        <v>28663</v>
      </c>
      <c r="I2129" s="89"/>
      <c r="J2129" s="89" t="s">
        <v>51</v>
      </c>
      <c r="K2129" s="89" t="s">
        <v>76</v>
      </c>
      <c r="L2129" s="89" t="s">
        <v>95</v>
      </c>
      <c r="M2129" s="89" t="s">
        <v>823</v>
      </c>
      <c r="N2129" s="89" t="s">
        <v>55</v>
      </c>
      <c r="O2129" s="92" t="s">
        <v>5573</v>
      </c>
      <c r="P2129" s="93" t="s">
        <v>57</v>
      </c>
      <c r="Q2129" s="110" t="s">
        <v>58</v>
      </c>
      <c r="R2129" s="94">
        <v>46169</v>
      </c>
      <c r="S2129" s="95"/>
      <c r="T2129" s="95" t="s">
        <v>59</v>
      </c>
      <c r="U2129" s="95" t="s">
        <v>60</v>
      </c>
      <c r="V2129" s="91">
        <v>46112</v>
      </c>
      <c r="W2129" s="91">
        <v>46160</v>
      </c>
      <c r="X2129" s="91">
        <v>46167</v>
      </c>
      <c r="Y2129" s="96" t="s">
        <v>2851</v>
      </c>
      <c r="Z2129" s="89" t="s">
        <v>62</v>
      </c>
      <c r="AA2129" s="95"/>
      <c r="AB2129" s="95" t="s">
        <v>2804</v>
      </c>
      <c r="AC2129" s="95" t="s">
        <v>2804</v>
      </c>
      <c r="AD2129" s="95" t="s">
        <v>2804</v>
      </c>
      <c r="AE2129" s="95" t="s">
        <v>2804</v>
      </c>
      <c r="AF2129" s="95" t="s">
        <v>2804</v>
      </c>
      <c r="AG2129" s="95" t="s">
        <v>2804</v>
      </c>
      <c r="AH2129" s="95" t="s">
        <v>2804</v>
      </c>
      <c r="AI2129" s="97"/>
      <c r="AJ2129" s="97" t="s">
        <v>65</v>
      </c>
      <c r="AK2129" s="97" t="s">
        <v>66</v>
      </c>
      <c r="AL2129" s="45" t="s">
        <v>67</v>
      </c>
      <c r="AM2129" s="160" t="str">
        <f>MONTH(B2129)&amp;"/"&amp;YEAR(B2129)</f>
        <v>3/2026</v>
      </c>
      <c r="AN2129" s="45">
        <f>WEEKNUM(B2129)-WEEKNUM(EOMONTH(B2129,-1)+1)+1</f>
        <v>4</v>
      </c>
      <c r="AO2129" s="45" t="str">
        <f>MONTH(R2129)&amp;"/"&amp;YEAR(R2129)</f>
        <v>5/2026</v>
      </c>
      <c r="AP2129" s="45">
        <f>WEEKNUM(R2129)-WEEKNUM(EOMONTH(R2129,-1)+1)+1</f>
        <v>5</v>
      </c>
      <c r="AQ2129" s="45">
        <f>IF(AU2129="S",IF(Q2129="1. Aceitou o programa",R2129-B2129,0),0)</f>
        <v>65</v>
      </c>
      <c r="AR2129" s="45">
        <f>IF(AU2129="S",IF(AND(S2129&lt;&gt;"",R2129&lt;&gt;""),S2129-R2129,0),0)</f>
        <v>0</v>
      </c>
      <c r="AS2129" s="45">
        <f>IF(AU2129="S",IF(Q2129="1. Aceitou o programa",IF(OR(X2129="Não se Aplica",X2129=""),IF(OR(W2129="Não se Aplica",W2129=""),0,W2129-V2129),AVERAGE(X2129-W2129,W2129-V2129)),0),0)</f>
        <v>27.5</v>
      </c>
      <c r="AT2129" s="45">
        <f>IF(AU2129="S",IF(AND(Q2129="1. Aceitou o programa",AB2129="Realizada"),IFERROR(IF(AA2129="",0,AA2129-R2129),0),0),0)</f>
        <v>0</v>
      </c>
      <c r="AU2129" s="45" t="str">
        <f>_xlfn.XLOOKUP(U2129,'Lista Suspensa'!$AA$20:$AA$23,'Lista Suspensa'!$AB$20:$AB$23,"N/A")</f>
        <v>S</v>
      </c>
    </row>
    <row r="2130" spans="1:47" ht="12" customHeight="1" x14ac:dyDescent="0.3">
      <c r="A2130" s="87" t="s">
        <v>47</v>
      </c>
      <c r="B2130" s="88">
        <v>46104</v>
      </c>
      <c r="C2130" s="89" t="s">
        <v>48</v>
      </c>
      <c r="D2130" s="89" t="s">
        <v>49</v>
      </c>
      <c r="E2130" s="189">
        <v>795304323</v>
      </c>
      <c r="F2130" s="197" t="s">
        <v>5574</v>
      </c>
      <c r="G2130" s="90">
        <v>36050344892</v>
      </c>
      <c r="H2130" s="91">
        <v>32409</v>
      </c>
      <c r="I2130" s="89"/>
      <c r="J2130" s="89" t="s">
        <v>51</v>
      </c>
      <c r="K2130" s="89" t="s">
        <v>52</v>
      </c>
      <c r="L2130" s="89" t="s">
        <v>85</v>
      </c>
      <c r="M2130" s="89" t="s">
        <v>3020</v>
      </c>
      <c r="N2130" s="89" t="s">
        <v>71</v>
      </c>
      <c r="O2130" s="92" t="s">
        <v>5575</v>
      </c>
      <c r="P2130" s="93" t="s">
        <v>57</v>
      </c>
      <c r="Q2130" s="110" t="s">
        <v>5322</v>
      </c>
      <c r="R2130" s="94"/>
      <c r="S2130" s="95">
        <v>46168</v>
      </c>
      <c r="T2130" s="95" t="s">
        <v>5203</v>
      </c>
      <c r="U2130" s="95" t="s">
        <v>1125</v>
      </c>
      <c r="V2130" s="91">
        <v>46112</v>
      </c>
      <c r="W2130" s="91">
        <v>46160</v>
      </c>
      <c r="X2130" s="91">
        <v>46167</v>
      </c>
      <c r="Y2130" s="96" t="s">
        <v>2851</v>
      </c>
      <c r="Z2130" s="89"/>
      <c r="AA2130" s="95"/>
      <c r="AB2130" s="89"/>
      <c r="AC2130" s="109"/>
      <c r="AD2130" s="89"/>
      <c r="AE2130" s="89"/>
      <c r="AF2130" s="191"/>
      <c r="AG2130" s="194"/>
      <c r="AH2130" s="193"/>
      <c r="AI2130" s="97"/>
      <c r="AJ2130" s="97"/>
      <c r="AK2130" s="97"/>
      <c r="AL2130" s="45" t="s">
        <v>67</v>
      </c>
      <c r="AM2130" s="160" t="str">
        <f>MONTH(B2130)&amp;"/"&amp;YEAR(B2130)</f>
        <v>3/2026</v>
      </c>
      <c r="AN2130" s="45">
        <f>WEEKNUM(B2130)-WEEKNUM(EOMONTH(B2130,-1)+1)+1</f>
        <v>4</v>
      </c>
      <c r="AO2130" s="45" t="str">
        <f>MONTH(R2130)&amp;"/"&amp;YEAR(R2130)</f>
        <v>1/1900</v>
      </c>
      <c r="AP2130" s="45" t="e">
        <f>WEEKNUM(R2130)-WEEKNUM(EOMONTH(R2130,-1)+1)+1</f>
        <v>#NUM!</v>
      </c>
      <c r="AQ2130" s="45">
        <f>IF(AU2130="S",IF(Q2130="1. Aceitou o programa",R2130-B2130,0),0)</f>
        <v>0</v>
      </c>
      <c r="AR2130" s="45">
        <f>IF(AU2130="S",IF(AND(S2130&lt;&gt;"",R2130&lt;&gt;""),S2130-R2130,0),0)</f>
        <v>0</v>
      </c>
      <c r="AS2130" s="45">
        <f>IF(AU2130="S",IF(Q2130="1. Aceitou o programa",IF(OR(X2130="Não se Aplica",X2130=""),IF(OR(W2130="Não se Aplica",W2130=""),0,W2130-V2130),AVERAGE(X2130-W2130,W2130-V2130)),0),0)</f>
        <v>0</v>
      </c>
      <c r="AT2130" s="45">
        <f>IF(AU2130="S",IF(AND(Q2130="1. Aceitou o programa",AB2130="Realizada"),IFERROR(IF(AA2130="",0,AA2130-R2130),0),0),0)</f>
        <v>0</v>
      </c>
      <c r="AU2130" s="45" t="str">
        <f>_xlfn.XLOOKUP(U2130,'Lista Suspensa'!$AA$20:$AA$23,'Lista Suspensa'!$AB$20:$AB$23,"N/A")</f>
        <v>S</v>
      </c>
    </row>
    <row r="2131" spans="1:47" ht="12" customHeight="1" x14ac:dyDescent="0.3">
      <c r="A2131" s="87" t="s">
        <v>47</v>
      </c>
      <c r="B2131" s="88">
        <v>46104</v>
      </c>
      <c r="C2131" s="89" t="s">
        <v>48</v>
      </c>
      <c r="D2131" s="89" t="s">
        <v>49</v>
      </c>
      <c r="E2131" s="189">
        <v>751958891</v>
      </c>
      <c r="F2131" s="197" t="s">
        <v>5576</v>
      </c>
      <c r="G2131" s="90">
        <v>39855465768</v>
      </c>
      <c r="H2131" s="91">
        <v>15272</v>
      </c>
      <c r="I2131" s="89"/>
      <c r="J2131" s="89" t="s">
        <v>51</v>
      </c>
      <c r="K2131" s="89" t="s">
        <v>76</v>
      </c>
      <c r="L2131" s="89" t="s">
        <v>95</v>
      </c>
      <c r="M2131" s="89" t="s">
        <v>1198</v>
      </c>
      <c r="N2131" s="89" t="s">
        <v>97</v>
      </c>
      <c r="O2131" s="92" t="s">
        <v>5577</v>
      </c>
      <c r="P2131" s="93" t="s">
        <v>57</v>
      </c>
      <c r="Q2131" s="110" t="s">
        <v>5322</v>
      </c>
      <c r="R2131" s="94"/>
      <c r="S2131" s="95">
        <v>46168</v>
      </c>
      <c r="T2131" s="95" t="s">
        <v>5203</v>
      </c>
      <c r="U2131" s="95" t="s">
        <v>1125</v>
      </c>
      <c r="V2131" s="91">
        <v>46112</v>
      </c>
      <c r="W2131" s="91">
        <v>46160</v>
      </c>
      <c r="X2131" s="91">
        <v>46167</v>
      </c>
      <c r="Y2131" s="96" t="s">
        <v>2851</v>
      </c>
      <c r="Z2131" s="89"/>
      <c r="AA2131" s="95"/>
      <c r="AB2131" s="89"/>
      <c r="AC2131" s="109"/>
      <c r="AD2131" s="89"/>
      <c r="AE2131" s="89"/>
      <c r="AF2131" s="191"/>
      <c r="AG2131" s="194"/>
      <c r="AH2131" s="193"/>
      <c r="AI2131" s="97"/>
      <c r="AJ2131" s="97"/>
      <c r="AK2131" s="97"/>
      <c r="AL2131" s="45" t="s">
        <v>67</v>
      </c>
      <c r="AM2131" s="160" t="str">
        <f>MONTH(B2131)&amp;"/"&amp;YEAR(B2131)</f>
        <v>3/2026</v>
      </c>
      <c r="AN2131" s="45">
        <f>WEEKNUM(B2131)-WEEKNUM(EOMONTH(B2131,-1)+1)+1</f>
        <v>4</v>
      </c>
      <c r="AO2131" s="45" t="str">
        <f>MONTH(R2131)&amp;"/"&amp;YEAR(R2131)</f>
        <v>1/1900</v>
      </c>
      <c r="AP2131" s="45" t="e">
        <f>WEEKNUM(R2131)-WEEKNUM(EOMONTH(R2131,-1)+1)+1</f>
        <v>#NUM!</v>
      </c>
      <c r="AQ2131" s="45">
        <f>IF(AU2131="S",IF(Q2131="1. Aceitou o programa",R2131-B2131,0),0)</f>
        <v>0</v>
      </c>
      <c r="AR2131" s="45">
        <f>IF(AU2131="S",IF(AND(S2131&lt;&gt;"",R2131&lt;&gt;""),S2131-R2131,0),0)</f>
        <v>0</v>
      </c>
      <c r="AS2131" s="45">
        <f>IF(AU2131="S",IF(Q2131="1. Aceitou o programa",IF(OR(X2131="Não se Aplica",X2131=""),IF(OR(W2131="Não se Aplica",W2131=""),0,W2131-V2131),AVERAGE(X2131-W2131,W2131-V2131)),0),0)</f>
        <v>0</v>
      </c>
      <c r="AT2131" s="45">
        <f>IF(AU2131="S",IF(AND(Q2131="1. Aceitou o programa",AB2131="Realizada"),IFERROR(IF(AA2131="",0,AA2131-R2131),0),0),0)</f>
        <v>0</v>
      </c>
      <c r="AU2131" s="45" t="str">
        <f>_xlfn.XLOOKUP(U2131,'Lista Suspensa'!$AA$20:$AA$23,'Lista Suspensa'!$AB$20:$AB$23,"N/A")</f>
        <v>S</v>
      </c>
    </row>
    <row r="2132" spans="1:47" ht="12" customHeight="1" x14ac:dyDescent="0.3">
      <c r="A2132" s="87" t="s">
        <v>47</v>
      </c>
      <c r="B2132" s="88">
        <v>46104</v>
      </c>
      <c r="C2132" s="89" t="s">
        <v>48</v>
      </c>
      <c r="D2132" s="89" t="s">
        <v>49</v>
      </c>
      <c r="E2132" s="189">
        <v>594121965</v>
      </c>
      <c r="F2132" s="197" t="s">
        <v>5578</v>
      </c>
      <c r="G2132" s="90">
        <v>9333593810</v>
      </c>
      <c r="H2132" s="91">
        <v>24235</v>
      </c>
      <c r="I2132" s="89"/>
      <c r="J2132" s="89" t="s">
        <v>84</v>
      </c>
      <c r="K2132" s="89" t="s">
        <v>52</v>
      </c>
      <c r="L2132" s="89" t="s">
        <v>69</v>
      </c>
      <c r="M2132" s="89" t="s">
        <v>5579</v>
      </c>
      <c r="N2132" s="89" t="s">
        <v>159</v>
      </c>
      <c r="O2132" s="92" t="s">
        <v>5580</v>
      </c>
      <c r="P2132" s="93" t="s">
        <v>57</v>
      </c>
      <c r="Q2132" s="110" t="s">
        <v>5322</v>
      </c>
      <c r="R2132" s="94"/>
      <c r="S2132" s="95">
        <v>46168</v>
      </c>
      <c r="T2132" s="95" t="s">
        <v>5203</v>
      </c>
      <c r="U2132" s="95" t="s">
        <v>1125</v>
      </c>
      <c r="V2132" s="91">
        <v>46112</v>
      </c>
      <c r="W2132" s="91">
        <v>46160</v>
      </c>
      <c r="X2132" s="91">
        <v>46167</v>
      </c>
      <c r="Y2132" s="96" t="s">
        <v>2851</v>
      </c>
      <c r="Z2132" s="89"/>
      <c r="AA2132" s="95"/>
      <c r="AB2132" s="89"/>
      <c r="AC2132" s="109"/>
      <c r="AD2132" s="89"/>
      <c r="AE2132" s="89"/>
      <c r="AF2132" s="191"/>
      <c r="AG2132" s="194"/>
      <c r="AH2132" s="193"/>
      <c r="AI2132" s="97"/>
      <c r="AJ2132" s="97"/>
      <c r="AK2132" s="97"/>
      <c r="AL2132" s="45" t="s">
        <v>67</v>
      </c>
      <c r="AM2132" s="160" t="str">
        <f>MONTH(B2132)&amp;"/"&amp;YEAR(B2132)</f>
        <v>3/2026</v>
      </c>
      <c r="AN2132" s="45">
        <f>WEEKNUM(B2132)-WEEKNUM(EOMONTH(B2132,-1)+1)+1</f>
        <v>4</v>
      </c>
      <c r="AO2132" s="45" t="str">
        <f>MONTH(R2132)&amp;"/"&amp;YEAR(R2132)</f>
        <v>1/1900</v>
      </c>
      <c r="AP2132" s="45" t="e">
        <f>WEEKNUM(R2132)-WEEKNUM(EOMONTH(R2132,-1)+1)+1</f>
        <v>#NUM!</v>
      </c>
      <c r="AQ2132" s="45">
        <f>IF(AU2132="S",IF(Q2132="1. Aceitou o programa",R2132-B2132,0),0)</f>
        <v>0</v>
      </c>
      <c r="AR2132" s="45">
        <f>IF(AU2132="S",IF(AND(S2132&lt;&gt;"",R2132&lt;&gt;""),S2132-R2132,0),0)</f>
        <v>0</v>
      </c>
      <c r="AS2132" s="45">
        <f>IF(AU2132="S",IF(Q2132="1. Aceitou o programa",IF(OR(X2132="Não se Aplica",X2132=""),IF(OR(W2132="Não se Aplica",W2132=""),0,W2132-V2132),AVERAGE(X2132-W2132,W2132-V2132)),0),0)</f>
        <v>0</v>
      </c>
      <c r="AT2132" s="45">
        <f>IF(AU2132="S",IF(AND(Q2132="1. Aceitou o programa",AB2132="Realizada"),IFERROR(IF(AA2132="",0,AA2132-R2132),0),0),0)</f>
        <v>0</v>
      </c>
      <c r="AU2132" s="45" t="str">
        <f>_xlfn.XLOOKUP(U2132,'Lista Suspensa'!$AA$20:$AA$23,'Lista Suspensa'!$AB$20:$AB$23,"N/A")</f>
        <v>S</v>
      </c>
    </row>
    <row r="2133" spans="1:47" ht="12" customHeight="1" x14ac:dyDescent="0.3">
      <c r="A2133" s="87" t="s">
        <v>47</v>
      </c>
      <c r="B2133" s="88">
        <v>46104</v>
      </c>
      <c r="C2133" s="89" t="s">
        <v>48</v>
      </c>
      <c r="D2133" s="89" t="s">
        <v>49</v>
      </c>
      <c r="E2133" s="189">
        <v>450311317</v>
      </c>
      <c r="F2133" s="197" t="s">
        <v>5581</v>
      </c>
      <c r="G2133" s="90">
        <v>9246419839</v>
      </c>
      <c r="H2133" s="91">
        <v>24429</v>
      </c>
      <c r="I2133" s="89"/>
      <c r="J2133" s="89" t="s">
        <v>51</v>
      </c>
      <c r="K2133" s="89" t="s">
        <v>52</v>
      </c>
      <c r="L2133" s="89" t="s">
        <v>85</v>
      </c>
      <c r="M2133" s="89" t="s">
        <v>5582</v>
      </c>
      <c r="N2133" s="89" t="s">
        <v>97</v>
      </c>
      <c r="O2133" s="92" t="s">
        <v>5583</v>
      </c>
      <c r="P2133" s="93" t="s">
        <v>57</v>
      </c>
      <c r="Q2133" s="110" t="s">
        <v>5322</v>
      </c>
      <c r="R2133" s="94"/>
      <c r="S2133" s="95">
        <v>46168</v>
      </c>
      <c r="T2133" s="95" t="s">
        <v>5203</v>
      </c>
      <c r="U2133" s="95" t="s">
        <v>1125</v>
      </c>
      <c r="V2133" s="91">
        <v>46112</v>
      </c>
      <c r="W2133" s="91">
        <v>46160</v>
      </c>
      <c r="X2133" s="91">
        <v>46167</v>
      </c>
      <c r="Y2133" s="96" t="s">
        <v>2851</v>
      </c>
      <c r="Z2133" s="89"/>
      <c r="AA2133" s="95"/>
      <c r="AB2133" s="89"/>
      <c r="AC2133" s="109"/>
      <c r="AD2133" s="89"/>
      <c r="AE2133" s="89"/>
      <c r="AF2133" s="191"/>
      <c r="AG2133" s="194"/>
      <c r="AH2133" s="193"/>
      <c r="AI2133" s="97"/>
      <c r="AJ2133" s="97"/>
      <c r="AK2133" s="97"/>
      <c r="AL2133" s="45" t="s">
        <v>67</v>
      </c>
      <c r="AM2133" s="160" t="str">
        <f>MONTH(B2133)&amp;"/"&amp;YEAR(B2133)</f>
        <v>3/2026</v>
      </c>
      <c r="AN2133" s="45">
        <f>WEEKNUM(B2133)-WEEKNUM(EOMONTH(B2133,-1)+1)+1</f>
        <v>4</v>
      </c>
      <c r="AO2133" s="45" t="str">
        <f>MONTH(R2133)&amp;"/"&amp;YEAR(R2133)</f>
        <v>1/1900</v>
      </c>
      <c r="AP2133" s="45" t="e">
        <f>WEEKNUM(R2133)-WEEKNUM(EOMONTH(R2133,-1)+1)+1</f>
        <v>#NUM!</v>
      </c>
      <c r="AQ2133" s="45">
        <f>IF(AU2133="S",IF(Q2133="1. Aceitou o programa",R2133-B2133,0),0)</f>
        <v>0</v>
      </c>
      <c r="AR2133" s="45">
        <f>IF(AU2133="S",IF(AND(S2133&lt;&gt;"",R2133&lt;&gt;""),S2133-R2133,0),0)</f>
        <v>0</v>
      </c>
      <c r="AS2133" s="45">
        <f>IF(AU2133="S",IF(Q2133="1. Aceitou o programa",IF(OR(X2133="Não se Aplica",X2133=""),IF(OR(W2133="Não se Aplica",W2133=""),0,W2133-V2133),AVERAGE(X2133-W2133,W2133-V2133)),0),0)</f>
        <v>0</v>
      </c>
      <c r="AT2133" s="45">
        <f>IF(AU2133="S",IF(AND(Q2133="1. Aceitou o programa",AB2133="Realizada"),IFERROR(IF(AA2133="",0,AA2133-R2133),0),0),0)</f>
        <v>0</v>
      </c>
      <c r="AU2133" s="45" t="str">
        <f>_xlfn.XLOOKUP(U2133,'Lista Suspensa'!$AA$20:$AA$23,'Lista Suspensa'!$AB$20:$AB$23,"N/A")</f>
        <v>S</v>
      </c>
    </row>
    <row r="2134" spans="1:47" ht="12" customHeight="1" x14ac:dyDescent="0.3">
      <c r="A2134" s="87" t="s">
        <v>47</v>
      </c>
      <c r="B2134" s="88">
        <v>46104</v>
      </c>
      <c r="C2134" s="89" t="s">
        <v>48</v>
      </c>
      <c r="D2134" s="89" t="s">
        <v>49</v>
      </c>
      <c r="E2134" s="189">
        <v>593941195</v>
      </c>
      <c r="F2134" s="197" t="s">
        <v>5584</v>
      </c>
      <c r="G2134" s="90">
        <v>8992229860</v>
      </c>
      <c r="H2134" s="91">
        <v>21193</v>
      </c>
      <c r="I2134" s="89"/>
      <c r="J2134" s="89" t="s">
        <v>51</v>
      </c>
      <c r="K2134" s="89" t="s">
        <v>52</v>
      </c>
      <c r="L2134" s="89" t="s">
        <v>53</v>
      </c>
      <c r="M2134" s="89" t="s">
        <v>5585</v>
      </c>
      <c r="N2134" s="89" t="s">
        <v>159</v>
      </c>
      <c r="O2134" s="92" t="s">
        <v>5586</v>
      </c>
      <c r="P2134" s="93" t="s">
        <v>57</v>
      </c>
      <c r="Q2134" s="110" t="s">
        <v>5322</v>
      </c>
      <c r="R2134" s="94"/>
      <c r="S2134" s="95">
        <v>46168</v>
      </c>
      <c r="T2134" s="95" t="s">
        <v>5203</v>
      </c>
      <c r="U2134" s="95" t="s">
        <v>1125</v>
      </c>
      <c r="V2134" s="91">
        <v>46112</v>
      </c>
      <c r="W2134" s="91">
        <v>46160</v>
      </c>
      <c r="X2134" s="91">
        <v>46167</v>
      </c>
      <c r="Y2134" s="96" t="s">
        <v>2851</v>
      </c>
      <c r="Z2134" s="89"/>
      <c r="AA2134" s="95"/>
      <c r="AB2134" s="89"/>
      <c r="AC2134" s="109"/>
      <c r="AD2134" s="89"/>
      <c r="AE2134" s="89"/>
      <c r="AF2134" s="191"/>
      <c r="AG2134" s="194"/>
      <c r="AH2134" s="193"/>
      <c r="AI2134" s="97"/>
      <c r="AJ2134" s="97"/>
      <c r="AK2134" s="97"/>
      <c r="AL2134" s="45" t="s">
        <v>67</v>
      </c>
      <c r="AM2134" s="160" t="str">
        <f>MONTH(B2134)&amp;"/"&amp;YEAR(B2134)</f>
        <v>3/2026</v>
      </c>
      <c r="AN2134" s="45">
        <f>WEEKNUM(B2134)-WEEKNUM(EOMONTH(B2134,-1)+1)+1</f>
        <v>4</v>
      </c>
      <c r="AO2134" s="45" t="str">
        <f>MONTH(R2134)&amp;"/"&amp;YEAR(R2134)</f>
        <v>1/1900</v>
      </c>
      <c r="AP2134" s="45" t="e">
        <f>WEEKNUM(R2134)-WEEKNUM(EOMONTH(R2134,-1)+1)+1</f>
        <v>#NUM!</v>
      </c>
      <c r="AQ2134" s="45">
        <f>IF(AU2134="S",IF(Q2134="1. Aceitou o programa",R2134-B2134,0),0)</f>
        <v>0</v>
      </c>
      <c r="AR2134" s="45">
        <f>IF(AU2134="S",IF(AND(S2134&lt;&gt;"",R2134&lt;&gt;""),S2134-R2134,0),0)</f>
        <v>0</v>
      </c>
      <c r="AS2134" s="45">
        <f>IF(AU2134="S",IF(Q2134="1. Aceitou o programa",IF(OR(X2134="Não se Aplica",X2134=""),IF(OR(W2134="Não se Aplica",W2134=""),0,W2134-V2134),AVERAGE(X2134-W2134,W2134-V2134)),0),0)</f>
        <v>0</v>
      </c>
      <c r="AT2134" s="45">
        <f>IF(AU2134="S",IF(AND(Q2134="1. Aceitou o programa",AB2134="Realizada"),IFERROR(IF(AA2134="",0,AA2134-R2134),0),0),0)</f>
        <v>0</v>
      </c>
      <c r="AU2134" s="45" t="str">
        <f>_xlfn.XLOOKUP(U2134,'Lista Suspensa'!$AA$20:$AA$23,'Lista Suspensa'!$AB$20:$AB$23,"N/A")</f>
        <v>S</v>
      </c>
    </row>
    <row r="2135" spans="1:47" ht="12" customHeight="1" x14ac:dyDescent="0.3">
      <c r="A2135" s="87" t="s">
        <v>47</v>
      </c>
      <c r="B2135" s="88">
        <v>46104</v>
      </c>
      <c r="C2135" s="89" t="s">
        <v>48</v>
      </c>
      <c r="D2135" s="89" t="s">
        <v>49</v>
      </c>
      <c r="E2135" s="189">
        <v>594063779</v>
      </c>
      <c r="F2135" s="197" t="s">
        <v>5587</v>
      </c>
      <c r="G2135" s="90">
        <v>36741080899</v>
      </c>
      <c r="H2135" s="91">
        <v>31751</v>
      </c>
      <c r="I2135" s="89"/>
      <c r="J2135" s="89" t="s">
        <v>51</v>
      </c>
      <c r="K2135" s="89" t="s">
        <v>52</v>
      </c>
      <c r="L2135" s="89" t="s">
        <v>53</v>
      </c>
      <c r="M2135" s="89" t="s">
        <v>5588</v>
      </c>
      <c r="N2135" s="89" t="s">
        <v>159</v>
      </c>
      <c r="O2135" s="92" t="s">
        <v>5589</v>
      </c>
      <c r="P2135" s="93" t="s">
        <v>57</v>
      </c>
      <c r="Q2135" s="110" t="s">
        <v>5322</v>
      </c>
      <c r="R2135" s="94"/>
      <c r="S2135" s="95">
        <v>46168</v>
      </c>
      <c r="T2135" s="95" t="s">
        <v>5203</v>
      </c>
      <c r="U2135" s="95" t="s">
        <v>1125</v>
      </c>
      <c r="V2135" s="91">
        <v>46112</v>
      </c>
      <c r="W2135" s="91">
        <v>46160</v>
      </c>
      <c r="X2135" s="91">
        <v>46167</v>
      </c>
      <c r="Y2135" s="96" t="s">
        <v>2851</v>
      </c>
      <c r="Z2135" s="89"/>
      <c r="AA2135" s="95"/>
      <c r="AB2135" s="89"/>
      <c r="AC2135" s="109"/>
      <c r="AD2135" s="89"/>
      <c r="AE2135" s="89"/>
      <c r="AF2135" s="191"/>
      <c r="AG2135" s="194"/>
      <c r="AH2135" s="193"/>
      <c r="AI2135" s="97"/>
      <c r="AJ2135" s="97"/>
      <c r="AK2135" s="97"/>
      <c r="AL2135" s="45" t="s">
        <v>67</v>
      </c>
      <c r="AM2135" s="160" t="str">
        <f>MONTH(B2135)&amp;"/"&amp;YEAR(B2135)</f>
        <v>3/2026</v>
      </c>
      <c r="AN2135" s="45">
        <f>WEEKNUM(B2135)-WEEKNUM(EOMONTH(B2135,-1)+1)+1</f>
        <v>4</v>
      </c>
      <c r="AO2135" s="45" t="str">
        <f>MONTH(R2135)&amp;"/"&amp;YEAR(R2135)</f>
        <v>1/1900</v>
      </c>
      <c r="AP2135" s="45" t="e">
        <f>WEEKNUM(R2135)-WEEKNUM(EOMONTH(R2135,-1)+1)+1</f>
        <v>#NUM!</v>
      </c>
      <c r="AQ2135" s="45">
        <f>IF(AU2135="S",IF(Q2135="1. Aceitou o programa",R2135-B2135,0),0)</f>
        <v>0</v>
      </c>
      <c r="AR2135" s="45">
        <f>IF(AU2135="S",IF(AND(S2135&lt;&gt;"",R2135&lt;&gt;""),S2135-R2135,0),0)</f>
        <v>0</v>
      </c>
      <c r="AS2135" s="45">
        <f>IF(AU2135="S",IF(Q2135="1. Aceitou o programa",IF(OR(X2135="Não se Aplica",X2135=""),IF(OR(W2135="Não se Aplica",W2135=""),0,W2135-V2135),AVERAGE(X2135-W2135,W2135-V2135)),0),0)</f>
        <v>0</v>
      </c>
      <c r="AT2135" s="45">
        <f>IF(AU2135="S",IF(AND(Q2135="1. Aceitou o programa",AB2135="Realizada"),IFERROR(IF(AA2135="",0,AA2135-R2135),0),0),0)</f>
        <v>0</v>
      </c>
      <c r="AU2135" s="45" t="str">
        <f>_xlfn.XLOOKUP(U2135,'Lista Suspensa'!$AA$20:$AA$23,'Lista Suspensa'!$AB$20:$AB$23,"N/A")</f>
        <v>S</v>
      </c>
    </row>
    <row r="2136" spans="1:47" ht="12" customHeight="1" x14ac:dyDescent="0.3">
      <c r="A2136" s="87" t="s">
        <v>47</v>
      </c>
      <c r="B2136" s="88">
        <v>46104</v>
      </c>
      <c r="C2136" s="89" t="s">
        <v>48</v>
      </c>
      <c r="D2136" s="89" t="s">
        <v>49</v>
      </c>
      <c r="E2136" s="189">
        <v>74970290</v>
      </c>
      <c r="F2136" s="197" t="s">
        <v>5590</v>
      </c>
      <c r="G2136" s="90">
        <v>29150589890</v>
      </c>
      <c r="H2136" s="91">
        <v>28979</v>
      </c>
      <c r="I2136" s="89"/>
      <c r="J2136" s="89" t="s">
        <v>51</v>
      </c>
      <c r="K2136" s="89" t="s">
        <v>52</v>
      </c>
      <c r="L2136" s="89" t="s">
        <v>85</v>
      </c>
      <c r="M2136" s="89" t="s">
        <v>5591</v>
      </c>
      <c r="N2136" s="89" t="s">
        <v>159</v>
      </c>
      <c r="O2136" s="92" t="s">
        <v>5592</v>
      </c>
      <c r="P2136" s="93" t="s">
        <v>57</v>
      </c>
      <c r="Q2136" s="110" t="s">
        <v>5322</v>
      </c>
      <c r="R2136" s="94"/>
      <c r="S2136" s="95">
        <v>46168</v>
      </c>
      <c r="T2136" s="95" t="s">
        <v>5203</v>
      </c>
      <c r="U2136" s="95" t="s">
        <v>1125</v>
      </c>
      <c r="V2136" s="91">
        <v>46112</v>
      </c>
      <c r="W2136" s="91">
        <v>46160</v>
      </c>
      <c r="X2136" s="91">
        <v>46167</v>
      </c>
      <c r="Y2136" s="96" t="s">
        <v>2851</v>
      </c>
      <c r="Z2136" s="89"/>
      <c r="AA2136" s="95"/>
      <c r="AB2136" s="89"/>
      <c r="AC2136" s="109"/>
      <c r="AD2136" s="89"/>
      <c r="AE2136" s="89"/>
      <c r="AF2136" s="191"/>
      <c r="AG2136" s="194"/>
      <c r="AH2136" s="193"/>
      <c r="AI2136" s="97"/>
      <c r="AJ2136" s="97"/>
      <c r="AK2136" s="97"/>
      <c r="AL2136" s="45" t="s">
        <v>67</v>
      </c>
      <c r="AM2136" s="160" t="str">
        <f>MONTH(B2136)&amp;"/"&amp;YEAR(B2136)</f>
        <v>3/2026</v>
      </c>
      <c r="AN2136" s="45">
        <f>WEEKNUM(B2136)-WEEKNUM(EOMONTH(B2136,-1)+1)+1</f>
        <v>4</v>
      </c>
      <c r="AO2136" s="45" t="str">
        <f>MONTH(R2136)&amp;"/"&amp;YEAR(R2136)</f>
        <v>1/1900</v>
      </c>
      <c r="AP2136" s="45" t="e">
        <f>WEEKNUM(R2136)-WEEKNUM(EOMONTH(R2136,-1)+1)+1</f>
        <v>#NUM!</v>
      </c>
      <c r="AQ2136" s="45">
        <f>IF(AU2136="S",IF(Q2136="1. Aceitou o programa",R2136-B2136,0),0)</f>
        <v>0</v>
      </c>
      <c r="AR2136" s="45">
        <f>IF(AU2136="S",IF(AND(S2136&lt;&gt;"",R2136&lt;&gt;""),S2136-R2136,0),0)</f>
        <v>0</v>
      </c>
      <c r="AS2136" s="45">
        <f>IF(AU2136="S",IF(Q2136="1. Aceitou o programa",IF(OR(X2136="Não se Aplica",X2136=""),IF(OR(W2136="Não se Aplica",W2136=""),0,W2136-V2136),AVERAGE(X2136-W2136,W2136-V2136)),0),0)</f>
        <v>0</v>
      </c>
      <c r="AT2136" s="45">
        <f>IF(AU2136="S",IF(AND(Q2136="1. Aceitou o programa",AB2136="Realizada"),IFERROR(IF(AA2136="",0,AA2136-R2136),0),0),0)</f>
        <v>0</v>
      </c>
      <c r="AU2136" s="45" t="str">
        <f>_xlfn.XLOOKUP(U2136,'Lista Suspensa'!$AA$20:$AA$23,'Lista Suspensa'!$AB$20:$AB$23,"N/A")</f>
        <v>S</v>
      </c>
    </row>
    <row r="2137" spans="1:47" ht="12" customHeight="1" x14ac:dyDescent="0.3">
      <c r="A2137" s="87" t="s">
        <v>47</v>
      </c>
      <c r="B2137" s="88">
        <v>46104</v>
      </c>
      <c r="C2137" s="89" t="s">
        <v>48</v>
      </c>
      <c r="D2137" s="89" t="s">
        <v>49</v>
      </c>
      <c r="E2137" s="189">
        <v>744499739</v>
      </c>
      <c r="F2137" s="197" t="s">
        <v>5593</v>
      </c>
      <c r="G2137" s="90">
        <v>82203253720</v>
      </c>
      <c r="H2137" s="91">
        <v>23273</v>
      </c>
      <c r="I2137" s="89"/>
      <c r="J2137" s="89" t="s">
        <v>51</v>
      </c>
      <c r="K2137" s="89" t="s">
        <v>76</v>
      </c>
      <c r="L2137" s="89" t="s">
        <v>95</v>
      </c>
      <c r="M2137" s="89" t="s">
        <v>96</v>
      </c>
      <c r="N2137" s="89" t="s">
        <v>71</v>
      </c>
      <c r="O2137" s="92" t="s">
        <v>5594</v>
      </c>
      <c r="P2137" s="93" t="s">
        <v>57</v>
      </c>
      <c r="Q2137" s="110" t="s">
        <v>5322</v>
      </c>
      <c r="R2137" s="94"/>
      <c r="S2137" s="95">
        <v>46168</v>
      </c>
      <c r="T2137" s="95" t="s">
        <v>5203</v>
      </c>
      <c r="U2137" s="95" t="s">
        <v>1125</v>
      </c>
      <c r="V2137" s="91">
        <v>46112</v>
      </c>
      <c r="W2137" s="91">
        <v>46160</v>
      </c>
      <c r="X2137" s="91">
        <v>46167</v>
      </c>
      <c r="Y2137" s="96" t="s">
        <v>2851</v>
      </c>
      <c r="Z2137" s="89"/>
      <c r="AA2137" s="95"/>
      <c r="AB2137" s="89"/>
      <c r="AC2137" s="109"/>
      <c r="AD2137" s="89"/>
      <c r="AE2137" s="89"/>
      <c r="AF2137" s="191"/>
      <c r="AG2137" s="194"/>
      <c r="AH2137" s="193"/>
      <c r="AI2137" s="97"/>
      <c r="AJ2137" s="97"/>
      <c r="AK2137" s="97"/>
      <c r="AL2137" s="45" t="s">
        <v>67</v>
      </c>
      <c r="AM2137" s="160" t="str">
        <f>MONTH(B2137)&amp;"/"&amp;YEAR(B2137)</f>
        <v>3/2026</v>
      </c>
      <c r="AN2137" s="45">
        <f>WEEKNUM(B2137)-WEEKNUM(EOMONTH(B2137,-1)+1)+1</f>
        <v>4</v>
      </c>
      <c r="AO2137" s="45" t="str">
        <f>MONTH(R2137)&amp;"/"&amp;YEAR(R2137)</f>
        <v>1/1900</v>
      </c>
      <c r="AP2137" s="45" t="e">
        <f>WEEKNUM(R2137)-WEEKNUM(EOMONTH(R2137,-1)+1)+1</f>
        <v>#NUM!</v>
      </c>
      <c r="AQ2137" s="45">
        <f>IF(AU2137="S",IF(Q2137="1. Aceitou o programa",R2137-B2137,0),0)</f>
        <v>0</v>
      </c>
      <c r="AR2137" s="45">
        <f>IF(AU2137="S",IF(AND(S2137&lt;&gt;"",R2137&lt;&gt;""),S2137-R2137,0),0)</f>
        <v>0</v>
      </c>
      <c r="AS2137" s="45">
        <f>IF(AU2137="S",IF(Q2137="1. Aceitou o programa",IF(OR(X2137="Não se Aplica",X2137=""),IF(OR(W2137="Não se Aplica",W2137=""),0,W2137-V2137),AVERAGE(X2137-W2137,W2137-V2137)),0),0)</f>
        <v>0</v>
      </c>
      <c r="AT2137" s="45">
        <f>IF(AU2137="S",IF(AND(Q2137="1. Aceitou o programa",AB2137="Realizada"),IFERROR(IF(AA2137="",0,AA2137-R2137),0),0),0)</f>
        <v>0</v>
      </c>
      <c r="AU2137" s="45" t="str">
        <f>_xlfn.XLOOKUP(U2137,'Lista Suspensa'!$AA$20:$AA$23,'Lista Suspensa'!$AB$20:$AB$23,"N/A")</f>
        <v>S</v>
      </c>
    </row>
    <row r="2138" spans="1:47" ht="12" customHeight="1" x14ac:dyDescent="0.3">
      <c r="A2138" s="87" t="s">
        <v>47</v>
      </c>
      <c r="B2138" s="88">
        <v>46104</v>
      </c>
      <c r="C2138" s="89" t="s">
        <v>48</v>
      </c>
      <c r="D2138" s="89" t="s">
        <v>49</v>
      </c>
      <c r="E2138" s="189">
        <v>754299490</v>
      </c>
      <c r="F2138" s="197" t="s">
        <v>5595</v>
      </c>
      <c r="G2138" s="90">
        <v>1427325758</v>
      </c>
      <c r="H2138" s="91">
        <v>25521</v>
      </c>
      <c r="I2138" s="89"/>
      <c r="J2138" s="89" t="s">
        <v>51</v>
      </c>
      <c r="K2138" s="89" t="s">
        <v>76</v>
      </c>
      <c r="L2138" s="89" t="s">
        <v>101</v>
      </c>
      <c r="M2138" s="89" t="s">
        <v>5596</v>
      </c>
      <c r="N2138" s="89" t="s">
        <v>97</v>
      </c>
      <c r="O2138" s="92" t="s">
        <v>5597</v>
      </c>
      <c r="P2138" s="93" t="s">
        <v>57</v>
      </c>
      <c r="Q2138" s="110" t="s">
        <v>5322</v>
      </c>
      <c r="R2138" s="94"/>
      <c r="S2138" s="95">
        <v>46168</v>
      </c>
      <c r="T2138" s="95" t="s">
        <v>5203</v>
      </c>
      <c r="U2138" s="95" t="s">
        <v>1125</v>
      </c>
      <c r="V2138" s="91">
        <v>46112</v>
      </c>
      <c r="W2138" s="91">
        <v>46160</v>
      </c>
      <c r="X2138" s="91">
        <v>46167</v>
      </c>
      <c r="Y2138" s="96" t="s">
        <v>2851</v>
      </c>
      <c r="Z2138" s="89"/>
      <c r="AA2138" s="95"/>
      <c r="AB2138" s="89"/>
      <c r="AC2138" s="109"/>
      <c r="AD2138" s="89"/>
      <c r="AE2138" s="89"/>
      <c r="AF2138" s="191"/>
      <c r="AG2138" s="194"/>
      <c r="AH2138" s="193"/>
      <c r="AI2138" s="97"/>
      <c r="AJ2138" s="97"/>
      <c r="AK2138" s="97"/>
      <c r="AL2138" s="45" t="s">
        <v>67</v>
      </c>
      <c r="AM2138" s="160" t="str">
        <f>MONTH(B2138)&amp;"/"&amp;YEAR(B2138)</f>
        <v>3/2026</v>
      </c>
      <c r="AN2138" s="45">
        <f>WEEKNUM(B2138)-WEEKNUM(EOMONTH(B2138,-1)+1)+1</f>
        <v>4</v>
      </c>
      <c r="AO2138" s="45" t="str">
        <f>MONTH(R2138)&amp;"/"&amp;YEAR(R2138)</f>
        <v>1/1900</v>
      </c>
      <c r="AP2138" s="45" t="e">
        <f>WEEKNUM(R2138)-WEEKNUM(EOMONTH(R2138,-1)+1)+1</f>
        <v>#NUM!</v>
      </c>
      <c r="AQ2138" s="45">
        <f>IF(AU2138="S",IF(Q2138="1. Aceitou o programa",R2138-B2138,0),0)</f>
        <v>0</v>
      </c>
      <c r="AR2138" s="45">
        <f>IF(AU2138="S",IF(AND(S2138&lt;&gt;"",R2138&lt;&gt;""),S2138-R2138,0),0)</f>
        <v>0</v>
      </c>
      <c r="AS2138" s="45">
        <f>IF(AU2138="S",IF(Q2138="1. Aceitou o programa",IF(OR(X2138="Não se Aplica",X2138=""),IF(OR(W2138="Não se Aplica",W2138=""),0,W2138-V2138),AVERAGE(X2138-W2138,W2138-V2138)),0),0)</f>
        <v>0</v>
      </c>
      <c r="AT2138" s="45">
        <f>IF(AU2138="S",IF(AND(Q2138="1. Aceitou o programa",AB2138="Realizada"),IFERROR(IF(AA2138="",0,AA2138-R2138),0),0),0)</f>
        <v>0</v>
      </c>
      <c r="AU2138" s="45" t="str">
        <f>_xlfn.XLOOKUP(U2138,'Lista Suspensa'!$AA$20:$AA$23,'Lista Suspensa'!$AB$20:$AB$23,"N/A")</f>
        <v>S</v>
      </c>
    </row>
    <row r="2139" spans="1:47" ht="12" customHeight="1" x14ac:dyDescent="0.3">
      <c r="A2139" s="87" t="s">
        <v>47</v>
      </c>
      <c r="B2139" s="88">
        <v>46104</v>
      </c>
      <c r="C2139" s="89" t="s">
        <v>48</v>
      </c>
      <c r="D2139" s="89" t="s">
        <v>49</v>
      </c>
      <c r="E2139" s="189">
        <v>809026333</v>
      </c>
      <c r="F2139" s="197" t="s">
        <v>5598</v>
      </c>
      <c r="G2139" s="90">
        <v>10003246809</v>
      </c>
      <c r="H2139" s="91">
        <v>14989</v>
      </c>
      <c r="I2139" s="89"/>
      <c r="J2139" s="89" t="s">
        <v>51</v>
      </c>
      <c r="K2139" s="89" t="s">
        <v>52</v>
      </c>
      <c r="L2139" s="89" t="s">
        <v>85</v>
      </c>
      <c r="M2139" s="89" t="s">
        <v>5599</v>
      </c>
      <c r="N2139" s="89" t="s">
        <v>97</v>
      </c>
      <c r="O2139" s="92" t="s">
        <v>5600</v>
      </c>
      <c r="P2139" s="93" t="s">
        <v>57</v>
      </c>
      <c r="Q2139" s="110" t="s">
        <v>5322</v>
      </c>
      <c r="R2139" s="94"/>
      <c r="S2139" s="95">
        <v>46168</v>
      </c>
      <c r="T2139" s="95" t="s">
        <v>5203</v>
      </c>
      <c r="U2139" s="95" t="s">
        <v>1125</v>
      </c>
      <c r="V2139" s="91">
        <v>46112</v>
      </c>
      <c r="W2139" s="91">
        <v>46160</v>
      </c>
      <c r="X2139" s="91">
        <v>46167</v>
      </c>
      <c r="Y2139" s="96" t="s">
        <v>2851</v>
      </c>
      <c r="Z2139" s="89"/>
      <c r="AA2139" s="95"/>
      <c r="AB2139" s="89"/>
      <c r="AC2139" s="109"/>
      <c r="AD2139" s="89"/>
      <c r="AE2139" s="89"/>
      <c r="AF2139" s="191"/>
      <c r="AG2139" s="194"/>
      <c r="AH2139" s="193"/>
      <c r="AI2139" s="97"/>
      <c r="AJ2139" s="97"/>
      <c r="AK2139" s="97"/>
      <c r="AL2139" s="45" t="s">
        <v>67</v>
      </c>
      <c r="AM2139" s="160" t="str">
        <f>MONTH(B2139)&amp;"/"&amp;YEAR(B2139)</f>
        <v>3/2026</v>
      </c>
      <c r="AN2139" s="45">
        <f>WEEKNUM(B2139)-WEEKNUM(EOMONTH(B2139,-1)+1)+1</f>
        <v>4</v>
      </c>
      <c r="AO2139" s="45" t="str">
        <f>MONTH(R2139)&amp;"/"&amp;YEAR(R2139)</f>
        <v>1/1900</v>
      </c>
      <c r="AP2139" s="45" t="e">
        <f>WEEKNUM(R2139)-WEEKNUM(EOMONTH(R2139,-1)+1)+1</f>
        <v>#NUM!</v>
      </c>
      <c r="AQ2139" s="45">
        <f>IF(AU2139="S",IF(Q2139="1. Aceitou o programa",R2139-B2139,0),0)</f>
        <v>0</v>
      </c>
      <c r="AR2139" s="45">
        <f>IF(AU2139="S",IF(AND(S2139&lt;&gt;"",R2139&lt;&gt;""),S2139-R2139,0),0)</f>
        <v>0</v>
      </c>
      <c r="AS2139" s="45">
        <f>IF(AU2139="S",IF(Q2139="1. Aceitou o programa",IF(OR(X2139="Não se Aplica",X2139=""),IF(OR(W2139="Não se Aplica",W2139=""),0,W2139-V2139),AVERAGE(X2139-W2139,W2139-V2139)),0),0)</f>
        <v>0</v>
      </c>
      <c r="AT2139" s="45">
        <f>IF(AU2139="S",IF(AND(Q2139="1. Aceitou o programa",AB2139="Realizada"),IFERROR(IF(AA2139="",0,AA2139-R2139),0),0),0)</f>
        <v>0</v>
      </c>
      <c r="AU2139" s="45" t="str">
        <f>_xlfn.XLOOKUP(U2139,'Lista Suspensa'!$AA$20:$AA$23,'Lista Suspensa'!$AB$20:$AB$23,"N/A")</f>
        <v>S</v>
      </c>
    </row>
    <row r="2140" spans="1:47" ht="12" customHeight="1" x14ac:dyDescent="0.3">
      <c r="A2140" s="87" t="s">
        <v>47</v>
      </c>
      <c r="B2140" s="88">
        <v>46104</v>
      </c>
      <c r="C2140" s="89" t="s">
        <v>48</v>
      </c>
      <c r="D2140" s="89" t="s">
        <v>49</v>
      </c>
      <c r="E2140" s="189">
        <v>807611093</v>
      </c>
      <c r="F2140" s="197" t="s">
        <v>5601</v>
      </c>
      <c r="G2140" s="90">
        <v>9530052839</v>
      </c>
      <c r="H2140" s="91">
        <v>24636</v>
      </c>
      <c r="I2140" s="89"/>
      <c r="J2140" s="89" t="s">
        <v>51</v>
      </c>
      <c r="K2140" s="89" t="s">
        <v>52</v>
      </c>
      <c r="L2140" s="89" t="s">
        <v>69</v>
      </c>
      <c r="M2140" s="89" t="s">
        <v>5602</v>
      </c>
      <c r="N2140" s="89" t="s">
        <v>97</v>
      </c>
      <c r="O2140" s="92" t="s">
        <v>5603</v>
      </c>
      <c r="P2140" s="93" t="s">
        <v>57</v>
      </c>
      <c r="Q2140" s="110" t="s">
        <v>5322</v>
      </c>
      <c r="R2140" s="94"/>
      <c r="S2140" s="95">
        <v>46168</v>
      </c>
      <c r="T2140" s="95" t="s">
        <v>5203</v>
      </c>
      <c r="U2140" s="95" t="s">
        <v>1125</v>
      </c>
      <c r="V2140" s="91">
        <v>46112</v>
      </c>
      <c r="W2140" s="91">
        <v>46160</v>
      </c>
      <c r="X2140" s="91">
        <v>46167</v>
      </c>
      <c r="Y2140" s="96" t="s">
        <v>2851</v>
      </c>
      <c r="Z2140" s="89"/>
      <c r="AA2140" s="95"/>
      <c r="AB2140" s="89"/>
      <c r="AC2140" s="109"/>
      <c r="AD2140" s="89"/>
      <c r="AE2140" s="89"/>
      <c r="AF2140" s="191"/>
      <c r="AG2140" s="194"/>
      <c r="AH2140" s="193"/>
      <c r="AI2140" s="97"/>
      <c r="AJ2140" s="97"/>
      <c r="AK2140" s="97"/>
      <c r="AL2140" s="45" t="s">
        <v>67</v>
      </c>
      <c r="AM2140" s="160" t="str">
        <f>MONTH(B2140)&amp;"/"&amp;YEAR(B2140)</f>
        <v>3/2026</v>
      </c>
      <c r="AN2140" s="45">
        <f>WEEKNUM(B2140)-WEEKNUM(EOMONTH(B2140,-1)+1)+1</f>
        <v>4</v>
      </c>
      <c r="AO2140" s="45" t="str">
        <f>MONTH(R2140)&amp;"/"&amp;YEAR(R2140)</f>
        <v>1/1900</v>
      </c>
      <c r="AP2140" s="45" t="e">
        <f>WEEKNUM(R2140)-WEEKNUM(EOMONTH(R2140,-1)+1)+1</f>
        <v>#NUM!</v>
      </c>
      <c r="AQ2140" s="45">
        <f>IF(AU2140="S",IF(Q2140="1. Aceitou o programa",R2140-B2140,0),0)</f>
        <v>0</v>
      </c>
      <c r="AR2140" s="45">
        <f>IF(AU2140="S",IF(AND(S2140&lt;&gt;"",R2140&lt;&gt;""),S2140-R2140,0),0)</f>
        <v>0</v>
      </c>
      <c r="AS2140" s="45">
        <f>IF(AU2140="S",IF(Q2140="1. Aceitou o programa",IF(OR(X2140="Não se Aplica",X2140=""),IF(OR(W2140="Não se Aplica",W2140=""),0,W2140-V2140),AVERAGE(X2140-W2140,W2140-V2140)),0),0)</f>
        <v>0</v>
      </c>
      <c r="AT2140" s="45">
        <f>IF(AU2140="S",IF(AND(Q2140="1. Aceitou o programa",AB2140="Realizada"),IFERROR(IF(AA2140="",0,AA2140-R2140),0),0),0)</f>
        <v>0</v>
      </c>
      <c r="AU2140" s="45" t="str">
        <f>_xlfn.XLOOKUP(U2140,'Lista Suspensa'!$AA$20:$AA$23,'Lista Suspensa'!$AB$20:$AB$23,"N/A")</f>
        <v>S</v>
      </c>
    </row>
    <row r="2141" spans="1:47" ht="12" customHeight="1" x14ac:dyDescent="0.3">
      <c r="A2141" s="87" t="s">
        <v>47</v>
      </c>
      <c r="B2141" s="88">
        <v>46104</v>
      </c>
      <c r="C2141" s="89" t="s">
        <v>48</v>
      </c>
      <c r="D2141" s="89" t="s">
        <v>49</v>
      </c>
      <c r="E2141" s="189">
        <v>760329834</v>
      </c>
      <c r="F2141" s="197" t="s">
        <v>5604</v>
      </c>
      <c r="G2141" s="90">
        <v>78529824768</v>
      </c>
      <c r="H2141" s="91">
        <v>23512</v>
      </c>
      <c r="I2141" s="89"/>
      <c r="J2141" s="89" t="s">
        <v>51</v>
      </c>
      <c r="K2141" s="89" t="s">
        <v>76</v>
      </c>
      <c r="L2141" s="89" t="s">
        <v>95</v>
      </c>
      <c r="M2141" s="89" t="s">
        <v>96</v>
      </c>
      <c r="N2141" s="89" t="s">
        <v>97</v>
      </c>
      <c r="O2141" s="92" t="s">
        <v>5605</v>
      </c>
      <c r="P2141" s="93" t="s">
        <v>57</v>
      </c>
      <c r="Q2141" s="110" t="s">
        <v>5322</v>
      </c>
      <c r="R2141" s="94"/>
      <c r="S2141" s="95">
        <v>46168</v>
      </c>
      <c r="T2141" s="95" t="s">
        <v>5203</v>
      </c>
      <c r="U2141" s="95" t="s">
        <v>1125</v>
      </c>
      <c r="V2141" s="91">
        <v>46112</v>
      </c>
      <c r="W2141" s="91">
        <v>46160</v>
      </c>
      <c r="X2141" s="91">
        <v>46167</v>
      </c>
      <c r="Y2141" s="96" t="s">
        <v>2851</v>
      </c>
      <c r="Z2141" s="89"/>
      <c r="AA2141" s="95"/>
      <c r="AB2141" s="89"/>
      <c r="AC2141" s="109"/>
      <c r="AD2141" s="89"/>
      <c r="AE2141" s="89"/>
      <c r="AF2141" s="191"/>
      <c r="AG2141" s="194"/>
      <c r="AH2141" s="193"/>
      <c r="AI2141" s="97"/>
      <c r="AJ2141" s="97"/>
      <c r="AK2141" s="97"/>
      <c r="AL2141" s="45" t="s">
        <v>67</v>
      </c>
      <c r="AM2141" s="160" t="str">
        <f>MONTH(B2141)&amp;"/"&amp;YEAR(B2141)</f>
        <v>3/2026</v>
      </c>
      <c r="AN2141" s="45">
        <f>WEEKNUM(B2141)-WEEKNUM(EOMONTH(B2141,-1)+1)+1</f>
        <v>4</v>
      </c>
      <c r="AO2141" s="45" t="str">
        <f>MONTH(R2141)&amp;"/"&amp;YEAR(R2141)</f>
        <v>1/1900</v>
      </c>
      <c r="AP2141" s="45" t="e">
        <f>WEEKNUM(R2141)-WEEKNUM(EOMONTH(R2141,-1)+1)+1</f>
        <v>#NUM!</v>
      </c>
      <c r="AQ2141" s="45">
        <f>IF(AU2141="S",IF(Q2141="1. Aceitou o programa",R2141-B2141,0),0)</f>
        <v>0</v>
      </c>
      <c r="AR2141" s="45">
        <f>IF(AU2141="S",IF(AND(S2141&lt;&gt;"",R2141&lt;&gt;""),S2141-R2141,0),0)</f>
        <v>0</v>
      </c>
      <c r="AS2141" s="45">
        <f>IF(AU2141="S",IF(Q2141="1. Aceitou o programa",IF(OR(X2141="Não se Aplica",X2141=""),IF(OR(W2141="Não se Aplica",W2141=""),0,W2141-V2141),AVERAGE(X2141-W2141,W2141-V2141)),0),0)</f>
        <v>0</v>
      </c>
      <c r="AT2141" s="45">
        <f>IF(AU2141="S",IF(AND(Q2141="1. Aceitou o programa",AB2141="Realizada"),IFERROR(IF(AA2141="",0,AA2141-R2141),0),0),0)</f>
        <v>0</v>
      </c>
      <c r="AU2141" s="45" t="str">
        <f>_xlfn.XLOOKUP(U2141,'Lista Suspensa'!$AA$20:$AA$23,'Lista Suspensa'!$AB$20:$AB$23,"N/A")</f>
        <v>S</v>
      </c>
    </row>
    <row r="2142" spans="1:47" ht="12" customHeight="1" x14ac:dyDescent="0.3">
      <c r="A2142" s="87" t="s">
        <v>47</v>
      </c>
      <c r="B2142" s="88">
        <v>46104</v>
      </c>
      <c r="C2142" s="89" t="s">
        <v>48</v>
      </c>
      <c r="D2142" s="89" t="s">
        <v>49</v>
      </c>
      <c r="E2142" s="189">
        <v>593909500</v>
      </c>
      <c r="F2142" s="197" t="s">
        <v>5606</v>
      </c>
      <c r="G2142" s="90">
        <v>2747457800</v>
      </c>
      <c r="H2142" s="91">
        <v>20567</v>
      </c>
      <c r="I2142" s="89"/>
      <c r="J2142" s="89" t="s">
        <v>51</v>
      </c>
      <c r="K2142" s="89" t="s">
        <v>52</v>
      </c>
      <c r="L2142" s="89" t="s">
        <v>53</v>
      </c>
      <c r="M2142" s="89" t="s">
        <v>983</v>
      </c>
      <c r="N2142" s="89" t="s">
        <v>159</v>
      </c>
      <c r="O2142" s="92" t="s">
        <v>5607</v>
      </c>
      <c r="P2142" s="93" t="s">
        <v>57</v>
      </c>
      <c r="Q2142" s="110" t="s">
        <v>5322</v>
      </c>
      <c r="R2142" s="94"/>
      <c r="S2142" s="95">
        <v>46168</v>
      </c>
      <c r="T2142" s="95" t="s">
        <v>5203</v>
      </c>
      <c r="U2142" s="95" t="s">
        <v>1125</v>
      </c>
      <c r="V2142" s="91">
        <v>46112</v>
      </c>
      <c r="W2142" s="91">
        <v>46160</v>
      </c>
      <c r="X2142" s="91">
        <v>46167</v>
      </c>
      <c r="Y2142" s="96" t="s">
        <v>2851</v>
      </c>
      <c r="Z2142" s="89"/>
      <c r="AA2142" s="95"/>
      <c r="AB2142" s="89"/>
      <c r="AC2142" s="109"/>
      <c r="AD2142" s="89"/>
      <c r="AE2142" s="89"/>
      <c r="AF2142" s="191"/>
      <c r="AG2142" s="194"/>
      <c r="AH2142" s="193"/>
      <c r="AI2142" s="97"/>
      <c r="AJ2142" s="97"/>
      <c r="AK2142" s="97"/>
      <c r="AL2142" s="45" t="s">
        <v>67</v>
      </c>
      <c r="AM2142" s="160" t="str">
        <f>MONTH(B2142)&amp;"/"&amp;YEAR(B2142)</f>
        <v>3/2026</v>
      </c>
      <c r="AN2142" s="45">
        <f>WEEKNUM(B2142)-WEEKNUM(EOMONTH(B2142,-1)+1)+1</f>
        <v>4</v>
      </c>
      <c r="AO2142" s="45" t="str">
        <f>MONTH(R2142)&amp;"/"&amp;YEAR(R2142)</f>
        <v>1/1900</v>
      </c>
      <c r="AP2142" s="45" t="e">
        <f>WEEKNUM(R2142)-WEEKNUM(EOMONTH(R2142,-1)+1)+1</f>
        <v>#NUM!</v>
      </c>
      <c r="AQ2142" s="45">
        <f>IF(AU2142="S",IF(Q2142="1. Aceitou o programa",R2142-B2142,0),0)</f>
        <v>0</v>
      </c>
      <c r="AR2142" s="45">
        <f>IF(AU2142="S",IF(AND(S2142&lt;&gt;"",R2142&lt;&gt;""),S2142-R2142,0),0)</f>
        <v>0</v>
      </c>
      <c r="AS2142" s="45">
        <f>IF(AU2142="S",IF(Q2142="1. Aceitou o programa",IF(OR(X2142="Não se Aplica",X2142=""),IF(OR(W2142="Não se Aplica",W2142=""),0,W2142-V2142),AVERAGE(X2142-W2142,W2142-V2142)),0),0)</f>
        <v>0</v>
      </c>
      <c r="AT2142" s="45">
        <f>IF(AU2142="S",IF(AND(Q2142="1. Aceitou o programa",AB2142="Realizada"),IFERROR(IF(AA2142="",0,AA2142-R2142),0),0),0)</f>
        <v>0</v>
      </c>
      <c r="AU2142" s="45" t="str">
        <f>_xlfn.XLOOKUP(U2142,'Lista Suspensa'!$AA$20:$AA$23,'Lista Suspensa'!$AB$20:$AB$23,"N/A")</f>
        <v>S</v>
      </c>
    </row>
    <row r="2143" spans="1:47" ht="12" customHeight="1" x14ac:dyDescent="0.3">
      <c r="A2143" s="87" t="s">
        <v>47</v>
      </c>
      <c r="B2143" s="88">
        <v>46104</v>
      </c>
      <c r="C2143" s="89" t="s">
        <v>48</v>
      </c>
      <c r="D2143" s="89" t="s">
        <v>49</v>
      </c>
      <c r="E2143" s="189">
        <v>774339276</v>
      </c>
      <c r="F2143" s="197" t="s">
        <v>5608</v>
      </c>
      <c r="G2143" s="90">
        <v>59881780810</v>
      </c>
      <c r="H2143" s="91">
        <v>19101</v>
      </c>
      <c r="I2143" s="89"/>
      <c r="J2143" s="89" t="s">
        <v>51</v>
      </c>
      <c r="K2143" s="89" t="s">
        <v>52</v>
      </c>
      <c r="L2143" s="89" t="s">
        <v>85</v>
      </c>
      <c r="M2143" s="89" t="s">
        <v>4860</v>
      </c>
      <c r="N2143" s="89" t="s">
        <v>55</v>
      </c>
      <c r="O2143" s="92" t="s">
        <v>5609</v>
      </c>
      <c r="P2143" s="93" t="s">
        <v>57</v>
      </c>
      <c r="Q2143" s="110" t="s">
        <v>5322</v>
      </c>
      <c r="R2143" s="94"/>
      <c r="S2143" s="95">
        <v>46168</v>
      </c>
      <c r="T2143" s="95" t="s">
        <v>5203</v>
      </c>
      <c r="U2143" s="95" t="s">
        <v>1125</v>
      </c>
      <c r="V2143" s="91">
        <v>46112</v>
      </c>
      <c r="W2143" s="91">
        <v>46160</v>
      </c>
      <c r="X2143" s="91">
        <v>46167</v>
      </c>
      <c r="Y2143" s="96" t="s">
        <v>2851</v>
      </c>
      <c r="Z2143" s="89"/>
      <c r="AA2143" s="95"/>
      <c r="AB2143" s="89"/>
      <c r="AC2143" s="109"/>
      <c r="AD2143" s="89"/>
      <c r="AE2143" s="89"/>
      <c r="AF2143" s="191"/>
      <c r="AG2143" s="194"/>
      <c r="AH2143" s="193"/>
      <c r="AI2143" s="97"/>
      <c r="AJ2143" s="97"/>
      <c r="AK2143" s="97"/>
      <c r="AL2143" s="45" t="s">
        <v>67</v>
      </c>
      <c r="AM2143" s="160" t="str">
        <f>MONTH(B2143)&amp;"/"&amp;YEAR(B2143)</f>
        <v>3/2026</v>
      </c>
      <c r="AN2143" s="45">
        <f>WEEKNUM(B2143)-WEEKNUM(EOMONTH(B2143,-1)+1)+1</f>
        <v>4</v>
      </c>
      <c r="AO2143" s="45" t="str">
        <f>MONTH(R2143)&amp;"/"&amp;YEAR(R2143)</f>
        <v>1/1900</v>
      </c>
      <c r="AP2143" s="45" t="e">
        <f>WEEKNUM(R2143)-WEEKNUM(EOMONTH(R2143,-1)+1)+1</f>
        <v>#NUM!</v>
      </c>
      <c r="AQ2143" s="45">
        <f>IF(AU2143="S",IF(Q2143="1. Aceitou o programa",R2143-B2143,0),0)</f>
        <v>0</v>
      </c>
      <c r="AR2143" s="45">
        <f>IF(AU2143="S",IF(AND(S2143&lt;&gt;"",R2143&lt;&gt;""),S2143-R2143,0),0)</f>
        <v>0</v>
      </c>
      <c r="AS2143" s="45">
        <f>IF(AU2143="S",IF(Q2143="1. Aceitou o programa",IF(OR(X2143="Não se Aplica",X2143=""),IF(OR(W2143="Não se Aplica",W2143=""),0,W2143-V2143),AVERAGE(X2143-W2143,W2143-V2143)),0),0)</f>
        <v>0</v>
      </c>
      <c r="AT2143" s="45">
        <f>IF(AU2143="S",IF(AND(Q2143="1. Aceitou o programa",AB2143="Realizada"),IFERROR(IF(AA2143="",0,AA2143-R2143),0),0),0)</f>
        <v>0</v>
      </c>
      <c r="AU2143" s="45" t="str">
        <f>_xlfn.XLOOKUP(U2143,'Lista Suspensa'!$AA$20:$AA$23,'Lista Suspensa'!$AB$20:$AB$23,"N/A")</f>
        <v>S</v>
      </c>
    </row>
    <row r="2144" spans="1:47" ht="12" customHeight="1" x14ac:dyDescent="0.3">
      <c r="A2144" s="87" t="s">
        <v>47</v>
      </c>
      <c r="B2144" s="88">
        <v>46104</v>
      </c>
      <c r="C2144" s="89" t="s">
        <v>48</v>
      </c>
      <c r="D2144" s="89" t="s">
        <v>49</v>
      </c>
      <c r="E2144" s="189">
        <v>301012091</v>
      </c>
      <c r="F2144" s="197" t="s">
        <v>5610</v>
      </c>
      <c r="G2144" s="90">
        <v>28325856807</v>
      </c>
      <c r="H2144" s="91">
        <v>18448</v>
      </c>
      <c r="I2144" s="89"/>
      <c r="J2144" s="89" t="s">
        <v>51</v>
      </c>
      <c r="K2144" s="89" t="s">
        <v>52</v>
      </c>
      <c r="L2144" s="89" t="s">
        <v>85</v>
      </c>
      <c r="M2144" s="89" t="s">
        <v>2084</v>
      </c>
      <c r="N2144" s="89" t="s">
        <v>87</v>
      </c>
      <c r="O2144" s="92" t="s">
        <v>5611</v>
      </c>
      <c r="P2144" s="93" t="s">
        <v>57</v>
      </c>
      <c r="Q2144" s="110" t="s">
        <v>5322</v>
      </c>
      <c r="R2144" s="94"/>
      <c r="S2144" s="95">
        <v>46168</v>
      </c>
      <c r="T2144" s="95" t="s">
        <v>5203</v>
      </c>
      <c r="U2144" s="95" t="s">
        <v>1125</v>
      </c>
      <c r="V2144" s="91">
        <v>46112</v>
      </c>
      <c r="W2144" s="91">
        <v>46160</v>
      </c>
      <c r="X2144" s="91">
        <v>46167</v>
      </c>
      <c r="Y2144" s="96" t="s">
        <v>2851</v>
      </c>
      <c r="Z2144" s="89"/>
      <c r="AA2144" s="95"/>
      <c r="AB2144" s="89"/>
      <c r="AC2144" s="109"/>
      <c r="AD2144" s="89"/>
      <c r="AE2144" s="89"/>
      <c r="AF2144" s="191"/>
      <c r="AG2144" s="194"/>
      <c r="AH2144" s="193"/>
      <c r="AI2144" s="97"/>
      <c r="AJ2144" s="97"/>
      <c r="AK2144" s="97"/>
      <c r="AL2144" s="45" t="s">
        <v>67</v>
      </c>
      <c r="AM2144" s="160" t="str">
        <f>MONTH(B2144)&amp;"/"&amp;YEAR(B2144)</f>
        <v>3/2026</v>
      </c>
      <c r="AN2144" s="45">
        <f>WEEKNUM(B2144)-WEEKNUM(EOMONTH(B2144,-1)+1)+1</f>
        <v>4</v>
      </c>
      <c r="AO2144" s="45" t="str">
        <f>MONTH(R2144)&amp;"/"&amp;YEAR(R2144)</f>
        <v>1/1900</v>
      </c>
      <c r="AP2144" s="45" t="e">
        <f>WEEKNUM(R2144)-WEEKNUM(EOMONTH(R2144,-1)+1)+1</f>
        <v>#NUM!</v>
      </c>
      <c r="AQ2144" s="45">
        <f>IF(AU2144="S",IF(Q2144="1. Aceitou o programa",R2144-B2144,0),0)</f>
        <v>0</v>
      </c>
      <c r="AR2144" s="45">
        <f>IF(AU2144="S",IF(AND(S2144&lt;&gt;"",R2144&lt;&gt;""),S2144-R2144,0),0)</f>
        <v>0</v>
      </c>
      <c r="AS2144" s="45">
        <f>IF(AU2144="S",IF(Q2144="1. Aceitou o programa",IF(OR(X2144="Não se Aplica",X2144=""),IF(OR(W2144="Não se Aplica",W2144=""),0,W2144-V2144),AVERAGE(X2144-W2144,W2144-V2144)),0),0)</f>
        <v>0</v>
      </c>
      <c r="AT2144" s="45">
        <f>IF(AU2144="S",IF(AND(Q2144="1. Aceitou o programa",AB2144="Realizada"),IFERROR(IF(AA2144="",0,AA2144-R2144),0),0),0)</f>
        <v>0</v>
      </c>
      <c r="AU2144" s="45" t="str">
        <f>_xlfn.XLOOKUP(U2144,'Lista Suspensa'!$AA$20:$AA$23,'Lista Suspensa'!$AB$20:$AB$23,"N/A")</f>
        <v>S</v>
      </c>
    </row>
    <row r="2145" spans="1:47" ht="12" customHeight="1" x14ac:dyDescent="0.3">
      <c r="A2145" s="87" t="s">
        <v>47</v>
      </c>
      <c r="B2145" s="88">
        <v>46104</v>
      </c>
      <c r="C2145" s="89" t="s">
        <v>48</v>
      </c>
      <c r="D2145" s="89" t="s">
        <v>49</v>
      </c>
      <c r="E2145" s="189">
        <v>88144312</v>
      </c>
      <c r="F2145" s="197" t="s">
        <v>5612</v>
      </c>
      <c r="G2145" s="90">
        <v>3680655886</v>
      </c>
      <c r="H2145" s="91">
        <v>22546</v>
      </c>
      <c r="I2145" s="89"/>
      <c r="J2145" s="89" t="s">
        <v>51</v>
      </c>
      <c r="K2145" s="89" t="s">
        <v>52</v>
      </c>
      <c r="L2145" s="89" t="s">
        <v>85</v>
      </c>
      <c r="M2145" s="89" t="s">
        <v>1119</v>
      </c>
      <c r="N2145" s="89" t="s">
        <v>150</v>
      </c>
      <c r="O2145" s="92" t="s">
        <v>5613</v>
      </c>
      <c r="P2145" s="93" t="s">
        <v>57</v>
      </c>
      <c r="Q2145" s="110" t="s">
        <v>5322</v>
      </c>
      <c r="R2145" s="94"/>
      <c r="S2145" s="95">
        <v>46168</v>
      </c>
      <c r="T2145" s="95" t="s">
        <v>5203</v>
      </c>
      <c r="U2145" s="95" t="s">
        <v>1125</v>
      </c>
      <c r="V2145" s="91">
        <v>46112</v>
      </c>
      <c r="W2145" s="91">
        <v>46160</v>
      </c>
      <c r="X2145" s="91">
        <v>46167</v>
      </c>
      <c r="Y2145" s="96" t="s">
        <v>2851</v>
      </c>
      <c r="Z2145" s="89"/>
      <c r="AA2145" s="95"/>
      <c r="AB2145" s="89"/>
      <c r="AC2145" s="109"/>
      <c r="AD2145" s="89"/>
      <c r="AE2145" s="89"/>
      <c r="AF2145" s="191"/>
      <c r="AG2145" s="194"/>
      <c r="AH2145" s="193"/>
      <c r="AI2145" s="97"/>
      <c r="AJ2145" s="97"/>
      <c r="AK2145" s="97"/>
      <c r="AL2145" s="45" t="s">
        <v>67</v>
      </c>
      <c r="AM2145" s="160" t="str">
        <f>MONTH(B2145)&amp;"/"&amp;YEAR(B2145)</f>
        <v>3/2026</v>
      </c>
      <c r="AN2145" s="45">
        <f>WEEKNUM(B2145)-WEEKNUM(EOMONTH(B2145,-1)+1)+1</f>
        <v>4</v>
      </c>
      <c r="AO2145" s="45" t="str">
        <f>MONTH(R2145)&amp;"/"&amp;YEAR(R2145)</f>
        <v>1/1900</v>
      </c>
      <c r="AP2145" s="45" t="e">
        <f>WEEKNUM(R2145)-WEEKNUM(EOMONTH(R2145,-1)+1)+1</f>
        <v>#NUM!</v>
      </c>
      <c r="AQ2145" s="45">
        <f>IF(AU2145="S",IF(Q2145="1. Aceitou o programa",R2145-B2145,0),0)</f>
        <v>0</v>
      </c>
      <c r="AR2145" s="45">
        <f>IF(AU2145="S",IF(AND(S2145&lt;&gt;"",R2145&lt;&gt;""),S2145-R2145,0),0)</f>
        <v>0</v>
      </c>
      <c r="AS2145" s="45">
        <f>IF(AU2145="S",IF(Q2145="1. Aceitou o programa",IF(OR(X2145="Não se Aplica",X2145=""),IF(OR(W2145="Não se Aplica",W2145=""),0,W2145-V2145),AVERAGE(X2145-W2145,W2145-V2145)),0),0)</f>
        <v>0</v>
      </c>
      <c r="AT2145" s="45">
        <f>IF(AU2145="S",IF(AND(Q2145="1. Aceitou o programa",AB2145="Realizada"),IFERROR(IF(AA2145="",0,AA2145-R2145),0),0),0)</f>
        <v>0</v>
      </c>
      <c r="AU2145" s="45" t="str">
        <f>_xlfn.XLOOKUP(U2145,'Lista Suspensa'!$AA$20:$AA$23,'Lista Suspensa'!$AB$20:$AB$23,"N/A")</f>
        <v>S</v>
      </c>
    </row>
    <row r="2146" spans="1:47" ht="12" customHeight="1" x14ac:dyDescent="0.3">
      <c r="A2146" s="87" t="s">
        <v>47</v>
      </c>
      <c r="B2146" s="88">
        <v>46104</v>
      </c>
      <c r="C2146" s="89" t="s">
        <v>48</v>
      </c>
      <c r="D2146" s="89" t="s">
        <v>49</v>
      </c>
      <c r="E2146" s="189">
        <v>116692820</v>
      </c>
      <c r="F2146" s="197" t="s">
        <v>5614</v>
      </c>
      <c r="G2146" s="90">
        <v>74739328704</v>
      </c>
      <c r="H2146" s="91">
        <v>18411</v>
      </c>
      <c r="I2146" s="89"/>
      <c r="J2146" s="89" t="s">
        <v>51</v>
      </c>
      <c r="K2146" s="89" t="s">
        <v>76</v>
      </c>
      <c r="L2146" s="89" t="s">
        <v>95</v>
      </c>
      <c r="M2146" s="89" t="s">
        <v>1561</v>
      </c>
      <c r="N2146" s="89" t="s">
        <v>79</v>
      </c>
      <c r="O2146" s="92" t="s">
        <v>5615</v>
      </c>
      <c r="P2146" s="93" t="s">
        <v>57</v>
      </c>
      <c r="Q2146" s="110" t="s">
        <v>5322</v>
      </c>
      <c r="R2146" s="94"/>
      <c r="S2146" s="95">
        <v>46168</v>
      </c>
      <c r="T2146" s="95" t="s">
        <v>5203</v>
      </c>
      <c r="U2146" s="95" t="s">
        <v>1125</v>
      </c>
      <c r="V2146" s="91">
        <v>46112</v>
      </c>
      <c r="W2146" s="91">
        <v>46160</v>
      </c>
      <c r="X2146" s="91">
        <v>46167</v>
      </c>
      <c r="Y2146" s="96" t="s">
        <v>5548</v>
      </c>
      <c r="Z2146" s="89"/>
      <c r="AA2146" s="95"/>
      <c r="AB2146" s="89"/>
      <c r="AC2146" s="109"/>
      <c r="AD2146" s="89"/>
      <c r="AE2146" s="89"/>
      <c r="AF2146" s="191"/>
      <c r="AG2146" s="194"/>
      <c r="AH2146" s="193"/>
      <c r="AI2146" s="97"/>
      <c r="AJ2146" s="97"/>
      <c r="AK2146" s="97"/>
      <c r="AL2146" s="45" t="s">
        <v>67</v>
      </c>
      <c r="AM2146" s="160" t="str">
        <f>MONTH(B2146)&amp;"/"&amp;YEAR(B2146)</f>
        <v>3/2026</v>
      </c>
      <c r="AN2146" s="45">
        <f>WEEKNUM(B2146)-WEEKNUM(EOMONTH(B2146,-1)+1)+1</f>
        <v>4</v>
      </c>
      <c r="AO2146" s="45" t="str">
        <f>MONTH(R2146)&amp;"/"&amp;YEAR(R2146)</f>
        <v>1/1900</v>
      </c>
      <c r="AP2146" s="45" t="e">
        <f>WEEKNUM(R2146)-WEEKNUM(EOMONTH(R2146,-1)+1)+1</f>
        <v>#NUM!</v>
      </c>
      <c r="AQ2146" s="45">
        <f>IF(AU2146="S",IF(Q2146="1. Aceitou o programa",R2146-B2146,0),0)</f>
        <v>0</v>
      </c>
      <c r="AR2146" s="45">
        <f>IF(AU2146="S",IF(AND(S2146&lt;&gt;"",R2146&lt;&gt;""),S2146-R2146,0),0)</f>
        <v>0</v>
      </c>
      <c r="AS2146" s="45">
        <f>IF(AU2146="S",IF(Q2146="1. Aceitou o programa",IF(OR(X2146="Não se Aplica",X2146=""),IF(OR(W2146="Não se Aplica",W2146=""),0,W2146-V2146),AVERAGE(X2146-W2146,W2146-V2146)),0),0)</f>
        <v>0</v>
      </c>
      <c r="AT2146" s="45">
        <f>IF(AU2146="S",IF(AND(Q2146="1. Aceitou o programa",AB2146="Realizada"),IFERROR(IF(AA2146="",0,AA2146-R2146),0),0),0)</f>
        <v>0</v>
      </c>
      <c r="AU2146" s="45" t="str">
        <f>_xlfn.XLOOKUP(U2146,'Lista Suspensa'!$AA$20:$AA$23,'Lista Suspensa'!$AB$20:$AB$23,"N/A")</f>
        <v>S</v>
      </c>
    </row>
    <row r="2147" spans="1:47" ht="12" customHeight="1" x14ac:dyDescent="0.3">
      <c r="A2147" s="87" t="s">
        <v>47</v>
      </c>
      <c r="B2147" s="88">
        <v>46104</v>
      </c>
      <c r="C2147" s="89" t="s">
        <v>48</v>
      </c>
      <c r="D2147" s="89" t="s">
        <v>49</v>
      </c>
      <c r="E2147" s="189">
        <v>807594946</v>
      </c>
      <c r="F2147" s="197" t="s">
        <v>5616</v>
      </c>
      <c r="G2147" s="90">
        <v>68472501868</v>
      </c>
      <c r="H2147" s="91">
        <v>19808</v>
      </c>
      <c r="I2147" s="89"/>
      <c r="J2147" s="89" t="s">
        <v>51</v>
      </c>
      <c r="K2147" s="89" t="s">
        <v>52</v>
      </c>
      <c r="L2147" s="89" t="s">
        <v>1613</v>
      </c>
      <c r="M2147" s="89" t="s">
        <v>1580</v>
      </c>
      <c r="N2147" s="89" t="s">
        <v>97</v>
      </c>
      <c r="O2147" s="92" t="s">
        <v>5617</v>
      </c>
      <c r="P2147" s="93" t="s">
        <v>57</v>
      </c>
      <c r="Q2147" s="110" t="s">
        <v>5322</v>
      </c>
      <c r="R2147" s="94"/>
      <c r="S2147" s="95">
        <v>46168</v>
      </c>
      <c r="T2147" s="95" t="s">
        <v>5203</v>
      </c>
      <c r="U2147" s="95" t="s">
        <v>1125</v>
      </c>
      <c r="V2147" s="91">
        <v>46112</v>
      </c>
      <c r="W2147" s="91">
        <v>46160</v>
      </c>
      <c r="X2147" s="91">
        <v>46167</v>
      </c>
      <c r="Y2147" s="96" t="s">
        <v>5548</v>
      </c>
      <c r="Z2147" s="89"/>
      <c r="AA2147" s="95"/>
      <c r="AB2147" s="89"/>
      <c r="AC2147" s="109"/>
      <c r="AD2147" s="89"/>
      <c r="AE2147" s="89"/>
      <c r="AF2147" s="191"/>
      <c r="AG2147" s="194"/>
      <c r="AH2147" s="193"/>
      <c r="AI2147" s="97"/>
      <c r="AJ2147" s="97"/>
      <c r="AK2147" s="97"/>
      <c r="AL2147" s="45" t="s">
        <v>67</v>
      </c>
      <c r="AM2147" s="160" t="str">
        <f>MONTH(B2147)&amp;"/"&amp;YEAR(B2147)</f>
        <v>3/2026</v>
      </c>
      <c r="AN2147" s="45">
        <f>WEEKNUM(B2147)-WEEKNUM(EOMONTH(B2147,-1)+1)+1</f>
        <v>4</v>
      </c>
      <c r="AO2147" s="45" t="str">
        <f>MONTH(R2147)&amp;"/"&amp;YEAR(R2147)</f>
        <v>1/1900</v>
      </c>
      <c r="AP2147" s="45" t="e">
        <f>WEEKNUM(R2147)-WEEKNUM(EOMONTH(R2147,-1)+1)+1</f>
        <v>#NUM!</v>
      </c>
      <c r="AQ2147" s="45">
        <f>IF(AU2147="S",IF(Q2147="1. Aceitou o programa",R2147-B2147,0),0)</f>
        <v>0</v>
      </c>
      <c r="AR2147" s="45">
        <f>IF(AU2147="S",IF(AND(S2147&lt;&gt;"",R2147&lt;&gt;""),S2147-R2147,0),0)</f>
        <v>0</v>
      </c>
      <c r="AS2147" s="45">
        <f>IF(AU2147="S",IF(Q2147="1. Aceitou o programa",IF(OR(X2147="Não se Aplica",X2147=""),IF(OR(W2147="Não se Aplica",W2147=""),0,W2147-V2147),AVERAGE(X2147-W2147,W2147-V2147)),0),0)</f>
        <v>0</v>
      </c>
      <c r="AT2147" s="45">
        <f>IF(AU2147="S",IF(AND(Q2147="1. Aceitou o programa",AB2147="Realizada"),IFERROR(IF(AA2147="",0,AA2147-R2147),0),0),0)</f>
        <v>0</v>
      </c>
      <c r="AU2147" s="45" t="str">
        <f>_xlfn.XLOOKUP(U2147,'Lista Suspensa'!$AA$20:$AA$23,'Lista Suspensa'!$AB$20:$AB$23,"N/A")</f>
        <v>S</v>
      </c>
    </row>
    <row r="2148" spans="1:47" ht="12" customHeight="1" x14ac:dyDescent="0.3">
      <c r="A2148" s="87" t="s">
        <v>47</v>
      </c>
      <c r="B2148" s="88">
        <v>46104</v>
      </c>
      <c r="C2148" s="89" t="s">
        <v>48</v>
      </c>
      <c r="D2148" s="89" t="s">
        <v>49</v>
      </c>
      <c r="E2148" s="189">
        <v>807726427</v>
      </c>
      <c r="F2148" s="197" t="s">
        <v>5618</v>
      </c>
      <c r="G2148" s="90">
        <v>14525050802</v>
      </c>
      <c r="H2148" s="91">
        <v>25940</v>
      </c>
      <c r="I2148" s="89"/>
      <c r="J2148" s="89" t="s">
        <v>51</v>
      </c>
      <c r="K2148" s="89" t="s">
        <v>52</v>
      </c>
      <c r="L2148" s="89" t="s">
        <v>1613</v>
      </c>
      <c r="M2148" s="89" t="s">
        <v>5619</v>
      </c>
      <c r="N2148" s="89" t="s">
        <v>97</v>
      </c>
      <c r="O2148" s="92" t="s">
        <v>5620</v>
      </c>
      <c r="P2148" s="93" t="s">
        <v>57</v>
      </c>
      <c r="Q2148" s="110" t="s">
        <v>5322</v>
      </c>
      <c r="R2148" s="94"/>
      <c r="S2148" s="95">
        <v>46168</v>
      </c>
      <c r="T2148" s="95" t="s">
        <v>5203</v>
      </c>
      <c r="U2148" s="95" t="s">
        <v>1125</v>
      </c>
      <c r="V2148" s="91">
        <v>46112</v>
      </c>
      <c r="W2148" s="91">
        <v>46160</v>
      </c>
      <c r="X2148" s="91">
        <v>46167</v>
      </c>
      <c r="Y2148" s="96" t="s">
        <v>2851</v>
      </c>
      <c r="Z2148" s="89"/>
      <c r="AA2148" s="95"/>
      <c r="AB2148" s="89"/>
      <c r="AC2148" s="109"/>
      <c r="AD2148" s="89"/>
      <c r="AE2148" s="89"/>
      <c r="AF2148" s="191"/>
      <c r="AG2148" s="194"/>
      <c r="AH2148" s="193"/>
      <c r="AI2148" s="97"/>
      <c r="AJ2148" s="97"/>
      <c r="AK2148" s="97"/>
      <c r="AL2148" s="45" t="s">
        <v>67</v>
      </c>
      <c r="AM2148" s="160" t="str">
        <f>MONTH(B2148)&amp;"/"&amp;YEAR(B2148)</f>
        <v>3/2026</v>
      </c>
      <c r="AN2148" s="45">
        <f>WEEKNUM(B2148)-WEEKNUM(EOMONTH(B2148,-1)+1)+1</f>
        <v>4</v>
      </c>
      <c r="AO2148" s="45" t="str">
        <f>MONTH(R2148)&amp;"/"&amp;YEAR(R2148)</f>
        <v>1/1900</v>
      </c>
      <c r="AP2148" s="45" t="e">
        <f>WEEKNUM(R2148)-WEEKNUM(EOMONTH(R2148,-1)+1)+1</f>
        <v>#NUM!</v>
      </c>
      <c r="AQ2148" s="45">
        <f>IF(AU2148="S",IF(Q2148="1. Aceitou o programa",R2148-B2148,0),0)</f>
        <v>0</v>
      </c>
      <c r="AR2148" s="45">
        <f>IF(AU2148="S",IF(AND(S2148&lt;&gt;"",R2148&lt;&gt;""),S2148-R2148,0),0)</f>
        <v>0</v>
      </c>
      <c r="AS2148" s="45">
        <f>IF(AU2148="S",IF(Q2148="1. Aceitou o programa",IF(OR(X2148="Não se Aplica",X2148=""),IF(OR(W2148="Não se Aplica",W2148=""),0,W2148-V2148),AVERAGE(X2148-W2148,W2148-V2148)),0),0)</f>
        <v>0</v>
      </c>
      <c r="AT2148" s="45">
        <f>IF(AU2148="S",IF(AND(Q2148="1. Aceitou o programa",AB2148="Realizada"),IFERROR(IF(AA2148="",0,AA2148-R2148),0),0),0)</f>
        <v>0</v>
      </c>
      <c r="AU2148" s="45" t="str">
        <f>_xlfn.XLOOKUP(U2148,'Lista Suspensa'!$AA$20:$AA$23,'Lista Suspensa'!$AB$20:$AB$23,"N/A")</f>
        <v>S</v>
      </c>
    </row>
    <row r="2149" spans="1:47" ht="12" customHeight="1" x14ac:dyDescent="0.3">
      <c r="A2149" s="87" t="s">
        <v>47</v>
      </c>
      <c r="B2149" s="88">
        <v>46104</v>
      </c>
      <c r="C2149" s="89" t="s">
        <v>48</v>
      </c>
      <c r="D2149" s="89" t="s">
        <v>49</v>
      </c>
      <c r="E2149" s="189">
        <v>319365131</v>
      </c>
      <c r="F2149" s="197" t="s">
        <v>5621</v>
      </c>
      <c r="G2149" s="90">
        <v>306050757</v>
      </c>
      <c r="H2149" s="91">
        <v>25365</v>
      </c>
      <c r="I2149" s="89"/>
      <c r="J2149" s="89" t="s">
        <v>51</v>
      </c>
      <c r="K2149" s="89" t="s">
        <v>76</v>
      </c>
      <c r="L2149" s="89" t="s">
        <v>101</v>
      </c>
      <c r="M2149" s="89" t="s">
        <v>1639</v>
      </c>
      <c r="N2149" s="89" t="s">
        <v>79</v>
      </c>
      <c r="O2149" s="92" t="s">
        <v>5622</v>
      </c>
      <c r="P2149" s="93" t="s">
        <v>57</v>
      </c>
      <c r="Q2149" s="110" t="s">
        <v>5322</v>
      </c>
      <c r="R2149" s="94"/>
      <c r="S2149" s="95">
        <v>46168</v>
      </c>
      <c r="T2149" s="95" t="s">
        <v>5203</v>
      </c>
      <c r="U2149" s="95" t="s">
        <v>1125</v>
      </c>
      <c r="V2149" s="91">
        <v>46112</v>
      </c>
      <c r="W2149" s="91">
        <v>46160</v>
      </c>
      <c r="X2149" s="91">
        <v>46167</v>
      </c>
      <c r="Y2149" s="96" t="s">
        <v>2851</v>
      </c>
      <c r="Z2149" s="89"/>
      <c r="AA2149" s="95"/>
      <c r="AB2149" s="89"/>
      <c r="AC2149" s="109"/>
      <c r="AD2149" s="89"/>
      <c r="AE2149" s="89"/>
      <c r="AF2149" s="191"/>
      <c r="AG2149" s="194"/>
      <c r="AH2149" s="193"/>
      <c r="AI2149" s="97"/>
      <c r="AJ2149" s="97"/>
      <c r="AK2149" s="97"/>
      <c r="AL2149" s="45" t="s">
        <v>67</v>
      </c>
      <c r="AM2149" s="160" t="str">
        <f>MONTH(B2149)&amp;"/"&amp;YEAR(B2149)</f>
        <v>3/2026</v>
      </c>
      <c r="AN2149" s="45">
        <f>WEEKNUM(B2149)-WEEKNUM(EOMONTH(B2149,-1)+1)+1</f>
        <v>4</v>
      </c>
      <c r="AO2149" s="45" t="str">
        <f>MONTH(R2149)&amp;"/"&amp;YEAR(R2149)</f>
        <v>1/1900</v>
      </c>
      <c r="AP2149" s="45" t="e">
        <f>WEEKNUM(R2149)-WEEKNUM(EOMONTH(R2149,-1)+1)+1</f>
        <v>#NUM!</v>
      </c>
      <c r="AQ2149" s="45">
        <f>IF(AU2149="S",IF(Q2149="1. Aceitou o programa",R2149-B2149,0),0)</f>
        <v>0</v>
      </c>
      <c r="AR2149" s="45">
        <f>IF(AU2149="S",IF(AND(S2149&lt;&gt;"",R2149&lt;&gt;""),S2149-R2149,0),0)</f>
        <v>0</v>
      </c>
      <c r="AS2149" s="45">
        <f>IF(AU2149="S",IF(Q2149="1. Aceitou o programa",IF(OR(X2149="Não se Aplica",X2149=""),IF(OR(W2149="Não se Aplica",W2149=""),0,W2149-V2149),AVERAGE(X2149-W2149,W2149-V2149)),0),0)</f>
        <v>0</v>
      </c>
      <c r="AT2149" s="45">
        <f>IF(AU2149="S",IF(AND(Q2149="1. Aceitou o programa",AB2149="Realizada"),IFERROR(IF(AA2149="",0,AA2149-R2149),0),0),0)</f>
        <v>0</v>
      </c>
      <c r="AU2149" s="45" t="str">
        <f>_xlfn.XLOOKUP(U2149,'Lista Suspensa'!$AA$20:$AA$23,'Lista Suspensa'!$AB$20:$AB$23,"N/A")</f>
        <v>S</v>
      </c>
    </row>
    <row r="2150" spans="1:47" ht="12" customHeight="1" x14ac:dyDescent="0.3">
      <c r="A2150" s="87" t="s">
        <v>47</v>
      </c>
      <c r="B2150" s="88">
        <v>46104</v>
      </c>
      <c r="C2150" s="89" t="s">
        <v>48</v>
      </c>
      <c r="D2150" s="89" t="s">
        <v>49</v>
      </c>
      <c r="E2150" s="189">
        <v>450136256</v>
      </c>
      <c r="F2150" s="197" t="s">
        <v>5623</v>
      </c>
      <c r="G2150" s="90">
        <v>4780520819</v>
      </c>
      <c r="H2150" s="91">
        <v>12577</v>
      </c>
      <c r="I2150" s="89"/>
      <c r="J2150" s="89" t="s">
        <v>51</v>
      </c>
      <c r="K2150" s="89" t="s">
        <v>52</v>
      </c>
      <c r="L2150" s="89" t="s">
        <v>85</v>
      </c>
      <c r="M2150" s="89" t="s">
        <v>5624</v>
      </c>
      <c r="N2150" s="89" t="s">
        <v>97</v>
      </c>
      <c r="O2150" s="92" t="s">
        <v>5625</v>
      </c>
      <c r="P2150" s="93" t="s">
        <v>57</v>
      </c>
      <c r="Q2150" s="110" t="s">
        <v>5322</v>
      </c>
      <c r="R2150" s="94"/>
      <c r="S2150" s="95">
        <v>46168</v>
      </c>
      <c r="T2150" s="95" t="s">
        <v>5203</v>
      </c>
      <c r="U2150" s="95" t="s">
        <v>1125</v>
      </c>
      <c r="V2150" s="91">
        <v>46112</v>
      </c>
      <c r="W2150" s="91">
        <v>46160</v>
      </c>
      <c r="X2150" s="91">
        <v>46167</v>
      </c>
      <c r="Y2150" s="96" t="s">
        <v>2851</v>
      </c>
      <c r="Z2150" s="89"/>
      <c r="AA2150" s="95"/>
      <c r="AB2150" s="89"/>
      <c r="AC2150" s="109"/>
      <c r="AD2150" s="89"/>
      <c r="AE2150" s="89"/>
      <c r="AF2150" s="191"/>
      <c r="AG2150" s="194"/>
      <c r="AH2150" s="193"/>
      <c r="AI2150" s="97"/>
      <c r="AJ2150" s="97"/>
      <c r="AK2150" s="97"/>
      <c r="AL2150" s="45" t="s">
        <v>67</v>
      </c>
      <c r="AM2150" s="160" t="str">
        <f>MONTH(B2150)&amp;"/"&amp;YEAR(B2150)</f>
        <v>3/2026</v>
      </c>
      <c r="AN2150" s="45">
        <f>WEEKNUM(B2150)-WEEKNUM(EOMONTH(B2150,-1)+1)+1</f>
        <v>4</v>
      </c>
      <c r="AO2150" s="45" t="str">
        <f>MONTH(R2150)&amp;"/"&amp;YEAR(R2150)</f>
        <v>1/1900</v>
      </c>
      <c r="AP2150" s="45" t="e">
        <f>WEEKNUM(R2150)-WEEKNUM(EOMONTH(R2150,-1)+1)+1</f>
        <v>#NUM!</v>
      </c>
      <c r="AQ2150" s="45">
        <f>IF(AU2150="S",IF(Q2150="1. Aceitou o programa",R2150-B2150,0),0)</f>
        <v>0</v>
      </c>
      <c r="AR2150" s="45">
        <f>IF(AU2150="S",IF(AND(S2150&lt;&gt;"",R2150&lt;&gt;""),S2150-R2150,0),0)</f>
        <v>0</v>
      </c>
      <c r="AS2150" s="45">
        <f>IF(AU2150="S",IF(Q2150="1. Aceitou o programa",IF(OR(X2150="Não se Aplica",X2150=""),IF(OR(W2150="Não se Aplica",W2150=""),0,W2150-V2150),AVERAGE(X2150-W2150,W2150-V2150)),0),0)</f>
        <v>0</v>
      </c>
      <c r="AT2150" s="45">
        <f>IF(AU2150="S",IF(AND(Q2150="1. Aceitou o programa",AB2150="Realizada"),IFERROR(IF(AA2150="",0,AA2150-R2150),0),0),0)</f>
        <v>0</v>
      </c>
      <c r="AU2150" s="45" t="str">
        <f>_xlfn.XLOOKUP(U2150,'Lista Suspensa'!$AA$20:$AA$23,'Lista Suspensa'!$AB$20:$AB$23,"N/A")</f>
        <v>S</v>
      </c>
    </row>
    <row r="2151" spans="1:47" ht="12" customHeight="1" x14ac:dyDescent="0.3">
      <c r="A2151" s="87" t="s">
        <v>47</v>
      </c>
      <c r="B2151" s="88">
        <v>46104</v>
      </c>
      <c r="C2151" s="89" t="s">
        <v>48</v>
      </c>
      <c r="D2151" s="89" t="s">
        <v>49</v>
      </c>
      <c r="E2151" s="189">
        <v>319507599</v>
      </c>
      <c r="F2151" s="197" t="s">
        <v>5626</v>
      </c>
      <c r="G2151" s="90">
        <v>11122929773</v>
      </c>
      <c r="H2151" s="91">
        <v>31524</v>
      </c>
      <c r="I2151" s="89"/>
      <c r="J2151" s="89" t="s">
        <v>84</v>
      </c>
      <c r="K2151" s="89" t="s">
        <v>76</v>
      </c>
      <c r="L2151" s="89" t="s">
        <v>95</v>
      </c>
      <c r="M2151" s="89" t="s">
        <v>222</v>
      </c>
      <c r="N2151" s="89" t="s">
        <v>87</v>
      </c>
      <c r="O2151" s="92" t="s">
        <v>5627</v>
      </c>
      <c r="P2151" s="93" t="s">
        <v>57</v>
      </c>
      <c r="Q2151" s="110" t="s">
        <v>5322</v>
      </c>
      <c r="R2151" s="94"/>
      <c r="S2151" s="95">
        <v>46168</v>
      </c>
      <c r="T2151" s="95" t="s">
        <v>5203</v>
      </c>
      <c r="U2151" s="95" t="s">
        <v>1125</v>
      </c>
      <c r="V2151" s="91">
        <v>46112</v>
      </c>
      <c r="W2151" s="91">
        <v>46160</v>
      </c>
      <c r="X2151" s="91">
        <v>46167</v>
      </c>
      <c r="Y2151" s="96" t="s">
        <v>2851</v>
      </c>
      <c r="Z2151" s="89"/>
      <c r="AA2151" s="95"/>
      <c r="AB2151" s="89"/>
      <c r="AC2151" s="109"/>
      <c r="AD2151" s="89"/>
      <c r="AE2151" s="89"/>
      <c r="AF2151" s="191"/>
      <c r="AG2151" s="194"/>
      <c r="AH2151" s="193"/>
      <c r="AI2151" s="97"/>
      <c r="AJ2151" s="97"/>
      <c r="AK2151" s="97"/>
      <c r="AL2151" s="45" t="s">
        <v>67</v>
      </c>
      <c r="AM2151" s="160" t="str">
        <f>MONTH(B2151)&amp;"/"&amp;YEAR(B2151)</f>
        <v>3/2026</v>
      </c>
      <c r="AN2151" s="45">
        <f>WEEKNUM(B2151)-WEEKNUM(EOMONTH(B2151,-1)+1)+1</f>
        <v>4</v>
      </c>
      <c r="AO2151" s="45" t="str">
        <f>MONTH(R2151)&amp;"/"&amp;YEAR(R2151)</f>
        <v>1/1900</v>
      </c>
      <c r="AP2151" s="45" t="e">
        <f>WEEKNUM(R2151)-WEEKNUM(EOMONTH(R2151,-1)+1)+1</f>
        <v>#NUM!</v>
      </c>
      <c r="AQ2151" s="45">
        <f>IF(AU2151="S",IF(Q2151="1. Aceitou o programa",R2151-B2151,0),0)</f>
        <v>0</v>
      </c>
      <c r="AR2151" s="45">
        <f>IF(AU2151="S",IF(AND(S2151&lt;&gt;"",R2151&lt;&gt;""),S2151-R2151,0),0)</f>
        <v>0</v>
      </c>
      <c r="AS2151" s="45">
        <f>IF(AU2151="S",IF(Q2151="1. Aceitou o programa",IF(OR(X2151="Não se Aplica",X2151=""),IF(OR(W2151="Não se Aplica",W2151=""),0,W2151-V2151),AVERAGE(X2151-W2151,W2151-V2151)),0),0)</f>
        <v>0</v>
      </c>
      <c r="AT2151" s="45">
        <f>IF(AU2151="S",IF(AND(Q2151="1. Aceitou o programa",AB2151="Realizada"),IFERROR(IF(AA2151="",0,AA2151-R2151),0),0),0)</f>
        <v>0</v>
      </c>
      <c r="AU2151" s="45" t="str">
        <f>_xlfn.XLOOKUP(U2151,'Lista Suspensa'!$AA$20:$AA$23,'Lista Suspensa'!$AB$20:$AB$23,"N/A")</f>
        <v>S</v>
      </c>
    </row>
    <row r="2152" spans="1:47" ht="12" customHeight="1" x14ac:dyDescent="0.3">
      <c r="A2152" s="87" t="s">
        <v>47</v>
      </c>
      <c r="B2152" s="88">
        <v>46104</v>
      </c>
      <c r="C2152" s="89" t="s">
        <v>48</v>
      </c>
      <c r="D2152" s="89" t="s">
        <v>49</v>
      </c>
      <c r="E2152" s="189">
        <v>745452531</v>
      </c>
      <c r="F2152" s="197" t="s">
        <v>5628</v>
      </c>
      <c r="G2152" s="90">
        <v>59873922768</v>
      </c>
      <c r="H2152" s="91">
        <v>21497</v>
      </c>
      <c r="I2152" s="89"/>
      <c r="J2152" s="89" t="s">
        <v>84</v>
      </c>
      <c r="K2152" s="89" t="s">
        <v>76</v>
      </c>
      <c r="L2152" s="89" t="s">
        <v>95</v>
      </c>
      <c r="M2152" s="89" t="s">
        <v>96</v>
      </c>
      <c r="N2152" s="89" t="s">
        <v>71</v>
      </c>
      <c r="O2152" s="92" t="s">
        <v>5629</v>
      </c>
      <c r="P2152" s="93" t="s">
        <v>57</v>
      </c>
      <c r="Q2152" s="110" t="s">
        <v>5322</v>
      </c>
      <c r="R2152" s="94"/>
      <c r="S2152" s="95">
        <v>46168</v>
      </c>
      <c r="T2152" s="95" t="s">
        <v>5203</v>
      </c>
      <c r="U2152" s="95" t="s">
        <v>1125</v>
      </c>
      <c r="V2152" s="91">
        <v>46112</v>
      </c>
      <c r="W2152" s="91">
        <v>46160</v>
      </c>
      <c r="X2152" s="91">
        <v>46167</v>
      </c>
      <c r="Y2152" s="96" t="s">
        <v>2851</v>
      </c>
      <c r="Z2152" s="89"/>
      <c r="AA2152" s="95"/>
      <c r="AB2152" s="89"/>
      <c r="AC2152" s="109"/>
      <c r="AD2152" s="89"/>
      <c r="AE2152" s="89"/>
      <c r="AF2152" s="191"/>
      <c r="AG2152" s="194"/>
      <c r="AH2152" s="193"/>
      <c r="AI2152" s="97"/>
      <c r="AJ2152" s="97"/>
      <c r="AK2152" s="97"/>
      <c r="AL2152" s="45" t="s">
        <v>67</v>
      </c>
      <c r="AM2152" s="160" t="str">
        <f>MONTH(B2152)&amp;"/"&amp;YEAR(B2152)</f>
        <v>3/2026</v>
      </c>
      <c r="AN2152" s="45">
        <f>WEEKNUM(B2152)-WEEKNUM(EOMONTH(B2152,-1)+1)+1</f>
        <v>4</v>
      </c>
      <c r="AO2152" s="45" t="str">
        <f>MONTH(R2152)&amp;"/"&amp;YEAR(R2152)</f>
        <v>1/1900</v>
      </c>
      <c r="AP2152" s="45" t="e">
        <f>WEEKNUM(R2152)-WEEKNUM(EOMONTH(R2152,-1)+1)+1</f>
        <v>#NUM!</v>
      </c>
      <c r="AQ2152" s="45">
        <f>IF(AU2152="S",IF(Q2152="1. Aceitou o programa",R2152-B2152,0),0)</f>
        <v>0</v>
      </c>
      <c r="AR2152" s="45">
        <f>IF(AU2152="S",IF(AND(S2152&lt;&gt;"",R2152&lt;&gt;""),S2152-R2152,0),0)</f>
        <v>0</v>
      </c>
      <c r="AS2152" s="45">
        <f>IF(AU2152="S",IF(Q2152="1. Aceitou o programa",IF(OR(X2152="Não se Aplica",X2152=""),IF(OR(W2152="Não se Aplica",W2152=""),0,W2152-V2152),AVERAGE(X2152-W2152,W2152-V2152)),0),0)</f>
        <v>0</v>
      </c>
      <c r="AT2152" s="45">
        <f>IF(AU2152="S",IF(AND(Q2152="1. Aceitou o programa",AB2152="Realizada"),IFERROR(IF(AA2152="",0,AA2152-R2152),0),0),0)</f>
        <v>0</v>
      </c>
      <c r="AU2152" s="45" t="str">
        <f>_xlfn.XLOOKUP(U2152,'Lista Suspensa'!$AA$20:$AA$23,'Lista Suspensa'!$AB$20:$AB$23,"N/A")</f>
        <v>S</v>
      </c>
    </row>
    <row r="2153" spans="1:47" ht="12" customHeight="1" x14ac:dyDescent="0.3">
      <c r="A2153" s="87" t="s">
        <v>47</v>
      </c>
      <c r="B2153" s="88">
        <v>46104</v>
      </c>
      <c r="C2153" s="89" t="s">
        <v>48</v>
      </c>
      <c r="D2153" s="89" t="s">
        <v>49</v>
      </c>
      <c r="E2153" s="189">
        <v>864044887</v>
      </c>
      <c r="F2153" s="197" t="s">
        <v>5630</v>
      </c>
      <c r="G2153" s="90">
        <v>32365769870</v>
      </c>
      <c r="H2153" s="91">
        <v>31233</v>
      </c>
      <c r="I2153" s="89"/>
      <c r="J2153" s="89" t="s">
        <v>51</v>
      </c>
      <c r="K2153" s="89" t="s">
        <v>52</v>
      </c>
      <c r="L2153" s="89" t="s">
        <v>85</v>
      </c>
      <c r="M2153" s="89" t="s">
        <v>5631</v>
      </c>
      <c r="N2153" s="89" t="s">
        <v>71</v>
      </c>
      <c r="O2153" s="92" t="s">
        <v>5632</v>
      </c>
      <c r="P2153" s="93" t="s">
        <v>57</v>
      </c>
      <c r="Q2153" s="110" t="s">
        <v>5322</v>
      </c>
      <c r="R2153" s="94"/>
      <c r="S2153" s="95">
        <v>46168</v>
      </c>
      <c r="T2153" s="95" t="s">
        <v>5203</v>
      </c>
      <c r="U2153" s="95" t="s">
        <v>1125</v>
      </c>
      <c r="V2153" s="91">
        <v>46112</v>
      </c>
      <c r="W2153" s="91">
        <v>46160</v>
      </c>
      <c r="X2153" s="91">
        <v>46167</v>
      </c>
      <c r="Y2153" s="96" t="s">
        <v>2851</v>
      </c>
      <c r="Z2153" s="89"/>
      <c r="AA2153" s="95"/>
      <c r="AB2153" s="89"/>
      <c r="AC2153" s="109"/>
      <c r="AD2153" s="89"/>
      <c r="AE2153" s="89"/>
      <c r="AF2153" s="191"/>
      <c r="AG2153" s="194"/>
      <c r="AH2153" s="193"/>
      <c r="AI2153" s="97"/>
      <c r="AJ2153" s="97"/>
      <c r="AK2153" s="97"/>
      <c r="AL2153" s="45" t="s">
        <v>67</v>
      </c>
      <c r="AM2153" s="160" t="str">
        <f>MONTH(B2153)&amp;"/"&amp;YEAR(B2153)</f>
        <v>3/2026</v>
      </c>
      <c r="AN2153" s="45">
        <f>WEEKNUM(B2153)-WEEKNUM(EOMONTH(B2153,-1)+1)+1</f>
        <v>4</v>
      </c>
      <c r="AO2153" s="45" t="str">
        <f>MONTH(R2153)&amp;"/"&amp;YEAR(R2153)</f>
        <v>1/1900</v>
      </c>
      <c r="AP2153" s="45" t="e">
        <f>WEEKNUM(R2153)-WEEKNUM(EOMONTH(R2153,-1)+1)+1</f>
        <v>#NUM!</v>
      </c>
      <c r="AQ2153" s="45">
        <f>IF(AU2153="S",IF(Q2153="1. Aceitou o programa",R2153-B2153,0),0)</f>
        <v>0</v>
      </c>
      <c r="AR2153" s="45">
        <f>IF(AU2153="S",IF(AND(S2153&lt;&gt;"",R2153&lt;&gt;""),S2153-R2153,0),0)</f>
        <v>0</v>
      </c>
      <c r="AS2153" s="45">
        <f>IF(AU2153="S",IF(Q2153="1. Aceitou o programa",IF(OR(X2153="Não se Aplica",X2153=""),IF(OR(W2153="Não se Aplica",W2153=""),0,W2153-V2153),AVERAGE(X2153-W2153,W2153-V2153)),0),0)</f>
        <v>0</v>
      </c>
      <c r="AT2153" s="45">
        <f>IF(AU2153="S",IF(AND(Q2153="1. Aceitou o programa",AB2153="Realizada"),IFERROR(IF(AA2153="",0,AA2153-R2153),0),0),0)</f>
        <v>0</v>
      </c>
      <c r="AU2153" s="45" t="str">
        <f>_xlfn.XLOOKUP(U2153,'Lista Suspensa'!$AA$20:$AA$23,'Lista Suspensa'!$AB$20:$AB$23,"N/A")</f>
        <v>S</v>
      </c>
    </row>
    <row r="2154" spans="1:47" ht="12" customHeight="1" x14ac:dyDescent="0.3">
      <c r="A2154" s="87" t="s">
        <v>47</v>
      </c>
      <c r="B2154" s="88">
        <v>46104</v>
      </c>
      <c r="C2154" s="89" t="s">
        <v>48</v>
      </c>
      <c r="D2154" s="89" t="s">
        <v>49</v>
      </c>
      <c r="E2154" s="189">
        <v>93272113</v>
      </c>
      <c r="F2154" s="197" t="s">
        <v>5633</v>
      </c>
      <c r="G2154" s="90">
        <v>12191289703</v>
      </c>
      <c r="H2154" s="91">
        <v>33046</v>
      </c>
      <c r="I2154" s="89"/>
      <c r="J2154" s="89" t="s">
        <v>51</v>
      </c>
      <c r="K2154" s="89" t="s">
        <v>76</v>
      </c>
      <c r="L2154" s="89" t="s">
        <v>95</v>
      </c>
      <c r="M2154" s="89" t="s">
        <v>577</v>
      </c>
      <c r="N2154" s="89" t="s">
        <v>291</v>
      </c>
      <c r="O2154" s="92" t="s">
        <v>5634</v>
      </c>
      <c r="P2154" s="93" t="s">
        <v>57</v>
      </c>
      <c r="Q2154" s="110" t="s">
        <v>5322</v>
      </c>
      <c r="R2154" s="94"/>
      <c r="S2154" s="95">
        <v>46168</v>
      </c>
      <c r="T2154" s="95" t="s">
        <v>5203</v>
      </c>
      <c r="U2154" s="95" t="s">
        <v>1125</v>
      </c>
      <c r="V2154" s="91">
        <v>46112</v>
      </c>
      <c r="W2154" s="91">
        <v>46160</v>
      </c>
      <c r="X2154" s="91">
        <v>46167</v>
      </c>
      <c r="Y2154" s="96" t="s">
        <v>2851</v>
      </c>
      <c r="Z2154" s="89"/>
      <c r="AA2154" s="95"/>
      <c r="AB2154" s="89"/>
      <c r="AC2154" s="109"/>
      <c r="AD2154" s="89"/>
      <c r="AE2154" s="89"/>
      <c r="AF2154" s="191"/>
      <c r="AG2154" s="194"/>
      <c r="AH2154" s="193"/>
      <c r="AI2154" s="97"/>
      <c r="AJ2154" s="97"/>
      <c r="AK2154" s="97"/>
      <c r="AL2154" s="45" t="s">
        <v>67</v>
      </c>
      <c r="AM2154" s="160" t="str">
        <f>MONTH(B2154)&amp;"/"&amp;YEAR(B2154)</f>
        <v>3/2026</v>
      </c>
      <c r="AN2154" s="45">
        <f>WEEKNUM(B2154)-WEEKNUM(EOMONTH(B2154,-1)+1)+1</f>
        <v>4</v>
      </c>
      <c r="AO2154" s="45" t="str">
        <f>MONTH(R2154)&amp;"/"&amp;YEAR(R2154)</f>
        <v>1/1900</v>
      </c>
      <c r="AP2154" s="45" t="e">
        <f>WEEKNUM(R2154)-WEEKNUM(EOMONTH(R2154,-1)+1)+1</f>
        <v>#NUM!</v>
      </c>
      <c r="AQ2154" s="45">
        <f>IF(AU2154="S",IF(Q2154="1. Aceitou o programa",R2154-B2154,0),0)</f>
        <v>0</v>
      </c>
      <c r="AR2154" s="45">
        <f>IF(AU2154="S",IF(AND(S2154&lt;&gt;"",R2154&lt;&gt;""),S2154-R2154,0),0)</f>
        <v>0</v>
      </c>
      <c r="AS2154" s="45">
        <f>IF(AU2154="S",IF(Q2154="1. Aceitou o programa",IF(OR(X2154="Não se Aplica",X2154=""),IF(OR(W2154="Não se Aplica",W2154=""),0,W2154-V2154),AVERAGE(X2154-W2154,W2154-V2154)),0),0)</f>
        <v>0</v>
      </c>
      <c r="AT2154" s="45">
        <f>IF(AU2154="S",IF(AND(Q2154="1. Aceitou o programa",AB2154="Realizada"),IFERROR(IF(AA2154="",0,AA2154-R2154),0),0),0)</f>
        <v>0</v>
      </c>
      <c r="AU2154" s="45" t="str">
        <f>_xlfn.XLOOKUP(U2154,'Lista Suspensa'!$AA$20:$AA$23,'Lista Suspensa'!$AB$20:$AB$23,"N/A")</f>
        <v>S</v>
      </c>
    </row>
    <row r="2155" spans="1:47" ht="12" customHeight="1" x14ac:dyDescent="0.3">
      <c r="A2155" s="87" t="s">
        <v>47</v>
      </c>
      <c r="B2155" s="88">
        <v>46104</v>
      </c>
      <c r="C2155" s="89" t="s">
        <v>48</v>
      </c>
      <c r="D2155" s="89" t="s">
        <v>49</v>
      </c>
      <c r="E2155" s="189">
        <v>319186385</v>
      </c>
      <c r="F2155" s="197" t="s">
        <v>5635</v>
      </c>
      <c r="G2155" s="90">
        <v>4110375797</v>
      </c>
      <c r="H2155" s="91">
        <v>25814</v>
      </c>
      <c r="I2155" s="89"/>
      <c r="J2155" s="89" t="s">
        <v>51</v>
      </c>
      <c r="K2155" s="89" t="s">
        <v>76</v>
      </c>
      <c r="L2155" s="89" t="s">
        <v>101</v>
      </c>
      <c r="M2155" s="89" t="s">
        <v>1098</v>
      </c>
      <c r="N2155" s="89" t="s">
        <v>71</v>
      </c>
      <c r="O2155" s="92" t="s">
        <v>5636</v>
      </c>
      <c r="P2155" s="93" t="s">
        <v>57</v>
      </c>
      <c r="Q2155" s="110" t="s">
        <v>5322</v>
      </c>
      <c r="R2155" s="94"/>
      <c r="S2155" s="95">
        <v>46168</v>
      </c>
      <c r="T2155" s="95" t="s">
        <v>5203</v>
      </c>
      <c r="U2155" s="95" t="s">
        <v>1125</v>
      </c>
      <c r="V2155" s="91">
        <v>46112</v>
      </c>
      <c r="W2155" s="91">
        <v>46160</v>
      </c>
      <c r="X2155" s="91">
        <v>46167</v>
      </c>
      <c r="Y2155" s="96" t="s">
        <v>2851</v>
      </c>
      <c r="Z2155" s="89"/>
      <c r="AA2155" s="95"/>
      <c r="AB2155" s="89"/>
      <c r="AC2155" s="109"/>
      <c r="AD2155" s="89"/>
      <c r="AE2155" s="89"/>
      <c r="AF2155" s="191"/>
      <c r="AG2155" s="194"/>
      <c r="AH2155" s="193"/>
      <c r="AI2155" s="97"/>
      <c r="AJ2155" s="97"/>
      <c r="AK2155" s="97"/>
      <c r="AL2155" s="45" t="s">
        <v>67</v>
      </c>
      <c r="AM2155" s="160" t="str">
        <f>MONTH(B2155)&amp;"/"&amp;YEAR(B2155)</f>
        <v>3/2026</v>
      </c>
      <c r="AN2155" s="45">
        <f>WEEKNUM(B2155)-WEEKNUM(EOMONTH(B2155,-1)+1)+1</f>
        <v>4</v>
      </c>
      <c r="AO2155" s="45" t="str">
        <f>MONTH(R2155)&amp;"/"&amp;YEAR(R2155)</f>
        <v>1/1900</v>
      </c>
      <c r="AP2155" s="45" t="e">
        <f>WEEKNUM(R2155)-WEEKNUM(EOMONTH(R2155,-1)+1)+1</f>
        <v>#NUM!</v>
      </c>
      <c r="AQ2155" s="45">
        <f>IF(AU2155="S",IF(Q2155="1. Aceitou o programa",R2155-B2155,0),0)</f>
        <v>0</v>
      </c>
      <c r="AR2155" s="45">
        <f>IF(AU2155="S",IF(AND(S2155&lt;&gt;"",R2155&lt;&gt;""),S2155-R2155,0),0)</f>
        <v>0</v>
      </c>
      <c r="AS2155" s="45">
        <f>IF(AU2155="S",IF(Q2155="1. Aceitou o programa",IF(OR(X2155="Não se Aplica",X2155=""),IF(OR(W2155="Não se Aplica",W2155=""),0,W2155-V2155),AVERAGE(X2155-W2155,W2155-V2155)),0),0)</f>
        <v>0</v>
      </c>
      <c r="AT2155" s="45">
        <f>IF(AU2155="S",IF(AND(Q2155="1. Aceitou o programa",AB2155="Realizada"),IFERROR(IF(AA2155="",0,AA2155-R2155),0),0),0)</f>
        <v>0</v>
      </c>
      <c r="AU2155" s="45" t="str">
        <f>_xlfn.XLOOKUP(U2155,'Lista Suspensa'!$AA$20:$AA$23,'Lista Suspensa'!$AB$20:$AB$23,"N/A")</f>
        <v>S</v>
      </c>
    </row>
    <row r="2156" spans="1:47" ht="12" customHeight="1" x14ac:dyDescent="0.3">
      <c r="A2156" s="87" t="s">
        <v>47</v>
      </c>
      <c r="B2156" s="88">
        <v>46104</v>
      </c>
      <c r="C2156" s="89" t="s">
        <v>48</v>
      </c>
      <c r="D2156" s="89" t="s">
        <v>49</v>
      </c>
      <c r="E2156" s="189">
        <v>757078974</v>
      </c>
      <c r="F2156" s="197" t="s">
        <v>5637</v>
      </c>
      <c r="G2156" s="90">
        <v>4785757779</v>
      </c>
      <c r="H2156" s="91">
        <v>27392</v>
      </c>
      <c r="I2156" s="89"/>
      <c r="J2156" s="89" t="s">
        <v>51</v>
      </c>
      <c r="K2156" s="89" t="s">
        <v>76</v>
      </c>
      <c r="L2156" s="89" t="s">
        <v>95</v>
      </c>
      <c r="M2156" s="89" t="s">
        <v>96</v>
      </c>
      <c r="N2156" s="89" t="s">
        <v>97</v>
      </c>
      <c r="O2156" s="92" t="s">
        <v>5638</v>
      </c>
      <c r="P2156" s="93" t="s">
        <v>57</v>
      </c>
      <c r="Q2156" s="110" t="s">
        <v>5322</v>
      </c>
      <c r="R2156" s="94"/>
      <c r="S2156" s="95">
        <v>46168</v>
      </c>
      <c r="T2156" s="95" t="s">
        <v>5203</v>
      </c>
      <c r="U2156" s="95" t="s">
        <v>1125</v>
      </c>
      <c r="V2156" s="91">
        <v>46112</v>
      </c>
      <c r="W2156" s="91">
        <v>46160</v>
      </c>
      <c r="X2156" s="91">
        <v>46167</v>
      </c>
      <c r="Y2156" s="96" t="s">
        <v>2851</v>
      </c>
      <c r="Z2156" s="89"/>
      <c r="AA2156" s="95"/>
      <c r="AB2156" s="89"/>
      <c r="AC2156" s="109"/>
      <c r="AD2156" s="89"/>
      <c r="AE2156" s="89"/>
      <c r="AF2156" s="191"/>
      <c r="AG2156" s="194"/>
      <c r="AH2156" s="193"/>
      <c r="AI2156" s="97"/>
      <c r="AJ2156" s="97"/>
      <c r="AK2156" s="97"/>
      <c r="AL2156" s="45" t="s">
        <v>67</v>
      </c>
      <c r="AM2156" s="160" t="str">
        <f>MONTH(B2156)&amp;"/"&amp;YEAR(B2156)</f>
        <v>3/2026</v>
      </c>
      <c r="AN2156" s="45">
        <f>WEEKNUM(B2156)-WEEKNUM(EOMONTH(B2156,-1)+1)+1</f>
        <v>4</v>
      </c>
      <c r="AO2156" s="45" t="str">
        <f>MONTH(R2156)&amp;"/"&amp;YEAR(R2156)</f>
        <v>1/1900</v>
      </c>
      <c r="AP2156" s="45" t="e">
        <f>WEEKNUM(R2156)-WEEKNUM(EOMONTH(R2156,-1)+1)+1</f>
        <v>#NUM!</v>
      </c>
      <c r="AQ2156" s="45">
        <f>IF(AU2156="S",IF(Q2156="1. Aceitou o programa",R2156-B2156,0),0)</f>
        <v>0</v>
      </c>
      <c r="AR2156" s="45">
        <f>IF(AU2156="S",IF(AND(S2156&lt;&gt;"",R2156&lt;&gt;""),S2156-R2156,0),0)</f>
        <v>0</v>
      </c>
      <c r="AS2156" s="45">
        <f>IF(AU2156="S",IF(Q2156="1. Aceitou o programa",IF(OR(X2156="Não se Aplica",X2156=""),IF(OR(W2156="Não se Aplica",W2156=""),0,W2156-V2156),AVERAGE(X2156-W2156,W2156-V2156)),0),0)</f>
        <v>0</v>
      </c>
      <c r="AT2156" s="45">
        <f>IF(AU2156="S",IF(AND(Q2156="1. Aceitou o programa",AB2156="Realizada"),IFERROR(IF(AA2156="",0,AA2156-R2156),0),0),0)</f>
        <v>0</v>
      </c>
      <c r="AU2156" s="45" t="str">
        <f>_xlfn.XLOOKUP(U2156,'Lista Suspensa'!$AA$20:$AA$23,'Lista Suspensa'!$AB$20:$AB$23,"N/A")</f>
        <v>S</v>
      </c>
    </row>
    <row r="2157" spans="1:47" ht="12" customHeight="1" x14ac:dyDescent="0.3">
      <c r="A2157" s="87" t="s">
        <v>47</v>
      </c>
      <c r="B2157" s="88">
        <v>46104</v>
      </c>
      <c r="C2157" s="89" t="s">
        <v>48</v>
      </c>
      <c r="D2157" s="89" t="s">
        <v>49</v>
      </c>
      <c r="E2157" s="189">
        <v>450209997</v>
      </c>
      <c r="F2157" s="197" t="s">
        <v>5639</v>
      </c>
      <c r="G2157" s="90">
        <v>14932720807</v>
      </c>
      <c r="H2157" s="91">
        <v>26084</v>
      </c>
      <c r="I2157" s="89"/>
      <c r="J2157" s="89" t="s">
        <v>51</v>
      </c>
      <c r="K2157" s="89" t="s">
        <v>52</v>
      </c>
      <c r="L2157" s="89" t="s">
        <v>53</v>
      </c>
      <c r="M2157" s="89" t="s">
        <v>1250</v>
      </c>
      <c r="N2157" s="89" t="s">
        <v>97</v>
      </c>
      <c r="O2157" s="92" t="s">
        <v>5640</v>
      </c>
      <c r="P2157" s="93" t="s">
        <v>57</v>
      </c>
      <c r="Q2157" s="110" t="s">
        <v>58</v>
      </c>
      <c r="R2157" s="94">
        <v>46169</v>
      </c>
      <c r="S2157" s="95"/>
      <c r="T2157" s="95" t="s">
        <v>59</v>
      </c>
      <c r="U2157" s="95" t="s">
        <v>60</v>
      </c>
      <c r="V2157" s="91">
        <v>46112</v>
      </c>
      <c r="W2157" s="91">
        <v>46160</v>
      </c>
      <c r="X2157" s="91">
        <v>46167</v>
      </c>
      <c r="Y2157" s="96" t="s">
        <v>2851</v>
      </c>
      <c r="Z2157" s="89" t="s">
        <v>62</v>
      </c>
      <c r="AA2157" s="95"/>
      <c r="AB2157" s="95" t="s">
        <v>63</v>
      </c>
      <c r="AC2157" s="95" t="s">
        <v>63</v>
      </c>
      <c r="AD2157" s="95" t="s">
        <v>63</v>
      </c>
      <c r="AE2157" s="95" t="s">
        <v>63</v>
      </c>
      <c r="AF2157" s="95" t="s">
        <v>63</v>
      </c>
      <c r="AG2157" s="194" t="s">
        <v>582</v>
      </c>
      <c r="AH2157" s="95" t="s">
        <v>63</v>
      </c>
      <c r="AI2157" s="97"/>
      <c r="AJ2157" s="97" t="s">
        <v>65</v>
      </c>
      <c r="AK2157" s="97" t="s">
        <v>66</v>
      </c>
      <c r="AL2157" s="45" t="s">
        <v>67</v>
      </c>
      <c r="AM2157" s="160" t="str">
        <f>MONTH(B2157)&amp;"/"&amp;YEAR(B2157)</f>
        <v>3/2026</v>
      </c>
      <c r="AN2157" s="45">
        <f>WEEKNUM(B2157)-WEEKNUM(EOMONTH(B2157,-1)+1)+1</f>
        <v>4</v>
      </c>
      <c r="AO2157" s="45" t="str">
        <f>MONTH(R2157)&amp;"/"&amp;YEAR(R2157)</f>
        <v>5/2026</v>
      </c>
      <c r="AP2157" s="45">
        <f>WEEKNUM(R2157)-WEEKNUM(EOMONTH(R2157,-1)+1)+1</f>
        <v>5</v>
      </c>
      <c r="AQ2157" s="45">
        <f>IF(AU2157="S",IF(Q2157="1. Aceitou o programa",R2157-B2157,0),0)</f>
        <v>65</v>
      </c>
      <c r="AR2157" s="45">
        <f>IF(AU2157="S",IF(AND(S2157&lt;&gt;"",R2157&lt;&gt;""),S2157-R2157,0),0)</f>
        <v>0</v>
      </c>
      <c r="AS2157" s="45">
        <f>IF(AU2157="S",IF(Q2157="1. Aceitou o programa",IF(OR(X2157="Não se Aplica",X2157=""),IF(OR(W2157="Não se Aplica",W2157=""),0,W2157-V2157),AVERAGE(X2157-W2157,W2157-V2157)),0),0)</f>
        <v>27.5</v>
      </c>
      <c r="AT2157" s="45">
        <f>IF(AU2157="S",IF(AND(Q2157="1. Aceitou o programa",AB2157="Realizada"),IFERROR(IF(AA2157="",0,AA2157-R2157),0),0),0)</f>
        <v>0</v>
      </c>
      <c r="AU2157" s="45" t="str">
        <f>_xlfn.XLOOKUP(U2157,'Lista Suspensa'!$AA$20:$AA$23,'Lista Suspensa'!$AB$20:$AB$23,"N/A")</f>
        <v>S</v>
      </c>
    </row>
    <row r="2158" spans="1:47" ht="12" customHeight="1" x14ac:dyDescent="0.3">
      <c r="A2158" s="87" t="s">
        <v>47</v>
      </c>
      <c r="B2158" s="88">
        <v>46104</v>
      </c>
      <c r="C2158" s="89" t="s">
        <v>48</v>
      </c>
      <c r="D2158" s="89" t="s">
        <v>49</v>
      </c>
      <c r="E2158" s="189">
        <v>757553923</v>
      </c>
      <c r="F2158" s="197" t="s">
        <v>5641</v>
      </c>
      <c r="G2158" s="90">
        <v>15895029736</v>
      </c>
      <c r="H2158" s="91">
        <v>40550</v>
      </c>
      <c r="I2158" s="89"/>
      <c r="J2158" s="89" t="s">
        <v>51</v>
      </c>
      <c r="K2158" s="89" t="s">
        <v>76</v>
      </c>
      <c r="L2158" s="89" t="s">
        <v>233</v>
      </c>
      <c r="M2158" s="89" t="s">
        <v>1122</v>
      </c>
      <c r="N2158" s="89" t="s">
        <v>97</v>
      </c>
      <c r="O2158" s="92" t="s">
        <v>5642</v>
      </c>
      <c r="P2158" s="93" t="s">
        <v>57</v>
      </c>
      <c r="Q2158" s="110" t="s">
        <v>5322</v>
      </c>
      <c r="R2158" s="94"/>
      <c r="S2158" s="95">
        <v>46168</v>
      </c>
      <c r="T2158" s="95" t="s">
        <v>5203</v>
      </c>
      <c r="U2158" s="95" t="s">
        <v>1125</v>
      </c>
      <c r="V2158" s="91">
        <v>46112</v>
      </c>
      <c r="W2158" s="91">
        <v>46160</v>
      </c>
      <c r="X2158" s="91">
        <v>46167</v>
      </c>
      <c r="Y2158" s="96" t="s">
        <v>2851</v>
      </c>
      <c r="Z2158" s="89"/>
      <c r="AA2158" s="95"/>
      <c r="AB2158" s="89"/>
      <c r="AC2158" s="109"/>
      <c r="AD2158" s="89"/>
      <c r="AE2158" s="89"/>
      <c r="AF2158" s="191"/>
      <c r="AG2158" s="194"/>
      <c r="AH2158" s="193"/>
      <c r="AI2158" s="97"/>
      <c r="AJ2158" s="97"/>
      <c r="AK2158" s="97"/>
      <c r="AL2158" s="45" t="s">
        <v>67</v>
      </c>
      <c r="AM2158" s="160" t="str">
        <f>MONTH(B2158)&amp;"/"&amp;YEAR(B2158)</f>
        <v>3/2026</v>
      </c>
      <c r="AN2158" s="45">
        <f>WEEKNUM(B2158)-WEEKNUM(EOMONTH(B2158,-1)+1)+1</f>
        <v>4</v>
      </c>
      <c r="AO2158" s="45" t="str">
        <f>MONTH(R2158)&amp;"/"&amp;YEAR(R2158)</f>
        <v>1/1900</v>
      </c>
      <c r="AP2158" s="45" t="e">
        <f>WEEKNUM(R2158)-WEEKNUM(EOMONTH(R2158,-1)+1)+1</f>
        <v>#NUM!</v>
      </c>
      <c r="AQ2158" s="45">
        <f>IF(AU2158="S",IF(Q2158="1. Aceitou o programa",R2158-B2158,0),0)</f>
        <v>0</v>
      </c>
      <c r="AR2158" s="45">
        <f>IF(AU2158="S",IF(AND(S2158&lt;&gt;"",R2158&lt;&gt;""),S2158-R2158,0),0)</f>
        <v>0</v>
      </c>
      <c r="AS2158" s="45">
        <f>IF(AU2158="S",IF(Q2158="1. Aceitou o programa",IF(OR(X2158="Não se Aplica",X2158=""),IF(OR(W2158="Não se Aplica",W2158=""),0,W2158-V2158),AVERAGE(X2158-W2158,W2158-V2158)),0),0)</f>
        <v>0</v>
      </c>
      <c r="AT2158" s="45">
        <f>IF(AU2158="S",IF(AND(Q2158="1. Aceitou o programa",AB2158="Realizada"),IFERROR(IF(AA2158="",0,AA2158-R2158),0),0),0)</f>
        <v>0</v>
      </c>
      <c r="AU2158" s="45" t="str">
        <f>_xlfn.XLOOKUP(U2158,'Lista Suspensa'!$AA$20:$AA$23,'Lista Suspensa'!$AB$20:$AB$23,"N/A")</f>
        <v>S</v>
      </c>
    </row>
    <row r="2159" spans="1:47" ht="12" customHeight="1" x14ac:dyDescent="0.3">
      <c r="A2159" s="87" t="s">
        <v>47</v>
      </c>
      <c r="B2159" s="88">
        <v>46104</v>
      </c>
      <c r="C2159" s="89" t="s">
        <v>48</v>
      </c>
      <c r="D2159" s="89" t="s">
        <v>49</v>
      </c>
      <c r="E2159" s="189">
        <v>843239042</v>
      </c>
      <c r="F2159" s="197" t="s">
        <v>5643</v>
      </c>
      <c r="G2159" s="90">
        <v>2174961482</v>
      </c>
      <c r="H2159" s="91">
        <v>27339</v>
      </c>
      <c r="I2159" s="89"/>
      <c r="J2159" s="89" t="s">
        <v>51</v>
      </c>
      <c r="K2159" s="89" t="s">
        <v>771</v>
      </c>
      <c r="L2159" s="89" t="s">
        <v>5644</v>
      </c>
      <c r="M2159" s="89" t="s">
        <v>5645</v>
      </c>
      <c r="N2159" s="89" t="s">
        <v>55</v>
      </c>
      <c r="O2159" s="92" t="s">
        <v>5646</v>
      </c>
      <c r="P2159" s="93" t="s">
        <v>57</v>
      </c>
      <c r="Q2159" s="110" t="s">
        <v>5322</v>
      </c>
      <c r="R2159" s="94"/>
      <c r="S2159" s="95">
        <v>46168</v>
      </c>
      <c r="T2159" s="95" t="s">
        <v>5203</v>
      </c>
      <c r="U2159" s="95" t="s">
        <v>1125</v>
      </c>
      <c r="V2159" s="91">
        <v>46112</v>
      </c>
      <c r="W2159" s="91">
        <v>46160</v>
      </c>
      <c r="X2159" s="91">
        <v>46167</v>
      </c>
      <c r="Y2159" s="96" t="s">
        <v>2851</v>
      </c>
      <c r="Z2159" s="89"/>
      <c r="AA2159" s="95"/>
      <c r="AB2159" s="89"/>
      <c r="AC2159" s="109"/>
      <c r="AD2159" s="89"/>
      <c r="AE2159" s="89"/>
      <c r="AF2159" s="191"/>
      <c r="AG2159" s="194"/>
      <c r="AH2159" s="193"/>
      <c r="AI2159" s="97"/>
      <c r="AJ2159" s="97"/>
      <c r="AK2159" s="97"/>
      <c r="AL2159" s="45" t="s">
        <v>67</v>
      </c>
      <c r="AM2159" s="160" t="str">
        <f>MONTH(B2159)&amp;"/"&amp;YEAR(B2159)</f>
        <v>3/2026</v>
      </c>
      <c r="AN2159" s="45">
        <f>WEEKNUM(B2159)-WEEKNUM(EOMONTH(B2159,-1)+1)+1</f>
        <v>4</v>
      </c>
      <c r="AO2159" s="45" t="str">
        <f>MONTH(R2159)&amp;"/"&amp;YEAR(R2159)</f>
        <v>1/1900</v>
      </c>
      <c r="AP2159" s="45" t="e">
        <f>WEEKNUM(R2159)-WEEKNUM(EOMONTH(R2159,-1)+1)+1</f>
        <v>#NUM!</v>
      </c>
      <c r="AQ2159" s="45">
        <f>IF(AU2159="S",IF(Q2159="1. Aceitou o programa",R2159-B2159,0),0)</f>
        <v>0</v>
      </c>
      <c r="AR2159" s="45">
        <f>IF(AU2159="S",IF(AND(S2159&lt;&gt;"",R2159&lt;&gt;""),S2159-R2159,0),0)</f>
        <v>0</v>
      </c>
      <c r="AS2159" s="45">
        <f>IF(AU2159="S",IF(Q2159="1. Aceitou o programa",IF(OR(X2159="Não se Aplica",X2159=""),IF(OR(W2159="Não se Aplica",W2159=""),0,W2159-V2159),AVERAGE(X2159-W2159,W2159-V2159)),0),0)</f>
        <v>0</v>
      </c>
      <c r="AT2159" s="45">
        <f>IF(AU2159="S",IF(AND(Q2159="1. Aceitou o programa",AB2159="Realizada"),IFERROR(IF(AA2159="",0,AA2159-R2159),0),0),0)</f>
        <v>0</v>
      </c>
      <c r="AU2159" s="45" t="str">
        <f>_xlfn.XLOOKUP(U2159,'Lista Suspensa'!$AA$20:$AA$23,'Lista Suspensa'!$AB$20:$AB$23,"N/A")</f>
        <v>S</v>
      </c>
    </row>
    <row r="2160" spans="1:47" ht="12" customHeight="1" x14ac:dyDescent="0.3">
      <c r="A2160" s="87" t="s">
        <v>47</v>
      </c>
      <c r="B2160" s="88">
        <v>46104</v>
      </c>
      <c r="C2160" s="89" t="s">
        <v>48</v>
      </c>
      <c r="D2160" s="89" t="s">
        <v>49</v>
      </c>
      <c r="E2160" s="189">
        <v>753659778</v>
      </c>
      <c r="F2160" s="197" t="s">
        <v>5647</v>
      </c>
      <c r="G2160" s="90">
        <v>211173738</v>
      </c>
      <c r="H2160" s="91">
        <v>22205</v>
      </c>
      <c r="I2160" s="89"/>
      <c r="J2160" s="89" t="s">
        <v>51</v>
      </c>
      <c r="K2160" s="89" t="s">
        <v>76</v>
      </c>
      <c r="L2160" s="89" t="s">
        <v>95</v>
      </c>
      <c r="M2160" s="89" t="s">
        <v>196</v>
      </c>
      <c r="N2160" s="89" t="s">
        <v>97</v>
      </c>
      <c r="O2160" s="92" t="s">
        <v>5648</v>
      </c>
      <c r="P2160" s="93" t="s">
        <v>57</v>
      </c>
      <c r="Q2160" s="110" t="s">
        <v>5322</v>
      </c>
      <c r="R2160" s="94"/>
      <c r="S2160" s="95">
        <v>46168</v>
      </c>
      <c r="T2160" s="95" t="s">
        <v>5203</v>
      </c>
      <c r="U2160" s="95" t="s">
        <v>1125</v>
      </c>
      <c r="V2160" s="91">
        <v>46112</v>
      </c>
      <c r="W2160" s="91">
        <v>46160</v>
      </c>
      <c r="X2160" s="91">
        <v>46167</v>
      </c>
      <c r="Y2160" s="96" t="s">
        <v>2851</v>
      </c>
      <c r="Z2160" s="89"/>
      <c r="AA2160" s="95"/>
      <c r="AB2160" s="89"/>
      <c r="AC2160" s="109"/>
      <c r="AD2160" s="89"/>
      <c r="AE2160" s="89"/>
      <c r="AF2160" s="191"/>
      <c r="AG2160" s="194"/>
      <c r="AH2160" s="193"/>
      <c r="AI2160" s="97"/>
      <c r="AJ2160" s="97"/>
      <c r="AK2160" s="97"/>
      <c r="AL2160" s="45" t="s">
        <v>67</v>
      </c>
      <c r="AM2160" s="160" t="str">
        <f>MONTH(B2160)&amp;"/"&amp;YEAR(B2160)</f>
        <v>3/2026</v>
      </c>
      <c r="AN2160" s="45">
        <f>WEEKNUM(B2160)-WEEKNUM(EOMONTH(B2160,-1)+1)+1</f>
        <v>4</v>
      </c>
      <c r="AO2160" s="45" t="str">
        <f>MONTH(R2160)&amp;"/"&amp;YEAR(R2160)</f>
        <v>1/1900</v>
      </c>
      <c r="AP2160" s="45" t="e">
        <f>WEEKNUM(R2160)-WEEKNUM(EOMONTH(R2160,-1)+1)+1</f>
        <v>#NUM!</v>
      </c>
      <c r="AQ2160" s="45">
        <f>IF(AU2160="S",IF(Q2160="1. Aceitou o programa",R2160-B2160,0),0)</f>
        <v>0</v>
      </c>
      <c r="AR2160" s="45">
        <f>IF(AU2160="S",IF(AND(S2160&lt;&gt;"",R2160&lt;&gt;""),S2160-R2160,0),0)</f>
        <v>0</v>
      </c>
      <c r="AS2160" s="45">
        <f>IF(AU2160="S",IF(Q2160="1. Aceitou o programa",IF(OR(X2160="Não se Aplica",X2160=""),IF(OR(W2160="Não se Aplica",W2160=""),0,W2160-V2160),AVERAGE(X2160-W2160,W2160-V2160)),0),0)</f>
        <v>0</v>
      </c>
      <c r="AT2160" s="45">
        <f>IF(AU2160="S",IF(AND(Q2160="1. Aceitou o programa",AB2160="Realizada"),IFERROR(IF(AA2160="",0,AA2160-R2160),0),0),0)</f>
        <v>0</v>
      </c>
      <c r="AU2160" s="45" t="str">
        <f>_xlfn.XLOOKUP(U2160,'Lista Suspensa'!$AA$20:$AA$23,'Lista Suspensa'!$AB$20:$AB$23,"N/A")</f>
        <v>S</v>
      </c>
    </row>
    <row r="2161" spans="1:47" ht="12" customHeight="1" x14ac:dyDescent="0.3">
      <c r="A2161" s="87" t="s">
        <v>47</v>
      </c>
      <c r="B2161" s="88">
        <v>46104</v>
      </c>
      <c r="C2161" s="89" t="s">
        <v>48</v>
      </c>
      <c r="D2161" s="89" t="s">
        <v>49</v>
      </c>
      <c r="E2161" s="189">
        <v>807614319</v>
      </c>
      <c r="F2161" s="197" t="s">
        <v>5649</v>
      </c>
      <c r="G2161" s="90">
        <v>4531236866</v>
      </c>
      <c r="H2161" s="91">
        <v>23090</v>
      </c>
      <c r="I2161" s="89"/>
      <c r="J2161" s="89" t="s">
        <v>84</v>
      </c>
      <c r="K2161" s="89" t="s">
        <v>52</v>
      </c>
      <c r="L2161" s="89" t="s">
        <v>69</v>
      </c>
      <c r="M2161" s="89" t="s">
        <v>1801</v>
      </c>
      <c r="N2161" s="89" t="s">
        <v>97</v>
      </c>
      <c r="O2161" s="92" t="s">
        <v>5650</v>
      </c>
      <c r="P2161" s="93" t="s">
        <v>57</v>
      </c>
      <c r="Q2161" s="110" t="s">
        <v>5322</v>
      </c>
      <c r="R2161" s="94"/>
      <c r="S2161" s="95">
        <v>46168</v>
      </c>
      <c r="T2161" s="95" t="s">
        <v>5203</v>
      </c>
      <c r="U2161" s="95" t="s">
        <v>1125</v>
      </c>
      <c r="V2161" s="91">
        <v>46112</v>
      </c>
      <c r="W2161" s="91">
        <v>46160</v>
      </c>
      <c r="X2161" s="91">
        <v>46167</v>
      </c>
      <c r="Y2161" s="96" t="s">
        <v>2851</v>
      </c>
      <c r="Z2161" s="89"/>
      <c r="AA2161" s="95"/>
      <c r="AB2161" s="89"/>
      <c r="AC2161" s="109"/>
      <c r="AD2161" s="89"/>
      <c r="AE2161" s="89"/>
      <c r="AF2161" s="191"/>
      <c r="AG2161" s="194"/>
      <c r="AH2161" s="193"/>
      <c r="AI2161" s="97"/>
      <c r="AJ2161" s="97"/>
      <c r="AK2161" s="97"/>
      <c r="AL2161" s="45" t="s">
        <v>67</v>
      </c>
      <c r="AM2161" s="160" t="str">
        <f>MONTH(B2161)&amp;"/"&amp;YEAR(B2161)</f>
        <v>3/2026</v>
      </c>
      <c r="AN2161" s="45">
        <f>WEEKNUM(B2161)-WEEKNUM(EOMONTH(B2161,-1)+1)+1</f>
        <v>4</v>
      </c>
      <c r="AO2161" s="45" t="str">
        <f>MONTH(R2161)&amp;"/"&amp;YEAR(R2161)</f>
        <v>1/1900</v>
      </c>
      <c r="AP2161" s="45" t="e">
        <f>WEEKNUM(R2161)-WEEKNUM(EOMONTH(R2161,-1)+1)+1</f>
        <v>#NUM!</v>
      </c>
      <c r="AQ2161" s="45">
        <f>IF(AU2161="S",IF(Q2161="1. Aceitou o programa",R2161-B2161,0),0)</f>
        <v>0</v>
      </c>
      <c r="AR2161" s="45">
        <f>IF(AU2161="S",IF(AND(S2161&lt;&gt;"",R2161&lt;&gt;""),S2161-R2161,0),0)</f>
        <v>0</v>
      </c>
      <c r="AS2161" s="45">
        <f>IF(AU2161="S",IF(Q2161="1. Aceitou o programa",IF(OR(X2161="Não se Aplica",X2161=""),IF(OR(W2161="Não se Aplica",W2161=""),0,W2161-V2161),AVERAGE(X2161-W2161,W2161-V2161)),0),0)</f>
        <v>0</v>
      </c>
      <c r="AT2161" s="45">
        <f>IF(AU2161="S",IF(AND(Q2161="1. Aceitou o programa",AB2161="Realizada"),IFERROR(IF(AA2161="",0,AA2161-R2161),0),0),0)</f>
        <v>0</v>
      </c>
      <c r="AU2161" s="45" t="str">
        <f>_xlfn.XLOOKUP(U2161,'Lista Suspensa'!$AA$20:$AA$23,'Lista Suspensa'!$AB$20:$AB$23,"N/A")</f>
        <v>S</v>
      </c>
    </row>
    <row r="2162" spans="1:47" ht="12" customHeight="1" x14ac:dyDescent="0.3">
      <c r="A2162" s="87" t="s">
        <v>47</v>
      </c>
      <c r="B2162" s="88">
        <v>46104</v>
      </c>
      <c r="C2162" s="89" t="s">
        <v>48</v>
      </c>
      <c r="D2162" s="89" t="s">
        <v>49</v>
      </c>
      <c r="E2162" s="189">
        <v>451788028</v>
      </c>
      <c r="F2162" s="197" t="s">
        <v>5651</v>
      </c>
      <c r="G2162" s="90">
        <v>7652895804</v>
      </c>
      <c r="H2162" s="91">
        <v>15715</v>
      </c>
      <c r="I2162" s="89"/>
      <c r="J2162" s="89" t="s">
        <v>84</v>
      </c>
      <c r="K2162" s="89" t="s">
        <v>52</v>
      </c>
      <c r="L2162" s="89" t="s">
        <v>85</v>
      </c>
      <c r="M2162" s="89" t="s">
        <v>5652</v>
      </c>
      <c r="N2162" s="89" t="s">
        <v>79</v>
      </c>
      <c r="O2162" s="92" t="s">
        <v>5653</v>
      </c>
      <c r="P2162" s="93" t="s">
        <v>57</v>
      </c>
      <c r="Q2162" s="110" t="s">
        <v>5322</v>
      </c>
      <c r="R2162" s="94"/>
      <c r="S2162" s="95">
        <v>46168</v>
      </c>
      <c r="T2162" s="95" t="s">
        <v>5203</v>
      </c>
      <c r="U2162" s="95" t="s">
        <v>1125</v>
      </c>
      <c r="V2162" s="91">
        <v>46112</v>
      </c>
      <c r="W2162" s="91">
        <v>46160</v>
      </c>
      <c r="X2162" s="91">
        <v>46167</v>
      </c>
      <c r="Y2162" s="96" t="s">
        <v>2851</v>
      </c>
      <c r="Z2162" s="89"/>
      <c r="AA2162" s="95"/>
      <c r="AB2162" s="89"/>
      <c r="AC2162" s="109"/>
      <c r="AD2162" s="89"/>
      <c r="AE2162" s="89"/>
      <c r="AF2162" s="191"/>
      <c r="AG2162" s="194"/>
      <c r="AH2162" s="193"/>
      <c r="AI2162" s="97"/>
      <c r="AJ2162" s="97"/>
      <c r="AK2162" s="97"/>
      <c r="AL2162" s="45" t="s">
        <v>67</v>
      </c>
      <c r="AM2162" s="160" t="str">
        <f>MONTH(B2162)&amp;"/"&amp;YEAR(B2162)</f>
        <v>3/2026</v>
      </c>
      <c r="AN2162" s="45">
        <f>WEEKNUM(B2162)-WEEKNUM(EOMONTH(B2162,-1)+1)+1</f>
        <v>4</v>
      </c>
      <c r="AO2162" s="45" t="str">
        <f>MONTH(R2162)&amp;"/"&amp;YEAR(R2162)</f>
        <v>1/1900</v>
      </c>
      <c r="AP2162" s="45" t="e">
        <f>WEEKNUM(R2162)-WEEKNUM(EOMONTH(R2162,-1)+1)+1</f>
        <v>#NUM!</v>
      </c>
      <c r="AQ2162" s="45">
        <f>IF(AU2162="S",IF(Q2162="1. Aceitou o programa",R2162-B2162,0),0)</f>
        <v>0</v>
      </c>
      <c r="AR2162" s="45">
        <f>IF(AU2162="S",IF(AND(S2162&lt;&gt;"",R2162&lt;&gt;""),S2162-R2162,0),0)</f>
        <v>0</v>
      </c>
      <c r="AS2162" s="45">
        <f>IF(AU2162="S",IF(Q2162="1. Aceitou o programa",IF(OR(X2162="Não se Aplica",X2162=""),IF(OR(W2162="Não se Aplica",W2162=""),0,W2162-V2162),AVERAGE(X2162-W2162,W2162-V2162)),0),0)</f>
        <v>0</v>
      </c>
      <c r="AT2162" s="45">
        <f>IF(AU2162="S",IF(AND(Q2162="1. Aceitou o programa",AB2162="Realizada"),IFERROR(IF(AA2162="",0,AA2162-R2162),0),0),0)</f>
        <v>0</v>
      </c>
      <c r="AU2162" s="45" t="str">
        <f>_xlfn.XLOOKUP(U2162,'Lista Suspensa'!$AA$20:$AA$23,'Lista Suspensa'!$AB$20:$AB$23,"N/A")</f>
        <v>S</v>
      </c>
    </row>
    <row r="2163" spans="1:47" ht="12" customHeight="1" x14ac:dyDescent="0.3">
      <c r="A2163" s="87" t="s">
        <v>47</v>
      </c>
      <c r="B2163" s="88">
        <v>46104</v>
      </c>
      <c r="C2163" s="89" t="s">
        <v>48</v>
      </c>
      <c r="D2163" s="89" t="s">
        <v>49</v>
      </c>
      <c r="E2163" s="189">
        <v>751477753</v>
      </c>
      <c r="F2163" s="197" t="s">
        <v>5654</v>
      </c>
      <c r="G2163" s="90">
        <v>31456626787</v>
      </c>
      <c r="H2163" s="91">
        <v>18855</v>
      </c>
      <c r="I2163" s="89"/>
      <c r="J2163" s="89" t="s">
        <v>84</v>
      </c>
      <c r="K2163" s="89" t="s">
        <v>76</v>
      </c>
      <c r="L2163" s="89" t="s">
        <v>95</v>
      </c>
      <c r="M2163" s="89" t="s">
        <v>180</v>
      </c>
      <c r="N2163" s="89" t="s">
        <v>55</v>
      </c>
      <c r="O2163" s="92" t="s">
        <v>5655</v>
      </c>
      <c r="P2163" s="93" t="s">
        <v>57</v>
      </c>
      <c r="Q2163" s="110" t="s">
        <v>5322</v>
      </c>
      <c r="R2163" s="94"/>
      <c r="S2163" s="95">
        <v>46168</v>
      </c>
      <c r="T2163" s="95" t="s">
        <v>5203</v>
      </c>
      <c r="U2163" s="95" t="s">
        <v>1125</v>
      </c>
      <c r="V2163" s="91">
        <v>46112</v>
      </c>
      <c r="W2163" s="91">
        <v>46160</v>
      </c>
      <c r="X2163" s="91">
        <v>46167</v>
      </c>
      <c r="Y2163" s="96" t="s">
        <v>2851</v>
      </c>
      <c r="Z2163" s="89"/>
      <c r="AA2163" s="95"/>
      <c r="AB2163" s="89"/>
      <c r="AC2163" s="109"/>
      <c r="AD2163" s="89"/>
      <c r="AE2163" s="89"/>
      <c r="AF2163" s="191"/>
      <c r="AG2163" s="194"/>
      <c r="AH2163" s="193"/>
      <c r="AI2163" s="97"/>
      <c r="AJ2163" s="97"/>
      <c r="AK2163" s="97"/>
      <c r="AL2163" s="45" t="s">
        <v>67</v>
      </c>
      <c r="AM2163" s="160" t="str">
        <f>MONTH(B2163)&amp;"/"&amp;YEAR(B2163)</f>
        <v>3/2026</v>
      </c>
      <c r="AN2163" s="45">
        <f>WEEKNUM(B2163)-WEEKNUM(EOMONTH(B2163,-1)+1)+1</f>
        <v>4</v>
      </c>
      <c r="AO2163" s="45" t="str">
        <f>MONTH(R2163)&amp;"/"&amp;YEAR(R2163)</f>
        <v>1/1900</v>
      </c>
      <c r="AP2163" s="45" t="e">
        <f>WEEKNUM(R2163)-WEEKNUM(EOMONTH(R2163,-1)+1)+1</f>
        <v>#NUM!</v>
      </c>
      <c r="AQ2163" s="45">
        <f>IF(AU2163="S",IF(Q2163="1. Aceitou o programa",R2163-B2163,0),0)</f>
        <v>0</v>
      </c>
      <c r="AR2163" s="45">
        <f>IF(AU2163="S",IF(AND(S2163&lt;&gt;"",R2163&lt;&gt;""),S2163-R2163,0),0)</f>
        <v>0</v>
      </c>
      <c r="AS2163" s="45">
        <f>IF(AU2163="S",IF(Q2163="1. Aceitou o programa",IF(OR(X2163="Não se Aplica",X2163=""),IF(OR(W2163="Não se Aplica",W2163=""),0,W2163-V2163),AVERAGE(X2163-W2163,W2163-V2163)),0),0)</f>
        <v>0</v>
      </c>
      <c r="AT2163" s="45">
        <f>IF(AU2163="S",IF(AND(Q2163="1. Aceitou o programa",AB2163="Realizada"),IFERROR(IF(AA2163="",0,AA2163-R2163),0),0),0)</f>
        <v>0</v>
      </c>
      <c r="AU2163" s="45" t="str">
        <f>_xlfn.XLOOKUP(U2163,'Lista Suspensa'!$AA$20:$AA$23,'Lista Suspensa'!$AB$20:$AB$23,"N/A")</f>
        <v>S</v>
      </c>
    </row>
    <row r="2164" spans="1:47" ht="12" customHeight="1" x14ac:dyDescent="0.3">
      <c r="A2164" s="87" t="s">
        <v>47</v>
      </c>
      <c r="B2164" s="88">
        <v>46104</v>
      </c>
      <c r="C2164" s="89" t="s">
        <v>48</v>
      </c>
      <c r="D2164" s="89" t="s">
        <v>49</v>
      </c>
      <c r="E2164" s="189">
        <v>301088950</v>
      </c>
      <c r="F2164" s="197" t="s">
        <v>5656</v>
      </c>
      <c r="G2164" s="90">
        <v>3612302817</v>
      </c>
      <c r="H2164" s="91">
        <v>22978</v>
      </c>
      <c r="I2164" s="89"/>
      <c r="J2164" s="89" t="s">
        <v>84</v>
      </c>
      <c r="K2164" s="89" t="s">
        <v>52</v>
      </c>
      <c r="L2164" s="89" t="s">
        <v>85</v>
      </c>
      <c r="M2164" s="89" t="s">
        <v>1942</v>
      </c>
      <c r="N2164" s="89" t="s">
        <v>87</v>
      </c>
      <c r="O2164" s="92" t="s">
        <v>5657</v>
      </c>
      <c r="P2164" s="93" t="s">
        <v>57</v>
      </c>
      <c r="Q2164" s="110" t="s">
        <v>5322</v>
      </c>
      <c r="R2164" s="94"/>
      <c r="S2164" s="95">
        <v>46168</v>
      </c>
      <c r="T2164" s="95" t="s">
        <v>5203</v>
      </c>
      <c r="U2164" s="95" t="s">
        <v>1125</v>
      </c>
      <c r="V2164" s="91">
        <v>46112</v>
      </c>
      <c r="W2164" s="91">
        <v>46160</v>
      </c>
      <c r="X2164" s="91">
        <v>46167</v>
      </c>
      <c r="Y2164" s="96" t="s">
        <v>2851</v>
      </c>
      <c r="Z2164" s="89"/>
      <c r="AA2164" s="95"/>
      <c r="AB2164" s="89"/>
      <c r="AC2164" s="109"/>
      <c r="AD2164" s="89"/>
      <c r="AE2164" s="89"/>
      <c r="AF2164" s="191"/>
      <c r="AG2164" s="194"/>
      <c r="AH2164" s="193"/>
      <c r="AI2164" s="97"/>
      <c r="AJ2164" s="97"/>
      <c r="AK2164" s="97"/>
      <c r="AL2164" s="45" t="s">
        <v>67</v>
      </c>
      <c r="AM2164" s="160" t="str">
        <f>MONTH(B2164)&amp;"/"&amp;YEAR(B2164)</f>
        <v>3/2026</v>
      </c>
      <c r="AN2164" s="45">
        <f>WEEKNUM(B2164)-WEEKNUM(EOMONTH(B2164,-1)+1)+1</f>
        <v>4</v>
      </c>
      <c r="AO2164" s="45" t="str">
        <f>MONTH(R2164)&amp;"/"&amp;YEAR(R2164)</f>
        <v>1/1900</v>
      </c>
      <c r="AP2164" s="45" t="e">
        <f>WEEKNUM(R2164)-WEEKNUM(EOMONTH(R2164,-1)+1)+1</f>
        <v>#NUM!</v>
      </c>
      <c r="AQ2164" s="45">
        <f>IF(AU2164="S",IF(Q2164="1. Aceitou o programa",R2164-B2164,0),0)</f>
        <v>0</v>
      </c>
      <c r="AR2164" s="45">
        <f>IF(AU2164="S",IF(AND(S2164&lt;&gt;"",R2164&lt;&gt;""),S2164-R2164,0),0)</f>
        <v>0</v>
      </c>
      <c r="AS2164" s="45">
        <f>IF(AU2164="S",IF(Q2164="1. Aceitou o programa",IF(OR(X2164="Não se Aplica",X2164=""),IF(OR(W2164="Não se Aplica",W2164=""),0,W2164-V2164),AVERAGE(X2164-W2164,W2164-V2164)),0),0)</f>
        <v>0</v>
      </c>
      <c r="AT2164" s="45">
        <f>IF(AU2164="S",IF(AND(Q2164="1. Aceitou o programa",AB2164="Realizada"),IFERROR(IF(AA2164="",0,AA2164-R2164),0),0),0)</f>
        <v>0</v>
      </c>
      <c r="AU2164" s="45" t="str">
        <f>_xlfn.XLOOKUP(U2164,'Lista Suspensa'!$AA$20:$AA$23,'Lista Suspensa'!$AB$20:$AB$23,"N/A")</f>
        <v>S</v>
      </c>
    </row>
    <row r="2165" spans="1:47" ht="12" customHeight="1" x14ac:dyDescent="0.3">
      <c r="A2165" s="87" t="s">
        <v>47</v>
      </c>
      <c r="B2165" s="88">
        <v>46104</v>
      </c>
      <c r="C2165" s="89" t="s">
        <v>48</v>
      </c>
      <c r="D2165" s="89" t="s">
        <v>49</v>
      </c>
      <c r="E2165" s="189">
        <v>762009209</v>
      </c>
      <c r="F2165" s="197" t="s">
        <v>5658</v>
      </c>
      <c r="G2165" s="90">
        <v>12919527720</v>
      </c>
      <c r="H2165" s="91">
        <v>13253</v>
      </c>
      <c r="I2165" s="89"/>
      <c r="J2165" s="89" t="s">
        <v>84</v>
      </c>
      <c r="K2165" s="89" t="s">
        <v>76</v>
      </c>
      <c r="L2165" s="89" t="s">
        <v>283</v>
      </c>
      <c r="M2165" s="89" t="s">
        <v>5659</v>
      </c>
      <c r="N2165" s="89" t="s">
        <v>97</v>
      </c>
      <c r="O2165" s="92" t="s">
        <v>5660</v>
      </c>
      <c r="P2165" s="93" t="s">
        <v>57</v>
      </c>
      <c r="Q2165" s="110" t="s">
        <v>5322</v>
      </c>
      <c r="R2165" s="94"/>
      <c r="S2165" s="95">
        <v>46168</v>
      </c>
      <c r="T2165" s="95" t="s">
        <v>5203</v>
      </c>
      <c r="U2165" s="95" t="s">
        <v>1125</v>
      </c>
      <c r="V2165" s="91">
        <v>46112</v>
      </c>
      <c r="W2165" s="91">
        <v>46160</v>
      </c>
      <c r="X2165" s="91">
        <v>46167</v>
      </c>
      <c r="Y2165" s="96" t="s">
        <v>2851</v>
      </c>
      <c r="Z2165" s="89"/>
      <c r="AA2165" s="95"/>
      <c r="AB2165" s="89"/>
      <c r="AC2165" s="109"/>
      <c r="AD2165" s="89"/>
      <c r="AE2165" s="89"/>
      <c r="AF2165" s="191"/>
      <c r="AG2165" s="194"/>
      <c r="AH2165" s="193"/>
      <c r="AI2165" s="97"/>
      <c r="AJ2165" s="97"/>
      <c r="AK2165" s="97"/>
      <c r="AL2165" s="45" t="s">
        <v>67</v>
      </c>
      <c r="AM2165" s="160" t="str">
        <f>MONTH(B2165)&amp;"/"&amp;YEAR(B2165)</f>
        <v>3/2026</v>
      </c>
      <c r="AN2165" s="45">
        <f>WEEKNUM(B2165)-WEEKNUM(EOMONTH(B2165,-1)+1)+1</f>
        <v>4</v>
      </c>
      <c r="AO2165" s="45" t="str">
        <f>MONTH(R2165)&amp;"/"&amp;YEAR(R2165)</f>
        <v>1/1900</v>
      </c>
      <c r="AP2165" s="45" t="e">
        <f>WEEKNUM(R2165)-WEEKNUM(EOMONTH(R2165,-1)+1)+1</f>
        <v>#NUM!</v>
      </c>
      <c r="AQ2165" s="45">
        <f>IF(AU2165="S",IF(Q2165="1. Aceitou o programa",R2165-B2165,0),0)</f>
        <v>0</v>
      </c>
      <c r="AR2165" s="45">
        <f>IF(AU2165="S",IF(AND(S2165&lt;&gt;"",R2165&lt;&gt;""),S2165-R2165,0),0)</f>
        <v>0</v>
      </c>
      <c r="AS2165" s="45">
        <f>IF(AU2165="S",IF(Q2165="1. Aceitou o programa",IF(OR(X2165="Não se Aplica",X2165=""),IF(OR(W2165="Não se Aplica",W2165=""),0,W2165-V2165),AVERAGE(X2165-W2165,W2165-V2165)),0),0)</f>
        <v>0</v>
      </c>
      <c r="AT2165" s="45">
        <f>IF(AU2165="S",IF(AND(Q2165="1. Aceitou o programa",AB2165="Realizada"),IFERROR(IF(AA2165="",0,AA2165-R2165),0),0),0)</f>
        <v>0</v>
      </c>
      <c r="AU2165" s="45" t="str">
        <f>_xlfn.XLOOKUP(U2165,'Lista Suspensa'!$AA$20:$AA$23,'Lista Suspensa'!$AB$20:$AB$23,"N/A")</f>
        <v>S</v>
      </c>
    </row>
    <row r="2166" spans="1:47" ht="12" customHeight="1" x14ac:dyDescent="0.3">
      <c r="A2166" s="87" t="s">
        <v>47</v>
      </c>
      <c r="B2166" s="88">
        <v>46104</v>
      </c>
      <c r="C2166" s="89" t="s">
        <v>48</v>
      </c>
      <c r="D2166" s="89" t="s">
        <v>49</v>
      </c>
      <c r="E2166" s="189">
        <v>450299651</v>
      </c>
      <c r="F2166" s="197" t="s">
        <v>5661</v>
      </c>
      <c r="G2166" s="90">
        <v>76892247849</v>
      </c>
      <c r="H2166" s="91">
        <v>20528</v>
      </c>
      <c r="I2166" s="89"/>
      <c r="J2166" s="89" t="s">
        <v>51</v>
      </c>
      <c r="K2166" s="89" t="s">
        <v>52</v>
      </c>
      <c r="L2166" s="89" t="s">
        <v>85</v>
      </c>
      <c r="M2166" s="89" t="s">
        <v>2935</v>
      </c>
      <c r="N2166" s="89" t="s">
        <v>97</v>
      </c>
      <c r="O2166" s="92" t="s">
        <v>5662</v>
      </c>
      <c r="P2166" s="93" t="s">
        <v>57</v>
      </c>
      <c r="Q2166" s="110" t="s">
        <v>5322</v>
      </c>
      <c r="R2166" s="94"/>
      <c r="S2166" s="95">
        <v>46168</v>
      </c>
      <c r="T2166" s="95" t="s">
        <v>5203</v>
      </c>
      <c r="U2166" s="95" t="s">
        <v>1125</v>
      </c>
      <c r="V2166" s="91">
        <v>46112</v>
      </c>
      <c r="W2166" s="91">
        <v>46160</v>
      </c>
      <c r="X2166" s="91">
        <v>46167</v>
      </c>
      <c r="Y2166" s="96" t="s">
        <v>2851</v>
      </c>
      <c r="Z2166" s="89"/>
      <c r="AA2166" s="95"/>
      <c r="AB2166" s="89"/>
      <c r="AC2166" s="109"/>
      <c r="AD2166" s="89"/>
      <c r="AE2166" s="89"/>
      <c r="AF2166" s="191"/>
      <c r="AG2166" s="194"/>
      <c r="AH2166" s="193"/>
      <c r="AI2166" s="97"/>
      <c r="AJ2166" s="97"/>
      <c r="AK2166" s="97"/>
      <c r="AL2166" s="45" t="s">
        <v>67</v>
      </c>
      <c r="AM2166" s="160" t="str">
        <f>MONTH(B2166)&amp;"/"&amp;YEAR(B2166)</f>
        <v>3/2026</v>
      </c>
      <c r="AN2166" s="45">
        <f>WEEKNUM(B2166)-WEEKNUM(EOMONTH(B2166,-1)+1)+1</f>
        <v>4</v>
      </c>
      <c r="AO2166" s="45" t="str">
        <f>MONTH(R2166)&amp;"/"&amp;YEAR(R2166)</f>
        <v>1/1900</v>
      </c>
      <c r="AP2166" s="45" t="e">
        <f>WEEKNUM(R2166)-WEEKNUM(EOMONTH(R2166,-1)+1)+1</f>
        <v>#NUM!</v>
      </c>
      <c r="AQ2166" s="45">
        <f>IF(AU2166="S",IF(Q2166="1. Aceitou o programa",R2166-B2166,0),0)</f>
        <v>0</v>
      </c>
      <c r="AR2166" s="45">
        <f>IF(AU2166="S",IF(AND(S2166&lt;&gt;"",R2166&lt;&gt;""),S2166-R2166,0),0)</f>
        <v>0</v>
      </c>
      <c r="AS2166" s="45">
        <f>IF(AU2166="S",IF(Q2166="1. Aceitou o programa",IF(OR(X2166="Não se Aplica",X2166=""),IF(OR(W2166="Não se Aplica",W2166=""),0,W2166-V2166),AVERAGE(X2166-W2166,W2166-V2166)),0),0)</f>
        <v>0</v>
      </c>
      <c r="AT2166" s="45">
        <f>IF(AU2166="S",IF(AND(Q2166="1. Aceitou o programa",AB2166="Realizada"),IFERROR(IF(AA2166="",0,AA2166-R2166),0),0),0)</f>
        <v>0</v>
      </c>
      <c r="AU2166" s="45" t="str">
        <f>_xlfn.XLOOKUP(U2166,'Lista Suspensa'!$AA$20:$AA$23,'Lista Suspensa'!$AB$20:$AB$23,"N/A")</f>
        <v>S</v>
      </c>
    </row>
    <row r="2167" spans="1:47" ht="12" customHeight="1" x14ac:dyDescent="0.3">
      <c r="A2167" s="87" t="s">
        <v>47</v>
      </c>
      <c r="B2167" s="88">
        <v>46104</v>
      </c>
      <c r="C2167" s="89" t="s">
        <v>48</v>
      </c>
      <c r="D2167" s="89" t="s">
        <v>49</v>
      </c>
      <c r="E2167" s="189">
        <v>450113370</v>
      </c>
      <c r="F2167" s="197" t="s">
        <v>5663</v>
      </c>
      <c r="G2167" s="90">
        <v>5540736842</v>
      </c>
      <c r="H2167" s="91">
        <v>23618</v>
      </c>
      <c r="I2167" s="89"/>
      <c r="J2167" s="89" t="s">
        <v>84</v>
      </c>
      <c r="K2167" s="89" t="s">
        <v>52</v>
      </c>
      <c r="L2167" s="89" t="s">
        <v>85</v>
      </c>
      <c r="M2167" s="89" t="s">
        <v>5664</v>
      </c>
      <c r="N2167" s="89" t="s">
        <v>97</v>
      </c>
      <c r="O2167" s="92" t="s">
        <v>5665</v>
      </c>
      <c r="P2167" s="93" t="s">
        <v>57</v>
      </c>
      <c r="Q2167" s="110" t="s">
        <v>5322</v>
      </c>
      <c r="R2167" s="94"/>
      <c r="S2167" s="95">
        <v>46168</v>
      </c>
      <c r="T2167" s="95" t="s">
        <v>5203</v>
      </c>
      <c r="U2167" s="95" t="s">
        <v>1125</v>
      </c>
      <c r="V2167" s="91">
        <v>46112</v>
      </c>
      <c r="W2167" s="91">
        <v>46160</v>
      </c>
      <c r="X2167" s="91">
        <v>46167</v>
      </c>
      <c r="Y2167" s="96" t="s">
        <v>2851</v>
      </c>
      <c r="Z2167" s="89"/>
      <c r="AA2167" s="95"/>
      <c r="AB2167" s="89"/>
      <c r="AC2167" s="109"/>
      <c r="AD2167" s="89"/>
      <c r="AE2167" s="89"/>
      <c r="AF2167" s="191"/>
      <c r="AG2167" s="194"/>
      <c r="AH2167" s="193"/>
      <c r="AI2167" s="97"/>
      <c r="AJ2167" s="97"/>
      <c r="AK2167" s="97"/>
      <c r="AL2167" s="45" t="s">
        <v>67</v>
      </c>
      <c r="AM2167" s="160" t="str">
        <f>MONTH(B2167)&amp;"/"&amp;YEAR(B2167)</f>
        <v>3/2026</v>
      </c>
      <c r="AN2167" s="45">
        <f>WEEKNUM(B2167)-WEEKNUM(EOMONTH(B2167,-1)+1)+1</f>
        <v>4</v>
      </c>
      <c r="AO2167" s="45" t="str">
        <f>MONTH(R2167)&amp;"/"&amp;YEAR(R2167)</f>
        <v>1/1900</v>
      </c>
      <c r="AP2167" s="45" t="e">
        <f>WEEKNUM(R2167)-WEEKNUM(EOMONTH(R2167,-1)+1)+1</f>
        <v>#NUM!</v>
      </c>
      <c r="AQ2167" s="45">
        <f>IF(AU2167="S",IF(Q2167="1. Aceitou o programa",R2167-B2167,0),0)</f>
        <v>0</v>
      </c>
      <c r="AR2167" s="45">
        <f>IF(AU2167="S",IF(AND(S2167&lt;&gt;"",R2167&lt;&gt;""),S2167-R2167,0),0)</f>
        <v>0</v>
      </c>
      <c r="AS2167" s="45">
        <f>IF(AU2167="S",IF(Q2167="1. Aceitou o programa",IF(OR(X2167="Não se Aplica",X2167=""),IF(OR(W2167="Não se Aplica",W2167=""),0,W2167-V2167),AVERAGE(X2167-W2167,W2167-V2167)),0),0)</f>
        <v>0</v>
      </c>
      <c r="AT2167" s="45">
        <f>IF(AU2167="S",IF(AND(Q2167="1. Aceitou o programa",AB2167="Realizada"),IFERROR(IF(AA2167="",0,AA2167-R2167),0),0),0)</f>
        <v>0</v>
      </c>
      <c r="AU2167" s="45" t="str">
        <f>_xlfn.XLOOKUP(U2167,'Lista Suspensa'!$AA$20:$AA$23,'Lista Suspensa'!$AB$20:$AB$23,"N/A")</f>
        <v>S</v>
      </c>
    </row>
    <row r="2168" spans="1:47" ht="12" customHeight="1" x14ac:dyDescent="0.3">
      <c r="A2168" s="87" t="s">
        <v>47</v>
      </c>
      <c r="B2168" s="88">
        <v>46104</v>
      </c>
      <c r="C2168" s="89" t="s">
        <v>48</v>
      </c>
      <c r="D2168" s="89" t="s">
        <v>49</v>
      </c>
      <c r="E2168" s="189">
        <v>122068939</v>
      </c>
      <c r="F2168" s="197" t="s">
        <v>5666</v>
      </c>
      <c r="G2168" s="90">
        <v>53240383853</v>
      </c>
      <c r="H2168" s="91">
        <v>19131</v>
      </c>
      <c r="I2168" s="89"/>
      <c r="J2168" s="89" t="s">
        <v>84</v>
      </c>
      <c r="K2168" s="89" t="s">
        <v>52</v>
      </c>
      <c r="L2168" s="89" t="s">
        <v>85</v>
      </c>
      <c r="M2168" s="89" t="s">
        <v>513</v>
      </c>
      <c r="N2168" s="89" t="s">
        <v>87</v>
      </c>
      <c r="O2168" s="92" t="s">
        <v>5667</v>
      </c>
      <c r="P2168" s="93" t="s">
        <v>57</v>
      </c>
      <c r="Q2168" s="110" t="s">
        <v>5322</v>
      </c>
      <c r="R2168" s="94"/>
      <c r="S2168" s="95">
        <v>46168</v>
      </c>
      <c r="T2168" s="95" t="s">
        <v>5203</v>
      </c>
      <c r="U2168" s="95" t="s">
        <v>1125</v>
      </c>
      <c r="V2168" s="91">
        <v>46112</v>
      </c>
      <c r="W2168" s="91">
        <v>46160</v>
      </c>
      <c r="X2168" s="91">
        <v>46167</v>
      </c>
      <c r="Y2168" s="96" t="s">
        <v>2851</v>
      </c>
      <c r="Z2168" s="89"/>
      <c r="AA2168" s="95"/>
      <c r="AB2168" s="89"/>
      <c r="AC2168" s="109"/>
      <c r="AD2168" s="89"/>
      <c r="AE2168" s="89"/>
      <c r="AF2168" s="191"/>
      <c r="AG2168" s="194"/>
      <c r="AH2168" s="193"/>
      <c r="AI2168" s="97"/>
      <c r="AJ2168" s="97"/>
      <c r="AK2168" s="97"/>
      <c r="AL2168" s="45" t="s">
        <v>67</v>
      </c>
      <c r="AM2168" s="160" t="str">
        <f>MONTH(B2168)&amp;"/"&amp;YEAR(B2168)</f>
        <v>3/2026</v>
      </c>
      <c r="AN2168" s="45">
        <f>WEEKNUM(B2168)-WEEKNUM(EOMONTH(B2168,-1)+1)+1</f>
        <v>4</v>
      </c>
      <c r="AO2168" s="45" t="str">
        <f>MONTH(R2168)&amp;"/"&amp;YEAR(R2168)</f>
        <v>1/1900</v>
      </c>
      <c r="AP2168" s="45" t="e">
        <f>WEEKNUM(R2168)-WEEKNUM(EOMONTH(R2168,-1)+1)+1</f>
        <v>#NUM!</v>
      </c>
      <c r="AQ2168" s="45">
        <f>IF(AU2168="S",IF(Q2168="1. Aceitou o programa",R2168-B2168,0),0)</f>
        <v>0</v>
      </c>
      <c r="AR2168" s="45">
        <f>IF(AU2168="S",IF(AND(S2168&lt;&gt;"",R2168&lt;&gt;""),S2168-R2168,0),0)</f>
        <v>0</v>
      </c>
      <c r="AS2168" s="45">
        <f>IF(AU2168="S",IF(Q2168="1. Aceitou o programa",IF(OR(X2168="Não se Aplica",X2168=""),IF(OR(W2168="Não se Aplica",W2168=""),0,W2168-V2168),AVERAGE(X2168-W2168,W2168-V2168)),0),0)</f>
        <v>0</v>
      </c>
      <c r="AT2168" s="45">
        <f>IF(AU2168="S",IF(AND(Q2168="1. Aceitou o programa",AB2168="Realizada"),IFERROR(IF(AA2168="",0,AA2168-R2168),0),0),0)</f>
        <v>0</v>
      </c>
      <c r="AU2168" s="45" t="str">
        <f>_xlfn.XLOOKUP(U2168,'Lista Suspensa'!$AA$20:$AA$23,'Lista Suspensa'!$AB$20:$AB$23,"N/A")</f>
        <v>S</v>
      </c>
    </row>
    <row r="2169" spans="1:47" ht="12" customHeight="1" x14ac:dyDescent="0.3">
      <c r="A2169" s="87" t="s">
        <v>47</v>
      </c>
      <c r="B2169" s="88">
        <v>46104</v>
      </c>
      <c r="C2169" s="89" t="s">
        <v>48</v>
      </c>
      <c r="D2169" s="89" t="s">
        <v>49</v>
      </c>
      <c r="E2169" s="189">
        <v>800222288</v>
      </c>
      <c r="F2169" s="197" t="s">
        <v>5668</v>
      </c>
      <c r="G2169" s="90">
        <v>90540913804</v>
      </c>
      <c r="H2169" s="91">
        <v>20465</v>
      </c>
      <c r="I2169" s="89"/>
      <c r="J2169" s="89" t="s">
        <v>51</v>
      </c>
      <c r="K2169" s="89" t="s">
        <v>52</v>
      </c>
      <c r="L2169" s="89" t="s">
        <v>85</v>
      </c>
      <c r="M2169" s="89" t="s">
        <v>5669</v>
      </c>
      <c r="N2169" s="89" t="s">
        <v>97</v>
      </c>
      <c r="O2169" s="92" t="s">
        <v>5670</v>
      </c>
      <c r="P2169" s="93" t="s">
        <v>57</v>
      </c>
      <c r="Q2169" s="110" t="s">
        <v>5322</v>
      </c>
      <c r="R2169" s="94"/>
      <c r="S2169" s="95">
        <v>46168</v>
      </c>
      <c r="T2169" s="95" t="s">
        <v>5203</v>
      </c>
      <c r="U2169" s="95" t="s">
        <v>1125</v>
      </c>
      <c r="V2169" s="91">
        <v>46112</v>
      </c>
      <c r="W2169" s="91">
        <v>46160</v>
      </c>
      <c r="X2169" s="91">
        <v>46167</v>
      </c>
      <c r="Y2169" s="96" t="s">
        <v>2851</v>
      </c>
      <c r="Z2169" s="89"/>
      <c r="AA2169" s="95"/>
      <c r="AB2169" s="89"/>
      <c r="AC2169" s="109"/>
      <c r="AD2169" s="89"/>
      <c r="AE2169" s="89"/>
      <c r="AF2169" s="191"/>
      <c r="AG2169" s="194"/>
      <c r="AH2169" s="193"/>
      <c r="AI2169" s="97"/>
      <c r="AJ2169" s="97"/>
      <c r="AK2169" s="97"/>
      <c r="AL2169" s="45" t="s">
        <v>67</v>
      </c>
      <c r="AM2169" s="160" t="str">
        <f>MONTH(B2169)&amp;"/"&amp;YEAR(B2169)</f>
        <v>3/2026</v>
      </c>
      <c r="AN2169" s="45">
        <f>WEEKNUM(B2169)-WEEKNUM(EOMONTH(B2169,-1)+1)+1</f>
        <v>4</v>
      </c>
      <c r="AO2169" s="45" t="str">
        <f>MONTH(R2169)&amp;"/"&amp;YEAR(R2169)</f>
        <v>1/1900</v>
      </c>
      <c r="AP2169" s="45" t="e">
        <f>WEEKNUM(R2169)-WEEKNUM(EOMONTH(R2169,-1)+1)+1</f>
        <v>#NUM!</v>
      </c>
      <c r="AQ2169" s="45">
        <f>IF(AU2169="S",IF(Q2169="1. Aceitou o programa",R2169-B2169,0),0)</f>
        <v>0</v>
      </c>
      <c r="AR2169" s="45">
        <f>IF(AU2169="S",IF(AND(S2169&lt;&gt;"",R2169&lt;&gt;""),S2169-R2169,0),0)</f>
        <v>0</v>
      </c>
      <c r="AS2169" s="45">
        <f>IF(AU2169="S",IF(Q2169="1. Aceitou o programa",IF(OR(X2169="Não se Aplica",X2169=""),IF(OR(W2169="Não se Aplica",W2169=""),0,W2169-V2169),AVERAGE(X2169-W2169,W2169-V2169)),0),0)</f>
        <v>0</v>
      </c>
      <c r="AT2169" s="45">
        <f>IF(AU2169="S",IF(AND(Q2169="1. Aceitou o programa",AB2169="Realizada"),IFERROR(IF(AA2169="",0,AA2169-R2169),0),0),0)</f>
        <v>0</v>
      </c>
      <c r="AU2169" s="45" t="str">
        <f>_xlfn.XLOOKUP(U2169,'Lista Suspensa'!$AA$20:$AA$23,'Lista Suspensa'!$AB$20:$AB$23,"N/A")</f>
        <v>S</v>
      </c>
    </row>
    <row r="2170" spans="1:47" ht="12" customHeight="1" x14ac:dyDescent="0.3">
      <c r="A2170" s="87" t="s">
        <v>47</v>
      </c>
      <c r="B2170" s="88">
        <v>46104</v>
      </c>
      <c r="C2170" s="89" t="s">
        <v>48</v>
      </c>
      <c r="D2170" s="89" t="s">
        <v>49</v>
      </c>
      <c r="E2170" s="189">
        <v>630538409</v>
      </c>
      <c r="F2170" s="197" t="s">
        <v>5671</v>
      </c>
      <c r="G2170" s="90">
        <v>43899155840</v>
      </c>
      <c r="H2170" s="91">
        <v>38847</v>
      </c>
      <c r="I2170" s="89"/>
      <c r="J2170" s="89" t="s">
        <v>51</v>
      </c>
      <c r="K2170" s="89" t="s">
        <v>52</v>
      </c>
      <c r="L2170" s="89" t="s">
        <v>85</v>
      </c>
      <c r="M2170" s="89" t="s">
        <v>5672</v>
      </c>
      <c r="N2170" s="89" t="s">
        <v>55</v>
      </c>
      <c r="O2170" s="92" t="s">
        <v>5673</v>
      </c>
      <c r="P2170" s="93" t="s">
        <v>57</v>
      </c>
      <c r="Q2170" s="110" t="s">
        <v>5322</v>
      </c>
      <c r="R2170" s="94"/>
      <c r="S2170" s="95">
        <v>46168</v>
      </c>
      <c r="T2170" s="95" t="s">
        <v>5203</v>
      </c>
      <c r="U2170" s="95" t="s">
        <v>1125</v>
      </c>
      <c r="V2170" s="91">
        <v>46112</v>
      </c>
      <c r="W2170" s="91">
        <v>46160</v>
      </c>
      <c r="X2170" s="91">
        <v>46167</v>
      </c>
      <c r="Y2170" s="96" t="s">
        <v>2851</v>
      </c>
      <c r="Z2170" s="89"/>
      <c r="AA2170" s="95"/>
      <c r="AB2170" s="89"/>
      <c r="AC2170" s="109"/>
      <c r="AD2170" s="89"/>
      <c r="AE2170" s="89"/>
      <c r="AF2170" s="191"/>
      <c r="AG2170" s="194"/>
      <c r="AH2170" s="193"/>
      <c r="AI2170" s="97"/>
      <c r="AJ2170" s="97"/>
      <c r="AK2170" s="97"/>
      <c r="AL2170" s="45" t="s">
        <v>67</v>
      </c>
      <c r="AM2170" s="160" t="str">
        <f>MONTH(B2170)&amp;"/"&amp;YEAR(B2170)</f>
        <v>3/2026</v>
      </c>
      <c r="AN2170" s="45">
        <f>WEEKNUM(B2170)-WEEKNUM(EOMONTH(B2170,-1)+1)+1</f>
        <v>4</v>
      </c>
      <c r="AO2170" s="45" t="str">
        <f>MONTH(R2170)&amp;"/"&amp;YEAR(R2170)</f>
        <v>1/1900</v>
      </c>
      <c r="AP2170" s="45" t="e">
        <f>WEEKNUM(R2170)-WEEKNUM(EOMONTH(R2170,-1)+1)+1</f>
        <v>#NUM!</v>
      </c>
      <c r="AQ2170" s="45">
        <f>IF(AU2170="S",IF(Q2170="1. Aceitou o programa",R2170-B2170,0),0)</f>
        <v>0</v>
      </c>
      <c r="AR2170" s="45">
        <f>IF(AU2170="S",IF(AND(S2170&lt;&gt;"",R2170&lt;&gt;""),S2170-R2170,0),0)</f>
        <v>0</v>
      </c>
      <c r="AS2170" s="45">
        <f>IF(AU2170="S",IF(Q2170="1. Aceitou o programa",IF(OR(X2170="Não se Aplica",X2170=""),IF(OR(W2170="Não se Aplica",W2170=""),0,W2170-V2170),AVERAGE(X2170-W2170,W2170-V2170)),0),0)</f>
        <v>0</v>
      </c>
      <c r="AT2170" s="45">
        <f>IF(AU2170="S",IF(AND(Q2170="1. Aceitou o programa",AB2170="Realizada"),IFERROR(IF(AA2170="",0,AA2170-R2170),0),0),0)</f>
        <v>0</v>
      </c>
      <c r="AU2170" s="45" t="str">
        <f>_xlfn.XLOOKUP(U2170,'Lista Suspensa'!$AA$20:$AA$23,'Lista Suspensa'!$AB$20:$AB$23,"N/A")</f>
        <v>S</v>
      </c>
    </row>
    <row r="2171" spans="1:47" ht="12" customHeight="1" x14ac:dyDescent="0.3">
      <c r="A2171" s="87" t="s">
        <v>47</v>
      </c>
      <c r="B2171" s="88">
        <v>46104</v>
      </c>
      <c r="C2171" s="89" t="s">
        <v>48</v>
      </c>
      <c r="D2171" s="89" t="s">
        <v>49</v>
      </c>
      <c r="E2171" s="189">
        <v>793315999</v>
      </c>
      <c r="F2171" s="197" t="s">
        <v>5674</v>
      </c>
      <c r="G2171" s="90">
        <v>52757095870</v>
      </c>
      <c r="H2171" s="91">
        <v>39131</v>
      </c>
      <c r="I2171" s="89"/>
      <c r="J2171" s="89" t="s">
        <v>51</v>
      </c>
      <c r="K2171" s="89" t="s">
        <v>52</v>
      </c>
      <c r="L2171" s="89" t="s">
        <v>85</v>
      </c>
      <c r="M2171" s="89" t="s">
        <v>5675</v>
      </c>
      <c r="N2171" s="89" t="s">
        <v>97</v>
      </c>
      <c r="O2171" s="92" t="s">
        <v>5676</v>
      </c>
      <c r="P2171" s="93" t="s">
        <v>57</v>
      </c>
      <c r="Q2171" s="110" t="s">
        <v>5322</v>
      </c>
      <c r="R2171" s="94"/>
      <c r="S2171" s="95">
        <v>46168</v>
      </c>
      <c r="T2171" s="95" t="s">
        <v>5203</v>
      </c>
      <c r="U2171" s="95" t="s">
        <v>1125</v>
      </c>
      <c r="V2171" s="91">
        <v>46112</v>
      </c>
      <c r="W2171" s="91">
        <v>46160</v>
      </c>
      <c r="X2171" s="91">
        <v>46167</v>
      </c>
      <c r="Y2171" s="96" t="s">
        <v>2851</v>
      </c>
      <c r="Z2171" s="89"/>
      <c r="AA2171" s="95"/>
      <c r="AB2171" s="89"/>
      <c r="AC2171" s="109"/>
      <c r="AD2171" s="89"/>
      <c r="AE2171" s="89"/>
      <c r="AF2171" s="191"/>
      <c r="AG2171" s="194"/>
      <c r="AH2171" s="193"/>
      <c r="AI2171" s="97"/>
      <c r="AJ2171" s="97"/>
      <c r="AK2171" s="97"/>
      <c r="AL2171" s="45" t="s">
        <v>67</v>
      </c>
      <c r="AM2171" s="160" t="str">
        <f>MONTH(B2171)&amp;"/"&amp;YEAR(B2171)</f>
        <v>3/2026</v>
      </c>
      <c r="AN2171" s="45">
        <f>WEEKNUM(B2171)-WEEKNUM(EOMONTH(B2171,-1)+1)+1</f>
        <v>4</v>
      </c>
      <c r="AO2171" s="45" t="str">
        <f>MONTH(R2171)&amp;"/"&amp;YEAR(R2171)</f>
        <v>1/1900</v>
      </c>
      <c r="AP2171" s="45" t="e">
        <f>WEEKNUM(R2171)-WEEKNUM(EOMONTH(R2171,-1)+1)+1</f>
        <v>#NUM!</v>
      </c>
      <c r="AQ2171" s="45">
        <f>IF(AU2171="S",IF(Q2171="1. Aceitou o programa",R2171-B2171,0),0)</f>
        <v>0</v>
      </c>
      <c r="AR2171" s="45">
        <f>IF(AU2171="S",IF(AND(S2171&lt;&gt;"",R2171&lt;&gt;""),S2171-R2171,0),0)</f>
        <v>0</v>
      </c>
      <c r="AS2171" s="45">
        <f>IF(AU2171="S",IF(Q2171="1. Aceitou o programa",IF(OR(X2171="Não se Aplica",X2171=""),IF(OR(W2171="Não se Aplica",W2171=""),0,W2171-V2171),AVERAGE(X2171-W2171,W2171-V2171)),0),0)</f>
        <v>0</v>
      </c>
      <c r="AT2171" s="45">
        <f>IF(AU2171="S",IF(AND(Q2171="1. Aceitou o programa",AB2171="Realizada"),IFERROR(IF(AA2171="",0,AA2171-R2171),0),0),0)</f>
        <v>0</v>
      </c>
      <c r="AU2171" s="45" t="str">
        <f>_xlfn.XLOOKUP(U2171,'Lista Suspensa'!$AA$20:$AA$23,'Lista Suspensa'!$AB$20:$AB$23,"N/A")</f>
        <v>S</v>
      </c>
    </row>
    <row r="2172" spans="1:47" ht="12" customHeight="1" x14ac:dyDescent="0.3">
      <c r="A2172" s="87" t="s">
        <v>47</v>
      </c>
      <c r="B2172" s="88">
        <v>46104</v>
      </c>
      <c r="C2172" s="89" t="s">
        <v>48</v>
      </c>
      <c r="D2172" s="89" t="s">
        <v>49</v>
      </c>
      <c r="E2172" s="189">
        <v>799336807</v>
      </c>
      <c r="F2172" s="197" t="s">
        <v>5677</v>
      </c>
      <c r="G2172" s="90">
        <v>91930995849</v>
      </c>
      <c r="H2172" s="91">
        <v>19857</v>
      </c>
      <c r="I2172" s="89"/>
      <c r="J2172" s="89" t="s">
        <v>51</v>
      </c>
      <c r="K2172" s="89" t="s">
        <v>52</v>
      </c>
      <c r="L2172" s="89" t="s">
        <v>85</v>
      </c>
      <c r="M2172" s="89" t="s">
        <v>5678</v>
      </c>
      <c r="N2172" s="89" t="s">
        <v>97</v>
      </c>
      <c r="O2172" s="92" t="s">
        <v>5679</v>
      </c>
      <c r="P2172" s="93" t="s">
        <v>57</v>
      </c>
      <c r="Q2172" s="110" t="s">
        <v>5322</v>
      </c>
      <c r="R2172" s="94"/>
      <c r="S2172" s="95">
        <v>46168</v>
      </c>
      <c r="T2172" s="95" t="s">
        <v>5203</v>
      </c>
      <c r="U2172" s="95" t="s">
        <v>1125</v>
      </c>
      <c r="V2172" s="91">
        <v>46112</v>
      </c>
      <c r="W2172" s="91">
        <v>46160</v>
      </c>
      <c r="X2172" s="91">
        <v>46167</v>
      </c>
      <c r="Y2172" s="96" t="s">
        <v>2851</v>
      </c>
      <c r="Z2172" s="89" t="s">
        <v>2798</v>
      </c>
      <c r="AA2172" s="95">
        <v>46178.402777777781</v>
      </c>
      <c r="AB2172" s="95" t="s">
        <v>11186</v>
      </c>
      <c r="AC2172" s="109"/>
      <c r="AD2172" s="89"/>
      <c r="AE2172" s="89"/>
      <c r="AF2172" s="191"/>
      <c r="AG2172" s="194"/>
      <c r="AH2172" s="193"/>
      <c r="AI2172" s="97"/>
      <c r="AJ2172" s="97"/>
      <c r="AK2172" s="97"/>
      <c r="AL2172" s="45" t="s">
        <v>67</v>
      </c>
      <c r="AM2172" s="160" t="str">
        <f>MONTH(B2172)&amp;"/"&amp;YEAR(B2172)</f>
        <v>3/2026</v>
      </c>
      <c r="AN2172" s="45">
        <f>WEEKNUM(B2172)-WEEKNUM(EOMONTH(B2172,-1)+1)+1</f>
        <v>4</v>
      </c>
      <c r="AO2172" s="45" t="str">
        <f>MONTH(R2172)&amp;"/"&amp;YEAR(R2172)</f>
        <v>1/1900</v>
      </c>
      <c r="AP2172" s="45" t="e">
        <f>WEEKNUM(R2172)-WEEKNUM(EOMONTH(R2172,-1)+1)+1</f>
        <v>#NUM!</v>
      </c>
      <c r="AQ2172" s="45">
        <f>IF(AU2172="S",IF(Q2172="1. Aceitou o programa",R2172-B2172,0),0)</f>
        <v>0</v>
      </c>
      <c r="AR2172" s="45">
        <f>IF(AU2172="S",IF(AND(S2172&lt;&gt;"",R2172&lt;&gt;""),S2172-R2172,0),0)</f>
        <v>0</v>
      </c>
      <c r="AS2172" s="45">
        <f>IF(AU2172="S",IF(Q2172="1. Aceitou o programa",IF(OR(X2172="Não se Aplica",X2172=""),IF(OR(W2172="Não se Aplica",W2172=""),0,W2172-V2172),AVERAGE(X2172-W2172,W2172-V2172)),0),0)</f>
        <v>0</v>
      </c>
      <c r="AT2172" s="45">
        <f>IF(AU2172="S",IF(AND(Q2172="1. Aceitou o programa",AB2172="Realizada"),IFERROR(IF(AA2172="",0,AA2172-R2172),0),0),0)</f>
        <v>0</v>
      </c>
      <c r="AU2172" s="45" t="str">
        <f>_xlfn.XLOOKUP(U2172,'Lista Suspensa'!$AA$20:$AA$23,'Lista Suspensa'!$AB$20:$AB$23,"N/A")</f>
        <v>S</v>
      </c>
    </row>
    <row r="2173" spans="1:47" ht="12" customHeight="1" x14ac:dyDescent="0.3">
      <c r="A2173" s="87" t="s">
        <v>47</v>
      </c>
      <c r="B2173" s="88">
        <v>46104</v>
      </c>
      <c r="C2173" s="89" t="s">
        <v>48</v>
      </c>
      <c r="D2173" s="89" t="s">
        <v>49</v>
      </c>
      <c r="E2173" s="189">
        <v>807777498</v>
      </c>
      <c r="F2173" s="197" t="s">
        <v>5680</v>
      </c>
      <c r="G2173" s="90">
        <v>33541949872</v>
      </c>
      <c r="H2173" s="91">
        <v>18305</v>
      </c>
      <c r="I2173" s="89"/>
      <c r="J2173" s="89" t="s">
        <v>84</v>
      </c>
      <c r="K2173" s="89" t="s">
        <v>52</v>
      </c>
      <c r="L2173" s="89" t="s">
        <v>69</v>
      </c>
      <c r="M2173" s="89" t="s">
        <v>1061</v>
      </c>
      <c r="N2173" s="89" t="s">
        <v>97</v>
      </c>
      <c r="O2173" s="92" t="s">
        <v>5681</v>
      </c>
      <c r="P2173" s="93" t="s">
        <v>57</v>
      </c>
      <c r="Q2173" s="110" t="s">
        <v>5322</v>
      </c>
      <c r="R2173" s="94"/>
      <c r="S2173" s="95">
        <v>46168</v>
      </c>
      <c r="T2173" s="95" t="s">
        <v>5203</v>
      </c>
      <c r="U2173" s="95" t="s">
        <v>1125</v>
      </c>
      <c r="V2173" s="91">
        <v>46112</v>
      </c>
      <c r="W2173" s="91">
        <v>46160</v>
      </c>
      <c r="X2173" s="91">
        <v>46167</v>
      </c>
      <c r="Y2173" s="96" t="s">
        <v>2851</v>
      </c>
      <c r="Z2173" s="89"/>
      <c r="AA2173" s="95"/>
      <c r="AB2173" s="89"/>
      <c r="AC2173" s="109"/>
      <c r="AD2173" s="89"/>
      <c r="AE2173" s="89"/>
      <c r="AF2173" s="191"/>
      <c r="AG2173" s="194"/>
      <c r="AH2173" s="193"/>
      <c r="AI2173" s="97"/>
      <c r="AJ2173" s="97"/>
      <c r="AK2173" s="97"/>
      <c r="AL2173" s="45" t="s">
        <v>67</v>
      </c>
      <c r="AM2173" s="160" t="str">
        <f>MONTH(B2173)&amp;"/"&amp;YEAR(B2173)</f>
        <v>3/2026</v>
      </c>
      <c r="AN2173" s="45">
        <f>WEEKNUM(B2173)-WEEKNUM(EOMONTH(B2173,-1)+1)+1</f>
        <v>4</v>
      </c>
      <c r="AO2173" s="45" t="str">
        <f>MONTH(R2173)&amp;"/"&amp;YEAR(R2173)</f>
        <v>1/1900</v>
      </c>
      <c r="AP2173" s="45" t="e">
        <f>WEEKNUM(R2173)-WEEKNUM(EOMONTH(R2173,-1)+1)+1</f>
        <v>#NUM!</v>
      </c>
      <c r="AQ2173" s="45">
        <f>IF(AU2173="S",IF(Q2173="1. Aceitou o programa",R2173-B2173,0),0)</f>
        <v>0</v>
      </c>
      <c r="AR2173" s="45">
        <f>IF(AU2173="S",IF(AND(S2173&lt;&gt;"",R2173&lt;&gt;""),S2173-R2173,0),0)</f>
        <v>0</v>
      </c>
      <c r="AS2173" s="45">
        <f>IF(AU2173="S",IF(Q2173="1. Aceitou o programa",IF(OR(X2173="Não se Aplica",X2173=""),IF(OR(W2173="Não se Aplica",W2173=""),0,W2173-V2173),AVERAGE(X2173-W2173,W2173-V2173)),0),0)</f>
        <v>0</v>
      </c>
      <c r="AT2173" s="45">
        <f>IF(AU2173="S",IF(AND(Q2173="1. Aceitou o programa",AB2173="Realizada"),IFERROR(IF(AA2173="",0,AA2173-R2173),0),0),0)</f>
        <v>0</v>
      </c>
      <c r="AU2173" s="45" t="str">
        <f>_xlfn.XLOOKUP(U2173,'Lista Suspensa'!$AA$20:$AA$23,'Lista Suspensa'!$AB$20:$AB$23,"N/A")</f>
        <v>S</v>
      </c>
    </row>
    <row r="2174" spans="1:47" ht="12" customHeight="1" x14ac:dyDescent="0.3">
      <c r="A2174" s="87" t="s">
        <v>47</v>
      </c>
      <c r="B2174" s="88">
        <v>46104</v>
      </c>
      <c r="C2174" s="89" t="s">
        <v>48</v>
      </c>
      <c r="D2174" s="89" t="s">
        <v>49</v>
      </c>
      <c r="E2174" s="189">
        <v>594042267</v>
      </c>
      <c r="F2174" s="197" t="s">
        <v>5682</v>
      </c>
      <c r="G2174" s="90">
        <v>613564847</v>
      </c>
      <c r="H2174" s="91">
        <v>19659</v>
      </c>
      <c r="I2174" s="89"/>
      <c r="J2174" s="89" t="s">
        <v>84</v>
      </c>
      <c r="K2174" s="89" t="s">
        <v>52</v>
      </c>
      <c r="L2174" s="89" t="s">
        <v>53</v>
      </c>
      <c r="M2174" s="89" t="s">
        <v>2117</v>
      </c>
      <c r="N2174" s="89" t="s">
        <v>159</v>
      </c>
      <c r="O2174" s="92" t="s">
        <v>5683</v>
      </c>
      <c r="P2174" s="93" t="s">
        <v>57</v>
      </c>
      <c r="Q2174" s="110" t="s">
        <v>5322</v>
      </c>
      <c r="R2174" s="94"/>
      <c r="S2174" s="95">
        <v>46168</v>
      </c>
      <c r="T2174" s="95" t="s">
        <v>5203</v>
      </c>
      <c r="U2174" s="95" t="s">
        <v>1125</v>
      </c>
      <c r="V2174" s="91">
        <v>46112</v>
      </c>
      <c r="W2174" s="91">
        <v>46160</v>
      </c>
      <c r="X2174" s="91">
        <v>46167</v>
      </c>
      <c r="Y2174" s="96" t="s">
        <v>2851</v>
      </c>
      <c r="Z2174" s="89"/>
      <c r="AA2174" s="95"/>
      <c r="AB2174" s="89"/>
      <c r="AC2174" s="109"/>
      <c r="AD2174" s="89"/>
      <c r="AE2174" s="89"/>
      <c r="AF2174" s="191"/>
      <c r="AG2174" s="194"/>
      <c r="AH2174" s="193"/>
      <c r="AI2174" s="97"/>
      <c r="AJ2174" s="97"/>
      <c r="AK2174" s="97"/>
      <c r="AL2174" s="45" t="s">
        <v>67</v>
      </c>
      <c r="AM2174" s="160" t="str">
        <f>MONTH(B2174)&amp;"/"&amp;YEAR(B2174)</f>
        <v>3/2026</v>
      </c>
      <c r="AN2174" s="45">
        <f>WEEKNUM(B2174)-WEEKNUM(EOMONTH(B2174,-1)+1)+1</f>
        <v>4</v>
      </c>
      <c r="AO2174" s="45" t="str">
        <f>MONTH(R2174)&amp;"/"&amp;YEAR(R2174)</f>
        <v>1/1900</v>
      </c>
      <c r="AP2174" s="45" t="e">
        <f>WEEKNUM(R2174)-WEEKNUM(EOMONTH(R2174,-1)+1)+1</f>
        <v>#NUM!</v>
      </c>
      <c r="AQ2174" s="45">
        <f>IF(AU2174="S",IF(Q2174="1. Aceitou o programa",R2174-B2174,0),0)</f>
        <v>0</v>
      </c>
      <c r="AR2174" s="45">
        <f>IF(AU2174="S",IF(AND(S2174&lt;&gt;"",R2174&lt;&gt;""),S2174-R2174,0),0)</f>
        <v>0</v>
      </c>
      <c r="AS2174" s="45">
        <f>IF(AU2174="S",IF(Q2174="1. Aceitou o programa",IF(OR(X2174="Não se Aplica",X2174=""),IF(OR(W2174="Não se Aplica",W2174=""),0,W2174-V2174),AVERAGE(X2174-W2174,W2174-V2174)),0),0)</f>
        <v>0</v>
      </c>
      <c r="AT2174" s="45">
        <f>IF(AU2174="S",IF(AND(Q2174="1. Aceitou o programa",AB2174="Realizada"),IFERROR(IF(AA2174="",0,AA2174-R2174),0),0),0)</f>
        <v>0</v>
      </c>
      <c r="AU2174" s="45" t="str">
        <f>_xlfn.XLOOKUP(U2174,'Lista Suspensa'!$AA$20:$AA$23,'Lista Suspensa'!$AB$20:$AB$23,"N/A")</f>
        <v>S</v>
      </c>
    </row>
    <row r="2175" spans="1:47" ht="12" customHeight="1" x14ac:dyDescent="0.3">
      <c r="A2175" s="87" t="s">
        <v>47</v>
      </c>
      <c r="B2175" s="88">
        <v>46104</v>
      </c>
      <c r="C2175" s="89" t="s">
        <v>48</v>
      </c>
      <c r="D2175" s="89" t="s">
        <v>49</v>
      </c>
      <c r="E2175" s="189">
        <v>415284562</v>
      </c>
      <c r="F2175" s="197" t="s">
        <v>5684</v>
      </c>
      <c r="G2175" s="90">
        <v>9972612775</v>
      </c>
      <c r="H2175" s="91">
        <v>30565</v>
      </c>
      <c r="I2175" s="89"/>
      <c r="J2175" s="89" t="s">
        <v>51</v>
      </c>
      <c r="K2175" s="89" t="s">
        <v>76</v>
      </c>
      <c r="L2175" s="89" t="s">
        <v>303</v>
      </c>
      <c r="M2175" s="89" t="s">
        <v>765</v>
      </c>
      <c r="N2175" s="89" t="s">
        <v>79</v>
      </c>
      <c r="O2175" s="92" t="s">
        <v>5685</v>
      </c>
      <c r="P2175" s="93" t="s">
        <v>57</v>
      </c>
      <c r="Q2175" s="110" t="s">
        <v>5322</v>
      </c>
      <c r="R2175" s="94"/>
      <c r="S2175" s="95">
        <v>46168</v>
      </c>
      <c r="T2175" s="95" t="s">
        <v>5203</v>
      </c>
      <c r="U2175" s="95" t="s">
        <v>1125</v>
      </c>
      <c r="V2175" s="91">
        <v>46112</v>
      </c>
      <c r="W2175" s="91">
        <v>46160</v>
      </c>
      <c r="X2175" s="91">
        <v>46167</v>
      </c>
      <c r="Y2175" s="96" t="s">
        <v>2851</v>
      </c>
      <c r="Z2175" s="89"/>
      <c r="AA2175" s="95"/>
      <c r="AB2175" s="89"/>
      <c r="AC2175" s="109"/>
      <c r="AD2175" s="89"/>
      <c r="AE2175" s="89"/>
      <c r="AF2175" s="191"/>
      <c r="AG2175" s="194"/>
      <c r="AH2175" s="193"/>
      <c r="AI2175" s="97"/>
      <c r="AJ2175" s="97"/>
      <c r="AK2175" s="97"/>
      <c r="AL2175" s="45" t="s">
        <v>67</v>
      </c>
      <c r="AM2175" s="160" t="str">
        <f>MONTH(B2175)&amp;"/"&amp;YEAR(B2175)</f>
        <v>3/2026</v>
      </c>
      <c r="AN2175" s="45">
        <f>WEEKNUM(B2175)-WEEKNUM(EOMONTH(B2175,-1)+1)+1</f>
        <v>4</v>
      </c>
      <c r="AO2175" s="45" t="str">
        <f>MONTH(R2175)&amp;"/"&amp;YEAR(R2175)</f>
        <v>1/1900</v>
      </c>
      <c r="AP2175" s="45" t="e">
        <f>WEEKNUM(R2175)-WEEKNUM(EOMONTH(R2175,-1)+1)+1</f>
        <v>#NUM!</v>
      </c>
      <c r="AQ2175" s="45">
        <f>IF(AU2175="S",IF(Q2175="1. Aceitou o programa",R2175-B2175,0),0)</f>
        <v>0</v>
      </c>
      <c r="AR2175" s="45">
        <f>IF(AU2175="S",IF(AND(S2175&lt;&gt;"",R2175&lt;&gt;""),S2175-R2175,0),0)</f>
        <v>0</v>
      </c>
      <c r="AS2175" s="45">
        <f>IF(AU2175="S",IF(Q2175="1. Aceitou o programa",IF(OR(X2175="Não se Aplica",X2175=""),IF(OR(W2175="Não se Aplica",W2175=""),0,W2175-V2175),AVERAGE(X2175-W2175,W2175-V2175)),0),0)</f>
        <v>0</v>
      </c>
      <c r="AT2175" s="45">
        <f>IF(AU2175="S",IF(AND(Q2175="1. Aceitou o programa",AB2175="Realizada"),IFERROR(IF(AA2175="",0,AA2175-R2175),0),0),0)</f>
        <v>0</v>
      </c>
      <c r="AU2175" s="45" t="str">
        <f>_xlfn.XLOOKUP(U2175,'Lista Suspensa'!$AA$20:$AA$23,'Lista Suspensa'!$AB$20:$AB$23,"N/A")</f>
        <v>S</v>
      </c>
    </row>
    <row r="2176" spans="1:47" ht="12" customHeight="1" x14ac:dyDescent="0.3">
      <c r="A2176" s="87" t="s">
        <v>47</v>
      </c>
      <c r="B2176" s="88">
        <v>46104</v>
      </c>
      <c r="C2176" s="89" t="s">
        <v>48</v>
      </c>
      <c r="D2176" s="89" t="s">
        <v>49</v>
      </c>
      <c r="E2176" s="189">
        <v>812072618</v>
      </c>
      <c r="F2176" s="197" t="s">
        <v>5686</v>
      </c>
      <c r="G2176" s="90">
        <v>18462069874</v>
      </c>
      <c r="H2176" s="91">
        <v>26932</v>
      </c>
      <c r="I2176" s="89"/>
      <c r="J2176" s="89" t="s">
        <v>84</v>
      </c>
      <c r="K2176" s="89" t="s">
        <v>52</v>
      </c>
      <c r="L2176" s="89" t="s">
        <v>85</v>
      </c>
      <c r="M2176" s="89" t="s">
        <v>2223</v>
      </c>
      <c r="N2176" s="89" t="s">
        <v>97</v>
      </c>
      <c r="O2176" s="92" t="s">
        <v>5687</v>
      </c>
      <c r="P2176" s="93" t="s">
        <v>57</v>
      </c>
      <c r="Q2176" s="110" t="s">
        <v>58</v>
      </c>
      <c r="R2176" s="94">
        <v>46169</v>
      </c>
      <c r="S2176" s="95"/>
      <c r="T2176" s="95" t="s">
        <v>59</v>
      </c>
      <c r="U2176" s="95" t="s">
        <v>60</v>
      </c>
      <c r="V2176" s="91">
        <v>46112</v>
      </c>
      <c r="W2176" s="91">
        <v>46160</v>
      </c>
      <c r="X2176" s="91">
        <v>46167</v>
      </c>
      <c r="Y2176" s="96" t="s">
        <v>2851</v>
      </c>
      <c r="Z2176" s="89" t="s">
        <v>62</v>
      </c>
      <c r="AA2176" s="95"/>
      <c r="AB2176" s="95" t="s">
        <v>2804</v>
      </c>
      <c r="AC2176" s="95" t="s">
        <v>2804</v>
      </c>
      <c r="AD2176" s="95" t="s">
        <v>2804</v>
      </c>
      <c r="AE2176" s="95" t="s">
        <v>2804</v>
      </c>
      <c r="AF2176" s="95" t="s">
        <v>2804</v>
      </c>
      <c r="AG2176" s="95" t="s">
        <v>2804</v>
      </c>
      <c r="AH2176" s="95" t="s">
        <v>2804</v>
      </c>
      <c r="AI2176" s="97"/>
      <c r="AJ2176" s="97" t="s">
        <v>65</v>
      </c>
      <c r="AK2176" s="97" t="s">
        <v>66</v>
      </c>
      <c r="AL2176" s="45" t="s">
        <v>67</v>
      </c>
      <c r="AM2176" s="160" t="str">
        <f>MONTH(B2176)&amp;"/"&amp;YEAR(B2176)</f>
        <v>3/2026</v>
      </c>
      <c r="AN2176" s="45">
        <f>WEEKNUM(B2176)-WEEKNUM(EOMONTH(B2176,-1)+1)+1</f>
        <v>4</v>
      </c>
      <c r="AO2176" s="45" t="str">
        <f>MONTH(R2176)&amp;"/"&amp;YEAR(R2176)</f>
        <v>5/2026</v>
      </c>
      <c r="AP2176" s="45">
        <f>WEEKNUM(R2176)-WEEKNUM(EOMONTH(R2176,-1)+1)+1</f>
        <v>5</v>
      </c>
      <c r="AQ2176" s="45">
        <f>IF(AU2176="S",IF(Q2176="1. Aceitou o programa",R2176-B2176,0),0)</f>
        <v>65</v>
      </c>
      <c r="AR2176" s="45">
        <f>IF(AU2176="S",IF(AND(S2176&lt;&gt;"",R2176&lt;&gt;""),S2176-R2176,0),0)</f>
        <v>0</v>
      </c>
      <c r="AS2176" s="45">
        <f>IF(AU2176="S",IF(Q2176="1. Aceitou o programa",IF(OR(X2176="Não se Aplica",X2176=""),IF(OR(W2176="Não se Aplica",W2176=""),0,W2176-V2176),AVERAGE(X2176-W2176,W2176-V2176)),0),0)</f>
        <v>27.5</v>
      </c>
      <c r="AT2176" s="45">
        <f>IF(AU2176="S",IF(AND(Q2176="1. Aceitou o programa",AB2176="Realizada"),IFERROR(IF(AA2176="",0,AA2176-R2176),0),0),0)</f>
        <v>0</v>
      </c>
      <c r="AU2176" s="45" t="str">
        <f>_xlfn.XLOOKUP(U2176,'Lista Suspensa'!$AA$20:$AA$23,'Lista Suspensa'!$AB$20:$AB$23,"N/A")</f>
        <v>S</v>
      </c>
    </row>
    <row r="2177" spans="1:47" ht="12" customHeight="1" x14ac:dyDescent="0.3">
      <c r="A2177" s="87" t="s">
        <v>47</v>
      </c>
      <c r="B2177" s="88">
        <v>46104</v>
      </c>
      <c r="C2177" s="89" t="s">
        <v>48</v>
      </c>
      <c r="D2177" s="89" t="s">
        <v>49</v>
      </c>
      <c r="E2177" s="189">
        <v>593953550</v>
      </c>
      <c r="F2177" s="197" t="s">
        <v>5688</v>
      </c>
      <c r="G2177" s="90">
        <v>93968329872</v>
      </c>
      <c r="H2177" s="91">
        <v>19940</v>
      </c>
      <c r="I2177" s="89"/>
      <c r="J2177" s="89" t="s">
        <v>84</v>
      </c>
      <c r="K2177" s="89" t="s">
        <v>52</v>
      </c>
      <c r="L2177" s="89" t="s">
        <v>53</v>
      </c>
      <c r="M2177" s="89" t="s">
        <v>957</v>
      </c>
      <c r="N2177" s="89" t="s">
        <v>159</v>
      </c>
      <c r="O2177" s="92" t="s">
        <v>5689</v>
      </c>
      <c r="P2177" s="93" t="s">
        <v>57</v>
      </c>
      <c r="Q2177" s="110" t="s">
        <v>5322</v>
      </c>
      <c r="R2177" s="94"/>
      <c r="S2177" s="95">
        <v>46168</v>
      </c>
      <c r="T2177" s="95" t="s">
        <v>5203</v>
      </c>
      <c r="U2177" s="95" t="s">
        <v>1125</v>
      </c>
      <c r="V2177" s="91">
        <v>46112</v>
      </c>
      <c r="W2177" s="91">
        <v>46160</v>
      </c>
      <c r="X2177" s="91">
        <v>46167</v>
      </c>
      <c r="Y2177" s="96" t="s">
        <v>2851</v>
      </c>
      <c r="Z2177" s="89"/>
      <c r="AA2177" s="95"/>
      <c r="AB2177" s="89"/>
      <c r="AC2177" s="109"/>
      <c r="AD2177" s="89"/>
      <c r="AE2177" s="89"/>
      <c r="AF2177" s="191"/>
      <c r="AG2177" s="194"/>
      <c r="AH2177" s="193"/>
      <c r="AI2177" s="97"/>
      <c r="AJ2177" s="97"/>
      <c r="AK2177" s="97"/>
      <c r="AL2177" s="45" t="s">
        <v>67</v>
      </c>
      <c r="AM2177" s="160" t="str">
        <f>MONTH(B2177)&amp;"/"&amp;YEAR(B2177)</f>
        <v>3/2026</v>
      </c>
      <c r="AN2177" s="45">
        <f>WEEKNUM(B2177)-WEEKNUM(EOMONTH(B2177,-1)+1)+1</f>
        <v>4</v>
      </c>
      <c r="AO2177" s="45" t="str">
        <f>MONTH(R2177)&amp;"/"&amp;YEAR(R2177)</f>
        <v>1/1900</v>
      </c>
      <c r="AP2177" s="45" t="e">
        <f>WEEKNUM(R2177)-WEEKNUM(EOMONTH(R2177,-1)+1)+1</f>
        <v>#NUM!</v>
      </c>
      <c r="AQ2177" s="45">
        <f>IF(AU2177="S",IF(Q2177="1. Aceitou o programa",R2177-B2177,0),0)</f>
        <v>0</v>
      </c>
      <c r="AR2177" s="45">
        <f>IF(AU2177="S",IF(AND(S2177&lt;&gt;"",R2177&lt;&gt;""),S2177-R2177,0),0)</f>
        <v>0</v>
      </c>
      <c r="AS2177" s="45">
        <f>IF(AU2177="S",IF(Q2177="1. Aceitou o programa",IF(OR(X2177="Não se Aplica",X2177=""),IF(OR(W2177="Não se Aplica",W2177=""),0,W2177-V2177),AVERAGE(X2177-W2177,W2177-V2177)),0),0)</f>
        <v>0</v>
      </c>
      <c r="AT2177" s="45">
        <f>IF(AU2177="S",IF(AND(Q2177="1. Aceitou o programa",AB2177="Realizada"),IFERROR(IF(AA2177="",0,AA2177-R2177),0),0),0)</f>
        <v>0</v>
      </c>
      <c r="AU2177" s="45" t="str">
        <f>_xlfn.XLOOKUP(U2177,'Lista Suspensa'!$AA$20:$AA$23,'Lista Suspensa'!$AB$20:$AB$23,"N/A")</f>
        <v>S</v>
      </c>
    </row>
    <row r="2178" spans="1:47" ht="12" customHeight="1" x14ac:dyDescent="0.3">
      <c r="A2178" s="87" t="s">
        <v>47</v>
      </c>
      <c r="B2178" s="88">
        <v>46104</v>
      </c>
      <c r="C2178" s="89" t="s">
        <v>48</v>
      </c>
      <c r="D2178" s="89" t="s">
        <v>49</v>
      </c>
      <c r="E2178" s="189">
        <v>594125715</v>
      </c>
      <c r="F2178" s="197" t="s">
        <v>5690</v>
      </c>
      <c r="G2178" s="90">
        <v>83940456853</v>
      </c>
      <c r="H2178" s="91">
        <v>21011</v>
      </c>
      <c r="I2178" s="89"/>
      <c r="J2178" s="89" t="s">
        <v>51</v>
      </c>
      <c r="K2178" s="89" t="s">
        <v>52</v>
      </c>
      <c r="L2178" s="89" t="s">
        <v>53</v>
      </c>
      <c r="M2178" s="89" t="s">
        <v>957</v>
      </c>
      <c r="N2178" s="89" t="s">
        <v>159</v>
      </c>
      <c r="O2178" s="92" t="s">
        <v>5691</v>
      </c>
      <c r="P2178" s="93" t="s">
        <v>57</v>
      </c>
      <c r="Q2178" s="110" t="s">
        <v>5322</v>
      </c>
      <c r="R2178" s="94"/>
      <c r="S2178" s="95">
        <v>46168</v>
      </c>
      <c r="T2178" s="95" t="s">
        <v>5203</v>
      </c>
      <c r="U2178" s="95" t="s">
        <v>1125</v>
      </c>
      <c r="V2178" s="91">
        <v>46112</v>
      </c>
      <c r="W2178" s="91">
        <v>46160</v>
      </c>
      <c r="X2178" s="91">
        <v>46167</v>
      </c>
      <c r="Y2178" s="96" t="s">
        <v>2851</v>
      </c>
      <c r="Z2178" s="89"/>
      <c r="AA2178" s="95"/>
      <c r="AB2178" s="89"/>
      <c r="AC2178" s="109"/>
      <c r="AD2178" s="89"/>
      <c r="AE2178" s="89"/>
      <c r="AF2178" s="191"/>
      <c r="AG2178" s="194"/>
      <c r="AH2178" s="193"/>
      <c r="AI2178" s="97"/>
      <c r="AJ2178" s="97"/>
      <c r="AK2178" s="97"/>
      <c r="AL2178" s="45" t="s">
        <v>67</v>
      </c>
      <c r="AM2178" s="160" t="str">
        <f>MONTH(B2178)&amp;"/"&amp;YEAR(B2178)</f>
        <v>3/2026</v>
      </c>
      <c r="AN2178" s="45">
        <f>WEEKNUM(B2178)-WEEKNUM(EOMONTH(B2178,-1)+1)+1</f>
        <v>4</v>
      </c>
      <c r="AO2178" s="45" t="str">
        <f>MONTH(R2178)&amp;"/"&amp;YEAR(R2178)</f>
        <v>1/1900</v>
      </c>
      <c r="AP2178" s="45" t="e">
        <f>WEEKNUM(R2178)-WEEKNUM(EOMONTH(R2178,-1)+1)+1</f>
        <v>#NUM!</v>
      </c>
      <c r="AQ2178" s="45">
        <f>IF(AU2178="S",IF(Q2178="1. Aceitou o programa",R2178-B2178,0),0)</f>
        <v>0</v>
      </c>
      <c r="AR2178" s="45">
        <f>IF(AU2178="S",IF(AND(S2178&lt;&gt;"",R2178&lt;&gt;""),S2178-R2178,0),0)</f>
        <v>0</v>
      </c>
      <c r="AS2178" s="45">
        <f>IF(AU2178="S",IF(Q2178="1. Aceitou o programa",IF(OR(X2178="Não se Aplica",X2178=""),IF(OR(W2178="Não se Aplica",W2178=""),0,W2178-V2178),AVERAGE(X2178-W2178,W2178-V2178)),0),0)</f>
        <v>0</v>
      </c>
      <c r="AT2178" s="45">
        <f>IF(AU2178="S",IF(AND(Q2178="1. Aceitou o programa",AB2178="Realizada"),IFERROR(IF(AA2178="",0,AA2178-R2178),0),0),0)</f>
        <v>0</v>
      </c>
      <c r="AU2178" s="45" t="str">
        <f>_xlfn.XLOOKUP(U2178,'Lista Suspensa'!$AA$20:$AA$23,'Lista Suspensa'!$AB$20:$AB$23,"N/A")</f>
        <v>S</v>
      </c>
    </row>
    <row r="2179" spans="1:47" ht="12" customHeight="1" x14ac:dyDescent="0.3">
      <c r="A2179" s="87" t="s">
        <v>47</v>
      </c>
      <c r="B2179" s="88">
        <v>46104</v>
      </c>
      <c r="C2179" s="89" t="s">
        <v>48</v>
      </c>
      <c r="D2179" s="89" t="s">
        <v>49</v>
      </c>
      <c r="E2179" s="189">
        <v>317499750</v>
      </c>
      <c r="F2179" s="197" t="s">
        <v>5692</v>
      </c>
      <c r="G2179" s="90">
        <v>1745234756</v>
      </c>
      <c r="H2179" s="91">
        <v>24732</v>
      </c>
      <c r="I2179" s="89"/>
      <c r="J2179" s="89" t="s">
        <v>51</v>
      </c>
      <c r="K2179" s="89" t="s">
        <v>76</v>
      </c>
      <c r="L2179" s="89" t="s">
        <v>283</v>
      </c>
      <c r="M2179" s="89" t="s">
        <v>5262</v>
      </c>
      <c r="N2179" s="89" t="s">
        <v>71</v>
      </c>
      <c r="O2179" s="92" t="s">
        <v>5693</v>
      </c>
      <c r="P2179" s="93" t="s">
        <v>57</v>
      </c>
      <c r="Q2179" s="110" t="s">
        <v>5322</v>
      </c>
      <c r="R2179" s="94"/>
      <c r="S2179" s="95">
        <v>46168</v>
      </c>
      <c r="T2179" s="95" t="s">
        <v>5203</v>
      </c>
      <c r="U2179" s="95" t="s">
        <v>1125</v>
      </c>
      <c r="V2179" s="91">
        <v>46112</v>
      </c>
      <c r="W2179" s="91">
        <v>46160</v>
      </c>
      <c r="X2179" s="91">
        <v>46167</v>
      </c>
      <c r="Y2179" s="96" t="s">
        <v>2851</v>
      </c>
      <c r="Z2179" s="89"/>
      <c r="AA2179" s="95"/>
      <c r="AB2179" s="89"/>
      <c r="AC2179" s="109"/>
      <c r="AD2179" s="89"/>
      <c r="AE2179" s="89"/>
      <c r="AF2179" s="191"/>
      <c r="AG2179" s="194"/>
      <c r="AH2179" s="193"/>
      <c r="AI2179" s="97"/>
      <c r="AJ2179" s="97"/>
      <c r="AK2179" s="97"/>
      <c r="AL2179" s="45" t="s">
        <v>67</v>
      </c>
      <c r="AM2179" s="160" t="str">
        <f>MONTH(B2179)&amp;"/"&amp;YEAR(B2179)</f>
        <v>3/2026</v>
      </c>
      <c r="AN2179" s="45">
        <f>WEEKNUM(B2179)-WEEKNUM(EOMONTH(B2179,-1)+1)+1</f>
        <v>4</v>
      </c>
      <c r="AO2179" s="45" t="str">
        <f>MONTH(R2179)&amp;"/"&amp;YEAR(R2179)</f>
        <v>1/1900</v>
      </c>
      <c r="AP2179" s="45" t="e">
        <f>WEEKNUM(R2179)-WEEKNUM(EOMONTH(R2179,-1)+1)+1</f>
        <v>#NUM!</v>
      </c>
      <c r="AQ2179" s="45">
        <f>IF(AU2179="S",IF(Q2179="1. Aceitou o programa",R2179-B2179,0),0)</f>
        <v>0</v>
      </c>
      <c r="AR2179" s="45">
        <f>IF(AU2179="S",IF(AND(S2179&lt;&gt;"",R2179&lt;&gt;""),S2179-R2179,0),0)</f>
        <v>0</v>
      </c>
      <c r="AS2179" s="45">
        <f>IF(AU2179="S",IF(Q2179="1. Aceitou o programa",IF(OR(X2179="Não se Aplica",X2179=""),IF(OR(W2179="Não se Aplica",W2179=""),0,W2179-V2179),AVERAGE(X2179-W2179,W2179-V2179)),0),0)</f>
        <v>0</v>
      </c>
      <c r="AT2179" s="45">
        <f>IF(AU2179="S",IF(AND(Q2179="1. Aceitou o programa",AB2179="Realizada"),IFERROR(IF(AA2179="",0,AA2179-R2179),0),0),0)</f>
        <v>0</v>
      </c>
      <c r="AU2179" s="45" t="str">
        <f>_xlfn.XLOOKUP(U2179,'Lista Suspensa'!$AA$20:$AA$23,'Lista Suspensa'!$AB$20:$AB$23,"N/A")</f>
        <v>S</v>
      </c>
    </row>
    <row r="2180" spans="1:47" ht="12" customHeight="1" x14ac:dyDescent="0.3">
      <c r="A2180" s="87" t="s">
        <v>47</v>
      </c>
      <c r="B2180" s="88">
        <v>46104</v>
      </c>
      <c r="C2180" s="89" t="s">
        <v>48</v>
      </c>
      <c r="D2180" s="89" t="s">
        <v>49</v>
      </c>
      <c r="E2180" s="189">
        <v>593901053</v>
      </c>
      <c r="F2180" s="197" t="s">
        <v>5694</v>
      </c>
      <c r="G2180" s="90">
        <v>6432364817</v>
      </c>
      <c r="H2180" s="91">
        <v>22945</v>
      </c>
      <c r="I2180" s="89"/>
      <c r="J2180" s="89" t="s">
        <v>51</v>
      </c>
      <c r="K2180" s="89" t="s">
        <v>52</v>
      </c>
      <c r="L2180" s="89" t="s">
        <v>53</v>
      </c>
      <c r="M2180" s="89" t="s">
        <v>4091</v>
      </c>
      <c r="N2180" s="89" t="s">
        <v>159</v>
      </c>
      <c r="O2180" s="92" t="s">
        <v>5695</v>
      </c>
      <c r="P2180" s="93" t="s">
        <v>57</v>
      </c>
      <c r="Q2180" s="110" t="s">
        <v>5322</v>
      </c>
      <c r="R2180" s="94"/>
      <c r="S2180" s="95">
        <v>46168</v>
      </c>
      <c r="T2180" s="95" t="s">
        <v>5203</v>
      </c>
      <c r="U2180" s="95" t="s">
        <v>1125</v>
      </c>
      <c r="V2180" s="91">
        <v>46112</v>
      </c>
      <c r="W2180" s="91">
        <v>46160</v>
      </c>
      <c r="X2180" s="91">
        <v>46167</v>
      </c>
      <c r="Y2180" s="96" t="s">
        <v>2851</v>
      </c>
      <c r="Z2180" s="89"/>
      <c r="AA2180" s="95"/>
      <c r="AB2180" s="89"/>
      <c r="AC2180" s="109"/>
      <c r="AD2180" s="89"/>
      <c r="AE2180" s="89"/>
      <c r="AF2180" s="191"/>
      <c r="AG2180" s="194"/>
      <c r="AH2180" s="193"/>
      <c r="AI2180" s="97"/>
      <c r="AJ2180" s="97"/>
      <c r="AK2180" s="97"/>
      <c r="AL2180" s="45" t="s">
        <v>67</v>
      </c>
      <c r="AM2180" s="160" t="str">
        <f>MONTH(B2180)&amp;"/"&amp;YEAR(B2180)</f>
        <v>3/2026</v>
      </c>
      <c r="AN2180" s="45">
        <f>WEEKNUM(B2180)-WEEKNUM(EOMONTH(B2180,-1)+1)+1</f>
        <v>4</v>
      </c>
      <c r="AO2180" s="45" t="str">
        <f>MONTH(R2180)&amp;"/"&amp;YEAR(R2180)</f>
        <v>1/1900</v>
      </c>
      <c r="AP2180" s="45" t="e">
        <f>WEEKNUM(R2180)-WEEKNUM(EOMONTH(R2180,-1)+1)+1</f>
        <v>#NUM!</v>
      </c>
      <c r="AQ2180" s="45">
        <f>IF(AU2180="S",IF(Q2180="1. Aceitou o programa",R2180-B2180,0),0)</f>
        <v>0</v>
      </c>
      <c r="AR2180" s="45">
        <f>IF(AU2180="S",IF(AND(S2180&lt;&gt;"",R2180&lt;&gt;""),S2180-R2180,0),0)</f>
        <v>0</v>
      </c>
      <c r="AS2180" s="45">
        <f>IF(AU2180="S",IF(Q2180="1. Aceitou o programa",IF(OR(X2180="Não se Aplica",X2180=""),IF(OR(W2180="Não se Aplica",W2180=""),0,W2180-V2180),AVERAGE(X2180-W2180,W2180-V2180)),0),0)</f>
        <v>0</v>
      </c>
      <c r="AT2180" s="45">
        <f>IF(AU2180="S",IF(AND(Q2180="1. Aceitou o programa",AB2180="Realizada"),IFERROR(IF(AA2180="",0,AA2180-R2180),0),0),0)</f>
        <v>0</v>
      </c>
      <c r="AU2180" s="45" t="str">
        <f>_xlfn.XLOOKUP(U2180,'Lista Suspensa'!$AA$20:$AA$23,'Lista Suspensa'!$AB$20:$AB$23,"N/A")</f>
        <v>S</v>
      </c>
    </row>
    <row r="2181" spans="1:47" ht="12" customHeight="1" x14ac:dyDescent="0.3">
      <c r="A2181" s="87" t="s">
        <v>47</v>
      </c>
      <c r="B2181" s="88">
        <v>46104</v>
      </c>
      <c r="C2181" s="89" t="s">
        <v>48</v>
      </c>
      <c r="D2181" s="89" t="s">
        <v>49</v>
      </c>
      <c r="E2181" s="189">
        <v>73121885</v>
      </c>
      <c r="F2181" s="197" t="s">
        <v>5696</v>
      </c>
      <c r="G2181" s="90">
        <v>12723064883</v>
      </c>
      <c r="H2181" s="91">
        <v>26828</v>
      </c>
      <c r="I2181" s="89"/>
      <c r="J2181" s="89" t="s">
        <v>51</v>
      </c>
      <c r="K2181" s="89" t="s">
        <v>52</v>
      </c>
      <c r="L2181" s="89" t="s">
        <v>85</v>
      </c>
      <c r="M2181" s="89" t="s">
        <v>5697</v>
      </c>
      <c r="N2181" s="89" t="s">
        <v>159</v>
      </c>
      <c r="O2181" s="92" t="s">
        <v>5698</v>
      </c>
      <c r="P2181" s="93" t="s">
        <v>57</v>
      </c>
      <c r="Q2181" s="110" t="s">
        <v>5322</v>
      </c>
      <c r="R2181" s="94"/>
      <c r="S2181" s="95">
        <v>46168</v>
      </c>
      <c r="T2181" s="95" t="s">
        <v>5203</v>
      </c>
      <c r="U2181" s="95" t="s">
        <v>1125</v>
      </c>
      <c r="V2181" s="91">
        <v>46112</v>
      </c>
      <c r="W2181" s="91">
        <v>46160</v>
      </c>
      <c r="X2181" s="91">
        <v>46167</v>
      </c>
      <c r="Y2181" s="96" t="s">
        <v>2851</v>
      </c>
      <c r="Z2181" s="89"/>
      <c r="AA2181" s="95"/>
      <c r="AB2181" s="89"/>
      <c r="AC2181" s="109"/>
      <c r="AD2181" s="89"/>
      <c r="AE2181" s="89"/>
      <c r="AF2181" s="191"/>
      <c r="AG2181" s="194"/>
      <c r="AH2181" s="193"/>
      <c r="AI2181" s="97"/>
      <c r="AJ2181" s="97"/>
      <c r="AK2181" s="97"/>
      <c r="AL2181" s="45" t="s">
        <v>67</v>
      </c>
      <c r="AM2181" s="160" t="str">
        <f>MONTH(B2181)&amp;"/"&amp;YEAR(B2181)</f>
        <v>3/2026</v>
      </c>
      <c r="AN2181" s="45">
        <f>WEEKNUM(B2181)-WEEKNUM(EOMONTH(B2181,-1)+1)+1</f>
        <v>4</v>
      </c>
      <c r="AO2181" s="45" t="str">
        <f>MONTH(R2181)&amp;"/"&amp;YEAR(R2181)</f>
        <v>1/1900</v>
      </c>
      <c r="AP2181" s="45" t="e">
        <f>WEEKNUM(R2181)-WEEKNUM(EOMONTH(R2181,-1)+1)+1</f>
        <v>#NUM!</v>
      </c>
      <c r="AQ2181" s="45">
        <f>IF(AU2181="S",IF(Q2181="1. Aceitou o programa",R2181-B2181,0),0)</f>
        <v>0</v>
      </c>
      <c r="AR2181" s="45">
        <f>IF(AU2181="S",IF(AND(S2181&lt;&gt;"",R2181&lt;&gt;""),S2181-R2181,0),0)</f>
        <v>0</v>
      </c>
      <c r="AS2181" s="45">
        <f>IF(AU2181="S",IF(Q2181="1. Aceitou o programa",IF(OR(X2181="Não se Aplica",X2181=""),IF(OR(W2181="Não se Aplica",W2181=""),0,W2181-V2181),AVERAGE(X2181-W2181,W2181-V2181)),0),0)</f>
        <v>0</v>
      </c>
      <c r="AT2181" s="45">
        <f>IF(AU2181="S",IF(AND(Q2181="1. Aceitou o programa",AB2181="Realizada"),IFERROR(IF(AA2181="",0,AA2181-R2181),0),0),0)</f>
        <v>0</v>
      </c>
      <c r="AU2181" s="45" t="str">
        <f>_xlfn.XLOOKUP(U2181,'Lista Suspensa'!$AA$20:$AA$23,'Lista Suspensa'!$AB$20:$AB$23,"N/A")</f>
        <v>S</v>
      </c>
    </row>
    <row r="2182" spans="1:47" ht="12" customHeight="1" x14ac:dyDescent="0.3">
      <c r="A2182" s="87" t="s">
        <v>47</v>
      </c>
      <c r="B2182" s="88">
        <v>46104</v>
      </c>
      <c r="C2182" s="89" t="s">
        <v>48</v>
      </c>
      <c r="D2182" s="89" t="s">
        <v>49</v>
      </c>
      <c r="E2182" s="189">
        <v>451655109</v>
      </c>
      <c r="F2182" s="197" t="s">
        <v>5699</v>
      </c>
      <c r="G2182" s="90">
        <v>3487376881</v>
      </c>
      <c r="H2182" s="91">
        <v>14987</v>
      </c>
      <c r="I2182" s="89"/>
      <c r="J2182" s="89" t="s">
        <v>51</v>
      </c>
      <c r="K2182" s="89" t="s">
        <v>52</v>
      </c>
      <c r="L2182" s="89" t="s">
        <v>85</v>
      </c>
      <c r="M2182" s="89" t="s">
        <v>1916</v>
      </c>
      <c r="N2182" s="89" t="s">
        <v>79</v>
      </c>
      <c r="O2182" s="92" t="s">
        <v>5700</v>
      </c>
      <c r="P2182" s="93" t="s">
        <v>57</v>
      </c>
      <c r="Q2182" s="110" t="s">
        <v>5322</v>
      </c>
      <c r="R2182" s="94"/>
      <c r="S2182" s="95">
        <v>46168</v>
      </c>
      <c r="T2182" s="95" t="s">
        <v>5203</v>
      </c>
      <c r="U2182" s="95" t="s">
        <v>1125</v>
      </c>
      <c r="V2182" s="91">
        <v>46112</v>
      </c>
      <c r="W2182" s="91">
        <v>46160</v>
      </c>
      <c r="X2182" s="91">
        <v>46167</v>
      </c>
      <c r="Y2182" s="96" t="s">
        <v>2851</v>
      </c>
      <c r="Z2182" s="89"/>
      <c r="AA2182" s="95"/>
      <c r="AB2182" s="89"/>
      <c r="AC2182" s="109"/>
      <c r="AD2182" s="89"/>
      <c r="AE2182" s="89"/>
      <c r="AF2182" s="191"/>
      <c r="AG2182" s="194"/>
      <c r="AH2182" s="193"/>
      <c r="AI2182" s="97"/>
      <c r="AJ2182" s="97"/>
      <c r="AK2182" s="97"/>
      <c r="AL2182" s="45" t="s">
        <v>67</v>
      </c>
      <c r="AM2182" s="160" t="str">
        <f>MONTH(B2182)&amp;"/"&amp;YEAR(B2182)</f>
        <v>3/2026</v>
      </c>
      <c r="AN2182" s="45">
        <f>WEEKNUM(B2182)-WEEKNUM(EOMONTH(B2182,-1)+1)+1</f>
        <v>4</v>
      </c>
      <c r="AO2182" s="45" t="str">
        <f>MONTH(R2182)&amp;"/"&amp;YEAR(R2182)</f>
        <v>1/1900</v>
      </c>
      <c r="AP2182" s="45" t="e">
        <f>WEEKNUM(R2182)-WEEKNUM(EOMONTH(R2182,-1)+1)+1</f>
        <v>#NUM!</v>
      </c>
      <c r="AQ2182" s="45">
        <f>IF(AU2182="S",IF(Q2182="1. Aceitou o programa",R2182-B2182,0),0)</f>
        <v>0</v>
      </c>
      <c r="AR2182" s="45">
        <f>IF(AU2182="S",IF(AND(S2182&lt;&gt;"",R2182&lt;&gt;""),S2182-R2182,0),0)</f>
        <v>0</v>
      </c>
      <c r="AS2182" s="45">
        <f>IF(AU2182="S",IF(Q2182="1. Aceitou o programa",IF(OR(X2182="Não se Aplica",X2182=""),IF(OR(W2182="Não se Aplica",W2182=""),0,W2182-V2182),AVERAGE(X2182-W2182,W2182-V2182)),0),0)</f>
        <v>0</v>
      </c>
      <c r="AT2182" s="45">
        <f>IF(AU2182="S",IF(AND(Q2182="1. Aceitou o programa",AB2182="Realizada"),IFERROR(IF(AA2182="",0,AA2182-R2182),0),0),0)</f>
        <v>0</v>
      </c>
      <c r="AU2182" s="45" t="str">
        <f>_xlfn.XLOOKUP(U2182,'Lista Suspensa'!$AA$20:$AA$23,'Lista Suspensa'!$AB$20:$AB$23,"N/A")</f>
        <v>S</v>
      </c>
    </row>
    <row r="2183" spans="1:47" ht="12" customHeight="1" x14ac:dyDescent="0.3">
      <c r="A2183" s="87" t="s">
        <v>47</v>
      </c>
      <c r="B2183" s="88">
        <v>46104</v>
      </c>
      <c r="C2183" s="89" t="s">
        <v>48</v>
      </c>
      <c r="D2183" s="89" t="s">
        <v>49</v>
      </c>
      <c r="E2183" s="189">
        <v>417913338</v>
      </c>
      <c r="F2183" s="197" t="s">
        <v>5701</v>
      </c>
      <c r="G2183" s="90">
        <v>76985040772</v>
      </c>
      <c r="H2183" s="91">
        <v>21518</v>
      </c>
      <c r="I2183" s="89"/>
      <c r="J2183" s="89" t="s">
        <v>51</v>
      </c>
      <c r="K2183" s="89" t="s">
        <v>76</v>
      </c>
      <c r="L2183" s="89" t="s">
        <v>283</v>
      </c>
      <c r="M2183" s="89" t="s">
        <v>5702</v>
      </c>
      <c r="N2183" s="89" t="s">
        <v>79</v>
      </c>
      <c r="O2183" s="92" t="s">
        <v>5703</v>
      </c>
      <c r="P2183" s="93" t="s">
        <v>57</v>
      </c>
      <c r="Q2183" s="110" t="s">
        <v>5322</v>
      </c>
      <c r="R2183" s="94"/>
      <c r="S2183" s="95">
        <v>46168</v>
      </c>
      <c r="T2183" s="95" t="s">
        <v>5203</v>
      </c>
      <c r="U2183" s="95" t="s">
        <v>1125</v>
      </c>
      <c r="V2183" s="91">
        <v>46112</v>
      </c>
      <c r="W2183" s="91">
        <v>46160</v>
      </c>
      <c r="X2183" s="91">
        <v>46167</v>
      </c>
      <c r="Y2183" s="96" t="s">
        <v>2851</v>
      </c>
      <c r="Z2183" s="89"/>
      <c r="AA2183" s="95"/>
      <c r="AB2183" s="89"/>
      <c r="AC2183" s="109"/>
      <c r="AD2183" s="89"/>
      <c r="AE2183" s="89"/>
      <c r="AF2183" s="191"/>
      <c r="AG2183" s="194"/>
      <c r="AH2183" s="193"/>
      <c r="AI2183" s="97"/>
      <c r="AJ2183" s="97"/>
      <c r="AK2183" s="97"/>
      <c r="AL2183" s="45" t="s">
        <v>67</v>
      </c>
      <c r="AM2183" s="160" t="str">
        <f>MONTH(B2183)&amp;"/"&amp;YEAR(B2183)</f>
        <v>3/2026</v>
      </c>
      <c r="AN2183" s="45">
        <f>WEEKNUM(B2183)-WEEKNUM(EOMONTH(B2183,-1)+1)+1</f>
        <v>4</v>
      </c>
      <c r="AO2183" s="45" t="str">
        <f>MONTH(R2183)&amp;"/"&amp;YEAR(R2183)</f>
        <v>1/1900</v>
      </c>
      <c r="AP2183" s="45" t="e">
        <f>WEEKNUM(R2183)-WEEKNUM(EOMONTH(R2183,-1)+1)+1</f>
        <v>#NUM!</v>
      </c>
      <c r="AQ2183" s="45">
        <f>IF(AU2183="S",IF(Q2183="1. Aceitou o programa",R2183-B2183,0),0)</f>
        <v>0</v>
      </c>
      <c r="AR2183" s="45">
        <f>IF(AU2183="S",IF(AND(S2183&lt;&gt;"",R2183&lt;&gt;""),S2183-R2183,0),0)</f>
        <v>0</v>
      </c>
      <c r="AS2183" s="45">
        <f>IF(AU2183="S",IF(Q2183="1. Aceitou o programa",IF(OR(X2183="Não se Aplica",X2183=""),IF(OR(W2183="Não se Aplica",W2183=""),0,W2183-V2183),AVERAGE(X2183-W2183,W2183-V2183)),0),0)</f>
        <v>0</v>
      </c>
      <c r="AT2183" s="45">
        <f>IF(AU2183="S",IF(AND(Q2183="1. Aceitou o programa",AB2183="Realizada"),IFERROR(IF(AA2183="",0,AA2183-R2183),0),0),0)</f>
        <v>0</v>
      </c>
      <c r="AU2183" s="45" t="str">
        <f>_xlfn.XLOOKUP(U2183,'Lista Suspensa'!$AA$20:$AA$23,'Lista Suspensa'!$AB$20:$AB$23,"N/A")</f>
        <v>S</v>
      </c>
    </row>
    <row r="2184" spans="1:47" ht="12" customHeight="1" x14ac:dyDescent="0.3">
      <c r="A2184" s="87" t="s">
        <v>47</v>
      </c>
      <c r="B2184" s="88">
        <v>46104</v>
      </c>
      <c r="C2184" s="89" t="s">
        <v>48</v>
      </c>
      <c r="D2184" s="89" t="s">
        <v>49</v>
      </c>
      <c r="E2184" s="189">
        <v>808603043</v>
      </c>
      <c r="F2184" s="197" t="s">
        <v>5704</v>
      </c>
      <c r="G2184" s="90">
        <v>32216258806</v>
      </c>
      <c r="H2184" s="91">
        <v>28418</v>
      </c>
      <c r="I2184" s="89"/>
      <c r="J2184" s="89" t="s">
        <v>51</v>
      </c>
      <c r="K2184" s="89" t="s">
        <v>52</v>
      </c>
      <c r="L2184" s="89" t="s">
        <v>85</v>
      </c>
      <c r="M2184" s="89" t="s">
        <v>184</v>
      </c>
      <c r="N2184" s="89" t="s">
        <v>97</v>
      </c>
      <c r="O2184" s="92" t="s">
        <v>5705</v>
      </c>
      <c r="P2184" s="93" t="s">
        <v>57</v>
      </c>
      <c r="Q2184" s="110" t="s">
        <v>5322</v>
      </c>
      <c r="R2184" s="94"/>
      <c r="S2184" s="95">
        <v>46168</v>
      </c>
      <c r="T2184" s="95" t="s">
        <v>5203</v>
      </c>
      <c r="U2184" s="95" t="s">
        <v>1125</v>
      </c>
      <c r="V2184" s="91">
        <v>46112</v>
      </c>
      <c r="W2184" s="91">
        <v>46160</v>
      </c>
      <c r="X2184" s="91">
        <v>46167</v>
      </c>
      <c r="Y2184" s="96" t="s">
        <v>2851</v>
      </c>
      <c r="Z2184" s="89"/>
      <c r="AA2184" s="95"/>
      <c r="AB2184" s="89"/>
      <c r="AC2184" s="109"/>
      <c r="AD2184" s="89"/>
      <c r="AE2184" s="89"/>
      <c r="AF2184" s="191"/>
      <c r="AG2184" s="194"/>
      <c r="AH2184" s="193"/>
      <c r="AI2184" s="97"/>
      <c r="AJ2184" s="97"/>
      <c r="AK2184" s="97"/>
      <c r="AL2184" s="45" t="s">
        <v>67</v>
      </c>
      <c r="AM2184" s="160" t="str">
        <f>MONTH(B2184)&amp;"/"&amp;YEAR(B2184)</f>
        <v>3/2026</v>
      </c>
      <c r="AN2184" s="45">
        <f>WEEKNUM(B2184)-WEEKNUM(EOMONTH(B2184,-1)+1)+1</f>
        <v>4</v>
      </c>
      <c r="AO2184" s="45" t="str">
        <f>MONTH(R2184)&amp;"/"&amp;YEAR(R2184)</f>
        <v>1/1900</v>
      </c>
      <c r="AP2184" s="45" t="e">
        <f>WEEKNUM(R2184)-WEEKNUM(EOMONTH(R2184,-1)+1)+1</f>
        <v>#NUM!</v>
      </c>
      <c r="AQ2184" s="45">
        <f>IF(AU2184="S",IF(Q2184="1. Aceitou o programa",R2184-B2184,0),0)</f>
        <v>0</v>
      </c>
      <c r="AR2184" s="45">
        <f>IF(AU2184="S",IF(AND(S2184&lt;&gt;"",R2184&lt;&gt;""),S2184-R2184,0),0)</f>
        <v>0</v>
      </c>
      <c r="AS2184" s="45">
        <f>IF(AU2184="S",IF(Q2184="1. Aceitou o programa",IF(OR(X2184="Não se Aplica",X2184=""),IF(OR(W2184="Não se Aplica",W2184=""),0,W2184-V2184),AVERAGE(X2184-W2184,W2184-V2184)),0),0)</f>
        <v>0</v>
      </c>
      <c r="AT2184" s="45">
        <f>IF(AU2184="S",IF(AND(Q2184="1. Aceitou o programa",AB2184="Realizada"),IFERROR(IF(AA2184="",0,AA2184-R2184),0),0),0)</f>
        <v>0</v>
      </c>
      <c r="AU2184" s="45" t="str">
        <f>_xlfn.XLOOKUP(U2184,'Lista Suspensa'!$AA$20:$AA$23,'Lista Suspensa'!$AB$20:$AB$23,"N/A")</f>
        <v>S</v>
      </c>
    </row>
    <row r="2185" spans="1:47" ht="12" customHeight="1" x14ac:dyDescent="0.3">
      <c r="A2185" s="87" t="s">
        <v>47</v>
      </c>
      <c r="B2185" s="88">
        <v>46104</v>
      </c>
      <c r="C2185" s="89" t="s">
        <v>48</v>
      </c>
      <c r="D2185" s="89" t="s">
        <v>49</v>
      </c>
      <c r="E2185" s="189">
        <v>451860446</v>
      </c>
      <c r="F2185" s="197" t="s">
        <v>5706</v>
      </c>
      <c r="G2185" s="90">
        <v>27260462825</v>
      </c>
      <c r="H2185" s="91">
        <v>19868</v>
      </c>
      <c r="I2185" s="89"/>
      <c r="J2185" s="89" t="s">
        <v>51</v>
      </c>
      <c r="K2185" s="89" t="s">
        <v>52</v>
      </c>
      <c r="L2185" s="89" t="s">
        <v>85</v>
      </c>
      <c r="M2185" s="89" t="s">
        <v>5707</v>
      </c>
      <c r="N2185" s="89" t="s">
        <v>55</v>
      </c>
      <c r="O2185" s="92" t="s">
        <v>5708</v>
      </c>
      <c r="P2185" s="93" t="s">
        <v>57</v>
      </c>
      <c r="Q2185" s="110" t="s">
        <v>5322</v>
      </c>
      <c r="R2185" s="94"/>
      <c r="S2185" s="95">
        <v>46168</v>
      </c>
      <c r="T2185" s="95" t="s">
        <v>5203</v>
      </c>
      <c r="U2185" s="95" t="s">
        <v>1125</v>
      </c>
      <c r="V2185" s="91">
        <v>46112</v>
      </c>
      <c r="W2185" s="91">
        <v>46160</v>
      </c>
      <c r="X2185" s="91">
        <v>46167</v>
      </c>
      <c r="Y2185" s="96" t="s">
        <v>2851</v>
      </c>
      <c r="Z2185" s="89"/>
      <c r="AA2185" s="95"/>
      <c r="AB2185" s="89"/>
      <c r="AC2185" s="109"/>
      <c r="AD2185" s="89"/>
      <c r="AE2185" s="89"/>
      <c r="AF2185" s="191"/>
      <c r="AG2185" s="194"/>
      <c r="AH2185" s="193"/>
      <c r="AI2185" s="97"/>
      <c r="AJ2185" s="97"/>
      <c r="AK2185" s="97"/>
      <c r="AL2185" s="45" t="s">
        <v>67</v>
      </c>
      <c r="AM2185" s="160" t="str">
        <f>MONTH(B2185)&amp;"/"&amp;YEAR(B2185)</f>
        <v>3/2026</v>
      </c>
      <c r="AN2185" s="45">
        <f>WEEKNUM(B2185)-WEEKNUM(EOMONTH(B2185,-1)+1)+1</f>
        <v>4</v>
      </c>
      <c r="AO2185" s="45" t="str">
        <f>MONTH(R2185)&amp;"/"&amp;YEAR(R2185)</f>
        <v>1/1900</v>
      </c>
      <c r="AP2185" s="45" t="e">
        <f>WEEKNUM(R2185)-WEEKNUM(EOMONTH(R2185,-1)+1)+1</f>
        <v>#NUM!</v>
      </c>
      <c r="AQ2185" s="45">
        <f>IF(AU2185="S",IF(Q2185="1. Aceitou o programa",R2185-B2185,0),0)</f>
        <v>0</v>
      </c>
      <c r="AR2185" s="45">
        <f>IF(AU2185="S",IF(AND(S2185&lt;&gt;"",R2185&lt;&gt;""),S2185-R2185,0),0)</f>
        <v>0</v>
      </c>
      <c r="AS2185" s="45">
        <f>IF(AU2185="S",IF(Q2185="1. Aceitou o programa",IF(OR(X2185="Não se Aplica",X2185=""),IF(OR(W2185="Não se Aplica",W2185=""),0,W2185-V2185),AVERAGE(X2185-W2185,W2185-V2185)),0),0)</f>
        <v>0</v>
      </c>
      <c r="AT2185" s="45">
        <f>IF(AU2185="S",IF(AND(Q2185="1. Aceitou o programa",AB2185="Realizada"),IFERROR(IF(AA2185="",0,AA2185-R2185),0),0),0)</f>
        <v>0</v>
      </c>
      <c r="AU2185" s="45" t="str">
        <f>_xlfn.XLOOKUP(U2185,'Lista Suspensa'!$AA$20:$AA$23,'Lista Suspensa'!$AB$20:$AB$23,"N/A")</f>
        <v>S</v>
      </c>
    </row>
    <row r="2186" spans="1:47" ht="12" customHeight="1" x14ac:dyDescent="0.3">
      <c r="A2186" s="87" t="s">
        <v>47</v>
      </c>
      <c r="B2186" s="88">
        <v>46104</v>
      </c>
      <c r="C2186" s="89" t="s">
        <v>48</v>
      </c>
      <c r="D2186" s="89" t="s">
        <v>49</v>
      </c>
      <c r="E2186" s="189">
        <v>593891953</v>
      </c>
      <c r="F2186" s="197" t="s">
        <v>5709</v>
      </c>
      <c r="G2186" s="90">
        <v>303830808</v>
      </c>
      <c r="H2186" s="91">
        <v>20741</v>
      </c>
      <c r="I2186" s="89"/>
      <c r="J2186" s="89" t="s">
        <v>51</v>
      </c>
      <c r="K2186" s="89" t="s">
        <v>52</v>
      </c>
      <c r="L2186" s="89" t="s">
        <v>53</v>
      </c>
      <c r="M2186" s="89" t="s">
        <v>5710</v>
      </c>
      <c r="N2186" s="89" t="s">
        <v>159</v>
      </c>
      <c r="O2186" s="92" t="s">
        <v>5711</v>
      </c>
      <c r="P2186" s="93" t="s">
        <v>57</v>
      </c>
      <c r="Q2186" s="110" t="s">
        <v>5322</v>
      </c>
      <c r="R2186" s="94"/>
      <c r="S2186" s="95">
        <v>46168</v>
      </c>
      <c r="T2186" s="95" t="s">
        <v>5203</v>
      </c>
      <c r="U2186" s="95" t="s">
        <v>1125</v>
      </c>
      <c r="V2186" s="91">
        <v>46112</v>
      </c>
      <c r="W2186" s="91">
        <v>46160</v>
      </c>
      <c r="X2186" s="91">
        <v>46167</v>
      </c>
      <c r="Y2186" s="96" t="s">
        <v>2851</v>
      </c>
      <c r="Z2186" s="89"/>
      <c r="AA2186" s="95"/>
      <c r="AB2186" s="89"/>
      <c r="AC2186" s="109"/>
      <c r="AD2186" s="89"/>
      <c r="AE2186" s="89"/>
      <c r="AF2186" s="191"/>
      <c r="AG2186" s="194"/>
      <c r="AH2186" s="193"/>
      <c r="AI2186" s="97"/>
      <c r="AJ2186" s="97"/>
      <c r="AK2186" s="97"/>
      <c r="AL2186" s="45" t="s">
        <v>67</v>
      </c>
      <c r="AM2186" s="160" t="str">
        <f>MONTH(B2186)&amp;"/"&amp;YEAR(B2186)</f>
        <v>3/2026</v>
      </c>
      <c r="AN2186" s="45">
        <f>WEEKNUM(B2186)-WEEKNUM(EOMONTH(B2186,-1)+1)+1</f>
        <v>4</v>
      </c>
      <c r="AO2186" s="45" t="str">
        <f>MONTH(R2186)&amp;"/"&amp;YEAR(R2186)</f>
        <v>1/1900</v>
      </c>
      <c r="AP2186" s="45" t="e">
        <f>WEEKNUM(R2186)-WEEKNUM(EOMONTH(R2186,-1)+1)+1</f>
        <v>#NUM!</v>
      </c>
      <c r="AQ2186" s="45">
        <f>IF(AU2186="S",IF(Q2186="1. Aceitou o programa",R2186-B2186,0),0)</f>
        <v>0</v>
      </c>
      <c r="AR2186" s="45">
        <f>IF(AU2186="S",IF(AND(S2186&lt;&gt;"",R2186&lt;&gt;""),S2186-R2186,0),0)</f>
        <v>0</v>
      </c>
      <c r="AS2186" s="45">
        <f>IF(AU2186="S",IF(Q2186="1. Aceitou o programa",IF(OR(X2186="Não se Aplica",X2186=""),IF(OR(W2186="Não se Aplica",W2186=""),0,W2186-V2186),AVERAGE(X2186-W2186,W2186-V2186)),0),0)</f>
        <v>0</v>
      </c>
      <c r="AT2186" s="45">
        <f>IF(AU2186="S",IF(AND(Q2186="1. Aceitou o programa",AB2186="Realizada"),IFERROR(IF(AA2186="",0,AA2186-R2186),0),0),0)</f>
        <v>0</v>
      </c>
      <c r="AU2186" s="45" t="str">
        <f>_xlfn.XLOOKUP(U2186,'Lista Suspensa'!$AA$20:$AA$23,'Lista Suspensa'!$AB$20:$AB$23,"N/A")</f>
        <v>S</v>
      </c>
    </row>
    <row r="2187" spans="1:47" ht="12" customHeight="1" x14ac:dyDescent="0.3">
      <c r="A2187" s="87" t="s">
        <v>47</v>
      </c>
      <c r="B2187" s="88">
        <v>46104</v>
      </c>
      <c r="C2187" s="89" t="s">
        <v>48</v>
      </c>
      <c r="D2187" s="89" t="s">
        <v>49</v>
      </c>
      <c r="E2187" s="189">
        <v>451970691</v>
      </c>
      <c r="F2187" s="197" t="s">
        <v>5712</v>
      </c>
      <c r="G2187" s="90">
        <v>29443202891</v>
      </c>
      <c r="H2187" s="91">
        <v>17599</v>
      </c>
      <c r="I2187" s="89"/>
      <c r="J2187" s="89" t="s">
        <v>84</v>
      </c>
      <c r="K2187" s="89" t="s">
        <v>52</v>
      </c>
      <c r="L2187" s="89" t="s">
        <v>85</v>
      </c>
      <c r="M2187" s="89" t="s">
        <v>2438</v>
      </c>
      <c r="N2187" s="89" t="s">
        <v>79</v>
      </c>
      <c r="O2187" s="92" t="s">
        <v>5713</v>
      </c>
      <c r="P2187" s="93" t="s">
        <v>57</v>
      </c>
      <c r="Q2187" s="110" t="s">
        <v>5322</v>
      </c>
      <c r="R2187" s="94"/>
      <c r="S2187" s="95">
        <v>46168</v>
      </c>
      <c r="T2187" s="95" t="s">
        <v>5203</v>
      </c>
      <c r="U2187" s="95" t="s">
        <v>1125</v>
      </c>
      <c r="V2187" s="91">
        <v>46112</v>
      </c>
      <c r="W2187" s="91">
        <v>46160</v>
      </c>
      <c r="X2187" s="91">
        <v>46167</v>
      </c>
      <c r="Y2187" s="96" t="s">
        <v>2851</v>
      </c>
      <c r="Z2187" s="89"/>
      <c r="AA2187" s="95"/>
      <c r="AB2187" s="89"/>
      <c r="AC2187" s="109"/>
      <c r="AD2187" s="89"/>
      <c r="AE2187" s="89"/>
      <c r="AF2187" s="191"/>
      <c r="AG2187" s="194"/>
      <c r="AH2187" s="193"/>
      <c r="AI2187" s="97"/>
      <c r="AJ2187" s="97"/>
      <c r="AK2187" s="97"/>
      <c r="AL2187" s="45" t="s">
        <v>67</v>
      </c>
      <c r="AM2187" s="160" t="str">
        <f>MONTH(B2187)&amp;"/"&amp;YEAR(B2187)</f>
        <v>3/2026</v>
      </c>
      <c r="AN2187" s="45">
        <f>WEEKNUM(B2187)-WEEKNUM(EOMONTH(B2187,-1)+1)+1</f>
        <v>4</v>
      </c>
      <c r="AO2187" s="45" t="str">
        <f>MONTH(R2187)&amp;"/"&amp;YEAR(R2187)</f>
        <v>1/1900</v>
      </c>
      <c r="AP2187" s="45" t="e">
        <f>WEEKNUM(R2187)-WEEKNUM(EOMONTH(R2187,-1)+1)+1</f>
        <v>#NUM!</v>
      </c>
      <c r="AQ2187" s="45">
        <f>IF(AU2187="S",IF(Q2187="1. Aceitou o programa",R2187-B2187,0),0)</f>
        <v>0</v>
      </c>
      <c r="AR2187" s="45">
        <f>IF(AU2187="S",IF(AND(S2187&lt;&gt;"",R2187&lt;&gt;""),S2187-R2187,0),0)</f>
        <v>0</v>
      </c>
      <c r="AS2187" s="45">
        <f>IF(AU2187="S",IF(Q2187="1. Aceitou o programa",IF(OR(X2187="Não se Aplica",X2187=""),IF(OR(W2187="Não se Aplica",W2187=""),0,W2187-V2187),AVERAGE(X2187-W2187,W2187-V2187)),0),0)</f>
        <v>0</v>
      </c>
      <c r="AT2187" s="45">
        <f>IF(AU2187="S",IF(AND(Q2187="1. Aceitou o programa",AB2187="Realizada"),IFERROR(IF(AA2187="",0,AA2187-R2187),0),0),0)</f>
        <v>0</v>
      </c>
      <c r="AU2187" s="45" t="str">
        <f>_xlfn.XLOOKUP(U2187,'Lista Suspensa'!$AA$20:$AA$23,'Lista Suspensa'!$AB$20:$AB$23,"N/A")</f>
        <v>S</v>
      </c>
    </row>
    <row r="2188" spans="1:47" ht="12" customHeight="1" x14ac:dyDescent="0.3">
      <c r="A2188" s="87" t="s">
        <v>47</v>
      </c>
      <c r="B2188" s="88">
        <v>46104</v>
      </c>
      <c r="C2188" s="89" t="s">
        <v>48</v>
      </c>
      <c r="D2188" s="89" t="s">
        <v>49</v>
      </c>
      <c r="E2188" s="189">
        <v>759618976</v>
      </c>
      <c r="F2188" s="197" t="s">
        <v>5714</v>
      </c>
      <c r="G2188" s="90">
        <v>80303820730</v>
      </c>
      <c r="H2188" s="91">
        <v>20745</v>
      </c>
      <c r="I2188" s="89"/>
      <c r="J2188" s="89" t="s">
        <v>51</v>
      </c>
      <c r="K2188" s="89" t="s">
        <v>76</v>
      </c>
      <c r="L2188" s="89" t="s">
        <v>283</v>
      </c>
      <c r="M2188" s="89" t="s">
        <v>3159</v>
      </c>
      <c r="N2188" s="89" t="s">
        <v>97</v>
      </c>
      <c r="O2188" s="92" t="s">
        <v>5715</v>
      </c>
      <c r="P2188" s="93" t="s">
        <v>57</v>
      </c>
      <c r="Q2188" s="110" t="s">
        <v>5322</v>
      </c>
      <c r="R2188" s="94"/>
      <c r="S2188" s="95">
        <v>46168</v>
      </c>
      <c r="T2188" s="95" t="s">
        <v>5203</v>
      </c>
      <c r="U2188" s="95" t="s">
        <v>1125</v>
      </c>
      <c r="V2188" s="91">
        <v>46112</v>
      </c>
      <c r="W2188" s="91">
        <v>46160</v>
      </c>
      <c r="X2188" s="91">
        <v>46167</v>
      </c>
      <c r="Y2188" s="96" t="s">
        <v>2851</v>
      </c>
      <c r="Z2188" s="89"/>
      <c r="AA2188" s="95"/>
      <c r="AB2188" s="89"/>
      <c r="AC2188" s="109"/>
      <c r="AD2188" s="89"/>
      <c r="AE2188" s="89"/>
      <c r="AF2188" s="191"/>
      <c r="AG2188" s="194"/>
      <c r="AH2188" s="193"/>
      <c r="AI2188" s="97"/>
      <c r="AJ2188" s="97"/>
      <c r="AK2188" s="97"/>
      <c r="AL2188" s="45" t="s">
        <v>67</v>
      </c>
      <c r="AM2188" s="160" t="str">
        <f>MONTH(B2188)&amp;"/"&amp;YEAR(B2188)</f>
        <v>3/2026</v>
      </c>
      <c r="AN2188" s="45">
        <f>WEEKNUM(B2188)-WEEKNUM(EOMONTH(B2188,-1)+1)+1</f>
        <v>4</v>
      </c>
      <c r="AO2188" s="45" t="str">
        <f>MONTH(R2188)&amp;"/"&amp;YEAR(R2188)</f>
        <v>1/1900</v>
      </c>
      <c r="AP2188" s="45" t="e">
        <f>WEEKNUM(R2188)-WEEKNUM(EOMONTH(R2188,-1)+1)+1</f>
        <v>#NUM!</v>
      </c>
      <c r="AQ2188" s="45">
        <f>IF(AU2188="S",IF(Q2188="1. Aceitou o programa",R2188-B2188,0),0)</f>
        <v>0</v>
      </c>
      <c r="AR2188" s="45">
        <f>IF(AU2188="S",IF(AND(S2188&lt;&gt;"",R2188&lt;&gt;""),S2188-R2188,0),0)</f>
        <v>0</v>
      </c>
      <c r="AS2188" s="45">
        <f>IF(AU2188="S",IF(Q2188="1. Aceitou o programa",IF(OR(X2188="Não se Aplica",X2188=""),IF(OR(W2188="Não se Aplica",W2188=""),0,W2188-V2188),AVERAGE(X2188-W2188,W2188-V2188)),0),0)</f>
        <v>0</v>
      </c>
      <c r="AT2188" s="45">
        <f>IF(AU2188="S",IF(AND(Q2188="1. Aceitou o programa",AB2188="Realizada"),IFERROR(IF(AA2188="",0,AA2188-R2188),0),0),0)</f>
        <v>0</v>
      </c>
      <c r="AU2188" s="45" t="str">
        <f>_xlfn.XLOOKUP(U2188,'Lista Suspensa'!$AA$20:$AA$23,'Lista Suspensa'!$AB$20:$AB$23,"N/A")</f>
        <v>S</v>
      </c>
    </row>
    <row r="2189" spans="1:47" ht="12" customHeight="1" x14ac:dyDescent="0.3">
      <c r="A2189" s="87" t="s">
        <v>47</v>
      </c>
      <c r="B2189" s="88">
        <v>46104</v>
      </c>
      <c r="C2189" s="89" t="s">
        <v>48</v>
      </c>
      <c r="D2189" s="89" t="s">
        <v>49</v>
      </c>
      <c r="E2189" s="189">
        <v>758243472</v>
      </c>
      <c r="F2189" s="197" t="s">
        <v>5716</v>
      </c>
      <c r="G2189" s="90">
        <v>2869850719</v>
      </c>
      <c r="H2189" s="91">
        <v>21158</v>
      </c>
      <c r="I2189" s="89"/>
      <c r="J2189" s="89" t="s">
        <v>51</v>
      </c>
      <c r="K2189" s="89" t="s">
        <v>76</v>
      </c>
      <c r="L2189" s="89" t="s">
        <v>233</v>
      </c>
      <c r="M2189" s="89" t="s">
        <v>5717</v>
      </c>
      <c r="N2189" s="89" t="s">
        <v>97</v>
      </c>
      <c r="O2189" s="92" t="s">
        <v>5718</v>
      </c>
      <c r="P2189" s="93" t="s">
        <v>57</v>
      </c>
      <c r="Q2189" s="110" t="s">
        <v>5322</v>
      </c>
      <c r="R2189" s="94"/>
      <c r="S2189" s="95">
        <v>46168</v>
      </c>
      <c r="T2189" s="95" t="s">
        <v>5203</v>
      </c>
      <c r="U2189" s="95" t="s">
        <v>1125</v>
      </c>
      <c r="V2189" s="91">
        <v>46112</v>
      </c>
      <c r="W2189" s="91">
        <v>46160</v>
      </c>
      <c r="X2189" s="91">
        <v>46167</v>
      </c>
      <c r="Y2189" s="96" t="s">
        <v>2851</v>
      </c>
      <c r="Z2189" s="89"/>
      <c r="AA2189" s="95"/>
      <c r="AB2189" s="89"/>
      <c r="AC2189" s="109"/>
      <c r="AD2189" s="89"/>
      <c r="AE2189" s="89"/>
      <c r="AF2189" s="191"/>
      <c r="AG2189" s="194"/>
      <c r="AH2189" s="193"/>
      <c r="AI2189" s="97"/>
      <c r="AJ2189" s="97"/>
      <c r="AK2189" s="97"/>
      <c r="AL2189" s="45" t="s">
        <v>67</v>
      </c>
      <c r="AM2189" s="160" t="str">
        <f>MONTH(B2189)&amp;"/"&amp;YEAR(B2189)</f>
        <v>3/2026</v>
      </c>
      <c r="AN2189" s="45">
        <f>WEEKNUM(B2189)-WEEKNUM(EOMONTH(B2189,-1)+1)+1</f>
        <v>4</v>
      </c>
      <c r="AO2189" s="45" t="str">
        <f>MONTH(R2189)&amp;"/"&amp;YEAR(R2189)</f>
        <v>1/1900</v>
      </c>
      <c r="AP2189" s="45" t="e">
        <f>WEEKNUM(R2189)-WEEKNUM(EOMONTH(R2189,-1)+1)+1</f>
        <v>#NUM!</v>
      </c>
      <c r="AQ2189" s="45">
        <f>IF(AU2189="S",IF(Q2189="1. Aceitou o programa",R2189-B2189,0),0)</f>
        <v>0</v>
      </c>
      <c r="AR2189" s="45">
        <f>IF(AU2189="S",IF(AND(S2189&lt;&gt;"",R2189&lt;&gt;""),S2189-R2189,0),0)</f>
        <v>0</v>
      </c>
      <c r="AS2189" s="45">
        <f>IF(AU2189="S",IF(Q2189="1. Aceitou o programa",IF(OR(X2189="Não se Aplica",X2189=""),IF(OR(W2189="Não se Aplica",W2189=""),0,W2189-V2189),AVERAGE(X2189-W2189,W2189-V2189)),0),0)</f>
        <v>0</v>
      </c>
      <c r="AT2189" s="45">
        <f>IF(AU2189="S",IF(AND(Q2189="1. Aceitou o programa",AB2189="Realizada"),IFERROR(IF(AA2189="",0,AA2189-R2189),0),0),0)</f>
        <v>0</v>
      </c>
      <c r="AU2189" s="45" t="str">
        <f>_xlfn.XLOOKUP(U2189,'Lista Suspensa'!$AA$20:$AA$23,'Lista Suspensa'!$AB$20:$AB$23,"N/A")</f>
        <v>S</v>
      </c>
    </row>
    <row r="2190" spans="1:47" ht="12" customHeight="1" x14ac:dyDescent="0.3">
      <c r="A2190" s="87" t="s">
        <v>47</v>
      </c>
      <c r="B2190" s="88">
        <v>46104</v>
      </c>
      <c r="C2190" s="89" t="s">
        <v>48</v>
      </c>
      <c r="D2190" s="89" t="s">
        <v>49</v>
      </c>
      <c r="E2190" s="189">
        <v>450308294</v>
      </c>
      <c r="F2190" s="197" t="s">
        <v>5719</v>
      </c>
      <c r="G2190" s="90">
        <v>22688038800</v>
      </c>
      <c r="H2190" s="91">
        <v>30413</v>
      </c>
      <c r="I2190" s="89"/>
      <c r="J2190" s="89" t="s">
        <v>51</v>
      </c>
      <c r="K2190" s="89" t="s">
        <v>52</v>
      </c>
      <c r="L2190" s="89" t="s">
        <v>85</v>
      </c>
      <c r="M2190" s="89" t="s">
        <v>5720</v>
      </c>
      <c r="N2190" s="89" t="s">
        <v>97</v>
      </c>
      <c r="O2190" s="92" t="s">
        <v>5721</v>
      </c>
      <c r="P2190" s="93" t="s">
        <v>57</v>
      </c>
      <c r="Q2190" s="110" t="s">
        <v>5322</v>
      </c>
      <c r="R2190" s="94"/>
      <c r="S2190" s="95">
        <v>46168</v>
      </c>
      <c r="T2190" s="95" t="s">
        <v>5203</v>
      </c>
      <c r="U2190" s="95" t="s">
        <v>1125</v>
      </c>
      <c r="V2190" s="91">
        <v>46112</v>
      </c>
      <c r="W2190" s="91">
        <v>46160</v>
      </c>
      <c r="X2190" s="91">
        <v>46167</v>
      </c>
      <c r="Y2190" s="96" t="s">
        <v>2851</v>
      </c>
      <c r="Z2190" s="89"/>
      <c r="AA2190" s="95"/>
      <c r="AB2190" s="89"/>
      <c r="AC2190" s="109"/>
      <c r="AD2190" s="89"/>
      <c r="AE2190" s="89"/>
      <c r="AF2190" s="191"/>
      <c r="AG2190" s="194"/>
      <c r="AH2190" s="193"/>
      <c r="AI2190" s="97"/>
      <c r="AJ2190" s="97"/>
      <c r="AK2190" s="97"/>
      <c r="AL2190" s="45" t="s">
        <v>67</v>
      </c>
      <c r="AM2190" s="160" t="str">
        <f>MONTH(B2190)&amp;"/"&amp;YEAR(B2190)</f>
        <v>3/2026</v>
      </c>
      <c r="AN2190" s="45">
        <f>WEEKNUM(B2190)-WEEKNUM(EOMONTH(B2190,-1)+1)+1</f>
        <v>4</v>
      </c>
      <c r="AO2190" s="45" t="str">
        <f>MONTH(R2190)&amp;"/"&amp;YEAR(R2190)</f>
        <v>1/1900</v>
      </c>
      <c r="AP2190" s="45" t="e">
        <f>WEEKNUM(R2190)-WEEKNUM(EOMONTH(R2190,-1)+1)+1</f>
        <v>#NUM!</v>
      </c>
      <c r="AQ2190" s="45">
        <f>IF(AU2190="S",IF(Q2190="1. Aceitou o programa",R2190-B2190,0),0)</f>
        <v>0</v>
      </c>
      <c r="AR2190" s="45">
        <f>IF(AU2190="S",IF(AND(S2190&lt;&gt;"",R2190&lt;&gt;""),S2190-R2190,0),0)</f>
        <v>0</v>
      </c>
      <c r="AS2190" s="45">
        <f>IF(AU2190="S",IF(Q2190="1. Aceitou o programa",IF(OR(X2190="Não se Aplica",X2190=""),IF(OR(W2190="Não se Aplica",W2190=""),0,W2190-V2190),AVERAGE(X2190-W2190,W2190-V2190)),0),0)</f>
        <v>0</v>
      </c>
      <c r="AT2190" s="45">
        <f>IF(AU2190="S",IF(AND(Q2190="1. Aceitou o programa",AB2190="Realizada"),IFERROR(IF(AA2190="",0,AA2190-R2190),0),0),0)</f>
        <v>0</v>
      </c>
      <c r="AU2190" s="45" t="str">
        <f>_xlfn.XLOOKUP(U2190,'Lista Suspensa'!$AA$20:$AA$23,'Lista Suspensa'!$AB$20:$AB$23,"N/A")</f>
        <v>S</v>
      </c>
    </row>
    <row r="2191" spans="1:47" ht="12" customHeight="1" x14ac:dyDescent="0.3">
      <c r="A2191" s="87" t="s">
        <v>47</v>
      </c>
      <c r="B2191" s="88">
        <v>46104</v>
      </c>
      <c r="C2191" s="89" t="s">
        <v>48</v>
      </c>
      <c r="D2191" s="89" t="s">
        <v>49</v>
      </c>
      <c r="E2191" s="189">
        <v>809254182</v>
      </c>
      <c r="F2191" s="197" t="s">
        <v>5722</v>
      </c>
      <c r="G2191" s="90">
        <v>9043246808</v>
      </c>
      <c r="H2191" s="91">
        <v>23646</v>
      </c>
      <c r="I2191" s="89"/>
      <c r="J2191" s="89" t="s">
        <v>84</v>
      </c>
      <c r="K2191" s="89" t="s">
        <v>52</v>
      </c>
      <c r="L2191" s="89" t="s">
        <v>85</v>
      </c>
      <c r="M2191" s="89" t="s">
        <v>503</v>
      </c>
      <c r="N2191" s="89" t="s">
        <v>97</v>
      </c>
      <c r="O2191" s="92" t="s">
        <v>5723</v>
      </c>
      <c r="P2191" s="93" t="s">
        <v>57</v>
      </c>
      <c r="Q2191" s="110" t="s">
        <v>5322</v>
      </c>
      <c r="R2191" s="94"/>
      <c r="S2191" s="95">
        <v>46168</v>
      </c>
      <c r="T2191" s="95" t="s">
        <v>5203</v>
      </c>
      <c r="U2191" s="95" t="s">
        <v>1125</v>
      </c>
      <c r="V2191" s="91">
        <v>46112</v>
      </c>
      <c r="W2191" s="91">
        <v>46160</v>
      </c>
      <c r="X2191" s="91">
        <v>46167</v>
      </c>
      <c r="Y2191" s="96" t="s">
        <v>2851</v>
      </c>
      <c r="Z2191" s="89"/>
      <c r="AA2191" s="95"/>
      <c r="AB2191" s="89"/>
      <c r="AC2191" s="109"/>
      <c r="AD2191" s="89"/>
      <c r="AE2191" s="89"/>
      <c r="AF2191" s="191"/>
      <c r="AG2191" s="194"/>
      <c r="AH2191" s="193"/>
      <c r="AI2191" s="97"/>
      <c r="AJ2191" s="97"/>
      <c r="AK2191" s="97"/>
      <c r="AL2191" s="45" t="s">
        <v>67</v>
      </c>
      <c r="AM2191" s="160" t="str">
        <f>MONTH(B2191)&amp;"/"&amp;YEAR(B2191)</f>
        <v>3/2026</v>
      </c>
      <c r="AN2191" s="45">
        <f>WEEKNUM(B2191)-WEEKNUM(EOMONTH(B2191,-1)+1)+1</f>
        <v>4</v>
      </c>
      <c r="AO2191" s="45" t="str">
        <f>MONTH(R2191)&amp;"/"&amp;YEAR(R2191)</f>
        <v>1/1900</v>
      </c>
      <c r="AP2191" s="45" t="e">
        <f>WEEKNUM(R2191)-WEEKNUM(EOMONTH(R2191,-1)+1)+1</f>
        <v>#NUM!</v>
      </c>
      <c r="AQ2191" s="45">
        <f>IF(AU2191="S",IF(Q2191="1. Aceitou o programa",R2191-B2191,0),0)</f>
        <v>0</v>
      </c>
      <c r="AR2191" s="45">
        <f>IF(AU2191="S",IF(AND(S2191&lt;&gt;"",R2191&lt;&gt;""),S2191-R2191,0),0)</f>
        <v>0</v>
      </c>
      <c r="AS2191" s="45">
        <f>IF(AU2191="S",IF(Q2191="1. Aceitou o programa",IF(OR(X2191="Não se Aplica",X2191=""),IF(OR(W2191="Não se Aplica",W2191=""),0,W2191-V2191),AVERAGE(X2191-W2191,W2191-V2191)),0),0)</f>
        <v>0</v>
      </c>
      <c r="AT2191" s="45">
        <f>IF(AU2191="S",IF(AND(Q2191="1. Aceitou o programa",AB2191="Realizada"),IFERROR(IF(AA2191="",0,AA2191-R2191),0),0),0)</f>
        <v>0</v>
      </c>
      <c r="AU2191" s="45" t="str">
        <f>_xlfn.XLOOKUP(U2191,'Lista Suspensa'!$AA$20:$AA$23,'Lista Suspensa'!$AB$20:$AB$23,"N/A")</f>
        <v>S</v>
      </c>
    </row>
    <row r="2192" spans="1:47" ht="12" customHeight="1" x14ac:dyDescent="0.3">
      <c r="A2192" s="87" t="s">
        <v>47</v>
      </c>
      <c r="B2192" s="88">
        <v>46104</v>
      </c>
      <c r="C2192" s="89" t="s">
        <v>48</v>
      </c>
      <c r="D2192" s="89" t="s">
        <v>49</v>
      </c>
      <c r="E2192" s="189">
        <v>451811429</v>
      </c>
      <c r="F2192" s="197" t="s">
        <v>5724</v>
      </c>
      <c r="G2192" s="90">
        <v>1234512807</v>
      </c>
      <c r="H2192" s="91">
        <v>22409</v>
      </c>
      <c r="I2192" s="89"/>
      <c r="J2192" s="89" t="s">
        <v>51</v>
      </c>
      <c r="K2192" s="89" t="s">
        <v>52</v>
      </c>
      <c r="L2192" s="89" t="s">
        <v>85</v>
      </c>
      <c r="M2192" s="89" t="s">
        <v>2337</v>
      </c>
      <c r="N2192" s="89" t="s">
        <v>79</v>
      </c>
      <c r="O2192" s="92" t="s">
        <v>5725</v>
      </c>
      <c r="P2192" s="93" t="s">
        <v>57</v>
      </c>
      <c r="Q2192" s="110" t="s">
        <v>5322</v>
      </c>
      <c r="R2192" s="94"/>
      <c r="S2192" s="95">
        <v>46168</v>
      </c>
      <c r="T2192" s="95" t="s">
        <v>5203</v>
      </c>
      <c r="U2192" s="95" t="s">
        <v>1125</v>
      </c>
      <c r="V2192" s="91">
        <v>46112</v>
      </c>
      <c r="W2192" s="91">
        <v>46160</v>
      </c>
      <c r="X2192" s="91">
        <v>46167</v>
      </c>
      <c r="Y2192" s="96" t="s">
        <v>2851</v>
      </c>
      <c r="Z2192" s="89"/>
      <c r="AA2192" s="95"/>
      <c r="AB2192" s="89"/>
      <c r="AC2192" s="109"/>
      <c r="AD2192" s="89"/>
      <c r="AE2192" s="89"/>
      <c r="AF2192" s="191"/>
      <c r="AG2192" s="194"/>
      <c r="AH2192" s="193"/>
      <c r="AI2192" s="97"/>
      <c r="AJ2192" s="97"/>
      <c r="AK2192" s="97"/>
      <c r="AL2192" s="45" t="s">
        <v>67</v>
      </c>
      <c r="AM2192" s="160" t="str">
        <f>MONTH(B2192)&amp;"/"&amp;YEAR(B2192)</f>
        <v>3/2026</v>
      </c>
      <c r="AN2192" s="45">
        <f>WEEKNUM(B2192)-WEEKNUM(EOMONTH(B2192,-1)+1)+1</f>
        <v>4</v>
      </c>
      <c r="AO2192" s="45" t="str">
        <f>MONTH(R2192)&amp;"/"&amp;YEAR(R2192)</f>
        <v>1/1900</v>
      </c>
      <c r="AP2192" s="45" t="e">
        <f>WEEKNUM(R2192)-WEEKNUM(EOMONTH(R2192,-1)+1)+1</f>
        <v>#NUM!</v>
      </c>
      <c r="AQ2192" s="45">
        <f>IF(AU2192="S",IF(Q2192="1. Aceitou o programa",R2192-B2192,0),0)</f>
        <v>0</v>
      </c>
      <c r="AR2192" s="45">
        <f>IF(AU2192="S",IF(AND(S2192&lt;&gt;"",R2192&lt;&gt;""),S2192-R2192,0),0)</f>
        <v>0</v>
      </c>
      <c r="AS2192" s="45">
        <f>IF(AU2192="S",IF(Q2192="1. Aceitou o programa",IF(OR(X2192="Não se Aplica",X2192=""),IF(OR(W2192="Não se Aplica",W2192=""),0,W2192-V2192),AVERAGE(X2192-W2192,W2192-V2192)),0),0)</f>
        <v>0</v>
      </c>
      <c r="AT2192" s="45">
        <f>IF(AU2192="S",IF(AND(Q2192="1. Aceitou o programa",AB2192="Realizada"),IFERROR(IF(AA2192="",0,AA2192-R2192),0),0),0)</f>
        <v>0</v>
      </c>
      <c r="AU2192" s="45" t="str">
        <f>_xlfn.XLOOKUP(U2192,'Lista Suspensa'!$AA$20:$AA$23,'Lista Suspensa'!$AB$20:$AB$23,"N/A")</f>
        <v>S</v>
      </c>
    </row>
    <row r="2193" spans="1:47" ht="12" customHeight="1" x14ac:dyDescent="0.3">
      <c r="A2193" s="87" t="s">
        <v>47</v>
      </c>
      <c r="B2193" s="88">
        <v>46104</v>
      </c>
      <c r="C2193" s="89" t="s">
        <v>48</v>
      </c>
      <c r="D2193" s="89" t="s">
        <v>49</v>
      </c>
      <c r="E2193" s="189">
        <v>93267987</v>
      </c>
      <c r="F2193" s="197" t="s">
        <v>5726</v>
      </c>
      <c r="G2193" s="90">
        <v>15387831856</v>
      </c>
      <c r="H2193" s="91">
        <v>26457</v>
      </c>
      <c r="I2193" s="89"/>
      <c r="J2193" s="89" t="s">
        <v>51</v>
      </c>
      <c r="K2193" s="89" t="s">
        <v>76</v>
      </c>
      <c r="L2193" s="89" t="s">
        <v>95</v>
      </c>
      <c r="M2193" s="89" t="s">
        <v>5727</v>
      </c>
      <c r="N2193" s="89" t="s">
        <v>176</v>
      </c>
      <c r="O2193" s="92" t="s">
        <v>5728</v>
      </c>
      <c r="P2193" s="93" t="s">
        <v>57</v>
      </c>
      <c r="Q2193" s="110" t="s">
        <v>5322</v>
      </c>
      <c r="R2193" s="94"/>
      <c r="S2193" s="95">
        <v>46168</v>
      </c>
      <c r="T2193" s="95" t="s">
        <v>5203</v>
      </c>
      <c r="U2193" s="95" t="s">
        <v>1125</v>
      </c>
      <c r="V2193" s="91">
        <v>46112</v>
      </c>
      <c r="W2193" s="91">
        <v>46160</v>
      </c>
      <c r="X2193" s="91">
        <v>46167</v>
      </c>
      <c r="Y2193" s="96" t="s">
        <v>2851</v>
      </c>
      <c r="Z2193" s="89"/>
      <c r="AA2193" s="95"/>
      <c r="AB2193" s="89"/>
      <c r="AC2193" s="109"/>
      <c r="AD2193" s="89"/>
      <c r="AE2193" s="89"/>
      <c r="AF2193" s="191"/>
      <c r="AG2193" s="194"/>
      <c r="AH2193" s="193"/>
      <c r="AI2193" s="97"/>
      <c r="AJ2193" s="97"/>
      <c r="AK2193" s="97"/>
      <c r="AL2193" s="45" t="s">
        <v>67</v>
      </c>
      <c r="AM2193" s="160" t="str">
        <f>MONTH(B2193)&amp;"/"&amp;YEAR(B2193)</f>
        <v>3/2026</v>
      </c>
      <c r="AN2193" s="45">
        <f>WEEKNUM(B2193)-WEEKNUM(EOMONTH(B2193,-1)+1)+1</f>
        <v>4</v>
      </c>
      <c r="AO2193" s="45" t="str">
        <f>MONTH(R2193)&amp;"/"&amp;YEAR(R2193)</f>
        <v>1/1900</v>
      </c>
      <c r="AP2193" s="45" t="e">
        <f>WEEKNUM(R2193)-WEEKNUM(EOMONTH(R2193,-1)+1)+1</f>
        <v>#NUM!</v>
      </c>
      <c r="AQ2193" s="45">
        <f>IF(AU2193="S",IF(Q2193="1. Aceitou o programa",R2193-B2193,0),0)</f>
        <v>0</v>
      </c>
      <c r="AR2193" s="45">
        <f>IF(AU2193="S",IF(AND(S2193&lt;&gt;"",R2193&lt;&gt;""),S2193-R2193,0),0)</f>
        <v>0</v>
      </c>
      <c r="AS2193" s="45">
        <f>IF(AU2193="S",IF(Q2193="1. Aceitou o programa",IF(OR(X2193="Não se Aplica",X2193=""),IF(OR(W2193="Não se Aplica",W2193=""),0,W2193-V2193),AVERAGE(X2193-W2193,W2193-V2193)),0),0)</f>
        <v>0</v>
      </c>
      <c r="AT2193" s="45">
        <f>IF(AU2193="S",IF(AND(Q2193="1. Aceitou o programa",AB2193="Realizada"),IFERROR(IF(AA2193="",0,AA2193-R2193),0),0),0)</f>
        <v>0</v>
      </c>
      <c r="AU2193" s="45" t="str">
        <f>_xlfn.XLOOKUP(U2193,'Lista Suspensa'!$AA$20:$AA$23,'Lista Suspensa'!$AB$20:$AB$23,"N/A")</f>
        <v>S</v>
      </c>
    </row>
    <row r="2194" spans="1:47" ht="12" customHeight="1" x14ac:dyDescent="0.3">
      <c r="A2194" s="87" t="s">
        <v>47</v>
      </c>
      <c r="B2194" s="88">
        <v>46104</v>
      </c>
      <c r="C2194" s="89" t="s">
        <v>48</v>
      </c>
      <c r="D2194" s="89" t="s">
        <v>49</v>
      </c>
      <c r="E2194" s="189">
        <v>745490697</v>
      </c>
      <c r="F2194" s="197" t="s">
        <v>5729</v>
      </c>
      <c r="G2194" s="90">
        <v>62566199787</v>
      </c>
      <c r="H2194" s="91">
        <v>21737</v>
      </c>
      <c r="I2194" s="89"/>
      <c r="J2194" s="89" t="s">
        <v>51</v>
      </c>
      <c r="K2194" s="89" t="s">
        <v>76</v>
      </c>
      <c r="L2194" s="89" t="s">
        <v>95</v>
      </c>
      <c r="M2194" s="89" t="s">
        <v>96</v>
      </c>
      <c r="N2194" s="89" t="s">
        <v>71</v>
      </c>
      <c r="O2194" s="92" t="s">
        <v>5730</v>
      </c>
      <c r="P2194" s="93" t="s">
        <v>57</v>
      </c>
      <c r="Q2194" s="110" t="s">
        <v>5322</v>
      </c>
      <c r="R2194" s="94"/>
      <c r="S2194" s="95">
        <v>46168</v>
      </c>
      <c r="T2194" s="95" t="s">
        <v>5203</v>
      </c>
      <c r="U2194" s="95" t="s">
        <v>1125</v>
      </c>
      <c r="V2194" s="91">
        <v>46112</v>
      </c>
      <c r="W2194" s="91">
        <v>46160</v>
      </c>
      <c r="X2194" s="91">
        <v>46167</v>
      </c>
      <c r="Y2194" s="96" t="s">
        <v>2851</v>
      </c>
      <c r="Z2194" s="89"/>
      <c r="AA2194" s="95"/>
      <c r="AB2194" s="89"/>
      <c r="AC2194" s="109"/>
      <c r="AD2194" s="89"/>
      <c r="AE2194" s="89"/>
      <c r="AF2194" s="191"/>
      <c r="AG2194" s="194"/>
      <c r="AH2194" s="193"/>
      <c r="AI2194" s="97"/>
      <c r="AJ2194" s="97"/>
      <c r="AK2194" s="97"/>
      <c r="AL2194" s="45" t="s">
        <v>67</v>
      </c>
      <c r="AM2194" s="160" t="str">
        <f>MONTH(B2194)&amp;"/"&amp;YEAR(B2194)</f>
        <v>3/2026</v>
      </c>
      <c r="AN2194" s="45">
        <f>WEEKNUM(B2194)-WEEKNUM(EOMONTH(B2194,-1)+1)+1</f>
        <v>4</v>
      </c>
      <c r="AO2194" s="45" t="str">
        <f>MONTH(R2194)&amp;"/"&amp;YEAR(R2194)</f>
        <v>1/1900</v>
      </c>
      <c r="AP2194" s="45" t="e">
        <f>WEEKNUM(R2194)-WEEKNUM(EOMONTH(R2194,-1)+1)+1</f>
        <v>#NUM!</v>
      </c>
      <c r="AQ2194" s="45">
        <f>IF(AU2194="S",IF(Q2194="1. Aceitou o programa",R2194-B2194,0),0)</f>
        <v>0</v>
      </c>
      <c r="AR2194" s="45">
        <f>IF(AU2194="S",IF(AND(S2194&lt;&gt;"",R2194&lt;&gt;""),S2194-R2194,0),0)</f>
        <v>0</v>
      </c>
      <c r="AS2194" s="45">
        <f>IF(AU2194="S",IF(Q2194="1. Aceitou o programa",IF(OR(X2194="Não se Aplica",X2194=""),IF(OR(W2194="Não se Aplica",W2194=""),0,W2194-V2194),AVERAGE(X2194-W2194,W2194-V2194)),0),0)</f>
        <v>0</v>
      </c>
      <c r="AT2194" s="45">
        <f>IF(AU2194="S",IF(AND(Q2194="1. Aceitou o programa",AB2194="Realizada"),IFERROR(IF(AA2194="",0,AA2194-R2194),0),0),0)</f>
        <v>0</v>
      </c>
      <c r="AU2194" s="45" t="str">
        <f>_xlfn.XLOOKUP(U2194,'Lista Suspensa'!$AA$20:$AA$23,'Lista Suspensa'!$AB$20:$AB$23,"N/A")</f>
        <v>S</v>
      </c>
    </row>
    <row r="2195" spans="1:47" ht="12" customHeight="1" x14ac:dyDescent="0.3">
      <c r="A2195" s="87" t="s">
        <v>47</v>
      </c>
      <c r="B2195" s="88">
        <v>46104</v>
      </c>
      <c r="C2195" s="89" t="s">
        <v>48</v>
      </c>
      <c r="D2195" s="89" t="s">
        <v>49</v>
      </c>
      <c r="E2195" s="189">
        <v>759761230</v>
      </c>
      <c r="F2195" s="197" t="s">
        <v>5731</v>
      </c>
      <c r="G2195" s="90">
        <v>5743550735</v>
      </c>
      <c r="H2195" s="91">
        <v>29462</v>
      </c>
      <c r="I2195" s="89"/>
      <c r="J2195" s="89" t="s">
        <v>51</v>
      </c>
      <c r="K2195" s="89" t="s">
        <v>76</v>
      </c>
      <c r="L2195" s="89" t="s">
        <v>95</v>
      </c>
      <c r="M2195" s="89" t="s">
        <v>438</v>
      </c>
      <c r="N2195" s="89" t="s">
        <v>55</v>
      </c>
      <c r="O2195" s="92" t="s">
        <v>5732</v>
      </c>
      <c r="P2195" s="93" t="s">
        <v>57</v>
      </c>
      <c r="Q2195" s="110" t="s">
        <v>5322</v>
      </c>
      <c r="R2195" s="94"/>
      <c r="S2195" s="95">
        <v>46168</v>
      </c>
      <c r="T2195" s="95" t="s">
        <v>5203</v>
      </c>
      <c r="U2195" s="95" t="s">
        <v>1125</v>
      </c>
      <c r="V2195" s="91">
        <v>46112</v>
      </c>
      <c r="W2195" s="91">
        <v>46160</v>
      </c>
      <c r="X2195" s="91">
        <v>46167</v>
      </c>
      <c r="Y2195" s="96" t="s">
        <v>2851</v>
      </c>
      <c r="Z2195" s="89"/>
      <c r="AA2195" s="95"/>
      <c r="AB2195" s="89"/>
      <c r="AC2195" s="109"/>
      <c r="AD2195" s="89"/>
      <c r="AE2195" s="89"/>
      <c r="AF2195" s="191"/>
      <c r="AG2195" s="194"/>
      <c r="AH2195" s="193"/>
      <c r="AI2195" s="97"/>
      <c r="AJ2195" s="97"/>
      <c r="AK2195" s="97"/>
      <c r="AL2195" s="45" t="s">
        <v>67</v>
      </c>
      <c r="AM2195" s="160" t="str">
        <f>MONTH(B2195)&amp;"/"&amp;YEAR(B2195)</f>
        <v>3/2026</v>
      </c>
      <c r="AN2195" s="45">
        <f>WEEKNUM(B2195)-WEEKNUM(EOMONTH(B2195,-1)+1)+1</f>
        <v>4</v>
      </c>
      <c r="AO2195" s="45" t="str">
        <f>MONTH(R2195)&amp;"/"&amp;YEAR(R2195)</f>
        <v>1/1900</v>
      </c>
      <c r="AP2195" s="45" t="e">
        <f>WEEKNUM(R2195)-WEEKNUM(EOMONTH(R2195,-1)+1)+1</f>
        <v>#NUM!</v>
      </c>
      <c r="AQ2195" s="45">
        <f>IF(AU2195="S",IF(Q2195="1. Aceitou o programa",R2195-B2195,0),0)</f>
        <v>0</v>
      </c>
      <c r="AR2195" s="45">
        <f>IF(AU2195="S",IF(AND(S2195&lt;&gt;"",R2195&lt;&gt;""),S2195-R2195,0),0)</f>
        <v>0</v>
      </c>
      <c r="AS2195" s="45">
        <f>IF(AU2195="S",IF(Q2195="1. Aceitou o programa",IF(OR(X2195="Não se Aplica",X2195=""),IF(OR(W2195="Não se Aplica",W2195=""),0,W2195-V2195),AVERAGE(X2195-W2195,W2195-V2195)),0),0)</f>
        <v>0</v>
      </c>
      <c r="AT2195" s="45">
        <f>IF(AU2195="S",IF(AND(Q2195="1. Aceitou o programa",AB2195="Realizada"),IFERROR(IF(AA2195="",0,AA2195-R2195),0),0),0)</f>
        <v>0</v>
      </c>
      <c r="AU2195" s="45" t="str">
        <f>_xlfn.XLOOKUP(U2195,'Lista Suspensa'!$AA$20:$AA$23,'Lista Suspensa'!$AB$20:$AB$23,"N/A")</f>
        <v>S</v>
      </c>
    </row>
    <row r="2196" spans="1:47" ht="12" customHeight="1" x14ac:dyDescent="0.3">
      <c r="A2196" s="87" t="s">
        <v>47</v>
      </c>
      <c r="B2196" s="88">
        <v>46104</v>
      </c>
      <c r="C2196" s="89" t="s">
        <v>48</v>
      </c>
      <c r="D2196" s="89" t="s">
        <v>49</v>
      </c>
      <c r="E2196" s="189">
        <v>450060802</v>
      </c>
      <c r="F2196" s="197" t="s">
        <v>5733</v>
      </c>
      <c r="G2196" s="90">
        <v>30191940836</v>
      </c>
      <c r="H2196" s="91">
        <v>18663</v>
      </c>
      <c r="I2196" s="89"/>
      <c r="J2196" s="89" t="s">
        <v>51</v>
      </c>
      <c r="K2196" s="89" t="s">
        <v>52</v>
      </c>
      <c r="L2196" s="89" t="s">
        <v>85</v>
      </c>
      <c r="M2196" s="89" t="s">
        <v>3827</v>
      </c>
      <c r="N2196" s="89" t="s">
        <v>87</v>
      </c>
      <c r="O2196" s="92" t="s">
        <v>5734</v>
      </c>
      <c r="P2196" s="93" t="s">
        <v>57</v>
      </c>
      <c r="Q2196" s="110" t="s">
        <v>5322</v>
      </c>
      <c r="R2196" s="94"/>
      <c r="S2196" s="95">
        <v>46168</v>
      </c>
      <c r="T2196" s="95" t="s">
        <v>5203</v>
      </c>
      <c r="U2196" s="95" t="s">
        <v>1125</v>
      </c>
      <c r="V2196" s="91">
        <v>46112</v>
      </c>
      <c r="W2196" s="91">
        <v>46160</v>
      </c>
      <c r="X2196" s="91">
        <v>46167</v>
      </c>
      <c r="Y2196" s="96" t="s">
        <v>2851</v>
      </c>
      <c r="Z2196" s="89"/>
      <c r="AA2196" s="95"/>
      <c r="AB2196" s="89"/>
      <c r="AC2196" s="109"/>
      <c r="AD2196" s="89"/>
      <c r="AE2196" s="89"/>
      <c r="AF2196" s="191"/>
      <c r="AG2196" s="194"/>
      <c r="AH2196" s="193"/>
      <c r="AI2196" s="97"/>
      <c r="AJ2196" s="97"/>
      <c r="AK2196" s="97"/>
      <c r="AL2196" s="45" t="s">
        <v>67</v>
      </c>
      <c r="AM2196" s="160" t="str">
        <f>MONTH(B2196)&amp;"/"&amp;YEAR(B2196)</f>
        <v>3/2026</v>
      </c>
      <c r="AN2196" s="45">
        <f>WEEKNUM(B2196)-WEEKNUM(EOMONTH(B2196,-1)+1)+1</f>
        <v>4</v>
      </c>
      <c r="AO2196" s="45" t="str">
        <f>MONTH(R2196)&amp;"/"&amp;YEAR(R2196)</f>
        <v>1/1900</v>
      </c>
      <c r="AP2196" s="45" t="e">
        <f>WEEKNUM(R2196)-WEEKNUM(EOMONTH(R2196,-1)+1)+1</f>
        <v>#NUM!</v>
      </c>
      <c r="AQ2196" s="45">
        <f>IF(AU2196="S",IF(Q2196="1. Aceitou o programa",R2196-B2196,0),0)</f>
        <v>0</v>
      </c>
      <c r="AR2196" s="45">
        <f>IF(AU2196="S",IF(AND(S2196&lt;&gt;"",R2196&lt;&gt;""),S2196-R2196,0),0)</f>
        <v>0</v>
      </c>
      <c r="AS2196" s="45">
        <f>IF(AU2196="S",IF(Q2196="1. Aceitou o programa",IF(OR(X2196="Não se Aplica",X2196=""),IF(OR(W2196="Não se Aplica",W2196=""),0,W2196-V2196),AVERAGE(X2196-W2196,W2196-V2196)),0),0)</f>
        <v>0</v>
      </c>
      <c r="AT2196" s="45">
        <f>IF(AU2196="S",IF(AND(Q2196="1. Aceitou o programa",AB2196="Realizada"),IFERROR(IF(AA2196="",0,AA2196-R2196),0),0),0)</f>
        <v>0</v>
      </c>
      <c r="AU2196" s="45" t="str">
        <f>_xlfn.XLOOKUP(U2196,'Lista Suspensa'!$AA$20:$AA$23,'Lista Suspensa'!$AB$20:$AB$23,"N/A")</f>
        <v>S</v>
      </c>
    </row>
    <row r="2197" spans="1:47" ht="12" customHeight="1" x14ac:dyDescent="0.3">
      <c r="A2197" s="87" t="s">
        <v>47</v>
      </c>
      <c r="B2197" s="88">
        <v>46104</v>
      </c>
      <c r="C2197" s="89" t="s">
        <v>48</v>
      </c>
      <c r="D2197" s="89" t="s">
        <v>49</v>
      </c>
      <c r="E2197" s="189">
        <v>93183699</v>
      </c>
      <c r="F2197" s="197" t="s">
        <v>5735</v>
      </c>
      <c r="G2197" s="90">
        <v>8212632776</v>
      </c>
      <c r="H2197" s="91">
        <v>25849</v>
      </c>
      <c r="I2197" s="89"/>
      <c r="J2197" s="89" t="s">
        <v>51</v>
      </c>
      <c r="K2197" s="89" t="s">
        <v>76</v>
      </c>
      <c r="L2197" s="89" t="s">
        <v>101</v>
      </c>
      <c r="M2197" s="89" t="s">
        <v>5736</v>
      </c>
      <c r="N2197" s="89" t="s">
        <v>197</v>
      </c>
      <c r="O2197" s="92" t="s">
        <v>5737</v>
      </c>
      <c r="P2197" s="93" t="s">
        <v>57</v>
      </c>
      <c r="Q2197" s="110" t="s">
        <v>5322</v>
      </c>
      <c r="R2197" s="94"/>
      <c r="S2197" s="95">
        <v>46168</v>
      </c>
      <c r="T2197" s="95" t="s">
        <v>5203</v>
      </c>
      <c r="U2197" s="95" t="s">
        <v>1125</v>
      </c>
      <c r="V2197" s="91">
        <v>46112</v>
      </c>
      <c r="W2197" s="91">
        <v>46160</v>
      </c>
      <c r="X2197" s="91">
        <v>46167</v>
      </c>
      <c r="Y2197" s="96" t="s">
        <v>2851</v>
      </c>
      <c r="Z2197" s="89"/>
      <c r="AA2197" s="95"/>
      <c r="AB2197" s="89"/>
      <c r="AC2197" s="109"/>
      <c r="AD2197" s="89"/>
      <c r="AE2197" s="89"/>
      <c r="AF2197" s="191"/>
      <c r="AG2197" s="194"/>
      <c r="AH2197" s="193"/>
      <c r="AI2197" s="97"/>
      <c r="AJ2197" s="97"/>
      <c r="AK2197" s="97"/>
      <c r="AL2197" s="45" t="s">
        <v>67</v>
      </c>
      <c r="AM2197" s="160" t="str">
        <f>MONTH(B2197)&amp;"/"&amp;YEAR(B2197)</f>
        <v>3/2026</v>
      </c>
      <c r="AN2197" s="45">
        <f>WEEKNUM(B2197)-WEEKNUM(EOMONTH(B2197,-1)+1)+1</f>
        <v>4</v>
      </c>
      <c r="AO2197" s="45" t="str">
        <f>MONTH(R2197)&amp;"/"&amp;YEAR(R2197)</f>
        <v>1/1900</v>
      </c>
      <c r="AP2197" s="45" t="e">
        <f>WEEKNUM(R2197)-WEEKNUM(EOMONTH(R2197,-1)+1)+1</f>
        <v>#NUM!</v>
      </c>
      <c r="AQ2197" s="45">
        <f>IF(AU2197="S",IF(Q2197="1. Aceitou o programa",R2197-B2197,0),0)</f>
        <v>0</v>
      </c>
      <c r="AR2197" s="45">
        <f>IF(AU2197="S",IF(AND(S2197&lt;&gt;"",R2197&lt;&gt;""),S2197-R2197,0),0)</f>
        <v>0</v>
      </c>
      <c r="AS2197" s="45">
        <f>IF(AU2197="S",IF(Q2197="1. Aceitou o programa",IF(OR(X2197="Não se Aplica",X2197=""),IF(OR(W2197="Não se Aplica",W2197=""),0,W2197-V2197),AVERAGE(X2197-W2197,W2197-V2197)),0),0)</f>
        <v>0</v>
      </c>
      <c r="AT2197" s="45">
        <f>IF(AU2197="S",IF(AND(Q2197="1. Aceitou o programa",AB2197="Realizada"),IFERROR(IF(AA2197="",0,AA2197-R2197),0),0),0)</f>
        <v>0</v>
      </c>
      <c r="AU2197" s="45" t="str">
        <f>_xlfn.XLOOKUP(U2197,'Lista Suspensa'!$AA$20:$AA$23,'Lista Suspensa'!$AB$20:$AB$23,"N/A")</f>
        <v>S</v>
      </c>
    </row>
    <row r="2198" spans="1:47" ht="12" customHeight="1" x14ac:dyDescent="0.3">
      <c r="A2198" s="87" t="s">
        <v>47</v>
      </c>
      <c r="B2198" s="88">
        <v>46104</v>
      </c>
      <c r="C2198" s="89" t="s">
        <v>48</v>
      </c>
      <c r="D2198" s="89" t="s">
        <v>49</v>
      </c>
      <c r="E2198" s="189">
        <v>594087040</v>
      </c>
      <c r="F2198" s="197" t="s">
        <v>5738</v>
      </c>
      <c r="G2198" s="90">
        <v>18146225861</v>
      </c>
      <c r="H2198" s="91">
        <v>26346</v>
      </c>
      <c r="I2198" s="89"/>
      <c r="J2198" s="89" t="s">
        <v>51</v>
      </c>
      <c r="K2198" s="89" t="s">
        <v>52</v>
      </c>
      <c r="L2198" s="89" t="s">
        <v>53</v>
      </c>
      <c r="M2198" s="89" t="s">
        <v>1135</v>
      </c>
      <c r="N2198" s="89" t="s">
        <v>159</v>
      </c>
      <c r="O2198" s="92" t="s">
        <v>5739</v>
      </c>
      <c r="P2198" s="93" t="s">
        <v>57</v>
      </c>
      <c r="Q2198" s="110" t="s">
        <v>5322</v>
      </c>
      <c r="R2198" s="94"/>
      <c r="S2198" s="95">
        <v>46168</v>
      </c>
      <c r="T2198" s="95" t="s">
        <v>5203</v>
      </c>
      <c r="U2198" s="95" t="s">
        <v>1125</v>
      </c>
      <c r="V2198" s="91">
        <v>46112</v>
      </c>
      <c r="W2198" s="91">
        <v>46160</v>
      </c>
      <c r="X2198" s="91">
        <v>46167</v>
      </c>
      <c r="Y2198" s="96" t="s">
        <v>2851</v>
      </c>
      <c r="Z2198" s="89"/>
      <c r="AA2198" s="95"/>
      <c r="AB2198" s="89"/>
      <c r="AC2198" s="109"/>
      <c r="AD2198" s="89"/>
      <c r="AE2198" s="89"/>
      <c r="AF2198" s="191"/>
      <c r="AG2198" s="194"/>
      <c r="AH2198" s="193"/>
      <c r="AI2198" s="97"/>
      <c r="AJ2198" s="97"/>
      <c r="AK2198" s="97"/>
      <c r="AL2198" s="45" t="s">
        <v>67</v>
      </c>
      <c r="AM2198" s="160" t="str">
        <f>MONTH(B2198)&amp;"/"&amp;YEAR(B2198)</f>
        <v>3/2026</v>
      </c>
      <c r="AN2198" s="45">
        <f>WEEKNUM(B2198)-WEEKNUM(EOMONTH(B2198,-1)+1)+1</f>
        <v>4</v>
      </c>
      <c r="AO2198" s="45" t="str">
        <f>MONTH(R2198)&amp;"/"&amp;YEAR(R2198)</f>
        <v>1/1900</v>
      </c>
      <c r="AP2198" s="45" t="e">
        <f>WEEKNUM(R2198)-WEEKNUM(EOMONTH(R2198,-1)+1)+1</f>
        <v>#NUM!</v>
      </c>
      <c r="AQ2198" s="45">
        <f>IF(AU2198="S",IF(Q2198="1. Aceitou o programa",R2198-B2198,0),0)</f>
        <v>0</v>
      </c>
      <c r="AR2198" s="45">
        <f>IF(AU2198="S",IF(AND(S2198&lt;&gt;"",R2198&lt;&gt;""),S2198-R2198,0),0)</f>
        <v>0</v>
      </c>
      <c r="AS2198" s="45">
        <f>IF(AU2198="S",IF(Q2198="1. Aceitou o programa",IF(OR(X2198="Não se Aplica",X2198=""),IF(OR(W2198="Não se Aplica",W2198=""),0,W2198-V2198),AVERAGE(X2198-W2198,W2198-V2198)),0),0)</f>
        <v>0</v>
      </c>
      <c r="AT2198" s="45">
        <f>IF(AU2198="S",IF(AND(Q2198="1. Aceitou o programa",AB2198="Realizada"),IFERROR(IF(AA2198="",0,AA2198-R2198),0),0),0)</f>
        <v>0</v>
      </c>
      <c r="AU2198" s="45" t="str">
        <f>_xlfn.XLOOKUP(U2198,'Lista Suspensa'!$AA$20:$AA$23,'Lista Suspensa'!$AB$20:$AB$23,"N/A")</f>
        <v>S</v>
      </c>
    </row>
    <row r="2199" spans="1:47" ht="12" customHeight="1" x14ac:dyDescent="0.3">
      <c r="A2199" s="87" t="s">
        <v>47</v>
      </c>
      <c r="B2199" s="88">
        <v>46104</v>
      </c>
      <c r="C2199" s="89" t="s">
        <v>48</v>
      </c>
      <c r="D2199" s="89" t="s">
        <v>49</v>
      </c>
      <c r="E2199" s="189">
        <v>20423942</v>
      </c>
      <c r="F2199" s="197" t="s">
        <v>5740</v>
      </c>
      <c r="G2199" s="90">
        <v>5307481853</v>
      </c>
      <c r="H2199" s="91">
        <v>17280</v>
      </c>
      <c r="I2199" s="89"/>
      <c r="J2199" s="89" t="s">
        <v>84</v>
      </c>
      <c r="K2199" s="89" t="s">
        <v>52</v>
      </c>
      <c r="L2199" s="89" t="s">
        <v>85</v>
      </c>
      <c r="M2199" s="89" t="s">
        <v>467</v>
      </c>
      <c r="N2199" s="89" t="s">
        <v>87</v>
      </c>
      <c r="O2199" s="92" t="s">
        <v>5741</v>
      </c>
      <c r="P2199" s="93" t="s">
        <v>57</v>
      </c>
      <c r="Q2199" s="110" t="s">
        <v>5322</v>
      </c>
      <c r="R2199" s="94"/>
      <c r="S2199" s="95">
        <v>46168</v>
      </c>
      <c r="T2199" s="95" t="s">
        <v>5203</v>
      </c>
      <c r="U2199" s="95" t="s">
        <v>1125</v>
      </c>
      <c r="V2199" s="91">
        <v>46112</v>
      </c>
      <c r="W2199" s="91">
        <v>46160</v>
      </c>
      <c r="X2199" s="91">
        <v>46167</v>
      </c>
      <c r="Y2199" s="96" t="s">
        <v>2851</v>
      </c>
      <c r="Z2199" s="89"/>
      <c r="AA2199" s="95"/>
      <c r="AB2199" s="89"/>
      <c r="AC2199" s="109"/>
      <c r="AD2199" s="89"/>
      <c r="AE2199" s="89"/>
      <c r="AF2199" s="191"/>
      <c r="AG2199" s="194"/>
      <c r="AH2199" s="193"/>
      <c r="AI2199" s="97"/>
      <c r="AJ2199" s="97"/>
      <c r="AK2199" s="97"/>
      <c r="AL2199" s="45" t="s">
        <v>67</v>
      </c>
      <c r="AM2199" s="160" t="str">
        <f>MONTH(B2199)&amp;"/"&amp;YEAR(B2199)</f>
        <v>3/2026</v>
      </c>
      <c r="AN2199" s="45">
        <f>WEEKNUM(B2199)-WEEKNUM(EOMONTH(B2199,-1)+1)+1</f>
        <v>4</v>
      </c>
      <c r="AO2199" s="45" t="str">
        <f>MONTH(R2199)&amp;"/"&amp;YEAR(R2199)</f>
        <v>1/1900</v>
      </c>
      <c r="AP2199" s="45" t="e">
        <f>WEEKNUM(R2199)-WEEKNUM(EOMONTH(R2199,-1)+1)+1</f>
        <v>#NUM!</v>
      </c>
      <c r="AQ2199" s="45">
        <f>IF(AU2199="S",IF(Q2199="1. Aceitou o programa",R2199-B2199,0),0)</f>
        <v>0</v>
      </c>
      <c r="AR2199" s="45">
        <f>IF(AU2199="S",IF(AND(S2199&lt;&gt;"",R2199&lt;&gt;""),S2199-R2199,0),0)</f>
        <v>0</v>
      </c>
      <c r="AS2199" s="45">
        <f>IF(AU2199="S",IF(Q2199="1. Aceitou o programa",IF(OR(X2199="Não se Aplica",X2199=""),IF(OR(W2199="Não se Aplica",W2199=""),0,W2199-V2199),AVERAGE(X2199-W2199,W2199-V2199)),0),0)</f>
        <v>0</v>
      </c>
      <c r="AT2199" s="45">
        <f>IF(AU2199="S",IF(AND(Q2199="1. Aceitou o programa",AB2199="Realizada"),IFERROR(IF(AA2199="",0,AA2199-R2199),0),0),0)</f>
        <v>0</v>
      </c>
      <c r="AU2199" s="45" t="str">
        <f>_xlfn.XLOOKUP(U2199,'Lista Suspensa'!$AA$20:$AA$23,'Lista Suspensa'!$AB$20:$AB$23,"N/A")</f>
        <v>S</v>
      </c>
    </row>
    <row r="2200" spans="1:47" ht="12" customHeight="1" x14ac:dyDescent="0.3">
      <c r="A2200" s="87" t="s">
        <v>47</v>
      </c>
      <c r="B2200" s="88">
        <v>46104</v>
      </c>
      <c r="C2200" s="89" t="s">
        <v>48</v>
      </c>
      <c r="D2200" s="89" t="s">
        <v>49</v>
      </c>
      <c r="E2200" s="189">
        <v>756643511</v>
      </c>
      <c r="F2200" s="197" t="s">
        <v>5742</v>
      </c>
      <c r="G2200" s="90">
        <v>78921350730</v>
      </c>
      <c r="H2200" s="91">
        <v>19560</v>
      </c>
      <c r="I2200" s="89"/>
      <c r="J2200" s="89" t="s">
        <v>51</v>
      </c>
      <c r="K2200" s="89" t="s">
        <v>76</v>
      </c>
      <c r="L2200" s="89" t="s">
        <v>101</v>
      </c>
      <c r="M2200" s="89" t="s">
        <v>5743</v>
      </c>
      <c r="N2200" s="89" t="s">
        <v>97</v>
      </c>
      <c r="O2200" s="92" t="s">
        <v>5744</v>
      </c>
      <c r="P2200" s="93" t="s">
        <v>57</v>
      </c>
      <c r="Q2200" s="110" t="s">
        <v>5322</v>
      </c>
      <c r="R2200" s="94"/>
      <c r="S2200" s="95">
        <v>46168</v>
      </c>
      <c r="T2200" s="95" t="s">
        <v>5203</v>
      </c>
      <c r="U2200" s="95" t="s">
        <v>1125</v>
      </c>
      <c r="V2200" s="91">
        <v>46112</v>
      </c>
      <c r="W2200" s="91">
        <v>46160</v>
      </c>
      <c r="X2200" s="91">
        <v>46167</v>
      </c>
      <c r="Y2200" s="96" t="s">
        <v>5548</v>
      </c>
      <c r="Z2200" s="89"/>
      <c r="AA2200" s="95"/>
      <c r="AB2200" s="89"/>
      <c r="AC2200" s="109"/>
      <c r="AD2200" s="89"/>
      <c r="AE2200" s="89"/>
      <c r="AF2200" s="191"/>
      <c r="AG2200" s="194"/>
      <c r="AH2200" s="193"/>
      <c r="AI2200" s="97"/>
      <c r="AJ2200" s="97"/>
      <c r="AK2200" s="97"/>
      <c r="AL2200" s="45" t="s">
        <v>67</v>
      </c>
      <c r="AM2200" s="160" t="str">
        <f>MONTH(B2200)&amp;"/"&amp;YEAR(B2200)</f>
        <v>3/2026</v>
      </c>
      <c r="AN2200" s="45">
        <f>WEEKNUM(B2200)-WEEKNUM(EOMONTH(B2200,-1)+1)+1</f>
        <v>4</v>
      </c>
      <c r="AO2200" s="45" t="str">
        <f>MONTH(R2200)&amp;"/"&amp;YEAR(R2200)</f>
        <v>1/1900</v>
      </c>
      <c r="AP2200" s="45" t="e">
        <f>WEEKNUM(R2200)-WEEKNUM(EOMONTH(R2200,-1)+1)+1</f>
        <v>#NUM!</v>
      </c>
      <c r="AQ2200" s="45">
        <f>IF(AU2200="S",IF(Q2200="1. Aceitou o programa",R2200-B2200,0),0)</f>
        <v>0</v>
      </c>
      <c r="AR2200" s="45">
        <f>IF(AU2200="S",IF(AND(S2200&lt;&gt;"",R2200&lt;&gt;""),S2200-R2200,0),0)</f>
        <v>0</v>
      </c>
      <c r="AS2200" s="45">
        <f>IF(AU2200="S",IF(Q2200="1. Aceitou o programa",IF(OR(X2200="Não se Aplica",X2200=""),IF(OR(W2200="Não se Aplica",W2200=""),0,W2200-V2200),AVERAGE(X2200-W2200,W2200-V2200)),0),0)</f>
        <v>0</v>
      </c>
      <c r="AT2200" s="45">
        <f>IF(AU2200="S",IF(AND(Q2200="1. Aceitou o programa",AB2200="Realizada"),IFERROR(IF(AA2200="",0,AA2200-R2200),0),0),0)</f>
        <v>0</v>
      </c>
      <c r="AU2200" s="45" t="str">
        <f>_xlfn.XLOOKUP(U2200,'Lista Suspensa'!$AA$20:$AA$23,'Lista Suspensa'!$AB$20:$AB$23,"N/A")</f>
        <v>S</v>
      </c>
    </row>
    <row r="2201" spans="1:47" ht="12" customHeight="1" x14ac:dyDescent="0.3">
      <c r="A2201" s="87" t="s">
        <v>47</v>
      </c>
      <c r="B2201" s="88">
        <v>46104</v>
      </c>
      <c r="C2201" s="89" t="s">
        <v>48</v>
      </c>
      <c r="D2201" s="89" t="s">
        <v>49</v>
      </c>
      <c r="E2201" s="189">
        <v>757614507</v>
      </c>
      <c r="F2201" s="197" t="s">
        <v>5745</v>
      </c>
      <c r="G2201" s="90">
        <v>63725428700</v>
      </c>
      <c r="H2201" s="91">
        <v>19906</v>
      </c>
      <c r="I2201" s="89"/>
      <c r="J2201" s="89" t="s">
        <v>51</v>
      </c>
      <c r="K2201" s="89" t="s">
        <v>76</v>
      </c>
      <c r="L2201" s="89" t="s">
        <v>101</v>
      </c>
      <c r="M2201" s="89" t="s">
        <v>3597</v>
      </c>
      <c r="N2201" s="89" t="s">
        <v>97</v>
      </c>
      <c r="O2201" s="92" t="s">
        <v>5746</v>
      </c>
      <c r="P2201" s="93" t="s">
        <v>57</v>
      </c>
      <c r="Q2201" s="110" t="s">
        <v>5322</v>
      </c>
      <c r="R2201" s="94"/>
      <c r="S2201" s="95">
        <v>46168</v>
      </c>
      <c r="T2201" s="95" t="s">
        <v>5203</v>
      </c>
      <c r="U2201" s="95" t="s">
        <v>1125</v>
      </c>
      <c r="V2201" s="91">
        <v>46112</v>
      </c>
      <c r="W2201" s="91">
        <v>46160</v>
      </c>
      <c r="X2201" s="91">
        <v>46167</v>
      </c>
      <c r="Y2201" s="96" t="s">
        <v>2851</v>
      </c>
      <c r="Z2201" s="89"/>
      <c r="AA2201" s="95"/>
      <c r="AB2201" s="89"/>
      <c r="AC2201" s="109"/>
      <c r="AD2201" s="89"/>
      <c r="AE2201" s="89"/>
      <c r="AF2201" s="191"/>
      <c r="AG2201" s="194"/>
      <c r="AH2201" s="193"/>
      <c r="AI2201" s="97"/>
      <c r="AJ2201" s="97"/>
      <c r="AK2201" s="97"/>
      <c r="AL2201" s="45" t="s">
        <v>67</v>
      </c>
      <c r="AM2201" s="160" t="str">
        <f>MONTH(B2201)&amp;"/"&amp;YEAR(B2201)</f>
        <v>3/2026</v>
      </c>
      <c r="AN2201" s="45">
        <f>WEEKNUM(B2201)-WEEKNUM(EOMONTH(B2201,-1)+1)+1</f>
        <v>4</v>
      </c>
      <c r="AO2201" s="45" t="str">
        <f>MONTH(R2201)&amp;"/"&amp;YEAR(R2201)</f>
        <v>1/1900</v>
      </c>
      <c r="AP2201" s="45" t="e">
        <f>WEEKNUM(R2201)-WEEKNUM(EOMONTH(R2201,-1)+1)+1</f>
        <v>#NUM!</v>
      </c>
      <c r="AQ2201" s="45">
        <f>IF(AU2201="S",IF(Q2201="1. Aceitou o programa",R2201-B2201,0),0)</f>
        <v>0</v>
      </c>
      <c r="AR2201" s="45">
        <f>IF(AU2201="S",IF(AND(S2201&lt;&gt;"",R2201&lt;&gt;""),S2201-R2201,0),0)</f>
        <v>0</v>
      </c>
      <c r="AS2201" s="45">
        <f>IF(AU2201="S",IF(Q2201="1. Aceitou o programa",IF(OR(X2201="Não se Aplica",X2201=""),IF(OR(W2201="Não se Aplica",W2201=""),0,W2201-V2201),AVERAGE(X2201-W2201,W2201-V2201)),0),0)</f>
        <v>0</v>
      </c>
      <c r="AT2201" s="45">
        <f>IF(AU2201="S",IF(AND(Q2201="1. Aceitou o programa",AB2201="Realizada"),IFERROR(IF(AA2201="",0,AA2201-R2201),0),0),0)</f>
        <v>0</v>
      </c>
      <c r="AU2201" s="45" t="str">
        <f>_xlfn.XLOOKUP(U2201,'Lista Suspensa'!$AA$20:$AA$23,'Lista Suspensa'!$AB$20:$AB$23,"N/A")</f>
        <v>S</v>
      </c>
    </row>
    <row r="2202" spans="1:47" ht="12" customHeight="1" x14ac:dyDescent="0.3">
      <c r="A2202" s="87" t="s">
        <v>47</v>
      </c>
      <c r="B2202" s="88">
        <v>46104</v>
      </c>
      <c r="C2202" s="89" t="s">
        <v>48</v>
      </c>
      <c r="D2202" s="89" t="s">
        <v>49</v>
      </c>
      <c r="E2202" s="189">
        <v>742937658</v>
      </c>
      <c r="F2202" s="197" t="s">
        <v>5747</v>
      </c>
      <c r="G2202" s="90">
        <v>11157575714</v>
      </c>
      <c r="H2202" s="91">
        <v>29549</v>
      </c>
      <c r="I2202" s="89"/>
      <c r="J2202" s="89" t="s">
        <v>51</v>
      </c>
      <c r="K2202" s="89" t="s">
        <v>76</v>
      </c>
      <c r="L2202" s="89" t="s">
        <v>95</v>
      </c>
      <c r="M2202" s="89" t="s">
        <v>1561</v>
      </c>
      <c r="N2202" s="89" t="s">
        <v>71</v>
      </c>
      <c r="O2202" s="92" t="s">
        <v>5748</v>
      </c>
      <c r="P2202" s="93" t="s">
        <v>57</v>
      </c>
      <c r="Q2202" s="110" t="s">
        <v>5322</v>
      </c>
      <c r="R2202" s="94"/>
      <c r="S2202" s="95">
        <v>46168</v>
      </c>
      <c r="T2202" s="95" t="s">
        <v>5203</v>
      </c>
      <c r="U2202" s="95" t="s">
        <v>1125</v>
      </c>
      <c r="V2202" s="91">
        <v>46112</v>
      </c>
      <c r="W2202" s="91">
        <v>46160</v>
      </c>
      <c r="X2202" s="91">
        <v>46167</v>
      </c>
      <c r="Y2202" s="96" t="s">
        <v>2851</v>
      </c>
      <c r="Z2202" s="89"/>
      <c r="AA2202" s="95"/>
      <c r="AB2202" s="89"/>
      <c r="AC2202" s="109"/>
      <c r="AD2202" s="89"/>
      <c r="AE2202" s="89"/>
      <c r="AF2202" s="191"/>
      <c r="AG2202" s="194"/>
      <c r="AH2202" s="193"/>
      <c r="AI2202" s="97"/>
      <c r="AJ2202" s="97"/>
      <c r="AK2202" s="97"/>
      <c r="AL2202" s="45" t="s">
        <v>67</v>
      </c>
      <c r="AM2202" s="160" t="str">
        <f>MONTH(B2202)&amp;"/"&amp;YEAR(B2202)</f>
        <v>3/2026</v>
      </c>
      <c r="AN2202" s="45">
        <f>WEEKNUM(B2202)-WEEKNUM(EOMONTH(B2202,-1)+1)+1</f>
        <v>4</v>
      </c>
      <c r="AO2202" s="45" t="str">
        <f>MONTH(R2202)&amp;"/"&amp;YEAR(R2202)</f>
        <v>1/1900</v>
      </c>
      <c r="AP2202" s="45" t="e">
        <f>WEEKNUM(R2202)-WEEKNUM(EOMONTH(R2202,-1)+1)+1</f>
        <v>#NUM!</v>
      </c>
      <c r="AQ2202" s="45">
        <f>IF(AU2202="S",IF(Q2202="1. Aceitou o programa",R2202-B2202,0),0)</f>
        <v>0</v>
      </c>
      <c r="AR2202" s="45">
        <f>IF(AU2202="S",IF(AND(S2202&lt;&gt;"",R2202&lt;&gt;""),S2202-R2202,0),0)</f>
        <v>0</v>
      </c>
      <c r="AS2202" s="45">
        <f>IF(AU2202="S",IF(Q2202="1. Aceitou o programa",IF(OR(X2202="Não se Aplica",X2202=""),IF(OR(W2202="Não se Aplica",W2202=""),0,W2202-V2202),AVERAGE(X2202-W2202,W2202-V2202)),0),0)</f>
        <v>0</v>
      </c>
      <c r="AT2202" s="45">
        <f>IF(AU2202="S",IF(AND(Q2202="1. Aceitou o programa",AB2202="Realizada"),IFERROR(IF(AA2202="",0,AA2202-R2202),0),0),0)</f>
        <v>0</v>
      </c>
      <c r="AU2202" s="45" t="str">
        <f>_xlfn.XLOOKUP(U2202,'Lista Suspensa'!$AA$20:$AA$23,'Lista Suspensa'!$AB$20:$AB$23,"N/A")</f>
        <v>S</v>
      </c>
    </row>
    <row r="2203" spans="1:47" ht="12" customHeight="1" x14ac:dyDescent="0.3">
      <c r="A2203" s="87" t="s">
        <v>47</v>
      </c>
      <c r="B2203" s="88">
        <v>46104</v>
      </c>
      <c r="C2203" s="89" t="s">
        <v>48</v>
      </c>
      <c r="D2203" s="89" t="s">
        <v>49</v>
      </c>
      <c r="E2203" s="189">
        <v>214428532</v>
      </c>
      <c r="F2203" s="197" t="s">
        <v>5749</v>
      </c>
      <c r="G2203" s="90">
        <v>72506954791</v>
      </c>
      <c r="H2203" s="91">
        <v>22748</v>
      </c>
      <c r="I2203" s="89"/>
      <c r="J2203" s="89" t="s">
        <v>51</v>
      </c>
      <c r="K2203" s="89" t="s">
        <v>76</v>
      </c>
      <c r="L2203" s="89" t="s">
        <v>95</v>
      </c>
      <c r="M2203" s="89" t="s">
        <v>96</v>
      </c>
      <c r="N2203" s="89" t="s">
        <v>79</v>
      </c>
      <c r="O2203" s="92" t="s">
        <v>5750</v>
      </c>
      <c r="P2203" s="93" t="s">
        <v>57</v>
      </c>
      <c r="Q2203" s="110" t="s">
        <v>5322</v>
      </c>
      <c r="R2203" s="94"/>
      <c r="S2203" s="95">
        <v>46168</v>
      </c>
      <c r="T2203" s="95" t="s">
        <v>5203</v>
      </c>
      <c r="U2203" s="95" t="s">
        <v>1125</v>
      </c>
      <c r="V2203" s="91">
        <v>46112</v>
      </c>
      <c r="W2203" s="91">
        <v>46160</v>
      </c>
      <c r="X2203" s="91">
        <v>46167</v>
      </c>
      <c r="Y2203" s="96" t="s">
        <v>2851</v>
      </c>
      <c r="Z2203" s="89"/>
      <c r="AA2203" s="95"/>
      <c r="AB2203" s="89"/>
      <c r="AC2203" s="109"/>
      <c r="AD2203" s="89"/>
      <c r="AE2203" s="89"/>
      <c r="AF2203" s="191"/>
      <c r="AG2203" s="194"/>
      <c r="AH2203" s="193"/>
      <c r="AI2203" s="97"/>
      <c r="AJ2203" s="97"/>
      <c r="AK2203" s="97"/>
      <c r="AL2203" s="45" t="s">
        <v>67</v>
      </c>
      <c r="AM2203" s="160" t="str">
        <f>MONTH(B2203)&amp;"/"&amp;YEAR(B2203)</f>
        <v>3/2026</v>
      </c>
      <c r="AN2203" s="45">
        <f>WEEKNUM(B2203)-WEEKNUM(EOMONTH(B2203,-1)+1)+1</f>
        <v>4</v>
      </c>
      <c r="AO2203" s="45" t="str">
        <f>MONTH(R2203)&amp;"/"&amp;YEAR(R2203)</f>
        <v>1/1900</v>
      </c>
      <c r="AP2203" s="45" t="e">
        <f>WEEKNUM(R2203)-WEEKNUM(EOMONTH(R2203,-1)+1)+1</f>
        <v>#NUM!</v>
      </c>
      <c r="AQ2203" s="45">
        <f>IF(AU2203="S",IF(Q2203="1. Aceitou o programa",R2203-B2203,0),0)</f>
        <v>0</v>
      </c>
      <c r="AR2203" s="45">
        <f>IF(AU2203="S",IF(AND(S2203&lt;&gt;"",R2203&lt;&gt;""),S2203-R2203,0),0)</f>
        <v>0</v>
      </c>
      <c r="AS2203" s="45">
        <f>IF(AU2203="S",IF(Q2203="1. Aceitou o programa",IF(OR(X2203="Não se Aplica",X2203=""),IF(OR(W2203="Não se Aplica",W2203=""),0,W2203-V2203),AVERAGE(X2203-W2203,W2203-V2203)),0),0)</f>
        <v>0</v>
      </c>
      <c r="AT2203" s="45">
        <f>IF(AU2203="S",IF(AND(Q2203="1. Aceitou o programa",AB2203="Realizada"),IFERROR(IF(AA2203="",0,AA2203-R2203),0),0),0)</f>
        <v>0</v>
      </c>
      <c r="AU2203" s="45" t="str">
        <f>_xlfn.XLOOKUP(U2203,'Lista Suspensa'!$AA$20:$AA$23,'Lista Suspensa'!$AB$20:$AB$23,"N/A")</f>
        <v>S</v>
      </c>
    </row>
    <row r="2204" spans="1:47" ht="12" customHeight="1" x14ac:dyDescent="0.3">
      <c r="A2204" s="87" t="s">
        <v>47</v>
      </c>
      <c r="B2204" s="88">
        <v>46104</v>
      </c>
      <c r="C2204" s="89" t="s">
        <v>48</v>
      </c>
      <c r="D2204" s="89" t="s">
        <v>49</v>
      </c>
      <c r="E2204" s="189">
        <v>451677129</v>
      </c>
      <c r="F2204" s="197" t="s">
        <v>5751</v>
      </c>
      <c r="G2204" s="90">
        <v>831059800</v>
      </c>
      <c r="H2204" s="91">
        <v>20468</v>
      </c>
      <c r="I2204" s="89"/>
      <c r="J2204" s="89" t="s">
        <v>51</v>
      </c>
      <c r="K2204" s="89" t="s">
        <v>52</v>
      </c>
      <c r="L2204" s="89" t="s">
        <v>85</v>
      </c>
      <c r="M2204" s="89" t="s">
        <v>5752</v>
      </c>
      <c r="N2204" s="89" t="s">
        <v>87</v>
      </c>
      <c r="O2204" s="92" t="s">
        <v>5753</v>
      </c>
      <c r="P2204" s="93" t="s">
        <v>57</v>
      </c>
      <c r="Q2204" s="110" t="s">
        <v>5322</v>
      </c>
      <c r="R2204" s="94"/>
      <c r="S2204" s="95">
        <v>46168</v>
      </c>
      <c r="T2204" s="95" t="s">
        <v>5203</v>
      </c>
      <c r="U2204" s="95" t="s">
        <v>1125</v>
      </c>
      <c r="V2204" s="91">
        <v>46112</v>
      </c>
      <c r="W2204" s="91">
        <v>46160</v>
      </c>
      <c r="X2204" s="91">
        <v>46167</v>
      </c>
      <c r="Y2204" s="96" t="s">
        <v>2851</v>
      </c>
      <c r="Z2204" s="89"/>
      <c r="AA2204" s="95"/>
      <c r="AB2204" s="89"/>
      <c r="AC2204" s="109"/>
      <c r="AD2204" s="89"/>
      <c r="AE2204" s="89"/>
      <c r="AF2204" s="191"/>
      <c r="AG2204" s="194"/>
      <c r="AH2204" s="193"/>
      <c r="AI2204" s="97"/>
      <c r="AJ2204" s="97"/>
      <c r="AK2204" s="97"/>
      <c r="AL2204" s="45" t="s">
        <v>67</v>
      </c>
      <c r="AM2204" s="160" t="str">
        <f>MONTH(B2204)&amp;"/"&amp;YEAR(B2204)</f>
        <v>3/2026</v>
      </c>
      <c r="AN2204" s="45">
        <f>WEEKNUM(B2204)-WEEKNUM(EOMONTH(B2204,-1)+1)+1</f>
        <v>4</v>
      </c>
      <c r="AO2204" s="45" t="str">
        <f>MONTH(R2204)&amp;"/"&amp;YEAR(R2204)</f>
        <v>1/1900</v>
      </c>
      <c r="AP2204" s="45" t="e">
        <f>WEEKNUM(R2204)-WEEKNUM(EOMONTH(R2204,-1)+1)+1</f>
        <v>#NUM!</v>
      </c>
      <c r="AQ2204" s="45">
        <f>IF(AU2204="S",IF(Q2204="1. Aceitou o programa",R2204-B2204,0),0)</f>
        <v>0</v>
      </c>
      <c r="AR2204" s="45">
        <f>IF(AU2204="S",IF(AND(S2204&lt;&gt;"",R2204&lt;&gt;""),S2204-R2204,0),0)</f>
        <v>0</v>
      </c>
      <c r="AS2204" s="45">
        <f>IF(AU2204="S",IF(Q2204="1. Aceitou o programa",IF(OR(X2204="Não se Aplica",X2204=""),IF(OR(W2204="Não se Aplica",W2204=""),0,W2204-V2204),AVERAGE(X2204-W2204,W2204-V2204)),0),0)</f>
        <v>0</v>
      </c>
      <c r="AT2204" s="45">
        <f>IF(AU2204="S",IF(AND(Q2204="1. Aceitou o programa",AB2204="Realizada"),IFERROR(IF(AA2204="",0,AA2204-R2204),0),0),0)</f>
        <v>0</v>
      </c>
      <c r="AU2204" s="45" t="str">
        <f>_xlfn.XLOOKUP(U2204,'Lista Suspensa'!$AA$20:$AA$23,'Lista Suspensa'!$AB$20:$AB$23,"N/A")</f>
        <v>S</v>
      </c>
    </row>
    <row r="2205" spans="1:47" ht="12" customHeight="1" x14ac:dyDescent="0.3">
      <c r="A2205" s="87" t="s">
        <v>47</v>
      </c>
      <c r="B2205" s="88">
        <v>46104</v>
      </c>
      <c r="C2205" s="89" t="s">
        <v>48</v>
      </c>
      <c r="D2205" s="89" t="s">
        <v>49</v>
      </c>
      <c r="E2205" s="189">
        <v>522987613</v>
      </c>
      <c r="F2205" s="197" t="s">
        <v>5754</v>
      </c>
      <c r="G2205" s="90">
        <v>2302370457</v>
      </c>
      <c r="H2205" s="91">
        <v>28506</v>
      </c>
      <c r="I2205" s="89"/>
      <c r="J2205" s="89" t="s">
        <v>51</v>
      </c>
      <c r="K2205" s="89" t="s">
        <v>771</v>
      </c>
      <c r="L2205" s="89" t="s">
        <v>5755</v>
      </c>
      <c r="M2205" s="89" t="s">
        <v>5756</v>
      </c>
      <c r="N2205" s="89" t="s">
        <v>87</v>
      </c>
      <c r="O2205" s="92" t="s">
        <v>5757</v>
      </c>
      <c r="P2205" s="93" t="s">
        <v>57</v>
      </c>
      <c r="Q2205" s="110" t="s">
        <v>5322</v>
      </c>
      <c r="R2205" s="94"/>
      <c r="S2205" s="95">
        <v>46168</v>
      </c>
      <c r="T2205" s="95" t="s">
        <v>5203</v>
      </c>
      <c r="U2205" s="95" t="s">
        <v>1125</v>
      </c>
      <c r="V2205" s="91">
        <v>46112</v>
      </c>
      <c r="W2205" s="91">
        <v>46160</v>
      </c>
      <c r="X2205" s="91">
        <v>46167</v>
      </c>
      <c r="Y2205" s="96" t="s">
        <v>2851</v>
      </c>
      <c r="Z2205" s="89"/>
      <c r="AA2205" s="95"/>
      <c r="AB2205" s="89"/>
      <c r="AC2205" s="109"/>
      <c r="AD2205" s="89"/>
      <c r="AE2205" s="89"/>
      <c r="AF2205" s="191"/>
      <c r="AG2205" s="194"/>
      <c r="AH2205" s="193"/>
      <c r="AI2205" s="97"/>
      <c r="AJ2205" s="97"/>
      <c r="AK2205" s="97"/>
      <c r="AL2205" s="45" t="s">
        <v>67</v>
      </c>
      <c r="AM2205" s="160" t="str">
        <f>MONTH(B2205)&amp;"/"&amp;YEAR(B2205)</f>
        <v>3/2026</v>
      </c>
      <c r="AN2205" s="45">
        <f>WEEKNUM(B2205)-WEEKNUM(EOMONTH(B2205,-1)+1)+1</f>
        <v>4</v>
      </c>
      <c r="AO2205" s="45" t="str">
        <f>MONTH(R2205)&amp;"/"&amp;YEAR(R2205)</f>
        <v>1/1900</v>
      </c>
      <c r="AP2205" s="45" t="e">
        <f>WEEKNUM(R2205)-WEEKNUM(EOMONTH(R2205,-1)+1)+1</f>
        <v>#NUM!</v>
      </c>
      <c r="AQ2205" s="45">
        <f>IF(AU2205="S",IF(Q2205="1. Aceitou o programa",R2205-B2205,0),0)</f>
        <v>0</v>
      </c>
      <c r="AR2205" s="45">
        <f>IF(AU2205="S",IF(AND(S2205&lt;&gt;"",R2205&lt;&gt;""),S2205-R2205,0),0)</f>
        <v>0</v>
      </c>
      <c r="AS2205" s="45">
        <f>IF(AU2205="S",IF(Q2205="1. Aceitou o programa",IF(OR(X2205="Não se Aplica",X2205=""),IF(OR(W2205="Não se Aplica",W2205=""),0,W2205-V2205),AVERAGE(X2205-W2205,W2205-V2205)),0),0)</f>
        <v>0</v>
      </c>
      <c r="AT2205" s="45">
        <f>IF(AU2205="S",IF(AND(Q2205="1. Aceitou o programa",AB2205="Realizada"),IFERROR(IF(AA2205="",0,AA2205-R2205),0),0),0)</f>
        <v>0</v>
      </c>
      <c r="AU2205" s="45" t="str">
        <f>_xlfn.XLOOKUP(U2205,'Lista Suspensa'!$AA$20:$AA$23,'Lista Suspensa'!$AB$20:$AB$23,"N/A")</f>
        <v>S</v>
      </c>
    </row>
    <row r="2206" spans="1:47" ht="12" customHeight="1" x14ac:dyDescent="0.3">
      <c r="A2206" s="87" t="s">
        <v>47</v>
      </c>
      <c r="B2206" s="88">
        <v>46104</v>
      </c>
      <c r="C2206" s="89" t="s">
        <v>48</v>
      </c>
      <c r="D2206" s="89" t="s">
        <v>49</v>
      </c>
      <c r="E2206" s="189">
        <v>901515760</v>
      </c>
      <c r="F2206" s="197" t="s">
        <v>5758</v>
      </c>
      <c r="G2206" s="90">
        <v>33567325876</v>
      </c>
      <c r="H2206" s="91">
        <v>31516</v>
      </c>
      <c r="I2206" s="89"/>
      <c r="J2206" s="89" t="s">
        <v>84</v>
      </c>
      <c r="K2206" s="89" t="s">
        <v>52</v>
      </c>
      <c r="L2206" s="89" t="s">
        <v>85</v>
      </c>
      <c r="M2206" s="89" t="s">
        <v>1867</v>
      </c>
      <c r="N2206" s="89" t="s">
        <v>97</v>
      </c>
      <c r="O2206" s="92" t="s">
        <v>5759</v>
      </c>
      <c r="P2206" s="93" t="s">
        <v>57</v>
      </c>
      <c r="Q2206" s="110" t="s">
        <v>5322</v>
      </c>
      <c r="R2206" s="94"/>
      <c r="S2206" s="95">
        <v>46168</v>
      </c>
      <c r="T2206" s="95" t="s">
        <v>5203</v>
      </c>
      <c r="U2206" s="95" t="s">
        <v>1125</v>
      </c>
      <c r="V2206" s="91">
        <v>46112</v>
      </c>
      <c r="W2206" s="91">
        <v>46160</v>
      </c>
      <c r="X2206" s="91">
        <v>46167</v>
      </c>
      <c r="Y2206" s="96" t="s">
        <v>2851</v>
      </c>
      <c r="Z2206" s="89"/>
      <c r="AA2206" s="95"/>
      <c r="AB2206" s="89"/>
      <c r="AC2206" s="109"/>
      <c r="AD2206" s="89"/>
      <c r="AE2206" s="89"/>
      <c r="AF2206" s="191"/>
      <c r="AG2206" s="194"/>
      <c r="AH2206" s="193"/>
      <c r="AI2206" s="97"/>
      <c r="AJ2206" s="97"/>
      <c r="AK2206" s="97"/>
      <c r="AL2206" s="45" t="s">
        <v>67</v>
      </c>
      <c r="AM2206" s="160" t="str">
        <f>MONTH(B2206)&amp;"/"&amp;YEAR(B2206)</f>
        <v>3/2026</v>
      </c>
      <c r="AN2206" s="45">
        <f>WEEKNUM(B2206)-WEEKNUM(EOMONTH(B2206,-1)+1)+1</f>
        <v>4</v>
      </c>
      <c r="AO2206" s="45" t="str">
        <f>MONTH(R2206)&amp;"/"&amp;YEAR(R2206)</f>
        <v>1/1900</v>
      </c>
      <c r="AP2206" s="45" t="e">
        <f>WEEKNUM(R2206)-WEEKNUM(EOMONTH(R2206,-1)+1)+1</f>
        <v>#NUM!</v>
      </c>
      <c r="AQ2206" s="45">
        <f>IF(AU2206="S",IF(Q2206="1. Aceitou o programa",R2206-B2206,0),0)</f>
        <v>0</v>
      </c>
      <c r="AR2206" s="45">
        <f>IF(AU2206="S",IF(AND(S2206&lt;&gt;"",R2206&lt;&gt;""),S2206-R2206,0),0)</f>
        <v>0</v>
      </c>
      <c r="AS2206" s="45">
        <f>IF(AU2206="S",IF(Q2206="1. Aceitou o programa",IF(OR(X2206="Não se Aplica",X2206=""),IF(OR(W2206="Não se Aplica",W2206=""),0,W2206-V2206),AVERAGE(X2206-W2206,W2206-V2206)),0),0)</f>
        <v>0</v>
      </c>
      <c r="AT2206" s="45">
        <f>IF(AU2206="S",IF(AND(Q2206="1. Aceitou o programa",AB2206="Realizada"),IFERROR(IF(AA2206="",0,AA2206-R2206),0),0),0)</f>
        <v>0</v>
      </c>
      <c r="AU2206" s="45" t="str">
        <f>_xlfn.XLOOKUP(U2206,'Lista Suspensa'!$AA$20:$AA$23,'Lista Suspensa'!$AB$20:$AB$23,"N/A")</f>
        <v>S</v>
      </c>
    </row>
    <row r="2207" spans="1:47" ht="12" customHeight="1" x14ac:dyDescent="0.3">
      <c r="A2207" s="87" t="s">
        <v>47</v>
      </c>
      <c r="B2207" s="88">
        <v>46104</v>
      </c>
      <c r="C2207" s="89" t="s">
        <v>48</v>
      </c>
      <c r="D2207" s="89" t="s">
        <v>49</v>
      </c>
      <c r="E2207" s="189">
        <v>301069883</v>
      </c>
      <c r="F2207" s="197" t="s">
        <v>5760</v>
      </c>
      <c r="G2207" s="90">
        <v>8514362852</v>
      </c>
      <c r="H2207" s="91">
        <v>13403</v>
      </c>
      <c r="I2207" s="89"/>
      <c r="J2207" s="89" t="s">
        <v>51</v>
      </c>
      <c r="K2207" s="89" t="s">
        <v>52</v>
      </c>
      <c r="L2207" s="89" t="s">
        <v>85</v>
      </c>
      <c r="M2207" s="89" t="s">
        <v>4941</v>
      </c>
      <c r="N2207" s="89" t="s">
        <v>87</v>
      </c>
      <c r="O2207" s="92" t="s">
        <v>5761</v>
      </c>
      <c r="P2207" s="93" t="s">
        <v>57</v>
      </c>
      <c r="Q2207" s="110" t="s">
        <v>5322</v>
      </c>
      <c r="R2207" s="94"/>
      <c r="S2207" s="95">
        <v>46168</v>
      </c>
      <c r="T2207" s="95" t="s">
        <v>5203</v>
      </c>
      <c r="U2207" s="95" t="s">
        <v>1125</v>
      </c>
      <c r="V2207" s="91">
        <v>46112</v>
      </c>
      <c r="W2207" s="91">
        <v>46160</v>
      </c>
      <c r="X2207" s="91">
        <v>46167</v>
      </c>
      <c r="Y2207" s="96" t="s">
        <v>2851</v>
      </c>
      <c r="Z2207" s="89"/>
      <c r="AA2207" s="95"/>
      <c r="AB2207" s="89"/>
      <c r="AC2207" s="109"/>
      <c r="AD2207" s="89"/>
      <c r="AE2207" s="89"/>
      <c r="AF2207" s="191"/>
      <c r="AG2207" s="194"/>
      <c r="AH2207" s="193"/>
      <c r="AI2207" s="97"/>
      <c r="AJ2207" s="97"/>
      <c r="AK2207" s="97"/>
      <c r="AL2207" s="45" t="s">
        <v>67</v>
      </c>
      <c r="AM2207" s="160" t="str">
        <f>MONTH(B2207)&amp;"/"&amp;YEAR(B2207)</f>
        <v>3/2026</v>
      </c>
      <c r="AN2207" s="45">
        <f>WEEKNUM(B2207)-WEEKNUM(EOMONTH(B2207,-1)+1)+1</f>
        <v>4</v>
      </c>
      <c r="AO2207" s="45" t="str">
        <f>MONTH(R2207)&amp;"/"&amp;YEAR(R2207)</f>
        <v>1/1900</v>
      </c>
      <c r="AP2207" s="45" t="e">
        <f>WEEKNUM(R2207)-WEEKNUM(EOMONTH(R2207,-1)+1)+1</f>
        <v>#NUM!</v>
      </c>
      <c r="AQ2207" s="45">
        <f>IF(AU2207="S",IF(Q2207="1. Aceitou o programa",R2207-B2207,0),0)</f>
        <v>0</v>
      </c>
      <c r="AR2207" s="45">
        <f>IF(AU2207="S",IF(AND(S2207&lt;&gt;"",R2207&lt;&gt;""),S2207-R2207,0),0)</f>
        <v>0</v>
      </c>
      <c r="AS2207" s="45">
        <f>IF(AU2207="S",IF(Q2207="1. Aceitou o programa",IF(OR(X2207="Não se Aplica",X2207=""),IF(OR(W2207="Não se Aplica",W2207=""),0,W2207-V2207),AVERAGE(X2207-W2207,W2207-V2207)),0),0)</f>
        <v>0</v>
      </c>
      <c r="AT2207" s="45">
        <f>IF(AU2207="S",IF(AND(Q2207="1. Aceitou o programa",AB2207="Realizada"),IFERROR(IF(AA2207="",0,AA2207-R2207),0),0),0)</f>
        <v>0</v>
      </c>
      <c r="AU2207" s="45" t="str">
        <f>_xlfn.XLOOKUP(U2207,'Lista Suspensa'!$AA$20:$AA$23,'Lista Suspensa'!$AB$20:$AB$23,"N/A")</f>
        <v>S</v>
      </c>
    </row>
    <row r="2208" spans="1:47" ht="12" customHeight="1" x14ac:dyDescent="0.3">
      <c r="A2208" s="87" t="s">
        <v>47</v>
      </c>
      <c r="B2208" s="88">
        <v>46104</v>
      </c>
      <c r="C2208" s="89" t="s">
        <v>48</v>
      </c>
      <c r="D2208" s="89" t="s">
        <v>49</v>
      </c>
      <c r="E2208" s="189">
        <v>222492783</v>
      </c>
      <c r="F2208" s="197" t="s">
        <v>5762</v>
      </c>
      <c r="G2208" s="90">
        <v>15650604827</v>
      </c>
      <c r="H2208" s="91">
        <v>18663</v>
      </c>
      <c r="I2208" s="89"/>
      <c r="J2208" s="89" t="s">
        <v>51</v>
      </c>
      <c r="K2208" s="89" t="s">
        <v>52</v>
      </c>
      <c r="L2208" s="89" t="s">
        <v>53</v>
      </c>
      <c r="M2208" s="89" t="s">
        <v>1555</v>
      </c>
      <c r="N2208" s="89" t="s">
        <v>87</v>
      </c>
      <c r="O2208" s="92" t="s">
        <v>5763</v>
      </c>
      <c r="P2208" s="93" t="s">
        <v>57</v>
      </c>
      <c r="Q2208" s="110" t="s">
        <v>5322</v>
      </c>
      <c r="R2208" s="94"/>
      <c r="S2208" s="95">
        <v>46168</v>
      </c>
      <c r="T2208" s="95" t="s">
        <v>5203</v>
      </c>
      <c r="U2208" s="95" t="s">
        <v>1125</v>
      </c>
      <c r="V2208" s="91">
        <v>46112</v>
      </c>
      <c r="W2208" s="91">
        <v>46160</v>
      </c>
      <c r="X2208" s="91">
        <v>46167</v>
      </c>
      <c r="Y2208" s="96" t="s">
        <v>2851</v>
      </c>
      <c r="Z2208" s="89"/>
      <c r="AA2208" s="95"/>
      <c r="AB2208" s="89"/>
      <c r="AC2208" s="109"/>
      <c r="AD2208" s="89"/>
      <c r="AE2208" s="89"/>
      <c r="AF2208" s="191"/>
      <c r="AG2208" s="194"/>
      <c r="AH2208" s="193"/>
      <c r="AI2208" s="97"/>
      <c r="AJ2208" s="97"/>
      <c r="AK2208" s="97"/>
      <c r="AL2208" s="45" t="s">
        <v>67</v>
      </c>
      <c r="AM2208" s="160" t="str">
        <f>MONTH(B2208)&amp;"/"&amp;YEAR(B2208)</f>
        <v>3/2026</v>
      </c>
      <c r="AN2208" s="45">
        <f>WEEKNUM(B2208)-WEEKNUM(EOMONTH(B2208,-1)+1)+1</f>
        <v>4</v>
      </c>
      <c r="AO2208" s="45" t="str">
        <f>MONTH(R2208)&amp;"/"&amp;YEAR(R2208)</f>
        <v>1/1900</v>
      </c>
      <c r="AP2208" s="45" t="e">
        <f>WEEKNUM(R2208)-WEEKNUM(EOMONTH(R2208,-1)+1)+1</f>
        <v>#NUM!</v>
      </c>
      <c r="AQ2208" s="45">
        <f>IF(AU2208="S",IF(Q2208="1. Aceitou o programa",R2208-B2208,0),0)</f>
        <v>0</v>
      </c>
      <c r="AR2208" s="45">
        <f>IF(AU2208="S",IF(AND(S2208&lt;&gt;"",R2208&lt;&gt;""),S2208-R2208,0),0)</f>
        <v>0</v>
      </c>
      <c r="AS2208" s="45">
        <f>IF(AU2208="S",IF(Q2208="1. Aceitou o programa",IF(OR(X2208="Não se Aplica",X2208=""),IF(OR(W2208="Não se Aplica",W2208=""),0,W2208-V2208),AVERAGE(X2208-W2208,W2208-V2208)),0),0)</f>
        <v>0</v>
      </c>
      <c r="AT2208" s="45">
        <f>IF(AU2208="S",IF(AND(Q2208="1. Aceitou o programa",AB2208="Realizada"),IFERROR(IF(AA2208="",0,AA2208-R2208),0),0),0)</f>
        <v>0</v>
      </c>
      <c r="AU2208" s="45" t="str">
        <f>_xlfn.XLOOKUP(U2208,'Lista Suspensa'!$AA$20:$AA$23,'Lista Suspensa'!$AB$20:$AB$23,"N/A")</f>
        <v>S</v>
      </c>
    </row>
    <row r="2209" spans="1:47" ht="12" customHeight="1" x14ac:dyDescent="0.3">
      <c r="A2209" s="87" t="s">
        <v>47</v>
      </c>
      <c r="B2209" s="88">
        <v>46104</v>
      </c>
      <c r="C2209" s="89" t="s">
        <v>48</v>
      </c>
      <c r="D2209" s="89" t="s">
        <v>49</v>
      </c>
      <c r="E2209" s="189">
        <v>319723976</v>
      </c>
      <c r="F2209" s="197" t="s">
        <v>5764</v>
      </c>
      <c r="G2209" s="90">
        <v>48333140700</v>
      </c>
      <c r="H2209" s="91">
        <v>19626</v>
      </c>
      <c r="I2209" s="89"/>
      <c r="J2209" s="89" t="s">
        <v>51</v>
      </c>
      <c r="K2209" s="89" t="s">
        <v>76</v>
      </c>
      <c r="L2209" s="89" t="s">
        <v>95</v>
      </c>
      <c r="M2209" s="89" t="s">
        <v>971</v>
      </c>
      <c r="N2209" s="89" t="s">
        <v>71</v>
      </c>
      <c r="O2209" s="92" t="s">
        <v>5765</v>
      </c>
      <c r="P2209" s="93" t="s">
        <v>57</v>
      </c>
      <c r="Q2209" s="110" t="s">
        <v>5322</v>
      </c>
      <c r="R2209" s="94"/>
      <c r="S2209" s="95">
        <v>46168</v>
      </c>
      <c r="T2209" s="95" t="s">
        <v>5203</v>
      </c>
      <c r="U2209" s="95" t="s">
        <v>1125</v>
      </c>
      <c r="V2209" s="91">
        <v>46112</v>
      </c>
      <c r="W2209" s="91">
        <v>46160</v>
      </c>
      <c r="X2209" s="91">
        <v>46167</v>
      </c>
      <c r="Y2209" s="96" t="s">
        <v>2851</v>
      </c>
      <c r="Z2209" s="89"/>
      <c r="AA2209" s="95"/>
      <c r="AB2209" s="89"/>
      <c r="AC2209" s="109"/>
      <c r="AD2209" s="89"/>
      <c r="AE2209" s="89"/>
      <c r="AF2209" s="191"/>
      <c r="AG2209" s="194"/>
      <c r="AH2209" s="193"/>
      <c r="AI2209" s="97"/>
      <c r="AJ2209" s="97"/>
      <c r="AK2209" s="97"/>
      <c r="AL2209" s="45" t="s">
        <v>67</v>
      </c>
      <c r="AM2209" s="160" t="str">
        <f>MONTH(B2209)&amp;"/"&amp;YEAR(B2209)</f>
        <v>3/2026</v>
      </c>
      <c r="AN2209" s="45">
        <f>WEEKNUM(B2209)-WEEKNUM(EOMONTH(B2209,-1)+1)+1</f>
        <v>4</v>
      </c>
      <c r="AO2209" s="45" t="str">
        <f>MONTH(R2209)&amp;"/"&amp;YEAR(R2209)</f>
        <v>1/1900</v>
      </c>
      <c r="AP2209" s="45" t="e">
        <f>WEEKNUM(R2209)-WEEKNUM(EOMONTH(R2209,-1)+1)+1</f>
        <v>#NUM!</v>
      </c>
      <c r="AQ2209" s="45">
        <f>IF(AU2209="S",IF(Q2209="1. Aceitou o programa",R2209-B2209,0),0)</f>
        <v>0</v>
      </c>
      <c r="AR2209" s="45">
        <f>IF(AU2209="S",IF(AND(S2209&lt;&gt;"",R2209&lt;&gt;""),S2209-R2209,0),0)</f>
        <v>0</v>
      </c>
      <c r="AS2209" s="45">
        <f>IF(AU2209="S",IF(Q2209="1. Aceitou o programa",IF(OR(X2209="Não se Aplica",X2209=""),IF(OR(W2209="Não se Aplica",W2209=""),0,W2209-V2209),AVERAGE(X2209-W2209,W2209-V2209)),0),0)</f>
        <v>0</v>
      </c>
      <c r="AT2209" s="45">
        <f>IF(AU2209="S",IF(AND(Q2209="1. Aceitou o programa",AB2209="Realizada"),IFERROR(IF(AA2209="",0,AA2209-R2209),0),0),0)</f>
        <v>0</v>
      </c>
      <c r="AU2209" s="45" t="str">
        <f>_xlfn.XLOOKUP(U2209,'Lista Suspensa'!$AA$20:$AA$23,'Lista Suspensa'!$AB$20:$AB$23,"N/A")</f>
        <v>S</v>
      </c>
    </row>
    <row r="2210" spans="1:47" ht="12" customHeight="1" x14ac:dyDescent="0.3">
      <c r="A2210" s="87" t="s">
        <v>47</v>
      </c>
      <c r="B2210" s="88">
        <v>46104</v>
      </c>
      <c r="C2210" s="89" t="s">
        <v>48</v>
      </c>
      <c r="D2210" s="89" t="s">
        <v>49</v>
      </c>
      <c r="E2210" s="189">
        <v>910186820</v>
      </c>
      <c r="F2210" s="197" t="s">
        <v>5766</v>
      </c>
      <c r="G2210" s="90">
        <v>5160490701</v>
      </c>
      <c r="H2210" s="91">
        <v>28626</v>
      </c>
      <c r="I2210" s="89"/>
      <c r="J2210" s="89" t="s">
        <v>51</v>
      </c>
      <c r="K2210" s="89" t="s">
        <v>76</v>
      </c>
      <c r="L2210" s="89" t="s">
        <v>95</v>
      </c>
      <c r="M2210" s="89" t="s">
        <v>5767</v>
      </c>
      <c r="N2210" s="89" t="s">
        <v>71</v>
      </c>
      <c r="O2210" s="92" t="s">
        <v>5768</v>
      </c>
      <c r="P2210" s="93" t="s">
        <v>57</v>
      </c>
      <c r="Q2210" s="110" t="s">
        <v>5322</v>
      </c>
      <c r="R2210" s="94"/>
      <c r="S2210" s="95">
        <v>46168</v>
      </c>
      <c r="T2210" s="95" t="s">
        <v>5203</v>
      </c>
      <c r="U2210" s="95" t="s">
        <v>1125</v>
      </c>
      <c r="V2210" s="91">
        <v>46112</v>
      </c>
      <c r="W2210" s="91">
        <v>46160</v>
      </c>
      <c r="X2210" s="91">
        <v>46167</v>
      </c>
      <c r="Y2210" s="96" t="s">
        <v>2851</v>
      </c>
      <c r="Z2210" s="89"/>
      <c r="AA2210" s="95"/>
      <c r="AB2210" s="89"/>
      <c r="AC2210" s="109"/>
      <c r="AD2210" s="89"/>
      <c r="AE2210" s="89"/>
      <c r="AF2210" s="191"/>
      <c r="AG2210" s="194"/>
      <c r="AH2210" s="193"/>
      <c r="AI2210" s="97"/>
      <c r="AJ2210" s="97"/>
      <c r="AK2210" s="97"/>
      <c r="AL2210" s="45" t="s">
        <v>67</v>
      </c>
      <c r="AM2210" s="160" t="str">
        <f>MONTH(B2210)&amp;"/"&amp;YEAR(B2210)</f>
        <v>3/2026</v>
      </c>
      <c r="AN2210" s="45">
        <f>WEEKNUM(B2210)-WEEKNUM(EOMONTH(B2210,-1)+1)+1</f>
        <v>4</v>
      </c>
      <c r="AO2210" s="45" t="str">
        <f>MONTH(R2210)&amp;"/"&amp;YEAR(R2210)</f>
        <v>1/1900</v>
      </c>
      <c r="AP2210" s="45" t="e">
        <f>WEEKNUM(R2210)-WEEKNUM(EOMONTH(R2210,-1)+1)+1</f>
        <v>#NUM!</v>
      </c>
      <c r="AQ2210" s="45">
        <f>IF(AU2210="S",IF(Q2210="1. Aceitou o programa",R2210-B2210,0),0)</f>
        <v>0</v>
      </c>
      <c r="AR2210" s="45">
        <f>IF(AU2210="S",IF(AND(S2210&lt;&gt;"",R2210&lt;&gt;""),S2210-R2210,0),0)</f>
        <v>0</v>
      </c>
      <c r="AS2210" s="45">
        <f>IF(AU2210="S",IF(Q2210="1. Aceitou o programa",IF(OR(X2210="Não se Aplica",X2210=""),IF(OR(W2210="Não se Aplica",W2210=""),0,W2210-V2210),AVERAGE(X2210-W2210,W2210-V2210)),0),0)</f>
        <v>0</v>
      </c>
      <c r="AT2210" s="45">
        <f>IF(AU2210="S",IF(AND(Q2210="1. Aceitou o programa",AB2210="Realizada"),IFERROR(IF(AA2210="",0,AA2210-R2210),0),0),0)</f>
        <v>0</v>
      </c>
      <c r="AU2210" s="45" t="str">
        <f>_xlfn.XLOOKUP(U2210,'Lista Suspensa'!$AA$20:$AA$23,'Lista Suspensa'!$AB$20:$AB$23,"N/A")</f>
        <v>S</v>
      </c>
    </row>
    <row r="2211" spans="1:47" ht="12" customHeight="1" x14ac:dyDescent="0.3">
      <c r="A2211" s="87" t="s">
        <v>47</v>
      </c>
      <c r="B2211" s="88">
        <v>46104</v>
      </c>
      <c r="C2211" s="89" t="s">
        <v>48</v>
      </c>
      <c r="D2211" s="89" t="s">
        <v>49</v>
      </c>
      <c r="E2211" s="189">
        <v>127379991</v>
      </c>
      <c r="F2211" s="197" t="s">
        <v>5769</v>
      </c>
      <c r="G2211" s="90">
        <v>17011300848</v>
      </c>
      <c r="H2211" s="91">
        <v>17857</v>
      </c>
      <c r="I2211" s="89"/>
      <c r="J2211" s="89" t="s">
        <v>51</v>
      </c>
      <c r="K2211" s="89" t="s">
        <v>52</v>
      </c>
      <c r="L2211" s="89" t="s">
        <v>85</v>
      </c>
      <c r="M2211" s="89" t="s">
        <v>1320</v>
      </c>
      <c r="N2211" s="89" t="s">
        <v>87</v>
      </c>
      <c r="O2211" s="92" t="s">
        <v>5770</v>
      </c>
      <c r="P2211" s="93" t="s">
        <v>57</v>
      </c>
      <c r="Q2211" s="110" t="s">
        <v>5322</v>
      </c>
      <c r="R2211" s="94"/>
      <c r="S2211" s="95">
        <v>46168</v>
      </c>
      <c r="T2211" s="95" t="s">
        <v>5203</v>
      </c>
      <c r="U2211" s="95" t="s">
        <v>1125</v>
      </c>
      <c r="V2211" s="91">
        <v>46112</v>
      </c>
      <c r="W2211" s="91">
        <v>46160</v>
      </c>
      <c r="X2211" s="91">
        <v>46167</v>
      </c>
      <c r="Y2211" s="96" t="s">
        <v>2851</v>
      </c>
      <c r="Z2211" s="89"/>
      <c r="AA2211" s="95"/>
      <c r="AB2211" s="89"/>
      <c r="AC2211" s="109"/>
      <c r="AD2211" s="89"/>
      <c r="AE2211" s="89"/>
      <c r="AF2211" s="191"/>
      <c r="AG2211" s="194"/>
      <c r="AH2211" s="193"/>
      <c r="AI2211" s="97"/>
      <c r="AJ2211" s="97"/>
      <c r="AK2211" s="97"/>
      <c r="AL2211" s="45" t="s">
        <v>67</v>
      </c>
      <c r="AM2211" s="160" t="str">
        <f>MONTH(B2211)&amp;"/"&amp;YEAR(B2211)</f>
        <v>3/2026</v>
      </c>
      <c r="AN2211" s="45">
        <f>WEEKNUM(B2211)-WEEKNUM(EOMONTH(B2211,-1)+1)+1</f>
        <v>4</v>
      </c>
      <c r="AO2211" s="45" t="str">
        <f>MONTH(R2211)&amp;"/"&amp;YEAR(R2211)</f>
        <v>1/1900</v>
      </c>
      <c r="AP2211" s="45" t="e">
        <f>WEEKNUM(R2211)-WEEKNUM(EOMONTH(R2211,-1)+1)+1</f>
        <v>#NUM!</v>
      </c>
      <c r="AQ2211" s="45">
        <f>IF(AU2211="S",IF(Q2211="1. Aceitou o programa",R2211-B2211,0),0)</f>
        <v>0</v>
      </c>
      <c r="AR2211" s="45">
        <f>IF(AU2211="S",IF(AND(S2211&lt;&gt;"",R2211&lt;&gt;""),S2211-R2211,0),0)</f>
        <v>0</v>
      </c>
      <c r="AS2211" s="45">
        <f>IF(AU2211="S",IF(Q2211="1. Aceitou o programa",IF(OR(X2211="Não se Aplica",X2211=""),IF(OR(W2211="Não se Aplica",W2211=""),0,W2211-V2211),AVERAGE(X2211-W2211,W2211-V2211)),0),0)</f>
        <v>0</v>
      </c>
      <c r="AT2211" s="45">
        <f>IF(AU2211="S",IF(AND(Q2211="1. Aceitou o programa",AB2211="Realizada"),IFERROR(IF(AA2211="",0,AA2211-R2211),0),0),0)</f>
        <v>0</v>
      </c>
      <c r="AU2211" s="45" t="str">
        <f>_xlfn.XLOOKUP(U2211,'Lista Suspensa'!$AA$20:$AA$23,'Lista Suspensa'!$AB$20:$AB$23,"N/A")</f>
        <v>S</v>
      </c>
    </row>
    <row r="2212" spans="1:47" ht="12" customHeight="1" x14ac:dyDescent="0.3">
      <c r="A2212" s="87" t="s">
        <v>47</v>
      </c>
      <c r="B2212" s="88">
        <v>46104</v>
      </c>
      <c r="C2212" s="89" t="s">
        <v>48</v>
      </c>
      <c r="D2212" s="89" t="s">
        <v>49</v>
      </c>
      <c r="E2212" s="189">
        <v>756762219</v>
      </c>
      <c r="F2212" s="197" t="s">
        <v>5771</v>
      </c>
      <c r="G2212" s="90">
        <v>95000917715</v>
      </c>
      <c r="H2212" s="91">
        <v>24705</v>
      </c>
      <c r="I2212" s="89"/>
      <c r="J2212" s="89" t="s">
        <v>51</v>
      </c>
      <c r="K2212" s="89" t="s">
        <v>76</v>
      </c>
      <c r="L2212" s="89" t="s">
        <v>740</v>
      </c>
      <c r="M2212" s="89" t="s">
        <v>5772</v>
      </c>
      <c r="N2212" s="89" t="s">
        <v>97</v>
      </c>
      <c r="O2212" s="92" t="s">
        <v>5773</v>
      </c>
      <c r="P2212" s="93" t="s">
        <v>57</v>
      </c>
      <c r="Q2212" s="110" t="s">
        <v>5322</v>
      </c>
      <c r="R2212" s="94"/>
      <c r="S2212" s="95">
        <v>46168</v>
      </c>
      <c r="T2212" s="95" t="s">
        <v>5203</v>
      </c>
      <c r="U2212" s="95" t="s">
        <v>1125</v>
      </c>
      <c r="V2212" s="91">
        <v>46112</v>
      </c>
      <c r="W2212" s="91">
        <v>46160</v>
      </c>
      <c r="X2212" s="91">
        <v>46167</v>
      </c>
      <c r="Y2212" s="96" t="s">
        <v>2851</v>
      </c>
      <c r="Z2212" s="89"/>
      <c r="AA2212" s="95"/>
      <c r="AB2212" s="89"/>
      <c r="AC2212" s="109"/>
      <c r="AD2212" s="89"/>
      <c r="AE2212" s="89"/>
      <c r="AF2212" s="191"/>
      <c r="AG2212" s="194"/>
      <c r="AH2212" s="193"/>
      <c r="AI2212" s="97"/>
      <c r="AJ2212" s="97"/>
      <c r="AK2212" s="97"/>
      <c r="AL2212" s="45" t="s">
        <v>67</v>
      </c>
      <c r="AM2212" s="160" t="str">
        <f>MONTH(B2212)&amp;"/"&amp;YEAR(B2212)</f>
        <v>3/2026</v>
      </c>
      <c r="AN2212" s="45">
        <f>WEEKNUM(B2212)-WEEKNUM(EOMONTH(B2212,-1)+1)+1</f>
        <v>4</v>
      </c>
      <c r="AO2212" s="45" t="str">
        <f>MONTH(R2212)&amp;"/"&amp;YEAR(R2212)</f>
        <v>1/1900</v>
      </c>
      <c r="AP2212" s="45" t="e">
        <f>WEEKNUM(R2212)-WEEKNUM(EOMONTH(R2212,-1)+1)+1</f>
        <v>#NUM!</v>
      </c>
      <c r="AQ2212" s="45">
        <f>IF(AU2212="S",IF(Q2212="1. Aceitou o programa",R2212-B2212,0),0)</f>
        <v>0</v>
      </c>
      <c r="AR2212" s="45">
        <f>IF(AU2212="S",IF(AND(S2212&lt;&gt;"",R2212&lt;&gt;""),S2212-R2212,0),0)</f>
        <v>0</v>
      </c>
      <c r="AS2212" s="45">
        <f>IF(AU2212="S",IF(Q2212="1. Aceitou o programa",IF(OR(X2212="Não se Aplica",X2212=""),IF(OR(W2212="Não se Aplica",W2212=""),0,W2212-V2212),AVERAGE(X2212-W2212,W2212-V2212)),0),0)</f>
        <v>0</v>
      </c>
      <c r="AT2212" s="45">
        <f>IF(AU2212="S",IF(AND(Q2212="1. Aceitou o programa",AB2212="Realizada"),IFERROR(IF(AA2212="",0,AA2212-R2212),0),0),0)</f>
        <v>0</v>
      </c>
      <c r="AU2212" s="45" t="str">
        <f>_xlfn.XLOOKUP(U2212,'Lista Suspensa'!$AA$20:$AA$23,'Lista Suspensa'!$AB$20:$AB$23,"N/A")</f>
        <v>S</v>
      </c>
    </row>
    <row r="2213" spans="1:47" ht="12" customHeight="1" x14ac:dyDescent="0.3">
      <c r="A2213" s="87" t="s">
        <v>47</v>
      </c>
      <c r="B2213" s="88">
        <v>46104</v>
      </c>
      <c r="C2213" s="89" t="s">
        <v>48</v>
      </c>
      <c r="D2213" s="89" t="s">
        <v>49</v>
      </c>
      <c r="E2213" s="189">
        <v>758007957</v>
      </c>
      <c r="F2213" s="197" t="s">
        <v>5774</v>
      </c>
      <c r="G2213" s="90">
        <v>6960141737</v>
      </c>
      <c r="H2213" s="91">
        <v>27675</v>
      </c>
      <c r="I2213" s="89"/>
      <c r="J2213" s="89" t="s">
        <v>51</v>
      </c>
      <c r="K2213" s="89" t="s">
        <v>76</v>
      </c>
      <c r="L2213" s="89" t="s">
        <v>95</v>
      </c>
      <c r="M2213" s="89" t="s">
        <v>214</v>
      </c>
      <c r="N2213" s="89" t="s">
        <v>55</v>
      </c>
      <c r="O2213" s="92" t="s">
        <v>5775</v>
      </c>
      <c r="P2213" s="93" t="s">
        <v>57</v>
      </c>
      <c r="Q2213" s="110" t="s">
        <v>5322</v>
      </c>
      <c r="R2213" s="94"/>
      <c r="S2213" s="95">
        <v>46168</v>
      </c>
      <c r="T2213" s="95" t="s">
        <v>5203</v>
      </c>
      <c r="U2213" s="95" t="s">
        <v>1125</v>
      </c>
      <c r="V2213" s="91">
        <v>46112</v>
      </c>
      <c r="W2213" s="91">
        <v>46160</v>
      </c>
      <c r="X2213" s="91">
        <v>46167</v>
      </c>
      <c r="Y2213" s="96" t="s">
        <v>2851</v>
      </c>
      <c r="Z2213" s="89"/>
      <c r="AA2213" s="95"/>
      <c r="AB2213" s="89"/>
      <c r="AC2213" s="109"/>
      <c r="AD2213" s="89"/>
      <c r="AE2213" s="89"/>
      <c r="AF2213" s="191"/>
      <c r="AG2213" s="194"/>
      <c r="AH2213" s="193"/>
      <c r="AI2213" s="97"/>
      <c r="AJ2213" s="97"/>
      <c r="AK2213" s="97"/>
      <c r="AL2213" s="45" t="s">
        <v>67</v>
      </c>
      <c r="AM2213" s="160" t="str">
        <f>MONTH(B2213)&amp;"/"&amp;YEAR(B2213)</f>
        <v>3/2026</v>
      </c>
      <c r="AN2213" s="45">
        <f>WEEKNUM(B2213)-WEEKNUM(EOMONTH(B2213,-1)+1)+1</f>
        <v>4</v>
      </c>
      <c r="AO2213" s="45" t="str">
        <f>MONTH(R2213)&amp;"/"&amp;YEAR(R2213)</f>
        <v>1/1900</v>
      </c>
      <c r="AP2213" s="45" t="e">
        <f>WEEKNUM(R2213)-WEEKNUM(EOMONTH(R2213,-1)+1)+1</f>
        <v>#NUM!</v>
      </c>
      <c r="AQ2213" s="45">
        <f>IF(AU2213="S",IF(Q2213="1. Aceitou o programa",R2213-B2213,0),0)</f>
        <v>0</v>
      </c>
      <c r="AR2213" s="45">
        <f>IF(AU2213="S",IF(AND(S2213&lt;&gt;"",R2213&lt;&gt;""),S2213-R2213,0),0)</f>
        <v>0</v>
      </c>
      <c r="AS2213" s="45">
        <f>IF(AU2213="S",IF(Q2213="1. Aceitou o programa",IF(OR(X2213="Não se Aplica",X2213=""),IF(OR(W2213="Não se Aplica",W2213=""),0,W2213-V2213),AVERAGE(X2213-W2213,W2213-V2213)),0),0)</f>
        <v>0</v>
      </c>
      <c r="AT2213" s="45">
        <f>IF(AU2213="S",IF(AND(Q2213="1. Aceitou o programa",AB2213="Realizada"),IFERROR(IF(AA2213="",0,AA2213-R2213),0),0),0)</f>
        <v>0</v>
      </c>
      <c r="AU2213" s="45" t="str">
        <f>_xlfn.XLOOKUP(U2213,'Lista Suspensa'!$AA$20:$AA$23,'Lista Suspensa'!$AB$20:$AB$23,"N/A")</f>
        <v>S</v>
      </c>
    </row>
    <row r="2214" spans="1:47" ht="12" customHeight="1" x14ac:dyDescent="0.3">
      <c r="A2214" s="87" t="s">
        <v>47</v>
      </c>
      <c r="B2214" s="88">
        <v>46104</v>
      </c>
      <c r="C2214" s="89" t="s">
        <v>48</v>
      </c>
      <c r="D2214" s="89" t="s">
        <v>49</v>
      </c>
      <c r="E2214" s="189">
        <v>593875036</v>
      </c>
      <c r="F2214" s="197" t="s">
        <v>5776</v>
      </c>
      <c r="G2214" s="90">
        <v>12309458813</v>
      </c>
      <c r="H2214" s="91">
        <v>25161</v>
      </c>
      <c r="I2214" s="89"/>
      <c r="J2214" s="89" t="s">
        <v>84</v>
      </c>
      <c r="K2214" s="89" t="s">
        <v>52</v>
      </c>
      <c r="L2214" s="89" t="s">
        <v>53</v>
      </c>
      <c r="M2214" s="89" t="s">
        <v>2059</v>
      </c>
      <c r="N2214" s="89" t="s">
        <v>159</v>
      </c>
      <c r="O2214" s="92" t="s">
        <v>5777</v>
      </c>
      <c r="P2214" s="93" t="s">
        <v>57</v>
      </c>
      <c r="Q2214" s="110" t="s">
        <v>5322</v>
      </c>
      <c r="R2214" s="94"/>
      <c r="S2214" s="95">
        <v>46168</v>
      </c>
      <c r="T2214" s="95" t="s">
        <v>5203</v>
      </c>
      <c r="U2214" s="95" t="s">
        <v>1125</v>
      </c>
      <c r="V2214" s="91">
        <v>46112</v>
      </c>
      <c r="W2214" s="91">
        <v>46160</v>
      </c>
      <c r="X2214" s="91">
        <v>46167</v>
      </c>
      <c r="Y2214" s="96" t="s">
        <v>2851</v>
      </c>
      <c r="Z2214" s="89"/>
      <c r="AA2214" s="95"/>
      <c r="AB2214" s="89"/>
      <c r="AC2214" s="109"/>
      <c r="AD2214" s="89"/>
      <c r="AE2214" s="89"/>
      <c r="AF2214" s="191"/>
      <c r="AG2214" s="194"/>
      <c r="AH2214" s="193"/>
      <c r="AI2214" s="97"/>
      <c r="AJ2214" s="97"/>
      <c r="AK2214" s="97"/>
      <c r="AL2214" s="45" t="s">
        <v>67</v>
      </c>
      <c r="AM2214" s="160" t="str">
        <f>MONTH(B2214)&amp;"/"&amp;YEAR(B2214)</f>
        <v>3/2026</v>
      </c>
      <c r="AN2214" s="45">
        <f>WEEKNUM(B2214)-WEEKNUM(EOMONTH(B2214,-1)+1)+1</f>
        <v>4</v>
      </c>
      <c r="AO2214" s="45" t="str">
        <f>MONTH(R2214)&amp;"/"&amp;YEAR(R2214)</f>
        <v>1/1900</v>
      </c>
      <c r="AP2214" s="45" t="e">
        <f>WEEKNUM(R2214)-WEEKNUM(EOMONTH(R2214,-1)+1)+1</f>
        <v>#NUM!</v>
      </c>
      <c r="AQ2214" s="45">
        <f>IF(AU2214="S",IF(Q2214="1. Aceitou o programa",R2214-B2214,0),0)</f>
        <v>0</v>
      </c>
      <c r="AR2214" s="45">
        <f>IF(AU2214="S",IF(AND(S2214&lt;&gt;"",R2214&lt;&gt;""),S2214-R2214,0),0)</f>
        <v>0</v>
      </c>
      <c r="AS2214" s="45">
        <f>IF(AU2214="S",IF(Q2214="1. Aceitou o programa",IF(OR(X2214="Não se Aplica",X2214=""),IF(OR(W2214="Não se Aplica",W2214=""),0,W2214-V2214),AVERAGE(X2214-W2214,W2214-V2214)),0),0)</f>
        <v>0</v>
      </c>
      <c r="AT2214" s="45">
        <f>IF(AU2214="S",IF(AND(Q2214="1. Aceitou o programa",AB2214="Realizada"),IFERROR(IF(AA2214="",0,AA2214-R2214),0),0),0)</f>
        <v>0</v>
      </c>
      <c r="AU2214" s="45" t="str">
        <f>_xlfn.XLOOKUP(U2214,'Lista Suspensa'!$AA$20:$AA$23,'Lista Suspensa'!$AB$20:$AB$23,"N/A")</f>
        <v>S</v>
      </c>
    </row>
    <row r="2215" spans="1:47" ht="12" customHeight="1" x14ac:dyDescent="0.3">
      <c r="A2215" s="87" t="s">
        <v>47</v>
      </c>
      <c r="B2215" s="88">
        <v>46104</v>
      </c>
      <c r="C2215" s="89" t="s">
        <v>48</v>
      </c>
      <c r="D2215" s="89" t="s">
        <v>49</v>
      </c>
      <c r="E2215" s="189">
        <v>594018595</v>
      </c>
      <c r="F2215" s="197" t="s">
        <v>5778</v>
      </c>
      <c r="G2215" s="90">
        <v>41875079491</v>
      </c>
      <c r="H2215" s="91">
        <v>24545</v>
      </c>
      <c r="I2215" s="89"/>
      <c r="J2215" s="89" t="s">
        <v>51</v>
      </c>
      <c r="K2215" s="89" t="s">
        <v>52</v>
      </c>
      <c r="L2215" s="89" t="s">
        <v>53</v>
      </c>
      <c r="M2215" s="89" t="s">
        <v>2722</v>
      </c>
      <c r="N2215" s="89" t="s">
        <v>159</v>
      </c>
      <c r="O2215" s="92" t="s">
        <v>5779</v>
      </c>
      <c r="P2215" s="93" t="s">
        <v>57</v>
      </c>
      <c r="Q2215" s="110" t="s">
        <v>5322</v>
      </c>
      <c r="R2215" s="94"/>
      <c r="S2215" s="95">
        <v>46168</v>
      </c>
      <c r="T2215" s="95" t="s">
        <v>5203</v>
      </c>
      <c r="U2215" s="95" t="s">
        <v>1125</v>
      </c>
      <c r="V2215" s="91">
        <v>46112</v>
      </c>
      <c r="W2215" s="91">
        <v>46160</v>
      </c>
      <c r="X2215" s="91">
        <v>46167</v>
      </c>
      <c r="Y2215" s="96" t="s">
        <v>2851</v>
      </c>
      <c r="Z2215" s="89"/>
      <c r="AA2215" s="95"/>
      <c r="AB2215" s="89"/>
      <c r="AC2215" s="109"/>
      <c r="AD2215" s="89"/>
      <c r="AE2215" s="89"/>
      <c r="AF2215" s="191"/>
      <c r="AG2215" s="194"/>
      <c r="AH2215" s="193"/>
      <c r="AI2215" s="97"/>
      <c r="AJ2215" s="97"/>
      <c r="AK2215" s="97"/>
      <c r="AL2215" s="45" t="s">
        <v>67</v>
      </c>
      <c r="AM2215" s="160" t="str">
        <f>MONTH(B2215)&amp;"/"&amp;YEAR(B2215)</f>
        <v>3/2026</v>
      </c>
      <c r="AN2215" s="45">
        <f>WEEKNUM(B2215)-WEEKNUM(EOMONTH(B2215,-1)+1)+1</f>
        <v>4</v>
      </c>
      <c r="AO2215" s="45" t="str">
        <f>MONTH(R2215)&amp;"/"&amp;YEAR(R2215)</f>
        <v>1/1900</v>
      </c>
      <c r="AP2215" s="45" t="e">
        <f>WEEKNUM(R2215)-WEEKNUM(EOMONTH(R2215,-1)+1)+1</f>
        <v>#NUM!</v>
      </c>
      <c r="AQ2215" s="45">
        <f>IF(AU2215="S",IF(Q2215="1. Aceitou o programa",R2215-B2215,0),0)</f>
        <v>0</v>
      </c>
      <c r="AR2215" s="45">
        <f>IF(AU2215="S",IF(AND(S2215&lt;&gt;"",R2215&lt;&gt;""),S2215-R2215,0),0)</f>
        <v>0</v>
      </c>
      <c r="AS2215" s="45">
        <f>IF(AU2215="S",IF(Q2215="1. Aceitou o programa",IF(OR(X2215="Não se Aplica",X2215=""),IF(OR(W2215="Não se Aplica",W2215=""),0,W2215-V2215),AVERAGE(X2215-W2215,W2215-V2215)),0),0)</f>
        <v>0</v>
      </c>
      <c r="AT2215" s="45">
        <f>IF(AU2215="S",IF(AND(Q2215="1. Aceitou o programa",AB2215="Realizada"),IFERROR(IF(AA2215="",0,AA2215-R2215),0),0),0)</f>
        <v>0</v>
      </c>
      <c r="AU2215" s="45" t="str">
        <f>_xlfn.XLOOKUP(U2215,'Lista Suspensa'!$AA$20:$AA$23,'Lista Suspensa'!$AB$20:$AB$23,"N/A")</f>
        <v>S</v>
      </c>
    </row>
    <row r="2216" spans="1:47" ht="12" customHeight="1" x14ac:dyDescent="0.3">
      <c r="A2216" s="87" t="s">
        <v>47</v>
      </c>
      <c r="B2216" s="88">
        <v>46104</v>
      </c>
      <c r="C2216" s="89" t="s">
        <v>48</v>
      </c>
      <c r="D2216" s="89" t="s">
        <v>49</v>
      </c>
      <c r="E2216" s="189">
        <v>742579247</v>
      </c>
      <c r="F2216" s="197" t="s">
        <v>5780</v>
      </c>
      <c r="G2216" s="90">
        <v>15549644746</v>
      </c>
      <c r="H2216" s="91">
        <v>35069</v>
      </c>
      <c r="I2216" s="89"/>
      <c r="J2216" s="89" t="s">
        <v>84</v>
      </c>
      <c r="K2216" s="89" t="s">
        <v>76</v>
      </c>
      <c r="L2216" s="89" t="s">
        <v>283</v>
      </c>
      <c r="M2216" s="89" t="s">
        <v>688</v>
      </c>
      <c r="N2216" s="89" t="s">
        <v>71</v>
      </c>
      <c r="O2216" s="92" t="s">
        <v>5781</v>
      </c>
      <c r="P2216" s="93" t="s">
        <v>57</v>
      </c>
      <c r="Q2216" s="110" t="s">
        <v>5322</v>
      </c>
      <c r="R2216" s="94"/>
      <c r="S2216" s="95">
        <v>46168</v>
      </c>
      <c r="T2216" s="95" t="s">
        <v>5203</v>
      </c>
      <c r="U2216" s="95" t="s">
        <v>1125</v>
      </c>
      <c r="V2216" s="91">
        <v>46112</v>
      </c>
      <c r="W2216" s="91">
        <v>46160</v>
      </c>
      <c r="X2216" s="91">
        <v>46167</v>
      </c>
      <c r="Y2216" s="96" t="s">
        <v>2851</v>
      </c>
      <c r="Z2216" s="89"/>
      <c r="AA2216" s="95"/>
      <c r="AB2216" s="89"/>
      <c r="AC2216" s="109"/>
      <c r="AD2216" s="89"/>
      <c r="AE2216" s="89"/>
      <c r="AF2216" s="191"/>
      <c r="AG2216" s="194"/>
      <c r="AH2216" s="193"/>
      <c r="AI2216" s="97"/>
      <c r="AJ2216" s="97"/>
      <c r="AK2216" s="97"/>
      <c r="AL2216" s="45" t="s">
        <v>67</v>
      </c>
      <c r="AM2216" s="160" t="str">
        <f>MONTH(B2216)&amp;"/"&amp;YEAR(B2216)</f>
        <v>3/2026</v>
      </c>
      <c r="AN2216" s="45">
        <f>WEEKNUM(B2216)-WEEKNUM(EOMONTH(B2216,-1)+1)+1</f>
        <v>4</v>
      </c>
      <c r="AO2216" s="45" t="str">
        <f>MONTH(R2216)&amp;"/"&amp;YEAR(R2216)</f>
        <v>1/1900</v>
      </c>
      <c r="AP2216" s="45" t="e">
        <f>WEEKNUM(R2216)-WEEKNUM(EOMONTH(R2216,-1)+1)+1</f>
        <v>#NUM!</v>
      </c>
      <c r="AQ2216" s="45">
        <f>IF(AU2216="S",IF(Q2216="1. Aceitou o programa",R2216-B2216,0),0)</f>
        <v>0</v>
      </c>
      <c r="AR2216" s="45">
        <f>IF(AU2216="S",IF(AND(S2216&lt;&gt;"",R2216&lt;&gt;""),S2216-R2216,0),0)</f>
        <v>0</v>
      </c>
      <c r="AS2216" s="45">
        <f>IF(AU2216="S",IF(Q2216="1. Aceitou o programa",IF(OR(X2216="Não se Aplica",X2216=""),IF(OR(W2216="Não se Aplica",W2216=""),0,W2216-V2216),AVERAGE(X2216-W2216,W2216-V2216)),0),0)</f>
        <v>0</v>
      </c>
      <c r="AT2216" s="45">
        <f>IF(AU2216="S",IF(AND(Q2216="1. Aceitou o programa",AB2216="Realizada"),IFERROR(IF(AA2216="",0,AA2216-R2216),0),0),0)</f>
        <v>0</v>
      </c>
      <c r="AU2216" s="45" t="str">
        <f>_xlfn.XLOOKUP(U2216,'Lista Suspensa'!$AA$20:$AA$23,'Lista Suspensa'!$AB$20:$AB$23,"N/A")</f>
        <v>S</v>
      </c>
    </row>
    <row r="2217" spans="1:47" ht="12" customHeight="1" x14ac:dyDescent="0.3">
      <c r="A2217" s="87" t="s">
        <v>47</v>
      </c>
      <c r="B2217" s="88">
        <v>46104</v>
      </c>
      <c r="C2217" s="89" t="s">
        <v>48</v>
      </c>
      <c r="D2217" s="89" t="s">
        <v>49</v>
      </c>
      <c r="E2217" s="189">
        <v>83224266</v>
      </c>
      <c r="F2217" s="197" t="s">
        <v>5782</v>
      </c>
      <c r="G2217" s="90">
        <v>26535673855</v>
      </c>
      <c r="H2217" s="91">
        <v>18732</v>
      </c>
      <c r="I2217" s="89"/>
      <c r="J2217" s="89" t="s">
        <v>51</v>
      </c>
      <c r="K2217" s="89" t="s">
        <v>52</v>
      </c>
      <c r="L2217" s="89" t="s">
        <v>85</v>
      </c>
      <c r="M2217" s="89" t="s">
        <v>5783</v>
      </c>
      <c r="N2217" s="89" t="s">
        <v>97</v>
      </c>
      <c r="O2217" s="92" t="s">
        <v>5784</v>
      </c>
      <c r="P2217" s="93" t="s">
        <v>57</v>
      </c>
      <c r="Q2217" s="110" t="s">
        <v>5322</v>
      </c>
      <c r="R2217" s="94"/>
      <c r="S2217" s="95">
        <v>46168</v>
      </c>
      <c r="T2217" s="95" t="s">
        <v>5203</v>
      </c>
      <c r="U2217" s="95" t="s">
        <v>1125</v>
      </c>
      <c r="V2217" s="91">
        <v>46112</v>
      </c>
      <c r="W2217" s="91">
        <v>46160</v>
      </c>
      <c r="X2217" s="91">
        <v>46167</v>
      </c>
      <c r="Y2217" s="96" t="s">
        <v>2851</v>
      </c>
      <c r="Z2217" s="89"/>
      <c r="AA2217" s="95"/>
      <c r="AB2217" s="89"/>
      <c r="AC2217" s="109"/>
      <c r="AD2217" s="89"/>
      <c r="AE2217" s="89"/>
      <c r="AF2217" s="191"/>
      <c r="AG2217" s="194"/>
      <c r="AH2217" s="193"/>
      <c r="AI2217" s="97"/>
      <c r="AJ2217" s="97"/>
      <c r="AK2217" s="97"/>
      <c r="AL2217" s="45" t="s">
        <v>67</v>
      </c>
      <c r="AM2217" s="160" t="str">
        <f>MONTH(B2217)&amp;"/"&amp;YEAR(B2217)</f>
        <v>3/2026</v>
      </c>
      <c r="AN2217" s="45">
        <f>WEEKNUM(B2217)-WEEKNUM(EOMONTH(B2217,-1)+1)+1</f>
        <v>4</v>
      </c>
      <c r="AO2217" s="45" t="str">
        <f>MONTH(R2217)&amp;"/"&amp;YEAR(R2217)</f>
        <v>1/1900</v>
      </c>
      <c r="AP2217" s="45" t="e">
        <f>WEEKNUM(R2217)-WEEKNUM(EOMONTH(R2217,-1)+1)+1</f>
        <v>#NUM!</v>
      </c>
      <c r="AQ2217" s="45">
        <f>IF(AU2217="S",IF(Q2217="1. Aceitou o programa",R2217-B2217,0),0)</f>
        <v>0</v>
      </c>
      <c r="AR2217" s="45">
        <f>IF(AU2217="S",IF(AND(S2217&lt;&gt;"",R2217&lt;&gt;""),S2217-R2217,0),0)</f>
        <v>0</v>
      </c>
      <c r="AS2217" s="45">
        <f>IF(AU2217="S",IF(Q2217="1. Aceitou o programa",IF(OR(X2217="Não se Aplica",X2217=""),IF(OR(W2217="Não se Aplica",W2217=""),0,W2217-V2217),AVERAGE(X2217-W2217,W2217-V2217)),0),0)</f>
        <v>0</v>
      </c>
      <c r="AT2217" s="45">
        <f>IF(AU2217="S",IF(AND(Q2217="1. Aceitou o programa",AB2217="Realizada"),IFERROR(IF(AA2217="",0,AA2217-R2217),0),0),0)</f>
        <v>0</v>
      </c>
      <c r="AU2217" s="45" t="str">
        <f>_xlfn.XLOOKUP(U2217,'Lista Suspensa'!$AA$20:$AA$23,'Lista Suspensa'!$AB$20:$AB$23,"N/A")</f>
        <v>S</v>
      </c>
    </row>
    <row r="2218" spans="1:47" ht="12" customHeight="1" x14ac:dyDescent="0.3">
      <c r="A2218" s="87" t="s">
        <v>47</v>
      </c>
      <c r="B2218" s="88">
        <v>46104</v>
      </c>
      <c r="C2218" s="89" t="s">
        <v>48</v>
      </c>
      <c r="D2218" s="89" t="s">
        <v>49</v>
      </c>
      <c r="E2218" s="189">
        <v>936623934</v>
      </c>
      <c r="F2218" s="197" t="s">
        <v>5785</v>
      </c>
      <c r="G2218" s="90">
        <v>6020442861</v>
      </c>
      <c r="H2218" s="91">
        <v>16513</v>
      </c>
      <c r="I2218" s="89"/>
      <c r="J2218" s="89" t="s">
        <v>51</v>
      </c>
      <c r="K2218" s="89" t="s">
        <v>52</v>
      </c>
      <c r="L2218" s="89" t="s">
        <v>85</v>
      </c>
      <c r="M2218" s="89" t="s">
        <v>1402</v>
      </c>
      <c r="N2218" s="89" t="s">
        <v>79</v>
      </c>
      <c r="O2218" s="92" t="s">
        <v>5786</v>
      </c>
      <c r="P2218" s="93" t="s">
        <v>57</v>
      </c>
      <c r="Q2218" s="110" t="s">
        <v>5322</v>
      </c>
      <c r="R2218" s="94"/>
      <c r="S2218" s="95">
        <v>46168</v>
      </c>
      <c r="T2218" s="95" t="s">
        <v>5203</v>
      </c>
      <c r="U2218" s="95" t="s">
        <v>1125</v>
      </c>
      <c r="V2218" s="91">
        <v>46112</v>
      </c>
      <c r="W2218" s="91">
        <v>46160</v>
      </c>
      <c r="X2218" s="91">
        <v>46167</v>
      </c>
      <c r="Y2218" s="96" t="s">
        <v>2851</v>
      </c>
      <c r="Z2218" s="89"/>
      <c r="AA2218" s="95"/>
      <c r="AB2218" s="89"/>
      <c r="AC2218" s="109"/>
      <c r="AD2218" s="89"/>
      <c r="AE2218" s="89"/>
      <c r="AF2218" s="191"/>
      <c r="AG2218" s="194"/>
      <c r="AH2218" s="193"/>
      <c r="AI2218" s="97"/>
      <c r="AJ2218" s="97"/>
      <c r="AK2218" s="97"/>
      <c r="AL2218" s="45" t="s">
        <v>67</v>
      </c>
      <c r="AM2218" s="160" t="str">
        <f>MONTH(B2218)&amp;"/"&amp;YEAR(B2218)</f>
        <v>3/2026</v>
      </c>
      <c r="AN2218" s="45">
        <f>WEEKNUM(B2218)-WEEKNUM(EOMONTH(B2218,-1)+1)+1</f>
        <v>4</v>
      </c>
      <c r="AO2218" s="45" t="str">
        <f>MONTH(R2218)&amp;"/"&amp;YEAR(R2218)</f>
        <v>1/1900</v>
      </c>
      <c r="AP2218" s="45" t="e">
        <f>WEEKNUM(R2218)-WEEKNUM(EOMONTH(R2218,-1)+1)+1</f>
        <v>#NUM!</v>
      </c>
      <c r="AQ2218" s="45">
        <f>IF(AU2218="S",IF(Q2218="1. Aceitou o programa",R2218-B2218,0),0)</f>
        <v>0</v>
      </c>
      <c r="AR2218" s="45">
        <f>IF(AU2218="S",IF(AND(S2218&lt;&gt;"",R2218&lt;&gt;""),S2218-R2218,0),0)</f>
        <v>0</v>
      </c>
      <c r="AS2218" s="45">
        <f>IF(AU2218="S",IF(Q2218="1. Aceitou o programa",IF(OR(X2218="Não se Aplica",X2218=""),IF(OR(W2218="Não se Aplica",W2218=""),0,W2218-V2218),AVERAGE(X2218-W2218,W2218-V2218)),0),0)</f>
        <v>0</v>
      </c>
      <c r="AT2218" s="45">
        <f>IF(AU2218="S",IF(AND(Q2218="1. Aceitou o programa",AB2218="Realizada"),IFERROR(IF(AA2218="",0,AA2218-R2218),0),0),0)</f>
        <v>0</v>
      </c>
      <c r="AU2218" s="45" t="str">
        <f>_xlfn.XLOOKUP(U2218,'Lista Suspensa'!$AA$20:$AA$23,'Lista Suspensa'!$AB$20:$AB$23,"N/A")</f>
        <v>S</v>
      </c>
    </row>
    <row r="2219" spans="1:47" ht="12" customHeight="1" x14ac:dyDescent="0.3">
      <c r="A2219" s="87" t="s">
        <v>47</v>
      </c>
      <c r="B2219" s="88">
        <v>46104</v>
      </c>
      <c r="C2219" s="89" t="s">
        <v>48</v>
      </c>
      <c r="D2219" s="89" t="s">
        <v>49</v>
      </c>
      <c r="E2219" s="189">
        <v>318781646</v>
      </c>
      <c r="F2219" s="197" t="s">
        <v>5787</v>
      </c>
      <c r="G2219" s="90">
        <v>50396757715</v>
      </c>
      <c r="H2219" s="91">
        <v>20451</v>
      </c>
      <c r="I2219" s="89"/>
      <c r="J2219" s="89" t="s">
        <v>51</v>
      </c>
      <c r="K2219" s="89" t="s">
        <v>76</v>
      </c>
      <c r="L2219" s="89" t="s">
        <v>283</v>
      </c>
      <c r="M2219" s="89" t="s">
        <v>284</v>
      </c>
      <c r="N2219" s="89" t="s">
        <v>71</v>
      </c>
      <c r="O2219" s="92" t="s">
        <v>5788</v>
      </c>
      <c r="P2219" s="93" t="s">
        <v>57</v>
      </c>
      <c r="Q2219" s="110" t="s">
        <v>5322</v>
      </c>
      <c r="R2219" s="94"/>
      <c r="S2219" s="95">
        <v>46168</v>
      </c>
      <c r="T2219" s="95" t="s">
        <v>5203</v>
      </c>
      <c r="U2219" s="95" t="s">
        <v>1125</v>
      </c>
      <c r="V2219" s="91">
        <v>46112</v>
      </c>
      <c r="W2219" s="91">
        <v>46160</v>
      </c>
      <c r="X2219" s="91">
        <v>46167</v>
      </c>
      <c r="Y2219" s="96" t="s">
        <v>2851</v>
      </c>
      <c r="Z2219" s="89"/>
      <c r="AA2219" s="95"/>
      <c r="AB2219" s="89"/>
      <c r="AC2219" s="109"/>
      <c r="AD2219" s="89"/>
      <c r="AE2219" s="89"/>
      <c r="AF2219" s="191"/>
      <c r="AG2219" s="194"/>
      <c r="AH2219" s="193"/>
      <c r="AI2219" s="97"/>
      <c r="AJ2219" s="97"/>
      <c r="AK2219" s="97"/>
      <c r="AL2219" s="45" t="s">
        <v>67</v>
      </c>
      <c r="AM2219" s="160" t="str">
        <f>MONTH(B2219)&amp;"/"&amp;YEAR(B2219)</f>
        <v>3/2026</v>
      </c>
      <c r="AN2219" s="45">
        <f>WEEKNUM(B2219)-WEEKNUM(EOMONTH(B2219,-1)+1)+1</f>
        <v>4</v>
      </c>
      <c r="AO2219" s="45" t="str">
        <f>MONTH(R2219)&amp;"/"&amp;YEAR(R2219)</f>
        <v>1/1900</v>
      </c>
      <c r="AP2219" s="45" t="e">
        <f>WEEKNUM(R2219)-WEEKNUM(EOMONTH(R2219,-1)+1)+1</f>
        <v>#NUM!</v>
      </c>
      <c r="AQ2219" s="45">
        <f>IF(AU2219="S",IF(Q2219="1. Aceitou o programa",R2219-B2219,0),0)</f>
        <v>0</v>
      </c>
      <c r="AR2219" s="45">
        <f>IF(AU2219="S",IF(AND(S2219&lt;&gt;"",R2219&lt;&gt;""),S2219-R2219,0),0)</f>
        <v>0</v>
      </c>
      <c r="AS2219" s="45">
        <f>IF(AU2219="S",IF(Q2219="1. Aceitou o programa",IF(OR(X2219="Não se Aplica",X2219=""),IF(OR(W2219="Não se Aplica",W2219=""),0,W2219-V2219),AVERAGE(X2219-W2219,W2219-V2219)),0),0)</f>
        <v>0</v>
      </c>
      <c r="AT2219" s="45">
        <f>IF(AU2219="S",IF(AND(Q2219="1. Aceitou o programa",AB2219="Realizada"),IFERROR(IF(AA2219="",0,AA2219-R2219),0),0),0)</f>
        <v>0</v>
      </c>
      <c r="AU2219" s="45" t="str">
        <f>_xlfn.XLOOKUP(U2219,'Lista Suspensa'!$AA$20:$AA$23,'Lista Suspensa'!$AB$20:$AB$23,"N/A")</f>
        <v>S</v>
      </c>
    </row>
    <row r="2220" spans="1:47" ht="12" customHeight="1" x14ac:dyDescent="0.3">
      <c r="A2220" s="87" t="s">
        <v>47</v>
      </c>
      <c r="B2220" s="88">
        <v>46104</v>
      </c>
      <c r="C2220" s="89" t="s">
        <v>48</v>
      </c>
      <c r="D2220" s="89" t="s">
        <v>49</v>
      </c>
      <c r="E2220" s="189">
        <v>753565684</v>
      </c>
      <c r="F2220" s="197" t="s">
        <v>5789</v>
      </c>
      <c r="G2220" s="90">
        <v>40088910482</v>
      </c>
      <c r="H2220" s="91">
        <v>19784</v>
      </c>
      <c r="I2220" s="89"/>
      <c r="J2220" s="89" t="s">
        <v>51</v>
      </c>
      <c r="K2220" s="89" t="s">
        <v>76</v>
      </c>
      <c r="L2220" s="89" t="s">
        <v>95</v>
      </c>
      <c r="M2220" s="89" t="s">
        <v>222</v>
      </c>
      <c r="N2220" s="89" t="s">
        <v>97</v>
      </c>
      <c r="O2220" s="92" t="s">
        <v>5790</v>
      </c>
      <c r="P2220" s="93" t="s">
        <v>57</v>
      </c>
      <c r="Q2220" s="110" t="s">
        <v>5322</v>
      </c>
      <c r="R2220" s="94"/>
      <c r="S2220" s="95">
        <v>46168</v>
      </c>
      <c r="T2220" s="95" t="s">
        <v>5203</v>
      </c>
      <c r="U2220" s="95" t="s">
        <v>1125</v>
      </c>
      <c r="V2220" s="91">
        <v>46112</v>
      </c>
      <c r="W2220" s="91">
        <v>46160</v>
      </c>
      <c r="X2220" s="91">
        <v>46167</v>
      </c>
      <c r="Y2220" s="96" t="s">
        <v>2851</v>
      </c>
      <c r="Z2220" s="89"/>
      <c r="AA2220" s="95"/>
      <c r="AB2220" s="89"/>
      <c r="AC2220" s="109"/>
      <c r="AD2220" s="89"/>
      <c r="AE2220" s="89"/>
      <c r="AF2220" s="191"/>
      <c r="AG2220" s="194"/>
      <c r="AH2220" s="193"/>
      <c r="AI2220" s="97"/>
      <c r="AJ2220" s="97"/>
      <c r="AK2220" s="97"/>
      <c r="AL2220" s="45" t="s">
        <v>67</v>
      </c>
      <c r="AM2220" s="160" t="str">
        <f>MONTH(B2220)&amp;"/"&amp;YEAR(B2220)</f>
        <v>3/2026</v>
      </c>
      <c r="AN2220" s="45">
        <f>WEEKNUM(B2220)-WEEKNUM(EOMONTH(B2220,-1)+1)+1</f>
        <v>4</v>
      </c>
      <c r="AO2220" s="45" t="str">
        <f>MONTH(R2220)&amp;"/"&amp;YEAR(R2220)</f>
        <v>1/1900</v>
      </c>
      <c r="AP2220" s="45" t="e">
        <f>WEEKNUM(R2220)-WEEKNUM(EOMONTH(R2220,-1)+1)+1</f>
        <v>#NUM!</v>
      </c>
      <c r="AQ2220" s="45">
        <f>IF(AU2220="S",IF(Q2220="1. Aceitou o programa",R2220-B2220,0),0)</f>
        <v>0</v>
      </c>
      <c r="AR2220" s="45">
        <f>IF(AU2220="S",IF(AND(S2220&lt;&gt;"",R2220&lt;&gt;""),S2220-R2220,0),0)</f>
        <v>0</v>
      </c>
      <c r="AS2220" s="45">
        <f>IF(AU2220="S",IF(Q2220="1. Aceitou o programa",IF(OR(X2220="Não se Aplica",X2220=""),IF(OR(W2220="Não se Aplica",W2220=""),0,W2220-V2220),AVERAGE(X2220-W2220,W2220-V2220)),0),0)</f>
        <v>0</v>
      </c>
      <c r="AT2220" s="45">
        <f>IF(AU2220="S",IF(AND(Q2220="1. Aceitou o programa",AB2220="Realizada"),IFERROR(IF(AA2220="",0,AA2220-R2220),0),0),0)</f>
        <v>0</v>
      </c>
      <c r="AU2220" s="45" t="str">
        <f>_xlfn.XLOOKUP(U2220,'Lista Suspensa'!$AA$20:$AA$23,'Lista Suspensa'!$AB$20:$AB$23,"N/A")</f>
        <v>S</v>
      </c>
    </row>
    <row r="2221" spans="1:47" ht="12" customHeight="1" x14ac:dyDescent="0.3">
      <c r="A2221" s="87" t="s">
        <v>47</v>
      </c>
      <c r="B2221" s="88">
        <v>46104</v>
      </c>
      <c r="C2221" s="89" t="s">
        <v>48</v>
      </c>
      <c r="D2221" s="89" t="s">
        <v>49</v>
      </c>
      <c r="E2221" s="189">
        <v>593901746</v>
      </c>
      <c r="F2221" s="197" t="s">
        <v>5791</v>
      </c>
      <c r="G2221" s="90">
        <v>25848532800</v>
      </c>
      <c r="H2221" s="91">
        <v>28481</v>
      </c>
      <c r="I2221" s="89"/>
      <c r="J2221" s="89" t="s">
        <v>51</v>
      </c>
      <c r="K2221" s="89" t="s">
        <v>52</v>
      </c>
      <c r="L2221" s="89" t="s">
        <v>53</v>
      </c>
      <c r="M2221" s="89" t="s">
        <v>3852</v>
      </c>
      <c r="N2221" s="89" t="s">
        <v>159</v>
      </c>
      <c r="O2221" s="92" t="s">
        <v>5792</v>
      </c>
      <c r="P2221" s="93" t="s">
        <v>57</v>
      </c>
      <c r="Q2221" s="110" t="s">
        <v>5322</v>
      </c>
      <c r="R2221" s="94"/>
      <c r="S2221" s="95">
        <v>46168</v>
      </c>
      <c r="T2221" s="95" t="s">
        <v>5203</v>
      </c>
      <c r="U2221" s="95" t="s">
        <v>1125</v>
      </c>
      <c r="V2221" s="91">
        <v>46112</v>
      </c>
      <c r="W2221" s="91">
        <v>46160</v>
      </c>
      <c r="X2221" s="91">
        <v>46167</v>
      </c>
      <c r="Y2221" s="96" t="s">
        <v>2851</v>
      </c>
      <c r="Z2221" s="89"/>
      <c r="AA2221" s="95"/>
      <c r="AB2221" s="89"/>
      <c r="AC2221" s="109"/>
      <c r="AD2221" s="89"/>
      <c r="AE2221" s="89"/>
      <c r="AF2221" s="191"/>
      <c r="AG2221" s="194"/>
      <c r="AH2221" s="193"/>
      <c r="AI2221" s="97"/>
      <c r="AJ2221" s="97"/>
      <c r="AK2221" s="97"/>
      <c r="AL2221" s="45" t="s">
        <v>67</v>
      </c>
      <c r="AM2221" s="160" t="str">
        <f>MONTH(B2221)&amp;"/"&amp;YEAR(B2221)</f>
        <v>3/2026</v>
      </c>
      <c r="AN2221" s="45">
        <f>WEEKNUM(B2221)-WEEKNUM(EOMONTH(B2221,-1)+1)+1</f>
        <v>4</v>
      </c>
      <c r="AO2221" s="45" t="str">
        <f>MONTH(R2221)&amp;"/"&amp;YEAR(R2221)</f>
        <v>1/1900</v>
      </c>
      <c r="AP2221" s="45" t="e">
        <f>WEEKNUM(R2221)-WEEKNUM(EOMONTH(R2221,-1)+1)+1</f>
        <v>#NUM!</v>
      </c>
      <c r="AQ2221" s="45">
        <f>IF(AU2221="S",IF(Q2221="1. Aceitou o programa",R2221-B2221,0),0)</f>
        <v>0</v>
      </c>
      <c r="AR2221" s="45">
        <f>IF(AU2221="S",IF(AND(S2221&lt;&gt;"",R2221&lt;&gt;""),S2221-R2221,0),0)</f>
        <v>0</v>
      </c>
      <c r="AS2221" s="45">
        <f>IF(AU2221="S",IF(Q2221="1. Aceitou o programa",IF(OR(X2221="Não se Aplica",X2221=""),IF(OR(W2221="Não se Aplica",W2221=""),0,W2221-V2221),AVERAGE(X2221-W2221,W2221-V2221)),0),0)</f>
        <v>0</v>
      </c>
      <c r="AT2221" s="45">
        <f>IF(AU2221="S",IF(AND(Q2221="1. Aceitou o programa",AB2221="Realizada"),IFERROR(IF(AA2221="",0,AA2221-R2221),0),0),0)</f>
        <v>0</v>
      </c>
      <c r="AU2221" s="45" t="str">
        <f>_xlfn.XLOOKUP(U2221,'Lista Suspensa'!$AA$20:$AA$23,'Lista Suspensa'!$AB$20:$AB$23,"N/A")</f>
        <v>S</v>
      </c>
    </row>
    <row r="2222" spans="1:47" ht="12" customHeight="1" x14ac:dyDescent="0.3">
      <c r="A2222" s="87" t="s">
        <v>47</v>
      </c>
      <c r="B2222" s="88">
        <v>46104</v>
      </c>
      <c r="C2222" s="89" t="s">
        <v>48</v>
      </c>
      <c r="D2222" s="89" t="s">
        <v>49</v>
      </c>
      <c r="E2222" s="189">
        <v>593962389</v>
      </c>
      <c r="F2222" s="197" t="s">
        <v>5793</v>
      </c>
      <c r="G2222" s="90">
        <v>36745477831</v>
      </c>
      <c r="H2222" s="91">
        <v>32085</v>
      </c>
      <c r="I2222" s="89"/>
      <c r="J2222" s="89" t="s">
        <v>51</v>
      </c>
      <c r="K2222" s="89" t="s">
        <v>52</v>
      </c>
      <c r="L2222" s="89" t="s">
        <v>53</v>
      </c>
      <c r="M2222" s="89" t="s">
        <v>5794</v>
      </c>
      <c r="N2222" s="89" t="s">
        <v>159</v>
      </c>
      <c r="O2222" s="92" t="s">
        <v>5795</v>
      </c>
      <c r="P2222" s="93" t="s">
        <v>57</v>
      </c>
      <c r="Q2222" s="110" t="s">
        <v>5322</v>
      </c>
      <c r="R2222" s="94"/>
      <c r="S2222" s="95">
        <v>46168</v>
      </c>
      <c r="T2222" s="95" t="s">
        <v>5203</v>
      </c>
      <c r="U2222" s="95" t="s">
        <v>1125</v>
      </c>
      <c r="V2222" s="91">
        <v>46112</v>
      </c>
      <c r="W2222" s="91">
        <v>46160</v>
      </c>
      <c r="X2222" s="91">
        <v>46167</v>
      </c>
      <c r="Y2222" s="96" t="s">
        <v>2851</v>
      </c>
      <c r="Z2222" s="89"/>
      <c r="AA2222" s="95"/>
      <c r="AB2222" s="89"/>
      <c r="AC2222" s="109"/>
      <c r="AD2222" s="89"/>
      <c r="AE2222" s="89"/>
      <c r="AF2222" s="191"/>
      <c r="AG2222" s="194"/>
      <c r="AH2222" s="193"/>
      <c r="AI2222" s="97"/>
      <c r="AJ2222" s="97"/>
      <c r="AK2222" s="97"/>
      <c r="AL2222" s="45" t="s">
        <v>67</v>
      </c>
      <c r="AM2222" s="160" t="str">
        <f>MONTH(B2222)&amp;"/"&amp;YEAR(B2222)</f>
        <v>3/2026</v>
      </c>
      <c r="AN2222" s="45">
        <f>WEEKNUM(B2222)-WEEKNUM(EOMONTH(B2222,-1)+1)+1</f>
        <v>4</v>
      </c>
      <c r="AO2222" s="45" t="str">
        <f>MONTH(R2222)&amp;"/"&amp;YEAR(R2222)</f>
        <v>1/1900</v>
      </c>
      <c r="AP2222" s="45" t="e">
        <f>WEEKNUM(R2222)-WEEKNUM(EOMONTH(R2222,-1)+1)+1</f>
        <v>#NUM!</v>
      </c>
      <c r="AQ2222" s="45">
        <f>IF(AU2222="S",IF(Q2222="1. Aceitou o programa",R2222-B2222,0),0)</f>
        <v>0</v>
      </c>
      <c r="AR2222" s="45">
        <f>IF(AU2222="S",IF(AND(S2222&lt;&gt;"",R2222&lt;&gt;""),S2222-R2222,0),0)</f>
        <v>0</v>
      </c>
      <c r="AS2222" s="45">
        <f>IF(AU2222="S",IF(Q2222="1. Aceitou o programa",IF(OR(X2222="Não se Aplica",X2222=""),IF(OR(W2222="Não se Aplica",W2222=""),0,W2222-V2222),AVERAGE(X2222-W2222,W2222-V2222)),0),0)</f>
        <v>0</v>
      </c>
      <c r="AT2222" s="45">
        <f>IF(AU2222="S",IF(AND(Q2222="1. Aceitou o programa",AB2222="Realizada"),IFERROR(IF(AA2222="",0,AA2222-R2222),0),0),0)</f>
        <v>0</v>
      </c>
      <c r="AU2222" s="45" t="str">
        <f>_xlfn.XLOOKUP(U2222,'Lista Suspensa'!$AA$20:$AA$23,'Lista Suspensa'!$AB$20:$AB$23,"N/A")</f>
        <v>S</v>
      </c>
    </row>
    <row r="2223" spans="1:47" ht="12" customHeight="1" x14ac:dyDescent="0.3">
      <c r="A2223" s="87" t="s">
        <v>47</v>
      </c>
      <c r="B2223" s="88">
        <v>46104</v>
      </c>
      <c r="C2223" s="89" t="s">
        <v>48</v>
      </c>
      <c r="D2223" s="89" t="s">
        <v>49</v>
      </c>
      <c r="E2223" s="189">
        <v>593947282</v>
      </c>
      <c r="F2223" s="197" t="s">
        <v>5796</v>
      </c>
      <c r="G2223" s="90">
        <v>63861402572</v>
      </c>
      <c r="H2223" s="91">
        <v>26071</v>
      </c>
      <c r="I2223" s="89"/>
      <c r="J2223" s="89" t="s">
        <v>51</v>
      </c>
      <c r="K2223" s="89" t="s">
        <v>52</v>
      </c>
      <c r="L2223" s="89" t="s">
        <v>53</v>
      </c>
      <c r="M2223" s="89" t="s">
        <v>5797</v>
      </c>
      <c r="N2223" s="89" t="s">
        <v>159</v>
      </c>
      <c r="O2223" s="92" t="s">
        <v>5798</v>
      </c>
      <c r="P2223" s="93" t="s">
        <v>57</v>
      </c>
      <c r="Q2223" s="110" t="s">
        <v>5322</v>
      </c>
      <c r="R2223" s="94"/>
      <c r="S2223" s="95">
        <v>46168</v>
      </c>
      <c r="T2223" s="95" t="s">
        <v>5203</v>
      </c>
      <c r="U2223" s="95" t="s">
        <v>1125</v>
      </c>
      <c r="V2223" s="91">
        <v>46112</v>
      </c>
      <c r="W2223" s="91">
        <v>46160</v>
      </c>
      <c r="X2223" s="91">
        <v>46167</v>
      </c>
      <c r="Y2223" s="96" t="s">
        <v>2851</v>
      </c>
      <c r="Z2223" s="89"/>
      <c r="AA2223" s="95"/>
      <c r="AB2223" s="89"/>
      <c r="AC2223" s="109"/>
      <c r="AD2223" s="89"/>
      <c r="AE2223" s="89"/>
      <c r="AF2223" s="191"/>
      <c r="AG2223" s="194"/>
      <c r="AH2223" s="193"/>
      <c r="AI2223" s="97"/>
      <c r="AJ2223" s="97"/>
      <c r="AK2223" s="97"/>
      <c r="AL2223" s="45" t="s">
        <v>67</v>
      </c>
      <c r="AM2223" s="160" t="str">
        <f>MONTH(B2223)&amp;"/"&amp;YEAR(B2223)</f>
        <v>3/2026</v>
      </c>
      <c r="AN2223" s="45">
        <f>WEEKNUM(B2223)-WEEKNUM(EOMONTH(B2223,-1)+1)+1</f>
        <v>4</v>
      </c>
      <c r="AO2223" s="45" t="str">
        <f>MONTH(R2223)&amp;"/"&amp;YEAR(R2223)</f>
        <v>1/1900</v>
      </c>
      <c r="AP2223" s="45" t="e">
        <f>WEEKNUM(R2223)-WEEKNUM(EOMONTH(R2223,-1)+1)+1</f>
        <v>#NUM!</v>
      </c>
      <c r="AQ2223" s="45">
        <f>IF(AU2223="S",IF(Q2223="1. Aceitou o programa",R2223-B2223,0),0)</f>
        <v>0</v>
      </c>
      <c r="AR2223" s="45">
        <f>IF(AU2223="S",IF(AND(S2223&lt;&gt;"",R2223&lt;&gt;""),S2223-R2223,0),0)</f>
        <v>0</v>
      </c>
      <c r="AS2223" s="45">
        <f>IF(AU2223="S",IF(Q2223="1. Aceitou o programa",IF(OR(X2223="Não se Aplica",X2223=""),IF(OR(W2223="Não se Aplica",W2223=""),0,W2223-V2223),AVERAGE(X2223-W2223,W2223-V2223)),0),0)</f>
        <v>0</v>
      </c>
      <c r="AT2223" s="45">
        <f>IF(AU2223="S",IF(AND(Q2223="1. Aceitou o programa",AB2223="Realizada"),IFERROR(IF(AA2223="",0,AA2223-R2223),0),0),0)</f>
        <v>0</v>
      </c>
      <c r="AU2223" s="45" t="str">
        <f>_xlfn.XLOOKUP(U2223,'Lista Suspensa'!$AA$20:$AA$23,'Lista Suspensa'!$AB$20:$AB$23,"N/A")</f>
        <v>S</v>
      </c>
    </row>
    <row r="2224" spans="1:47" ht="12" customHeight="1" x14ac:dyDescent="0.3">
      <c r="A2224" s="87" t="s">
        <v>47</v>
      </c>
      <c r="B2224" s="88">
        <v>46104</v>
      </c>
      <c r="C2224" s="89" t="s">
        <v>48</v>
      </c>
      <c r="D2224" s="89" t="s">
        <v>49</v>
      </c>
      <c r="E2224" s="189">
        <v>807623792</v>
      </c>
      <c r="F2224" s="197" t="s">
        <v>5799</v>
      </c>
      <c r="G2224" s="90">
        <v>22826939815</v>
      </c>
      <c r="H2224" s="91">
        <v>16492</v>
      </c>
      <c r="I2224" s="89"/>
      <c r="J2224" s="89" t="s">
        <v>51</v>
      </c>
      <c r="K2224" s="89" t="s">
        <v>52</v>
      </c>
      <c r="L2224" s="89" t="s">
        <v>69</v>
      </c>
      <c r="M2224" s="89" t="s">
        <v>5800</v>
      </c>
      <c r="N2224" s="89" t="s">
        <v>97</v>
      </c>
      <c r="O2224" s="92" t="s">
        <v>5801</v>
      </c>
      <c r="P2224" s="93" t="s">
        <v>57</v>
      </c>
      <c r="Q2224" s="110" t="s">
        <v>5322</v>
      </c>
      <c r="R2224" s="94"/>
      <c r="S2224" s="95">
        <v>46168</v>
      </c>
      <c r="T2224" s="95" t="s">
        <v>5203</v>
      </c>
      <c r="U2224" s="95" t="s">
        <v>1125</v>
      </c>
      <c r="V2224" s="91">
        <v>46112</v>
      </c>
      <c r="W2224" s="91">
        <v>46160</v>
      </c>
      <c r="X2224" s="91">
        <v>46167</v>
      </c>
      <c r="Y2224" s="96" t="s">
        <v>2851</v>
      </c>
      <c r="Z2224" s="89"/>
      <c r="AA2224" s="95"/>
      <c r="AB2224" s="89"/>
      <c r="AC2224" s="109"/>
      <c r="AD2224" s="89"/>
      <c r="AE2224" s="89"/>
      <c r="AF2224" s="191"/>
      <c r="AG2224" s="194"/>
      <c r="AH2224" s="193"/>
      <c r="AI2224" s="97"/>
      <c r="AJ2224" s="97"/>
      <c r="AK2224" s="97"/>
      <c r="AL2224" s="45" t="s">
        <v>67</v>
      </c>
      <c r="AM2224" s="160" t="str">
        <f>MONTH(B2224)&amp;"/"&amp;YEAR(B2224)</f>
        <v>3/2026</v>
      </c>
      <c r="AN2224" s="45">
        <f>WEEKNUM(B2224)-WEEKNUM(EOMONTH(B2224,-1)+1)+1</f>
        <v>4</v>
      </c>
      <c r="AO2224" s="45" t="str">
        <f>MONTH(R2224)&amp;"/"&amp;YEAR(R2224)</f>
        <v>1/1900</v>
      </c>
      <c r="AP2224" s="45" t="e">
        <f>WEEKNUM(R2224)-WEEKNUM(EOMONTH(R2224,-1)+1)+1</f>
        <v>#NUM!</v>
      </c>
      <c r="AQ2224" s="45">
        <f>IF(AU2224="S",IF(Q2224="1. Aceitou o programa",R2224-B2224,0),0)</f>
        <v>0</v>
      </c>
      <c r="AR2224" s="45">
        <f>IF(AU2224="S",IF(AND(S2224&lt;&gt;"",R2224&lt;&gt;""),S2224-R2224,0),0)</f>
        <v>0</v>
      </c>
      <c r="AS2224" s="45">
        <f>IF(AU2224="S",IF(Q2224="1. Aceitou o programa",IF(OR(X2224="Não se Aplica",X2224=""),IF(OR(W2224="Não se Aplica",W2224=""),0,W2224-V2224),AVERAGE(X2224-W2224,W2224-V2224)),0),0)</f>
        <v>0</v>
      </c>
      <c r="AT2224" s="45">
        <f>IF(AU2224="S",IF(AND(Q2224="1. Aceitou o programa",AB2224="Realizada"),IFERROR(IF(AA2224="",0,AA2224-R2224),0),0),0)</f>
        <v>0</v>
      </c>
      <c r="AU2224" s="45" t="str">
        <f>_xlfn.XLOOKUP(U2224,'Lista Suspensa'!$AA$20:$AA$23,'Lista Suspensa'!$AB$20:$AB$23,"N/A")</f>
        <v>S</v>
      </c>
    </row>
    <row r="2225" spans="1:47" ht="12" customHeight="1" x14ac:dyDescent="0.3">
      <c r="A2225" s="87" t="s">
        <v>47</v>
      </c>
      <c r="B2225" s="88">
        <v>46104</v>
      </c>
      <c r="C2225" s="89" t="s">
        <v>48</v>
      </c>
      <c r="D2225" s="89" t="s">
        <v>49</v>
      </c>
      <c r="E2225" s="189">
        <v>775822000</v>
      </c>
      <c r="F2225" s="197" t="s">
        <v>5802</v>
      </c>
      <c r="G2225" s="90">
        <v>15144764878</v>
      </c>
      <c r="H2225" s="91">
        <v>27128</v>
      </c>
      <c r="I2225" s="89"/>
      <c r="J2225" s="89" t="s">
        <v>51</v>
      </c>
      <c r="K2225" s="89" t="s">
        <v>52</v>
      </c>
      <c r="L2225" s="89" t="s">
        <v>85</v>
      </c>
      <c r="M2225" s="89" t="s">
        <v>259</v>
      </c>
      <c r="N2225" s="89" t="s">
        <v>55</v>
      </c>
      <c r="O2225" s="92" t="s">
        <v>5803</v>
      </c>
      <c r="P2225" s="93" t="s">
        <v>57</v>
      </c>
      <c r="Q2225" s="110" t="s">
        <v>5322</v>
      </c>
      <c r="R2225" s="94"/>
      <c r="S2225" s="95">
        <v>46168</v>
      </c>
      <c r="T2225" s="95" t="s">
        <v>5203</v>
      </c>
      <c r="U2225" s="95" t="s">
        <v>1125</v>
      </c>
      <c r="V2225" s="91">
        <v>46112</v>
      </c>
      <c r="W2225" s="91">
        <v>46160</v>
      </c>
      <c r="X2225" s="91">
        <v>46167</v>
      </c>
      <c r="Y2225" s="96" t="s">
        <v>2851</v>
      </c>
      <c r="Z2225" s="89"/>
      <c r="AA2225" s="95"/>
      <c r="AB2225" s="89"/>
      <c r="AC2225" s="109"/>
      <c r="AD2225" s="89"/>
      <c r="AE2225" s="89"/>
      <c r="AF2225" s="191"/>
      <c r="AG2225" s="194"/>
      <c r="AH2225" s="193"/>
      <c r="AI2225" s="97"/>
      <c r="AJ2225" s="97"/>
      <c r="AK2225" s="97"/>
      <c r="AL2225" s="45" t="s">
        <v>67</v>
      </c>
      <c r="AM2225" s="160" t="str">
        <f>MONTH(B2225)&amp;"/"&amp;YEAR(B2225)</f>
        <v>3/2026</v>
      </c>
      <c r="AN2225" s="45">
        <f>WEEKNUM(B2225)-WEEKNUM(EOMONTH(B2225,-1)+1)+1</f>
        <v>4</v>
      </c>
      <c r="AO2225" s="45" t="str">
        <f>MONTH(R2225)&amp;"/"&amp;YEAR(R2225)</f>
        <v>1/1900</v>
      </c>
      <c r="AP2225" s="45" t="e">
        <f>WEEKNUM(R2225)-WEEKNUM(EOMONTH(R2225,-1)+1)+1</f>
        <v>#NUM!</v>
      </c>
      <c r="AQ2225" s="45">
        <f>IF(AU2225="S",IF(Q2225="1. Aceitou o programa",R2225-B2225,0),0)</f>
        <v>0</v>
      </c>
      <c r="AR2225" s="45">
        <f>IF(AU2225="S",IF(AND(S2225&lt;&gt;"",R2225&lt;&gt;""),S2225-R2225,0),0)</f>
        <v>0</v>
      </c>
      <c r="AS2225" s="45">
        <f>IF(AU2225="S",IF(Q2225="1. Aceitou o programa",IF(OR(X2225="Não se Aplica",X2225=""),IF(OR(W2225="Não se Aplica",W2225=""),0,W2225-V2225),AVERAGE(X2225-W2225,W2225-V2225)),0),0)</f>
        <v>0</v>
      </c>
      <c r="AT2225" s="45">
        <f>IF(AU2225="S",IF(AND(Q2225="1. Aceitou o programa",AB2225="Realizada"),IFERROR(IF(AA2225="",0,AA2225-R2225),0),0),0)</f>
        <v>0</v>
      </c>
      <c r="AU2225" s="45" t="str">
        <f>_xlfn.XLOOKUP(U2225,'Lista Suspensa'!$AA$20:$AA$23,'Lista Suspensa'!$AB$20:$AB$23,"N/A")</f>
        <v>S</v>
      </c>
    </row>
    <row r="2226" spans="1:47" ht="12" customHeight="1" x14ac:dyDescent="0.3">
      <c r="A2226" s="87" t="s">
        <v>47</v>
      </c>
      <c r="B2226" s="88">
        <v>46104</v>
      </c>
      <c r="C2226" s="89" t="s">
        <v>48</v>
      </c>
      <c r="D2226" s="89" t="s">
        <v>49</v>
      </c>
      <c r="E2226" s="189">
        <v>594040604</v>
      </c>
      <c r="F2226" s="197" t="s">
        <v>5804</v>
      </c>
      <c r="G2226" s="90">
        <v>7085793880</v>
      </c>
      <c r="H2226" s="91">
        <v>24052</v>
      </c>
      <c r="I2226" s="89"/>
      <c r="J2226" s="89" t="s">
        <v>51</v>
      </c>
      <c r="K2226" s="89" t="s">
        <v>52</v>
      </c>
      <c r="L2226" s="89" t="s">
        <v>53</v>
      </c>
      <c r="M2226" s="89" t="s">
        <v>5805</v>
      </c>
      <c r="N2226" s="89" t="s">
        <v>159</v>
      </c>
      <c r="O2226" s="92" t="s">
        <v>5806</v>
      </c>
      <c r="P2226" s="93" t="s">
        <v>57</v>
      </c>
      <c r="Q2226" s="110" t="s">
        <v>5322</v>
      </c>
      <c r="R2226" s="94"/>
      <c r="S2226" s="95">
        <v>46168</v>
      </c>
      <c r="T2226" s="95" t="s">
        <v>5203</v>
      </c>
      <c r="U2226" s="95" t="s">
        <v>1125</v>
      </c>
      <c r="V2226" s="91">
        <v>46112</v>
      </c>
      <c r="W2226" s="91">
        <v>46160</v>
      </c>
      <c r="X2226" s="91">
        <v>46167</v>
      </c>
      <c r="Y2226" s="96" t="s">
        <v>2851</v>
      </c>
      <c r="Z2226" s="89"/>
      <c r="AA2226" s="95"/>
      <c r="AB2226" s="89"/>
      <c r="AC2226" s="109"/>
      <c r="AD2226" s="89"/>
      <c r="AE2226" s="89"/>
      <c r="AF2226" s="191"/>
      <c r="AG2226" s="194"/>
      <c r="AH2226" s="193"/>
      <c r="AI2226" s="97"/>
      <c r="AJ2226" s="97"/>
      <c r="AK2226" s="97"/>
      <c r="AL2226" s="45" t="s">
        <v>67</v>
      </c>
      <c r="AM2226" s="160" t="str">
        <f>MONTH(B2226)&amp;"/"&amp;YEAR(B2226)</f>
        <v>3/2026</v>
      </c>
      <c r="AN2226" s="45">
        <f>WEEKNUM(B2226)-WEEKNUM(EOMONTH(B2226,-1)+1)+1</f>
        <v>4</v>
      </c>
      <c r="AO2226" s="45" t="str">
        <f>MONTH(R2226)&amp;"/"&amp;YEAR(R2226)</f>
        <v>1/1900</v>
      </c>
      <c r="AP2226" s="45" t="e">
        <f>WEEKNUM(R2226)-WEEKNUM(EOMONTH(R2226,-1)+1)+1</f>
        <v>#NUM!</v>
      </c>
      <c r="AQ2226" s="45">
        <f>IF(AU2226="S",IF(Q2226="1. Aceitou o programa",R2226-B2226,0),0)</f>
        <v>0</v>
      </c>
      <c r="AR2226" s="45">
        <f>IF(AU2226="S",IF(AND(S2226&lt;&gt;"",R2226&lt;&gt;""),S2226-R2226,0),0)</f>
        <v>0</v>
      </c>
      <c r="AS2226" s="45">
        <f>IF(AU2226="S",IF(Q2226="1. Aceitou o programa",IF(OR(X2226="Não se Aplica",X2226=""),IF(OR(W2226="Não se Aplica",W2226=""),0,W2226-V2226),AVERAGE(X2226-W2226,W2226-V2226)),0),0)</f>
        <v>0</v>
      </c>
      <c r="AT2226" s="45">
        <f>IF(AU2226="S",IF(AND(Q2226="1. Aceitou o programa",AB2226="Realizada"),IFERROR(IF(AA2226="",0,AA2226-R2226),0),0),0)</f>
        <v>0</v>
      </c>
      <c r="AU2226" s="45" t="str">
        <f>_xlfn.XLOOKUP(U2226,'Lista Suspensa'!$AA$20:$AA$23,'Lista Suspensa'!$AB$20:$AB$23,"N/A")</f>
        <v>S</v>
      </c>
    </row>
    <row r="2227" spans="1:47" ht="12" customHeight="1" x14ac:dyDescent="0.3">
      <c r="A2227" s="87" t="s">
        <v>47</v>
      </c>
      <c r="B2227" s="88">
        <v>46104</v>
      </c>
      <c r="C2227" s="89" t="s">
        <v>48</v>
      </c>
      <c r="D2227" s="89" t="s">
        <v>49</v>
      </c>
      <c r="E2227" s="189">
        <v>452379598</v>
      </c>
      <c r="F2227" s="197" t="s">
        <v>5807</v>
      </c>
      <c r="G2227" s="90">
        <v>3254779819</v>
      </c>
      <c r="H2227" s="91">
        <v>22909</v>
      </c>
      <c r="I2227" s="89"/>
      <c r="J2227" s="89" t="s">
        <v>51</v>
      </c>
      <c r="K2227" s="89" t="s">
        <v>52</v>
      </c>
      <c r="L2227" s="89" t="s">
        <v>53</v>
      </c>
      <c r="M2227" s="89" t="s">
        <v>5808</v>
      </c>
      <c r="N2227" s="89" t="s">
        <v>79</v>
      </c>
      <c r="O2227" s="92" t="s">
        <v>5809</v>
      </c>
      <c r="P2227" s="93" t="s">
        <v>57</v>
      </c>
      <c r="Q2227" s="110" t="s">
        <v>5322</v>
      </c>
      <c r="R2227" s="94"/>
      <c r="S2227" s="95">
        <v>46168</v>
      </c>
      <c r="T2227" s="95" t="s">
        <v>5203</v>
      </c>
      <c r="U2227" s="95" t="s">
        <v>1125</v>
      </c>
      <c r="V2227" s="91">
        <v>46112</v>
      </c>
      <c r="W2227" s="91">
        <v>46160</v>
      </c>
      <c r="X2227" s="91">
        <v>46167</v>
      </c>
      <c r="Y2227" s="96" t="s">
        <v>2851</v>
      </c>
      <c r="Z2227" s="89"/>
      <c r="AA2227" s="95"/>
      <c r="AB2227" s="89"/>
      <c r="AC2227" s="109"/>
      <c r="AD2227" s="89"/>
      <c r="AE2227" s="89"/>
      <c r="AF2227" s="191"/>
      <c r="AG2227" s="194"/>
      <c r="AH2227" s="193"/>
      <c r="AI2227" s="97"/>
      <c r="AJ2227" s="97"/>
      <c r="AK2227" s="97"/>
      <c r="AL2227" s="45" t="s">
        <v>67</v>
      </c>
      <c r="AM2227" s="160" t="str">
        <f>MONTH(B2227)&amp;"/"&amp;YEAR(B2227)</f>
        <v>3/2026</v>
      </c>
      <c r="AN2227" s="45">
        <f>WEEKNUM(B2227)-WEEKNUM(EOMONTH(B2227,-1)+1)+1</f>
        <v>4</v>
      </c>
      <c r="AO2227" s="45" t="str">
        <f>MONTH(R2227)&amp;"/"&amp;YEAR(R2227)</f>
        <v>1/1900</v>
      </c>
      <c r="AP2227" s="45" t="e">
        <f>WEEKNUM(R2227)-WEEKNUM(EOMONTH(R2227,-1)+1)+1</f>
        <v>#NUM!</v>
      </c>
      <c r="AQ2227" s="45">
        <f>IF(AU2227="S",IF(Q2227="1. Aceitou o programa",R2227-B2227,0),0)</f>
        <v>0</v>
      </c>
      <c r="AR2227" s="45">
        <f>IF(AU2227="S",IF(AND(S2227&lt;&gt;"",R2227&lt;&gt;""),S2227-R2227,0),0)</f>
        <v>0</v>
      </c>
      <c r="AS2227" s="45">
        <f>IF(AU2227="S",IF(Q2227="1. Aceitou o programa",IF(OR(X2227="Não se Aplica",X2227=""),IF(OR(W2227="Não se Aplica",W2227=""),0,W2227-V2227),AVERAGE(X2227-W2227,W2227-V2227)),0),0)</f>
        <v>0</v>
      </c>
      <c r="AT2227" s="45">
        <f>IF(AU2227="S",IF(AND(Q2227="1. Aceitou o programa",AB2227="Realizada"),IFERROR(IF(AA2227="",0,AA2227-R2227),0),0),0)</f>
        <v>0</v>
      </c>
      <c r="AU2227" s="45" t="str">
        <f>_xlfn.XLOOKUP(U2227,'Lista Suspensa'!$AA$20:$AA$23,'Lista Suspensa'!$AB$20:$AB$23,"N/A")</f>
        <v>S</v>
      </c>
    </row>
    <row r="2228" spans="1:47" ht="12" customHeight="1" x14ac:dyDescent="0.3">
      <c r="A2228" s="87" t="s">
        <v>47</v>
      </c>
      <c r="B2228" s="88">
        <v>46104</v>
      </c>
      <c r="C2228" s="89" t="s">
        <v>48</v>
      </c>
      <c r="D2228" s="89" t="s">
        <v>49</v>
      </c>
      <c r="E2228" s="189">
        <v>594107474</v>
      </c>
      <c r="F2228" s="197" t="s">
        <v>5810</v>
      </c>
      <c r="G2228" s="90">
        <v>16030625802</v>
      </c>
      <c r="H2228" s="91">
        <v>26197</v>
      </c>
      <c r="I2228" s="89"/>
      <c r="J2228" s="89" t="s">
        <v>51</v>
      </c>
      <c r="K2228" s="89" t="s">
        <v>52</v>
      </c>
      <c r="L2228" s="89" t="s">
        <v>53</v>
      </c>
      <c r="M2228" s="89" t="s">
        <v>1233</v>
      </c>
      <c r="N2228" s="89" t="s">
        <v>159</v>
      </c>
      <c r="O2228" s="92" t="s">
        <v>5811</v>
      </c>
      <c r="P2228" s="93" t="s">
        <v>57</v>
      </c>
      <c r="Q2228" s="110" t="s">
        <v>5322</v>
      </c>
      <c r="R2228" s="94"/>
      <c r="S2228" s="95">
        <v>46168</v>
      </c>
      <c r="T2228" s="95" t="s">
        <v>5203</v>
      </c>
      <c r="U2228" s="95" t="s">
        <v>1125</v>
      </c>
      <c r="V2228" s="91">
        <v>46112</v>
      </c>
      <c r="W2228" s="91">
        <v>46160</v>
      </c>
      <c r="X2228" s="91">
        <v>46167</v>
      </c>
      <c r="Y2228" s="96" t="s">
        <v>2851</v>
      </c>
      <c r="Z2228" s="89"/>
      <c r="AA2228" s="95"/>
      <c r="AB2228" s="89"/>
      <c r="AC2228" s="109"/>
      <c r="AD2228" s="89"/>
      <c r="AE2228" s="89"/>
      <c r="AF2228" s="191"/>
      <c r="AG2228" s="194"/>
      <c r="AH2228" s="193"/>
      <c r="AI2228" s="97"/>
      <c r="AJ2228" s="97"/>
      <c r="AK2228" s="97"/>
      <c r="AL2228" s="45" t="s">
        <v>67</v>
      </c>
      <c r="AM2228" s="160" t="str">
        <f>MONTH(B2228)&amp;"/"&amp;YEAR(B2228)</f>
        <v>3/2026</v>
      </c>
      <c r="AN2228" s="45">
        <f>WEEKNUM(B2228)-WEEKNUM(EOMONTH(B2228,-1)+1)+1</f>
        <v>4</v>
      </c>
      <c r="AO2228" s="45" t="str">
        <f>MONTH(R2228)&amp;"/"&amp;YEAR(R2228)</f>
        <v>1/1900</v>
      </c>
      <c r="AP2228" s="45" t="e">
        <f>WEEKNUM(R2228)-WEEKNUM(EOMONTH(R2228,-1)+1)+1</f>
        <v>#NUM!</v>
      </c>
      <c r="AQ2228" s="45">
        <f>IF(AU2228="S",IF(Q2228="1. Aceitou o programa",R2228-B2228,0),0)</f>
        <v>0</v>
      </c>
      <c r="AR2228" s="45">
        <f>IF(AU2228="S",IF(AND(S2228&lt;&gt;"",R2228&lt;&gt;""),S2228-R2228,0),0)</f>
        <v>0</v>
      </c>
      <c r="AS2228" s="45">
        <f>IF(AU2228="S",IF(Q2228="1. Aceitou o programa",IF(OR(X2228="Não se Aplica",X2228=""),IF(OR(W2228="Não se Aplica",W2228=""),0,W2228-V2228),AVERAGE(X2228-W2228,W2228-V2228)),0),0)</f>
        <v>0</v>
      </c>
      <c r="AT2228" s="45">
        <f>IF(AU2228="S",IF(AND(Q2228="1. Aceitou o programa",AB2228="Realizada"),IFERROR(IF(AA2228="",0,AA2228-R2228),0),0),0)</f>
        <v>0</v>
      </c>
      <c r="AU2228" s="45" t="str">
        <f>_xlfn.XLOOKUP(U2228,'Lista Suspensa'!$AA$20:$AA$23,'Lista Suspensa'!$AB$20:$AB$23,"N/A")</f>
        <v>S</v>
      </c>
    </row>
    <row r="2229" spans="1:47" ht="12" customHeight="1" x14ac:dyDescent="0.3">
      <c r="A2229" s="87" t="s">
        <v>47</v>
      </c>
      <c r="B2229" s="88">
        <v>46104</v>
      </c>
      <c r="C2229" s="89" t="s">
        <v>48</v>
      </c>
      <c r="D2229" s="89" t="s">
        <v>49</v>
      </c>
      <c r="E2229" s="189">
        <v>811528626</v>
      </c>
      <c r="F2229" s="197" t="s">
        <v>5812</v>
      </c>
      <c r="G2229" s="90">
        <v>21452686858</v>
      </c>
      <c r="H2229" s="91">
        <v>26796</v>
      </c>
      <c r="I2229" s="89"/>
      <c r="J2229" s="89" t="s">
        <v>51</v>
      </c>
      <c r="K2229" s="89" t="s">
        <v>52</v>
      </c>
      <c r="L2229" s="89" t="s">
        <v>85</v>
      </c>
      <c r="M2229" s="89" t="s">
        <v>5813</v>
      </c>
      <c r="N2229" s="89" t="s">
        <v>97</v>
      </c>
      <c r="O2229" s="92" t="s">
        <v>5814</v>
      </c>
      <c r="P2229" s="93" t="s">
        <v>57</v>
      </c>
      <c r="Q2229" s="110" t="s">
        <v>5322</v>
      </c>
      <c r="R2229" s="94"/>
      <c r="S2229" s="95">
        <v>46168</v>
      </c>
      <c r="T2229" s="95" t="s">
        <v>5203</v>
      </c>
      <c r="U2229" s="95" t="s">
        <v>1125</v>
      </c>
      <c r="V2229" s="91">
        <v>46112</v>
      </c>
      <c r="W2229" s="91">
        <v>46160</v>
      </c>
      <c r="X2229" s="91">
        <v>46167</v>
      </c>
      <c r="Y2229" s="96" t="s">
        <v>2851</v>
      </c>
      <c r="Z2229" s="89"/>
      <c r="AA2229" s="95"/>
      <c r="AB2229" s="89"/>
      <c r="AC2229" s="109"/>
      <c r="AD2229" s="89"/>
      <c r="AE2229" s="89"/>
      <c r="AF2229" s="191"/>
      <c r="AG2229" s="194"/>
      <c r="AH2229" s="193"/>
      <c r="AI2229" s="97"/>
      <c r="AJ2229" s="97"/>
      <c r="AK2229" s="97"/>
      <c r="AL2229" s="45" t="s">
        <v>67</v>
      </c>
      <c r="AM2229" s="160" t="str">
        <f>MONTH(B2229)&amp;"/"&amp;YEAR(B2229)</f>
        <v>3/2026</v>
      </c>
      <c r="AN2229" s="45">
        <f>WEEKNUM(B2229)-WEEKNUM(EOMONTH(B2229,-1)+1)+1</f>
        <v>4</v>
      </c>
      <c r="AO2229" s="45" t="str">
        <f>MONTH(R2229)&amp;"/"&amp;YEAR(R2229)</f>
        <v>1/1900</v>
      </c>
      <c r="AP2229" s="45" t="e">
        <f>WEEKNUM(R2229)-WEEKNUM(EOMONTH(R2229,-1)+1)+1</f>
        <v>#NUM!</v>
      </c>
      <c r="AQ2229" s="45">
        <f>IF(AU2229="S",IF(Q2229="1. Aceitou o programa",R2229-B2229,0),0)</f>
        <v>0</v>
      </c>
      <c r="AR2229" s="45">
        <f>IF(AU2229="S",IF(AND(S2229&lt;&gt;"",R2229&lt;&gt;""),S2229-R2229,0),0)</f>
        <v>0</v>
      </c>
      <c r="AS2229" s="45">
        <f>IF(AU2229="S",IF(Q2229="1. Aceitou o programa",IF(OR(X2229="Não se Aplica",X2229=""),IF(OR(W2229="Não se Aplica",W2229=""),0,W2229-V2229),AVERAGE(X2229-W2229,W2229-V2229)),0),0)</f>
        <v>0</v>
      </c>
      <c r="AT2229" s="45">
        <f>IF(AU2229="S",IF(AND(Q2229="1. Aceitou o programa",AB2229="Realizada"),IFERROR(IF(AA2229="",0,AA2229-R2229),0),0),0)</f>
        <v>0</v>
      </c>
      <c r="AU2229" s="45" t="str">
        <f>_xlfn.XLOOKUP(U2229,'Lista Suspensa'!$AA$20:$AA$23,'Lista Suspensa'!$AB$20:$AB$23,"N/A")</f>
        <v>S</v>
      </c>
    </row>
    <row r="2230" spans="1:47" ht="12" customHeight="1" x14ac:dyDescent="0.3">
      <c r="A2230" s="87" t="s">
        <v>47</v>
      </c>
      <c r="B2230" s="88">
        <v>46104</v>
      </c>
      <c r="C2230" s="89" t="s">
        <v>48</v>
      </c>
      <c r="D2230" s="89" t="s">
        <v>49</v>
      </c>
      <c r="E2230" s="189">
        <v>757986226</v>
      </c>
      <c r="F2230" s="197" t="s">
        <v>5815</v>
      </c>
      <c r="G2230" s="90">
        <v>69962723</v>
      </c>
      <c r="H2230" s="91">
        <v>24578</v>
      </c>
      <c r="I2230" s="89"/>
      <c r="J2230" s="89" t="s">
        <v>51</v>
      </c>
      <c r="K2230" s="89" t="s">
        <v>76</v>
      </c>
      <c r="L2230" s="89" t="s">
        <v>95</v>
      </c>
      <c r="M2230" s="89" t="s">
        <v>5816</v>
      </c>
      <c r="N2230" s="89" t="s">
        <v>55</v>
      </c>
      <c r="O2230" s="92" t="s">
        <v>5817</v>
      </c>
      <c r="P2230" s="93" t="s">
        <v>57</v>
      </c>
      <c r="Q2230" s="110" t="s">
        <v>5322</v>
      </c>
      <c r="R2230" s="94"/>
      <c r="S2230" s="95">
        <v>46168</v>
      </c>
      <c r="T2230" s="95" t="s">
        <v>5203</v>
      </c>
      <c r="U2230" s="95" t="s">
        <v>1125</v>
      </c>
      <c r="V2230" s="91">
        <v>46112</v>
      </c>
      <c r="W2230" s="91">
        <v>46160</v>
      </c>
      <c r="X2230" s="91">
        <v>46167</v>
      </c>
      <c r="Y2230" s="96" t="s">
        <v>2851</v>
      </c>
      <c r="Z2230" s="89"/>
      <c r="AA2230" s="95"/>
      <c r="AB2230" s="89"/>
      <c r="AC2230" s="109"/>
      <c r="AD2230" s="89"/>
      <c r="AE2230" s="89"/>
      <c r="AF2230" s="191"/>
      <c r="AG2230" s="194"/>
      <c r="AH2230" s="193"/>
      <c r="AI2230" s="97"/>
      <c r="AJ2230" s="97"/>
      <c r="AK2230" s="97"/>
      <c r="AL2230" s="45" t="s">
        <v>67</v>
      </c>
      <c r="AM2230" s="160" t="str">
        <f>MONTH(B2230)&amp;"/"&amp;YEAR(B2230)</f>
        <v>3/2026</v>
      </c>
      <c r="AN2230" s="45">
        <f>WEEKNUM(B2230)-WEEKNUM(EOMONTH(B2230,-1)+1)+1</f>
        <v>4</v>
      </c>
      <c r="AO2230" s="45" t="str">
        <f>MONTH(R2230)&amp;"/"&amp;YEAR(R2230)</f>
        <v>1/1900</v>
      </c>
      <c r="AP2230" s="45" t="e">
        <f>WEEKNUM(R2230)-WEEKNUM(EOMONTH(R2230,-1)+1)+1</f>
        <v>#NUM!</v>
      </c>
      <c r="AQ2230" s="45">
        <f>IF(AU2230="S",IF(Q2230="1. Aceitou o programa",R2230-B2230,0),0)</f>
        <v>0</v>
      </c>
      <c r="AR2230" s="45">
        <f>IF(AU2230="S",IF(AND(S2230&lt;&gt;"",R2230&lt;&gt;""),S2230-R2230,0),0)</f>
        <v>0</v>
      </c>
      <c r="AS2230" s="45">
        <f>IF(AU2230="S",IF(Q2230="1. Aceitou o programa",IF(OR(X2230="Não se Aplica",X2230=""),IF(OR(W2230="Não se Aplica",W2230=""),0,W2230-V2230),AVERAGE(X2230-W2230,W2230-V2230)),0),0)</f>
        <v>0</v>
      </c>
      <c r="AT2230" s="45">
        <f>IF(AU2230="S",IF(AND(Q2230="1. Aceitou o programa",AB2230="Realizada"),IFERROR(IF(AA2230="",0,AA2230-R2230),0),0),0)</f>
        <v>0</v>
      </c>
      <c r="AU2230" s="45" t="str">
        <f>_xlfn.XLOOKUP(U2230,'Lista Suspensa'!$AA$20:$AA$23,'Lista Suspensa'!$AB$20:$AB$23,"N/A")</f>
        <v>S</v>
      </c>
    </row>
    <row r="2231" spans="1:47" ht="12" customHeight="1" x14ac:dyDescent="0.3">
      <c r="A2231" s="87" t="s">
        <v>47</v>
      </c>
      <c r="B2231" s="88">
        <v>46104</v>
      </c>
      <c r="C2231" s="89" t="s">
        <v>48</v>
      </c>
      <c r="D2231" s="89" t="s">
        <v>49</v>
      </c>
      <c r="E2231" s="189">
        <v>860691721</v>
      </c>
      <c r="F2231" s="197" t="s">
        <v>5818</v>
      </c>
      <c r="G2231" s="90">
        <v>15110220867</v>
      </c>
      <c r="H2231" s="91">
        <v>25363</v>
      </c>
      <c r="I2231" s="89"/>
      <c r="J2231" s="89" t="s">
        <v>51</v>
      </c>
      <c r="K2231" s="89" t="s">
        <v>52</v>
      </c>
      <c r="L2231" s="89" t="s">
        <v>85</v>
      </c>
      <c r="M2231" s="89" t="s">
        <v>3827</v>
      </c>
      <c r="N2231" s="89" t="s">
        <v>71</v>
      </c>
      <c r="O2231" s="92" t="s">
        <v>5819</v>
      </c>
      <c r="P2231" s="93" t="s">
        <v>57</v>
      </c>
      <c r="Q2231" s="110" t="s">
        <v>5322</v>
      </c>
      <c r="R2231" s="94"/>
      <c r="S2231" s="95">
        <v>46168</v>
      </c>
      <c r="T2231" s="95" t="s">
        <v>5203</v>
      </c>
      <c r="U2231" s="95" t="s">
        <v>1125</v>
      </c>
      <c r="V2231" s="91">
        <v>46112</v>
      </c>
      <c r="W2231" s="91">
        <v>46160</v>
      </c>
      <c r="X2231" s="91">
        <v>46167</v>
      </c>
      <c r="Y2231" s="96" t="s">
        <v>2851</v>
      </c>
      <c r="Z2231" s="89"/>
      <c r="AA2231" s="95"/>
      <c r="AB2231" s="89"/>
      <c r="AC2231" s="109"/>
      <c r="AD2231" s="89"/>
      <c r="AE2231" s="89"/>
      <c r="AF2231" s="191"/>
      <c r="AG2231" s="194"/>
      <c r="AH2231" s="193"/>
      <c r="AI2231" s="97"/>
      <c r="AJ2231" s="97"/>
      <c r="AK2231" s="97"/>
      <c r="AL2231" s="45" t="s">
        <v>67</v>
      </c>
      <c r="AM2231" s="160" t="str">
        <f>MONTH(B2231)&amp;"/"&amp;YEAR(B2231)</f>
        <v>3/2026</v>
      </c>
      <c r="AN2231" s="45">
        <f>WEEKNUM(B2231)-WEEKNUM(EOMONTH(B2231,-1)+1)+1</f>
        <v>4</v>
      </c>
      <c r="AO2231" s="45" t="str">
        <f>MONTH(R2231)&amp;"/"&amp;YEAR(R2231)</f>
        <v>1/1900</v>
      </c>
      <c r="AP2231" s="45" t="e">
        <f>WEEKNUM(R2231)-WEEKNUM(EOMONTH(R2231,-1)+1)+1</f>
        <v>#NUM!</v>
      </c>
      <c r="AQ2231" s="45">
        <f>IF(AU2231="S",IF(Q2231="1. Aceitou o programa",R2231-B2231,0),0)</f>
        <v>0</v>
      </c>
      <c r="AR2231" s="45">
        <f>IF(AU2231="S",IF(AND(S2231&lt;&gt;"",R2231&lt;&gt;""),S2231-R2231,0),0)</f>
        <v>0</v>
      </c>
      <c r="AS2231" s="45">
        <f>IF(AU2231="S",IF(Q2231="1. Aceitou o programa",IF(OR(X2231="Não se Aplica",X2231=""),IF(OR(W2231="Não se Aplica",W2231=""),0,W2231-V2231),AVERAGE(X2231-W2231,W2231-V2231)),0),0)</f>
        <v>0</v>
      </c>
      <c r="AT2231" s="45">
        <f>IF(AU2231="S",IF(AND(Q2231="1. Aceitou o programa",AB2231="Realizada"),IFERROR(IF(AA2231="",0,AA2231-R2231),0),0),0)</f>
        <v>0</v>
      </c>
      <c r="AU2231" s="45" t="str">
        <f>_xlfn.XLOOKUP(U2231,'Lista Suspensa'!$AA$20:$AA$23,'Lista Suspensa'!$AB$20:$AB$23,"N/A")</f>
        <v>S</v>
      </c>
    </row>
    <row r="2232" spans="1:47" ht="12" customHeight="1" x14ac:dyDescent="0.3">
      <c r="A2232" s="87" t="s">
        <v>47</v>
      </c>
      <c r="B2232" s="88">
        <v>46104</v>
      </c>
      <c r="C2232" s="89" t="s">
        <v>48</v>
      </c>
      <c r="D2232" s="89" t="s">
        <v>49</v>
      </c>
      <c r="E2232" s="189">
        <v>483727296</v>
      </c>
      <c r="F2232" s="197" t="s">
        <v>5820</v>
      </c>
      <c r="G2232" s="90">
        <v>36915360778</v>
      </c>
      <c r="H2232" s="91">
        <v>20005</v>
      </c>
      <c r="I2232" s="89"/>
      <c r="J2232" s="89" t="s">
        <v>84</v>
      </c>
      <c r="K2232" s="89" t="s">
        <v>76</v>
      </c>
      <c r="L2232" s="89" t="s">
        <v>95</v>
      </c>
      <c r="M2232" s="89" t="s">
        <v>5816</v>
      </c>
      <c r="N2232" s="89" t="s">
        <v>55</v>
      </c>
      <c r="O2232" s="92" t="s">
        <v>5821</v>
      </c>
      <c r="P2232" s="93" t="s">
        <v>57</v>
      </c>
      <c r="Q2232" s="110" t="s">
        <v>5322</v>
      </c>
      <c r="R2232" s="94"/>
      <c r="S2232" s="95">
        <v>46168</v>
      </c>
      <c r="T2232" s="95" t="s">
        <v>5203</v>
      </c>
      <c r="U2232" s="95" t="s">
        <v>1125</v>
      </c>
      <c r="V2232" s="91">
        <v>46112</v>
      </c>
      <c r="W2232" s="91">
        <v>46160</v>
      </c>
      <c r="X2232" s="91">
        <v>46167</v>
      </c>
      <c r="Y2232" s="96" t="s">
        <v>2851</v>
      </c>
      <c r="Z2232" s="89"/>
      <c r="AA2232" s="95"/>
      <c r="AB2232" s="89"/>
      <c r="AC2232" s="109"/>
      <c r="AD2232" s="89"/>
      <c r="AE2232" s="89"/>
      <c r="AF2232" s="191"/>
      <c r="AG2232" s="194"/>
      <c r="AH2232" s="193"/>
      <c r="AI2232" s="97"/>
      <c r="AJ2232" s="97"/>
      <c r="AK2232" s="97"/>
      <c r="AL2232" s="45" t="s">
        <v>67</v>
      </c>
      <c r="AM2232" s="160" t="str">
        <f>MONTH(B2232)&amp;"/"&amp;YEAR(B2232)</f>
        <v>3/2026</v>
      </c>
      <c r="AN2232" s="45">
        <f>WEEKNUM(B2232)-WEEKNUM(EOMONTH(B2232,-1)+1)+1</f>
        <v>4</v>
      </c>
      <c r="AO2232" s="45" t="str">
        <f>MONTH(R2232)&amp;"/"&amp;YEAR(R2232)</f>
        <v>1/1900</v>
      </c>
      <c r="AP2232" s="45" t="e">
        <f>WEEKNUM(R2232)-WEEKNUM(EOMONTH(R2232,-1)+1)+1</f>
        <v>#NUM!</v>
      </c>
      <c r="AQ2232" s="45">
        <f>IF(AU2232="S",IF(Q2232="1. Aceitou o programa",R2232-B2232,0),0)</f>
        <v>0</v>
      </c>
      <c r="AR2232" s="45">
        <f>IF(AU2232="S",IF(AND(S2232&lt;&gt;"",R2232&lt;&gt;""),S2232-R2232,0),0)</f>
        <v>0</v>
      </c>
      <c r="AS2232" s="45">
        <f>IF(AU2232="S",IF(Q2232="1. Aceitou o programa",IF(OR(X2232="Não se Aplica",X2232=""),IF(OR(W2232="Não se Aplica",W2232=""),0,W2232-V2232),AVERAGE(X2232-W2232,W2232-V2232)),0),0)</f>
        <v>0</v>
      </c>
      <c r="AT2232" s="45">
        <f>IF(AU2232="S",IF(AND(Q2232="1. Aceitou o programa",AB2232="Realizada"),IFERROR(IF(AA2232="",0,AA2232-R2232),0),0),0)</f>
        <v>0</v>
      </c>
      <c r="AU2232" s="45" t="str">
        <f>_xlfn.XLOOKUP(U2232,'Lista Suspensa'!$AA$20:$AA$23,'Lista Suspensa'!$AB$20:$AB$23,"N/A")</f>
        <v>S</v>
      </c>
    </row>
    <row r="2233" spans="1:47" ht="12" customHeight="1" x14ac:dyDescent="0.3">
      <c r="A2233" s="87" t="s">
        <v>47</v>
      </c>
      <c r="B2233" s="88">
        <v>46104</v>
      </c>
      <c r="C2233" s="89" t="s">
        <v>48</v>
      </c>
      <c r="D2233" s="89" t="s">
        <v>49</v>
      </c>
      <c r="E2233" s="189">
        <v>594023750</v>
      </c>
      <c r="F2233" s="197" t="s">
        <v>5822</v>
      </c>
      <c r="G2233" s="90">
        <v>326146830</v>
      </c>
      <c r="H2233" s="91">
        <v>18860</v>
      </c>
      <c r="I2233" s="89"/>
      <c r="J2233" s="89" t="s">
        <v>84</v>
      </c>
      <c r="K2233" s="89" t="s">
        <v>52</v>
      </c>
      <c r="L2233" s="89" t="s">
        <v>85</v>
      </c>
      <c r="M2233" s="89" t="s">
        <v>1645</v>
      </c>
      <c r="N2233" s="89" t="s">
        <v>159</v>
      </c>
      <c r="O2233" s="92" t="s">
        <v>5823</v>
      </c>
      <c r="P2233" s="93" t="s">
        <v>57</v>
      </c>
      <c r="Q2233" s="110" t="s">
        <v>5322</v>
      </c>
      <c r="R2233" s="94"/>
      <c r="S2233" s="95">
        <v>46168</v>
      </c>
      <c r="T2233" s="95" t="s">
        <v>5203</v>
      </c>
      <c r="U2233" s="95" t="s">
        <v>1125</v>
      </c>
      <c r="V2233" s="91">
        <v>46112</v>
      </c>
      <c r="W2233" s="91">
        <v>46160</v>
      </c>
      <c r="X2233" s="91">
        <v>46167</v>
      </c>
      <c r="Y2233" s="96" t="s">
        <v>2851</v>
      </c>
      <c r="Z2233" s="89"/>
      <c r="AA2233" s="95"/>
      <c r="AB2233" s="89"/>
      <c r="AC2233" s="109"/>
      <c r="AD2233" s="89"/>
      <c r="AE2233" s="89"/>
      <c r="AF2233" s="191"/>
      <c r="AG2233" s="194"/>
      <c r="AH2233" s="193"/>
      <c r="AI2233" s="97"/>
      <c r="AJ2233" s="97"/>
      <c r="AK2233" s="97"/>
      <c r="AL2233" s="45" t="s">
        <v>67</v>
      </c>
      <c r="AM2233" s="160" t="str">
        <f>MONTH(B2233)&amp;"/"&amp;YEAR(B2233)</f>
        <v>3/2026</v>
      </c>
      <c r="AN2233" s="45">
        <f>WEEKNUM(B2233)-WEEKNUM(EOMONTH(B2233,-1)+1)+1</f>
        <v>4</v>
      </c>
      <c r="AO2233" s="45" t="str">
        <f>MONTH(R2233)&amp;"/"&amp;YEAR(R2233)</f>
        <v>1/1900</v>
      </c>
      <c r="AP2233" s="45" t="e">
        <f>WEEKNUM(R2233)-WEEKNUM(EOMONTH(R2233,-1)+1)+1</f>
        <v>#NUM!</v>
      </c>
      <c r="AQ2233" s="45">
        <f>IF(AU2233="S",IF(Q2233="1. Aceitou o programa",R2233-B2233,0),0)</f>
        <v>0</v>
      </c>
      <c r="AR2233" s="45">
        <f>IF(AU2233="S",IF(AND(S2233&lt;&gt;"",R2233&lt;&gt;""),S2233-R2233,0),0)</f>
        <v>0</v>
      </c>
      <c r="AS2233" s="45">
        <f>IF(AU2233="S",IF(Q2233="1. Aceitou o programa",IF(OR(X2233="Não se Aplica",X2233=""),IF(OR(W2233="Não se Aplica",W2233=""),0,W2233-V2233),AVERAGE(X2233-W2233,W2233-V2233)),0),0)</f>
        <v>0</v>
      </c>
      <c r="AT2233" s="45">
        <f>IF(AU2233="S",IF(AND(Q2233="1. Aceitou o programa",AB2233="Realizada"),IFERROR(IF(AA2233="",0,AA2233-R2233),0),0),0)</f>
        <v>0</v>
      </c>
      <c r="AU2233" s="45" t="str">
        <f>_xlfn.XLOOKUP(U2233,'Lista Suspensa'!$AA$20:$AA$23,'Lista Suspensa'!$AB$20:$AB$23,"N/A")</f>
        <v>S</v>
      </c>
    </row>
    <row r="2234" spans="1:47" ht="12" customHeight="1" x14ac:dyDescent="0.3">
      <c r="A2234" s="87" t="s">
        <v>47</v>
      </c>
      <c r="B2234" s="88">
        <v>46104</v>
      </c>
      <c r="C2234" s="89" t="s">
        <v>48</v>
      </c>
      <c r="D2234" s="89" t="s">
        <v>49</v>
      </c>
      <c r="E2234" s="189">
        <v>10401393</v>
      </c>
      <c r="F2234" s="197" t="s">
        <v>5824</v>
      </c>
      <c r="G2234" s="90">
        <v>43644783772</v>
      </c>
      <c r="H2234" s="91">
        <v>20935</v>
      </c>
      <c r="I2234" s="89"/>
      <c r="J2234" s="89" t="s">
        <v>51</v>
      </c>
      <c r="K2234" s="89" t="s">
        <v>76</v>
      </c>
      <c r="L2234" s="89" t="s">
        <v>95</v>
      </c>
      <c r="M2234" s="89" t="s">
        <v>980</v>
      </c>
      <c r="N2234" s="89" t="s">
        <v>87</v>
      </c>
      <c r="O2234" s="92" t="s">
        <v>5825</v>
      </c>
      <c r="P2234" s="93" t="s">
        <v>57</v>
      </c>
      <c r="Q2234" s="110" t="s">
        <v>5322</v>
      </c>
      <c r="R2234" s="94"/>
      <c r="S2234" s="95">
        <v>46168</v>
      </c>
      <c r="T2234" s="95" t="s">
        <v>5203</v>
      </c>
      <c r="U2234" s="95" t="s">
        <v>1125</v>
      </c>
      <c r="V2234" s="91">
        <v>46112</v>
      </c>
      <c r="W2234" s="91">
        <v>46160</v>
      </c>
      <c r="X2234" s="91">
        <v>46167</v>
      </c>
      <c r="Y2234" s="96" t="s">
        <v>2851</v>
      </c>
      <c r="Z2234" s="89"/>
      <c r="AA2234" s="95"/>
      <c r="AB2234" s="89"/>
      <c r="AC2234" s="109"/>
      <c r="AD2234" s="89"/>
      <c r="AE2234" s="89"/>
      <c r="AF2234" s="191"/>
      <c r="AG2234" s="194"/>
      <c r="AH2234" s="193"/>
      <c r="AI2234" s="97"/>
      <c r="AJ2234" s="97"/>
      <c r="AK2234" s="97"/>
      <c r="AL2234" s="45" t="s">
        <v>67</v>
      </c>
      <c r="AM2234" s="160" t="str">
        <f>MONTH(B2234)&amp;"/"&amp;YEAR(B2234)</f>
        <v>3/2026</v>
      </c>
      <c r="AN2234" s="45">
        <f>WEEKNUM(B2234)-WEEKNUM(EOMONTH(B2234,-1)+1)+1</f>
        <v>4</v>
      </c>
      <c r="AO2234" s="45" t="str">
        <f>MONTH(R2234)&amp;"/"&amp;YEAR(R2234)</f>
        <v>1/1900</v>
      </c>
      <c r="AP2234" s="45" t="e">
        <f>WEEKNUM(R2234)-WEEKNUM(EOMONTH(R2234,-1)+1)+1</f>
        <v>#NUM!</v>
      </c>
      <c r="AQ2234" s="45">
        <f>IF(AU2234="S",IF(Q2234="1. Aceitou o programa",R2234-B2234,0),0)</f>
        <v>0</v>
      </c>
      <c r="AR2234" s="45">
        <f>IF(AU2234="S",IF(AND(S2234&lt;&gt;"",R2234&lt;&gt;""),S2234-R2234,0),0)</f>
        <v>0</v>
      </c>
      <c r="AS2234" s="45">
        <f>IF(AU2234="S",IF(Q2234="1. Aceitou o programa",IF(OR(X2234="Não se Aplica",X2234=""),IF(OR(W2234="Não se Aplica",W2234=""),0,W2234-V2234),AVERAGE(X2234-W2234,W2234-V2234)),0),0)</f>
        <v>0</v>
      </c>
      <c r="AT2234" s="45">
        <f>IF(AU2234="S",IF(AND(Q2234="1. Aceitou o programa",AB2234="Realizada"),IFERROR(IF(AA2234="",0,AA2234-R2234),0),0),0)</f>
        <v>0</v>
      </c>
      <c r="AU2234" s="45" t="str">
        <f>_xlfn.XLOOKUP(U2234,'Lista Suspensa'!$AA$20:$AA$23,'Lista Suspensa'!$AB$20:$AB$23,"N/A")</f>
        <v>S</v>
      </c>
    </row>
    <row r="2235" spans="1:47" ht="12" customHeight="1" x14ac:dyDescent="0.3">
      <c r="A2235" s="87" t="s">
        <v>47</v>
      </c>
      <c r="B2235" s="88">
        <v>46104</v>
      </c>
      <c r="C2235" s="89" t="s">
        <v>48</v>
      </c>
      <c r="D2235" s="89" t="s">
        <v>49</v>
      </c>
      <c r="E2235" s="189">
        <v>810829304</v>
      </c>
      <c r="F2235" s="197" t="s">
        <v>5826</v>
      </c>
      <c r="G2235" s="90">
        <v>34234491870</v>
      </c>
      <c r="H2235" s="91">
        <v>30057</v>
      </c>
      <c r="I2235" s="89"/>
      <c r="J2235" s="89" t="s">
        <v>51</v>
      </c>
      <c r="K2235" s="89" t="s">
        <v>52</v>
      </c>
      <c r="L2235" s="89" t="s">
        <v>85</v>
      </c>
      <c r="M2235" s="89" t="s">
        <v>5827</v>
      </c>
      <c r="N2235" s="89" t="s">
        <v>97</v>
      </c>
      <c r="O2235" s="92" t="s">
        <v>5828</v>
      </c>
      <c r="P2235" s="93" t="s">
        <v>57</v>
      </c>
      <c r="Q2235" s="110" t="s">
        <v>5322</v>
      </c>
      <c r="R2235" s="94"/>
      <c r="S2235" s="95">
        <v>46168</v>
      </c>
      <c r="T2235" s="95" t="s">
        <v>5203</v>
      </c>
      <c r="U2235" s="95" t="s">
        <v>1125</v>
      </c>
      <c r="V2235" s="91">
        <v>46112</v>
      </c>
      <c r="W2235" s="91">
        <v>46160</v>
      </c>
      <c r="X2235" s="91">
        <v>46167</v>
      </c>
      <c r="Y2235" s="96" t="s">
        <v>2851</v>
      </c>
      <c r="Z2235" s="89"/>
      <c r="AA2235" s="95"/>
      <c r="AB2235" s="89"/>
      <c r="AC2235" s="109"/>
      <c r="AD2235" s="89"/>
      <c r="AE2235" s="89"/>
      <c r="AF2235" s="191"/>
      <c r="AG2235" s="194"/>
      <c r="AH2235" s="193"/>
      <c r="AI2235" s="97"/>
      <c r="AJ2235" s="97"/>
      <c r="AK2235" s="97"/>
      <c r="AL2235" s="45" t="s">
        <v>67</v>
      </c>
      <c r="AM2235" s="160" t="str">
        <f>MONTH(B2235)&amp;"/"&amp;YEAR(B2235)</f>
        <v>3/2026</v>
      </c>
      <c r="AN2235" s="45">
        <f>WEEKNUM(B2235)-WEEKNUM(EOMONTH(B2235,-1)+1)+1</f>
        <v>4</v>
      </c>
      <c r="AO2235" s="45" t="str">
        <f>MONTH(R2235)&amp;"/"&amp;YEAR(R2235)</f>
        <v>1/1900</v>
      </c>
      <c r="AP2235" s="45" t="e">
        <f>WEEKNUM(R2235)-WEEKNUM(EOMONTH(R2235,-1)+1)+1</f>
        <v>#NUM!</v>
      </c>
      <c r="AQ2235" s="45">
        <f>IF(AU2235="S",IF(Q2235="1. Aceitou o programa",R2235-B2235,0),0)</f>
        <v>0</v>
      </c>
      <c r="AR2235" s="45">
        <f>IF(AU2235="S",IF(AND(S2235&lt;&gt;"",R2235&lt;&gt;""),S2235-R2235,0),0)</f>
        <v>0</v>
      </c>
      <c r="AS2235" s="45">
        <f>IF(AU2235="S",IF(Q2235="1. Aceitou o programa",IF(OR(X2235="Não se Aplica",X2235=""),IF(OR(W2235="Não se Aplica",W2235=""),0,W2235-V2235),AVERAGE(X2235-W2235,W2235-V2235)),0),0)</f>
        <v>0</v>
      </c>
      <c r="AT2235" s="45">
        <f>IF(AU2235="S",IF(AND(Q2235="1. Aceitou o programa",AB2235="Realizada"),IFERROR(IF(AA2235="",0,AA2235-R2235),0),0),0)</f>
        <v>0</v>
      </c>
      <c r="AU2235" s="45" t="str">
        <f>_xlfn.XLOOKUP(U2235,'Lista Suspensa'!$AA$20:$AA$23,'Lista Suspensa'!$AB$20:$AB$23,"N/A")</f>
        <v>S</v>
      </c>
    </row>
    <row r="2236" spans="1:47" ht="12" customHeight="1" x14ac:dyDescent="0.3">
      <c r="A2236" s="87" t="s">
        <v>47</v>
      </c>
      <c r="B2236" s="88">
        <v>46104</v>
      </c>
      <c r="C2236" s="89" t="s">
        <v>48</v>
      </c>
      <c r="D2236" s="89" t="s">
        <v>49</v>
      </c>
      <c r="E2236" s="189">
        <v>115514511</v>
      </c>
      <c r="F2236" s="197" t="s">
        <v>5829</v>
      </c>
      <c r="G2236" s="90">
        <v>53521897753</v>
      </c>
      <c r="H2236" s="91">
        <v>21419</v>
      </c>
      <c r="I2236" s="89"/>
      <c r="J2236" s="89" t="s">
        <v>51</v>
      </c>
      <c r="K2236" s="89" t="s">
        <v>76</v>
      </c>
      <c r="L2236" s="89" t="s">
        <v>95</v>
      </c>
      <c r="M2236" s="89" t="s">
        <v>203</v>
      </c>
      <c r="N2236" s="89" t="s">
        <v>79</v>
      </c>
      <c r="O2236" s="92" t="s">
        <v>5830</v>
      </c>
      <c r="P2236" s="93" t="s">
        <v>57</v>
      </c>
      <c r="Q2236" s="110" t="s">
        <v>5322</v>
      </c>
      <c r="R2236" s="94"/>
      <c r="S2236" s="95">
        <v>46168</v>
      </c>
      <c r="T2236" s="95" t="s">
        <v>5203</v>
      </c>
      <c r="U2236" s="95" t="s">
        <v>1125</v>
      </c>
      <c r="V2236" s="91">
        <v>46112</v>
      </c>
      <c r="W2236" s="91">
        <v>46160</v>
      </c>
      <c r="X2236" s="91">
        <v>46167</v>
      </c>
      <c r="Y2236" s="96" t="s">
        <v>2851</v>
      </c>
      <c r="Z2236" s="89"/>
      <c r="AA2236" s="95"/>
      <c r="AB2236" s="89"/>
      <c r="AC2236" s="109"/>
      <c r="AD2236" s="89"/>
      <c r="AE2236" s="89"/>
      <c r="AF2236" s="191"/>
      <c r="AG2236" s="194"/>
      <c r="AH2236" s="193"/>
      <c r="AI2236" s="97"/>
      <c r="AJ2236" s="97"/>
      <c r="AK2236" s="97"/>
      <c r="AL2236" s="45" t="s">
        <v>67</v>
      </c>
      <c r="AM2236" s="160" t="str">
        <f>MONTH(B2236)&amp;"/"&amp;YEAR(B2236)</f>
        <v>3/2026</v>
      </c>
      <c r="AN2236" s="45">
        <f>WEEKNUM(B2236)-WEEKNUM(EOMONTH(B2236,-1)+1)+1</f>
        <v>4</v>
      </c>
      <c r="AO2236" s="45" t="str">
        <f>MONTH(R2236)&amp;"/"&amp;YEAR(R2236)</f>
        <v>1/1900</v>
      </c>
      <c r="AP2236" s="45" t="e">
        <f>WEEKNUM(R2236)-WEEKNUM(EOMONTH(R2236,-1)+1)+1</f>
        <v>#NUM!</v>
      </c>
      <c r="AQ2236" s="45">
        <f>IF(AU2236="S",IF(Q2236="1. Aceitou o programa",R2236-B2236,0),0)</f>
        <v>0</v>
      </c>
      <c r="AR2236" s="45">
        <f>IF(AU2236="S",IF(AND(S2236&lt;&gt;"",R2236&lt;&gt;""),S2236-R2236,0),0)</f>
        <v>0</v>
      </c>
      <c r="AS2236" s="45">
        <f>IF(AU2236="S",IF(Q2236="1. Aceitou o programa",IF(OR(X2236="Não se Aplica",X2236=""),IF(OR(W2236="Não se Aplica",W2236=""),0,W2236-V2236),AVERAGE(X2236-W2236,W2236-V2236)),0),0)</f>
        <v>0</v>
      </c>
      <c r="AT2236" s="45">
        <f>IF(AU2236="S",IF(AND(Q2236="1. Aceitou o programa",AB2236="Realizada"),IFERROR(IF(AA2236="",0,AA2236-R2236),0),0),0)</f>
        <v>0</v>
      </c>
      <c r="AU2236" s="45" t="str">
        <f>_xlfn.XLOOKUP(U2236,'Lista Suspensa'!$AA$20:$AA$23,'Lista Suspensa'!$AB$20:$AB$23,"N/A")</f>
        <v>S</v>
      </c>
    </row>
    <row r="2237" spans="1:47" ht="12" customHeight="1" x14ac:dyDescent="0.3">
      <c r="A2237" s="87" t="s">
        <v>47</v>
      </c>
      <c r="B2237" s="88">
        <v>46104</v>
      </c>
      <c r="C2237" s="89" t="s">
        <v>48</v>
      </c>
      <c r="D2237" s="89" t="s">
        <v>49</v>
      </c>
      <c r="E2237" s="189">
        <v>760667802</v>
      </c>
      <c r="F2237" s="197" t="s">
        <v>5831</v>
      </c>
      <c r="G2237" s="90">
        <v>83443240763</v>
      </c>
      <c r="H2237" s="91">
        <v>22417</v>
      </c>
      <c r="I2237" s="89"/>
      <c r="J2237" s="89" t="s">
        <v>51</v>
      </c>
      <c r="K2237" s="89" t="s">
        <v>76</v>
      </c>
      <c r="L2237" s="89" t="s">
        <v>95</v>
      </c>
      <c r="M2237" s="89" t="s">
        <v>222</v>
      </c>
      <c r="N2237" s="89" t="s">
        <v>97</v>
      </c>
      <c r="O2237" s="92" t="s">
        <v>5832</v>
      </c>
      <c r="P2237" s="93" t="s">
        <v>57</v>
      </c>
      <c r="Q2237" s="110" t="s">
        <v>58</v>
      </c>
      <c r="R2237" s="94">
        <v>46169</v>
      </c>
      <c r="S2237" s="95"/>
      <c r="T2237" s="95" t="s">
        <v>59</v>
      </c>
      <c r="U2237" s="95" t="s">
        <v>60</v>
      </c>
      <c r="V2237" s="91">
        <v>46112</v>
      </c>
      <c r="W2237" s="91">
        <v>46160</v>
      </c>
      <c r="X2237" s="91">
        <v>46167</v>
      </c>
      <c r="Y2237" s="96" t="s">
        <v>2851</v>
      </c>
      <c r="Z2237" s="89" t="s">
        <v>2798</v>
      </c>
      <c r="AA2237" s="95"/>
      <c r="AB2237" s="89"/>
      <c r="AC2237" s="109"/>
      <c r="AD2237" s="89"/>
      <c r="AE2237" s="89"/>
      <c r="AF2237" s="191"/>
      <c r="AG2237" s="194" t="s">
        <v>2214</v>
      </c>
      <c r="AH2237" s="193"/>
      <c r="AI2237" s="97"/>
      <c r="AJ2237" s="97" t="s">
        <v>65</v>
      </c>
      <c r="AK2237" s="97" t="s">
        <v>66</v>
      </c>
      <c r="AL2237" s="45" t="s">
        <v>67</v>
      </c>
      <c r="AM2237" s="160" t="str">
        <f>MONTH(B2237)&amp;"/"&amp;YEAR(B2237)</f>
        <v>3/2026</v>
      </c>
      <c r="AN2237" s="45">
        <f>WEEKNUM(B2237)-WEEKNUM(EOMONTH(B2237,-1)+1)+1</f>
        <v>4</v>
      </c>
      <c r="AO2237" s="45" t="str">
        <f>MONTH(R2237)&amp;"/"&amp;YEAR(R2237)</f>
        <v>5/2026</v>
      </c>
      <c r="AP2237" s="45">
        <f>WEEKNUM(R2237)-WEEKNUM(EOMONTH(R2237,-1)+1)+1</f>
        <v>5</v>
      </c>
      <c r="AQ2237" s="45">
        <f>IF(AU2237="S",IF(Q2237="1. Aceitou o programa",R2237-B2237,0),0)</f>
        <v>65</v>
      </c>
      <c r="AR2237" s="45">
        <f>IF(AU2237="S",IF(AND(S2237&lt;&gt;"",R2237&lt;&gt;""),S2237-R2237,0),0)</f>
        <v>0</v>
      </c>
      <c r="AS2237" s="45">
        <f>IF(AU2237="S",IF(Q2237="1. Aceitou o programa",IF(OR(X2237="Não se Aplica",X2237=""),IF(OR(W2237="Não se Aplica",W2237=""),0,W2237-V2237),AVERAGE(X2237-W2237,W2237-V2237)),0),0)</f>
        <v>27.5</v>
      </c>
      <c r="AT2237" s="45">
        <f>IF(AU2237="S",IF(AND(Q2237="1. Aceitou o programa",AB2237="Realizada"),IFERROR(IF(AA2237="",0,AA2237-R2237),0),0),0)</f>
        <v>0</v>
      </c>
      <c r="AU2237" s="45" t="str">
        <f>_xlfn.XLOOKUP(U2237,'Lista Suspensa'!$AA$20:$AA$23,'Lista Suspensa'!$AB$20:$AB$23,"N/A")</f>
        <v>S</v>
      </c>
    </row>
    <row r="2238" spans="1:47" ht="12" customHeight="1" x14ac:dyDescent="0.3">
      <c r="A2238" s="87" t="s">
        <v>47</v>
      </c>
      <c r="B2238" s="88">
        <v>46104</v>
      </c>
      <c r="C2238" s="89" t="s">
        <v>48</v>
      </c>
      <c r="D2238" s="89" t="s">
        <v>49</v>
      </c>
      <c r="E2238" s="189">
        <v>804830967</v>
      </c>
      <c r="F2238" s="197" t="s">
        <v>5833</v>
      </c>
      <c r="G2238" s="90">
        <v>2134565837</v>
      </c>
      <c r="H2238" s="91">
        <v>22859</v>
      </c>
      <c r="I2238" s="89"/>
      <c r="J2238" s="89" t="s">
        <v>51</v>
      </c>
      <c r="K2238" s="89" t="s">
        <v>52</v>
      </c>
      <c r="L2238" s="89" t="s">
        <v>85</v>
      </c>
      <c r="M2238" s="89" t="s">
        <v>5834</v>
      </c>
      <c r="N2238" s="89" t="s">
        <v>97</v>
      </c>
      <c r="O2238" s="92" t="s">
        <v>5835</v>
      </c>
      <c r="P2238" s="93" t="s">
        <v>57</v>
      </c>
      <c r="Q2238" s="110" t="s">
        <v>5322</v>
      </c>
      <c r="R2238" s="94"/>
      <c r="S2238" s="95">
        <v>46168</v>
      </c>
      <c r="T2238" s="95" t="s">
        <v>5203</v>
      </c>
      <c r="U2238" s="95" t="s">
        <v>1125</v>
      </c>
      <c r="V2238" s="91">
        <v>46112</v>
      </c>
      <c r="W2238" s="91">
        <v>46160</v>
      </c>
      <c r="X2238" s="91">
        <v>46167</v>
      </c>
      <c r="Y2238" s="96" t="s">
        <v>2851</v>
      </c>
      <c r="Z2238" s="89"/>
      <c r="AA2238" s="95"/>
      <c r="AB2238" s="89"/>
      <c r="AC2238" s="109"/>
      <c r="AD2238" s="89"/>
      <c r="AE2238" s="89"/>
      <c r="AF2238" s="191"/>
      <c r="AG2238" s="194"/>
      <c r="AH2238" s="193"/>
      <c r="AI2238" s="97"/>
      <c r="AJ2238" s="97"/>
      <c r="AK2238" s="97"/>
      <c r="AL2238" s="45" t="s">
        <v>67</v>
      </c>
      <c r="AM2238" s="160" t="str">
        <f>MONTH(B2238)&amp;"/"&amp;YEAR(B2238)</f>
        <v>3/2026</v>
      </c>
      <c r="AN2238" s="45">
        <f>WEEKNUM(B2238)-WEEKNUM(EOMONTH(B2238,-1)+1)+1</f>
        <v>4</v>
      </c>
      <c r="AO2238" s="45" t="str">
        <f>MONTH(R2238)&amp;"/"&amp;YEAR(R2238)</f>
        <v>1/1900</v>
      </c>
      <c r="AP2238" s="45" t="e">
        <f>WEEKNUM(R2238)-WEEKNUM(EOMONTH(R2238,-1)+1)+1</f>
        <v>#NUM!</v>
      </c>
      <c r="AQ2238" s="45">
        <f>IF(AU2238="S",IF(Q2238="1. Aceitou o programa",R2238-B2238,0),0)</f>
        <v>0</v>
      </c>
      <c r="AR2238" s="45">
        <f>IF(AU2238="S",IF(AND(S2238&lt;&gt;"",R2238&lt;&gt;""),S2238-R2238,0),0)</f>
        <v>0</v>
      </c>
      <c r="AS2238" s="45">
        <f>IF(AU2238="S",IF(Q2238="1. Aceitou o programa",IF(OR(X2238="Não se Aplica",X2238=""),IF(OR(W2238="Não se Aplica",W2238=""),0,W2238-V2238),AVERAGE(X2238-W2238,W2238-V2238)),0),0)</f>
        <v>0</v>
      </c>
      <c r="AT2238" s="45">
        <f>IF(AU2238="S",IF(AND(Q2238="1. Aceitou o programa",AB2238="Realizada"),IFERROR(IF(AA2238="",0,AA2238-R2238),0),0),0)</f>
        <v>0</v>
      </c>
      <c r="AU2238" s="45" t="str">
        <f>_xlfn.XLOOKUP(U2238,'Lista Suspensa'!$AA$20:$AA$23,'Lista Suspensa'!$AB$20:$AB$23,"N/A")</f>
        <v>S</v>
      </c>
    </row>
    <row r="2239" spans="1:47" ht="12" customHeight="1" x14ac:dyDescent="0.3">
      <c r="A2239" s="87" t="s">
        <v>47</v>
      </c>
      <c r="B2239" s="88">
        <v>46104</v>
      </c>
      <c r="C2239" s="89" t="s">
        <v>48</v>
      </c>
      <c r="D2239" s="89" t="s">
        <v>49</v>
      </c>
      <c r="E2239" s="189">
        <v>773039490</v>
      </c>
      <c r="F2239" s="197" t="s">
        <v>5836</v>
      </c>
      <c r="G2239" s="90">
        <v>90197607853</v>
      </c>
      <c r="H2239" s="91">
        <v>17629</v>
      </c>
      <c r="I2239" s="89"/>
      <c r="J2239" s="89" t="s">
        <v>51</v>
      </c>
      <c r="K2239" s="89" t="s">
        <v>52</v>
      </c>
      <c r="L2239" s="89" t="s">
        <v>85</v>
      </c>
      <c r="M2239" s="89" t="s">
        <v>5837</v>
      </c>
      <c r="N2239" s="89" t="s">
        <v>55</v>
      </c>
      <c r="O2239" s="92" t="s">
        <v>5838</v>
      </c>
      <c r="P2239" s="93" t="s">
        <v>57</v>
      </c>
      <c r="Q2239" s="110" t="s">
        <v>5322</v>
      </c>
      <c r="R2239" s="94"/>
      <c r="S2239" s="95">
        <v>46168</v>
      </c>
      <c r="T2239" s="95" t="s">
        <v>5203</v>
      </c>
      <c r="U2239" s="95" t="s">
        <v>1125</v>
      </c>
      <c r="V2239" s="91">
        <v>46112</v>
      </c>
      <c r="W2239" s="91">
        <v>46160</v>
      </c>
      <c r="X2239" s="91">
        <v>46167</v>
      </c>
      <c r="Y2239" s="96" t="s">
        <v>2851</v>
      </c>
      <c r="Z2239" s="89"/>
      <c r="AA2239" s="95"/>
      <c r="AB2239" s="89"/>
      <c r="AC2239" s="109"/>
      <c r="AD2239" s="89"/>
      <c r="AE2239" s="89"/>
      <c r="AF2239" s="191"/>
      <c r="AG2239" s="194"/>
      <c r="AH2239" s="193"/>
      <c r="AI2239" s="97"/>
      <c r="AJ2239" s="97"/>
      <c r="AK2239" s="97"/>
      <c r="AL2239" s="45" t="s">
        <v>67</v>
      </c>
      <c r="AM2239" s="160" t="str">
        <f>MONTH(B2239)&amp;"/"&amp;YEAR(B2239)</f>
        <v>3/2026</v>
      </c>
      <c r="AN2239" s="45">
        <f>WEEKNUM(B2239)-WEEKNUM(EOMONTH(B2239,-1)+1)+1</f>
        <v>4</v>
      </c>
      <c r="AO2239" s="45" t="str">
        <f>MONTH(R2239)&amp;"/"&amp;YEAR(R2239)</f>
        <v>1/1900</v>
      </c>
      <c r="AP2239" s="45" t="e">
        <f>WEEKNUM(R2239)-WEEKNUM(EOMONTH(R2239,-1)+1)+1</f>
        <v>#NUM!</v>
      </c>
      <c r="AQ2239" s="45">
        <f>IF(AU2239="S",IF(Q2239="1. Aceitou o programa",R2239-B2239,0),0)</f>
        <v>0</v>
      </c>
      <c r="AR2239" s="45">
        <f>IF(AU2239="S",IF(AND(S2239&lt;&gt;"",R2239&lt;&gt;""),S2239-R2239,0),0)</f>
        <v>0</v>
      </c>
      <c r="AS2239" s="45">
        <f>IF(AU2239="S",IF(Q2239="1. Aceitou o programa",IF(OR(X2239="Não se Aplica",X2239=""),IF(OR(W2239="Não se Aplica",W2239=""),0,W2239-V2239),AVERAGE(X2239-W2239,W2239-V2239)),0),0)</f>
        <v>0</v>
      </c>
      <c r="AT2239" s="45">
        <f>IF(AU2239="S",IF(AND(Q2239="1. Aceitou o programa",AB2239="Realizada"),IFERROR(IF(AA2239="",0,AA2239-R2239),0),0),0)</f>
        <v>0</v>
      </c>
      <c r="AU2239" s="45" t="str">
        <f>_xlfn.XLOOKUP(U2239,'Lista Suspensa'!$AA$20:$AA$23,'Lista Suspensa'!$AB$20:$AB$23,"N/A")</f>
        <v>S</v>
      </c>
    </row>
    <row r="2240" spans="1:47" ht="12" customHeight="1" x14ac:dyDescent="0.3">
      <c r="A2240" s="87" t="s">
        <v>47</v>
      </c>
      <c r="B2240" s="88">
        <v>46104</v>
      </c>
      <c r="C2240" s="89" t="s">
        <v>48</v>
      </c>
      <c r="D2240" s="89" t="s">
        <v>49</v>
      </c>
      <c r="E2240" s="189">
        <v>594043352</v>
      </c>
      <c r="F2240" s="197" t="s">
        <v>5839</v>
      </c>
      <c r="G2240" s="90">
        <v>91091462887</v>
      </c>
      <c r="H2240" s="91">
        <v>20832</v>
      </c>
      <c r="I2240" s="89"/>
      <c r="J2240" s="89" t="s">
        <v>84</v>
      </c>
      <c r="K2240" s="89" t="s">
        <v>52</v>
      </c>
      <c r="L2240" s="89" t="s">
        <v>53</v>
      </c>
      <c r="M2240" s="89" t="s">
        <v>5710</v>
      </c>
      <c r="N2240" s="89" t="s">
        <v>159</v>
      </c>
      <c r="O2240" s="92" t="s">
        <v>5840</v>
      </c>
      <c r="P2240" s="93" t="s">
        <v>57</v>
      </c>
      <c r="Q2240" s="110" t="s">
        <v>5322</v>
      </c>
      <c r="R2240" s="94"/>
      <c r="S2240" s="95">
        <v>46168</v>
      </c>
      <c r="T2240" s="95" t="s">
        <v>5203</v>
      </c>
      <c r="U2240" s="95" t="s">
        <v>1125</v>
      </c>
      <c r="V2240" s="91">
        <v>46112</v>
      </c>
      <c r="W2240" s="91">
        <v>46160</v>
      </c>
      <c r="X2240" s="91">
        <v>46167</v>
      </c>
      <c r="Y2240" s="96" t="s">
        <v>2851</v>
      </c>
      <c r="Z2240" s="89"/>
      <c r="AA2240" s="95"/>
      <c r="AB2240" s="89"/>
      <c r="AC2240" s="109"/>
      <c r="AD2240" s="89"/>
      <c r="AE2240" s="89"/>
      <c r="AF2240" s="191"/>
      <c r="AG2240" s="194"/>
      <c r="AH2240" s="193"/>
      <c r="AI2240" s="97"/>
      <c r="AJ2240" s="97"/>
      <c r="AK2240" s="97"/>
      <c r="AL2240" s="45" t="s">
        <v>67</v>
      </c>
      <c r="AM2240" s="160" t="str">
        <f>MONTH(B2240)&amp;"/"&amp;YEAR(B2240)</f>
        <v>3/2026</v>
      </c>
      <c r="AN2240" s="45">
        <f>WEEKNUM(B2240)-WEEKNUM(EOMONTH(B2240,-1)+1)+1</f>
        <v>4</v>
      </c>
      <c r="AO2240" s="45" t="str">
        <f>MONTH(R2240)&amp;"/"&amp;YEAR(R2240)</f>
        <v>1/1900</v>
      </c>
      <c r="AP2240" s="45" t="e">
        <f>WEEKNUM(R2240)-WEEKNUM(EOMONTH(R2240,-1)+1)+1</f>
        <v>#NUM!</v>
      </c>
      <c r="AQ2240" s="45">
        <f>IF(AU2240="S",IF(Q2240="1. Aceitou o programa",R2240-B2240,0),0)</f>
        <v>0</v>
      </c>
      <c r="AR2240" s="45">
        <f>IF(AU2240="S",IF(AND(S2240&lt;&gt;"",R2240&lt;&gt;""),S2240-R2240,0),0)</f>
        <v>0</v>
      </c>
      <c r="AS2240" s="45">
        <f>IF(AU2240="S",IF(Q2240="1. Aceitou o programa",IF(OR(X2240="Não se Aplica",X2240=""),IF(OR(W2240="Não se Aplica",W2240=""),0,W2240-V2240),AVERAGE(X2240-W2240,W2240-V2240)),0),0)</f>
        <v>0</v>
      </c>
      <c r="AT2240" s="45">
        <f>IF(AU2240="S",IF(AND(Q2240="1. Aceitou o programa",AB2240="Realizada"),IFERROR(IF(AA2240="",0,AA2240-R2240),0),0),0)</f>
        <v>0</v>
      </c>
      <c r="AU2240" s="45" t="str">
        <f>_xlfn.XLOOKUP(U2240,'Lista Suspensa'!$AA$20:$AA$23,'Lista Suspensa'!$AB$20:$AB$23,"N/A")</f>
        <v>S</v>
      </c>
    </row>
    <row r="2241" spans="1:47" ht="12" customHeight="1" x14ac:dyDescent="0.3">
      <c r="A2241" s="87" t="s">
        <v>47</v>
      </c>
      <c r="B2241" s="88">
        <v>46104</v>
      </c>
      <c r="C2241" s="89" t="s">
        <v>48</v>
      </c>
      <c r="D2241" s="89" t="s">
        <v>49</v>
      </c>
      <c r="E2241" s="189">
        <v>747225109</v>
      </c>
      <c r="F2241" s="197" t="s">
        <v>5841</v>
      </c>
      <c r="G2241" s="90">
        <v>45969507768</v>
      </c>
      <c r="H2241" s="91">
        <v>19487</v>
      </c>
      <c r="I2241" s="89"/>
      <c r="J2241" s="89" t="s">
        <v>51</v>
      </c>
      <c r="K2241" s="89" t="s">
        <v>76</v>
      </c>
      <c r="L2241" s="89" t="s">
        <v>95</v>
      </c>
      <c r="M2241" s="89" t="s">
        <v>3473</v>
      </c>
      <c r="N2241" s="89" t="s">
        <v>71</v>
      </c>
      <c r="O2241" s="92" t="s">
        <v>5842</v>
      </c>
      <c r="P2241" s="93" t="s">
        <v>57</v>
      </c>
      <c r="Q2241" s="110" t="s">
        <v>5322</v>
      </c>
      <c r="R2241" s="94"/>
      <c r="S2241" s="95">
        <v>46168</v>
      </c>
      <c r="T2241" s="95" t="s">
        <v>5203</v>
      </c>
      <c r="U2241" s="95" t="s">
        <v>1125</v>
      </c>
      <c r="V2241" s="91">
        <v>46112</v>
      </c>
      <c r="W2241" s="91">
        <v>46160</v>
      </c>
      <c r="X2241" s="91">
        <v>46167</v>
      </c>
      <c r="Y2241" s="96" t="s">
        <v>2851</v>
      </c>
      <c r="Z2241" s="89"/>
      <c r="AA2241" s="95"/>
      <c r="AB2241" s="89"/>
      <c r="AC2241" s="109"/>
      <c r="AD2241" s="89"/>
      <c r="AE2241" s="89"/>
      <c r="AF2241" s="191"/>
      <c r="AG2241" s="194"/>
      <c r="AH2241" s="193"/>
      <c r="AI2241" s="97"/>
      <c r="AJ2241" s="97"/>
      <c r="AK2241" s="97"/>
      <c r="AL2241" s="45" t="s">
        <v>67</v>
      </c>
      <c r="AM2241" s="160" t="str">
        <f>MONTH(B2241)&amp;"/"&amp;YEAR(B2241)</f>
        <v>3/2026</v>
      </c>
      <c r="AN2241" s="45">
        <f>WEEKNUM(B2241)-WEEKNUM(EOMONTH(B2241,-1)+1)+1</f>
        <v>4</v>
      </c>
      <c r="AO2241" s="45" t="str">
        <f>MONTH(R2241)&amp;"/"&amp;YEAR(R2241)</f>
        <v>1/1900</v>
      </c>
      <c r="AP2241" s="45" t="e">
        <f>WEEKNUM(R2241)-WEEKNUM(EOMONTH(R2241,-1)+1)+1</f>
        <v>#NUM!</v>
      </c>
      <c r="AQ2241" s="45">
        <f>IF(AU2241="S",IF(Q2241="1. Aceitou o programa",R2241-B2241,0),0)</f>
        <v>0</v>
      </c>
      <c r="AR2241" s="45">
        <f>IF(AU2241="S",IF(AND(S2241&lt;&gt;"",R2241&lt;&gt;""),S2241-R2241,0),0)</f>
        <v>0</v>
      </c>
      <c r="AS2241" s="45">
        <f>IF(AU2241="S",IF(Q2241="1. Aceitou o programa",IF(OR(X2241="Não se Aplica",X2241=""),IF(OR(W2241="Não se Aplica",W2241=""),0,W2241-V2241),AVERAGE(X2241-W2241,W2241-V2241)),0),0)</f>
        <v>0</v>
      </c>
      <c r="AT2241" s="45">
        <f>IF(AU2241="S",IF(AND(Q2241="1. Aceitou o programa",AB2241="Realizada"),IFERROR(IF(AA2241="",0,AA2241-R2241),0),0),0)</f>
        <v>0</v>
      </c>
      <c r="AU2241" s="45" t="str">
        <f>_xlfn.XLOOKUP(U2241,'Lista Suspensa'!$AA$20:$AA$23,'Lista Suspensa'!$AB$20:$AB$23,"N/A")</f>
        <v>S</v>
      </c>
    </row>
    <row r="2242" spans="1:47" ht="12" customHeight="1" x14ac:dyDescent="0.3">
      <c r="A2242" s="87" t="s">
        <v>47</v>
      </c>
      <c r="B2242" s="88">
        <v>46104</v>
      </c>
      <c r="C2242" s="89" t="s">
        <v>48</v>
      </c>
      <c r="D2242" s="89" t="s">
        <v>49</v>
      </c>
      <c r="E2242" s="189">
        <v>762380586</v>
      </c>
      <c r="F2242" s="197" t="s">
        <v>5843</v>
      </c>
      <c r="G2242" s="90">
        <v>2966823739</v>
      </c>
      <c r="H2242" s="91">
        <v>21443</v>
      </c>
      <c r="I2242" s="89"/>
      <c r="J2242" s="89" t="s">
        <v>51</v>
      </c>
      <c r="K2242" s="89" t="s">
        <v>76</v>
      </c>
      <c r="L2242" s="89" t="s">
        <v>283</v>
      </c>
      <c r="M2242" s="89" t="s">
        <v>5844</v>
      </c>
      <c r="N2242" s="89" t="s">
        <v>55</v>
      </c>
      <c r="O2242" s="92" t="s">
        <v>5845</v>
      </c>
      <c r="P2242" s="93" t="s">
        <v>57</v>
      </c>
      <c r="Q2242" s="110" t="s">
        <v>5322</v>
      </c>
      <c r="R2242" s="94"/>
      <c r="S2242" s="95">
        <v>46168</v>
      </c>
      <c r="T2242" s="95" t="s">
        <v>5203</v>
      </c>
      <c r="U2242" s="95" t="s">
        <v>1125</v>
      </c>
      <c r="V2242" s="91">
        <v>46112</v>
      </c>
      <c r="W2242" s="91">
        <v>46160</v>
      </c>
      <c r="X2242" s="91">
        <v>46167</v>
      </c>
      <c r="Y2242" s="96" t="s">
        <v>2851</v>
      </c>
      <c r="Z2242" s="89"/>
      <c r="AA2242" s="95"/>
      <c r="AB2242" s="89"/>
      <c r="AC2242" s="109"/>
      <c r="AD2242" s="89"/>
      <c r="AE2242" s="89"/>
      <c r="AF2242" s="191"/>
      <c r="AG2242" s="194"/>
      <c r="AH2242" s="193"/>
      <c r="AI2242" s="97"/>
      <c r="AJ2242" s="97"/>
      <c r="AK2242" s="97"/>
      <c r="AL2242" s="45" t="s">
        <v>67</v>
      </c>
      <c r="AM2242" s="160" t="str">
        <f>MONTH(B2242)&amp;"/"&amp;YEAR(B2242)</f>
        <v>3/2026</v>
      </c>
      <c r="AN2242" s="45">
        <f>WEEKNUM(B2242)-WEEKNUM(EOMONTH(B2242,-1)+1)+1</f>
        <v>4</v>
      </c>
      <c r="AO2242" s="45" t="str">
        <f>MONTH(R2242)&amp;"/"&amp;YEAR(R2242)</f>
        <v>1/1900</v>
      </c>
      <c r="AP2242" s="45" t="e">
        <f>WEEKNUM(R2242)-WEEKNUM(EOMONTH(R2242,-1)+1)+1</f>
        <v>#NUM!</v>
      </c>
      <c r="AQ2242" s="45">
        <f>IF(AU2242="S",IF(Q2242="1. Aceitou o programa",R2242-B2242,0),0)</f>
        <v>0</v>
      </c>
      <c r="AR2242" s="45">
        <f>IF(AU2242="S",IF(AND(S2242&lt;&gt;"",R2242&lt;&gt;""),S2242-R2242,0),0)</f>
        <v>0</v>
      </c>
      <c r="AS2242" s="45">
        <f>IF(AU2242="S",IF(Q2242="1. Aceitou o programa",IF(OR(X2242="Não se Aplica",X2242=""),IF(OR(W2242="Não se Aplica",W2242=""),0,W2242-V2242),AVERAGE(X2242-W2242,W2242-V2242)),0),0)</f>
        <v>0</v>
      </c>
      <c r="AT2242" s="45">
        <f>IF(AU2242="S",IF(AND(Q2242="1. Aceitou o programa",AB2242="Realizada"),IFERROR(IF(AA2242="",0,AA2242-R2242),0),0),0)</f>
        <v>0</v>
      </c>
      <c r="AU2242" s="45" t="str">
        <f>_xlfn.XLOOKUP(U2242,'Lista Suspensa'!$AA$20:$AA$23,'Lista Suspensa'!$AB$20:$AB$23,"N/A")</f>
        <v>S</v>
      </c>
    </row>
    <row r="2243" spans="1:47" ht="12" customHeight="1" x14ac:dyDescent="0.3">
      <c r="A2243" s="87" t="s">
        <v>47</v>
      </c>
      <c r="B2243" s="88">
        <v>46104</v>
      </c>
      <c r="C2243" s="89" t="s">
        <v>48</v>
      </c>
      <c r="D2243" s="89" t="s">
        <v>49</v>
      </c>
      <c r="E2243" s="189">
        <v>87141703</v>
      </c>
      <c r="F2243" s="197" t="s">
        <v>5846</v>
      </c>
      <c r="G2243" s="90">
        <v>12004877707</v>
      </c>
      <c r="H2243" s="91">
        <v>32370</v>
      </c>
      <c r="I2243" s="89"/>
      <c r="J2243" s="89" t="s">
        <v>51</v>
      </c>
      <c r="K2243" s="89" t="s">
        <v>76</v>
      </c>
      <c r="L2243" s="89" t="s">
        <v>95</v>
      </c>
      <c r="M2243" s="89" t="s">
        <v>360</v>
      </c>
      <c r="N2243" s="89" t="s">
        <v>234</v>
      </c>
      <c r="O2243" s="92" t="s">
        <v>5847</v>
      </c>
      <c r="P2243" s="93" t="s">
        <v>57</v>
      </c>
      <c r="Q2243" s="110" t="s">
        <v>5322</v>
      </c>
      <c r="R2243" s="94"/>
      <c r="S2243" s="95">
        <v>46168</v>
      </c>
      <c r="T2243" s="95" t="s">
        <v>5203</v>
      </c>
      <c r="U2243" s="95" t="s">
        <v>1125</v>
      </c>
      <c r="V2243" s="91">
        <v>46112</v>
      </c>
      <c r="W2243" s="91">
        <v>46160</v>
      </c>
      <c r="X2243" s="91">
        <v>46167</v>
      </c>
      <c r="Y2243" s="96" t="s">
        <v>2851</v>
      </c>
      <c r="Z2243" s="89"/>
      <c r="AA2243" s="95"/>
      <c r="AB2243" s="89"/>
      <c r="AC2243" s="109"/>
      <c r="AD2243" s="89"/>
      <c r="AE2243" s="89"/>
      <c r="AF2243" s="191"/>
      <c r="AG2243" s="194"/>
      <c r="AH2243" s="193"/>
      <c r="AI2243" s="97"/>
      <c r="AJ2243" s="97"/>
      <c r="AK2243" s="97"/>
      <c r="AL2243" s="45" t="s">
        <v>67</v>
      </c>
      <c r="AM2243" s="160" t="str">
        <f>MONTH(B2243)&amp;"/"&amp;YEAR(B2243)</f>
        <v>3/2026</v>
      </c>
      <c r="AN2243" s="45">
        <f>WEEKNUM(B2243)-WEEKNUM(EOMONTH(B2243,-1)+1)+1</f>
        <v>4</v>
      </c>
      <c r="AO2243" s="45" t="str">
        <f>MONTH(R2243)&amp;"/"&amp;YEAR(R2243)</f>
        <v>1/1900</v>
      </c>
      <c r="AP2243" s="45" t="e">
        <f>WEEKNUM(R2243)-WEEKNUM(EOMONTH(R2243,-1)+1)+1</f>
        <v>#NUM!</v>
      </c>
      <c r="AQ2243" s="45">
        <f>IF(AU2243="S",IF(Q2243="1. Aceitou o programa",R2243-B2243,0),0)</f>
        <v>0</v>
      </c>
      <c r="AR2243" s="45">
        <f>IF(AU2243="S",IF(AND(S2243&lt;&gt;"",R2243&lt;&gt;""),S2243-R2243,0),0)</f>
        <v>0</v>
      </c>
      <c r="AS2243" s="45">
        <f>IF(AU2243="S",IF(Q2243="1. Aceitou o programa",IF(OR(X2243="Não se Aplica",X2243=""),IF(OR(W2243="Não se Aplica",W2243=""),0,W2243-V2243),AVERAGE(X2243-W2243,W2243-V2243)),0),0)</f>
        <v>0</v>
      </c>
      <c r="AT2243" s="45">
        <f>IF(AU2243="S",IF(AND(Q2243="1. Aceitou o programa",AB2243="Realizada"),IFERROR(IF(AA2243="",0,AA2243-R2243),0),0),0)</f>
        <v>0</v>
      </c>
      <c r="AU2243" s="45" t="str">
        <f>_xlfn.XLOOKUP(U2243,'Lista Suspensa'!$AA$20:$AA$23,'Lista Suspensa'!$AB$20:$AB$23,"N/A")</f>
        <v>S</v>
      </c>
    </row>
    <row r="2244" spans="1:47" ht="12" customHeight="1" x14ac:dyDescent="0.3">
      <c r="A2244" s="87" t="s">
        <v>47</v>
      </c>
      <c r="B2244" s="88">
        <v>46104</v>
      </c>
      <c r="C2244" s="89" t="s">
        <v>48</v>
      </c>
      <c r="D2244" s="89" t="s">
        <v>49</v>
      </c>
      <c r="E2244" s="189">
        <v>756886473</v>
      </c>
      <c r="F2244" s="197" t="s">
        <v>5848</v>
      </c>
      <c r="G2244" s="90">
        <v>31332080715</v>
      </c>
      <c r="H2244" s="91">
        <v>16499</v>
      </c>
      <c r="I2244" s="89"/>
      <c r="J2244" s="89" t="s">
        <v>51</v>
      </c>
      <c r="K2244" s="89" t="s">
        <v>76</v>
      </c>
      <c r="L2244" s="89" t="s">
        <v>95</v>
      </c>
      <c r="M2244" s="89" t="s">
        <v>5849</v>
      </c>
      <c r="N2244" s="89" t="s">
        <v>97</v>
      </c>
      <c r="O2244" s="92" t="s">
        <v>5850</v>
      </c>
      <c r="P2244" s="93" t="s">
        <v>57</v>
      </c>
      <c r="Q2244" s="110" t="s">
        <v>5322</v>
      </c>
      <c r="R2244" s="94"/>
      <c r="S2244" s="95">
        <v>46168</v>
      </c>
      <c r="T2244" s="95" t="s">
        <v>5203</v>
      </c>
      <c r="U2244" s="95" t="s">
        <v>1125</v>
      </c>
      <c r="V2244" s="91">
        <v>46112</v>
      </c>
      <c r="W2244" s="91">
        <v>46160</v>
      </c>
      <c r="X2244" s="91">
        <v>46167</v>
      </c>
      <c r="Y2244" s="96" t="s">
        <v>2851</v>
      </c>
      <c r="Z2244" s="89"/>
      <c r="AA2244" s="95"/>
      <c r="AB2244" s="89"/>
      <c r="AC2244" s="109"/>
      <c r="AD2244" s="89"/>
      <c r="AE2244" s="89"/>
      <c r="AF2244" s="191"/>
      <c r="AG2244" s="194"/>
      <c r="AH2244" s="193"/>
      <c r="AI2244" s="97"/>
      <c r="AJ2244" s="97"/>
      <c r="AK2244" s="97"/>
      <c r="AL2244" s="45" t="s">
        <v>67</v>
      </c>
      <c r="AM2244" s="160" t="str">
        <f>MONTH(B2244)&amp;"/"&amp;YEAR(B2244)</f>
        <v>3/2026</v>
      </c>
      <c r="AN2244" s="45">
        <f>WEEKNUM(B2244)-WEEKNUM(EOMONTH(B2244,-1)+1)+1</f>
        <v>4</v>
      </c>
      <c r="AO2244" s="45" t="str">
        <f>MONTH(R2244)&amp;"/"&amp;YEAR(R2244)</f>
        <v>1/1900</v>
      </c>
      <c r="AP2244" s="45" t="e">
        <f>WEEKNUM(R2244)-WEEKNUM(EOMONTH(R2244,-1)+1)+1</f>
        <v>#NUM!</v>
      </c>
      <c r="AQ2244" s="45">
        <f>IF(AU2244="S",IF(Q2244="1. Aceitou o programa",R2244-B2244,0),0)</f>
        <v>0</v>
      </c>
      <c r="AR2244" s="45">
        <f>IF(AU2244="S",IF(AND(S2244&lt;&gt;"",R2244&lt;&gt;""),S2244-R2244,0),0)</f>
        <v>0</v>
      </c>
      <c r="AS2244" s="45">
        <f>IF(AU2244="S",IF(Q2244="1. Aceitou o programa",IF(OR(X2244="Não se Aplica",X2244=""),IF(OR(W2244="Não se Aplica",W2244=""),0,W2244-V2244),AVERAGE(X2244-W2244,W2244-V2244)),0),0)</f>
        <v>0</v>
      </c>
      <c r="AT2244" s="45">
        <f>IF(AU2244="S",IF(AND(Q2244="1. Aceitou o programa",AB2244="Realizada"),IFERROR(IF(AA2244="",0,AA2244-R2244),0),0),0)</f>
        <v>0</v>
      </c>
      <c r="AU2244" s="45" t="str">
        <f>_xlfn.XLOOKUP(U2244,'Lista Suspensa'!$AA$20:$AA$23,'Lista Suspensa'!$AB$20:$AB$23,"N/A")</f>
        <v>S</v>
      </c>
    </row>
    <row r="2245" spans="1:47" ht="12" customHeight="1" x14ac:dyDescent="0.3">
      <c r="A2245" s="87" t="s">
        <v>47</v>
      </c>
      <c r="B2245" s="88">
        <v>46104</v>
      </c>
      <c r="C2245" s="89" t="s">
        <v>48</v>
      </c>
      <c r="D2245" s="89" t="s">
        <v>49</v>
      </c>
      <c r="E2245" s="189">
        <v>487313658</v>
      </c>
      <c r="F2245" s="197" t="s">
        <v>5851</v>
      </c>
      <c r="G2245" s="90">
        <v>1607352702</v>
      </c>
      <c r="H2245" s="91">
        <v>19874</v>
      </c>
      <c r="I2245" s="89"/>
      <c r="J2245" s="89" t="s">
        <v>51</v>
      </c>
      <c r="K2245" s="89" t="s">
        <v>76</v>
      </c>
      <c r="L2245" s="89" t="s">
        <v>233</v>
      </c>
      <c r="M2245" s="89" t="s">
        <v>732</v>
      </c>
      <c r="N2245" s="89" t="s">
        <v>55</v>
      </c>
      <c r="O2245" s="92" t="s">
        <v>5852</v>
      </c>
      <c r="P2245" s="93" t="s">
        <v>57</v>
      </c>
      <c r="Q2245" s="110" t="s">
        <v>5322</v>
      </c>
      <c r="R2245" s="94"/>
      <c r="S2245" s="95">
        <v>46168</v>
      </c>
      <c r="T2245" s="95" t="s">
        <v>5203</v>
      </c>
      <c r="U2245" s="95" t="s">
        <v>1125</v>
      </c>
      <c r="V2245" s="91">
        <v>46112</v>
      </c>
      <c r="W2245" s="91">
        <v>46160</v>
      </c>
      <c r="X2245" s="91">
        <v>46167</v>
      </c>
      <c r="Y2245" s="96" t="s">
        <v>2851</v>
      </c>
      <c r="Z2245" s="89"/>
      <c r="AA2245" s="95"/>
      <c r="AB2245" s="89"/>
      <c r="AC2245" s="109"/>
      <c r="AD2245" s="89"/>
      <c r="AE2245" s="89"/>
      <c r="AF2245" s="191"/>
      <c r="AG2245" s="194"/>
      <c r="AH2245" s="193"/>
      <c r="AI2245" s="97"/>
      <c r="AJ2245" s="97"/>
      <c r="AK2245" s="97"/>
      <c r="AL2245" s="45" t="s">
        <v>67</v>
      </c>
      <c r="AM2245" s="160" t="str">
        <f>MONTH(B2245)&amp;"/"&amp;YEAR(B2245)</f>
        <v>3/2026</v>
      </c>
      <c r="AN2245" s="45">
        <f>WEEKNUM(B2245)-WEEKNUM(EOMONTH(B2245,-1)+1)+1</f>
        <v>4</v>
      </c>
      <c r="AO2245" s="45" t="str">
        <f>MONTH(R2245)&amp;"/"&amp;YEAR(R2245)</f>
        <v>1/1900</v>
      </c>
      <c r="AP2245" s="45" t="e">
        <f>WEEKNUM(R2245)-WEEKNUM(EOMONTH(R2245,-1)+1)+1</f>
        <v>#NUM!</v>
      </c>
      <c r="AQ2245" s="45">
        <f>IF(AU2245="S",IF(Q2245="1. Aceitou o programa",R2245-B2245,0),0)</f>
        <v>0</v>
      </c>
      <c r="AR2245" s="45">
        <f>IF(AU2245="S",IF(AND(S2245&lt;&gt;"",R2245&lt;&gt;""),S2245-R2245,0),0)</f>
        <v>0</v>
      </c>
      <c r="AS2245" s="45">
        <f>IF(AU2245="S",IF(Q2245="1. Aceitou o programa",IF(OR(X2245="Não se Aplica",X2245=""),IF(OR(W2245="Não se Aplica",W2245=""),0,W2245-V2245),AVERAGE(X2245-W2245,W2245-V2245)),0),0)</f>
        <v>0</v>
      </c>
      <c r="AT2245" s="45">
        <f>IF(AU2245="S",IF(AND(Q2245="1. Aceitou o programa",AB2245="Realizada"),IFERROR(IF(AA2245="",0,AA2245-R2245),0),0),0)</f>
        <v>0</v>
      </c>
      <c r="AU2245" s="45" t="str">
        <f>_xlfn.XLOOKUP(U2245,'Lista Suspensa'!$AA$20:$AA$23,'Lista Suspensa'!$AB$20:$AB$23,"N/A")</f>
        <v>S</v>
      </c>
    </row>
    <row r="2246" spans="1:47" ht="12" customHeight="1" x14ac:dyDescent="0.3">
      <c r="A2246" s="87" t="s">
        <v>47</v>
      </c>
      <c r="B2246" s="88">
        <v>46104</v>
      </c>
      <c r="C2246" s="89" t="s">
        <v>48</v>
      </c>
      <c r="D2246" s="89" t="s">
        <v>49</v>
      </c>
      <c r="E2246" s="189">
        <v>803142684</v>
      </c>
      <c r="F2246" s="197" t="s">
        <v>5853</v>
      </c>
      <c r="G2246" s="90">
        <v>25132196861</v>
      </c>
      <c r="H2246" s="91">
        <v>16033</v>
      </c>
      <c r="I2246" s="89"/>
      <c r="J2246" s="89" t="s">
        <v>51</v>
      </c>
      <c r="K2246" s="89" t="s">
        <v>52</v>
      </c>
      <c r="L2246" s="89" t="s">
        <v>85</v>
      </c>
      <c r="M2246" s="89" t="s">
        <v>3961</v>
      </c>
      <c r="N2246" s="89" t="s">
        <v>97</v>
      </c>
      <c r="O2246" s="92" t="s">
        <v>5854</v>
      </c>
      <c r="P2246" s="93" t="s">
        <v>57</v>
      </c>
      <c r="Q2246" s="110" t="s">
        <v>5322</v>
      </c>
      <c r="R2246" s="94"/>
      <c r="S2246" s="95">
        <v>46168</v>
      </c>
      <c r="T2246" s="95" t="s">
        <v>5203</v>
      </c>
      <c r="U2246" s="95" t="s">
        <v>1125</v>
      </c>
      <c r="V2246" s="91">
        <v>46112</v>
      </c>
      <c r="W2246" s="91">
        <v>46160</v>
      </c>
      <c r="X2246" s="91">
        <v>46167</v>
      </c>
      <c r="Y2246" s="96" t="s">
        <v>2851</v>
      </c>
      <c r="Z2246" s="89"/>
      <c r="AA2246" s="95"/>
      <c r="AB2246" s="89"/>
      <c r="AC2246" s="109"/>
      <c r="AD2246" s="89"/>
      <c r="AE2246" s="89"/>
      <c r="AF2246" s="191"/>
      <c r="AG2246" s="194"/>
      <c r="AH2246" s="193"/>
      <c r="AI2246" s="97"/>
      <c r="AJ2246" s="97"/>
      <c r="AK2246" s="97"/>
      <c r="AL2246" s="45" t="s">
        <v>67</v>
      </c>
      <c r="AM2246" s="160" t="str">
        <f>MONTH(B2246)&amp;"/"&amp;YEAR(B2246)</f>
        <v>3/2026</v>
      </c>
      <c r="AN2246" s="45">
        <f>WEEKNUM(B2246)-WEEKNUM(EOMONTH(B2246,-1)+1)+1</f>
        <v>4</v>
      </c>
      <c r="AO2246" s="45" t="str">
        <f>MONTH(R2246)&amp;"/"&amp;YEAR(R2246)</f>
        <v>1/1900</v>
      </c>
      <c r="AP2246" s="45" t="e">
        <f>WEEKNUM(R2246)-WEEKNUM(EOMONTH(R2246,-1)+1)+1</f>
        <v>#NUM!</v>
      </c>
      <c r="AQ2246" s="45">
        <f>IF(AU2246="S",IF(Q2246="1. Aceitou o programa",R2246-B2246,0),0)</f>
        <v>0</v>
      </c>
      <c r="AR2246" s="45">
        <f>IF(AU2246="S",IF(AND(S2246&lt;&gt;"",R2246&lt;&gt;""),S2246-R2246,0),0)</f>
        <v>0</v>
      </c>
      <c r="AS2246" s="45">
        <f>IF(AU2246="S",IF(Q2246="1. Aceitou o programa",IF(OR(X2246="Não se Aplica",X2246=""),IF(OR(W2246="Não se Aplica",W2246=""),0,W2246-V2246),AVERAGE(X2246-W2246,W2246-V2246)),0),0)</f>
        <v>0</v>
      </c>
      <c r="AT2246" s="45">
        <f>IF(AU2246="S",IF(AND(Q2246="1. Aceitou o programa",AB2246="Realizada"),IFERROR(IF(AA2246="",0,AA2246-R2246),0),0),0)</f>
        <v>0</v>
      </c>
      <c r="AU2246" s="45" t="str">
        <f>_xlfn.XLOOKUP(U2246,'Lista Suspensa'!$AA$20:$AA$23,'Lista Suspensa'!$AB$20:$AB$23,"N/A")</f>
        <v>S</v>
      </c>
    </row>
    <row r="2247" spans="1:47" ht="12" customHeight="1" x14ac:dyDescent="0.3">
      <c r="A2247" s="87" t="s">
        <v>47</v>
      </c>
      <c r="B2247" s="88">
        <v>46104</v>
      </c>
      <c r="C2247" s="89" t="s">
        <v>48</v>
      </c>
      <c r="D2247" s="89" t="s">
        <v>49</v>
      </c>
      <c r="E2247" s="189">
        <v>593936876</v>
      </c>
      <c r="F2247" s="197" t="s">
        <v>5855</v>
      </c>
      <c r="G2247" s="90">
        <v>55790059899</v>
      </c>
      <c r="H2247" s="91">
        <v>40566</v>
      </c>
      <c r="I2247" s="89"/>
      <c r="J2247" s="89" t="s">
        <v>51</v>
      </c>
      <c r="K2247" s="89" t="s">
        <v>52</v>
      </c>
      <c r="L2247" s="89" t="s">
        <v>619</v>
      </c>
      <c r="M2247" s="89" t="s">
        <v>5856</v>
      </c>
      <c r="N2247" s="89" t="s">
        <v>159</v>
      </c>
      <c r="O2247" s="92" t="s">
        <v>5857</v>
      </c>
      <c r="P2247" s="93" t="s">
        <v>57</v>
      </c>
      <c r="Q2247" s="110" t="s">
        <v>5322</v>
      </c>
      <c r="R2247" s="94"/>
      <c r="S2247" s="95">
        <v>46168</v>
      </c>
      <c r="T2247" s="95" t="s">
        <v>5203</v>
      </c>
      <c r="U2247" s="95" t="s">
        <v>1125</v>
      </c>
      <c r="V2247" s="91">
        <v>46112</v>
      </c>
      <c r="W2247" s="91">
        <v>46160</v>
      </c>
      <c r="X2247" s="91">
        <v>46167</v>
      </c>
      <c r="Y2247" s="96" t="s">
        <v>2851</v>
      </c>
      <c r="Z2247" s="89"/>
      <c r="AA2247" s="95"/>
      <c r="AB2247" s="89"/>
      <c r="AC2247" s="109"/>
      <c r="AD2247" s="89"/>
      <c r="AE2247" s="89"/>
      <c r="AF2247" s="191"/>
      <c r="AG2247" s="194"/>
      <c r="AH2247" s="193"/>
      <c r="AI2247" s="97"/>
      <c r="AJ2247" s="97"/>
      <c r="AK2247" s="97"/>
      <c r="AL2247" s="45" t="s">
        <v>67</v>
      </c>
      <c r="AM2247" s="160" t="str">
        <f>MONTH(B2247)&amp;"/"&amp;YEAR(B2247)</f>
        <v>3/2026</v>
      </c>
      <c r="AN2247" s="45">
        <f>WEEKNUM(B2247)-WEEKNUM(EOMONTH(B2247,-1)+1)+1</f>
        <v>4</v>
      </c>
      <c r="AO2247" s="45" t="str">
        <f>MONTH(R2247)&amp;"/"&amp;YEAR(R2247)</f>
        <v>1/1900</v>
      </c>
      <c r="AP2247" s="45" t="e">
        <f>WEEKNUM(R2247)-WEEKNUM(EOMONTH(R2247,-1)+1)+1</f>
        <v>#NUM!</v>
      </c>
      <c r="AQ2247" s="45">
        <f>IF(AU2247="S",IF(Q2247="1. Aceitou o programa",R2247-B2247,0),0)</f>
        <v>0</v>
      </c>
      <c r="AR2247" s="45">
        <f>IF(AU2247="S",IF(AND(S2247&lt;&gt;"",R2247&lt;&gt;""),S2247-R2247,0),0)</f>
        <v>0</v>
      </c>
      <c r="AS2247" s="45">
        <f>IF(AU2247="S",IF(Q2247="1. Aceitou o programa",IF(OR(X2247="Não se Aplica",X2247=""),IF(OR(W2247="Não se Aplica",W2247=""),0,W2247-V2247),AVERAGE(X2247-W2247,W2247-V2247)),0),0)</f>
        <v>0</v>
      </c>
      <c r="AT2247" s="45">
        <f>IF(AU2247="S",IF(AND(Q2247="1. Aceitou o programa",AB2247="Realizada"),IFERROR(IF(AA2247="",0,AA2247-R2247),0),0),0)</f>
        <v>0</v>
      </c>
      <c r="AU2247" s="45" t="str">
        <f>_xlfn.XLOOKUP(U2247,'Lista Suspensa'!$AA$20:$AA$23,'Lista Suspensa'!$AB$20:$AB$23,"N/A")</f>
        <v>S</v>
      </c>
    </row>
    <row r="2248" spans="1:47" ht="12" customHeight="1" x14ac:dyDescent="0.3">
      <c r="A2248" s="87" t="s">
        <v>47</v>
      </c>
      <c r="B2248" s="88">
        <v>46104</v>
      </c>
      <c r="C2248" s="89" t="s">
        <v>48</v>
      </c>
      <c r="D2248" s="89" t="s">
        <v>49</v>
      </c>
      <c r="E2248" s="189">
        <v>448440679</v>
      </c>
      <c r="F2248" s="197" t="s">
        <v>5858</v>
      </c>
      <c r="G2248" s="90">
        <v>52245322800</v>
      </c>
      <c r="H2248" s="91">
        <v>16284</v>
      </c>
      <c r="I2248" s="89"/>
      <c r="J2248" s="89" t="s">
        <v>51</v>
      </c>
      <c r="K2248" s="89" t="s">
        <v>52</v>
      </c>
      <c r="L2248" s="89" t="s">
        <v>85</v>
      </c>
      <c r="M2248" s="89" t="s">
        <v>768</v>
      </c>
      <c r="N2248" s="89" t="s">
        <v>87</v>
      </c>
      <c r="O2248" s="92" t="s">
        <v>5859</v>
      </c>
      <c r="P2248" s="93" t="s">
        <v>57</v>
      </c>
      <c r="Q2248" s="110" t="s">
        <v>5322</v>
      </c>
      <c r="R2248" s="94"/>
      <c r="S2248" s="95">
        <v>46168</v>
      </c>
      <c r="T2248" s="95" t="s">
        <v>5203</v>
      </c>
      <c r="U2248" s="95" t="s">
        <v>1125</v>
      </c>
      <c r="V2248" s="91">
        <v>46112</v>
      </c>
      <c r="W2248" s="91">
        <v>46160</v>
      </c>
      <c r="X2248" s="91">
        <v>46167</v>
      </c>
      <c r="Y2248" s="96" t="s">
        <v>2851</v>
      </c>
      <c r="Z2248" s="89"/>
      <c r="AA2248" s="95"/>
      <c r="AB2248" s="89"/>
      <c r="AC2248" s="109"/>
      <c r="AD2248" s="89"/>
      <c r="AE2248" s="89"/>
      <c r="AF2248" s="191"/>
      <c r="AG2248" s="194"/>
      <c r="AH2248" s="193"/>
      <c r="AI2248" s="97"/>
      <c r="AJ2248" s="97"/>
      <c r="AK2248" s="97"/>
      <c r="AL2248" s="45" t="s">
        <v>67</v>
      </c>
      <c r="AM2248" s="160" t="str">
        <f>MONTH(B2248)&amp;"/"&amp;YEAR(B2248)</f>
        <v>3/2026</v>
      </c>
      <c r="AN2248" s="45">
        <f>WEEKNUM(B2248)-WEEKNUM(EOMONTH(B2248,-1)+1)+1</f>
        <v>4</v>
      </c>
      <c r="AO2248" s="45" t="str">
        <f>MONTH(R2248)&amp;"/"&amp;YEAR(R2248)</f>
        <v>1/1900</v>
      </c>
      <c r="AP2248" s="45" t="e">
        <f>WEEKNUM(R2248)-WEEKNUM(EOMONTH(R2248,-1)+1)+1</f>
        <v>#NUM!</v>
      </c>
      <c r="AQ2248" s="45">
        <f>IF(AU2248="S",IF(Q2248="1. Aceitou o programa",R2248-B2248,0),0)</f>
        <v>0</v>
      </c>
      <c r="AR2248" s="45">
        <f>IF(AU2248="S",IF(AND(S2248&lt;&gt;"",R2248&lt;&gt;""),S2248-R2248,0),0)</f>
        <v>0</v>
      </c>
      <c r="AS2248" s="45">
        <f>IF(AU2248="S",IF(Q2248="1. Aceitou o programa",IF(OR(X2248="Não se Aplica",X2248=""),IF(OR(W2248="Não se Aplica",W2248=""),0,W2248-V2248),AVERAGE(X2248-W2248,W2248-V2248)),0),0)</f>
        <v>0</v>
      </c>
      <c r="AT2248" s="45">
        <f>IF(AU2248="S",IF(AND(Q2248="1. Aceitou o programa",AB2248="Realizada"),IFERROR(IF(AA2248="",0,AA2248-R2248),0),0),0)</f>
        <v>0</v>
      </c>
      <c r="AU2248" s="45" t="str">
        <f>_xlfn.XLOOKUP(U2248,'Lista Suspensa'!$AA$20:$AA$23,'Lista Suspensa'!$AB$20:$AB$23,"N/A")</f>
        <v>S</v>
      </c>
    </row>
    <row r="2249" spans="1:47" ht="12" customHeight="1" x14ac:dyDescent="0.3">
      <c r="A2249" s="87" t="s">
        <v>47</v>
      </c>
      <c r="B2249" s="88">
        <v>46104</v>
      </c>
      <c r="C2249" s="89" t="s">
        <v>48</v>
      </c>
      <c r="D2249" s="89" t="s">
        <v>49</v>
      </c>
      <c r="E2249" s="189">
        <v>757172911</v>
      </c>
      <c r="F2249" s="197" t="s">
        <v>5860</v>
      </c>
      <c r="G2249" s="90">
        <v>43196306704</v>
      </c>
      <c r="H2249" s="91">
        <v>12723</v>
      </c>
      <c r="I2249" s="89"/>
      <c r="J2249" s="89" t="s">
        <v>51</v>
      </c>
      <c r="K2249" s="89" t="s">
        <v>76</v>
      </c>
      <c r="L2249" s="89" t="s">
        <v>95</v>
      </c>
      <c r="M2249" s="89" t="s">
        <v>5861</v>
      </c>
      <c r="N2249" s="89" t="s">
        <v>97</v>
      </c>
      <c r="O2249" s="92" t="s">
        <v>5862</v>
      </c>
      <c r="P2249" s="93" t="s">
        <v>57</v>
      </c>
      <c r="Q2249" s="110" t="s">
        <v>5322</v>
      </c>
      <c r="R2249" s="94"/>
      <c r="S2249" s="95">
        <v>46168</v>
      </c>
      <c r="T2249" s="95" t="s">
        <v>5203</v>
      </c>
      <c r="U2249" s="95" t="s">
        <v>1125</v>
      </c>
      <c r="V2249" s="91">
        <v>46112</v>
      </c>
      <c r="W2249" s="91">
        <v>46160</v>
      </c>
      <c r="X2249" s="91">
        <v>46167</v>
      </c>
      <c r="Y2249" s="96" t="s">
        <v>2851</v>
      </c>
      <c r="Z2249" s="89"/>
      <c r="AA2249" s="95"/>
      <c r="AB2249" s="89"/>
      <c r="AC2249" s="109"/>
      <c r="AD2249" s="89"/>
      <c r="AE2249" s="89"/>
      <c r="AF2249" s="191"/>
      <c r="AG2249" s="194"/>
      <c r="AH2249" s="193"/>
      <c r="AI2249" s="97"/>
      <c r="AJ2249" s="97"/>
      <c r="AK2249" s="97"/>
      <c r="AL2249" s="45" t="s">
        <v>67</v>
      </c>
      <c r="AM2249" s="160" t="str">
        <f>MONTH(B2249)&amp;"/"&amp;YEAR(B2249)</f>
        <v>3/2026</v>
      </c>
      <c r="AN2249" s="45">
        <f>WEEKNUM(B2249)-WEEKNUM(EOMONTH(B2249,-1)+1)+1</f>
        <v>4</v>
      </c>
      <c r="AO2249" s="45" t="str">
        <f>MONTH(R2249)&amp;"/"&amp;YEAR(R2249)</f>
        <v>1/1900</v>
      </c>
      <c r="AP2249" s="45" t="e">
        <f>WEEKNUM(R2249)-WEEKNUM(EOMONTH(R2249,-1)+1)+1</f>
        <v>#NUM!</v>
      </c>
      <c r="AQ2249" s="45">
        <f>IF(AU2249="S",IF(Q2249="1. Aceitou o programa",R2249-B2249,0),0)</f>
        <v>0</v>
      </c>
      <c r="AR2249" s="45">
        <f>IF(AU2249="S",IF(AND(S2249&lt;&gt;"",R2249&lt;&gt;""),S2249-R2249,0),0)</f>
        <v>0</v>
      </c>
      <c r="AS2249" s="45">
        <f>IF(AU2249="S",IF(Q2249="1. Aceitou o programa",IF(OR(X2249="Não se Aplica",X2249=""),IF(OR(W2249="Não se Aplica",W2249=""),0,W2249-V2249),AVERAGE(X2249-W2249,W2249-V2249)),0),0)</f>
        <v>0</v>
      </c>
      <c r="AT2249" s="45">
        <f>IF(AU2249="S",IF(AND(Q2249="1. Aceitou o programa",AB2249="Realizada"),IFERROR(IF(AA2249="",0,AA2249-R2249),0),0),0)</f>
        <v>0</v>
      </c>
      <c r="AU2249" s="45" t="str">
        <f>_xlfn.XLOOKUP(U2249,'Lista Suspensa'!$AA$20:$AA$23,'Lista Suspensa'!$AB$20:$AB$23,"N/A")</f>
        <v>S</v>
      </c>
    </row>
    <row r="2250" spans="1:47" ht="12" customHeight="1" x14ac:dyDescent="0.3">
      <c r="A2250" s="87" t="s">
        <v>47</v>
      </c>
      <c r="B2250" s="88">
        <v>46104</v>
      </c>
      <c r="C2250" s="89" t="s">
        <v>48</v>
      </c>
      <c r="D2250" s="89" t="s">
        <v>49</v>
      </c>
      <c r="E2250" s="189">
        <v>745632416</v>
      </c>
      <c r="F2250" s="197" t="s">
        <v>5863</v>
      </c>
      <c r="G2250" s="90">
        <v>6844191731</v>
      </c>
      <c r="H2250" s="91">
        <v>12920</v>
      </c>
      <c r="I2250" s="89"/>
      <c r="J2250" s="89" t="s">
        <v>51</v>
      </c>
      <c r="K2250" s="89" t="s">
        <v>76</v>
      </c>
      <c r="L2250" s="89" t="s">
        <v>95</v>
      </c>
      <c r="M2250" s="89" t="s">
        <v>180</v>
      </c>
      <c r="N2250" s="89" t="s">
        <v>97</v>
      </c>
      <c r="O2250" s="92" t="s">
        <v>5864</v>
      </c>
      <c r="P2250" s="93" t="s">
        <v>57</v>
      </c>
      <c r="Q2250" s="110" t="s">
        <v>5322</v>
      </c>
      <c r="R2250" s="94"/>
      <c r="S2250" s="95">
        <v>46168</v>
      </c>
      <c r="T2250" s="95" t="s">
        <v>5203</v>
      </c>
      <c r="U2250" s="95" t="s">
        <v>1125</v>
      </c>
      <c r="V2250" s="91">
        <v>46112</v>
      </c>
      <c r="W2250" s="91">
        <v>46160</v>
      </c>
      <c r="X2250" s="91">
        <v>46167</v>
      </c>
      <c r="Y2250" s="96" t="s">
        <v>2851</v>
      </c>
      <c r="Z2250" s="89"/>
      <c r="AA2250" s="95"/>
      <c r="AB2250" s="89"/>
      <c r="AC2250" s="109"/>
      <c r="AD2250" s="89"/>
      <c r="AE2250" s="89"/>
      <c r="AF2250" s="191"/>
      <c r="AG2250" s="194"/>
      <c r="AH2250" s="193"/>
      <c r="AI2250" s="97"/>
      <c r="AJ2250" s="97"/>
      <c r="AK2250" s="97"/>
      <c r="AL2250" s="45" t="s">
        <v>67</v>
      </c>
      <c r="AM2250" s="160" t="str">
        <f>MONTH(B2250)&amp;"/"&amp;YEAR(B2250)</f>
        <v>3/2026</v>
      </c>
      <c r="AN2250" s="45">
        <f>WEEKNUM(B2250)-WEEKNUM(EOMONTH(B2250,-1)+1)+1</f>
        <v>4</v>
      </c>
      <c r="AO2250" s="45" t="str">
        <f>MONTH(R2250)&amp;"/"&amp;YEAR(R2250)</f>
        <v>1/1900</v>
      </c>
      <c r="AP2250" s="45" t="e">
        <f>WEEKNUM(R2250)-WEEKNUM(EOMONTH(R2250,-1)+1)+1</f>
        <v>#NUM!</v>
      </c>
      <c r="AQ2250" s="45">
        <f>IF(AU2250="S",IF(Q2250="1. Aceitou o programa",R2250-B2250,0),0)</f>
        <v>0</v>
      </c>
      <c r="AR2250" s="45">
        <f>IF(AU2250="S",IF(AND(S2250&lt;&gt;"",R2250&lt;&gt;""),S2250-R2250,0),0)</f>
        <v>0</v>
      </c>
      <c r="AS2250" s="45">
        <f>IF(AU2250="S",IF(Q2250="1. Aceitou o programa",IF(OR(X2250="Não se Aplica",X2250=""),IF(OR(W2250="Não se Aplica",W2250=""),0,W2250-V2250),AVERAGE(X2250-W2250,W2250-V2250)),0),0)</f>
        <v>0</v>
      </c>
      <c r="AT2250" s="45">
        <f>IF(AU2250="S",IF(AND(Q2250="1. Aceitou o programa",AB2250="Realizada"),IFERROR(IF(AA2250="",0,AA2250-R2250),0),0),0)</f>
        <v>0</v>
      </c>
      <c r="AU2250" s="45" t="str">
        <f>_xlfn.XLOOKUP(U2250,'Lista Suspensa'!$AA$20:$AA$23,'Lista Suspensa'!$AB$20:$AB$23,"N/A")</f>
        <v>S</v>
      </c>
    </row>
    <row r="2251" spans="1:47" ht="12" customHeight="1" x14ac:dyDescent="0.3">
      <c r="A2251" s="87" t="s">
        <v>47</v>
      </c>
      <c r="B2251" s="88">
        <v>46104</v>
      </c>
      <c r="C2251" s="89" t="s">
        <v>48</v>
      </c>
      <c r="D2251" s="89" t="s">
        <v>49</v>
      </c>
      <c r="E2251" s="189">
        <v>301265062</v>
      </c>
      <c r="F2251" s="197" t="s">
        <v>5865</v>
      </c>
      <c r="G2251" s="90">
        <v>643986847</v>
      </c>
      <c r="H2251" s="91">
        <v>21522</v>
      </c>
      <c r="I2251" s="89"/>
      <c r="J2251" s="89" t="s">
        <v>84</v>
      </c>
      <c r="K2251" s="89" t="s">
        <v>52</v>
      </c>
      <c r="L2251" s="89" t="s">
        <v>85</v>
      </c>
      <c r="M2251" s="89" t="s">
        <v>1927</v>
      </c>
      <c r="N2251" s="89" t="s">
        <v>87</v>
      </c>
      <c r="O2251" s="92" t="s">
        <v>5866</v>
      </c>
      <c r="P2251" s="93" t="s">
        <v>57</v>
      </c>
      <c r="Q2251" s="110" t="s">
        <v>5322</v>
      </c>
      <c r="R2251" s="94"/>
      <c r="S2251" s="95">
        <v>46168</v>
      </c>
      <c r="T2251" s="95" t="s">
        <v>5203</v>
      </c>
      <c r="U2251" s="95" t="s">
        <v>1125</v>
      </c>
      <c r="V2251" s="91">
        <v>46112</v>
      </c>
      <c r="W2251" s="91">
        <v>46160</v>
      </c>
      <c r="X2251" s="91">
        <v>46167</v>
      </c>
      <c r="Y2251" s="96" t="s">
        <v>2851</v>
      </c>
      <c r="Z2251" s="89"/>
      <c r="AA2251" s="95"/>
      <c r="AB2251" s="89"/>
      <c r="AC2251" s="109"/>
      <c r="AD2251" s="89"/>
      <c r="AE2251" s="89"/>
      <c r="AF2251" s="191"/>
      <c r="AG2251" s="194"/>
      <c r="AH2251" s="193"/>
      <c r="AI2251" s="97"/>
      <c r="AJ2251" s="97"/>
      <c r="AK2251" s="97"/>
      <c r="AL2251" s="45" t="s">
        <v>67</v>
      </c>
      <c r="AM2251" s="160" t="str">
        <f>MONTH(B2251)&amp;"/"&amp;YEAR(B2251)</f>
        <v>3/2026</v>
      </c>
      <c r="AN2251" s="45">
        <f>WEEKNUM(B2251)-WEEKNUM(EOMONTH(B2251,-1)+1)+1</f>
        <v>4</v>
      </c>
      <c r="AO2251" s="45" t="str">
        <f>MONTH(R2251)&amp;"/"&amp;YEAR(R2251)</f>
        <v>1/1900</v>
      </c>
      <c r="AP2251" s="45" t="e">
        <f>WEEKNUM(R2251)-WEEKNUM(EOMONTH(R2251,-1)+1)+1</f>
        <v>#NUM!</v>
      </c>
      <c r="AQ2251" s="45">
        <f>IF(AU2251="S",IF(Q2251="1. Aceitou o programa",R2251-B2251,0),0)</f>
        <v>0</v>
      </c>
      <c r="AR2251" s="45">
        <f>IF(AU2251="S",IF(AND(S2251&lt;&gt;"",R2251&lt;&gt;""),S2251-R2251,0),0)</f>
        <v>0</v>
      </c>
      <c r="AS2251" s="45">
        <f>IF(AU2251="S",IF(Q2251="1. Aceitou o programa",IF(OR(X2251="Não se Aplica",X2251=""),IF(OR(W2251="Não se Aplica",W2251=""),0,W2251-V2251),AVERAGE(X2251-W2251,W2251-V2251)),0),0)</f>
        <v>0</v>
      </c>
      <c r="AT2251" s="45">
        <f>IF(AU2251="S",IF(AND(Q2251="1. Aceitou o programa",AB2251="Realizada"),IFERROR(IF(AA2251="",0,AA2251-R2251),0),0),0)</f>
        <v>0</v>
      </c>
      <c r="AU2251" s="45" t="str">
        <f>_xlfn.XLOOKUP(U2251,'Lista Suspensa'!$AA$20:$AA$23,'Lista Suspensa'!$AB$20:$AB$23,"N/A")</f>
        <v>S</v>
      </c>
    </row>
    <row r="2252" spans="1:47" ht="12" customHeight="1" x14ac:dyDescent="0.3">
      <c r="A2252" s="87" t="s">
        <v>47</v>
      </c>
      <c r="B2252" s="88">
        <v>46104</v>
      </c>
      <c r="C2252" s="89" t="s">
        <v>48</v>
      </c>
      <c r="D2252" s="89" t="s">
        <v>49</v>
      </c>
      <c r="E2252" s="189">
        <v>594095778</v>
      </c>
      <c r="F2252" s="197" t="s">
        <v>5867</v>
      </c>
      <c r="G2252" s="90">
        <v>49975676553</v>
      </c>
      <c r="H2252" s="91">
        <v>25085</v>
      </c>
      <c r="I2252" s="89"/>
      <c r="J2252" s="89" t="s">
        <v>51</v>
      </c>
      <c r="K2252" s="89" t="s">
        <v>52</v>
      </c>
      <c r="L2252" s="89" t="s">
        <v>53</v>
      </c>
      <c r="M2252" s="89" t="s">
        <v>4179</v>
      </c>
      <c r="N2252" s="89" t="s">
        <v>159</v>
      </c>
      <c r="O2252" s="92" t="s">
        <v>5868</v>
      </c>
      <c r="P2252" s="93" t="s">
        <v>57</v>
      </c>
      <c r="Q2252" s="110" t="s">
        <v>5322</v>
      </c>
      <c r="R2252" s="94"/>
      <c r="S2252" s="95">
        <v>46168</v>
      </c>
      <c r="T2252" s="95" t="s">
        <v>5203</v>
      </c>
      <c r="U2252" s="95" t="s">
        <v>1125</v>
      </c>
      <c r="V2252" s="91">
        <v>46112</v>
      </c>
      <c r="W2252" s="91">
        <v>46160</v>
      </c>
      <c r="X2252" s="91">
        <v>46167</v>
      </c>
      <c r="Y2252" s="96" t="s">
        <v>2851</v>
      </c>
      <c r="Z2252" s="89"/>
      <c r="AA2252" s="95"/>
      <c r="AB2252" s="89"/>
      <c r="AC2252" s="109"/>
      <c r="AD2252" s="89"/>
      <c r="AE2252" s="89"/>
      <c r="AF2252" s="191"/>
      <c r="AG2252" s="194"/>
      <c r="AH2252" s="193"/>
      <c r="AI2252" s="97"/>
      <c r="AJ2252" s="97"/>
      <c r="AK2252" s="97"/>
      <c r="AL2252" s="45" t="s">
        <v>67</v>
      </c>
      <c r="AM2252" s="160" t="str">
        <f>MONTH(B2252)&amp;"/"&amp;YEAR(B2252)</f>
        <v>3/2026</v>
      </c>
      <c r="AN2252" s="45">
        <f>WEEKNUM(B2252)-WEEKNUM(EOMONTH(B2252,-1)+1)+1</f>
        <v>4</v>
      </c>
      <c r="AO2252" s="45" t="str">
        <f>MONTH(R2252)&amp;"/"&amp;YEAR(R2252)</f>
        <v>1/1900</v>
      </c>
      <c r="AP2252" s="45" t="e">
        <f>WEEKNUM(R2252)-WEEKNUM(EOMONTH(R2252,-1)+1)+1</f>
        <v>#NUM!</v>
      </c>
      <c r="AQ2252" s="45">
        <f>IF(AU2252="S",IF(Q2252="1. Aceitou o programa",R2252-B2252,0),0)</f>
        <v>0</v>
      </c>
      <c r="AR2252" s="45">
        <f>IF(AU2252="S",IF(AND(S2252&lt;&gt;"",R2252&lt;&gt;""),S2252-R2252,0),0)</f>
        <v>0</v>
      </c>
      <c r="AS2252" s="45">
        <f>IF(AU2252="S",IF(Q2252="1. Aceitou o programa",IF(OR(X2252="Não se Aplica",X2252=""),IF(OR(W2252="Não se Aplica",W2252=""),0,W2252-V2252),AVERAGE(X2252-W2252,W2252-V2252)),0),0)</f>
        <v>0</v>
      </c>
      <c r="AT2252" s="45">
        <f>IF(AU2252="S",IF(AND(Q2252="1. Aceitou o programa",AB2252="Realizada"),IFERROR(IF(AA2252="",0,AA2252-R2252),0),0),0)</f>
        <v>0</v>
      </c>
      <c r="AU2252" s="45" t="str">
        <f>_xlfn.XLOOKUP(U2252,'Lista Suspensa'!$AA$20:$AA$23,'Lista Suspensa'!$AB$20:$AB$23,"N/A")</f>
        <v>S</v>
      </c>
    </row>
    <row r="2253" spans="1:47" ht="12" customHeight="1" x14ac:dyDescent="0.3">
      <c r="A2253" s="87" t="s">
        <v>47</v>
      </c>
      <c r="B2253" s="88">
        <v>46104</v>
      </c>
      <c r="C2253" s="89" t="s">
        <v>48</v>
      </c>
      <c r="D2253" s="89" t="s">
        <v>49</v>
      </c>
      <c r="E2253" s="189">
        <v>759542074</v>
      </c>
      <c r="F2253" s="197" t="s">
        <v>5869</v>
      </c>
      <c r="G2253" s="90">
        <v>8656400762</v>
      </c>
      <c r="H2253" s="91">
        <v>29279</v>
      </c>
      <c r="I2253" s="89"/>
      <c r="J2253" s="89" t="s">
        <v>51</v>
      </c>
      <c r="K2253" s="89" t="s">
        <v>76</v>
      </c>
      <c r="L2253" s="89" t="s">
        <v>101</v>
      </c>
      <c r="M2253" s="89" t="s">
        <v>3939</v>
      </c>
      <c r="N2253" s="89" t="s">
        <v>97</v>
      </c>
      <c r="O2253" s="92" t="s">
        <v>5870</v>
      </c>
      <c r="P2253" s="93" t="s">
        <v>57</v>
      </c>
      <c r="Q2253" s="110" t="s">
        <v>5322</v>
      </c>
      <c r="R2253" s="94"/>
      <c r="S2253" s="95">
        <v>46168</v>
      </c>
      <c r="T2253" s="95" t="s">
        <v>5203</v>
      </c>
      <c r="U2253" s="95" t="s">
        <v>1125</v>
      </c>
      <c r="V2253" s="91">
        <v>46112</v>
      </c>
      <c r="W2253" s="91">
        <v>46160</v>
      </c>
      <c r="X2253" s="91">
        <v>46167</v>
      </c>
      <c r="Y2253" s="96" t="s">
        <v>2851</v>
      </c>
      <c r="Z2253" s="89"/>
      <c r="AA2253" s="95"/>
      <c r="AB2253" s="89"/>
      <c r="AC2253" s="109"/>
      <c r="AD2253" s="89"/>
      <c r="AE2253" s="89"/>
      <c r="AF2253" s="191"/>
      <c r="AG2253" s="194"/>
      <c r="AH2253" s="193"/>
      <c r="AI2253" s="97"/>
      <c r="AJ2253" s="97"/>
      <c r="AK2253" s="97"/>
      <c r="AL2253" s="45" t="s">
        <v>67</v>
      </c>
      <c r="AM2253" s="160" t="str">
        <f>MONTH(B2253)&amp;"/"&amp;YEAR(B2253)</f>
        <v>3/2026</v>
      </c>
      <c r="AN2253" s="45">
        <f>WEEKNUM(B2253)-WEEKNUM(EOMONTH(B2253,-1)+1)+1</f>
        <v>4</v>
      </c>
      <c r="AO2253" s="45" t="str">
        <f>MONTH(R2253)&amp;"/"&amp;YEAR(R2253)</f>
        <v>1/1900</v>
      </c>
      <c r="AP2253" s="45" t="e">
        <f>WEEKNUM(R2253)-WEEKNUM(EOMONTH(R2253,-1)+1)+1</f>
        <v>#NUM!</v>
      </c>
      <c r="AQ2253" s="45">
        <f>IF(AU2253="S",IF(Q2253="1. Aceitou o programa",R2253-B2253,0),0)</f>
        <v>0</v>
      </c>
      <c r="AR2253" s="45">
        <f>IF(AU2253="S",IF(AND(S2253&lt;&gt;"",R2253&lt;&gt;""),S2253-R2253,0),0)</f>
        <v>0</v>
      </c>
      <c r="AS2253" s="45">
        <f>IF(AU2253="S",IF(Q2253="1. Aceitou o programa",IF(OR(X2253="Não se Aplica",X2253=""),IF(OR(W2253="Não se Aplica",W2253=""),0,W2253-V2253),AVERAGE(X2253-W2253,W2253-V2253)),0),0)</f>
        <v>0</v>
      </c>
      <c r="AT2253" s="45">
        <f>IF(AU2253="S",IF(AND(Q2253="1. Aceitou o programa",AB2253="Realizada"),IFERROR(IF(AA2253="",0,AA2253-R2253),0),0),0)</f>
        <v>0</v>
      </c>
      <c r="AU2253" s="45" t="str">
        <f>_xlfn.XLOOKUP(U2253,'Lista Suspensa'!$AA$20:$AA$23,'Lista Suspensa'!$AB$20:$AB$23,"N/A")</f>
        <v>S</v>
      </c>
    </row>
    <row r="2254" spans="1:47" ht="12" customHeight="1" x14ac:dyDescent="0.3">
      <c r="A2254" s="87" t="s">
        <v>47</v>
      </c>
      <c r="B2254" s="88">
        <v>46104</v>
      </c>
      <c r="C2254" s="89" t="s">
        <v>48</v>
      </c>
      <c r="D2254" s="89" t="s">
        <v>49</v>
      </c>
      <c r="E2254" s="189">
        <v>803148348</v>
      </c>
      <c r="F2254" s="197" t="s">
        <v>5871</v>
      </c>
      <c r="G2254" s="90">
        <v>6588195850</v>
      </c>
      <c r="H2254" s="91">
        <v>25677</v>
      </c>
      <c r="I2254" s="89"/>
      <c r="J2254" s="89" t="s">
        <v>84</v>
      </c>
      <c r="K2254" s="89" t="s">
        <v>52</v>
      </c>
      <c r="L2254" s="89" t="s">
        <v>85</v>
      </c>
      <c r="M2254" s="89" t="s">
        <v>1370</v>
      </c>
      <c r="N2254" s="89" t="s">
        <v>97</v>
      </c>
      <c r="O2254" s="92" t="s">
        <v>5872</v>
      </c>
      <c r="P2254" s="93" t="s">
        <v>57</v>
      </c>
      <c r="Q2254" s="110" t="s">
        <v>5322</v>
      </c>
      <c r="R2254" s="94"/>
      <c r="S2254" s="95">
        <v>46168</v>
      </c>
      <c r="T2254" s="95" t="s">
        <v>5203</v>
      </c>
      <c r="U2254" s="95" t="s">
        <v>1125</v>
      </c>
      <c r="V2254" s="91">
        <v>46112</v>
      </c>
      <c r="W2254" s="91">
        <v>46160</v>
      </c>
      <c r="X2254" s="91">
        <v>46167</v>
      </c>
      <c r="Y2254" s="96" t="s">
        <v>2851</v>
      </c>
      <c r="Z2254" s="89"/>
      <c r="AA2254" s="95"/>
      <c r="AB2254" s="89"/>
      <c r="AC2254" s="109"/>
      <c r="AD2254" s="89"/>
      <c r="AE2254" s="89"/>
      <c r="AF2254" s="191"/>
      <c r="AG2254" s="194"/>
      <c r="AH2254" s="193"/>
      <c r="AI2254" s="97"/>
      <c r="AJ2254" s="97"/>
      <c r="AK2254" s="97"/>
      <c r="AL2254" s="45" t="s">
        <v>67</v>
      </c>
      <c r="AM2254" s="160" t="str">
        <f>MONTH(B2254)&amp;"/"&amp;YEAR(B2254)</f>
        <v>3/2026</v>
      </c>
      <c r="AN2254" s="45">
        <f>WEEKNUM(B2254)-WEEKNUM(EOMONTH(B2254,-1)+1)+1</f>
        <v>4</v>
      </c>
      <c r="AO2254" s="45" t="str">
        <f>MONTH(R2254)&amp;"/"&amp;YEAR(R2254)</f>
        <v>1/1900</v>
      </c>
      <c r="AP2254" s="45" t="e">
        <f>WEEKNUM(R2254)-WEEKNUM(EOMONTH(R2254,-1)+1)+1</f>
        <v>#NUM!</v>
      </c>
      <c r="AQ2254" s="45">
        <f>IF(AU2254="S",IF(Q2254="1. Aceitou o programa",R2254-B2254,0),0)</f>
        <v>0</v>
      </c>
      <c r="AR2254" s="45">
        <f>IF(AU2254="S",IF(AND(S2254&lt;&gt;"",R2254&lt;&gt;""),S2254-R2254,0),0)</f>
        <v>0</v>
      </c>
      <c r="AS2254" s="45">
        <f>IF(AU2254="S",IF(Q2254="1. Aceitou o programa",IF(OR(X2254="Não se Aplica",X2254=""),IF(OR(W2254="Não se Aplica",W2254=""),0,W2254-V2254),AVERAGE(X2254-W2254,W2254-V2254)),0),0)</f>
        <v>0</v>
      </c>
      <c r="AT2254" s="45">
        <f>IF(AU2254="S",IF(AND(Q2254="1. Aceitou o programa",AB2254="Realizada"),IFERROR(IF(AA2254="",0,AA2254-R2254),0),0),0)</f>
        <v>0</v>
      </c>
      <c r="AU2254" s="45" t="str">
        <f>_xlfn.XLOOKUP(U2254,'Lista Suspensa'!$AA$20:$AA$23,'Lista Suspensa'!$AB$20:$AB$23,"N/A")</f>
        <v>S</v>
      </c>
    </row>
    <row r="2255" spans="1:47" ht="12" customHeight="1" x14ac:dyDescent="0.3">
      <c r="A2255" s="87" t="s">
        <v>47</v>
      </c>
      <c r="B2255" s="88">
        <v>46104</v>
      </c>
      <c r="C2255" s="89" t="s">
        <v>48</v>
      </c>
      <c r="D2255" s="89" t="s">
        <v>49</v>
      </c>
      <c r="E2255" s="189">
        <v>593876938</v>
      </c>
      <c r="F2255" s="197" t="s">
        <v>5873</v>
      </c>
      <c r="G2255" s="90">
        <v>33978995832</v>
      </c>
      <c r="H2255" s="91">
        <v>31173</v>
      </c>
      <c r="I2255" s="89"/>
      <c r="J2255" s="89" t="s">
        <v>84</v>
      </c>
      <c r="K2255" s="89" t="s">
        <v>52</v>
      </c>
      <c r="L2255" s="89" t="s">
        <v>53</v>
      </c>
      <c r="M2255" s="89" t="s">
        <v>4221</v>
      </c>
      <c r="N2255" s="89" t="s">
        <v>159</v>
      </c>
      <c r="O2255" s="92" t="s">
        <v>5874</v>
      </c>
      <c r="P2255" s="93" t="s">
        <v>57</v>
      </c>
      <c r="Q2255" s="110" t="s">
        <v>5322</v>
      </c>
      <c r="R2255" s="94"/>
      <c r="S2255" s="95">
        <v>46168</v>
      </c>
      <c r="T2255" s="95" t="s">
        <v>5203</v>
      </c>
      <c r="U2255" s="95" t="s">
        <v>1125</v>
      </c>
      <c r="V2255" s="91">
        <v>46112</v>
      </c>
      <c r="W2255" s="91">
        <v>46160</v>
      </c>
      <c r="X2255" s="91">
        <v>46167</v>
      </c>
      <c r="Y2255" s="96" t="s">
        <v>2851</v>
      </c>
      <c r="Z2255" s="89"/>
      <c r="AA2255" s="95"/>
      <c r="AB2255" s="89"/>
      <c r="AC2255" s="109"/>
      <c r="AD2255" s="89"/>
      <c r="AE2255" s="89"/>
      <c r="AF2255" s="191"/>
      <c r="AG2255" s="194"/>
      <c r="AH2255" s="193"/>
      <c r="AI2255" s="97"/>
      <c r="AJ2255" s="97"/>
      <c r="AK2255" s="97"/>
      <c r="AL2255" s="45" t="s">
        <v>67</v>
      </c>
      <c r="AM2255" s="160" t="str">
        <f>MONTH(B2255)&amp;"/"&amp;YEAR(B2255)</f>
        <v>3/2026</v>
      </c>
      <c r="AN2255" s="45">
        <f>WEEKNUM(B2255)-WEEKNUM(EOMONTH(B2255,-1)+1)+1</f>
        <v>4</v>
      </c>
      <c r="AO2255" s="45" t="str">
        <f>MONTH(R2255)&amp;"/"&amp;YEAR(R2255)</f>
        <v>1/1900</v>
      </c>
      <c r="AP2255" s="45" t="e">
        <f>WEEKNUM(R2255)-WEEKNUM(EOMONTH(R2255,-1)+1)+1</f>
        <v>#NUM!</v>
      </c>
      <c r="AQ2255" s="45">
        <f>IF(AU2255="S",IF(Q2255="1. Aceitou o programa",R2255-B2255,0),0)</f>
        <v>0</v>
      </c>
      <c r="AR2255" s="45">
        <f>IF(AU2255="S",IF(AND(S2255&lt;&gt;"",R2255&lt;&gt;""),S2255-R2255,0),0)</f>
        <v>0</v>
      </c>
      <c r="AS2255" s="45">
        <f>IF(AU2255="S",IF(Q2255="1. Aceitou o programa",IF(OR(X2255="Não se Aplica",X2255=""),IF(OR(W2255="Não se Aplica",W2255=""),0,W2255-V2255),AVERAGE(X2255-W2255,W2255-V2255)),0),0)</f>
        <v>0</v>
      </c>
      <c r="AT2255" s="45">
        <f>IF(AU2255="S",IF(AND(Q2255="1. Aceitou o programa",AB2255="Realizada"),IFERROR(IF(AA2255="",0,AA2255-R2255),0),0),0)</f>
        <v>0</v>
      </c>
      <c r="AU2255" s="45" t="str">
        <f>_xlfn.XLOOKUP(U2255,'Lista Suspensa'!$AA$20:$AA$23,'Lista Suspensa'!$AB$20:$AB$23,"N/A")</f>
        <v>S</v>
      </c>
    </row>
    <row r="2256" spans="1:47" ht="12" customHeight="1" x14ac:dyDescent="0.3">
      <c r="A2256" s="87" t="s">
        <v>47</v>
      </c>
      <c r="B2256" s="88">
        <v>46104</v>
      </c>
      <c r="C2256" s="89" t="s">
        <v>48</v>
      </c>
      <c r="D2256" s="89" t="s">
        <v>49</v>
      </c>
      <c r="E2256" s="189">
        <v>328755150</v>
      </c>
      <c r="F2256" s="197" t="s">
        <v>5875</v>
      </c>
      <c r="G2256" s="90">
        <v>11105363805</v>
      </c>
      <c r="H2256" s="91">
        <v>25069</v>
      </c>
      <c r="I2256" s="89"/>
      <c r="J2256" s="89" t="s">
        <v>51</v>
      </c>
      <c r="K2256" s="89" t="s">
        <v>52</v>
      </c>
      <c r="L2256" s="89" t="s">
        <v>85</v>
      </c>
      <c r="M2256" s="89" t="s">
        <v>4881</v>
      </c>
      <c r="N2256" s="89" t="s">
        <v>79</v>
      </c>
      <c r="O2256" s="92" t="s">
        <v>5876</v>
      </c>
      <c r="P2256" s="93" t="s">
        <v>57</v>
      </c>
      <c r="Q2256" s="110" t="s">
        <v>5322</v>
      </c>
      <c r="R2256" s="94"/>
      <c r="S2256" s="95">
        <v>46168</v>
      </c>
      <c r="T2256" s="95" t="s">
        <v>5203</v>
      </c>
      <c r="U2256" s="95" t="s">
        <v>1125</v>
      </c>
      <c r="V2256" s="91">
        <v>46112</v>
      </c>
      <c r="W2256" s="91">
        <v>46160</v>
      </c>
      <c r="X2256" s="91">
        <v>46167</v>
      </c>
      <c r="Y2256" s="96" t="s">
        <v>2851</v>
      </c>
      <c r="Z2256" s="89"/>
      <c r="AA2256" s="95"/>
      <c r="AB2256" s="89"/>
      <c r="AC2256" s="109"/>
      <c r="AD2256" s="89"/>
      <c r="AE2256" s="89"/>
      <c r="AF2256" s="191"/>
      <c r="AG2256" s="194"/>
      <c r="AH2256" s="193"/>
      <c r="AI2256" s="97"/>
      <c r="AJ2256" s="97"/>
      <c r="AK2256" s="97"/>
      <c r="AL2256" s="45" t="s">
        <v>67</v>
      </c>
      <c r="AM2256" s="160" t="str">
        <f>MONTH(B2256)&amp;"/"&amp;YEAR(B2256)</f>
        <v>3/2026</v>
      </c>
      <c r="AN2256" s="45">
        <f>WEEKNUM(B2256)-WEEKNUM(EOMONTH(B2256,-1)+1)+1</f>
        <v>4</v>
      </c>
      <c r="AO2256" s="45" t="str">
        <f>MONTH(R2256)&amp;"/"&amp;YEAR(R2256)</f>
        <v>1/1900</v>
      </c>
      <c r="AP2256" s="45" t="e">
        <f>WEEKNUM(R2256)-WEEKNUM(EOMONTH(R2256,-1)+1)+1</f>
        <v>#NUM!</v>
      </c>
      <c r="AQ2256" s="45">
        <f>IF(AU2256="S",IF(Q2256="1. Aceitou o programa",R2256-B2256,0),0)</f>
        <v>0</v>
      </c>
      <c r="AR2256" s="45">
        <f>IF(AU2256="S",IF(AND(S2256&lt;&gt;"",R2256&lt;&gt;""),S2256-R2256,0),0)</f>
        <v>0</v>
      </c>
      <c r="AS2256" s="45">
        <f>IF(AU2256="S",IF(Q2256="1. Aceitou o programa",IF(OR(X2256="Não se Aplica",X2256=""),IF(OR(W2256="Não se Aplica",W2256=""),0,W2256-V2256),AVERAGE(X2256-W2256,W2256-V2256)),0),0)</f>
        <v>0</v>
      </c>
      <c r="AT2256" s="45">
        <f>IF(AU2256="S",IF(AND(Q2256="1. Aceitou o programa",AB2256="Realizada"),IFERROR(IF(AA2256="",0,AA2256-R2256),0),0),0)</f>
        <v>0</v>
      </c>
      <c r="AU2256" s="45" t="str">
        <f>_xlfn.XLOOKUP(U2256,'Lista Suspensa'!$AA$20:$AA$23,'Lista Suspensa'!$AB$20:$AB$23,"N/A")</f>
        <v>S</v>
      </c>
    </row>
    <row r="2257" spans="1:47" ht="12" customHeight="1" x14ac:dyDescent="0.3">
      <c r="A2257" s="87" t="s">
        <v>47</v>
      </c>
      <c r="B2257" s="88">
        <v>46104</v>
      </c>
      <c r="C2257" s="89" t="s">
        <v>48</v>
      </c>
      <c r="D2257" s="89" t="s">
        <v>49</v>
      </c>
      <c r="E2257" s="189">
        <v>755123700</v>
      </c>
      <c r="F2257" s="197" t="s">
        <v>5877</v>
      </c>
      <c r="G2257" s="90">
        <v>9189269713</v>
      </c>
      <c r="H2257" s="91">
        <v>30440</v>
      </c>
      <c r="I2257" s="89"/>
      <c r="J2257" s="89" t="s">
        <v>51</v>
      </c>
      <c r="K2257" s="89" t="s">
        <v>76</v>
      </c>
      <c r="L2257" s="89" t="s">
        <v>95</v>
      </c>
      <c r="M2257" s="89" t="s">
        <v>577</v>
      </c>
      <c r="N2257" s="89" t="s">
        <v>97</v>
      </c>
      <c r="O2257" s="92" t="s">
        <v>5878</v>
      </c>
      <c r="P2257" s="93" t="s">
        <v>57</v>
      </c>
      <c r="Q2257" s="110" t="s">
        <v>5322</v>
      </c>
      <c r="R2257" s="94"/>
      <c r="S2257" s="95">
        <v>46168</v>
      </c>
      <c r="T2257" s="95" t="s">
        <v>5203</v>
      </c>
      <c r="U2257" s="95" t="s">
        <v>1125</v>
      </c>
      <c r="V2257" s="91">
        <v>46112</v>
      </c>
      <c r="W2257" s="91">
        <v>46160</v>
      </c>
      <c r="X2257" s="91">
        <v>46167</v>
      </c>
      <c r="Y2257" s="96" t="s">
        <v>2851</v>
      </c>
      <c r="Z2257" s="89"/>
      <c r="AA2257" s="95"/>
      <c r="AB2257" s="89"/>
      <c r="AC2257" s="109"/>
      <c r="AD2257" s="89"/>
      <c r="AE2257" s="89"/>
      <c r="AF2257" s="191"/>
      <c r="AG2257" s="194"/>
      <c r="AH2257" s="193"/>
      <c r="AI2257" s="97"/>
      <c r="AJ2257" s="97"/>
      <c r="AK2257" s="97"/>
      <c r="AL2257" s="45" t="s">
        <v>67</v>
      </c>
      <c r="AM2257" s="160" t="str">
        <f>MONTH(B2257)&amp;"/"&amp;YEAR(B2257)</f>
        <v>3/2026</v>
      </c>
      <c r="AN2257" s="45">
        <f>WEEKNUM(B2257)-WEEKNUM(EOMONTH(B2257,-1)+1)+1</f>
        <v>4</v>
      </c>
      <c r="AO2257" s="45" t="str">
        <f>MONTH(R2257)&amp;"/"&amp;YEAR(R2257)</f>
        <v>1/1900</v>
      </c>
      <c r="AP2257" s="45" t="e">
        <f>WEEKNUM(R2257)-WEEKNUM(EOMONTH(R2257,-1)+1)+1</f>
        <v>#NUM!</v>
      </c>
      <c r="AQ2257" s="45">
        <f>IF(AU2257="S",IF(Q2257="1. Aceitou o programa",R2257-B2257,0),0)</f>
        <v>0</v>
      </c>
      <c r="AR2257" s="45">
        <f>IF(AU2257="S",IF(AND(S2257&lt;&gt;"",R2257&lt;&gt;""),S2257-R2257,0),0)</f>
        <v>0</v>
      </c>
      <c r="AS2257" s="45">
        <f>IF(AU2257="S",IF(Q2257="1. Aceitou o programa",IF(OR(X2257="Não se Aplica",X2257=""),IF(OR(W2257="Não se Aplica",W2257=""),0,W2257-V2257),AVERAGE(X2257-W2257,W2257-V2257)),0),0)</f>
        <v>0</v>
      </c>
      <c r="AT2257" s="45">
        <f>IF(AU2257="S",IF(AND(Q2257="1. Aceitou o programa",AB2257="Realizada"),IFERROR(IF(AA2257="",0,AA2257-R2257),0),0),0)</f>
        <v>0</v>
      </c>
      <c r="AU2257" s="45" t="str">
        <f>_xlfn.XLOOKUP(U2257,'Lista Suspensa'!$AA$20:$AA$23,'Lista Suspensa'!$AB$20:$AB$23,"N/A")</f>
        <v>S</v>
      </c>
    </row>
    <row r="2258" spans="1:47" ht="12" customHeight="1" x14ac:dyDescent="0.3">
      <c r="A2258" s="87" t="s">
        <v>47</v>
      </c>
      <c r="B2258" s="88">
        <v>46104</v>
      </c>
      <c r="C2258" s="89" t="s">
        <v>48</v>
      </c>
      <c r="D2258" s="89" t="s">
        <v>49</v>
      </c>
      <c r="E2258" s="189">
        <v>88158374</v>
      </c>
      <c r="F2258" s="197" t="s">
        <v>5879</v>
      </c>
      <c r="G2258" s="90">
        <v>8752977811</v>
      </c>
      <c r="H2258" s="91">
        <v>24374</v>
      </c>
      <c r="I2258" s="89"/>
      <c r="J2258" s="89" t="s">
        <v>84</v>
      </c>
      <c r="K2258" s="89" t="s">
        <v>52</v>
      </c>
      <c r="L2258" s="89" t="s">
        <v>85</v>
      </c>
      <c r="M2258" s="89" t="s">
        <v>3428</v>
      </c>
      <c r="N2258" s="89" t="s">
        <v>150</v>
      </c>
      <c r="O2258" s="92" t="s">
        <v>5880</v>
      </c>
      <c r="P2258" s="93" t="s">
        <v>57</v>
      </c>
      <c r="Q2258" s="110" t="s">
        <v>5322</v>
      </c>
      <c r="R2258" s="94"/>
      <c r="S2258" s="95">
        <v>46168</v>
      </c>
      <c r="T2258" s="95" t="s">
        <v>5203</v>
      </c>
      <c r="U2258" s="95" t="s">
        <v>1125</v>
      </c>
      <c r="V2258" s="91">
        <v>46112</v>
      </c>
      <c r="W2258" s="91">
        <v>46160</v>
      </c>
      <c r="X2258" s="91">
        <v>46167</v>
      </c>
      <c r="Y2258" s="96" t="s">
        <v>2851</v>
      </c>
      <c r="Z2258" s="89"/>
      <c r="AA2258" s="95"/>
      <c r="AB2258" s="89"/>
      <c r="AC2258" s="109"/>
      <c r="AD2258" s="89"/>
      <c r="AE2258" s="89"/>
      <c r="AF2258" s="191"/>
      <c r="AG2258" s="194"/>
      <c r="AH2258" s="193"/>
      <c r="AI2258" s="97"/>
      <c r="AJ2258" s="97"/>
      <c r="AK2258" s="97"/>
      <c r="AL2258" s="45" t="s">
        <v>67</v>
      </c>
      <c r="AM2258" s="160" t="str">
        <f>MONTH(B2258)&amp;"/"&amp;YEAR(B2258)</f>
        <v>3/2026</v>
      </c>
      <c r="AN2258" s="45">
        <f>WEEKNUM(B2258)-WEEKNUM(EOMONTH(B2258,-1)+1)+1</f>
        <v>4</v>
      </c>
      <c r="AO2258" s="45" t="str">
        <f>MONTH(R2258)&amp;"/"&amp;YEAR(R2258)</f>
        <v>1/1900</v>
      </c>
      <c r="AP2258" s="45" t="e">
        <f>WEEKNUM(R2258)-WEEKNUM(EOMONTH(R2258,-1)+1)+1</f>
        <v>#NUM!</v>
      </c>
      <c r="AQ2258" s="45">
        <f>IF(AU2258="S",IF(Q2258="1. Aceitou o programa",R2258-B2258,0),0)</f>
        <v>0</v>
      </c>
      <c r="AR2258" s="45">
        <f>IF(AU2258="S",IF(AND(S2258&lt;&gt;"",R2258&lt;&gt;""),S2258-R2258,0),0)</f>
        <v>0</v>
      </c>
      <c r="AS2258" s="45">
        <f>IF(AU2258="S",IF(Q2258="1. Aceitou o programa",IF(OR(X2258="Não se Aplica",X2258=""),IF(OR(W2258="Não se Aplica",W2258=""),0,W2258-V2258),AVERAGE(X2258-W2258,W2258-V2258)),0),0)</f>
        <v>0</v>
      </c>
      <c r="AT2258" s="45">
        <f>IF(AU2258="S",IF(AND(Q2258="1. Aceitou o programa",AB2258="Realizada"),IFERROR(IF(AA2258="",0,AA2258-R2258),0),0),0)</f>
        <v>0</v>
      </c>
      <c r="AU2258" s="45" t="str">
        <f>_xlfn.XLOOKUP(U2258,'Lista Suspensa'!$AA$20:$AA$23,'Lista Suspensa'!$AB$20:$AB$23,"N/A")</f>
        <v>S</v>
      </c>
    </row>
    <row r="2259" spans="1:47" ht="12" customHeight="1" x14ac:dyDescent="0.3">
      <c r="A2259" s="87" t="s">
        <v>47</v>
      </c>
      <c r="B2259" s="88">
        <v>46104</v>
      </c>
      <c r="C2259" s="89" t="s">
        <v>48</v>
      </c>
      <c r="D2259" s="89" t="s">
        <v>49</v>
      </c>
      <c r="E2259" s="189">
        <v>451486811</v>
      </c>
      <c r="F2259" s="197" t="s">
        <v>5881</v>
      </c>
      <c r="G2259" s="90">
        <v>26787453841</v>
      </c>
      <c r="H2259" s="91">
        <v>28331</v>
      </c>
      <c r="I2259" s="89"/>
      <c r="J2259" s="89" t="s">
        <v>84</v>
      </c>
      <c r="K2259" s="89" t="s">
        <v>52</v>
      </c>
      <c r="L2259" s="89" t="s">
        <v>85</v>
      </c>
      <c r="M2259" s="89" t="s">
        <v>175</v>
      </c>
      <c r="N2259" s="89" t="s">
        <v>1299</v>
      </c>
      <c r="O2259" s="92" t="s">
        <v>5882</v>
      </c>
      <c r="P2259" s="93" t="s">
        <v>57</v>
      </c>
      <c r="Q2259" s="110" t="s">
        <v>5322</v>
      </c>
      <c r="R2259" s="94"/>
      <c r="S2259" s="95">
        <v>46168</v>
      </c>
      <c r="T2259" s="95" t="s">
        <v>5203</v>
      </c>
      <c r="U2259" s="95" t="s">
        <v>1125</v>
      </c>
      <c r="V2259" s="91">
        <v>46112</v>
      </c>
      <c r="W2259" s="91">
        <v>46160</v>
      </c>
      <c r="X2259" s="91">
        <v>46167</v>
      </c>
      <c r="Y2259" s="96" t="s">
        <v>2851</v>
      </c>
      <c r="Z2259" s="89"/>
      <c r="AA2259" s="95"/>
      <c r="AB2259" s="89"/>
      <c r="AC2259" s="109"/>
      <c r="AD2259" s="89"/>
      <c r="AE2259" s="89"/>
      <c r="AF2259" s="191"/>
      <c r="AG2259" s="194"/>
      <c r="AH2259" s="193"/>
      <c r="AI2259" s="97"/>
      <c r="AJ2259" s="97"/>
      <c r="AK2259" s="97"/>
      <c r="AL2259" s="45" t="s">
        <v>67</v>
      </c>
      <c r="AM2259" s="160" t="str">
        <f>MONTH(B2259)&amp;"/"&amp;YEAR(B2259)</f>
        <v>3/2026</v>
      </c>
      <c r="AN2259" s="45">
        <f>WEEKNUM(B2259)-WEEKNUM(EOMONTH(B2259,-1)+1)+1</f>
        <v>4</v>
      </c>
      <c r="AO2259" s="45" t="str">
        <f>MONTH(R2259)&amp;"/"&amp;YEAR(R2259)</f>
        <v>1/1900</v>
      </c>
      <c r="AP2259" s="45" t="e">
        <f>WEEKNUM(R2259)-WEEKNUM(EOMONTH(R2259,-1)+1)+1</f>
        <v>#NUM!</v>
      </c>
      <c r="AQ2259" s="45">
        <f>IF(AU2259="S",IF(Q2259="1. Aceitou o programa",R2259-B2259,0),0)</f>
        <v>0</v>
      </c>
      <c r="AR2259" s="45">
        <f>IF(AU2259="S",IF(AND(S2259&lt;&gt;"",R2259&lt;&gt;""),S2259-R2259,0),0)</f>
        <v>0</v>
      </c>
      <c r="AS2259" s="45">
        <f>IF(AU2259="S",IF(Q2259="1. Aceitou o programa",IF(OR(X2259="Não se Aplica",X2259=""),IF(OR(W2259="Não se Aplica",W2259=""),0,W2259-V2259),AVERAGE(X2259-W2259,W2259-V2259)),0),0)</f>
        <v>0</v>
      </c>
      <c r="AT2259" s="45">
        <f>IF(AU2259="S",IF(AND(Q2259="1. Aceitou o programa",AB2259="Realizada"),IFERROR(IF(AA2259="",0,AA2259-R2259),0),0),0)</f>
        <v>0</v>
      </c>
      <c r="AU2259" s="45" t="str">
        <f>_xlfn.XLOOKUP(U2259,'Lista Suspensa'!$AA$20:$AA$23,'Lista Suspensa'!$AB$20:$AB$23,"N/A")</f>
        <v>S</v>
      </c>
    </row>
    <row r="2260" spans="1:47" ht="12" customHeight="1" x14ac:dyDescent="0.3">
      <c r="A2260" s="87" t="s">
        <v>47</v>
      </c>
      <c r="B2260" s="88">
        <v>46104</v>
      </c>
      <c r="C2260" s="89" t="s">
        <v>48</v>
      </c>
      <c r="D2260" s="89" t="s">
        <v>49</v>
      </c>
      <c r="E2260" s="189">
        <v>811462870</v>
      </c>
      <c r="F2260" s="197" t="s">
        <v>5883</v>
      </c>
      <c r="G2260" s="90">
        <v>26258649823</v>
      </c>
      <c r="H2260" s="91">
        <v>28235</v>
      </c>
      <c r="I2260" s="89"/>
      <c r="J2260" s="89" t="s">
        <v>51</v>
      </c>
      <c r="K2260" s="89" t="s">
        <v>52</v>
      </c>
      <c r="L2260" s="89" t="s">
        <v>85</v>
      </c>
      <c r="M2260" s="89" t="s">
        <v>5342</v>
      </c>
      <c r="N2260" s="89" t="s">
        <v>55</v>
      </c>
      <c r="O2260" s="92" t="s">
        <v>5884</v>
      </c>
      <c r="P2260" s="93" t="s">
        <v>57</v>
      </c>
      <c r="Q2260" s="110" t="s">
        <v>5322</v>
      </c>
      <c r="R2260" s="94"/>
      <c r="S2260" s="95">
        <v>46168</v>
      </c>
      <c r="T2260" s="95" t="s">
        <v>5203</v>
      </c>
      <c r="U2260" s="95" t="s">
        <v>1125</v>
      </c>
      <c r="V2260" s="91">
        <v>46112</v>
      </c>
      <c r="W2260" s="91">
        <v>46160</v>
      </c>
      <c r="X2260" s="91">
        <v>46167</v>
      </c>
      <c r="Y2260" s="96" t="s">
        <v>2851</v>
      </c>
      <c r="Z2260" s="89"/>
      <c r="AA2260" s="95"/>
      <c r="AB2260" s="89"/>
      <c r="AC2260" s="109"/>
      <c r="AD2260" s="89"/>
      <c r="AE2260" s="89"/>
      <c r="AF2260" s="191"/>
      <c r="AG2260" s="194"/>
      <c r="AH2260" s="193"/>
      <c r="AI2260" s="97"/>
      <c r="AJ2260" s="97"/>
      <c r="AK2260" s="97"/>
      <c r="AL2260" s="45" t="s">
        <v>67</v>
      </c>
      <c r="AM2260" s="160" t="str">
        <f>MONTH(B2260)&amp;"/"&amp;YEAR(B2260)</f>
        <v>3/2026</v>
      </c>
      <c r="AN2260" s="45">
        <f>WEEKNUM(B2260)-WEEKNUM(EOMONTH(B2260,-1)+1)+1</f>
        <v>4</v>
      </c>
      <c r="AO2260" s="45" t="str">
        <f>MONTH(R2260)&amp;"/"&amp;YEAR(R2260)</f>
        <v>1/1900</v>
      </c>
      <c r="AP2260" s="45" t="e">
        <f>WEEKNUM(R2260)-WEEKNUM(EOMONTH(R2260,-1)+1)+1</f>
        <v>#NUM!</v>
      </c>
      <c r="AQ2260" s="45">
        <f>IF(AU2260="S",IF(Q2260="1. Aceitou o programa",R2260-B2260,0),0)</f>
        <v>0</v>
      </c>
      <c r="AR2260" s="45">
        <f>IF(AU2260="S",IF(AND(S2260&lt;&gt;"",R2260&lt;&gt;""),S2260-R2260,0),0)</f>
        <v>0</v>
      </c>
      <c r="AS2260" s="45">
        <f>IF(AU2260="S",IF(Q2260="1. Aceitou o programa",IF(OR(X2260="Não se Aplica",X2260=""),IF(OR(W2260="Não se Aplica",W2260=""),0,W2260-V2260),AVERAGE(X2260-W2260,W2260-V2260)),0),0)</f>
        <v>0</v>
      </c>
      <c r="AT2260" s="45">
        <f>IF(AU2260="S",IF(AND(Q2260="1. Aceitou o programa",AB2260="Realizada"),IFERROR(IF(AA2260="",0,AA2260-R2260),0),0),0)</f>
        <v>0</v>
      </c>
      <c r="AU2260" s="45" t="str">
        <f>_xlfn.XLOOKUP(U2260,'Lista Suspensa'!$AA$20:$AA$23,'Lista Suspensa'!$AB$20:$AB$23,"N/A")</f>
        <v>S</v>
      </c>
    </row>
    <row r="2261" spans="1:47" ht="12" customHeight="1" x14ac:dyDescent="0.3">
      <c r="A2261" s="87" t="s">
        <v>47</v>
      </c>
      <c r="B2261" s="88">
        <v>46104</v>
      </c>
      <c r="C2261" s="89" t="s">
        <v>48</v>
      </c>
      <c r="D2261" s="89" t="s">
        <v>49</v>
      </c>
      <c r="E2261" s="189">
        <v>451855701</v>
      </c>
      <c r="F2261" s="197" t="s">
        <v>5885</v>
      </c>
      <c r="G2261" s="90">
        <v>3395097838</v>
      </c>
      <c r="H2261" s="91">
        <v>18276</v>
      </c>
      <c r="I2261" s="89"/>
      <c r="J2261" s="89" t="s">
        <v>51</v>
      </c>
      <c r="K2261" s="89" t="s">
        <v>52</v>
      </c>
      <c r="L2261" s="89" t="s">
        <v>85</v>
      </c>
      <c r="M2261" s="89" t="s">
        <v>2231</v>
      </c>
      <c r="N2261" s="89" t="s">
        <v>79</v>
      </c>
      <c r="O2261" s="92" t="s">
        <v>5886</v>
      </c>
      <c r="P2261" s="93" t="s">
        <v>57</v>
      </c>
      <c r="Q2261" s="110" t="s">
        <v>5322</v>
      </c>
      <c r="R2261" s="94"/>
      <c r="S2261" s="95">
        <v>46168</v>
      </c>
      <c r="T2261" s="95" t="s">
        <v>5203</v>
      </c>
      <c r="U2261" s="95" t="s">
        <v>1125</v>
      </c>
      <c r="V2261" s="91">
        <v>46112</v>
      </c>
      <c r="W2261" s="91">
        <v>46160</v>
      </c>
      <c r="X2261" s="91">
        <v>46167</v>
      </c>
      <c r="Y2261" s="96" t="s">
        <v>2851</v>
      </c>
      <c r="Z2261" s="89"/>
      <c r="AA2261" s="95"/>
      <c r="AB2261" s="89"/>
      <c r="AC2261" s="109"/>
      <c r="AD2261" s="89"/>
      <c r="AE2261" s="89"/>
      <c r="AF2261" s="191"/>
      <c r="AG2261" s="194"/>
      <c r="AH2261" s="193"/>
      <c r="AI2261" s="97"/>
      <c r="AJ2261" s="97"/>
      <c r="AK2261" s="97"/>
      <c r="AL2261" s="45" t="s">
        <v>67</v>
      </c>
      <c r="AM2261" s="160" t="str">
        <f>MONTH(B2261)&amp;"/"&amp;YEAR(B2261)</f>
        <v>3/2026</v>
      </c>
      <c r="AN2261" s="45">
        <f>WEEKNUM(B2261)-WEEKNUM(EOMONTH(B2261,-1)+1)+1</f>
        <v>4</v>
      </c>
      <c r="AO2261" s="45" t="str">
        <f>MONTH(R2261)&amp;"/"&amp;YEAR(R2261)</f>
        <v>1/1900</v>
      </c>
      <c r="AP2261" s="45" t="e">
        <f>WEEKNUM(R2261)-WEEKNUM(EOMONTH(R2261,-1)+1)+1</f>
        <v>#NUM!</v>
      </c>
      <c r="AQ2261" s="45">
        <f>IF(AU2261="S",IF(Q2261="1. Aceitou o programa",R2261-B2261,0),0)</f>
        <v>0</v>
      </c>
      <c r="AR2261" s="45">
        <f>IF(AU2261="S",IF(AND(S2261&lt;&gt;"",R2261&lt;&gt;""),S2261-R2261,0),0)</f>
        <v>0</v>
      </c>
      <c r="AS2261" s="45">
        <f>IF(AU2261="S",IF(Q2261="1. Aceitou o programa",IF(OR(X2261="Não se Aplica",X2261=""),IF(OR(W2261="Não se Aplica",W2261=""),0,W2261-V2261),AVERAGE(X2261-W2261,W2261-V2261)),0),0)</f>
        <v>0</v>
      </c>
      <c r="AT2261" s="45">
        <f>IF(AU2261="S",IF(AND(Q2261="1. Aceitou o programa",AB2261="Realizada"),IFERROR(IF(AA2261="",0,AA2261-R2261),0),0),0)</f>
        <v>0</v>
      </c>
      <c r="AU2261" s="45" t="str">
        <f>_xlfn.XLOOKUP(U2261,'Lista Suspensa'!$AA$20:$AA$23,'Lista Suspensa'!$AB$20:$AB$23,"N/A")</f>
        <v>S</v>
      </c>
    </row>
    <row r="2262" spans="1:47" ht="12" customHeight="1" x14ac:dyDescent="0.3">
      <c r="A2262" s="87" t="s">
        <v>47</v>
      </c>
      <c r="B2262" s="88">
        <v>46104</v>
      </c>
      <c r="C2262" s="89" t="s">
        <v>48</v>
      </c>
      <c r="D2262" s="89" t="s">
        <v>49</v>
      </c>
      <c r="E2262" s="189">
        <v>753383985</v>
      </c>
      <c r="F2262" s="197" t="s">
        <v>5887</v>
      </c>
      <c r="G2262" s="90">
        <v>34362223720</v>
      </c>
      <c r="H2262" s="91">
        <v>18124</v>
      </c>
      <c r="I2262" s="89"/>
      <c r="J2262" s="89" t="s">
        <v>84</v>
      </c>
      <c r="K2262" s="89" t="s">
        <v>76</v>
      </c>
      <c r="L2262" s="89" t="s">
        <v>95</v>
      </c>
      <c r="M2262" s="89" t="s">
        <v>1757</v>
      </c>
      <c r="N2262" s="89" t="s">
        <v>97</v>
      </c>
      <c r="O2262" s="92" t="s">
        <v>5888</v>
      </c>
      <c r="P2262" s="93" t="s">
        <v>57</v>
      </c>
      <c r="Q2262" s="110" t="s">
        <v>5322</v>
      </c>
      <c r="R2262" s="94"/>
      <c r="S2262" s="95">
        <v>46168</v>
      </c>
      <c r="T2262" s="95" t="s">
        <v>5203</v>
      </c>
      <c r="U2262" s="95" t="s">
        <v>1125</v>
      </c>
      <c r="V2262" s="91">
        <v>46112</v>
      </c>
      <c r="W2262" s="91">
        <v>46160</v>
      </c>
      <c r="X2262" s="91">
        <v>46167</v>
      </c>
      <c r="Y2262" s="96" t="s">
        <v>2851</v>
      </c>
      <c r="Z2262" s="89"/>
      <c r="AA2262" s="95"/>
      <c r="AB2262" s="89"/>
      <c r="AC2262" s="109"/>
      <c r="AD2262" s="89"/>
      <c r="AE2262" s="89"/>
      <c r="AF2262" s="191"/>
      <c r="AG2262" s="194"/>
      <c r="AH2262" s="193"/>
      <c r="AI2262" s="97"/>
      <c r="AJ2262" s="97"/>
      <c r="AK2262" s="97"/>
      <c r="AL2262" s="45" t="s">
        <v>67</v>
      </c>
      <c r="AM2262" s="160" t="str">
        <f>MONTH(B2262)&amp;"/"&amp;YEAR(B2262)</f>
        <v>3/2026</v>
      </c>
      <c r="AN2262" s="45">
        <f>WEEKNUM(B2262)-WEEKNUM(EOMONTH(B2262,-1)+1)+1</f>
        <v>4</v>
      </c>
      <c r="AO2262" s="45" t="str">
        <f>MONTH(R2262)&amp;"/"&amp;YEAR(R2262)</f>
        <v>1/1900</v>
      </c>
      <c r="AP2262" s="45" t="e">
        <f>WEEKNUM(R2262)-WEEKNUM(EOMONTH(R2262,-1)+1)+1</f>
        <v>#NUM!</v>
      </c>
      <c r="AQ2262" s="45">
        <f>IF(AU2262="S",IF(Q2262="1. Aceitou o programa",R2262-B2262,0),0)</f>
        <v>0</v>
      </c>
      <c r="AR2262" s="45">
        <f>IF(AU2262="S",IF(AND(S2262&lt;&gt;"",R2262&lt;&gt;""),S2262-R2262,0),0)</f>
        <v>0</v>
      </c>
      <c r="AS2262" s="45">
        <f>IF(AU2262="S",IF(Q2262="1. Aceitou o programa",IF(OR(X2262="Não se Aplica",X2262=""),IF(OR(W2262="Não se Aplica",W2262=""),0,W2262-V2262),AVERAGE(X2262-W2262,W2262-V2262)),0),0)</f>
        <v>0</v>
      </c>
      <c r="AT2262" s="45">
        <f>IF(AU2262="S",IF(AND(Q2262="1. Aceitou o programa",AB2262="Realizada"),IFERROR(IF(AA2262="",0,AA2262-R2262),0),0),0)</f>
        <v>0</v>
      </c>
      <c r="AU2262" s="45" t="str">
        <f>_xlfn.XLOOKUP(U2262,'Lista Suspensa'!$AA$20:$AA$23,'Lista Suspensa'!$AB$20:$AB$23,"N/A")</f>
        <v>S</v>
      </c>
    </row>
    <row r="2263" spans="1:47" ht="12" customHeight="1" x14ac:dyDescent="0.3">
      <c r="A2263" s="87" t="s">
        <v>47</v>
      </c>
      <c r="B2263" s="88">
        <v>46104</v>
      </c>
      <c r="C2263" s="89" t="s">
        <v>48</v>
      </c>
      <c r="D2263" s="89" t="s">
        <v>49</v>
      </c>
      <c r="E2263" s="189">
        <v>757441270</v>
      </c>
      <c r="F2263" s="197" t="s">
        <v>5889</v>
      </c>
      <c r="G2263" s="90">
        <v>7072793720</v>
      </c>
      <c r="H2263" s="91">
        <v>16112</v>
      </c>
      <c r="I2263" s="89"/>
      <c r="J2263" s="89" t="s">
        <v>51</v>
      </c>
      <c r="K2263" s="89" t="s">
        <v>76</v>
      </c>
      <c r="L2263" s="89" t="s">
        <v>283</v>
      </c>
      <c r="M2263" s="89" t="s">
        <v>2327</v>
      </c>
      <c r="N2263" s="89" t="s">
        <v>97</v>
      </c>
      <c r="O2263" s="92" t="s">
        <v>5890</v>
      </c>
      <c r="P2263" s="93" t="s">
        <v>57</v>
      </c>
      <c r="Q2263" s="110" t="s">
        <v>5322</v>
      </c>
      <c r="R2263" s="94"/>
      <c r="S2263" s="95">
        <v>46168</v>
      </c>
      <c r="T2263" s="95" t="s">
        <v>5203</v>
      </c>
      <c r="U2263" s="95" t="s">
        <v>1125</v>
      </c>
      <c r="V2263" s="91">
        <v>46112</v>
      </c>
      <c r="W2263" s="91">
        <v>46160</v>
      </c>
      <c r="X2263" s="91">
        <v>46167</v>
      </c>
      <c r="Y2263" s="96" t="s">
        <v>2851</v>
      </c>
      <c r="Z2263" s="89" t="s">
        <v>2798</v>
      </c>
      <c r="AA2263" s="95">
        <v>46176.5</v>
      </c>
      <c r="AB2263" s="95" t="s">
        <v>11186</v>
      </c>
      <c r="AC2263" s="109"/>
      <c r="AD2263" s="89"/>
      <c r="AE2263" s="89"/>
      <c r="AF2263" s="191"/>
      <c r="AG2263" s="194"/>
      <c r="AH2263" s="193"/>
      <c r="AI2263" s="97"/>
      <c r="AJ2263" s="97"/>
      <c r="AK2263" s="97"/>
      <c r="AL2263" s="45" t="s">
        <v>67</v>
      </c>
      <c r="AM2263" s="160" t="str">
        <f>MONTH(B2263)&amp;"/"&amp;YEAR(B2263)</f>
        <v>3/2026</v>
      </c>
      <c r="AN2263" s="45">
        <f>WEEKNUM(B2263)-WEEKNUM(EOMONTH(B2263,-1)+1)+1</f>
        <v>4</v>
      </c>
      <c r="AO2263" s="45" t="str">
        <f>MONTH(R2263)&amp;"/"&amp;YEAR(R2263)</f>
        <v>1/1900</v>
      </c>
      <c r="AP2263" s="45" t="e">
        <f>WEEKNUM(R2263)-WEEKNUM(EOMONTH(R2263,-1)+1)+1</f>
        <v>#NUM!</v>
      </c>
      <c r="AQ2263" s="45">
        <f>IF(AU2263="S",IF(Q2263="1. Aceitou o programa",R2263-B2263,0),0)</f>
        <v>0</v>
      </c>
      <c r="AR2263" s="45">
        <f>IF(AU2263="S",IF(AND(S2263&lt;&gt;"",R2263&lt;&gt;""),S2263-R2263,0),0)</f>
        <v>0</v>
      </c>
      <c r="AS2263" s="45">
        <f>IF(AU2263="S",IF(Q2263="1. Aceitou o programa",IF(OR(X2263="Não se Aplica",X2263=""),IF(OR(W2263="Não se Aplica",W2263=""),0,W2263-V2263),AVERAGE(X2263-W2263,W2263-V2263)),0),0)</f>
        <v>0</v>
      </c>
      <c r="AT2263" s="45">
        <f>IF(AU2263="S",IF(AND(Q2263="1. Aceitou o programa",AB2263="Realizada"),IFERROR(IF(AA2263="",0,AA2263-R2263),0),0),0)</f>
        <v>0</v>
      </c>
      <c r="AU2263" s="45" t="str">
        <f>_xlfn.XLOOKUP(U2263,'Lista Suspensa'!$AA$20:$AA$23,'Lista Suspensa'!$AB$20:$AB$23,"N/A")</f>
        <v>S</v>
      </c>
    </row>
    <row r="2264" spans="1:47" ht="12" customHeight="1" x14ac:dyDescent="0.3">
      <c r="A2264" s="87" t="s">
        <v>47</v>
      </c>
      <c r="B2264" s="88">
        <v>46104</v>
      </c>
      <c r="C2264" s="89" t="s">
        <v>48</v>
      </c>
      <c r="D2264" s="89" t="s">
        <v>49</v>
      </c>
      <c r="E2264" s="189">
        <v>451642759</v>
      </c>
      <c r="F2264" s="197" t="s">
        <v>5891</v>
      </c>
      <c r="G2264" s="90">
        <v>799047856</v>
      </c>
      <c r="H2264" s="91">
        <v>18456</v>
      </c>
      <c r="I2264" s="89"/>
      <c r="J2264" s="89" t="s">
        <v>51</v>
      </c>
      <c r="K2264" s="89" t="s">
        <v>52</v>
      </c>
      <c r="L2264" s="89" t="s">
        <v>85</v>
      </c>
      <c r="M2264" s="89" t="s">
        <v>5892</v>
      </c>
      <c r="N2264" s="89" t="s">
        <v>79</v>
      </c>
      <c r="O2264" s="92" t="s">
        <v>5893</v>
      </c>
      <c r="P2264" s="93" t="s">
        <v>57</v>
      </c>
      <c r="Q2264" s="110" t="s">
        <v>5322</v>
      </c>
      <c r="R2264" s="94"/>
      <c r="S2264" s="95">
        <v>46168</v>
      </c>
      <c r="T2264" s="95" t="s">
        <v>5203</v>
      </c>
      <c r="U2264" s="95" t="s">
        <v>1125</v>
      </c>
      <c r="V2264" s="91">
        <v>46112</v>
      </c>
      <c r="W2264" s="91">
        <v>46160</v>
      </c>
      <c r="X2264" s="91">
        <v>46167</v>
      </c>
      <c r="Y2264" s="96" t="s">
        <v>2851</v>
      </c>
      <c r="Z2264" s="89"/>
      <c r="AA2264" s="95"/>
      <c r="AB2264" s="89"/>
      <c r="AC2264" s="109"/>
      <c r="AD2264" s="89"/>
      <c r="AE2264" s="89"/>
      <c r="AF2264" s="191"/>
      <c r="AG2264" s="194"/>
      <c r="AH2264" s="193"/>
      <c r="AI2264" s="97"/>
      <c r="AJ2264" s="97"/>
      <c r="AK2264" s="97"/>
      <c r="AL2264" s="45" t="s">
        <v>67</v>
      </c>
      <c r="AM2264" s="160" t="str">
        <f>MONTH(B2264)&amp;"/"&amp;YEAR(B2264)</f>
        <v>3/2026</v>
      </c>
      <c r="AN2264" s="45">
        <f>WEEKNUM(B2264)-WEEKNUM(EOMONTH(B2264,-1)+1)+1</f>
        <v>4</v>
      </c>
      <c r="AO2264" s="45" t="str">
        <f>MONTH(R2264)&amp;"/"&amp;YEAR(R2264)</f>
        <v>1/1900</v>
      </c>
      <c r="AP2264" s="45" t="e">
        <f>WEEKNUM(R2264)-WEEKNUM(EOMONTH(R2264,-1)+1)+1</f>
        <v>#NUM!</v>
      </c>
      <c r="AQ2264" s="45">
        <f>IF(AU2264="S",IF(Q2264="1. Aceitou o programa",R2264-B2264,0),0)</f>
        <v>0</v>
      </c>
      <c r="AR2264" s="45">
        <f>IF(AU2264="S",IF(AND(S2264&lt;&gt;"",R2264&lt;&gt;""),S2264-R2264,0),0)</f>
        <v>0</v>
      </c>
      <c r="AS2264" s="45">
        <f>IF(AU2264="S",IF(Q2264="1. Aceitou o programa",IF(OR(X2264="Não se Aplica",X2264=""),IF(OR(W2264="Não se Aplica",W2264=""),0,W2264-V2264),AVERAGE(X2264-W2264,W2264-V2264)),0),0)</f>
        <v>0</v>
      </c>
      <c r="AT2264" s="45">
        <f>IF(AU2264="S",IF(AND(Q2264="1. Aceitou o programa",AB2264="Realizada"),IFERROR(IF(AA2264="",0,AA2264-R2264),0),0),0)</f>
        <v>0</v>
      </c>
      <c r="AU2264" s="45" t="str">
        <f>_xlfn.XLOOKUP(U2264,'Lista Suspensa'!$AA$20:$AA$23,'Lista Suspensa'!$AB$20:$AB$23,"N/A")</f>
        <v>S</v>
      </c>
    </row>
    <row r="2265" spans="1:47" ht="12" customHeight="1" x14ac:dyDescent="0.3">
      <c r="A2265" s="87" t="s">
        <v>47</v>
      </c>
      <c r="B2265" s="88">
        <v>46104</v>
      </c>
      <c r="C2265" s="89" t="s">
        <v>48</v>
      </c>
      <c r="D2265" s="89" t="s">
        <v>49</v>
      </c>
      <c r="E2265" s="189">
        <v>433477806</v>
      </c>
      <c r="F2265" s="197" t="s">
        <v>5894</v>
      </c>
      <c r="G2265" s="90">
        <v>85148881704</v>
      </c>
      <c r="H2265" s="91">
        <v>14408</v>
      </c>
      <c r="I2265" s="89"/>
      <c r="J2265" s="89" t="s">
        <v>51</v>
      </c>
      <c r="K2265" s="89" t="s">
        <v>76</v>
      </c>
      <c r="L2265" s="89" t="s">
        <v>95</v>
      </c>
      <c r="M2265" s="89" t="s">
        <v>395</v>
      </c>
      <c r="N2265" s="89" t="s">
        <v>79</v>
      </c>
      <c r="O2265" s="92" t="s">
        <v>5895</v>
      </c>
      <c r="P2265" s="93" t="s">
        <v>57</v>
      </c>
      <c r="Q2265" s="110" t="s">
        <v>5322</v>
      </c>
      <c r="R2265" s="94"/>
      <c r="S2265" s="95">
        <v>46168</v>
      </c>
      <c r="T2265" s="95" t="s">
        <v>5203</v>
      </c>
      <c r="U2265" s="95" t="s">
        <v>1125</v>
      </c>
      <c r="V2265" s="91">
        <v>46112</v>
      </c>
      <c r="W2265" s="91">
        <v>46160</v>
      </c>
      <c r="X2265" s="91">
        <v>46167</v>
      </c>
      <c r="Y2265" s="96" t="s">
        <v>2851</v>
      </c>
      <c r="Z2265" s="89"/>
      <c r="AA2265" s="95"/>
      <c r="AB2265" s="89"/>
      <c r="AC2265" s="109"/>
      <c r="AD2265" s="89"/>
      <c r="AE2265" s="89"/>
      <c r="AF2265" s="191"/>
      <c r="AG2265" s="194"/>
      <c r="AH2265" s="193"/>
      <c r="AI2265" s="97"/>
      <c r="AJ2265" s="97"/>
      <c r="AK2265" s="97"/>
      <c r="AL2265" s="45" t="s">
        <v>67</v>
      </c>
      <c r="AM2265" s="160" t="str">
        <f>MONTH(B2265)&amp;"/"&amp;YEAR(B2265)</f>
        <v>3/2026</v>
      </c>
      <c r="AN2265" s="45">
        <f>WEEKNUM(B2265)-WEEKNUM(EOMONTH(B2265,-1)+1)+1</f>
        <v>4</v>
      </c>
      <c r="AO2265" s="45" t="str">
        <f>MONTH(R2265)&amp;"/"&amp;YEAR(R2265)</f>
        <v>1/1900</v>
      </c>
      <c r="AP2265" s="45" t="e">
        <f>WEEKNUM(R2265)-WEEKNUM(EOMONTH(R2265,-1)+1)+1</f>
        <v>#NUM!</v>
      </c>
      <c r="AQ2265" s="45">
        <f>IF(AU2265="S",IF(Q2265="1. Aceitou o programa",R2265-B2265,0),0)</f>
        <v>0</v>
      </c>
      <c r="AR2265" s="45">
        <f>IF(AU2265="S",IF(AND(S2265&lt;&gt;"",R2265&lt;&gt;""),S2265-R2265,0),0)</f>
        <v>0</v>
      </c>
      <c r="AS2265" s="45">
        <f>IF(AU2265="S",IF(Q2265="1. Aceitou o programa",IF(OR(X2265="Não se Aplica",X2265=""),IF(OR(W2265="Não se Aplica",W2265=""),0,W2265-V2265),AVERAGE(X2265-W2265,W2265-V2265)),0),0)</f>
        <v>0</v>
      </c>
      <c r="AT2265" s="45">
        <f>IF(AU2265="S",IF(AND(Q2265="1. Aceitou o programa",AB2265="Realizada"),IFERROR(IF(AA2265="",0,AA2265-R2265),0),0),0)</f>
        <v>0</v>
      </c>
      <c r="AU2265" s="45" t="str">
        <f>_xlfn.XLOOKUP(U2265,'Lista Suspensa'!$AA$20:$AA$23,'Lista Suspensa'!$AB$20:$AB$23,"N/A")</f>
        <v>S</v>
      </c>
    </row>
    <row r="2266" spans="1:47" ht="12" customHeight="1" x14ac:dyDescent="0.3">
      <c r="A2266" s="87" t="s">
        <v>47</v>
      </c>
      <c r="B2266" s="88">
        <v>46104</v>
      </c>
      <c r="C2266" s="89" t="s">
        <v>48</v>
      </c>
      <c r="D2266" s="89" t="s">
        <v>49</v>
      </c>
      <c r="E2266" s="189">
        <v>806265671</v>
      </c>
      <c r="F2266" s="197" t="s">
        <v>5896</v>
      </c>
      <c r="G2266" s="90">
        <v>87704048872</v>
      </c>
      <c r="H2266" s="91">
        <v>19248</v>
      </c>
      <c r="I2266" s="89"/>
      <c r="J2266" s="89" t="s">
        <v>84</v>
      </c>
      <c r="K2266" s="89" t="s">
        <v>52</v>
      </c>
      <c r="L2266" s="89" t="s">
        <v>85</v>
      </c>
      <c r="M2266" s="89" t="s">
        <v>3364</v>
      </c>
      <c r="N2266" s="89" t="s">
        <v>97</v>
      </c>
      <c r="O2266" s="92" t="s">
        <v>5897</v>
      </c>
      <c r="P2266" s="93" t="s">
        <v>57</v>
      </c>
      <c r="Q2266" s="110" t="s">
        <v>5322</v>
      </c>
      <c r="R2266" s="94"/>
      <c r="S2266" s="95">
        <v>46168</v>
      </c>
      <c r="T2266" s="95" t="s">
        <v>5203</v>
      </c>
      <c r="U2266" s="95" t="s">
        <v>1125</v>
      </c>
      <c r="V2266" s="91">
        <v>46112</v>
      </c>
      <c r="W2266" s="91">
        <v>46160</v>
      </c>
      <c r="X2266" s="91">
        <v>46167</v>
      </c>
      <c r="Y2266" s="96" t="s">
        <v>2851</v>
      </c>
      <c r="Z2266" s="89"/>
      <c r="AA2266" s="95"/>
      <c r="AB2266" s="89"/>
      <c r="AC2266" s="109"/>
      <c r="AD2266" s="89"/>
      <c r="AE2266" s="89"/>
      <c r="AF2266" s="191"/>
      <c r="AG2266" s="194"/>
      <c r="AH2266" s="193"/>
      <c r="AI2266" s="97"/>
      <c r="AJ2266" s="97"/>
      <c r="AK2266" s="97"/>
      <c r="AL2266" s="45" t="s">
        <v>67</v>
      </c>
      <c r="AM2266" s="160" t="str">
        <f>MONTH(B2266)&amp;"/"&amp;YEAR(B2266)</f>
        <v>3/2026</v>
      </c>
      <c r="AN2266" s="45">
        <f>WEEKNUM(B2266)-WEEKNUM(EOMONTH(B2266,-1)+1)+1</f>
        <v>4</v>
      </c>
      <c r="AO2266" s="45" t="str">
        <f>MONTH(R2266)&amp;"/"&amp;YEAR(R2266)</f>
        <v>1/1900</v>
      </c>
      <c r="AP2266" s="45" t="e">
        <f>WEEKNUM(R2266)-WEEKNUM(EOMONTH(R2266,-1)+1)+1</f>
        <v>#NUM!</v>
      </c>
      <c r="AQ2266" s="45">
        <f>IF(AU2266="S",IF(Q2266="1. Aceitou o programa",R2266-B2266,0),0)</f>
        <v>0</v>
      </c>
      <c r="AR2266" s="45">
        <f>IF(AU2266="S",IF(AND(S2266&lt;&gt;"",R2266&lt;&gt;""),S2266-R2266,0),0)</f>
        <v>0</v>
      </c>
      <c r="AS2266" s="45">
        <f>IF(AU2266="S",IF(Q2266="1. Aceitou o programa",IF(OR(X2266="Não se Aplica",X2266=""),IF(OR(W2266="Não se Aplica",W2266=""),0,W2266-V2266),AVERAGE(X2266-W2266,W2266-V2266)),0),0)</f>
        <v>0</v>
      </c>
      <c r="AT2266" s="45">
        <f>IF(AU2266="S",IF(AND(Q2266="1. Aceitou o programa",AB2266="Realizada"),IFERROR(IF(AA2266="",0,AA2266-R2266),0),0),0)</f>
        <v>0</v>
      </c>
      <c r="AU2266" s="45" t="str">
        <f>_xlfn.XLOOKUP(U2266,'Lista Suspensa'!$AA$20:$AA$23,'Lista Suspensa'!$AB$20:$AB$23,"N/A")</f>
        <v>S</v>
      </c>
    </row>
    <row r="2267" spans="1:47" ht="12" customHeight="1" x14ac:dyDescent="0.3">
      <c r="A2267" s="87" t="s">
        <v>47</v>
      </c>
      <c r="B2267" s="88">
        <v>46104</v>
      </c>
      <c r="C2267" s="89" t="s">
        <v>48</v>
      </c>
      <c r="D2267" s="89" t="s">
        <v>49</v>
      </c>
      <c r="E2267" s="189">
        <v>82089360</v>
      </c>
      <c r="F2267" s="197" t="s">
        <v>5898</v>
      </c>
      <c r="G2267" s="90">
        <v>67066321804</v>
      </c>
      <c r="H2267" s="91">
        <v>19056</v>
      </c>
      <c r="I2267" s="89"/>
      <c r="J2267" s="89" t="s">
        <v>84</v>
      </c>
      <c r="K2267" s="89" t="s">
        <v>52</v>
      </c>
      <c r="L2267" s="89" t="s">
        <v>53</v>
      </c>
      <c r="M2267" s="89" t="s">
        <v>2087</v>
      </c>
      <c r="N2267" s="89" t="s">
        <v>159</v>
      </c>
      <c r="O2267" s="92" t="s">
        <v>5899</v>
      </c>
      <c r="P2267" s="93" t="s">
        <v>57</v>
      </c>
      <c r="Q2267" s="110" t="s">
        <v>5322</v>
      </c>
      <c r="R2267" s="94"/>
      <c r="S2267" s="95">
        <v>46168</v>
      </c>
      <c r="T2267" s="95" t="s">
        <v>5203</v>
      </c>
      <c r="U2267" s="95" t="s">
        <v>1125</v>
      </c>
      <c r="V2267" s="91">
        <v>46112</v>
      </c>
      <c r="W2267" s="91">
        <v>46160</v>
      </c>
      <c r="X2267" s="91">
        <v>46167</v>
      </c>
      <c r="Y2267" s="96" t="s">
        <v>2851</v>
      </c>
      <c r="Z2267" s="89"/>
      <c r="AA2267" s="95"/>
      <c r="AB2267" s="89"/>
      <c r="AC2267" s="109"/>
      <c r="AD2267" s="89"/>
      <c r="AE2267" s="89"/>
      <c r="AF2267" s="191"/>
      <c r="AG2267" s="194"/>
      <c r="AH2267" s="193"/>
      <c r="AI2267" s="97"/>
      <c r="AJ2267" s="97"/>
      <c r="AK2267" s="97"/>
      <c r="AL2267" s="45" t="s">
        <v>67</v>
      </c>
      <c r="AM2267" s="160" t="str">
        <f>MONTH(B2267)&amp;"/"&amp;YEAR(B2267)</f>
        <v>3/2026</v>
      </c>
      <c r="AN2267" s="45">
        <f>WEEKNUM(B2267)-WEEKNUM(EOMONTH(B2267,-1)+1)+1</f>
        <v>4</v>
      </c>
      <c r="AO2267" s="45" t="str">
        <f>MONTH(R2267)&amp;"/"&amp;YEAR(R2267)</f>
        <v>1/1900</v>
      </c>
      <c r="AP2267" s="45" t="e">
        <f>WEEKNUM(R2267)-WEEKNUM(EOMONTH(R2267,-1)+1)+1</f>
        <v>#NUM!</v>
      </c>
      <c r="AQ2267" s="45">
        <f>IF(AU2267="S",IF(Q2267="1. Aceitou o programa",R2267-B2267,0),0)</f>
        <v>0</v>
      </c>
      <c r="AR2267" s="45">
        <f>IF(AU2267="S",IF(AND(S2267&lt;&gt;"",R2267&lt;&gt;""),S2267-R2267,0),0)</f>
        <v>0</v>
      </c>
      <c r="AS2267" s="45">
        <f>IF(AU2267="S",IF(Q2267="1. Aceitou o programa",IF(OR(X2267="Não se Aplica",X2267=""),IF(OR(W2267="Não se Aplica",W2267=""),0,W2267-V2267),AVERAGE(X2267-W2267,W2267-V2267)),0),0)</f>
        <v>0</v>
      </c>
      <c r="AT2267" s="45">
        <f>IF(AU2267="S",IF(AND(Q2267="1. Aceitou o programa",AB2267="Realizada"),IFERROR(IF(AA2267="",0,AA2267-R2267),0),0),0)</f>
        <v>0</v>
      </c>
      <c r="AU2267" s="45" t="str">
        <f>_xlfn.XLOOKUP(U2267,'Lista Suspensa'!$AA$20:$AA$23,'Lista Suspensa'!$AB$20:$AB$23,"N/A")</f>
        <v>S</v>
      </c>
    </row>
    <row r="2268" spans="1:47" ht="12" customHeight="1" x14ac:dyDescent="0.3">
      <c r="A2268" s="87" t="s">
        <v>47</v>
      </c>
      <c r="B2268" s="88">
        <v>46104</v>
      </c>
      <c r="C2268" s="89" t="s">
        <v>48</v>
      </c>
      <c r="D2268" s="89" t="s">
        <v>49</v>
      </c>
      <c r="E2268" s="189">
        <v>11447087</v>
      </c>
      <c r="F2268" s="197" t="s">
        <v>5900</v>
      </c>
      <c r="G2268" s="90">
        <v>45834121772</v>
      </c>
      <c r="H2268" s="91">
        <v>18295</v>
      </c>
      <c r="I2268" s="89"/>
      <c r="J2268" s="89" t="s">
        <v>51</v>
      </c>
      <c r="K2268" s="89" t="s">
        <v>76</v>
      </c>
      <c r="L2268" s="89" t="s">
        <v>283</v>
      </c>
      <c r="M2268" s="89" t="s">
        <v>688</v>
      </c>
      <c r="N2268" s="89" t="s">
        <v>79</v>
      </c>
      <c r="O2268" s="92" t="s">
        <v>5901</v>
      </c>
      <c r="P2268" s="93" t="s">
        <v>57</v>
      </c>
      <c r="Q2268" s="110" t="s">
        <v>5322</v>
      </c>
      <c r="R2268" s="94"/>
      <c r="S2268" s="95">
        <v>46168</v>
      </c>
      <c r="T2268" s="95" t="s">
        <v>5203</v>
      </c>
      <c r="U2268" s="95" t="s">
        <v>1125</v>
      </c>
      <c r="V2268" s="91">
        <v>46112</v>
      </c>
      <c r="W2268" s="91">
        <v>46160</v>
      </c>
      <c r="X2268" s="91">
        <v>46167</v>
      </c>
      <c r="Y2268" s="96" t="s">
        <v>2851</v>
      </c>
      <c r="Z2268" s="89"/>
      <c r="AA2268" s="95"/>
      <c r="AB2268" s="89"/>
      <c r="AC2268" s="109"/>
      <c r="AD2268" s="89"/>
      <c r="AE2268" s="89"/>
      <c r="AF2268" s="191"/>
      <c r="AG2268" s="194"/>
      <c r="AH2268" s="193"/>
      <c r="AI2268" s="97"/>
      <c r="AJ2268" s="97"/>
      <c r="AK2268" s="97"/>
      <c r="AL2268" s="45" t="s">
        <v>67</v>
      </c>
      <c r="AM2268" s="160" t="str">
        <f>MONTH(B2268)&amp;"/"&amp;YEAR(B2268)</f>
        <v>3/2026</v>
      </c>
      <c r="AN2268" s="45">
        <f>WEEKNUM(B2268)-WEEKNUM(EOMONTH(B2268,-1)+1)+1</f>
        <v>4</v>
      </c>
      <c r="AO2268" s="45" t="str">
        <f>MONTH(R2268)&amp;"/"&amp;YEAR(R2268)</f>
        <v>1/1900</v>
      </c>
      <c r="AP2268" s="45" t="e">
        <f>WEEKNUM(R2268)-WEEKNUM(EOMONTH(R2268,-1)+1)+1</f>
        <v>#NUM!</v>
      </c>
      <c r="AQ2268" s="45">
        <f>IF(AU2268="S",IF(Q2268="1. Aceitou o programa",R2268-B2268,0),0)</f>
        <v>0</v>
      </c>
      <c r="AR2268" s="45">
        <f>IF(AU2268="S",IF(AND(S2268&lt;&gt;"",R2268&lt;&gt;""),S2268-R2268,0),0)</f>
        <v>0</v>
      </c>
      <c r="AS2268" s="45">
        <f>IF(AU2268="S",IF(Q2268="1. Aceitou o programa",IF(OR(X2268="Não se Aplica",X2268=""),IF(OR(W2268="Não se Aplica",W2268=""),0,W2268-V2268),AVERAGE(X2268-W2268,W2268-V2268)),0),0)</f>
        <v>0</v>
      </c>
      <c r="AT2268" s="45">
        <f>IF(AU2268="S",IF(AND(Q2268="1. Aceitou o programa",AB2268="Realizada"),IFERROR(IF(AA2268="",0,AA2268-R2268),0),0),0)</f>
        <v>0</v>
      </c>
      <c r="AU2268" s="45" t="str">
        <f>_xlfn.XLOOKUP(U2268,'Lista Suspensa'!$AA$20:$AA$23,'Lista Suspensa'!$AB$20:$AB$23,"N/A")</f>
        <v>S</v>
      </c>
    </row>
    <row r="2269" spans="1:47" ht="12" customHeight="1" x14ac:dyDescent="0.3">
      <c r="A2269" s="87" t="s">
        <v>47</v>
      </c>
      <c r="B2269" s="88">
        <v>46104</v>
      </c>
      <c r="C2269" s="89" t="s">
        <v>48</v>
      </c>
      <c r="D2269" s="89" t="s">
        <v>49</v>
      </c>
      <c r="E2269" s="189">
        <v>862363640</v>
      </c>
      <c r="F2269" s="197" t="s">
        <v>5902</v>
      </c>
      <c r="G2269" s="90">
        <v>3264576406</v>
      </c>
      <c r="H2269" s="91">
        <v>27814</v>
      </c>
      <c r="I2269" s="89"/>
      <c r="J2269" s="89" t="s">
        <v>51</v>
      </c>
      <c r="K2269" s="89" t="s">
        <v>52</v>
      </c>
      <c r="L2269" s="89" t="s">
        <v>85</v>
      </c>
      <c r="M2269" s="89" t="s">
        <v>175</v>
      </c>
      <c r="N2269" s="89" t="s">
        <v>79</v>
      </c>
      <c r="O2269" s="92" t="s">
        <v>5903</v>
      </c>
      <c r="P2269" s="93" t="s">
        <v>57</v>
      </c>
      <c r="Q2269" s="110" t="s">
        <v>58</v>
      </c>
      <c r="R2269" s="94">
        <v>46169</v>
      </c>
      <c r="S2269" s="95"/>
      <c r="T2269" s="95" t="s">
        <v>59</v>
      </c>
      <c r="U2269" s="95" t="s">
        <v>60</v>
      </c>
      <c r="V2269" s="91">
        <v>46112</v>
      </c>
      <c r="W2269" s="91">
        <v>46160</v>
      </c>
      <c r="X2269" s="91">
        <v>46167</v>
      </c>
      <c r="Y2269" s="96" t="s">
        <v>2851</v>
      </c>
      <c r="Z2269" s="89" t="s">
        <v>62</v>
      </c>
      <c r="AA2269" s="95"/>
      <c r="AB2269" s="95" t="s">
        <v>2804</v>
      </c>
      <c r="AC2269" s="95" t="s">
        <v>2804</v>
      </c>
      <c r="AD2269" s="95" t="s">
        <v>2804</v>
      </c>
      <c r="AE2269" s="95" t="s">
        <v>2804</v>
      </c>
      <c r="AF2269" s="95" t="s">
        <v>2804</v>
      </c>
      <c r="AG2269" s="95" t="s">
        <v>2804</v>
      </c>
      <c r="AH2269" s="95" t="s">
        <v>2804</v>
      </c>
      <c r="AI2269" s="97"/>
      <c r="AJ2269" s="97" t="s">
        <v>65</v>
      </c>
      <c r="AK2269" s="97" t="s">
        <v>66</v>
      </c>
      <c r="AL2269" s="45" t="s">
        <v>67</v>
      </c>
      <c r="AM2269" s="160" t="str">
        <f>MONTH(B2269)&amp;"/"&amp;YEAR(B2269)</f>
        <v>3/2026</v>
      </c>
      <c r="AN2269" s="45">
        <f>WEEKNUM(B2269)-WEEKNUM(EOMONTH(B2269,-1)+1)+1</f>
        <v>4</v>
      </c>
      <c r="AO2269" s="45" t="str">
        <f>MONTH(R2269)&amp;"/"&amp;YEAR(R2269)</f>
        <v>5/2026</v>
      </c>
      <c r="AP2269" s="45">
        <f>WEEKNUM(R2269)-WEEKNUM(EOMONTH(R2269,-1)+1)+1</f>
        <v>5</v>
      </c>
      <c r="AQ2269" s="45">
        <f>IF(AU2269="S",IF(Q2269="1. Aceitou o programa",R2269-B2269,0),0)</f>
        <v>65</v>
      </c>
      <c r="AR2269" s="45">
        <f>IF(AU2269="S",IF(AND(S2269&lt;&gt;"",R2269&lt;&gt;""),S2269-R2269,0),0)</f>
        <v>0</v>
      </c>
      <c r="AS2269" s="45">
        <f>IF(AU2269="S",IF(Q2269="1. Aceitou o programa",IF(OR(X2269="Não se Aplica",X2269=""),IF(OR(W2269="Não se Aplica",W2269=""),0,W2269-V2269),AVERAGE(X2269-W2269,W2269-V2269)),0),0)</f>
        <v>27.5</v>
      </c>
      <c r="AT2269" s="45">
        <f>IF(AU2269="S",IF(AND(Q2269="1. Aceitou o programa",AB2269="Realizada"),IFERROR(IF(AA2269="",0,AA2269-R2269),0),0),0)</f>
        <v>0</v>
      </c>
      <c r="AU2269" s="45" t="str">
        <f>_xlfn.XLOOKUP(U2269,'Lista Suspensa'!$AA$20:$AA$23,'Lista Suspensa'!$AB$20:$AB$23,"N/A")</f>
        <v>S</v>
      </c>
    </row>
    <row r="2270" spans="1:47" ht="12" customHeight="1" x14ac:dyDescent="0.3">
      <c r="A2270" s="87" t="s">
        <v>47</v>
      </c>
      <c r="B2270" s="88">
        <v>46104</v>
      </c>
      <c r="C2270" s="89" t="s">
        <v>48</v>
      </c>
      <c r="D2270" s="89" t="s">
        <v>49</v>
      </c>
      <c r="E2270" s="189">
        <v>745434002</v>
      </c>
      <c r="F2270" s="197" t="s">
        <v>5904</v>
      </c>
      <c r="G2270" s="90">
        <v>23917288753</v>
      </c>
      <c r="H2270" s="91">
        <v>17015</v>
      </c>
      <c r="I2270" s="89"/>
      <c r="J2270" s="89" t="s">
        <v>84</v>
      </c>
      <c r="K2270" s="89" t="s">
        <v>76</v>
      </c>
      <c r="L2270" s="89" t="s">
        <v>95</v>
      </c>
      <c r="M2270" s="89" t="s">
        <v>343</v>
      </c>
      <c r="N2270" s="89" t="s">
        <v>71</v>
      </c>
      <c r="O2270" s="92" t="s">
        <v>5905</v>
      </c>
      <c r="P2270" s="93" t="s">
        <v>57</v>
      </c>
      <c r="Q2270" s="110" t="s">
        <v>5322</v>
      </c>
      <c r="R2270" s="94"/>
      <c r="S2270" s="95">
        <v>46168</v>
      </c>
      <c r="T2270" s="95" t="s">
        <v>5203</v>
      </c>
      <c r="U2270" s="95" t="s">
        <v>1125</v>
      </c>
      <c r="V2270" s="91">
        <v>46112</v>
      </c>
      <c r="W2270" s="91">
        <v>46160</v>
      </c>
      <c r="X2270" s="91">
        <v>46167</v>
      </c>
      <c r="Y2270" s="96" t="s">
        <v>2851</v>
      </c>
      <c r="Z2270" s="89"/>
      <c r="AA2270" s="95"/>
      <c r="AB2270" s="89"/>
      <c r="AC2270" s="109"/>
      <c r="AD2270" s="89"/>
      <c r="AE2270" s="89"/>
      <c r="AF2270" s="191"/>
      <c r="AG2270" s="194"/>
      <c r="AH2270" s="193"/>
      <c r="AI2270" s="97"/>
      <c r="AJ2270" s="97"/>
      <c r="AK2270" s="97"/>
      <c r="AL2270" s="45" t="s">
        <v>67</v>
      </c>
      <c r="AM2270" s="160" t="str">
        <f>MONTH(B2270)&amp;"/"&amp;YEAR(B2270)</f>
        <v>3/2026</v>
      </c>
      <c r="AN2270" s="45">
        <f>WEEKNUM(B2270)-WEEKNUM(EOMONTH(B2270,-1)+1)+1</f>
        <v>4</v>
      </c>
      <c r="AO2270" s="45" t="str">
        <f>MONTH(R2270)&amp;"/"&amp;YEAR(R2270)</f>
        <v>1/1900</v>
      </c>
      <c r="AP2270" s="45" t="e">
        <f>WEEKNUM(R2270)-WEEKNUM(EOMONTH(R2270,-1)+1)+1</f>
        <v>#NUM!</v>
      </c>
      <c r="AQ2270" s="45">
        <f>IF(AU2270="S",IF(Q2270="1. Aceitou o programa",R2270-B2270,0),0)</f>
        <v>0</v>
      </c>
      <c r="AR2270" s="45">
        <f>IF(AU2270="S",IF(AND(S2270&lt;&gt;"",R2270&lt;&gt;""),S2270-R2270,0),0)</f>
        <v>0</v>
      </c>
      <c r="AS2270" s="45">
        <f>IF(AU2270="S",IF(Q2270="1. Aceitou o programa",IF(OR(X2270="Não se Aplica",X2270=""),IF(OR(W2270="Não se Aplica",W2270=""),0,W2270-V2270),AVERAGE(X2270-W2270,W2270-V2270)),0),0)</f>
        <v>0</v>
      </c>
      <c r="AT2270" s="45">
        <f>IF(AU2270="S",IF(AND(Q2270="1. Aceitou o programa",AB2270="Realizada"),IFERROR(IF(AA2270="",0,AA2270-R2270),0),0),0)</f>
        <v>0</v>
      </c>
      <c r="AU2270" s="45" t="str">
        <f>_xlfn.XLOOKUP(U2270,'Lista Suspensa'!$AA$20:$AA$23,'Lista Suspensa'!$AB$20:$AB$23,"N/A")</f>
        <v>S</v>
      </c>
    </row>
    <row r="2271" spans="1:47" ht="12" customHeight="1" x14ac:dyDescent="0.3">
      <c r="A2271" s="87" t="s">
        <v>47</v>
      </c>
      <c r="B2271" s="88">
        <v>46104</v>
      </c>
      <c r="C2271" s="89" t="s">
        <v>48</v>
      </c>
      <c r="D2271" s="89" t="s">
        <v>49</v>
      </c>
      <c r="E2271" s="189">
        <v>751472980</v>
      </c>
      <c r="F2271" s="197" t="s">
        <v>5906</v>
      </c>
      <c r="G2271" s="90">
        <v>96277130749</v>
      </c>
      <c r="H2271" s="91">
        <v>18640</v>
      </c>
      <c r="I2271" s="89"/>
      <c r="J2271" s="89" t="s">
        <v>51</v>
      </c>
      <c r="K2271" s="89" t="s">
        <v>76</v>
      </c>
      <c r="L2271" s="89" t="s">
        <v>95</v>
      </c>
      <c r="M2271" s="89" t="s">
        <v>5849</v>
      </c>
      <c r="N2271" s="89" t="s">
        <v>55</v>
      </c>
      <c r="O2271" s="92" t="s">
        <v>5907</v>
      </c>
      <c r="P2271" s="93" t="s">
        <v>57</v>
      </c>
      <c r="Q2271" s="110" t="s">
        <v>5322</v>
      </c>
      <c r="R2271" s="94"/>
      <c r="S2271" s="95">
        <v>46168</v>
      </c>
      <c r="T2271" s="95" t="s">
        <v>5203</v>
      </c>
      <c r="U2271" s="95" t="s">
        <v>1125</v>
      </c>
      <c r="V2271" s="91">
        <v>46112</v>
      </c>
      <c r="W2271" s="91">
        <v>46160</v>
      </c>
      <c r="X2271" s="91">
        <v>46167</v>
      </c>
      <c r="Y2271" s="96" t="s">
        <v>2851</v>
      </c>
      <c r="Z2271" s="89"/>
      <c r="AA2271" s="95"/>
      <c r="AB2271" s="89"/>
      <c r="AC2271" s="109"/>
      <c r="AD2271" s="89"/>
      <c r="AE2271" s="89"/>
      <c r="AF2271" s="191"/>
      <c r="AG2271" s="194"/>
      <c r="AH2271" s="193"/>
      <c r="AI2271" s="97"/>
      <c r="AJ2271" s="97"/>
      <c r="AK2271" s="97"/>
      <c r="AL2271" s="45" t="s">
        <v>67</v>
      </c>
      <c r="AM2271" s="160" t="str">
        <f>MONTH(B2271)&amp;"/"&amp;YEAR(B2271)</f>
        <v>3/2026</v>
      </c>
      <c r="AN2271" s="45">
        <f>WEEKNUM(B2271)-WEEKNUM(EOMONTH(B2271,-1)+1)+1</f>
        <v>4</v>
      </c>
      <c r="AO2271" s="45" t="str">
        <f>MONTH(R2271)&amp;"/"&amp;YEAR(R2271)</f>
        <v>1/1900</v>
      </c>
      <c r="AP2271" s="45" t="e">
        <f>WEEKNUM(R2271)-WEEKNUM(EOMONTH(R2271,-1)+1)+1</f>
        <v>#NUM!</v>
      </c>
      <c r="AQ2271" s="45">
        <f>IF(AU2271="S",IF(Q2271="1. Aceitou o programa",R2271-B2271,0),0)</f>
        <v>0</v>
      </c>
      <c r="AR2271" s="45">
        <f>IF(AU2271="S",IF(AND(S2271&lt;&gt;"",R2271&lt;&gt;""),S2271-R2271,0),0)</f>
        <v>0</v>
      </c>
      <c r="AS2271" s="45">
        <f>IF(AU2271="S",IF(Q2271="1. Aceitou o programa",IF(OR(X2271="Não se Aplica",X2271=""),IF(OR(W2271="Não se Aplica",W2271=""),0,W2271-V2271),AVERAGE(X2271-W2271,W2271-V2271)),0),0)</f>
        <v>0</v>
      </c>
      <c r="AT2271" s="45">
        <f>IF(AU2271="S",IF(AND(Q2271="1. Aceitou o programa",AB2271="Realizada"),IFERROR(IF(AA2271="",0,AA2271-R2271),0),0),0)</f>
        <v>0</v>
      </c>
      <c r="AU2271" s="45" t="str">
        <f>_xlfn.XLOOKUP(U2271,'Lista Suspensa'!$AA$20:$AA$23,'Lista Suspensa'!$AB$20:$AB$23,"N/A")</f>
        <v>S</v>
      </c>
    </row>
    <row r="2272" spans="1:47" ht="12" customHeight="1" x14ac:dyDescent="0.3">
      <c r="A2272" s="87" t="s">
        <v>47</v>
      </c>
      <c r="B2272" s="88">
        <v>46104</v>
      </c>
      <c r="C2272" s="89" t="s">
        <v>48</v>
      </c>
      <c r="D2272" s="89" t="s">
        <v>49</v>
      </c>
      <c r="E2272" s="189">
        <v>451792980</v>
      </c>
      <c r="F2272" s="197" t="s">
        <v>5908</v>
      </c>
      <c r="G2272" s="90">
        <v>12682653812</v>
      </c>
      <c r="H2272" s="91">
        <v>17427</v>
      </c>
      <c r="I2272" s="89"/>
      <c r="J2272" s="89" t="s">
        <v>51</v>
      </c>
      <c r="K2272" s="89" t="s">
        <v>52</v>
      </c>
      <c r="L2272" s="89" t="s">
        <v>85</v>
      </c>
      <c r="M2272" s="89" t="s">
        <v>2202</v>
      </c>
      <c r="N2272" s="89" t="s">
        <v>79</v>
      </c>
      <c r="O2272" s="92" t="s">
        <v>5909</v>
      </c>
      <c r="P2272" s="93" t="s">
        <v>57</v>
      </c>
      <c r="Q2272" s="110" t="s">
        <v>5322</v>
      </c>
      <c r="R2272" s="94"/>
      <c r="S2272" s="95">
        <v>46168</v>
      </c>
      <c r="T2272" s="95" t="s">
        <v>5203</v>
      </c>
      <c r="U2272" s="95" t="s">
        <v>1125</v>
      </c>
      <c r="V2272" s="91">
        <v>46112</v>
      </c>
      <c r="W2272" s="91">
        <v>46160</v>
      </c>
      <c r="X2272" s="91">
        <v>46167</v>
      </c>
      <c r="Y2272" s="96" t="s">
        <v>2851</v>
      </c>
      <c r="Z2272" s="89"/>
      <c r="AA2272" s="95"/>
      <c r="AB2272" s="89"/>
      <c r="AC2272" s="109"/>
      <c r="AD2272" s="89"/>
      <c r="AE2272" s="89"/>
      <c r="AF2272" s="191"/>
      <c r="AG2272" s="194"/>
      <c r="AH2272" s="193"/>
      <c r="AI2272" s="97"/>
      <c r="AJ2272" s="97"/>
      <c r="AK2272" s="97"/>
      <c r="AL2272" s="45" t="s">
        <v>67</v>
      </c>
      <c r="AM2272" s="160" t="str">
        <f>MONTH(B2272)&amp;"/"&amp;YEAR(B2272)</f>
        <v>3/2026</v>
      </c>
      <c r="AN2272" s="45">
        <f>WEEKNUM(B2272)-WEEKNUM(EOMONTH(B2272,-1)+1)+1</f>
        <v>4</v>
      </c>
      <c r="AO2272" s="45" t="str">
        <f>MONTH(R2272)&amp;"/"&amp;YEAR(R2272)</f>
        <v>1/1900</v>
      </c>
      <c r="AP2272" s="45" t="e">
        <f>WEEKNUM(R2272)-WEEKNUM(EOMONTH(R2272,-1)+1)+1</f>
        <v>#NUM!</v>
      </c>
      <c r="AQ2272" s="45">
        <f>IF(AU2272="S",IF(Q2272="1. Aceitou o programa",R2272-B2272,0),0)</f>
        <v>0</v>
      </c>
      <c r="AR2272" s="45">
        <f>IF(AU2272="S",IF(AND(S2272&lt;&gt;"",R2272&lt;&gt;""),S2272-R2272,0),0)</f>
        <v>0</v>
      </c>
      <c r="AS2272" s="45">
        <f>IF(AU2272="S",IF(Q2272="1. Aceitou o programa",IF(OR(X2272="Não se Aplica",X2272=""),IF(OR(W2272="Não se Aplica",W2272=""),0,W2272-V2272),AVERAGE(X2272-W2272,W2272-V2272)),0),0)</f>
        <v>0</v>
      </c>
      <c r="AT2272" s="45">
        <f>IF(AU2272="S",IF(AND(Q2272="1. Aceitou o programa",AB2272="Realizada"),IFERROR(IF(AA2272="",0,AA2272-R2272),0),0),0)</f>
        <v>0</v>
      </c>
      <c r="AU2272" s="45" t="str">
        <f>_xlfn.XLOOKUP(U2272,'Lista Suspensa'!$AA$20:$AA$23,'Lista Suspensa'!$AB$20:$AB$23,"N/A")</f>
        <v>S</v>
      </c>
    </row>
    <row r="2273" spans="1:47" ht="12" customHeight="1" x14ac:dyDescent="0.3">
      <c r="A2273" s="87" t="s">
        <v>47</v>
      </c>
      <c r="B2273" s="88">
        <v>46104</v>
      </c>
      <c r="C2273" s="89" t="s">
        <v>48</v>
      </c>
      <c r="D2273" s="89" t="s">
        <v>49</v>
      </c>
      <c r="E2273" s="189">
        <v>785174850</v>
      </c>
      <c r="F2273" s="197" t="s">
        <v>5910</v>
      </c>
      <c r="G2273" s="90">
        <v>38138561866</v>
      </c>
      <c r="H2273" s="91">
        <v>35714</v>
      </c>
      <c r="I2273" s="89"/>
      <c r="J2273" s="89" t="s">
        <v>51</v>
      </c>
      <c r="K2273" s="89" t="s">
        <v>52</v>
      </c>
      <c r="L2273" s="89" t="s">
        <v>85</v>
      </c>
      <c r="M2273" s="89" t="s">
        <v>5911</v>
      </c>
      <c r="N2273" s="89" t="s">
        <v>97</v>
      </c>
      <c r="O2273" s="92" t="s">
        <v>5912</v>
      </c>
      <c r="P2273" s="93" t="s">
        <v>57</v>
      </c>
      <c r="Q2273" s="110" t="s">
        <v>5322</v>
      </c>
      <c r="R2273" s="94"/>
      <c r="S2273" s="95">
        <v>46168</v>
      </c>
      <c r="T2273" s="95" t="s">
        <v>5203</v>
      </c>
      <c r="U2273" s="95" t="s">
        <v>1125</v>
      </c>
      <c r="V2273" s="91">
        <v>46112</v>
      </c>
      <c r="W2273" s="91">
        <v>46160</v>
      </c>
      <c r="X2273" s="91">
        <v>46167</v>
      </c>
      <c r="Y2273" s="96" t="s">
        <v>2851</v>
      </c>
      <c r="Z2273" s="89"/>
      <c r="AA2273" s="95"/>
      <c r="AB2273" s="89"/>
      <c r="AC2273" s="109"/>
      <c r="AD2273" s="89"/>
      <c r="AE2273" s="89"/>
      <c r="AF2273" s="191"/>
      <c r="AG2273" s="194"/>
      <c r="AH2273" s="193"/>
      <c r="AI2273" s="97"/>
      <c r="AJ2273" s="97"/>
      <c r="AK2273" s="97"/>
      <c r="AL2273" s="45" t="s">
        <v>67</v>
      </c>
      <c r="AM2273" s="160" t="str">
        <f>MONTH(B2273)&amp;"/"&amp;YEAR(B2273)</f>
        <v>3/2026</v>
      </c>
      <c r="AN2273" s="45">
        <f>WEEKNUM(B2273)-WEEKNUM(EOMONTH(B2273,-1)+1)+1</f>
        <v>4</v>
      </c>
      <c r="AO2273" s="45" t="str">
        <f>MONTH(R2273)&amp;"/"&amp;YEAR(R2273)</f>
        <v>1/1900</v>
      </c>
      <c r="AP2273" s="45" t="e">
        <f>WEEKNUM(R2273)-WEEKNUM(EOMONTH(R2273,-1)+1)+1</f>
        <v>#NUM!</v>
      </c>
      <c r="AQ2273" s="45">
        <f>IF(AU2273="S",IF(Q2273="1. Aceitou o programa",R2273-B2273,0),0)</f>
        <v>0</v>
      </c>
      <c r="AR2273" s="45">
        <f>IF(AU2273="S",IF(AND(S2273&lt;&gt;"",R2273&lt;&gt;""),S2273-R2273,0),0)</f>
        <v>0</v>
      </c>
      <c r="AS2273" s="45">
        <f>IF(AU2273="S",IF(Q2273="1. Aceitou o programa",IF(OR(X2273="Não se Aplica",X2273=""),IF(OR(W2273="Não se Aplica",W2273=""),0,W2273-V2273),AVERAGE(X2273-W2273,W2273-V2273)),0),0)</f>
        <v>0</v>
      </c>
      <c r="AT2273" s="45">
        <f>IF(AU2273="S",IF(AND(Q2273="1. Aceitou o programa",AB2273="Realizada"),IFERROR(IF(AA2273="",0,AA2273-R2273),0),0),0)</f>
        <v>0</v>
      </c>
      <c r="AU2273" s="45" t="str">
        <f>_xlfn.XLOOKUP(U2273,'Lista Suspensa'!$AA$20:$AA$23,'Lista Suspensa'!$AB$20:$AB$23,"N/A")</f>
        <v>S</v>
      </c>
    </row>
    <row r="2274" spans="1:47" ht="12" customHeight="1" x14ac:dyDescent="0.3">
      <c r="A2274" s="87" t="s">
        <v>47</v>
      </c>
      <c r="B2274" s="88">
        <v>46104</v>
      </c>
      <c r="C2274" s="89" t="s">
        <v>48</v>
      </c>
      <c r="D2274" s="89" t="s">
        <v>49</v>
      </c>
      <c r="E2274" s="189">
        <v>429319886</v>
      </c>
      <c r="F2274" s="197" t="s">
        <v>5913</v>
      </c>
      <c r="G2274" s="90">
        <v>32670331874</v>
      </c>
      <c r="H2274" s="91">
        <v>30364</v>
      </c>
      <c r="I2274" s="89"/>
      <c r="J2274" s="89" t="s">
        <v>51</v>
      </c>
      <c r="K2274" s="89" t="s">
        <v>52</v>
      </c>
      <c r="L2274" s="89" t="s">
        <v>85</v>
      </c>
      <c r="M2274" s="89" t="s">
        <v>5914</v>
      </c>
      <c r="N2274" s="89" t="s">
        <v>79</v>
      </c>
      <c r="O2274" s="92" t="s">
        <v>5915</v>
      </c>
      <c r="P2274" s="93" t="s">
        <v>57</v>
      </c>
      <c r="Q2274" s="110" t="s">
        <v>5322</v>
      </c>
      <c r="R2274" s="94"/>
      <c r="S2274" s="95">
        <v>46168</v>
      </c>
      <c r="T2274" s="95" t="s">
        <v>5203</v>
      </c>
      <c r="U2274" s="95" t="s">
        <v>1125</v>
      </c>
      <c r="V2274" s="91">
        <v>46112</v>
      </c>
      <c r="W2274" s="91">
        <v>46160</v>
      </c>
      <c r="X2274" s="91">
        <v>46167</v>
      </c>
      <c r="Y2274" s="96" t="s">
        <v>2851</v>
      </c>
      <c r="Z2274" s="89"/>
      <c r="AA2274" s="95"/>
      <c r="AB2274" s="89"/>
      <c r="AC2274" s="109"/>
      <c r="AD2274" s="89"/>
      <c r="AE2274" s="89"/>
      <c r="AF2274" s="191"/>
      <c r="AG2274" s="194"/>
      <c r="AH2274" s="193"/>
      <c r="AI2274" s="97"/>
      <c r="AJ2274" s="97"/>
      <c r="AK2274" s="97"/>
      <c r="AL2274" s="45" t="s">
        <v>67</v>
      </c>
      <c r="AM2274" s="160" t="str">
        <f>MONTH(B2274)&amp;"/"&amp;YEAR(B2274)</f>
        <v>3/2026</v>
      </c>
      <c r="AN2274" s="45">
        <f>WEEKNUM(B2274)-WEEKNUM(EOMONTH(B2274,-1)+1)+1</f>
        <v>4</v>
      </c>
      <c r="AO2274" s="45" t="str">
        <f>MONTH(R2274)&amp;"/"&amp;YEAR(R2274)</f>
        <v>1/1900</v>
      </c>
      <c r="AP2274" s="45" t="e">
        <f>WEEKNUM(R2274)-WEEKNUM(EOMONTH(R2274,-1)+1)+1</f>
        <v>#NUM!</v>
      </c>
      <c r="AQ2274" s="45">
        <f>IF(AU2274="S",IF(Q2274="1. Aceitou o programa",R2274-B2274,0),0)</f>
        <v>0</v>
      </c>
      <c r="AR2274" s="45">
        <f>IF(AU2274="S",IF(AND(S2274&lt;&gt;"",R2274&lt;&gt;""),S2274-R2274,0),0)</f>
        <v>0</v>
      </c>
      <c r="AS2274" s="45">
        <f>IF(AU2274="S",IF(Q2274="1. Aceitou o programa",IF(OR(X2274="Não se Aplica",X2274=""),IF(OR(W2274="Não se Aplica",W2274=""),0,W2274-V2274),AVERAGE(X2274-W2274,W2274-V2274)),0),0)</f>
        <v>0</v>
      </c>
      <c r="AT2274" s="45">
        <f>IF(AU2274="S",IF(AND(Q2274="1. Aceitou o programa",AB2274="Realizada"),IFERROR(IF(AA2274="",0,AA2274-R2274),0),0),0)</f>
        <v>0</v>
      </c>
      <c r="AU2274" s="45" t="str">
        <f>_xlfn.XLOOKUP(U2274,'Lista Suspensa'!$AA$20:$AA$23,'Lista Suspensa'!$AB$20:$AB$23,"N/A")</f>
        <v>S</v>
      </c>
    </row>
    <row r="2275" spans="1:47" ht="12" customHeight="1" x14ac:dyDescent="0.3">
      <c r="A2275" s="87" t="s">
        <v>47</v>
      </c>
      <c r="B2275" s="88">
        <v>46104</v>
      </c>
      <c r="C2275" s="89" t="s">
        <v>48</v>
      </c>
      <c r="D2275" s="89" t="s">
        <v>49</v>
      </c>
      <c r="E2275" s="189">
        <v>756315042</v>
      </c>
      <c r="F2275" s="197" t="s">
        <v>5916</v>
      </c>
      <c r="G2275" s="90">
        <v>4294994770</v>
      </c>
      <c r="H2275" s="91">
        <v>27566</v>
      </c>
      <c r="I2275" s="89"/>
      <c r="J2275" s="89" t="s">
        <v>51</v>
      </c>
      <c r="K2275" s="89" t="s">
        <v>76</v>
      </c>
      <c r="L2275" s="89" t="s">
        <v>101</v>
      </c>
      <c r="M2275" s="89" t="s">
        <v>2079</v>
      </c>
      <c r="N2275" s="89" t="s">
        <v>97</v>
      </c>
      <c r="O2275" s="92" t="s">
        <v>5917</v>
      </c>
      <c r="P2275" s="93" t="s">
        <v>57</v>
      </c>
      <c r="Q2275" s="110" t="s">
        <v>5322</v>
      </c>
      <c r="R2275" s="94"/>
      <c r="S2275" s="95">
        <v>46168</v>
      </c>
      <c r="T2275" s="95" t="s">
        <v>5203</v>
      </c>
      <c r="U2275" s="95" t="s">
        <v>1125</v>
      </c>
      <c r="V2275" s="91">
        <v>46112</v>
      </c>
      <c r="W2275" s="91">
        <v>46160</v>
      </c>
      <c r="X2275" s="91">
        <v>46167</v>
      </c>
      <c r="Y2275" s="96" t="s">
        <v>2851</v>
      </c>
      <c r="Z2275" s="89"/>
      <c r="AA2275" s="95"/>
      <c r="AB2275" s="89"/>
      <c r="AC2275" s="109"/>
      <c r="AD2275" s="89"/>
      <c r="AE2275" s="89"/>
      <c r="AF2275" s="191"/>
      <c r="AG2275" s="194"/>
      <c r="AH2275" s="193"/>
      <c r="AI2275" s="97"/>
      <c r="AJ2275" s="97"/>
      <c r="AK2275" s="97"/>
      <c r="AL2275" s="45" t="s">
        <v>67</v>
      </c>
      <c r="AM2275" s="160" t="str">
        <f>MONTH(B2275)&amp;"/"&amp;YEAR(B2275)</f>
        <v>3/2026</v>
      </c>
      <c r="AN2275" s="45">
        <f>WEEKNUM(B2275)-WEEKNUM(EOMONTH(B2275,-1)+1)+1</f>
        <v>4</v>
      </c>
      <c r="AO2275" s="45" t="str">
        <f>MONTH(R2275)&amp;"/"&amp;YEAR(R2275)</f>
        <v>1/1900</v>
      </c>
      <c r="AP2275" s="45" t="e">
        <f>WEEKNUM(R2275)-WEEKNUM(EOMONTH(R2275,-1)+1)+1</f>
        <v>#NUM!</v>
      </c>
      <c r="AQ2275" s="45">
        <f>IF(AU2275="S",IF(Q2275="1. Aceitou o programa",R2275-B2275,0),0)</f>
        <v>0</v>
      </c>
      <c r="AR2275" s="45">
        <f>IF(AU2275="S",IF(AND(S2275&lt;&gt;"",R2275&lt;&gt;""),S2275-R2275,0),0)</f>
        <v>0</v>
      </c>
      <c r="AS2275" s="45">
        <f>IF(AU2275="S",IF(Q2275="1. Aceitou o programa",IF(OR(X2275="Não se Aplica",X2275=""),IF(OR(W2275="Não se Aplica",W2275=""),0,W2275-V2275),AVERAGE(X2275-W2275,W2275-V2275)),0),0)</f>
        <v>0</v>
      </c>
      <c r="AT2275" s="45">
        <f>IF(AU2275="S",IF(AND(Q2275="1. Aceitou o programa",AB2275="Realizada"),IFERROR(IF(AA2275="",0,AA2275-R2275),0),0),0)</f>
        <v>0</v>
      </c>
      <c r="AU2275" s="45" t="str">
        <f>_xlfn.XLOOKUP(U2275,'Lista Suspensa'!$AA$20:$AA$23,'Lista Suspensa'!$AB$20:$AB$23,"N/A")</f>
        <v>S</v>
      </c>
    </row>
    <row r="2276" spans="1:47" ht="12" customHeight="1" x14ac:dyDescent="0.3">
      <c r="A2276" s="87" t="s">
        <v>47</v>
      </c>
      <c r="B2276" s="88">
        <v>46104</v>
      </c>
      <c r="C2276" s="89" t="s">
        <v>48</v>
      </c>
      <c r="D2276" s="89" t="s">
        <v>49</v>
      </c>
      <c r="E2276" s="189">
        <v>451649869</v>
      </c>
      <c r="F2276" s="197" t="s">
        <v>5918</v>
      </c>
      <c r="G2276" s="90">
        <v>16325167805</v>
      </c>
      <c r="H2276" s="91">
        <v>25360</v>
      </c>
      <c r="I2276" s="89"/>
      <c r="J2276" s="89" t="s">
        <v>51</v>
      </c>
      <c r="K2276" s="89" t="s">
        <v>52</v>
      </c>
      <c r="L2276" s="89" t="s">
        <v>85</v>
      </c>
      <c r="M2276" s="89" t="s">
        <v>5092</v>
      </c>
      <c r="N2276" s="89" t="s">
        <v>79</v>
      </c>
      <c r="O2276" s="92" t="s">
        <v>5700</v>
      </c>
      <c r="P2276" s="93" t="s">
        <v>57</v>
      </c>
      <c r="Q2276" s="110" t="s">
        <v>5322</v>
      </c>
      <c r="R2276" s="94"/>
      <c r="S2276" s="95">
        <v>46168</v>
      </c>
      <c r="T2276" s="95" t="s">
        <v>5203</v>
      </c>
      <c r="U2276" s="95" t="s">
        <v>1125</v>
      </c>
      <c r="V2276" s="91">
        <v>46112</v>
      </c>
      <c r="W2276" s="91">
        <v>46160</v>
      </c>
      <c r="X2276" s="91">
        <v>46167</v>
      </c>
      <c r="Y2276" s="96" t="s">
        <v>2851</v>
      </c>
      <c r="Z2276" s="89"/>
      <c r="AA2276" s="95"/>
      <c r="AB2276" s="89"/>
      <c r="AC2276" s="109"/>
      <c r="AD2276" s="89"/>
      <c r="AE2276" s="89"/>
      <c r="AF2276" s="191"/>
      <c r="AG2276" s="194"/>
      <c r="AH2276" s="193"/>
      <c r="AI2276" s="97"/>
      <c r="AJ2276" s="97"/>
      <c r="AK2276" s="97"/>
      <c r="AL2276" s="45" t="s">
        <v>67</v>
      </c>
      <c r="AM2276" s="160" t="str">
        <f>MONTH(B2276)&amp;"/"&amp;YEAR(B2276)</f>
        <v>3/2026</v>
      </c>
      <c r="AN2276" s="45">
        <f>WEEKNUM(B2276)-WEEKNUM(EOMONTH(B2276,-1)+1)+1</f>
        <v>4</v>
      </c>
      <c r="AO2276" s="45" t="str">
        <f>MONTH(R2276)&amp;"/"&amp;YEAR(R2276)</f>
        <v>1/1900</v>
      </c>
      <c r="AP2276" s="45" t="e">
        <f>WEEKNUM(R2276)-WEEKNUM(EOMONTH(R2276,-1)+1)+1</f>
        <v>#NUM!</v>
      </c>
      <c r="AQ2276" s="45">
        <f>IF(AU2276="S",IF(Q2276="1. Aceitou o programa",R2276-B2276,0),0)</f>
        <v>0</v>
      </c>
      <c r="AR2276" s="45">
        <f>IF(AU2276="S",IF(AND(S2276&lt;&gt;"",R2276&lt;&gt;""),S2276-R2276,0),0)</f>
        <v>0</v>
      </c>
      <c r="AS2276" s="45">
        <f>IF(AU2276="S",IF(Q2276="1. Aceitou o programa",IF(OR(X2276="Não se Aplica",X2276=""),IF(OR(W2276="Não se Aplica",W2276=""),0,W2276-V2276),AVERAGE(X2276-W2276,W2276-V2276)),0),0)</f>
        <v>0</v>
      </c>
      <c r="AT2276" s="45">
        <f>IF(AU2276="S",IF(AND(Q2276="1. Aceitou o programa",AB2276="Realizada"),IFERROR(IF(AA2276="",0,AA2276-R2276),0),0),0)</f>
        <v>0</v>
      </c>
      <c r="AU2276" s="45" t="str">
        <f>_xlfn.XLOOKUP(U2276,'Lista Suspensa'!$AA$20:$AA$23,'Lista Suspensa'!$AB$20:$AB$23,"N/A")</f>
        <v>S</v>
      </c>
    </row>
    <row r="2277" spans="1:47" ht="12" customHeight="1" x14ac:dyDescent="0.3">
      <c r="A2277" s="87" t="s">
        <v>47</v>
      </c>
      <c r="B2277" s="88">
        <v>46104</v>
      </c>
      <c r="C2277" s="89" t="s">
        <v>48</v>
      </c>
      <c r="D2277" s="89" t="s">
        <v>49</v>
      </c>
      <c r="E2277" s="189">
        <v>226142647</v>
      </c>
      <c r="F2277" s="197" t="s">
        <v>5919</v>
      </c>
      <c r="G2277" s="90">
        <v>4064608844</v>
      </c>
      <c r="H2277" s="91">
        <v>22760</v>
      </c>
      <c r="I2277" s="89"/>
      <c r="J2277" s="89" t="s">
        <v>51</v>
      </c>
      <c r="K2277" s="89" t="s">
        <v>52</v>
      </c>
      <c r="L2277" s="89" t="s">
        <v>85</v>
      </c>
      <c r="M2277" s="89" t="s">
        <v>513</v>
      </c>
      <c r="N2277" s="89" t="s">
        <v>87</v>
      </c>
      <c r="O2277" s="92" t="s">
        <v>5920</v>
      </c>
      <c r="P2277" s="93" t="s">
        <v>57</v>
      </c>
      <c r="Q2277" s="110" t="s">
        <v>58</v>
      </c>
      <c r="R2277" s="94">
        <v>46169</v>
      </c>
      <c r="S2277" s="95"/>
      <c r="T2277" s="95" t="s">
        <v>59</v>
      </c>
      <c r="U2277" s="95" t="s">
        <v>60</v>
      </c>
      <c r="V2277" s="91">
        <v>46112</v>
      </c>
      <c r="W2277" s="91">
        <v>46160</v>
      </c>
      <c r="X2277" s="91">
        <v>46167</v>
      </c>
      <c r="Y2277" s="96" t="s">
        <v>2851</v>
      </c>
      <c r="Z2277" s="89" t="s">
        <v>62</v>
      </c>
      <c r="AA2277" s="95"/>
      <c r="AB2277" s="95" t="s">
        <v>2804</v>
      </c>
      <c r="AC2277" s="95" t="s">
        <v>2804</v>
      </c>
      <c r="AD2277" s="95" t="s">
        <v>2804</v>
      </c>
      <c r="AE2277" s="95" t="s">
        <v>2804</v>
      </c>
      <c r="AF2277" s="95" t="s">
        <v>2804</v>
      </c>
      <c r="AG2277" s="95" t="s">
        <v>2804</v>
      </c>
      <c r="AH2277" s="95" t="s">
        <v>2804</v>
      </c>
      <c r="AI2277" s="97"/>
      <c r="AJ2277" s="97" t="s">
        <v>65</v>
      </c>
      <c r="AK2277" s="97" t="s">
        <v>66</v>
      </c>
      <c r="AL2277" s="45" t="s">
        <v>67</v>
      </c>
      <c r="AM2277" s="160" t="str">
        <f>MONTH(B2277)&amp;"/"&amp;YEAR(B2277)</f>
        <v>3/2026</v>
      </c>
      <c r="AN2277" s="45">
        <f>WEEKNUM(B2277)-WEEKNUM(EOMONTH(B2277,-1)+1)+1</f>
        <v>4</v>
      </c>
      <c r="AO2277" s="45" t="str">
        <f>MONTH(R2277)&amp;"/"&amp;YEAR(R2277)</f>
        <v>5/2026</v>
      </c>
      <c r="AP2277" s="45">
        <f>WEEKNUM(R2277)-WEEKNUM(EOMONTH(R2277,-1)+1)+1</f>
        <v>5</v>
      </c>
      <c r="AQ2277" s="45">
        <f>IF(AU2277="S",IF(Q2277="1. Aceitou o programa",R2277-B2277,0),0)</f>
        <v>65</v>
      </c>
      <c r="AR2277" s="45">
        <f>IF(AU2277="S",IF(AND(S2277&lt;&gt;"",R2277&lt;&gt;""),S2277-R2277,0),0)</f>
        <v>0</v>
      </c>
      <c r="AS2277" s="45">
        <f>IF(AU2277="S",IF(Q2277="1. Aceitou o programa",IF(OR(X2277="Não se Aplica",X2277=""),IF(OR(W2277="Não se Aplica",W2277=""),0,W2277-V2277),AVERAGE(X2277-W2277,W2277-V2277)),0),0)</f>
        <v>27.5</v>
      </c>
      <c r="AT2277" s="45">
        <f>IF(AU2277="S",IF(AND(Q2277="1. Aceitou o programa",AB2277="Realizada"),IFERROR(IF(AA2277="",0,AA2277-R2277),0),0),0)</f>
        <v>0</v>
      </c>
      <c r="AU2277" s="45" t="str">
        <f>_xlfn.XLOOKUP(U2277,'Lista Suspensa'!$AA$20:$AA$23,'Lista Suspensa'!$AB$20:$AB$23,"N/A")</f>
        <v>S</v>
      </c>
    </row>
    <row r="2278" spans="1:47" ht="12" customHeight="1" x14ac:dyDescent="0.3">
      <c r="A2278" s="87" t="s">
        <v>47</v>
      </c>
      <c r="B2278" s="88">
        <v>46104</v>
      </c>
      <c r="C2278" s="89" t="s">
        <v>48</v>
      </c>
      <c r="D2278" s="89" t="s">
        <v>49</v>
      </c>
      <c r="E2278" s="189">
        <v>810624672</v>
      </c>
      <c r="F2278" s="197" t="s">
        <v>5921</v>
      </c>
      <c r="G2278" s="90">
        <v>28739210804</v>
      </c>
      <c r="H2278" s="91">
        <v>29050</v>
      </c>
      <c r="I2278" s="89"/>
      <c r="J2278" s="89" t="s">
        <v>51</v>
      </c>
      <c r="K2278" s="89" t="s">
        <v>52</v>
      </c>
      <c r="L2278" s="89" t="s">
        <v>85</v>
      </c>
      <c r="M2278" s="89" t="s">
        <v>5922</v>
      </c>
      <c r="N2278" s="89" t="s">
        <v>97</v>
      </c>
      <c r="O2278" s="92" t="s">
        <v>5923</v>
      </c>
      <c r="P2278" s="93" t="s">
        <v>57</v>
      </c>
      <c r="Q2278" s="110" t="s">
        <v>5322</v>
      </c>
      <c r="R2278" s="94"/>
      <c r="S2278" s="95">
        <v>46168</v>
      </c>
      <c r="T2278" s="95" t="s">
        <v>5203</v>
      </c>
      <c r="U2278" s="95" t="s">
        <v>1125</v>
      </c>
      <c r="V2278" s="91">
        <v>46112</v>
      </c>
      <c r="W2278" s="91">
        <v>46160</v>
      </c>
      <c r="X2278" s="91">
        <v>46167</v>
      </c>
      <c r="Y2278" s="96" t="s">
        <v>2851</v>
      </c>
      <c r="Z2278" s="89"/>
      <c r="AA2278" s="95"/>
      <c r="AB2278" s="89"/>
      <c r="AC2278" s="109"/>
      <c r="AD2278" s="89"/>
      <c r="AE2278" s="89"/>
      <c r="AF2278" s="191"/>
      <c r="AG2278" s="194"/>
      <c r="AH2278" s="193"/>
      <c r="AI2278" s="97"/>
      <c r="AJ2278" s="97"/>
      <c r="AK2278" s="97"/>
      <c r="AL2278" s="45" t="s">
        <v>67</v>
      </c>
      <c r="AM2278" s="160" t="str">
        <f>MONTH(B2278)&amp;"/"&amp;YEAR(B2278)</f>
        <v>3/2026</v>
      </c>
      <c r="AN2278" s="45">
        <f>WEEKNUM(B2278)-WEEKNUM(EOMONTH(B2278,-1)+1)+1</f>
        <v>4</v>
      </c>
      <c r="AO2278" s="45" t="str">
        <f>MONTH(R2278)&amp;"/"&amp;YEAR(R2278)</f>
        <v>1/1900</v>
      </c>
      <c r="AP2278" s="45" t="e">
        <f>WEEKNUM(R2278)-WEEKNUM(EOMONTH(R2278,-1)+1)+1</f>
        <v>#NUM!</v>
      </c>
      <c r="AQ2278" s="45">
        <f>IF(AU2278="S",IF(Q2278="1. Aceitou o programa",R2278-B2278,0),0)</f>
        <v>0</v>
      </c>
      <c r="AR2278" s="45">
        <f>IF(AU2278="S",IF(AND(S2278&lt;&gt;"",R2278&lt;&gt;""),S2278-R2278,0),0)</f>
        <v>0</v>
      </c>
      <c r="AS2278" s="45">
        <f>IF(AU2278="S",IF(Q2278="1. Aceitou o programa",IF(OR(X2278="Não se Aplica",X2278=""),IF(OR(W2278="Não se Aplica",W2278=""),0,W2278-V2278),AVERAGE(X2278-W2278,W2278-V2278)),0),0)</f>
        <v>0</v>
      </c>
      <c r="AT2278" s="45">
        <f>IF(AU2278="S",IF(AND(Q2278="1. Aceitou o programa",AB2278="Realizada"),IFERROR(IF(AA2278="",0,AA2278-R2278),0),0),0)</f>
        <v>0</v>
      </c>
      <c r="AU2278" s="45" t="str">
        <f>_xlfn.XLOOKUP(U2278,'Lista Suspensa'!$AA$20:$AA$23,'Lista Suspensa'!$AB$20:$AB$23,"N/A")</f>
        <v>S</v>
      </c>
    </row>
    <row r="2279" spans="1:47" ht="12" customHeight="1" x14ac:dyDescent="0.3">
      <c r="A2279" s="87" t="s">
        <v>47</v>
      </c>
      <c r="B2279" s="88">
        <v>46104</v>
      </c>
      <c r="C2279" s="89" t="s">
        <v>48</v>
      </c>
      <c r="D2279" s="89" t="s">
        <v>49</v>
      </c>
      <c r="E2279" s="189">
        <v>451894529</v>
      </c>
      <c r="F2279" s="197" t="s">
        <v>5924</v>
      </c>
      <c r="G2279" s="90">
        <v>47447740837</v>
      </c>
      <c r="H2279" s="91">
        <v>36455</v>
      </c>
      <c r="I2279" s="89"/>
      <c r="J2279" s="89" t="s">
        <v>84</v>
      </c>
      <c r="K2279" s="89" t="s">
        <v>52</v>
      </c>
      <c r="L2279" s="89" t="s">
        <v>1031</v>
      </c>
      <c r="M2279" s="89" t="s">
        <v>1032</v>
      </c>
      <c r="N2279" s="89" t="s">
        <v>87</v>
      </c>
      <c r="O2279" s="92" t="s">
        <v>5925</v>
      </c>
      <c r="P2279" s="93" t="s">
        <v>57</v>
      </c>
      <c r="Q2279" s="110" t="s">
        <v>5322</v>
      </c>
      <c r="R2279" s="94"/>
      <c r="S2279" s="95">
        <v>46168</v>
      </c>
      <c r="T2279" s="95" t="s">
        <v>5203</v>
      </c>
      <c r="U2279" s="95" t="s">
        <v>1125</v>
      </c>
      <c r="V2279" s="91">
        <v>46112</v>
      </c>
      <c r="W2279" s="91">
        <v>46160</v>
      </c>
      <c r="X2279" s="91">
        <v>46167</v>
      </c>
      <c r="Y2279" s="96" t="s">
        <v>2851</v>
      </c>
      <c r="Z2279" s="89"/>
      <c r="AA2279" s="95"/>
      <c r="AB2279" s="89"/>
      <c r="AC2279" s="109"/>
      <c r="AD2279" s="89"/>
      <c r="AE2279" s="89"/>
      <c r="AF2279" s="191"/>
      <c r="AG2279" s="194"/>
      <c r="AH2279" s="193"/>
      <c r="AI2279" s="97"/>
      <c r="AJ2279" s="97"/>
      <c r="AK2279" s="97"/>
      <c r="AL2279" s="45" t="s">
        <v>67</v>
      </c>
      <c r="AM2279" s="160" t="str">
        <f>MONTH(B2279)&amp;"/"&amp;YEAR(B2279)</f>
        <v>3/2026</v>
      </c>
      <c r="AN2279" s="45">
        <f>WEEKNUM(B2279)-WEEKNUM(EOMONTH(B2279,-1)+1)+1</f>
        <v>4</v>
      </c>
      <c r="AO2279" s="45" t="str">
        <f>MONTH(R2279)&amp;"/"&amp;YEAR(R2279)</f>
        <v>1/1900</v>
      </c>
      <c r="AP2279" s="45" t="e">
        <f>WEEKNUM(R2279)-WEEKNUM(EOMONTH(R2279,-1)+1)+1</f>
        <v>#NUM!</v>
      </c>
      <c r="AQ2279" s="45">
        <f>IF(AU2279="S",IF(Q2279="1. Aceitou o programa",R2279-B2279,0),0)</f>
        <v>0</v>
      </c>
      <c r="AR2279" s="45">
        <f>IF(AU2279="S",IF(AND(S2279&lt;&gt;"",R2279&lt;&gt;""),S2279-R2279,0),0)</f>
        <v>0</v>
      </c>
      <c r="AS2279" s="45">
        <f>IF(AU2279="S",IF(Q2279="1. Aceitou o programa",IF(OR(X2279="Não se Aplica",X2279=""),IF(OR(W2279="Não se Aplica",W2279=""),0,W2279-V2279),AVERAGE(X2279-W2279,W2279-V2279)),0),0)</f>
        <v>0</v>
      </c>
      <c r="AT2279" s="45">
        <f>IF(AU2279="S",IF(AND(Q2279="1. Aceitou o programa",AB2279="Realizada"),IFERROR(IF(AA2279="",0,AA2279-R2279),0),0),0)</f>
        <v>0</v>
      </c>
      <c r="AU2279" s="45" t="str">
        <f>_xlfn.XLOOKUP(U2279,'Lista Suspensa'!$AA$20:$AA$23,'Lista Suspensa'!$AB$20:$AB$23,"N/A")</f>
        <v>S</v>
      </c>
    </row>
    <row r="2280" spans="1:47" ht="12" customHeight="1" x14ac:dyDescent="0.3">
      <c r="A2280" s="87" t="s">
        <v>47</v>
      </c>
      <c r="B2280" s="88">
        <v>46104</v>
      </c>
      <c r="C2280" s="89" t="s">
        <v>48</v>
      </c>
      <c r="D2280" s="89" t="s">
        <v>49</v>
      </c>
      <c r="E2280" s="189">
        <v>451646975</v>
      </c>
      <c r="F2280" s="197" t="s">
        <v>5926</v>
      </c>
      <c r="G2280" s="90">
        <v>35233151820</v>
      </c>
      <c r="H2280" s="91">
        <v>32601</v>
      </c>
      <c r="I2280" s="89"/>
      <c r="J2280" s="89" t="s">
        <v>84</v>
      </c>
      <c r="K2280" s="89" t="s">
        <v>52</v>
      </c>
      <c r="L2280" s="89" t="s">
        <v>85</v>
      </c>
      <c r="M2280" s="89" t="s">
        <v>5927</v>
      </c>
      <c r="N2280" s="89" t="s">
        <v>79</v>
      </c>
      <c r="O2280" s="92" t="s">
        <v>5928</v>
      </c>
      <c r="P2280" s="93" t="s">
        <v>57</v>
      </c>
      <c r="Q2280" s="110" t="s">
        <v>5322</v>
      </c>
      <c r="R2280" s="94"/>
      <c r="S2280" s="95">
        <v>46168</v>
      </c>
      <c r="T2280" s="95" t="s">
        <v>5203</v>
      </c>
      <c r="U2280" s="95" t="s">
        <v>1125</v>
      </c>
      <c r="V2280" s="91">
        <v>46112</v>
      </c>
      <c r="W2280" s="91">
        <v>46160</v>
      </c>
      <c r="X2280" s="91">
        <v>46167</v>
      </c>
      <c r="Y2280" s="96" t="s">
        <v>2851</v>
      </c>
      <c r="Z2280" s="89"/>
      <c r="AA2280" s="95"/>
      <c r="AB2280" s="89"/>
      <c r="AC2280" s="109"/>
      <c r="AD2280" s="89"/>
      <c r="AE2280" s="89"/>
      <c r="AF2280" s="191"/>
      <c r="AG2280" s="194"/>
      <c r="AH2280" s="193"/>
      <c r="AI2280" s="97"/>
      <c r="AJ2280" s="97"/>
      <c r="AK2280" s="97"/>
      <c r="AL2280" s="45" t="s">
        <v>67</v>
      </c>
      <c r="AM2280" s="160" t="str">
        <f>MONTH(B2280)&amp;"/"&amp;YEAR(B2280)</f>
        <v>3/2026</v>
      </c>
      <c r="AN2280" s="45">
        <f>WEEKNUM(B2280)-WEEKNUM(EOMONTH(B2280,-1)+1)+1</f>
        <v>4</v>
      </c>
      <c r="AO2280" s="45" t="str">
        <f>MONTH(R2280)&amp;"/"&amp;YEAR(R2280)</f>
        <v>1/1900</v>
      </c>
      <c r="AP2280" s="45" t="e">
        <f>WEEKNUM(R2280)-WEEKNUM(EOMONTH(R2280,-1)+1)+1</f>
        <v>#NUM!</v>
      </c>
      <c r="AQ2280" s="45">
        <f>IF(AU2280="S",IF(Q2280="1. Aceitou o programa",R2280-B2280,0),0)</f>
        <v>0</v>
      </c>
      <c r="AR2280" s="45">
        <f>IF(AU2280="S",IF(AND(S2280&lt;&gt;"",R2280&lt;&gt;""),S2280-R2280,0),0)</f>
        <v>0</v>
      </c>
      <c r="AS2280" s="45">
        <f>IF(AU2280="S",IF(Q2280="1. Aceitou o programa",IF(OR(X2280="Não se Aplica",X2280=""),IF(OR(W2280="Não se Aplica",W2280=""),0,W2280-V2280),AVERAGE(X2280-W2280,W2280-V2280)),0),0)</f>
        <v>0</v>
      </c>
      <c r="AT2280" s="45">
        <f>IF(AU2280="S",IF(AND(Q2280="1. Aceitou o programa",AB2280="Realizada"),IFERROR(IF(AA2280="",0,AA2280-R2280),0),0),0)</f>
        <v>0</v>
      </c>
      <c r="AU2280" s="45" t="str">
        <f>_xlfn.XLOOKUP(U2280,'Lista Suspensa'!$AA$20:$AA$23,'Lista Suspensa'!$AB$20:$AB$23,"N/A")</f>
        <v>S</v>
      </c>
    </row>
    <row r="2281" spans="1:47" ht="12" customHeight="1" x14ac:dyDescent="0.3">
      <c r="A2281" s="87" t="s">
        <v>47</v>
      </c>
      <c r="B2281" s="88">
        <v>46104</v>
      </c>
      <c r="C2281" s="89" t="s">
        <v>48</v>
      </c>
      <c r="D2281" s="89" t="s">
        <v>49</v>
      </c>
      <c r="E2281" s="189">
        <v>78326415</v>
      </c>
      <c r="F2281" s="197" t="s">
        <v>5929</v>
      </c>
      <c r="G2281" s="90">
        <v>16408844758</v>
      </c>
      <c r="H2281" s="91">
        <v>40872</v>
      </c>
      <c r="I2281" s="89"/>
      <c r="J2281" s="89" t="s">
        <v>51</v>
      </c>
      <c r="K2281" s="89" t="s">
        <v>76</v>
      </c>
      <c r="L2281" s="89" t="s">
        <v>101</v>
      </c>
      <c r="M2281" s="89" t="s">
        <v>1098</v>
      </c>
      <c r="N2281" s="89" t="s">
        <v>97</v>
      </c>
      <c r="O2281" s="92" t="s">
        <v>5930</v>
      </c>
      <c r="P2281" s="93" t="s">
        <v>57</v>
      </c>
      <c r="Q2281" s="110" t="s">
        <v>5322</v>
      </c>
      <c r="R2281" s="94"/>
      <c r="S2281" s="95">
        <v>46168</v>
      </c>
      <c r="T2281" s="95" t="s">
        <v>5203</v>
      </c>
      <c r="U2281" s="95" t="s">
        <v>1125</v>
      </c>
      <c r="V2281" s="91">
        <v>46112</v>
      </c>
      <c r="W2281" s="91">
        <v>46160</v>
      </c>
      <c r="X2281" s="91">
        <v>46167</v>
      </c>
      <c r="Y2281" s="96" t="s">
        <v>2851</v>
      </c>
      <c r="Z2281" s="89"/>
      <c r="AA2281" s="95"/>
      <c r="AB2281" s="89"/>
      <c r="AC2281" s="109"/>
      <c r="AD2281" s="89"/>
      <c r="AE2281" s="89"/>
      <c r="AF2281" s="191"/>
      <c r="AG2281" s="194"/>
      <c r="AH2281" s="193"/>
      <c r="AI2281" s="97"/>
      <c r="AJ2281" s="97"/>
      <c r="AK2281" s="97"/>
      <c r="AL2281" s="45" t="s">
        <v>67</v>
      </c>
      <c r="AM2281" s="160" t="str">
        <f>MONTH(B2281)&amp;"/"&amp;YEAR(B2281)</f>
        <v>3/2026</v>
      </c>
      <c r="AN2281" s="45">
        <f>WEEKNUM(B2281)-WEEKNUM(EOMONTH(B2281,-1)+1)+1</f>
        <v>4</v>
      </c>
      <c r="AO2281" s="45" t="str">
        <f>MONTH(R2281)&amp;"/"&amp;YEAR(R2281)</f>
        <v>1/1900</v>
      </c>
      <c r="AP2281" s="45" t="e">
        <f>WEEKNUM(R2281)-WEEKNUM(EOMONTH(R2281,-1)+1)+1</f>
        <v>#NUM!</v>
      </c>
      <c r="AQ2281" s="45">
        <f>IF(AU2281="S",IF(Q2281="1. Aceitou o programa",R2281-B2281,0),0)</f>
        <v>0</v>
      </c>
      <c r="AR2281" s="45">
        <f>IF(AU2281="S",IF(AND(S2281&lt;&gt;"",R2281&lt;&gt;""),S2281-R2281,0),0)</f>
        <v>0</v>
      </c>
      <c r="AS2281" s="45">
        <f>IF(AU2281="S",IF(Q2281="1. Aceitou o programa",IF(OR(X2281="Não se Aplica",X2281=""),IF(OR(W2281="Não se Aplica",W2281=""),0,W2281-V2281),AVERAGE(X2281-W2281,W2281-V2281)),0),0)</f>
        <v>0</v>
      </c>
      <c r="AT2281" s="45">
        <f>IF(AU2281="S",IF(AND(Q2281="1. Aceitou o programa",AB2281="Realizada"),IFERROR(IF(AA2281="",0,AA2281-R2281),0),0),0)</f>
        <v>0</v>
      </c>
      <c r="AU2281" s="45" t="str">
        <f>_xlfn.XLOOKUP(U2281,'Lista Suspensa'!$AA$20:$AA$23,'Lista Suspensa'!$AB$20:$AB$23,"N/A")</f>
        <v>S</v>
      </c>
    </row>
    <row r="2282" spans="1:47" ht="12" customHeight="1" x14ac:dyDescent="0.3">
      <c r="A2282" s="87" t="s">
        <v>47</v>
      </c>
      <c r="B2282" s="88">
        <v>46104</v>
      </c>
      <c r="C2282" s="89" t="s">
        <v>48</v>
      </c>
      <c r="D2282" s="89" t="s">
        <v>49</v>
      </c>
      <c r="E2282" s="189">
        <v>805164634</v>
      </c>
      <c r="F2282" s="197" t="s">
        <v>5931</v>
      </c>
      <c r="G2282" s="90">
        <v>8422251884</v>
      </c>
      <c r="H2282" s="91">
        <v>17194</v>
      </c>
      <c r="I2282" s="89"/>
      <c r="J2282" s="89" t="s">
        <v>51</v>
      </c>
      <c r="K2282" s="89" t="s">
        <v>52</v>
      </c>
      <c r="L2282" s="89" t="s">
        <v>85</v>
      </c>
      <c r="M2282" s="89" t="s">
        <v>5932</v>
      </c>
      <c r="N2282" s="89" t="s">
        <v>97</v>
      </c>
      <c r="O2282" s="92" t="s">
        <v>5933</v>
      </c>
      <c r="P2282" s="93" t="s">
        <v>57</v>
      </c>
      <c r="Q2282" s="110" t="s">
        <v>5322</v>
      </c>
      <c r="R2282" s="94"/>
      <c r="S2282" s="95">
        <v>46168</v>
      </c>
      <c r="T2282" s="95" t="s">
        <v>5203</v>
      </c>
      <c r="U2282" s="95" t="s">
        <v>1125</v>
      </c>
      <c r="V2282" s="91">
        <v>46112</v>
      </c>
      <c r="W2282" s="91">
        <v>46160</v>
      </c>
      <c r="X2282" s="91">
        <v>46167</v>
      </c>
      <c r="Y2282" s="96" t="s">
        <v>2851</v>
      </c>
      <c r="Z2282" s="89"/>
      <c r="AA2282" s="95"/>
      <c r="AB2282" s="89"/>
      <c r="AC2282" s="109"/>
      <c r="AD2282" s="89"/>
      <c r="AE2282" s="89"/>
      <c r="AF2282" s="191"/>
      <c r="AG2282" s="194"/>
      <c r="AH2282" s="193"/>
      <c r="AI2282" s="97"/>
      <c r="AJ2282" s="97"/>
      <c r="AK2282" s="97"/>
      <c r="AL2282" s="45" t="s">
        <v>67</v>
      </c>
      <c r="AM2282" s="160" t="str">
        <f>MONTH(B2282)&amp;"/"&amp;YEAR(B2282)</f>
        <v>3/2026</v>
      </c>
      <c r="AN2282" s="45">
        <f>WEEKNUM(B2282)-WEEKNUM(EOMONTH(B2282,-1)+1)+1</f>
        <v>4</v>
      </c>
      <c r="AO2282" s="45" t="str">
        <f>MONTH(R2282)&amp;"/"&amp;YEAR(R2282)</f>
        <v>1/1900</v>
      </c>
      <c r="AP2282" s="45" t="e">
        <f>WEEKNUM(R2282)-WEEKNUM(EOMONTH(R2282,-1)+1)+1</f>
        <v>#NUM!</v>
      </c>
      <c r="AQ2282" s="45">
        <f>IF(AU2282="S",IF(Q2282="1. Aceitou o programa",R2282-B2282,0),0)</f>
        <v>0</v>
      </c>
      <c r="AR2282" s="45">
        <f>IF(AU2282="S",IF(AND(S2282&lt;&gt;"",R2282&lt;&gt;""),S2282-R2282,0),0)</f>
        <v>0</v>
      </c>
      <c r="AS2282" s="45">
        <f>IF(AU2282="S",IF(Q2282="1. Aceitou o programa",IF(OR(X2282="Não se Aplica",X2282=""),IF(OR(W2282="Não se Aplica",W2282=""),0,W2282-V2282),AVERAGE(X2282-W2282,W2282-V2282)),0),0)</f>
        <v>0</v>
      </c>
      <c r="AT2282" s="45">
        <f>IF(AU2282="S",IF(AND(Q2282="1. Aceitou o programa",AB2282="Realizada"),IFERROR(IF(AA2282="",0,AA2282-R2282),0),0),0)</f>
        <v>0</v>
      </c>
      <c r="AU2282" s="45" t="str">
        <f>_xlfn.XLOOKUP(U2282,'Lista Suspensa'!$AA$20:$AA$23,'Lista Suspensa'!$AB$20:$AB$23,"N/A")</f>
        <v>S</v>
      </c>
    </row>
    <row r="2283" spans="1:47" ht="12" customHeight="1" x14ac:dyDescent="0.3">
      <c r="A2283" s="87" t="s">
        <v>47</v>
      </c>
      <c r="B2283" s="88">
        <v>46104</v>
      </c>
      <c r="C2283" s="89" t="s">
        <v>48</v>
      </c>
      <c r="D2283" s="89" t="s">
        <v>49</v>
      </c>
      <c r="E2283" s="189">
        <v>807624578</v>
      </c>
      <c r="F2283" s="197" t="s">
        <v>5934</v>
      </c>
      <c r="G2283" s="90">
        <v>16366488860</v>
      </c>
      <c r="H2283" s="91">
        <v>19361</v>
      </c>
      <c r="I2283" s="89"/>
      <c r="J2283" s="89" t="s">
        <v>51</v>
      </c>
      <c r="K2283" s="89" t="s">
        <v>52</v>
      </c>
      <c r="L2283" s="89" t="s">
        <v>69</v>
      </c>
      <c r="M2283" s="89" t="s">
        <v>334</v>
      </c>
      <c r="N2283" s="89" t="s">
        <v>97</v>
      </c>
      <c r="O2283" s="92" t="s">
        <v>5935</v>
      </c>
      <c r="P2283" s="93" t="s">
        <v>57</v>
      </c>
      <c r="Q2283" s="110" t="s">
        <v>5322</v>
      </c>
      <c r="R2283" s="94"/>
      <c r="S2283" s="95">
        <v>46168</v>
      </c>
      <c r="T2283" s="95" t="s">
        <v>5203</v>
      </c>
      <c r="U2283" s="95" t="s">
        <v>1125</v>
      </c>
      <c r="V2283" s="91">
        <v>46112</v>
      </c>
      <c r="W2283" s="91">
        <v>46160</v>
      </c>
      <c r="X2283" s="91">
        <v>46167</v>
      </c>
      <c r="Y2283" s="96" t="s">
        <v>2851</v>
      </c>
      <c r="Z2283" s="89"/>
      <c r="AA2283" s="95"/>
      <c r="AB2283" s="89"/>
      <c r="AC2283" s="109"/>
      <c r="AD2283" s="89"/>
      <c r="AE2283" s="89"/>
      <c r="AF2283" s="191"/>
      <c r="AG2283" s="194"/>
      <c r="AH2283" s="193"/>
      <c r="AI2283" s="97"/>
      <c r="AJ2283" s="97"/>
      <c r="AK2283" s="97"/>
      <c r="AL2283" s="45" t="s">
        <v>67</v>
      </c>
      <c r="AM2283" s="160" t="str">
        <f>MONTH(B2283)&amp;"/"&amp;YEAR(B2283)</f>
        <v>3/2026</v>
      </c>
      <c r="AN2283" s="45">
        <f>WEEKNUM(B2283)-WEEKNUM(EOMONTH(B2283,-1)+1)+1</f>
        <v>4</v>
      </c>
      <c r="AO2283" s="45" t="str">
        <f>MONTH(R2283)&amp;"/"&amp;YEAR(R2283)</f>
        <v>1/1900</v>
      </c>
      <c r="AP2283" s="45" t="e">
        <f>WEEKNUM(R2283)-WEEKNUM(EOMONTH(R2283,-1)+1)+1</f>
        <v>#NUM!</v>
      </c>
      <c r="AQ2283" s="45">
        <f>IF(AU2283="S",IF(Q2283="1. Aceitou o programa",R2283-B2283,0),0)</f>
        <v>0</v>
      </c>
      <c r="AR2283" s="45">
        <f>IF(AU2283="S",IF(AND(S2283&lt;&gt;"",R2283&lt;&gt;""),S2283-R2283,0),0)</f>
        <v>0</v>
      </c>
      <c r="AS2283" s="45">
        <f>IF(AU2283="S",IF(Q2283="1. Aceitou o programa",IF(OR(X2283="Não se Aplica",X2283=""),IF(OR(W2283="Não se Aplica",W2283=""),0,W2283-V2283),AVERAGE(X2283-W2283,W2283-V2283)),0),0)</f>
        <v>0</v>
      </c>
      <c r="AT2283" s="45">
        <f>IF(AU2283="S",IF(AND(Q2283="1. Aceitou o programa",AB2283="Realizada"),IFERROR(IF(AA2283="",0,AA2283-R2283),0),0),0)</f>
        <v>0</v>
      </c>
      <c r="AU2283" s="45" t="str">
        <f>_xlfn.XLOOKUP(U2283,'Lista Suspensa'!$AA$20:$AA$23,'Lista Suspensa'!$AB$20:$AB$23,"N/A")</f>
        <v>S</v>
      </c>
    </row>
    <row r="2284" spans="1:47" ht="12" customHeight="1" x14ac:dyDescent="0.3">
      <c r="A2284" s="87" t="s">
        <v>47</v>
      </c>
      <c r="B2284" s="88">
        <v>46104</v>
      </c>
      <c r="C2284" s="89" t="s">
        <v>48</v>
      </c>
      <c r="D2284" s="89" t="s">
        <v>49</v>
      </c>
      <c r="E2284" s="189">
        <v>807624110</v>
      </c>
      <c r="F2284" s="197" t="s">
        <v>5936</v>
      </c>
      <c r="G2284" s="90">
        <v>126006873</v>
      </c>
      <c r="H2284" s="91">
        <v>14292</v>
      </c>
      <c r="I2284" s="89"/>
      <c r="J2284" s="89" t="s">
        <v>51</v>
      </c>
      <c r="K2284" s="89" t="s">
        <v>52</v>
      </c>
      <c r="L2284" s="89" t="s">
        <v>69</v>
      </c>
      <c r="M2284" s="89" t="s">
        <v>4914</v>
      </c>
      <c r="N2284" s="89" t="s">
        <v>97</v>
      </c>
      <c r="O2284" s="92" t="s">
        <v>5937</v>
      </c>
      <c r="P2284" s="93" t="s">
        <v>57</v>
      </c>
      <c r="Q2284" s="110" t="s">
        <v>5322</v>
      </c>
      <c r="R2284" s="94"/>
      <c r="S2284" s="95">
        <v>46168</v>
      </c>
      <c r="T2284" s="95" t="s">
        <v>5203</v>
      </c>
      <c r="U2284" s="95" t="s">
        <v>1125</v>
      </c>
      <c r="V2284" s="91">
        <v>46112</v>
      </c>
      <c r="W2284" s="91">
        <v>46160</v>
      </c>
      <c r="X2284" s="91">
        <v>46167</v>
      </c>
      <c r="Y2284" s="96" t="s">
        <v>2851</v>
      </c>
      <c r="Z2284" s="89"/>
      <c r="AA2284" s="95"/>
      <c r="AB2284" s="89"/>
      <c r="AC2284" s="109"/>
      <c r="AD2284" s="89"/>
      <c r="AE2284" s="89"/>
      <c r="AF2284" s="191"/>
      <c r="AG2284" s="194"/>
      <c r="AH2284" s="193"/>
      <c r="AI2284" s="97"/>
      <c r="AJ2284" s="97"/>
      <c r="AK2284" s="97"/>
      <c r="AL2284" s="45" t="s">
        <v>67</v>
      </c>
      <c r="AM2284" s="160" t="str">
        <f>MONTH(B2284)&amp;"/"&amp;YEAR(B2284)</f>
        <v>3/2026</v>
      </c>
      <c r="AN2284" s="45">
        <f>WEEKNUM(B2284)-WEEKNUM(EOMONTH(B2284,-1)+1)+1</f>
        <v>4</v>
      </c>
      <c r="AO2284" s="45" t="str">
        <f>MONTH(R2284)&amp;"/"&amp;YEAR(R2284)</f>
        <v>1/1900</v>
      </c>
      <c r="AP2284" s="45" t="e">
        <f>WEEKNUM(R2284)-WEEKNUM(EOMONTH(R2284,-1)+1)+1</f>
        <v>#NUM!</v>
      </c>
      <c r="AQ2284" s="45">
        <f>IF(AU2284="S",IF(Q2284="1. Aceitou o programa",R2284-B2284,0),0)</f>
        <v>0</v>
      </c>
      <c r="AR2284" s="45">
        <f>IF(AU2284="S",IF(AND(S2284&lt;&gt;"",R2284&lt;&gt;""),S2284-R2284,0),0)</f>
        <v>0</v>
      </c>
      <c r="AS2284" s="45">
        <f>IF(AU2284="S",IF(Q2284="1. Aceitou o programa",IF(OR(X2284="Não se Aplica",X2284=""),IF(OR(W2284="Não se Aplica",W2284=""),0,W2284-V2284),AVERAGE(X2284-W2284,W2284-V2284)),0),0)</f>
        <v>0</v>
      </c>
      <c r="AT2284" s="45">
        <f>IF(AU2284="S",IF(AND(Q2284="1. Aceitou o programa",AB2284="Realizada"),IFERROR(IF(AA2284="",0,AA2284-R2284),0),0),0)</f>
        <v>0</v>
      </c>
      <c r="AU2284" s="45" t="str">
        <f>_xlfn.XLOOKUP(U2284,'Lista Suspensa'!$AA$20:$AA$23,'Lista Suspensa'!$AB$20:$AB$23,"N/A")</f>
        <v>S</v>
      </c>
    </row>
    <row r="2285" spans="1:47" ht="12" customHeight="1" x14ac:dyDescent="0.3">
      <c r="A2285" s="87" t="s">
        <v>47</v>
      </c>
      <c r="B2285" s="88">
        <v>46104</v>
      </c>
      <c r="C2285" s="89" t="s">
        <v>48</v>
      </c>
      <c r="D2285" s="89" t="s">
        <v>49</v>
      </c>
      <c r="E2285" s="189">
        <v>746750820</v>
      </c>
      <c r="F2285" s="197" t="s">
        <v>5938</v>
      </c>
      <c r="G2285" s="90">
        <v>23084758700</v>
      </c>
      <c r="H2285" s="91">
        <v>18408</v>
      </c>
      <c r="I2285" s="89"/>
      <c r="J2285" s="89" t="s">
        <v>84</v>
      </c>
      <c r="K2285" s="89" t="s">
        <v>76</v>
      </c>
      <c r="L2285" s="89" t="s">
        <v>95</v>
      </c>
      <c r="M2285" s="89" t="s">
        <v>106</v>
      </c>
      <c r="N2285" s="89" t="s">
        <v>97</v>
      </c>
      <c r="O2285" s="92" t="s">
        <v>5939</v>
      </c>
      <c r="P2285" s="93" t="s">
        <v>57</v>
      </c>
      <c r="Q2285" s="110" t="s">
        <v>5322</v>
      </c>
      <c r="R2285" s="94"/>
      <c r="S2285" s="95">
        <v>46168</v>
      </c>
      <c r="T2285" s="95" t="s">
        <v>5203</v>
      </c>
      <c r="U2285" s="95" t="s">
        <v>1125</v>
      </c>
      <c r="V2285" s="91">
        <v>46112</v>
      </c>
      <c r="W2285" s="91">
        <v>46160</v>
      </c>
      <c r="X2285" s="91">
        <v>46167</v>
      </c>
      <c r="Y2285" s="96" t="s">
        <v>2851</v>
      </c>
      <c r="Z2285" s="89"/>
      <c r="AA2285" s="95"/>
      <c r="AB2285" s="89"/>
      <c r="AC2285" s="109"/>
      <c r="AD2285" s="89"/>
      <c r="AE2285" s="89"/>
      <c r="AF2285" s="191"/>
      <c r="AG2285" s="194"/>
      <c r="AH2285" s="193"/>
      <c r="AI2285" s="97"/>
      <c r="AJ2285" s="97"/>
      <c r="AK2285" s="97"/>
      <c r="AL2285" s="45" t="s">
        <v>67</v>
      </c>
      <c r="AM2285" s="160" t="str">
        <f>MONTH(B2285)&amp;"/"&amp;YEAR(B2285)</f>
        <v>3/2026</v>
      </c>
      <c r="AN2285" s="45">
        <f>WEEKNUM(B2285)-WEEKNUM(EOMONTH(B2285,-1)+1)+1</f>
        <v>4</v>
      </c>
      <c r="AO2285" s="45" t="str">
        <f>MONTH(R2285)&amp;"/"&amp;YEAR(R2285)</f>
        <v>1/1900</v>
      </c>
      <c r="AP2285" s="45" t="e">
        <f>WEEKNUM(R2285)-WEEKNUM(EOMONTH(R2285,-1)+1)+1</f>
        <v>#NUM!</v>
      </c>
      <c r="AQ2285" s="45">
        <f>IF(AU2285="S",IF(Q2285="1. Aceitou o programa",R2285-B2285,0),0)</f>
        <v>0</v>
      </c>
      <c r="AR2285" s="45">
        <f>IF(AU2285="S",IF(AND(S2285&lt;&gt;"",R2285&lt;&gt;""),S2285-R2285,0),0)</f>
        <v>0</v>
      </c>
      <c r="AS2285" s="45">
        <f>IF(AU2285="S",IF(Q2285="1. Aceitou o programa",IF(OR(X2285="Não se Aplica",X2285=""),IF(OR(W2285="Não se Aplica",W2285=""),0,W2285-V2285),AVERAGE(X2285-W2285,W2285-V2285)),0),0)</f>
        <v>0</v>
      </c>
      <c r="AT2285" s="45">
        <f>IF(AU2285="S",IF(AND(Q2285="1. Aceitou o programa",AB2285="Realizada"),IFERROR(IF(AA2285="",0,AA2285-R2285),0),0),0)</f>
        <v>0</v>
      </c>
      <c r="AU2285" s="45" t="str">
        <f>_xlfn.XLOOKUP(U2285,'Lista Suspensa'!$AA$20:$AA$23,'Lista Suspensa'!$AB$20:$AB$23,"N/A")</f>
        <v>S</v>
      </c>
    </row>
    <row r="2286" spans="1:47" ht="12" customHeight="1" x14ac:dyDescent="0.3">
      <c r="A2286" s="87" t="s">
        <v>47</v>
      </c>
      <c r="B2286" s="88">
        <v>46104</v>
      </c>
      <c r="C2286" s="89" t="s">
        <v>48</v>
      </c>
      <c r="D2286" s="89" t="s">
        <v>49</v>
      </c>
      <c r="E2286" s="189">
        <v>450477703</v>
      </c>
      <c r="F2286" s="197" t="s">
        <v>5940</v>
      </c>
      <c r="G2286" s="90">
        <v>14408572888</v>
      </c>
      <c r="H2286" s="91">
        <v>24488</v>
      </c>
      <c r="I2286" s="89"/>
      <c r="J2286" s="89" t="s">
        <v>84</v>
      </c>
      <c r="K2286" s="89" t="s">
        <v>52</v>
      </c>
      <c r="L2286" s="89" t="s">
        <v>85</v>
      </c>
      <c r="M2286" s="89" t="s">
        <v>2421</v>
      </c>
      <c r="N2286" s="89" t="s">
        <v>87</v>
      </c>
      <c r="O2286" s="92" t="s">
        <v>5941</v>
      </c>
      <c r="P2286" s="93" t="s">
        <v>57</v>
      </c>
      <c r="Q2286" s="110" t="s">
        <v>5322</v>
      </c>
      <c r="R2286" s="94"/>
      <c r="S2286" s="95">
        <v>46168</v>
      </c>
      <c r="T2286" s="95" t="s">
        <v>5203</v>
      </c>
      <c r="U2286" s="95" t="s">
        <v>1125</v>
      </c>
      <c r="V2286" s="91">
        <v>46112</v>
      </c>
      <c r="W2286" s="91">
        <v>46160</v>
      </c>
      <c r="X2286" s="91">
        <v>46167</v>
      </c>
      <c r="Y2286" s="96" t="s">
        <v>2851</v>
      </c>
      <c r="Z2286" s="89"/>
      <c r="AA2286" s="95"/>
      <c r="AB2286" s="89"/>
      <c r="AC2286" s="109"/>
      <c r="AD2286" s="89"/>
      <c r="AE2286" s="89"/>
      <c r="AF2286" s="191"/>
      <c r="AG2286" s="194"/>
      <c r="AH2286" s="193"/>
      <c r="AI2286" s="97"/>
      <c r="AJ2286" s="97"/>
      <c r="AK2286" s="97"/>
      <c r="AL2286" s="45" t="s">
        <v>67</v>
      </c>
      <c r="AM2286" s="160" t="str">
        <f>MONTH(B2286)&amp;"/"&amp;YEAR(B2286)</f>
        <v>3/2026</v>
      </c>
      <c r="AN2286" s="45">
        <f>WEEKNUM(B2286)-WEEKNUM(EOMONTH(B2286,-1)+1)+1</f>
        <v>4</v>
      </c>
      <c r="AO2286" s="45" t="str">
        <f>MONTH(R2286)&amp;"/"&amp;YEAR(R2286)</f>
        <v>1/1900</v>
      </c>
      <c r="AP2286" s="45" t="e">
        <f>WEEKNUM(R2286)-WEEKNUM(EOMONTH(R2286,-1)+1)+1</f>
        <v>#NUM!</v>
      </c>
      <c r="AQ2286" s="45">
        <f>IF(AU2286="S",IF(Q2286="1. Aceitou o programa",R2286-B2286,0),0)</f>
        <v>0</v>
      </c>
      <c r="AR2286" s="45">
        <f>IF(AU2286="S",IF(AND(S2286&lt;&gt;"",R2286&lt;&gt;""),S2286-R2286,0),0)</f>
        <v>0</v>
      </c>
      <c r="AS2286" s="45">
        <f>IF(AU2286="S",IF(Q2286="1. Aceitou o programa",IF(OR(X2286="Não se Aplica",X2286=""),IF(OR(W2286="Não se Aplica",W2286=""),0,W2286-V2286),AVERAGE(X2286-W2286,W2286-V2286)),0),0)</f>
        <v>0</v>
      </c>
      <c r="AT2286" s="45">
        <f>IF(AU2286="S",IF(AND(Q2286="1. Aceitou o programa",AB2286="Realizada"),IFERROR(IF(AA2286="",0,AA2286-R2286),0),0),0)</f>
        <v>0</v>
      </c>
      <c r="AU2286" s="45" t="str">
        <f>_xlfn.XLOOKUP(U2286,'Lista Suspensa'!$AA$20:$AA$23,'Lista Suspensa'!$AB$20:$AB$23,"N/A")</f>
        <v>S</v>
      </c>
    </row>
    <row r="2287" spans="1:47" ht="12" customHeight="1" x14ac:dyDescent="0.3">
      <c r="A2287" s="87" t="s">
        <v>47</v>
      </c>
      <c r="B2287" s="88">
        <v>46104</v>
      </c>
      <c r="C2287" s="89" t="s">
        <v>48</v>
      </c>
      <c r="D2287" s="89" t="s">
        <v>49</v>
      </c>
      <c r="E2287" s="189">
        <v>483716561</v>
      </c>
      <c r="F2287" s="197" t="s">
        <v>5942</v>
      </c>
      <c r="G2287" s="90">
        <v>35432438704</v>
      </c>
      <c r="H2287" s="91">
        <v>18144</v>
      </c>
      <c r="I2287" s="89"/>
      <c r="J2287" s="89" t="s">
        <v>84</v>
      </c>
      <c r="K2287" s="89" t="s">
        <v>76</v>
      </c>
      <c r="L2287" s="89" t="s">
        <v>283</v>
      </c>
      <c r="M2287" s="89" t="s">
        <v>1330</v>
      </c>
      <c r="N2287" s="89" t="s">
        <v>55</v>
      </c>
      <c r="O2287" s="92" t="s">
        <v>5943</v>
      </c>
      <c r="P2287" s="93" t="s">
        <v>57</v>
      </c>
      <c r="Q2287" s="110" t="s">
        <v>5322</v>
      </c>
      <c r="R2287" s="94"/>
      <c r="S2287" s="95">
        <v>46168</v>
      </c>
      <c r="T2287" s="95" t="s">
        <v>5203</v>
      </c>
      <c r="U2287" s="95" t="s">
        <v>1125</v>
      </c>
      <c r="V2287" s="91">
        <v>46112</v>
      </c>
      <c r="W2287" s="91">
        <v>46160</v>
      </c>
      <c r="X2287" s="91">
        <v>46167</v>
      </c>
      <c r="Y2287" s="96" t="s">
        <v>2851</v>
      </c>
      <c r="Z2287" s="89"/>
      <c r="AA2287" s="95"/>
      <c r="AB2287" s="89"/>
      <c r="AC2287" s="109"/>
      <c r="AD2287" s="89"/>
      <c r="AE2287" s="89"/>
      <c r="AF2287" s="191"/>
      <c r="AG2287" s="194"/>
      <c r="AH2287" s="193"/>
      <c r="AI2287" s="97"/>
      <c r="AJ2287" s="97"/>
      <c r="AK2287" s="97"/>
      <c r="AL2287" s="45" t="s">
        <v>67</v>
      </c>
      <c r="AM2287" s="160" t="str">
        <f>MONTH(B2287)&amp;"/"&amp;YEAR(B2287)</f>
        <v>3/2026</v>
      </c>
      <c r="AN2287" s="45">
        <f>WEEKNUM(B2287)-WEEKNUM(EOMONTH(B2287,-1)+1)+1</f>
        <v>4</v>
      </c>
      <c r="AO2287" s="45" t="str">
        <f>MONTH(R2287)&amp;"/"&amp;YEAR(R2287)</f>
        <v>1/1900</v>
      </c>
      <c r="AP2287" s="45" t="e">
        <f>WEEKNUM(R2287)-WEEKNUM(EOMONTH(R2287,-1)+1)+1</f>
        <v>#NUM!</v>
      </c>
      <c r="AQ2287" s="45">
        <f>IF(AU2287="S",IF(Q2287="1. Aceitou o programa",R2287-B2287,0),0)</f>
        <v>0</v>
      </c>
      <c r="AR2287" s="45">
        <f>IF(AU2287="S",IF(AND(S2287&lt;&gt;"",R2287&lt;&gt;""),S2287-R2287,0),0)</f>
        <v>0</v>
      </c>
      <c r="AS2287" s="45">
        <f>IF(AU2287="S",IF(Q2287="1. Aceitou o programa",IF(OR(X2287="Não se Aplica",X2287=""),IF(OR(W2287="Não se Aplica",W2287=""),0,W2287-V2287),AVERAGE(X2287-W2287,W2287-V2287)),0),0)</f>
        <v>0</v>
      </c>
      <c r="AT2287" s="45">
        <f>IF(AU2287="S",IF(AND(Q2287="1. Aceitou o programa",AB2287="Realizada"),IFERROR(IF(AA2287="",0,AA2287-R2287),0),0),0)</f>
        <v>0</v>
      </c>
      <c r="AU2287" s="45" t="str">
        <f>_xlfn.XLOOKUP(U2287,'Lista Suspensa'!$AA$20:$AA$23,'Lista Suspensa'!$AB$20:$AB$23,"N/A")</f>
        <v>S</v>
      </c>
    </row>
    <row r="2288" spans="1:47" ht="12" customHeight="1" x14ac:dyDescent="0.3">
      <c r="A2288" s="87" t="s">
        <v>47</v>
      </c>
      <c r="B2288" s="88">
        <v>46104</v>
      </c>
      <c r="C2288" s="89" t="s">
        <v>48</v>
      </c>
      <c r="D2288" s="89" t="s">
        <v>49</v>
      </c>
      <c r="E2288" s="189">
        <v>808225723</v>
      </c>
      <c r="F2288" s="197" t="s">
        <v>5944</v>
      </c>
      <c r="G2288" s="90">
        <v>41170496822</v>
      </c>
      <c r="H2288" s="91">
        <v>38936</v>
      </c>
      <c r="I2288" s="89"/>
      <c r="J2288" s="89" t="s">
        <v>84</v>
      </c>
      <c r="K2288" s="89" t="s">
        <v>52</v>
      </c>
      <c r="L2288" s="89" t="s">
        <v>85</v>
      </c>
      <c r="M2288" s="89" t="s">
        <v>5945</v>
      </c>
      <c r="N2288" s="89" t="s">
        <v>97</v>
      </c>
      <c r="O2288" s="92" t="s">
        <v>5946</v>
      </c>
      <c r="P2288" s="93" t="s">
        <v>57</v>
      </c>
      <c r="Q2288" s="110" t="s">
        <v>5322</v>
      </c>
      <c r="R2288" s="94"/>
      <c r="S2288" s="95">
        <v>46168</v>
      </c>
      <c r="T2288" s="95" t="s">
        <v>5203</v>
      </c>
      <c r="U2288" s="95" t="s">
        <v>1125</v>
      </c>
      <c r="V2288" s="91">
        <v>46112</v>
      </c>
      <c r="W2288" s="91">
        <v>46160</v>
      </c>
      <c r="X2288" s="91">
        <v>46167</v>
      </c>
      <c r="Y2288" s="96" t="s">
        <v>2851</v>
      </c>
      <c r="Z2288" s="89"/>
      <c r="AA2288" s="95"/>
      <c r="AB2288" s="89"/>
      <c r="AC2288" s="109"/>
      <c r="AD2288" s="89"/>
      <c r="AE2288" s="89"/>
      <c r="AF2288" s="191"/>
      <c r="AG2288" s="194"/>
      <c r="AH2288" s="193"/>
      <c r="AI2288" s="97"/>
      <c r="AJ2288" s="97"/>
      <c r="AK2288" s="97"/>
      <c r="AL2288" s="45" t="s">
        <v>67</v>
      </c>
      <c r="AM2288" s="160" t="str">
        <f>MONTH(B2288)&amp;"/"&amp;YEAR(B2288)</f>
        <v>3/2026</v>
      </c>
      <c r="AN2288" s="45">
        <f>WEEKNUM(B2288)-WEEKNUM(EOMONTH(B2288,-1)+1)+1</f>
        <v>4</v>
      </c>
      <c r="AO2288" s="45" t="str">
        <f>MONTH(R2288)&amp;"/"&amp;YEAR(R2288)</f>
        <v>1/1900</v>
      </c>
      <c r="AP2288" s="45" t="e">
        <f>WEEKNUM(R2288)-WEEKNUM(EOMONTH(R2288,-1)+1)+1</f>
        <v>#NUM!</v>
      </c>
      <c r="AQ2288" s="45">
        <f>IF(AU2288="S",IF(Q2288="1. Aceitou o programa",R2288-B2288,0),0)</f>
        <v>0</v>
      </c>
      <c r="AR2288" s="45">
        <f>IF(AU2288="S",IF(AND(S2288&lt;&gt;"",R2288&lt;&gt;""),S2288-R2288,0),0)</f>
        <v>0</v>
      </c>
      <c r="AS2288" s="45">
        <f>IF(AU2288="S",IF(Q2288="1. Aceitou o programa",IF(OR(X2288="Não se Aplica",X2288=""),IF(OR(W2288="Não se Aplica",W2288=""),0,W2288-V2288),AVERAGE(X2288-W2288,W2288-V2288)),0),0)</f>
        <v>0</v>
      </c>
      <c r="AT2288" s="45">
        <f>IF(AU2288="S",IF(AND(Q2288="1. Aceitou o programa",AB2288="Realizada"),IFERROR(IF(AA2288="",0,AA2288-R2288),0),0),0)</f>
        <v>0</v>
      </c>
      <c r="AU2288" s="45" t="str">
        <f>_xlfn.XLOOKUP(U2288,'Lista Suspensa'!$AA$20:$AA$23,'Lista Suspensa'!$AB$20:$AB$23,"N/A")</f>
        <v>S</v>
      </c>
    </row>
    <row r="2289" spans="1:47" ht="12" customHeight="1" x14ac:dyDescent="0.3">
      <c r="A2289" s="87" t="s">
        <v>47</v>
      </c>
      <c r="B2289" s="88">
        <v>46104</v>
      </c>
      <c r="C2289" s="89" t="s">
        <v>48</v>
      </c>
      <c r="D2289" s="89" t="s">
        <v>49</v>
      </c>
      <c r="E2289" s="189">
        <v>793539226</v>
      </c>
      <c r="F2289" s="197" t="s">
        <v>5947</v>
      </c>
      <c r="G2289" s="90">
        <v>4622725835</v>
      </c>
      <c r="H2289" s="91">
        <v>23162</v>
      </c>
      <c r="I2289" s="89"/>
      <c r="J2289" s="89" t="s">
        <v>51</v>
      </c>
      <c r="K2289" s="89" t="s">
        <v>52</v>
      </c>
      <c r="L2289" s="89" t="s">
        <v>85</v>
      </c>
      <c r="M2289" s="89" t="s">
        <v>5948</v>
      </c>
      <c r="N2289" s="89" t="s">
        <v>97</v>
      </c>
      <c r="O2289" s="92" t="s">
        <v>5949</v>
      </c>
      <c r="P2289" s="93" t="s">
        <v>57</v>
      </c>
      <c r="Q2289" s="110" t="s">
        <v>5322</v>
      </c>
      <c r="R2289" s="94"/>
      <c r="S2289" s="95">
        <v>46168</v>
      </c>
      <c r="T2289" s="95" t="s">
        <v>5203</v>
      </c>
      <c r="U2289" s="95" t="s">
        <v>1125</v>
      </c>
      <c r="V2289" s="91">
        <v>46112</v>
      </c>
      <c r="W2289" s="91">
        <v>46160</v>
      </c>
      <c r="X2289" s="91">
        <v>46167</v>
      </c>
      <c r="Y2289" s="96" t="s">
        <v>2851</v>
      </c>
      <c r="Z2289" s="89"/>
      <c r="AA2289" s="95"/>
      <c r="AB2289" s="89"/>
      <c r="AC2289" s="109"/>
      <c r="AD2289" s="89"/>
      <c r="AE2289" s="89"/>
      <c r="AF2289" s="191"/>
      <c r="AG2289" s="194"/>
      <c r="AH2289" s="193"/>
      <c r="AI2289" s="97"/>
      <c r="AJ2289" s="97"/>
      <c r="AK2289" s="97"/>
      <c r="AL2289" s="45" t="s">
        <v>67</v>
      </c>
      <c r="AM2289" s="160" t="str">
        <f>MONTH(B2289)&amp;"/"&amp;YEAR(B2289)</f>
        <v>3/2026</v>
      </c>
      <c r="AN2289" s="45">
        <f>WEEKNUM(B2289)-WEEKNUM(EOMONTH(B2289,-1)+1)+1</f>
        <v>4</v>
      </c>
      <c r="AO2289" s="45" t="str">
        <f>MONTH(R2289)&amp;"/"&amp;YEAR(R2289)</f>
        <v>1/1900</v>
      </c>
      <c r="AP2289" s="45" t="e">
        <f>WEEKNUM(R2289)-WEEKNUM(EOMONTH(R2289,-1)+1)+1</f>
        <v>#NUM!</v>
      </c>
      <c r="AQ2289" s="45">
        <f>IF(AU2289="S",IF(Q2289="1. Aceitou o programa",R2289-B2289,0),0)</f>
        <v>0</v>
      </c>
      <c r="AR2289" s="45">
        <f>IF(AU2289="S",IF(AND(S2289&lt;&gt;"",R2289&lt;&gt;""),S2289-R2289,0),0)</f>
        <v>0</v>
      </c>
      <c r="AS2289" s="45">
        <f>IF(AU2289="S",IF(Q2289="1. Aceitou o programa",IF(OR(X2289="Não se Aplica",X2289=""),IF(OR(W2289="Não se Aplica",W2289=""),0,W2289-V2289),AVERAGE(X2289-W2289,W2289-V2289)),0),0)</f>
        <v>0</v>
      </c>
      <c r="AT2289" s="45">
        <f>IF(AU2289="S",IF(AND(Q2289="1. Aceitou o programa",AB2289="Realizada"),IFERROR(IF(AA2289="",0,AA2289-R2289),0),0),0)</f>
        <v>0</v>
      </c>
      <c r="AU2289" s="45" t="str">
        <f>_xlfn.XLOOKUP(U2289,'Lista Suspensa'!$AA$20:$AA$23,'Lista Suspensa'!$AB$20:$AB$23,"N/A")</f>
        <v>S</v>
      </c>
    </row>
    <row r="2290" spans="1:47" ht="12" customHeight="1" x14ac:dyDescent="0.3">
      <c r="A2290" s="87" t="s">
        <v>47</v>
      </c>
      <c r="B2290" s="88">
        <v>46104</v>
      </c>
      <c r="C2290" s="89" t="s">
        <v>48</v>
      </c>
      <c r="D2290" s="89" t="s">
        <v>49</v>
      </c>
      <c r="E2290" s="189">
        <v>225298848</v>
      </c>
      <c r="F2290" s="197" t="s">
        <v>5950</v>
      </c>
      <c r="G2290" s="90">
        <v>4207311807</v>
      </c>
      <c r="H2290" s="91">
        <v>21873</v>
      </c>
      <c r="I2290" s="89"/>
      <c r="J2290" s="89" t="s">
        <v>51</v>
      </c>
      <c r="K2290" s="89" t="s">
        <v>52</v>
      </c>
      <c r="L2290" s="89" t="s">
        <v>85</v>
      </c>
      <c r="M2290" s="89" t="s">
        <v>175</v>
      </c>
      <c r="N2290" s="89" t="s">
        <v>87</v>
      </c>
      <c r="O2290" s="92" t="s">
        <v>5951</v>
      </c>
      <c r="P2290" s="93" t="s">
        <v>57</v>
      </c>
      <c r="Q2290" s="110" t="s">
        <v>5322</v>
      </c>
      <c r="R2290" s="94"/>
      <c r="S2290" s="95">
        <v>46168</v>
      </c>
      <c r="T2290" s="95" t="s">
        <v>5203</v>
      </c>
      <c r="U2290" s="95" t="s">
        <v>1125</v>
      </c>
      <c r="V2290" s="91">
        <v>46112</v>
      </c>
      <c r="W2290" s="91">
        <v>46160</v>
      </c>
      <c r="X2290" s="91">
        <v>46167</v>
      </c>
      <c r="Y2290" s="96" t="s">
        <v>2851</v>
      </c>
      <c r="Z2290" s="89"/>
      <c r="AA2290" s="95"/>
      <c r="AB2290" s="89"/>
      <c r="AC2290" s="109"/>
      <c r="AD2290" s="89"/>
      <c r="AE2290" s="89"/>
      <c r="AF2290" s="191"/>
      <c r="AG2290" s="194"/>
      <c r="AH2290" s="193"/>
      <c r="AI2290" s="97"/>
      <c r="AJ2290" s="97"/>
      <c r="AK2290" s="97"/>
      <c r="AL2290" s="45" t="s">
        <v>67</v>
      </c>
      <c r="AM2290" s="160" t="str">
        <f>MONTH(B2290)&amp;"/"&amp;YEAR(B2290)</f>
        <v>3/2026</v>
      </c>
      <c r="AN2290" s="45">
        <f>WEEKNUM(B2290)-WEEKNUM(EOMONTH(B2290,-1)+1)+1</f>
        <v>4</v>
      </c>
      <c r="AO2290" s="45" t="str">
        <f>MONTH(R2290)&amp;"/"&amp;YEAR(R2290)</f>
        <v>1/1900</v>
      </c>
      <c r="AP2290" s="45" t="e">
        <f>WEEKNUM(R2290)-WEEKNUM(EOMONTH(R2290,-1)+1)+1</f>
        <v>#NUM!</v>
      </c>
      <c r="AQ2290" s="45">
        <f>IF(AU2290="S",IF(Q2290="1. Aceitou o programa",R2290-B2290,0),0)</f>
        <v>0</v>
      </c>
      <c r="AR2290" s="45">
        <f>IF(AU2290="S",IF(AND(S2290&lt;&gt;"",R2290&lt;&gt;""),S2290-R2290,0),0)</f>
        <v>0</v>
      </c>
      <c r="AS2290" s="45">
        <f>IF(AU2290="S",IF(Q2290="1. Aceitou o programa",IF(OR(X2290="Não se Aplica",X2290=""),IF(OR(W2290="Não se Aplica",W2290=""),0,W2290-V2290),AVERAGE(X2290-W2290,W2290-V2290)),0),0)</f>
        <v>0</v>
      </c>
      <c r="AT2290" s="45">
        <f>IF(AU2290="S",IF(AND(Q2290="1. Aceitou o programa",AB2290="Realizada"),IFERROR(IF(AA2290="",0,AA2290-R2290),0),0),0)</f>
        <v>0</v>
      </c>
      <c r="AU2290" s="45" t="str">
        <f>_xlfn.XLOOKUP(U2290,'Lista Suspensa'!$AA$20:$AA$23,'Lista Suspensa'!$AB$20:$AB$23,"N/A")</f>
        <v>S</v>
      </c>
    </row>
    <row r="2291" spans="1:47" ht="12" customHeight="1" x14ac:dyDescent="0.3">
      <c r="A2291" s="87" t="s">
        <v>47</v>
      </c>
      <c r="B2291" s="88">
        <v>46104</v>
      </c>
      <c r="C2291" s="89" t="s">
        <v>48</v>
      </c>
      <c r="D2291" s="89" t="s">
        <v>49</v>
      </c>
      <c r="E2291" s="189">
        <v>301269734</v>
      </c>
      <c r="F2291" s="197" t="s">
        <v>5952</v>
      </c>
      <c r="G2291" s="90">
        <v>28995907827</v>
      </c>
      <c r="H2291" s="91">
        <v>17834</v>
      </c>
      <c r="I2291" s="89"/>
      <c r="J2291" s="89" t="s">
        <v>51</v>
      </c>
      <c r="K2291" s="89" t="s">
        <v>52</v>
      </c>
      <c r="L2291" s="89" t="s">
        <v>85</v>
      </c>
      <c r="M2291" s="89" t="s">
        <v>918</v>
      </c>
      <c r="N2291" s="89" t="s">
        <v>87</v>
      </c>
      <c r="O2291" s="92" t="s">
        <v>5953</v>
      </c>
      <c r="P2291" s="93" t="s">
        <v>57</v>
      </c>
      <c r="Q2291" s="110" t="s">
        <v>5322</v>
      </c>
      <c r="R2291" s="94"/>
      <c r="S2291" s="95">
        <v>46168</v>
      </c>
      <c r="T2291" s="95" t="s">
        <v>5203</v>
      </c>
      <c r="U2291" s="95" t="s">
        <v>1125</v>
      </c>
      <c r="V2291" s="91">
        <v>46112</v>
      </c>
      <c r="W2291" s="91">
        <v>46160</v>
      </c>
      <c r="X2291" s="91">
        <v>46167</v>
      </c>
      <c r="Y2291" s="96" t="s">
        <v>2851</v>
      </c>
      <c r="Z2291" s="89"/>
      <c r="AA2291" s="95"/>
      <c r="AB2291" s="89"/>
      <c r="AC2291" s="109"/>
      <c r="AD2291" s="89"/>
      <c r="AE2291" s="89"/>
      <c r="AF2291" s="191"/>
      <c r="AG2291" s="194"/>
      <c r="AH2291" s="193"/>
      <c r="AI2291" s="97"/>
      <c r="AJ2291" s="97"/>
      <c r="AK2291" s="97"/>
      <c r="AL2291" s="45" t="s">
        <v>67</v>
      </c>
      <c r="AM2291" s="160" t="str">
        <f>MONTH(B2291)&amp;"/"&amp;YEAR(B2291)</f>
        <v>3/2026</v>
      </c>
      <c r="AN2291" s="45">
        <f>WEEKNUM(B2291)-WEEKNUM(EOMONTH(B2291,-1)+1)+1</f>
        <v>4</v>
      </c>
      <c r="AO2291" s="45" t="str">
        <f>MONTH(R2291)&amp;"/"&amp;YEAR(R2291)</f>
        <v>1/1900</v>
      </c>
      <c r="AP2291" s="45" t="e">
        <f>WEEKNUM(R2291)-WEEKNUM(EOMONTH(R2291,-1)+1)+1</f>
        <v>#NUM!</v>
      </c>
      <c r="AQ2291" s="45">
        <f>IF(AU2291="S",IF(Q2291="1. Aceitou o programa",R2291-B2291,0),0)</f>
        <v>0</v>
      </c>
      <c r="AR2291" s="45">
        <f>IF(AU2291="S",IF(AND(S2291&lt;&gt;"",R2291&lt;&gt;""),S2291-R2291,0),0)</f>
        <v>0</v>
      </c>
      <c r="AS2291" s="45">
        <f>IF(AU2291="S",IF(Q2291="1. Aceitou o programa",IF(OR(X2291="Não se Aplica",X2291=""),IF(OR(W2291="Não se Aplica",W2291=""),0,W2291-V2291),AVERAGE(X2291-W2291,W2291-V2291)),0),0)</f>
        <v>0</v>
      </c>
      <c r="AT2291" s="45">
        <f>IF(AU2291="S",IF(AND(Q2291="1. Aceitou o programa",AB2291="Realizada"),IFERROR(IF(AA2291="",0,AA2291-R2291),0),0),0)</f>
        <v>0</v>
      </c>
      <c r="AU2291" s="45" t="str">
        <f>_xlfn.XLOOKUP(U2291,'Lista Suspensa'!$AA$20:$AA$23,'Lista Suspensa'!$AB$20:$AB$23,"N/A")</f>
        <v>S</v>
      </c>
    </row>
    <row r="2292" spans="1:47" ht="12" customHeight="1" x14ac:dyDescent="0.3">
      <c r="A2292" s="87" t="s">
        <v>47</v>
      </c>
      <c r="B2292" s="88">
        <v>46104</v>
      </c>
      <c r="C2292" s="89" t="s">
        <v>48</v>
      </c>
      <c r="D2292" s="89" t="s">
        <v>49</v>
      </c>
      <c r="E2292" s="189">
        <v>593893174</v>
      </c>
      <c r="F2292" s="197" t="s">
        <v>5954</v>
      </c>
      <c r="G2292" s="90">
        <v>5434503848</v>
      </c>
      <c r="H2292" s="91">
        <v>23109</v>
      </c>
      <c r="I2292" s="89"/>
      <c r="J2292" s="89" t="s">
        <v>51</v>
      </c>
      <c r="K2292" s="89" t="s">
        <v>52</v>
      </c>
      <c r="L2292" s="89" t="s">
        <v>85</v>
      </c>
      <c r="M2292" s="89" t="s">
        <v>3306</v>
      </c>
      <c r="N2292" s="89" t="s">
        <v>159</v>
      </c>
      <c r="O2292" s="92" t="s">
        <v>5955</v>
      </c>
      <c r="P2292" s="93" t="s">
        <v>57</v>
      </c>
      <c r="Q2292" s="110" t="s">
        <v>5322</v>
      </c>
      <c r="R2292" s="94"/>
      <c r="S2292" s="95">
        <v>46168</v>
      </c>
      <c r="T2292" s="95" t="s">
        <v>5203</v>
      </c>
      <c r="U2292" s="95" t="s">
        <v>1125</v>
      </c>
      <c r="V2292" s="91">
        <v>46112</v>
      </c>
      <c r="W2292" s="91">
        <v>46160</v>
      </c>
      <c r="X2292" s="91">
        <v>46167</v>
      </c>
      <c r="Y2292" s="96" t="s">
        <v>2851</v>
      </c>
      <c r="Z2292" s="89"/>
      <c r="AA2292" s="95"/>
      <c r="AB2292" s="89"/>
      <c r="AC2292" s="109"/>
      <c r="AD2292" s="89"/>
      <c r="AE2292" s="89"/>
      <c r="AF2292" s="191"/>
      <c r="AG2292" s="194"/>
      <c r="AH2292" s="193"/>
      <c r="AI2292" s="97"/>
      <c r="AJ2292" s="97"/>
      <c r="AK2292" s="97"/>
      <c r="AL2292" s="45" t="s">
        <v>67</v>
      </c>
      <c r="AM2292" s="160" t="str">
        <f>MONTH(B2292)&amp;"/"&amp;YEAR(B2292)</f>
        <v>3/2026</v>
      </c>
      <c r="AN2292" s="45">
        <f>WEEKNUM(B2292)-WEEKNUM(EOMONTH(B2292,-1)+1)+1</f>
        <v>4</v>
      </c>
      <c r="AO2292" s="45" t="str">
        <f>MONTH(R2292)&amp;"/"&amp;YEAR(R2292)</f>
        <v>1/1900</v>
      </c>
      <c r="AP2292" s="45" t="e">
        <f>WEEKNUM(R2292)-WEEKNUM(EOMONTH(R2292,-1)+1)+1</f>
        <v>#NUM!</v>
      </c>
      <c r="AQ2292" s="45">
        <f>IF(AU2292="S",IF(Q2292="1. Aceitou o programa",R2292-B2292,0),0)</f>
        <v>0</v>
      </c>
      <c r="AR2292" s="45">
        <f>IF(AU2292="S",IF(AND(S2292&lt;&gt;"",R2292&lt;&gt;""),S2292-R2292,0),0)</f>
        <v>0</v>
      </c>
      <c r="AS2292" s="45">
        <f>IF(AU2292="S",IF(Q2292="1. Aceitou o programa",IF(OR(X2292="Não se Aplica",X2292=""),IF(OR(W2292="Não se Aplica",W2292=""),0,W2292-V2292),AVERAGE(X2292-W2292,W2292-V2292)),0),0)</f>
        <v>0</v>
      </c>
      <c r="AT2292" s="45">
        <f>IF(AU2292="S",IF(AND(Q2292="1. Aceitou o programa",AB2292="Realizada"),IFERROR(IF(AA2292="",0,AA2292-R2292),0),0),0)</f>
        <v>0</v>
      </c>
      <c r="AU2292" s="45" t="str">
        <f>_xlfn.XLOOKUP(U2292,'Lista Suspensa'!$AA$20:$AA$23,'Lista Suspensa'!$AB$20:$AB$23,"N/A")</f>
        <v>S</v>
      </c>
    </row>
    <row r="2293" spans="1:47" ht="12" customHeight="1" x14ac:dyDescent="0.3">
      <c r="A2293" s="87" t="s">
        <v>47</v>
      </c>
      <c r="B2293" s="88">
        <v>46104</v>
      </c>
      <c r="C2293" s="89" t="s">
        <v>48</v>
      </c>
      <c r="D2293" s="89" t="s">
        <v>49</v>
      </c>
      <c r="E2293" s="189">
        <v>82069074</v>
      </c>
      <c r="F2293" s="197" t="s">
        <v>5956</v>
      </c>
      <c r="G2293" s="90">
        <v>1006993754</v>
      </c>
      <c r="H2293" s="91">
        <v>17628</v>
      </c>
      <c r="I2293" s="89"/>
      <c r="J2293" s="89" t="s">
        <v>51</v>
      </c>
      <c r="K2293" s="89" t="s">
        <v>76</v>
      </c>
      <c r="L2293" s="89" t="s">
        <v>101</v>
      </c>
      <c r="M2293" s="89" t="s">
        <v>5957</v>
      </c>
      <c r="N2293" s="89" t="s">
        <v>55</v>
      </c>
      <c r="O2293" s="92" t="s">
        <v>5958</v>
      </c>
      <c r="P2293" s="93" t="s">
        <v>57</v>
      </c>
      <c r="Q2293" s="110" t="s">
        <v>5322</v>
      </c>
      <c r="R2293" s="94"/>
      <c r="S2293" s="95">
        <v>46168</v>
      </c>
      <c r="T2293" s="95" t="s">
        <v>5203</v>
      </c>
      <c r="U2293" s="95" t="s">
        <v>1125</v>
      </c>
      <c r="V2293" s="91">
        <v>46112</v>
      </c>
      <c r="W2293" s="91">
        <v>46160</v>
      </c>
      <c r="X2293" s="91">
        <v>46167</v>
      </c>
      <c r="Y2293" s="96" t="s">
        <v>2851</v>
      </c>
      <c r="Z2293" s="89"/>
      <c r="AA2293" s="95"/>
      <c r="AB2293" s="89"/>
      <c r="AC2293" s="109"/>
      <c r="AD2293" s="89"/>
      <c r="AE2293" s="89"/>
      <c r="AF2293" s="191"/>
      <c r="AG2293" s="194"/>
      <c r="AH2293" s="193"/>
      <c r="AI2293" s="97"/>
      <c r="AJ2293" s="97"/>
      <c r="AK2293" s="97"/>
      <c r="AL2293" s="45" t="s">
        <v>67</v>
      </c>
      <c r="AM2293" s="160" t="str">
        <f>MONTH(B2293)&amp;"/"&amp;YEAR(B2293)</f>
        <v>3/2026</v>
      </c>
      <c r="AN2293" s="45">
        <f>WEEKNUM(B2293)-WEEKNUM(EOMONTH(B2293,-1)+1)+1</f>
        <v>4</v>
      </c>
      <c r="AO2293" s="45" t="str">
        <f>MONTH(R2293)&amp;"/"&amp;YEAR(R2293)</f>
        <v>1/1900</v>
      </c>
      <c r="AP2293" s="45" t="e">
        <f>WEEKNUM(R2293)-WEEKNUM(EOMONTH(R2293,-1)+1)+1</f>
        <v>#NUM!</v>
      </c>
      <c r="AQ2293" s="45">
        <f>IF(AU2293="S",IF(Q2293="1. Aceitou o programa",R2293-B2293,0),0)</f>
        <v>0</v>
      </c>
      <c r="AR2293" s="45">
        <f>IF(AU2293="S",IF(AND(S2293&lt;&gt;"",R2293&lt;&gt;""),S2293-R2293,0),0)</f>
        <v>0</v>
      </c>
      <c r="AS2293" s="45">
        <f>IF(AU2293="S",IF(Q2293="1. Aceitou o programa",IF(OR(X2293="Não se Aplica",X2293=""),IF(OR(W2293="Não se Aplica",W2293=""),0,W2293-V2293),AVERAGE(X2293-W2293,W2293-V2293)),0),0)</f>
        <v>0</v>
      </c>
      <c r="AT2293" s="45">
        <f>IF(AU2293="S",IF(AND(Q2293="1. Aceitou o programa",AB2293="Realizada"),IFERROR(IF(AA2293="",0,AA2293-R2293),0),0),0)</f>
        <v>0</v>
      </c>
      <c r="AU2293" s="45" t="str">
        <f>_xlfn.XLOOKUP(U2293,'Lista Suspensa'!$AA$20:$AA$23,'Lista Suspensa'!$AB$20:$AB$23,"N/A")</f>
        <v>S</v>
      </c>
    </row>
    <row r="2294" spans="1:47" ht="12" customHeight="1" x14ac:dyDescent="0.3">
      <c r="A2294" s="87" t="s">
        <v>47</v>
      </c>
      <c r="B2294" s="88">
        <v>46104</v>
      </c>
      <c r="C2294" s="89" t="s">
        <v>48</v>
      </c>
      <c r="D2294" s="89" t="s">
        <v>49</v>
      </c>
      <c r="E2294" s="189">
        <v>594103436</v>
      </c>
      <c r="F2294" s="197" t="s">
        <v>5959</v>
      </c>
      <c r="G2294" s="90">
        <v>21321012802</v>
      </c>
      <c r="H2294" s="91">
        <v>20382</v>
      </c>
      <c r="I2294" s="89"/>
      <c r="J2294" s="89" t="s">
        <v>51</v>
      </c>
      <c r="K2294" s="89" t="s">
        <v>52</v>
      </c>
      <c r="L2294" s="89" t="s">
        <v>53</v>
      </c>
      <c r="M2294" s="89" t="s">
        <v>5960</v>
      </c>
      <c r="N2294" s="89" t="s">
        <v>159</v>
      </c>
      <c r="O2294" s="92" t="s">
        <v>5961</v>
      </c>
      <c r="P2294" s="93" t="s">
        <v>57</v>
      </c>
      <c r="Q2294" s="110" t="s">
        <v>5322</v>
      </c>
      <c r="R2294" s="94"/>
      <c r="S2294" s="95">
        <v>46168</v>
      </c>
      <c r="T2294" s="95" t="s">
        <v>5203</v>
      </c>
      <c r="U2294" s="95" t="s">
        <v>1125</v>
      </c>
      <c r="V2294" s="91">
        <v>46112</v>
      </c>
      <c r="W2294" s="91">
        <v>46160</v>
      </c>
      <c r="X2294" s="91">
        <v>46167</v>
      </c>
      <c r="Y2294" s="96" t="s">
        <v>2851</v>
      </c>
      <c r="Z2294" s="89"/>
      <c r="AA2294" s="95"/>
      <c r="AB2294" s="89"/>
      <c r="AC2294" s="109"/>
      <c r="AD2294" s="89"/>
      <c r="AE2294" s="89"/>
      <c r="AF2294" s="191"/>
      <c r="AG2294" s="194"/>
      <c r="AH2294" s="193"/>
      <c r="AI2294" s="97"/>
      <c r="AJ2294" s="97"/>
      <c r="AK2294" s="97"/>
      <c r="AL2294" s="45" t="s">
        <v>67</v>
      </c>
      <c r="AM2294" s="160" t="str">
        <f>MONTH(B2294)&amp;"/"&amp;YEAR(B2294)</f>
        <v>3/2026</v>
      </c>
      <c r="AN2294" s="45">
        <f>WEEKNUM(B2294)-WEEKNUM(EOMONTH(B2294,-1)+1)+1</f>
        <v>4</v>
      </c>
      <c r="AO2294" s="45" t="str">
        <f>MONTH(R2294)&amp;"/"&amp;YEAR(R2294)</f>
        <v>1/1900</v>
      </c>
      <c r="AP2294" s="45" t="e">
        <f>WEEKNUM(R2294)-WEEKNUM(EOMONTH(R2294,-1)+1)+1</f>
        <v>#NUM!</v>
      </c>
      <c r="AQ2294" s="45">
        <f>IF(AU2294="S",IF(Q2294="1. Aceitou o programa",R2294-B2294,0),0)</f>
        <v>0</v>
      </c>
      <c r="AR2294" s="45">
        <f>IF(AU2294="S",IF(AND(S2294&lt;&gt;"",R2294&lt;&gt;""),S2294-R2294,0),0)</f>
        <v>0</v>
      </c>
      <c r="AS2294" s="45">
        <f>IF(AU2294="S",IF(Q2294="1. Aceitou o programa",IF(OR(X2294="Não se Aplica",X2294=""),IF(OR(W2294="Não se Aplica",W2294=""),0,W2294-V2294),AVERAGE(X2294-W2294,W2294-V2294)),0),0)</f>
        <v>0</v>
      </c>
      <c r="AT2294" s="45">
        <f>IF(AU2294="S",IF(AND(Q2294="1. Aceitou o programa",AB2294="Realizada"),IFERROR(IF(AA2294="",0,AA2294-R2294),0),0),0)</f>
        <v>0</v>
      </c>
      <c r="AU2294" s="45" t="str">
        <f>_xlfn.XLOOKUP(U2294,'Lista Suspensa'!$AA$20:$AA$23,'Lista Suspensa'!$AB$20:$AB$23,"N/A")</f>
        <v>S</v>
      </c>
    </row>
    <row r="2295" spans="1:47" ht="12" customHeight="1" x14ac:dyDescent="0.3">
      <c r="A2295" s="87" t="s">
        <v>47</v>
      </c>
      <c r="B2295" s="88">
        <v>46104</v>
      </c>
      <c r="C2295" s="89" t="s">
        <v>48</v>
      </c>
      <c r="D2295" s="89" t="s">
        <v>49</v>
      </c>
      <c r="E2295" s="189">
        <v>200022423</v>
      </c>
      <c r="F2295" s="197" t="s">
        <v>5962</v>
      </c>
      <c r="G2295" s="90">
        <v>10563373890</v>
      </c>
      <c r="H2295" s="91">
        <v>24847</v>
      </c>
      <c r="I2295" s="89"/>
      <c r="J2295" s="89" t="s">
        <v>51</v>
      </c>
      <c r="K2295" s="89" t="s">
        <v>52</v>
      </c>
      <c r="L2295" s="89" t="s">
        <v>85</v>
      </c>
      <c r="M2295" s="89" t="s">
        <v>2231</v>
      </c>
      <c r="N2295" s="89" t="s">
        <v>87</v>
      </c>
      <c r="O2295" s="92" t="s">
        <v>5963</v>
      </c>
      <c r="P2295" s="93" t="s">
        <v>57</v>
      </c>
      <c r="Q2295" s="110" t="s">
        <v>5322</v>
      </c>
      <c r="R2295" s="94"/>
      <c r="S2295" s="95">
        <v>46168</v>
      </c>
      <c r="T2295" s="95" t="s">
        <v>5203</v>
      </c>
      <c r="U2295" s="95" t="s">
        <v>1125</v>
      </c>
      <c r="V2295" s="91">
        <v>46112</v>
      </c>
      <c r="W2295" s="91">
        <v>46160</v>
      </c>
      <c r="X2295" s="91">
        <v>46167</v>
      </c>
      <c r="Y2295" s="96" t="s">
        <v>2851</v>
      </c>
      <c r="Z2295" s="89"/>
      <c r="AA2295" s="95"/>
      <c r="AB2295" s="89"/>
      <c r="AC2295" s="109"/>
      <c r="AD2295" s="89"/>
      <c r="AE2295" s="89"/>
      <c r="AF2295" s="191"/>
      <c r="AG2295" s="194"/>
      <c r="AH2295" s="193"/>
      <c r="AI2295" s="97"/>
      <c r="AJ2295" s="97"/>
      <c r="AK2295" s="97"/>
      <c r="AL2295" s="45" t="s">
        <v>67</v>
      </c>
      <c r="AM2295" s="160" t="str">
        <f>MONTH(B2295)&amp;"/"&amp;YEAR(B2295)</f>
        <v>3/2026</v>
      </c>
      <c r="AN2295" s="45">
        <f>WEEKNUM(B2295)-WEEKNUM(EOMONTH(B2295,-1)+1)+1</f>
        <v>4</v>
      </c>
      <c r="AO2295" s="45" t="str">
        <f>MONTH(R2295)&amp;"/"&amp;YEAR(R2295)</f>
        <v>1/1900</v>
      </c>
      <c r="AP2295" s="45" t="e">
        <f>WEEKNUM(R2295)-WEEKNUM(EOMONTH(R2295,-1)+1)+1</f>
        <v>#NUM!</v>
      </c>
      <c r="AQ2295" s="45">
        <f>IF(AU2295="S",IF(Q2295="1. Aceitou o programa",R2295-B2295,0),0)</f>
        <v>0</v>
      </c>
      <c r="AR2295" s="45">
        <f>IF(AU2295="S",IF(AND(S2295&lt;&gt;"",R2295&lt;&gt;""),S2295-R2295,0),0)</f>
        <v>0</v>
      </c>
      <c r="AS2295" s="45">
        <f>IF(AU2295="S",IF(Q2295="1. Aceitou o programa",IF(OR(X2295="Não se Aplica",X2295=""),IF(OR(W2295="Não se Aplica",W2295=""),0,W2295-V2295),AVERAGE(X2295-W2295,W2295-V2295)),0),0)</f>
        <v>0</v>
      </c>
      <c r="AT2295" s="45">
        <f>IF(AU2295="S",IF(AND(Q2295="1. Aceitou o programa",AB2295="Realizada"),IFERROR(IF(AA2295="",0,AA2295-R2295),0),0),0)</f>
        <v>0</v>
      </c>
      <c r="AU2295" s="45" t="str">
        <f>_xlfn.XLOOKUP(U2295,'Lista Suspensa'!$AA$20:$AA$23,'Lista Suspensa'!$AB$20:$AB$23,"N/A")</f>
        <v>S</v>
      </c>
    </row>
    <row r="2296" spans="1:47" ht="12" customHeight="1" x14ac:dyDescent="0.3">
      <c r="A2296" s="87" t="s">
        <v>47</v>
      </c>
      <c r="B2296" s="88">
        <v>46104</v>
      </c>
      <c r="C2296" s="89" t="s">
        <v>48</v>
      </c>
      <c r="D2296" s="89" t="s">
        <v>49</v>
      </c>
      <c r="E2296" s="189">
        <v>758920458</v>
      </c>
      <c r="F2296" s="197" t="s">
        <v>5964</v>
      </c>
      <c r="G2296" s="90">
        <v>14504625709</v>
      </c>
      <c r="H2296" s="91">
        <v>34287</v>
      </c>
      <c r="I2296" s="89"/>
      <c r="J2296" s="89" t="s">
        <v>51</v>
      </c>
      <c r="K2296" s="89" t="s">
        <v>76</v>
      </c>
      <c r="L2296" s="89" t="s">
        <v>95</v>
      </c>
      <c r="M2296" s="89" t="s">
        <v>1598</v>
      </c>
      <c r="N2296" s="89" t="s">
        <v>97</v>
      </c>
      <c r="O2296" s="92" t="s">
        <v>5965</v>
      </c>
      <c r="P2296" s="93" t="s">
        <v>57</v>
      </c>
      <c r="Q2296" s="110" t="s">
        <v>58</v>
      </c>
      <c r="R2296" s="94">
        <v>46169</v>
      </c>
      <c r="S2296" s="95"/>
      <c r="T2296" s="95" t="s">
        <v>59</v>
      </c>
      <c r="U2296" s="95" t="s">
        <v>60</v>
      </c>
      <c r="V2296" s="91">
        <v>46112</v>
      </c>
      <c r="W2296" s="91">
        <v>46160</v>
      </c>
      <c r="X2296" s="91">
        <v>46167</v>
      </c>
      <c r="Y2296" s="96" t="s">
        <v>2851</v>
      </c>
      <c r="Z2296" s="89" t="s">
        <v>62</v>
      </c>
      <c r="AA2296" s="95"/>
      <c r="AB2296" s="95" t="s">
        <v>2804</v>
      </c>
      <c r="AC2296" s="95" t="s">
        <v>2804</v>
      </c>
      <c r="AD2296" s="95" t="s">
        <v>2804</v>
      </c>
      <c r="AE2296" s="95" t="s">
        <v>2804</v>
      </c>
      <c r="AF2296" s="95" t="s">
        <v>2804</v>
      </c>
      <c r="AG2296" s="95" t="s">
        <v>2804</v>
      </c>
      <c r="AH2296" s="95" t="s">
        <v>2804</v>
      </c>
      <c r="AI2296" s="97"/>
      <c r="AJ2296" s="97" t="s">
        <v>65</v>
      </c>
      <c r="AK2296" s="97" t="s">
        <v>66</v>
      </c>
      <c r="AL2296" s="45" t="s">
        <v>67</v>
      </c>
      <c r="AM2296" s="160" t="str">
        <f>MONTH(B2296)&amp;"/"&amp;YEAR(B2296)</f>
        <v>3/2026</v>
      </c>
      <c r="AN2296" s="45">
        <f>WEEKNUM(B2296)-WEEKNUM(EOMONTH(B2296,-1)+1)+1</f>
        <v>4</v>
      </c>
      <c r="AO2296" s="45" t="str">
        <f>MONTH(R2296)&amp;"/"&amp;YEAR(R2296)</f>
        <v>5/2026</v>
      </c>
      <c r="AP2296" s="45">
        <f>WEEKNUM(R2296)-WEEKNUM(EOMONTH(R2296,-1)+1)+1</f>
        <v>5</v>
      </c>
      <c r="AQ2296" s="45">
        <f>IF(AU2296="S",IF(Q2296="1. Aceitou o programa",R2296-B2296,0),0)</f>
        <v>65</v>
      </c>
      <c r="AR2296" s="45">
        <f>IF(AU2296="S",IF(AND(S2296&lt;&gt;"",R2296&lt;&gt;""),S2296-R2296,0),0)</f>
        <v>0</v>
      </c>
      <c r="AS2296" s="45">
        <f>IF(AU2296="S",IF(Q2296="1. Aceitou o programa",IF(OR(X2296="Não se Aplica",X2296=""),IF(OR(W2296="Não se Aplica",W2296=""),0,W2296-V2296),AVERAGE(X2296-W2296,W2296-V2296)),0),0)</f>
        <v>27.5</v>
      </c>
      <c r="AT2296" s="45">
        <f>IF(AU2296="S",IF(AND(Q2296="1. Aceitou o programa",AB2296="Realizada"),IFERROR(IF(AA2296="",0,AA2296-R2296),0),0),0)</f>
        <v>0</v>
      </c>
      <c r="AU2296" s="45" t="str">
        <f>_xlfn.XLOOKUP(U2296,'Lista Suspensa'!$AA$20:$AA$23,'Lista Suspensa'!$AB$20:$AB$23,"N/A")</f>
        <v>S</v>
      </c>
    </row>
    <row r="2297" spans="1:47" ht="12" customHeight="1" x14ac:dyDescent="0.3">
      <c r="A2297" s="87" t="s">
        <v>47</v>
      </c>
      <c r="B2297" s="88">
        <v>46104</v>
      </c>
      <c r="C2297" s="89" t="s">
        <v>48</v>
      </c>
      <c r="D2297" s="89" t="s">
        <v>49</v>
      </c>
      <c r="E2297" s="189">
        <v>807734837</v>
      </c>
      <c r="F2297" s="197" t="s">
        <v>5966</v>
      </c>
      <c r="G2297" s="90">
        <v>49370568832</v>
      </c>
      <c r="H2297" s="91">
        <v>38158</v>
      </c>
      <c r="I2297" s="89"/>
      <c r="J2297" s="89" t="s">
        <v>51</v>
      </c>
      <c r="K2297" s="89" t="s">
        <v>52</v>
      </c>
      <c r="L2297" s="89" t="s">
        <v>69</v>
      </c>
      <c r="M2297" s="89" t="s">
        <v>5967</v>
      </c>
      <c r="N2297" s="89" t="s">
        <v>97</v>
      </c>
      <c r="O2297" s="92" t="s">
        <v>5968</v>
      </c>
      <c r="P2297" s="93" t="s">
        <v>57</v>
      </c>
      <c r="Q2297" s="110" t="s">
        <v>5322</v>
      </c>
      <c r="R2297" s="94"/>
      <c r="S2297" s="95">
        <v>46168</v>
      </c>
      <c r="T2297" s="95" t="s">
        <v>5203</v>
      </c>
      <c r="U2297" s="95" t="s">
        <v>1125</v>
      </c>
      <c r="V2297" s="91">
        <v>46112</v>
      </c>
      <c r="W2297" s="91">
        <v>46160</v>
      </c>
      <c r="X2297" s="91">
        <v>46167</v>
      </c>
      <c r="Y2297" s="96" t="s">
        <v>2851</v>
      </c>
      <c r="Z2297" s="89"/>
      <c r="AA2297" s="95"/>
      <c r="AB2297" s="89"/>
      <c r="AC2297" s="109"/>
      <c r="AD2297" s="89"/>
      <c r="AE2297" s="89"/>
      <c r="AF2297" s="191"/>
      <c r="AG2297" s="194"/>
      <c r="AH2297" s="193"/>
      <c r="AI2297" s="97"/>
      <c r="AJ2297" s="97"/>
      <c r="AK2297" s="97"/>
      <c r="AL2297" s="45" t="s">
        <v>67</v>
      </c>
      <c r="AM2297" s="160" t="str">
        <f>MONTH(B2297)&amp;"/"&amp;YEAR(B2297)</f>
        <v>3/2026</v>
      </c>
      <c r="AN2297" s="45">
        <f>WEEKNUM(B2297)-WEEKNUM(EOMONTH(B2297,-1)+1)+1</f>
        <v>4</v>
      </c>
      <c r="AO2297" s="45" t="str">
        <f>MONTH(R2297)&amp;"/"&amp;YEAR(R2297)</f>
        <v>1/1900</v>
      </c>
      <c r="AP2297" s="45" t="e">
        <f>WEEKNUM(R2297)-WEEKNUM(EOMONTH(R2297,-1)+1)+1</f>
        <v>#NUM!</v>
      </c>
      <c r="AQ2297" s="45">
        <f>IF(AU2297="S",IF(Q2297="1. Aceitou o programa",R2297-B2297,0),0)</f>
        <v>0</v>
      </c>
      <c r="AR2297" s="45">
        <f>IF(AU2297="S",IF(AND(S2297&lt;&gt;"",R2297&lt;&gt;""),S2297-R2297,0),0)</f>
        <v>0</v>
      </c>
      <c r="AS2297" s="45">
        <f>IF(AU2297="S",IF(Q2297="1. Aceitou o programa",IF(OR(X2297="Não se Aplica",X2297=""),IF(OR(W2297="Não se Aplica",W2297=""),0,W2297-V2297),AVERAGE(X2297-W2297,W2297-V2297)),0),0)</f>
        <v>0</v>
      </c>
      <c r="AT2297" s="45">
        <f>IF(AU2297="S",IF(AND(Q2297="1. Aceitou o programa",AB2297="Realizada"),IFERROR(IF(AA2297="",0,AA2297-R2297),0),0),0)</f>
        <v>0</v>
      </c>
      <c r="AU2297" s="45" t="str">
        <f>_xlfn.XLOOKUP(U2297,'Lista Suspensa'!$AA$20:$AA$23,'Lista Suspensa'!$AB$20:$AB$23,"N/A")</f>
        <v>S</v>
      </c>
    </row>
    <row r="2298" spans="1:47" ht="12" customHeight="1" x14ac:dyDescent="0.3">
      <c r="A2298" s="87" t="s">
        <v>47</v>
      </c>
      <c r="B2298" s="88">
        <v>46104</v>
      </c>
      <c r="C2298" s="89" t="s">
        <v>48</v>
      </c>
      <c r="D2298" s="89" t="s">
        <v>49</v>
      </c>
      <c r="E2298" s="189">
        <v>87897582</v>
      </c>
      <c r="F2298" s="197" t="s">
        <v>5969</v>
      </c>
      <c r="G2298" s="90">
        <v>3970263824</v>
      </c>
      <c r="H2298" s="91">
        <v>21458</v>
      </c>
      <c r="I2298" s="89"/>
      <c r="J2298" s="89" t="s">
        <v>51</v>
      </c>
      <c r="K2298" s="89" t="s">
        <v>52</v>
      </c>
      <c r="L2298" s="89" t="s">
        <v>53</v>
      </c>
      <c r="M2298" s="89" t="s">
        <v>5970</v>
      </c>
      <c r="N2298" s="89" t="s">
        <v>150</v>
      </c>
      <c r="O2298" s="92" t="s">
        <v>5971</v>
      </c>
      <c r="P2298" s="93" t="s">
        <v>57</v>
      </c>
      <c r="Q2298" s="110" t="s">
        <v>5322</v>
      </c>
      <c r="R2298" s="94"/>
      <c r="S2298" s="95">
        <v>46168</v>
      </c>
      <c r="T2298" s="95" t="s">
        <v>5203</v>
      </c>
      <c r="U2298" s="95" t="s">
        <v>1125</v>
      </c>
      <c r="V2298" s="91">
        <v>46112</v>
      </c>
      <c r="W2298" s="91">
        <v>46160</v>
      </c>
      <c r="X2298" s="91">
        <v>46167</v>
      </c>
      <c r="Y2298" s="96" t="s">
        <v>2851</v>
      </c>
      <c r="Z2298" s="89"/>
      <c r="AA2298" s="95"/>
      <c r="AB2298" s="89"/>
      <c r="AC2298" s="109"/>
      <c r="AD2298" s="89"/>
      <c r="AE2298" s="89"/>
      <c r="AF2298" s="191"/>
      <c r="AG2298" s="194"/>
      <c r="AH2298" s="193"/>
      <c r="AI2298" s="97"/>
      <c r="AJ2298" s="97"/>
      <c r="AK2298" s="97"/>
      <c r="AL2298" s="45" t="s">
        <v>67</v>
      </c>
      <c r="AM2298" s="160" t="str">
        <f>MONTH(B2298)&amp;"/"&amp;YEAR(B2298)</f>
        <v>3/2026</v>
      </c>
      <c r="AN2298" s="45">
        <f>WEEKNUM(B2298)-WEEKNUM(EOMONTH(B2298,-1)+1)+1</f>
        <v>4</v>
      </c>
      <c r="AO2298" s="45" t="str">
        <f>MONTH(R2298)&amp;"/"&amp;YEAR(R2298)</f>
        <v>1/1900</v>
      </c>
      <c r="AP2298" s="45" t="e">
        <f>WEEKNUM(R2298)-WEEKNUM(EOMONTH(R2298,-1)+1)+1</f>
        <v>#NUM!</v>
      </c>
      <c r="AQ2298" s="45">
        <f>IF(AU2298="S",IF(Q2298="1. Aceitou o programa",R2298-B2298,0),0)</f>
        <v>0</v>
      </c>
      <c r="AR2298" s="45">
        <f>IF(AU2298="S",IF(AND(S2298&lt;&gt;"",R2298&lt;&gt;""),S2298-R2298,0),0)</f>
        <v>0</v>
      </c>
      <c r="AS2298" s="45">
        <f>IF(AU2298="S",IF(Q2298="1. Aceitou o programa",IF(OR(X2298="Não se Aplica",X2298=""),IF(OR(W2298="Não se Aplica",W2298=""),0,W2298-V2298),AVERAGE(X2298-W2298,W2298-V2298)),0),0)</f>
        <v>0</v>
      </c>
      <c r="AT2298" s="45">
        <f>IF(AU2298="S",IF(AND(Q2298="1. Aceitou o programa",AB2298="Realizada"),IFERROR(IF(AA2298="",0,AA2298-R2298),0),0),0)</f>
        <v>0</v>
      </c>
      <c r="AU2298" s="45" t="str">
        <f>_xlfn.XLOOKUP(U2298,'Lista Suspensa'!$AA$20:$AA$23,'Lista Suspensa'!$AB$20:$AB$23,"N/A")</f>
        <v>S</v>
      </c>
    </row>
    <row r="2299" spans="1:47" ht="12" customHeight="1" x14ac:dyDescent="0.3">
      <c r="A2299" s="87" t="s">
        <v>47</v>
      </c>
      <c r="B2299" s="88">
        <v>46104</v>
      </c>
      <c r="C2299" s="89" t="s">
        <v>48</v>
      </c>
      <c r="D2299" s="89" t="s">
        <v>49</v>
      </c>
      <c r="E2299" s="189">
        <v>474085201</v>
      </c>
      <c r="F2299" s="197" t="s">
        <v>5972</v>
      </c>
      <c r="G2299" s="90">
        <v>21347452826</v>
      </c>
      <c r="H2299" s="91">
        <v>29618</v>
      </c>
      <c r="I2299" s="89"/>
      <c r="J2299" s="89" t="s">
        <v>84</v>
      </c>
      <c r="K2299" s="89" t="s">
        <v>52</v>
      </c>
      <c r="L2299" s="89" t="s">
        <v>85</v>
      </c>
      <c r="M2299" s="89" t="s">
        <v>2307</v>
      </c>
      <c r="N2299" s="89" t="s">
        <v>55</v>
      </c>
      <c r="O2299" s="92" t="s">
        <v>5973</v>
      </c>
      <c r="P2299" s="93" t="s">
        <v>57</v>
      </c>
      <c r="Q2299" s="110" t="s">
        <v>5322</v>
      </c>
      <c r="R2299" s="94"/>
      <c r="S2299" s="95">
        <v>46168</v>
      </c>
      <c r="T2299" s="95" t="s">
        <v>5203</v>
      </c>
      <c r="U2299" s="95" t="s">
        <v>1125</v>
      </c>
      <c r="V2299" s="91">
        <v>46112</v>
      </c>
      <c r="W2299" s="91">
        <v>46160</v>
      </c>
      <c r="X2299" s="91">
        <v>46167</v>
      </c>
      <c r="Y2299" s="96" t="s">
        <v>2851</v>
      </c>
      <c r="Z2299" s="89"/>
      <c r="AA2299" s="95"/>
      <c r="AB2299" s="89"/>
      <c r="AC2299" s="109"/>
      <c r="AD2299" s="89"/>
      <c r="AE2299" s="89"/>
      <c r="AF2299" s="191"/>
      <c r="AG2299" s="194"/>
      <c r="AH2299" s="193"/>
      <c r="AI2299" s="97"/>
      <c r="AJ2299" s="97"/>
      <c r="AK2299" s="97"/>
      <c r="AL2299" s="45" t="s">
        <v>67</v>
      </c>
      <c r="AM2299" s="160" t="str">
        <f>MONTH(B2299)&amp;"/"&amp;YEAR(B2299)</f>
        <v>3/2026</v>
      </c>
      <c r="AN2299" s="45">
        <f>WEEKNUM(B2299)-WEEKNUM(EOMONTH(B2299,-1)+1)+1</f>
        <v>4</v>
      </c>
      <c r="AO2299" s="45" t="str">
        <f>MONTH(R2299)&amp;"/"&amp;YEAR(R2299)</f>
        <v>1/1900</v>
      </c>
      <c r="AP2299" s="45" t="e">
        <f>WEEKNUM(R2299)-WEEKNUM(EOMONTH(R2299,-1)+1)+1</f>
        <v>#NUM!</v>
      </c>
      <c r="AQ2299" s="45">
        <f>IF(AU2299="S",IF(Q2299="1. Aceitou o programa",R2299-B2299,0),0)</f>
        <v>0</v>
      </c>
      <c r="AR2299" s="45">
        <f>IF(AU2299="S",IF(AND(S2299&lt;&gt;"",R2299&lt;&gt;""),S2299-R2299,0),0)</f>
        <v>0</v>
      </c>
      <c r="AS2299" s="45">
        <f>IF(AU2299="S",IF(Q2299="1. Aceitou o programa",IF(OR(X2299="Não se Aplica",X2299=""),IF(OR(W2299="Não se Aplica",W2299=""),0,W2299-V2299),AVERAGE(X2299-W2299,W2299-V2299)),0),0)</f>
        <v>0</v>
      </c>
      <c r="AT2299" s="45">
        <f>IF(AU2299="S",IF(AND(Q2299="1. Aceitou o programa",AB2299="Realizada"),IFERROR(IF(AA2299="",0,AA2299-R2299),0),0),0)</f>
        <v>0</v>
      </c>
      <c r="AU2299" s="45" t="str">
        <f>_xlfn.XLOOKUP(U2299,'Lista Suspensa'!$AA$20:$AA$23,'Lista Suspensa'!$AB$20:$AB$23,"N/A")</f>
        <v>S</v>
      </c>
    </row>
    <row r="2300" spans="1:47" ht="12" customHeight="1" x14ac:dyDescent="0.3">
      <c r="A2300" s="87" t="s">
        <v>47</v>
      </c>
      <c r="B2300" s="88">
        <v>46104</v>
      </c>
      <c r="C2300" s="89" t="s">
        <v>48</v>
      </c>
      <c r="D2300" s="89" t="s">
        <v>49</v>
      </c>
      <c r="E2300" s="189">
        <v>218902050</v>
      </c>
      <c r="F2300" s="197" t="s">
        <v>5974</v>
      </c>
      <c r="G2300" s="90">
        <v>5737516768</v>
      </c>
      <c r="H2300" s="91">
        <v>14060</v>
      </c>
      <c r="I2300" s="89"/>
      <c r="J2300" s="89" t="s">
        <v>51</v>
      </c>
      <c r="K2300" s="89" t="s">
        <v>76</v>
      </c>
      <c r="L2300" s="89" t="s">
        <v>95</v>
      </c>
      <c r="M2300" s="89" t="s">
        <v>96</v>
      </c>
      <c r="N2300" s="89" t="s">
        <v>71</v>
      </c>
      <c r="O2300" s="92" t="s">
        <v>5975</v>
      </c>
      <c r="P2300" s="93" t="s">
        <v>57</v>
      </c>
      <c r="Q2300" s="110" t="s">
        <v>5322</v>
      </c>
      <c r="R2300" s="94"/>
      <c r="S2300" s="95">
        <v>46168</v>
      </c>
      <c r="T2300" s="95" t="s">
        <v>5203</v>
      </c>
      <c r="U2300" s="95" t="s">
        <v>1125</v>
      </c>
      <c r="V2300" s="91">
        <v>46112</v>
      </c>
      <c r="W2300" s="91">
        <v>46160</v>
      </c>
      <c r="X2300" s="91">
        <v>46167</v>
      </c>
      <c r="Y2300" s="96" t="s">
        <v>2851</v>
      </c>
      <c r="Z2300" s="89"/>
      <c r="AA2300" s="95"/>
      <c r="AB2300" s="89"/>
      <c r="AC2300" s="109"/>
      <c r="AD2300" s="89"/>
      <c r="AE2300" s="89"/>
      <c r="AF2300" s="191"/>
      <c r="AG2300" s="194"/>
      <c r="AH2300" s="193"/>
      <c r="AI2300" s="97"/>
      <c r="AJ2300" s="97"/>
      <c r="AK2300" s="97"/>
      <c r="AL2300" s="45" t="s">
        <v>67</v>
      </c>
      <c r="AM2300" s="160" t="str">
        <f>MONTH(B2300)&amp;"/"&amp;YEAR(B2300)</f>
        <v>3/2026</v>
      </c>
      <c r="AN2300" s="45">
        <f>WEEKNUM(B2300)-WEEKNUM(EOMONTH(B2300,-1)+1)+1</f>
        <v>4</v>
      </c>
      <c r="AO2300" s="45" t="str">
        <f>MONTH(R2300)&amp;"/"&amp;YEAR(R2300)</f>
        <v>1/1900</v>
      </c>
      <c r="AP2300" s="45" t="e">
        <f>WEEKNUM(R2300)-WEEKNUM(EOMONTH(R2300,-1)+1)+1</f>
        <v>#NUM!</v>
      </c>
      <c r="AQ2300" s="45">
        <f>IF(AU2300="S",IF(Q2300="1. Aceitou o programa",R2300-B2300,0),0)</f>
        <v>0</v>
      </c>
      <c r="AR2300" s="45">
        <f>IF(AU2300="S",IF(AND(S2300&lt;&gt;"",R2300&lt;&gt;""),S2300-R2300,0),0)</f>
        <v>0</v>
      </c>
      <c r="AS2300" s="45">
        <f>IF(AU2300="S",IF(Q2300="1. Aceitou o programa",IF(OR(X2300="Não se Aplica",X2300=""),IF(OR(W2300="Não se Aplica",W2300=""),0,W2300-V2300),AVERAGE(X2300-W2300,W2300-V2300)),0),0)</f>
        <v>0</v>
      </c>
      <c r="AT2300" s="45">
        <f>IF(AU2300="S",IF(AND(Q2300="1. Aceitou o programa",AB2300="Realizada"),IFERROR(IF(AA2300="",0,AA2300-R2300),0),0),0)</f>
        <v>0</v>
      </c>
      <c r="AU2300" s="45" t="str">
        <f>_xlfn.XLOOKUP(U2300,'Lista Suspensa'!$AA$20:$AA$23,'Lista Suspensa'!$AB$20:$AB$23,"N/A")</f>
        <v>S</v>
      </c>
    </row>
    <row r="2301" spans="1:47" ht="12" customHeight="1" x14ac:dyDescent="0.3">
      <c r="A2301" s="87" t="s">
        <v>47</v>
      </c>
      <c r="B2301" s="88">
        <v>46104</v>
      </c>
      <c r="C2301" s="89" t="s">
        <v>48</v>
      </c>
      <c r="D2301" s="89" t="s">
        <v>49</v>
      </c>
      <c r="E2301" s="189">
        <v>82567849</v>
      </c>
      <c r="F2301" s="197" t="s">
        <v>5976</v>
      </c>
      <c r="G2301" s="90">
        <v>38513802824</v>
      </c>
      <c r="H2301" s="91">
        <v>33033</v>
      </c>
      <c r="I2301" s="89"/>
      <c r="J2301" s="89" t="s">
        <v>84</v>
      </c>
      <c r="K2301" s="89" t="s">
        <v>52</v>
      </c>
      <c r="L2301" s="89" t="s">
        <v>85</v>
      </c>
      <c r="M2301" s="89" t="s">
        <v>2607</v>
      </c>
      <c r="N2301" s="89" t="s">
        <v>229</v>
      </c>
      <c r="O2301" s="92" t="s">
        <v>5977</v>
      </c>
      <c r="P2301" s="93" t="s">
        <v>57</v>
      </c>
      <c r="Q2301" s="110" t="s">
        <v>5322</v>
      </c>
      <c r="R2301" s="94"/>
      <c r="S2301" s="95">
        <v>46168</v>
      </c>
      <c r="T2301" s="95" t="s">
        <v>5203</v>
      </c>
      <c r="U2301" s="95" t="s">
        <v>1125</v>
      </c>
      <c r="V2301" s="91">
        <v>46146</v>
      </c>
      <c r="W2301" s="91">
        <v>46161</v>
      </c>
      <c r="X2301" s="91">
        <v>46168</v>
      </c>
      <c r="Y2301" s="96" t="s">
        <v>5548</v>
      </c>
      <c r="Z2301" s="89"/>
      <c r="AA2301" s="95"/>
      <c r="AB2301" s="89"/>
      <c r="AC2301" s="109"/>
      <c r="AD2301" s="89"/>
      <c r="AE2301" s="89"/>
      <c r="AF2301" s="191"/>
      <c r="AG2301" s="194"/>
      <c r="AH2301" s="193"/>
      <c r="AI2301" s="97"/>
      <c r="AJ2301" s="97"/>
      <c r="AK2301" s="97"/>
      <c r="AL2301" s="45" t="s">
        <v>67</v>
      </c>
      <c r="AM2301" s="160" t="str">
        <f>MONTH(B2301)&amp;"/"&amp;YEAR(B2301)</f>
        <v>3/2026</v>
      </c>
      <c r="AN2301" s="45">
        <f>WEEKNUM(B2301)-WEEKNUM(EOMONTH(B2301,-1)+1)+1</f>
        <v>4</v>
      </c>
      <c r="AO2301" s="45" t="str">
        <f>MONTH(R2301)&amp;"/"&amp;YEAR(R2301)</f>
        <v>1/1900</v>
      </c>
      <c r="AP2301" s="45" t="e">
        <f>WEEKNUM(R2301)-WEEKNUM(EOMONTH(R2301,-1)+1)+1</f>
        <v>#NUM!</v>
      </c>
      <c r="AQ2301" s="45">
        <f>IF(AU2301="S",IF(Q2301="1. Aceitou o programa",R2301-B2301,0),0)</f>
        <v>0</v>
      </c>
      <c r="AR2301" s="45">
        <f>IF(AU2301="S",IF(AND(S2301&lt;&gt;"",R2301&lt;&gt;""),S2301-R2301,0),0)</f>
        <v>0</v>
      </c>
      <c r="AS2301" s="45">
        <f>IF(AU2301="S",IF(Q2301="1. Aceitou o programa",IF(OR(X2301="Não se Aplica",X2301=""),IF(OR(W2301="Não se Aplica",W2301=""),0,W2301-V2301),AVERAGE(X2301-W2301,W2301-V2301)),0),0)</f>
        <v>0</v>
      </c>
      <c r="AT2301" s="45">
        <f>IF(AU2301="S",IF(AND(Q2301="1. Aceitou o programa",AB2301="Realizada"),IFERROR(IF(AA2301="",0,AA2301-R2301),0),0),0)</f>
        <v>0</v>
      </c>
      <c r="AU2301" s="45" t="str">
        <f>_xlfn.XLOOKUP(U2301,'Lista Suspensa'!$AA$20:$AA$23,'Lista Suspensa'!$AB$20:$AB$23,"N/A")</f>
        <v>S</v>
      </c>
    </row>
    <row r="2302" spans="1:47" ht="12" customHeight="1" x14ac:dyDescent="0.3">
      <c r="A2302" s="87" t="s">
        <v>47</v>
      </c>
      <c r="B2302" s="88">
        <v>46104</v>
      </c>
      <c r="C2302" s="89" t="s">
        <v>48</v>
      </c>
      <c r="D2302" s="89" t="s">
        <v>49</v>
      </c>
      <c r="E2302" s="189">
        <v>810966344</v>
      </c>
      <c r="F2302" s="197" t="s">
        <v>5978</v>
      </c>
      <c r="G2302" s="90">
        <v>8616757899</v>
      </c>
      <c r="H2302" s="91">
        <v>25235</v>
      </c>
      <c r="I2302" s="89"/>
      <c r="J2302" s="89" t="s">
        <v>84</v>
      </c>
      <c r="K2302" s="89" t="s">
        <v>52</v>
      </c>
      <c r="L2302" s="89" t="s">
        <v>85</v>
      </c>
      <c r="M2302" s="89" t="s">
        <v>5979</v>
      </c>
      <c r="N2302" s="89" t="s">
        <v>97</v>
      </c>
      <c r="O2302" s="92" t="s">
        <v>5980</v>
      </c>
      <c r="P2302" s="93" t="s">
        <v>57</v>
      </c>
      <c r="Q2302" s="110" t="s">
        <v>5322</v>
      </c>
      <c r="R2302" s="94"/>
      <c r="S2302" s="95">
        <v>46168</v>
      </c>
      <c r="T2302" s="95" t="s">
        <v>5203</v>
      </c>
      <c r="U2302" s="95" t="s">
        <v>1125</v>
      </c>
      <c r="V2302" s="91">
        <v>46113</v>
      </c>
      <c r="W2302" s="91">
        <v>46160</v>
      </c>
      <c r="X2302" s="91">
        <v>46167</v>
      </c>
      <c r="Y2302" s="96" t="s">
        <v>2851</v>
      </c>
      <c r="Z2302" s="89"/>
      <c r="AA2302" s="95"/>
      <c r="AB2302" s="89"/>
      <c r="AC2302" s="109"/>
      <c r="AD2302" s="89"/>
      <c r="AE2302" s="89"/>
      <c r="AF2302" s="191"/>
      <c r="AG2302" s="194"/>
      <c r="AH2302" s="193"/>
      <c r="AI2302" s="97"/>
      <c r="AJ2302" s="97"/>
      <c r="AK2302" s="97"/>
      <c r="AL2302" s="45" t="s">
        <v>67</v>
      </c>
      <c r="AM2302" s="160" t="str">
        <f>MONTH(B2302)&amp;"/"&amp;YEAR(B2302)</f>
        <v>3/2026</v>
      </c>
      <c r="AN2302" s="45">
        <f>WEEKNUM(B2302)-WEEKNUM(EOMONTH(B2302,-1)+1)+1</f>
        <v>4</v>
      </c>
      <c r="AO2302" s="45" t="str">
        <f>MONTH(R2302)&amp;"/"&amp;YEAR(R2302)</f>
        <v>1/1900</v>
      </c>
      <c r="AP2302" s="45" t="e">
        <f>WEEKNUM(R2302)-WEEKNUM(EOMONTH(R2302,-1)+1)+1</f>
        <v>#NUM!</v>
      </c>
      <c r="AQ2302" s="45">
        <f>IF(AU2302="S",IF(Q2302="1. Aceitou o programa",R2302-B2302,0),0)</f>
        <v>0</v>
      </c>
      <c r="AR2302" s="45">
        <f>IF(AU2302="S",IF(AND(S2302&lt;&gt;"",R2302&lt;&gt;""),S2302-R2302,0),0)</f>
        <v>0</v>
      </c>
      <c r="AS2302" s="45">
        <f>IF(AU2302="S",IF(Q2302="1. Aceitou o programa",IF(OR(X2302="Não se Aplica",X2302=""),IF(OR(W2302="Não se Aplica",W2302=""),0,W2302-V2302),AVERAGE(X2302-W2302,W2302-V2302)),0),0)</f>
        <v>0</v>
      </c>
      <c r="AT2302" s="45">
        <f>IF(AU2302="S",IF(AND(Q2302="1. Aceitou o programa",AB2302="Realizada"),IFERROR(IF(AA2302="",0,AA2302-R2302),0),0),0)</f>
        <v>0</v>
      </c>
      <c r="AU2302" s="45" t="str">
        <f>_xlfn.XLOOKUP(U2302,'Lista Suspensa'!$AA$20:$AA$23,'Lista Suspensa'!$AB$20:$AB$23,"N/A")</f>
        <v>S</v>
      </c>
    </row>
    <row r="2303" spans="1:47" ht="12" customHeight="1" x14ac:dyDescent="0.3">
      <c r="A2303" s="87" t="s">
        <v>47</v>
      </c>
      <c r="B2303" s="88">
        <v>46104</v>
      </c>
      <c r="C2303" s="89" t="s">
        <v>48</v>
      </c>
      <c r="D2303" s="89" t="s">
        <v>49</v>
      </c>
      <c r="E2303" s="189">
        <v>843361727</v>
      </c>
      <c r="F2303" s="197" t="s">
        <v>5981</v>
      </c>
      <c r="G2303" s="90">
        <v>3424657409</v>
      </c>
      <c r="H2303" s="91">
        <v>29358</v>
      </c>
      <c r="I2303" s="89"/>
      <c r="J2303" s="89" t="s">
        <v>51</v>
      </c>
      <c r="K2303" s="89" t="s">
        <v>5982</v>
      </c>
      <c r="L2303" s="89" t="s">
        <v>5983</v>
      </c>
      <c r="M2303" s="89" t="s">
        <v>5984</v>
      </c>
      <c r="N2303" s="89" t="s">
        <v>55</v>
      </c>
      <c r="O2303" s="92" t="s">
        <v>5985</v>
      </c>
      <c r="P2303" s="93" t="s">
        <v>57</v>
      </c>
      <c r="Q2303" s="110" t="s">
        <v>5322</v>
      </c>
      <c r="R2303" s="94"/>
      <c r="S2303" s="95">
        <v>46168</v>
      </c>
      <c r="T2303" s="95" t="s">
        <v>5203</v>
      </c>
      <c r="U2303" s="95" t="s">
        <v>1125</v>
      </c>
      <c r="V2303" s="91">
        <v>46113</v>
      </c>
      <c r="W2303" s="91">
        <v>46160</v>
      </c>
      <c r="X2303" s="91">
        <v>46167</v>
      </c>
      <c r="Y2303" s="96" t="s">
        <v>2851</v>
      </c>
      <c r="Z2303" s="89"/>
      <c r="AA2303" s="95"/>
      <c r="AB2303" s="89"/>
      <c r="AC2303" s="109"/>
      <c r="AD2303" s="89"/>
      <c r="AE2303" s="89"/>
      <c r="AF2303" s="191"/>
      <c r="AG2303" s="194"/>
      <c r="AH2303" s="193"/>
      <c r="AI2303" s="97"/>
      <c r="AJ2303" s="97"/>
      <c r="AK2303" s="97"/>
      <c r="AL2303" s="45" t="s">
        <v>67</v>
      </c>
      <c r="AM2303" s="160" t="str">
        <f>MONTH(B2303)&amp;"/"&amp;YEAR(B2303)</f>
        <v>3/2026</v>
      </c>
      <c r="AN2303" s="45">
        <f>WEEKNUM(B2303)-WEEKNUM(EOMONTH(B2303,-1)+1)+1</f>
        <v>4</v>
      </c>
      <c r="AO2303" s="45" t="str">
        <f>MONTH(R2303)&amp;"/"&amp;YEAR(R2303)</f>
        <v>1/1900</v>
      </c>
      <c r="AP2303" s="45" t="e">
        <f>WEEKNUM(R2303)-WEEKNUM(EOMONTH(R2303,-1)+1)+1</f>
        <v>#NUM!</v>
      </c>
      <c r="AQ2303" s="45">
        <f>IF(AU2303="S",IF(Q2303="1. Aceitou o programa",R2303-B2303,0),0)</f>
        <v>0</v>
      </c>
      <c r="AR2303" s="45">
        <f>IF(AU2303="S",IF(AND(S2303&lt;&gt;"",R2303&lt;&gt;""),S2303-R2303,0),0)</f>
        <v>0</v>
      </c>
      <c r="AS2303" s="45">
        <f>IF(AU2303="S",IF(Q2303="1. Aceitou o programa",IF(OR(X2303="Não se Aplica",X2303=""),IF(OR(W2303="Não se Aplica",W2303=""),0,W2303-V2303),AVERAGE(X2303-W2303,W2303-V2303)),0),0)</f>
        <v>0</v>
      </c>
      <c r="AT2303" s="45">
        <f>IF(AU2303="S",IF(AND(Q2303="1. Aceitou o programa",AB2303="Realizada"),IFERROR(IF(AA2303="",0,AA2303-R2303),0),0),0)</f>
        <v>0</v>
      </c>
      <c r="AU2303" s="45" t="str">
        <f>_xlfn.XLOOKUP(U2303,'Lista Suspensa'!$AA$20:$AA$23,'Lista Suspensa'!$AB$20:$AB$23,"N/A")</f>
        <v>S</v>
      </c>
    </row>
    <row r="2304" spans="1:47" ht="12" customHeight="1" x14ac:dyDescent="0.3">
      <c r="A2304" s="87" t="s">
        <v>47</v>
      </c>
      <c r="B2304" s="88">
        <v>46104</v>
      </c>
      <c r="C2304" s="89" t="s">
        <v>48</v>
      </c>
      <c r="D2304" s="89" t="s">
        <v>49</v>
      </c>
      <c r="E2304" s="189">
        <v>794540007</v>
      </c>
      <c r="F2304" s="197" t="s">
        <v>5986</v>
      </c>
      <c r="G2304" s="90">
        <v>8692267899</v>
      </c>
      <c r="H2304" s="91">
        <v>24701</v>
      </c>
      <c r="I2304" s="89"/>
      <c r="J2304" s="89" t="s">
        <v>51</v>
      </c>
      <c r="K2304" s="89" t="s">
        <v>52</v>
      </c>
      <c r="L2304" s="89" t="s">
        <v>85</v>
      </c>
      <c r="M2304" s="89" t="s">
        <v>5987</v>
      </c>
      <c r="N2304" s="89" t="s">
        <v>97</v>
      </c>
      <c r="O2304" s="92" t="s">
        <v>5988</v>
      </c>
      <c r="P2304" s="93" t="s">
        <v>57</v>
      </c>
      <c r="Q2304" s="110" t="s">
        <v>5322</v>
      </c>
      <c r="R2304" s="94"/>
      <c r="S2304" s="95">
        <v>46168</v>
      </c>
      <c r="T2304" s="95" t="s">
        <v>5203</v>
      </c>
      <c r="U2304" s="95" t="s">
        <v>1125</v>
      </c>
      <c r="V2304" s="91">
        <v>46113</v>
      </c>
      <c r="W2304" s="91">
        <v>46160</v>
      </c>
      <c r="X2304" s="91">
        <v>46167</v>
      </c>
      <c r="Y2304" s="96" t="s">
        <v>2851</v>
      </c>
      <c r="Z2304" s="89"/>
      <c r="AA2304" s="95"/>
      <c r="AB2304" s="89"/>
      <c r="AC2304" s="109"/>
      <c r="AD2304" s="89"/>
      <c r="AE2304" s="89"/>
      <c r="AF2304" s="191"/>
      <c r="AG2304" s="194"/>
      <c r="AH2304" s="193"/>
      <c r="AI2304" s="97"/>
      <c r="AJ2304" s="97"/>
      <c r="AK2304" s="97"/>
      <c r="AL2304" s="45" t="s">
        <v>67</v>
      </c>
      <c r="AM2304" s="160" t="str">
        <f>MONTH(B2304)&amp;"/"&amp;YEAR(B2304)</f>
        <v>3/2026</v>
      </c>
      <c r="AN2304" s="45">
        <f>WEEKNUM(B2304)-WEEKNUM(EOMONTH(B2304,-1)+1)+1</f>
        <v>4</v>
      </c>
      <c r="AO2304" s="45" t="str">
        <f>MONTH(R2304)&amp;"/"&amp;YEAR(R2304)</f>
        <v>1/1900</v>
      </c>
      <c r="AP2304" s="45" t="e">
        <f>WEEKNUM(R2304)-WEEKNUM(EOMONTH(R2304,-1)+1)+1</f>
        <v>#NUM!</v>
      </c>
      <c r="AQ2304" s="45">
        <f>IF(AU2304="S",IF(Q2304="1. Aceitou o programa",R2304-B2304,0),0)</f>
        <v>0</v>
      </c>
      <c r="AR2304" s="45">
        <f>IF(AU2304="S",IF(AND(S2304&lt;&gt;"",R2304&lt;&gt;""),S2304-R2304,0),0)</f>
        <v>0</v>
      </c>
      <c r="AS2304" s="45">
        <f>IF(AU2304="S",IF(Q2304="1. Aceitou o programa",IF(OR(X2304="Não se Aplica",X2304=""),IF(OR(W2304="Não se Aplica",W2304=""),0,W2304-V2304),AVERAGE(X2304-W2304,W2304-V2304)),0),0)</f>
        <v>0</v>
      </c>
      <c r="AT2304" s="45">
        <f>IF(AU2304="S",IF(AND(Q2304="1. Aceitou o programa",AB2304="Realizada"),IFERROR(IF(AA2304="",0,AA2304-R2304),0),0),0)</f>
        <v>0</v>
      </c>
      <c r="AU2304" s="45" t="str">
        <f>_xlfn.XLOOKUP(U2304,'Lista Suspensa'!$AA$20:$AA$23,'Lista Suspensa'!$AB$20:$AB$23,"N/A")</f>
        <v>S</v>
      </c>
    </row>
    <row r="2305" spans="1:47" ht="12" customHeight="1" x14ac:dyDescent="0.3">
      <c r="A2305" s="87" t="s">
        <v>47</v>
      </c>
      <c r="B2305" s="88">
        <v>46104</v>
      </c>
      <c r="C2305" s="89" t="s">
        <v>48</v>
      </c>
      <c r="D2305" s="89" t="s">
        <v>49</v>
      </c>
      <c r="E2305" s="189">
        <v>116590734</v>
      </c>
      <c r="F2305" s="197" t="s">
        <v>5989</v>
      </c>
      <c r="G2305" s="90">
        <v>26909880706</v>
      </c>
      <c r="H2305" s="91">
        <v>18086</v>
      </c>
      <c r="I2305" s="89"/>
      <c r="J2305" s="89" t="s">
        <v>51</v>
      </c>
      <c r="K2305" s="89" t="s">
        <v>76</v>
      </c>
      <c r="L2305" s="89" t="s">
        <v>95</v>
      </c>
      <c r="M2305" s="89" t="s">
        <v>96</v>
      </c>
      <c r="N2305" s="89" t="s">
        <v>79</v>
      </c>
      <c r="O2305" s="92" t="s">
        <v>5990</v>
      </c>
      <c r="P2305" s="93" t="s">
        <v>57</v>
      </c>
      <c r="Q2305" s="110" t="s">
        <v>5322</v>
      </c>
      <c r="R2305" s="94"/>
      <c r="S2305" s="95">
        <v>46168</v>
      </c>
      <c r="T2305" s="95" t="s">
        <v>5203</v>
      </c>
      <c r="U2305" s="95" t="s">
        <v>1125</v>
      </c>
      <c r="V2305" s="91">
        <v>46113</v>
      </c>
      <c r="W2305" s="91">
        <v>46160</v>
      </c>
      <c r="X2305" s="91">
        <v>46167</v>
      </c>
      <c r="Y2305" s="96" t="s">
        <v>2851</v>
      </c>
      <c r="Z2305" s="89"/>
      <c r="AA2305" s="95"/>
      <c r="AB2305" s="89"/>
      <c r="AC2305" s="109"/>
      <c r="AD2305" s="89"/>
      <c r="AE2305" s="89"/>
      <c r="AF2305" s="191"/>
      <c r="AG2305" s="194"/>
      <c r="AH2305" s="193"/>
      <c r="AI2305" s="97"/>
      <c r="AJ2305" s="97"/>
      <c r="AK2305" s="97"/>
      <c r="AL2305" s="45" t="s">
        <v>67</v>
      </c>
      <c r="AM2305" s="160" t="str">
        <f>MONTH(B2305)&amp;"/"&amp;YEAR(B2305)</f>
        <v>3/2026</v>
      </c>
      <c r="AN2305" s="45">
        <f>WEEKNUM(B2305)-WEEKNUM(EOMONTH(B2305,-1)+1)+1</f>
        <v>4</v>
      </c>
      <c r="AO2305" s="45" t="str">
        <f>MONTH(R2305)&amp;"/"&amp;YEAR(R2305)</f>
        <v>1/1900</v>
      </c>
      <c r="AP2305" s="45" t="e">
        <f>WEEKNUM(R2305)-WEEKNUM(EOMONTH(R2305,-1)+1)+1</f>
        <v>#NUM!</v>
      </c>
      <c r="AQ2305" s="45">
        <f>IF(AU2305="S",IF(Q2305="1. Aceitou o programa",R2305-B2305,0),0)</f>
        <v>0</v>
      </c>
      <c r="AR2305" s="45">
        <f>IF(AU2305="S",IF(AND(S2305&lt;&gt;"",R2305&lt;&gt;""),S2305-R2305,0),0)</f>
        <v>0</v>
      </c>
      <c r="AS2305" s="45">
        <f>IF(AU2305="S",IF(Q2305="1. Aceitou o programa",IF(OR(X2305="Não se Aplica",X2305=""),IF(OR(W2305="Não se Aplica",W2305=""),0,W2305-V2305),AVERAGE(X2305-W2305,W2305-V2305)),0),0)</f>
        <v>0</v>
      </c>
      <c r="AT2305" s="45">
        <f>IF(AU2305="S",IF(AND(Q2305="1. Aceitou o programa",AB2305="Realizada"),IFERROR(IF(AA2305="",0,AA2305-R2305),0),0),0)</f>
        <v>0</v>
      </c>
      <c r="AU2305" s="45" t="str">
        <f>_xlfn.XLOOKUP(U2305,'Lista Suspensa'!$AA$20:$AA$23,'Lista Suspensa'!$AB$20:$AB$23,"N/A")</f>
        <v>S</v>
      </c>
    </row>
    <row r="2306" spans="1:47" ht="12" customHeight="1" x14ac:dyDescent="0.3">
      <c r="A2306" s="87" t="s">
        <v>47</v>
      </c>
      <c r="B2306" s="88">
        <v>46104</v>
      </c>
      <c r="C2306" s="89" t="s">
        <v>48</v>
      </c>
      <c r="D2306" s="89" t="s">
        <v>49</v>
      </c>
      <c r="E2306" s="189">
        <v>758612486</v>
      </c>
      <c r="F2306" s="197" t="s">
        <v>5991</v>
      </c>
      <c r="G2306" s="90">
        <v>11210250721</v>
      </c>
      <c r="H2306" s="91">
        <v>31666</v>
      </c>
      <c r="I2306" s="89"/>
      <c r="J2306" s="89" t="s">
        <v>84</v>
      </c>
      <c r="K2306" s="89" t="s">
        <v>76</v>
      </c>
      <c r="L2306" s="89" t="s">
        <v>95</v>
      </c>
      <c r="M2306" s="89" t="s">
        <v>222</v>
      </c>
      <c r="N2306" s="89" t="s">
        <v>55</v>
      </c>
      <c r="O2306" s="92" t="s">
        <v>5992</v>
      </c>
      <c r="P2306" s="93" t="s">
        <v>57</v>
      </c>
      <c r="Q2306" s="110" t="s">
        <v>5322</v>
      </c>
      <c r="R2306" s="94"/>
      <c r="S2306" s="95">
        <v>46168</v>
      </c>
      <c r="T2306" s="95" t="s">
        <v>5203</v>
      </c>
      <c r="U2306" s="95" t="s">
        <v>1125</v>
      </c>
      <c r="V2306" s="91">
        <v>46113</v>
      </c>
      <c r="W2306" s="91">
        <v>46160</v>
      </c>
      <c r="X2306" s="91">
        <v>46167</v>
      </c>
      <c r="Y2306" s="96" t="s">
        <v>2851</v>
      </c>
      <c r="Z2306" s="89"/>
      <c r="AA2306" s="95"/>
      <c r="AB2306" s="89"/>
      <c r="AC2306" s="109"/>
      <c r="AD2306" s="89"/>
      <c r="AE2306" s="89"/>
      <c r="AF2306" s="191"/>
      <c r="AG2306" s="194"/>
      <c r="AH2306" s="193"/>
      <c r="AI2306" s="97"/>
      <c r="AJ2306" s="97"/>
      <c r="AK2306" s="97"/>
      <c r="AL2306" s="45" t="s">
        <v>67</v>
      </c>
      <c r="AM2306" s="160" t="str">
        <f>MONTH(B2306)&amp;"/"&amp;YEAR(B2306)</f>
        <v>3/2026</v>
      </c>
      <c r="AN2306" s="45">
        <f>WEEKNUM(B2306)-WEEKNUM(EOMONTH(B2306,-1)+1)+1</f>
        <v>4</v>
      </c>
      <c r="AO2306" s="45" t="str">
        <f>MONTH(R2306)&amp;"/"&amp;YEAR(R2306)</f>
        <v>1/1900</v>
      </c>
      <c r="AP2306" s="45" t="e">
        <f>WEEKNUM(R2306)-WEEKNUM(EOMONTH(R2306,-1)+1)+1</f>
        <v>#NUM!</v>
      </c>
      <c r="AQ2306" s="45">
        <f>IF(AU2306="S",IF(Q2306="1. Aceitou o programa",R2306-B2306,0),0)</f>
        <v>0</v>
      </c>
      <c r="AR2306" s="45">
        <f>IF(AU2306="S",IF(AND(S2306&lt;&gt;"",R2306&lt;&gt;""),S2306-R2306,0),0)</f>
        <v>0</v>
      </c>
      <c r="AS2306" s="45">
        <f>IF(AU2306="S",IF(Q2306="1. Aceitou o programa",IF(OR(X2306="Não se Aplica",X2306=""),IF(OR(W2306="Não se Aplica",W2306=""),0,W2306-V2306),AVERAGE(X2306-W2306,W2306-V2306)),0),0)</f>
        <v>0</v>
      </c>
      <c r="AT2306" s="45">
        <f>IF(AU2306="S",IF(AND(Q2306="1. Aceitou o programa",AB2306="Realizada"),IFERROR(IF(AA2306="",0,AA2306-R2306),0),0),0)</f>
        <v>0</v>
      </c>
      <c r="AU2306" s="45" t="str">
        <f>_xlfn.XLOOKUP(U2306,'Lista Suspensa'!$AA$20:$AA$23,'Lista Suspensa'!$AB$20:$AB$23,"N/A")</f>
        <v>S</v>
      </c>
    </row>
    <row r="2307" spans="1:47" ht="12" customHeight="1" x14ac:dyDescent="0.3">
      <c r="A2307" s="87" t="s">
        <v>47</v>
      </c>
      <c r="B2307" s="88">
        <v>46104</v>
      </c>
      <c r="C2307" s="89" t="s">
        <v>48</v>
      </c>
      <c r="D2307" s="89" t="s">
        <v>49</v>
      </c>
      <c r="E2307" s="189">
        <v>451831870</v>
      </c>
      <c r="F2307" s="197" t="s">
        <v>5993</v>
      </c>
      <c r="G2307" s="90">
        <v>11334792860</v>
      </c>
      <c r="H2307" s="91">
        <v>18299</v>
      </c>
      <c r="I2307" s="89"/>
      <c r="J2307" s="89" t="s">
        <v>51</v>
      </c>
      <c r="K2307" s="89" t="s">
        <v>52</v>
      </c>
      <c r="L2307" s="89" t="s">
        <v>85</v>
      </c>
      <c r="M2307" s="89" t="s">
        <v>1354</v>
      </c>
      <c r="N2307" s="89" t="s">
        <v>87</v>
      </c>
      <c r="O2307" s="92" t="s">
        <v>5994</v>
      </c>
      <c r="P2307" s="93" t="s">
        <v>57</v>
      </c>
      <c r="Q2307" s="110" t="s">
        <v>5322</v>
      </c>
      <c r="R2307" s="94"/>
      <c r="S2307" s="95">
        <v>46168</v>
      </c>
      <c r="T2307" s="95" t="s">
        <v>5203</v>
      </c>
      <c r="U2307" s="95" t="s">
        <v>1125</v>
      </c>
      <c r="V2307" s="91">
        <v>46113</v>
      </c>
      <c r="W2307" s="91">
        <v>46160</v>
      </c>
      <c r="X2307" s="91">
        <v>46167</v>
      </c>
      <c r="Y2307" s="96" t="s">
        <v>2851</v>
      </c>
      <c r="Z2307" s="89"/>
      <c r="AA2307" s="95"/>
      <c r="AB2307" s="89"/>
      <c r="AC2307" s="109"/>
      <c r="AD2307" s="89"/>
      <c r="AE2307" s="89"/>
      <c r="AF2307" s="191"/>
      <c r="AG2307" s="194"/>
      <c r="AH2307" s="193"/>
      <c r="AI2307" s="97"/>
      <c r="AJ2307" s="97"/>
      <c r="AK2307" s="97"/>
      <c r="AL2307" s="45" t="s">
        <v>67</v>
      </c>
      <c r="AM2307" s="160" t="str">
        <f>MONTH(B2307)&amp;"/"&amp;YEAR(B2307)</f>
        <v>3/2026</v>
      </c>
      <c r="AN2307" s="45">
        <f>WEEKNUM(B2307)-WEEKNUM(EOMONTH(B2307,-1)+1)+1</f>
        <v>4</v>
      </c>
      <c r="AO2307" s="45" t="str">
        <f>MONTH(R2307)&amp;"/"&amp;YEAR(R2307)</f>
        <v>1/1900</v>
      </c>
      <c r="AP2307" s="45" t="e">
        <f>WEEKNUM(R2307)-WEEKNUM(EOMONTH(R2307,-1)+1)+1</f>
        <v>#NUM!</v>
      </c>
      <c r="AQ2307" s="45">
        <f>IF(AU2307="S",IF(Q2307="1. Aceitou o programa",R2307-B2307,0),0)</f>
        <v>0</v>
      </c>
      <c r="AR2307" s="45">
        <f>IF(AU2307="S",IF(AND(S2307&lt;&gt;"",R2307&lt;&gt;""),S2307-R2307,0),0)</f>
        <v>0</v>
      </c>
      <c r="AS2307" s="45">
        <f>IF(AU2307="S",IF(Q2307="1. Aceitou o programa",IF(OR(X2307="Não se Aplica",X2307=""),IF(OR(W2307="Não se Aplica",W2307=""),0,W2307-V2307),AVERAGE(X2307-W2307,W2307-V2307)),0),0)</f>
        <v>0</v>
      </c>
      <c r="AT2307" s="45">
        <f>IF(AU2307="S",IF(AND(Q2307="1. Aceitou o programa",AB2307="Realizada"),IFERROR(IF(AA2307="",0,AA2307-R2307),0),0),0)</f>
        <v>0</v>
      </c>
      <c r="AU2307" s="45" t="str">
        <f>_xlfn.XLOOKUP(U2307,'Lista Suspensa'!$AA$20:$AA$23,'Lista Suspensa'!$AB$20:$AB$23,"N/A")</f>
        <v>S</v>
      </c>
    </row>
    <row r="2308" spans="1:47" ht="12" customHeight="1" x14ac:dyDescent="0.3">
      <c r="A2308" s="87" t="s">
        <v>47</v>
      </c>
      <c r="B2308" s="88">
        <v>46104</v>
      </c>
      <c r="C2308" s="89" t="s">
        <v>48</v>
      </c>
      <c r="D2308" s="89" t="s">
        <v>49</v>
      </c>
      <c r="E2308" s="189">
        <v>83002116</v>
      </c>
      <c r="F2308" s="197" t="s">
        <v>5995</v>
      </c>
      <c r="G2308" s="90">
        <v>63638355772</v>
      </c>
      <c r="H2308" s="91">
        <v>19458</v>
      </c>
      <c r="I2308" s="89"/>
      <c r="J2308" s="89" t="s">
        <v>84</v>
      </c>
      <c r="K2308" s="89" t="s">
        <v>76</v>
      </c>
      <c r="L2308" s="89" t="s">
        <v>95</v>
      </c>
      <c r="M2308" s="89" t="s">
        <v>360</v>
      </c>
      <c r="N2308" s="89" t="s">
        <v>79</v>
      </c>
      <c r="O2308" s="92" t="s">
        <v>5996</v>
      </c>
      <c r="P2308" s="93" t="s">
        <v>57</v>
      </c>
      <c r="Q2308" s="110" t="s">
        <v>5322</v>
      </c>
      <c r="R2308" s="94"/>
      <c r="S2308" s="95">
        <v>46168</v>
      </c>
      <c r="T2308" s="95" t="s">
        <v>5203</v>
      </c>
      <c r="U2308" s="95" t="s">
        <v>1125</v>
      </c>
      <c r="V2308" s="91">
        <v>46113</v>
      </c>
      <c r="W2308" s="91">
        <v>46160</v>
      </c>
      <c r="X2308" s="91">
        <v>46167</v>
      </c>
      <c r="Y2308" s="96" t="s">
        <v>2851</v>
      </c>
      <c r="Z2308" s="89"/>
      <c r="AA2308" s="95"/>
      <c r="AB2308" s="89"/>
      <c r="AC2308" s="109"/>
      <c r="AD2308" s="89"/>
      <c r="AE2308" s="89"/>
      <c r="AF2308" s="191"/>
      <c r="AG2308" s="194"/>
      <c r="AH2308" s="193"/>
      <c r="AI2308" s="97"/>
      <c r="AJ2308" s="97"/>
      <c r="AK2308" s="97"/>
      <c r="AL2308" s="45" t="s">
        <v>67</v>
      </c>
      <c r="AM2308" s="160" t="str">
        <f>MONTH(B2308)&amp;"/"&amp;YEAR(B2308)</f>
        <v>3/2026</v>
      </c>
      <c r="AN2308" s="45">
        <f>WEEKNUM(B2308)-WEEKNUM(EOMONTH(B2308,-1)+1)+1</f>
        <v>4</v>
      </c>
      <c r="AO2308" s="45" t="str">
        <f>MONTH(R2308)&amp;"/"&amp;YEAR(R2308)</f>
        <v>1/1900</v>
      </c>
      <c r="AP2308" s="45" t="e">
        <f>WEEKNUM(R2308)-WEEKNUM(EOMONTH(R2308,-1)+1)+1</f>
        <v>#NUM!</v>
      </c>
      <c r="AQ2308" s="45">
        <f>IF(AU2308="S",IF(Q2308="1. Aceitou o programa",R2308-B2308,0),0)</f>
        <v>0</v>
      </c>
      <c r="AR2308" s="45">
        <f>IF(AU2308="S",IF(AND(S2308&lt;&gt;"",R2308&lt;&gt;""),S2308-R2308,0),0)</f>
        <v>0</v>
      </c>
      <c r="AS2308" s="45">
        <f>IF(AU2308="S",IF(Q2308="1. Aceitou o programa",IF(OR(X2308="Não se Aplica",X2308=""),IF(OR(W2308="Não se Aplica",W2308=""),0,W2308-V2308),AVERAGE(X2308-W2308,W2308-V2308)),0),0)</f>
        <v>0</v>
      </c>
      <c r="AT2308" s="45">
        <f>IF(AU2308="S",IF(AND(Q2308="1. Aceitou o programa",AB2308="Realizada"),IFERROR(IF(AA2308="",0,AA2308-R2308),0),0),0)</f>
        <v>0</v>
      </c>
      <c r="AU2308" s="45" t="str">
        <f>_xlfn.XLOOKUP(U2308,'Lista Suspensa'!$AA$20:$AA$23,'Lista Suspensa'!$AB$20:$AB$23,"N/A")</f>
        <v>S</v>
      </c>
    </row>
    <row r="2309" spans="1:47" ht="12" customHeight="1" x14ac:dyDescent="0.3">
      <c r="A2309" s="87" t="s">
        <v>47</v>
      </c>
      <c r="B2309" s="88">
        <v>46104</v>
      </c>
      <c r="C2309" s="89" t="s">
        <v>48</v>
      </c>
      <c r="D2309" s="89" t="s">
        <v>49</v>
      </c>
      <c r="E2309" s="189">
        <v>807596787</v>
      </c>
      <c r="F2309" s="197" t="s">
        <v>5997</v>
      </c>
      <c r="G2309" s="90">
        <v>61538841800</v>
      </c>
      <c r="H2309" s="91">
        <v>15638</v>
      </c>
      <c r="I2309" s="89"/>
      <c r="J2309" s="89" t="s">
        <v>84</v>
      </c>
      <c r="K2309" s="89" t="s">
        <v>52</v>
      </c>
      <c r="L2309" s="89" t="s">
        <v>69</v>
      </c>
      <c r="M2309" s="89" t="s">
        <v>5291</v>
      </c>
      <c r="N2309" s="89" t="s">
        <v>97</v>
      </c>
      <c r="O2309" s="92" t="s">
        <v>5998</v>
      </c>
      <c r="P2309" s="93" t="s">
        <v>57</v>
      </c>
      <c r="Q2309" s="110" t="s">
        <v>5322</v>
      </c>
      <c r="R2309" s="94"/>
      <c r="S2309" s="95">
        <v>46168</v>
      </c>
      <c r="T2309" s="95" t="s">
        <v>5203</v>
      </c>
      <c r="U2309" s="95" t="s">
        <v>1125</v>
      </c>
      <c r="V2309" s="91">
        <v>46113</v>
      </c>
      <c r="W2309" s="91">
        <v>46160</v>
      </c>
      <c r="X2309" s="91">
        <v>46167</v>
      </c>
      <c r="Y2309" s="96" t="s">
        <v>2851</v>
      </c>
      <c r="Z2309" s="89"/>
      <c r="AA2309" s="95"/>
      <c r="AB2309" s="89"/>
      <c r="AC2309" s="109"/>
      <c r="AD2309" s="89"/>
      <c r="AE2309" s="89"/>
      <c r="AF2309" s="191"/>
      <c r="AG2309" s="194"/>
      <c r="AH2309" s="193"/>
      <c r="AI2309" s="97"/>
      <c r="AJ2309" s="97"/>
      <c r="AK2309" s="97"/>
      <c r="AL2309" s="45" t="s">
        <v>67</v>
      </c>
      <c r="AM2309" s="160" t="str">
        <f>MONTH(B2309)&amp;"/"&amp;YEAR(B2309)</f>
        <v>3/2026</v>
      </c>
      <c r="AN2309" s="45">
        <f>WEEKNUM(B2309)-WEEKNUM(EOMONTH(B2309,-1)+1)+1</f>
        <v>4</v>
      </c>
      <c r="AO2309" s="45" t="str">
        <f>MONTH(R2309)&amp;"/"&amp;YEAR(R2309)</f>
        <v>1/1900</v>
      </c>
      <c r="AP2309" s="45" t="e">
        <f>WEEKNUM(R2309)-WEEKNUM(EOMONTH(R2309,-1)+1)+1</f>
        <v>#NUM!</v>
      </c>
      <c r="AQ2309" s="45">
        <f>IF(AU2309="S",IF(Q2309="1. Aceitou o programa",R2309-B2309,0),0)</f>
        <v>0</v>
      </c>
      <c r="AR2309" s="45">
        <f>IF(AU2309="S",IF(AND(S2309&lt;&gt;"",R2309&lt;&gt;""),S2309-R2309,0),0)</f>
        <v>0</v>
      </c>
      <c r="AS2309" s="45">
        <f>IF(AU2309="S",IF(Q2309="1. Aceitou o programa",IF(OR(X2309="Não se Aplica",X2309=""),IF(OR(W2309="Não se Aplica",W2309=""),0,W2309-V2309),AVERAGE(X2309-W2309,W2309-V2309)),0),0)</f>
        <v>0</v>
      </c>
      <c r="AT2309" s="45">
        <f>IF(AU2309="S",IF(AND(Q2309="1. Aceitou o programa",AB2309="Realizada"),IFERROR(IF(AA2309="",0,AA2309-R2309),0),0),0)</f>
        <v>0</v>
      </c>
      <c r="AU2309" s="45" t="str">
        <f>_xlfn.XLOOKUP(U2309,'Lista Suspensa'!$AA$20:$AA$23,'Lista Suspensa'!$AB$20:$AB$23,"N/A")</f>
        <v>S</v>
      </c>
    </row>
    <row r="2310" spans="1:47" ht="12" customHeight="1" x14ac:dyDescent="0.3">
      <c r="A2310" s="87" t="s">
        <v>47</v>
      </c>
      <c r="B2310" s="88">
        <v>46104</v>
      </c>
      <c r="C2310" s="89" t="s">
        <v>48</v>
      </c>
      <c r="D2310" s="89" t="s">
        <v>49</v>
      </c>
      <c r="E2310" s="189">
        <v>222625511</v>
      </c>
      <c r="F2310" s="197" t="s">
        <v>5999</v>
      </c>
      <c r="G2310" s="90">
        <v>3122728800</v>
      </c>
      <c r="H2310" s="91">
        <v>22769</v>
      </c>
      <c r="I2310" s="89"/>
      <c r="J2310" s="89" t="s">
        <v>84</v>
      </c>
      <c r="K2310" s="89" t="s">
        <v>52</v>
      </c>
      <c r="L2310" s="89" t="s">
        <v>85</v>
      </c>
      <c r="M2310" s="89" t="s">
        <v>4821</v>
      </c>
      <c r="N2310" s="89" t="s">
        <v>87</v>
      </c>
      <c r="O2310" s="92" t="s">
        <v>6000</v>
      </c>
      <c r="P2310" s="93" t="s">
        <v>57</v>
      </c>
      <c r="Q2310" s="110" t="s">
        <v>5322</v>
      </c>
      <c r="R2310" s="94"/>
      <c r="S2310" s="95">
        <v>46168</v>
      </c>
      <c r="T2310" s="95" t="s">
        <v>5203</v>
      </c>
      <c r="U2310" s="95" t="s">
        <v>1125</v>
      </c>
      <c r="V2310" s="91">
        <v>46113</v>
      </c>
      <c r="W2310" s="91">
        <v>46160</v>
      </c>
      <c r="X2310" s="91">
        <v>46167</v>
      </c>
      <c r="Y2310" s="96" t="s">
        <v>2851</v>
      </c>
      <c r="Z2310" s="89"/>
      <c r="AA2310" s="95"/>
      <c r="AB2310" s="89"/>
      <c r="AC2310" s="109"/>
      <c r="AD2310" s="89"/>
      <c r="AE2310" s="89"/>
      <c r="AF2310" s="191"/>
      <c r="AG2310" s="194"/>
      <c r="AH2310" s="193"/>
      <c r="AI2310" s="97"/>
      <c r="AJ2310" s="97"/>
      <c r="AK2310" s="97"/>
      <c r="AL2310" s="45" t="s">
        <v>67</v>
      </c>
      <c r="AM2310" s="160" t="str">
        <f>MONTH(B2310)&amp;"/"&amp;YEAR(B2310)</f>
        <v>3/2026</v>
      </c>
      <c r="AN2310" s="45">
        <f>WEEKNUM(B2310)-WEEKNUM(EOMONTH(B2310,-1)+1)+1</f>
        <v>4</v>
      </c>
      <c r="AO2310" s="45" t="str">
        <f>MONTH(R2310)&amp;"/"&amp;YEAR(R2310)</f>
        <v>1/1900</v>
      </c>
      <c r="AP2310" s="45" t="e">
        <f>WEEKNUM(R2310)-WEEKNUM(EOMONTH(R2310,-1)+1)+1</f>
        <v>#NUM!</v>
      </c>
      <c r="AQ2310" s="45">
        <f>IF(AU2310="S",IF(Q2310="1. Aceitou o programa",R2310-B2310,0),0)</f>
        <v>0</v>
      </c>
      <c r="AR2310" s="45">
        <f>IF(AU2310="S",IF(AND(S2310&lt;&gt;"",R2310&lt;&gt;""),S2310-R2310,0),0)</f>
        <v>0</v>
      </c>
      <c r="AS2310" s="45">
        <f>IF(AU2310="S",IF(Q2310="1. Aceitou o programa",IF(OR(X2310="Não se Aplica",X2310=""),IF(OR(W2310="Não se Aplica",W2310=""),0,W2310-V2310),AVERAGE(X2310-W2310,W2310-V2310)),0),0)</f>
        <v>0</v>
      </c>
      <c r="AT2310" s="45">
        <f>IF(AU2310="S",IF(AND(Q2310="1. Aceitou o programa",AB2310="Realizada"),IFERROR(IF(AA2310="",0,AA2310-R2310),0),0),0)</f>
        <v>0</v>
      </c>
      <c r="AU2310" s="45" t="str">
        <f>_xlfn.XLOOKUP(U2310,'Lista Suspensa'!$AA$20:$AA$23,'Lista Suspensa'!$AB$20:$AB$23,"N/A")</f>
        <v>S</v>
      </c>
    </row>
    <row r="2311" spans="1:47" ht="12" customHeight="1" x14ac:dyDescent="0.3">
      <c r="A2311" s="87" t="s">
        <v>47</v>
      </c>
      <c r="B2311" s="88">
        <v>46104</v>
      </c>
      <c r="C2311" s="89" t="s">
        <v>48</v>
      </c>
      <c r="D2311" s="89" t="s">
        <v>49</v>
      </c>
      <c r="E2311" s="189">
        <v>93319035</v>
      </c>
      <c r="F2311" s="197" t="s">
        <v>6001</v>
      </c>
      <c r="G2311" s="90">
        <v>76979881787</v>
      </c>
      <c r="H2311" s="91">
        <v>22261</v>
      </c>
      <c r="I2311" s="89"/>
      <c r="J2311" s="89" t="s">
        <v>84</v>
      </c>
      <c r="K2311" s="89" t="s">
        <v>76</v>
      </c>
      <c r="L2311" s="89" t="s">
        <v>572</v>
      </c>
      <c r="M2311" s="89" t="s">
        <v>573</v>
      </c>
      <c r="N2311" s="89" t="s">
        <v>331</v>
      </c>
      <c r="O2311" s="92" t="s">
        <v>6002</v>
      </c>
      <c r="P2311" s="93" t="s">
        <v>57</v>
      </c>
      <c r="Q2311" s="110" t="s">
        <v>5322</v>
      </c>
      <c r="R2311" s="94"/>
      <c r="S2311" s="95">
        <v>46168</v>
      </c>
      <c r="T2311" s="95" t="s">
        <v>5203</v>
      </c>
      <c r="U2311" s="95" t="s">
        <v>1125</v>
      </c>
      <c r="V2311" s="91">
        <v>46113</v>
      </c>
      <c r="W2311" s="91">
        <v>46160</v>
      </c>
      <c r="X2311" s="91">
        <v>46167</v>
      </c>
      <c r="Y2311" s="96" t="s">
        <v>2851</v>
      </c>
      <c r="Z2311" s="89"/>
      <c r="AA2311" s="95"/>
      <c r="AB2311" s="89"/>
      <c r="AC2311" s="109"/>
      <c r="AD2311" s="89"/>
      <c r="AE2311" s="89"/>
      <c r="AF2311" s="191"/>
      <c r="AG2311" s="194"/>
      <c r="AH2311" s="193"/>
      <c r="AI2311" s="97"/>
      <c r="AJ2311" s="97"/>
      <c r="AK2311" s="97"/>
      <c r="AL2311" s="45" t="s">
        <v>67</v>
      </c>
      <c r="AM2311" s="160" t="str">
        <f>MONTH(B2311)&amp;"/"&amp;YEAR(B2311)</f>
        <v>3/2026</v>
      </c>
      <c r="AN2311" s="45">
        <f>WEEKNUM(B2311)-WEEKNUM(EOMONTH(B2311,-1)+1)+1</f>
        <v>4</v>
      </c>
      <c r="AO2311" s="45" t="str">
        <f>MONTH(R2311)&amp;"/"&amp;YEAR(R2311)</f>
        <v>1/1900</v>
      </c>
      <c r="AP2311" s="45" t="e">
        <f>WEEKNUM(R2311)-WEEKNUM(EOMONTH(R2311,-1)+1)+1</f>
        <v>#NUM!</v>
      </c>
      <c r="AQ2311" s="45">
        <f>IF(AU2311="S",IF(Q2311="1. Aceitou o programa",R2311-B2311,0),0)</f>
        <v>0</v>
      </c>
      <c r="AR2311" s="45">
        <f>IF(AU2311="S",IF(AND(S2311&lt;&gt;"",R2311&lt;&gt;""),S2311-R2311,0),0)</f>
        <v>0</v>
      </c>
      <c r="AS2311" s="45">
        <f>IF(AU2311="S",IF(Q2311="1. Aceitou o programa",IF(OR(X2311="Não se Aplica",X2311=""),IF(OR(W2311="Não se Aplica",W2311=""),0,W2311-V2311),AVERAGE(X2311-W2311,W2311-V2311)),0),0)</f>
        <v>0</v>
      </c>
      <c r="AT2311" s="45">
        <f>IF(AU2311="S",IF(AND(Q2311="1. Aceitou o programa",AB2311="Realizada"),IFERROR(IF(AA2311="",0,AA2311-R2311),0),0),0)</f>
        <v>0</v>
      </c>
      <c r="AU2311" s="45" t="str">
        <f>_xlfn.XLOOKUP(U2311,'Lista Suspensa'!$AA$20:$AA$23,'Lista Suspensa'!$AB$20:$AB$23,"N/A")</f>
        <v>S</v>
      </c>
    </row>
    <row r="2312" spans="1:47" ht="12" customHeight="1" x14ac:dyDescent="0.3">
      <c r="A2312" s="87" t="s">
        <v>47</v>
      </c>
      <c r="B2312" s="88">
        <v>46104</v>
      </c>
      <c r="C2312" s="89" t="s">
        <v>48</v>
      </c>
      <c r="D2312" s="89" t="s">
        <v>49</v>
      </c>
      <c r="E2312" s="189">
        <v>594024870</v>
      </c>
      <c r="F2312" s="197" t="s">
        <v>6003</v>
      </c>
      <c r="G2312" s="90">
        <v>84927518434</v>
      </c>
      <c r="H2312" s="91">
        <v>27336</v>
      </c>
      <c r="I2312" s="89"/>
      <c r="J2312" s="89" t="s">
        <v>84</v>
      </c>
      <c r="K2312" s="89" t="s">
        <v>52</v>
      </c>
      <c r="L2312" s="89" t="s">
        <v>53</v>
      </c>
      <c r="M2312" s="89" t="s">
        <v>2117</v>
      </c>
      <c r="N2312" s="89" t="s">
        <v>159</v>
      </c>
      <c r="O2312" s="92" t="s">
        <v>6004</v>
      </c>
      <c r="P2312" s="93" t="s">
        <v>57</v>
      </c>
      <c r="Q2312" s="110" t="s">
        <v>5322</v>
      </c>
      <c r="R2312" s="94"/>
      <c r="S2312" s="95">
        <v>46168</v>
      </c>
      <c r="T2312" s="95" t="s">
        <v>5203</v>
      </c>
      <c r="U2312" s="95" t="s">
        <v>1125</v>
      </c>
      <c r="V2312" s="91">
        <v>46113</v>
      </c>
      <c r="W2312" s="91">
        <v>46160</v>
      </c>
      <c r="X2312" s="91">
        <v>46167</v>
      </c>
      <c r="Y2312" s="96" t="s">
        <v>2851</v>
      </c>
      <c r="Z2312" s="89"/>
      <c r="AA2312" s="95"/>
      <c r="AB2312" s="89"/>
      <c r="AC2312" s="109"/>
      <c r="AD2312" s="89"/>
      <c r="AE2312" s="89"/>
      <c r="AF2312" s="191"/>
      <c r="AG2312" s="194"/>
      <c r="AH2312" s="193"/>
      <c r="AI2312" s="97"/>
      <c r="AJ2312" s="97"/>
      <c r="AK2312" s="97"/>
      <c r="AL2312" s="45" t="s">
        <v>67</v>
      </c>
      <c r="AM2312" s="160" t="str">
        <f>MONTH(B2312)&amp;"/"&amp;YEAR(B2312)</f>
        <v>3/2026</v>
      </c>
      <c r="AN2312" s="45">
        <f>WEEKNUM(B2312)-WEEKNUM(EOMONTH(B2312,-1)+1)+1</f>
        <v>4</v>
      </c>
      <c r="AO2312" s="45" t="str">
        <f>MONTH(R2312)&amp;"/"&amp;YEAR(R2312)</f>
        <v>1/1900</v>
      </c>
      <c r="AP2312" s="45" t="e">
        <f>WEEKNUM(R2312)-WEEKNUM(EOMONTH(R2312,-1)+1)+1</f>
        <v>#NUM!</v>
      </c>
      <c r="AQ2312" s="45">
        <f>IF(AU2312="S",IF(Q2312="1. Aceitou o programa",R2312-B2312,0),0)</f>
        <v>0</v>
      </c>
      <c r="AR2312" s="45">
        <f>IF(AU2312="S",IF(AND(S2312&lt;&gt;"",R2312&lt;&gt;""),S2312-R2312,0),0)</f>
        <v>0</v>
      </c>
      <c r="AS2312" s="45">
        <f>IF(AU2312="S",IF(Q2312="1. Aceitou o programa",IF(OR(X2312="Não se Aplica",X2312=""),IF(OR(W2312="Não se Aplica",W2312=""),0,W2312-V2312),AVERAGE(X2312-W2312,W2312-V2312)),0),0)</f>
        <v>0</v>
      </c>
      <c r="AT2312" s="45">
        <f>IF(AU2312="S",IF(AND(Q2312="1. Aceitou o programa",AB2312="Realizada"),IFERROR(IF(AA2312="",0,AA2312-R2312),0),0),0)</f>
        <v>0</v>
      </c>
      <c r="AU2312" s="45" t="str">
        <f>_xlfn.XLOOKUP(U2312,'Lista Suspensa'!$AA$20:$AA$23,'Lista Suspensa'!$AB$20:$AB$23,"N/A")</f>
        <v>S</v>
      </c>
    </row>
    <row r="2313" spans="1:47" ht="12" customHeight="1" x14ac:dyDescent="0.3">
      <c r="A2313" s="87" t="s">
        <v>47</v>
      </c>
      <c r="B2313" s="88">
        <v>46104</v>
      </c>
      <c r="C2313" s="89" t="s">
        <v>48</v>
      </c>
      <c r="D2313" s="89" t="s">
        <v>49</v>
      </c>
      <c r="E2313" s="189">
        <v>420259317</v>
      </c>
      <c r="F2313" s="197" t="s">
        <v>6005</v>
      </c>
      <c r="G2313" s="90">
        <v>79838316849</v>
      </c>
      <c r="H2313" s="91">
        <v>21022</v>
      </c>
      <c r="I2313" s="89"/>
      <c r="J2313" s="89" t="s">
        <v>84</v>
      </c>
      <c r="K2313" s="89" t="s">
        <v>52</v>
      </c>
      <c r="L2313" s="89" t="s">
        <v>85</v>
      </c>
      <c r="M2313" s="89" t="s">
        <v>513</v>
      </c>
      <c r="N2313" s="89" t="s">
        <v>79</v>
      </c>
      <c r="O2313" s="92" t="s">
        <v>6006</v>
      </c>
      <c r="P2313" s="93" t="s">
        <v>57</v>
      </c>
      <c r="Q2313" s="110" t="s">
        <v>5322</v>
      </c>
      <c r="R2313" s="94"/>
      <c r="S2313" s="95">
        <v>46168</v>
      </c>
      <c r="T2313" s="95" t="s">
        <v>5203</v>
      </c>
      <c r="U2313" s="95" t="s">
        <v>1125</v>
      </c>
      <c r="V2313" s="91">
        <v>46113</v>
      </c>
      <c r="W2313" s="91">
        <v>46160</v>
      </c>
      <c r="X2313" s="91">
        <v>46167</v>
      </c>
      <c r="Y2313" s="96" t="s">
        <v>2851</v>
      </c>
      <c r="Z2313" s="89"/>
      <c r="AA2313" s="95"/>
      <c r="AB2313" s="89"/>
      <c r="AC2313" s="109"/>
      <c r="AD2313" s="89"/>
      <c r="AE2313" s="89"/>
      <c r="AF2313" s="191"/>
      <c r="AG2313" s="194"/>
      <c r="AH2313" s="193"/>
      <c r="AI2313" s="97"/>
      <c r="AJ2313" s="97"/>
      <c r="AK2313" s="97"/>
      <c r="AL2313" s="45" t="s">
        <v>67</v>
      </c>
      <c r="AM2313" s="160" t="str">
        <f>MONTH(B2313)&amp;"/"&amp;YEAR(B2313)</f>
        <v>3/2026</v>
      </c>
      <c r="AN2313" s="45">
        <f>WEEKNUM(B2313)-WEEKNUM(EOMONTH(B2313,-1)+1)+1</f>
        <v>4</v>
      </c>
      <c r="AO2313" s="45" t="str">
        <f>MONTH(R2313)&amp;"/"&amp;YEAR(R2313)</f>
        <v>1/1900</v>
      </c>
      <c r="AP2313" s="45" t="e">
        <f>WEEKNUM(R2313)-WEEKNUM(EOMONTH(R2313,-1)+1)+1</f>
        <v>#NUM!</v>
      </c>
      <c r="AQ2313" s="45">
        <f>IF(AU2313="S",IF(Q2313="1. Aceitou o programa",R2313-B2313,0),0)</f>
        <v>0</v>
      </c>
      <c r="AR2313" s="45">
        <f>IF(AU2313="S",IF(AND(S2313&lt;&gt;"",R2313&lt;&gt;""),S2313-R2313,0),0)</f>
        <v>0</v>
      </c>
      <c r="AS2313" s="45">
        <f>IF(AU2313="S",IF(Q2313="1. Aceitou o programa",IF(OR(X2313="Não se Aplica",X2313=""),IF(OR(W2313="Não se Aplica",W2313=""),0,W2313-V2313),AVERAGE(X2313-W2313,W2313-V2313)),0),0)</f>
        <v>0</v>
      </c>
      <c r="AT2313" s="45">
        <f>IF(AU2313="S",IF(AND(Q2313="1. Aceitou o programa",AB2313="Realizada"),IFERROR(IF(AA2313="",0,AA2313-R2313),0),0),0)</f>
        <v>0</v>
      </c>
      <c r="AU2313" s="45" t="str">
        <f>_xlfn.XLOOKUP(U2313,'Lista Suspensa'!$AA$20:$AA$23,'Lista Suspensa'!$AB$20:$AB$23,"N/A")</f>
        <v>S</v>
      </c>
    </row>
    <row r="2314" spans="1:47" ht="12" customHeight="1" x14ac:dyDescent="0.3">
      <c r="A2314" s="87" t="s">
        <v>47</v>
      </c>
      <c r="B2314" s="88">
        <v>46104</v>
      </c>
      <c r="C2314" s="89" t="s">
        <v>48</v>
      </c>
      <c r="D2314" s="89" t="s">
        <v>49</v>
      </c>
      <c r="E2314" s="189">
        <v>593969618</v>
      </c>
      <c r="F2314" s="197" t="s">
        <v>6007</v>
      </c>
      <c r="G2314" s="90">
        <v>60952040468</v>
      </c>
      <c r="H2314" s="91">
        <v>25091</v>
      </c>
      <c r="I2314" s="89"/>
      <c r="J2314" s="89" t="s">
        <v>84</v>
      </c>
      <c r="K2314" s="89" t="s">
        <v>52</v>
      </c>
      <c r="L2314" s="89" t="s">
        <v>619</v>
      </c>
      <c r="M2314" s="89" t="s">
        <v>1701</v>
      </c>
      <c r="N2314" s="89" t="s">
        <v>159</v>
      </c>
      <c r="O2314" s="92" t="s">
        <v>6008</v>
      </c>
      <c r="P2314" s="93" t="s">
        <v>57</v>
      </c>
      <c r="Q2314" s="110" t="s">
        <v>5322</v>
      </c>
      <c r="R2314" s="94"/>
      <c r="S2314" s="95">
        <v>46168</v>
      </c>
      <c r="T2314" s="95" t="s">
        <v>5203</v>
      </c>
      <c r="U2314" s="95" t="s">
        <v>1125</v>
      </c>
      <c r="V2314" s="91">
        <v>46113</v>
      </c>
      <c r="W2314" s="91">
        <v>46160</v>
      </c>
      <c r="X2314" s="91">
        <v>46167</v>
      </c>
      <c r="Y2314" s="96" t="s">
        <v>2851</v>
      </c>
      <c r="Z2314" s="89"/>
      <c r="AA2314" s="95"/>
      <c r="AB2314" s="89"/>
      <c r="AC2314" s="109"/>
      <c r="AD2314" s="89"/>
      <c r="AE2314" s="89"/>
      <c r="AF2314" s="191"/>
      <c r="AG2314" s="194"/>
      <c r="AH2314" s="193"/>
      <c r="AI2314" s="97"/>
      <c r="AJ2314" s="97"/>
      <c r="AK2314" s="97"/>
      <c r="AL2314" s="45" t="s">
        <v>67</v>
      </c>
      <c r="AM2314" s="160" t="str">
        <f>MONTH(B2314)&amp;"/"&amp;YEAR(B2314)</f>
        <v>3/2026</v>
      </c>
      <c r="AN2314" s="45">
        <f>WEEKNUM(B2314)-WEEKNUM(EOMONTH(B2314,-1)+1)+1</f>
        <v>4</v>
      </c>
      <c r="AO2314" s="45" t="str">
        <f>MONTH(R2314)&amp;"/"&amp;YEAR(R2314)</f>
        <v>1/1900</v>
      </c>
      <c r="AP2314" s="45" t="e">
        <f>WEEKNUM(R2314)-WEEKNUM(EOMONTH(R2314,-1)+1)+1</f>
        <v>#NUM!</v>
      </c>
      <c r="AQ2314" s="45">
        <f>IF(AU2314="S",IF(Q2314="1. Aceitou o programa",R2314-B2314,0),0)</f>
        <v>0</v>
      </c>
      <c r="AR2314" s="45">
        <f>IF(AU2314="S",IF(AND(S2314&lt;&gt;"",R2314&lt;&gt;""),S2314-R2314,0),0)</f>
        <v>0</v>
      </c>
      <c r="AS2314" s="45">
        <f>IF(AU2314="S",IF(Q2314="1. Aceitou o programa",IF(OR(X2314="Não se Aplica",X2314=""),IF(OR(W2314="Não se Aplica",W2314=""),0,W2314-V2314),AVERAGE(X2314-W2314,W2314-V2314)),0),0)</f>
        <v>0</v>
      </c>
      <c r="AT2314" s="45">
        <f>IF(AU2314="S",IF(AND(Q2314="1. Aceitou o programa",AB2314="Realizada"),IFERROR(IF(AA2314="",0,AA2314-R2314),0),0),0)</f>
        <v>0</v>
      </c>
      <c r="AU2314" s="45" t="str">
        <f>_xlfn.XLOOKUP(U2314,'Lista Suspensa'!$AA$20:$AA$23,'Lista Suspensa'!$AB$20:$AB$23,"N/A")</f>
        <v>S</v>
      </c>
    </row>
    <row r="2315" spans="1:47" ht="12" customHeight="1" x14ac:dyDescent="0.3">
      <c r="A2315" s="87" t="s">
        <v>47</v>
      </c>
      <c r="B2315" s="88">
        <v>46104</v>
      </c>
      <c r="C2315" s="89" t="s">
        <v>48</v>
      </c>
      <c r="D2315" s="89" t="s">
        <v>49</v>
      </c>
      <c r="E2315" s="189">
        <v>593907019</v>
      </c>
      <c r="F2315" s="197" t="s">
        <v>6009</v>
      </c>
      <c r="G2315" s="90">
        <v>11391065891</v>
      </c>
      <c r="H2315" s="91">
        <v>13403</v>
      </c>
      <c r="I2315" s="89"/>
      <c r="J2315" s="89" t="s">
        <v>84</v>
      </c>
      <c r="K2315" s="89" t="s">
        <v>52</v>
      </c>
      <c r="L2315" s="89" t="s">
        <v>53</v>
      </c>
      <c r="M2315" s="89" t="s">
        <v>1502</v>
      </c>
      <c r="N2315" s="89" t="s">
        <v>159</v>
      </c>
      <c r="O2315" s="92" t="s">
        <v>6010</v>
      </c>
      <c r="P2315" s="93" t="s">
        <v>57</v>
      </c>
      <c r="Q2315" s="110" t="s">
        <v>5322</v>
      </c>
      <c r="R2315" s="94"/>
      <c r="S2315" s="95">
        <v>46168</v>
      </c>
      <c r="T2315" s="95" t="s">
        <v>5203</v>
      </c>
      <c r="U2315" s="95" t="s">
        <v>1125</v>
      </c>
      <c r="V2315" s="91">
        <v>46113</v>
      </c>
      <c r="W2315" s="91">
        <v>46160</v>
      </c>
      <c r="X2315" s="91">
        <v>46167</v>
      </c>
      <c r="Y2315" s="96" t="s">
        <v>2851</v>
      </c>
      <c r="Z2315" s="89"/>
      <c r="AA2315" s="95"/>
      <c r="AB2315" s="89"/>
      <c r="AC2315" s="109"/>
      <c r="AD2315" s="89"/>
      <c r="AE2315" s="89"/>
      <c r="AF2315" s="191"/>
      <c r="AG2315" s="194"/>
      <c r="AH2315" s="193"/>
      <c r="AI2315" s="97"/>
      <c r="AJ2315" s="97"/>
      <c r="AK2315" s="97"/>
      <c r="AL2315" s="45" t="s">
        <v>67</v>
      </c>
      <c r="AM2315" s="160" t="str">
        <f>MONTH(B2315)&amp;"/"&amp;YEAR(B2315)</f>
        <v>3/2026</v>
      </c>
      <c r="AN2315" s="45">
        <f>WEEKNUM(B2315)-WEEKNUM(EOMONTH(B2315,-1)+1)+1</f>
        <v>4</v>
      </c>
      <c r="AO2315" s="45" t="str">
        <f>MONTH(R2315)&amp;"/"&amp;YEAR(R2315)</f>
        <v>1/1900</v>
      </c>
      <c r="AP2315" s="45" t="e">
        <f>WEEKNUM(R2315)-WEEKNUM(EOMONTH(R2315,-1)+1)+1</f>
        <v>#NUM!</v>
      </c>
      <c r="AQ2315" s="45">
        <f>IF(AU2315="S",IF(Q2315="1. Aceitou o programa",R2315-B2315,0),0)</f>
        <v>0</v>
      </c>
      <c r="AR2315" s="45">
        <f>IF(AU2315="S",IF(AND(S2315&lt;&gt;"",R2315&lt;&gt;""),S2315-R2315,0),0)</f>
        <v>0</v>
      </c>
      <c r="AS2315" s="45">
        <f>IF(AU2315="S",IF(Q2315="1. Aceitou o programa",IF(OR(X2315="Não se Aplica",X2315=""),IF(OR(W2315="Não se Aplica",W2315=""),0,W2315-V2315),AVERAGE(X2315-W2315,W2315-V2315)),0),0)</f>
        <v>0</v>
      </c>
      <c r="AT2315" s="45">
        <f>IF(AU2315="S",IF(AND(Q2315="1. Aceitou o programa",AB2315="Realizada"),IFERROR(IF(AA2315="",0,AA2315-R2315),0),0),0)</f>
        <v>0</v>
      </c>
      <c r="AU2315" s="45" t="str">
        <f>_xlfn.XLOOKUP(U2315,'Lista Suspensa'!$AA$20:$AA$23,'Lista Suspensa'!$AB$20:$AB$23,"N/A")</f>
        <v>S</v>
      </c>
    </row>
    <row r="2316" spans="1:47" ht="12" customHeight="1" x14ac:dyDescent="0.3">
      <c r="A2316" s="87" t="s">
        <v>47</v>
      </c>
      <c r="B2316" s="88">
        <v>46104</v>
      </c>
      <c r="C2316" s="89" t="s">
        <v>48</v>
      </c>
      <c r="D2316" s="89" t="s">
        <v>49</v>
      </c>
      <c r="E2316" s="189">
        <v>794876323</v>
      </c>
      <c r="F2316" s="197" t="s">
        <v>6011</v>
      </c>
      <c r="G2316" s="90">
        <v>67222129804</v>
      </c>
      <c r="H2316" s="91">
        <v>15931</v>
      </c>
      <c r="I2316" s="89"/>
      <c r="J2316" s="89" t="s">
        <v>84</v>
      </c>
      <c r="K2316" s="89" t="s">
        <v>52</v>
      </c>
      <c r="L2316" s="89" t="s">
        <v>85</v>
      </c>
      <c r="M2316" s="89" t="s">
        <v>921</v>
      </c>
      <c r="N2316" s="89" t="s">
        <v>97</v>
      </c>
      <c r="O2316" s="92" t="s">
        <v>6012</v>
      </c>
      <c r="P2316" s="93" t="s">
        <v>57</v>
      </c>
      <c r="Q2316" s="110" t="s">
        <v>5322</v>
      </c>
      <c r="R2316" s="94"/>
      <c r="S2316" s="95">
        <v>46168</v>
      </c>
      <c r="T2316" s="95" t="s">
        <v>5203</v>
      </c>
      <c r="U2316" s="95" t="s">
        <v>1125</v>
      </c>
      <c r="V2316" s="91">
        <v>46113</v>
      </c>
      <c r="W2316" s="91">
        <v>46160</v>
      </c>
      <c r="X2316" s="91">
        <v>46167</v>
      </c>
      <c r="Y2316" s="96" t="s">
        <v>2851</v>
      </c>
      <c r="Z2316" s="89"/>
      <c r="AA2316" s="95"/>
      <c r="AB2316" s="89"/>
      <c r="AC2316" s="109"/>
      <c r="AD2316" s="89"/>
      <c r="AE2316" s="89"/>
      <c r="AF2316" s="191"/>
      <c r="AG2316" s="194"/>
      <c r="AH2316" s="193"/>
      <c r="AI2316" s="97"/>
      <c r="AJ2316" s="97"/>
      <c r="AK2316" s="97"/>
      <c r="AL2316" s="45" t="s">
        <v>67</v>
      </c>
      <c r="AM2316" s="160" t="str">
        <f>MONTH(B2316)&amp;"/"&amp;YEAR(B2316)</f>
        <v>3/2026</v>
      </c>
      <c r="AN2316" s="45">
        <f>WEEKNUM(B2316)-WEEKNUM(EOMONTH(B2316,-1)+1)+1</f>
        <v>4</v>
      </c>
      <c r="AO2316" s="45" t="str">
        <f>MONTH(R2316)&amp;"/"&amp;YEAR(R2316)</f>
        <v>1/1900</v>
      </c>
      <c r="AP2316" s="45" t="e">
        <f>WEEKNUM(R2316)-WEEKNUM(EOMONTH(R2316,-1)+1)+1</f>
        <v>#NUM!</v>
      </c>
      <c r="AQ2316" s="45">
        <f>IF(AU2316="S",IF(Q2316="1. Aceitou o programa",R2316-B2316,0),0)</f>
        <v>0</v>
      </c>
      <c r="AR2316" s="45">
        <f>IF(AU2316="S",IF(AND(S2316&lt;&gt;"",R2316&lt;&gt;""),S2316-R2316,0),0)</f>
        <v>0</v>
      </c>
      <c r="AS2316" s="45">
        <f>IF(AU2316="S",IF(Q2316="1. Aceitou o programa",IF(OR(X2316="Não se Aplica",X2316=""),IF(OR(W2316="Não se Aplica",W2316=""),0,W2316-V2316),AVERAGE(X2316-W2316,W2316-V2316)),0),0)</f>
        <v>0</v>
      </c>
      <c r="AT2316" s="45">
        <f>IF(AU2316="S",IF(AND(Q2316="1. Aceitou o programa",AB2316="Realizada"),IFERROR(IF(AA2316="",0,AA2316-R2316),0),0),0)</f>
        <v>0</v>
      </c>
      <c r="AU2316" s="45" t="str">
        <f>_xlfn.XLOOKUP(U2316,'Lista Suspensa'!$AA$20:$AA$23,'Lista Suspensa'!$AB$20:$AB$23,"N/A")</f>
        <v>S</v>
      </c>
    </row>
    <row r="2317" spans="1:47" ht="12" customHeight="1" x14ac:dyDescent="0.3">
      <c r="A2317" s="87" t="s">
        <v>47</v>
      </c>
      <c r="B2317" s="88">
        <v>46104</v>
      </c>
      <c r="C2317" s="89" t="s">
        <v>48</v>
      </c>
      <c r="D2317" s="89" t="s">
        <v>49</v>
      </c>
      <c r="E2317" s="189">
        <v>219727929</v>
      </c>
      <c r="F2317" s="197" t="s">
        <v>6013</v>
      </c>
      <c r="G2317" s="90">
        <v>12897129727</v>
      </c>
      <c r="H2317" s="91">
        <v>33376</v>
      </c>
      <c r="I2317" s="89"/>
      <c r="J2317" s="89" t="s">
        <v>84</v>
      </c>
      <c r="K2317" s="89" t="s">
        <v>76</v>
      </c>
      <c r="L2317" s="89" t="s">
        <v>95</v>
      </c>
      <c r="M2317" s="89" t="s">
        <v>96</v>
      </c>
      <c r="N2317" s="89" t="s">
        <v>71</v>
      </c>
      <c r="O2317" s="92" t="s">
        <v>6014</v>
      </c>
      <c r="P2317" s="93" t="s">
        <v>57</v>
      </c>
      <c r="Q2317" s="110" t="s">
        <v>58</v>
      </c>
      <c r="R2317" s="94">
        <v>46169</v>
      </c>
      <c r="S2317" s="95"/>
      <c r="T2317" s="95" t="s">
        <v>59</v>
      </c>
      <c r="U2317" s="95" t="s">
        <v>60</v>
      </c>
      <c r="V2317" s="91">
        <v>46113</v>
      </c>
      <c r="W2317" s="91">
        <v>46160</v>
      </c>
      <c r="X2317" s="91">
        <v>46167</v>
      </c>
      <c r="Y2317" s="96" t="s">
        <v>2851</v>
      </c>
      <c r="Z2317" s="89" t="s">
        <v>62</v>
      </c>
      <c r="AA2317" s="95"/>
      <c r="AB2317" s="95" t="s">
        <v>2804</v>
      </c>
      <c r="AC2317" s="95" t="s">
        <v>2804</v>
      </c>
      <c r="AD2317" s="95" t="s">
        <v>2804</v>
      </c>
      <c r="AE2317" s="95" t="s">
        <v>2804</v>
      </c>
      <c r="AF2317" s="95" t="s">
        <v>2804</v>
      </c>
      <c r="AG2317" s="95" t="s">
        <v>2804</v>
      </c>
      <c r="AH2317" s="95" t="s">
        <v>2804</v>
      </c>
      <c r="AI2317" s="97"/>
      <c r="AJ2317" s="97" t="s">
        <v>65</v>
      </c>
      <c r="AK2317" s="97" t="s">
        <v>66</v>
      </c>
      <c r="AL2317" s="45" t="s">
        <v>67</v>
      </c>
      <c r="AM2317" s="160" t="str">
        <f>MONTH(B2317)&amp;"/"&amp;YEAR(B2317)</f>
        <v>3/2026</v>
      </c>
      <c r="AN2317" s="45">
        <f>WEEKNUM(B2317)-WEEKNUM(EOMONTH(B2317,-1)+1)+1</f>
        <v>4</v>
      </c>
      <c r="AO2317" s="45" t="str">
        <f>MONTH(R2317)&amp;"/"&amp;YEAR(R2317)</f>
        <v>5/2026</v>
      </c>
      <c r="AP2317" s="45">
        <f>WEEKNUM(R2317)-WEEKNUM(EOMONTH(R2317,-1)+1)+1</f>
        <v>5</v>
      </c>
      <c r="AQ2317" s="45">
        <f>IF(AU2317="S",IF(Q2317="1. Aceitou o programa",R2317-B2317,0),0)</f>
        <v>65</v>
      </c>
      <c r="AR2317" s="45">
        <f>IF(AU2317="S",IF(AND(S2317&lt;&gt;"",R2317&lt;&gt;""),S2317-R2317,0),0)</f>
        <v>0</v>
      </c>
      <c r="AS2317" s="45">
        <f>IF(AU2317="S",IF(Q2317="1. Aceitou o programa",IF(OR(X2317="Não se Aplica",X2317=""),IF(OR(W2317="Não se Aplica",W2317=""),0,W2317-V2317),AVERAGE(X2317-W2317,W2317-V2317)),0),0)</f>
        <v>27</v>
      </c>
      <c r="AT2317" s="45">
        <f>IF(AU2317="S",IF(AND(Q2317="1. Aceitou o programa",AB2317="Realizada"),IFERROR(IF(AA2317="",0,AA2317-R2317),0),0),0)</f>
        <v>0</v>
      </c>
      <c r="AU2317" s="45" t="str">
        <f>_xlfn.XLOOKUP(U2317,'Lista Suspensa'!$AA$20:$AA$23,'Lista Suspensa'!$AB$20:$AB$23,"N/A")</f>
        <v>S</v>
      </c>
    </row>
    <row r="2318" spans="1:47" ht="12" customHeight="1" x14ac:dyDescent="0.3">
      <c r="A2318" s="87" t="s">
        <v>47</v>
      </c>
      <c r="B2318" s="88">
        <v>46104</v>
      </c>
      <c r="C2318" s="89" t="s">
        <v>48</v>
      </c>
      <c r="D2318" s="89" t="s">
        <v>49</v>
      </c>
      <c r="E2318" s="189">
        <v>594133181</v>
      </c>
      <c r="F2318" s="197" t="s">
        <v>6015</v>
      </c>
      <c r="G2318" s="90">
        <v>16040188871</v>
      </c>
      <c r="H2318" s="91">
        <v>19218</v>
      </c>
      <c r="I2318" s="89"/>
      <c r="J2318" s="89" t="s">
        <v>51</v>
      </c>
      <c r="K2318" s="89" t="s">
        <v>52</v>
      </c>
      <c r="L2318" s="89" t="s">
        <v>53</v>
      </c>
      <c r="M2318" s="89" t="s">
        <v>1580</v>
      </c>
      <c r="N2318" s="89" t="s">
        <v>159</v>
      </c>
      <c r="O2318" s="92" t="s">
        <v>6016</v>
      </c>
      <c r="P2318" s="93" t="s">
        <v>57</v>
      </c>
      <c r="Q2318" s="110" t="s">
        <v>5322</v>
      </c>
      <c r="R2318" s="94"/>
      <c r="S2318" s="95">
        <v>46168</v>
      </c>
      <c r="T2318" s="95" t="s">
        <v>5203</v>
      </c>
      <c r="U2318" s="95" t="s">
        <v>1125</v>
      </c>
      <c r="V2318" s="91">
        <v>46113</v>
      </c>
      <c r="W2318" s="91">
        <v>46160</v>
      </c>
      <c r="X2318" s="91">
        <v>46167</v>
      </c>
      <c r="Y2318" s="96" t="s">
        <v>2851</v>
      </c>
      <c r="Z2318" s="89"/>
      <c r="AA2318" s="95"/>
      <c r="AB2318" s="89"/>
      <c r="AC2318" s="109"/>
      <c r="AD2318" s="89"/>
      <c r="AE2318" s="89"/>
      <c r="AF2318" s="191"/>
      <c r="AG2318" s="194"/>
      <c r="AH2318" s="193"/>
      <c r="AI2318" s="97"/>
      <c r="AJ2318" s="97"/>
      <c r="AK2318" s="97"/>
      <c r="AL2318" s="45" t="s">
        <v>67</v>
      </c>
      <c r="AM2318" s="160" t="str">
        <f>MONTH(B2318)&amp;"/"&amp;YEAR(B2318)</f>
        <v>3/2026</v>
      </c>
      <c r="AN2318" s="45">
        <f>WEEKNUM(B2318)-WEEKNUM(EOMONTH(B2318,-1)+1)+1</f>
        <v>4</v>
      </c>
      <c r="AO2318" s="45" t="str">
        <f>MONTH(R2318)&amp;"/"&amp;YEAR(R2318)</f>
        <v>1/1900</v>
      </c>
      <c r="AP2318" s="45" t="e">
        <f>WEEKNUM(R2318)-WEEKNUM(EOMONTH(R2318,-1)+1)+1</f>
        <v>#NUM!</v>
      </c>
      <c r="AQ2318" s="45">
        <f>IF(AU2318="S",IF(Q2318="1. Aceitou o programa",R2318-B2318,0),0)</f>
        <v>0</v>
      </c>
      <c r="AR2318" s="45">
        <f>IF(AU2318="S",IF(AND(S2318&lt;&gt;"",R2318&lt;&gt;""),S2318-R2318,0),0)</f>
        <v>0</v>
      </c>
      <c r="AS2318" s="45">
        <f>IF(AU2318="S",IF(Q2318="1. Aceitou o programa",IF(OR(X2318="Não se Aplica",X2318=""),IF(OR(W2318="Não se Aplica",W2318=""),0,W2318-V2318),AVERAGE(X2318-W2318,W2318-V2318)),0),0)</f>
        <v>0</v>
      </c>
      <c r="AT2318" s="45">
        <f>IF(AU2318="S",IF(AND(Q2318="1. Aceitou o programa",AB2318="Realizada"),IFERROR(IF(AA2318="",0,AA2318-R2318),0),0),0)</f>
        <v>0</v>
      </c>
      <c r="AU2318" s="45" t="str">
        <f>_xlfn.XLOOKUP(U2318,'Lista Suspensa'!$AA$20:$AA$23,'Lista Suspensa'!$AB$20:$AB$23,"N/A")</f>
        <v>S</v>
      </c>
    </row>
    <row r="2319" spans="1:47" ht="12" customHeight="1" x14ac:dyDescent="0.3">
      <c r="A2319" s="87" t="s">
        <v>47</v>
      </c>
      <c r="B2319" s="88">
        <v>46104</v>
      </c>
      <c r="C2319" s="89" t="s">
        <v>48</v>
      </c>
      <c r="D2319" s="89" t="s">
        <v>49</v>
      </c>
      <c r="E2319" s="189">
        <v>451033167</v>
      </c>
      <c r="F2319" s="197" t="s">
        <v>6017</v>
      </c>
      <c r="G2319" s="90">
        <v>46937935404</v>
      </c>
      <c r="H2319" s="91">
        <v>23938</v>
      </c>
      <c r="I2319" s="89"/>
      <c r="J2319" s="89" t="s">
        <v>51</v>
      </c>
      <c r="K2319" s="89" t="s">
        <v>52</v>
      </c>
      <c r="L2319" s="89" t="s">
        <v>85</v>
      </c>
      <c r="M2319" s="89" t="s">
        <v>712</v>
      </c>
      <c r="N2319" s="89" t="s">
        <v>55</v>
      </c>
      <c r="O2319" s="92" t="s">
        <v>6018</v>
      </c>
      <c r="P2319" s="93" t="s">
        <v>57</v>
      </c>
      <c r="Q2319" s="110" t="s">
        <v>5322</v>
      </c>
      <c r="R2319" s="94"/>
      <c r="S2319" s="95">
        <v>46168</v>
      </c>
      <c r="T2319" s="95" t="s">
        <v>5203</v>
      </c>
      <c r="U2319" s="95" t="s">
        <v>1125</v>
      </c>
      <c r="V2319" s="91">
        <v>46113</v>
      </c>
      <c r="W2319" s="91">
        <v>46160</v>
      </c>
      <c r="X2319" s="91">
        <v>46167</v>
      </c>
      <c r="Y2319" s="96" t="s">
        <v>2851</v>
      </c>
      <c r="Z2319" s="89"/>
      <c r="AA2319" s="95"/>
      <c r="AB2319" s="89"/>
      <c r="AC2319" s="109"/>
      <c r="AD2319" s="89"/>
      <c r="AE2319" s="89"/>
      <c r="AF2319" s="191"/>
      <c r="AG2319" s="194"/>
      <c r="AH2319" s="193"/>
      <c r="AI2319" s="97"/>
      <c r="AJ2319" s="97"/>
      <c r="AK2319" s="97"/>
      <c r="AL2319" s="45" t="s">
        <v>67</v>
      </c>
      <c r="AM2319" s="160" t="str">
        <f>MONTH(B2319)&amp;"/"&amp;YEAR(B2319)</f>
        <v>3/2026</v>
      </c>
      <c r="AN2319" s="45">
        <f>WEEKNUM(B2319)-WEEKNUM(EOMONTH(B2319,-1)+1)+1</f>
        <v>4</v>
      </c>
      <c r="AO2319" s="45" t="str">
        <f>MONTH(R2319)&amp;"/"&amp;YEAR(R2319)</f>
        <v>1/1900</v>
      </c>
      <c r="AP2319" s="45" t="e">
        <f>WEEKNUM(R2319)-WEEKNUM(EOMONTH(R2319,-1)+1)+1</f>
        <v>#NUM!</v>
      </c>
      <c r="AQ2319" s="45">
        <f>IF(AU2319="S",IF(Q2319="1. Aceitou o programa",R2319-B2319,0),0)</f>
        <v>0</v>
      </c>
      <c r="AR2319" s="45">
        <f>IF(AU2319="S",IF(AND(S2319&lt;&gt;"",R2319&lt;&gt;""),S2319-R2319,0),0)</f>
        <v>0</v>
      </c>
      <c r="AS2319" s="45">
        <f>IF(AU2319="S",IF(Q2319="1. Aceitou o programa",IF(OR(X2319="Não se Aplica",X2319=""),IF(OR(W2319="Não se Aplica",W2319=""),0,W2319-V2319),AVERAGE(X2319-W2319,W2319-V2319)),0),0)</f>
        <v>0</v>
      </c>
      <c r="AT2319" s="45">
        <f>IF(AU2319="S",IF(AND(Q2319="1. Aceitou o programa",AB2319="Realizada"),IFERROR(IF(AA2319="",0,AA2319-R2319),0),0),0)</f>
        <v>0</v>
      </c>
      <c r="AU2319" s="45" t="str">
        <f>_xlfn.XLOOKUP(U2319,'Lista Suspensa'!$AA$20:$AA$23,'Lista Suspensa'!$AB$20:$AB$23,"N/A")</f>
        <v>S</v>
      </c>
    </row>
    <row r="2320" spans="1:47" ht="12" customHeight="1" x14ac:dyDescent="0.3">
      <c r="A2320" s="87" t="s">
        <v>47</v>
      </c>
      <c r="B2320" s="88">
        <v>46104</v>
      </c>
      <c r="C2320" s="89" t="s">
        <v>48</v>
      </c>
      <c r="D2320" s="89" t="s">
        <v>49</v>
      </c>
      <c r="E2320" s="189">
        <v>594097886</v>
      </c>
      <c r="F2320" s="197" t="s">
        <v>6019</v>
      </c>
      <c r="G2320" s="90">
        <v>28500397802</v>
      </c>
      <c r="H2320" s="91">
        <v>27584</v>
      </c>
      <c r="I2320" s="89"/>
      <c r="J2320" s="89" t="s">
        <v>51</v>
      </c>
      <c r="K2320" s="89" t="s">
        <v>52</v>
      </c>
      <c r="L2320" s="89" t="s">
        <v>53</v>
      </c>
      <c r="M2320" s="89" t="s">
        <v>3294</v>
      </c>
      <c r="N2320" s="89" t="s">
        <v>159</v>
      </c>
      <c r="O2320" s="92" t="s">
        <v>6020</v>
      </c>
      <c r="P2320" s="93" t="s">
        <v>57</v>
      </c>
      <c r="Q2320" s="110" t="s">
        <v>5322</v>
      </c>
      <c r="R2320" s="94"/>
      <c r="S2320" s="95">
        <v>46168</v>
      </c>
      <c r="T2320" s="95" t="s">
        <v>5203</v>
      </c>
      <c r="U2320" s="95" t="s">
        <v>1125</v>
      </c>
      <c r="V2320" s="91">
        <v>46113</v>
      </c>
      <c r="W2320" s="91">
        <v>46160</v>
      </c>
      <c r="X2320" s="91">
        <v>46167</v>
      </c>
      <c r="Y2320" s="96" t="s">
        <v>2851</v>
      </c>
      <c r="Z2320" s="89"/>
      <c r="AA2320" s="95"/>
      <c r="AB2320" s="89"/>
      <c r="AC2320" s="109"/>
      <c r="AD2320" s="89"/>
      <c r="AE2320" s="89"/>
      <c r="AF2320" s="191"/>
      <c r="AG2320" s="194"/>
      <c r="AH2320" s="193"/>
      <c r="AI2320" s="97"/>
      <c r="AJ2320" s="97"/>
      <c r="AK2320" s="97"/>
      <c r="AL2320" s="45" t="s">
        <v>67</v>
      </c>
      <c r="AM2320" s="160" t="str">
        <f>MONTH(B2320)&amp;"/"&amp;YEAR(B2320)</f>
        <v>3/2026</v>
      </c>
      <c r="AN2320" s="45">
        <f>WEEKNUM(B2320)-WEEKNUM(EOMONTH(B2320,-1)+1)+1</f>
        <v>4</v>
      </c>
      <c r="AO2320" s="45" t="str">
        <f>MONTH(R2320)&amp;"/"&amp;YEAR(R2320)</f>
        <v>1/1900</v>
      </c>
      <c r="AP2320" s="45" t="e">
        <f>WEEKNUM(R2320)-WEEKNUM(EOMONTH(R2320,-1)+1)+1</f>
        <v>#NUM!</v>
      </c>
      <c r="AQ2320" s="45">
        <f>IF(AU2320="S",IF(Q2320="1. Aceitou o programa",R2320-B2320,0),0)</f>
        <v>0</v>
      </c>
      <c r="AR2320" s="45">
        <f>IF(AU2320="S",IF(AND(S2320&lt;&gt;"",R2320&lt;&gt;""),S2320-R2320,0),0)</f>
        <v>0</v>
      </c>
      <c r="AS2320" s="45">
        <f>IF(AU2320="S",IF(Q2320="1. Aceitou o programa",IF(OR(X2320="Não se Aplica",X2320=""),IF(OR(W2320="Não se Aplica",W2320=""),0,W2320-V2320),AVERAGE(X2320-W2320,W2320-V2320)),0),0)</f>
        <v>0</v>
      </c>
      <c r="AT2320" s="45">
        <f>IF(AU2320="S",IF(AND(Q2320="1. Aceitou o programa",AB2320="Realizada"),IFERROR(IF(AA2320="",0,AA2320-R2320),0),0),0)</f>
        <v>0</v>
      </c>
      <c r="AU2320" s="45" t="str">
        <f>_xlfn.XLOOKUP(U2320,'Lista Suspensa'!$AA$20:$AA$23,'Lista Suspensa'!$AB$20:$AB$23,"N/A")</f>
        <v>S</v>
      </c>
    </row>
    <row r="2321" spans="1:47" ht="12" customHeight="1" x14ac:dyDescent="0.3">
      <c r="A2321" s="87" t="s">
        <v>47</v>
      </c>
      <c r="B2321" s="88">
        <v>46104</v>
      </c>
      <c r="C2321" s="89" t="s">
        <v>48</v>
      </c>
      <c r="D2321" s="89" t="s">
        <v>49</v>
      </c>
      <c r="E2321" s="189">
        <v>793718902</v>
      </c>
      <c r="F2321" s="197" t="s">
        <v>6021</v>
      </c>
      <c r="G2321" s="90">
        <v>2081217490</v>
      </c>
      <c r="H2321" s="91">
        <v>23451</v>
      </c>
      <c r="I2321" s="89"/>
      <c r="J2321" s="89" t="s">
        <v>51</v>
      </c>
      <c r="K2321" s="89" t="s">
        <v>52</v>
      </c>
      <c r="L2321" s="89" t="s">
        <v>85</v>
      </c>
      <c r="M2321" s="89" t="s">
        <v>6022</v>
      </c>
      <c r="N2321" s="89" t="s">
        <v>97</v>
      </c>
      <c r="O2321" s="92" t="s">
        <v>6023</v>
      </c>
      <c r="P2321" s="93" t="s">
        <v>57</v>
      </c>
      <c r="Q2321" s="110" t="s">
        <v>5322</v>
      </c>
      <c r="R2321" s="94"/>
      <c r="S2321" s="95">
        <v>46168</v>
      </c>
      <c r="T2321" s="95" t="s">
        <v>5203</v>
      </c>
      <c r="U2321" s="95" t="s">
        <v>1125</v>
      </c>
      <c r="V2321" s="91">
        <v>46113</v>
      </c>
      <c r="W2321" s="91">
        <v>46160</v>
      </c>
      <c r="X2321" s="91">
        <v>46167</v>
      </c>
      <c r="Y2321" s="96" t="s">
        <v>2851</v>
      </c>
      <c r="Z2321" s="89"/>
      <c r="AA2321" s="95"/>
      <c r="AB2321" s="89"/>
      <c r="AC2321" s="109"/>
      <c r="AD2321" s="89"/>
      <c r="AE2321" s="89"/>
      <c r="AF2321" s="191"/>
      <c r="AG2321" s="194"/>
      <c r="AH2321" s="193"/>
      <c r="AI2321" s="97"/>
      <c r="AJ2321" s="97"/>
      <c r="AK2321" s="97"/>
      <c r="AL2321" s="45" t="s">
        <v>67</v>
      </c>
      <c r="AM2321" s="160" t="str">
        <f>MONTH(B2321)&amp;"/"&amp;YEAR(B2321)</f>
        <v>3/2026</v>
      </c>
      <c r="AN2321" s="45">
        <f>WEEKNUM(B2321)-WEEKNUM(EOMONTH(B2321,-1)+1)+1</f>
        <v>4</v>
      </c>
      <c r="AO2321" s="45" t="str">
        <f>MONTH(R2321)&amp;"/"&amp;YEAR(R2321)</f>
        <v>1/1900</v>
      </c>
      <c r="AP2321" s="45" t="e">
        <f>WEEKNUM(R2321)-WEEKNUM(EOMONTH(R2321,-1)+1)+1</f>
        <v>#NUM!</v>
      </c>
      <c r="AQ2321" s="45">
        <f>IF(AU2321="S",IF(Q2321="1. Aceitou o programa",R2321-B2321,0),0)</f>
        <v>0</v>
      </c>
      <c r="AR2321" s="45">
        <f>IF(AU2321="S",IF(AND(S2321&lt;&gt;"",R2321&lt;&gt;""),S2321-R2321,0),0)</f>
        <v>0</v>
      </c>
      <c r="AS2321" s="45">
        <f>IF(AU2321="S",IF(Q2321="1. Aceitou o programa",IF(OR(X2321="Não se Aplica",X2321=""),IF(OR(W2321="Não se Aplica",W2321=""),0,W2321-V2321),AVERAGE(X2321-W2321,W2321-V2321)),0),0)</f>
        <v>0</v>
      </c>
      <c r="AT2321" s="45">
        <f>IF(AU2321="S",IF(AND(Q2321="1. Aceitou o programa",AB2321="Realizada"),IFERROR(IF(AA2321="",0,AA2321-R2321),0),0),0)</f>
        <v>0</v>
      </c>
      <c r="AU2321" s="45" t="str">
        <f>_xlfn.XLOOKUP(U2321,'Lista Suspensa'!$AA$20:$AA$23,'Lista Suspensa'!$AB$20:$AB$23,"N/A")</f>
        <v>S</v>
      </c>
    </row>
    <row r="2322" spans="1:47" ht="12" customHeight="1" x14ac:dyDescent="0.3">
      <c r="A2322" s="87" t="s">
        <v>47</v>
      </c>
      <c r="B2322" s="88">
        <v>46104</v>
      </c>
      <c r="C2322" s="89" t="s">
        <v>48</v>
      </c>
      <c r="D2322" s="89" t="s">
        <v>49</v>
      </c>
      <c r="E2322" s="189">
        <v>594056225</v>
      </c>
      <c r="F2322" s="197" t="s">
        <v>6024</v>
      </c>
      <c r="G2322" s="90">
        <v>28679269808</v>
      </c>
      <c r="H2322" s="91">
        <v>28080</v>
      </c>
      <c r="I2322" s="89"/>
      <c r="J2322" s="89" t="s">
        <v>51</v>
      </c>
      <c r="K2322" s="89" t="s">
        <v>52</v>
      </c>
      <c r="L2322" s="89" t="s">
        <v>53</v>
      </c>
      <c r="M2322" s="89" t="s">
        <v>983</v>
      </c>
      <c r="N2322" s="89" t="s">
        <v>159</v>
      </c>
      <c r="O2322" s="92" t="s">
        <v>6025</v>
      </c>
      <c r="P2322" s="93" t="s">
        <v>57</v>
      </c>
      <c r="Q2322" s="110" t="s">
        <v>5322</v>
      </c>
      <c r="R2322" s="94"/>
      <c r="S2322" s="95">
        <v>46168</v>
      </c>
      <c r="T2322" s="95" t="s">
        <v>5203</v>
      </c>
      <c r="U2322" s="95" t="s">
        <v>1125</v>
      </c>
      <c r="V2322" s="91">
        <v>46113</v>
      </c>
      <c r="W2322" s="91">
        <v>46160</v>
      </c>
      <c r="X2322" s="91">
        <v>46167</v>
      </c>
      <c r="Y2322" s="96" t="s">
        <v>2851</v>
      </c>
      <c r="Z2322" s="89"/>
      <c r="AA2322" s="95"/>
      <c r="AB2322" s="89"/>
      <c r="AC2322" s="109"/>
      <c r="AD2322" s="89"/>
      <c r="AE2322" s="89"/>
      <c r="AF2322" s="191"/>
      <c r="AG2322" s="194"/>
      <c r="AH2322" s="193"/>
      <c r="AI2322" s="97"/>
      <c r="AJ2322" s="97"/>
      <c r="AK2322" s="97"/>
      <c r="AL2322" s="45" t="s">
        <v>67</v>
      </c>
      <c r="AM2322" s="160" t="str">
        <f>MONTH(B2322)&amp;"/"&amp;YEAR(B2322)</f>
        <v>3/2026</v>
      </c>
      <c r="AN2322" s="45">
        <f>WEEKNUM(B2322)-WEEKNUM(EOMONTH(B2322,-1)+1)+1</f>
        <v>4</v>
      </c>
      <c r="AO2322" s="45" t="str">
        <f>MONTH(R2322)&amp;"/"&amp;YEAR(R2322)</f>
        <v>1/1900</v>
      </c>
      <c r="AP2322" s="45" t="e">
        <f>WEEKNUM(R2322)-WEEKNUM(EOMONTH(R2322,-1)+1)+1</f>
        <v>#NUM!</v>
      </c>
      <c r="AQ2322" s="45">
        <f>IF(AU2322="S",IF(Q2322="1. Aceitou o programa",R2322-B2322,0),0)</f>
        <v>0</v>
      </c>
      <c r="AR2322" s="45">
        <f>IF(AU2322="S",IF(AND(S2322&lt;&gt;"",R2322&lt;&gt;""),S2322-R2322,0),0)</f>
        <v>0</v>
      </c>
      <c r="AS2322" s="45">
        <f>IF(AU2322="S",IF(Q2322="1. Aceitou o programa",IF(OR(X2322="Não se Aplica",X2322=""),IF(OR(W2322="Não se Aplica",W2322=""),0,W2322-V2322),AVERAGE(X2322-W2322,W2322-V2322)),0),0)</f>
        <v>0</v>
      </c>
      <c r="AT2322" s="45">
        <f>IF(AU2322="S",IF(AND(Q2322="1. Aceitou o programa",AB2322="Realizada"),IFERROR(IF(AA2322="",0,AA2322-R2322),0),0),0)</f>
        <v>0</v>
      </c>
      <c r="AU2322" s="45" t="str">
        <f>_xlfn.XLOOKUP(U2322,'Lista Suspensa'!$AA$20:$AA$23,'Lista Suspensa'!$AB$20:$AB$23,"N/A")</f>
        <v>S</v>
      </c>
    </row>
    <row r="2323" spans="1:47" ht="12" customHeight="1" x14ac:dyDescent="0.3">
      <c r="A2323" s="87" t="s">
        <v>47</v>
      </c>
      <c r="B2323" s="88">
        <v>46104</v>
      </c>
      <c r="C2323" s="89" t="s">
        <v>48</v>
      </c>
      <c r="D2323" s="89" t="s">
        <v>49</v>
      </c>
      <c r="E2323" s="189">
        <v>594035473</v>
      </c>
      <c r="F2323" s="197" t="s">
        <v>6026</v>
      </c>
      <c r="G2323" s="90">
        <v>69745927872</v>
      </c>
      <c r="H2323" s="91">
        <v>19431</v>
      </c>
      <c r="I2323" s="89"/>
      <c r="J2323" s="89" t="s">
        <v>84</v>
      </c>
      <c r="K2323" s="89" t="s">
        <v>52</v>
      </c>
      <c r="L2323" s="89" t="s">
        <v>85</v>
      </c>
      <c r="M2323" s="89" t="s">
        <v>4762</v>
      </c>
      <c r="N2323" s="89" t="s">
        <v>159</v>
      </c>
      <c r="O2323" s="92" t="s">
        <v>6027</v>
      </c>
      <c r="P2323" s="93" t="s">
        <v>57</v>
      </c>
      <c r="Q2323" s="110" t="s">
        <v>5322</v>
      </c>
      <c r="R2323" s="94"/>
      <c r="S2323" s="95">
        <v>46168</v>
      </c>
      <c r="T2323" s="95" t="s">
        <v>5203</v>
      </c>
      <c r="U2323" s="95" t="s">
        <v>1125</v>
      </c>
      <c r="V2323" s="91">
        <v>46113</v>
      </c>
      <c r="W2323" s="91">
        <v>46160</v>
      </c>
      <c r="X2323" s="91">
        <v>46167</v>
      </c>
      <c r="Y2323" s="96" t="s">
        <v>2851</v>
      </c>
      <c r="Z2323" s="89"/>
      <c r="AA2323" s="95"/>
      <c r="AB2323" s="89"/>
      <c r="AC2323" s="109"/>
      <c r="AD2323" s="89"/>
      <c r="AE2323" s="89"/>
      <c r="AF2323" s="191"/>
      <c r="AG2323" s="194"/>
      <c r="AH2323" s="193"/>
      <c r="AI2323" s="97"/>
      <c r="AJ2323" s="97"/>
      <c r="AK2323" s="97"/>
      <c r="AL2323" s="45" t="s">
        <v>67</v>
      </c>
      <c r="AM2323" s="160" t="str">
        <f>MONTH(B2323)&amp;"/"&amp;YEAR(B2323)</f>
        <v>3/2026</v>
      </c>
      <c r="AN2323" s="45">
        <f>WEEKNUM(B2323)-WEEKNUM(EOMONTH(B2323,-1)+1)+1</f>
        <v>4</v>
      </c>
      <c r="AO2323" s="45" t="str">
        <f>MONTH(R2323)&amp;"/"&amp;YEAR(R2323)</f>
        <v>1/1900</v>
      </c>
      <c r="AP2323" s="45" t="e">
        <f>WEEKNUM(R2323)-WEEKNUM(EOMONTH(R2323,-1)+1)+1</f>
        <v>#NUM!</v>
      </c>
      <c r="AQ2323" s="45">
        <f>IF(AU2323="S",IF(Q2323="1. Aceitou o programa",R2323-B2323,0),0)</f>
        <v>0</v>
      </c>
      <c r="AR2323" s="45">
        <f>IF(AU2323="S",IF(AND(S2323&lt;&gt;"",R2323&lt;&gt;""),S2323-R2323,0),0)</f>
        <v>0</v>
      </c>
      <c r="AS2323" s="45">
        <f>IF(AU2323="S",IF(Q2323="1. Aceitou o programa",IF(OR(X2323="Não se Aplica",X2323=""),IF(OR(W2323="Não se Aplica",W2323=""),0,W2323-V2323),AVERAGE(X2323-W2323,W2323-V2323)),0),0)</f>
        <v>0</v>
      </c>
      <c r="AT2323" s="45">
        <f>IF(AU2323="S",IF(AND(Q2323="1. Aceitou o programa",AB2323="Realizada"),IFERROR(IF(AA2323="",0,AA2323-R2323),0),0),0)</f>
        <v>0</v>
      </c>
      <c r="AU2323" s="45" t="str">
        <f>_xlfn.XLOOKUP(U2323,'Lista Suspensa'!$AA$20:$AA$23,'Lista Suspensa'!$AB$20:$AB$23,"N/A")</f>
        <v>S</v>
      </c>
    </row>
    <row r="2324" spans="1:47" ht="12" customHeight="1" x14ac:dyDescent="0.3">
      <c r="A2324" s="87" t="s">
        <v>47</v>
      </c>
      <c r="B2324" s="88">
        <v>46104</v>
      </c>
      <c r="C2324" s="89" t="s">
        <v>48</v>
      </c>
      <c r="D2324" s="89" t="s">
        <v>49</v>
      </c>
      <c r="E2324" s="189">
        <v>760245720</v>
      </c>
      <c r="F2324" s="197" t="s">
        <v>6028</v>
      </c>
      <c r="G2324" s="90">
        <v>6653303756</v>
      </c>
      <c r="H2324" s="91">
        <v>41109</v>
      </c>
      <c r="I2324" s="89"/>
      <c r="J2324" s="89" t="s">
        <v>51</v>
      </c>
      <c r="K2324" s="89" t="s">
        <v>76</v>
      </c>
      <c r="L2324" s="89" t="s">
        <v>95</v>
      </c>
      <c r="M2324" s="89" t="s">
        <v>1592</v>
      </c>
      <c r="N2324" s="89" t="s">
        <v>97</v>
      </c>
      <c r="O2324" s="92" t="s">
        <v>6029</v>
      </c>
      <c r="P2324" s="93" t="s">
        <v>57</v>
      </c>
      <c r="Q2324" s="110" t="s">
        <v>58</v>
      </c>
      <c r="R2324" s="94">
        <v>46169</v>
      </c>
      <c r="S2324" s="95"/>
      <c r="T2324" s="95" t="s">
        <v>59</v>
      </c>
      <c r="U2324" s="95" t="s">
        <v>60</v>
      </c>
      <c r="V2324" s="91">
        <v>46113</v>
      </c>
      <c r="W2324" s="91">
        <v>46160</v>
      </c>
      <c r="X2324" s="91">
        <v>46167</v>
      </c>
      <c r="Y2324" s="96" t="s">
        <v>2851</v>
      </c>
      <c r="Z2324" s="89" t="s">
        <v>62</v>
      </c>
      <c r="AA2324" s="95"/>
      <c r="AB2324" s="95" t="s">
        <v>2804</v>
      </c>
      <c r="AC2324" s="95" t="s">
        <v>2804</v>
      </c>
      <c r="AD2324" s="95" t="s">
        <v>2804</v>
      </c>
      <c r="AE2324" s="95" t="s">
        <v>2804</v>
      </c>
      <c r="AF2324" s="95" t="s">
        <v>2804</v>
      </c>
      <c r="AG2324" s="95" t="s">
        <v>2804</v>
      </c>
      <c r="AH2324" s="95" t="s">
        <v>2804</v>
      </c>
      <c r="AI2324" s="97"/>
      <c r="AJ2324" s="97" t="s">
        <v>65</v>
      </c>
      <c r="AK2324" s="97" t="s">
        <v>66</v>
      </c>
      <c r="AL2324" s="45" t="s">
        <v>67</v>
      </c>
      <c r="AM2324" s="160" t="str">
        <f>MONTH(B2324)&amp;"/"&amp;YEAR(B2324)</f>
        <v>3/2026</v>
      </c>
      <c r="AN2324" s="45">
        <f>WEEKNUM(B2324)-WEEKNUM(EOMONTH(B2324,-1)+1)+1</f>
        <v>4</v>
      </c>
      <c r="AO2324" s="45" t="str">
        <f>MONTH(R2324)&amp;"/"&amp;YEAR(R2324)</f>
        <v>5/2026</v>
      </c>
      <c r="AP2324" s="45">
        <f>WEEKNUM(R2324)-WEEKNUM(EOMONTH(R2324,-1)+1)+1</f>
        <v>5</v>
      </c>
      <c r="AQ2324" s="45">
        <f>IF(AU2324="S",IF(Q2324="1. Aceitou o programa",R2324-B2324,0),0)</f>
        <v>65</v>
      </c>
      <c r="AR2324" s="45">
        <f>IF(AU2324="S",IF(AND(S2324&lt;&gt;"",R2324&lt;&gt;""),S2324-R2324,0),0)</f>
        <v>0</v>
      </c>
      <c r="AS2324" s="45">
        <f>IF(AU2324="S",IF(Q2324="1. Aceitou o programa",IF(OR(X2324="Não se Aplica",X2324=""),IF(OR(W2324="Não se Aplica",W2324=""),0,W2324-V2324),AVERAGE(X2324-W2324,W2324-V2324)),0),0)</f>
        <v>27</v>
      </c>
      <c r="AT2324" s="45">
        <f>IF(AU2324="S",IF(AND(Q2324="1. Aceitou o programa",AB2324="Realizada"),IFERROR(IF(AA2324="",0,AA2324-R2324),0),0),0)</f>
        <v>0</v>
      </c>
      <c r="AU2324" s="45" t="str">
        <f>_xlfn.XLOOKUP(U2324,'Lista Suspensa'!$AA$20:$AA$23,'Lista Suspensa'!$AB$20:$AB$23,"N/A")</f>
        <v>S</v>
      </c>
    </row>
    <row r="2325" spans="1:47" ht="12" customHeight="1" x14ac:dyDescent="0.3">
      <c r="A2325" s="87" t="s">
        <v>47</v>
      </c>
      <c r="B2325" s="88">
        <v>46104</v>
      </c>
      <c r="C2325" s="89" t="s">
        <v>48</v>
      </c>
      <c r="D2325" s="89" t="s">
        <v>49</v>
      </c>
      <c r="E2325" s="189">
        <v>223872997</v>
      </c>
      <c r="F2325" s="197" t="s">
        <v>6030</v>
      </c>
      <c r="G2325" s="90">
        <v>34201074803</v>
      </c>
      <c r="H2325" s="91">
        <v>31057</v>
      </c>
      <c r="I2325" s="89"/>
      <c r="J2325" s="89" t="s">
        <v>51</v>
      </c>
      <c r="K2325" s="89" t="s">
        <v>52</v>
      </c>
      <c r="L2325" s="89" t="s">
        <v>85</v>
      </c>
      <c r="M2325" s="89" t="s">
        <v>2636</v>
      </c>
      <c r="N2325" s="89" t="s">
        <v>79</v>
      </c>
      <c r="O2325" s="92" t="s">
        <v>6031</v>
      </c>
      <c r="P2325" s="93" t="s">
        <v>57</v>
      </c>
      <c r="Q2325" s="110" t="s">
        <v>5322</v>
      </c>
      <c r="R2325" s="94"/>
      <c r="S2325" s="95">
        <v>46168</v>
      </c>
      <c r="T2325" s="95" t="s">
        <v>5203</v>
      </c>
      <c r="U2325" s="95" t="s">
        <v>1125</v>
      </c>
      <c r="V2325" s="91">
        <v>46113</v>
      </c>
      <c r="W2325" s="91">
        <v>46160</v>
      </c>
      <c r="X2325" s="91">
        <v>46167</v>
      </c>
      <c r="Y2325" s="96" t="s">
        <v>2851</v>
      </c>
      <c r="Z2325" s="89"/>
      <c r="AA2325" s="95"/>
      <c r="AB2325" s="89"/>
      <c r="AC2325" s="109"/>
      <c r="AD2325" s="89"/>
      <c r="AE2325" s="89"/>
      <c r="AF2325" s="191"/>
      <c r="AG2325" s="194"/>
      <c r="AH2325" s="193"/>
      <c r="AI2325" s="97"/>
      <c r="AJ2325" s="97"/>
      <c r="AK2325" s="97"/>
      <c r="AL2325" s="45" t="s">
        <v>67</v>
      </c>
      <c r="AM2325" s="160" t="str">
        <f>MONTH(B2325)&amp;"/"&amp;YEAR(B2325)</f>
        <v>3/2026</v>
      </c>
      <c r="AN2325" s="45">
        <f>WEEKNUM(B2325)-WEEKNUM(EOMONTH(B2325,-1)+1)+1</f>
        <v>4</v>
      </c>
      <c r="AO2325" s="45" t="str">
        <f>MONTH(R2325)&amp;"/"&amp;YEAR(R2325)</f>
        <v>1/1900</v>
      </c>
      <c r="AP2325" s="45" t="e">
        <f>WEEKNUM(R2325)-WEEKNUM(EOMONTH(R2325,-1)+1)+1</f>
        <v>#NUM!</v>
      </c>
      <c r="AQ2325" s="45">
        <f>IF(AU2325="S",IF(Q2325="1. Aceitou o programa",R2325-B2325,0),0)</f>
        <v>0</v>
      </c>
      <c r="AR2325" s="45">
        <f>IF(AU2325="S",IF(AND(S2325&lt;&gt;"",R2325&lt;&gt;""),S2325-R2325,0),0)</f>
        <v>0</v>
      </c>
      <c r="AS2325" s="45">
        <f>IF(AU2325="S",IF(Q2325="1. Aceitou o programa",IF(OR(X2325="Não se Aplica",X2325=""),IF(OR(W2325="Não se Aplica",W2325=""),0,W2325-V2325),AVERAGE(X2325-W2325,W2325-V2325)),0),0)</f>
        <v>0</v>
      </c>
      <c r="AT2325" s="45">
        <f>IF(AU2325="S",IF(AND(Q2325="1. Aceitou o programa",AB2325="Realizada"),IFERROR(IF(AA2325="",0,AA2325-R2325),0),0),0)</f>
        <v>0</v>
      </c>
      <c r="AU2325" s="45" t="str">
        <f>_xlfn.XLOOKUP(U2325,'Lista Suspensa'!$AA$20:$AA$23,'Lista Suspensa'!$AB$20:$AB$23,"N/A")</f>
        <v>S</v>
      </c>
    </row>
    <row r="2326" spans="1:47" ht="12" customHeight="1" x14ac:dyDescent="0.3">
      <c r="A2326" s="87" t="s">
        <v>47</v>
      </c>
      <c r="B2326" s="88">
        <v>46104</v>
      </c>
      <c r="C2326" s="89" t="s">
        <v>48</v>
      </c>
      <c r="D2326" s="89" t="s">
        <v>49</v>
      </c>
      <c r="E2326" s="189">
        <v>593919297</v>
      </c>
      <c r="F2326" s="197" t="s">
        <v>6032</v>
      </c>
      <c r="G2326" s="90">
        <v>977303861</v>
      </c>
      <c r="H2326" s="91">
        <v>21664</v>
      </c>
      <c r="I2326" s="89"/>
      <c r="J2326" s="89" t="s">
        <v>51</v>
      </c>
      <c r="K2326" s="89" t="s">
        <v>52</v>
      </c>
      <c r="L2326" s="89" t="s">
        <v>53</v>
      </c>
      <c r="M2326" s="89" t="s">
        <v>1192</v>
      </c>
      <c r="N2326" s="89" t="s">
        <v>159</v>
      </c>
      <c r="O2326" s="92" t="s">
        <v>6033</v>
      </c>
      <c r="P2326" s="93" t="s">
        <v>57</v>
      </c>
      <c r="Q2326" s="110" t="s">
        <v>5322</v>
      </c>
      <c r="R2326" s="94"/>
      <c r="S2326" s="95">
        <v>46168</v>
      </c>
      <c r="T2326" s="95" t="s">
        <v>5203</v>
      </c>
      <c r="U2326" s="95" t="s">
        <v>1125</v>
      </c>
      <c r="V2326" s="91">
        <v>46113</v>
      </c>
      <c r="W2326" s="91">
        <v>46160</v>
      </c>
      <c r="X2326" s="91">
        <v>46167</v>
      </c>
      <c r="Y2326" s="96" t="s">
        <v>2851</v>
      </c>
      <c r="Z2326" s="89"/>
      <c r="AA2326" s="95"/>
      <c r="AB2326" s="89"/>
      <c r="AC2326" s="109"/>
      <c r="AD2326" s="89"/>
      <c r="AE2326" s="89"/>
      <c r="AF2326" s="191"/>
      <c r="AG2326" s="194"/>
      <c r="AH2326" s="193"/>
      <c r="AI2326" s="97"/>
      <c r="AJ2326" s="97"/>
      <c r="AK2326" s="97"/>
      <c r="AL2326" s="45" t="s">
        <v>67</v>
      </c>
      <c r="AM2326" s="160" t="str">
        <f>MONTH(B2326)&amp;"/"&amp;YEAR(B2326)</f>
        <v>3/2026</v>
      </c>
      <c r="AN2326" s="45">
        <f>WEEKNUM(B2326)-WEEKNUM(EOMONTH(B2326,-1)+1)+1</f>
        <v>4</v>
      </c>
      <c r="AO2326" s="45" t="str">
        <f>MONTH(R2326)&amp;"/"&amp;YEAR(R2326)</f>
        <v>1/1900</v>
      </c>
      <c r="AP2326" s="45" t="e">
        <f>WEEKNUM(R2326)-WEEKNUM(EOMONTH(R2326,-1)+1)+1</f>
        <v>#NUM!</v>
      </c>
      <c r="AQ2326" s="45">
        <f>IF(AU2326="S",IF(Q2326="1. Aceitou o programa",R2326-B2326,0),0)</f>
        <v>0</v>
      </c>
      <c r="AR2326" s="45">
        <f>IF(AU2326="S",IF(AND(S2326&lt;&gt;"",R2326&lt;&gt;""),S2326-R2326,0),0)</f>
        <v>0</v>
      </c>
      <c r="AS2326" s="45">
        <f>IF(AU2326="S",IF(Q2326="1. Aceitou o programa",IF(OR(X2326="Não se Aplica",X2326=""),IF(OR(W2326="Não se Aplica",W2326=""),0,W2326-V2326),AVERAGE(X2326-W2326,W2326-V2326)),0),0)</f>
        <v>0</v>
      </c>
      <c r="AT2326" s="45">
        <f>IF(AU2326="S",IF(AND(Q2326="1. Aceitou o programa",AB2326="Realizada"),IFERROR(IF(AA2326="",0,AA2326-R2326),0),0),0)</f>
        <v>0</v>
      </c>
      <c r="AU2326" s="45" t="str">
        <f>_xlfn.XLOOKUP(U2326,'Lista Suspensa'!$AA$20:$AA$23,'Lista Suspensa'!$AB$20:$AB$23,"N/A")</f>
        <v>S</v>
      </c>
    </row>
    <row r="2327" spans="1:47" ht="12" customHeight="1" x14ac:dyDescent="0.3">
      <c r="A2327" s="87" t="s">
        <v>47</v>
      </c>
      <c r="B2327" s="88">
        <v>46104</v>
      </c>
      <c r="C2327" s="89" t="s">
        <v>48</v>
      </c>
      <c r="D2327" s="89" t="s">
        <v>49</v>
      </c>
      <c r="E2327" s="189">
        <v>807576891</v>
      </c>
      <c r="F2327" s="197" t="s">
        <v>6034</v>
      </c>
      <c r="G2327" s="90">
        <v>15437775890</v>
      </c>
      <c r="H2327" s="91">
        <v>19239</v>
      </c>
      <c r="I2327" s="89"/>
      <c r="J2327" s="89" t="s">
        <v>51</v>
      </c>
      <c r="K2327" s="89" t="s">
        <v>52</v>
      </c>
      <c r="L2327" s="89" t="s">
        <v>69</v>
      </c>
      <c r="M2327" s="89" t="s">
        <v>1801</v>
      </c>
      <c r="N2327" s="89" t="s">
        <v>97</v>
      </c>
      <c r="O2327" s="92" t="s">
        <v>6035</v>
      </c>
      <c r="P2327" s="93" t="s">
        <v>57</v>
      </c>
      <c r="Q2327" s="110" t="s">
        <v>5322</v>
      </c>
      <c r="R2327" s="94"/>
      <c r="S2327" s="95">
        <v>46168</v>
      </c>
      <c r="T2327" s="95" t="s">
        <v>5203</v>
      </c>
      <c r="U2327" s="95" t="s">
        <v>1125</v>
      </c>
      <c r="V2327" s="91">
        <v>46113</v>
      </c>
      <c r="W2327" s="91">
        <v>46160</v>
      </c>
      <c r="X2327" s="91">
        <v>46167</v>
      </c>
      <c r="Y2327" s="96" t="s">
        <v>2851</v>
      </c>
      <c r="Z2327" s="89"/>
      <c r="AA2327" s="95"/>
      <c r="AB2327" s="89"/>
      <c r="AC2327" s="109"/>
      <c r="AD2327" s="89"/>
      <c r="AE2327" s="89"/>
      <c r="AF2327" s="191"/>
      <c r="AG2327" s="194"/>
      <c r="AH2327" s="193"/>
      <c r="AI2327" s="97"/>
      <c r="AJ2327" s="97"/>
      <c r="AK2327" s="97"/>
      <c r="AL2327" s="45" t="s">
        <v>67</v>
      </c>
      <c r="AM2327" s="160" t="str">
        <f>MONTH(B2327)&amp;"/"&amp;YEAR(B2327)</f>
        <v>3/2026</v>
      </c>
      <c r="AN2327" s="45">
        <f>WEEKNUM(B2327)-WEEKNUM(EOMONTH(B2327,-1)+1)+1</f>
        <v>4</v>
      </c>
      <c r="AO2327" s="45" t="str">
        <f>MONTH(R2327)&amp;"/"&amp;YEAR(R2327)</f>
        <v>1/1900</v>
      </c>
      <c r="AP2327" s="45" t="e">
        <f>WEEKNUM(R2327)-WEEKNUM(EOMONTH(R2327,-1)+1)+1</f>
        <v>#NUM!</v>
      </c>
      <c r="AQ2327" s="45">
        <f>IF(AU2327="S",IF(Q2327="1. Aceitou o programa",R2327-B2327,0),0)</f>
        <v>0</v>
      </c>
      <c r="AR2327" s="45">
        <f>IF(AU2327="S",IF(AND(S2327&lt;&gt;"",R2327&lt;&gt;""),S2327-R2327,0),0)</f>
        <v>0</v>
      </c>
      <c r="AS2327" s="45">
        <f>IF(AU2327="S",IF(Q2327="1. Aceitou o programa",IF(OR(X2327="Não se Aplica",X2327=""),IF(OR(W2327="Não se Aplica",W2327=""),0,W2327-V2327),AVERAGE(X2327-W2327,W2327-V2327)),0),0)</f>
        <v>0</v>
      </c>
      <c r="AT2327" s="45">
        <f>IF(AU2327="S",IF(AND(Q2327="1. Aceitou o programa",AB2327="Realizada"),IFERROR(IF(AA2327="",0,AA2327-R2327),0),0),0)</f>
        <v>0</v>
      </c>
      <c r="AU2327" s="45" t="str">
        <f>_xlfn.XLOOKUP(U2327,'Lista Suspensa'!$AA$20:$AA$23,'Lista Suspensa'!$AB$20:$AB$23,"N/A")</f>
        <v>S</v>
      </c>
    </row>
    <row r="2328" spans="1:47" ht="12" customHeight="1" x14ac:dyDescent="0.3">
      <c r="A2328" s="87" t="s">
        <v>47</v>
      </c>
      <c r="B2328" s="88">
        <v>46104</v>
      </c>
      <c r="C2328" s="89" t="s">
        <v>48</v>
      </c>
      <c r="D2328" s="89" t="s">
        <v>49</v>
      </c>
      <c r="E2328" s="189">
        <v>751481947</v>
      </c>
      <c r="F2328" s="197" t="s">
        <v>6036</v>
      </c>
      <c r="G2328" s="90">
        <v>58627146772</v>
      </c>
      <c r="H2328" s="91">
        <v>14989</v>
      </c>
      <c r="I2328" s="89"/>
      <c r="J2328" s="89" t="s">
        <v>51</v>
      </c>
      <c r="K2328" s="89" t="s">
        <v>76</v>
      </c>
      <c r="L2328" s="89" t="s">
        <v>95</v>
      </c>
      <c r="M2328" s="89" t="s">
        <v>823</v>
      </c>
      <c r="N2328" s="89" t="s">
        <v>55</v>
      </c>
      <c r="O2328" s="92" t="s">
        <v>6037</v>
      </c>
      <c r="P2328" s="93" t="s">
        <v>57</v>
      </c>
      <c r="Q2328" s="110" t="s">
        <v>58</v>
      </c>
      <c r="R2328" s="94">
        <v>46169</v>
      </c>
      <c r="S2328" s="95"/>
      <c r="T2328" s="95" t="s">
        <v>59</v>
      </c>
      <c r="U2328" s="95" t="s">
        <v>60</v>
      </c>
      <c r="V2328" s="91">
        <v>46113</v>
      </c>
      <c r="W2328" s="91">
        <v>46160</v>
      </c>
      <c r="X2328" s="91">
        <v>46167</v>
      </c>
      <c r="Y2328" s="96" t="s">
        <v>2851</v>
      </c>
      <c r="Z2328" s="89" t="s">
        <v>62</v>
      </c>
      <c r="AA2328" s="95"/>
      <c r="AB2328" s="95" t="s">
        <v>2804</v>
      </c>
      <c r="AC2328" s="95" t="s">
        <v>2804</v>
      </c>
      <c r="AD2328" s="95" t="s">
        <v>2804</v>
      </c>
      <c r="AE2328" s="95" t="s">
        <v>2804</v>
      </c>
      <c r="AF2328" s="95" t="s">
        <v>2804</v>
      </c>
      <c r="AG2328" s="95" t="s">
        <v>2804</v>
      </c>
      <c r="AH2328" s="95" t="s">
        <v>2804</v>
      </c>
      <c r="AI2328" s="97"/>
      <c r="AJ2328" s="97" t="s">
        <v>65</v>
      </c>
      <c r="AK2328" s="97" t="s">
        <v>66</v>
      </c>
      <c r="AL2328" s="45" t="s">
        <v>67</v>
      </c>
      <c r="AM2328" s="160" t="str">
        <f>MONTH(B2328)&amp;"/"&amp;YEAR(B2328)</f>
        <v>3/2026</v>
      </c>
      <c r="AN2328" s="45">
        <f>WEEKNUM(B2328)-WEEKNUM(EOMONTH(B2328,-1)+1)+1</f>
        <v>4</v>
      </c>
      <c r="AO2328" s="45" t="str">
        <f>MONTH(R2328)&amp;"/"&amp;YEAR(R2328)</f>
        <v>5/2026</v>
      </c>
      <c r="AP2328" s="45">
        <f>WEEKNUM(R2328)-WEEKNUM(EOMONTH(R2328,-1)+1)+1</f>
        <v>5</v>
      </c>
      <c r="AQ2328" s="45">
        <f>IF(AU2328="S",IF(Q2328="1. Aceitou o programa",R2328-B2328,0),0)</f>
        <v>65</v>
      </c>
      <c r="AR2328" s="45">
        <f>IF(AU2328="S",IF(AND(S2328&lt;&gt;"",R2328&lt;&gt;""),S2328-R2328,0),0)</f>
        <v>0</v>
      </c>
      <c r="AS2328" s="45">
        <f>IF(AU2328="S",IF(Q2328="1. Aceitou o programa",IF(OR(X2328="Não se Aplica",X2328=""),IF(OR(W2328="Não se Aplica",W2328=""),0,W2328-V2328),AVERAGE(X2328-W2328,W2328-V2328)),0),0)</f>
        <v>27</v>
      </c>
      <c r="AT2328" s="45">
        <f>IF(AU2328="S",IF(AND(Q2328="1. Aceitou o programa",AB2328="Realizada"),IFERROR(IF(AA2328="",0,AA2328-R2328),0),0),0)</f>
        <v>0</v>
      </c>
      <c r="AU2328" s="45" t="str">
        <f>_xlfn.XLOOKUP(U2328,'Lista Suspensa'!$AA$20:$AA$23,'Lista Suspensa'!$AB$20:$AB$23,"N/A")</f>
        <v>S</v>
      </c>
    </row>
    <row r="2329" spans="1:47" ht="12" customHeight="1" x14ac:dyDescent="0.3">
      <c r="A2329" s="87" t="s">
        <v>47</v>
      </c>
      <c r="B2329" s="88">
        <v>46104</v>
      </c>
      <c r="C2329" s="89" t="s">
        <v>48</v>
      </c>
      <c r="D2329" s="89" t="s">
        <v>49</v>
      </c>
      <c r="E2329" s="189">
        <v>450087956</v>
      </c>
      <c r="F2329" s="197" t="s">
        <v>6038</v>
      </c>
      <c r="G2329" s="90">
        <v>76295044891</v>
      </c>
      <c r="H2329" s="91">
        <v>20020</v>
      </c>
      <c r="I2329" s="89"/>
      <c r="J2329" s="89" t="s">
        <v>51</v>
      </c>
      <c r="K2329" s="89" t="s">
        <v>52</v>
      </c>
      <c r="L2329" s="89" t="s">
        <v>85</v>
      </c>
      <c r="M2329" s="89" t="s">
        <v>6039</v>
      </c>
      <c r="N2329" s="89" t="s">
        <v>97</v>
      </c>
      <c r="O2329" s="92" t="s">
        <v>6040</v>
      </c>
      <c r="P2329" s="93" t="s">
        <v>57</v>
      </c>
      <c r="Q2329" s="110" t="s">
        <v>5322</v>
      </c>
      <c r="R2329" s="94"/>
      <c r="S2329" s="95">
        <v>46168</v>
      </c>
      <c r="T2329" s="95" t="s">
        <v>5203</v>
      </c>
      <c r="U2329" s="95" t="s">
        <v>1125</v>
      </c>
      <c r="V2329" s="91">
        <v>46113</v>
      </c>
      <c r="W2329" s="91">
        <v>46160</v>
      </c>
      <c r="X2329" s="91">
        <v>46167</v>
      </c>
      <c r="Y2329" s="96" t="s">
        <v>2851</v>
      </c>
      <c r="Z2329" s="89"/>
      <c r="AA2329" s="95"/>
      <c r="AB2329" s="89"/>
      <c r="AC2329" s="109"/>
      <c r="AD2329" s="89"/>
      <c r="AE2329" s="89"/>
      <c r="AF2329" s="191"/>
      <c r="AG2329" s="194"/>
      <c r="AH2329" s="193"/>
      <c r="AI2329" s="97"/>
      <c r="AJ2329" s="97"/>
      <c r="AK2329" s="97"/>
      <c r="AL2329" s="45" t="s">
        <v>67</v>
      </c>
      <c r="AM2329" s="160" t="str">
        <f>MONTH(B2329)&amp;"/"&amp;YEAR(B2329)</f>
        <v>3/2026</v>
      </c>
      <c r="AN2329" s="45">
        <f>WEEKNUM(B2329)-WEEKNUM(EOMONTH(B2329,-1)+1)+1</f>
        <v>4</v>
      </c>
      <c r="AO2329" s="45" t="str">
        <f>MONTH(R2329)&amp;"/"&amp;YEAR(R2329)</f>
        <v>1/1900</v>
      </c>
      <c r="AP2329" s="45" t="e">
        <f>WEEKNUM(R2329)-WEEKNUM(EOMONTH(R2329,-1)+1)+1</f>
        <v>#NUM!</v>
      </c>
      <c r="AQ2329" s="45">
        <f>IF(AU2329="S",IF(Q2329="1. Aceitou o programa",R2329-B2329,0),0)</f>
        <v>0</v>
      </c>
      <c r="AR2329" s="45">
        <f>IF(AU2329="S",IF(AND(S2329&lt;&gt;"",R2329&lt;&gt;""),S2329-R2329,0),0)</f>
        <v>0</v>
      </c>
      <c r="AS2329" s="45">
        <f>IF(AU2329="S",IF(Q2329="1. Aceitou o programa",IF(OR(X2329="Não se Aplica",X2329=""),IF(OR(W2329="Não se Aplica",W2329=""),0,W2329-V2329),AVERAGE(X2329-W2329,W2329-V2329)),0),0)</f>
        <v>0</v>
      </c>
      <c r="AT2329" s="45">
        <f>IF(AU2329="S",IF(AND(Q2329="1. Aceitou o programa",AB2329="Realizada"),IFERROR(IF(AA2329="",0,AA2329-R2329),0),0),0)</f>
        <v>0</v>
      </c>
      <c r="AU2329" s="45" t="str">
        <f>_xlfn.XLOOKUP(U2329,'Lista Suspensa'!$AA$20:$AA$23,'Lista Suspensa'!$AB$20:$AB$23,"N/A")</f>
        <v>S</v>
      </c>
    </row>
    <row r="2330" spans="1:47" ht="12" customHeight="1" x14ac:dyDescent="0.3">
      <c r="A2330" s="87" t="s">
        <v>47</v>
      </c>
      <c r="B2330" s="88">
        <v>46104</v>
      </c>
      <c r="C2330" s="89" t="s">
        <v>48</v>
      </c>
      <c r="D2330" s="89" t="s">
        <v>49</v>
      </c>
      <c r="E2330" s="189">
        <v>594052734</v>
      </c>
      <c r="F2330" s="197" t="s">
        <v>6041</v>
      </c>
      <c r="G2330" s="90">
        <v>54534667825</v>
      </c>
      <c r="H2330" s="91">
        <v>40124</v>
      </c>
      <c r="I2330" s="89"/>
      <c r="J2330" s="89" t="s">
        <v>84</v>
      </c>
      <c r="K2330" s="89" t="s">
        <v>52</v>
      </c>
      <c r="L2330" s="89" t="s">
        <v>53</v>
      </c>
      <c r="M2330" s="89" t="s">
        <v>351</v>
      </c>
      <c r="N2330" s="89" t="s">
        <v>159</v>
      </c>
      <c r="O2330" s="92" t="s">
        <v>6042</v>
      </c>
      <c r="P2330" s="93" t="s">
        <v>57</v>
      </c>
      <c r="Q2330" s="110" t="s">
        <v>5322</v>
      </c>
      <c r="R2330" s="94"/>
      <c r="S2330" s="95">
        <v>46168</v>
      </c>
      <c r="T2330" s="95" t="s">
        <v>5203</v>
      </c>
      <c r="U2330" s="95" t="s">
        <v>1125</v>
      </c>
      <c r="V2330" s="91">
        <v>46113</v>
      </c>
      <c r="W2330" s="91">
        <v>46160</v>
      </c>
      <c r="X2330" s="91">
        <v>46167</v>
      </c>
      <c r="Y2330" s="96" t="s">
        <v>2851</v>
      </c>
      <c r="Z2330" s="89"/>
      <c r="AA2330" s="95"/>
      <c r="AB2330" s="89"/>
      <c r="AC2330" s="109"/>
      <c r="AD2330" s="89"/>
      <c r="AE2330" s="89"/>
      <c r="AF2330" s="191"/>
      <c r="AG2330" s="194"/>
      <c r="AH2330" s="193"/>
      <c r="AI2330" s="97"/>
      <c r="AJ2330" s="97"/>
      <c r="AK2330" s="97"/>
      <c r="AL2330" s="45" t="s">
        <v>67</v>
      </c>
      <c r="AM2330" s="160" t="str">
        <f>MONTH(B2330)&amp;"/"&amp;YEAR(B2330)</f>
        <v>3/2026</v>
      </c>
      <c r="AN2330" s="45">
        <f>WEEKNUM(B2330)-WEEKNUM(EOMONTH(B2330,-1)+1)+1</f>
        <v>4</v>
      </c>
      <c r="AO2330" s="45" t="str">
        <f>MONTH(R2330)&amp;"/"&amp;YEAR(R2330)</f>
        <v>1/1900</v>
      </c>
      <c r="AP2330" s="45" t="e">
        <f>WEEKNUM(R2330)-WEEKNUM(EOMONTH(R2330,-1)+1)+1</f>
        <v>#NUM!</v>
      </c>
      <c r="AQ2330" s="45">
        <f>IF(AU2330="S",IF(Q2330="1. Aceitou o programa",R2330-B2330,0),0)</f>
        <v>0</v>
      </c>
      <c r="AR2330" s="45">
        <f>IF(AU2330="S",IF(AND(S2330&lt;&gt;"",R2330&lt;&gt;""),S2330-R2330,0),0)</f>
        <v>0</v>
      </c>
      <c r="AS2330" s="45">
        <f>IF(AU2330="S",IF(Q2330="1. Aceitou o programa",IF(OR(X2330="Não se Aplica",X2330=""),IF(OR(W2330="Não se Aplica",W2330=""),0,W2330-V2330),AVERAGE(X2330-W2330,W2330-V2330)),0),0)</f>
        <v>0</v>
      </c>
      <c r="AT2330" s="45">
        <f>IF(AU2330="S",IF(AND(Q2330="1. Aceitou o programa",AB2330="Realizada"),IFERROR(IF(AA2330="",0,AA2330-R2330),0),0),0)</f>
        <v>0</v>
      </c>
      <c r="AU2330" s="45" t="str">
        <f>_xlfn.XLOOKUP(U2330,'Lista Suspensa'!$AA$20:$AA$23,'Lista Suspensa'!$AB$20:$AB$23,"N/A")</f>
        <v>S</v>
      </c>
    </row>
    <row r="2331" spans="1:47" ht="12" customHeight="1" x14ac:dyDescent="0.3">
      <c r="A2331" s="87" t="s">
        <v>47</v>
      </c>
      <c r="B2331" s="88">
        <v>46104</v>
      </c>
      <c r="C2331" s="89" t="s">
        <v>48</v>
      </c>
      <c r="D2331" s="89" t="s">
        <v>49</v>
      </c>
      <c r="E2331" s="189">
        <v>754114899</v>
      </c>
      <c r="F2331" s="197" t="s">
        <v>6043</v>
      </c>
      <c r="G2331" s="90">
        <v>17703305774</v>
      </c>
      <c r="H2331" s="91">
        <v>36629</v>
      </c>
      <c r="I2331" s="89"/>
      <c r="J2331" s="89" t="s">
        <v>51</v>
      </c>
      <c r="K2331" s="89" t="s">
        <v>76</v>
      </c>
      <c r="L2331" s="89" t="s">
        <v>95</v>
      </c>
      <c r="M2331" s="89" t="s">
        <v>5012</v>
      </c>
      <c r="N2331" s="89" t="s">
        <v>97</v>
      </c>
      <c r="O2331" s="92" t="s">
        <v>6044</v>
      </c>
      <c r="P2331" s="93" t="s">
        <v>57</v>
      </c>
      <c r="Q2331" s="110" t="s">
        <v>5322</v>
      </c>
      <c r="R2331" s="94"/>
      <c r="S2331" s="95">
        <v>46168</v>
      </c>
      <c r="T2331" s="95" t="s">
        <v>5203</v>
      </c>
      <c r="U2331" s="95" t="s">
        <v>1125</v>
      </c>
      <c r="V2331" s="91">
        <v>46113</v>
      </c>
      <c r="W2331" s="91">
        <v>46160</v>
      </c>
      <c r="X2331" s="91">
        <v>46167</v>
      </c>
      <c r="Y2331" s="96" t="s">
        <v>2851</v>
      </c>
      <c r="Z2331" s="89"/>
      <c r="AA2331" s="95"/>
      <c r="AB2331" s="89"/>
      <c r="AC2331" s="109"/>
      <c r="AD2331" s="89"/>
      <c r="AE2331" s="89"/>
      <c r="AF2331" s="191"/>
      <c r="AG2331" s="194"/>
      <c r="AH2331" s="193"/>
      <c r="AI2331" s="97"/>
      <c r="AJ2331" s="97"/>
      <c r="AK2331" s="97"/>
      <c r="AL2331" s="45" t="s">
        <v>67</v>
      </c>
      <c r="AM2331" s="160" t="str">
        <f>MONTH(B2331)&amp;"/"&amp;YEAR(B2331)</f>
        <v>3/2026</v>
      </c>
      <c r="AN2331" s="45">
        <f>WEEKNUM(B2331)-WEEKNUM(EOMONTH(B2331,-1)+1)+1</f>
        <v>4</v>
      </c>
      <c r="AO2331" s="45" t="str">
        <f>MONTH(R2331)&amp;"/"&amp;YEAR(R2331)</f>
        <v>1/1900</v>
      </c>
      <c r="AP2331" s="45" t="e">
        <f>WEEKNUM(R2331)-WEEKNUM(EOMONTH(R2331,-1)+1)+1</f>
        <v>#NUM!</v>
      </c>
      <c r="AQ2331" s="45">
        <f>IF(AU2331="S",IF(Q2331="1. Aceitou o programa",R2331-B2331,0),0)</f>
        <v>0</v>
      </c>
      <c r="AR2331" s="45">
        <f>IF(AU2331="S",IF(AND(S2331&lt;&gt;"",R2331&lt;&gt;""),S2331-R2331,0),0)</f>
        <v>0</v>
      </c>
      <c r="AS2331" s="45">
        <f>IF(AU2331="S",IF(Q2331="1. Aceitou o programa",IF(OR(X2331="Não se Aplica",X2331=""),IF(OR(W2331="Não se Aplica",W2331=""),0,W2331-V2331),AVERAGE(X2331-W2331,W2331-V2331)),0),0)</f>
        <v>0</v>
      </c>
      <c r="AT2331" s="45">
        <f>IF(AU2331="S",IF(AND(Q2331="1. Aceitou o programa",AB2331="Realizada"),IFERROR(IF(AA2331="",0,AA2331-R2331),0),0),0)</f>
        <v>0</v>
      </c>
      <c r="AU2331" s="45" t="str">
        <f>_xlfn.XLOOKUP(U2331,'Lista Suspensa'!$AA$20:$AA$23,'Lista Suspensa'!$AB$20:$AB$23,"N/A")</f>
        <v>S</v>
      </c>
    </row>
    <row r="2332" spans="1:47" ht="12" customHeight="1" x14ac:dyDescent="0.3">
      <c r="A2332" s="87" t="s">
        <v>47</v>
      </c>
      <c r="B2332" s="88">
        <v>46104</v>
      </c>
      <c r="C2332" s="89" t="s">
        <v>48</v>
      </c>
      <c r="D2332" s="89" t="s">
        <v>49</v>
      </c>
      <c r="E2332" s="189">
        <v>22028080</v>
      </c>
      <c r="F2332" s="197" t="s">
        <v>6045</v>
      </c>
      <c r="G2332" s="90">
        <v>40108740749</v>
      </c>
      <c r="H2332" s="91">
        <v>16782</v>
      </c>
      <c r="I2332" s="89"/>
      <c r="J2332" s="89" t="s">
        <v>84</v>
      </c>
      <c r="K2332" s="89" t="s">
        <v>52</v>
      </c>
      <c r="L2332" s="89" t="s">
        <v>85</v>
      </c>
      <c r="M2332" s="89" t="s">
        <v>470</v>
      </c>
      <c r="N2332" s="89" t="s">
        <v>1418</v>
      </c>
      <c r="O2332" s="92" t="s">
        <v>6046</v>
      </c>
      <c r="P2332" s="93" t="s">
        <v>57</v>
      </c>
      <c r="Q2332" s="110" t="s">
        <v>5322</v>
      </c>
      <c r="R2332" s="94"/>
      <c r="S2332" s="95">
        <v>46168</v>
      </c>
      <c r="T2332" s="95" t="s">
        <v>5203</v>
      </c>
      <c r="U2332" s="95" t="s">
        <v>1125</v>
      </c>
      <c r="V2332" s="91">
        <v>46113</v>
      </c>
      <c r="W2332" s="91">
        <v>46160</v>
      </c>
      <c r="X2332" s="91">
        <v>46167</v>
      </c>
      <c r="Y2332" s="96" t="s">
        <v>2851</v>
      </c>
      <c r="Z2332" s="89"/>
      <c r="AA2332" s="95"/>
      <c r="AB2332" s="89"/>
      <c r="AC2332" s="109"/>
      <c r="AD2332" s="89"/>
      <c r="AE2332" s="89"/>
      <c r="AF2332" s="191"/>
      <c r="AG2332" s="194"/>
      <c r="AH2332" s="193"/>
      <c r="AI2332" s="97"/>
      <c r="AJ2332" s="97"/>
      <c r="AK2332" s="97"/>
      <c r="AL2332" s="45" t="s">
        <v>67</v>
      </c>
      <c r="AM2332" s="160" t="str">
        <f>MONTH(B2332)&amp;"/"&amp;YEAR(B2332)</f>
        <v>3/2026</v>
      </c>
      <c r="AN2332" s="45">
        <f>WEEKNUM(B2332)-WEEKNUM(EOMONTH(B2332,-1)+1)+1</f>
        <v>4</v>
      </c>
      <c r="AO2332" s="45" t="str">
        <f>MONTH(R2332)&amp;"/"&amp;YEAR(R2332)</f>
        <v>1/1900</v>
      </c>
      <c r="AP2332" s="45" t="e">
        <f>WEEKNUM(R2332)-WEEKNUM(EOMONTH(R2332,-1)+1)+1</f>
        <v>#NUM!</v>
      </c>
      <c r="AQ2332" s="45">
        <f>IF(AU2332="S",IF(Q2332="1. Aceitou o programa",R2332-B2332,0),0)</f>
        <v>0</v>
      </c>
      <c r="AR2332" s="45">
        <f>IF(AU2332="S",IF(AND(S2332&lt;&gt;"",R2332&lt;&gt;""),S2332-R2332,0),0)</f>
        <v>0</v>
      </c>
      <c r="AS2332" s="45">
        <f>IF(AU2332="S",IF(Q2332="1. Aceitou o programa",IF(OR(X2332="Não se Aplica",X2332=""),IF(OR(W2332="Não se Aplica",W2332=""),0,W2332-V2332),AVERAGE(X2332-W2332,W2332-V2332)),0),0)</f>
        <v>0</v>
      </c>
      <c r="AT2332" s="45">
        <f>IF(AU2332="S",IF(AND(Q2332="1. Aceitou o programa",AB2332="Realizada"),IFERROR(IF(AA2332="",0,AA2332-R2332),0),0),0)</f>
        <v>0</v>
      </c>
      <c r="AU2332" s="45" t="str">
        <f>_xlfn.XLOOKUP(U2332,'Lista Suspensa'!$AA$20:$AA$23,'Lista Suspensa'!$AB$20:$AB$23,"N/A")</f>
        <v>S</v>
      </c>
    </row>
    <row r="2333" spans="1:47" ht="12" customHeight="1" x14ac:dyDescent="0.3">
      <c r="A2333" s="87" t="s">
        <v>47</v>
      </c>
      <c r="B2333" s="88">
        <v>46104</v>
      </c>
      <c r="C2333" s="89" t="s">
        <v>48</v>
      </c>
      <c r="D2333" s="89" t="s">
        <v>49</v>
      </c>
      <c r="E2333" s="189">
        <v>115631895</v>
      </c>
      <c r="F2333" s="197" t="s">
        <v>6047</v>
      </c>
      <c r="G2333" s="90">
        <v>68141327704</v>
      </c>
      <c r="H2333" s="91">
        <v>22255</v>
      </c>
      <c r="I2333" s="89"/>
      <c r="J2333" s="89" t="s">
        <v>51</v>
      </c>
      <c r="K2333" s="89" t="s">
        <v>76</v>
      </c>
      <c r="L2333" s="89" t="s">
        <v>95</v>
      </c>
      <c r="M2333" s="89" t="s">
        <v>6048</v>
      </c>
      <c r="N2333" s="89" t="s">
        <v>87</v>
      </c>
      <c r="O2333" s="92" t="s">
        <v>6049</v>
      </c>
      <c r="P2333" s="93" t="s">
        <v>57</v>
      </c>
      <c r="Q2333" s="110" t="s">
        <v>5322</v>
      </c>
      <c r="R2333" s="94"/>
      <c r="S2333" s="95">
        <v>46168</v>
      </c>
      <c r="T2333" s="95" t="s">
        <v>5203</v>
      </c>
      <c r="U2333" s="95" t="s">
        <v>1125</v>
      </c>
      <c r="V2333" s="91">
        <v>46113</v>
      </c>
      <c r="W2333" s="91">
        <v>46160</v>
      </c>
      <c r="X2333" s="91">
        <v>46167</v>
      </c>
      <c r="Y2333" s="96" t="s">
        <v>2851</v>
      </c>
      <c r="Z2333" s="89"/>
      <c r="AA2333" s="95"/>
      <c r="AB2333" s="89"/>
      <c r="AC2333" s="109"/>
      <c r="AD2333" s="89"/>
      <c r="AE2333" s="89"/>
      <c r="AF2333" s="191"/>
      <c r="AG2333" s="194"/>
      <c r="AH2333" s="193"/>
      <c r="AI2333" s="97"/>
      <c r="AJ2333" s="97"/>
      <c r="AK2333" s="97"/>
      <c r="AL2333" s="45" t="s">
        <v>67</v>
      </c>
      <c r="AM2333" s="160" t="str">
        <f>MONTH(B2333)&amp;"/"&amp;YEAR(B2333)</f>
        <v>3/2026</v>
      </c>
      <c r="AN2333" s="45">
        <f>WEEKNUM(B2333)-WEEKNUM(EOMONTH(B2333,-1)+1)+1</f>
        <v>4</v>
      </c>
      <c r="AO2333" s="45" t="str">
        <f>MONTH(R2333)&amp;"/"&amp;YEAR(R2333)</f>
        <v>1/1900</v>
      </c>
      <c r="AP2333" s="45" t="e">
        <f>WEEKNUM(R2333)-WEEKNUM(EOMONTH(R2333,-1)+1)+1</f>
        <v>#NUM!</v>
      </c>
      <c r="AQ2333" s="45">
        <f>IF(AU2333="S",IF(Q2333="1. Aceitou o programa",R2333-B2333,0),0)</f>
        <v>0</v>
      </c>
      <c r="AR2333" s="45">
        <f>IF(AU2333="S",IF(AND(S2333&lt;&gt;"",R2333&lt;&gt;""),S2333-R2333,0),0)</f>
        <v>0</v>
      </c>
      <c r="AS2333" s="45">
        <f>IF(AU2333="S",IF(Q2333="1. Aceitou o programa",IF(OR(X2333="Não se Aplica",X2333=""),IF(OR(W2333="Não se Aplica",W2333=""),0,W2333-V2333),AVERAGE(X2333-W2333,W2333-V2333)),0),0)</f>
        <v>0</v>
      </c>
      <c r="AT2333" s="45">
        <f>IF(AU2333="S",IF(AND(Q2333="1. Aceitou o programa",AB2333="Realizada"),IFERROR(IF(AA2333="",0,AA2333-R2333),0),0),0)</f>
        <v>0</v>
      </c>
      <c r="AU2333" s="45" t="str">
        <f>_xlfn.XLOOKUP(U2333,'Lista Suspensa'!$AA$20:$AA$23,'Lista Suspensa'!$AB$20:$AB$23,"N/A")</f>
        <v>S</v>
      </c>
    </row>
    <row r="2334" spans="1:47" ht="12" customHeight="1" x14ac:dyDescent="0.3">
      <c r="A2334" s="87" t="s">
        <v>47</v>
      </c>
      <c r="B2334" s="88">
        <v>46104</v>
      </c>
      <c r="C2334" s="89" t="s">
        <v>48</v>
      </c>
      <c r="D2334" s="89" t="s">
        <v>49</v>
      </c>
      <c r="E2334" s="189">
        <v>808719254</v>
      </c>
      <c r="F2334" s="197" t="s">
        <v>6050</v>
      </c>
      <c r="G2334" s="90">
        <v>38369598870</v>
      </c>
      <c r="H2334" s="91">
        <v>32680</v>
      </c>
      <c r="I2334" s="89"/>
      <c r="J2334" s="89" t="s">
        <v>51</v>
      </c>
      <c r="K2334" s="89" t="s">
        <v>52</v>
      </c>
      <c r="L2334" s="89" t="s">
        <v>85</v>
      </c>
      <c r="M2334" s="89" t="s">
        <v>1733</v>
      </c>
      <c r="N2334" s="89" t="s">
        <v>97</v>
      </c>
      <c r="O2334" s="92" t="s">
        <v>6051</v>
      </c>
      <c r="P2334" s="93" t="s">
        <v>57</v>
      </c>
      <c r="Q2334" s="110" t="s">
        <v>5322</v>
      </c>
      <c r="R2334" s="94"/>
      <c r="S2334" s="95">
        <v>46168</v>
      </c>
      <c r="T2334" s="95" t="s">
        <v>5203</v>
      </c>
      <c r="U2334" s="95" t="s">
        <v>1125</v>
      </c>
      <c r="V2334" s="91">
        <v>46113</v>
      </c>
      <c r="W2334" s="91">
        <v>46160</v>
      </c>
      <c r="X2334" s="91">
        <v>46167</v>
      </c>
      <c r="Y2334" s="96" t="s">
        <v>2851</v>
      </c>
      <c r="Z2334" s="89"/>
      <c r="AA2334" s="95"/>
      <c r="AB2334" s="89"/>
      <c r="AC2334" s="109"/>
      <c r="AD2334" s="89"/>
      <c r="AE2334" s="89"/>
      <c r="AF2334" s="191"/>
      <c r="AG2334" s="194"/>
      <c r="AH2334" s="193"/>
      <c r="AI2334" s="97"/>
      <c r="AJ2334" s="97"/>
      <c r="AK2334" s="97"/>
      <c r="AL2334" s="45" t="s">
        <v>67</v>
      </c>
      <c r="AM2334" s="160" t="str">
        <f>MONTH(B2334)&amp;"/"&amp;YEAR(B2334)</f>
        <v>3/2026</v>
      </c>
      <c r="AN2334" s="45">
        <f>WEEKNUM(B2334)-WEEKNUM(EOMONTH(B2334,-1)+1)+1</f>
        <v>4</v>
      </c>
      <c r="AO2334" s="45" t="str">
        <f>MONTH(R2334)&amp;"/"&amp;YEAR(R2334)</f>
        <v>1/1900</v>
      </c>
      <c r="AP2334" s="45" t="e">
        <f>WEEKNUM(R2334)-WEEKNUM(EOMONTH(R2334,-1)+1)+1</f>
        <v>#NUM!</v>
      </c>
      <c r="AQ2334" s="45">
        <f>IF(AU2334="S",IF(Q2334="1. Aceitou o programa",R2334-B2334,0),0)</f>
        <v>0</v>
      </c>
      <c r="AR2334" s="45">
        <f>IF(AU2334="S",IF(AND(S2334&lt;&gt;"",R2334&lt;&gt;""),S2334-R2334,0),0)</f>
        <v>0</v>
      </c>
      <c r="AS2334" s="45">
        <f>IF(AU2334="S",IF(Q2334="1. Aceitou o programa",IF(OR(X2334="Não se Aplica",X2334=""),IF(OR(W2334="Não se Aplica",W2334=""),0,W2334-V2334),AVERAGE(X2334-W2334,W2334-V2334)),0),0)</f>
        <v>0</v>
      </c>
      <c r="AT2334" s="45">
        <f>IF(AU2334="S",IF(AND(Q2334="1. Aceitou o programa",AB2334="Realizada"),IFERROR(IF(AA2334="",0,AA2334-R2334),0),0),0)</f>
        <v>0</v>
      </c>
      <c r="AU2334" s="45" t="str">
        <f>_xlfn.XLOOKUP(U2334,'Lista Suspensa'!$AA$20:$AA$23,'Lista Suspensa'!$AB$20:$AB$23,"N/A")</f>
        <v>S</v>
      </c>
    </row>
    <row r="2335" spans="1:47" ht="12" customHeight="1" x14ac:dyDescent="0.3">
      <c r="A2335" s="87" t="s">
        <v>47</v>
      </c>
      <c r="B2335" s="88">
        <v>46104</v>
      </c>
      <c r="C2335" s="89" t="s">
        <v>48</v>
      </c>
      <c r="D2335" s="89" t="s">
        <v>49</v>
      </c>
      <c r="E2335" s="189">
        <v>593930975</v>
      </c>
      <c r="F2335" s="197" t="s">
        <v>6052</v>
      </c>
      <c r="G2335" s="90">
        <v>52766951806</v>
      </c>
      <c r="H2335" s="91">
        <v>39901</v>
      </c>
      <c r="I2335" s="89"/>
      <c r="J2335" s="89" t="s">
        <v>51</v>
      </c>
      <c r="K2335" s="89" t="s">
        <v>52</v>
      </c>
      <c r="L2335" s="89" t="s">
        <v>53</v>
      </c>
      <c r="M2335" s="89" t="s">
        <v>977</v>
      </c>
      <c r="N2335" s="89" t="s">
        <v>159</v>
      </c>
      <c r="O2335" s="92" t="s">
        <v>6053</v>
      </c>
      <c r="P2335" s="93" t="s">
        <v>57</v>
      </c>
      <c r="Q2335" s="110" t="s">
        <v>5322</v>
      </c>
      <c r="R2335" s="94"/>
      <c r="S2335" s="95">
        <v>46168</v>
      </c>
      <c r="T2335" s="95" t="s">
        <v>5203</v>
      </c>
      <c r="U2335" s="95" t="s">
        <v>1125</v>
      </c>
      <c r="V2335" s="91">
        <v>46113</v>
      </c>
      <c r="W2335" s="91">
        <v>46160</v>
      </c>
      <c r="X2335" s="91">
        <v>46167</v>
      </c>
      <c r="Y2335" s="96" t="s">
        <v>2851</v>
      </c>
      <c r="Z2335" s="89"/>
      <c r="AA2335" s="95"/>
      <c r="AB2335" s="89"/>
      <c r="AC2335" s="109"/>
      <c r="AD2335" s="89"/>
      <c r="AE2335" s="89"/>
      <c r="AF2335" s="191"/>
      <c r="AG2335" s="194"/>
      <c r="AH2335" s="193"/>
      <c r="AI2335" s="97"/>
      <c r="AJ2335" s="97"/>
      <c r="AK2335" s="97"/>
      <c r="AL2335" s="45" t="s">
        <v>67</v>
      </c>
      <c r="AM2335" s="160" t="str">
        <f>MONTH(B2335)&amp;"/"&amp;YEAR(B2335)</f>
        <v>3/2026</v>
      </c>
      <c r="AN2335" s="45">
        <f>WEEKNUM(B2335)-WEEKNUM(EOMONTH(B2335,-1)+1)+1</f>
        <v>4</v>
      </c>
      <c r="AO2335" s="45" t="str">
        <f>MONTH(R2335)&amp;"/"&amp;YEAR(R2335)</f>
        <v>1/1900</v>
      </c>
      <c r="AP2335" s="45" t="e">
        <f>WEEKNUM(R2335)-WEEKNUM(EOMONTH(R2335,-1)+1)+1</f>
        <v>#NUM!</v>
      </c>
      <c r="AQ2335" s="45">
        <f>IF(AU2335="S",IF(Q2335="1. Aceitou o programa",R2335-B2335,0),0)</f>
        <v>0</v>
      </c>
      <c r="AR2335" s="45">
        <f>IF(AU2335="S",IF(AND(S2335&lt;&gt;"",R2335&lt;&gt;""),S2335-R2335,0),0)</f>
        <v>0</v>
      </c>
      <c r="AS2335" s="45">
        <f>IF(AU2335="S",IF(Q2335="1. Aceitou o programa",IF(OR(X2335="Não se Aplica",X2335=""),IF(OR(W2335="Não se Aplica",W2335=""),0,W2335-V2335),AVERAGE(X2335-W2335,W2335-V2335)),0),0)</f>
        <v>0</v>
      </c>
      <c r="AT2335" s="45">
        <f>IF(AU2335="S",IF(AND(Q2335="1. Aceitou o programa",AB2335="Realizada"),IFERROR(IF(AA2335="",0,AA2335-R2335),0),0),0)</f>
        <v>0</v>
      </c>
      <c r="AU2335" s="45" t="str">
        <f>_xlfn.XLOOKUP(U2335,'Lista Suspensa'!$AA$20:$AA$23,'Lista Suspensa'!$AB$20:$AB$23,"N/A")</f>
        <v>S</v>
      </c>
    </row>
    <row r="2336" spans="1:47" ht="12" customHeight="1" x14ac:dyDescent="0.3">
      <c r="A2336" s="87" t="s">
        <v>47</v>
      </c>
      <c r="B2336" s="88">
        <v>46104</v>
      </c>
      <c r="C2336" s="89" t="s">
        <v>48</v>
      </c>
      <c r="D2336" s="89" t="s">
        <v>49</v>
      </c>
      <c r="E2336" s="189">
        <v>18304222</v>
      </c>
      <c r="F2336" s="197" t="s">
        <v>6054</v>
      </c>
      <c r="G2336" s="90">
        <v>36376671772</v>
      </c>
      <c r="H2336" s="91">
        <v>17612</v>
      </c>
      <c r="I2336" s="89"/>
      <c r="J2336" s="89" t="s">
        <v>51</v>
      </c>
      <c r="K2336" s="89" t="s">
        <v>76</v>
      </c>
      <c r="L2336" s="89" t="s">
        <v>95</v>
      </c>
      <c r="M2336" s="89" t="s">
        <v>388</v>
      </c>
      <c r="N2336" s="89" t="s">
        <v>87</v>
      </c>
      <c r="O2336" s="92" t="s">
        <v>6055</v>
      </c>
      <c r="P2336" s="93" t="s">
        <v>57</v>
      </c>
      <c r="Q2336" s="110" t="s">
        <v>5322</v>
      </c>
      <c r="R2336" s="94"/>
      <c r="S2336" s="95">
        <v>46168</v>
      </c>
      <c r="T2336" s="95" t="s">
        <v>5203</v>
      </c>
      <c r="U2336" s="95" t="s">
        <v>1125</v>
      </c>
      <c r="V2336" s="91">
        <v>46113</v>
      </c>
      <c r="W2336" s="91">
        <v>46160</v>
      </c>
      <c r="X2336" s="91">
        <v>46167</v>
      </c>
      <c r="Y2336" s="96" t="s">
        <v>2851</v>
      </c>
      <c r="Z2336" s="89"/>
      <c r="AA2336" s="95"/>
      <c r="AB2336" s="89"/>
      <c r="AC2336" s="109"/>
      <c r="AD2336" s="89"/>
      <c r="AE2336" s="89"/>
      <c r="AF2336" s="191"/>
      <c r="AG2336" s="194"/>
      <c r="AH2336" s="193"/>
      <c r="AI2336" s="97"/>
      <c r="AJ2336" s="97"/>
      <c r="AK2336" s="97"/>
      <c r="AL2336" s="45" t="s">
        <v>67</v>
      </c>
      <c r="AM2336" s="160" t="str">
        <f>MONTH(B2336)&amp;"/"&amp;YEAR(B2336)</f>
        <v>3/2026</v>
      </c>
      <c r="AN2336" s="45">
        <f>WEEKNUM(B2336)-WEEKNUM(EOMONTH(B2336,-1)+1)+1</f>
        <v>4</v>
      </c>
      <c r="AO2336" s="45" t="str">
        <f>MONTH(R2336)&amp;"/"&amp;YEAR(R2336)</f>
        <v>1/1900</v>
      </c>
      <c r="AP2336" s="45" t="e">
        <f>WEEKNUM(R2336)-WEEKNUM(EOMONTH(R2336,-1)+1)+1</f>
        <v>#NUM!</v>
      </c>
      <c r="AQ2336" s="45">
        <f>IF(AU2336="S",IF(Q2336="1. Aceitou o programa",R2336-B2336,0),0)</f>
        <v>0</v>
      </c>
      <c r="AR2336" s="45">
        <f>IF(AU2336="S",IF(AND(S2336&lt;&gt;"",R2336&lt;&gt;""),S2336-R2336,0),0)</f>
        <v>0</v>
      </c>
      <c r="AS2336" s="45">
        <f>IF(AU2336="S",IF(Q2336="1. Aceitou o programa",IF(OR(X2336="Não se Aplica",X2336=""),IF(OR(W2336="Não se Aplica",W2336=""),0,W2336-V2336),AVERAGE(X2336-W2336,W2336-V2336)),0),0)</f>
        <v>0</v>
      </c>
      <c r="AT2336" s="45">
        <f>IF(AU2336="S",IF(AND(Q2336="1. Aceitou o programa",AB2336="Realizada"),IFERROR(IF(AA2336="",0,AA2336-R2336),0),0),0)</f>
        <v>0</v>
      </c>
      <c r="AU2336" s="45" t="str">
        <f>_xlfn.XLOOKUP(U2336,'Lista Suspensa'!$AA$20:$AA$23,'Lista Suspensa'!$AB$20:$AB$23,"N/A")</f>
        <v>S</v>
      </c>
    </row>
    <row r="2337" spans="1:47" ht="12" customHeight="1" x14ac:dyDescent="0.3">
      <c r="A2337" s="87" t="s">
        <v>47</v>
      </c>
      <c r="B2337" s="88">
        <v>46104</v>
      </c>
      <c r="C2337" s="89" t="s">
        <v>48</v>
      </c>
      <c r="D2337" s="89" t="s">
        <v>49</v>
      </c>
      <c r="E2337" s="189">
        <v>807577464</v>
      </c>
      <c r="F2337" s="197" t="s">
        <v>6056</v>
      </c>
      <c r="G2337" s="90">
        <v>25421062821</v>
      </c>
      <c r="H2337" s="91">
        <v>22988</v>
      </c>
      <c r="I2337" s="89"/>
      <c r="J2337" s="89" t="s">
        <v>51</v>
      </c>
      <c r="K2337" s="89" t="s">
        <v>52</v>
      </c>
      <c r="L2337" s="89" t="s">
        <v>69</v>
      </c>
      <c r="M2337" s="89" t="s">
        <v>4774</v>
      </c>
      <c r="N2337" s="89" t="s">
        <v>97</v>
      </c>
      <c r="O2337" s="92" t="s">
        <v>6057</v>
      </c>
      <c r="P2337" s="93" t="s">
        <v>57</v>
      </c>
      <c r="Q2337" s="110" t="s">
        <v>5322</v>
      </c>
      <c r="R2337" s="94"/>
      <c r="S2337" s="95">
        <v>46168</v>
      </c>
      <c r="T2337" s="95" t="s">
        <v>5203</v>
      </c>
      <c r="U2337" s="95" t="s">
        <v>1125</v>
      </c>
      <c r="V2337" s="91">
        <v>46113</v>
      </c>
      <c r="W2337" s="91">
        <v>46160</v>
      </c>
      <c r="X2337" s="91">
        <v>46167</v>
      </c>
      <c r="Y2337" s="96" t="s">
        <v>2851</v>
      </c>
      <c r="Z2337" s="89"/>
      <c r="AA2337" s="95"/>
      <c r="AB2337" s="89"/>
      <c r="AC2337" s="109"/>
      <c r="AD2337" s="89"/>
      <c r="AE2337" s="89"/>
      <c r="AF2337" s="191"/>
      <c r="AG2337" s="194"/>
      <c r="AH2337" s="193"/>
      <c r="AI2337" s="97"/>
      <c r="AJ2337" s="97"/>
      <c r="AK2337" s="97"/>
      <c r="AL2337" s="45" t="s">
        <v>67</v>
      </c>
      <c r="AM2337" s="160" t="str">
        <f>MONTH(B2337)&amp;"/"&amp;YEAR(B2337)</f>
        <v>3/2026</v>
      </c>
      <c r="AN2337" s="45">
        <f>WEEKNUM(B2337)-WEEKNUM(EOMONTH(B2337,-1)+1)+1</f>
        <v>4</v>
      </c>
      <c r="AO2337" s="45" t="str">
        <f>MONTH(R2337)&amp;"/"&amp;YEAR(R2337)</f>
        <v>1/1900</v>
      </c>
      <c r="AP2337" s="45" t="e">
        <f>WEEKNUM(R2337)-WEEKNUM(EOMONTH(R2337,-1)+1)+1</f>
        <v>#NUM!</v>
      </c>
      <c r="AQ2337" s="45">
        <f>IF(AU2337="S",IF(Q2337="1. Aceitou o programa",R2337-B2337,0),0)</f>
        <v>0</v>
      </c>
      <c r="AR2337" s="45">
        <f>IF(AU2337="S",IF(AND(S2337&lt;&gt;"",R2337&lt;&gt;""),S2337-R2337,0),0)</f>
        <v>0</v>
      </c>
      <c r="AS2337" s="45">
        <f>IF(AU2337="S",IF(Q2337="1. Aceitou o programa",IF(OR(X2337="Não se Aplica",X2337=""),IF(OR(W2337="Não se Aplica",W2337=""),0,W2337-V2337),AVERAGE(X2337-W2337,W2337-V2337)),0),0)</f>
        <v>0</v>
      </c>
      <c r="AT2337" s="45">
        <f>IF(AU2337="S",IF(AND(Q2337="1. Aceitou o programa",AB2337="Realizada"),IFERROR(IF(AA2337="",0,AA2337-R2337),0),0),0)</f>
        <v>0</v>
      </c>
      <c r="AU2337" s="45" t="str">
        <f>_xlfn.XLOOKUP(U2337,'Lista Suspensa'!$AA$20:$AA$23,'Lista Suspensa'!$AB$20:$AB$23,"N/A")</f>
        <v>S</v>
      </c>
    </row>
    <row r="2338" spans="1:47" ht="12" customHeight="1" x14ac:dyDescent="0.3">
      <c r="A2338" s="87" t="s">
        <v>47</v>
      </c>
      <c r="B2338" s="88">
        <v>46104</v>
      </c>
      <c r="C2338" s="89" t="s">
        <v>48</v>
      </c>
      <c r="D2338" s="89" t="s">
        <v>49</v>
      </c>
      <c r="E2338" s="189">
        <v>842563105</v>
      </c>
      <c r="F2338" s="197" t="s">
        <v>6058</v>
      </c>
      <c r="G2338" s="90">
        <v>6606782414</v>
      </c>
      <c r="H2338" s="91">
        <v>31854</v>
      </c>
      <c r="I2338" s="89"/>
      <c r="J2338" s="89" t="s">
        <v>51</v>
      </c>
      <c r="K2338" s="89" t="s">
        <v>771</v>
      </c>
      <c r="L2338" s="89" t="s">
        <v>772</v>
      </c>
      <c r="M2338" s="89" t="s">
        <v>3139</v>
      </c>
      <c r="N2338" s="89" t="s">
        <v>55</v>
      </c>
      <c r="O2338" s="92" t="s">
        <v>6059</v>
      </c>
      <c r="P2338" s="93" t="s">
        <v>57</v>
      </c>
      <c r="Q2338" s="110" t="s">
        <v>5322</v>
      </c>
      <c r="R2338" s="94"/>
      <c r="S2338" s="95">
        <v>46168</v>
      </c>
      <c r="T2338" s="95" t="s">
        <v>5203</v>
      </c>
      <c r="U2338" s="95" t="s">
        <v>1125</v>
      </c>
      <c r="V2338" s="91">
        <v>46113</v>
      </c>
      <c r="W2338" s="91">
        <v>46160</v>
      </c>
      <c r="X2338" s="91">
        <v>46167</v>
      </c>
      <c r="Y2338" s="96" t="s">
        <v>2851</v>
      </c>
      <c r="Z2338" s="89"/>
      <c r="AA2338" s="95"/>
      <c r="AB2338" s="89"/>
      <c r="AC2338" s="109"/>
      <c r="AD2338" s="89"/>
      <c r="AE2338" s="89"/>
      <c r="AF2338" s="191"/>
      <c r="AG2338" s="194"/>
      <c r="AH2338" s="193"/>
      <c r="AI2338" s="97"/>
      <c r="AJ2338" s="97"/>
      <c r="AK2338" s="97"/>
      <c r="AL2338" s="45" t="s">
        <v>67</v>
      </c>
      <c r="AM2338" s="160" t="str">
        <f>MONTH(B2338)&amp;"/"&amp;YEAR(B2338)</f>
        <v>3/2026</v>
      </c>
      <c r="AN2338" s="45">
        <f>WEEKNUM(B2338)-WEEKNUM(EOMONTH(B2338,-1)+1)+1</f>
        <v>4</v>
      </c>
      <c r="AO2338" s="45" t="str">
        <f>MONTH(R2338)&amp;"/"&amp;YEAR(R2338)</f>
        <v>1/1900</v>
      </c>
      <c r="AP2338" s="45" t="e">
        <f>WEEKNUM(R2338)-WEEKNUM(EOMONTH(R2338,-1)+1)+1</f>
        <v>#NUM!</v>
      </c>
      <c r="AQ2338" s="45">
        <f>IF(AU2338="S",IF(Q2338="1. Aceitou o programa",R2338-B2338,0),0)</f>
        <v>0</v>
      </c>
      <c r="AR2338" s="45">
        <f>IF(AU2338="S",IF(AND(S2338&lt;&gt;"",R2338&lt;&gt;""),S2338-R2338,0),0)</f>
        <v>0</v>
      </c>
      <c r="AS2338" s="45">
        <f>IF(AU2338="S",IF(Q2338="1. Aceitou o programa",IF(OR(X2338="Não se Aplica",X2338=""),IF(OR(W2338="Não se Aplica",W2338=""),0,W2338-V2338),AVERAGE(X2338-W2338,W2338-V2338)),0),0)</f>
        <v>0</v>
      </c>
      <c r="AT2338" s="45">
        <f>IF(AU2338="S",IF(AND(Q2338="1. Aceitou o programa",AB2338="Realizada"),IFERROR(IF(AA2338="",0,AA2338-R2338),0),0),0)</f>
        <v>0</v>
      </c>
      <c r="AU2338" s="45" t="str">
        <f>_xlfn.XLOOKUP(U2338,'Lista Suspensa'!$AA$20:$AA$23,'Lista Suspensa'!$AB$20:$AB$23,"N/A")</f>
        <v>S</v>
      </c>
    </row>
    <row r="2339" spans="1:47" ht="12" customHeight="1" x14ac:dyDescent="0.3">
      <c r="A2339" s="87" t="s">
        <v>47</v>
      </c>
      <c r="B2339" s="88">
        <v>46104</v>
      </c>
      <c r="C2339" s="89" t="s">
        <v>48</v>
      </c>
      <c r="D2339" s="89" t="s">
        <v>49</v>
      </c>
      <c r="E2339" s="189">
        <v>756553598</v>
      </c>
      <c r="F2339" s="197" t="s">
        <v>6060</v>
      </c>
      <c r="G2339" s="90">
        <v>5847386761</v>
      </c>
      <c r="H2339" s="91">
        <v>35359</v>
      </c>
      <c r="I2339" s="89"/>
      <c r="J2339" s="89" t="s">
        <v>84</v>
      </c>
      <c r="K2339" s="89" t="s">
        <v>76</v>
      </c>
      <c r="L2339" s="89" t="s">
        <v>95</v>
      </c>
      <c r="M2339" s="89" t="s">
        <v>334</v>
      </c>
      <c r="N2339" s="89" t="s">
        <v>55</v>
      </c>
      <c r="O2339" s="92" t="s">
        <v>6061</v>
      </c>
      <c r="P2339" s="93" t="s">
        <v>57</v>
      </c>
      <c r="Q2339" s="110" t="s">
        <v>5322</v>
      </c>
      <c r="R2339" s="94"/>
      <c r="S2339" s="95">
        <v>46168</v>
      </c>
      <c r="T2339" s="95" t="s">
        <v>5203</v>
      </c>
      <c r="U2339" s="95" t="s">
        <v>1125</v>
      </c>
      <c r="V2339" s="91">
        <v>46113</v>
      </c>
      <c r="W2339" s="91">
        <v>46160</v>
      </c>
      <c r="X2339" s="91">
        <v>46167</v>
      </c>
      <c r="Y2339" s="96" t="s">
        <v>2851</v>
      </c>
      <c r="Z2339" s="89"/>
      <c r="AA2339" s="95"/>
      <c r="AB2339" s="89"/>
      <c r="AC2339" s="109"/>
      <c r="AD2339" s="89"/>
      <c r="AE2339" s="89"/>
      <c r="AF2339" s="191"/>
      <c r="AG2339" s="194"/>
      <c r="AH2339" s="193"/>
      <c r="AI2339" s="97"/>
      <c r="AJ2339" s="97"/>
      <c r="AK2339" s="97"/>
      <c r="AL2339" s="45" t="s">
        <v>67</v>
      </c>
      <c r="AM2339" s="160" t="str">
        <f>MONTH(B2339)&amp;"/"&amp;YEAR(B2339)</f>
        <v>3/2026</v>
      </c>
      <c r="AN2339" s="45">
        <f>WEEKNUM(B2339)-WEEKNUM(EOMONTH(B2339,-1)+1)+1</f>
        <v>4</v>
      </c>
      <c r="AO2339" s="45" t="str">
        <f>MONTH(R2339)&amp;"/"&amp;YEAR(R2339)</f>
        <v>1/1900</v>
      </c>
      <c r="AP2339" s="45" t="e">
        <f>WEEKNUM(R2339)-WEEKNUM(EOMONTH(R2339,-1)+1)+1</f>
        <v>#NUM!</v>
      </c>
      <c r="AQ2339" s="45">
        <f>IF(AU2339="S",IF(Q2339="1. Aceitou o programa",R2339-B2339,0),0)</f>
        <v>0</v>
      </c>
      <c r="AR2339" s="45">
        <f>IF(AU2339="S",IF(AND(S2339&lt;&gt;"",R2339&lt;&gt;""),S2339-R2339,0),0)</f>
        <v>0</v>
      </c>
      <c r="AS2339" s="45">
        <f>IF(AU2339="S",IF(Q2339="1. Aceitou o programa",IF(OR(X2339="Não se Aplica",X2339=""),IF(OR(W2339="Não se Aplica",W2339=""),0,W2339-V2339),AVERAGE(X2339-W2339,W2339-V2339)),0),0)</f>
        <v>0</v>
      </c>
      <c r="AT2339" s="45">
        <f>IF(AU2339="S",IF(AND(Q2339="1. Aceitou o programa",AB2339="Realizada"),IFERROR(IF(AA2339="",0,AA2339-R2339),0),0),0)</f>
        <v>0</v>
      </c>
      <c r="AU2339" s="45" t="str">
        <f>_xlfn.XLOOKUP(U2339,'Lista Suspensa'!$AA$20:$AA$23,'Lista Suspensa'!$AB$20:$AB$23,"N/A")</f>
        <v>S</v>
      </c>
    </row>
    <row r="2340" spans="1:47" ht="12" customHeight="1" x14ac:dyDescent="0.3">
      <c r="A2340" s="87" t="s">
        <v>47</v>
      </c>
      <c r="B2340" s="88">
        <v>46104</v>
      </c>
      <c r="C2340" s="89" t="s">
        <v>48</v>
      </c>
      <c r="D2340" s="89" t="s">
        <v>49</v>
      </c>
      <c r="E2340" s="189">
        <v>124209440</v>
      </c>
      <c r="F2340" s="197" t="s">
        <v>6062</v>
      </c>
      <c r="G2340" s="90">
        <v>8294820830</v>
      </c>
      <c r="H2340" s="91">
        <v>17068</v>
      </c>
      <c r="I2340" s="89"/>
      <c r="J2340" s="89" t="s">
        <v>51</v>
      </c>
      <c r="K2340" s="89" t="s">
        <v>52</v>
      </c>
      <c r="L2340" s="89" t="s">
        <v>85</v>
      </c>
      <c r="M2340" s="89" t="s">
        <v>1986</v>
      </c>
      <c r="N2340" s="89" t="s">
        <v>87</v>
      </c>
      <c r="O2340" s="92" t="s">
        <v>6063</v>
      </c>
      <c r="P2340" s="93" t="s">
        <v>57</v>
      </c>
      <c r="Q2340" s="110" t="s">
        <v>5322</v>
      </c>
      <c r="R2340" s="94"/>
      <c r="S2340" s="95">
        <v>46168</v>
      </c>
      <c r="T2340" s="95" t="s">
        <v>5203</v>
      </c>
      <c r="U2340" s="95" t="s">
        <v>1125</v>
      </c>
      <c r="V2340" s="91">
        <v>46113</v>
      </c>
      <c r="W2340" s="91">
        <v>46160</v>
      </c>
      <c r="X2340" s="91">
        <v>46167</v>
      </c>
      <c r="Y2340" s="96" t="s">
        <v>2851</v>
      </c>
      <c r="Z2340" s="89"/>
      <c r="AA2340" s="95"/>
      <c r="AB2340" s="89"/>
      <c r="AC2340" s="109"/>
      <c r="AD2340" s="89"/>
      <c r="AE2340" s="89"/>
      <c r="AF2340" s="191"/>
      <c r="AG2340" s="194"/>
      <c r="AH2340" s="193"/>
      <c r="AI2340" s="97"/>
      <c r="AJ2340" s="97"/>
      <c r="AK2340" s="97"/>
      <c r="AL2340" s="45" t="s">
        <v>67</v>
      </c>
      <c r="AM2340" s="160" t="str">
        <f>MONTH(B2340)&amp;"/"&amp;YEAR(B2340)</f>
        <v>3/2026</v>
      </c>
      <c r="AN2340" s="45">
        <f>WEEKNUM(B2340)-WEEKNUM(EOMONTH(B2340,-1)+1)+1</f>
        <v>4</v>
      </c>
      <c r="AO2340" s="45" t="str">
        <f>MONTH(R2340)&amp;"/"&amp;YEAR(R2340)</f>
        <v>1/1900</v>
      </c>
      <c r="AP2340" s="45" t="e">
        <f>WEEKNUM(R2340)-WEEKNUM(EOMONTH(R2340,-1)+1)+1</f>
        <v>#NUM!</v>
      </c>
      <c r="AQ2340" s="45">
        <f>IF(AU2340="S",IF(Q2340="1. Aceitou o programa",R2340-B2340,0),0)</f>
        <v>0</v>
      </c>
      <c r="AR2340" s="45">
        <f>IF(AU2340="S",IF(AND(S2340&lt;&gt;"",R2340&lt;&gt;""),S2340-R2340,0),0)</f>
        <v>0</v>
      </c>
      <c r="AS2340" s="45">
        <f>IF(AU2340="S",IF(Q2340="1. Aceitou o programa",IF(OR(X2340="Não se Aplica",X2340=""),IF(OR(W2340="Não se Aplica",W2340=""),0,W2340-V2340),AVERAGE(X2340-W2340,W2340-V2340)),0),0)</f>
        <v>0</v>
      </c>
      <c r="AT2340" s="45">
        <f>IF(AU2340="S",IF(AND(Q2340="1. Aceitou o programa",AB2340="Realizada"),IFERROR(IF(AA2340="",0,AA2340-R2340),0),0),0)</f>
        <v>0</v>
      </c>
      <c r="AU2340" s="45" t="str">
        <f>_xlfn.XLOOKUP(U2340,'Lista Suspensa'!$AA$20:$AA$23,'Lista Suspensa'!$AB$20:$AB$23,"N/A")</f>
        <v>S</v>
      </c>
    </row>
    <row r="2341" spans="1:47" ht="12" customHeight="1" x14ac:dyDescent="0.3">
      <c r="A2341" s="87" t="s">
        <v>47</v>
      </c>
      <c r="B2341" s="88">
        <v>46104</v>
      </c>
      <c r="C2341" s="89" t="s">
        <v>48</v>
      </c>
      <c r="D2341" s="89" t="s">
        <v>49</v>
      </c>
      <c r="E2341" s="189">
        <v>758022263</v>
      </c>
      <c r="F2341" s="197" t="s">
        <v>6064</v>
      </c>
      <c r="G2341" s="90">
        <v>15913267702</v>
      </c>
      <c r="H2341" s="91">
        <v>35178</v>
      </c>
      <c r="I2341" s="89"/>
      <c r="J2341" s="89" t="s">
        <v>51</v>
      </c>
      <c r="K2341" s="89" t="s">
        <v>76</v>
      </c>
      <c r="L2341" s="89" t="s">
        <v>95</v>
      </c>
      <c r="M2341" s="89" t="s">
        <v>222</v>
      </c>
      <c r="N2341" s="89" t="s">
        <v>97</v>
      </c>
      <c r="O2341" s="92" t="s">
        <v>6065</v>
      </c>
      <c r="P2341" s="93" t="s">
        <v>57</v>
      </c>
      <c r="Q2341" s="110" t="s">
        <v>5322</v>
      </c>
      <c r="R2341" s="94"/>
      <c r="S2341" s="95">
        <v>46168</v>
      </c>
      <c r="T2341" s="95" t="s">
        <v>5203</v>
      </c>
      <c r="U2341" s="95" t="s">
        <v>1125</v>
      </c>
      <c r="V2341" s="91">
        <v>46113</v>
      </c>
      <c r="W2341" s="91">
        <v>46160</v>
      </c>
      <c r="X2341" s="91">
        <v>46167</v>
      </c>
      <c r="Y2341" s="96" t="s">
        <v>2851</v>
      </c>
      <c r="Z2341" s="89"/>
      <c r="AA2341" s="95"/>
      <c r="AB2341" s="89"/>
      <c r="AC2341" s="109"/>
      <c r="AD2341" s="89"/>
      <c r="AE2341" s="89"/>
      <c r="AF2341" s="191"/>
      <c r="AG2341" s="194"/>
      <c r="AH2341" s="193"/>
      <c r="AI2341" s="97"/>
      <c r="AJ2341" s="97"/>
      <c r="AK2341" s="97"/>
      <c r="AL2341" s="45" t="s">
        <v>67</v>
      </c>
      <c r="AM2341" s="160" t="str">
        <f>MONTH(B2341)&amp;"/"&amp;YEAR(B2341)</f>
        <v>3/2026</v>
      </c>
      <c r="AN2341" s="45">
        <f>WEEKNUM(B2341)-WEEKNUM(EOMONTH(B2341,-1)+1)+1</f>
        <v>4</v>
      </c>
      <c r="AO2341" s="45" t="str">
        <f>MONTH(R2341)&amp;"/"&amp;YEAR(R2341)</f>
        <v>1/1900</v>
      </c>
      <c r="AP2341" s="45" t="e">
        <f>WEEKNUM(R2341)-WEEKNUM(EOMONTH(R2341,-1)+1)+1</f>
        <v>#NUM!</v>
      </c>
      <c r="AQ2341" s="45">
        <f>IF(AU2341="S",IF(Q2341="1. Aceitou o programa",R2341-B2341,0),0)</f>
        <v>0</v>
      </c>
      <c r="AR2341" s="45">
        <f>IF(AU2341="S",IF(AND(S2341&lt;&gt;"",R2341&lt;&gt;""),S2341-R2341,0),0)</f>
        <v>0</v>
      </c>
      <c r="AS2341" s="45">
        <f>IF(AU2341="S",IF(Q2341="1. Aceitou o programa",IF(OR(X2341="Não se Aplica",X2341=""),IF(OR(W2341="Não se Aplica",W2341=""),0,W2341-V2341),AVERAGE(X2341-W2341,W2341-V2341)),0),0)</f>
        <v>0</v>
      </c>
      <c r="AT2341" s="45">
        <f>IF(AU2341="S",IF(AND(Q2341="1. Aceitou o programa",AB2341="Realizada"),IFERROR(IF(AA2341="",0,AA2341-R2341),0),0),0)</f>
        <v>0</v>
      </c>
      <c r="AU2341" s="45" t="str">
        <f>_xlfn.XLOOKUP(U2341,'Lista Suspensa'!$AA$20:$AA$23,'Lista Suspensa'!$AB$20:$AB$23,"N/A")</f>
        <v>S</v>
      </c>
    </row>
    <row r="2342" spans="1:47" ht="12" customHeight="1" x14ac:dyDescent="0.3">
      <c r="A2342" s="87" t="s">
        <v>47</v>
      </c>
      <c r="B2342" s="88">
        <v>46104</v>
      </c>
      <c r="C2342" s="89" t="s">
        <v>48</v>
      </c>
      <c r="D2342" s="89" t="s">
        <v>49</v>
      </c>
      <c r="E2342" s="189">
        <v>450473902</v>
      </c>
      <c r="F2342" s="197" t="s">
        <v>6066</v>
      </c>
      <c r="G2342" s="90">
        <v>52282514807</v>
      </c>
      <c r="H2342" s="91">
        <v>37580</v>
      </c>
      <c r="I2342" s="89"/>
      <c r="J2342" s="89" t="s">
        <v>51</v>
      </c>
      <c r="K2342" s="89" t="s">
        <v>52</v>
      </c>
      <c r="L2342" s="89" t="s">
        <v>85</v>
      </c>
      <c r="M2342" s="89" t="s">
        <v>1957</v>
      </c>
      <c r="N2342" s="89" t="s">
        <v>55</v>
      </c>
      <c r="O2342" s="92" t="s">
        <v>6067</v>
      </c>
      <c r="P2342" s="93" t="s">
        <v>57</v>
      </c>
      <c r="Q2342" s="110" t="s">
        <v>5322</v>
      </c>
      <c r="R2342" s="94"/>
      <c r="S2342" s="95">
        <v>46168</v>
      </c>
      <c r="T2342" s="95" t="s">
        <v>5203</v>
      </c>
      <c r="U2342" s="95" t="s">
        <v>1125</v>
      </c>
      <c r="V2342" s="91">
        <v>46113</v>
      </c>
      <c r="W2342" s="91">
        <v>46160</v>
      </c>
      <c r="X2342" s="91">
        <v>46167</v>
      </c>
      <c r="Y2342" s="96" t="s">
        <v>2851</v>
      </c>
      <c r="Z2342" s="89"/>
      <c r="AA2342" s="95"/>
      <c r="AB2342" s="89"/>
      <c r="AC2342" s="109"/>
      <c r="AD2342" s="89"/>
      <c r="AE2342" s="89"/>
      <c r="AF2342" s="191"/>
      <c r="AG2342" s="194"/>
      <c r="AH2342" s="193"/>
      <c r="AI2342" s="97"/>
      <c r="AJ2342" s="97"/>
      <c r="AK2342" s="97"/>
      <c r="AL2342" s="45" t="s">
        <v>67</v>
      </c>
      <c r="AM2342" s="160" t="str">
        <f>MONTH(B2342)&amp;"/"&amp;YEAR(B2342)</f>
        <v>3/2026</v>
      </c>
      <c r="AN2342" s="45">
        <f>WEEKNUM(B2342)-WEEKNUM(EOMONTH(B2342,-1)+1)+1</f>
        <v>4</v>
      </c>
      <c r="AO2342" s="45" t="str">
        <f>MONTH(R2342)&amp;"/"&amp;YEAR(R2342)</f>
        <v>1/1900</v>
      </c>
      <c r="AP2342" s="45" t="e">
        <f>WEEKNUM(R2342)-WEEKNUM(EOMONTH(R2342,-1)+1)+1</f>
        <v>#NUM!</v>
      </c>
      <c r="AQ2342" s="45">
        <f>IF(AU2342="S",IF(Q2342="1. Aceitou o programa",R2342-B2342,0),0)</f>
        <v>0</v>
      </c>
      <c r="AR2342" s="45">
        <f>IF(AU2342="S",IF(AND(S2342&lt;&gt;"",R2342&lt;&gt;""),S2342-R2342,0),0)</f>
        <v>0</v>
      </c>
      <c r="AS2342" s="45">
        <f>IF(AU2342="S",IF(Q2342="1. Aceitou o programa",IF(OR(X2342="Não se Aplica",X2342=""),IF(OR(W2342="Não se Aplica",W2342=""),0,W2342-V2342),AVERAGE(X2342-W2342,W2342-V2342)),0),0)</f>
        <v>0</v>
      </c>
      <c r="AT2342" s="45">
        <f>IF(AU2342="S",IF(AND(Q2342="1. Aceitou o programa",AB2342="Realizada"),IFERROR(IF(AA2342="",0,AA2342-R2342),0),0),0)</f>
        <v>0</v>
      </c>
      <c r="AU2342" s="45" t="str">
        <f>_xlfn.XLOOKUP(U2342,'Lista Suspensa'!$AA$20:$AA$23,'Lista Suspensa'!$AB$20:$AB$23,"N/A")</f>
        <v>S</v>
      </c>
    </row>
    <row r="2343" spans="1:47" ht="12" customHeight="1" x14ac:dyDescent="0.3">
      <c r="A2343" s="87" t="s">
        <v>47</v>
      </c>
      <c r="B2343" s="88">
        <v>46104</v>
      </c>
      <c r="C2343" s="89" t="s">
        <v>48</v>
      </c>
      <c r="D2343" s="89" t="s">
        <v>49</v>
      </c>
      <c r="E2343" s="189">
        <v>200285203</v>
      </c>
      <c r="F2343" s="197" t="s">
        <v>6068</v>
      </c>
      <c r="G2343" s="90">
        <v>4614097804</v>
      </c>
      <c r="H2343" s="91">
        <v>17221</v>
      </c>
      <c r="I2343" s="89"/>
      <c r="J2343" s="89" t="s">
        <v>51</v>
      </c>
      <c r="K2343" s="89" t="s">
        <v>52</v>
      </c>
      <c r="L2343" s="89" t="s">
        <v>85</v>
      </c>
      <c r="M2343" s="89" t="s">
        <v>807</v>
      </c>
      <c r="N2343" s="89" t="s">
        <v>1299</v>
      </c>
      <c r="O2343" s="92" t="s">
        <v>6069</v>
      </c>
      <c r="P2343" s="93" t="s">
        <v>57</v>
      </c>
      <c r="Q2343" s="110" t="s">
        <v>5322</v>
      </c>
      <c r="R2343" s="94"/>
      <c r="S2343" s="95">
        <v>46168</v>
      </c>
      <c r="T2343" s="95" t="s">
        <v>5203</v>
      </c>
      <c r="U2343" s="95" t="s">
        <v>1125</v>
      </c>
      <c r="V2343" s="91">
        <v>46113</v>
      </c>
      <c r="W2343" s="91">
        <v>46160</v>
      </c>
      <c r="X2343" s="91">
        <v>46167</v>
      </c>
      <c r="Y2343" s="96" t="s">
        <v>2851</v>
      </c>
      <c r="Z2343" s="89"/>
      <c r="AA2343" s="95"/>
      <c r="AB2343" s="89"/>
      <c r="AC2343" s="109"/>
      <c r="AD2343" s="89"/>
      <c r="AE2343" s="89"/>
      <c r="AF2343" s="191"/>
      <c r="AG2343" s="194"/>
      <c r="AH2343" s="193"/>
      <c r="AI2343" s="97"/>
      <c r="AJ2343" s="97"/>
      <c r="AK2343" s="97"/>
      <c r="AL2343" s="45" t="s">
        <v>67</v>
      </c>
      <c r="AM2343" s="160" t="str">
        <f>MONTH(B2343)&amp;"/"&amp;YEAR(B2343)</f>
        <v>3/2026</v>
      </c>
      <c r="AN2343" s="45">
        <f>WEEKNUM(B2343)-WEEKNUM(EOMONTH(B2343,-1)+1)+1</f>
        <v>4</v>
      </c>
      <c r="AO2343" s="45" t="str">
        <f>MONTH(R2343)&amp;"/"&amp;YEAR(R2343)</f>
        <v>1/1900</v>
      </c>
      <c r="AP2343" s="45" t="e">
        <f>WEEKNUM(R2343)-WEEKNUM(EOMONTH(R2343,-1)+1)+1</f>
        <v>#NUM!</v>
      </c>
      <c r="AQ2343" s="45">
        <f>IF(AU2343="S",IF(Q2343="1. Aceitou o programa",R2343-B2343,0),0)</f>
        <v>0</v>
      </c>
      <c r="AR2343" s="45">
        <f>IF(AU2343="S",IF(AND(S2343&lt;&gt;"",R2343&lt;&gt;""),S2343-R2343,0),0)</f>
        <v>0</v>
      </c>
      <c r="AS2343" s="45">
        <f>IF(AU2343="S",IF(Q2343="1. Aceitou o programa",IF(OR(X2343="Não se Aplica",X2343=""),IF(OR(W2343="Não se Aplica",W2343=""),0,W2343-V2343),AVERAGE(X2343-W2343,W2343-V2343)),0),0)</f>
        <v>0</v>
      </c>
      <c r="AT2343" s="45">
        <f>IF(AU2343="S",IF(AND(Q2343="1. Aceitou o programa",AB2343="Realizada"),IFERROR(IF(AA2343="",0,AA2343-R2343),0),0),0)</f>
        <v>0</v>
      </c>
      <c r="AU2343" s="45" t="str">
        <f>_xlfn.XLOOKUP(U2343,'Lista Suspensa'!$AA$20:$AA$23,'Lista Suspensa'!$AB$20:$AB$23,"N/A")</f>
        <v>S</v>
      </c>
    </row>
    <row r="2344" spans="1:47" ht="12" customHeight="1" x14ac:dyDescent="0.3">
      <c r="A2344" s="87" t="s">
        <v>47</v>
      </c>
      <c r="B2344" s="88">
        <v>46104</v>
      </c>
      <c r="C2344" s="89" t="s">
        <v>48</v>
      </c>
      <c r="D2344" s="89" t="s">
        <v>49</v>
      </c>
      <c r="E2344" s="189">
        <v>757038948</v>
      </c>
      <c r="F2344" s="197" t="s">
        <v>6070</v>
      </c>
      <c r="G2344" s="90">
        <v>5468842700</v>
      </c>
      <c r="H2344" s="91">
        <v>27413</v>
      </c>
      <c r="I2344" s="89"/>
      <c r="J2344" s="89" t="s">
        <v>51</v>
      </c>
      <c r="K2344" s="89" t="s">
        <v>76</v>
      </c>
      <c r="L2344" s="89" t="s">
        <v>95</v>
      </c>
      <c r="M2344" s="89" t="s">
        <v>222</v>
      </c>
      <c r="N2344" s="89" t="s">
        <v>97</v>
      </c>
      <c r="O2344" s="92" t="s">
        <v>6071</v>
      </c>
      <c r="P2344" s="93" t="s">
        <v>57</v>
      </c>
      <c r="Q2344" s="110" t="s">
        <v>5322</v>
      </c>
      <c r="R2344" s="94"/>
      <c r="S2344" s="95">
        <v>46168</v>
      </c>
      <c r="T2344" s="95" t="s">
        <v>5203</v>
      </c>
      <c r="U2344" s="95" t="s">
        <v>1125</v>
      </c>
      <c r="V2344" s="91">
        <v>46113</v>
      </c>
      <c r="W2344" s="91">
        <v>46160</v>
      </c>
      <c r="X2344" s="91">
        <v>46167</v>
      </c>
      <c r="Y2344" s="96" t="s">
        <v>2851</v>
      </c>
      <c r="Z2344" s="89"/>
      <c r="AA2344" s="95"/>
      <c r="AB2344" s="89"/>
      <c r="AC2344" s="109"/>
      <c r="AD2344" s="89"/>
      <c r="AE2344" s="89"/>
      <c r="AF2344" s="191"/>
      <c r="AG2344" s="194"/>
      <c r="AH2344" s="193"/>
      <c r="AI2344" s="97"/>
      <c r="AJ2344" s="97"/>
      <c r="AK2344" s="97"/>
      <c r="AL2344" s="45" t="s">
        <v>67</v>
      </c>
      <c r="AM2344" s="160" t="str">
        <f>MONTH(B2344)&amp;"/"&amp;YEAR(B2344)</f>
        <v>3/2026</v>
      </c>
      <c r="AN2344" s="45">
        <f>WEEKNUM(B2344)-WEEKNUM(EOMONTH(B2344,-1)+1)+1</f>
        <v>4</v>
      </c>
      <c r="AO2344" s="45" t="str">
        <f>MONTH(R2344)&amp;"/"&amp;YEAR(R2344)</f>
        <v>1/1900</v>
      </c>
      <c r="AP2344" s="45" t="e">
        <f>WEEKNUM(R2344)-WEEKNUM(EOMONTH(R2344,-1)+1)+1</f>
        <v>#NUM!</v>
      </c>
      <c r="AQ2344" s="45">
        <f>IF(AU2344="S",IF(Q2344="1. Aceitou o programa",R2344-B2344,0),0)</f>
        <v>0</v>
      </c>
      <c r="AR2344" s="45">
        <f>IF(AU2344="S",IF(AND(S2344&lt;&gt;"",R2344&lt;&gt;""),S2344-R2344,0),0)</f>
        <v>0</v>
      </c>
      <c r="AS2344" s="45">
        <f>IF(AU2344="S",IF(Q2344="1. Aceitou o programa",IF(OR(X2344="Não se Aplica",X2344=""),IF(OR(W2344="Não se Aplica",W2344=""),0,W2344-V2344),AVERAGE(X2344-W2344,W2344-V2344)),0),0)</f>
        <v>0</v>
      </c>
      <c r="AT2344" s="45">
        <f>IF(AU2344="S",IF(AND(Q2344="1. Aceitou o programa",AB2344="Realizada"),IFERROR(IF(AA2344="",0,AA2344-R2344),0),0),0)</f>
        <v>0</v>
      </c>
      <c r="AU2344" s="45" t="str">
        <f>_xlfn.XLOOKUP(U2344,'Lista Suspensa'!$AA$20:$AA$23,'Lista Suspensa'!$AB$20:$AB$23,"N/A")</f>
        <v>S</v>
      </c>
    </row>
    <row r="2345" spans="1:47" ht="12" customHeight="1" x14ac:dyDescent="0.3">
      <c r="A2345" s="87" t="s">
        <v>47</v>
      </c>
      <c r="B2345" s="88">
        <v>46104</v>
      </c>
      <c r="C2345" s="89" t="s">
        <v>48</v>
      </c>
      <c r="D2345" s="89" t="s">
        <v>49</v>
      </c>
      <c r="E2345" s="189">
        <v>74896610</v>
      </c>
      <c r="F2345" s="197" t="s">
        <v>6072</v>
      </c>
      <c r="G2345" s="90">
        <v>29346515848</v>
      </c>
      <c r="H2345" s="91">
        <v>28567</v>
      </c>
      <c r="I2345" s="89"/>
      <c r="J2345" s="89" t="s">
        <v>51</v>
      </c>
      <c r="K2345" s="89" t="s">
        <v>52</v>
      </c>
      <c r="L2345" s="89" t="s">
        <v>85</v>
      </c>
      <c r="M2345" s="89" t="s">
        <v>6073</v>
      </c>
      <c r="N2345" s="89" t="s">
        <v>159</v>
      </c>
      <c r="O2345" s="92" t="s">
        <v>6074</v>
      </c>
      <c r="P2345" s="93" t="s">
        <v>57</v>
      </c>
      <c r="Q2345" s="110" t="s">
        <v>5322</v>
      </c>
      <c r="R2345" s="94"/>
      <c r="S2345" s="95">
        <v>46168</v>
      </c>
      <c r="T2345" s="95" t="s">
        <v>5203</v>
      </c>
      <c r="U2345" s="95" t="s">
        <v>1125</v>
      </c>
      <c r="V2345" s="91">
        <v>46113</v>
      </c>
      <c r="W2345" s="91">
        <v>46160</v>
      </c>
      <c r="X2345" s="91">
        <v>46167</v>
      </c>
      <c r="Y2345" s="96" t="s">
        <v>2851</v>
      </c>
      <c r="Z2345" s="89"/>
      <c r="AA2345" s="95"/>
      <c r="AB2345" s="89"/>
      <c r="AC2345" s="109"/>
      <c r="AD2345" s="89"/>
      <c r="AE2345" s="89"/>
      <c r="AF2345" s="191"/>
      <c r="AG2345" s="194"/>
      <c r="AH2345" s="193"/>
      <c r="AI2345" s="97"/>
      <c r="AJ2345" s="97"/>
      <c r="AK2345" s="97"/>
      <c r="AL2345" s="45" t="s">
        <v>67</v>
      </c>
      <c r="AM2345" s="160" t="str">
        <f>MONTH(B2345)&amp;"/"&amp;YEAR(B2345)</f>
        <v>3/2026</v>
      </c>
      <c r="AN2345" s="45">
        <f>WEEKNUM(B2345)-WEEKNUM(EOMONTH(B2345,-1)+1)+1</f>
        <v>4</v>
      </c>
      <c r="AO2345" s="45" t="str">
        <f>MONTH(R2345)&amp;"/"&amp;YEAR(R2345)</f>
        <v>1/1900</v>
      </c>
      <c r="AP2345" s="45" t="e">
        <f>WEEKNUM(R2345)-WEEKNUM(EOMONTH(R2345,-1)+1)+1</f>
        <v>#NUM!</v>
      </c>
      <c r="AQ2345" s="45">
        <f>IF(AU2345="S",IF(Q2345="1. Aceitou o programa",R2345-B2345,0),0)</f>
        <v>0</v>
      </c>
      <c r="AR2345" s="45">
        <f>IF(AU2345="S",IF(AND(S2345&lt;&gt;"",R2345&lt;&gt;""),S2345-R2345,0),0)</f>
        <v>0</v>
      </c>
      <c r="AS2345" s="45">
        <f>IF(AU2345="S",IF(Q2345="1. Aceitou o programa",IF(OR(X2345="Não se Aplica",X2345=""),IF(OR(W2345="Não se Aplica",W2345=""),0,W2345-V2345),AVERAGE(X2345-W2345,W2345-V2345)),0),0)</f>
        <v>0</v>
      </c>
      <c r="AT2345" s="45">
        <f>IF(AU2345="S",IF(AND(Q2345="1. Aceitou o programa",AB2345="Realizada"),IFERROR(IF(AA2345="",0,AA2345-R2345),0),0),0)</f>
        <v>0</v>
      </c>
      <c r="AU2345" s="45" t="str">
        <f>_xlfn.XLOOKUP(U2345,'Lista Suspensa'!$AA$20:$AA$23,'Lista Suspensa'!$AB$20:$AB$23,"N/A")</f>
        <v>S</v>
      </c>
    </row>
    <row r="2346" spans="1:47" ht="12" customHeight="1" x14ac:dyDescent="0.3">
      <c r="A2346" s="87" t="s">
        <v>47</v>
      </c>
      <c r="B2346" s="88">
        <v>46104</v>
      </c>
      <c r="C2346" s="89" t="s">
        <v>48</v>
      </c>
      <c r="D2346" s="89" t="s">
        <v>49</v>
      </c>
      <c r="E2346" s="189">
        <v>200089790</v>
      </c>
      <c r="F2346" s="197" t="s">
        <v>6075</v>
      </c>
      <c r="G2346" s="90">
        <v>67004806804</v>
      </c>
      <c r="H2346" s="91">
        <v>19957</v>
      </c>
      <c r="I2346" s="89"/>
      <c r="J2346" s="89" t="s">
        <v>51</v>
      </c>
      <c r="K2346" s="89" t="s">
        <v>52</v>
      </c>
      <c r="L2346" s="89" t="s">
        <v>85</v>
      </c>
      <c r="M2346" s="89" t="s">
        <v>141</v>
      </c>
      <c r="N2346" s="89" t="s">
        <v>87</v>
      </c>
      <c r="O2346" s="92" t="s">
        <v>6076</v>
      </c>
      <c r="P2346" s="93" t="s">
        <v>57</v>
      </c>
      <c r="Q2346" s="110" t="s">
        <v>5322</v>
      </c>
      <c r="R2346" s="94"/>
      <c r="S2346" s="95">
        <v>46168</v>
      </c>
      <c r="T2346" s="95" t="s">
        <v>5203</v>
      </c>
      <c r="U2346" s="95" t="s">
        <v>1125</v>
      </c>
      <c r="V2346" s="91">
        <v>46113</v>
      </c>
      <c r="W2346" s="91">
        <v>46160</v>
      </c>
      <c r="X2346" s="91">
        <v>46167</v>
      </c>
      <c r="Y2346" s="96" t="s">
        <v>2851</v>
      </c>
      <c r="Z2346" s="89"/>
      <c r="AA2346" s="95"/>
      <c r="AB2346" s="89"/>
      <c r="AC2346" s="109"/>
      <c r="AD2346" s="89"/>
      <c r="AE2346" s="89"/>
      <c r="AF2346" s="191"/>
      <c r="AG2346" s="194"/>
      <c r="AH2346" s="193"/>
      <c r="AI2346" s="97"/>
      <c r="AJ2346" s="97"/>
      <c r="AK2346" s="97"/>
      <c r="AL2346" s="45" t="s">
        <v>67</v>
      </c>
      <c r="AM2346" s="160" t="str">
        <f>MONTH(B2346)&amp;"/"&amp;YEAR(B2346)</f>
        <v>3/2026</v>
      </c>
      <c r="AN2346" s="45">
        <f>WEEKNUM(B2346)-WEEKNUM(EOMONTH(B2346,-1)+1)+1</f>
        <v>4</v>
      </c>
      <c r="AO2346" s="45" t="str">
        <f>MONTH(R2346)&amp;"/"&amp;YEAR(R2346)</f>
        <v>1/1900</v>
      </c>
      <c r="AP2346" s="45" t="e">
        <f>WEEKNUM(R2346)-WEEKNUM(EOMONTH(R2346,-1)+1)+1</f>
        <v>#NUM!</v>
      </c>
      <c r="AQ2346" s="45">
        <f>IF(AU2346="S",IF(Q2346="1. Aceitou o programa",R2346-B2346,0),0)</f>
        <v>0</v>
      </c>
      <c r="AR2346" s="45">
        <f>IF(AU2346="S",IF(AND(S2346&lt;&gt;"",R2346&lt;&gt;""),S2346-R2346,0),0)</f>
        <v>0</v>
      </c>
      <c r="AS2346" s="45">
        <f>IF(AU2346="S",IF(Q2346="1. Aceitou o programa",IF(OR(X2346="Não se Aplica",X2346=""),IF(OR(W2346="Não se Aplica",W2346=""),0,W2346-V2346),AVERAGE(X2346-W2346,W2346-V2346)),0),0)</f>
        <v>0</v>
      </c>
      <c r="AT2346" s="45">
        <f>IF(AU2346="S",IF(AND(Q2346="1. Aceitou o programa",AB2346="Realizada"),IFERROR(IF(AA2346="",0,AA2346-R2346),0),0),0)</f>
        <v>0</v>
      </c>
      <c r="AU2346" s="45" t="str">
        <f>_xlfn.XLOOKUP(U2346,'Lista Suspensa'!$AA$20:$AA$23,'Lista Suspensa'!$AB$20:$AB$23,"N/A")</f>
        <v>S</v>
      </c>
    </row>
    <row r="2347" spans="1:47" ht="12" customHeight="1" x14ac:dyDescent="0.3">
      <c r="A2347" s="87" t="s">
        <v>47</v>
      </c>
      <c r="B2347" s="88">
        <v>46104</v>
      </c>
      <c r="C2347" s="89" t="s">
        <v>48</v>
      </c>
      <c r="D2347" s="89" t="s">
        <v>49</v>
      </c>
      <c r="E2347" s="189">
        <v>593901401</v>
      </c>
      <c r="F2347" s="197" t="s">
        <v>6077</v>
      </c>
      <c r="G2347" s="90">
        <v>39001114806</v>
      </c>
      <c r="H2347" s="91">
        <v>38267</v>
      </c>
      <c r="I2347" s="89"/>
      <c r="J2347" s="89" t="s">
        <v>51</v>
      </c>
      <c r="K2347" s="89" t="s">
        <v>52</v>
      </c>
      <c r="L2347" s="89" t="s">
        <v>53</v>
      </c>
      <c r="M2347" s="89" t="s">
        <v>6078</v>
      </c>
      <c r="N2347" s="89" t="s">
        <v>159</v>
      </c>
      <c r="O2347" s="92" t="s">
        <v>6079</v>
      </c>
      <c r="P2347" s="93" t="s">
        <v>57</v>
      </c>
      <c r="Q2347" s="110" t="s">
        <v>58</v>
      </c>
      <c r="R2347" s="94">
        <v>46169</v>
      </c>
      <c r="S2347" s="95"/>
      <c r="T2347" s="95" t="s">
        <v>59</v>
      </c>
      <c r="U2347" s="95" t="s">
        <v>60</v>
      </c>
      <c r="V2347" s="91">
        <v>46113</v>
      </c>
      <c r="W2347" s="91">
        <v>46160</v>
      </c>
      <c r="X2347" s="91">
        <v>46167</v>
      </c>
      <c r="Y2347" s="96" t="s">
        <v>2851</v>
      </c>
      <c r="Z2347" s="89" t="s">
        <v>62</v>
      </c>
      <c r="AA2347" s="95"/>
      <c r="AB2347" s="95" t="s">
        <v>2804</v>
      </c>
      <c r="AC2347" s="95" t="s">
        <v>2804</v>
      </c>
      <c r="AD2347" s="95" t="s">
        <v>2804</v>
      </c>
      <c r="AE2347" s="95" t="s">
        <v>2804</v>
      </c>
      <c r="AF2347" s="95" t="s">
        <v>2804</v>
      </c>
      <c r="AG2347" s="95" t="s">
        <v>2804</v>
      </c>
      <c r="AH2347" s="95" t="s">
        <v>2804</v>
      </c>
      <c r="AI2347" s="97"/>
      <c r="AJ2347" s="97" t="s">
        <v>65</v>
      </c>
      <c r="AK2347" s="97" t="s">
        <v>66</v>
      </c>
      <c r="AL2347" s="45" t="s">
        <v>67</v>
      </c>
      <c r="AM2347" s="160" t="str">
        <f>MONTH(B2347)&amp;"/"&amp;YEAR(B2347)</f>
        <v>3/2026</v>
      </c>
      <c r="AN2347" s="45">
        <f>WEEKNUM(B2347)-WEEKNUM(EOMONTH(B2347,-1)+1)+1</f>
        <v>4</v>
      </c>
      <c r="AO2347" s="45" t="str">
        <f>MONTH(R2347)&amp;"/"&amp;YEAR(R2347)</f>
        <v>5/2026</v>
      </c>
      <c r="AP2347" s="45">
        <f>WEEKNUM(R2347)-WEEKNUM(EOMONTH(R2347,-1)+1)+1</f>
        <v>5</v>
      </c>
      <c r="AQ2347" s="45">
        <f>IF(AU2347="S",IF(Q2347="1. Aceitou o programa",R2347-B2347,0),0)</f>
        <v>65</v>
      </c>
      <c r="AR2347" s="45">
        <f>IF(AU2347="S",IF(AND(S2347&lt;&gt;"",R2347&lt;&gt;""),S2347-R2347,0),0)</f>
        <v>0</v>
      </c>
      <c r="AS2347" s="45">
        <f>IF(AU2347="S",IF(Q2347="1. Aceitou o programa",IF(OR(X2347="Não se Aplica",X2347=""),IF(OR(W2347="Não se Aplica",W2347=""),0,W2347-V2347),AVERAGE(X2347-W2347,W2347-V2347)),0),0)</f>
        <v>27</v>
      </c>
      <c r="AT2347" s="45">
        <f>IF(AU2347="S",IF(AND(Q2347="1. Aceitou o programa",AB2347="Realizada"),IFERROR(IF(AA2347="",0,AA2347-R2347),0),0),0)</f>
        <v>0</v>
      </c>
      <c r="AU2347" s="45" t="str">
        <f>_xlfn.XLOOKUP(U2347,'Lista Suspensa'!$AA$20:$AA$23,'Lista Suspensa'!$AB$20:$AB$23,"N/A")</f>
        <v>S</v>
      </c>
    </row>
    <row r="2348" spans="1:47" ht="12" customHeight="1" x14ac:dyDescent="0.3">
      <c r="A2348" s="87" t="s">
        <v>47</v>
      </c>
      <c r="B2348" s="88">
        <v>46104</v>
      </c>
      <c r="C2348" s="89" t="s">
        <v>48</v>
      </c>
      <c r="D2348" s="89" t="s">
        <v>49</v>
      </c>
      <c r="E2348" s="189">
        <v>451568516</v>
      </c>
      <c r="F2348" s="197" t="s">
        <v>6080</v>
      </c>
      <c r="G2348" s="90">
        <v>24574751800</v>
      </c>
      <c r="H2348" s="91">
        <v>16421</v>
      </c>
      <c r="I2348" s="89"/>
      <c r="J2348" s="89" t="s">
        <v>51</v>
      </c>
      <c r="K2348" s="89" t="s">
        <v>52</v>
      </c>
      <c r="L2348" s="89" t="s">
        <v>85</v>
      </c>
      <c r="M2348" s="89" t="s">
        <v>6081</v>
      </c>
      <c r="N2348" s="89" t="s">
        <v>87</v>
      </c>
      <c r="O2348" s="92" t="s">
        <v>6082</v>
      </c>
      <c r="P2348" s="93" t="s">
        <v>57</v>
      </c>
      <c r="Q2348" s="110" t="s">
        <v>5322</v>
      </c>
      <c r="R2348" s="94"/>
      <c r="S2348" s="95">
        <v>46168</v>
      </c>
      <c r="T2348" s="95" t="s">
        <v>5203</v>
      </c>
      <c r="U2348" s="95" t="s">
        <v>1125</v>
      </c>
      <c r="V2348" s="91">
        <v>46113</v>
      </c>
      <c r="W2348" s="91">
        <v>46160</v>
      </c>
      <c r="X2348" s="91">
        <v>46167</v>
      </c>
      <c r="Y2348" s="96" t="s">
        <v>2851</v>
      </c>
      <c r="Z2348" s="89"/>
      <c r="AA2348" s="95"/>
      <c r="AB2348" s="89"/>
      <c r="AC2348" s="109"/>
      <c r="AD2348" s="89"/>
      <c r="AE2348" s="89"/>
      <c r="AF2348" s="191"/>
      <c r="AG2348" s="194"/>
      <c r="AH2348" s="193"/>
      <c r="AI2348" s="97"/>
      <c r="AJ2348" s="97"/>
      <c r="AK2348" s="97"/>
      <c r="AL2348" s="45" t="s">
        <v>67</v>
      </c>
      <c r="AM2348" s="160" t="str">
        <f>MONTH(B2348)&amp;"/"&amp;YEAR(B2348)</f>
        <v>3/2026</v>
      </c>
      <c r="AN2348" s="45">
        <f>WEEKNUM(B2348)-WEEKNUM(EOMONTH(B2348,-1)+1)+1</f>
        <v>4</v>
      </c>
      <c r="AO2348" s="45" t="str">
        <f>MONTH(R2348)&amp;"/"&amp;YEAR(R2348)</f>
        <v>1/1900</v>
      </c>
      <c r="AP2348" s="45" t="e">
        <f>WEEKNUM(R2348)-WEEKNUM(EOMONTH(R2348,-1)+1)+1</f>
        <v>#NUM!</v>
      </c>
      <c r="AQ2348" s="45">
        <f>IF(AU2348="S",IF(Q2348="1. Aceitou o programa",R2348-B2348,0),0)</f>
        <v>0</v>
      </c>
      <c r="AR2348" s="45">
        <f>IF(AU2348="S",IF(AND(S2348&lt;&gt;"",R2348&lt;&gt;""),S2348-R2348,0),0)</f>
        <v>0</v>
      </c>
      <c r="AS2348" s="45">
        <f>IF(AU2348="S",IF(Q2348="1. Aceitou o programa",IF(OR(X2348="Não se Aplica",X2348=""),IF(OR(W2348="Não se Aplica",W2348=""),0,W2348-V2348),AVERAGE(X2348-W2348,W2348-V2348)),0),0)</f>
        <v>0</v>
      </c>
      <c r="AT2348" s="45">
        <f>IF(AU2348="S",IF(AND(Q2348="1. Aceitou o programa",AB2348="Realizada"),IFERROR(IF(AA2348="",0,AA2348-R2348),0),0),0)</f>
        <v>0</v>
      </c>
      <c r="AU2348" s="45" t="str">
        <f>_xlfn.XLOOKUP(U2348,'Lista Suspensa'!$AA$20:$AA$23,'Lista Suspensa'!$AB$20:$AB$23,"N/A")</f>
        <v>S</v>
      </c>
    </row>
    <row r="2349" spans="1:47" ht="12" customHeight="1" x14ac:dyDescent="0.3">
      <c r="A2349" s="87" t="s">
        <v>47</v>
      </c>
      <c r="B2349" s="88">
        <v>46104</v>
      </c>
      <c r="C2349" s="89" t="s">
        <v>48</v>
      </c>
      <c r="D2349" s="89" t="s">
        <v>49</v>
      </c>
      <c r="E2349" s="189">
        <v>439170265</v>
      </c>
      <c r="F2349" s="197" t="s">
        <v>6083</v>
      </c>
      <c r="G2349" s="90">
        <v>9121195781</v>
      </c>
      <c r="H2349" s="91">
        <v>28762</v>
      </c>
      <c r="I2349" s="89"/>
      <c r="J2349" s="89" t="s">
        <v>51</v>
      </c>
      <c r="K2349" s="89" t="s">
        <v>76</v>
      </c>
      <c r="L2349" s="89" t="s">
        <v>95</v>
      </c>
      <c r="M2349" s="89" t="s">
        <v>334</v>
      </c>
      <c r="N2349" s="89" t="s">
        <v>71</v>
      </c>
      <c r="O2349" s="92" t="s">
        <v>6084</v>
      </c>
      <c r="P2349" s="93" t="s">
        <v>57</v>
      </c>
      <c r="Q2349" s="110" t="s">
        <v>5322</v>
      </c>
      <c r="R2349" s="94"/>
      <c r="S2349" s="95">
        <v>46168</v>
      </c>
      <c r="T2349" s="95" t="s">
        <v>5203</v>
      </c>
      <c r="U2349" s="95" t="s">
        <v>1125</v>
      </c>
      <c r="V2349" s="91">
        <v>46113</v>
      </c>
      <c r="W2349" s="91">
        <v>46160</v>
      </c>
      <c r="X2349" s="91">
        <v>46167</v>
      </c>
      <c r="Y2349" s="96" t="s">
        <v>2851</v>
      </c>
      <c r="Z2349" s="89"/>
      <c r="AA2349" s="95"/>
      <c r="AB2349" s="89"/>
      <c r="AC2349" s="109"/>
      <c r="AD2349" s="89"/>
      <c r="AE2349" s="89"/>
      <c r="AF2349" s="191"/>
      <c r="AG2349" s="194"/>
      <c r="AH2349" s="193"/>
      <c r="AI2349" s="97"/>
      <c r="AJ2349" s="97"/>
      <c r="AK2349" s="97"/>
      <c r="AL2349" s="45" t="s">
        <v>67</v>
      </c>
      <c r="AM2349" s="160" t="str">
        <f>MONTH(B2349)&amp;"/"&amp;YEAR(B2349)</f>
        <v>3/2026</v>
      </c>
      <c r="AN2349" s="45">
        <f>WEEKNUM(B2349)-WEEKNUM(EOMONTH(B2349,-1)+1)+1</f>
        <v>4</v>
      </c>
      <c r="AO2349" s="45" t="str">
        <f>MONTH(R2349)&amp;"/"&amp;YEAR(R2349)</f>
        <v>1/1900</v>
      </c>
      <c r="AP2349" s="45" t="e">
        <f>WEEKNUM(R2349)-WEEKNUM(EOMONTH(R2349,-1)+1)+1</f>
        <v>#NUM!</v>
      </c>
      <c r="AQ2349" s="45">
        <f>IF(AU2349="S",IF(Q2349="1. Aceitou o programa",R2349-B2349,0),0)</f>
        <v>0</v>
      </c>
      <c r="AR2349" s="45">
        <f>IF(AU2349="S",IF(AND(S2349&lt;&gt;"",R2349&lt;&gt;""),S2349-R2349,0),0)</f>
        <v>0</v>
      </c>
      <c r="AS2349" s="45">
        <f>IF(AU2349="S",IF(Q2349="1. Aceitou o programa",IF(OR(X2349="Não se Aplica",X2349=""),IF(OR(W2349="Não se Aplica",W2349=""),0,W2349-V2349),AVERAGE(X2349-W2349,W2349-V2349)),0),0)</f>
        <v>0</v>
      </c>
      <c r="AT2349" s="45">
        <f>IF(AU2349="S",IF(AND(Q2349="1. Aceitou o programa",AB2349="Realizada"),IFERROR(IF(AA2349="",0,AA2349-R2349),0),0),0)</f>
        <v>0</v>
      </c>
      <c r="AU2349" s="45" t="str">
        <f>_xlfn.XLOOKUP(U2349,'Lista Suspensa'!$AA$20:$AA$23,'Lista Suspensa'!$AB$20:$AB$23,"N/A")</f>
        <v>S</v>
      </c>
    </row>
    <row r="2350" spans="1:47" ht="12" customHeight="1" x14ac:dyDescent="0.3">
      <c r="A2350" s="87" t="s">
        <v>47</v>
      </c>
      <c r="B2350" s="88">
        <v>46104</v>
      </c>
      <c r="C2350" s="89" t="s">
        <v>48</v>
      </c>
      <c r="D2350" s="89" t="s">
        <v>49</v>
      </c>
      <c r="E2350" s="189">
        <v>751484504</v>
      </c>
      <c r="F2350" s="197" t="s">
        <v>6085</v>
      </c>
      <c r="G2350" s="90">
        <v>22390049753</v>
      </c>
      <c r="H2350" s="91">
        <v>18374</v>
      </c>
      <c r="I2350" s="89"/>
      <c r="J2350" s="89" t="s">
        <v>51</v>
      </c>
      <c r="K2350" s="89" t="s">
        <v>76</v>
      </c>
      <c r="L2350" s="89" t="s">
        <v>283</v>
      </c>
      <c r="M2350" s="89" t="s">
        <v>1968</v>
      </c>
      <c r="N2350" s="89" t="s">
        <v>55</v>
      </c>
      <c r="O2350" s="92" t="s">
        <v>6086</v>
      </c>
      <c r="P2350" s="93" t="s">
        <v>57</v>
      </c>
      <c r="Q2350" s="110" t="s">
        <v>5322</v>
      </c>
      <c r="R2350" s="94"/>
      <c r="S2350" s="95">
        <v>46168</v>
      </c>
      <c r="T2350" s="95" t="s">
        <v>5203</v>
      </c>
      <c r="U2350" s="95" t="s">
        <v>1125</v>
      </c>
      <c r="V2350" s="91">
        <v>46113</v>
      </c>
      <c r="W2350" s="91">
        <v>46160</v>
      </c>
      <c r="X2350" s="91">
        <v>46167</v>
      </c>
      <c r="Y2350" s="96" t="s">
        <v>2851</v>
      </c>
      <c r="Z2350" s="89"/>
      <c r="AA2350" s="95"/>
      <c r="AB2350" s="89"/>
      <c r="AC2350" s="109"/>
      <c r="AD2350" s="89"/>
      <c r="AE2350" s="89"/>
      <c r="AF2350" s="191"/>
      <c r="AG2350" s="194"/>
      <c r="AH2350" s="193"/>
      <c r="AI2350" s="97"/>
      <c r="AJ2350" s="97"/>
      <c r="AK2350" s="97"/>
      <c r="AL2350" s="45" t="s">
        <v>67</v>
      </c>
      <c r="AM2350" s="160" t="str">
        <f>MONTH(B2350)&amp;"/"&amp;YEAR(B2350)</f>
        <v>3/2026</v>
      </c>
      <c r="AN2350" s="45">
        <f>WEEKNUM(B2350)-WEEKNUM(EOMONTH(B2350,-1)+1)+1</f>
        <v>4</v>
      </c>
      <c r="AO2350" s="45" t="str">
        <f>MONTH(R2350)&amp;"/"&amp;YEAR(R2350)</f>
        <v>1/1900</v>
      </c>
      <c r="AP2350" s="45" t="e">
        <f>WEEKNUM(R2350)-WEEKNUM(EOMONTH(R2350,-1)+1)+1</f>
        <v>#NUM!</v>
      </c>
      <c r="AQ2350" s="45">
        <f>IF(AU2350="S",IF(Q2350="1. Aceitou o programa",R2350-B2350,0),0)</f>
        <v>0</v>
      </c>
      <c r="AR2350" s="45">
        <f>IF(AU2350="S",IF(AND(S2350&lt;&gt;"",R2350&lt;&gt;""),S2350-R2350,0),0)</f>
        <v>0</v>
      </c>
      <c r="AS2350" s="45">
        <f>IF(AU2350="S",IF(Q2350="1. Aceitou o programa",IF(OR(X2350="Não se Aplica",X2350=""),IF(OR(W2350="Não se Aplica",W2350=""),0,W2350-V2350),AVERAGE(X2350-W2350,W2350-V2350)),0),0)</f>
        <v>0</v>
      </c>
      <c r="AT2350" s="45">
        <f>IF(AU2350="S",IF(AND(Q2350="1. Aceitou o programa",AB2350="Realizada"),IFERROR(IF(AA2350="",0,AA2350-R2350),0),0),0)</f>
        <v>0</v>
      </c>
      <c r="AU2350" s="45" t="str">
        <f>_xlfn.XLOOKUP(U2350,'Lista Suspensa'!$AA$20:$AA$23,'Lista Suspensa'!$AB$20:$AB$23,"N/A")</f>
        <v>S</v>
      </c>
    </row>
    <row r="2351" spans="1:47" ht="12" customHeight="1" x14ac:dyDescent="0.3">
      <c r="A2351" s="87" t="s">
        <v>47</v>
      </c>
      <c r="B2351" s="88">
        <v>46104</v>
      </c>
      <c r="C2351" s="89" t="s">
        <v>48</v>
      </c>
      <c r="D2351" s="89" t="s">
        <v>49</v>
      </c>
      <c r="E2351" s="189">
        <v>416178731</v>
      </c>
      <c r="F2351" s="197" t="s">
        <v>6087</v>
      </c>
      <c r="G2351" s="90">
        <v>30452520797</v>
      </c>
      <c r="H2351" s="91">
        <v>18359</v>
      </c>
      <c r="I2351" s="89"/>
      <c r="J2351" s="89" t="s">
        <v>51</v>
      </c>
      <c r="K2351" s="89" t="s">
        <v>76</v>
      </c>
      <c r="L2351" s="89" t="s">
        <v>95</v>
      </c>
      <c r="M2351" s="89" t="s">
        <v>438</v>
      </c>
      <c r="N2351" s="89" t="s">
        <v>87</v>
      </c>
      <c r="O2351" s="92" t="s">
        <v>6088</v>
      </c>
      <c r="P2351" s="93" t="s">
        <v>57</v>
      </c>
      <c r="Q2351" s="110" t="s">
        <v>5322</v>
      </c>
      <c r="R2351" s="94"/>
      <c r="S2351" s="95">
        <v>46168</v>
      </c>
      <c r="T2351" s="95" t="s">
        <v>5203</v>
      </c>
      <c r="U2351" s="95" t="s">
        <v>1125</v>
      </c>
      <c r="V2351" s="91">
        <v>46113</v>
      </c>
      <c r="W2351" s="91">
        <v>46160</v>
      </c>
      <c r="X2351" s="91">
        <v>46167</v>
      </c>
      <c r="Y2351" s="96" t="s">
        <v>2851</v>
      </c>
      <c r="Z2351" s="89"/>
      <c r="AA2351" s="95"/>
      <c r="AB2351" s="89"/>
      <c r="AC2351" s="109"/>
      <c r="AD2351" s="89"/>
      <c r="AE2351" s="89"/>
      <c r="AF2351" s="191"/>
      <c r="AG2351" s="194"/>
      <c r="AH2351" s="193"/>
      <c r="AI2351" s="97"/>
      <c r="AJ2351" s="97"/>
      <c r="AK2351" s="97"/>
      <c r="AL2351" s="45" t="s">
        <v>67</v>
      </c>
      <c r="AM2351" s="160" t="str">
        <f>MONTH(B2351)&amp;"/"&amp;YEAR(B2351)</f>
        <v>3/2026</v>
      </c>
      <c r="AN2351" s="45">
        <f>WEEKNUM(B2351)-WEEKNUM(EOMONTH(B2351,-1)+1)+1</f>
        <v>4</v>
      </c>
      <c r="AO2351" s="45" t="str">
        <f>MONTH(R2351)&amp;"/"&amp;YEAR(R2351)</f>
        <v>1/1900</v>
      </c>
      <c r="AP2351" s="45" t="e">
        <f>WEEKNUM(R2351)-WEEKNUM(EOMONTH(R2351,-1)+1)+1</f>
        <v>#NUM!</v>
      </c>
      <c r="AQ2351" s="45">
        <f>IF(AU2351="S",IF(Q2351="1. Aceitou o programa",R2351-B2351,0),0)</f>
        <v>0</v>
      </c>
      <c r="AR2351" s="45">
        <f>IF(AU2351="S",IF(AND(S2351&lt;&gt;"",R2351&lt;&gt;""),S2351-R2351,0),0)</f>
        <v>0</v>
      </c>
      <c r="AS2351" s="45">
        <f>IF(AU2351="S",IF(Q2351="1. Aceitou o programa",IF(OR(X2351="Não se Aplica",X2351=""),IF(OR(W2351="Não se Aplica",W2351=""),0,W2351-V2351),AVERAGE(X2351-W2351,W2351-V2351)),0),0)</f>
        <v>0</v>
      </c>
      <c r="AT2351" s="45">
        <f>IF(AU2351="S",IF(AND(Q2351="1. Aceitou o programa",AB2351="Realizada"),IFERROR(IF(AA2351="",0,AA2351-R2351),0),0),0)</f>
        <v>0</v>
      </c>
      <c r="AU2351" s="45" t="str">
        <f>_xlfn.XLOOKUP(U2351,'Lista Suspensa'!$AA$20:$AA$23,'Lista Suspensa'!$AB$20:$AB$23,"N/A")</f>
        <v>S</v>
      </c>
    </row>
    <row r="2352" spans="1:47" ht="12" customHeight="1" x14ac:dyDescent="0.3">
      <c r="A2352" s="87" t="s">
        <v>47</v>
      </c>
      <c r="B2352" s="88">
        <v>46104</v>
      </c>
      <c r="C2352" s="89" t="s">
        <v>48</v>
      </c>
      <c r="D2352" s="89" t="s">
        <v>49</v>
      </c>
      <c r="E2352" s="189">
        <v>840957858</v>
      </c>
      <c r="F2352" s="197" t="s">
        <v>6089</v>
      </c>
      <c r="G2352" s="90">
        <v>6588667450</v>
      </c>
      <c r="H2352" s="91">
        <v>31836</v>
      </c>
      <c r="I2352" s="89"/>
      <c r="J2352" s="89" t="s">
        <v>51</v>
      </c>
      <c r="K2352" s="89" t="s">
        <v>771</v>
      </c>
      <c r="L2352" s="89" t="s">
        <v>772</v>
      </c>
      <c r="M2352" s="89" t="s">
        <v>1376</v>
      </c>
      <c r="N2352" s="89" t="s">
        <v>55</v>
      </c>
      <c r="O2352" s="92" t="s">
        <v>6090</v>
      </c>
      <c r="P2352" s="93" t="s">
        <v>57</v>
      </c>
      <c r="Q2352" s="110" t="s">
        <v>5322</v>
      </c>
      <c r="R2352" s="94"/>
      <c r="S2352" s="95">
        <v>46168</v>
      </c>
      <c r="T2352" s="95" t="s">
        <v>5203</v>
      </c>
      <c r="U2352" s="95" t="s">
        <v>1125</v>
      </c>
      <c r="V2352" s="91">
        <v>46113</v>
      </c>
      <c r="W2352" s="91">
        <v>46160</v>
      </c>
      <c r="X2352" s="91">
        <v>46167</v>
      </c>
      <c r="Y2352" s="96" t="s">
        <v>2851</v>
      </c>
      <c r="Z2352" s="89"/>
      <c r="AA2352" s="95"/>
      <c r="AB2352" s="89"/>
      <c r="AC2352" s="109"/>
      <c r="AD2352" s="89"/>
      <c r="AE2352" s="89"/>
      <c r="AF2352" s="191"/>
      <c r="AG2352" s="194"/>
      <c r="AH2352" s="193"/>
      <c r="AI2352" s="97"/>
      <c r="AJ2352" s="97"/>
      <c r="AK2352" s="97"/>
      <c r="AL2352" s="45" t="s">
        <v>67</v>
      </c>
      <c r="AM2352" s="160" t="str">
        <f>MONTH(B2352)&amp;"/"&amp;YEAR(B2352)</f>
        <v>3/2026</v>
      </c>
      <c r="AN2352" s="45">
        <f>WEEKNUM(B2352)-WEEKNUM(EOMONTH(B2352,-1)+1)+1</f>
        <v>4</v>
      </c>
      <c r="AO2352" s="45" t="str">
        <f>MONTH(R2352)&amp;"/"&amp;YEAR(R2352)</f>
        <v>1/1900</v>
      </c>
      <c r="AP2352" s="45" t="e">
        <f>WEEKNUM(R2352)-WEEKNUM(EOMONTH(R2352,-1)+1)+1</f>
        <v>#NUM!</v>
      </c>
      <c r="AQ2352" s="45">
        <f>IF(AU2352="S",IF(Q2352="1. Aceitou o programa",R2352-B2352,0),0)</f>
        <v>0</v>
      </c>
      <c r="AR2352" s="45">
        <f>IF(AU2352="S",IF(AND(S2352&lt;&gt;"",R2352&lt;&gt;""),S2352-R2352,0),0)</f>
        <v>0</v>
      </c>
      <c r="AS2352" s="45">
        <f>IF(AU2352="S",IF(Q2352="1. Aceitou o programa",IF(OR(X2352="Não se Aplica",X2352=""),IF(OR(W2352="Não se Aplica",W2352=""),0,W2352-V2352),AVERAGE(X2352-W2352,W2352-V2352)),0),0)</f>
        <v>0</v>
      </c>
      <c r="AT2352" s="45">
        <f>IF(AU2352="S",IF(AND(Q2352="1. Aceitou o programa",AB2352="Realizada"),IFERROR(IF(AA2352="",0,AA2352-R2352),0),0),0)</f>
        <v>0</v>
      </c>
      <c r="AU2352" s="45" t="str">
        <f>_xlfn.XLOOKUP(U2352,'Lista Suspensa'!$AA$20:$AA$23,'Lista Suspensa'!$AB$20:$AB$23,"N/A")</f>
        <v>S</v>
      </c>
    </row>
    <row r="2353" spans="1:47" ht="12" customHeight="1" x14ac:dyDescent="0.3">
      <c r="A2353" s="87" t="s">
        <v>47</v>
      </c>
      <c r="B2353" s="88">
        <v>46104</v>
      </c>
      <c r="C2353" s="89" t="s">
        <v>48</v>
      </c>
      <c r="D2353" s="89" t="s">
        <v>49</v>
      </c>
      <c r="E2353" s="189">
        <v>93324430</v>
      </c>
      <c r="F2353" s="197" t="s">
        <v>6091</v>
      </c>
      <c r="G2353" s="90">
        <v>4158094798</v>
      </c>
      <c r="H2353" s="91">
        <v>27037</v>
      </c>
      <c r="I2353" s="89"/>
      <c r="J2353" s="89" t="s">
        <v>51</v>
      </c>
      <c r="K2353" s="89" t="s">
        <v>76</v>
      </c>
      <c r="L2353" s="89" t="s">
        <v>191</v>
      </c>
      <c r="M2353" s="89" t="s">
        <v>6092</v>
      </c>
      <c r="N2353" s="89" t="s">
        <v>176</v>
      </c>
      <c r="O2353" s="92" t="s">
        <v>6093</v>
      </c>
      <c r="P2353" s="93" t="s">
        <v>57</v>
      </c>
      <c r="Q2353" s="110" t="s">
        <v>5322</v>
      </c>
      <c r="R2353" s="94"/>
      <c r="S2353" s="95">
        <v>46168</v>
      </c>
      <c r="T2353" s="95" t="s">
        <v>5203</v>
      </c>
      <c r="U2353" s="95" t="s">
        <v>1125</v>
      </c>
      <c r="V2353" s="91">
        <v>46113</v>
      </c>
      <c r="W2353" s="91">
        <v>46160</v>
      </c>
      <c r="X2353" s="91">
        <v>46167</v>
      </c>
      <c r="Y2353" s="96" t="s">
        <v>2851</v>
      </c>
      <c r="Z2353" s="89"/>
      <c r="AA2353" s="95"/>
      <c r="AB2353" s="89"/>
      <c r="AC2353" s="109"/>
      <c r="AD2353" s="89"/>
      <c r="AE2353" s="89"/>
      <c r="AF2353" s="191"/>
      <c r="AG2353" s="194"/>
      <c r="AH2353" s="193"/>
      <c r="AI2353" s="97"/>
      <c r="AJ2353" s="97"/>
      <c r="AK2353" s="97"/>
      <c r="AL2353" s="45" t="s">
        <v>67</v>
      </c>
      <c r="AM2353" s="160" t="str">
        <f>MONTH(B2353)&amp;"/"&amp;YEAR(B2353)</f>
        <v>3/2026</v>
      </c>
      <c r="AN2353" s="45">
        <f>WEEKNUM(B2353)-WEEKNUM(EOMONTH(B2353,-1)+1)+1</f>
        <v>4</v>
      </c>
      <c r="AO2353" s="45" t="str">
        <f>MONTH(R2353)&amp;"/"&amp;YEAR(R2353)</f>
        <v>1/1900</v>
      </c>
      <c r="AP2353" s="45" t="e">
        <f>WEEKNUM(R2353)-WEEKNUM(EOMONTH(R2353,-1)+1)+1</f>
        <v>#NUM!</v>
      </c>
      <c r="AQ2353" s="45">
        <f>IF(AU2353="S",IF(Q2353="1. Aceitou o programa",R2353-B2353,0),0)</f>
        <v>0</v>
      </c>
      <c r="AR2353" s="45">
        <f>IF(AU2353="S",IF(AND(S2353&lt;&gt;"",R2353&lt;&gt;""),S2353-R2353,0),0)</f>
        <v>0</v>
      </c>
      <c r="AS2353" s="45">
        <f>IF(AU2353="S",IF(Q2353="1. Aceitou o programa",IF(OR(X2353="Não se Aplica",X2353=""),IF(OR(W2353="Não se Aplica",W2353=""),0,W2353-V2353),AVERAGE(X2353-W2353,W2353-V2353)),0),0)</f>
        <v>0</v>
      </c>
      <c r="AT2353" s="45">
        <f>IF(AU2353="S",IF(AND(Q2353="1. Aceitou o programa",AB2353="Realizada"),IFERROR(IF(AA2353="",0,AA2353-R2353),0),0),0)</f>
        <v>0</v>
      </c>
      <c r="AU2353" s="45" t="str">
        <f>_xlfn.XLOOKUP(U2353,'Lista Suspensa'!$AA$20:$AA$23,'Lista Suspensa'!$AB$20:$AB$23,"N/A")</f>
        <v>S</v>
      </c>
    </row>
    <row r="2354" spans="1:47" ht="12" customHeight="1" x14ac:dyDescent="0.3">
      <c r="A2354" s="87" t="s">
        <v>47</v>
      </c>
      <c r="B2354" s="88">
        <v>46104</v>
      </c>
      <c r="C2354" s="89" t="s">
        <v>48</v>
      </c>
      <c r="D2354" s="89" t="s">
        <v>49</v>
      </c>
      <c r="E2354" s="189">
        <v>440823153</v>
      </c>
      <c r="F2354" s="197" t="s">
        <v>6094</v>
      </c>
      <c r="G2354" s="90">
        <v>25918070869</v>
      </c>
      <c r="H2354" s="91">
        <v>27589</v>
      </c>
      <c r="I2354" s="89"/>
      <c r="J2354" s="89" t="s">
        <v>51</v>
      </c>
      <c r="K2354" s="89" t="s">
        <v>52</v>
      </c>
      <c r="L2354" s="89" t="s">
        <v>85</v>
      </c>
      <c r="M2354" s="89" t="s">
        <v>6095</v>
      </c>
      <c r="N2354" s="89" t="s">
        <v>87</v>
      </c>
      <c r="O2354" s="92" t="s">
        <v>6096</v>
      </c>
      <c r="P2354" s="93" t="s">
        <v>57</v>
      </c>
      <c r="Q2354" s="110" t="s">
        <v>5322</v>
      </c>
      <c r="R2354" s="94"/>
      <c r="S2354" s="95">
        <v>46168</v>
      </c>
      <c r="T2354" s="95" t="s">
        <v>5203</v>
      </c>
      <c r="U2354" s="95" t="s">
        <v>1125</v>
      </c>
      <c r="V2354" s="91">
        <v>46113</v>
      </c>
      <c r="W2354" s="91">
        <v>46160</v>
      </c>
      <c r="X2354" s="91">
        <v>46167</v>
      </c>
      <c r="Y2354" s="96" t="s">
        <v>2851</v>
      </c>
      <c r="Z2354" s="89"/>
      <c r="AA2354" s="95"/>
      <c r="AB2354" s="89"/>
      <c r="AC2354" s="109"/>
      <c r="AD2354" s="89"/>
      <c r="AE2354" s="89"/>
      <c r="AF2354" s="191"/>
      <c r="AG2354" s="194"/>
      <c r="AH2354" s="193"/>
      <c r="AI2354" s="97"/>
      <c r="AJ2354" s="97"/>
      <c r="AK2354" s="97"/>
      <c r="AL2354" s="45" t="s">
        <v>67</v>
      </c>
      <c r="AM2354" s="160" t="str">
        <f>MONTH(B2354)&amp;"/"&amp;YEAR(B2354)</f>
        <v>3/2026</v>
      </c>
      <c r="AN2354" s="45">
        <f>WEEKNUM(B2354)-WEEKNUM(EOMONTH(B2354,-1)+1)+1</f>
        <v>4</v>
      </c>
      <c r="AO2354" s="45" t="str">
        <f>MONTH(R2354)&amp;"/"&amp;YEAR(R2354)</f>
        <v>1/1900</v>
      </c>
      <c r="AP2354" s="45" t="e">
        <f>WEEKNUM(R2354)-WEEKNUM(EOMONTH(R2354,-1)+1)+1</f>
        <v>#NUM!</v>
      </c>
      <c r="AQ2354" s="45">
        <f>IF(AU2354="S",IF(Q2354="1. Aceitou o programa",R2354-B2354,0),0)</f>
        <v>0</v>
      </c>
      <c r="AR2354" s="45">
        <f>IF(AU2354="S",IF(AND(S2354&lt;&gt;"",R2354&lt;&gt;""),S2354-R2354,0),0)</f>
        <v>0</v>
      </c>
      <c r="AS2354" s="45">
        <f>IF(AU2354="S",IF(Q2354="1. Aceitou o programa",IF(OR(X2354="Não se Aplica",X2354=""),IF(OR(W2354="Não se Aplica",W2354=""),0,W2354-V2354),AVERAGE(X2354-W2354,W2354-V2354)),0),0)</f>
        <v>0</v>
      </c>
      <c r="AT2354" s="45">
        <f>IF(AU2354="S",IF(AND(Q2354="1. Aceitou o programa",AB2354="Realizada"),IFERROR(IF(AA2354="",0,AA2354-R2354),0),0),0)</f>
        <v>0</v>
      </c>
      <c r="AU2354" s="45" t="str">
        <f>_xlfn.XLOOKUP(U2354,'Lista Suspensa'!$AA$20:$AA$23,'Lista Suspensa'!$AB$20:$AB$23,"N/A")</f>
        <v>S</v>
      </c>
    </row>
    <row r="2355" spans="1:47" ht="12" customHeight="1" x14ac:dyDescent="0.3">
      <c r="A2355" s="87" t="s">
        <v>47</v>
      </c>
      <c r="B2355" s="88">
        <v>46104</v>
      </c>
      <c r="C2355" s="89" t="s">
        <v>48</v>
      </c>
      <c r="D2355" s="89" t="s">
        <v>49</v>
      </c>
      <c r="E2355" s="189">
        <v>483716553</v>
      </c>
      <c r="F2355" s="197" t="s">
        <v>6097</v>
      </c>
      <c r="G2355" s="90">
        <v>2215021730</v>
      </c>
      <c r="H2355" s="91">
        <v>19049</v>
      </c>
      <c r="I2355" s="89"/>
      <c r="J2355" s="89" t="s">
        <v>51</v>
      </c>
      <c r="K2355" s="89" t="s">
        <v>76</v>
      </c>
      <c r="L2355" s="89" t="s">
        <v>283</v>
      </c>
      <c r="M2355" s="89" t="s">
        <v>1330</v>
      </c>
      <c r="N2355" s="89" t="s">
        <v>55</v>
      </c>
      <c r="O2355" s="92" t="s">
        <v>6098</v>
      </c>
      <c r="P2355" s="93" t="s">
        <v>57</v>
      </c>
      <c r="Q2355" s="110" t="s">
        <v>5322</v>
      </c>
      <c r="R2355" s="94"/>
      <c r="S2355" s="95">
        <v>46168</v>
      </c>
      <c r="T2355" s="95" t="s">
        <v>5203</v>
      </c>
      <c r="U2355" s="95" t="s">
        <v>1125</v>
      </c>
      <c r="V2355" s="91">
        <v>46113</v>
      </c>
      <c r="W2355" s="91">
        <v>46160</v>
      </c>
      <c r="X2355" s="91">
        <v>46167</v>
      </c>
      <c r="Y2355" s="96" t="s">
        <v>2851</v>
      </c>
      <c r="Z2355" s="89"/>
      <c r="AA2355" s="95"/>
      <c r="AB2355" s="89"/>
      <c r="AC2355" s="109"/>
      <c r="AD2355" s="89"/>
      <c r="AE2355" s="89"/>
      <c r="AF2355" s="191"/>
      <c r="AG2355" s="194"/>
      <c r="AH2355" s="193"/>
      <c r="AI2355" s="97"/>
      <c r="AJ2355" s="97"/>
      <c r="AK2355" s="97"/>
      <c r="AL2355" s="45" t="s">
        <v>67</v>
      </c>
      <c r="AM2355" s="160" t="str">
        <f>MONTH(B2355)&amp;"/"&amp;YEAR(B2355)</f>
        <v>3/2026</v>
      </c>
      <c r="AN2355" s="45">
        <f>WEEKNUM(B2355)-WEEKNUM(EOMONTH(B2355,-1)+1)+1</f>
        <v>4</v>
      </c>
      <c r="AO2355" s="45" t="str">
        <f>MONTH(R2355)&amp;"/"&amp;YEAR(R2355)</f>
        <v>1/1900</v>
      </c>
      <c r="AP2355" s="45" t="e">
        <f>WEEKNUM(R2355)-WEEKNUM(EOMONTH(R2355,-1)+1)+1</f>
        <v>#NUM!</v>
      </c>
      <c r="AQ2355" s="45">
        <f>IF(AU2355="S",IF(Q2355="1. Aceitou o programa",R2355-B2355,0),0)</f>
        <v>0</v>
      </c>
      <c r="AR2355" s="45">
        <f>IF(AU2355="S",IF(AND(S2355&lt;&gt;"",R2355&lt;&gt;""),S2355-R2355,0),0)</f>
        <v>0</v>
      </c>
      <c r="AS2355" s="45">
        <f>IF(AU2355="S",IF(Q2355="1. Aceitou o programa",IF(OR(X2355="Não se Aplica",X2355=""),IF(OR(W2355="Não se Aplica",W2355=""),0,W2355-V2355),AVERAGE(X2355-W2355,W2355-V2355)),0),0)</f>
        <v>0</v>
      </c>
      <c r="AT2355" s="45">
        <f>IF(AU2355="S",IF(AND(Q2355="1. Aceitou o programa",AB2355="Realizada"),IFERROR(IF(AA2355="",0,AA2355-R2355),0),0),0)</f>
        <v>0</v>
      </c>
      <c r="AU2355" s="45" t="str">
        <f>_xlfn.XLOOKUP(U2355,'Lista Suspensa'!$AA$20:$AA$23,'Lista Suspensa'!$AB$20:$AB$23,"N/A")</f>
        <v>S</v>
      </c>
    </row>
    <row r="2356" spans="1:47" ht="12" customHeight="1" x14ac:dyDescent="0.3">
      <c r="A2356" s="87" t="s">
        <v>47</v>
      </c>
      <c r="B2356" s="88">
        <v>46104</v>
      </c>
      <c r="C2356" s="89" t="s">
        <v>48</v>
      </c>
      <c r="D2356" s="89" t="s">
        <v>49</v>
      </c>
      <c r="E2356" s="189">
        <v>301203954</v>
      </c>
      <c r="F2356" s="197" t="s">
        <v>6099</v>
      </c>
      <c r="G2356" s="90">
        <v>5224920884</v>
      </c>
      <c r="H2356" s="91">
        <v>20738</v>
      </c>
      <c r="I2356" s="89"/>
      <c r="J2356" s="89" t="s">
        <v>51</v>
      </c>
      <c r="K2356" s="89" t="s">
        <v>52</v>
      </c>
      <c r="L2356" s="89" t="s">
        <v>85</v>
      </c>
      <c r="M2356" s="89" t="s">
        <v>5500</v>
      </c>
      <c r="N2356" s="89" t="s">
        <v>87</v>
      </c>
      <c r="O2356" s="92" t="s">
        <v>6100</v>
      </c>
      <c r="P2356" s="93" t="s">
        <v>57</v>
      </c>
      <c r="Q2356" s="110" t="s">
        <v>5322</v>
      </c>
      <c r="R2356" s="94"/>
      <c r="S2356" s="95">
        <v>46168</v>
      </c>
      <c r="T2356" s="95" t="s">
        <v>5203</v>
      </c>
      <c r="U2356" s="95" t="s">
        <v>1125</v>
      </c>
      <c r="V2356" s="91">
        <v>46113</v>
      </c>
      <c r="W2356" s="91">
        <v>46160</v>
      </c>
      <c r="X2356" s="91">
        <v>46167</v>
      </c>
      <c r="Y2356" s="96" t="s">
        <v>2851</v>
      </c>
      <c r="Z2356" s="89"/>
      <c r="AA2356" s="95"/>
      <c r="AB2356" s="89"/>
      <c r="AC2356" s="109"/>
      <c r="AD2356" s="89"/>
      <c r="AE2356" s="89"/>
      <c r="AF2356" s="191"/>
      <c r="AG2356" s="194"/>
      <c r="AH2356" s="193"/>
      <c r="AI2356" s="97"/>
      <c r="AJ2356" s="97"/>
      <c r="AK2356" s="97"/>
      <c r="AL2356" s="45" t="s">
        <v>67</v>
      </c>
      <c r="AM2356" s="160" t="str">
        <f>MONTH(B2356)&amp;"/"&amp;YEAR(B2356)</f>
        <v>3/2026</v>
      </c>
      <c r="AN2356" s="45">
        <f>WEEKNUM(B2356)-WEEKNUM(EOMONTH(B2356,-1)+1)+1</f>
        <v>4</v>
      </c>
      <c r="AO2356" s="45" t="str">
        <f>MONTH(R2356)&amp;"/"&amp;YEAR(R2356)</f>
        <v>1/1900</v>
      </c>
      <c r="AP2356" s="45" t="e">
        <f>WEEKNUM(R2356)-WEEKNUM(EOMONTH(R2356,-1)+1)+1</f>
        <v>#NUM!</v>
      </c>
      <c r="AQ2356" s="45">
        <f>IF(AU2356="S",IF(Q2356="1. Aceitou o programa",R2356-B2356,0),0)</f>
        <v>0</v>
      </c>
      <c r="AR2356" s="45">
        <f>IF(AU2356="S",IF(AND(S2356&lt;&gt;"",R2356&lt;&gt;""),S2356-R2356,0),0)</f>
        <v>0</v>
      </c>
      <c r="AS2356" s="45">
        <f>IF(AU2356="S",IF(Q2356="1. Aceitou o programa",IF(OR(X2356="Não se Aplica",X2356=""),IF(OR(W2356="Não se Aplica",W2356=""),0,W2356-V2356),AVERAGE(X2356-W2356,W2356-V2356)),0),0)</f>
        <v>0</v>
      </c>
      <c r="AT2356" s="45">
        <f>IF(AU2356="S",IF(AND(Q2356="1. Aceitou o programa",AB2356="Realizada"),IFERROR(IF(AA2356="",0,AA2356-R2356),0),0),0)</f>
        <v>0</v>
      </c>
      <c r="AU2356" s="45" t="str">
        <f>_xlfn.XLOOKUP(U2356,'Lista Suspensa'!$AA$20:$AA$23,'Lista Suspensa'!$AB$20:$AB$23,"N/A")</f>
        <v>S</v>
      </c>
    </row>
    <row r="2357" spans="1:47" ht="12" customHeight="1" x14ac:dyDescent="0.3">
      <c r="A2357" s="87" t="s">
        <v>47</v>
      </c>
      <c r="B2357" s="88">
        <v>46104</v>
      </c>
      <c r="C2357" s="89" t="s">
        <v>48</v>
      </c>
      <c r="D2357" s="89" t="s">
        <v>49</v>
      </c>
      <c r="E2357" s="189">
        <v>317235826</v>
      </c>
      <c r="F2357" s="197" t="s">
        <v>6101</v>
      </c>
      <c r="G2357" s="90">
        <v>1015810764</v>
      </c>
      <c r="H2357" s="91">
        <v>25002</v>
      </c>
      <c r="I2357" s="89"/>
      <c r="J2357" s="89" t="s">
        <v>84</v>
      </c>
      <c r="K2357" s="89" t="s">
        <v>76</v>
      </c>
      <c r="L2357" s="89" t="s">
        <v>101</v>
      </c>
      <c r="M2357" s="89" t="s">
        <v>2079</v>
      </c>
      <c r="N2357" s="89" t="s">
        <v>71</v>
      </c>
      <c r="O2357" s="92" t="s">
        <v>6102</v>
      </c>
      <c r="P2357" s="93" t="s">
        <v>57</v>
      </c>
      <c r="Q2357" s="110" t="s">
        <v>5322</v>
      </c>
      <c r="R2357" s="94"/>
      <c r="S2357" s="95">
        <v>46168</v>
      </c>
      <c r="T2357" s="95" t="s">
        <v>5203</v>
      </c>
      <c r="U2357" s="95" t="s">
        <v>1125</v>
      </c>
      <c r="V2357" s="91">
        <v>46113</v>
      </c>
      <c r="W2357" s="91">
        <v>46160</v>
      </c>
      <c r="X2357" s="91">
        <v>46167</v>
      </c>
      <c r="Y2357" s="96" t="s">
        <v>2851</v>
      </c>
      <c r="Z2357" s="89"/>
      <c r="AA2357" s="95"/>
      <c r="AB2357" s="89"/>
      <c r="AC2357" s="109"/>
      <c r="AD2357" s="89"/>
      <c r="AE2357" s="89"/>
      <c r="AF2357" s="191"/>
      <c r="AG2357" s="194"/>
      <c r="AH2357" s="193"/>
      <c r="AI2357" s="97"/>
      <c r="AJ2357" s="97"/>
      <c r="AK2357" s="97"/>
      <c r="AL2357" s="45" t="s">
        <v>67</v>
      </c>
      <c r="AM2357" s="160" t="str">
        <f>MONTH(B2357)&amp;"/"&amp;YEAR(B2357)</f>
        <v>3/2026</v>
      </c>
      <c r="AN2357" s="45">
        <f>WEEKNUM(B2357)-WEEKNUM(EOMONTH(B2357,-1)+1)+1</f>
        <v>4</v>
      </c>
      <c r="AO2357" s="45" t="str">
        <f>MONTH(R2357)&amp;"/"&amp;YEAR(R2357)</f>
        <v>1/1900</v>
      </c>
      <c r="AP2357" s="45" t="e">
        <f>WEEKNUM(R2357)-WEEKNUM(EOMONTH(R2357,-1)+1)+1</f>
        <v>#NUM!</v>
      </c>
      <c r="AQ2357" s="45">
        <f>IF(AU2357="S",IF(Q2357="1. Aceitou o programa",R2357-B2357,0),0)</f>
        <v>0</v>
      </c>
      <c r="AR2357" s="45">
        <f>IF(AU2357="S",IF(AND(S2357&lt;&gt;"",R2357&lt;&gt;""),S2357-R2357,0),0)</f>
        <v>0</v>
      </c>
      <c r="AS2357" s="45">
        <f>IF(AU2357="S",IF(Q2357="1. Aceitou o programa",IF(OR(X2357="Não se Aplica",X2357=""),IF(OR(W2357="Não se Aplica",W2357=""),0,W2357-V2357),AVERAGE(X2357-W2357,W2357-V2357)),0),0)</f>
        <v>0</v>
      </c>
      <c r="AT2357" s="45">
        <f>IF(AU2357="S",IF(AND(Q2357="1. Aceitou o programa",AB2357="Realizada"),IFERROR(IF(AA2357="",0,AA2357-R2357),0),0),0)</f>
        <v>0</v>
      </c>
      <c r="AU2357" s="45" t="str">
        <f>_xlfn.XLOOKUP(U2357,'Lista Suspensa'!$AA$20:$AA$23,'Lista Suspensa'!$AB$20:$AB$23,"N/A")</f>
        <v>S</v>
      </c>
    </row>
    <row r="2358" spans="1:47" ht="12" customHeight="1" x14ac:dyDescent="0.3">
      <c r="A2358" s="87" t="s">
        <v>47</v>
      </c>
      <c r="B2358" s="88">
        <v>46104</v>
      </c>
      <c r="C2358" s="89" t="s">
        <v>48</v>
      </c>
      <c r="D2358" s="89" t="s">
        <v>49</v>
      </c>
      <c r="E2358" s="189">
        <v>93177868</v>
      </c>
      <c r="F2358" s="197" t="s">
        <v>6103</v>
      </c>
      <c r="G2358" s="90">
        <v>9858593775</v>
      </c>
      <c r="H2358" s="91">
        <v>30754</v>
      </c>
      <c r="I2358" s="89"/>
      <c r="J2358" s="89" t="s">
        <v>84</v>
      </c>
      <c r="K2358" s="89" t="s">
        <v>76</v>
      </c>
      <c r="L2358" s="89" t="s">
        <v>2881</v>
      </c>
      <c r="M2358" s="89" t="s">
        <v>6104</v>
      </c>
      <c r="N2358" s="89" t="s">
        <v>176</v>
      </c>
      <c r="O2358" s="92" t="s">
        <v>6105</v>
      </c>
      <c r="P2358" s="93" t="s">
        <v>57</v>
      </c>
      <c r="Q2358" s="110" t="s">
        <v>5322</v>
      </c>
      <c r="R2358" s="94"/>
      <c r="S2358" s="95">
        <v>46168</v>
      </c>
      <c r="T2358" s="95" t="s">
        <v>5203</v>
      </c>
      <c r="U2358" s="95" t="s">
        <v>1125</v>
      </c>
      <c r="V2358" s="91">
        <v>46113</v>
      </c>
      <c r="W2358" s="91">
        <v>46160</v>
      </c>
      <c r="X2358" s="91">
        <v>46167</v>
      </c>
      <c r="Y2358" s="96" t="s">
        <v>2851</v>
      </c>
      <c r="Z2358" s="89"/>
      <c r="AA2358" s="95"/>
      <c r="AB2358" s="89"/>
      <c r="AC2358" s="109"/>
      <c r="AD2358" s="89"/>
      <c r="AE2358" s="89"/>
      <c r="AF2358" s="191"/>
      <c r="AG2358" s="194"/>
      <c r="AH2358" s="193"/>
      <c r="AI2358" s="97"/>
      <c r="AJ2358" s="97"/>
      <c r="AK2358" s="97"/>
      <c r="AL2358" s="45" t="s">
        <v>67</v>
      </c>
      <c r="AM2358" s="160" t="str">
        <f>MONTH(B2358)&amp;"/"&amp;YEAR(B2358)</f>
        <v>3/2026</v>
      </c>
      <c r="AN2358" s="45">
        <f>WEEKNUM(B2358)-WEEKNUM(EOMONTH(B2358,-1)+1)+1</f>
        <v>4</v>
      </c>
      <c r="AO2358" s="45" t="str">
        <f>MONTH(R2358)&amp;"/"&amp;YEAR(R2358)</f>
        <v>1/1900</v>
      </c>
      <c r="AP2358" s="45" t="e">
        <f>WEEKNUM(R2358)-WEEKNUM(EOMONTH(R2358,-1)+1)+1</f>
        <v>#NUM!</v>
      </c>
      <c r="AQ2358" s="45">
        <f>IF(AU2358="S",IF(Q2358="1. Aceitou o programa",R2358-B2358,0),0)</f>
        <v>0</v>
      </c>
      <c r="AR2358" s="45">
        <f>IF(AU2358="S",IF(AND(S2358&lt;&gt;"",R2358&lt;&gt;""),S2358-R2358,0),0)</f>
        <v>0</v>
      </c>
      <c r="AS2358" s="45">
        <f>IF(AU2358="S",IF(Q2358="1. Aceitou o programa",IF(OR(X2358="Não se Aplica",X2358=""),IF(OR(W2358="Não se Aplica",W2358=""),0,W2358-V2358),AVERAGE(X2358-W2358,W2358-V2358)),0),0)</f>
        <v>0</v>
      </c>
      <c r="AT2358" s="45">
        <f>IF(AU2358="S",IF(AND(Q2358="1. Aceitou o programa",AB2358="Realizada"),IFERROR(IF(AA2358="",0,AA2358-R2358),0),0),0)</f>
        <v>0</v>
      </c>
      <c r="AU2358" s="45" t="str">
        <f>_xlfn.XLOOKUP(U2358,'Lista Suspensa'!$AA$20:$AA$23,'Lista Suspensa'!$AB$20:$AB$23,"N/A")</f>
        <v>S</v>
      </c>
    </row>
    <row r="2359" spans="1:47" ht="12" customHeight="1" x14ac:dyDescent="0.3">
      <c r="A2359" s="87" t="s">
        <v>47</v>
      </c>
      <c r="B2359" s="88">
        <v>46104</v>
      </c>
      <c r="C2359" s="89" t="s">
        <v>48</v>
      </c>
      <c r="D2359" s="89" t="s">
        <v>49</v>
      </c>
      <c r="E2359" s="189">
        <v>770991530</v>
      </c>
      <c r="F2359" s="197" t="s">
        <v>6106</v>
      </c>
      <c r="G2359" s="90">
        <v>12916552804</v>
      </c>
      <c r="H2359" s="91">
        <v>15565</v>
      </c>
      <c r="I2359" s="89"/>
      <c r="J2359" s="89" t="s">
        <v>84</v>
      </c>
      <c r="K2359" s="89" t="s">
        <v>52</v>
      </c>
      <c r="L2359" s="89" t="s">
        <v>85</v>
      </c>
      <c r="M2359" s="89" t="s">
        <v>627</v>
      </c>
      <c r="N2359" s="89" t="s">
        <v>55</v>
      </c>
      <c r="O2359" s="92" t="s">
        <v>6107</v>
      </c>
      <c r="P2359" s="93" t="s">
        <v>57</v>
      </c>
      <c r="Q2359" s="110" t="s">
        <v>5322</v>
      </c>
      <c r="R2359" s="94"/>
      <c r="S2359" s="95">
        <v>46168</v>
      </c>
      <c r="T2359" s="95" t="s">
        <v>5203</v>
      </c>
      <c r="U2359" s="95" t="s">
        <v>1125</v>
      </c>
      <c r="V2359" s="91">
        <v>46113</v>
      </c>
      <c r="W2359" s="91">
        <v>46160</v>
      </c>
      <c r="X2359" s="91">
        <v>46167</v>
      </c>
      <c r="Y2359" s="96" t="s">
        <v>2851</v>
      </c>
      <c r="Z2359" s="89"/>
      <c r="AA2359" s="95"/>
      <c r="AB2359" s="89"/>
      <c r="AC2359" s="109"/>
      <c r="AD2359" s="89"/>
      <c r="AE2359" s="89"/>
      <c r="AF2359" s="191"/>
      <c r="AG2359" s="194"/>
      <c r="AH2359" s="193"/>
      <c r="AI2359" s="97"/>
      <c r="AJ2359" s="97"/>
      <c r="AK2359" s="97"/>
      <c r="AL2359" s="45" t="s">
        <v>67</v>
      </c>
      <c r="AM2359" s="160" t="str">
        <f>MONTH(B2359)&amp;"/"&amp;YEAR(B2359)</f>
        <v>3/2026</v>
      </c>
      <c r="AN2359" s="45">
        <f>WEEKNUM(B2359)-WEEKNUM(EOMONTH(B2359,-1)+1)+1</f>
        <v>4</v>
      </c>
      <c r="AO2359" s="45" t="str">
        <f>MONTH(R2359)&amp;"/"&amp;YEAR(R2359)</f>
        <v>1/1900</v>
      </c>
      <c r="AP2359" s="45" t="e">
        <f>WEEKNUM(R2359)-WEEKNUM(EOMONTH(R2359,-1)+1)+1</f>
        <v>#NUM!</v>
      </c>
      <c r="AQ2359" s="45">
        <f>IF(AU2359="S",IF(Q2359="1. Aceitou o programa",R2359-B2359,0),0)</f>
        <v>0</v>
      </c>
      <c r="AR2359" s="45">
        <f>IF(AU2359="S",IF(AND(S2359&lt;&gt;"",R2359&lt;&gt;""),S2359-R2359,0),0)</f>
        <v>0</v>
      </c>
      <c r="AS2359" s="45">
        <f>IF(AU2359="S",IF(Q2359="1. Aceitou o programa",IF(OR(X2359="Não se Aplica",X2359=""),IF(OR(W2359="Não se Aplica",W2359=""),0,W2359-V2359),AVERAGE(X2359-W2359,W2359-V2359)),0),0)</f>
        <v>0</v>
      </c>
      <c r="AT2359" s="45">
        <f>IF(AU2359="S",IF(AND(Q2359="1. Aceitou o programa",AB2359="Realizada"),IFERROR(IF(AA2359="",0,AA2359-R2359),0),0),0)</f>
        <v>0</v>
      </c>
      <c r="AU2359" s="45" t="str">
        <f>_xlfn.XLOOKUP(U2359,'Lista Suspensa'!$AA$20:$AA$23,'Lista Suspensa'!$AB$20:$AB$23,"N/A")</f>
        <v>S</v>
      </c>
    </row>
    <row r="2360" spans="1:47" ht="12" customHeight="1" x14ac:dyDescent="0.3">
      <c r="A2360" s="87" t="s">
        <v>47</v>
      </c>
      <c r="B2360" s="88">
        <v>46104</v>
      </c>
      <c r="C2360" s="89" t="s">
        <v>48</v>
      </c>
      <c r="D2360" s="89" t="s">
        <v>49</v>
      </c>
      <c r="E2360" s="189">
        <v>809930943</v>
      </c>
      <c r="F2360" s="197" t="s">
        <v>6108</v>
      </c>
      <c r="G2360" s="90">
        <v>11815184825</v>
      </c>
      <c r="H2360" s="91">
        <v>25180</v>
      </c>
      <c r="I2360" s="89"/>
      <c r="J2360" s="89" t="s">
        <v>84</v>
      </c>
      <c r="K2360" s="89" t="s">
        <v>52</v>
      </c>
      <c r="L2360" s="89" t="s">
        <v>85</v>
      </c>
      <c r="M2360" s="89" t="s">
        <v>234</v>
      </c>
      <c r="N2360" s="89" t="s">
        <v>55</v>
      </c>
      <c r="O2360" s="92" t="s">
        <v>6109</v>
      </c>
      <c r="P2360" s="93" t="s">
        <v>57</v>
      </c>
      <c r="Q2360" s="110" t="s">
        <v>5322</v>
      </c>
      <c r="R2360" s="94"/>
      <c r="S2360" s="95">
        <v>46168</v>
      </c>
      <c r="T2360" s="95" t="s">
        <v>5203</v>
      </c>
      <c r="U2360" s="95" t="s">
        <v>1125</v>
      </c>
      <c r="V2360" s="91">
        <v>46113</v>
      </c>
      <c r="W2360" s="91">
        <v>46160</v>
      </c>
      <c r="X2360" s="91">
        <v>46167</v>
      </c>
      <c r="Y2360" s="96" t="s">
        <v>2851</v>
      </c>
      <c r="Z2360" s="89"/>
      <c r="AA2360" s="95"/>
      <c r="AB2360" s="89"/>
      <c r="AC2360" s="109"/>
      <c r="AD2360" s="89"/>
      <c r="AE2360" s="89"/>
      <c r="AF2360" s="191"/>
      <c r="AG2360" s="194"/>
      <c r="AH2360" s="193"/>
      <c r="AI2360" s="97"/>
      <c r="AJ2360" s="97"/>
      <c r="AK2360" s="97"/>
      <c r="AL2360" s="45" t="s">
        <v>67</v>
      </c>
      <c r="AM2360" s="160" t="str">
        <f>MONTH(B2360)&amp;"/"&amp;YEAR(B2360)</f>
        <v>3/2026</v>
      </c>
      <c r="AN2360" s="45">
        <f>WEEKNUM(B2360)-WEEKNUM(EOMONTH(B2360,-1)+1)+1</f>
        <v>4</v>
      </c>
      <c r="AO2360" s="45" t="str">
        <f>MONTH(R2360)&amp;"/"&amp;YEAR(R2360)</f>
        <v>1/1900</v>
      </c>
      <c r="AP2360" s="45" t="e">
        <f>WEEKNUM(R2360)-WEEKNUM(EOMONTH(R2360,-1)+1)+1</f>
        <v>#NUM!</v>
      </c>
      <c r="AQ2360" s="45">
        <f>IF(AU2360="S",IF(Q2360="1. Aceitou o programa",R2360-B2360,0),0)</f>
        <v>0</v>
      </c>
      <c r="AR2360" s="45">
        <f>IF(AU2360="S",IF(AND(S2360&lt;&gt;"",R2360&lt;&gt;""),S2360-R2360,0),0)</f>
        <v>0</v>
      </c>
      <c r="AS2360" s="45">
        <f>IF(AU2360="S",IF(Q2360="1. Aceitou o programa",IF(OR(X2360="Não se Aplica",X2360=""),IF(OR(W2360="Não se Aplica",W2360=""),0,W2360-V2360),AVERAGE(X2360-W2360,W2360-V2360)),0),0)</f>
        <v>0</v>
      </c>
      <c r="AT2360" s="45">
        <f>IF(AU2360="S",IF(AND(Q2360="1. Aceitou o programa",AB2360="Realizada"),IFERROR(IF(AA2360="",0,AA2360-R2360),0),0),0)</f>
        <v>0</v>
      </c>
      <c r="AU2360" s="45" t="str">
        <f>_xlfn.XLOOKUP(U2360,'Lista Suspensa'!$AA$20:$AA$23,'Lista Suspensa'!$AB$20:$AB$23,"N/A")</f>
        <v>S</v>
      </c>
    </row>
    <row r="2361" spans="1:47" ht="12" customHeight="1" x14ac:dyDescent="0.3">
      <c r="A2361" s="87" t="s">
        <v>47</v>
      </c>
      <c r="B2361" s="88">
        <v>46104</v>
      </c>
      <c r="C2361" s="89" t="s">
        <v>48</v>
      </c>
      <c r="D2361" s="89" t="s">
        <v>49</v>
      </c>
      <c r="E2361" s="189">
        <v>190832215</v>
      </c>
      <c r="F2361" s="197" t="s">
        <v>6110</v>
      </c>
      <c r="G2361" s="90">
        <v>27206173772</v>
      </c>
      <c r="H2361" s="91">
        <v>17593</v>
      </c>
      <c r="I2361" s="89"/>
      <c r="J2361" s="89" t="s">
        <v>84</v>
      </c>
      <c r="K2361" s="89" t="s">
        <v>76</v>
      </c>
      <c r="L2361" s="89" t="s">
        <v>95</v>
      </c>
      <c r="M2361" s="89" t="s">
        <v>4518</v>
      </c>
      <c r="N2361" s="89" t="s">
        <v>87</v>
      </c>
      <c r="O2361" s="92" t="s">
        <v>6111</v>
      </c>
      <c r="P2361" s="93" t="s">
        <v>57</v>
      </c>
      <c r="Q2361" s="110" t="s">
        <v>5322</v>
      </c>
      <c r="R2361" s="94"/>
      <c r="S2361" s="95">
        <v>46168</v>
      </c>
      <c r="T2361" s="95" t="s">
        <v>5203</v>
      </c>
      <c r="U2361" s="95" t="s">
        <v>1125</v>
      </c>
      <c r="V2361" s="91">
        <v>46113</v>
      </c>
      <c r="W2361" s="91">
        <v>46160</v>
      </c>
      <c r="X2361" s="91">
        <v>46167</v>
      </c>
      <c r="Y2361" s="96" t="s">
        <v>2851</v>
      </c>
      <c r="Z2361" s="89"/>
      <c r="AA2361" s="95"/>
      <c r="AB2361" s="89"/>
      <c r="AC2361" s="109"/>
      <c r="AD2361" s="89"/>
      <c r="AE2361" s="89"/>
      <c r="AF2361" s="191"/>
      <c r="AG2361" s="194"/>
      <c r="AH2361" s="193"/>
      <c r="AI2361" s="97"/>
      <c r="AJ2361" s="97"/>
      <c r="AK2361" s="97"/>
      <c r="AL2361" s="45" t="s">
        <v>67</v>
      </c>
      <c r="AM2361" s="160" t="str">
        <f>MONTH(B2361)&amp;"/"&amp;YEAR(B2361)</f>
        <v>3/2026</v>
      </c>
      <c r="AN2361" s="45">
        <f>WEEKNUM(B2361)-WEEKNUM(EOMONTH(B2361,-1)+1)+1</f>
        <v>4</v>
      </c>
      <c r="AO2361" s="45" t="str">
        <f>MONTH(R2361)&amp;"/"&amp;YEAR(R2361)</f>
        <v>1/1900</v>
      </c>
      <c r="AP2361" s="45" t="e">
        <f>WEEKNUM(R2361)-WEEKNUM(EOMONTH(R2361,-1)+1)+1</f>
        <v>#NUM!</v>
      </c>
      <c r="AQ2361" s="45">
        <f>IF(AU2361="S",IF(Q2361="1. Aceitou o programa",R2361-B2361,0),0)</f>
        <v>0</v>
      </c>
      <c r="AR2361" s="45">
        <f>IF(AU2361="S",IF(AND(S2361&lt;&gt;"",R2361&lt;&gt;""),S2361-R2361,0),0)</f>
        <v>0</v>
      </c>
      <c r="AS2361" s="45">
        <f>IF(AU2361="S",IF(Q2361="1. Aceitou o programa",IF(OR(X2361="Não se Aplica",X2361=""),IF(OR(W2361="Não se Aplica",W2361=""),0,W2361-V2361),AVERAGE(X2361-W2361,W2361-V2361)),0),0)</f>
        <v>0</v>
      </c>
      <c r="AT2361" s="45">
        <f>IF(AU2361="S",IF(AND(Q2361="1. Aceitou o programa",AB2361="Realizada"),IFERROR(IF(AA2361="",0,AA2361-R2361),0),0),0)</f>
        <v>0</v>
      </c>
      <c r="AU2361" s="45" t="str">
        <f>_xlfn.XLOOKUP(U2361,'Lista Suspensa'!$AA$20:$AA$23,'Lista Suspensa'!$AB$20:$AB$23,"N/A")</f>
        <v>S</v>
      </c>
    </row>
    <row r="2362" spans="1:47" ht="12" customHeight="1" x14ac:dyDescent="0.3">
      <c r="A2362" s="87" t="s">
        <v>47</v>
      </c>
      <c r="B2362" s="88">
        <v>46104</v>
      </c>
      <c r="C2362" s="89" t="s">
        <v>48</v>
      </c>
      <c r="D2362" s="89" t="s">
        <v>49</v>
      </c>
      <c r="E2362" s="189">
        <v>742442020</v>
      </c>
      <c r="F2362" s="197" t="s">
        <v>6112</v>
      </c>
      <c r="G2362" s="90">
        <v>1265707790</v>
      </c>
      <c r="H2362" s="91">
        <v>26012</v>
      </c>
      <c r="I2362" s="89"/>
      <c r="J2362" s="89" t="s">
        <v>84</v>
      </c>
      <c r="K2362" s="89" t="s">
        <v>76</v>
      </c>
      <c r="L2362" s="89" t="s">
        <v>283</v>
      </c>
      <c r="M2362" s="89" t="s">
        <v>6113</v>
      </c>
      <c r="N2362" s="89" t="s">
        <v>71</v>
      </c>
      <c r="O2362" s="92" t="s">
        <v>6114</v>
      </c>
      <c r="P2362" s="93" t="s">
        <v>57</v>
      </c>
      <c r="Q2362" s="110" t="s">
        <v>5322</v>
      </c>
      <c r="R2362" s="94"/>
      <c r="S2362" s="95">
        <v>46168</v>
      </c>
      <c r="T2362" s="95" t="s">
        <v>5203</v>
      </c>
      <c r="U2362" s="95" t="s">
        <v>1125</v>
      </c>
      <c r="V2362" s="91">
        <v>46113</v>
      </c>
      <c r="W2362" s="91">
        <v>46160</v>
      </c>
      <c r="X2362" s="91">
        <v>46167</v>
      </c>
      <c r="Y2362" s="96" t="s">
        <v>2851</v>
      </c>
      <c r="Z2362" s="89"/>
      <c r="AA2362" s="95"/>
      <c r="AB2362" s="89"/>
      <c r="AC2362" s="109"/>
      <c r="AD2362" s="89"/>
      <c r="AE2362" s="89"/>
      <c r="AF2362" s="191"/>
      <c r="AG2362" s="194"/>
      <c r="AH2362" s="193"/>
      <c r="AI2362" s="97"/>
      <c r="AJ2362" s="97"/>
      <c r="AK2362" s="97"/>
      <c r="AL2362" s="45" t="s">
        <v>67</v>
      </c>
      <c r="AM2362" s="160" t="str">
        <f>MONTH(B2362)&amp;"/"&amp;YEAR(B2362)</f>
        <v>3/2026</v>
      </c>
      <c r="AN2362" s="45">
        <f>WEEKNUM(B2362)-WEEKNUM(EOMONTH(B2362,-1)+1)+1</f>
        <v>4</v>
      </c>
      <c r="AO2362" s="45" t="str">
        <f>MONTH(R2362)&amp;"/"&amp;YEAR(R2362)</f>
        <v>1/1900</v>
      </c>
      <c r="AP2362" s="45" t="e">
        <f>WEEKNUM(R2362)-WEEKNUM(EOMONTH(R2362,-1)+1)+1</f>
        <v>#NUM!</v>
      </c>
      <c r="AQ2362" s="45">
        <f>IF(AU2362="S",IF(Q2362="1. Aceitou o programa",R2362-B2362,0),0)</f>
        <v>0</v>
      </c>
      <c r="AR2362" s="45">
        <f>IF(AU2362="S",IF(AND(S2362&lt;&gt;"",R2362&lt;&gt;""),S2362-R2362,0),0)</f>
        <v>0</v>
      </c>
      <c r="AS2362" s="45">
        <f>IF(AU2362="S",IF(Q2362="1. Aceitou o programa",IF(OR(X2362="Não se Aplica",X2362=""),IF(OR(W2362="Não se Aplica",W2362=""),0,W2362-V2362),AVERAGE(X2362-W2362,W2362-V2362)),0),0)</f>
        <v>0</v>
      </c>
      <c r="AT2362" s="45">
        <f>IF(AU2362="S",IF(AND(Q2362="1. Aceitou o programa",AB2362="Realizada"),IFERROR(IF(AA2362="",0,AA2362-R2362),0),0),0)</f>
        <v>0</v>
      </c>
      <c r="AU2362" s="45" t="str">
        <f>_xlfn.XLOOKUP(U2362,'Lista Suspensa'!$AA$20:$AA$23,'Lista Suspensa'!$AB$20:$AB$23,"N/A")</f>
        <v>S</v>
      </c>
    </row>
    <row r="2363" spans="1:47" ht="12" customHeight="1" x14ac:dyDescent="0.3">
      <c r="A2363" s="87" t="s">
        <v>47</v>
      </c>
      <c r="B2363" s="88">
        <v>46104</v>
      </c>
      <c r="C2363" s="89" t="s">
        <v>48</v>
      </c>
      <c r="D2363" s="89" t="s">
        <v>49</v>
      </c>
      <c r="E2363" s="189">
        <v>744410584</v>
      </c>
      <c r="F2363" s="197" t="s">
        <v>6115</v>
      </c>
      <c r="G2363" s="90">
        <v>85155942772</v>
      </c>
      <c r="H2363" s="91">
        <v>22976</v>
      </c>
      <c r="I2363" s="89"/>
      <c r="J2363" s="89" t="s">
        <v>51</v>
      </c>
      <c r="K2363" s="89" t="s">
        <v>76</v>
      </c>
      <c r="L2363" s="89" t="s">
        <v>95</v>
      </c>
      <c r="M2363" s="89" t="s">
        <v>2766</v>
      </c>
      <c r="N2363" s="89" t="s">
        <v>71</v>
      </c>
      <c r="O2363" s="92" t="s">
        <v>6116</v>
      </c>
      <c r="P2363" s="93" t="s">
        <v>57</v>
      </c>
      <c r="Q2363" s="110" t="s">
        <v>5322</v>
      </c>
      <c r="R2363" s="94"/>
      <c r="S2363" s="95">
        <v>46168</v>
      </c>
      <c r="T2363" s="95" t="s">
        <v>5203</v>
      </c>
      <c r="U2363" s="95" t="s">
        <v>1125</v>
      </c>
      <c r="V2363" s="91">
        <v>46113</v>
      </c>
      <c r="W2363" s="91">
        <v>46160</v>
      </c>
      <c r="X2363" s="91">
        <v>46167</v>
      </c>
      <c r="Y2363" s="96" t="s">
        <v>2851</v>
      </c>
      <c r="Z2363" s="89"/>
      <c r="AA2363" s="95"/>
      <c r="AB2363" s="89"/>
      <c r="AC2363" s="109"/>
      <c r="AD2363" s="89"/>
      <c r="AE2363" s="89"/>
      <c r="AF2363" s="191"/>
      <c r="AG2363" s="194"/>
      <c r="AH2363" s="193"/>
      <c r="AI2363" s="97"/>
      <c r="AJ2363" s="97"/>
      <c r="AK2363" s="97"/>
      <c r="AL2363" s="45" t="s">
        <v>67</v>
      </c>
      <c r="AM2363" s="160" t="str">
        <f>MONTH(B2363)&amp;"/"&amp;YEAR(B2363)</f>
        <v>3/2026</v>
      </c>
      <c r="AN2363" s="45">
        <f>WEEKNUM(B2363)-WEEKNUM(EOMONTH(B2363,-1)+1)+1</f>
        <v>4</v>
      </c>
      <c r="AO2363" s="45" t="str">
        <f>MONTH(R2363)&amp;"/"&amp;YEAR(R2363)</f>
        <v>1/1900</v>
      </c>
      <c r="AP2363" s="45" t="e">
        <f>WEEKNUM(R2363)-WEEKNUM(EOMONTH(R2363,-1)+1)+1</f>
        <v>#NUM!</v>
      </c>
      <c r="AQ2363" s="45">
        <f>IF(AU2363="S",IF(Q2363="1. Aceitou o programa",R2363-B2363,0),0)</f>
        <v>0</v>
      </c>
      <c r="AR2363" s="45">
        <f>IF(AU2363="S",IF(AND(S2363&lt;&gt;"",R2363&lt;&gt;""),S2363-R2363,0),0)</f>
        <v>0</v>
      </c>
      <c r="AS2363" s="45">
        <f>IF(AU2363="S",IF(Q2363="1. Aceitou o programa",IF(OR(X2363="Não se Aplica",X2363=""),IF(OR(W2363="Não se Aplica",W2363=""),0,W2363-V2363),AVERAGE(X2363-W2363,W2363-V2363)),0),0)</f>
        <v>0</v>
      </c>
      <c r="AT2363" s="45">
        <f>IF(AU2363="S",IF(AND(Q2363="1. Aceitou o programa",AB2363="Realizada"),IFERROR(IF(AA2363="",0,AA2363-R2363),0),0),0)</f>
        <v>0</v>
      </c>
      <c r="AU2363" s="45" t="str">
        <f>_xlfn.XLOOKUP(U2363,'Lista Suspensa'!$AA$20:$AA$23,'Lista Suspensa'!$AB$20:$AB$23,"N/A")</f>
        <v>S</v>
      </c>
    </row>
    <row r="2364" spans="1:47" ht="12" customHeight="1" x14ac:dyDescent="0.3">
      <c r="A2364" s="87" t="s">
        <v>47</v>
      </c>
      <c r="B2364" s="88">
        <v>46104</v>
      </c>
      <c r="C2364" s="89" t="s">
        <v>48</v>
      </c>
      <c r="D2364" s="89" t="s">
        <v>49</v>
      </c>
      <c r="E2364" s="189">
        <v>807697702</v>
      </c>
      <c r="F2364" s="197" t="s">
        <v>6117</v>
      </c>
      <c r="G2364" s="90">
        <v>7388288821</v>
      </c>
      <c r="H2364" s="91">
        <v>21885</v>
      </c>
      <c r="I2364" s="89"/>
      <c r="J2364" s="89" t="s">
        <v>51</v>
      </c>
      <c r="K2364" s="89" t="s">
        <v>52</v>
      </c>
      <c r="L2364" s="89" t="s">
        <v>69</v>
      </c>
      <c r="M2364" s="89" t="s">
        <v>5291</v>
      </c>
      <c r="N2364" s="89" t="s">
        <v>97</v>
      </c>
      <c r="O2364" s="92" t="s">
        <v>6118</v>
      </c>
      <c r="P2364" s="93" t="s">
        <v>57</v>
      </c>
      <c r="Q2364" s="110" t="s">
        <v>5322</v>
      </c>
      <c r="R2364" s="94"/>
      <c r="S2364" s="95">
        <v>46168</v>
      </c>
      <c r="T2364" s="95" t="s">
        <v>5203</v>
      </c>
      <c r="U2364" s="95" t="s">
        <v>1125</v>
      </c>
      <c r="V2364" s="91">
        <v>46113</v>
      </c>
      <c r="W2364" s="91">
        <v>46160</v>
      </c>
      <c r="X2364" s="91">
        <v>46167</v>
      </c>
      <c r="Y2364" s="96" t="s">
        <v>2851</v>
      </c>
      <c r="Z2364" s="89"/>
      <c r="AA2364" s="95"/>
      <c r="AB2364" s="89"/>
      <c r="AC2364" s="109"/>
      <c r="AD2364" s="89"/>
      <c r="AE2364" s="89"/>
      <c r="AF2364" s="191"/>
      <c r="AG2364" s="194"/>
      <c r="AH2364" s="193"/>
      <c r="AI2364" s="97"/>
      <c r="AJ2364" s="97"/>
      <c r="AK2364" s="97"/>
      <c r="AL2364" s="45" t="s">
        <v>67</v>
      </c>
      <c r="AM2364" s="160" t="str">
        <f>MONTH(B2364)&amp;"/"&amp;YEAR(B2364)</f>
        <v>3/2026</v>
      </c>
      <c r="AN2364" s="45">
        <f>WEEKNUM(B2364)-WEEKNUM(EOMONTH(B2364,-1)+1)+1</f>
        <v>4</v>
      </c>
      <c r="AO2364" s="45" t="str">
        <f>MONTH(R2364)&amp;"/"&amp;YEAR(R2364)</f>
        <v>1/1900</v>
      </c>
      <c r="AP2364" s="45" t="e">
        <f>WEEKNUM(R2364)-WEEKNUM(EOMONTH(R2364,-1)+1)+1</f>
        <v>#NUM!</v>
      </c>
      <c r="AQ2364" s="45">
        <f>IF(AU2364="S",IF(Q2364="1. Aceitou o programa",R2364-B2364,0),0)</f>
        <v>0</v>
      </c>
      <c r="AR2364" s="45">
        <f>IF(AU2364="S",IF(AND(S2364&lt;&gt;"",R2364&lt;&gt;""),S2364-R2364,0),0)</f>
        <v>0</v>
      </c>
      <c r="AS2364" s="45">
        <f>IF(AU2364="S",IF(Q2364="1. Aceitou o programa",IF(OR(X2364="Não se Aplica",X2364=""),IF(OR(W2364="Não se Aplica",W2364=""),0,W2364-V2364),AVERAGE(X2364-W2364,W2364-V2364)),0),0)</f>
        <v>0</v>
      </c>
      <c r="AT2364" s="45">
        <f>IF(AU2364="S",IF(AND(Q2364="1. Aceitou o programa",AB2364="Realizada"),IFERROR(IF(AA2364="",0,AA2364-R2364),0),0),0)</f>
        <v>0</v>
      </c>
      <c r="AU2364" s="45" t="str">
        <f>_xlfn.XLOOKUP(U2364,'Lista Suspensa'!$AA$20:$AA$23,'Lista Suspensa'!$AB$20:$AB$23,"N/A")</f>
        <v>S</v>
      </c>
    </row>
    <row r="2365" spans="1:47" ht="12" customHeight="1" x14ac:dyDescent="0.3">
      <c r="A2365" s="87" t="s">
        <v>47</v>
      </c>
      <c r="B2365" s="88">
        <v>46104</v>
      </c>
      <c r="C2365" s="89" t="s">
        <v>48</v>
      </c>
      <c r="D2365" s="89" t="s">
        <v>49</v>
      </c>
      <c r="E2365" s="189">
        <v>593990005</v>
      </c>
      <c r="F2365" s="197" t="s">
        <v>6119</v>
      </c>
      <c r="G2365" s="90">
        <v>51853221520</v>
      </c>
      <c r="H2365" s="91">
        <v>24727</v>
      </c>
      <c r="I2365" s="89"/>
      <c r="J2365" s="89" t="s">
        <v>51</v>
      </c>
      <c r="K2365" s="89" t="s">
        <v>52</v>
      </c>
      <c r="L2365" s="89" t="s">
        <v>53</v>
      </c>
      <c r="M2365" s="89" t="s">
        <v>238</v>
      </c>
      <c r="N2365" s="89" t="s">
        <v>159</v>
      </c>
      <c r="O2365" s="92" t="s">
        <v>6120</v>
      </c>
      <c r="P2365" s="93" t="s">
        <v>57</v>
      </c>
      <c r="Q2365" s="110" t="s">
        <v>5322</v>
      </c>
      <c r="R2365" s="94"/>
      <c r="S2365" s="95">
        <v>46168</v>
      </c>
      <c r="T2365" s="95" t="s">
        <v>5203</v>
      </c>
      <c r="U2365" s="95" t="s">
        <v>1125</v>
      </c>
      <c r="V2365" s="91">
        <v>46113</v>
      </c>
      <c r="W2365" s="91">
        <v>46160</v>
      </c>
      <c r="X2365" s="91">
        <v>46167</v>
      </c>
      <c r="Y2365" s="96" t="s">
        <v>2851</v>
      </c>
      <c r="Z2365" s="89"/>
      <c r="AA2365" s="95"/>
      <c r="AB2365" s="89"/>
      <c r="AC2365" s="109"/>
      <c r="AD2365" s="89"/>
      <c r="AE2365" s="89"/>
      <c r="AF2365" s="191"/>
      <c r="AG2365" s="194"/>
      <c r="AH2365" s="193"/>
      <c r="AI2365" s="97"/>
      <c r="AJ2365" s="97"/>
      <c r="AK2365" s="97"/>
      <c r="AL2365" s="45" t="s">
        <v>67</v>
      </c>
      <c r="AM2365" s="160" t="str">
        <f>MONTH(B2365)&amp;"/"&amp;YEAR(B2365)</f>
        <v>3/2026</v>
      </c>
      <c r="AN2365" s="45">
        <f>WEEKNUM(B2365)-WEEKNUM(EOMONTH(B2365,-1)+1)+1</f>
        <v>4</v>
      </c>
      <c r="AO2365" s="45" t="str">
        <f>MONTH(R2365)&amp;"/"&amp;YEAR(R2365)</f>
        <v>1/1900</v>
      </c>
      <c r="AP2365" s="45" t="e">
        <f>WEEKNUM(R2365)-WEEKNUM(EOMONTH(R2365,-1)+1)+1</f>
        <v>#NUM!</v>
      </c>
      <c r="AQ2365" s="45">
        <f>IF(AU2365="S",IF(Q2365="1. Aceitou o programa",R2365-B2365,0),0)</f>
        <v>0</v>
      </c>
      <c r="AR2365" s="45">
        <f>IF(AU2365="S",IF(AND(S2365&lt;&gt;"",R2365&lt;&gt;""),S2365-R2365,0),0)</f>
        <v>0</v>
      </c>
      <c r="AS2365" s="45">
        <f>IF(AU2365="S",IF(Q2365="1. Aceitou o programa",IF(OR(X2365="Não se Aplica",X2365=""),IF(OR(W2365="Não se Aplica",W2365=""),0,W2365-V2365),AVERAGE(X2365-W2365,W2365-V2365)),0),0)</f>
        <v>0</v>
      </c>
      <c r="AT2365" s="45">
        <f>IF(AU2365="S",IF(AND(Q2365="1. Aceitou o programa",AB2365="Realizada"),IFERROR(IF(AA2365="",0,AA2365-R2365),0),0),0)</f>
        <v>0</v>
      </c>
      <c r="AU2365" s="45" t="str">
        <f>_xlfn.XLOOKUP(U2365,'Lista Suspensa'!$AA$20:$AA$23,'Lista Suspensa'!$AB$20:$AB$23,"N/A")</f>
        <v>S</v>
      </c>
    </row>
    <row r="2366" spans="1:47" ht="12" customHeight="1" x14ac:dyDescent="0.3">
      <c r="A2366" s="87" t="s">
        <v>47</v>
      </c>
      <c r="B2366" s="88">
        <v>46104</v>
      </c>
      <c r="C2366" s="89" t="s">
        <v>48</v>
      </c>
      <c r="D2366" s="89" t="s">
        <v>49</v>
      </c>
      <c r="E2366" s="189">
        <v>594076315</v>
      </c>
      <c r="F2366" s="197" t="s">
        <v>6121</v>
      </c>
      <c r="G2366" s="90">
        <v>16054193899</v>
      </c>
      <c r="H2366" s="91">
        <v>26006</v>
      </c>
      <c r="I2366" s="89"/>
      <c r="J2366" s="89" t="s">
        <v>51</v>
      </c>
      <c r="K2366" s="89" t="s">
        <v>52</v>
      </c>
      <c r="L2366" s="89" t="s">
        <v>53</v>
      </c>
      <c r="M2366" s="89" t="s">
        <v>1135</v>
      </c>
      <c r="N2366" s="89" t="s">
        <v>159</v>
      </c>
      <c r="O2366" s="92" t="s">
        <v>6122</v>
      </c>
      <c r="P2366" s="93" t="s">
        <v>57</v>
      </c>
      <c r="Q2366" s="110" t="s">
        <v>5322</v>
      </c>
      <c r="R2366" s="94"/>
      <c r="S2366" s="95">
        <v>46168</v>
      </c>
      <c r="T2366" s="95" t="s">
        <v>5203</v>
      </c>
      <c r="U2366" s="95" t="s">
        <v>1125</v>
      </c>
      <c r="V2366" s="91">
        <v>46113</v>
      </c>
      <c r="W2366" s="91">
        <v>46160</v>
      </c>
      <c r="X2366" s="91">
        <v>46167</v>
      </c>
      <c r="Y2366" s="96" t="s">
        <v>2851</v>
      </c>
      <c r="Z2366" s="89"/>
      <c r="AA2366" s="95"/>
      <c r="AB2366" s="89"/>
      <c r="AC2366" s="109"/>
      <c r="AD2366" s="89"/>
      <c r="AE2366" s="89"/>
      <c r="AF2366" s="191"/>
      <c r="AG2366" s="194"/>
      <c r="AH2366" s="193"/>
      <c r="AI2366" s="97"/>
      <c r="AJ2366" s="97"/>
      <c r="AK2366" s="97"/>
      <c r="AL2366" s="45" t="s">
        <v>67</v>
      </c>
      <c r="AM2366" s="160" t="str">
        <f>MONTH(B2366)&amp;"/"&amp;YEAR(B2366)</f>
        <v>3/2026</v>
      </c>
      <c r="AN2366" s="45">
        <f>WEEKNUM(B2366)-WEEKNUM(EOMONTH(B2366,-1)+1)+1</f>
        <v>4</v>
      </c>
      <c r="AO2366" s="45" t="str">
        <f>MONTH(R2366)&amp;"/"&amp;YEAR(R2366)</f>
        <v>1/1900</v>
      </c>
      <c r="AP2366" s="45" t="e">
        <f>WEEKNUM(R2366)-WEEKNUM(EOMONTH(R2366,-1)+1)+1</f>
        <v>#NUM!</v>
      </c>
      <c r="AQ2366" s="45">
        <f>IF(AU2366="S",IF(Q2366="1. Aceitou o programa",R2366-B2366,0),0)</f>
        <v>0</v>
      </c>
      <c r="AR2366" s="45">
        <f>IF(AU2366="S",IF(AND(S2366&lt;&gt;"",R2366&lt;&gt;""),S2366-R2366,0),0)</f>
        <v>0</v>
      </c>
      <c r="AS2366" s="45">
        <f>IF(AU2366="S",IF(Q2366="1. Aceitou o programa",IF(OR(X2366="Não se Aplica",X2366=""),IF(OR(W2366="Não se Aplica",W2366=""),0,W2366-V2366),AVERAGE(X2366-W2366,W2366-V2366)),0),0)</f>
        <v>0</v>
      </c>
      <c r="AT2366" s="45">
        <f>IF(AU2366="S",IF(AND(Q2366="1. Aceitou o programa",AB2366="Realizada"),IFERROR(IF(AA2366="",0,AA2366-R2366),0),0),0)</f>
        <v>0</v>
      </c>
      <c r="AU2366" s="45" t="str">
        <f>_xlfn.XLOOKUP(U2366,'Lista Suspensa'!$AA$20:$AA$23,'Lista Suspensa'!$AB$20:$AB$23,"N/A")</f>
        <v>S</v>
      </c>
    </row>
    <row r="2367" spans="1:47" ht="12" customHeight="1" x14ac:dyDescent="0.3">
      <c r="A2367" s="87" t="s">
        <v>47</v>
      </c>
      <c r="B2367" s="88">
        <v>46104</v>
      </c>
      <c r="C2367" s="89" t="s">
        <v>48</v>
      </c>
      <c r="D2367" s="89" t="s">
        <v>49</v>
      </c>
      <c r="E2367" s="189">
        <v>807578703</v>
      </c>
      <c r="F2367" s="197" t="s">
        <v>6123</v>
      </c>
      <c r="G2367" s="90">
        <v>22198884879</v>
      </c>
      <c r="H2367" s="91">
        <v>23899</v>
      </c>
      <c r="I2367" s="89"/>
      <c r="J2367" s="89" t="s">
        <v>51</v>
      </c>
      <c r="K2367" s="89" t="s">
        <v>52</v>
      </c>
      <c r="L2367" s="89" t="s">
        <v>69</v>
      </c>
      <c r="M2367" s="89" t="s">
        <v>271</v>
      </c>
      <c r="N2367" s="89" t="s">
        <v>97</v>
      </c>
      <c r="O2367" s="92" t="s">
        <v>6124</v>
      </c>
      <c r="P2367" s="93" t="s">
        <v>57</v>
      </c>
      <c r="Q2367" s="110" t="s">
        <v>5322</v>
      </c>
      <c r="R2367" s="94"/>
      <c r="S2367" s="95">
        <v>46168</v>
      </c>
      <c r="T2367" s="95" t="s">
        <v>5203</v>
      </c>
      <c r="U2367" s="95" t="s">
        <v>1125</v>
      </c>
      <c r="V2367" s="91">
        <v>46113</v>
      </c>
      <c r="W2367" s="91">
        <v>46160</v>
      </c>
      <c r="X2367" s="91">
        <v>46167</v>
      </c>
      <c r="Y2367" s="96" t="s">
        <v>2851</v>
      </c>
      <c r="Z2367" s="89"/>
      <c r="AA2367" s="95"/>
      <c r="AB2367" s="89"/>
      <c r="AC2367" s="109"/>
      <c r="AD2367" s="89"/>
      <c r="AE2367" s="89"/>
      <c r="AF2367" s="191"/>
      <c r="AG2367" s="194"/>
      <c r="AH2367" s="193"/>
      <c r="AI2367" s="97"/>
      <c r="AJ2367" s="97"/>
      <c r="AK2367" s="97"/>
      <c r="AL2367" s="45" t="s">
        <v>67</v>
      </c>
      <c r="AM2367" s="160" t="str">
        <f>MONTH(B2367)&amp;"/"&amp;YEAR(B2367)</f>
        <v>3/2026</v>
      </c>
      <c r="AN2367" s="45">
        <f>WEEKNUM(B2367)-WEEKNUM(EOMONTH(B2367,-1)+1)+1</f>
        <v>4</v>
      </c>
      <c r="AO2367" s="45" t="str">
        <f>MONTH(R2367)&amp;"/"&amp;YEAR(R2367)</f>
        <v>1/1900</v>
      </c>
      <c r="AP2367" s="45" t="e">
        <f>WEEKNUM(R2367)-WEEKNUM(EOMONTH(R2367,-1)+1)+1</f>
        <v>#NUM!</v>
      </c>
      <c r="AQ2367" s="45">
        <f>IF(AU2367="S",IF(Q2367="1. Aceitou o programa",R2367-B2367,0),0)</f>
        <v>0</v>
      </c>
      <c r="AR2367" s="45">
        <f>IF(AU2367="S",IF(AND(S2367&lt;&gt;"",R2367&lt;&gt;""),S2367-R2367,0),0)</f>
        <v>0</v>
      </c>
      <c r="AS2367" s="45">
        <f>IF(AU2367="S",IF(Q2367="1. Aceitou o programa",IF(OR(X2367="Não se Aplica",X2367=""),IF(OR(W2367="Não se Aplica",W2367=""),0,W2367-V2367),AVERAGE(X2367-W2367,W2367-V2367)),0),0)</f>
        <v>0</v>
      </c>
      <c r="AT2367" s="45">
        <f>IF(AU2367="S",IF(AND(Q2367="1. Aceitou o programa",AB2367="Realizada"),IFERROR(IF(AA2367="",0,AA2367-R2367),0),0),0)</f>
        <v>0</v>
      </c>
      <c r="AU2367" s="45" t="str">
        <f>_xlfn.XLOOKUP(U2367,'Lista Suspensa'!$AA$20:$AA$23,'Lista Suspensa'!$AB$20:$AB$23,"N/A")</f>
        <v>S</v>
      </c>
    </row>
    <row r="2368" spans="1:47" ht="12" customHeight="1" x14ac:dyDescent="0.3">
      <c r="A2368" s="87" t="s">
        <v>47</v>
      </c>
      <c r="B2368" s="88">
        <v>46104</v>
      </c>
      <c r="C2368" s="89" t="s">
        <v>48</v>
      </c>
      <c r="D2368" s="89" t="s">
        <v>49</v>
      </c>
      <c r="E2368" s="189">
        <v>761342290</v>
      </c>
      <c r="F2368" s="197" t="s">
        <v>6125</v>
      </c>
      <c r="G2368" s="90">
        <v>17245676755</v>
      </c>
      <c r="H2368" s="91">
        <v>37385</v>
      </c>
      <c r="I2368" s="89"/>
      <c r="J2368" s="89" t="s">
        <v>84</v>
      </c>
      <c r="K2368" s="89" t="s">
        <v>76</v>
      </c>
      <c r="L2368" s="89" t="s">
        <v>95</v>
      </c>
      <c r="M2368" s="89" t="s">
        <v>163</v>
      </c>
      <c r="N2368" s="89" t="s">
        <v>97</v>
      </c>
      <c r="O2368" s="92" t="s">
        <v>6126</v>
      </c>
      <c r="P2368" s="93" t="s">
        <v>57</v>
      </c>
      <c r="Q2368" s="110" t="s">
        <v>5322</v>
      </c>
      <c r="R2368" s="94"/>
      <c r="S2368" s="95">
        <v>46168</v>
      </c>
      <c r="T2368" s="95" t="s">
        <v>5203</v>
      </c>
      <c r="U2368" s="95" t="s">
        <v>1125</v>
      </c>
      <c r="V2368" s="91">
        <v>46113</v>
      </c>
      <c r="W2368" s="91">
        <v>46160</v>
      </c>
      <c r="X2368" s="91">
        <v>46167</v>
      </c>
      <c r="Y2368" s="96" t="s">
        <v>2851</v>
      </c>
      <c r="Z2368" s="89"/>
      <c r="AA2368" s="95"/>
      <c r="AB2368" s="89"/>
      <c r="AC2368" s="109"/>
      <c r="AD2368" s="89"/>
      <c r="AE2368" s="89"/>
      <c r="AF2368" s="191"/>
      <c r="AG2368" s="194"/>
      <c r="AH2368" s="193"/>
      <c r="AI2368" s="97"/>
      <c r="AJ2368" s="97"/>
      <c r="AK2368" s="97"/>
      <c r="AL2368" s="45" t="s">
        <v>67</v>
      </c>
      <c r="AM2368" s="160" t="str">
        <f>MONTH(B2368)&amp;"/"&amp;YEAR(B2368)</f>
        <v>3/2026</v>
      </c>
      <c r="AN2368" s="45">
        <f>WEEKNUM(B2368)-WEEKNUM(EOMONTH(B2368,-1)+1)+1</f>
        <v>4</v>
      </c>
      <c r="AO2368" s="45" t="str">
        <f>MONTH(R2368)&amp;"/"&amp;YEAR(R2368)</f>
        <v>1/1900</v>
      </c>
      <c r="AP2368" s="45" t="e">
        <f>WEEKNUM(R2368)-WEEKNUM(EOMONTH(R2368,-1)+1)+1</f>
        <v>#NUM!</v>
      </c>
      <c r="AQ2368" s="45">
        <f>IF(AU2368="S",IF(Q2368="1. Aceitou o programa",R2368-B2368,0),0)</f>
        <v>0</v>
      </c>
      <c r="AR2368" s="45">
        <f>IF(AU2368="S",IF(AND(S2368&lt;&gt;"",R2368&lt;&gt;""),S2368-R2368,0),0)</f>
        <v>0</v>
      </c>
      <c r="AS2368" s="45">
        <f>IF(AU2368="S",IF(Q2368="1. Aceitou o programa",IF(OR(X2368="Não se Aplica",X2368=""),IF(OR(W2368="Não se Aplica",W2368=""),0,W2368-V2368),AVERAGE(X2368-W2368,W2368-V2368)),0),0)</f>
        <v>0</v>
      </c>
      <c r="AT2368" s="45">
        <f>IF(AU2368="S",IF(AND(Q2368="1. Aceitou o programa",AB2368="Realizada"),IFERROR(IF(AA2368="",0,AA2368-R2368),0),0),0)</f>
        <v>0</v>
      </c>
      <c r="AU2368" s="45" t="str">
        <f>_xlfn.XLOOKUP(U2368,'Lista Suspensa'!$AA$20:$AA$23,'Lista Suspensa'!$AB$20:$AB$23,"N/A")</f>
        <v>S</v>
      </c>
    </row>
    <row r="2369" spans="1:47" ht="12" customHeight="1" x14ac:dyDescent="0.3">
      <c r="A2369" s="87" t="s">
        <v>47</v>
      </c>
      <c r="B2369" s="88">
        <v>46104</v>
      </c>
      <c r="C2369" s="89" t="s">
        <v>48</v>
      </c>
      <c r="D2369" s="89" t="s">
        <v>49</v>
      </c>
      <c r="E2369" s="189">
        <v>807632252</v>
      </c>
      <c r="F2369" s="197" t="s">
        <v>6127</v>
      </c>
      <c r="G2369" s="90">
        <v>24960394846</v>
      </c>
      <c r="H2369" s="91">
        <v>19909</v>
      </c>
      <c r="I2369" s="89"/>
      <c r="J2369" s="89" t="s">
        <v>51</v>
      </c>
      <c r="K2369" s="89" t="s">
        <v>52</v>
      </c>
      <c r="L2369" s="89" t="s">
        <v>69</v>
      </c>
      <c r="M2369" s="89" t="s">
        <v>5291</v>
      </c>
      <c r="N2369" s="89" t="s">
        <v>97</v>
      </c>
      <c r="O2369" s="92" t="s">
        <v>6128</v>
      </c>
      <c r="P2369" s="93" t="s">
        <v>57</v>
      </c>
      <c r="Q2369" s="110" t="s">
        <v>5322</v>
      </c>
      <c r="R2369" s="94"/>
      <c r="S2369" s="95">
        <v>46168</v>
      </c>
      <c r="T2369" s="95" t="s">
        <v>5203</v>
      </c>
      <c r="U2369" s="95" t="s">
        <v>1125</v>
      </c>
      <c r="V2369" s="91">
        <v>46113</v>
      </c>
      <c r="W2369" s="91">
        <v>46160</v>
      </c>
      <c r="X2369" s="91">
        <v>46167</v>
      </c>
      <c r="Y2369" s="96" t="s">
        <v>2851</v>
      </c>
      <c r="Z2369" s="89"/>
      <c r="AA2369" s="95"/>
      <c r="AB2369" s="89"/>
      <c r="AC2369" s="109"/>
      <c r="AD2369" s="89"/>
      <c r="AE2369" s="89"/>
      <c r="AF2369" s="191"/>
      <c r="AG2369" s="194"/>
      <c r="AH2369" s="193"/>
      <c r="AI2369" s="97"/>
      <c r="AJ2369" s="97"/>
      <c r="AK2369" s="97"/>
      <c r="AL2369" s="45" t="s">
        <v>67</v>
      </c>
      <c r="AM2369" s="160" t="str">
        <f>MONTH(B2369)&amp;"/"&amp;YEAR(B2369)</f>
        <v>3/2026</v>
      </c>
      <c r="AN2369" s="45">
        <f>WEEKNUM(B2369)-WEEKNUM(EOMONTH(B2369,-1)+1)+1</f>
        <v>4</v>
      </c>
      <c r="AO2369" s="45" t="str">
        <f>MONTH(R2369)&amp;"/"&amp;YEAR(R2369)</f>
        <v>1/1900</v>
      </c>
      <c r="AP2369" s="45" t="e">
        <f>WEEKNUM(R2369)-WEEKNUM(EOMONTH(R2369,-1)+1)+1</f>
        <v>#NUM!</v>
      </c>
      <c r="AQ2369" s="45">
        <f>IF(AU2369="S",IF(Q2369="1. Aceitou o programa",R2369-B2369,0),0)</f>
        <v>0</v>
      </c>
      <c r="AR2369" s="45">
        <f>IF(AU2369="S",IF(AND(S2369&lt;&gt;"",R2369&lt;&gt;""),S2369-R2369,0),0)</f>
        <v>0</v>
      </c>
      <c r="AS2369" s="45">
        <f>IF(AU2369="S",IF(Q2369="1. Aceitou o programa",IF(OR(X2369="Não se Aplica",X2369=""),IF(OR(W2369="Não se Aplica",W2369=""),0,W2369-V2369),AVERAGE(X2369-W2369,W2369-V2369)),0),0)</f>
        <v>0</v>
      </c>
      <c r="AT2369" s="45">
        <f>IF(AU2369="S",IF(AND(Q2369="1. Aceitou o programa",AB2369="Realizada"),IFERROR(IF(AA2369="",0,AA2369-R2369),0),0),0)</f>
        <v>0</v>
      </c>
      <c r="AU2369" s="45" t="str">
        <f>_xlfn.XLOOKUP(U2369,'Lista Suspensa'!$AA$20:$AA$23,'Lista Suspensa'!$AB$20:$AB$23,"N/A")</f>
        <v>S</v>
      </c>
    </row>
    <row r="2370" spans="1:47" ht="12" customHeight="1" x14ac:dyDescent="0.3">
      <c r="A2370" s="87" t="s">
        <v>47</v>
      </c>
      <c r="B2370" s="88">
        <v>46104</v>
      </c>
      <c r="C2370" s="89" t="s">
        <v>48</v>
      </c>
      <c r="D2370" s="89" t="s">
        <v>49</v>
      </c>
      <c r="E2370" s="189">
        <v>451697111</v>
      </c>
      <c r="F2370" s="197" t="s">
        <v>6129</v>
      </c>
      <c r="G2370" s="90">
        <v>21247275833</v>
      </c>
      <c r="H2370" s="91">
        <v>19577</v>
      </c>
      <c r="I2370" s="89"/>
      <c r="J2370" s="89" t="s">
        <v>51</v>
      </c>
      <c r="K2370" s="89" t="s">
        <v>52</v>
      </c>
      <c r="L2370" s="89" t="s">
        <v>85</v>
      </c>
      <c r="M2370" s="89" t="s">
        <v>1774</v>
      </c>
      <c r="N2370" s="89" t="s">
        <v>79</v>
      </c>
      <c r="O2370" s="92" t="s">
        <v>6130</v>
      </c>
      <c r="P2370" s="93" t="s">
        <v>57</v>
      </c>
      <c r="Q2370" s="110" t="s">
        <v>58</v>
      </c>
      <c r="R2370" s="94">
        <v>46169</v>
      </c>
      <c r="S2370" s="95"/>
      <c r="T2370" s="95" t="s">
        <v>59</v>
      </c>
      <c r="U2370" s="95" t="s">
        <v>60</v>
      </c>
      <c r="V2370" s="91">
        <v>46113</v>
      </c>
      <c r="W2370" s="91">
        <v>46160</v>
      </c>
      <c r="X2370" s="91">
        <v>46167</v>
      </c>
      <c r="Y2370" s="96" t="s">
        <v>2851</v>
      </c>
      <c r="Z2370" s="89" t="s">
        <v>62</v>
      </c>
      <c r="AA2370" s="95"/>
      <c r="AB2370" s="95" t="s">
        <v>2804</v>
      </c>
      <c r="AC2370" s="95" t="s">
        <v>2804</v>
      </c>
      <c r="AD2370" s="95" t="s">
        <v>2804</v>
      </c>
      <c r="AE2370" s="95" t="s">
        <v>2804</v>
      </c>
      <c r="AF2370" s="95" t="s">
        <v>2804</v>
      </c>
      <c r="AG2370" s="95" t="s">
        <v>2804</v>
      </c>
      <c r="AH2370" s="95" t="s">
        <v>2804</v>
      </c>
      <c r="AI2370" s="97"/>
      <c r="AJ2370" s="97" t="s">
        <v>65</v>
      </c>
      <c r="AK2370" s="97" t="s">
        <v>66</v>
      </c>
      <c r="AL2370" s="45" t="s">
        <v>67</v>
      </c>
      <c r="AM2370" s="160" t="str">
        <f>MONTH(B2370)&amp;"/"&amp;YEAR(B2370)</f>
        <v>3/2026</v>
      </c>
      <c r="AN2370" s="45">
        <f>WEEKNUM(B2370)-WEEKNUM(EOMONTH(B2370,-1)+1)+1</f>
        <v>4</v>
      </c>
      <c r="AO2370" s="45" t="str">
        <f>MONTH(R2370)&amp;"/"&amp;YEAR(R2370)</f>
        <v>5/2026</v>
      </c>
      <c r="AP2370" s="45">
        <f>WEEKNUM(R2370)-WEEKNUM(EOMONTH(R2370,-1)+1)+1</f>
        <v>5</v>
      </c>
      <c r="AQ2370" s="45">
        <f>IF(AU2370="S",IF(Q2370="1. Aceitou o programa",R2370-B2370,0),0)</f>
        <v>65</v>
      </c>
      <c r="AR2370" s="45">
        <f>IF(AU2370="S",IF(AND(S2370&lt;&gt;"",R2370&lt;&gt;""),S2370-R2370,0),0)</f>
        <v>0</v>
      </c>
      <c r="AS2370" s="45">
        <f>IF(AU2370="S",IF(Q2370="1. Aceitou o programa",IF(OR(X2370="Não se Aplica",X2370=""),IF(OR(W2370="Não se Aplica",W2370=""),0,W2370-V2370),AVERAGE(X2370-W2370,W2370-V2370)),0),0)</f>
        <v>27</v>
      </c>
      <c r="AT2370" s="45">
        <f>IF(AU2370="S",IF(AND(Q2370="1. Aceitou o programa",AB2370="Realizada"),IFERROR(IF(AA2370="",0,AA2370-R2370),0),0),0)</f>
        <v>0</v>
      </c>
      <c r="AU2370" s="45" t="str">
        <f>_xlfn.XLOOKUP(U2370,'Lista Suspensa'!$AA$20:$AA$23,'Lista Suspensa'!$AB$20:$AB$23,"N/A")</f>
        <v>S</v>
      </c>
    </row>
    <row r="2371" spans="1:47" ht="12" customHeight="1" x14ac:dyDescent="0.3">
      <c r="A2371" s="87" t="s">
        <v>47</v>
      </c>
      <c r="B2371" s="88">
        <v>46104</v>
      </c>
      <c r="C2371" s="89" t="s">
        <v>48</v>
      </c>
      <c r="D2371" s="89" t="s">
        <v>49</v>
      </c>
      <c r="E2371" s="189">
        <v>744806313</v>
      </c>
      <c r="F2371" s="197" t="s">
        <v>6131</v>
      </c>
      <c r="G2371" s="90">
        <v>18011364758</v>
      </c>
      <c r="H2371" s="91">
        <v>37063</v>
      </c>
      <c r="I2371" s="89"/>
      <c r="J2371" s="89" t="s">
        <v>51</v>
      </c>
      <c r="K2371" s="89" t="s">
        <v>76</v>
      </c>
      <c r="L2371" s="89" t="s">
        <v>95</v>
      </c>
      <c r="M2371" s="89" t="s">
        <v>96</v>
      </c>
      <c r="N2371" s="89" t="s">
        <v>71</v>
      </c>
      <c r="O2371" s="92" t="s">
        <v>6132</v>
      </c>
      <c r="P2371" s="93" t="s">
        <v>57</v>
      </c>
      <c r="Q2371" s="110" t="s">
        <v>5322</v>
      </c>
      <c r="R2371" s="94"/>
      <c r="S2371" s="95">
        <v>46168</v>
      </c>
      <c r="T2371" s="95" t="s">
        <v>5203</v>
      </c>
      <c r="U2371" s="95" t="s">
        <v>1125</v>
      </c>
      <c r="V2371" s="91">
        <v>46113</v>
      </c>
      <c r="W2371" s="91">
        <v>46160</v>
      </c>
      <c r="X2371" s="91">
        <v>46167</v>
      </c>
      <c r="Y2371" s="96" t="s">
        <v>2851</v>
      </c>
      <c r="Z2371" s="89"/>
      <c r="AA2371" s="95"/>
      <c r="AB2371" s="89"/>
      <c r="AC2371" s="109"/>
      <c r="AD2371" s="89"/>
      <c r="AE2371" s="89"/>
      <c r="AF2371" s="191"/>
      <c r="AG2371" s="194"/>
      <c r="AH2371" s="193"/>
      <c r="AI2371" s="97"/>
      <c r="AJ2371" s="97"/>
      <c r="AK2371" s="97"/>
      <c r="AL2371" s="45" t="s">
        <v>67</v>
      </c>
      <c r="AM2371" s="160" t="str">
        <f>MONTH(B2371)&amp;"/"&amp;YEAR(B2371)</f>
        <v>3/2026</v>
      </c>
      <c r="AN2371" s="45">
        <f>WEEKNUM(B2371)-WEEKNUM(EOMONTH(B2371,-1)+1)+1</f>
        <v>4</v>
      </c>
      <c r="AO2371" s="45" t="str">
        <f>MONTH(R2371)&amp;"/"&amp;YEAR(R2371)</f>
        <v>1/1900</v>
      </c>
      <c r="AP2371" s="45" t="e">
        <f>WEEKNUM(R2371)-WEEKNUM(EOMONTH(R2371,-1)+1)+1</f>
        <v>#NUM!</v>
      </c>
      <c r="AQ2371" s="45">
        <f>IF(AU2371="S",IF(Q2371="1. Aceitou o programa",R2371-B2371,0),0)</f>
        <v>0</v>
      </c>
      <c r="AR2371" s="45">
        <f>IF(AU2371="S",IF(AND(S2371&lt;&gt;"",R2371&lt;&gt;""),S2371-R2371,0),0)</f>
        <v>0</v>
      </c>
      <c r="AS2371" s="45">
        <f>IF(AU2371="S",IF(Q2371="1. Aceitou o programa",IF(OR(X2371="Não se Aplica",X2371=""),IF(OR(W2371="Não se Aplica",W2371=""),0,W2371-V2371),AVERAGE(X2371-W2371,W2371-V2371)),0),0)</f>
        <v>0</v>
      </c>
      <c r="AT2371" s="45">
        <f>IF(AU2371="S",IF(AND(Q2371="1. Aceitou o programa",AB2371="Realizada"),IFERROR(IF(AA2371="",0,AA2371-R2371),0),0),0)</f>
        <v>0</v>
      </c>
      <c r="AU2371" s="45" t="str">
        <f>_xlfn.XLOOKUP(U2371,'Lista Suspensa'!$AA$20:$AA$23,'Lista Suspensa'!$AB$20:$AB$23,"N/A")</f>
        <v>S</v>
      </c>
    </row>
    <row r="2372" spans="1:47" ht="12" customHeight="1" x14ac:dyDescent="0.3">
      <c r="A2372" s="87" t="s">
        <v>47</v>
      </c>
      <c r="B2372" s="88">
        <v>46104</v>
      </c>
      <c r="C2372" s="89" t="s">
        <v>48</v>
      </c>
      <c r="D2372" s="89" t="s">
        <v>49</v>
      </c>
      <c r="E2372" s="189">
        <v>125710330</v>
      </c>
      <c r="F2372" s="197" t="s">
        <v>6133</v>
      </c>
      <c r="G2372" s="90">
        <v>14659830829</v>
      </c>
      <c r="H2372" s="91">
        <v>20128</v>
      </c>
      <c r="I2372" s="89"/>
      <c r="J2372" s="89" t="s">
        <v>51</v>
      </c>
      <c r="K2372" s="89" t="s">
        <v>52</v>
      </c>
      <c r="L2372" s="89" t="s">
        <v>85</v>
      </c>
      <c r="M2372" s="89" t="s">
        <v>6134</v>
      </c>
      <c r="N2372" s="89" t="s">
        <v>79</v>
      </c>
      <c r="O2372" s="92" t="s">
        <v>6135</v>
      </c>
      <c r="P2372" s="93" t="s">
        <v>57</v>
      </c>
      <c r="Q2372" s="110" t="s">
        <v>5322</v>
      </c>
      <c r="R2372" s="94"/>
      <c r="S2372" s="95">
        <v>46168</v>
      </c>
      <c r="T2372" s="95" t="s">
        <v>5203</v>
      </c>
      <c r="U2372" s="95" t="s">
        <v>1125</v>
      </c>
      <c r="V2372" s="91">
        <v>46113</v>
      </c>
      <c r="W2372" s="91">
        <v>46160</v>
      </c>
      <c r="X2372" s="91">
        <v>46167</v>
      </c>
      <c r="Y2372" s="96" t="s">
        <v>2851</v>
      </c>
      <c r="Z2372" s="89"/>
      <c r="AA2372" s="95"/>
      <c r="AB2372" s="89"/>
      <c r="AC2372" s="109"/>
      <c r="AD2372" s="89"/>
      <c r="AE2372" s="89"/>
      <c r="AF2372" s="191"/>
      <c r="AG2372" s="194"/>
      <c r="AH2372" s="193"/>
      <c r="AI2372" s="97"/>
      <c r="AJ2372" s="97"/>
      <c r="AK2372" s="97"/>
      <c r="AL2372" s="45" t="s">
        <v>67</v>
      </c>
      <c r="AM2372" s="160" t="str">
        <f>MONTH(B2372)&amp;"/"&amp;YEAR(B2372)</f>
        <v>3/2026</v>
      </c>
      <c r="AN2372" s="45">
        <f>WEEKNUM(B2372)-WEEKNUM(EOMONTH(B2372,-1)+1)+1</f>
        <v>4</v>
      </c>
      <c r="AO2372" s="45" t="str">
        <f>MONTH(R2372)&amp;"/"&amp;YEAR(R2372)</f>
        <v>1/1900</v>
      </c>
      <c r="AP2372" s="45" t="e">
        <f>WEEKNUM(R2372)-WEEKNUM(EOMONTH(R2372,-1)+1)+1</f>
        <v>#NUM!</v>
      </c>
      <c r="AQ2372" s="45">
        <f>IF(AU2372="S",IF(Q2372="1. Aceitou o programa",R2372-B2372,0),0)</f>
        <v>0</v>
      </c>
      <c r="AR2372" s="45">
        <f>IF(AU2372="S",IF(AND(S2372&lt;&gt;"",R2372&lt;&gt;""),S2372-R2372,0),0)</f>
        <v>0</v>
      </c>
      <c r="AS2372" s="45">
        <f>IF(AU2372="S",IF(Q2372="1. Aceitou o programa",IF(OR(X2372="Não se Aplica",X2372=""),IF(OR(W2372="Não se Aplica",W2372=""),0,W2372-V2372),AVERAGE(X2372-W2372,W2372-V2372)),0),0)</f>
        <v>0</v>
      </c>
      <c r="AT2372" s="45">
        <f>IF(AU2372="S",IF(AND(Q2372="1. Aceitou o programa",AB2372="Realizada"),IFERROR(IF(AA2372="",0,AA2372-R2372),0),0),0)</f>
        <v>0</v>
      </c>
      <c r="AU2372" s="45" t="str">
        <f>_xlfn.XLOOKUP(U2372,'Lista Suspensa'!$AA$20:$AA$23,'Lista Suspensa'!$AB$20:$AB$23,"N/A")</f>
        <v>S</v>
      </c>
    </row>
    <row r="2373" spans="1:47" ht="12" customHeight="1" x14ac:dyDescent="0.3">
      <c r="A2373" s="87" t="s">
        <v>47</v>
      </c>
      <c r="B2373" s="88">
        <v>46104</v>
      </c>
      <c r="C2373" s="89" t="s">
        <v>48</v>
      </c>
      <c r="D2373" s="89" t="s">
        <v>49</v>
      </c>
      <c r="E2373" s="189">
        <v>594037417</v>
      </c>
      <c r="F2373" s="197" t="s">
        <v>6136</v>
      </c>
      <c r="G2373" s="90">
        <v>34106405334</v>
      </c>
      <c r="H2373" s="91">
        <v>23537</v>
      </c>
      <c r="I2373" s="89"/>
      <c r="J2373" s="89" t="s">
        <v>51</v>
      </c>
      <c r="K2373" s="89" t="s">
        <v>52</v>
      </c>
      <c r="L2373" s="89" t="s">
        <v>53</v>
      </c>
      <c r="M2373" s="89" t="s">
        <v>422</v>
      </c>
      <c r="N2373" s="89" t="s">
        <v>159</v>
      </c>
      <c r="O2373" s="92" t="s">
        <v>6137</v>
      </c>
      <c r="P2373" s="93" t="s">
        <v>57</v>
      </c>
      <c r="Q2373" s="110" t="s">
        <v>5322</v>
      </c>
      <c r="R2373" s="94"/>
      <c r="S2373" s="95">
        <v>46168</v>
      </c>
      <c r="T2373" s="95" t="s">
        <v>5203</v>
      </c>
      <c r="U2373" s="95" t="s">
        <v>1125</v>
      </c>
      <c r="V2373" s="91">
        <v>46113</v>
      </c>
      <c r="W2373" s="91">
        <v>46160</v>
      </c>
      <c r="X2373" s="91">
        <v>46167</v>
      </c>
      <c r="Y2373" s="96" t="s">
        <v>2851</v>
      </c>
      <c r="Z2373" s="89"/>
      <c r="AA2373" s="95"/>
      <c r="AB2373" s="89"/>
      <c r="AC2373" s="109"/>
      <c r="AD2373" s="89"/>
      <c r="AE2373" s="89"/>
      <c r="AF2373" s="191"/>
      <c r="AG2373" s="194"/>
      <c r="AH2373" s="193"/>
      <c r="AI2373" s="97"/>
      <c r="AJ2373" s="97"/>
      <c r="AK2373" s="97"/>
      <c r="AL2373" s="45" t="s">
        <v>67</v>
      </c>
      <c r="AM2373" s="160" t="str">
        <f>MONTH(B2373)&amp;"/"&amp;YEAR(B2373)</f>
        <v>3/2026</v>
      </c>
      <c r="AN2373" s="45">
        <f>WEEKNUM(B2373)-WEEKNUM(EOMONTH(B2373,-1)+1)+1</f>
        <v>4</v>
      </c>
      <c r="AO2373" s="45" t="str">
        <f>MONTH(R2373)&amp;"/"&amp;YEAR(R2373)</f>
        <v>1/1900</v>
      </c>
      <c r="AP2373" s="45" t="e">
        <f>WEEKNUM(R2373)-WEEKNUM(EOMONTH(R2373,-1)+1)+1</f>
        <v>#NUM!</v>
      </c>
      <c r="AQ2373" s="45">
        <f>IF(AU2373="S",IF(Q2373="1. Aceitou o programa",R2373-B2373,0),0)</f>
        <v>0</v>
      </c>
      <c r="AR2373" s="45">
        <f>IF(AU2373="S",IF(AND(S2373&lt;&gt;"",R2373&lt;&gt;""),S2373-R2373,0),0)</f>
        <v>0</v>
      </c>
      <c r="AS2373" s="45">
        <f>IF(AU2373="S",IF(Q2373="1. Aceitou o programa",IF(OR(X2373="Não se Aplica",X2373=""),IF(OR(W2373="Não se Aplica",W2373=""),0,W2373-V2373),AVERAGE(X2373-W2373,W2373-V2373)),0),0)</f>
        <v>0</v>
      </c>
      <c r="AT2373" s="45">
        <f>IF(AU2373="S",IF(AND(Q2373="1. Aceitou o programa",AB2373="Realizada"),IFERROR(IF(AA2373="",0,AA2373-R2373),0),0),0)</f>
        <v>0</v>
      </c>
      <c r="AU2373" s="45" t="str">
        <f>_xlfn.XLOOKUP(U2373,'Lista Suspensa'!$AA$20:$AA$23,'Lista Suspensa'!$AB$20:$AB$23,"N/A")</f>
        <v>S</v>
      </c>
    </row>
    <row r="2374" spans="1:47" ht="12" customHeight="1" x14ac:dyDescent="0.3">
      <c r="A2374" s="87" t="s">
        <v>47</v>
      </c>
      <c r="B2374" s="88">
        <v>46104</v>
      </c>
      <c r="C2374" s="89" t="s">
        <v>48</v>
      </c>
      <c r="D2374" s="89" t="s">
        <v>49</v>
      </c>
      <c r="E2374" s="189">
        <v>745546641</v>
      </c>
      <c r="F2374" s="197" t="s">
        <v>6138</v>
      </c>
      <c r="G2374" s="90">
        <v>2397614723</v>
      </c>
      <c r="H2374" s="91">
        <v>14538</v>
      </c>
      <c r="I2374" s="89"/>
      <c r="J2374" s="89" t="s">
        <v>51</v>
      </c>
      <c r="K2374" s="89" t="s">
        <v>76</v>
      </c>
      <c r="L2374" s="89" t="s">
        <v>95</v>
      </c>
      <c r="M2374" s="89" t="s">
        <v>106</v>
      </c>
      <c r="N2374" s="89" t="s">
        <v>97</v>
      </c>
      <c r="O2374" s="92" t="s">
        <v>6139</v>
      </c>
      <c r="P2374" s="93" t="s">
        <v>57</v>
      </c>
      <c r="Q2374" s="110" t="s">
        <v>5322</v>
      </c>
      <c r="R2374" s="94"/>
      <c r="S2374" s="95">
        <v>46168</v>
      </c>
      <c r="T2374" s="95" t="s">
        <v>5203</v>
      </c>
      <c r="U2374" s="95" t="s">
        <v>1125</v>
      </c>
      <c r="V2374" s="91">
        <v>46113</v>
      </c>
      <c r="W2374" s="91">
        <v>46160</v>
      </c>
      <c r="X2374" s="91">
        <v>46167</v>
      </c>
      <c r="Y2374" s="96" t="s">
        <v>2851</v>
      </c>
      <c r="Z2374" s="89"/>
      <c r="AA2374" s="95"/>
      <c r="AB2374" s="89"/>
      <c r="AC2374" s="109"/>
      <c r="AD2374" s="89"/>
      <c r="AE2374" s="89"/>
      <c r="AF2374" s="191"/>
      <c r="AG2374" s="194"/>
      <c r="AH2374" s="193"/>
      <c r="AI2374" s="97"/>
      <c r="AJ2374" s="97"/>
      <c r="AK2374" s="97"/>
      <c r="AL2374" s="45" t="s">
        <v>67</v>
      </c>
      <c r="AM2374" s="160" t="str">
        <f>MONTH(B2374)&amp;"/"&amp;YEAR(B2374)</f>
        <v>3/2026</v>
      </c>
      <c r="AN2374" s="45">
        <f>WEEKNUM(B2374)-WEEKNUM(EOMONTH(B2374,-1)+1)+1</f>
        <v>4</v>
      </c>
      <c r="AO2374" s="45" t="str">
        <f>MONTH(R2374)&amp;"/"&amp;YEAR(R2374)</f>
        <v>1/1900</v>
      </c>
      <c r="AP2374" s="45" t="e">
        <f>WEEKNUM(R2374)-WEEKNUM(EOMONTH(R2374,-1)+1)+1</f>
        <v>#NUM!</v>
      </c>
      <c r="AQ2374" s="45">
        <f>IF(AU2374="S",IF(Q2374="1. Aceitou o programa",R2374-B2374,0),0)</f>
        <v>0</v>
      </c>
      <c r="AR2374" s="45">
        <f>IF(AU2374="S",IF(AND(S2374&lt;&gt;"",R2374&lt;&gt;""),S2374-R2374,0),0)</f>
        <v>0</v>
      </c>
      <c r="AS2374" s="45">
        <f>IF(AU2374="S",IF(Q2374="1. Aceitou o programa",IF(OR(X2374="Não se Aplica",X2374=""),IF(OR(W2374="Não se Aplica",W2374=""),0,W2374-V2374),AVERAGE(X2374-W2374,W2374-V2374)),0),0)</f>
        <v>0</v>
      </c>
      <c r="AT2374" s="45">
        <f>IF(AU2374="S",IF(AND(Q2374="1. Aceitou o programa",AB2374="Realizada"),IFERROR(IF(AA2374="",0,AA2374-R2374),0),0),0)</f>
        <v>0</v>
      </c>
      <c r="AU2374" s="45" t="str">
        <f>_xlfn.XLOOKUP(U2374,'Lista Suspensa'!$AA$20:$AA$23,'Lista Suspensa'!$AB$20:$AB$23,"N/A")</f>
        <v>S</v>
      </c>
    </row>
    <row r="2375" spans="1:47" ht="12" customHeight="1" x14ac:dyDescent="0.3">
      <c r="A2375" s="87" t="s">
        <v>47</v>
      </c>
      <c r="B2375" s="88">
        <v>46104</v>
      </c>
      <c r="C2375" s="89" t="s">
        <v>48</v>
      </c>
      <c r="D2375" s="89" t="s">
        <v>49</v>
      </c>
      <c r="E2375" s="189">
        <v>772999120</v>
      </c>
      <c r="F2375" s="197" t="s">
        <v>6140</v>
      </c>
      <c r="G2375" s="90">
        <v>17474052806</v>
      </c>
      <c r="H2375" s="91">
        <v>17185</v>
      </c>
      <c r="I2375" s="89"/>
      <c r="J2375" s="89" t="s">
        <v>51</v>
      </c>
      <c r="K2375" s="89" t="s">
        <v>52</v>
      </c>
      <c r="L2375" s="89" t="s">
        <v>53</v>
      </c>
      <c r="M2375" s="89" t="s">
        <v>167</v>
      </c>
      <c r="N2375" s="89" t="s">
        <v>55</v>
      </c>
      <c r="O2375" s="92" t="s">
        <v>6141</v>
      </c>
      <c r="P2375" s="93" t="s">
        <v>57</v>
      </c>
      <c r="Q2375" s="110" t="s">
        <v>5322</v>
      </c>
      <c r="R2375" s="94"/>
      <c r="S2375" s="95">
        <v>46168</v>
      </c>
      <c r="T2375" s="95" t="s">
        <v>5203</v>
      </c>
      <c r="U2375" s="95" t="s">
        <v>1125</v>
      </c>
      <c r="V2375" s="91">
        <v>46113</v>
      </c>
      <c r="W2375" s="91">
        <v>46160</v>
      </c>
      <c r="X2375" s="91">
        <v>46167</v>
      </c>
      <c r="Y2375" s="96" t="s">
        <v>2851</v>
      </c>
      <c r="Z2375" s="89"/>
      <c r="AA2375" s="95"/>
      <c r="AB2375" s="89"/>
      <c r="AC2375" s="109"/>
      <c r="AD2375" s="89"/>
      <c r="AE2375" s="89"/>
      <c r="AF2375" s="191"/>
      <c r="AG2375" s="194"/>
      <c r="AH2375" s="193"/>
      <c r="AI2375" s="97"/>
      <c r="AJ2375" s="97"/>
      <c r="AK2375" s="97"/>
      <c r="AL2375" s="45" t="s">
        <v>67</v>
      </c>
      <c r="AM2375" s="160" t="str">
        <f>MONTH(B2375)&amp;"/"&amp;YEAR(B2375)</f>
        <v>3/2026</v>
      </c>
      <c r="AN2375" s="45">
        <f>WEEKNUM(B2375)-WEEKNUM(EOMONTH(B2375,-1)+1)+1</f>
        <v>4</v>
      </c>
      <c r="AO2375" s="45" t="str">
        <f>MONTH(R2375)&amp;"/"&amp;YEAR(R2375)</f>
        <v>1/1900</v>
      </c>
      <c r="AP2375" s="45" t="e">
        <f>WEEKNUM(R2375)-WEEKNUM(EOMONTH(R2375,-1)+1)+1</f>
        <v>#NUM!</v>
      </c>
      <c r="AQ2375" s="45">
        <f>IF(AU2375="S",IF(Q2375="1. Aceitou o programa",R2375-B2375,0),0)</f>
        <v>0</v>
      </c>
      <c r="AR2375" s="45">
        <f>IF(AU2375="S",IF(AND(S2375&lt;&gt;"",R2375&lt;&gt;""),S2375-R2375,0),0)</f>
        <v>0</v>
      </c>
      <c r="AS2375" s="45">
        <f>IF(AU2375="S",IF(Q2375="1. Aceitou o programa",IF(OR(X2375="Não se Aplica",X2375=""),IF(OR(W2375="Não se Aplica",W2375=""),0,W2375-V2375),AVERAGE(X2375-W2375,W2375-V2375)),0),0)</f>
        <v>0</v>
      </c>
      <c r="AT2375" s="45">
        <f>IF(AU2375="S",IF(AND(Q2375="1. Aceitou o programa",AB2375="Realizada"),IFERROR(IF(AA2375="",0,AA2375-R2375),0),0),0)</f>
        <v>0</v>
      </c>
      <c r="AU2375" s="45" t="str">
        <f>_xlfn.XLOOKUP(U2375,'Lista Suspensa'!$AA$20:$AA$23,'Lista Suspensa'!$AB$20:$AB$23,"N/A")</f>
        <v>S</v>
      </c>
    </row>
    <row r="2376" spans="1:47" ht="12" customHeight="1" x14ac:dyDescent="0.3">
      <c r="A2376" s="87" t="s">
        <v>47</v>
      </c>
      <c r="B2376" s="88">
        <v>46104</v>
      </c>
      <c r="C2376" s="89" t="s">
        <v>48</v>
      </c>
      <c r="D2376" s="89" t="s">
        <v>49</v>
      </c>
      <c r="E2376" s="189">
        <v>450191338</v>
      </c>
      <c r="F2376" s="197" t="s">
        <v>6142</v>
      </c>
      <c r="G2376" s="90">
        <v>13488182800</v>
      </c>
      <c r="H2376" s="91">
        <v>25935</v>
      </c>
      <c r="I2376" s="89"/>
      <c r="J2376" s="89" t="s">
        <v>51</v>
      </c>
      <c r="K2376" s="89" t="s">
        <v>52</v>
      </c>
      <c r="L2376" s="89" t="s">
        <v>85</v>
      </c>
      <c r="M2376" s="89" t="s">
        <v>6143</v>
      </c>
      <c r="N2376" s="89" t="s">
        <v>97</v>
      </c>
      <c r="O2376" s="92" t="s">
        <v>6144</v>
      </c>
      <c r="P2376" s="93" t="s">
        <v>57</v>
      </c>
      <c r="Q2376" s="110" t="s">
        <v>5322</v>
      </c>
      <c r="R2376" s="94"/>
      <c r="S2376" s="95">
        <v>46168</v>
      </c>
      <c r="T2376" s="95" t="s">
        <v>5203</v>
      </c>
      <c r="U2376" s="95" t="s">
        <v>1125</v>
      </c>
      <c r="V2376" s="91">
        <v>46113</v>
      </c>
      <c r="W2376" s="91">
        <v>46160</v>
      </c>
      <c r="X2376" s="91">
        <v>46167</v>
      </c>
      <c r="Y2376" s="96" t="s">
        <v>2851</v>
      </c>
      <c r="Z2376" s="89"/>
      <c r="AA2376" s="95"/>
      <c r="AB2376" s="89"/>
      <c r="AC2376" s="109"/>
      <c r="AD2376" s="89"/>
      <c r="AE2376" s="89"/>
      <c r="AF2376" s="191"/>
      <c r="AG2376" s="194"/>
      <c r="AH2376" s="193"/>
      <c r="AI2376" s="97"/>
      <c r="AJ2376" s="97"/>
      <c r="AK2376" s="97"/>
      <c r="AL2376" s="45" t="s">
        <v>67</v>
      </c>
      <c r="AM2376" s="160" t="str">
        <f>MONTH(B2376)&amp;"/"&amp;YEAR(B2376)</f>
        <v>3/2026</v>
      </c>
      <c r="AN2376" s="45">
        <f>WEEKNUM(B2376)-WEEKNUM(EOMONTH(B2376,-1)+1)+1</f>
        <v>4</v>
      </c>
      <c r="AO2376" s="45" t="str">
        <f>MONTH(R2376)&amp;"/"&amp;YEAR(R2376)</f>
        <v>1/1900</v>
      </c>
      <c r="AP2376" s="45" t="e">
        <f>WEEKNUM(R2376)-WEEKNUM(EOMONTH(R2376,-1)+1)+1</f>
        <v>#NUM!</v>
      </c>
      <c r="AQ2376" s="45">
        <f>IF(AU2376="S",IF(Q2376="1. Aceitou o programa",R2376-B2376,0),0)</f>
        <v>0</v>
      </c>
      <c r="AR2376" s="45">
        <f>IF(AU2376="S",IF(AND(S2376&lt;&gt;"",R2376&lt;&gt;""),S2376-R2376,0),0)</f>
        <v>0</v>
      </c>
      <c r="AS2376" s="45">
        <f>IF(AU2376="S",IF(Q2376="1. Aceitou o programa",IF(OR(X2376="Não se Aplica",X2376=""),IF(OR(W2376="Não se Aplica",W2376=""),0,W2376-V2376),AVERAGE(X2376-W2376,W2376-V2376)),0),0)</f>
        <v>0</v>
      </c>
      <c r="AT2376" s="45">
        <f>IF(AU2376="S",IF(AND(Q2376="1. Aceitou o programa",AB2376="Realizada"),IFERROR(IF(AA2376="",0,AA2376-R2376),0),0),0)</f>
        <v>0</v>
      </c>
      <c r="AU2376" s="45" t="str">
        <f>_xlfn.XLOOKUP(U2376,'Lista Suspensa'!$AA$20:$AA$23,'Lista Suspensa'!$AB$20:$AB$23,"N/A")</f>
        <v>S</v>
      </c>
    </row>
    <row r="2377" spans="1:47" ht="12" customHeight="1" x14ac:dyDescent="0.3">
      <c r="A2377" s="87" t="s">
        <v>47</v>
      </c>
      <c r="B2377" s="88">
        <v>46104</v>
      </c>
      <c r="C2377" s="89" t="s">
        <v>48</v>
      </c>
      <c r="D2377" s="89" t="s">
        <v>49</v>
      </c>
      <c r="E2377" s="189">
        <v>758603509</v>
      </c>
      <c r="F2377" s="197" t="s">
        <v>6145</v>
      </c>
      <c r="G2377" s="90">
        <v>1652943706</v>
      </c>
      <c r="H2377" s="91">
        <v>23998</v>
      </c>
      <c r="I2377" s="89"/>
      <c r="J2377" s="89" t="s">
        <v>51</v>
      </c>
      <c r="K2377" s="89" t="s">
        <v>76</v>
      </c>
      <c r="L2377" s="89" t="s">
        <v>95</v>
      </c>
      <c r="M2377" s="89" t="s">
        <v>360</v>
      </c>
      <c r="N2377" s="89" t="s">
        <v>97</v>
      </c>
      <c r="O2377" s="92" t="s">
        <v>6146</v>
      </c>
      <c r="P2377" s="93" t="s">
        <v>57</v>
      </c>
      <c r="Q2377" s="110" t="s">
        <v>5322</v>
      </c>
      <c r="R2377" s="94"/>
      <c r="S2377" s="95">
        <v>46168</v>
      </c>
      <c r="T2377" s="95" t="s">
        <v>5203</v>
      </c>
      <c r="U2377" s="95" t="s">
        <v>1125</v>
      </c>
      <c r="V2377" s="91">
        <v>46113</v>
      </c>
      <c r="W2377" s="91">
        <v>46160</v>
      </c>
      <c r="X2377" s="91">
        <v>46167</v>
      </c>
      <c r="Y2377" s="96" t="s">
        <v>2851</v>
      </c>
      <c r="Z2377" s="89"/>
      <c r="AA2377" s="95"/>
      <c r="AB2377" s="89"/>
      <c r="AC2377" s="109"/>
      <c r="AD2377" s="89"/>
      <c r="AE2377" s="89"/>
      <c r="AF2377" s="191"/>
      <c r="AG2377" s="194"/>
      <c r="AH2377" s="193"/>
      <c r="AI2377" s="97"/>
      <c r="AJ2377" s="97"/>
      <c r="AK2377" s="97"/>
      <c r="AL2377" s="45" t="s">
        <v>67</v>
      </c>
      <c r="AM2377" s="160" t="str">
        <f>MONTH(B2377)&amp;"/"&amp;YEAR(B2377)</f>
        <v>3/2026</v>
      </c>
      <c r="AN2377" s="45">
        <f>WEEKNUM(B2377)-WEEKNUM(EOMONTH(B2377,-1)+1)+1</f>
        <v>4</v>
      </c>
      <c r="AO2377" s="45" t="str">
        <f>MONTH(R2377)&amp;"/"&amp;YEAR(R2377)</f>
        <v>1/1900</v>
      </c>
      <c r="AP2377" s="45" t="e">
        <f>WEEKNUM(R2377)-WEEKNUM(EOMONTH(R2377,-1)+1)+1</f>
        <v>#NUM!</v>
      </c>
      <c r="AQ2377" s="45">
        <f>IF(AU2377="S",IF(Q2377="1. Aceitou o programa",R2377-B2377,0),0)</f>
        <v>0</v>
      </c>
      <c r="AR2377" s="45">
        <f>IF(AU2377="S",IF(AND(S2377&lt;&gt;"",R2377&lt;&gt;""),S2377-R2377,0),0)</f>
        <v>0</v>
      </c>
      <c r="AS2377" s="45">
        <f>IF(AU2377="S",IF(Q2377="1. Aceitou o programa",IF(OR(X2377="Não se Aplica",X2377=""),IF(OR(W2377="Não se Aplica",W2377=""),0,W2377-V2377),AVERAGE(X2377-W2377,W2377-V2377)),0),0)</f>
        <v>0</v>
      </c>
      <c r="AT2377" s="45">
        <f>IF(AU2377="S",IF(AND(Q2377="1. Aceitou o programa",AB2377="Realizada"),IFERROR(IF(AA2377="",0,AA2377-R2377),0),0),0)</f>
        <v>0</v>
      </c>
      <c r="AU2377" s="45" t="str">
        <f>_xlfn.XLOOKUP(U2377,'Lista Suspensa'!$AA$20:$AA$23,'Lista Suspensa'!$AB$20:$AB$23,"N/A")</f>
        <v>S</v>
      </c>
    </row>
    <row r="2378" spans="1:47" ht="12" customHeight="1" x14ac:dyDescent="0.3">
      <c r="A2378" s="87" t="s">
        <v>47</v>
      </c>
      <c r="B2378" s="88">
        <v>46104</v>
      </c>
      <c r="C2378" s="89" t="s">
        <v>48</v>
      </c>
      <c r="D2378" s="89" t="s">
        <v>49</v>
      </c>
      <c r="E2378" s="189">
        <v>785621890</v>
      </c>
      <c r="F2378" s="197" t="s">
        <v>6147</v>
      </c>
      <c r="G2378" s="90">
        <v>30955088836</v>
      </c>
      <c r="H2378" s="91">
        <v>19089</v>
      </c>
      <c r="I2378" s="89"/>
      <c r="J2378" s="89" t="s">
        <v>51</v>
      </c>
      <c r="K2378" s="89" t="s">
        <v>52</v>
      </c>
      <c r="L2378" s="89" t="s">
        <v>4843</v>
      </c>
      <c r="M2378" s="89" t="s">
        <v>6148</v>
      </c>
      <c r="N2378" s="89" t="s">
        <v>97</v>
      </c>
      <c r="O2378" s="92" t="s">
        <v>6149</v>
      </c>
      <c r="P2378" s="93" t="s">
        <v>57</v>
      </c>
      <c r="Q2378" s="110" t="s">
        <v>5322</v>
      </c>
      <c r="R2378" s="94"/>
      <c r="S2378" s="95">
        <v>46168</v>
      </c>
      <c r="T2378" s="95" t="s">
        <v>5203</v>
      </c>
      <c r="U2378" s="95" t="s">
        <v>1125</v>
      </c>
      <c r="V2378" s="91">
        <v>46113</v>
      </c>
      <c r="W2378" s="91">
        <v>46160</v>
      </c>
      <c r="X2378" s="91">
        <v>46167</v>
      </c>
      <c r="Y2378" s="96" t="s">
        <v>2851</v>
      </c>
      <c r="Z2378" s="89"/>
      <c r="AA2378" s="95"/>
      <c r="AB2378" s="89"/>
      <c r="AC2378" s="109"/>
      <c r="AD2378" s="89"/>
      <c r="AE2378" s="89"/>
      <c r="AF2378" s="191"/>
      <c r="AG2378" s="194"/>
      <c r="AH2378" s="193"/>
      <c r="AI2378" s="97"/>
      <c r="AJ2378" s="97"/>
      <c r="AK2378" s="97"/>
      <c r="AL2378" s="45" t="s">
        <v>67</v>
      </c>
      <c r="AM2378" s="160" t="str">
        <f>MONTH(B2378)&amp;"/"&amp;YEAR(B2378)</f>
        <v>3/2026</v>
      </c>
      <c r="AN2378" s="45">
        <f>WEEKNUM(B2378)-WEEKNUM(EOMONTH(B2378,-1)+1)+1</f>
        <v>4</v>
      </c>
      <c r="AO2378" s="45" t="str">
        <f>MONTH(R2378)&amp;"/"&amp;YEAR(R2378)</f>
        <v>1/1900</v>
      </c>
      <c r="AP2378" s="45" t="e">
        <f>WEEKNUM(R2378)-WEEKNUM(EOMONTH(R2378,-1)+1)+1</f>
        <v>#NUM!</v>
      </c>
      <c r="AQ2378" s="45">
        <f>IF(AU2378="S",IF(Q2378="1. Aceitou o programa",R2378-B2378,0),0)</f>
        <v>0</v>
      </c>
      <c r="AR2378" s="45">
        <f>IF(AU2378="S",IF(AND(S2378&lt;&gt;"",R2378&lt;&gt;""),S2378-R2378,0),0)</f>
        <v>0</v>
      </c>
      <c r="AS2378" s="45">
        <f>IF(AU2378="S",IF(Q2378="1. Aceitou o programa",IF(OR(X2378="Não se Aplica",X2378=""),IF(OR(W2378="Não se Aplica",W2378=""),0,W2378-V2378),AVERAGE(X2378-W2378,W2378-V2378)),0),0)</f>
        <v>0</v>
      </c>
      <c r="AT2378" s="45">
        <f>IF(AU2378="S",IF(AND(Q2378="1. Aceitou o programa",AB2378="Realizada"),IFERROR(IF(AA2378="",0,AA2378-R2378),0),0),0)</f>
        <v>0</v>
      </c>
      <c r="AU2378" s="45" t="str">
        <f>_xlfn.XLOOKUP(U2378,'Lista Suspensa'!$AA$20:$AA$23,'Lista Suspensa'!$AB$20:$AB$23,"N/A")</f>
        <v>S</v>
      </c>
    </row>
    <row r="2379" spans="1:47" ht="12" customHeight="1" x14ac:dyDescent="0.3">
      <c r="A2379" s="87" t="s">
        <v>47</v>
      </c>
      <c r="B2379" s="88">
        <v>46104</v>
      </c>
      <c r="C2379" s="89" t="s">
        <v>48</v>
      </c>
      <c r="D2379" s="89" t="s">
        <v>49</v>
      </c>
      <c r="E2379" s="189">
        <v>593912390</v>
      </c>
      <c r="F2379" s="197" t="s">
        <v>6150</v>
      </c>
      <c r="G2379" s="90">
        <v>2753641862</v>
      </c>
      <c r="H2379" s="91">
        <v>23024</v>
      </c>
      <c r="I2379" s="89"/>
      <c r="J2379" s="89" t="s">
        <v>51</v>
      </c>
      <c r="K2379" s="89" t="s">
        <v>52</v>
      </c>
      <c r="L2379" s="89" t="s">
        <v>53</v>
      </c>
      <c r="M2379" s="89" t="s">
        <v>6151</v>
      </c>
      <c r="N2379" s="89" t="s">
        <v>159</v>
      </c>
      <c r="O2379" s="92" t="s">
        <v>6152</v>
      </c>
      <c r="P2379" s="93" t="s">
        <v>57</v>
      </c>
      <c r="Q2379" s="110" t="s">
        <v>5322</v>
      </c>
      <c r="R2379" s="94"/>
      <c r="S2379" s="95">
        <v>46168</v>
      </c>
      <c r="T2379" s="95" t="s">
        <v>5203</v>
      </c>
      <c r="U2379" s="95" t="s">
        <v>1125</v>
      </c>
      <c r="V2379" s="91">
        <v>46113</v>
      </c>
      <c r="W2379" s="91">
        <v>46160</v>
      </c>
      <c r="X2379" s="91">
        <v>46167</v>
      </c>
      <c r="Y2379" s="96" t="s">
        <v>2851</v>
      </c>
      <c r="Z2379" s="89"/>
      <c r="AA2379" s="95"/>
      <c r="AB2379" s="89"/>
      <c r="AC2379" s="109"/>
      <c r="AD2379" s="89"/>
      <c r="AE2379" s="89"/>
      <c r="AF2379" s="191"/>
      <c r="AG2379" s="194"/>
      <c r="AH2379" s="193"/>
      <c r="AI2379" s="97"/>
      <c r="AJ2379" s="97"/>
      <c r="AK2379" s="97"/>
      <c r="AL2379" s="45" t="s">
        <v>67</v>
      </c>
      <c r="AM2379" s="160" t="str">
        <f>MONTH(B2379)&amp;"/"&amp;YEAR(B2379)</f>
        <v>3/2026</v>
      </c>
      <c r="AN2379" s="45">
        <f>WEEKNUM(B2379)-WEEKNUM(EOMONTH(B2379,-1)+1)+1</f>
        <v>4</v>
      </c>
      <c r="AO2379" s="45" t="str">
        <f>MONTH(R2379)&amp;"/"&amp;YEAR(R2379)</f>
        <v>1/1900</v>
      </c>
      <c r="AP2379" s="45" t="e">
        <f>WEEKNUM(R2379)-WEEKNUM(EOMONTH(R2379,-1)+1)+1</f>
        <v>#NUM!</v>
      </c>
      <c r="AQ2379" s="45">
        <f>IF(AU2379="S",IF(Q2379="1. Aceitou o programa",R2379-B2379,0),0)</f>
        <v>0</v>
      </c>
      <c r="AR2379" s="45">
        <f>IF(AU2379="S",IF(AND(S2379&lt;&gt;"",R2379&lt;&gt;""),S2379-R2379,0),0)</f>
        <v>0</v>
      </c>
      <c r="AS2379" s="45">
        <f>IF(AU2379="S",IF(Q2379="1. Aceitou o programa",IF(OR(X2379="Não se Aplica",X2379=""),IF(OR(W2379="Não se Aplica",W2379=""),0,W2379-V2379),AVERAGE(X2379-W2379,W2379-V2379)),0),0)</f>
        <v>0</v>
      </c>
      <c r="AT2379" s="45">
        <f>IF(AU2379="S",IF(AND(Q2379="1. Aceitou o programa",AB2379="Realizada"),IFERROR(IF(AA2379="",0,AA2379-R2379),0),0),0)</f>
        <v>0</v>
      </c>
      <c r="AU2379" s="45" t="str">
        <f>_xlfn.XLOOKUP(U2379,'Lista Suspensa'!$AA$20:$AA$23,'Lista Suspensa'!$AB$20:$AB$23,"N/A")</f>
        <v>S</v>
      </c>
    </row>
    <row r="2380" spans="1:47" ht="12" customHeight="1" x14ac:dyDescent="0.3">
      <c r="A2380" s="87" t="s">
        <v>47</v>
      </c>
      <c r="B2380" s="88">
        <v>46104</v>
      </c>
      <c r="C2380" s="89" t="s">
        <v>48</v>
      </c>
      <c r="D2380" s="89" t="s">
        <v>49</v>
      </c>
      <c r="E2380" s="189">
        <v>485656515</v>
      </c>
      <c r="F2380" s="197" t="s">
        <v>6153</v>
      </c>
      <c r="G2380" s="90">
        <v>98858688791</v>
      </c>
      <c r="H2380" s="91">
        <v>17483</v>
      </c>
      <c r="I2380" s="89"/>
      <c r="J2380" s="89" t="s">
        <v>51</v>
      </c>
      <c r="K2380" s="89" t="s">
        <v>76</v>
      </c>
      <c r="L2380" s="89" t="s">
        <v>283</v>
      </c>
      <c r="M2380" s="89" t="s">
        <v>6154</v>
      </c>
      <c r="N2380" s="89" t="s">
        <v>71</v>
      </c>
      <c r="O2380" s="92" t="s">
        <v>6155</v>
      </c>
      <c r="P2380" s="93" t="s">
        <v>57</v>
      </c>
      <c r="Q2380" s="110" t="s">
        <v>5322</v>
      </c>
      <c r="R2380" s="94"/>
      <c r="S2380" s="95">
        <v>46168</v>
      </c>
      <c r="T2380" s="95" t="s">
        <v>5203</v>
      </c>
      <c r="U2380" s="95" t="s">
        <v>1125</v>
      </c>
      <c r="V2380" s="91">
        <v>46113</v>
      </c>
      <c r="W2380" s="91">
        <v>46160</v>
      </c>
      <c r="X2380" s="91">
        <v>46167</v>
      </c>
      <c r="Y2380" s="96" t="s">
        <v>2851</v>
      </c>
      <c r="Z2380" s="89"/>
      <c r="AA2380" s="95"/>
      <c r="AB2380" s="89"/>
      <c r="AC2380" s="109"/>
      <c r="AD2380" s="89"/>
      <c r="AE2380" s="89"/>
      <c r="AF2380" s="191"/>
      <c r="AG2380" s="194"/>
      <c r="AH2380" s="193"/>
      <c r="AI2380" s="97"/>
      <c r="AJ2380" s="97"/>
      <c r="AK2380" s="97"/>
      <c r="AL2380" s="45" t="s">
        <v>67</v>
      </c>
      <c r="AM2380" s="160" t="str">
        <f>MONTH(B2380)&amp;"/"&amp;YEAR(B2380)</f>
        <v>3/2026</v>
      </c>
      <c r="AN2380" s="45">
        <f>WEEKNUM(B2380)-WEEKNUM(EOMONTH(B2380,-1)+1)+1</f>
        <v>4</v>
      </c>
      <c r="AO2380" s="45" t="str">
        <f>MONTH(R2380)&amp;"/"&amp;YEAR(R2380)</f>
        <v>1/1900</v>
      </c>
      <c r="AP2380" s="45" t="e">
        <f>WEEKNUM(R2380)-WEEKNUM(EOMONTH(R2380,-1)+1)+1</f>
        <v>#NUM!</v>
      </c>
      <c r="AQ2380" s="45">
        <f>IF(AU2380="S",IF(Q2380="1. Aceitou o programa",R2380-B2380,0),0)</f>
        <v>0</v>
      </c>
      <c r="AR2380" s="45">
        <f>IF(AU2380="S",IF(AND(S2380&lt;&gt;"",R2380&lt;&gt;""),S2380-R2380,0),0)</f>
        <v>0</v>
      </c>
      <c r="AS2380" s="45">
        <f>IF(AU2380="S",IF(Q2380="1. Aceitou o programa",IF(OR(X2380="Não se Aplica",X2380=""),IF(OR(W2380="Não se Aplica",W2380=""),0,W2380-V2380),AVERAGE(X2380-W2380,W2380-V2380)),0),0)</f>
        <v>0</v>
      </c>
      <c r="AT2380" s="45">
        <f>IF(AU2380="S",IF(AND(Q2380="1. Aceitou o programa",AB2380="Realizada"),IFERROR(IF(AA2380="",0,AA2380-R2380),0),0),0)</f>
        <v>0</v>
      </c>
      <c r="AU2380" s="45" t="str">
        <f>_xlfn.XLOOKUP(U2380,'Lista Suspensa'!$AA$20:$AA$23,'Lista Suspensa'!$AB$20:$AB$23,"N/A")</f>
        <v>S</v>
      </c>
    </row>
    <row r="2381" spans="1:47" ht="12" customHeight="1" x14ac:dyDescent="0.3">
      <c r="A2381" s="87" t="s">
        <v>47</v>
      </c>
      <c r="B2381" s="88">
        <v>46104</v>
      </c>
      <c r="C2381" s="89" t="s">
        <v>48</v>
      </c>
      <c r="D2381" s="89" t="s">
        <v>49</v>
      </c>
      <c r="E2381" s="189">
        <v>784785007</v>
      </c>
      <c r="F2381" s="197" t="s">
        <v>6156</v>
      </c>
      <c r="G2381" s="90">
        <v>1122830807</v>
      </c>
      <c r="H2381" s="91">
        <v>16079</v>
      </c>
      <c r="I2381" s="89"/>
      <c r="J2381" s="89" t="s">
        <v>51</v>
      </c>
      <c r="K2381" s="89" t="s">
        <v>52</v>
      </c>
      <c r="L2381" s="89" t="s">
        <v>85</v>
      </c>
      <c r="M2381" s="89" t="s">
        <v>3040</v>
      </c>
      <c r="N2381" s="89" t="s">
        <v>71</v>
      </c>
      <c r="O2381" s="92" t="s">
        <v>6157</v>
      </c>
      <c r="P2381" s="93" t="s">
        <v>57</v>
      </c>
      <c r="Q2381" s="110" t="s">
        <v>5322</v>
      </c>
      <c r="R2381" s="94"/>
      <c r="S2381" s="95">
        <v>46168</v>
      </c>
      <c r="T2381" s="95" t="s">
        <v>5203</v>
      </c>
      <c r="U2381" s="95" t="s">
        <v>1125</v>
      </c>
      <c r="V2381" s="91">
        <v>46113</v>
      </c>
      <c r="W2381" s="91">
        <v>46160</v>
      </c>
      <c r="X2381" s="91">
        <v>46167</v>
      </c>
      <c r="Y2381" s="96" t="s">
        <v>2851</v>
      </c>
      <c r="Z2381" s="89"/>
      <c r="AA2381" s="95"/>
      <c r="AB2381" s="89"/>
      <c r="AC2381" s="109"/>
      <c r="AD2381" s="89"/>
      <c r="AE2381" s="89"/>
      <c r="AF2381" s="191"/>
      <c r="AG2381" s="194"/>
      <c r="AH2381" s="193"/>
      <c r="AI2381" s="97"/>
      <c r="AJ2381" s="97"/>
      <c r="AK2381" s="97"/>
      <c r="AL2381" s="45" t="s">
        <v>67</v>
      </c>
      <c r="AM2381" s="160" t="str">
        <f>MONTH(B2381)&amp;"/"&amp;YEAR(B2381)</f>
        <v>3/2026</v>
      </c>
      <c r="AN2381" s="45">
        <f>WEEKNUM(B2381)-WEEKNUM(EOMONTH(B2381,-1)+1)+1</f>
        <v>4</v>
      </c>
      <c r="AO2381" s="45" t="str">
        <f>MONTH(R2381)&amp;"/"&amp;YEAR(R2381)</f>
        <v>1/1900</v>
      </c>
      <c r="AP2381" s="45" t="e">
        <f>WEEKNUM(R2381)-WEEKNUM(EOMONTH(R2381,-1)+1)+1</f>
        <v>#NUM!</v>
      </c>
      <c r="AQ2381" s="45">
        <f>IF(AU2381="S",IF(Q2381="1. Aceitou o programa",R2381-B2381,0),0)</f>
        <v>0</v>
      </c>
      <c r="AR2381" s="45">
        <f>IF(AU2381="S",IF(AND(S2381&lt;&gt;"",R2381&lt;&gt;""),S2381-R2381,0),0)</f>
        <v>0</v>
      </c>
      <c r="AS2381" s="45">
        <f>IF(AU2381="S",IF(Q2381="1. Aceitou o programa",IF(OR(X2381="Não se Aplica",X2381=""),IF(OR(W2381="Não se Aplica",W2381=""),0,W2381-V2381),AVERAGE(X2381-W2381,W2381-V2381)),0),0)</f>
        <v>0</v>
      </c>
      <c r="AT2381" s="45">
        <f>IF(AU2381="S",IF(AND(Q2381="1. Aceitou o programa",AB2381="Realizada"),IFERROR(IF(AA2381="",0,AA2381-R2381),0),0),0)</f>
        <v>0</v>
      </c>
      <c r="AU2381" s="45" t="str">
        <f>_xlfn.XLOOKUP(U2381,'Lista Suspensa'!$AA$20:$AA$23,'Lista Suspensa'!$AB$20:$AB$23,"N/A")</f>
        <v>S</v>
      </c>
    </row>
    <row r="2382" spans="1:47" ht="12" customHeight="1" x14ac:dyDescent="0.3">
      <c r="A2382" s="87" t="s">
        <v>47</v>
      </c>
      <c r="B2382" s="88">
        <v>46104</v>
      </c>
      <c r="C2382" s="89" t="s">
        <v>48</v>
      </c>
      <c r="D2382" s="89" t="s">
        <v>49</v>
      </c>
      <c r="E2382" s="189">
        <v>594109981</v>
      </c>
      <c r="F2382" s="197" t="s">
        <v>6158</v>
      </c>
      <c r="G2382" s="90">
        <v>61618535404</v>
      </c>
      <c r="H2382" s="91">
        <v>23492</v>
      </c>
      <c r="I2382" s="89"/>
      <c r="J2382" s="89" t="s">
        <v>51</v>
      </c>
      <c r="K2382" s="89" t="s">
        <v>52</v>
      </c>
      <c r="L2382" s="89" t="s">
        <v>53</v>
      </c>
      <c r="M2382" s="89" t="s">
        <v>1442</v>
      </c>
      <c r="N2382" s="89" t="s">
        <v>159</v>
      </c>
      <c r="O2382" s="92" t="s">
        <v>6159</v>
      </c>
      <c r="P2382" s="93" t="s">
        <v>57</v>
      </c>
      <c r="Q2382" s="110" t="s">
        <v>5322</v>
      </c>
      <c r="R2382" s="94"/>
      <c r="S2382" s="95">
        <v>46168</v>
      </c>
      <c r="T2382" s="95" t="s">
        <v>5203</v>
      </c>
      <c r="U2382" s="95" t="s">
        <v>1125</v>
      </c>
      <c r="V2382" s="91">
        <v>46113</v>
      </c>
      <c r="W2382" s="91">
        <v>46160</v>
      </c>
      <c r="X2382" s="91">
        <v>46167</v>
      </c>
      <c r="Y2382" s="96" t="s">
        <v>2851</v>
      </c>
      <c r="Z2382" s="89"/>
      <c r="AA2382" s="95"/>
      <c r="AB2382" s="89"/>
      <c r="AC2382" s="109"/>
      <c r="AD2382" s="89"/>
      <c r="AE2382" s="89"/>
      <c r="AF2382" s="191"/>
      <c r="AG2382" s="194"/>
      <c r="AH2382" s="193"/>
      <c r="AI2382" s="97"/>
      <c r="AJ2382" s="97"/>
      <c r="AK2382" s="97"/>
      <c r="AL2382" s="45" t="s">
        <v>67</v>
      </c>
      <c r="AM2382" s="160" t="str">
        <f>MONTH(B2382)&amp;"/"&amp;YEAR(B2382)</f>
        <v>3/2026</v>
      </c>
      <c r="AN2382" s="45">
        <f>WEEKNUM(B2382)-WEEKNUM(EOMONTH(B2382,-1)+1)+1</f>
        <v>4</v>
      </c>
      <c r="AO2382" s="45" t="str">
        <f>MONTH(R2382)&amp;"/"&amp;YEAR(R2382)</f>
        <v>1/1900</v>
      </c>
      <c r="AP2382" s="45" t="e">
        <f>WEEKNUM(R2382)-WEEKNUM(EOMONTH(R2382,-1)+1)+1</f>
        <v>#NUM!</v>
      </c>
      <c r="AQ2382" s="45">
        <f>IF(AU2382="S",IF(Q2382="1. Aceitou o programa",R2382-B2382,0),0)</f>
        <v>0</v>
      </c>
      <c r="AR2382" s="45">
        <f>IF(AU2382="S",IF(AND(S2382&lt;&gt;"",R2382&lt;&gt;""),S2382-R2382,0),0)</f>
        <v>0</v>
      </c>
      <c r="AS2382" s="45">
        <f>IF(AU2382="S",IF(Q2382="1. Aceitou o programa",IF(OR(X2382="Não se Aplica",X2382=""),IF(OR(W2382="Não se Aplica",W2382=""),0,W2382-V2382),AVERAGE(X2382-W2382,W2382-V2382)),0),0)</f>
        <v>0</v>
      </c>
      <c r="AT2382" s="45">
        <f>IF(AU2382="S",IF(AND(Q2382="1. Aceitou o programa",AB2382="Realizada"),IFERROR(IF(AA2382="",0,AA2382-R2382),0),0),0)</f>
        <v>0</v>
      </c>
      <c r="AU2382" s="45" t="str">
        <f>_xlfn.XLOOKUP(U2382,'Lista Suspensa'!$AA$20:$AA$23,'Lista Suspensa'!$AB$20:$AB$23,"N/A")</f>
        <v>S</v>
      </c>
    </row>
    <row r="2383" spans="1:47" ht="12" customHeight="1" x14ac:dyDescent="0.3">
      <c r="A2383" s="87" t="s">
        <v>47</v>
      </c>
      <c r="B2383" s="88">
        <v>46104</v>
      </c>
      <c r="C2383" s="89" t="s">
        <v>48</v>
      </c>
      <c r="D2383" s="89" t="s">
        <v>49</v>
      </c>
      <c r="E2383" s="189">
        <v>414877080</v>
      </c>
      <c r="F2383" s="197" t="s">
        <v>6160</v>
      </c>
      <c r="G2383" s="90">
        <v>17867641726</v>
      </c>
      <c r="H2383" s="91">
        <v>37528</v>
      </c>
      <c r="I2383" s="89"/>
      <c r="J2383" s="89" t="s">
        <v>51</v>
      </c>
      <c r="K2383" s="89" t="s">
        <v>76</v>
      </c>
      <c r="L2383" s="89" t="s">
        <v>95</v>
      </c>
      <c r="M2383" s="89" t="s">
        <v>96</v>
      </c>
      <c r="N2383" s="89" t="s">
        <v>87</v>
      </c>
      <c r="O2383" s="92" t="s">
        <v>6161</v>
      </c>
      <c r="P2383" s="93" t="s">
        <v>57</v>
      </c>
      <c r="Q2383" s="110" t="s">
        <v>5322</v>
      </c>
      <c r="R2383" s="94"/>
      <c r="S2383" s="95">
        <v>46168</v>
      </c>
      <c r="T2383" s="95" t="s">
        <v>5203</v>
      </c>
      <c r="U2383" s="95" t="s">
        <v>1125</v>
      </c>
      <c r="V2383" s="91">
        <v>46113</v>
      </c>
      <c r="W2383" s="91">
        <v>46160</v>
      </c>
      <c r="X2383" s="91">
        <v>46167</v>
      </c>
      <c r="Y2383" s="96" t="s">
        <v>2851</v>
      </c>
      <c r="Z2383" s="89"/>
      <c r="AA2383" s="95"/>
      <c r="AB2383" s="89"/>
      <c r="AC2383" s="109"/>
      <c r="AD2383" s="89"/>
      <c r="AE2383" s="89"/>
      <c r="AF2383" s="191"/>
      <c r="AG2383" s="194"/>
      <c r="AH2383" s="193"/>
      <c r="AI2383" s="97"/>
      <c r="AJ2383" s="97"/>
      <c r="AK2383" s="97"/>
      <c r="AL2383" s="45" t="s">
        <v>67</v>
      </c>
      <c r="AM2383" s="160" t="str">
        <f>MONTH(B2383)&amp;"/"&amp;YEAR(B2383)</f>
        <v>3/2026</v>
      </c>
      <c r="AN2383" s="45">
        <f>WEEKNUM(B2383)-WEEKNUM(EOMONTH(B2383,-1)+1)+1</f>
        <v>4</v>
      </c>
      <c r="AO2383" s="45" t="str">
        <f>MONTH(R2383)&amp;"/"&amp;YEAR(R2383)</f>
        <v>1/1900</v>
      </c>
      <c r="AP2383" s="45" t="e">
        <f>WEEKNUM(R2383)-WEEKNUM(EOMONTH(R2383,-1)+1)+1</f>
        <v>#NUM!</v>
      </c>
      <c r="AQ2383" s="45">
        <f>IF(AU2383="S",IF(Q2383="1. Aceitou o programa",R2383-B2383,0),0)</f>
        <v>0</v>
      </c>
      <c r="AR2383" s="45">
        <f>IF(AU2383="S",IF(AND(S2383&lt;&gt;"",R2383&lt;&gt;""),S2383-R2383,0),0)</f>
        <v>0</v>
      </c>
      <c r="AS2383" s="45">
        <f>IF(AU2383="S",IF(Q2383="1. Aceitou o programa",IF(OR(X2383="Não se Aplica",X2383=""),IF(OR(W2383="Não se Aplica",W2383=""),0,W2383-V2383),AVERAGE(X2383-W2383,W2383-V2383)),0),0)</f>
        <v>0</v>
      </c>
      <c r="AT2383" s="45">
        <f>IF(AU2383="S",IF(AND(Q2383="1. Aceitou o programa",AB2383="Realizada"),IFERROR(IF(AA2383="",0,AA2383-R2383),0),0),0)</f>
        <v>0</v>
      </c>
      <c r="AU2383" s="45" t="str">
        <f>_xlfn.XLOOKUP(U2383,'Lista Suspensa'!$AA$20:$AA$23,'Lista Suspensa'!$AB$20:$AB$23,"N/A")</f>
        <v>S</v>
      </c>
    </row>
    <row r="2384" spans="1:47" ht="12" customHeight="1" x14ac:dyDescent="0.3">
      <c r="A2384" s="87" t="s">
        <v>47</v>
      </c>
      <c r="B2384" s="88">
        <v>46104</v>
      </c>
      <c r="C2384" s="89" t="s">
        <v>48</v>
      </c>
      <c r="D2384" s="89" t="s">
        <v>49</v>
      </c>
      <c r="E2384" s="189">
        <v>593875761</v>
      </c>
      <c r="F2384" s="197" t="s">
        <v>6162</v>
      </c>
      <c r="G2384" s="90">
        <v>29093264893</v>
      </c>
      <c r="H2384" s="91">
        <v>28087</v>
      </c>
      <c r="I2384" s="89"/>
      <c r="J2384" s="89" t="s">
        <v>51</v>
      </c>
      <c r="K2384" s="89" t="s">
        <v>52</v>
      </c>
      <c r="L2384" s="89" t="s">
        <v>53</v>
      </c>
      <c r="M2384" s="89" t="s">
        <v>4711</v>
      </c>
      <c r="N2384" s="89" t="s">
        <v>159</v>
      </c>
      <c r="O2384" s="92" t="s">
        <v>6163</v>
      </c>
      <c r="P2384" s="93" t="s">
        <v>57</v>
      </c>
      <c r="Q2384" s="110" t="s">
        <v>5322</v>
      </c>
      <c r="R2384" s="94"/>
      <c r="S2384" s="95">
        <v>46168</v>
      </c>
      <c r="T2384" s="95" t="s">
        <v>5203</v>
      </c>
      <c r="U2384" s="95" t="s">
        <v>1125</v>
      </c>
      <c r="V2384" s="91">
        <v>46113</v>
      </c>
      <c r="W2384" s="91">
        <v>46160</v>
      </c>
      <c r="X2384" s="91">
        <v>46167</v>
      </c>
      <c r="Y2384" s="96" t="s">
        <v>2851</v>
      </c>
      <c r="Z2384" s="89"/>
      <c r="AA2384" s="95"/>
      <c r="AB2384" s="89"/>
      <c r="AC2384" s="109"/>
      <c r="AD2384" s="89"/>
      <c r="AE2384" s="89"/>
      <c r="AF2384" s="191"/>
      <c r="AG2384" s="194"/>
      <c r="AH2384" s="193"/>
      <c r="AI2384" s="97"/>
      <c r="AJ2384" s="97"/>
      <c r="AK2384" s="97"/>
      <c r="AL2384" s="45" t="s">
        <v>67</v>
      </c>
      <c r="AM2384" s="160" t="str">
        <f>MONTH(B2384)&amp;"/"&amp;YEAR(B2384)</f>
        <v>3/2026</v>
      </c>
      <c r="AN2384" s="45">
        <f>WEEKNUM(B2384)-WEEKNUM(EOMONTH(B2384,-1)+1)+1</f>
        <v>4</v>
      </c>
      <c r="AO2384" s="45" t="str">
        <f>MONTH(R2384)&amp;"/"&amp;YEAR(R2384)</f>
        <v>1/1900</v>
      </c>
      <c r="AP2384" s="45" t="e">
        <f>WEEKNUM(R2384)-WEEKNUM(EOMONTH(R2384,-1)+1)+1</f>
        <v>#NUM!</v>
      </c>
      <c r="AQ2384" s="45">
        <f>IF(AU2384="S",IF(Q2384="1. Aceitou o programa",R2384-B2384,0),0)</f>
        <v>0</v>
      </c>
      <c r="AR2384" s="45">
        <f>IF(AU2384="S",IF(AND(S2384&lt;&gt;"",R2384&lt;&gt;""),S2384-R2384,0),0)</f>
        <v>0</v>
      </c>
      <c r="AS2384" s="45">
        <f>IF(AU2384="S",IF(Q2384="1. Aceitou o programa",IF(OR(X2384="Não se Aplica",X2384=""),IF(OR(W2384="Não se Aplica",W2384=""),0,W2384-V2384),AVERAGE(X2384-W2384,W2384-V2384)),0),0)</f>
        <v>0</v>
      </c>
      <c r="AT2384" s="45">
        <f>IF(AU2384="S",IF(AND(Q2384="1. Aceitou o programa",AB2384="Realizada"),IFERROR(IF(AA2384="",0,AA2384-R2384),0),0),0)</f>
        <v>0</v>
      </c>
      <c r="AU2384" s="45" t="str">
        <f>_xlfn.XLOOKUP(U2384,'Lista Suspensa'!$AA$20:$AA$23,'Lista Suspensa'!$AB$20:$AB$23,"N/A")</f>
        <v>S</v>
      </c>
    </row>
    <row r="2385" spans="1:47" ht="12" customHeight="1" x14ac:dyDescent="0.3">
      <c r="A2385" s="87" t="s">
        <v>47</v>
      </c>
      <c r="B2385" s="88">
        <v>46104</v>
      </c>
      <c r="C2385" s="89" t="s">
        <v>48</v>
      </c>
      <c r="D2385" s="89" t="s">
        <v>49</v>
      </c>
      <c r="E2385" s="189">
        <v>12938521</v>
      </c>
      <c r="F2385" s="197" t="s">
        <v>6164</v>
      </c>
      <c r="G2385" s="90">
        <v>85087521720</v>
      </c>
      <c r="H2385" s="91">
        <v>20065</v>
      </c>
      <c r="I2385" s="89"/>
      <c r="J2385" s="89" t="s">
        <v>51</v>
      </c>
      <c r="K2385" s="89" t="s">
        <v>76</v>
      </c>
      <c r="L2385" s="89" t="s">
        <v>338</v>
      </c>
      <c r="M2385" s="89" t="s">
        <v>4460</v>
      </c>
      <c r="N2385" s="89" t="s">
        <v>79</v>
      </c>
      <c r="O2385" s="92" t="s">
        <v>6165</v>
      </c>
      <c r="P2385" s="93" t="s">
        <v>57</v>
      </c>
      <c r="Q2385" s="110" t="s">
        <v>5322</v>
      </c>
      <c r="R2385" s="94"/>
      <c r="S2385" s="95">
        <v>46168</v>
      </c>
      <c r="T2385" s="95" t="s">
        <v>5203</v>
      </c>
      <c r="U2385" s="95" t="s">
        <v>1125</v>
      </c>
      <c r="V2385" s="91">
        <v>46113</v>
      </c>
      <c r="W2385" s="91">
        <v>46160</v>
      </c>
      <c r="X2385" s="91">
        <v>46167</v>
      </c>
      <c r="Y2385" s="96" t="s">
        <v>2851</v>
      </c>
      <c r="Z2385" s="89"/>
      <c r="AA2385" s="95"/>
      <c r="AB2385" s="89"/>
      <c r="AC2385" s="109"/>
      <c r="AD2385" s="89"/>
      <c r="AE2385" s="89"/>
      <c r="AF2385" s="191"/>
      <c r="AG2385" s="194"/>
      <c r="AH2385" s="193"/>
      <c r="AI2385" s="97"/>
      <c r="AJ2385" s="97"/>
      <c r="AK2385" s="97"/>
      <c r="AL2385" s="45" t="s">
        <v>67</v>
      </c>
      <c r="AM2385" s="160" t="str">
        <f>MONTH(B2385)&amp;"/"&amp;YEAR(B2385)</f>
        <v>3/2026</v>
      </c>
      <c r="AN2385" s="45">
        <f>WEEKNUM(B2385)-WEEKNUM(EOMONTH(B2385,-1)+1)+1</f>
        <v>4</v>
      </c>
      <c r="AO2385" s="45" t="str">
        <f>MONTH(R2385)&amp;"/"&amp;YEAR(R2385)</f>
        <v>1/1900</v>
      </c>
      <c r="AP2385" s="45" t="e">
        <f>WEEKNUM(R2385)-WEEKNUM(EOMONTH(R2385,-1)+1)+1</f>
        <v>#NUM!</v>
      </c>
      <c r="AQ2385" s="45">
        <f>IF(AU2385="S",IF(Q2385="1. Aceitou o programa",R2385-B2385,0),0)</f>
        <v>0</v>
      </c>
      <c r="AR2385" s="45">
        <f>IF(AU2385="S",IF(AND(S2385&lt;&gt;"",R2385&lt;&gt;""),S2385-R2385,0),0)</f>
        <v>0</v>
      </c>
      <c r="AS2385" s="45">
        <f>IF(AU2385="S",IF(Q2385="1. Aceitou o programa",IF(OR(X2385="Não se Aplica",X2385=""),IF(OR(W2385="Não se Aplica",W2385=""),0,W2385-V2385),AVERAGE(X2385-W2385,W2385-V2385)),0),0)</f>
        <v>0</v>
      </c>
      <c r="AT2385" s="45">
        <f>IF(AU2385="S",IF(AND(Q2385="1. Aceitou o programa",AB2385="Realizada"),IFERROR(IF(AA2385="",0,AA2385-R2385),0),0),0)</f>
        <v>0</v>
      </c>
      <c r="AU2385" s="45" t="str">
        <f>_xlfn.XLOOKUP(U2385,'Lista Suspensa'!$AA$20:$AA$23,'Lista Suspensa'!$AB$20:$AB$23,"N/A")</f>
        <v>S</v>
      </c>
    </row>
    <row r="2386" spans="1:47" ht="12" customHeight="1" x14ac:dyDescent="0.3">
      <c r="A2386" s="87" t="s">
        <v>47</v>
      </c>
      <c r="B2386" s="88">
        <v>46104</v>
      </c>
      <c r="C2386" s="89" t="s">
        <v>48</v>
      </c>
      <c r="D2386" s="89" t="s">
        <v>49</v>
      </c>
      <c r="E2386" s="189">
        <v>770766994</v>
      </c>
      <c r="F2386" s="197" t="s">
        <v>6166</v>
      </c>
      <c r="G2386" s="90">
        <v>56102305868</v>
      </c>
      <c r="H2386" s="91">
        <v>18468</v>
      </c>
      <c r="I2386" s="89"/>
      <c r="J2386" s="89" t="s">
        <v>51</v>
      </c>
      <c r="K2386" s="89" t="s">
        <v>52</v>
      </c>
      <c r="L2386" s="89" t="s">
        <v>85</v>
      </c>
      <c r="M2386" s="89" t="s">
        <v>5783</v>
      </c>
      <c r="N2386" s="89" t="s">
        <v>55</v>
      </c>
      <c r="O2386" s="92" t="s">
        <v>6167</v>
      </c>
      <c r="P2386" s="93" t="s">
        <v>57</v>
      </c>
      <c r="Q2386" s="110" t="s">
        <v>5322</v>
      </c>
      <c r="R2386" s="94"/>
      <c r="S2386" s="95">
        <v>46168</v>
      </c>
      <c r="T2386" s="95" t="s">
        <v>5203</v>
      </c>
      <c r="U2386" s="95" t="s">
        <v>1125</v>
      </c>
      <c r="V2386" s="91">
        <v>46113</v>
      </c>
      <c r="W2386" s="91">
        <v>46160</v>
      </c>
      <c r="X2386" s="91">
        <v>46167</v>
      </c>
      <c r="Y2386" s="96" t="s">
        <v>2851</v>
      </c>
      <c r="Z2386" s="89"/>
      <c r="AA2386" s="95"/>
      <c r="AB2386" s="89"/>
      <c r="AC2386" s="109"/>
      <c r="AD2386" s="89"/>
      <c r="AE2386" s="89"/>
      <c r="AF2386" s="191"/>
      <c r="AG2386" s="194"/>
      <c r="AH2386" s="193"/>
      <c r="AI2386" s="97"/>
      <c r="AJ2386" s="97"/>
      <c r="AK2386" s="97"/>
      <c r="AL2386" s="45" t="s">
        <v>67</v>
      </c>
      <c r="AM2386" s="160" t="str">
        <f>MONTH(B2386)&amp;"/"&amp;YEAR(B2386)</f>
        <v>3/2026</v>
      </c>
      <c r="AN2386" s="45">
        <f>WEEKNUM(B2386)-WEEKNUM(EOMONTH(B2386,-1)+1)+1</f>
        <v>4</v>
      </c>
      <c r="AO2386" s="45" t="str">
        <f>MONTH(R2386)&amp;"/"&amp;YEAR(R2386)</f>
        <v>1/1900</v>
      </c>
      <c r="AP2386" s="45" t="e">
        <f>WEEKNUM(R2386)-WEEKNUM(EOMONTH(R2386,-1)+1)+1</f>
        <v>#NUM!</v>
      </c>
      <c r="AQ2386" s="45">
        <f>IF(AU2386="S",IF(Q2386="1. Aceitou o programa",R2386-B2386,0),0)</f>
        <v>0</v>
      </c>
      <c r="AR2386" s="45">
        <f>IF(AU2386="S",IF(AND(S2386&lt;&gt;"",R2386&lt;&gt;""),S2386-R2386,0),0)</f>
        <v>0</v>
      </c>
      <c r="AS2386" s="45">
        <f>IF(AU2386="S",IF(Q2386="1. Aceitou o programa",IF(OR(X2386="Não se Aplica",X2386=""),IF(OR(W2386="Não se Aplica",W2386=""),0,W2386-V2386),AVERAGE(X2386-W2386,W2386-V2386)),0),0)</f>
        <v>0</v>
      </c>
      <c r="AT2386" s="45">
        <f>IF(AU2386="S",IF(AND(Q2386="1. Aceitou o programa",AB2386="Realizada"),IFERROR(IF(AA2386="",0,AA2386-R2386),0),0),0)</f>
        <v>0</v>
      </c>
      <c r="AU2386" s="45" t="str">
        <f>_xlfn.XLOOKUP(U2386,'Lista Suspensa'!$AA$20:$AA$23,'Lista Suspensa'!$AB$20:$AB$23,"N/A")</f>
        <v>S</v>
      </c>
    </row>
    <row r="2387" spans="1:47" ht="12" customHeight="1" x14ac:dyDescent="0.3">
      <c r="A2387" s="87" t="s">
        <v>47</v>
      </c>
      <c r="B2387" s="88">
        <v>46104</v>
      </c>
      <c r="C2387" s="89" t="s">
        <v>48</v>
      </c>
      <c r="D2387" s="89" t="s">
        <v>49</v>
      </c>
      <c r="E2387" s="189">
        <v>900453818</v>
      </c>
      <c r="F2387" s="197" t="s">
        <v>6168</v>
      </c>
      <c r="G2387" s="90">
        <v>13241347800</v>
      </c>
      <c r="H2387" s="91">
        <v>24418</v>
      </c>
      <c r="I2387" s="89"/>
      <c r="J2387" s="89" t="s">
        <v>51</v>
      </c>
      <c r="K2387" s="89" t="s">
        <v>52</v>
      </c>
      <c r="L2387" s="89" t="s">
        <v>5533</v>
      </c>
      <c r="M2387" s="89" t="s">
        <v>6169</v>
      </c>
      <c r="N2387" s="89" t="s">
        <v>97</v>
      </c>
      <c r="O2387" s="92" t="s">
        <v>6170</v>
      </c>
      <c r="P2387" s="93" t="s">
        <v>57</v>
      </c>
      <c r="Q2387" s="110" t="s">
        <v>58</v>
      </c>
      <c r="R2387" s="94">
        <v>46169</v>
      </c>
      <c r="S2387" s="95"/>
      <c r="T2387" s="95" t="s">
        <v>59</v>
      </c>
      <c r="U2387" s="95" t="s">
        <v>60</v>
      </c>
      <c r="V2387" s="91">
        <v>46113</v>
      </c>
      <c r="W2387" s="91">
        <v>46160</v>
      </c>
      <c r="X2387" s="91">
        <v>46167</v>
      </c>
      <c r="Y2387" s="96" t="s">
        <v>2851</v>
      </c>
      <c r="Z2387" s="89" t="s">
        <v>62</v>
      </c>
      <c r="AA2387" s="95"/>
      <c r="AB2387" s="95" t="s">
        <v>2804</v>
      </c>
      <c r="AC2387" s="95" t="s">
        <v>2804</v>
      </c>
      <c r="AD2387" s="95" t="s">
        <v>2804</v>
      </c>
      <c r="AE2387" s="95" t="s">
        <v>2804</v>
      </c>
      <c r="AF2387" s="95" t="s">
        <v>2804</v>
      </c>
      <c r="AG2387" s="95" t="s">
        <v>2804</v>
      </c>
      <c r="AH2387" s="95" t="s">
        <v>2804</v>
      </c>
      <c r="AI2387" s="97"/>
      <c r="AJ2387" s="97" t="s">
        <v>65</v>
      </c>
      <c r="AK2387" s="97" t="s">
        <v>66</v>
      </c>
      <c r="AL2387" s="45" t="s">
        <v>67</v>
      </c>
      <c r="AM2387" s="160" t="str">
        <f>MONTH(B2387)&amp;"/"&amp;YEAR(B2387)</f>
        <v>3/2026</v>
      </c>
      <c r="AN2387" s="45">
        <f>WEEKNUM(B2387)-WEEKNUM(EOMONTH(B2387,-1)+1)+1</f>
        <v>4</v>
      </c>
      <c r="AO2387" s="45" t="str">
        <f>MONTH(R2387)&amp;"/"&amp;YEAR(R2387)</f>
        <v>5/2026</v>
      </c>
      <c r="AP2387" s="45">
        <f>WEEKNUM(R2387)-WEEKNUM(EOMONTH(R2387,-1)+1)+1</f>
        <v>5</v>
      </c>
      <c r="AQ2387" s="45">
        <f>IF(AU2387="S",IF(Q2387="1. Aceitou o programa",R2387-B2387,0),0)</f>
        <v>65</v>
      </c>
      <c r="AR2387" s="45">
        <f>IF(AU2387="S",IF(AND(S2387&lt;&gt;"",R2387&lt;&gt;""),S2387-R2387,0),0)</f>
        <v>0</v>
      </c>
      <c r="AS2387" s="45">
        <f>IF(AU2387="S",IF(Q2387="1. Aceitou o programa",IF(OR(X2387="Não se Aplica",X2387=""),IF(OR(W2387="Não se Aplica",W2387=""),0,W2387-V2387),AVERAGE(X2387-W2387,W2387-V2387)),0),0)</f>
        <v>27</v>
      </c>
      <c r="AT2387" s="45">
        <f>IF(AU2387="S",IF(AND(Q2387="1. Aceitou o programa",AB2387="Realizada"),IFERROR(IF(AA2387="",0,AA2387-R2387),0),0),0)</f>
        <v>0</v>
      </c>
      <c r="AU2387" s="45" t="str">
        <f>_xlfn.XLOOKUP(U2387,'Lista Suspensa'!$AA$20:$AA$23,'Lista Suspensa'!$AB$20:$AB$23,"N/A")</f>
        <v>S</v>
      </c>
    </row>
    <row r="2388" spans="1:47" ht="12" customHeight="1" x14ac:dyDescent="0.3">
      <c r="A2388" s="87" t="s">
        <v>47</v>
      </c>
      <c r="B2388" s="88">
        <v>46104</v>
      </c>
      <c r="C2388" s="89" t="s">
        <v>48</v>
      </c>
      <c r="D2388" s="89" t="s">
        <v>49</v>
      </c>
      <c r="E2388" s="189">
        <v>751476765</v>
      </c>
      <c r="F2388" s="197" t="s">
        <v>6171</v>
      </c>
      <c r="G2388" s="90">
        <v>7347075769</v>
      </c>
      <c r="H2388" s="91">
        <v>17711</v>
      </c>
      <c r="I2388" s="89"/>
      <c r="J2388" s="89" t="s">
        <v>51</v>
      </c>
      <c r="K2388" s="89" t="s">
        <v>76</v>
      </c>
      <c r="L2388" s="89" t="s">
        <v>77</v>
      </c>
      <c r="M2388" s="89" t="s">
        <v>6172</v>
      </c>
      <c r="N2388" s="89" t="s">
        <v>55</v>
      </c>
      <c r="O2388" s="92" t="s">
        <v>6173</v>
      </c>
      <c r="P2388" s="93" t="s">
        <v>57</v>
      </c>
      <c r="Q2388" s="110" t="s">
        <v>5322</v>
      </c>
      <c r="R2388" s="94"/>
      <c r="S2388" s="95">
        <v>46168</v>
      </c>
      <c r="T2388" s="95" t="s">
        <v>5203</v>
      </c>
      <c r="U2388" s="95" t="s">
        <v>1125</v>
      </c>
      <c r="V2388" s="91">
        <v>46113</v>
      </c>
      <c r="W2388" s="91">
        <v>46160</v>
      </c>
      <c r="X2388" s="91">
        <v>46167</v>
      </c>
      <c r="Y2388" s="96" t="s">
        <v>2851</v>
      </c>
      <c r="Z2388" s="89"/>
      <c r="AA2388" s="95"/>
      <c r="AB2388" s="89"/>
      <c r="AC2388" s="109"/>
      <c r="AD2388" s="89"/>
      <c r="AE2388" s="89"/>
      <c r="AF2388" s="191"/>
      <c r="AG2388" s="194"/>
      <c r="AH2388" s="193"/>
      <c r="AI2388" s="97"/>
      <c r="AJ2388" s="97"/>
      <c r="AK2388" s="97"/>
      <c r="AL2388" s="45" t="s">
        <v>67</v>
      </c>
      <c r="AM2388" s="160" t="str">
        <f>MONTH(B2388)&amp;"/"&amp;YEAR(B2388)</f>
        <v>3/2026</v>
      </c>
      <c r="AN2388" s="45">
        <f>WEEKNUM(B2388)-WEEKNUM(EOMONTH(B2388,-1)+1)+1</f>
        <v>4</v>
      </c>
      <c r="AO2388" s="45" t="str">
        <f>MONTH(R2388)&amp;"/"&amp;YEAR(R2388)</f>
        <v>1/1900</v>
      </c>
      <c r="AP2388" s="45" t="e">
        <f>WEEKNUM(R2388)-WEEKNUM(EOMONTH(R2388,-1)+1)+1</f>
        <v>#NUM!</v>
      </c>
      <c r="AQ2388" s="45">
        <f>IF(AU2388="S",IF(Q2388="1. Aceitou o programa",R2388-B2388,0),0)</f>
        <v>0</v>
      </c>
      <c r="AR2388" s="45">
        <f>IF(AU2388="S",IF(AND(S2388&lt;&gt;"",R2388&lt;&gt;""),S2388-R2388,0),0)</f>
        <v>0</v>
      </c>
      <c r="AS2388" s="45">
        <f>IF(AU2388="S",IF(Q2388="1. Aceitou o programa",IF(OR(X2388="Não se Aplica",X2388=""),IF(OR(W2388="Não se Aplica",W2388=""),0,W2388-V2388),AVERAGE(X2388-W2388,W2388-V2388)),0),0)</f>
        <v>0</v>
      </c>
      <c r="AT2388" s="45">
        <f>IF(AU2388="S",IF(AND(Q2388="1. Aceitou o programa",AB2388="Realizada"),IFERROR(IF(AA2388="",0,AA2388-R2388),0),0),0)</f>
        <v>0</v>
      </c>
      <c r="AU2388" s="45" t="str">
        <f>_xlfn.XLOOKUP(U2388,'Lista Suspensa'!$AA$20:$AA$23,'Lista Suspensa'!$AB$20:$AB$23,"N/A")</f>
        <v>S</v>
      </c>
    </row>
    <row r="2389" spans="1:47" ht="12" customHeight="1" x14ac:dyDescent="0.3">
      <c r="A2389" s="87" t="s">
        <v>47</v>
      </c>
      <c r="B2389" s="88">
        <v>46104</v>
      </c>
      <c r="C2389" s="89" t="s">
        <v>48</v>
      </c>
      <c r="D2389" s="89" t="s">
        <v>49</v>
      </c>
      <c r="E2389" s="189">
        <v>782053424</v>
      </c>
      <c r="F2389" s="197" t="s">
        <v>6174</v>
      </c>
      <c r="G2389" s="90">
        <v>4236171848</v>
      </c>
      <c r="H2389" s="91">
        <v>21037</v>
      </c>
      <c r="I2389" s="89"/>
      <c r="J2389" s="89" t="s">
        <v>51</v>
      </c>
      <c r="K2389" s="89" t="s">
        <v>52</v>
      </c>
      <c r="L2389" s="89" t="s">
        <v>85</v>
      </c>
      <c r="M2389" s="89" t="s">
        <v>6175</v>
      </c>
      <c r="N2389" s="89" t="s">
        <v>55</v>
      </c>
      <c r="O2389" s="92" t="s">
        <v>6176</v>
      </c>
      <c r="P2389" s="93" t="s">
        <v>57</v>
      </c>
      <c r="Q2389" s="110" t="s">
        <v>5322</v>
      </c>
      <c r="R2389" s="94"/>
      <c r="S2389" s="95">
        <v>46168</v>
      </c>
      <c r="T2389" s="95" t="s">
        <v>5203</v>
      </c>
      <c r="U2389" s="95" t="s">
        <v>1125</v>
      </c>
      <c r="V2389" s="91">
        <v>46113</v>
      </c>
      <c r="W2389" s="91">
        <v>46160</v>
      </c>
      <c r="X2389" s="91">
        <v>46167</v>
      </c>
      <c r="Y2389" s="96" t="s">
        <v>2851</v>
      </c>
      <c r="Z2389" s="89"/>
      <c r="AA2389" s="95"/>
      <c r="AB2389" s="89"/>
      <c r="AC2389" s="109"/>
      <c r="AD2389" s="89"/>
      <c r="AE2389" s="89"/>
      <c r="AF2389" s="191"/>
      <c r="AG2389" s="194"/>
      <c r="AH2389" s="193"/>
      <c r="AI2389" s="97"/>
      <c r="AJ2389" s="97"/>
      <c r="AK2389" s="97"/>
      <c r="AL2389" s="45" t="s">
        <v>67</v>
      </c>
      <c r="AM2389" s="160" t="str">
        <f>MONTH(B2389)&amp;"/"&amp;YEAR(B2389)</f>
        <v>3/2026</v>
      </c>
      <c r="AN2389" s="45">
        <f>WEEKNUM(B2389)-WEEKNUM(EOMONTH(B2389,-1)+1)+1</f>
        <v>4</v>
      </c>
      <c r="AO2389" s="45" t="str">
        <f>MONTH(R2389)&amp;"/"&amp;YEAR(R2389)</f>
        <v>1/1900</v>
      </c>
      <c r="AP2389" s="45" t="e">
        <f>WEEKNUM(R2389)-WEEKNUM(EOMONTH(R2389,-1)+1)+1</f>
        <v>#NUM!</v>
      </c>
      <c r="AQ2389" s="45">
        <f>IF(AU2389="S",IF(Q2389="1. Aceitou o programa",R2389-B2389,0),0)</f>
        <v>0</v>
      </c>
      <c r="AR2389" s="45">
        <f>IF(AU2389="S",IF(AND(S2389&lt;&gt;"",R2389&lt;&gt;""),S2389-R2389,0),0)</f>
        <v>0</v>
      </c>
      <c r="AS2389" s="45">
        <f>IF(AU2389="S",IF(Q2389="1. Aceitou o programa",IF(OR(X2389="Não se Aplica",X2389=""),IF(OR(W2389="Não se Aplica",W2389=""),0,W2389-V2389),AVERAGE(X2389-W2389,W2389-V2389)),0),0)</f>
        <v>0</v>
      </c>
      <c r="AT2389" s="45">
        <f>IF(AU2389="S",IF(AND(Q2389="1. Aceitou o programa",AB2389="Realizada"),IFERROR(IF(AA2389="",0,AA2389-R2389),0),0),0)</f>
        <v>0</v>
      </c>
      <c r="AU2389" s="45" t="str">
        <f>_xlfn.XLOOKUP(U2389,'Lista Suspensa'!$AA$20:$AA$23,'Lista Suspensa'!$AB$20:$AB$23,"N/A")</f>
        <v>S</v>
      </c>
    </row>
    <row r="2390" spans="1:47" ht="12" customHeight="1" x14ac:dyDescent="0.3">
      <c r="A2390" s="87" t="s">
        <v>47</v>
      </c>
      <c r="B2390" s="88">
        <v>46104</v>
      </c>
      <c r="C2390" s="89" t="s">
        <v>48</v>
      </c>
      <c r="D2390" s="89" t="s">
        <v>49</v>
      </c>
      <c r="E2390" s="189">
        <v>300971230</v>
      </c>
      <c r="F2390" s="197" t="s">
        <v>6177</v>
      </c>
      <c r="G2390" s="90">
        <v>5483055870</v>
      </c>
      <c r="H2390" s="91">
        <v>19625</v>
      </c>
      <c r="I2390" s="89"/>
      <c r="J2390" s="89" t="s">
        <v>51</v>
      </c>
      <c r="K2390" s="89" t="s">
        <v>52</v>
      </c>
      <c r="L2390" s="89" t="s">
        <v>53</v>
      </c>
      <c r="M2390" s="89" t="s">
        <v>988</v>
      </c>
      <c r="N2390" s="89" t="s">
        <v>79</v>
      </c>
      <c r="O2390" s="92" t="s">
        <v>6178</v>
      </c>
      <c r="P2390" s="93" t="s">
        <v>57</v>
      </c>
      <c r="Q2390" s="110" t="s">
        <v>5322</v>
      </c>
      <c r="R2390" s="94"/>
      <c r="S2390" s="95">
        <v>46168</v>
      </c>
      <c r="T2390" s="95" t="s">
        <v>5203</v>
      </c>
      <c r="U2390" s="95" t="s">
        <v>1125</v>
      </c>
      <c r="V2390" s="91">
        <v>46113</v>
      </c>
      <c r="W2390" s="91">
        <v>46160</v>
      </c>
      <c r="X2390" s="91">
        <v>46167</v>
      </c>
      <c r="Y2390" s="96" t="s">
        <v>2851</v>
      </c>
      <c r="Z2390" s="89"/>
      <c r="AA2390" s="95"/>
      <c r="AB2390" s="89"/>
      <c r="AC2390" s="109"/>
      <c r="AD2390" s="89"/>
      <c r="AE2390" s="89"/>
      <c r="AF2390" s="191"/>
      <c r="AG2390" s="194"/>
      <c r="AH2390" s="193"/>
      <c r="AI2390" s="97"/>
      <c r="AJ2390" s="97"/>
      <c r="AK2390" s="97"/>
      <c r="AL2390" s="45" t="s">
        <v>67</v>
      </c>
      <c r="AM2390" s="160" t="str">
        <f>MONTH(B2390)&amp;"/"&amp;YEAR(B2390)</f>
        <v>3/2026</v>
      </c>
      <c r="AN2390" s="45">
        <f>WEEKNUM(B2390)-WEEKNUM(EOMONTH(B2390,-1)+1)+1</f>
        <v>4</v>
      </c>
      <c r="AO2390" s="45" t="str">
        <f>MONTH(R2390)&amp;"/"&amp;YEAR(R2390)</f>
        <v>1/1900</v>
      </c>
      <c r="AP2390" s="45" t="e">
        <f>WEEKNUM(R2390)-WEEKNUM(EOMONTH(R2390,-1)+1)+1</f>
        <v>#NUM!</v>
      </c>
      <c r="AQ2390" s="45">
        <f>IF(AU2390="S",IF(Q2390="1. Aceitou o programa",R2390-B2390,0),0)</f>
        <v>0</v>
      </c>
      <c r="AR2390" s="45">
        <f>IF(AU2390="S",IF(AND(S2390&lt;&gt;"",R2390&lt;&gt;""),S2390-R2390,0),0)</f>
        <v>0</v>
      </c>
      <c r="AS2390" s="45">
        <f>IF(AU2390="S",IF(Q2390="1. Aceitou o programa",IF(OR(X2390="Não se Aplica",X2390=""),IF(OR(W2390="Não se Aplica",W2390=""),0,W2390-V2390),AVERAGE(X2390-W2390,W2390-V2390)),0),0)</f>
        <v>0</v>
      </c>
      <c r="AT2390" s="45">
        <f>IF(AU2390="S",IF(AND(Q2390="1. Aceitou o programa",AB2390="Realizada"),IFERROR(IF(AA2390="",0,AA2390-R2390),0),0),0)</f>
        <v>0</v>
      </c>
      <c r="AU2390" s="45" t="str">
        <f>_xlfn.XLOOKUP(U2390,'Lista Suspensa'!$AA$20:$AA$23,'Lista Suspensa'!$AB$20:$AB$23,"N/A")</f>
        <v>S</v>
      </c>
    </row>
    <row r="2391" spans="1:47" ht="12" customHeight="1" x14ac:dyDescent="0.3">
      <c r="A2391" s="87" t="s">
        <v>47</v>
      </c>
      <c r="B2391" s="88">
        <v>46104</v>
      </c>
      <c r="C2391" s="89" t="s">
        <v>48</v>
      </c>
      <c r="D2391" s="89" t="s">
        <v>49</v>
      </c>
      <c r="E2391" s="189">
        <v>803843739</v>
      </c>
      <c r="F2391" s="197" t="s">
        <v>6179</v>
      </c>
      <c r="G2391" s="90">
        <v>8926533883</v>
      </c>
      <c r="H2391" s="91">
        <v>24510</v>
      </c>
      <c r="I2391" s="89"/>
      <c r="J2391" s="89" t="s">
        <v>51</v>
      </c>
      <c r="K2391" s="89" t="s">
        <v>52</v>
      </c>
      <c r="L2391" s="89" t="s">
        <v>85</v>
      </c>
      <c r="M2391" s="89" t="s">
        <v>3658</v>
      </c>
      <c r="N2391" s="89" t="s">
        <v>97</v>
      </c>
      <c r="O2391" s="92" t="s">
        <v>6180</v>
      </c>
      <c r="P2391" s="93" t="s">
        <v>57</v>
      </c>
      <c r="Q2391" s="110" t="s">
        <v>5322</v>
      </c>
      <c r="R2391" s="94"/>
      <c r="S2391" s="95">
        <v>46168</v>
      </c>
      <c r="T2391" s="95" t="s">
        <v>5203</v>
      </c>
      <c r="U2391" s="95" t="s">
        <v>1125</v>
      </c>
      <c r="V2391" s="91">
        <v>46113</v>
      </c>
      <c r="W2391" s="91">
        <v>46160</v>
      </c>
      <c r="X2391" s="91">
        <v>46167</v>
      </c>
      <c r="Y2391" s="96" t="s">
        <v>2851</v>
      </c>
      <c r="Z2391" s="89"/>
      <c r="AA2391" s="95"/>
      <c r="AB2391" s="89"/>
      <c r="AC2391" s="109"/>
      <c r="AD2391" s="89"/>
      <c r="AE2391" s="89"/>
      <c r="AF2391" s="191"/>
      <c r="AG2391" s="194"/>
      <c r="AH2391" s="193"/>
      <c r="AI2391" s="97"/>
      <c r="AJ2391" s="97"/>
      <c r="AK2391" s="97"/>
      <c r="AL2391" s="45" t="s">
        <v>67</v>
      </c>
      <c r="AM2391" s="160" t="str">
        <f>MONTH(B2391)&amp;"/"&amp;YEAR(B2391)</f>
        <v>3/2026</v>
      </c>
      <c r="AN2391" s="45">
        <f>WEEKNUM(B2391)-WEEKNUM(EOMONTH(B2391,-1)+1)+1</f>
        <v>4</v>
      </c>
      <c r="AO2391" s="45" t="str">
        <f>MONTH(R2391)&amp;"/"&amp;YEAR(R2391)</f>
        <v>1/1900</v>
      </c>
      <c r="AP2391" s="45" t="e">
        <f>WEEKNUM(R2391)-WEEKNUM(EOMONTH(R2391,-1)+1)+1</f>
        <v>#NUM!</v>
      </c>
      <c r="AQ2391" s="45">
        <f>IF(AU2391="S",IF(Q2391="1. Aceitou o programa",R2391-B2391,0),0)</f>
        <v>0</v>
      </c>
      <c r="AR2391" s="45">
        <f>IF(AU2391="S",IF(AND(S2391&lt;&gt;"",R2391&lt;&gt;""),S2391-R2391,0),0)</f>
        <v>0</v>
      </c>
      <c r="AS2391" s="45">
        <f>IF(AU2391="S",IF(Q2391="1. Aceitou o programa",IF(OR(X2391="Não se Aplica",X2391=""),IF(OR(W2391="Não se Aplica",W2391=""),0,W2391-V2391),AVERAGE(X2391-W2391,W2391-V2391)),0),0)</f>
        <v>0</v>
      </c>
      <c r="AT2391" s="45">
        <f>IF(AU2391="S",IF(AND(Q2391="1. Aceitou o programa",AB2391="Realizada"),IFERROR(IF(AA2391="",0,AA2391-R2391),0),0),0)</f>
        <v>0</v>
      </c>
      <c r="AU2391" s="45" t="str">
        <f>_xlfn.XLOOKUP(U2391,'Lista Suspensa'!$AA$20:$AA$23,'Lista Suspensa'!$AB$20:$AB$23,"N/A")</f>
        <v>S</v>
      </c>
    </row>
    <row r="2392" spans="1:47" ht="12" customHeight="1" x14ac:dyDescent="0.3">
      <c r="A2392" s="87" t="s">
        <v>47</v>
      </c>
      <c r="B2392" s="88">
        <v>46104</v>
      </c>
      <c r="C2392" s="89" t="s">
        <v>48</v>
      </c>
      <c r="D2392" s="89" t="s">
        <v>49</v>
      </c>
      <c r="E2392" s="189">
        <v>757735150</v>
      </c>
      <c r="F2392" s="197" t="s">
        <v>6181</v>
      </c>
      <c r="G2392" s="90">
        <v>53912411700</v>
      </c>
      <c r="H2392" s="91">
        <v>21009</v>
      </c>
      <c r="I2392" s="89"/>
      <c r="J2392" s="89" t="s">
        <v>51</v>
      </c>
      <c r="K2392" s="89" t="s">
        <v>76</v>
      </c>
      <c r="L2392" s="89" t="s">
        <v>95</v>
      </c>
      <c r="M2392" s="89" t="s">
        <v>540</v>
      </c>
      <c r="N2392" s="89" t="s">
        <v>97</v>
      </c>
      <c r="O2392" s="92" t="s">
        <v>6182</v>
      </c>
      <c r="P2392" s="93" t="s">
        <v>57</v>
      </c>
      <c r="Q2392" s="110" t="s">
        <v>5322</v>
      </c>
      <c r="R2392" s="94"/>
      <c r="S2392" s="95">
        <v>46168</v>
      </c>
      <c r="T2392" s="95" t="s">
        <v>5203</v>
      </c>
      <c r="U2392" s="95" t="s">
        <v>1125</v>
      </c>
      <c r="V2392" s="91">
        <v>46113</v>
      </c>
      <c r="W2392" s="91">
        <v>46160</v>
      </c>
      <c r="X2392" s="91">
        <v>46167</v>
      </c>
      <c r="Y2392" s="96" t="s">
        <v>2851</v>
      </c>
      <c r="Z2392" s="89"/>
      <c r="AA2392" s="95"/>
      <c r="AB2392" s="89"/>
      <c r="AC2392" s="109"/>
      <c r="AD2392" s="89"/>
      <c r="AE2392" s="89"/>
      <c r="AF2392" s="191"/>
      <c r="AG2392" s="194"/>
      <c r="AH2392" s="193"/>
      <c r="AI2392" s="97"/>
      <c r="AJ2392" s="97"/>
      <c r="AK2392" s="97"/>
      <c r="AL2392" s="45" t="s">
        <v>67</v>
      </c>
      <c r="AM2392" s="160" t="str">
        <f>MONTH(B2392)&amp;"/"&amp;YEAR(B2392)</f>
        <v>3/2026</v>
      </c>
      <c r="AN2392" s="45">
        <f>WEEKNUM(B2392)-WEEKNUM(EOMONTH(B2392,-1)+1)+1</f>
        <v>4</v>
      </c>
      <c r="AO2392" s="45" t="str">
        <f>MONTH(R2392)&amp;"/"&amp;YEAR(R2392)</f>
        <v>1/1900</v>
      </c>
      <c r="AP2392" s="45" t="e">
        <f>WEEKNUM(R2392)-WEEKNUM(EOMONTH(R2392,-1)+1)+1</f>
        <v>#NUM!</v>
      </c>
      <c r="AQ2392" s="45">
        <f>IF(AU2392="S",IF(Q2392="1. Aceitou o programa",R2392-B2392,0),0)</f>
        <v>0</v>
      </c>
      <c r="AR2392" s="45">
        <f>IF(AU2392="S",IF(AND(S2392&lt;&gt;"",R2392&lt;&gt;""),S2392-R2392,0),0)</f>
        <v>0</v>
      </c>
      <c r="AS2392" s="45">
        <f>IF(AU2392="S",IF(Q2392="1. Aceitou o programa",IF(OR(X2392="Não se Aplica",X2392=""),IF(OR(W2392="Não se Aplica",W2392=""),0,W2392-V2392),AVERAGE(X2392-W2392,W2392-V2392)),0),0)</f>
        <v>0</v>
      </c>
      <c r="AT2392" s="45">
        <f>IF(AU2392="S",IF(AND(Q2392="1. Aceitou o programa",AB2392="Realizada"),IFERROR(IF(AA2392="",0,AA2392-R2392),0),0),0)</f>
        <v>0</v>
      </c>
      <c r="AU2392" s="45" t="str">
        <f>_xlfn.XLOOKUP(U2392,'Lista Suspensa'!$AA$20:$AA$23,'Lista Suspensa'!$AB$20:$AB$23,"N/A")</f>
        <v>S</v>
      </c>
    </row>
    <row r="2393" spans="1:47" ht="12" customHeight="1" x14ac:dyDescent="0.3">
      <c r="A2393" s="87" t="s">
        <v>47</v>
      </c>
      <c r="B2393" s="88">
        <v>46104</v>
      </c>
      <c r="C2393" s="89" t="s">
        <v>48</v>
      </c>
      <c r="D2393" s="89" t="s">
        <v>49</v>
      </c>
      <c r="E2393" s="189">
        <v>317288040</v>
      </c>
      <c r="F2393" s="197" t="s">
        <v>6183</v>
      </c>
      <c r="G2393" s="90">
        <v>2801987794</v>
      </c>
      <c r="H2393" s="91">
        <v>19034</v>
      </c>
      <c r="I2393" s="89"/>
      <c r="J2393" s="89" t="s">
        <v>51</v>
      </c>
      <c r="K2393" s="89" t="s">
        <v>76</v>
      </c>
      <c r="L2393" s="89" t="s">
        <v>95</v>
      </c>
      <c r="M2393" s="89" t="s">
        <v>490</v>
      </c>
      <c r="N2393" s="89" t="s">
        <v>71</v>
      </c>
      <c r="O2393" s="92" t="s">
        <v>6184</v>
      </c>
      <c r="P2393" s="93" t="s">
        <v>57</v>
      </c>
      <c r="Q2393" s="110" t="s">
        <v>58</v>
      </c>
      <c r="R2393" s="94">
        <v>46169</v>
      </c>
      <c r="S2393" s="95"/>
      <c r="T2393" s="95" t="s">
        <v>59</v>
      </c>
      <c r="U2393" s="95" t="s">
        <v>60</v>
      </c>
      <c r="V2393" s="91">
        <v>46113</v>
      </c>
      <c r="W2393" s="91">
        <v>46160</v>
      </c>
      <c r="X2393" s="91">
        <v>46167</v>
      </c>
      <c r="Y2393" s="96" t="s">
        <v>5548</v>
      </c>
      <c r="Z2393" s="89" t="s">
        <v>62</v>
      </c>
      <c r="AA2393" s="95"/>
      <c r="AB2393" s="95" t="s">
        <v>2804</v>
      </c>
      <c r="AC2393" s="95" t="s">
        <v>2804</v>
      </c>
      <c r="AD2393" s="95" t="s">
        <v>2804</v>
      </c>
      <c r="AE2393" s="95" t="s">
        <v>2804</v>
      </c>
      <c r="AF2393" s="95" t="s">
        <v>2804</v>
      </c>
      <c r="AG2393" s="95" t="s">
        <v>2804</v>
      </c>
      <c r="AH2393" s="95" t="s">
        <v>2804</v>
      </c>
      <c r="AI2393" s="97"/>
      <c r="AJ2393" s="97" t="s">
        <v>65</v>
      </c>
      <c r="AK2393" s="97" t="s">
        <v>66</v>
      </c>
      <c r="AL2393" s="45" t="s">
        <v>67</v>
      </c>
      <c r="AM2393" s="160" t="str">
        <f>MONTH(B2393)&amp;"/"&amp;YEAR(B2393)</f>
        <v>3/2026</v>
      </c>
      <c r="AN2393" s="45">
        <f>WEEKNUM(B2393)-WEEKNUM(EOMONTH(B2393,-1)+1)+1</f>
        <v>4</v>
      </c>
      <c r="AO2393" s="45" t="str">
        <f>MONTH(R2393)&amp;"/"&amp;YEAR(R2393)</f>
        <v>5/2026</v>
      </c>
      <c r="AP2393" s="45">
        <f>WEEKNUM(R2393)-WEEKNUM(EOMONTH(R2393,-1)+1)+1</f>
        <v>5</v>
      </c>
      <c r="AQ2393" s="45">
        <f>IF(AU2393="S",IF(Q2393="1. Aceitou o programa",R2393-B2393,0),0)</f>
        <v>65</v>
      </c>
      <c r="AR2393" s="45">
        <f>IF(AU2393="S",IF(AND(S2393&lt;&gt;"",R2393&lt;&gt;""),S2393-R2393,0),0)</f>
        <v>0</v>
      </c>
      <c r="AS2393" s="45">
        <f>IF(AU2393="S",IF(Q2393="1. Aceitou o programa",IF(OR(X2393="Não se Aplica",X2393=""),IF(OR(W2393="Não se Aplica",W2393=""),0,W2393-V2393),AVERAGE(X2393-W2393,W2393-V2393)),0),0)</f>
        <v>27</v>
      </c>
      <c r="AT2393" s="45">
        <f>IF(AU2393="S",IF(AND(Q2393="1. Aceitou o programa",AB2393="Realizada"),IFERROR(IF(AA2393="",0,AA2393-R2393),0),0),0)</f>
        <v>0</v>
      </c>
      <c r="AU2393" s="45" t="str">
        <f>_xlfn.XLOOKUP(U2393,'Lista Suspensa'!$AA$20:$AA$23,'Lista Suspensa'!$AB$20:$AB$23,"N/A")</f>
        <v>S</v>
      </c>
    </row>
    <row r="2394" spans="1:47" ht="12" customHeight="1" x14ac:dyDescent="0.3">
      <c r="A2394" s="87" t="s">
        <v>47</v>
      </c>
      <c r="B2394" s="88">
        <v>46104</v>
      </c>
      <c r="C2394" s="89" t="s">
        <v>48</v>
      </c>
      <c r="D2394" s="89" t="s">
        <v>49</v>
      </c>
      <c r="E2394" s="189">
        <v>115691634</v>
      </c>
      <c r="F2394" s="197" t="s">
        <v>6185</v>
      </c>
      <c r="G2394" s="90">
        <v>22253440787</v>
      </c>
      <c r="H2394" s="91">
        <v>14755</v>
      </c>
      <c r="I2394" s="89"/>
      <c r="J2394" s="89" t="s">
        <v>51</v>
      </c>
      <c r="K2394" s="89" t="s">
        <v>76</v>
      </c>
      <c r="L2394" s="89" t="s">
        <v>101</v>
      </c>
      <c r="M2394" s="89" t="s">
        <v>1151</v>
      </c>
      <c r="N2394" s="89" t="s">
        <v>79</v>
      </c>
      <c r="O2394" s="92" t="s">
        <v>6186</v>
      </c>
      <c r="P2394" s="93" t="s">
        <v>57</v>
      </c>
      <c r="Q2394" s="110" t="s">
        <v>5322</v>
      </c>
      <c r="R2394" s="94"/>
      <c r="S2394" s="95">
        <v>46168</v>
      </c>
      <c r="T2394" s="95" t="s">
        <v>5203</v>
      </c>
      <c r="U2394" s="95" t="s">
        <v>1125</v>
      </c>
      <c r="V2394" s="91">
        <v>46113</v>
      </c>
      <c r="W2394" s="91">
        <v>46160</v>
      </c>
      <c r="X2394" s="91">
        <v>46167</v>
      </c>
      <c r="Y2394" s="96" t="s">
        <v>2851</v>
      </c>
      <c r="Z2394" s="89"/>
      <c r="AA2394" s="95"/>
      <c r="AB2394" s="89"/>
      <c r="AC2394" s="109"/>
      <c r="AD2394" s="89"/>
      <c r="AE2394" s="89"/>
      <c r="AF2394" s="191"/>
      <c r="AG2394" s="194"/>
      <c r="AH2394" s="193"/>
      <c r="AI2394" s="97"/>
      <c r="AJ2394" s="97"/>
      <c r="AK2394" s="97"/>
      <c r="AL2394" s="45" t="s">
        <v>67</v>
      </c>
      <c r="AM2394" s="160" t="str">
        <f>MONTH(B2394)&amp;"/"&amp;YEAR(B2394)</f>
        <v>3/2026</v>
      </c>
      <c r="AN2394" s="45">
        <f>WEEKNUM(B2394)-WEEKNUM(EOMONTH(B2394,-1)+1)+1</f>
        <v>4</v>
      </c>
      <c r="AO2394" s="45" t="str">
        <f>MONTH(R2394)&amp;"/"&amp;YEAR(R2394)</f>
        <v>1/1900</v>
      </c>
      <c r="AP2394" s="45" t="e">
        <f>WEEKNUM(R2394)-WEEKNUM(EOMONTH(R2394,-1)+1)+1</f>
        <v>#NUM!</v>
      </c>
      <c r="AQ2394" s="45">
        <f>IF(AU2394="S",IF(Q2394="1. Aceitou o programa",R2394-B2394,0),0)</f>
        <v>0</v>
      </c>
      <c r="AR2394" s="45">
        <f>IF(AU2394="S",IF(AND(S2394&lt;&gt;"",R2394&lt;&gt;""),S2394-R2394,0),0)</f>
        <v>0</v>
      </c>
      <c r="AS2394" s="45">
        <f>IF(AU2394="S",IF(Q2394="1. Aceitou o programa",IF(OR(X2394="Não se Aplica",X2394=""),IF(OR(W2394="Não se Aplica",W2394=""),0,W2394-V2394),AVERAGE(X2394-W2394,W2394-V2394)),0),0)</f>
        <v>0</v>
      </c>
      <c r="AT2394" s="45">
        <f>IF(AU2394="S",IF(AND(Q2394="1. Aceitou o programa",AB2394="Realizada"),IFERROR(IF(AA2394="",0,AA2394-R2394),0),0),0)</f>
        <v>0</v>
      </c>
      <c r="AU2394" s="45" t="str">
        <f>_xlfn.XLOOKUP(U2394,'Lista Suspensa'!$AA$20:$AA$23,'Lista Suspensa'!$AB$20:$AB$23,"N/A")</f>
        <v>S</v>
      </c>
    </row>
    <row r="2395" spans="1:47" ht="12" customHeight="1" x14ac:dyDescent="0.3">
      <c r="A2395" s="87" t="s">
        <v>47</v>
      </c>
      <c r="B2395" s="88">
        <v>46104</v>
      </c>
      <c r="C2395" s="89" t="s">
        <v>48</v>
      </c>
      <c r="D2395" s="89" t="s">
        <v>49</v>
      </c>
      <c r="E2395" s="189">
        <v>807580147</v>
      </c>
      <c r="F2395" s="197" t="s">
        <v>6187</v>
      </c>
      <c r="G2395" s="90">
        <v>972903860</v>
      </c>
      <c r="H2395" s="91">
        <v>15609</v>
      </c>
      <c r="I2395" s="89"/>
      <c r="J2395" s="89" t="s">
        <v>51</v>
      </c>
      <c r="K2395" s="89" t="s">
        <v>52</v>
      </c>
      <c r="L2395" s="89" t="s">
        <v>69</v>
      </c>
      <c r="M2395" s="89" t="s">
        <v>271</v>
      </c>
      <c r="N2395" s="89" t="s">
        <v>97</v>
      </c>
      <c r="O2395" s="92" t="s">
        <v>6188</v>
      </c>
      <c r="P2395" s="93" t="s">
        <v>57</v>
      </c>
      <c r="Q2395" s="110" t="s">
        <v>5322</v>
      </c>
      <c r="R2395" s="94"/>
      <c r="S2395" s="95">
        <v>46168</v>
      </c>
      <c r="T2395" s="95" t="s">
        <v>5203</v>
      </c>
      <c r="U2395" s="95" t="s">
        <v>1125</v>
      </c>
      <c r="V2395" s="91">
        <v>46113</v>
      </c>
      <c r="W2395" s="91">
        <v>46160</v>
      </c>
      <c r="X2395" s="91">
        <v>46167</v>
      </c>
      <c r="Y2395" s="96" t="s">
        <v>2851</v>
      </c>
      <c r="Z2395" s="89"/>
      <c r="AA2395" s="95"/>
      <c r="AB2395" s="89"/>
      <c r="AC2395" s="109"/>
      <c r="AD2395" s="89"/>
      <c r="AE2395" s="89"/>
      <c r="AF2395" s="191"/>
      <c r="AG2395" s="194"/>
      <c r="AH2395" s="193"/>
      <c r="AI2395" s="97"/>
      <c r="AJ2395" s="97"/>
      <c r="AK2395" s="97"/>
      <c r="AL2395" s="45" t="s">
        <v>67</v>
      </c>
      <c r="AM2395" s="160" t="str">
        <f>MONTH(B2395)&amp;"/"&amp;YEAR(B2395)</f>
        <v>3/2026</v>
      </c>
      <c r="AN2395" s="45">
        <f>WEEKNUM(B2395)-WEEKNUM(EOMONTH(B2395,-1)+1)+1</f>
        <v>4</v>
      </c>
      <c r="AO2395" s="45" t="str">
        <f>MONTH(R2395)&amp;"/"&amp;YEAR(R2395)</f>
        <v>1/1900</v>
      </c>
      <c r="AP2395" s="45" t="e">
        <f>WEEKNUM(R2395)-WEEKNUM(EOMONTH(R2395,-1)+1)+1</f>
        <v>#NUM!</v>
      </c>
      <c r="AQ2395" s="45">
        <f>IF(AU2395="S",IF(Q2395="1. Aceitou o programa",R2395-B2395,0),0)</f>
        <v>0</v>
      </c>
      <c r="AR2395" s="45">
        <f>IF(AU2395="S",IF(AND(S2395&lt;&gt;"",R2395&lt;&gt;""),S2395-R2395,0),0)</f>
        <v>0</v>
      </c>
      <c r="AS2395" s="45">
        <f>IF(AU2395="S",IF(Q2395="1. Aceitou o programa",IF(OR(X2395="Não se Aplica",X2395=""),IF(OR(W2395="Não se Aplica",W2395=""),0,W2395-V2395),AVERAGE(X2395-W2395,W2395-V2395)),0),0)</f>
        <v>0</v>
      </c>
      <c r="AT2395" s="45">
        <f>IF(AU2395="S",IF(AND(Q2395="1. Aceitou o programa",AB2395="Realizada"),IFERROR(IF(AA2395="",0,AA2395-R2395),0),0),0)</f>
        <v>0</v>
      </c>
      <c r="AU2395" s="45" t="str">
        <f>_xlfn.XLOOKUP(U2395,'Lista Suspensa'!$AA$20:$AA$23,'Lista Suspensa'!$AB$20:$AB$23,"N/A")</f>
        <v>S</v>
      </c>
    </row>
    <row r="2396" spans="1:47" ht="12" customHeight="1" x14ac:dyDescent="0.3">
      <c r="A2396" s="87" t="s">
        <v>47</v>
      </c>
      <c r="B2396" s="88">
        <v>46104</v>
      </c>
      <c r="C2396" s="89" t="s">
        <v>48</v>
      </c>
      <c r="D2396" s="89" t="s">
        <v>49</v>
      </c>
      <c r="E2396" s="189">
        <v>300959524</v>
      </c>
      <c r="F2396" s="197" t="s">
        <v>6189</v>
      </c>
      <c r="G2396" s="90">
        <v>15122304807</v>
      </c>
      <c r="H2396" s="91">
        <v>20572</v>
      </c>
      <c r="I2396" s="89"/>
      <c r="J2396" s="89" t="s">
        <v>51</v>
      </c>
      <c r="K2396" s="89" t="s">
        <v>52</v>
      </c>
      <c r="L2396" s="89" t="s">
        <v>85</v>
      </c>
      <c r="M2396" s="89" t="s">
        <v>6190</v>
      </c>
      <c r="N2396" s="89" t="s">
        <v>79</v>
      </c>
      <c r="O2396" s="92" t="s">
        <v>6191</v>
      </c>
      <c r="P2396" s="93" t="s">
        <v>57</v>
      </c>
      <c r="Q2396" s="110" t="s">
        <v>5322</v>
      </c>
      <c r="R2396" s="94"/>
      <c r="S2396" s="95">
        <v>46168</v>
      </c>
      <c r="T2396" s="95" t="s">
        <v>5203</v>
      </c>
      <c r="U2396" s="95" t="s">
        <v>1125</v>
      </c>
      <c r="V2396" s="91">
        <v>46113</v>
      </c>
      <c r="W2396" s="91">
        <v>46160</v>
      </c>
      <c r="X2396" s="91">
        <v>46167</v>
      </c>
      <c r="Y2396" s="96" t="s">
        <v>2851</v>
      </c>
      <c r="Z2396" s="89"/>
      <c r="AA2396" s="95"/>
      <c r="AB2396" s="89"/>
      <c r="AC2396" s="109"/>
      <c r="AD2396" s="89"/>
      <c r="AE2396" s="89"/>
      <c r="AF2396" s="191"/>
      <c r="AG2396" s="194"/>
      <c r="AH2396" s="193"/>
      <c r="AI2396" s="97"/>
      <c r="AJ2396" s="97"/>
      <c r="AK2396" s="97"/>
      <c r="AL2396" s="45" t="s">
        <v>67</v>
      </c>
      <c r="AM2396" s="160" t="str">
        <f>MONTH(B2396)&amp;"/"&amp;YEAR(B2396)</f>
        <v>3/2026</v>
      </c>
      <c r="AN2396" s="45">
        <f>WEEKNUM(B2396)-WEEKNUM(EOMONTH(B2396,-1)+1)+1</f>
        <v>4</v>
      </c>
      <c r="AO2396" s="45" t="str">
        <f>MONTH(R2396)&amp;"/"&amp;YEAR(R2396)</f>
        <v>1/1900</v>
      </c>
      <c r="AP2396" s="45" t="e">
        <f>WEEKNUM(R2396)-WEEKNUM(EOMONTH(R2396,-1)+1)+1</f>
        <v>#NUM!</v>
      </c>
      <c r="AQ2396" s="45">
        <f>IF(AU2396="S",IF(Q2396="1. Aceitou o programa",R2396-B2396,0),0)</f>
        <v>0</v>
      </c>
      <c r="AR2396" s="45">
        <f>IF(AU2396="S",IF(AND(S2396&lt;&gt;"",R2396&lt;&gt;""),S2396-R2396,0),0)</f>
        <v>0</v>
      </c>
      <c r="AS2396" s="45">
        <f>IF(AU2396="S",IF(Q2396="1. Aceitou o programa",IF(OR(X2396="Não se Aplica",X2396=""),IF(OR(W2396="Não se Aplica",W2396=""),0,W2396-V2396),AVERAGE(X2396-W2396,W2396-V2396)),0),0)</f>
        <v>0</v>
      </c>
      <c r="AT2396" s="45">
        <f>IF(AU2396="S",IF(AND(Q2396="1. Aceitou o programa",AB2396="Realizada"),IFERROR(IF(AA2396="",0,AA2396-R2396),0),0),0)</f>
        <v>0</v>
      </c>
      <c r="AU2396" s="45" t="str">
        <f>_xlfn.XLOOKUP(U2396,'Lista Suspensa'!$AA$20:$AA$23,'Lista Suspensa'!$AB$20:$AB$23,"N/A")</f>
        <v>S</v>
      </c>
    </row>
    <row r="2397" spans="1:47" ht="12" customHeight="1" x14ac:dyDescent="0.3">
      <c r="A2397" s="87" t="s">
        <v>47</v>
      </c>
      <c r="B2397" s="88">
        <v>46104</v>
      </c>
      <c r="C2397" s="89" t="s">
        <v>48</v>
      </c>
      <c r="D2397" s="89" t="s">
        <v>49</v>
      </c>
      <c r="E2397" s="189">
        <v>751478091</v>
      </c>
      <c r="F2397" s="197" t="s">
        <v>6192</v>
      </c>
      <c r="G2397" s="90">
        <v>54366283700</v>
      </c>
      <c r="H2397" s="91">
        <v>20488</v>
      </c>
      <c r="I2397" s="89"/>
      <c r="J2397" s="89" t="s">
        <v>51</v>
      </c>
      <c r="K2397" s="89" t="s">
        <v>76</v>
      </c>
      <c r="L2397" s="89" t="s">
        <v>95</v>
      </c>
      <c r="M2397" s="89" t="s">
        <v>96</v>
      </c>
      <c r="N2397" s="89" t="s">
        <v>55</v>
      </c>
      <c r="O2397" s="92" t="s">
        <v>6193</v>
      </c>
      <c r="P2397" s="93" t="s">
        <v>57</v>
      </c>
      <c r="Q2397" s="110" t="s">
        <v>5322</v>
      </c>
      <c r="R2397" s="94"/>
      <c r="S2397" s="95">
        <v>46168</v>
      </c>
      <c r="T2397" s="95" t="s">
        <v>5203</v>
      </c>
      <c r="U2397" s="95" t="s">
        <v>1125</v>
      </c>
      <c r="V2397" s="91">
        <v>46113</v>
      </c>
      <c r="W2397" s="91">
        <v>46160</v>
      </c>
      <c r="X2397" s="91">
        <v>46167</v>
      </c>
      <c r="Y2397" s="96" t="s">
        <v>2851</v>
      </c>
      <c r="Z2397" s="89"/>
      <c r="AA2397" s="95"/>
      <c r="AB2397" s="89"/>
      <c r="AC2397" s="109"/>
      <c r="AD2397" s="89"/>
      <c r="AE2397" s="89"/>
      <c r="AF2397" s="191"/>
      <c r="AG2397" s="194"/>
      <c r="AH2397" s="193"/>
      <c r="AI2397" s="97"/>
      <c r="AJ2397" s="97"/>
      <c r="AK2397" s="97"/>
      <c r="AL2397" s="45" t="s">
        <v>67</v>
      </c>
      <c r="AM2397" s="160" t="str">
        <f>MONTH(B2397)&amp;"/"&amp;YEAR(B2397)</f>
        <v>3/2026</v>
      </c>
      <c r="AN2397" s="45">
        <f>WEEKNUM(B2397)-WEEKNUM(EOMONTH(B2397,-1)+1)+1</f>
        <v>4</v>
      </c>
      <c r="AO2397" s="45" t="str">
        <f>MONTH(R2397)&amp;"/"&amp;YEAR(R2397)</f>
        <v>1/1900</v>
      </c>
      <c r="AP2397" s="45" t="e">
        <f>WEEKNUM(R2397)-WEEKNUM(EOMONTH(R2397,-1)+1)+1</f>
        <v>#NUM!</v>
      </c>
      <c r="AQ2397" s="45">
        <f>IF(AU2397="S",IF(Q2397="1. Aceitou o programa",R2397-B2397,0),0)</f>
        <v>0</v>
      </c>
      <c r="AR2397" s="45">
        <f>IF(AU2397="S",IF(AND(S2397&lt;&gt;"",R2397&lt;&gt;""),S2397-R2397,0),0)</f>
        <v>0</v>
      </c>
      <c r="AS2397" s="45">
        <f>IF(AU2397="S",IF(Q2397="1. Aceitou o programa",IF(OR(X2397="Não se Aplica",X2397=""),IF(OR(W2397="Não se Aplica",W2397=""),0,W2397-V2397),AVERAGE(X2397-W2397,W2397-V2397)),0),0)</f>
        <v>0</v>
      </c>
      <c r="AT2397" s="45">
        <f>IF(AU2397="S",IF(AND(Q2397="1. Aceitou o programa",AB2397="Realizada"),IFERROR(IF(AA2397="",0,AA2397-R2397),0),0),0)</f>
        <v>0</v>
      </c>
      <c r="AU2397" s="45" t="str">
        <f>_xlfn.XLOOKUP(U2397,'Lista Suspensa'!$AA$20:$AA$23,'Lista Suspensa'!$AB$20:$AB$23,"N/A")</f>
        <v>S</v>
      </c>
    </row>
    <row r="2398" spans="1:47" ht="12" customHeight="1" x14ac:dyDescent="0.3">
      <c r="A2398" s="87" t="s">
        <v>47</v>
      </c>
      <c r="B2398" s="88">
        <v>46104</v>
      </c>
      <c r="C2398" s="89" t="s">
        <v>48</v>
      </c>
      <c r="D2398" s="89" t="s">
        <v>49</v>
      </c>
      <c r="E2398" s="189">
        <v>757498728</v>
      </c>
      <c r="F2398" s="197" t="s">
        <v>6194</v>
      </c>
      <c r="G2398" s="90">
        <v>91352789</v>
      </c>
      <c r="H2398" s="91">
        <v>20504</v>
      </c>
      <c r="I2398" s="89"/>
      <c r="J2398" s="89" t="s">
        <v>51</v>
      </c>
      <c r="K2398" s="89" t="s">
        <v>76</v>
      </c>
      <c r="L2398" s="89" t="s">
        <v>95</v>
      </c>
      <c r="M2398" s="89" t="s">
        <v>1577</v>
      </c>
      <c r="N2398" s="89" t="s">
        <v>97</v>
      </c>
      <c r="O2398" s="92" t="s">
        <v>6195</v>
      </c>
      <c r="P2398" s="93" t="s">
        <v>57</v>
      </c>
      <c r="Q2398" s="110" t="s">
        <v>5322</v>
      </c>
      <c r="R2398" s="94"/>
      <c r="S2398" s="95">
        <v>46168</v>
      </c>
      <c r="T2398" s="95" t="s">
        <v>5203</v>
      </c>
      <c r="U2398" s="95" t="s">
        <v>1125</v>
      </c>
      <c r="V2398" s="91">
        <v>46113</v>
      </c>
      <c r="W2398" s="91">
        <v>46160</v>
      </c>
      <c r="X2398" s="91">
        <v>46167</v>
      </c>
      <c r="Y2398" s="96" t="s">
        <v>2851</v>
      </c>
      <c r="Z2398" s="89"/>
      <c r="AA2398" s="95"/>
      <c r="AB2398" s="89"/>
      <c r="AC2398" s="109"/>
      <c r="AD2398" s="89"/>
      <c r="AE2398" s="89"/>
      <c r="AF2398" s="191"/>
      <c r="AG2398" s="194"/>
      <c r="AH2398" s="193"/>
      <c r="AI2398" s="97"/>
      <c r="AJ2398" s="97"/>
      <c r="AK2398" s="97"/>
      <c r="AL2398" s="45" t="s">
        <v>67</v>
      </c>
      <c r="AM2398" s="160" t="str">
        <f>MONTH(B2398)&amp;"/"&amp;YEAR(B2398)</f>
        <v>3/2026</v>
      </c>
      <c r="AN2398" s="45">
        <f>WEEKNUM(B2398)-WEEKNUM(EOMONTH(B2398,-1)+1)+1</f>
        <v>4</v>
      </c>
      <c r="AO2398" s="45" t="str">
        <f>MONTH(R2398)&amp;"/"&amp;YEAR(R2398)</f>
        <v>1/1900</v>
      </c>
      <c r="AP2398" s="45" t="e">
        <f>WEEKNUM(R2398)-WEEKNUM(EOMONTH(R2398,-1)+1)+1</f>
        <v>#NUM!</v>
      </c>
      <c r="AQ2398" s="45">
        <f>IF(AU2398="S",IF(Q2398="1. Aceitou o programa",R2398-B2398,0),0)</f>
        <v>0</v>
      </c>
      <c r="AR2398" s="45">
        <f>IF(AU2398="S",IF(AND(S2398&lt;&gt;"",R2398&lt;&gt;""),S2398-R2398,0),0)</f>
        <v>0</v>
      </c>
      <c r="AS2398" s="45">
        <f>IF(AU2398="S",IF(Q2398="1. Aceitou o programa",IF(OR(X2398="Não se Aplica",X2398=""),IF(OR(W2398="Não se Aplica",W2398=""),0,W2398-V2398),AVERAGE(X2398-W2398,W2398-V2398)),0),0)</f>
        <v>0</v>
      </c>
      <c r="AT2398" s="45">
        <f>IF(AU2398="S",IF(AND(Q2398="1. Aceitou o programa",AB2398="Realizada"),IFERROR(IF(AA2398="",0,AA2398-R2398),0),0),0)</f>
        <v>0</v>
      </c>
      <c r="AU2398" s="45" t="str">
        <f>_xlfn.XLOOKUP(U2398,'Lista Suspensa'!$AA$20:$AA$23,'Lista Suspensa'!$AB$20:$AB$23,"N/A")</f>
        <v>S</v>
      </c>
    </row>
    <row r="2399" spans="1:47" ht="12" customHeight="1" x14ac:dyDescent="0.3">
      <c r="A2399" s="87" t="s">
        <v>47</v>
      </c>
      <c r="B2399" s="88">
        <v>46104</v>
      </c>
      <c r="C2399" s="89" t="s">
        <v>48</v>
      </c>
      <c r="D2399" s="89" t="s">
        <v>49</v>
      </c>
      <c r="E2399" s="189">
        <v>808934481</v>
      </c>
      <c r="F2399" s="197" t="s">
        <v>6196</v>
      </c>
      <c r="G2399" s="90">
        <v>24049662515</v>
      </c>
      <c r="H2399" s="91">
        <v>21750</v>
      </c>
      <c r="I2399" s="89"/>
      <c r="J2399" s="89" t="s">
        <v>51</v>
      </c>
      <c r="K2399" s="89" t="s">
        <v>52</v>
      </c>
      <c r="L2399" s="89" t="s">
        <v>85</v>
      </c>
      <c r="M2399" s="89" t="s">
        <v>6197</v>
      </c>
      <c r="N2399" s="89" t="s">
        <v>97</v>
      </c>
      <c r="O2399" s="92" t="s">
        <v>6198</v>
      </c>
      <c r="P2399" s="93" t="s">
        <v>57</v>
      </c>
      <c r="Q2399" s="110" t="s">
        <v>5322</v>
      </c>
      <c r="R2399" s="94"/>
      <c r="S2399" s="95">
        <v>46168</v>
      </c>
      <c r="T2399" s="95" t="s">
        <v>5203</v>
      </c>
      <c r="U2399" s="95" t="s">
        <v>1125</v>
      </c>
      <c r="V2399" s="91">
        <v>46113</v>
      </c>
      <c r="W2399" s="91">
        <v>46160</v>
      </c>
      <c r="X2399" s="91">
        <v>46167</v>
      </c>
      <c r="Y2399" s="96" t="s">
        <v>2851</v>
      </c>
      <c r="Z2399" s="89"/>
      <c r="AA2399" s="95"/>
      <c r="AB2399" s="89"/>
      <c r="AC2399" s="109"/>
      <c r="AD2399" s="89"/>
      <c r="AE2399" s="89"/>
      <c r="AF2399" s="191"/>
      <c r="AG2399" s="194"/>
      <c r="AH2399" s="193"/>
      <c r="AI2399" s="97"/>
      <c r="AJ2399" s="97"/>
      <c r="AK2399" s="97"/>
      <c r="AL2399" s="45" t="s">
        <v>67</v>
      </c>
      <c r="AM2399" s="160" t="str">
        <f>MONTH(B2399)&amp;"/"&amp;YEAR(B2399)</f>
        <v>3/2026</v>
      </c>
      <c r="AN2399" s="45">
        <f>WEEKNUM(B2399)-WEEKNUM(EOMONTH(B2399,-1)+1)+1</f>
        <v>4</v>
      </c>
      <c r="AO2399" s="45" t="str">
        <f>MONTH(R2399)&amp;"/"&amp;YEAR(R2399)</f>
        <v>1/1900</v>
      </c>
      <c r="AP2399" s="45" t="e">
        <f>WEEKNUM(R2399)-WEEKNUM(EOMONTH(R2399,-1)+1)+1</f>
        <v>#NUM!</v>
      </c>
      <c r="AQ2399" s="45">
        <f>IF(AU2399="S",IF(Q2399="1. Aceitou o programa",R2399-B2399,0),0)</f>
        <v>0</v>
      </c>
      <c r="AR2399" s="45">
        <f>IF(AU2399="S",IF(AND(S2399&lt;&gt;"",R2399&lt;&gt;""),S2399-R2399,0),0)</f>
        <v>0</v>
      </c>
      <c r="AS2399" s="45">
        <f>IF(AU2399="S",IF(Q2399="1. Aceitou o programa",IF(OR(X2399="Não se Aplica",X2399=""),IF(OR(W2399="Não se Aplica",W2399=""),0,W2399-V2399),AVERAGE(X2399-W2399,W2399-V2399)),0),0)</f>
        <v>0</v>
      </c>
      <c r="AT2399" s="45">
        <f>IF(AU2399="S",IF(AND(Q2399="1. Aceitou o programa",AB2399="Realizada"),IFERROR(IF(AA2399="",0,AA2399-R2399),0),0),0)</f>
        <v>0</v>
      </c>
      <c r="AU2399" s="45" t="str">
        <f>_xlfn.XLOOKUP(U2399,'Lista Suspensa'!$AA$20:$AA$23,'Lista Suspensa'!$AB$20:$AB$23,"N/A")</f>
        <v>S</v>
      </c>
    </row>
    <row r="2400" spans="1:47" ht="12" customHeight="1" x14ac:dyDescent="0.3">
      <c r="A2400" s="87" t="s">
        <v>47</v>
      </c>
      <c r="B2400" s="88">
        <v>46104</v>
      </c>
      <c r="C2400" s="89" t="s">
        <v>48</v>
      </c>
      <c r="D2400" s="89" t="s">
        <v>49</v>
      </c>
      <c r="E2400" s="189">
        <v>775984922</v>
      </c>
      <c r="F2400" s="197" t="s">
        <v>6199</v>
      </c>
      <c r="G2400" s="90">
        <v>11628253835</v>
      </c>
      <c r="H2400" s="91">
        <v>23827</v>
      </c>
      <c r="I2400" s="89"/>
      <c r="J2400" s="89" t="s">
        <v>51</v>
      </c>
      <c r="K2400" s="89" t="s">
        <v>52</v>
      </c>
      <c r="L2400" s="89" t="s">
        <v>85</v>
      </c>
      <c r="M2400" s="89" t="s">
        <v>218</v>
      </c>
      <c r="N2400" s="89" t="s">
        <v>55</v>
      </c>
      <c r="O2400" s="92" t="s">
        <v>6200</v>
      </c>
      <c r="P2400" s="93" t="s">
        <v>57</v>
      </c>
      <c r="Q2400" s="110" t="s">
        <v>5322</v>
      </c>
      <c r="R2400" s="94"/>
      <c r="S2400" s="95">
        <v>46168</v>
      </c>
      <c r="T2400" s="95" t="s">
        <v>5203</v>
      </c>
      <c r="U2400" s="95" t="s">
        <v>1125</v>
      </c>
      <c r="V2400" s="91">
        <v>46113</v>
      </c>
      <c r="W2400" s="91">
        <v>46160</v>
      </c>
      <c r="X2400" s="91">
        <v>46167</v>
      </c>
      <c r="Y2400" s="96" t="s">
        <v>2851</v>
      </c>
      <c r="Z2400" s="89"/>
      <c r="AA2400" s="95"/>
      <c r="AB2400" s="89"/>
      <c r="AC2400" s="109"/>
      <c r="AD2400" s="89"/>
      <c r="AE2400" s="89"/>
      <c r="AF2400" s="191"/>
      <c r="AG2400" s="194"/>
      <c r="AH2400" s="193"/>
      <c r="AI2400" s="97"/>
      <c r="AJ2400" s="97"/>
      <c r="AK2400" s="97"/>
      <c r="AL2400" s="45" t="s">
        <v>67</v>
      </c>
      <c r="AM2400" s="160" t="str">
        <f>MONTH(B2400)&amp;"/"&amp;YEAR(B2400)</f>
        <v>3/2026</v>
      </c>
      <c r="AN2400" s="45">
        <f>WEEKNUM(B2400)-WEEKNUM(EOMONTH(B2400,-1)+1)+1</f>
        <v>4</v>
      </c>
      <c r="AO2400" s="45" t="str">
        <f>MONTH(R2400)&amp;"/"&amp;YEAR(R2400)</f>
        <v>1/1900</v>
      </c>
      <c r="AP2400" s="45" t="e">
        <f>WEEKNUM(R2400)-WEEKNUM(EOMONTH(R2400,-1)+1)+1</f>
        <v>#NUM!</v>
      </c>
      <c r="AQ2400" s="45">
        <f>IF(AU2400="S",IF(Q2400="1. Aceitou o programa",R2400-B2400,0),0)</f>
        <v>0</v>
      </c>
      <c r="AR2400" s="45">
        <f>IF(AU2400="S",IF(AND(S2400&lt;&gt;"",R2400&lt;&gt;""),S2400-R2400,0),0)</f>
        <v>0</v>
      </c>
      <c r="AS2400" s="45">
        <f>IF(AU2400="S",IF(Q2400="1. Aceitou o programa",IF(OR(X2400="Não se Aplica",X2400=""),IF(OR(W2400="Não se Aplica",W2400=""),0,W2400-V2400),AVERAGE(X2400-W2400,W2400-V2400)),0),0)</f>
        <v>0</v>
      </c>
      <c r="AT2400" s="45">
        <f>IF(AU2400="S",IF(AND(Q2400="1. Aceitou o programa",AB2400="Realizada"),IFERROR(IF(AA2400="",0,AA2400-R2400),0),0),0)</f>
        <v>0</v>
      </c>
      <c r="AU2400" s="45" t="str">
        <f>_xlfn.XLOOKUP(U2400,'Lista Suspensa'!$AA$20:$AA$23,'Lista Suspensa'!$AB$20:$AB$23,"N/A")</f>
        <v>S</v>
      </c>
    </row>
    <row r="2401" spans="1:47" ht="12" customHeight="1" x14ac:dyDescent="0.3">
      <c r="A2401" s="87" t="s">
        <v>47</v>
      </c>
      <c r="B2401" s="88">
        <v>46104</v>
      </c>
      <c r="C2401" s="89" t="s">
        <v>48</v>
      </c>
      <c r="D2401" s="89" t="s">
        <v>49</v>
      </c>
      <c r="E2401" s="189">
        <v>93198474</v>
      </c>
      <c r="F2401" s="197" t="s">
        <v>6201</v>
      </c>
      <c r="G2401" s="90">
        <v>85421960749</v>
      </c>
      <c r="H2401" s="91">
        <v>23649</v>
      </c>
      <c r="I2401" s="89"/>
      <c r="J2401" s="89" t="s">
        <v>51</v>
      </c>
      <c r="K2401" s="89" t="s">
        <v>76</v>
      </c>
      <c r="L2401" s="89" t="s">
        <v>283</v>
      </c>
      <c r="M2401" s="89" t="s">
        <v>1968</v>
      </c>
      <c r="N2401" s="89" t="s">
        <v>197</v>
      </c>
      <c r="O2401" s="92" t="s">
        <v>6202</v>
      </c>
      <c r="P2401" s="93" t="s">
        <v>57</v>
      </c>
      <c r="Q2401" s="110" t="s">
        <v>5322</v>
      </c>
      <c r="R2401" s="94"/>
      <c r="S2401" s="95">
        <v>46168</v>
      </c>
      <c r="T2401" s="95" t="s">
        <v>5203</v>
      </c>
      <c r="U2401" s="95" t="s">
        <v>1125</v>
      </c>
      <c r="V2401" s="91">
        <v>46113</v>
      </c>
      <c r="W2401" s="91">
        <v>46160</v>
      </c>
      <c r="X2401" s="91">
        <v>46167</v>
      </c>
      <c r="Y2401" s="96" t="s">
        <v>2851</v>
      </c>
      <c r="Z2401" s="89"/>
      <c r="AA2401" s="95"/>
      <c r="AB2401" s="89"/>
      <c r="AC2401" s="109"/>
      <c r="AD2401" s="89"/>
      <c r="AE2401" s="89"/>
      <c r="AF2401" s="191"/>
      <c r="AG2401" s="194"/>
      <c r="AH2401" s="193"/>
      <c r="AI2401" s="97"/>
      <c r="AJ2401" s="97"/>
      <c r="AK2401" s="97"/>
      <c r="AL2401" s="45" t="s">
        <v>67</v>
      </c>
      <c r="AM2401" s="160" t="str">
        <f>MONTH(B2401)&amp;"/"&amp;YEAR(B2401)</f>
        <v>3/2026</v>
      </c>
      <c r="AN2401" s="45">
        <f>WEEKNUM(B2401)-WEEKNUM(EOMONTH(B2401,-1)+1)+1</f>
        <v>4</v>
      </c>
      <c r="AO2401" s="45" t="str">
        <f>MONTH(R2401)&amp;"/"&amp;YEAR(R2401)</f>
        <v>1/1900</v>
      </c>
      <c r="AP2401" s="45" t="e">
        <f>WEEKNUM(R2401)-WEEKNUM(EOMONTH(R2401,-1)+1)+1</f>
        <v>#NUM!</v>
      </c>
      <c r="AQ2401" s="45">
        <f>IF(AU2401="S",IF(Q2401="1. Aceitou o programa",R2401-B2401,0),0)</f>
        <v>0</v>
      </c>
      <c r="AR2401" s="45">
        <f>IF(AU2401="S",IF(AND(S2401&lt;&gt;"",R2401&lt;&gt;""),S2401-R2401,0),0)</f>
        <v>0</v>
      </c>
      <c r="AS2401" s="45">
        <f>IF(AU2401="S",IF(Q2401="1. Aceitou o programa",IF(OR(X2401="Não se Aplica",X2401=""),IF(OR(W2401="Não se Aplica",W2401=""),0,W2401-V2401),AVERAGE(X2401-W2401,W2401-V2401)),0),0)</f>
        <v>0</v>
      </c>
      <c r="AT2401" s="45">
        <f>IF(AU2401="S",IF(AND(Q2401="1. Aceitou o programa",AB2401="Realizada"),IFERROR(IF(AA2401="",0,AA2401-R2401),0),0),0)</f>
        <v>0</v>
      </c>
      <c r="AU2401" s="45" t="str">
        <f>_xlfn.XLOOKUP(U2401,'Lista Suspensa'!$AA$20:$AA$23,'Lista Suspensa'!$AB$20:$AB$23,"N/A")</f>
        <v>S</v>
      </c>
    </row>
    <row r="2402" spans="1:47" ht="12" customHeight="1" x14ac:dyDescent="0.3">
      <c r="A2402" s="87" t="s">
        <v>47</v>
      </c>
      <c r="B2402" s="88">
        <v>46104</v>
      </c>
      <c r="C2402" s="89" t="s">
        <v>48</v>
      </c>
      <c r="D2402" s="89" t="s">
        <v>49</v>
      </c>
      <c r="E2402" s="189">
        <v>772025479</v>
      </c>
      <c r="F2402" s="197" t="s">
        <v>6203</v>
      </c>
      <c r="G2402" s="90">
        <v>10086926896</v>
      </c>
      <c r="H2402" s="91">
        <v>16329</v>
      </c>
      <c r="I2402" s="89"/>
      <c r="J2402" s="89" t="s">
        <v>51</v>
      </c>
      <c r="K2402" s="89" t="s">
        <v>52</v>
      </c>
      <c r="L2402" s="89" t="s">
        <v>85</v>
      </c>
      <c r="M2402" s="89" t="s">
        <v>4569</v>
      </c>
      <c r="N2402" s="89" t="s">
        <v>55</v>
      </c>
      <c r="O2402" s="92" t="s">
        <v>6204</v>
      </c>
      <c r="P2402" s="93" t="s">
        <v>57</v>
      </c>
      <c r="Q2402" s="110" t="s">
        <v>5322</v>
      </c>
      <c r="R2402" s="94"/>
      <c r="S2402" s="95">
        <v>46168</v>
      </c>
      <c r="T2402" s="95" t="s">
        <v>5203</v>
      </c>
      <c r="U2402" s="95" t="s">
        <v>1125</v>
      </c>
      <c r="V2402" s="91">
        <v>46113</v>
      </c>
      <c r="W2402" s="91">
        <v>46160</v>
      </c>
      <c r="X2402" s="91">
        <v>46167</v>
      </c>
      <c r="Y2402" s="96" t="s">
        <v>2851</v>
      </c>
      <c r="Z2402" s="89"/>
      <c r="AA2402" s="95"/>
      <c r="AB2402" s="89"/>
      <c r="AC2402" s="109"/>
      <c r="AD2402" s="89"/>
      <c r="AE2402" s="89"/>
      <c r="AF2402" s="191"/>
      <c r="AG2402" s="194"/>
      <c r="AH2402" s="193"/>
      <c r="AI2402" s="97"/>
      <c r="AJ2402" s="97"/>
      <c r="AK2402" s="97"/>
      <c r="AL2402" s="45" t="s">
        <v>67</v>
      </c>
      <c r="AM2402" s="160" t="str">
        <f>MONTH(B2402)&amp;"/"&amp;YEAR(B2402)</f>
        <v>3/2026</v>
      </c>
      <c r="AN2402" s="45">
        <f>WEEKNUM(B2402)-WEEKNUM(EOMONTH(B2402,-1)+1)+1</f>
        <v>4</v>
      </c>
      <c r="AO2402" s="45" t="str">
        <f>MONTH(R2402)&amp;"/"&amp;YEAR(R2402)</f>
        <v>1/1900</v>
      </c>
      <c r="AP2402" s="45" t="e">
        <f>WEEKNUM(R2402)-WEEKNUM(EOMONTH(R2402,-1)+1)+1</f>
        <v>#NUM!</v>
      </c>
      <c r="AQ2402" s="45">
        <f>IF(AU2402="S",IF(Q2402="1. Aceitou o programa",R2402-B2402,0),0)</f>
        <v>0</v>
      </c>
      <c r="AR2402" s="45">
        <f>IF(AU2402="S",IF(AND(S2402&lt;&gt;"",R2402&lt;&gt;""),S2402-R2402,0),0)</f>
        <v>0</v>
      </c>
      <c r="AS2402" s="45">
        <f>IF(AU2402="S",IF(Q2402="1. Aceitou o programa",IF(OR(X2402="Não se Aplica",X2402=""),IF(OR(W2402="Não se Aplica",W2402=""),0,W2402-V2402),AVERAGE(X2402-W2402,W2402-V2402)),0),0)</f>
        <v>0</v>
      </c>
      <c r="AT2402" s="45">
        <f>IF(AU2402="S",IF(AND(Q2402="1. Aceitou o programa",AB2402="Realizada"),IFERROR(IF(AA2402="",0,AA2402-R2402),0),0),0)</f>
        <v>0</v>
      </c>
      <c r="AU2402" s="45" t="str">
        <f>_xlfn.XLOOKUP(U2402,'Lista Suspensa'!$AA$20:$AA$23,'Lista Suspensa'!$AB$20:$AB$23,"N/A")</f>
        <v>S</v>
      </c>
    </row>
    <row r="2403" spans="1:47" ht="12" customHeight="1" x14ac:dyDescent="0.3">
      <c r="A2403" s="87" t="s">
        <v>47</v>
      </c>
      <c r="B2403" s="88">
        <v>46104</v>
      </c>
      <c r="C2403" s="89" t="s">
        <v>48</v>
      </c>
      <c r="D2403" s="89" t="s">
        <v>49</v>
      </c>
      <c r="E2403" s="189">
        <v>594102057</v>
      </c>
      <c r="F2403" s="197" t="s">
        <v>6205</v>
      </c>
      <c r="G2403" s="90">
        <v>9508009888</v>
      </c>
      <c r="H2403" s="91">
        <v>16506</v>
      </c>
      <c r="I2403" s="89"/>
      <c r="J2403" s="89" t="s">
        <v>51</v>
      </c>
      <c r="K2403" s="89" t="s">
        <v>52</v>
      </c>
      <c r="L2403" s="89" t="s">
        <v>53</v>
      </c>
      <c r="M2403" s="89" t="s">
        <v>4881</v>
      </c>
      <c r="N2403" s="89" t="s">
        <v>159</v>
      </c>
      <c r="O2403" s="92" t="s">
        <v>6206</v>
      </c>
      <c r="P2403" s="93" t="s">
        <v>57</v>
      </c>
      <c r="Q2403" s="110" t="s">
        <v>5322</v>
      </c>
      <c r="R2403" s="94"/>
      <c r="S2403" s="95">
        <v>46168</v>
      </c>
      <c r="T2403" s="95" t="s">
        <v>5203</v>
      </c>
      <c r="U2403" s="95" t="s">
        <v>1125</v>
      </c>
      <c r="V2403" s="91">
        <v>46113</v>
      </c>
      <c r="W2403" s="91">
        <v>46160</v>
      </c>
      <c r="X2403" s="91">
        <v>46167</v>
      </c>
      <c r="Y2403" s="96" t="s">
        <v>2851</v>
      </c>
      <c r="Z2403" s="89"/>
      <c r="AA2403" s="95"/>
      <c r="AB2403" s="89"/>
      <c r="AC2403" s="109"/>
      <c r="AD2403" s="89"/>
      <c r="AE2403" s="89"/>
      <c r="AF2403" s="191"/>
      <c r="AG2403" s="194"/>
      <c r="AH2403" s="193"/>
      <c r="AI2403" s="97"/>
      <c r="AJ2403" s="97"/>
      <c r="AK2403" s="97"/>
      <c r="AL2403" s="45" t="s">
        <v>67</v>
      </c>
      <c r="AM2403" s="160" t="str">
        <f>MONTH(B2403)&amp;"/"&amp;YEAR(B2403)</f>
        <v>3/2026</v>
      </c>
      <c r="AN2403" s="45">
        <f>WEEKNUM(B2403)-WEEKNUM(EOMONTH(B2403,-1)+1)+1</f>
        <v>4</v>
      </c>
      <c r="AO2403" s="45" t="str">
        <f>MONTH(R2403)&amp;"/"&amp;YEAR(R2403)</f>
        <v>1/1900</v>
      </c>
      <c r="AP2403" s="45" t="e">
        <f>WEEKNUM(R2403)-WEEKNUM(EOMONTH(R2403,-1)+1)+1</f>
        <v>#NUM!</v>
      </c>
      <c r="AQ2403" s="45">
        <f>IF(AU2403="S",IF(Q2403="1. Aceitou o programa",R2403-B2403,0),0)</f>
        <v>0</v>
      </c>
      <c r="AR2403" s="45">
        <f>IF(AU2403="S",IF(AND(S2403&lt;&gt;"",R2403&lt;&gt;""),S2403-R2403,0),0)</f>
        <v>0</v>
      </c>
      <c r="AS2403" s="45">
        <f>IF(AU2403="S",IF(Q2403="1. Aceitou o programa",IF(OR(X2403="Não se Aplica",X2403=""),IF(OR(W2403="Não se Aplica",W2403=""),0,W2403-V2403),AVERAGE(X2403-W2403,W2403-V2403)),0),0)</f>
        <v>0</v>
      </c>
      <c r="AT2403" s="45">
        <f>IF(AU2403="S",IF(AND(Q2403="1. Aceitou o programa",AB2403="Realizada"),IFERROR(IF(AA2403="",0,AA2403-R2403),0),0),0)</f>
        <v>0</v>
      </c>
      <c r="AU2403" s="45" t="str">
        <f>_xlfn.XLOOKUP(U2403,'Lista Suspensa'!$AA$20:$AA$23,'Lista Suspensa'!$AB$20:$AB$23,"N/A")</f>
        <v>S</v>
      </c>
    </row>
    <row r="2404" spans="1:47" ht="12" customHeight="1" x14ac:dyDescent="0.3">
      <c r="A2404" s="87" t="s">
        <v>47</v>
      </c>
      <c r="B2404" s="88">
        <v>46104</v>
      </c>
      <c r="C2404" s="89" t="s">
        <v>48</v>
      </c>
      <c r="D2404" s="89" t="s">
        <v>49</v>
      </c>
      <c r="E2404" s="189">
        <v>594083109</v>
      </c>
      <c r="F2404" s="197" t="s">
        <v>6207</v>
      </c>
      <c r="G2404" s="90">
        <v>29626642882</v>
      </c>
      <c r="H2404" s="91">
        <v>18599</v>
      </c>
      <c r="I2404" s="89"/>
      <c r="J2404" s="89" t="s">
        <v>51</v>
      </c>
      <c r="K2404" s="89" t="s">
        <v>52</v>
      </c>
      <c r="L2404" s="89" t="s">
        <v>53</v>
      </c>
      <c r="M2404" s="89" t="s">
        <v>1233</v>
      </c>
      <c r="N2404" s="89" t="s">
        <v>159</v>
      </c>
      <c r="O2404" s="92" t="s">
        <v>6208</v>
      </c>
      <c r="P2404" s="93" t="s">
        <v>57</v>
      </c>
      <c r="Q2404" s="110" t="s">
        <v>5322</v>
      </c>
      <c r="R2404" s="94"/>
      <c r="S2404" s="95">
        <v>46168</v>
      </c>
      <c r="T2404" s="95" t="s">
        <v>5203</v>
      </c>
      <c r="U2404" s="95" t="s">
        <v>1125</v>
      </c>
      <c r="V2404" s="91">
        <v>46113</v>
      </c>
      <c r="W2404" s="91">
        <v>46160</v>
      </c>
      <c r="X2404" s="91">
        <v>46167</v>
      </c>
      <c r="Y2404" s="96" t="s">
        <v>2851</v>
      </c>
      <c r="Z2404" s="89"/>
      <c r="AA2404" s="95"/>
      <c r="AB2404" s="89"/>
      <c r="AC2404" s="109"/>
      <c r="AD2404" s="89"/>
      <c r="AE2404" s="89"/>
      <c r="AF2404" s="191"/>
      <c r="AG2404" s="194"/>
      <c r="AH2404" s="193"/>
      <c r="AI2404" s="97"/>
      <c r="AJ2404" s="97"/>
      <c r="AK2404" s="97"/>
      <c r="AL2404" s="45" t="s">
        <v>67</v>
      </c>
      <c r="AM2404" s="160" t="str">
        <f>MONTH(B2404)&amp;"/"&amp;YEAR(B2404)</f>
        <v>3/2026</v>
      </c>
      <c r="AN2404" s="45">
        <f>WEEKNUM(B2404)-WEEKNUM(EOMONTH(B2404,-1)+1)+1</f>
        <v>4</v>
      </c>
      <c r="AO2404" s="45" t="str">
        <f>MONTH(R2404)&amp;"/"&amp;YEAR(R2404)</f>
        <v>1/1900</v>
      </c>
      <c r="AP2404" s="45" t="e">
        <f>WEEKNUM(R2404)-WEEKNUM(EOMONTH(R2404,-1)+1)+1</f>
        <v>#NUM!</v>
      </c>
      <c r="AQ2404" s="45">
        <f>IF(AU2404="S",IF(Q2404="1. Aceitou o programa",R2404-B2404,0),0)</f>
        <v>0</v>
      </c>
      <c r="AR2404" s="45">
        <f>IF(AU2404="S",IF(AND(S2404&lt;&gt;"",R2404&lt;&gt;""),S2404-R2404,0),0)</f>
        <v>0</v>
      </c>
      <c r="AS2404" s="45">
        <f>IF(AU2404="S",IF(Q2404="1. Aceitou o programa",IF(OR(X2404="Não se Aplica",X2404=""),IF(OR(W2404="Não se Aplica",W2404=""),0,W2404-V2404),AVERAGE(X2404-W2404,W2404-V2404)),0),0)</f>
        <v>0</v>
      </c>
      <c r="AT2404" s="45">
        <f>IF(AU2404="S",IF(AND(Q2404="1. Aceitou o programa",AB2404="Realizada"),IFERROR(IF(AA2404="",0,AA2404-R2404),0),0),0)</f>
        <v>0</v>
      </c>
      <c r="AU2404" s="45" t="str">
        <f>_xlfn.XLOOKUP(U2404,'Lista Suspensa'!$AA$20:$AA$23,'Lista Suspensa'!$AB$20:$AB$23,"N/A")</f>
        <v>S</v>
      </c>
    </row>
    <row r="2405" spans="1:47" ht="12" customHeight="1" x14ac:dyDescent="0.3">
      <c r="A2405" s="87" t="s">
        <v>47</v>
      </c>
      <c r="B2405" s="88">
        <v>46104</v>
      </c>
      <c r="C2405" s="89" t="s">
        <v>48</v>
      </c>
      <c r="D2405" s="89" t="s">
        <v>49</v>
      </c>
      <c r="E2405" s="189">
        <v>450116182</v>
      </c>
      <c r="F2405" s="197" t="s">
        <v>6209</v>
      </c>
      <c r="G2405" s="90">
        <v>7095178828</v>
      </c>
      <c r="H2405" s="91">
        <v>22451</v>
      </c>
      <c r="I2405" s="89"/>
      <c r="J2405" s="89" t="s">
        <v>51</v>
      </c>
      <c r="K2405" s="89" t="s">
        <v>52</v>
      </c>
      <c r="L2405" s="89" t="s">
        <v>85</v>
      </c>
      <c r="M2405" s="89" t="s">
        <v>6210</v>
      </c>
      <c r="N2405" s="89" t="s">
        <v>97</v>
      </c>
      <c r="O2405" s="92" t="s">
        <v>6211</v>
      </c>
      <c r="P2405" s="93" t="s">
        <v>57</v>
      </c>
      <c r="Q2405" s="110" t="s">
        <v>5322</v>
      </c>
      <c r="R2405" s="94"/>
      <c r="S2405" s="95">
        <v>46168</v>
      </c>
      <c r="T2405" s="95" t="s">
        <v>5203</v>
      </c>
      <c r="U2405" s="95" t="s">
        <v>1125</v>
      </c>
      <c r="V2405" s="91">
        <v>46113</v>
      </c>
      <c r="W2405" s="91">
        <v>46160</v>
      </c>
      <c r="X2405" s="91">
        <v>46167</v>
      </c>
      <c r="Y2405" s="96" t="s">
        <v>2851</v>
      </c>
      <c r="Z2405" s="89"/>
      <c r="AA2405" s="95"/>
      <c r="AB2405" s="89"/>
      <c r="AC2405" s="109"/>
      <c r="AD2405" s="89"/>
      <c r="AE2405" s="89"/>
      <c r="AF2405" s="191"/>
      <c r="AG2405" s="194"/>
      <c r="AH2405" s="193"/>
      <c r="AI2405" s="97"/>
      <c r="AJ2405" s="97"/>
      <c r="AK2405" s="97"/>
      <c r="AL2405" s="45" t="s">
        <v>67</v>
      </c>
      <c r="AM2405" s="160" t="str">
        <f>MONTH(B2405)&amp;"/"&amp;YEAR(B2405)</f>
        <v>3/2026</v>
      </c>
      <c r="AN2405" s="45">
        <f>WEEKNUM(B2405)-WEEKNUM(EOMONTH(B2405,-1)+1)+1</f>
        <v>4</v>
      </c>
      <c r="AO2405" s="45" t="str">
        <f>MONTH(R2405)&amp;"/"&amp;YEAR(R2405)</f>
        <v>1/1900</v>
      </c>
      <c r="AP2405" s="45" t="e">
        <f>WEEKNUM(R2405)-WEEKNUM(EOMONTH(R2405,-1)+1)+1</f>
        <v>#NUM!</v>
      </c>
      <c r="AQ2405" s="45">
        <f>IF(AU2405="S",IF(Q2405="1. Aceitou o programa",R2405-B2405,0),0)</f>
        <v>0</v>
      </c>
      <c r="AR2405" s="45">
        <f>IF(AU2405="S",IF(AND(S2405&lt;&gt;"",R2405&lt;&gt;""),S2405-R2405,0),0)</f>
        <v>0</v>
      </c>
      <c r="AS2405" s="45">
        <f>IF(AU2405="S",IF(Q2405="1. Aceitou o programa",IF(OR(X2405="Não se Aplica",X2405=""),IF(OR(W2405="Não se Aplica",W2405=""),0,W2405-V2405),AVERAGE(X2405-W2405,W2405-V2405)),0),0)</f>
        <v>0</v>
      </c>
      <c r="AT2405" s="45">
        <f>IF(AU2405="S",IF(AND(Q2405="1. Aceitou o programa",AB2405="Realizada"),IFERROR(IF(AA2405="",0,AA2405-R2405),0),0),0)</f>
        <v>0</v>
      </c>
      <c r="AU2405" s="45" t="str">
        <f>_xlfn.XLOOKUP(U2405,'Lista Suspensa'!$AA$20:$AA$23,'Lista Suspensa'!$AB$20:$AB$23,"N/A")</f>
        <v>S</v>
      </c>
    </row>
    <row r="2406" spans="1:47" ht="12" customHeight="1" x14ac:dyDescent="0.3">
      <c r="A2406" s="87" t="s">
        <v>47</v>
      </c>
      <c r="B2406" s="88">
        <v>46104</v>
      </c>
      <c r="C2406" s="89" t="s">
        <v>48</v>
      </c>
      <c r="D2406" s="89" t="s">
        <v>49</v>
      </c>
      <c r="E2406" s="189">
        <v>772567751</v>
      </c>
      <c r="F2406" s="197" t="s">
        <v>6212</v>
      </c>
      <c r="G2406" s="90">
        <v>28618563862</v>
      </c>
      <c r="H2406" s="91">
        <v>18175</v>
      </c>
      <c r="I2406" s="89"/>
      <c r="J2406" s="89" t="s">
        <v>51</v>
      </c>
      <c r="K2406" s="89" t="s">
        <v>52</v>
      </c>
      <c r="L2406" s="89" t="s">
        <v>53</v>
      </c>
      <c r="M2406" s="89" t="s">
        <v>1101</v>
      </c>
      <c r="N2406" s="89" t="s">
        <v>55</v>
      </c>
      <c r="O2406" s="92" t="s">
        <v>6213</v>
      </c>
      <c r="P2406" s="93" t="s">
        <v>57</v>
      </c>
      <c r="Q2406" s="110" t="s">
        <v>5322</v>
      </c>
      <c r="R2406" s="94"/>
      <c r="S2406" s="95">
        <v>46168</v>
      </c>
      <c r="T2406" s="95" t="s">
        <v>5203</v>
      </c>
      <c r="U2406" s="95" t="s">
        <v>1125</v>
      </c>
      <c r="V2406" s="91">
        <v>46113</v>
      </c>
      <c r="W2406" s="91">
        <v>46160</v>
      </c>
      <c r="X2406" s="91">
        <v>46167</v>
      </c>
      <c r="Y2406" s="96" t="s">
        <v>2851</v>
      </c>
      <c r="Z2406" s="89"/>
      <c r="AA2406" s="95"/>
      <c r="AB2406" s="89"/>
      <c r="AC2406" s="109"/>
      <c r="AD2406" s="89"/>
      <c r="AE2406" s="89"/>
      <c r="AF2406" s="191"/>
      <c r="AG2406" s="194"/>
      <c r="AH2406" s="193"/>
      <c r="AI2406" s="97"/>
      <c r="AJ2406" s="97"/>
      <c r="AK2406" s="97"/>
      <c r="AL2406" s="45" t="s">
        <v>67</v>
      </c>
      <c r="AM2406" s="160" t="str">
        <f>MONTH(B2406)&amp;"/"&amp;YEAR(B2406)</f>
        <v>3/2026</v>
      </c>
      <c r="AN2406" s="45">
        <f>WEEKNUM(B2406)-WEEKNUM(EOMONTH(B2406,-1)+1)+1</f>
        <v>4</v>
      </c>
      <c r="AO2406" s="45" t="str">
        <f>MONTH(R2406)&amp;"/"&amp;YEAR(R2406)</f>
        <v>1/1900</v>
      </c>
      <c r="AP2406" s="45" t="e">
        <f>WEEKNUM(R2406)-WEEKNUM(EOMONTH(R2406,-1)+1)+1</f>
        <v>#NUM!</v>
      </c>
      <c r="AQ2406" s="45">
        <f>IF(AU2406="S",IF(Q2406="1. Aceitou o programa",R2406-B2406,0),0)</f>
        <v>0</v>
      </c>
      <c r="AR2406" s="45">
        <f>IF(AU2406="S",IF(AND(S2406&lt;&gt;"",R2406&lt;&gt;""),S2406-R2406,0),0)</f>
        <v>0</v>
      </c>
      <c r="AS2406" s="45">
        <f>IF(AU2406="S",IF(Q2406="1. Aceitou o programa",IF(OR(X2406="Não se Aplica",X2406=""),IF(OR(W2406="Não se Aplica",W2406=""),0,W2406-V2406),AVERAGE(X2406-W2406,W2406-V2406)),0),0)</f>
        <v>0</v>
      </c>
      <c r="AT2406" s="45">
        <f>IF(AU2406="S",IF(AND(Q2406="1. Aceitou o programa",AB2406="Realizada"),IFERROR(IF(AA2406="",0,AA2406-R2406),0),0),0)</f>
        <v>0</v>
      </c>
      <c r="AU2406" s="45" t="str">
        <f>_xlfn.XLOOKUP(U2406,'Lista Suspensa'!$AA$20:$AA$23,'Lista Suspensa'!$AB$20:$AB$23,"N/A")</f>
        <v>S</v>
      </c>
    </row>
    <row r="2407" spans="1:47" ht="12" customHeight="1" x14ac:dyDescent="0.3">
      <c r="A2407" s="87" t="s">
        <v>47</v>
      </c>
      <c r="B2407" s="88">
        <v>46104</v>
      </c>
      <c r="C2407" s="89" t="s">
        <v>48</v>
      </c>
      <c r="D2407" s="89" t="s">
        <v>49</v>
      </c>
      <c r="E2407" s="189">
        <v>222706562</v>
      </c>
      <c r="F2407" s="197" t="s">
        <v>6214</v>
      </c>
      <c r="G2407" s="90">
        <v>17071485895</v>
      </c>
      <c r="H2407" s="91">
        <v>13861</v>
      </c>
      <c r="I2407" s="89"/>
      <c r="J2407" s="89" t="s">
        <v>51</v>
      </c>
      <c r="K2407" s="89" t="s">
        <v>52</v>
      </c>
      <c r="L2407" s="89" t="s">
        <v>85</v>
      </c>
      <c r="M2407" s="89" t="s">
        <v>2187</v>
      </c>
      <c r="N2407" s="89" t="s">
        <v>87</v>
      </c>
      <c r="O2407" s="92" t="s">
        <v>6215</v>
      </c>
      <c r="P2407" s="93" t="s">
        <v>57</v>
      </c>
      <c r="Q2407" s="110" t="s">
        <v>5322</v>
      </c>
      <c r="R2407" s="94"/>
      <c r="S2407" s="95">
        <v>46168</v>
      </c>
      <c r="T2407" s="95" t="s">
        <v>5203</v>
      </c>
      <c r="U2407" s="95" t="s">
        <v>1125</v>
      </c>
      <c r="V2407" s="91">
        <v>46113</v>
      </c>
      <c r="W2407" s="91">
        <v>46160</v>
      </c>
      <c r="X2407" s="91">
        <v>46167</v>
      </c>
      <c r="Y2407" s="96" t="s">
        <v>2851</v>
      </c>
      <c r="Z2407" s="89"/>
      <c r="AA2407" s="95"/>
      <c r="AB2407" s="89"/>
      <c r="AC2407" s="109"/>
      <c r="AD2407" s="89"/>
      <c r="AE2407" s="89"/>
      <c r="AF2407" s="191"/>
      <c r="AG2407" s="194"/>
      <c r="AH2407" s="193"/>
      <c r="AI2407" s="97"/>
      <c r="AJ2407" s="97"/>
      <c r="AK2407" s="97"/>
      <c r="AL2407" s="45" t="s">
        <v>67</v>
      </c>
      <c r="AM2407" s="160" t="str">
        <f>MONTH(B2407)&amp;"/"&amp;YEAR(B2407)</f>
        <v>3/2026</v>
      </c>
      <c r="AN2407" s="45">
        <f>WEEKNUM(B2407)-WEEKNUM(EOMONTH(B2407,-1)+1)+1</f>
        <v>4</v>
      </c>
      <c r="AO2407" s="45" t="str">
        <f>MONTH(R2407)&amp;"/"&amp;YEAR(R2407)</f>
        <v>1/1900</v>
      </c>
      <c r="AP2407" s="45" t="e">
        <f>WEEKNUM(R2407)-WEEKNUM(EOMONTH(R2407,-1)+1)+1</f>
        <v>#NUM!</v>
      </c>
      <c r="AQ2407" s="45">
        <f>IF(AU2407="S",IF(Q2407="1. Aceitou o programa",R2407-B2407,0),0)</f>
        <v>0</v>
      </c>
      <c r="AR2407" s="45">
        <f>IF(AU2407="S",IF(AND(S2407&lt;&gt;"",R2407&lt;&gt;""),S2407-R2407,0),0)</f>
        <v>0</v>
      </c>
      <c r="AS2407" s="45">
        <f>IF(AU2407="S",IF(Q2407="1. Aceitou o programa",IF(OR(X2407="Não se Aplica",X2407=""),IF(OR(W2407="Não se Aplica",W2407=""),0,W2407-V2407),AVERAGE(X2407-W2407,W2407-V2407)),0),0)</f>
        <v>0</v>
      </c>
      <c r="AT2407" s="45">
        <f>IF(AU2407="S",IF(AND(Q2407="1. Aceitou o programa",AB2407="Realizada"),IFERROR(IF(AA2407="",0,AA2407-R2407),0),0),0)</f>
        <v>0</v>
      </c>
      <c r="AU2407" s="45" t="str">
        <f>_xlfn.XLOOKUP(U2407,'Lista Suspensa'!$AA$20:$AA$23,'Lista Suspensa'!$AB$20:$AB$23,"N/A")</f>
        <v>S</v>
      </c>
    </row>
    <row r="2408" spans="1:47" ht="12" customHeight="1" x14ac:dyDescent="0.3">
      <c r="A2408" s="87" t="s">
        <v>47</v>
      </c>
      <c r="B2408" s="88">
        <v>46104</v>
      </c>
      <c r="C2408" s="89" t="s">
        <v>48</v>
      </c>
      <c r="D2408" s="89" t="s">
        <v>49</v>
      </c>
      <c r="E2408" s="189">
        <v>754101738</v>
      </c>
      <c r="F2408" s="197" t="s">
        <v>6216</v>
      </c>
      <c r="G2408" s="90">
        <v>1359198784</v>
      </c>
      <c r="H2408" s="91">
        <v>17193</v>
      </c>
      <c r="I2408" s="89"/>
      <c r="J2408" s="89" t="s">
        <v>51</v>
      </c>
      <c r="K2408" s="89" t="s">
        <v>76</v>
      </c>
      <c r="L2408" s="89" t="s">
        <v>95</v>
      </c>
      <c r="M2408" s="89" t="s">
        <v>256</v>
      </c>
      <c r="N2408" s="89" t="s">
        <v>97</v>
      </c>
      <c r="O2408" s="92" t="s">
        <v>6217</v>
      </c>
      <c r="P2408" s="93" t="s">
        <v>57</v>
      </c>
      <c r="Q2408" s="110" t="s">
        <v>5322</v>
      </c>
      <c r="R2408" s="94"/>
      <c r="S2408" s="95">
        <v>46168</v>
      </c>
      <c r="T2408" s="95" t="s">
        <v>5203</v>
      </c>
      <c r="U2408" s="95" t="s">
        <v>1125</v>
      </c>
      <c r="V2408" s="91">
        <v>46113</v>
      </c>
      <c r="W2408" s="91">
        <v>46160</v>
      </c>
      <c r="X2408" s="91">
        <v>46167</v>
      </c>
      <c r="Y2408" s="96" t="s">
        <v>2851</v>
      </c>
      <c r="Z2408" s="89"/>
      <c r="AA2408" s="95"/>
      <c r="AB2408" s="89"/>
      <c r="AC2408" s="109"/>
      <c r="AD2408" s="89"/>
      <c r="AE2408" s="89"/>
      <c r="AF2408" s="191"/>
      <c r="AG2408" s="194"/>
      <c r="AH2408" s="193"/>
      <c r="AI2408" s="97"/>
      <c r="AJ2408" s="97"/>
      <c r="AK2408" s="97"/>
      <c r="AL2408" s="45" t="s">
        <v>67</v>
      </c>
      <c r="AM2408" s="160" t="str">
        <f>MONTH(B2408)&amp;"/"&amp;YEAR(B2408)</f>
        <v>3/2026</v>
      </c>
      <c r="AN2408" s="45">
        <f>WEEKNUM(B2408)-WEEKNUM(EOMONTH(B2408,-1)+1)+1</f>
        <v>4</v>
      </c>
      <c r="AO2408" s="45" t="str">
        <f>MONTH(R2408)&amp;"/"&amp;YEAR(R2408)</f>
        <v>1/1900</v>
      </c>
      <c r="AP2408" s="45" t="e">
        <f>WEEKNUM(R2408)-WEEKNUM(EOMONTH(R2408,-1)+1)+1</f>
        <v>#NUM!</v>
      </c>
      <c r="AQ2408" s="45">
        <f>IF(AU2408="S",IF(Q2408="1. Aceitou o programa",R2408-B2408,0),0)</f>
        <v>0</v>
      </c>
      <c r="AR2408" s="45">
        <f>IF(AU2408="S",IF(AND(S2408&lt;&gt;"",R2408&lt;&gt;""),S2408-R2408,0),0)</f>
        <v>0</v>
      </c>
      <c r="AS2408" s="45">
        <f>IF(AU2408="S",IF(Q2408="1. Aceitou o programa",IF(OR(X2408="Não se Aplica",X2408=""),IF(OR(W2408="Não se Aplica",W2408=""),0,W2408-V2408),AVERAGE(X2408-W2408,W2408-V2408)),0),0)</f>
        <v>0</v>
      </c>
      <c r="AT2408" s="45">
        <f>IF(AU2408="S",IF(AND(Q2408="1. Aceitou o programa",AB2408="Realizada"),IFERROR(IF(AA2408="",0,AA2408-R2408),0),0),0)</f>
        <v>0</v>
      </c>
      <c r="AU2408" s="45" t="str">
        <f>_xlfn.XLOOKUP(U2408,'Lista Suspensa'!$AA$20:$AA$23,'Lista Suspensa'!$AB$20:$AB$23,"N/A")</f>
        <v>S</v>
      </c>
    </row>
    <row r="2409" spans="1:47" ht="12" customHeight="1" x14ac:dyDescent="0.3">
      <c r="A2409" s="87" t="s">
        <v>47</v>
      </c>
      <c r="B2409" s="88">
        <v>46104</v>
      </c>
      <c r="C2409" s="89" t="s">
        <v>48</v>
      </c>
      <c r="D2409" s="89" t="s">
        <v>49</v>
      </c>
      <c r="E2409" s="189">
        <v>450217779</v>
      </c>
      <c r="F2409" s="197" t="s">
        <v>6218</v>
      </c>
      <c r="G2409" s="90">
        <v>15107393861</v>
      </c>
      <c r="H2409" s="91">
        <v>18038</v>
      </c>
      <c r="I2409" s="89"/>
      <c r="J2409" s="89" t="s">
        <v>51</v>
      </c>
      <c r="K2409" s="89" t="s">
        <v>52</v>
      </c>
      <c r="L2409" s="89" t="s">
        <v>85</v>
      </c>
      <c r="M2409" s="89" t="s">
        <v>4035</v>
      </c>
      <c r="N2409" s="89" t="s">
        <v>79</v>
      </c>
      <c r="O2409" s="92" t="s">
        <v>6219</v>
      </c>
      <c r="P2409" s="93" t="s">
        <v>57</v>
      </c>
      <c r="Q2409" s="110" t="s">
        <v>5322</v>
      </c>
      <c r="R2409" s="94"/>
      <c r="S2409" s="95">
        <v>46168</v>
      </c>
      <c r="T2409" s="95" t="s">
        <v>5203</v>
      </c>
      <c r="U2409" s="95" t="s">
        <v>1125</v>
      </c>
      <c r="V2409" s="91">
        <v>46113</v>
      </c>
      <c r="W2409" s="91">
        <v>46160</v>
      </c>
      <c r="X2409" s="91">
        <v>46167</v>
      </c>
      <c r="Y2409" s="96" t="s">
        <v>2851</v>
      </c>
      <c r="Z2409" s="89"/>
      <c r="AA2409" s="95"/>
      <c r="AB2409" s="89"/>
      <c r="AC2409" s="109"/>
      <c r="AD2409" s="89"/>
      <c r="AE2409" s="89"/>
      <c r="AF2409" s="191"/>
      <c r="AG2409" s="194"/>
      <c r="AH2409" s="193"/>
      <c r="AI2409" s="97"/>
      <c r="AJ2409" s="97"/>
      <c r="AK2409" s="97"/>
      <c r="AL2409" s="45" t="s">
        <v>67</v>
      </c>
      <c r="AM2409" s="160" t="str">
        <f>MONTH(B2409)&amp;"/"&amp;YEAR(B2409)</f>
        <v>3/2026</v>
      </c>
      <c r="AN2409" s="45">
        <f>WEEKNUM(B2409)-WEEKNUM(EOMONTH(B2409,-1)+1)+1</f>
        <v>4</v>
      </c>
      <c r="AO2409" s="45" t="str">
        <f>MONTH(R2409)&amp;"/"&amp;YEAR(R2409)</f>
        <v>1/1900</v>
      </c>
      <c r="AP2409" s="45" t="e">
        <f>WEEKNUM(R2409)-WEEKNUM(EOMONTH(R2409,-1)+1)+1</f>
        <v>#NUM!</v>
      </c>
      <c r="AQ2409" s="45">
        <f>IF(AU2409="S",IF(Q2409="1. Aceitou o programa",R2409-B2409,0),0)</f>
        <v>0</v>
      </c>
      <c r="AR2409" s="45">
        <f>IF(AU2409="S",IF(AND(S2409&lt;&gt;"",R2409&lt;&gt;""),S2409-R2409,0),0)</f>
        <v>0</v>
      </c>
      <c r="AS2409" s="45">
        <f>IF(AU2409="S",IF(Q2409="1. Aceitou o programa",IF(OR(X2409="Não se Aplica",X2409=""),IF(OR(W2409="Não se Aplica",W2409=""),0,W2409-V2409),AVERAGE(X2409-W2409,W2409-V2409)),0),0)</f>
        <v>0</v>
      </c>
      <c r="AT2409" s="45">
        <f>IF(AU2409="S",IF(AND(Q2409="1. Aceitou o programa",AB2409="Realizada"),IFERROR(IF(AA2409="",0,AA2409-R2409),0),0),0)</f>
        <v>0</v>
      </c>
      <c r="AU2409" s="45" t="str">
        <f>_xlfn.XLOOKUP(U2409,'Lista Suspensa'!$AA$20:$AA$23,'Lista Suspensa'!$AB$20:$AB$23,"N/A")</f>
        <v>S</v>
      </c>
    </row>
    <row r="2410" spans="1:47" ht="12" customHeight="1" x14ac:dyDescent="0.3">
      <c r="A2410" s="87" t="s">
        <v>47</v>
      </c>
      <c r="B2410" s="88">
        <v>46104</v>
      </c>
      <c r="C2410" s="89" t="s">
        <v>48</v>
      </c>
      <c r="D2410" s="89" t="s">
        <v>49</v>
      </c>
      <c r="E2410" s="189">
        <v>115817433</v>
      </c>
      <c r="F2410" s="197" t="s">
        <v>6220</v>
      </c>
      <c r="G2410" s="90">
        <v>27445291768</v>
      </c>
      <c r="H2410" s="91">
        <v>17494</v>
      </c>
      <c r="I2410" s="89"/>
      <c r="J2410" s="89" t="s">
        <v>51</v>
      </c>
      <c r="K2410" s="89" t="s">
        <v>76</v>
      </c>
      <c r="L2410" s="89" t="s">
        <v>95</v>
      </c>
      <c r="M2410" s="89" t="s">
        <v>1198</v>
      </c>
      <c r="N2410" s="89" t="s">
        <v>87</v>
      </c>
      <c r="O2410" s="92" t="s">
        <v>6221</v>
      </c>
      <c r="P2410" s="93" t="s">
        <v>57</v>
      </c>
      <c r="Q2410" s="110" t="s">
        <v>5322</v>
      </c>
      <c r="R2410" s="94"/>
      <c r="S2410" s="95">
        <v>46168</v>
      </c>
      <c r="T2410" s="95" t="s">
        <v>5203</v>
      </c>
      <c r="U2410" s="95" t="s">
        <v>1125</v>
      </c>
      <c r="V2410" s="91">
        <v>46113</v>
      </c>
      <c r="W2410" s="91">
        <v>46160</v>
      </c>
      <c r="X2410" s="91">
        <v>46167</v>
      </c>
      <c r="Y2410" s="96" t="s">
        <v>2851</v>
      </c>
      <c r="Z2410" s="89"/>
      <c r="AA2410" s="95"/>
      <c r="AB2410" s="89"/>
      <c r="AC2410" s="109"/>
      <c r="AD2410" s="89"/>
      <c r="AE2410" s="89"/>
      <c r="AF2410" s="191"/>
      <c r="AG2410" s="194"/>
      <c r="AH2410" s="193"/>
      <c r="AI2410" s="97"/>
      <c r="AJ2410" s="97"/>
      <c r="AK2410" s="97"/>
      <c r="AL2410" s="45" t="s">
        <v>67</v>
      </c>
      <c r="AM2410" s="160" t="str">
        <f>MONTH(B2410)&amp;"/"&amp;YEAR(B2410)</f>
        <v>3/2026</v>
      </c>
      <c r="AN2410" s="45">
        <f>WEEKNUM(B2410)-WEEKNUM(EOMONTH(B2410,-1)+1)+1</f>
        <v>4</v>
      </c>
      <c r="AO2410" s="45" t="str">
        <f>MONTH(R2410)&amp;"/"&amp;YEAR(R2410)</f>
        <v>1/1900</v>
      </c>
      <c r="AP2410" s="45" t="e">
        <f>WEEKNUM(R2410)-WEEKNUM(EOMONTH(R2410,-1)+1)+1</f>
        <v>#NUM!</v>
      </c>
      <c r="AQ2410" s="45">
        <f>IF(AU2410="S",IF(Q2410="1. Aceitou o programa",R2410-B2410,0),0)</f>
        <v>0</v>
      </c>
      <c r="AR2410" s="45">
        <f>IF(AU2410="S",IF(AND(S2410&lt;&gt;"",R2410&lt;&gt;""),S2410-R2410,0),0)</f>
        <v>0</v>
      </c>
      <c r="AS2410" s="45">
        <f>IF(AU2410="S",IF(Q2410="1. Aceitou o programa",IF(OR(X2410="Não se Aplica",X2410=""),IF(OR(W2410="Não se Aplica",W2410=""),0,W2410-V2410),AVERAGE(X2410-W2410,W2410-V2410)),0),0)</f>
        <v>0</v>
      </c>
      <c r="AT2410" s="45">
        <f>IF(AU2410="S",IF(AND(Q2410="1. Aceitou o programa",AB2410="Realizada"),IFERROR(IF(AA2410="",0,AA2410-R2410),0),0),0)</f>
        <v>0</v>
      </c>
      <c r="AU2410" s="45" t="str">
        <f>_xlfn.XLOOKUP(U2410,'Lista Suspensa'!$AA$20:$AA$23,'Lista Suspensa'!$AB$20:$AB$23,"N/A")</f>
        <v>S</v>
      </c>
    </row>
    <row r="2411" spans="1:47" ht="12" customHeight="1" x14ac:dyDescent="0.3">
      <c r="A2411" s="87" t="s">
        <v>47</v>
      </c>
      <c r="B2411" s="88">
        <v>46104</v>
      </c>
      <c r="C2411" s="89" t="s">
        <v>48</v>
      </c>
      <c r="D2411" s="89" t="s">
        <v>49</v>
      </c>
      <c r="E2411" s="189">
        <v>593878361</v>
      </c>
      <c r="F2411" s="197" t="s">
        <v>6222</v>
      </c>
      <c r="G2411" s="90">
        <v>16047782884</v>
      </c>
      <c r="H2411" s="91">
        <v>18934</v>
      </c>
      <c r="I2411" s="89"/>
      <c r="J2411" s="89" t="s">
        <v>51</v>
      </c>
      <c r="K2411" s="89" t="s">
        <v>52</v>
      </c>
      <c r="L2411" s="89" t="s">
        <v>53</v>
      </c>
      <c r="M2411" s="89" t="s">
        <v>6223</v>
      </c>
      <c r="N2411" s="89" t="s">
        <v>159</v>
      </c>
      <c r="O2411" s="92" t="s">
        <v>6224</v>
      </c>
      <c r="P2411" s="93" t="s">
        <v>57</v>
      </c>
      <c r="Q2411" s="110" t="s">
        <v>5322</v>
      </c>
      <c r="R2411" s="94"/>
      <c r="S2411" s="95">
        <v>46168</v>
      </c>
      <c r="T2411" s="95" t="s">
        <v>5203</v>
      </c>
      <c r="U2411" s="95" t="s">
        <v>1125</v>
      </c>
      <c r="V2411" s="91">
        <v>46113</v>
      </c>
      <c r="W2411" s="91">
        <v>46160</v>
      </c>
      <c r="X2411" s="91">
        <v>46167</v>
      </c>
      <c r="Y2411" s="96" t="s">
        <v>2851</v>
      </c>
      <c r="Z2411" s="89"/>
      <c r="AA2411" s="95"/>
      <c r="AB2411" s="89"/>
      <c r="AC2411" s="109"/>
      <c r="AD2411" s="89"/>
      <c r="AE2411" s="89"/>
      <c r="AF2411" s="191"/>
      <c r="AG2411" s="194"/>
      <c r="AH2411" s="193"/>
      <c r="AI2411" s="97"/>
      <c r="AJ2411" s="97"/>
      <c r="AK2411" s="97"/>
      <c r="AL2411" s="45" t="s">
        <v>67</v>
      </c>
      <c r="AM2411" s="160" t="str">
        <f>MONTH(B2411)&amp;"/"&amp;YEAR(B2411)</f>
        <v>3/2026</v>
      </c>
      <c r="AN2411" s="45">
        <f>WEEKNUM(B2411)-WEEKNUM(EOMONTH(B2411,-1)+1)+1</f>
        <v>4</v>
      </c>
      <c r="AO2411" s="45" t="str">
        <f>MONTH(R2411)&amp;"/"&amp;YEAR(R2411)</f>
        <v>1/1900</v>
      </c>
      <c r="AP2411" s="45" t="e">
        <f>WEEKNUM(R2411)-WEEKNUM(EOMONTH(R2411,-1)+1)+1</f>
        <v>#NUM!</v>
      </c>
      <c r="AQ2411" s="45">
        <f>IF(AU2411="S",IF(Q2411="1. Aceitou o programa",R2411-B2411,0),0)</f>
        <v>0</v>
      </c>
      <c r="AR2411" s="45">
        <f>IF(AU2411="S",IF(AND(S2411&lt;&gt;"",R2411&lt;&gt;""),S2411-R2411,0),0)</f>
        <v>0</v>
      </c>
      <c r="AS2411" s="45">
        <f>IF(AU2411="S",IF(Q2411="1. Aceitou o programa",IF(OR(X2411="Não se Aplica",X2411=""),IF(OR(W2411="Não se Aplica",W2411=""),0,W2411-V2411),AVERAGE(X2411-W2411,W2411-V2411)),0),0)</f>
        <v>0</v>
      </c>
      <c r="AT2411" s="45">
        <f>IF(AU2411="S",IF(AND(Q2411="1. Aceitou o programa",AB2411="Realizada"),IFERROR(IF(AA2411="",0,AA2411-R2411),0),0),0)</f>
        <v>0</v>
      </c>
      <c r="AU2411" s="45" t="str">
        <f>_xlfn.XLOOKUP(U2411,'Lista Suspensa'!$AA$20:$AA$23,'Lista Suspensa'!$AB$20:$AB$23,"N/A")</f>
        <v>S</v>
      </c>
    </row>
    <row r="2412" spans="1:47" ht="12" customHeight="1" x14ac:dyDescent="0.3">
      <c r="A2412" s="87" t="s">
        <v>47</v>
      </c>
      <c r="B2412" s="88">
        <v>46104</v>
      </c>
      <c r="C2412" s="89" t="s">
        <v>48</v>
      </c>
      <c r="D2412" s="89" t="s">
        <v>49</v>
      </c>
      <c r="E2412" s="189">
        <v>809284863</v>
      </c>
      <c r="F2412" s="197" t="s">
        <v>6225</v>
      </c>
      <c r="G2412" s="90">
        <v>25626774807</v>
      </c>
      <c r="H2412" s="91">
        <v>23153</v>
      </c>
      <c r="I2412" s="89"/>
      <c r="J2412" s="89" t="s">
        <v>51</v>
      </c>
      <c r="K2412" s="89" t="s">
        <v>52</v>
      </c>
      <c r="L2412" s="89" t="s">
        <v>323</v>
      </c>
      <c r="M2412" s="89" t="s">
        <v>1746</v>
      </c>
      <c r="N2412" s="89" t="s">
        <v>97</v>
      </c>
      <c r="O2412" s="92" t="s">
        <v>6226</v>
      </c>
      <c r="P2412" s="93" t="s">
        <v>57</v>
      </c>
      <c r="Q2412" s="110" t="s">
        <v>5322</v>
      </c>
      <c r="R2412" s="94"/>
      <c r="S2412" s="95">
        <v>46168</v>
      </c>
      <c r="T2412" s="95" t="s">
        <v>5203</v>
      </c>
      <c r="U2412" s="95" t="s">
        <v>1125</v>
      </c>
      <c r="V2412" s="91">
        <v>46113</v>
      </c>
      <c r="W2412" s="91">
        <v>46160</v>
      </c>
      <c r="X2412" s="91">
        <v>46167</v>
      </c>
      <c r="Y2412" s="96" t="s">
        <v>2851</v>
      </c>
      <c r="Z2412" s="89"/>
      <c r="AA2412" s="95"/>
      <c r="AB2412" s="89"/>
      <c r="AC2412" s="109"/>
      <c r="AD2412" s="89"/>
      <c r="AE2412" s="89"/>
      <c r="AF2412" s="191"/>
      <c r="AG2412" s="194"/>
      <c r="AH2412" s="193"/>
      <c r="AI2412" s="97"/>
      <c r="AJ2412" s="97"/>
      <c r="AK2412" s="97"/>
      <c r="AL2412" s="45" t="s">
        <v>67</v>
      </c>
      <c r="AM2412" s="160" t="str">
        <f>MONTH(B2412)&amp;"/"&amp;YEAR(B2412)</f>
        <v>3/2026</v>
      </c>
      <c r="AN2412" s="45">
        <f>WEEKNUM(B2412)-WEEKNUM(EOMONTH(B2412,-1)+1)+1</f>
        <v>4</v>
      </c>
      <c r="AO2412" s="45" t="str">
        <f>MONTH(R2412)&amp;"/"&amp;YEAR(R2412)</f>
        <v>1/1900</v>
      </c>
      <c r="AP2412" s="45" t="e">
        <f>WEEKNUM(R2412)-WEEKNUM(EOMONTH(R2412,-1)+1)+1</f>
        <v>#NUM!</v>
      </c>
      <c r="AQ2412" s="45">
        <f>IF(AU2412="S",IF(Q2412="1. Aceitou o programa",R2412-B2412,0),0)</f>
        <v>0</v>
      </c>
      <c r="AR2412" s="45">
        <f>IF(AU2412="S",IF(AND(S2412&lt;&gt;"",R2412&lt;&gt;""),S2412-R2412,0),0)</f>
        <v>0</v>
      </c>
      <c r="AS2412" s="45">
        <f>IF(AU2412="S",IF(Q2412="1. Aceitou o programa",IF(OR(X2412="Não se Aplica",X2412=""),IF(OR(W2412="Não se Aplica",W2412=""),0,W2412-V2412),AVERAGE(X2412-W2412,W2412-V2412)),0),0)</f>
        <v>0</v>
      </c>
      <c r="AT2412" s="45">
        <f>IF(AU2412="S",IF(AND(Q2412="1. Aceitou o programa",AB2412="Realizada"),IFERROR(IF(AA2412="",0,AA2412-R2412),0),0),0)</f>
        <v>0</v>
      </c>
      <c r="AU2412" s="45" t="str">
        <f>_xlfn.XLOOKUP(U2412,'Lista Suspensa'!$AA$20:$AA$23,'Lista Suspensa'!$AB$20:$AB$23,"N/A")</f>
        <v>S</v>
      </c>
    </row>
    <row r="2413" spans="1:47" ht="12" customHeight="1" x14ac:dyDescent="0.3">
      <c r="A2413" s="87" t="s">
        <v>47</v>
      </c>
      <c r="B2413" s="88">
        <v>46104</v>
      </c>
      <c r="C2413" s="89" t="s">
        <v>48</v>
      </c>
      <c r="D2413" s="89" t="s">
        <v>49</v>
      </c>
      <c r="E2413" s="189">
        <v>301211736</v>
      </c>
      <c r="F2413" s="197" t="s">
        <v>6227</v>
      </c>
      <c r="G2413" s="90">
        <v>26182383895</v>
      </c>
      <c r="H2413" s="91">
        <v>13028</v>
      </c>
      <c r="I2413" s="89"/>
      <c r="J2413" s="89" t="s">
        <v>51</v>
      </c>
      <c r="K2413" s="89" t="s">
        <v>52</v>
      </c>
      <c r="L2413" s="89" t="s">
        <v>53</v>
      </c>
      <c r="M2413" s="89" t="s">
        <v>334</v>
      </c>
      <c r="N2413" s="89" t="s">
        <v>87</v>
      </c>
      <c r="O2413" s="92" t="s">
        <v>6228</v>
      </c>
      <c r="P2413" s="93" t="s">
        <v>57</v>
      </c>
      <c r="Q2413" s="110" t="s">
        <v>5322</v>
      </c>
      <c r="R2413" s="94"/>
      <c r="S2413" s="95">
        <v>46168</v>
      </c>
      <c r="T2413" s="95" t="s">
        <v>5203</v>
      </c>
      <c r="U2413" s="95" t="s">
        <v>1125</v>
      </c>
      <c r="V2413" s="91">
        <v>46113</v>
      </c>
      <c r="W2413" s="91">
        <v>46160</v>
      </c>
      <c r="X2413" s="91">
        <v>46167</v>
      </c>
      <c r="Y2413" s="96" t="s">
        <v>2851</v>
      </c>
      <c r="Z2413" s="89"/>
      <c r="AA2413" s="95"/>
      <c r="AB2413" s="89"/>
      <c r="AC2413" s="109"/>
      <c r="AD2413" s="89"/>
      <c r="AE2413" s="89"/>
      <c r="AF2413" s="191"/>
      <c r="AG2413" s="194"/>
      <c r="AH2413" s="193"/>
      <c r="AI2413" s="97"/>
      <c r="AJ2413" s="97"/>
      <c r="AK2413" s="97"/>
      <c r="AL2413" s="45" t="s">
        <v>67</v>
      </c>
      <c r="AM2413" s="160" t="str">
        <f>MONTH(B2413)&amp;"/"&amp;YEAR(B2413)</f>
        <v>3/2026</v>
      </c>
      <c r="AN2413" s="45">
        <f>WEEKNUM(B2413)-WEEKNUM(EOMONTH(B2413,-1)+1)+1</f>
        <v>4</v>
      </c>
      <c r="AO2413" s="45" t="str">
        <f>MONTH(R2413)&amp;"/"&amp;YEAR(R2413)</f>
        <v>1/1900</v>
      </c>
      <c r="AP2413" s="45" t="e">
        <f>WEEKNUM(R2413)-WEEKNUM(EOMONTH(R2413,-1)+1)+1</f>
        <v>#NUM!</v>
      </c>
      <c r="AQ2413" s="45">
        <f>IF(AU2413="S",IF(Q2413="1. Aceitou o programa",R2413-B2413,0),0)</f>
        <v>0</v>
      </c>
      <c r="AR2413" s="45">
        <f>IF(AU2413="S",IF(AND(S2413&lt;&gt;"",R2413&lt;&gt;""),S2413-R2413,0),0)</f>
        <v>0</v>
      </c>
      <c r="AS2413" s="45">
        <f>IF(AU2413="S",IF(Q2413="1. Aceitou o programa",IF(OR(X2413="Não se Aplica",X2413=""),IF(OR(W2413="Não se Aplica",W2413=""),0,W2413-V2413),AVERAGE(X2413-W2413,W2413-V2413)),0),0)</f>
        <v>0</v>
      </c>
      <c r="AT2413" s="45">
        <f>IF(AU2413="S",IF(AND(Q2413="1. Aceitou o programa",AB2413="Realizada"),IFERROR(IF(AA2413="",0,AA2413-R2413),0),0),0)</f>
        <v>0</v>
      </c>
      <c r="AU2413" s="45" t="str">
        <f>_xlfn.XLOOKUP(U2413,'Lista Suspensa'!$AA$20:$AA$23,'Lista Suspensa'!$AB$20:$AB$23,"N/A")</f>
        <v>S</v>
      </c>
    </row>
    <row r="2414" spans="1:47" ht="12" customHeight="1" x14ac:dyDescent="0.3">
      <c r="A2414" s="87" t="s">
        <v>47</v>
      </c>
      <c r="B2414" s="88">
        <v>46104</v>
      </c>
      <c r="C2414" s="89" t="s">
        <v>48</v>
      </c>
      <c r="D2414" s="89" t="s">
        <v>49</v>
      </c>
      <c r="E2414" s="189">
        <v>756143217</v>
      </c>
      <c r="F2414" s="197" t="s">
        <v>6229</v>
      </c>
      <c r="G2414" s="90">
        <v>31112676791</v>
      </c>
      <c r="H2414" s="91">
        <v>19713</v>
      </c>
      <c r="I2414" s="89"/>
      <c r="J2414" s="89" t="s">
        <v>51</v>
      </c>
      <c r="K2414" s="89" t="s">
        <v>76</v>
      </c>
      <c r="L2414" s="89" t="s">
        <v>95</v>
      </c>
      <c r="M2414" s="89" t="s">
        <v>106</v>
      </c>
      <c r="N2414" s="89" t="s">
        <v>55</v>
      </c>
      <c r="O2414" s="92" t="s">
        <v>6230</v>
      </c>
      <c r="P2414" s="93" t="s">
        <v>57</v>
      </c>
      <c r="Q2414" s="110" t="s">
        <v>5322</v>
      </c>
      <c r="R2414" s="94"/>
      <c r="S2414" s="95">
        <v>46168</v>
      </c>
      <c r="T2414" s="95" t="s">
        <v>5203</v>
      </c>
      <c r="U2414" s="95" t="s">
        <v>1125</v>
      </c>
      <c r="V2414" s="91">
        <v>46113</v>
      </c>
      <c r="W2414" s="91">
        <v>46160</v>
      </c>
      <c r="X2414" s="91">
        <v>46167</v>
      </c>
      <c r="Y2414" s="96" t="s">
        <v>2851</v>
      </c>
      <c r="Z2414" s="89"/>
      <c r="AA2414" s="95"/>
      <c r="AB2414" s="89"/>
      <c r="AC2414" s="109"/>
      <c r="AD2414" s="89"/>
      <c r="AE2414" s="89"/>
      <c r="AF2414" s="191"/>
      <c r="AG2414" s="194"/>
      <c r="AH2414" s="193"/>
      <c r="AI2414" s="97"/>
      <c r="AJ2414" s="97"/>
      <c r="AK2414" s="97"/>
      <c r="AL2414" s="45" t="s">
        <v>67</v>
      </c>
      <c r="AM2414" s="160" t="str">
        <f>MONTH(B2414)&amp;"/"&amp;YEAR(B2414)</f>
        <v>3/2026</v>
      </c>
      <c r="AN2414" s="45">
        <f>WEEKNUM(B2414)-WEEKNUM(EOMONTH(B2414,-1)+1)+1</f>
        <v>4</v>
      </c>
      <c r="AO2414" s="45" t="str">
        <f>MONTH(R2414)&amp;"/"&amp;YEAR(R2414)</f>
        <v>1/1900</v>
      </c>
      <c r="AP2414" s="45" t="e">
        <f>WEEKNUM(R2414)-WEEKNUM(EOMONTH(R2414,-1)+1)+1</f>
        <v>#NUM!</v>
      </c>
      <c r="AQ2414" s="45">
        <f>IF(AU2414="S",IF(Q2414="1. Aceitou o programa",R2414-B2414,0),0)</f>
        <v>0</v>
      </c>
      <c r="AR2414" s="45">
        <f>IF(AU2414="S",IF(AND(S2414&lt;&gt;"",R2414&lt;&gt;""),S2414-R2414,0),0)</f>
        <v>0</v>
      </c>
      <c r="AS2414" s="45">
        <f>IF(AU2414="S",IF(Q2414="1. Aceitou o programa",IF(OR(X2414="Não se Aplica",X2414=""),IF(OR(W2414="Não se Aplica",W2414=""),0,W2414-V2414),AVERAGE(X2414-W2414,W2414-V2414)),0),0)</f>
        <v>0</v>
      </c>
      <c r="AT2414" s="45">
        <f>IF(AU2414="S",IF(AND(Q2414="1. Aceitou o programa",AB2414="Realizada"),IFERROR(IF(AA2414="",0,AA2414-R2414),0),0),0)</f>
        <v>0</v>
      </c>
      <c r="AU2414" s="45" t="str">
        <f>_xlfn.XLOOKUP(U2414,'Lista Suspensa'!$AA$20:$AA$23,'Lista Suspensa'!$AB$20:$AB$23,"N/A")</f>
        <v>S</v>
      </c>
    </row>
    <row r="2415" spans="1:47" ht="12" customHeight="1" x14ac:dyDescent="0.3">
      <c r="A2415" s="87" t="s">
        <v>47</v>
      </c>
      <c r="B2415" s="88">
        <v>46104</v>
      </c>
      <c r="C2415" s="89" t="s">
        <v>48</v>
      </c>
      <c r="D2415" s="89" t="s">
        <v>49</v>
      </c>
      <c r="E2415" s="189">
        <v>754037649</v>
      </c>
      <c r="F2415" s="197" t="s">
        <v>6231</v>
      </c>
      <c r="G2415" s="90">
        <v>309705711</v>
      </c>
      <c r="H2415" s="91">
        <v>19328</v>
      </c>
      <c r="I2415" s="89"/>
      <c r="J2415" s="89" t="s">
        <v>51</v>
      </c>
      <c r="K2415" s="89" t="s">
        <v>76</v>
      </c>
      <c r="L2415" s="89" t="s">
        <v>101</v>
      </c>
      <c r="M2415" s="89" t="s">
        <v>3979</v>
      </c>
      <c r="N2415" s="89" t="s">
        <v>97</v>
      </c>
      <c r="O2415" s="92" t="s">
        <v>6232</v>
      </c>
      <c r="P2415" s="93" t="s">
        <v>57</v>
      </c>
      <c r="Q2415" s="110" t="s">
        <v>5322</v>
      </c>
      <c r="R2415" s="94"/>
      <c r="S2415" s="95">
        <v>46168</v>
      </c>
      <c r="T2415" s="95" t="s">
        <v>5203</v>
      </c>
      <c r="U2415" s="95" t="s">
        <v>1125</v>
      </c>
      <c r="V2415" s="91">
        <v>46113</v>
      </c>
      <c r="W2415" s="91">
        <v>46160</v>
      </c>
      <c r="X2415" s="91">
        <v>46167</v>
      </c>
      <c r="Y2415" s="96" t="s">
        <v>2851</v>
      </c>
      <c r="Z2415" s="89"/>
      <c r="AA2415" s="95"/>
      <c r="AB2415" s="89"/>
      <c r="AC2415" s="109"/>
      <c r="AD2415" s="89"/>
      <c r="AE2415" s="89"/>
      <c r="AF2415" s="191"/>
      <c r="AG2415" s="194"/>
      <c r="AH2415" s="193"/>
      <c r="AI2415" s="97"/>
      <c r="AJ2415" s="97"/>
      <c r="AK2415" s="97"/>
      <c r="AL2415" s="45" t="s">
        <v>67</v>
      </c>
      <c r="AM2415" s="160" t="str">
        <f>MONTH(B2415)&amp;"/"&amp;YEAR(B2415)</f>
        <v>3/2026</v>
      </c>
      <c r="AN2415" s="45">
        <f>WEEKNUM(B2415)-WEEKNUM(EOMONTH(B2415,-1)+1)+1</f>
        <v>4</v>
      </c>
      <c r="AO2415" s="45" t="str">
        <f>MONTH(R2415)&amp;"/"&amp;YEAR(R2415)</f>
        <v>1/1900</v>
      </c>
      <c r="AP2415" s="45" t="e">
        <f>WEEKNUM(R2415)-WEEKNUM(EOMONTH(R2415,-1)+1)+1</f>
        <v>#NUM!</v>
      </c>
      <c r="AQ2415" s="45">
        <f>IF(AU2415="S",IF(Q2415="1. Aceitou o programa",R2415-B2415,0),0)</f>
        <v>0</v>
      </c>
      <c r="AR2415" s="45">
        <f>IF(AU2415="S",IF(AND(S2415&lt;&gt;"",R2415&lt;&gt;""),S2415-R2415,0),0)</f>
        <v>0</v>
      </c>
      <c r="AS2415" s="45">
        <f>IF(AU2415="S",IF(Q2415="1. Aceitou o programa",IF(OR(X2415="Não se Aplica",X2415=""),IF(OR(W2415="Não se Aplica",W2415=""),0,W2415-V2415),AVERAGE(X2415-W2415,W2415-V2415)),0),0)</f>
        <v>0</v>
      </c>
      <c r="AT2415" s="45">
        <f>IF(AU2415="S",IF(AND(Q2415="1. Aceitou o programa",AB2415="Realizada"),IFERROR(IF(AA2415="",0,AA2415-R2415),0),0),0)</f>
        <v>0</v>
      </c>
      <c r="AU2415" s="45" t="str">
        <f>_xlfn.XLOOKUP(U2415,'Lista Suspensa'!$AA$20:$AA$23,'Lista Suspensa'!$AB$20:$AB$23,"N/A")</f>
        <v>S</v>
      </c>
    </row>
    <row r="2416" spans="1:47" ht="12" customHeight="1" x14ac:dyDescent="0.3">
      <c r="A2416" s="87" t="s">
        <v>47</v>
      </c>
      <c r="B2416" s="88">
        <v>46104</v>
      </c>
      <c r="C2416" s="89" t="s">
        <v>48</v>
      </c>
      <c r="D2416" s="89" t="s">
        <v>49</v>
      </c>
      <c r="E2416" s="189">
        <v>807595047</v>
      </c>
      <c r="F2416" s="197" t="s">
        <v>6233</v>
      </c>
      <c r="G2416" s="90">
        <v>11947625810</v>
      </c>
      <c r="H2416" s="91">
        <v>19044</v>
      </c>
      <c r="I2416" s="89"/>
      <c r="J2416" s="89" t="s">
        <v>51</v>
      </c>
      <c r="K2416" s="89" t="s">
        <v>52</v>
      </c>
      <c r="L2416" s="89" t="s">
        <v>69</v>
      </c>
      <c r="M2416" s="89" t="s">
        <v>1801</v>
      </c>
      <c r="N2416" s="89" t="s">
        <v>97</v>
      </c>
      <c r="O2416" s="92" t="s">
        <v>6234</v>
      </c>
      <c r="P2416" s="93" t="s">
        <v>57</v>
      </c>
      <c r="Q2416" s="110" t="s">
        <v>5322</v>
      </c>
      <c r="R2416" s="94"/>
      <c r="S2416" s="95">
        <v>46168</v>
      </c>
      <c r="T2416" s="95" t="s">
        <v>5203</v>
      </c>
      <c r="U2416" s="95" t="s">
        <v>1125</v>
      </c>
      <c r="V2416" s="91">
        <v>46113</v>
      </c>
      <c r="W2416" s="91">
        <v>46160</v>
      </c>
      <c r="X2416" s="91">
        <v>46167</v>
      </c>
      <c r="Y2416" s="96" t="s">
        <v>2851</v>
      </c>
      <c r="Z2416" s="89"/>
      <c r="AA2416" s="95"/>
      <c r="AB2416" s="89"/>
      <c r="AC2416" s="109"/>
      <c r="AD2416" s="89"/>
      <c r="AE2416" s="89"/>
      <c r="AF2416" s="191"/>
      <c r="AG2416" s="194"/>
      <c r="AH2416" s="193"/>
      <c r="AI2416" s="97"/>
      <c r="AJ2416" s="97"/>
      <c r="AK2416" s="97"/>
      <c r="AL2416" s="45" t="s">
        <v>67</v>
      </c>
      <c r="AM2416" s="160" t="str">
        <f>MONTH(B2416)&amp;"/"&amp;YEAR(B2416)</f>
        <v>3/2026</v>
      </c>
      <c r="AN2416" s="45">
        <f>WEEKNUM(B2416)-WEEKNUM(EOMONTH(B2416,-1)+1)+1</f>
        <v>4</v>
      </c>
      <c r="AO2416" s="45" t="str">
        <f>MONTH(R2416)&amp;"/"&amp;YEAR(R2416)</f>
        <v>1/1900</v>
      </c>
      <c r="AP2416" s="45" t="e">
        <f>WEEKNUM(R2416)-WEEKNUM(EOMONTH(R2416,-1)+1)+1</f>
        <v>#NUM!</v>
      </c>
      <c r="AQ2416" s="45">
        <f>IF(AU2416="S",IF(Q2416="1. Aceitou o programa",R2416-B2416,0),0)</f>
        <v>0</v>
      </c>
      <c r="AR2416" s="45">
        <f>IF(AU2416="S",IF(AND(S2416&lt;&gt;"",R2416&lt;&gt;""),S2416-R2416,0),0)</f>
        <v>0</v>
      </c>
      <c r="AS2416" s="45">
        <f>IF(AU2416="S",IF(Q2416="1. Aceitou o programa",IF(OR(X2416="Não se Aplica",X2416=""),IF(OR(W2416="Não se Aplica",W2416=""),0,W2416-V2416),AVERAGE(X2416-W2416,W2416-V2416)),0),0)</f>
        <v>0</v>
      </c>
      <c r="AT2416" s="45">
        <f>IF(AU2416="S",IF(AND(Q2416="1. Aceitou o programa",AB2416="Realizada"),IFERROR(IF(AA2416="",0,AA2416-R2416),0),0),0)</f>
        <v>0</v>
      </c>
      <c r="AU2416" s="45" t="str">
        <f>_xlfn.XLOOKUP(U2416,'Lista Suspensa'!$AA$20:$AA$23,'Lista Suspensa'!$AB$20:$AB$23,"N/A")</f>
        <v>S</v>
      </c>
    </row>
    <row r="2417" spans="1:47" ht="12" customHeight="1" x14ac:dyDescent="0.3">
      <c r="A2417" s="87" t="s">
        <v>47</v>
      </c>
      <c r="B2417" s="88">
        <v>46104</v>
      </c>
      <c r="C2417" s="89" t="s">
        <v>48</v>
      </c>
      <c r="D2417" s="89" t="s">
        <v>49</v>
      </c>
      <c r="E2417" s="189">
        <v>128919795</v>
      </c>
      <c r="F2417" s="197" t="s">
        <v>6235</v>
      </c>
      <c r="G2417" s="90">
        <v>60653078820</v>
      </c>
      <c r="H2417" s="91">
        <v>19004</v>
      </c>
      <c r="I2417" s="89"/>
      <c r="J2417" s="89" t="s">
        <v>51</v>
      </c>
      <c r="K2417" s="89" t="s">
        <v>52</v>
      </c>
      <c r="L2417" s="89" t="s">
        <v>85</v>
      </c>
      <c r="M2417" s="89" t="s">
        <v>6236</v>
      </c>
      <c r="N2417" s="89" t="s">
        <v>87</v>
      </c>
      <c r="O2417" s="92" t="s">
        <v>6237</v>
      </c>
      <c r="P2417" s="93" t="s">
        <v>57</v>
      </c>
      <c r="Q2417" s="110" t="s">
        <v>5322</v>
      </c>
      <c r="R2417" s="94"/>
      <c r="S2417" s="95">
        <v>46168</v>
      </c>
      <c r="T2417" s="95" t="s">
        <v>5203</v>
      </c>
      <c r="U2417" s="95" t="s">
        <v>1125</v>
      </c>
      <c r="V2417" s="91">
        <v>46113</v>
      </c>
      <c r="W2417" s="91">
        <v>46160</v>
      </c>
      <c r="X2417" s="91">
        <v>46167</v>
      </c>
      <c r="Y2417" s="96" t="s">
        <v>2851</v>
      </c>
      <c r="Z2417" s="89"/>
      <c r="AA2417" s="95"/>
      <c r="AB2417" s="89"/>
      <c r="AC2417" s="109"/>
      <c r="AD2417" s="89"/>
      <c r="AE2417" s="89"/>
      <c r="AF2417" s="191"/>
      <c r="AG2417" s="194"/>
      <c r="AH2417" s="193"/>
      <c r="AI2417" s="97"/>
      <c r="AJ2417" s="97"/>
      <c r="AK2417" s="97"/>
      <c r="AL2417" s="45" t="s">
        <v>67</v>
      </c>
      <c r="AM2417" s="160" t="str">
        <f>MONTH(B2417)&amp;"/"&amp;YEAR(B2417)</f>
        <v>3/2026</v>
      </c>
      <c r="AN2417" s="45">
        <f>WEEKNUM(B2417)-WEEKNUM(EOMONTH(B2417,-1)+1)+1</f>
        <v>4</v>
      </c>
      <c r="AO2417" s="45" t="str">
        <f>MONTH(R2417)&amp;"/"&amp;YEAR(R2417)</f>
        <v>1/1900</v>
      </c>
      <c r="AP2417" s="45" t="e">
        <f>WEEKNUM(R2417)-WEEKNUM(EOMONTH(R2417,-1)+1)+1</f>
        <v>#NUM!</v>
      </c>
      <c r="AQ2417" s="45">
        <f>IF(AU2417="S",IF(Q2417="1. Aceitou o programa",R2417-B2417,0),0)</f>
        <v>0</v>
      </c>
      <c r="AR2417" s="45">
        <f>IF(AU2417="S",IF(AND(S2417&lt;&gt;"",R2417&lt;&gt;""),S2417-R2417,0),0)</f>
        <v>0</v>
      </c>
      <c r="AS2417" s="45">
        <f>IF(AU2417="S",IF(Q2417="1. Aceitou o programa",IF(OR(X2417="Não se Aplica",X2417=""),IF(OR(W2417="Não se Aplica",W2417=""),0,W2417-V2417),AVERAGE(X2417-W2417,W2417-V2417)),0),0)</f>
        <v>0</v>
      </c>
      <c r="AT2417" s="45">
        <f>IF(AU2417="S",IF(AND(Q2417="1. Aceitou o programa",AB2417="Realizada"),IFERROR(IF(AA2417="",0,AA2417-R2417),0),0),0)</f>
        <v>0</v>
      </c>
      <c r="AU2417" s="45" t="str">
        <f>_xlfn.XLOOKUP(U2417,'Lista Suspensa'!$AA$20:$AA$23,'Lista Suspensa'!$AB$20:$AB$23,"N/A")</f>
        <v>S</v>
      </c>
    </row>
    <row r="2418" spans="1:47" ht="12" customHeight="1" x14ac:dyDescent="0.3">
      <c r="A2418" s="87" t="s">
        <v>47</v>
      </c>
      <c r="B2418" s="88">
        <v>46104</v>
      </c>
      <c r="C2418" s="89" t="s">
        <v>48</v>
      </c>
      <c r="D2418" s="89" t="s">
        <v>49</v>
      </c>
      <c r="E2418" s="189">
        <v>744116481</v>
      </c>
      <c r="F2418" s="197" t="s">
        <v>6238</v>
      </c>
      <c r="G2418" s="90">
        <v>4726839772</v>
      </c>
      <c r="H2418" s="91">
        <v>15729</v>
      </c>
      <c r="I2418" s="89"/>
      <c r="J2418" s="89" t="s">
        <v>51</v>
      </c>
      <c r="K2418" s="89" t="s">
        <v>76</v>
      </c>
      <c r="L2418" s="89" t="s">
        <v>95</v>
      </c>
      <c r="M2418" s="89" t="s">
        <v>2456</v>
      </c>
      <c r="N2418" s="89" t="s">
        <v>71</v>
      </c>
      <c r="O2418" s="92" t="s">
        <v>6239</v>
      </c>
      <c r="P2418" s="93" t="s">
        <v>57</v>
      </c>
      <c r="Q2418" s="110" t="s">
        <v>5322</v>
      </c>
      <c r="R2418" s="94"/>
      <c r="S2418" s="95">
        <v>46168</v>
      </c>
      <c r="T2418" s="95" t="s">
        <v>5203</v>
      </c>
      <c r="U2418" s="95" t="s">
        <v>1125</v>
      </c>
      <c r="V2418" s="91">
        <v>46113</v>
      </c>
      <c r="W2418" s="91">
        <v>46160</v>
      </c>
      <c r="X2418" s="91">
        <v>46167</v>
      </c>
      <c r="Y2418" s="96" t="s">
        <v>2851</v>
      </c>
      <c r="Z2418" s="89"/>
      <c r="AA2418" s="95"/>
      <c r="AB2418" s="89"/>
      <c r="AC2418" s="109"/>
      <c r="AD2418" s="89"/>
      <c r="AE2418" s="89"/>
      <c r="AF2418" s="191"/>
      <c r="AG2418" s="194"/>
      <c r="AH2418" s="193"/>
      <c r="AI2418" s="97"/>
      <c r="AJ2418" s="97"/>
      <c r="AK2418" s="97"/>
      <c r="AL2418" s="45" t="s">
        <v>67</v>
      </c>
      <c r="AM2418" s="160" t="str">
        <f>MONTH(B2418)&amp;"/"&amp;YEAR(B2418)</f>
        <v>3/2026</v>
      </c>
      <c r="AN2418" s="45">
        <f>WEEKNUM(B2418)-WEEKNUM(EOMONTH(B2418,-1)+1)+1</f>
        <v>4</v>
      </c>
      <c r="AO2418" s="45" t="str">
        <f>MONTH(R2418)&amp;"/"&amp;YEAR(R2418)</f>
        <v>1/1900</v>
      </c>
      <c r="AP2418" s="45" t="e">
        <f>WEEKNUM(R2418)-WEEKNUM(EOMONTH(R2418,-1)+1)+1</f>
        <v>#NUM!</v>
      </c>
      <c r="AQ2418" s="45">
        <f>IF(AU2418="S",IF(Q2418="1. Aceitou o programa",R2418-B2418,0),0)</f>
        <v>0</v>
      </c>
      <c r="AR2418" s="45">
        <f>IF(AU2418="S",IF(AND(S2418&lt;&gt;"",R2418&lt;&gt;""),S2418-R2418,0),0)</f>
        <v>0</v>
      </c>
      <c r="AS2418" s="45">
        <f>IF(AU2418="S",IF(Q2418="1. Aceitou o programa",IF(OR(X2418="Não se Aplica",X2418=""),IF(OR(W2418="Não se Aplica",W2418=""),0,W2418-V2418),AVERAGE(X2418-W2418,W2418-V2418)),0),0)</f>
        <v>0</v>
      </c>
      <c r="AT2418" s="45">
        <f>IF(AU2418="S",IF(AND(Q2418="1. Aceitou o programa",AB2418="Realizada"),IFERROR(IF(AA2418="",0,AA2418-R2418),0),0),0)</f>
        <v>0</v>
      </c>
      <c r="AU2418" s="45" t="str">
        <f>_xlfn.XLOOKUP(U2418,'Lista Suspensa'!$AA$20:$AA$23,'Lista Suspensa'!$AB$20:$AB$23,"N/A")</f>
        <v>S</v>
      </c>
    </row>
    <row r="2419" spans="1:47" ht="12" customHeight="1" x14ac:dyDescent="0.3">
      <c r="A2419" s="87" t="s">
        <v>47</v>
      </c>
      <c r="B2419" s="88">
        <v>46104</v>
      </c>
      <c r="C2419" s="89" t="s">
        <v>48</v>
      </c>
      <c r="D2419" s="89" t="s">
        <v>49</v>
      </c>
      <c r="E2419" s="189">
        <v>741407434</v>
      </c>
      <c r="F2419" s="197" t="s">
        <v>6240</v>
      </c>
      <c r="G2419" s="90">
        <v>43072542791</v>
      </c>
      <c r="H2419" s="91">
        <v>19916</v>
      </c>
      <c r="I2419" s="89"/>
      <c r="J2419" s="89" t="s">
        <v>51</v>
      </c>
      <c r="K2419" s="89" t="s">
        <v>76</v>
      </c>
      <c r="L2419" s="89" t="s">
        <v>283</v>
      </c>
      <c r="M2419" s="89" t="s">
        <v>334</v>
      </c>
      <c r="N2419" s="89" t="s">
        <v>71</v>
      </c>
      <c r="O2419" s="92" t="s">
        <v>6241</v>
      </c>
      <c r="P2419" s="93" t="s">
        <v>57</v>
      </c>
      <c r="Q2419" s="110" t="s">
        <v>5322</v>
      </c>
      <c r="R2419" s="94"/>
      <c r="S2419" s="95">
        <v>46168</v>
      </c>
      <c r="T2419" s="95" t="s">
        <v>5203</v>
      </c>
      <c r="U2419" s="95" t="s">
        <v>1125</v>
      </c>
      <c r="V2419" s="91">
        <v>46113</v>
      </c>
      <c r="W2419" s="91">
        <v>46160</v>
      </c>
      <c r="X2419" s="91">
        <v>46167</v>
      </c>
      <c r="Y2419" s="96" t="s">
        <v>2851</v>
      </c>
      <c r="Z2419" s="89"/>
      <c r="AA2419" s="95"/>
      <c r="AB2419" s="89"/>
      <c r="AC2419" s="109"/>
      <c r="AD2419" s="89"/>
      <c r="AE2419" s="89"/>
      <c r="AF2419" s="191"/>
      <c r="AG2419" s="194"/>
      <c r="AH2419" s="193"/>
      <c r="AI2419" s="97"/>
      <c r="AJ2419" s="97"/>
      <c r="AK2419" s="97"/>
      <c r="AL2419" s="45" t="s">
        <v>67</v>
      </c>
      <c r="AM2419" s="160" t="str">
        <f>MONTH(B2419)&amp;"/"&amp;YEAR(B2419)</f>
        <v>3/2026</v>
      </c>
      <c r="AN2419" s="45">
        <f>WEEKNUM(B2419)-WEEKNUM(EOMONTH(B2419,-1)+1)+1</f>
        <v>4</v>
      </c>
      <c r="AO2419" s="45" t="str">
        <f>MONTH(R2419)&amp;"/"&amp;YEAR(R2419)</f>
        <v>1/1900</v>
      </c>
      <c r="AP2419" s="45" t="e">
        <f>WEEKNUM(R2419)-WEEKNUM(EOMONTH(R2419,-1)+1)+1</f>
        <v>#NUM!</v>
      </c>
      <c r="AQ2419" s="45">
        <f>IF(AU2419="S",IF(Q2419="1. Aceitou o programa",R2419-B2419,0),0)</f>
        <v>0</v>
      </c>
      <c r="AR2419" s="45">
        <f>IF(AU2419="S",IF(AND(S2419&lt;&gt;"",R2419&lt;&gt;""),S2419-R2419,0),0)</f>
        <v>0</v>
      </c>
      <c r="AS2419" s="45">
        <f>IF(AU2419="S",IF(Q2419="1. Aceitou o programa",IF(OR(X2419="Não se Aplica",X2419=""),IF(OR(W2419="Não se Aplica",W2419=""),0,W2419-V2419),AVERAGE(X2419-W2419,W2419-V2419)),0),0)</f>
        <v>0</v>
      </c>
      <c r="AT2419" s="45">
        <f>IF(AU2419="S",IF(AND(Q2419="1. Aceitou o programa",AB2419="Realizada"),IFERROR(IF(AA2419="",0,AA2419-R2419),0),0),0)</f>
        <v>0</v>
      </c>
      <c r="AU2419" s="45" t="str">
        <f>_xlfn.XLOOKUP(U2419,'Lista Suspensa'!$AA$20:$AA$23,'Lista Suspensa'!$AB$20:$AB$23,"N/A")</f>
        <v>S</v>
      </c>
    </row>
    <row r="2420" spans="1:47" ht="12" customHeight="1" x14ac:dyDescent="0.3">
      <c r="A2420" s="87" t="s">
        <v>47</v>
      </c>
      <c r="B2420" s="88">
        <v>46104</v>
      </c>
      <c r="C2420" s="89" t="s">
        <v>48</v>
      </c>
      <c r="D2420" s="89" t="s">
        <v>49</v>
      </c>
      <c r="E2420" s="189">
        <v>810443457</v>
      </c>
      <c r="F2420" s="197" t="s">
        <v>6242</v>
      </c>
      <c r="G2420" s="90">
        <v>19580794804</v>
      </c>
      <c r="H2420" s="91">
        <v>24661</v>
      </c>
      <c r="I2420" s="89"/>
      <c r="J2420" s="89" t="s">
        <v>51</v>
      </c>
      <c r="K2420" s="89" t="s">
        <v>52</v>
      </c>
      <c r="L2420" s="89" t="s">
        <v>85</v>
      </c>
      <c r="M2420" s="89" t="s">
        <v>5395</v>
      </c>
      <c r="N2420" s="89" t="s">
        <v>97</v>
      </c>
      <c r="O2420" s="92" t="s">
        <v>6243</v>
      </c>
      <c r="P2420" s="93" t="s">
        <v>57</v>
      </c>
      <c r="Q2420" s="110" t="s">
        <v>5322</v>
      </c>
      <c r="R2420" s="94"/>
      <c r="S2420" s="95">
        <v>46168</v>
      </c>
      <c r="T2420" s="95" t="s">
        <v>5203</v>
      </c>
      <c r="U2420" s="95" t="s">
        <v>1125</v>
      </c>
      <c r="V2420" s="91">
        <v>46113</v>
      </c>
      <c r="W2420" s="91">
        <v>46160</v>
      </c>
      <c r="X2420" s="91">
        <v>46167</v>
      </c>
      <c r="Y2420" s="96" t="s">
        <v>2851</v>
      </c>
      <c r="Z2420" s="89"/>
      <c r="AA2420" s="95"/>
      <c r="AB2420" s="89"/>
      <c r="AC2420" s="109"/>
      <c r="AD2420" s="89"/>
      <c r="AE2420" s="89"/>
      <c r="AF2420" s="191"/>
      <c r="AG2420" s="194"/>
      <c r="AH2420" s="193"/>
      <c r="AI2420" s="97"/>
      <c r="AJ2420" s="97"/>
      <c r="AK2420" s="97"/>
      <c r="AL2420" s="45" t="s">
        <v>67</v>
      </c>
      <c r="AM2420" s="160" t="str">
        <f>MONTH(B2420)&amp;"/"&amp;YEAR(B2420)</f>
        <v>3/2026</v>
      </c>
      <c r="AN2420" s="45">
        <f>WEEKNUM(B2420)-WEEKNUM(EOMONTH(B2420,-1)+1)+1</f>
        <v>4</v>
      </c>
      <c r="AO2420" s="45" t="str">
        <f>MONTH(R2420)&amp;"/"&amp;YEAR(R2420)</f>
        <v>1/1900</v>
      </c>
      <c r="AP2420" s="45" t="e">
        <f>WEEKNUM(R2420)-WEEKNUM(EOMONTH(R2420,-1)+1)+1</f>
        <v>#NUM!</v>
      </c>
      <c r="AQ2420" s="45">
        <f>IF(AU2420="S",IF(Q2420="1. Aceitou o programa",R2420-B2420,0),0)</f>
        <v>0</v>
      </c>
      <c r="AR2420" s="45">
        <f>IF(AU2420="S",IF(AND(S2420&lt;&gt;"",R2420&lt;&gt;""),S2420-R2420,0),0)</f>
        <v>0</v>
      </c>
      <c r="AS2420" s="45">
        <f>IF(AU2420="S",IF(Q2420="1. Aceitou o programa",IF(OR(X2420="Não se Aplica",X2420=""),IF(OR(W2420="Não se Aplica",W2420=""),0,W2420-V2420),AVERAGE(X2420-W2420,W2420-V2420)),0),0)</f>
        <v>0</v>
      </c>
      <c r="AT2420" s="45">
        <f>IF(AU2420="S",IF(AND(Q2420="1. Aceitou o programa",AB2420="Realizada"),IFERROR(IF(AA2420="",0,AA2420-R2420),0),0),0)</f>
        <v>0</v>
      </c>
      <c r="AU2420" s="45" t="str">
        <f>_xlfn.XLOOKUP(U2420,'Lista Suspensa'!$AA$20:$AA$23,'Lista Suspensa'!$AB$20:$AB$23,"N/A")</f>
        <v>S</v>
      </c>
    </row>
    <row r="2421" spans="1:47" ht="12" customHeight="1" x14ac:dyDescent="0.3">
      <c r="A2421" s="87" t="s">
        <v>47</v>
      </c>
      <c r="B2421" s="88">
        <v>46104</v>
      </c>
      <c r="C2421" s="89" t="s">
        <v>48</v>
      </c>
      <c r="D2421" s="89" t="s">
        <v>49</v>
      </c>
      <c r="E2421" s="189">
        <v>301138150</v>
      </c>
      <c r="F2421" s="197" t="s">
        <v>6244</v>
      </c>
      <c r="G2421" s="90">
        <v>12552301851</v>
      </c>
      <c r="H2421" s="91">
        <v>24796</v>
      </c>
      <c r="I2421" s="89"/>
      <c r="J2421" s="89" t="s">
        <v>51</v>
      </c>
      <c r="K2421" s="89" t="s">
        <v>52</v>
      </c>
      <c r="L2421" s="89" t="s">
        <v>85</v>
      </c>
      <c r="M2421" s="89" t="s">
        <v>328</v>
      </c>
      <c r="N2421" s="89" t="s">
        <v>87</v>
      </c>
      <c r="O2421" s="92" t="s">
        <v>6245</v>
      </c>
      <c r="P2421" s="93" t="s">
        <v>57</v>
      </c>
      <c r="Q2421" s="110" t="s">
        <v>5322</v>
      </c>
      <c r="R2421" s="94"/>
      <c r="S2421" s="95">
        <v>46168</v>
      </c>
      <c r="T2421" s="95" t="s">
        <v>5203</v>
      </c>
      <c r="U2421" s="95" t="s">
        <v>1125</v>
      </c>
      <c r="V2421" s="91">
        <v>46113</v>
      </c>
      <c r="W2421" s="91">
        <v>46160</v>
      </c>
      <c r="X2421" s="91">
        <v>46167</v>
      </c>
      <c r="Y2421" s="96" t="s">
        <v>2851</v>
      </c>
      <c r="Z2421" s="89"/>
      <c r="AA2421" s="95"/>
      <c r="AB2421" s="89"/>
      <c r="AC2421" s="109"/>
      <c r="AD2421" s="89"/>
      <c r="AE2421" s="89"/>
      <c r="AF2421" s="191"/>
      <c r="AG2421" s="194"/>
      <c r="AH2421" s="193"/>
      <c r="AI2421" s="97"/>
      <c r="AJ2421" s="97"/>
      <c r="AK2421" s="97"/>
      <c r="AL2421" s="45" t="s">
        <v>67</v>
      </c>
      <c r="AM2421" s="160" t="str">
        <f>MONTH(B2421)&amp;"/"&amp;YEAR(B2421)</f>
        <v>3/2026</v>
      </c>
      <c r="AN2421" s="45">
        <f>WEEKNUM(B2421)-WEEKNUM(EOMONTH(B2421,-1)+1)+1</f>
        <v>4</v>
      </c>
      <c r="AO2421" s="45" t="str">
        <f>MONTH(R2421)&amp;"/"&amp;YEAR(R2421)</f>
        <v>1/1900</v>
      </c>
      <c r="AP2421" s="45" t="e">
        <f>WEEKNUM(R2421)-WEEKNUM(EOMONTH(R2421,-1)+1)+1</f>
        <v>#NUM!</v>
      </c>
      <c r="AQ2421" s="45">
        <f>IF(AU2421="S",IF(Q2421="1. Aceitou o programa",R2421-B2421,0),0)</f>
        <v>0</v>
      </c>
      <c r="AR2421" s="45">
        <f>IF(AU2421="S",IF(AND(S2421&lt;&gt;"",R2421&lt;&gt;""),S2421-R2421,0),0)</f>
        <v>0</v>
      </c>
      <c r="AS2421" s="45">
        <f>IF(AU2421="S",IF(Q2421="1. Aceitou o programa",IF(OR(X2421="Não se Aplica",X2421=""),IF(OR(W2421="Não se Aplica",W2421=""),0,W2421-V2421),AVERAGE(X2421-W2421,W2421-V2421)),0),0)</f>
        <v>0</v>
      </c>
      <c r="AT2421" s="45">
        <f>IF(AU2421="S",IF(AND(Q2421="1. Aceitou o programa",AB2421="Realizada"),IFERROR(IF(AA2421="",0,AA2421-R2421),0),0),0)</f>
        <v>0</v>
      </c>
      <c r="AU2421" s="45" t="str">
        <f>_xlfn.XLOOKUP(U2421,'Lista Suspensa'!$AA$20:$AA$23,'Lista Suspensa'!$AB$20:$AB$23,"N/A")</f>
        <v>S</v>
      </c>
    </row>
    <row r="2422" spans="1:47" ht="12" customHeight="1" x14ac:dyDescent="0.3">
      <c r="A2422" s="87" t="s">
        <v>47</v>
      </c>
      <c r="B2422" s="88">
        <v>46104</v>
      </c>
      <c r="C2422" s="89" t="s">
        <v>48</v>
      </c>
      <c r="D2422" s="89" t="s">
        <v>49</v>
      </c>
      <c r="E2422" s="189">
        <v>792112881</v>
      </c>
      <c r="F2422" s="197" t="s">
        <v>6246</v>
      </c>
      <c r="G2422" s="90">
        <v>27883871803</v>
      </c>
      <c r="H2422" s="91">
        <v>27328</v>
      </c>
      <c r="I2422" s="89"/>
      <c r="J2422" s="89" t="s">
        <v>51</v>
      </c>
      <c r="K2422" s="89" t="s">
        <v>52</v>
      </c>
      <c r="L2422" s="89" t="s">
        <v>619</v>
      </c>
      <c r="M2422" s="89" t="s">
        <v>918</v>
      </c>
      <c r="N2422" s="89" t="s">
        <v>97</v>
      </c>
      <c r="O2422" s="92" t="s">
        <v>6247</v>
      </c>
      <c r="P2422" s="93" t="s">
        <v>57</v>
      </c>
      <c r="Q2422" s="110" t="s">
        <v>5322</v>
      </c>
      <c r="R2422" s="94"/>
      <c r="S2422" s="95">
        <v>46168</v>
      </c>
      <c r="T2422" s="95" t="s">
        <v>5203</v>
      </c>
      <c r="U2422" s="95" t="s">
        <v>1125</v>
      </c>
      <c r="V2422" s="91">
        <v>46113</v>
      </c>
      <c r="W2422" s="91">
        <v>46160</v>
      </c>
      <c r="X2422" s="91">
        <v>46167</v>
      </c>
      <c r="Y2422" s="96" t="s">
        <v>2851</v>
      </c>
      <c r="Z2422" s="89"/>
      <c r="AA2422" s="95"/>
      <c r="AB2422" s="89"/>
      <c r="AC2422" s="109"/>
      <c r="AD2422" s="89"/>
      <c r="AE2422" s="89"/>
      <c r="AF2422" s="191"/>
      <c r="AG2422" s="194"/>
      <c r="AH2422" s="193"/>
      <c r="AI2422" s="97"/>
      <c r="AJ2422" s="97"/>
      <c r="AK2422" s="97"/>
      <c r="AL2422" s="45" t="s">
        <v>67</v>
      </c>
      <c r="AM2422" s="160" t="str">
        <f>MONTH(B2422)&amp;"/"&amp;YEAR(B2422)</f>
        <v>3/2026</v>
      </c>
      <c r="AN2422" s="45">
        <f>WEEKNUM(B2422)-WEEKNUM(EOMONTH(B2422,-1)+1)+1</f>
        <v>4</v>
      </c>
      <c r="AO2422" s="45" t="str">
        <f>MONTH(R2422)&amp;"/"&amp;YEAR(R2422)</f>
        <v>1/1900</v>
      </c>
      <c r="AP2422" s="45" t="e">
        <f>WEEKNUM(R2422)-WEEKNUM(EOMONTH(R2422,-1)+1)+1</f>
        <v>#NUM!</v>
      </c>
      <c r="AQ2422" s="45">
        <f>IF(AU2422="S",IF(Q2422="1. Aceitou o programa",R2422-B2422,0),0)</f>
        <v>0</v>
      </c>
      <c r="AR2422" s="45">
        <f>IF(AU2422="S",IF(AND(S2422&lt;&gt;"",R2422&lt;&gt;""),S2422-R2422,0),0)</f>
        <v>0</v>
      </c>
      <c r="AS2422" s="45">
        <f>IF(AU2422="S",IF(Q2422="1. Aceitou o programa",IF(OR(X2422="Não se Aplica",X2422=""),IF(OR(W2422="Não se Aplica",W2422=""),0,W2422-V2422),AVERAGE(X2422-W2422,W2422-V2422)),0),0)</f>
        <v>0</v>
      </c>
      <c r="AT2422" s="45">
        <f>IF(AU2422="S",IF(AND(Q2422="1. Aceitou o programa",AB2422="Realizada"),IFERROR(IF(AA2422="",0,AA2422-R2422),0),0),0)</f>
        <v>0</v>
      </c>
      <c r="AU2422" s="45" t="str">
        <f>_xlfn.XLOOKUP(U2422,'Lista Suspensa'!$AA$20:$AA$23,'Lista Suspensa'!$AB$20:$AB$23,"N/A")</f>
        <v>S</v>
      </c>
    </row>
    <row r="2423" spans="1:47" ht="12" customHeight="1" x14ac:dyDescent="0.3">
      <c r="A2423" s="87" t="s">
        <v>47</v>
      </c>
      <c r="B2423" s="88">
        <v>46104</v>
      </c>
      <c r="C2423" s="89" t="s">
        <v>48</v>
      </c>
      <c r="D2423" s="89" t="s">
        <v>49</v>
      </c>
      <c r="E2423" s="189">
        <v>450528944</v>
      </c>
      <c r="F2423" s="197" t="s">
        <v>6248</v>
      </c>
      <c r="G2423" s="90">
        <v>11854328840</v>
      </c>
      <c r="H2423" s="91">
        <v>26603</v>
      </c>
      <c r="I2423" s="89"/>
      <c r="J2423" s="89" t="s">
        <v>51</v>
      </c>
      <c r="K2423" s="89" t="s">
        <v>52</v>
      </c>
      <c r="L2423" s="89" t="s">
        <v>85</v>
      </c>
      <c r="M2423" s="89" t="s">
        <v>5697</v>
      </c>
      <c r="N2423" s="89" t="s">
        <v>97</v>
      </c>
      <c r="O2423" s="92" t="s">
        <v>6249</v>
      </c>
      <c r="P2423" s="93" t="s">
        <v>57</v>
      </c>
      <c r="Q2423" s="110" t="s">
        <v>5322</v>
      </c>
      <c r="R2423" s="94"/>
      <c r="S2423" s="95">
        <v>46168</v>
      </c>
      <c r="T2423" s="95" t="s">
        <v>5203</v>
      </c>
      <c r="U2423" s="95" t="s">
        <v>1125</v>
      </c>
      <c r="V2423" s="91">
        <v>46113</v>
      </c>
      <c r="W2423" s="91">
        <v>46160</v>
      </c>
      <c r="X2423" s="91">
        <v>46167</v>
      </c>
      <c r="Y2423" s="96" t="s">
        <v>2851</v>
      </c>
      <c r="Z2423" s="89"/>
      <c r="AA2423" s="95"/>
      <c r="AB2423" s="89"/>
      <c r="AC2423" s="109"/>
      <c r="AD2423" s="89"/>
      <c r="AE2423" s="89"/>
      <c r="AF2423" s="191"/>
      <c r="AG2423" s="194"/>
      <c r="AH2423" s="193"/>
      <c r="AI2423" s="97"/>
      <c r="AJ2423" s="97"/>
      <c r="AK2423" s="97"/>
      <c r="AL2423" s="45" t="s">
        <v>67</v>
      </c>
      <c r="AM2423" s="160" t="str">
        <f>MONTH(B2423)&amp;"/"&amp;YEAR(B2423)</f>
        <v>3/2026</v>
      </c>
      <c r="AN2423" s="45">
        <f>WEEKNUM(B2423)-WEEKNUM(EOMONTH(B2423,-1)+1)+1</f>
        <v>4</v>
      </c>
      <c r="AO2423" s="45" t="str">
        <f>MONTH(R2423)&amp;"/"&amp;YEAR(R2423)</f>
        <v>1/1900</v>
      </c>
      <c r="AP2423" s="45" t="e">
        <f>WEEKNUM(R2423)-WEEKNUM(EOMONTH(R2423,-1)+1)+1</f>
        <v>#NUM!</v>
      </c>
      <c r="AQ2423" s="45">
        <f>IF(AU2423="S",IF(Q2423="1. Aceitou o programa",R2423-B2423,0),0)</f>
        <v>0</v>
      </c>
      <c r="AR2423" s="45">
        <f>IF(AU2423="S",IF(AND(S2423&lt;&gt;"",R2423&lt;&gt;""),S2423-R2423,0),0)</f>
        <v>0</v>
      </c>
      <c r="AS2423" s="45">
        <f>IF(AU2423="S",IF(Q2423="1. Aceitou o programa",IF(OR(X2423="Não se Aplica",X2423=""),IF(OR(W2423="Não se Aplica",W2423=""),0,W2423-V2423),AVERAGE(X2423-W2423,W2423-V2423)),0),0)</f>
        <v>0</v>
      </c>
      <c r="AT2423" s="45">
        <f>IF(AU2423="S",IF(AND(Q2423="1. Aceitou o programa",AB2423="Realizada"),IFERROR(IF(AA2423="",0,AA2423-R2423),0),0),0)</f>
        <v>0</v>
      </c>
      <c r="AU2423" s="45" t="str">
        <f>_xlfn.XLOOKUP(U2423,'Lista Suspensa'!$AA$20:$AA$23,'Lista Suspensa'!$AB$20:$AB$23,"N/A")</f>
        <v>S</v>
      </c>
    </row>
    <row r="2424" spans="1:47" ht="12" customHeight="1" x14ac:dyDescent="0.3">
      <c r="A2424" s="87" t="s">
        <v>47</v>
      </c>
      <c r="B2424" s="88">
        <v>46104</v>
      </c>
      <c r="C2424" s="89" t="s">
        <v>48</v>
      </c>
      <c r="D2424" s="89" t="s">
        <v>49</v>
      </c>
      <c r="E2424" s="189">
        <v>451684389</v>
      </c>
      <c r="F2424" s="197" t="s">
        <v>6250</v>
      </c>
      <c r="G2424" s="90">
        <v>25676683813</v>
      </c>
      <c r="H2424" s="91">
        <v>20014</v>
      </c>
      <c r="I2424" s="89"/>
      <c r="J2424" s="89" t="s">
        <v>51</v>
      </c>
      <c r="K2424" s="89" t="s">
        <v>52</v>
      </c>
      <c r="L2424" s="89" t="s">
        <v>85</v>
      </c>
      <c r="M2424" s="89" t="s">
        <v>3700</v>
      </c>
      <c r="N2424" s="89" t="s">
        <v>79</v>
      </c>
      <c r="O2424" s="92" t="s">
        <v>6251</v>
      </c>
      <c r="P2424" s="93" t="s">
        <v>57</v>
      </c>
      <c r="Q2424" s="110" t="s">
        <v>5322</v>
      </c>
      <c r="R2424" s="94"/>
      <c r="S2424" s="95">
        <v>46168</v>
      </c>
      <c r="T2424" s="95" t="s">
        <v>5203</v>
      </c>
      <c r="U2424" s="95" t="s">
        <v>1125</v>
      </c>
      <c r="V2424" s="91">
        <v>46113</v>
      </c>
      <c r="W2424" s="91">
        <v>46160</v>
      </c>
      <c r="X2424" s="91">
        <v>46167</v>
      </c>
      <c r="Y2424" s="96" t="s">
        <v>2851</v>
      </c>
      <c r="Z2424" s="89"/>
      <c r="AA2424" s="95"/>
      <c r="AB2424" s="89"/>
      <c r="AC2424" s="109"/>
      <c r="AD2424" s="89"/>
      <c r="AE2424" s="89"/>
      <c r="AF2424" s="191"/>
      <c r="AG2424" s="194"/>
      <c r="AH2424" s="193"/>
      <c r="AI2424" s="97"/>
      <c r="AJ2424" s="97"/>
      <c r="AK2424" s="97"/>
      <c r="AL2424" s="45" t="s">
        <v>67</v>
      </c>
      <c r="AM2424" s="160" t="str">
        <f>MONTH(B2424)&amp;"/"&amp;YEAR(B2424)</f>
        <v>3/2026</v>
      </c>
      <c r="AN2424" s="45">
        <f>WEEKNUM(B2424)-WEEKNUM(EOMONTH(B2424,-1)+1)+1</f>
        <v>4</v>
      </c>
      <c r="AO2424" s="45" t="str">
        <f>MONTH(R2424)&amp;"/"&amp;YEAR(R2424)</f>
        <v>1/1900</v>
      </c>
      <c r="AP2424" s="45" t="e">
        <f>WEEKNUM(R2424)-WEEKNUM(EOMONTH(R2424,-1)+1)+1</f>
        <v>#NUM!</v>
      </c>
      <c r="AQ2424" s="45">
        <f>IF(AU2424="S",IF(Q2424="1. Aceitou o programa",R2424-B2424,0),0)</f>
        <v>0</v>
      </c>
      <c r="AR2424" s="45">
        <f>IF(AU2424="S",IF(AND(S2424&lt;&gt;"",R2424&lt;&gt;""),S2424-R2424,0),0)</f>
        <v>0</v>
      </c>
      <c r="AS2424" s="45">
        <f>IF(AU2424="S",IF(Q2424="1. Aceitou o programa",IF(OR(X2424="Não se Aplica",X2424=""),IF(OR(W2424="Não se Aplica",W2424=""),0,W2424-V2424),AVERAGE(X2424-W2424,W2424-V2424)),0),0)</f>
        <v>0</v>
      </c>
      <c r="AT2424" s="45">
        <f>IF(AU2424="S",IF(AND(Q2424="1. Aceitou o programa",AB2424="Realizada"),IFERROR(IF(AA2424="",0,AA2424-R2424),0),0),0)</f>
        <v>0</v>
      </c>
      <c r="AU2424" s="45" t="str">
        <f>_xlfn.XLOOKUP(U2424,'Lista Suspensa'!$AA$20:$AA$23,'Lista Suspensa'!$AB$20:$AB$23,"N/A")</f>
        <v>S</v>
      </c>
    </row>
    <row r="2425" spans="1:47" ht="12" customHeight="1" x14ac:dyDescent="0.3">
      <c r="A2425" s="87" t="s">
        <v>47</v>
      </c>
      <c r="B2425" s="88">
        <v>46104</v>
      </c>
      <c r="C2425" s="89" t="s">
        <v>48</v>
      </c>
      <c r="D2425" s="89" t="s">
        <v>49</v>
      </c>
      <c r="E2425" s="189">
        <v>747107157</v>
      </c>
      <c r="F2425" s="197" t="s">
        <v>6252</v>
      </c>
      <c r="G2425" s="90">
        <v>35288680744</v>
      </c>
      <c r="H2425" s="91">
        <v>19906</v>
      </c>
      <c r="I2425" s="89"/>
      <c r="J2425" s="89" t="s">
        <v>51</v>
      </c>
      <c r="K2425" s="89" t="s">
        <v>76</v>
      </c>
      <c r="L2425" s="89" t="s">
        <v>77</v>
      </c>
      <c r="M2425" s="89" t="s">
        <v>6253</v>
      </c>
      <c r="N2425" s="89" t="s">
        <v>71</v>
      </c>
      <c r="O2425" s="92" t="s">
        <v>6254</v>
      </c>
      <c r="P2425" s="93" t="s">
        <v>57</v>
      </c>
      <c r="Q2425" s="110" t="s">
        <v>5322</v>
      </c>
      <c r="R2425" s="94"/>
      <c r="S2425" s="95">
        <v>46168</v>
      </c>
      <c r="T2425" s="95" t="s">
        <v>5203</v>
      </c>
      <c r="U2425" s="95" t="s">
        <v>1125</v>
      </c>
      <c r="V2425" s="91">
        <v>46113</v>
      </c>
      <c r="W2425" s="91">
        <v>46160</v>
      </c>
      <c r="X2425" s="91">
        <v>46167</v>
      </c>
      <c r="Y2425" s="96" t="s">
        <v>2851</v>
      </c>
      <c r="Z2425" s="89"/>
      <c r="AA2425" s="95"/>
      <c r="AB2425" s="89"/>
      <c r="AC2425" s="109"/>
      <c r="AD2425" s="89"/>
      <c r="AE2425" s="89"/>
      <c r="AF2425" s="191"/>
      <c r="AG2425" s="194"/>
      <c r="AH2425" s="193"/>
      <c r="AI2425" s="97"/>
      <c r="AJ2425" s="97"/>
      <c r="AK2425" s="97"/>
      <c r="AL2425" s="45" t="s">
        <v>67</v>
      </c>
      <c r="AM2425" s="160" t="str">
        <f>MONTH(B2425)&amp;"/"&amp;YEAR(B2425)</f>
        <v>3/2026</v>
      </c>
      <c r="AN2425" s="45">
        <f>WEEKNUM(B2425)-WEEKNUM(EOMONTH(B2425,-1)+1)+1</f>
        <v>4</v>
      </c>
      <c r="AO2425" s="45" t="str">
        <f>MONTH(R2425)&amp;"/"&amp;YEAR(R2425)</f>
        <v>1/1900</v>
      </c>
      <c r="AP2425" s="45" t="e">
        <f>WEEKNUM(R2425)-WEEKNUM(EOMONTH(R2425,-1)+1)+1</f>
        <v>#NUM!</v>
      </c>
      <c r="AQ2425" s="45">
        <f>IF(AU2425="S",IF(Q2425="1. Aceitou o programa",R2425-B2425,0),0)</f>
        <v>0</v>
      </c>
      <c r="AR2425" s="45">
        <f>IF(AU2425="S",IF(AND(S2425&lt;&gt;"",R2425&lt;&gt;""),S2425-R2425,0),0)</f>
        <v>0</v>
      </c>
      <c r="AS2425" s="45">
        <f>IF(AU2425="S",IF(Q2425="1. Aceitou o programa",IF(OR(X2425="Não se Aplica",X2425=""),IF(OR(W2425="Não se Aplica",W2425=""),0,W2425-V2425),AVERAGE(X2425-W2425,W2425-V2425)),0),0)</f>
        <v>0</v>
      </c>
      <c r="AT2425" s="45">
        <f>IF(AU2425="S",IF(AND(Q2425="1. Aceitou o programa",AB2425="Realizada"),IFERROR(IF(AA2425="",0,AA2425-R2425),0),0),0)</f>
        <v>0</v>
      </c>
      <c r="AU2425" s="45" t="str">
        <f>_xlfn.XLOOKUP(U2425,'Lista Suspensa'!$AA$20:$AA$23,'Lista Suspensa'!$AB$20:$AB$23,"N/A")</f>
        <v>S</v>
      </c>
    </row>
    <row r="2426" spans="1:47" ht="12" customHeight="1" x14ac:dyDescent="0.3">
      <c r="A2426" s="87" t="s">
        <v>47</v>
      </c>
      <c r="B2426" s="88">
        <v>46104</v>
      </c>
      <c r="C2426" s="89" t="s">
        <v>48</v>
      </c>
      <c r="D2426" s="89" t="s">
        <v>49</v>
      </c>
      <c r="E2426" s="189">
        <v>790604868</v>
      </c>
      <c r="F2426" s="197" t="s">
        <v>6255</v>
      </c>
      <c r="G2426" s="90">
        <v>56615523</v>
      </c>
      <c r="H2426" s="91">
        <v>28202</v>
      </c>
      <c r="I2426" s="89"/>
      <c r="J2426" s="89" t="s">
        <v>51</v>
      </c>
      <c r="K2426" s="89" t="s">
        <v>52</v>
      </c>
      <c r="L2426" s="89" t="s">
        <v>3417</v>
      </c>
      <c r="M2426" s="89" t="s">
        <v>6256</v>
      </c>
      <c r="N2426" s="89" t="s">
        <v>97</v>
      </c>
      <c r="O2426" s="92" t="s">
        <v>6257</v>
      </c>
      <c r="P2426" s="93" t="s">
        <v>57</v>
      </c>
      <c r="Q2426" s="110" t="s">
        <v>5322</v>
      </c>
      <c r="R2426" s="94"/>
      <c r="S2426" s="95">
        <v>46168</v>
      </c>
      <c r="T2426" s="95" t="s">
        <v>5203</v>
      </c>
      <c r="U2426" s="95" t="s">
        <v>1125</v>
      </c>
      <c r="V2426" s="91">
        <v>46113</v>
      </c>
      <c r="W2426" s="91">
        <v>46160</v>
      </c>
      <c r="X2426" s="91">
        <v>46167</v>
      </c>
      <c r="Y2426" s="96" t="s">
        <v>2851</v>
      </c>
      <c r="Z2426" s="89"/>
      <c r="AA2426" s="95"/>
      <c r="AB2426" s="89"/>
      <c r="AC2426" s="109"/>
      <c r="AD2426" s="89"/>
      <c r="AE2426" s="89"/>
      <c r="AF2426" s="191"/>
      <c r="AG2426" s="194"/>
      <c r="AH2426" s="193"/>
      <c r="AI2426" s="97"/>
      <c r="AJ2426" s="97"/>
      <c r="AK2426" s="97"/>
      <c r="AL2426" s="45" t="s">
        <v>67</v>
      </c>
      <c r="AM2426" s="160" t="str">
        <f>MONTH(B2426)&amp;"/"&amp;YEAR(B2426)</f>
        <v>3/2026</v>
      </c>
      <c r="AN2426" s="45">
        <f>WEEKNUM(B2426)-WEEKNUM(EOMONTH(B2426,-1)+1)+1</f>
        <v>4</v>
      </c>
      <c r="AO2426" s="45" t="str">
        <f>MONTH(R2426)&amp;"/"&amp;YEAR(R2426)</f>
        <v>1/1900</v>
      </c>
      <c r="AP2426" s="45" t="e">
        <f>WEEKNUM(R2426)-WEEKNUM(EOMONTH(R2426,-1)+1)+1</f>
        <v>#NUM!</v>
      </c>
      <c r="AQ2426" s="45">
        <f>IF(AU2426="S",IF(Q2426="1. Aceitou o programa",R2426-B2426,0),0)</f>
        <v>0</v>
      </c>
      <c r="AR2426" s="45">
        <f>IF(AU2426="S",IF(AND(S2426&lt;&gt;"",R2426&lt;&gt;""),S2426-R2426,0),0)</f>
        <v>0</v>
      </c>
      <c r="AS2426" s="45">
        <f>IF(AU2426="S",IF(Q2426="1. Aceitou o programa",IF(OR(X2426="Não se Aplica",X2426=""),IF(OR(W2426="Não se Aplica",W2426=""),0,W2426-V2426),AVERAGE(X2426-W2426,W2426-V2426)),0),0)</f>
        <v>0</v>
      </c>
      <c r="AT2426" s="45">
        <f>IF(AU2426="S",IF(AND(Q2426="1. Aceitou o programa",AB2426="Realizada"),IFERROR(IF(AA2426="",0,AA2426-R2426),0),0),0)</f>
        <v>0</v>
      </c>
      <c r="AU2426" s="45" t="str">
        <f>_xlfn.XLOOKUP(U2426,'Lista Suspensa'!$AA$20:$AA$23,'Lista Suspensa'!$AB$20:$AB$23,"N/A")</f>
        <v>S</v>
      </c>
    </row>
    <row r="2427" spans="1:47" ht="12" customHeight="1" x14ac:dyDescent="0.3">
      <c r="A2427" s="87" t="s">
        <v>47</v>
      </c>
      <c r="B2427" s="88">
        <v>46104</v>
      </c>
      <c r="C2427" s="89" t="s">
        <v>48</v>
      </c>
      <c r="D2427" s="89" t="s">
        <v>49</v>
      </c>
      <c r="E2427" s="189">
        <v>788721755</v>
      </c>
      <c r="F2427" s="197" t="s">
        <v>6258</v>
      </c>
      <c r="G2427" s="90">
        <v>26357571865</v>
      </c>
      <c r="H2427" s="91">
        <v>24912</v>
      </c>
      <c r="I2427" s="89"/>
      <c r="J2427" s="89" t="s">
        <v>51</v>
      </c>
      <c r="K2427" s="89" t="s">
        <v>52</v>
      </c>
      <c r="L2427" s="89" t="s">
        <v>85</v>
      </c>
      <c r="M2427" s="89" t="s">
        <v>6259</v>
      </c>
      <c r="N2427" s="89" t="s">
        <v>97</v>
      </c>
      <c r="O2427" s="92" t="s">
        <v>6260</v>
      </c>
      <c r="P2427" s="93" t="s">
        <v>57</v>
      </c>
      <c r="Q2427" s="110" t="s">
        <v>5322</v>
      </c>
      <c r="R2427" s="94"/>
      <c r="S2427" s="95">
        <v>46168</v>
      </c>
      <c r="T2427" s="95" t="s">
        <v>5203</v>
      </c>
      <c r="U2427" s="95" t="s">
        <v>1125</v>
      </c>
      <c r="V2427" s="91">
        <v>46113</v>
      </c>
      <c r="W2427" s="91">
        <v>46160</v>
      </c>
      <c r="X2427" s="91">
        <v>46167</v>
      </c>
      <c r="Y2427" s="96" t="s">
        <v>2851</v>
      </c>
      <c r="Z2427" s="89"/>
      <c r="AA2427" s="95"/>
      <c r="AB2427" s="89"/>
      <c r="AC2427" s="109"/>
      <c r="AD2427" s="89"/>
      <c r="AE2427" s="89"/>
      <c r="AF2427" s="191"/>
      <c r="AG2427" s="194"/>
      <c r="AH2427" s="193"/>
      <c r="AI2427" s="97"/>
      <c r="AJ2427" s="97"/>
      <c r="AK2427" s="97"/>
      <c r="AL2427" s="45" t="s">
        <v>67</v>
      </c>
      <c r="AM2427" s="160" t="str">
        <f>MONTH(B2427)&amp;"/"&amp;YEAR(B2427)</f>
        <v>3/2026</v>
      </c>
      <c r="AN2427" s="45">
        <f>WEEKNUM(B2427)-WEEKNUM(EOMONTH(B2427,-1)+1)+1</f>
        <v>4</v>
      </c>
      <c r="AO2427" s="45" t="str">
        <f>MONTH(R2427)&amp;"/"&amp;YEAR(R2427)</f>
        <v>1/1900</v>
      </c>
      <c r="AP2427" s="45" t="e">
        <f>WEEKNUM(R2427)-WEEKNUM(EOMONTH(R2427,-1)+1)+1</f>
        <v>#NUM!</v>
      </c>
      <c r="AQ2427" s="45">
        <f>IF(AU2427="S",IF(Q2427="1. Aceitou o programa",R2427-B2427,0),0)</f>
        <v>0</v>
      </c>
      <c r="AR2427" s="45">
        <f>IF(AU2427="S",IF(AND(S2427&lt;&gt;"",R2427&lt;&gt;""),S2427-R2427,0),0)</f>
        <v>0</v>
      </c>
      <c r="AS2427" s="45">
        <f>IF(AU2427="S",IF(Q2427="1. Aceitou o programa",IF(OR(X2427="Não se Aplica",X2427=""),IF(OR(W2427="Não se Aplica",W2427=""),0,W2427-V2427),AVERAGE(X2427-W2427,W2427-V2427)),0),0)</f>
        <v>0</v>
      </c>
      <c r="AT2427" s="45">
        <f>IF(AU2427="S",IF(AND(Q2427="1. Aceitou o programa",AB2427="Realizada"),IFERROR(IF(AA2427="",0,AA2427-R2427),0),0),0)</f>
        <v>0</v>
      </c>
      <c r="AU2427" s="45" t="str">
        <f>_xlfn.XLOOKUP(U2427,'Lista Suspensa'!$AA$20:$AA$23,'Lista Suspensa'!$AB$20:$AB$23,"N/A")</f>
        <v>S</v>
      </c>
    </row>
    <row r="2428" spans="1:47" ht="12" customHeight="1" x14ac:dyDescent="0.3">
      <c r="A2428" s="87" t="s">
        <v>47</v>
      </c>
      <c r="B2428" s="88">
        <v>46104</v>
      </c>
      <c r="C2428" s="89" t="s">
        <v>48</v>
      </c>
      <c r="D2428" s="89" t="s">
        <v>49</v>
      </c>
      <c r="E2428" s="189">
        <v>760981388</v>
      </c>
      <c r="F2428" s="197" t="s">
        <v>6261</v>
      </c>
      <c r="G2428" s="90">
        <v>73714291768</v>
      </c>
      <c r="H2428" s="91">
        <v>14413</v>
      </c>
      <c r="I2428" s="89"/>
      <c r="J2428" s="89" t="s">
        <v>51</v>
      </c>
      <c r="K2428" s="89" t="s">
        <v>76</v>
      </c>
      <c r="L2428" s="89" t="s">
        <v>95</v>
      </c>
      <c r="M2428" s="89" t="s">
        <v>971</v>
      </c>
      <c r="N2428" s="89" t="s">
        <v>97</v>
      </c>
      <c r="O2428" s="92" t="s">
        <v>6262</v>
      </c>
      <c r="P2428" s="93" t="s">
        <v>57</v>
      </c>
      <c r="Q2428" s="110" t="s">
        <v>5322</v>
      </c>
      <c r="R2428" s="94"/>
      <c r="S2428" s="95">
        <v>46168</v>
      </c>
      <c r="T2428" s="95" t="s">
        <v>5203</v>
      </c>
      <c r="U2428" s="95" t="s">
        <v>1125</v>
      </c>
      <c r="V2428" s="91">
        <v>46113</v>
      </c>
      <c r="W2428" s="91">
        <v>46160</v>
      </c>
      <c r="X2428" s="91">
        <v>46167</v>
      </c>
      <c r="Y2428" s="96" t="s">
        <v>2851</v>
      </c>
      <c r="Z2428" s="89"/>
      <c r="AA2428" s="95"/>
      <c r="AB2428" s="89"/>
      <c r="AC2428" s="109"/>
      <c r="AD2428" s="89"/>
      <c r="AE2428" s="89"/>
      <c r="AF2428" s="191"/>
      <c r="AG2428" s="194"/>
      <c r="AH2428" s="193"/>
      <c r="AI2428" s="97"/>
      <c r="AJ2428" s="97"/>
      <c r="AK2428" s="97"/>
      <c r="AL2428" s="45" t="s">
        <v>67</v>
      </c>
      <c r="AM2428" s="160" t="str">
        <f>MONTH(B2428)&amp;"/"&amp;YEAR(B2428)</f>
        <v>3/2026</v>
      </c>
      <c r="AN2428" s="45">
        <f>WEEKNUM(B2428)-WEEKNUM(EOMONTH(B2428,-1)+1)+1</f>
        <v>4</v>
      </c>
      <c r="AO2428" s="45" t="str">
        <f>MONTH(R2428)&amp;"/"&amp;YEAR(R2428)</f>
        <v>1/1900</v>
      </c>
      <c r="AP2428" s="45" t="e">
        <f>WEEKNUM(R2428)-WEEKNUM(EOMONTH(R2428,-1)+1)+1</f>
        <v>#NUM!</v>
      </c>
      <c r="AQ2428" s="45">
        <f>IF(AU2428="S",IF(Q2428="1. Aceitou o programa",R2428-B2428,0),0)</f>
        <v>0</v>
      </c>
      <c r="AR2428" s="45">
        <f>IF(AU2428="S",IF(AND(S2428&lt;&gt;"",R2428&lt;&gt;""),S2428-R2428,0),0)</f>
        <v>0</v>
      </c>
      <c r="AS2428" s="45">
        <f>IF(AU2428="S",IF(Q2428="1. Aceitou o programa",IF(OR(X2428="Não se Aplica",X2428=""),IF(OR(W2428="Não se Aplica",W2428=""),0,W2428-V2428),AVERAGE(X2428-W2428,W2428-V2428)),0),0)</f>
        <v>0</v>
      </c>
      <c r="AT2428" s="45">
        <f>IF(AU2428="S",IF(AND(Q2428="1. Aceitou o programa",AB2428="Realizada"),IFERROR(IF(AA2428="",0,AA2428-R2428),0),0),0)</f>
        <v>0</v>
      </c>
      <c r="AU2428" s="45" t="str">
        <f>_xlfn.XLOOKUP(U2428,'Lista Suspensa'!$AA$20:$AA$23,'Lista Suspensa'!$AB$20:$AB$23,"N/A")</f>
        <v>S</v>
      </c>
    </row>
    <row r="2429" spans="1:47" ht="12" customHeight="1" x14ac:dyDescent="0.3">
      <c r="A2429" s="87" t="s">
        <v>47</v>
      </c>
      <c r="B2429" s="88">
        <v>46104</v>
      </c>
      <c r="C2429" s="89" t="s">
        <v>48</v>
      </c>
      <c r="D2429" s="89" t="s">
        <v>49</v>
      </c>
      <c r="E2429" s="189">
        <v>796557217</v>
      </c>
      <c r="F2429" s="197" t="s">
        <v>6263</v>
      </c>
      <c r="G2429" s="90">
        <v>36793523520</v>
      </c>
      <c r="H2429" s="91">
        <v>20802</v>
      </c>
      <c r="I2429" s="89"/>
      <c r="J2429" s="89" t="s">
        <v>51</v>
      </c>
      <c r="K2429" s="89" t="s">
        <v>52</v>
      </c>
      <c r="L2429" s="89" t="s">
        <v>85</v>
      </c>
      <c r="M2429" s="89" t="s">
        <v>288</v>
      </c>
      <c r="N2429" s="89" t="s">
        <v>55</v>
      </c>
      <c r="O2429" s="92" t="s">
        <v>6264</v>
      </c>
      <c r="P2429" s="93" t="s">
        <v>57</v>
      </c>
      <c r="Q2429" s="110" t="s">
        <v>58</v>
      </c>
      <c r="R2429" s="94">
        <v>46169</v>
      </c>
      <c r="S2429" s="95"/>
      <c r="T2429" s="95" t="s">
        <v>59</v>
      </c>
      <c r="U2429" s="95" t="s">
        <v>60</v>
      </c>
      <c r="V2429" s="91">
        <v>46113</v>
      </c>
      <c r="W2429" s="91">
        <v>46160</v>
      </c>
      <c r="X2429" s="91">
        <v>46167</v>
      </c>
      <c r="Y2429" s="96" t="s">
        <v>2851</v>
      </c>
      <c r="Z2429" s="89" t="s">
        <v>62</v>
      </c>
      <c r="AA2429" s="95"/>
      <c r="AB2429" s="95" t="s">
        <v>2804</v>
      </c>
      <c r="AC2429" s="95" t="s">
        <v>2804</v>
      </c>
      <c r="AD2429" s="95" t="s">
        <v>2804</v>
      </c>
      <c r="AE2429" s="95" t="s">
        <v>2804</v>
      </c>
      <c r="AF2429" s="95" t="s">
        <v>2804</v>
      </c>
      <c r="AG2429" s="95" t="s">
        <v>2804</v>
      </c>
      <c r="AH2429" s="95" t="s">
        <v>2804</v>
      </c>
      <c r="AI2429" s="97"/>
      <c r="AJ2429" s="97" t="s">
        <v>65</v>
      </c>
      <c r="AK2429" s="97" t="s">
        <v>66</v>
      </c>
      <c r="AL2429" s="45" t="s">
        <v>67</v>
      </c>
      <c r="AM2429" s="160" t="str">
        <f>MONTH(B2429)&amp;"/"&amp;YEAR(B2429)</f>
        <v>3/2026</v>
      </c>
      <c r="AN2429" s="45">
        <f>WEEKNUM(B2429)-WEEKNUM(EOMONTH(B2429,-1)+1)+1</f>
        <v>4</v>
      </c>
      <c r="AO2429" s="45" t="str">
        <f>MONTH(R2429)&amp;"/"&amp;YEAR(R2429)</f>
        <v>5/2026</v>
      </c>
      <c r="AP2429" s="45">
        <f>WEEKNUM(R2429)-WEEKNUM(EOMONTH(R2429,-1)+1)+1</f>
        <v>5</v>
      </c>
      <c r="AQ2429" s="45">
        <f>IF(AU2429="S",IF(Q2429="1. Aceitou o programa",R2429-B2429,0),0)</f>
        <v>65</v>
      </c>
      <c r="AR2429" s="45">
        <f>IF(AU2429="S",IF(AND(S2429&lt;&gt;"",R2429&lt;&gt;""),S2429-R2429,0),0)</f>
        <v>0</v>
      </c>
      <c r="AS2429" s="45">
        <f>IF(AU2429="S",IF(Q2429="1. Aceitou o programa",IF(OR(X2429="Não se Aplica",X2429=""),IF(OR(W2429="Não se Aplica",W2429=""),0,W2429-V2429),AVERAGE(X2429-W2429,W2429-V2429)),0),0)</f>
        <v>27</v>
      </c>
      <c r="AT2429" s="45">
        <f>IF(AU2429="S",IF(AND(Q2429="1. Aceitou o programa",AB2429="Realizada"),IFERROR(IF(AA2429="",0,AA2429-R2429),0),0),0)</f>
        <v>0</v>
      </c>
      <c r="AU2429" s="45" t="str">
        <f>_xlfn.XLOOKUP(U2429,'Lista Suspensa'!$AA$20:$AA$23,'Lista Suspensa'!$AB$20:$AB$23,"N/A")</f>
        <v>S</v>
      </c>
    </row>
    <row r="2430" spans="1:47" ht="12" customHeight="1" x14ac:dyDescent="0.3">
      <c r="A2430" s="87" t="s">
        <v>47</v>
      </c>
      <c r="B2430" s="88">
        <v>46104</v>
      </c>
      <c r="C2430" s="89" t="s">
        <v>48</v>
      </c>
      <c r="D2430" s="89" t="s">
        <v>49</v>
      </c>
      <c r="E2430" s="189">
        <v>757921523</v>
      </c>
      <c r="F2430" s="197" t="s">
        <v>6265</v>
      </c>
      <c r="G2430" s="90">
        <v>38970945768</v>
      </c>
      <c r="H2430" s="91">
        <v>19211</v>
      </c>
      <c r="I2430" s="89"/>
      <c r="J2430" s="89" t="s">
        <v>51</v>
      </c>
      <c r="K2430" s="89" t="s">
        <v>76</v>
      </c>
      <c r="L2430" s="89" t="s">
        <v>95</v>
      </c>
      <c r="M2430" s="89" t="s">
        <v>96</v>
      </c>
      <c r="N2430" s="89" t="s">
        <v>97</v>
      </c>
      <c r="O2430" s="92" t="s">
        <v>6266</v>
      </c>
      <c r="P2430" s="93" t="s">
        <v>57</v>
      </c>
      <c r="Q2430" s="110" t="s">
        <v>5322</v>
      </c>
      <c r="R2430" s="94"/>
      <c r="S2430" s="95">
        <v>46168</v>
      </c>
      <c r="T2430" s="95" t="s">
        <v>5203</v>
      </c>
      <c r="U2430" s="95" t="s">
        <v>1125</v>
      </c>
      <c r="V2430" s="91">
        <v>46113</v>
      </c>
      <c r="W2430" s="91">
        <v>46160</v>
      </c>
      <c r="X2430" s="91">
        <v>46167</v>
      </c>
      <c r="Y2430" s="96" t="s">
        <v>2851</v>
      </c>
      <c r="Z2430" s="89"/>
      <c r="AA2430" s="95"/>
      <c r="AB2430" s="89"/>
      <c r="AC2430" s="109"/>
      <c r="AD2430" s="89"/>
      <c r="AE2430" s="89"/>
      <c r="AF2430" s="191"/>
      <c r="AG2430" s="194"/>
      <c r="AH2430" s="193"/>
      <c r="AI2430" s="97"/>
      <c r="AJ2430" s="97"/>
      <c r="AK2430" s="97"/>
      <c r="AL2430" s="45" t="s">
        <v>67</v>
      </c>
      <c r="AM2430" s="160" t="str">
        <f>MONTH(B2430)&amp;"/"&amp;YEAR(B2430)</f>
        <v>3/2026</v>
      </c>
      <c r="AN2430" s="45">
        <f>WEEKNUM(B2430)-WEEKNUM(EOMONTH(B2430,-1)+1)+1</f>
        <v>4</v>
      </c>
      <c r="AO2430" s="45" t="str">
        <f>MONTH(R2430)&amp;"/"&amp;YEAR(R2430)</f>
        <v>1/1900</v>
      </c>
      <c r="AP2430" s="45" t="e">
        <f>WEEKNUM(R2430)-WEEKNUM(EOMONTH(R2430,-1)+1)+1</f>
        <v>#NUM!</v>
      </c>
      <c r="AQ2430" s="45">
        <f>IF(AU2430="S",IF(Q2430="1. Aceitou o programa",R2430-B2430,0),0)</f>
        <v>0</v>
      </c>
      <c r="AR2430" s="45">
        <f>IF(AU2430="S",IF(AND(S2430&lt;&gt;"",R2430&lt;&gt;""),S2430-R2430,0),0)</f>
        <v>0</v>
      </c>
      <c r="AS2430" s="45">
        <f>IF(AU2430="S",IF(Q2430="1. Aceitou o programa",IF(OR(X2430="Não se Aplica",X2430=""),IF(OR(W2430="Não se Aplica",W2430=""),0,W2430-V2430),AVERAGE(X2430-W2430,W2430-V2430)),0),0)</f>
        <v>0</v>
      </c>
      <c r="AT2430" s="45">
        <f>IF(AU2430="S",IF(AND(Q2430="1. Aceitou o programa",AB2430="Realizada"),IFERROR(IF(AA2430="",0,AA2430-R2430),0),0),0)</f>
        <v>0</v>
      </c>
      <c r="AU2430" s="45" t="str">
        <f>_xlfn.XLOOKUP(U2430,'Lista Suspensa'!$AA$20:$AA$23,'Lista Suspensa'!$AB$20:$AB$23,"N/A")</f>
        <v>S</v>
      </c>
    </row>
    <row r="2431" spans="1:47" ht="12" customHeight="1" x14ac:dyDescent="0.3">
      <c r="A2431" s="87" t="s">
        <v>47</v>
      </c>
      <c r="B2431" s="88">
        <v>46104</v>
      </c>
      <c r="C2431" s="89" t="s">
        <v>48</v>
      </c>
      <c r="D2431" s="89" t="s">
        <v>49</v>
      </c>
      <c r="E2431" s="189">
        <v>900481153</v>
      </c>
      <c r="F2431" s="197" t="s">
        <v>6267</v>
      </c>
      <c r="G2431" s="90">
        <v>44968574800</v>
      </c>
      <c r="H2431" s="91">
        <v>18558</v>
      </c>
      <c r="I2431" s="89"/>
      <c r="J2431" s="89" t="s">
        <v>51</v>
      </c>
      <c r="K2431" s="89" t="s">
        <v>52</v>
      </c>
      <c r="L2431" s="89" t="s">
        <v>85</v>
      </c>
      <c r="M2431" s="89" t="s">
        <v>363</v>
      </c>
      <c r="N2431" s="89" t="s">
        <v>79</v>
      </c>
      <c r="O2431" s="92" t="s">
        <v>6268</v>
      </c>
      <c r="P2431" s="93" t="s">
        <v>57</v>
      </c>
      <c r="Q2431" s="110" t="s">
        <v>5322</v>
      </c>
      <c r="R2431" s="94"/>
      <c r="S2431" s="95">
        <v>46168</v>
      </c>
      <c r="T2431" s="95" t="s">
        <v>5203</v>
      </c>
      <c r="U2431" s="95" t="s">
        <v>1125</v>
      </c>
      <c r="V2431" s="91">
        <v>46113</v>
      </c>
      <c r="W2431" s="91">
        <v>46160</v>
      </c>
      <c r="X2431" s="91">
        <v>46167</v>
      </c>
      <c r="Y2431" s="96" t="s">
        <v>2851</v>
      </c>
      <c r="Z2431" s="89"/>
      <c r="AA2431" s="95"/>
      <c r="AB2431" s="89"/>
      <c r="AC2431" s="109"/>
      <c r="AD2431" s="89"/>
      <c r="AE2431" s="89"/>
      <c r="AF2431" s="191"/>
      <c r="AG2431" s="194"/>
      <c r="AH2431" s="193"/>
      <c r="AI2431" s="97"/>
      <c r="AJ2431" s="97"/>
      <c r="AK2431" s="97"/>
      <c r="AL2431" s="45" t="s">
        <v>67</v>
      </c>
      <c r="AM2431" s="160" t="str">
        <f>MONTH(B2431)&amp;"/"&amp;YEAR(B2431)</f>
        <v>3/2026</v>
      </c>
      <c r="AN2431" s="45">
        <f>WEEKNUM(B2431)-WEEKNUM(EOMONTH(B2431,-1)+1)+1</f>
        <v>4</v>
      </c>
      <c r="AO2431" s="45" t="str">
        <f>MONTH(R2431)&amp;"/"&amp;YEAR(R2431)</f>
        <v>1/1900</v>
      </c>
      <c r="AP2431" s="45" t="e">
        <f>WEEKNUM(R2431)-WEEKNUM(EOMONTH(R2431,-1)+1)+1</f>
        <v>#NUM!</v>
      </c>
      <c r="AQ2431" s="45">
        <f>IF(AU2431="S",IF(Q2431="1. Aceitou o programa",R2431-B2431,0),0)</f>
        <v>0</v>
      </c>
      <c r="AR2431" s="45">
        <f>IF(AU2431="S",IF(AND(S2431&lt;&gt;"",R2431&lt;&gt;""),S2431-R2431,0),0)</f>
        <v>0</v>
      </c>
      <c r="AS2431" s="45">
        <f>IF(AU2431="S",IF(Q2431="1. Aceitou o programa",IF(OR(X2431="Não se Aplica",X2431=""),IF(OR(W2431="Não se Aplica",W2431=""),0,W2431-V2431),AVERAGE(X2431-W2431,W2431-V2431)),0),0)</f>
        <v>0</v>
      </c>
      <c r="AT2431" s="45">
        <f>IF(AU2431="S",IF(AND(Q2431="1. Aceitou o programa",AB2431="Realizada"),IFERROR(IF(AA2431="",0,AA2431-R2431),0),0),0)</f>
        <v>0</v>
      </c>
      <c r="AU2431" s="45" t="str">
        <f>_xlfn.XLOOKUP(U2431,'Lista Suspensa'!$AA$20:$AA$23,'Lista Suspensa'!$AB$20:$AB$23,"N/A")</f>
        <v>S</v>
      </c>
    </row>
    <row r="2432" spans="1:47" ht="12" customHeight="1" x14ac:dyDescent="0.3">
      <c r="A2432" s="87" t="s">
        <v>47</v>
      </c>
      <c r="B2432" s="88">
        <v>46104</v>
      </c>
      <c r="C2432" s="89" t="s">
        <v>48</v>
      </c>
      <c r="D2432" s="89" t="s">
        <v>49</v>
      </c>
      <c r="E2432" s="189">
        <v>747252246</v>
      </c>
      <c r="F2432" s="197" t="s">
        <v>6269</v>
      </c>
      <c r="G2432" s="90">
        <v>4273258706</v>
      </c>
      <c r="H2432" s="91">
        <v>19891</v>
      </c>
      <c r="I2432" s="89"/>
      <c r="J2432" s="89" t="s">
        <v>51</v>
      </c>
      <c r="K2432" s="89" t="s">
        <v>76</v>
      </c>
      <c r="L2432" s="89" t="s">
        <v>95</v>
      </c>
      <c r="M2432" s="89" t="s">
        <v>222</v>
      </c>
      <c r="N2432" s="89" t="s">
        <v>97</v>
      </c>
      <c r="O2432" s="92" t="s">
        <v>6270</v>
      </c>
      <c r="P2432" s="93" t="s">
        <v>57</v>
      </c>
      <c r="Q2432" s="110" t="s">
        <v>5322</v>
      </c>
      <c r="R2432" s="94"/>
      <c r="S2432" s="95">
        <v>46168</v>
      </c>
      <c r="T2432" s="95" t="s">
        <v>5203</v>
      </c>
      <c r="U2432" s="95" t="s">
        <v>1125</v>
      </c>
      <c r="V2432" s="91">
        <v>46113</v>
      </c>
      <c r="W2432" s="91">
        <v>46160</v>
      </c>
      <c r="X2432" s="91">
        <v>46167</v>
      </c>
      <c r="Y2432" s="96" t="s">
        <v>2851</v>
      </c>
      <c r="Z2432" s="89"/>
      <c r="AA2432" s="95"/>
      <c r="AB2432" s="89"/>
      <c r="AC2432" s="109"/>
      <c r="AD2432" s="89"/>
      <c r="AE2432" s="89"/>
      <c r="AF2432" s="191"/>
      <c r="AG2432" s="194"/>
      <c r="AH2432" s="193"/>
      <c r="AI2432" s="97"/>
      <c r="AJ2432" s="97"/>
      <c r="AK2432" s="97"/>
      <c r="AL2432" s="45" t="s">
        <v>67</v>
      </c>
      <c r="AM2432" s="160" t="str">
        <f>MONTH(B2432)&amp;"/"&amp;YEAR(B2432)</f>
        <v>3/2026</v>
      </c>
      <c r="AN2432" s="45">
        <f>WEEKNUM(B2432)-WEEKNUM(EOMONTH(B2432,-1)+1)+1</f>
        <v>4</v>
      </c>
      <c r="AO2432" s="45" t="str">
        <f>MONTH(R2432)&amp;"/"&amp;YEAR(R2432)</f>
        <v>1/1900</v>
      </c>
      <c r="AP2432" s="45" t="e">
        <f>WEEKNUM(R2432)-WEEKNUM(EOMONTH(R2432,-1)+1)+1</f>
        <v>#NUM!</v>
      </c>
      <c r="AQ2432" s="45">
        <f>IF(AU2432="S",IF(Q2432="1. Aceitou o programa",R2432-B2432,0),0)</f>
        <v>0</v>
      </c>
      <c r="AR2432" s="45">
        <f>IF(AU2432="S",IF(AND(S2432&lt;&gt;"",R2432&lt;&gt;""),S2432-R2432,0),0)</f>
        <v>0</v>
      </c>
      <c r="AS2432" s="45">
        <f>IF(AU2432="S",IF(Q2432="1. Aceitou o programa",IF(OR(X2432="Não se Aplica",X2432=""),IF(OR(W2432="Não se Aplica",W2432=""),0,W2432-V2432),AVERAGE(X2432-W2432,W2432-V2432)),0),0)</f>
        <v>0</v>
      </c>
      <c r="AT2432" s="45">
        <f>IF(AU2432="S",IF(AND(Q2432="1. Aceitou o programa",AB2432="Realizada"),IFERROR(IF(AA2432="",0,AA2432-R2432),0),0),0)</f>
        <v>0</v>
      </c>
      <c r="AU2432" s="45" t="str">
        <f>_xlfn.XLOOKUP(U2432,'Lista Suspensa'!$AA$20:$AA$23,'Lista Suspensa'!$AB$20:$AB$23,"N/A")</f>
        <v>S</v>
      </c>
    </row>
    <row r="2433" spans="1:47" ht="12" customHeight="1" x14ac:dyDescent="0.3">
      <c r="A2433" s="87" t="s">
        <v>47</v>
      </c>
      <c r="B2433" s="88">
        <v>46104</v>
      </c>
      <c r="C2433" s="89" t="s">
        <v>48</v>
      </c>
      <c r="D2433" s="89" t="s">
        <v>49</v>
      </c>
      <c r="E2433" s="189">
        <v>774413646</v>
      </c>
      <c r="F2433" s="197" t="s">
        <v>6271</v>
      </c>
      <c r="G2433" s="90">
        <v>24757567804</v>
      </c>
      <c r="H2433" s="91">
        <v>23928</v>
      </c>
      <c r="I2433" s="89"/>
      <c r="J2433" s="89" t="s">
        <v>51</v>
      </c>
      <c r="K2433" s="89" t="s">
        <v>52</v>
      </c>
      <c r="L2433" s="89" t="s">
        <v>85</v>
      </c>
      <c r="M2433" s="89" t="s">
        <v>807</v>
      </c>
      <c r="N2433" s="89" t="s">
        <v>55</v>
      </c>
      <c r="O2433" s="92" t="s">
        <v>6272</v>
      </c>
      <c r="P2433" s="93" t="s">
        <v>57</v>
      </c>
      <c r="Q2433" s="110" t="s">
        <v>5322</v>
      </c>
      <c r="R2433" s="94"/>
      <c r="S2433" s="95">
        <v>46168</v>
      </c>
      <c r="T2433" s="95" t="s">
        <v>5203</v>
      </c>
      <c r="U2433" s="95" t="s">
        <v>1125</v>
      </c>
      <c r="V2433" s="91">
        <v>46113</v>
      </c>
      <c r="W2433" s="91">
        <v>46160</v>
      </c>
      <c r="X2433" s="91">
        <v>46167</v>
      </c>
      <c r="Y2433" s="96" t="s">
        <v>2851</v>
      </c>
      <c r="Z2433" s="89"/>
      <c r="AA2433" s="95"/>
      <c r="AB2433" s="89"/>
      <c r="AC2433" s="109"/>
      <c r="AD2433" s="89"/>
      <c r="AE2433" s="89"/>
      <c r="AF2433" s="191"/>
      <c r="AG2433" s="194"/>
      <c r="AH2433" s="193"/>
      <c r="AI2433" s="97"/>
      <c r="AJ2433" s="97"/>
      <c r="AK2433" s="97"/>
      <c r="AL2433" s="45" t="s">
        <v>67</v>
      </c>
      <c r="AM2433" s="160" t="str">
        <f>MONTH(B2433)&amp;"/"&amp;YEAR(B2433)</f>
        <v>3/2026</v>
      </c>
      <c r="AN2433" s="45">
        <f>WEEKNUM(B2433)-WEEKNUM(EOMONTH(B2433,-1)+1)+1</f>
        <v>4</v>
      </c>
      <c r="AO2433" s="45" t="str">
        <f>MONTH(R2433)&amp;"/"&amp;YEAR(R2433)</f>
        <v>1/1900</v>
      </c>
      <c r="AP2433" s="45" t="e">
        <f>WEEKNUM(R2433)-WEEKNUM(EOMONTH(R2433,-1)+1)+1</f>
        <v>#NUM!</v>
      </c>
      <c r="AQ2433" s="45">
        <f>IF(AU2433="S",IF(Q2433="1. Aceitou o programa",R2433-B2433,0),0)</f>
        <v>0</v>
      </c>
      <c r="AR2433" s="45">
        <f>IF(AU2433="S",IF(AND(S2433&lt;&gt;"",R2433&lt;&gt;""),S2433-R2433,0),0)</f>
        <v>0</v>
      </c>
      <c r="AS2433" s="45">
        <f>IF(AU2433="S",IF(Q2433="1. Aceitou o programa",IF(OR(X2433="Não se Aplica",X2433=""),IF(OR(W2433="Não se Aplica",W2433=""),0,W2433-V2433),AVERAGE(X2433-W2433,W2433-V2433)),0),0)</f>
        <v>0</v>
      </c>
      <c r="AT2433" s="45">
        <f>IF(AU2433="S",IF(AND(Q2433="1. Aceitou o programa",AB2433="Realizada"),IFERROR(IF(AA2433="",0,AA2433-R2433),0),0),0)</f>
        <v>0</v>
      </c>
      <c r="AU2433" s="45" t="str">
        <f>_xlfn.XLOOKUP(U2433,'Lista Suspensa'!$AA$20:$AA$23,'Lista Suspensa'!$AB$20:$AB$23,"N/A")</f>
        <v>S</v>
      </c>
    </row>
    <row r="2434" spans="1:47" ht="12" customHeight="1" x14ac:dyDescent="0.3">
      <c r="A2434" s="87" t="s">
        <v>47</v>
      </c>
      <c r="B2434" s="88">
        <v>46104</v>
      </c>
      <c r="C2434" s="89" t="s">
        <v>48</v>
      </c>
      <c r="D2434" s="89" t="s">
        <v>49</v>
      </c>
      <c r="E2434" s="189">
        <v>782219292</v>
      </c>
      <c r="F2434" s="197" t="s">
        <v>6273</v>
      </c>
      <c r="G2434" s="90">
        <v>9403900865</v>
      </c>
      <c r="H2434" s="91">
        <v>20424</v>
      </c>
      <c r="I2434" s="89"/>
      <c r="J2434" s="89" t="s">
        <v>51</v>
      </c>
      <c r="K2434" s="89" t="s">
        <v>52</v>
      </c>
      <c r="L2434" s="89" t="s">
        <v>85</v>
      </c>
      <c r="M2434" s="89" t="s">
        <v>5342</v>
      </c>
      <c r="N2434" s="89" t="s">
        <v>79</v>
      </c>
      <c r="O2434" s="92" t="s">
        <v>6274</v>
      </c>
      <c r="P2434" s="93" t="s">
        <v>57</v>
      </c>
      <c r="Q2434" s="110" t="s">
        <v>5322</v>
      </c>
      <c r="R2434" s="94"/>
      <c r="S2434" s="95">
        <v>46168</v>
      </c>
      <c r="T2434" s="95" t="s">
        <v>5203</v>
      </c>
      <c r="U2434" s="95" t="s">
        <v>1125</v>
      </c>
      <c r="V2434" s="91">
        <v>46113</v>
      </c>
      <c r="W2434" s="91">
        <v>46160</v>
      </c>
      <c r="X2434" s="91">
        <v>46167</v>
      </c>
      <c r="Y2434" s="96" t="s">
        <v>2851</v>
      </c>
      <c r="Z2434" s="89"/>
      <c r="AA2434" s="95"/>
      <c r="AB2434" s="89"/>
      <c r="AC2434" s="109"/>
      <c r="AD2434" s="89"/>
      <c r="AE2434" s="89"/>
      <c r="AF2434" s="191"/>
      <c r="AG2434" s="194"/>
      <c r="AH2434" s="193"/>
      <c r="AI2434" s="97"/>
      <c r="AJ2434" s="97"/>
      <c r="AK2434" s="97"/>
      <c r="AL2434" s="45" t="s">
        <v>67</v>
      </c>
      <c r="AM2434" s="160" t="str">
        <f>MONTH(B2434)&amp;"/"&amp;YEAR(B2434)</f>
        <v>3/2026</v>
      </c>
      <c r="AN2434" s="45">
        <f>WEEKNUM(B2434)-WEEKNUM(EOMONTH(B2434,-1)+1)+1</f>
        <v>4</v>
      </c>
      <c r="AO2434" s="45" t="str">
        <f>MONTH(R2434)&amp;"/"&amp;YEAR(R2434)</f>
        <v>1/1900</v>
      </c>
      <c r="AP2434" s="45" t="e">
        <f>WEEKNUM(R2434)-WEEKNUM(EOMONTH(R2434,-1)+1)+1</f>
        <v>#NUM!</v>
      </c>
      <c r="AQ2434" s="45">
        <f>IF(AU2434="S",IF(Q2434="1. Aceitou o programa",R2434-B2434,0),0)</f>
        <v>0</v>
      </c>
      <c r="AR2434" s="45">
        <f>IF(AU2434="S",IF(AND(S2434&lt;&gt;"",R2434&lt;&gt;""),S2434-R2434,0),0)</f>
        <v>0</v>
      </c>
      <c r="AS2434" s="45">
        <f>IF(AU2434="S",IF(Q2434="1. Aceitou o programa",IF(OR(X2434="Não se Aplica",X2434=""),IF(OR(W2434="Não se Aplica",W2434=""),0,W2434-V2434),AVERAGE(X2434-W2434,W2434-V2434)),0),0)</f>
        <v>0</v>
      </c>
      <c r="AT2434" s="45">
        <f>IF(AU2434="S",IF(AND(Q2434="1. Aceitou o programa",AB2434="Realizada"),IFERROR(IF(AA2434="",0,AA2434-R2434),0),0),0)</f>
        <v>0</v>
      </c>
      <c r="AU2434" s="45" t="str">
        <f>_xlfn.XLOOKUP(U2434,'Lista Suspensa'!$AA$20:$AA$23,'Lista Suspensa'!$AB$20:$AB$23,"N/A")</f>
        <v>S</v>
      </c>
    </row>
    <row r="2435" spans="1:47" ht="12" customHeight="1" x14ac:dyDescent="0.3">
      <c r="A2435" s="87" t="s">
        <v>47</v>
      </c>
      <c r="B2435" s="88">
        <v>46104</v>
      </c>
      <c r="C2435" s="89" t="s">
        <v>48</v>
      </c>
      <c r="D2435" s="89" t="s">
        <v>49</v>
      </c>
      <c r="E2435" s="189">
        <v>758309104</v>
      </c>
      <c r="F2435" s="197" t="s">
        <v>6275</v>
      </c>
      <c r="G2435" s="90">
        <v>21920265791</v>
      </c>
      <c r="H2435" s="91">
        <v>14847</v>
      </c>
      <c r="I2435" s="89"/>
      <c r="J2435" s="89" t="s">
        <v>51</v>
      </c>
      <c r="K2435" s="89" t="s">
        <v>76</v>
      </c>
      <c r="L2435" s="89" t="s">
        <v>95</v>
      </c>
      <c r="M2435" s="89" t="s">
        <v>106</v>
      </c>
      <c r="N2435" s="89" t="s">
        <v>97</v>
      </c>
      <c r="O2435" s="92" t="s">
        <v>6276</v>
      </c>
      <c r="P2435" s="93" t="s">
        <v>57</v>
      </c>
      <c r="Q2435" s="110" t="s">
        <v>5322</v>
      </c>
      <c r="R2435" s="94"/>
      <c r="S2435" s="95">
        <v>46168</v>
      </c>
      <c r="T2435" s="95" t="s">
        <v>5203</v>
      </c>
      <c r="U2435" s="95" t="s">
        <v>1125</v>
      </c>
      <c r="V2435" s="91">
        <v>46113</v>
      </c>
      <c r="W2435" s="91">
        <v>46160</v>
      </c>
      <c r="X2435" s="91">
        <v>46167</v>
      </c>
      <c r="Y2435" s="96" t="s">
        <v>2851</v>
      </c>
      <c r="Z2435" s="89"/>
      <c r="AA2435" s="95"/>
      <c r="AB2435" s="89"/>
      <c r="AC2435" s="109"/>
      <c r="AD2435" s="89"/>
      <c r="AE2435" s="89"/>
      <c r="AF2435" s="191"/>
      <c r="AG2435" s="194"/>
      <c r="AH2435" s="193"/>
      <c r="AI2435" s="97"/>
      <c r="AJ2435" s="97"/>
      <c r="AK2435" s="97"/>
      <c r="AL2435" s="45" t="s">
        <v>67</v>
      </c>
      <c r="AM2435" s="160" t="str">
        <f>MONTH(B2435)&amp;"/"&amp;YEAR(B2435)</f>
        <v>3/2026</v>
      </c>
      <c r="AN2435" s="45">
        <f>WEEKNUM(B2435)-WEEKNUM(EOMONTH(B2435,-1)+1)+1</f>
        <v>4</v>
      </c>
      <c r="AO2435" s="45" t="str">
        <f>MONTH(R2435)&amp;"/"&amp;YEAR(R2435)</f>
        <v>1/1900</v>
      </c>
      <c r="AP2435" s="45" t="e">
        <f>WEEKNUM(R2435)-WEEKNUM(EOMONTH(R2435,-1)+1)+1</f>
        <v>#NUM!</v>
      </c>
      <c r="AQ2435" s="45">
        <f>IF(AU2435="S",IF(Q2435="1. Aceitou o programa",R2435-B2435,0),0)</f>
        <v>0</v>
      </c>
      <c r="AR2435" s="45">
        <f>IF(AU2435="S",IF(AND(S2435&lt;&gt;"",R2435&lt;&gt;""),S2435-R2435,0),0)</f>
        <v>0</v>
      </c>
      <c r="AS2435" s="45">
        <f>IF(AU2435="S",IF(Q2435="1. Aceitou o programa",IF(OR(X2435="Não se Aplica",X2435=""),IF(OR(W2435="Não se Aplica",W2435=""),0,W2435-V2435),AVERAGE(X2435-W2435,W2435-V2435)),0),0)</f>
        <v>0</v>
      </c>
      <c r="AT2435" s="45">
        <f>IF(AU2435="S",IF(AND(Q2435="1. Aceitou o programa",AB2435="Realizada"),IFERROR(IF(AA2435="",0,AA2435-R2435),0),0),0)</f>
        <v>0</v>
      </c>
      <c r="AU2435" s="45" t="str">
        <f>_xlfn.XLOOKUP(U2435,'Lista Suspensa'!$AA$20:$AA$23,'Lista Suspensa'!$AB$20:$AB$23,"N/A")</f>
        <v>S</v>
      </c>
    </row>
    <row r="2436" spans="1:47" ht="12" customHeight="1" x14ac:dyDescent="0.3">
      <c r="A2436" s="87" t="s">
        <v>47</v>
      </c>
      <c r="B2436" s="88">
        <v>46104</v>
      </c>
      <c r="C2436" s="89" t="s">
        <v>48</v>
      </c>
      <c r="D2436" s="89" t="s">
        <v>49</v>
      </c>
      <c r="E2436" s="189">
        <v>830185658</v>
      </c>
      <c r="F2436" s="197" t="s">
        <v>6277</v>
      </c>
      <c r="G2436" s="90">
        <v>29843876865</v>
      </c>
      <c r="H2436" s="91">
        <v>16082</v>
      </c>
      <c r="I2436" s="89"/>
      <c r="J2436" s="89" t="s">
        <v>51</v>
      </c>
      <c r="K2436" s="89" t="s">
        <v>52</v>
      </c>
      <c r="L2436" s="89" t="s">
        <v>85</v>
      </c>
      <c r="M2436" s="89" t="s">
        <v>724</v>
      </c>
      <c r="N2436" s="89" t="s">
        <v>87</v>
      </c>
      <c r="O2436" s="92" t="s">
        <v>6278</v>
      </c>
      <c r="P2436" s="93" t="s">
        <v>57</v>
      </c>
      <c r="Q2436" s="110" t="s">
        <v>5322</v>
      </c>
      <c r="R2436" s="94"/>
      <c r="S2436" s="95">
        <v>46168</v>
      </c>
      <c r="T2436" s="95" t="s">
        <v>5203</v>
      </c>
      <c r="U2436" s="95" t="s">
        <v>1125</v>
      </c>
      <c r="V2436" s="91">
        <v>46113</v>
      </c>
      <c r="W2436" s="91">
        <v>46160</v>
      </c>
      <c r="X2436" s="91">
        <v>46167</v>
      </c>
      <c r="Y2436" s="96" t="s">
        <v>2851</v>
      </c>
      <c r="Z2436" s="89"/>
      <c r="AA2436" s="95"/>
      <c r="AB2436" s="89"/>
      <c r="AC2436" s="109"/>
      <c r="AD2436" s="89"/>
      <c r="AE2436" s="89"/>
      <c r="AF2436" s="191"/>
      <c r="AG2436" s="194"/>
      <c r="AH2436" s="193"/>
      <c r="AI2436" s="97"/>
      <c r="AJ2436" s="97"/>
      <c r="AK2436" s="97"/>
      <c r="AL2436" s="45" t="s">
        <v>67</v>
      </c>
      <c r="AM2436" s="160" t="str">
        <f>MONTH(B2436)&amp;"/"&amp;YEAR(B2436)</f>
        <v>3/2026</v>
      </c>
      <c r="AN2436" s="45">
        <f>WEEKNUM(B2436)-WEEKNUM(EOMONTH(B2436,-1)+1)+1</f>
        <v>4</v>
      </c>
      <c r="AO2436" s="45" t="str">
        <f>MONTH(R2436)&amp;"/"&amp;YEAR(R2436)</f>
        <v>1/1900</v>
      </c>
      <c r="AP2436" s="45" t="e">
        <f>WEEKNUM(R2436)-WEEKNUM(EOMONTH(R2436,-1)+1)+1</f>
        <v>#NUM!</v>
      </c>
      <c r="AQ2436" s="45">
        <f>IF(AU2436="S",IF(Q2436="1. Aceitou o programa",R2436-B2436,0),0)</f>
        <v>0</v>
      </c>
      <c r="AR2436" s="45">
        <f>IF(AU2436="S",IF(AND(S2436&lt;&gt;"",R2436&lt;&gt;""),S2436-R2436,0),0)</f>
        <v>0</v>
      </c>
      <c r="AS2436" s="45">
        <f>IF(AU2436="S",IF(Q2436="1. Aceitou o programa",IF(OR(X2436="Não se Aplica",X2436=""),IF(OR(W2436="Não se Aplica",W2436=""),0,W2436-V2436),AVERAGE(X2436-W2436,W2436-V2436)),0),0)</f>
        <v>0</v>
      </c>
      <c r="AT2436" s="45">
        <f>IF(AU2436="S",IF(AND(Q2436="1. Aceitou o programa",AB2436="Realizada"),IFERROR(IF(AA2436="",0,AA2436-R2436),0),0),0)</f>
        <v>0</v>
      </c>
      <c r="AU2436" s="45" t="str">
        <f>_xlfn.XLOOKUP(U2436,'Lista Suspensa'!$AA$20:$AA$23,'Lista Suspensa'!$AB$20:$AB$23,"N/A")</f>
        <v>S</v>
      </c>
    </row>
    <row r="2437" spans="1:47" ht="12" customHeight="1" x14ac:dyDescent="0.3">
      <c r="A2437" s="87" t="s">
        <v>47</v>
      </c>
      <c r="B2437" s="88">
        <v>46104</v>
      </c>
      <c r="C2437" s="89" t="s">
        <v>48</v>
      </c>
      <c r="D2437" s="89" t="s">
        <v>49</v>
      </c>
      <c r="E2437" s="189">
        <v>850093821</v>
      </c>
      <c r="F2437" s="197" t="s">
        <v>6279</v>
      </c>
      <c r="G2437" s="90">
        <v>24518069404</v>
      </c>
      <c r="H2437" s="91">
        <v>22042</v>
      </c>
      <c r="I2437" s="89"/>
      <c r="J2437" s="89" t="s">
        <v>51</v>
      </c>
      <c r="K2437" s="89" t="s">
        <v>771</v>
      </c>
      <c r="L2437" s="89" t="s">
        <v>772</v>
      </c>
      <c r="M2437" s="89" t="s">
        <v>6280</v>
      </c>
      <c r="N2437" s="89" t="s">
        <v>877</v>
      </c>
      <c r="O2437" s="92" t="s">
        <v>6281</v>
      </c>
      <c r="P2437" s="93" t="s">
        <v>57</v>
      </c>
      <c r="Q2437" s="110" t="s">
        <v>5322</v>
      </c>
      <c r="R2437" s="94"/>
      <c r="S2437" s="95">
        <v>46168</v>
      </c>
      <c r="T2437" s="95" t="s">
        <v>5203</v>
      </c>
      <c r="U2437" s="95" t="s">
        <v>1125</v>
      </c>
      <c r="V2437" s="91">
        <v>46113</v>
      </c>
      <c r="W2437" s="91">
        <v>46160</v>
      </c>
      <c r="X2437" s="91">
        <v>46167</v>
      </c>
      <c r="Y2437" s="96" t="s">
        <v>2851</v>
      </c>
      <c r="Z2437" s="89"/>
      <c r="AA2437" s="95"/>
      <c r="AB2437" s="89"/>
      <c r="AC2437" s="109"/>
      <c r="AD2437" s="89"/>
      <c r="AE2437" s="89"/>
      <c r="AF2437" s="191"/>
      <c r="AG2437" s="194"/>
      <c r="AH2437" s="193"/>
      <c r="AI2437" s="97"/>
      <c r="AJ2437" s="97"/>
      <c r="AK2437" s="97"/>
      <c r="AL2437" s="45" t="s">
        <v>67</v>
      </c>
      <c r="AM2437" s="160" t="str">
        <f>MONTH(B2437)&amp;"/"&amp;YEAR(B2437)</f>
        <v>3/2026</v>
      </c>
      <c r="AN2437" s="45">
        <f>WEEKNUM(B2437)-WEEKNUM(EOMONTH(B2437,-1)+1)+1</f>
        <v>4</v>
      </c>
      <c r="AO2437" s="45" t="str">
        <f>MONTH(R2437)&amp;"/"&amp;YEAR(R2437)</f>
        <v>1/1900</v>
      </c>
      <c r="AP2437" s="45" t="e">
        <f>WEEKNUM(R2437)-WEEKNUM(EOMONTH(R2437,-1)+1)+1</f>
        <v>#NUM!</v>
      </c>
      <c r="AQ2437" s="45">
        <f>IF(AU2437="S",IF(Q2437="1. Aceitou o programa",R2437-B2437,0),0)</f>
        <v>0</v>
      </c>
      <c r="AR2437" s="45">
        <f>IF(AU2437="S",IF(AND(S2437&lt;&gt;"",R2437&lt;&gt;""),S2437-R2437,0),0)</f>
        <v>0</v>
      </c>
      <c r="AS2437" s="45">
        <f>IF(AU2437="S",IF(Q2437="1. Aceitou o programa",IF(OR(X2437="Não se Aplica",X2437=""),IF(OR(W2437="Não se Aplica",W2437=""),0,W2437-V2437),AVERAGE(X2437-W2437,W2437-V2437)),0),0)</f>
        <v>0</v>
      </c>
      <c r="AT2437" s="45">
        <f>IF(AU2437="S",IF(AND(Q2437="1. Aceitou o programa",AB2437="Realizada"),IFERROR(IF(AA2437="",0,AA2437-R2437),0),0),0)</f>
        <v>0</v>
      </c>
      <c r="AU2437" s="45" t="str">
        <f>_xlfn.XLOOKUP(U2437,'Lista Suspensa'!$AA$20:$AA$23,'Lista Suspensa'!$AB$20:$AB$23,"N/A")</f>
        <v>S</v>
      </c>
    </row>
    <row r="2438" spans="1:47" ht="12" customHeight="1" x14ac:dyDescent="0.3">
      <c r="A2438" s="87" t="s">
        <v>47</v>
      </c>
      <c r="B2438" s="88">
        <v>46104</v>
      </c>
      <c r="C2438" s="89" t="s">
        <v>48</v>
      </c>
      <c r="D2438" s="89" t="s">
        <v>49</v>
      </c>
      <c r="E2438" s="189">
        <v>420602119</v>
      </c>
      <c r="F2438" s="197" t="s">
        <v>6282</v>
      </c>
      <c r="G2438" s="90">
        <v>11501022253</v>
      </c>
      <c r="H2438" s="91">
        <v>21759</v>
      </c>
      <c r="I2438" s="89"/>
      <c r="J2438" s="89" t="s">
        <v>51</v>
      </c>
      <c r="K2438" s="89" t="s">
        <v>52</v>
      </c>
      <c r="L2438" s="89" t="s">
        <v>6283</v>
      </c>
      <c r="M2438" s="89" t="s">
        <v>234</v>
      </c>
      <c r="N2438" s="89" t="s">
        <v>79</v>
      </c>
      <c r="O2438" s="92" t="s">
        <v>6284</v>
      </c>
      <c r="P2438" s="93" t="s">
        <v>57</v>
      </c>
      <c r="Q2438" s="110" t="s">
        <v>5322</v>
      </c>
      <c r="R2438" s="94"/>
      <c r="S2438" s="95">
        <v>46168</v>
      </c>
      <c r="T2438" s="95" t="s">
        <v>5203</v>
      </c>
      <c r="U2438" s="95" t="s">
        <v>1125</v>
      </c>
      <c r="V2438" s="91">
        <v>46113</v>
      </c>
      <c r="W2438" s="91">
        <v>46160</v>
      </c>
      <c r="X2438" s="91">
        <v>46167</v>
      </c>
      <c r="Y2438" s="96" t="s">
        <v>2851</v>
      </c>
      <c r="Z2438" s="89"/>
      <c r="AA2438" s="95"/>
      <c r="AB2438" s="89"/>
      <c r="AC2438" s="109"/>
      <c r="AD2438" s="89"/>
      <c r="AE2438" s="89"/>
      <c r="AF2438" s="191"/>
      <c r="AG2438" s="194"/>
      <c r="AH2438" s="193"/>
      <c r="AI2438" s="97"/>
      <c r="AJ2438" s="97"/>
      <c r="AK2438" s="97"/>
      <c r="AL2438" s="45" t="s">
        <v>67</v>
      </c>
      <c r="AM2438" s="160" t="str">
        <f>MONTH(B2438)&amp;"/"&amp;YEAR(B2438)</f>
        <v>3/2026</v>
      </c>
      <c r="AN2438" s="45">
        <f>WEEKNUM(B2438)-WEEKNUM(EOMONTH(B2438,-1)+1)+1</f>
        <v>4</v>
      </c>
      <c r="AO2438" s="45" t="str">
        <f>MONTH(R2438)&amp;"/"&amp;YEAR(R2438)</f>
        <v>1/1900</v>
      </c>
      <c r="AP2438" s="45" t="e">
        <f>WEEKNUM(R2438)-WEEKNUM(EOMONTH(R2438,-1)+1)+1</f>
        <v>#NUM!</v>
      </c>
      <c r="AQ2438" s="45">
        <f>IF(AU2438="S",IF(Q2438="1. Aceitou o programa",R2438-B2438,0),0)</f>
        <v>0</v>
      </c>
      <c r="AR2438" s="45">
        <f>IF(AU2438="S",IF(AND(S2438&lt;&gt;"",R2438&lt;&gt;""),S2438-R2438,0),0)</f>
        <v>0</v>
      </c>
      <c r="AS2438" s="45">
        <f>IF(AU2438="S",IF(Q2438="1. Aceitou o programa",IF(OR(X2438="Não se Aplica",X2438=""),IF(OR(W2438="Não se Aplica",W2438=""),0,W2438-V2438),AVERAGE(X2438-W2438,W2438-V2438)),0),0)</f>
        <v>0</v>
      </c>
      <c r="AT2438" s="45">
        <f>IF(AU2438="S",IF(AND(Q2438="1. Aceitou o programa",AB2438="Realizada"),IFERROR(IF(AA2438="",0,AA2438-R2438),0),0),0)</f>
        <v>0</v>
      </c>
      <c r="AU2438" s="45" t="str">
        <f>_xlfn.XLOOKUP(U2438,'Lista Suspensa'!$AA$20:$AA$23,'Lista Suspensa'!$AB$20:$AB$23,"N/A")</f>
        <v>S</v>
      </c>
    </row>
    <row r="2439" spans="1:47" ht="12" customHeight="1" x14ac:dyDescent="0.3">
      <c r="A2439" s="87" t="s">
        <v>47</v>
      </c>
      <c r="B2439" s="88">
        <v>46104</v>
      </c>
      <c r="C2439" s="89" t="s">
        <v>48</v>
      </c>
      <c r="D2439" s="89" t="s">
        <v>49</v>
      </c>
      <c r="E2439" s="189">
        <v>451939115</v>
      </c>
      <c r="F2439" s="197" t="s">
        <v>6285</v>
      </c>
      <c r="G2439" s="90">
        <v>12487291885</v>
      </c>
      <c r="H2439" s="91">
        <v>23229</v>
      </c>
      <c r="I2439" s="89"/>
      <c r="J2439" s="89" t="s">
        <v>51</v>
      </c>
      <c r="K2439" s="89" t="s">
        <v>52</v>
      </c>
      <c r="L2439" s="89" t="s">
        <v>85</v>
      </c>
      <c r="M2439" s="89" t="s">
        <v>6039</v>
      </c>
      <c r="N2439" s="89" t="s">
        <v>79</v>
      </c>
      <c r="O2439" s="92" t="s">
        <v>6286</v>
      </c>
      <c r="P2439" s="93" t="s">
        <v>57</v>
      </c>
      <c r="Q2439" s="110" t="s">
        <v>5322</v>
      </c>
      <c r="R2439" s="94"/>
      <c r="S2439" s="95">
        <v>46168</v>
      </c>
      <c r="T2439" s="95" t="s">
        <v>5203</v>
      </c>
      <c r="U2439" s="95" t="s">
        <v>1125</v>
      </c>
      <c r="V2439" s="91">
        <v>46113</v>
      </c>
      <c r="W2439" s="91">
        <v>46160</v>
      </c>
      <c r="X2439" s="91">
        <v>46167</v>
      </c>
      <c r="Y2439" s="96" t="s">
        <v>2851</v>
      </c>
      <c r="Z2439" s="89"/>
      <c r="AA2439" s="95"/>
      <c r="AB2439" s="89"/>
      <c r="AC2439" s="109"/>
      <c r="AD2439" s="89"/>
      <c r="AE2439" s="89"/>
      <c r="AF2439" s="191"/>
      <c r="AG2439" s="194"/>
      <c r="AH2439" s="193"/>
      <c r="AI2439" s="97"/>
      <c r="AJ2439" s="97"/>
      <c r="AK2439" s="97"/>
      <c r="AL2439" s="45" t="s">
        <v>67</v>
      </c>
      <c r="AM2439" s="160" t="str">
        <f>MONTH(B2439)&amp;"/"&amp;YEAR(B2439)</f>
        <v>3/2026</v>
      </c>
      <c r="AN2439" s="45">
        <f>WEEKNUM(B2439)-WEEKNUM(EOMONTH(B2439,-1)+1)+1</f>
        <v>4</v>
      </c>
      <c r="AO2439" s="45" t="str">
        <f>MONTH(R2439)&amp;"/"&amp;YEAR(R2439)</f>
        <v>1/1900</v>
      </c>
      <c r="AP2439" s="45" t="e">
        <f>WEEKNUM(R2439)-WEEKNUM(EOMONTH(R2439,-1)+1)+1</f>
        <v>#NUM!</v>
      </c>
      <c r="AQ2439" s="45">
        <f>IF(AU2439="S",IF(Q2439="1. Aceitou o programa",R2439-B2439,0),0)</f>
        <v>0</v>
      </c>
      <c r="AR2439" s="45">
        <f>IF(AU2439="S",IF(AND(S2439&lt;&gt;"",R2439&lt;&gt;""),S2439-R2439,0),0)</f>
        <v>0</v>
      </c>
      <c r="AS2439" s="45">
        <f>IF(AU2439="S",IF(Q2439="1. Aceitou o programa",IF(OR(X2439="Não se Aplica",X2439=""),IF(OR(W2439="Não se Aplica",W2439=""),0,W2439-V2439),AVERAGE(X2439-W2439,W2439-V2439)),0),0)</f>
        <v>0</v>
      </c>
      <c r="AT2439" s="45">
        <f>IF(AU2439="S",IF(AND(Q2439="1. Aceitou o programa",AB2439="Realizada"),IFERROR(IF(AA2439="",0,AA2439-R2439),0),0),0)</f>
        <v>0</v>
      </c>
      <c r="AU2439" s="45" t="str">
        <f>_xlfn.XLOOKUP(U2439,'Lista Suspensa'!$AA$20:$AA$23,'Lista Suspensa'!$AB$20:$AB$23,"N/A")</f>
        <v>S</v>
      </c>
    </row>
    <row r="2440" spans="1:47" ht="12" customHeight="1" x14ac:dyDescent="0.3">
      <c r="A2440" s="87" t="s">
        <v>47</v>
      </c>
      <c r="B2440" s="88">
        <v>46104</v>
      </c>
      <c r="C2440" s="89" t="s">
        <v>48</v>
      </c>
      <c r="D2440" s="89" t="s">
        <v>49</v>
      </c>
      <c r="E2440" s="189">
        <v>810075407</v>
      </c>
      <c r="F2440" s="197" t="s">
        <v>6287</v>
      </c>
      <c r="G2440" s="90">
        <v>53820088849</v>
      </c>
      <c r="H2440" s="91">
        <v>19384</v>
      </c>
      <c r="I2440" s="89"/>
      <c r="J2440" s="89" t="s">
        <v>84</v>
      </c>
      <c r="K2440" s="89" t="s">
        <v>52</v>
      </c>
      <c r="L2440" s="89" t="s">
        <v>85</v>
      </c>
      <c r="M2440" s="89" t="s">
        <v>6288</v>
      </c>
      <c r="N2440" s="89" t="s">
        <v>97</v>
      </c>
      <c r="O2440" s="92" t="s">
        <v>6289</v>
      </c>
      <c r="P2440" s="93" t="s">
        <v>57</v>
      </c>
      <c r="Q2440" s="110" t="s">
        <v>5322</v>
      </c>
      <c r="R2440" s="94"/>
      <c r="S2440" s="95">
        <v>46168</v>
      </c>
      <c r="T2440" s="95" t="s">
        <v>5203</v>
      </c>
      <c r="U2440" s="95" t="s">
        <v>1125</v>
      </c>
      <c r="V2440" s="91">
        <v>46113</v>
      </c>
      <c r="W2440" s="91">
        <v>46160</v>
      </c>
      <c r="X2440" s="91">
        <v>46167</v>
      </c>
      <c r="Y2440" s="96" t="s">
        <v>2851</v>
      </c>
      <c r="Z2440" s="89"/>
      <c r="AA2440" s="95"/>
      <c r="AB2440" s="89"/>
      <c r="AC2440" s="109"/>
      <c r="AD2440" s="89"/>
      <c r="AE2440" s="89"/>
      <c r="AF2440" s="191"/>
      <c r="AG2440" s="194"/>
      <c r="AH2440" s="193"/>
      <c r="AI2440" s="97"/>
      <c r="AJ2440" s="97"/>
      <c r="AK2440" s="97"/>
      <c r="AL2440" s="45" t="s">
        <v>67</v>
      </c>
      <c r="AM2440" s="160" t="str">
        <f>MONTH(B2440)&amp;"/"&amp;YEAR(B2440)</f>
        <v>3/2026</v>
      </c>
      <c r="AN2440" s="45">
        <f>WEEKNUM(B2440)-WEEKNUM(EOMONTH(B2440,-1)+1)+1</f>
        <v>4</v>
      </c>
      <c r="AO2440" s="45" t="str">
        <f>MONTH(R2440)&amp;"/"&amp;YEAR(R2440)</f>
        <v>1/1900</v>
      </c>
      <c r="AP2440" s="45" t="e">
        <f>WEEKNUM(R2440)-WEEKNUM(EOMONTH(R2440,-1)+1)+1</f>
        <v>#NUM!</v>
      </c>
      <c r="AQ2440" s="45">
        <f>IF(AU2440="S",IF(Q2440="1. Aceitou o programa",R2440-B2440,0),0)</f>
        <v>0</v>
      </c>
      <c r="AR2440" s="45">
        <f>IF(AU2440="S",IF(AND(S2440&lt;&gt;"",R2440&lt;&gt;""),S2440-R2440,0),0)</f>
        <v>0</v>
      </c>
      <c r="AS2440" s="45">
        <f>IF(AU2440="S",IF(Q2440="1. Aceitou o programa",IF(OR(X2440="Não se Aplica",X2440=""),IF(OR(W2440="Não se Aplica",W2440=""),0,W2440-V2440),AVERAGE(X2440-W2440,W2440-V2440)),0),0)</f>
        <v>0</v>
      </c>
      <c r="AT2440" s="45">
        <f>IF(AU2440="S",IF(AND(Q2440="1. Aceitou o programa",AB2440="Realizada"),IFERROR(IF(AA2440="",0,AA2440-R2440),0),0),0)</f>
        <v>0</v>
      </c>
      <c r="AU2440" s="45" t="str">
        <f>_xlfn.XLOOKUP(U2440,'Lista Suspensa'!$AA$20:$AA$23,'Lista Suspensa'!$AB$20:$AB$23,"N/A")</f>
        <v>S</v>
      </c>
    </row>
    <row r="2441" spans="1:47" ht="12" customHeight="1" x14ac:dyDescent="0.3">
      <c r="A2441" s="87" t="s">
        <v>47</v>
      </c>
      <c r="B2441" s="88">
        <v>46104</v>
      </c>
      <c r="C2441" s="89" t="s">
        <v>48</v>
      </c>
      <c r="D2441" s="89" t="s">
        <v>49</v>
      </c>
      <c r="E2441" s="189">
        <v>594075300</v>
      </c>
      <c r="F2441" s="197" t="s">
        <v>6290</v>
      </c>
      <c r="G2441" s="90">
        <v>0</v>
      </c>
      <c r="H2441" s="91">
        <v>40515</v>
      </c>
      <c r="I2441" s="89"/>
      <c r="J2441" s="89" t="s">
        <v>84</v>
      </c>
      <c r="K2441" s="89" t="s">
        <v>52</v>
      </c>
      <c r="L2441" s="89" t="s">
        <v>53</v>
      </c>
      <c r="M2441" s="89" t="s">
        <v>6291</v>
      </c>
      <c r="N2441" s="89" t="s">
        <v>159</v>
      </c>
      <c r="O2441" s="92" t="s">
        <v>6292</v>
      </c>
      <c r="P2441" s="93" t="s">
        <v>57</v>
      </c>
      <c r="Q2441" s="110" t="s">
        <v>5322</v>
      </c>
      <c r="R2441" s="94"/>
      <c r="S2441" s="95">
        <v>46168</v>
      </c>
      <c r="T2441" s="95" t="s">
        <v>5203</v>
      </c>
      <c r="U2441" s="95" t="s">
        <v>1125</v>
      </c>
      <c r="V2441" s="91">
        <v>46113</v>
      </c>
      <c r="W2441" s="91">
        <v>46160</v>
      </c>
      <c r="X2441" s="91">
        <v>46167</v>
      </c>
      <c r="Y2441" s="96" t="s">
        <v>2851</v>
      </c>
      <c r="Z2441" s="89"/>
      <c r="AA2441" s="95"/>
      <c r="AB2441" s="89"/>
      <c r="AC2441" s="109"/>
      <c r="AD2441" s="89"/>
      <c r="AE2441" s="89"/>
      <c r="AF2441" s="191"/>
      <c r="AG2441" s="194"/>
      <c r="AH2441" s="193"/>
      <c r="AI2441" s="97"/>
      <c r="AJ2441" s="97"/>
      <c r="AK2441" s="97"/>
      <c r="AL2441" s="45" t="s">
        <v>67</v>
      </c>
      <c r="AM2441" s="160" t="str">
        <f>MONTH(B2441)&amp;"/"&amp;YEAR(B2441)</f>
        <v>3/2026</v>
      </c>
      <c r="AN2441" s="45">
        <f>WEEKNUM(B2441)-WEEKNUM(EOMONTH(B2441,-1)+1)+1</f>
        <v>4</v>
      </c>
      <c r="AO2441" s="45" t="str">
        <f>MONTH(R2441)&amp;"/"&amp;YEAR(R2441)</f>
        <v>1/1900</v>
      </c>
      <c r="AP2441" s="45" t="e">
        <f>WEEKNUM(R2441)-WEEKNUM(EOMONTH(R2441,-1)+1)+1</f>
        <v>#NUM!</v>
      </c>
      <c r="AQ2441" s="45">
        <f>IF(AU2441="S",IF(Q2441="1. Aceitou o programa",R2441-B2441,0),0)</f>
        <v>0</v>
      </c>
      <c r="AR2441" s="45">
        <f>IF(AU2441="S",IF(AND(S2441&lt;&gt;"",R2441&lt;&gt;""),S2441-R2441,0),0)</f>
        <v>0</v>
      </c>
      <c r="AS2441" s="45">
        <f>IF(AU2441="S",IF(Q2441="1. Aceitou o programa",IF(OR(X2441="Não se Aplica",X2441=""),IF(OR(W2441="Não se Aplica",W2441=""),0,W2441-V2441),AVERAGE(X2441-W2441,W2441-V2441)),0),0)</f>
        <v>0</v>
      </c>
      <c r="AT2441" s="45">
        <f>IF(AU2441="S",IF(AND(Q2441="1. Aceitou o programa",AB2441="Realizada"),IFERROR(IF(AA2441="",0,AA2441-R2441),0),0),0)</f>
        <v>0</v>
      </c>
      <c r="AU2441" s="45" t="str">
        <f>_xlfn.XLOOKUP(U2441,'Lista Suspensa'!$AA$20:$AA$23,'Lista Suspensa'!$AB$20:$AB$23,"N/A")</f>
        <v>S</v>
      </c>
    </row>
    <row r="2442" spans="1:47" ht="12" customHeight="1" x14ac:dyDescent="0.3">
      <c r="A2442" s="87" t="s">
        <v>47</v>
      </c>
      <c r="B2442" s="88">
        <v>46104</v>
      </c>
      <c r="C2442" s="89" t="s">
        <v>48</v>
      </c>
      <c r="D2442" s="89" t="s">
        <v>49</v>
      </c>
      <c r="E2442" s="189">
        <v>301095809</v>
      </c>
      <c r="F2442" s="197" t="s">
        <v>6293</v>
      </c>
      <c r="G2442" s="90">
        <v>63866331800</v>
      </c>
      <c r="H2442" s="91">
        <v>19949</v>
      </c>
      <c r="I2442" s="89"/>
      <c r="J2442" s="89" t="s">
        <v>84</v>
      </c>
      <c r="K2442" s="89" t="s">
        <v>52</v>
      </c>
      <c r="L2442" s="89" t="s">
        <v>85</v>
      </c>
      <c r="M2442" s="89" t="s">
        <v>218</v>
      </c>
      <c r="N2442" s="89" t="s">
        <v>87</v>
      </c>
      <c r="O2442" s="92" t="s">
        <v>6294</v>
      </c>
      <c r="P2442" s="93" t="s">
        <v>57</v>
      </c>
      <c r="Q2442" s="110" t="s">
        <v>5322</v>
      </c>
      <c r="R2442" s="94"/>
      <c r="S2442" s="95">
        <v>46168</v>
      </c>
      <c r="T2442" s="95" t="s">
        <v>5203</v>
      </c>
      <c r="U2442" s="95" t="s">
        <v>1125</v>
      </c>
      <c r="V2442" s="91">
        <v>46113</v>
      </c>
      <c r="W2442" s="91">
        <v>46160</v>
      </c>
      <c r="X2442" s="91">
        <v>46167</v>
      </c>
      <c r="Y2442" s="96" t="s">
        <v>2851</v>
      </c>
      <c r="Z2442" s="89"/>
      <c r="AA2442" s="95"/>
      <c r="AB2442" s="89"/>
      <c r="AC2442" s="109"/>
      <c r="AD2442" s="89"/>
      <c r="AE2442" s="89"/>
      <c r="AF2442" s="191"/>
      <c r="AG2442" s="194"/>
      <c r="AH2442" s="193"/>
      <c r="AI2442" s="97"/>
      <c r="AJ2442" s="97"/>
      <c r="AK2442" s="97"/>
      <c r="AL2442" s="45" t="s">
        <v>67</v>
      </c>
      <c r="AM2442" s="160" t="str">
        <f>MONTH(B2442)&amp;"/"&amp;YEAR(B2442)</f>
        <v>3/2026</v>
      </c>
      <c r="AN2442" s="45">
        <f>WEEKNUM(B2442)-WEEKNUM(EOMONTH(B2442,-1)+1)+1</f>
        <v>4</v>
      </c>
      <c r="AO2442" s="45" t="str">
        <f>MONTH(R2442)&amp;"/"&amp;YEAR(R2442)</f>
        <v>1/1900</v>
      </c>
      <c r="AP2442" s="45" t="e">
        <f>WEEKNUM(R2442)-WEEKNUM(EOMONTH(R2442,-1)+1)+1</f>
        <v>#NUM!</v>
      </c>
      <c r="AQ2442" s="45">
        <f>IF(AU2442="S",IF(Q2442="1. Aceitou o programa",R2442-B2442,0),0)</f>
        <v>0</v>
      </c>
      <c r="AR2442" s="45">
        <f>IF(AU2442="S",IF(AND(S2442&lt;&gt;"",R2442&lt;&gt;""),S2442-R2442,0),0)</f>
        <v>0</v>
      </c>
      <c r="AS2442" s="45">
        <f>IF(AU2442="S",IF(Q2442="1. Aceitou o programa",IF(OR(X2442="Não se Aplica",X2442=""),IF(OR(W2442="Não se Aplica",W2442=""),0,W2442-V2442),AVERAGE(X2442-W2442,W2442-V2442)),0),0)</f>
        <v>0</v>
      </c>
      <c r="AT2442" s="45">
        <f>IF(AU2442="S",IF(AND(Q2442="1. Aceitou o programa",AB2442="Realizada"),IFERROR(IF(AA2442="",0,AA2442-R2442),0),0),0)</f>
        <v>0</v>
      </c>
      <c r="AU2442" s="45" t="str">
        <f>_xlfn.XLOOKUP(U2442,'Lista Suspensa'!$AA$20:$AA$23,'Lista Suspensa'!$AB$20:$AB$23,"N/A")</f>
        <v>S</v>
      </c>
    </row>
    <row r="2443" spans="1:47" ht="12" customHeight="1" x14ac:dyDescent="0.3">
      <c r="A2443" s="87" t="s">
        <v>47</v>
      </c>
      <c r="B2443" s="88">
        <v>46104</v>
      </c>
      <c r="C2443" s="89" t="s">
        <v>48</v>
      </c>
      <c r="D2443" s="89" t="s">
        <v>49</v>
      </c>
      <c r="E2443" s="189">
        <v>445914629</v>
      </c>
      <c r="F2443" s="197" t="s">
        <v>6295</v>
      </c>
      <c r="G2443" s="90">
        <v>21821380800</v>
      </c>
      <c r="H2443" s="91">
        <v>17223</v>
      </c>
      <c r="I2443" s="89"/>
      <c r="J2443" s="89" t="s">
        <v>51</v>
      </c>
      <c r="K2443" s="89" t="s">
        <v>52</v>
      </c>
      <c r="L2443" s="89" t="s">
        <v>85</v>
      </c>
      <c r="M2443" s="89" t="s">
        <v>3490</v>
      </c>
      <c r="N2443" s="89" t="s">
        <v>87</v>
      </c>
      <c r="O2443" s="92" t="s">
        <v>6296</v>
      </c>
      <c r="P2443" s="93" t="s">
        <v>57</v>
      </c>
      <c r="Q2443" s="110" t="s">
        <v>5322</v>
      </c>
      <c r="R2443" s="94"/>
      <c r="S2443" s="95">
        <v>46168</v>
      </c>
      <c r="T2443" s="95" t="s">
        <v>5203</v>
      </c>
      <c r="U2443" s="95" t="s">
        <v>1125</v>
      </c>
      <c r="V2443" s="91">
        <v>46113</v>
      </c>
      <c r="W2443" s="91">
        <v>46160</v>
      </c>
      <c r="X2443" s="91">
        <v>46167</v>
      </c>
      <c r="Y2443" s="96" t="s">
        <v>2851</v>
      </c>
      <c r="Z2443" s="89"/>
      <c r="AA2443" s="95"/>
      <c r="AB2443" s="89"/>
      <c r="AC2443" s="109"/>
      <c r="AD2443" s="89"/>
      <c r="AE2443" s="89"/>
      <c r="AF2443" s="191"/>
      <c r="AG2443" s="194"/>
      <c r="AH2443" s="193"/>
      <c r="AI2443" s="97"/>
      <c r="AJ2443" s="97"/>
      <c r="AK2443" s="97"/>
      <c r="AL2443" s="45" t="s">
        <v>67</v>
      </c>
      <c r="AM2443" s="160" t="str">
        <f>MONTH(B2443)&amp;"/"&amp;YEAR(B2443)</f>
        <v>3/2026</v>
      </c>
      <c r="AN2443" s="45">
        <f>WEEKNUM(B2443)-WEEKNUM(EOMONTH(B2443,-1)+1)+1</f>
        <v>4</v>
      </c>
      <c r="AO2443" s="45" t="str">
        <f>MONTH(R2443)&amp;"/"&amp;YEAR(R2443)</f>
        <v>1/1900</v>
      </c>
      <c r="AP2443" s="45" t="e">
        <f>WEEKNUM(R2443)-WEEKNUM(EOMONTH(R2443,-1)+1)+1</f>
        <v>#NUM!</v>
      </c>
      <c r="AQ2443" s="45">
        <f>IF(AU2443="S",IF(Q2443="1. Aceitou o programa",R2443-B2443,0),0)</f>
        <v>0</v>
      </c>
      <c r="AR2443" s="45">
        <f>IF(AU2443="S",IF(AND(S2443&lt;&gt;"",R2443&lt;&gt;""),S2443-R2443,0),0)</f>
        <v>0</v>
      </c>
      <c r="AS2443" s="45">
        <f>IF(AU2443="S",IF(Q2443="1. Aceitou o programa",IF(OR(X2443="Não se Aplica",X2443=""),IF(OR(W2443="Não se Aplica",W2443=""),0,W2443-V2443),AVERAGE(X2443-W2443,W2443-V2443)),0),0)</f>
        <v>0</v>
      </c>
      <c r="AT2443" s="45">
        <f>IF(AU2443="S",IF(AND(Q2443="1. Aceitou o programa",AB2443="Realizada"),IFERROR(IF(AA2443="",0,AA2443-R2443),0),0),0)</f>
        <v>0</v>
      </c>
      <c r="AU2443" s="45" t="str">
        <f>_xlfn.XLOOKUP(U2443,'Lista Suspensa'!$AA$20:$AA$23,'Lista Suspensa'!$AB$20:$AB$23,"N/A")</f>
        <v>S</v>
      </c>
    </row>
    <row r="2444" spans="1:47" ht="12" customHeight="1" x14ac:dyDescent="0.3">
      <c r="A2444" s="87" t="s">
        <v>47</v>
      </c>
      <c r="B2444" s="88">
        <v>46104</v>
      </c>
      <c r="C2444" s="89" t="s">
        <v>48</v>
      </c>
      <c r="D2444" s="89" t="s">
        <v>49</v>
      </c>
      <c r="E2444" s="189">
        <v>755637712</v>
      </c>
      <c r="F2444" s="197" t="s">
        <v>6297</v>
      </c>
      <c r="G2444" s="90">
        <v>1226688713</v>
      </c>
      <c r="H2444" s="91">
        <v>17056</v>
      </c>
      <c r="I2444" s="89"/>
      <c r="J2444" s="89" t="s">
        <v>51</v>
      </c>
      <c r="K2444" s="89" t="s">
        <v>76</v>
      </c>
      <c r="L2444" s="89" t="s">
        <v>95</v>
      </c>
      <c r="M2444" s="89" t="s">
        <v>1751</v>
      </c>
      <c r="N2444" s="89" t="s">
        <v>97</v>
      </c>
      <c r="O2444" s="92" t="s">
        <v>6298</v>
      </c>
      <c r="P2444" s="93" t="s">
        <v>57</v>
      </c>
      <c r="Q2444" s="110" t="s">
        <v>5322</v>
      </c>
      <c r="R2444" s="94"/>
      <c r="S2444" s="95">
        <v>46168</v>
      </c>
      <c r="T2444" s="95" t="s">
        <v>5203</v>
      </c>
      <c r="U2444" s="95" t="s">
        <v>1125</v>
      </c>
      <c r="V2444" s="91">
        <v>46113</v>
      </c>
      <c r="W2444" s="91">
        <v>46160</v>
      </c>
      <c r="X2444" s="91">
        <v>46167</v>
      </c>
      <c r="Y2444" s="96" t="s">
        <v>2851</v>
      </c>
      <c r="Z2444" s="89"/>
      <c r="AA2444" s="95"/>
      <c r="AB2444" s="89"/>
      <c r="AC2444" s="109"/>
      <c r="AD2444" s="89"/>
      <c r="AE2444" s="89"/>
      <c r="AF2444" s="191"/>
      <c r="AG2444" s="194"/>
      <c r="AH2444" s="193"/>
      <c r="AI2444" s="97"/>
      <c r="AJ2444" s="97"/>
      <c r="AK2444" s="97"/>
      <c r="AL2444" s="45" t="s">
        <v>67</v>
      </c>
      <c r="AM2444" s="160" t="str">
        <f>MONTH(B2444)&amp;"/"&amp;YEAR(B2444)</f>
        <v>3/2026</v>
      </c>
      <c r="AN2444" s="45">
        <f>WEEKNUM(B2444)-WEEKNUM(EOMONTH(B2444,-1)+1)+1</f>
        <v>4</v>
      </c>
      <c r="AO2444" s="45" t="str">
        <f>MONTH(R2444)&amp;"/"&amp;YEAR(R2444)</f>
        <v>1/1900</v>
      </c>
      <c r="AP2444" s="45" t="e">
        <f>WEEKNUM(R2444)-WEEKNUM(EOMONTH(R2444,-1)+1)+1</f>
        <v>#NUM!</v>
      </c>
      <c r="AQ2444" s="45">
        <f>IF(AU2444="S",IF(Q2444="1. Aceitou o programa",R2444-B2444,0),0)</f>
        <v>0</v>
      </c>
      <c r="AR2444" s="45">
        <f>IF(AU2444="S",IF(AND(S2444&lt;&gt;"",R2444&lt;&gt;""),S2444-R2444,0),0)</f>
        <v>0</v>
      </c>
      <c r="AS2444" s="45">
        <f>IF(AU2444="S",IF(Q2444="1. Aceitou o programa",IF(OR(X2444="Não se Aplica",X2444=""),IF(OR(W2444="Não se Aplica",W2444=""),0,W2444-V2444),AVERAGE(X2444-W2444,W2444-V2444)),0),0)</f>
        <v>0</v>
      </c>
      <c r="AT2444" s="45">
        <f>IF(AU2444="S",IF(AND(Q2444="1. Aceitou o programa",AB2444="Realizada"),IFERROR(IF(AA2444="",0,AA2444-R2444),0),0),0)</f>
        <v>0</v>
      </c>
      <c r="AU2444" s="45" t="str">
        <f>_xlfn.XLOOKUP(U2444,'Lista Suspensa'!$AA$20:$AA$23,'Lista Suspensa'!$AB$20:$AB$23,"N/A")</f>
        <v>S</v>
      </c>
    </row>
    <row r="2445" spans="1:47" ht="12" customHeight="1" x14ac:dyDescent="0.3">
      <c r="A2445" s="87" t="s">
        <v>47</v>
      </c>
      <c r="B2445" s="88">
        <v>46104</v>
      </c>
      <c r="C2445" s="89" t="s">
        <v>48</v>
      </c>
      <c r="D2445" s="89" t="s">
        <v>49</v>
      </c>
      <c r="E2445" s="189">
        <v>747105278</v>
      </c>
      <c r="F2445" s="197" t="s">
        <v>6299</v>
      </c>
      <c r="G2445" s="90">
        <v>5628956716</v>
      </c>
      <c r="H2445" s="91">
        <v>30854</v>
      </c>
      <c r="I2445" s="89"/>
      <c r="J2445" s="89" t="s">
        <v>51</v>
      </c>
      <c r="K2445" s="89" t="s">
        <v>76</v>
      </c>
      <c r="L2445" s="89" t="s">
        <v>95</v>
      </c>
      <c r="M2445" s="89" t="s">
        <v>597</v>
      </c>
      <c r="N2445" s="89" t="s">
        <v>71</v>
      </c>
      <c r="O2445" s="92" t="s">
        <v>6300</v>
      </c>
      <c r="P2445" s="93" t="s">
        <v>57</v>
      </c>
      <c r="Q2445" s="110" t="s">
        <v>5322</v>
      </c>
      <c r="R2445" s="94"/>
      <c r="S2445" s="95">
        <v>46168</v>
      </c>
      <c r="T2445" s="95" t="s">
        <v>5203</v>
      </c>
      <c r="U2445" s="95" t="s">
        <v>1125</v>
      </c>
      <c r="V2445" s="91">
        <v>46113</v>
      </c>
      <c r="W2445" s="91">
        <v>46160</v>
      </c>
      <c r="X2445" s="91">
        <v>46167</v>
      </c>
      <c r="Y2445" s="96" t="s">
        <v>2851</v>
      </c>
      <c r="Z2445" s="89"/>
      <c r="AA2445" s="95"/>
      <c r="AB2445" s="89"/>
      <c r="AC2445" s="109"/>
      <c r="AD2445" s="89"/>
      <c r="AE2445" s="89"/>
      <c r="AF2445" s="191"/>
      <c r="AG2445" s="194"/>
      <c r="AH2445" s="193"/>
      <c r="AI2445" s="97"/>
      <c r="AJ2445" s="97"/>
      <c r="AK2445" s="97"/>
      <c r="AL2445" s="45" t="s">
        <v>67</v>
      </c>
      <c r="AM2445" s="160" t="str">
        <f>MONTH(B2445)&amp;"/"&amp;YEAR(B2445)</f>
        <v>3/2026</v>
      </c>
      <c r="AN2445" s="45">
        <f>WEEKNUM(B2445)-WEEKNUM(EOMONTH(B2445,-1)+1)+1</f>
        <v>4</v>
      </c>
      <c r="AO2445" s="45" t="str">
        <f>MONTH(R2445)&amp;"/"&amp;YEAR(R2445)</f>
        <v>1/1900</v>
      </c>
      <c r="AP2445" s="45" t="e">
        <f>WEEKNUM(R2445)-WEEKNUM(EOMONTH(R2445,-1)+1)+1</f>
        <v>#NUM!</v>
      </c>
      <c r="AQ2445" s="45">
        <f>IF(AU2445="S",IF(Q2445="1. Aceitou o programa",R2445-B2445,0),0)</f>
        <v>0</v>
      </c>
      <c r="AR2445" s="45">
        <f>IF(AU2445="S",IF(AND(S2445&lt;&gt;"",R2445&lt;&gt;""),S2445-R2445,0),0)</f>
        <v>0</v>
      </c>
      <c r="AS2445" s="45">
        <f>IF(AU2445="S",IF(Q2445="1. Aceitou o programa",IF(OR(X2445="Não se Aplica",X2445=""),IF(OR(W2445="Não se Aplica",W2445=""),0,W2445-V2445),AVERAGE(X2445-W2445,W2445-V2445)),0),0)</f>
        <v>0</v>
      </c>
      <c r="AT2445" s="45">
        <f>IF(AU2445="S",IF(AND(Q2445="1. Aceitou o programa",AB2445="Realizada"),IFERROR(IF(AA2445="",0,AA2445-R2445),0),0),0)</f>
        <v>0</v>
      </c>
      <c r="AU2445" s="45" t="str">
        <f>_xlfn.XLOOKUP(U2445,'Lista Suspensa'!$AA$20:$AA$23,'Lista Suspensa'!$AB$20:$AB$23,"N/A")</f>
        <v>S</v>
      </c>
    </row>
    <row r="2446" spans="1:47" ht="12" customHeight="1" x14ac:dyDescent="0.3">
      <c r="A2446" s="87" t="s">
        <v>47</v>
      </c>
      <c r="B2446" s="88">
        <v>46104</v>
      </c>
      <c r="C2446" s="89" t="s">
        <v>48</v>
      </c>
      <c r="D2446" s="89" t="s">
        <v>49</v>
      </c>
      <c r="E2446" s="189">
        <v>452066395</v>
      </c>
      <c r="F2446" s="197" t="s">
        <v>6301</v>
      </c>
      <c r="G2446" s="90">
        <v>51868643824</v>
      </c>
      <c r="H2446" s="91">
        <v>37358</v>
      </c>
      <c r="I2446" s="89"/>
      <c r="J2446" s="89" t="s">
        <v>51</v>
      </c>
      <c r="K2446" s="89" t="s">
        <v>52</v>
      </c>
      <c r="L2446" s="89" t="s">
        <v>85</v>
      </c>
      <c r="M2446" s="89" t="s">
        <v>2847</v>
      </c>
      <c r="N2446" s="89" t="s">
        <v>87</v>
      </c>
      <c r="O2446" s="92" t="s">
        <v>6302</v>
      </c>
      <c r="P2446" s="93" t="s">
        <v>57</v>
      </c>
      <c r="Q2446" s="110" t="s">
        <v>5322</v>
      </c>
      <c r="R2446" s="94"/>
      <c r="S2446" s="95">
        <v>46168</v>
      </c>
      <c r="T2446" s="95" t="s">
        <v>5203</v>
      </c>
      <c r="U2446" s="95" t="s">
        <v>1125</v>
      </c>
      <c r="V2446" s="91">
        <v>46113</v>
      </c>
      <c r="W2446" s="91">
        <v>46160</v>
      </c>
      <c r="X2446" s="91">
        <v>46167</v>
      </c>
      <c r="Y2446" s="96" t="s">
        <v>2851</v>
      </c>
      <c r="Z2446" s="89"/>
      <c r="AA2446" s="95"/>
      <c r="AB2446" s="89"/>
      <c r="AC2446" s="109"/>
      <c r="AD2446" s="89"/>
      <c r="AE2446" s="89"/>
      <c r="AF2446" s="191"/>
      <c r="AG2446" s="194"/>
      <c r="AH2446" s="193"/>
      <c r="AI2446" s="97"/>
      <c r="AJ2446" s="97"/>
      <c r="AK2446" s="97"/>
      <c r="AL2446" s="45" t="s">
        <v>67</v>
      </c>
      <c r="AM2446" s="160" t="str">
        <f>MONTH(B2446)&amp;"/"&amp;YEAR(B2446)</f>
        <v>3/2026</v>
      </c>
      <c r="AN2446" s="45">
        <f>WEEKNUM(B2446)-WEEKNUM(EOMONTH(B2446,-1)+1)+1</f>
        <v>4</v>
      </c>
      <c r="AO2446" s="45" t="str">
        <f>MONTH(R2446)&amp;"/"&amp;YEAR(R2446)</f>
        <v>1/1900</v>
      </c>
      <c r="AP2446" s="45" t="e">
        <f>WEEKNUM(R2446)-WEEKNUM(EOMONTH(R2446,-1)+1)+1</f>
        <v>#NUM!</v>
      </c>
      <c r="AQ2446" s="45">
        <f>IF(AU2446="S",IF(Q2446="1. Aceitou o programa",R2446-B2446,0),0)</f>
        <v>0</v>
      </c>
      <c r="AR2446" s="45">
        <f>IF(AU2446="S",IF(AND(S2446&lt;&gt;"",R2446&lt;&gt;""),S2446-R2446,0),0)</f>
        <v>0</v>
      </c>
      <c r="AS2446" s="45">
        <f>IF(AU2446="S",IF(Q2446="1. Aceitou o programa",IF(OR(X2446="Não se Aplica",X2446=""),IF(OR(W2446="Não se Aplica",W2446=""),0,W2446-V2446),AVERAGE(X2446-W2446,W2446-V2446)),0),0)</f>
        <v>0</v>
      </c>
      <c r="AT2446" s="45">
        <f>IF(AU2446="S",IF(AND(Q2446="1. Aceitou o programa",AB2446="Realizada"),IFERROR(IF(AA2446="",0,AA2446-R2446),0),0),0)</f>
        <v>0</v>
      </c>
      <c r="AU2446" s="45" t="str">
        <f>_xlfn.XLOOKUP(U2446,'Lista Suspensa'!$AA$20:$AA$23,'Lista Suspensa'!$AB$20:$AB$23,"N/A")</f>
        <v>S</v>
      </c>
    </row>
    <row r="2447" spans="1:47" ht="12" customHeight="1" x14ac:dyDescent="0.3">
      <c r="A2447" s="87" t="s">
        <v>47</v>
      </c>
      <c r="B2447" s="88">
        <v>46104</v>
      </c>
      <c r="C2447" s="89" t="s">
        <v>48</v>
      </c>
      <c r="D2447" s="89" t="s">
        <v>49</v>
      </c>
      <c r="E2447" s="189">
        <v>329468979</v>
      </c>
      <c r="F2447" s="197" t="s">
        <v>6303</v>
      </c>
      <c r="G2447" s="90">
        <v>14277072860</v>
      </c>
      <c r="H2447" s="91">
        <v>25880</v>
      </c>
      <c r="I2447" s="89"/>
      <c r="J2447" s="89" t="s">
        <v>51</v>
      </c>
      <c r="K2447" s="89" t="s">
        <v>52</v>
      </c>
      <c r="L2447" s="89" t="s">
        <v>53</v>
      </c>
      <c r="M2447" s="89" t="s">
        <v>5805</v>
      </c>
      <c r="N2447" s="89" t="s">
        <v>79</v>
      </c>
      <c r="O2447" s="92" t="s">
        <v>6304</v>
      </c>
      <c r="P2447" s="93" t="s">
        <v>57</v>
      </c>
      <c r="Q2447" s="110" t="s">
        <v>5322</v>
      </c>
      <c r="R2447" s="94"/>
      <c r="S2447" s="95">
        <v>46168</v>
      </c>
      <c r="T2447" s="95" t="s">
        <v>5203</v>
      </c>
      <c r="U2447" s="95" t="s">
        <v>1125</v>
      </c>
      <c r="V2447" s="91">
        <v>46113</v>
      </c>
      <c r="W2447" s="91">
        <v>46160</v>
      </c>
      <c r="X2447" s="91">
        <v>46167</v>
      </c>
      <c r="Y2447" s="96" t="s">
        <v>2851</v>
      </c>
      <c r="Z2447" s="89"/>
      <c r="AA2447" s="95"/>
      <c r="AB2447" s="89"/>
      <c r="AC2447" s="109"/>
      <c r="AD2447" s="89"/>
      <c r="AE2447" s="89"/>
      <c r="AF2447" s="191"/>
      <c r="AG2447" s="194"/>
      <c r="AH2447" s="193"/>
      <c r="AI2447" s="97"/>
      <c r="AJ2447" s="97"/>
      <c r="AK2447" s="97"/>
      <c r="AL2447" s="45" t="s">
        <v>67</v>
      </c>
      <c r="AM2447" s="160" t="str">
        <f>MONTH(B2447)&amp;"/"&amp;YEAR(B2447)</f>
        <v>3/2026</v>
      </c>
      <c r="AN2447" s="45">
        <f>WEEKNUM(B2447)-WEEKNUM(EOMONTH(B2447,-1)+1)+1</f>
        <v>4</v>
      </c>
      <c r="AO2447" s="45" t="str">
        <f>MONTH(R2447)&amp;"/"&amp;YEAR(R2447)</f>
        <v>1/1900</v>
      </c>
      <c r="AP2447" s="45" t="e">
        <f>WEEKNUM(R2447)-WEEKNUM(EOMONTH(R2447,-1)+1)+1</f>
        <v>#NUM!</v>
      </c>
      <c r="AQ2447" s="45">
        <f>IF(AU2447="S",IF(Q2447="1. Aceitou o programa",R2447-B2447,0),0)</f>
        <v>0</v>
      </c>
      <c r="AR2447" s="45">
        <f>IF(AU2447="S",IF(AND(S2447&lt;&gt;"",R2447&lt;&gt;""),S2447-R2447,0),0)</f>
        <v>0</v>
      </c>
      <c r="AS2447" s="45">
        <f>IF(AU2447="S",IF(Q2447="1. Aceitou o programa",IF(OR(X2447="Não se Aplica",X2447=""),IF(OR(W2447="Não se Aplica",W2447=""),0,W2447-V2447),AVERAGE(X2447-W2447,W2447-V2447)),0),0)</f>
        <v>0</v>
      </c>
      <c r="AT2447" s="45">
        <f>IF(AU2447="S",IF(AND(Q2447="1. Aceitou o programa",AB2447="Realizada"),IFERROR(IF(AA2447="",0,AA2447-R2447),0),0),0)</f>
        <v>0</v>
      </c>
      <c r="AU2447" s="45" t="str">
        <f>_xlfn.XLOOKUP(U2447,'Lista Suspensa'!$AA$20:$AA$23,'Lista Suspensa'!$AB$20:$AB$23,"N/A")</f>
        <v>S</v>
      </c>
    </row>
    <row r="2448" spans="1:47" ht="12" customHeight="1" x14ac:dyDescent="0.3">
      <c r="A2448" s="87" t="s">
        <v>47</v>
      </c>
      <c r="B2448" s="88">
        <v>46104</v>
      </c>
      <c r="C2448" s="89" t="s">
        <v>48</v>
      </c>
      <c r="D2448" s="89" t="s">
        <v>49</v>
      </c>
      <c r="E2448" s="189">
        <v>93313873</v>
      </c>
      <c r="F2448" s="197" t="s">
        <v>6305</v>
      </c>
      <c r="G2448" s="90">
        <v>64357236720</v>
      </c>
      <c r="H2448" s="91">
        <v>21456</v>
      </c>
      <c r="I2448" s="89"/>
      <c r="J2448" s="89" t="s">
        <v>51</v>
      </c>
      <c r="K2448" s="89" t="s">
        <v>76</v>
      </c>
      <c r="L2448" s="89" t="s">
        <v>572</v>
      </c>
      <c r="M2448" s="89" t="s">
        <v>5755</v>
      </c>
      <c r="N2448" s="89" t="s">
        <v>176</v>
      </c>
      <c r="O2448" s="92" t="s">
        <v>6306</v>
      </c>
      <c r="P2448" s="93" t="s">
        <v>57</v>
      </c>
      <c r="Q2448" s="110" t="s">
        <v>5322</v>
      </c>
      <c r="R2448" s="94"/>
      <c r="S2448" s="95">
        <v>46168</v>
      </c>
      <c r="T2448" s="95" t="s">
        <v>5203</v>
      </c>
      <c r="U2448" s="95" t="s">
        <v>1125</v>
      </c>
      <c r="V2448" s="91">
        <v>46113</v>
      </c>
      <c r="W2448" s="91">
        <v>46160</v>
      </c>
      <c r="X2448" s="91">
        <v>46167</v>
      </c>
      <c r="Y2448" s="96" t="s">
        <v>2851</v>
      </c>
      <c r="Z2448" s="89"/>
      <c r="AA2448" s="95"/>
      <c r="AB2448" s="89"/>
      <c r="AC2448" s="109"/>
      <c r="AD2448" s="89"/>
      <c r="AE2448" s="89"/>
      <c r="AF2448" s="191"/>
      <c r="AG2448" s="194"/>
      <c r="AH2448" s="193"/>
      <c r="AI2448" s="97"/>
      <c r="AJ2448" s="97"/>
      <c r="AK2448" s="97"/>
      <c r="AL2448" s="45" t="s">
        <v>67</v>
      </c>
      <c r="AM2448" s="160" t="str">
        <f>MONTH(B2448)&amp;"/"&amp;YEAR(B2448)</f>
        <v>3/2026</v>
      </c>
      <c r="AN2448" s="45">
        <f>WEEKNUM(B2448)-WEEKNUM(EOMONTH(B2448,-1)+1)+1</f>
        <v>4</v>
      </c>
      <c r="AO2448" s="45" t="str">
        <f>MONTH(R2448)&amp;"/"&amp;YEAR(R2448)</f>
        <v>1/1900</v>
      </c>
      <c r="AP2448" s="45" t="e">
        <f>WEEKNUM(R2448)-WEEKNUM(EOMONTH(R2448,-1)+1)+1</f>
        <v>#NUM!</v>
      </c>
      <c r="AQ2448" s="45">
        <f>IF(AU2448="S",IF(Q2448="1. Aceitou o programa",R2448-B2448,0),0)</f>
        <v>0</v>
      </c>
      <c r="AR2448" s="45">
        <f>IF(AU2448="S",IF(AND(S2448&lt;&gt;"",R2448&lt;&gt;""),S2448-R2448,0),0)</f>
        <v>0</v>
      </c>
      <c r="AS2448" s="45">
        <f>IF(AU2448="S",IF(Q2448="1. Aceitou o programa",IF(OR(X2448="Não se Aplica",X2448=""),IF(OR(W2448="Não se Aplica",W2448=""),0,W2448-V2448),AVERAGE(X2448-W2448,W2448-V2448)),0),0)</f>
        <v>0</v>
      </c>
      <c r="AT2448" s="45">
        <f>IF(AU2448="S",IF(AND(Q2448="1. Aceitou o programa",AB2448="Realizada"),IFERROR(IF(AA2448="",0,AA2448-R2448),0),0),0)</f>
        <v>0</v>
      </c>
      <c r="AU2448" s="45" t="str">
        <f>_xlfn.XLOOKUP(U2448,'Lista Suspensa'!$AA$20:$AA$23,'Lista Suspensa'!$AB$20:$AB$23,"N/A")</f>
        <v>S</v>
      </c>
    </row>
    <row r="2449" spans="1:47" ht="12" customHeight="1" x14ac:dyDescent="0.3">
      <c r="A2449" s="87" t="s">
        <v>47</v>
      </c>
      <c r="B2449" s="88">
        <v>46104</v>
      </c>
      <c r="C2449" s="89" t="s">
        <v>48</v>
      </c>
      <c r="D2449" s="89" t="s">
        <v>49</v>
      </c>
      <c r="E2449" s="189">
        <v>770789455</v>
      </c>
      <c r="F2449" s="197" t="s">
        <v>6307</v>
      </c>
      <c r="G2449" s="90">
        <v>15703935830</v>
      </c>
      <c r="H2449" s="91">
        <v>17530</v>
      </c>
      <c r="I2449" s="89"/>
      <c r="J2449" s="89" t="s">
        <v>51</v>
      </c>
      <c r="K2449" s="89" t="s">
        <v>52</v>
      </c>
      <c r="L2449" s="89" t="s">
        <v>85</v>
      </c>
      <c r="M2449" s="89" t="s">
        <v>4423</v>
      </c>
      <c r="N2449" s="89" t="s">
        <v>55</v>
      </c>
      <c r="O2449" s="92" t="s">
        <v>6308</v>
      </c>
      <c r="P2449" s="93" t="s">
        <v>57</v>
      </c>
      <c r="Q2449" s="110" t="s">
        <v>5322</v>
      </c>
      <c r="R2449" s="94"/>
      <c r="S2449" s="95">
        <v>46168</v>
      </c>
      <c r="T2449" s="95" t="s">
        <v>5203</v>
      </c>
      <c r="U2449" s="95" t="s">
        <v>1125</v>
      </c>
      <c r="V2449" s="91">
        <v>46113</v>
      </c>
      <c r="W2449" s="91">
        <v>46160</v>
      </c>
      <c r="X2449" s="91">
        <v>46167</v>
      </c>
      <c r="Y2449" s="96" t="s">
        <v>2851</v>
      </c>
      <c r="Z2449" s="89"/>
      <c r="AA2449" s="95"/>
      <c r="AB2449" s="89"/>
      <c r="AC2449" s="109"/>
      <c r="AD2449" s="89"/>
      <c r="AE2449" s="89"/>
      <c r="AF2449" s="191"/>
      <c r="AG2449" s="194"/>
      <c r="AH2449" s="193"/>
      <c r="AI2449" s="97"/>
      <c r="AJ2449" s="97"/>
      <c r="AK2449" s="97"/>
      <c r="AL2449" s="45" t="s">
        <v>67</v>
      </c>
      <c r="AM2449" s="160" t="str">
        <f>MONTH(B2449)&amp;"/"&amp;YEAR(B2449)</f>
        <v>3/2026</v>
      </c>
      <c r="AN2449" s="45">
        <f>WEEKNUM(B2449)-WEEKNUM(EOMONTH(B2449,-1)+1)+1</f>
        <v>4</v>
      </c>
      <c r="AO2449" s="45" t="str">
        <f>MONTH(R2449)&amp;"/"&amp;YEAR(R2449)</f>
        <v>1/1900</v>
      </c>
      <c r="AP2449" s="45" t="e">
        <f>WEEKNUM(R2449)-WEEKNUM(EOMONTH(R2449,-1)+1)+1</f>
        <v>#NUM!</v>
      </c>
      <c r="AQ2449" s="45">
        <f>IF(AU2449="S",IF(Q2449="1. Aceitou o programa",R2449-B2449,0),0)</f>
        <v>0</v>
      </c>
      <c r="AR2449" s="45">
        <f>IF(AU2449="S",IF(AND(S2449&lt;&gt;"",R2449&lt;&gt;""),S2449-R2449,0),0)</f>
        <v>0</v>
      </c>
      <c r="AS2449" s="45">
        <f>IF(AU2449="S",IF(Q2449="1. Aceitou o programa",IF(OR(X2449="Não se Aplica",X2449=""),IF(OR(W2449="Não se Aplica",W2449=""),0,W2449-V2449),AVERAGE(X2449-W2449,W2449-V2449)),0),0)</f>
        <v>0</v>
      </c>
      <c r="AT2449" s="45">
        <f>IF(AU2449="S",IF(AND(Q2449="1. Aceitou o programa",AB2449="Realizada"),IFERROR(IF(AA2449="",0,AA2449-R2449),0),0),0)</f>
        <v>0</v>
      </c>
      <c r="AU2449" s="45" t="str">
        <f>_xlfn.XLOOKUP(U2449,'Lista Suspensa'!$AA$20:$AA$23,'Lista Suspensa'!$AB$20:$AB$23,"N/A")</f>
        <v>S</v>
      </c>
    </row>
    <row r="2450" spans="1:47" ht="12" customHeight="1" x14ac:dyDescent="0.3">
      <c r="A2450" s="87" t="s">
        <v>47</v>
      </c>
      <c r="B2450" s="88">
        <v>46104</v>
      </c>
      <c r="C2450" s="89" t="s">
        <v>48</v>
      </c>
      <c r="D2450" s="89" t="s">
        <v>49</v>
      </c>
      <c r="E2450" s="189">
        <v>807735272</v>
      </c>
      <c r="F2450" s="197" t="s">
        <v>6309</v>
      </c>
      <c r="G2450" s="90">
        <v>25852270814</v>
      </c>
      <c r="H2450" s="91">
        <v>23845</v>
      </c>
      <c r="I2450" s="89"/>
      <c r="J2450" s="89" t="s">
        <v>51</v>
      </c>
      <c r="K2450" s="89" t="s">
        <v>52</v>
      </c>
      <c r="L2450" s="89" t="s">
        <v>69</v>
      </c>
      <c r="M2450" s="89" t="s">
        <v>1801</v>
      </c>
      <c r="N2450" s="89" t="s">
        <v>97</v>
      </c>
      <c r="O2450" s="92" t="s">
        <v>6310</v>
      </c>
      <c r="P2450" s="93" t="s">
        <v>57</v>
      </c>
      <c r="Q2450" s="110" t="s">
        <v>5322</v>
      </c>
      <c r="R2450" s="94"/>
      <c r="S2450" s="95">
        <v>46168</v>
      </c>
      <c r="T2450" s="95" t="s">
        <v>5203</v>
      </c>
      <c r="U2450" s="95" t="s">
        <v>1125</v>
      </c>
      <c r="V2450" s="91">
        <v>46113</v>
      </c>
      <c r="W2450" s="91">
        <v>46160</v>
      </c>
      <c r="X2450" s="91">
        <v>46167</v>
      </c>
      <c r="Y2450" s="96" t="s">
        <v>2851</v>
      </c>
      <c r="Z2450" s="89"/>
      <c r="AA2450" s="95"/>
      <c r="AB2450" s="89"/>
      <c r="AC2450" s="109"/>
      <c r="AD2450" s="89"/>
      <c r="AE2450" s="89"/>
      <c r="AF2450" s="191"/>
      <c r="AG2450" s="194"/>
      <c r="AH2450" s="193"/>
      <c r="AI2450" s="97"/>
      <c r="AJ2450" s="97"/>
      <c r="AK2450" s="97"/>
      <c r="AL2450" s="45" t="s">
        <v>67</v>
      </c>
      <c r="AM2450" s="160" t="str">
        <f>MONTH(B2450)&amp;"/"&amp;YEAR(B2450)</f>
        <v>3/2026</v>
      </c>
      <c r="AN2450" s="45">
        <f>WEEKNUM(B2450)-WEEKNUM(EOMONTH(B2450,-1)+1)+1</f>
        <v>4</v>
      </c>
      <c r="AO2450" s="45" t="str">
        <f>MONTH(R2450)&amp;"/"&amp;YEAR(R2450)</f>
        <v>1/1900</v>
      </c>
      <c r="AP2450" s="45" t="e">
        <f>WEEKNUM(R2450)-WEEKNUM(EOMONTH(R2450,-1)+1)+1</f>
        <v>#NUM!</v>
      </c>
      <c r="AQ2450" s="45">
        <f>IF(AU2450="S",IF(Q2450="1. Aceitou o programa",R2450-B2450,0),0)</f>
        <v>0</v>
      </c>
      <c r="AR2450" s="45">
        <f>IF(AU2450="S",IF(AND(S2450&lt;&gt;"",R2450&lt;&gt;""),S2450-R2450,0),0)</f>
        <v>0</v>
      </c>
      <c r="AS2450" s="45">
        <f>IF(AU2450="S",IF(Q2450="1. Aceitou o programa",IF(OR(X2450="Não se Aplica",X2450=""),IF(OR(W2450="Não se Aplica",W2450=""),0,W2450-V2450),AVERAGE(X2450-W2450,W2450-V2450)),0),0)</f>
        <v>0</v>
      </c>
      <c r="AT2450" s="45">
        <f>IF(AU2450="S",IF(AND(Q2450="1. Aceitou o programa",AB2450="Realizada"),IFERROR(IF(AA2450="",0,AA2450-R2450),0),0),0)</f>
        <v>0</v>
      </c>
      <c r="AU2450" s="45" t="str">
        <f>_xlfn.XLOOKUP(U2450,'Lista Suspensa'!$AA$20:$AA$23,'Lista Suspensa'!$AB$20:$AB$23,"N/A")</f>
        <v>S</v>
      </c>
    </row>
    <row r="2451" spans="1:47" ht="12" customHeight="1" x14ac:dyDescent="0.3">
      <c r="A2451" s="87" t="s">
        <v>47</v>
      </c>
      <c r="B2451" s="88">
        <v>46104</v>
      </c>
      <c r="C2451" s="89" t="s">
        <v>48</v>
      </c>
      <c r="D2451" s="89" t="s">
        <v>49</v>
      </c>
      <c r="E2451" s="189">
        <v>796334625</v>
      </c>
      <c r="F2451" s="197" t="s">
        <v>6311</v>
      </c>
      <c r="G2451" s="90">
        <v>6654437810</v>
      </c>
      <c r="H2451" s="91">
        <v>23369</v>
      </c>
      <c r="I2451" s="89"/>
      <c r="J2451" s="89" t="s">
        <v>84</v>
      </c>
      <c r="K2451" s="89" t="s">
        <v>52</v>
      </c>
      <c r="L2451" s="89" t="s">
        <v>85</v>
      </c>
      <c r="M2451" s="89" t="s">
        <v>6312</v>
      </c>
      <c r="N2451" s="89" t="s">
        <v>87</v>
      </c>
      <c r="O2451" s="92" t="s">
        <v>6313</v>
      </c>
      <c r="P2451" s="93" t="s">
        <v>57</v>
      </c>
      <c r="Q2451" s="110" t="s">
        <v>5322</v>
      </c>
      <c r="R2451" s="94"/>
      <c r="S2451" s="95">
        <v>46168</v>
      </c>
      <c r="T2451" s="95" t="s">
        <v>5203</v>
      </c>
      <c r="U2451" s="95" t="s">
        <v>1125</v>
      </c>
      <c r="V2451" s="91">
        <v>46113</v>
      </c>
      <c r="W2451" s="91">
        <v>46160</v>
      </c>
      <c r="X2451" s="91">
        <v>46167</v>
      </c>
      <c r="Y2451" s="96" t="s">
        <v>2851</v>
      </c>
      <c r="Z2451" s="89"/>
      <c r="AA2451" s="95"/>
      <c r="AB2451" s="89"/>
      <c r="AC2451" s="109"/>
      <c r="AD2451" s="89"/>
      <c r="AE2451" s="89"/>
      <c r="AF2451" s="191"/>
      <c r="AG2451" s="194"/>
      <c r="AH2451" s="193"/>
      <c r="AI2451" s="97"/>
      <c r="AJ2451" s="97"/>
      <c r="AK2451" s="97"/>
      <c r="AL2451" s="45" t="s">
        <v>67</v>
      </c>
      <c r="AM2451" s="160" t="str">
        <f>MONTH(B2451)&amp;"/"&amp;YEAR(B2451)</f>
        <v>3/2026</v>
      </c>
      <c r="AN2451" s="45">
        <f>WEEKNUM(B2451)-WEEKNUM(EOMONTH(B2451,-1)+1)+1</f>
        <v>4</v>
      </c>
      <c r="AO2451" s="45" t="str">
        <f>MONTH(R2451)&amp;"/"&amp;YEAR(R2451)</f>
        <v>1/1900</v>
      </c>
      <c r="AP2451" s="45" t="e">
        <f>WEEKNUM(R2451)-WEEKNUM(EOMONTH(R2451,-1)+1)+1</f>
        <v>#NUM!</v>
      </c>
      <c r="AQ2451" s="45">
        <f>IF(AU2451="S",IF(Q2451="1. Aceitou o programa",R2451-B2451,0),0)</f>
        <v>0</v>
      </c>
      <c r="AR2451" s="45">
        <f>IF(AU2451="S",IF(AND(S2451&lt;&gt;"",R2451&lt;&gt;""),S2451-R2451,0),0)</f>
        <v>0</v>
      </c>
      <c r="AS2451" s="45">
        <f>IF(AU2451="S",IF(Q2451="1. Aceitou o programa",IF(OR(X2451="Não se Aplica",X2451=""),IF(OR(W2451="Não se Aplica",W2451=""),0,W2451-V2451),AVERAGE(X2451-W2451,W2451-V2451)),0),0)</f>
        <v>0</v>
      </c>
      <c r="AT2451" s="45">
        <f>IF(AU2451="S",IF(AND(Q2451="1. Aceitou o programa",AB2451="Realizada"),IFERROR(IF(AA2451="",0,AA2451-R2451),0),0),0)</f>
        <v>0</v>
      </c>
      <c r="AU2451" s="45" t="str">
        <f>_xlfn.XLOOKUP(U2451,'Lista Suspensa'!$AA$20:$AA$23,'Lista Suspensa'!$AB$20:$AB$23,"N/A")</f>
        <v>S</v>
      </c>
    </row>
    <row r="2452" spans="1:47" ht="12" customHeight="1" x14ac:dyDescent="0.3">
      <c r="A2452" s="87" t="s">
        <v>47</v>
      </c>
      <c r="B2452" s="88">
        <v>46104</v>
      </c>
      <c r="C2452" s="89" t="s">
        <v>48</v>
      </c>
      <c r="D2452" s="89" t="s">
        <v>49</v>
      </c>
      <c r="E2452" s="189">
        <v>755253876</v>
      </c>
      <c r="F2452" s="197" t="s">
        <v>6314</v>
      </c>
      <c r="G2452" s="90">
        <v>93687915700</v>
      </c>
      <c r="H2452" s="91">
        <v>20107</v>
      </c>
      <c r="I2452" s="89"/>
      <c r="J2452" s="89" t="s">
        <v>51</v>
      </c>
      <c r="K2452" s="89" t="s">
        <v>76</v>
      </c>
      <c r="L2452" s="89" t="s">
        <v>95</v>
      </c>
      <c r="M2452" s="89" t="s">
        <v>2838</v>
      </c>
      <c r="N2452" s="89" t="s">
        <v>97</v>
      </c>
      <c r="O2452" s="92" t="s">
        <v>6315</v>
      </c>
      <c r="P2452" s="93" t="s">
        <v>57</v>
      </c>
      <c r="Q2452" s="110" t="s">
        <v>5322</v>
      </c>
      <c r="R2452" s="94"/>
      <c r="S2452" s="95">
        <v>46168</v>
      </c>
      <c r="T2452" s="95" t="s">
        <v>5203</v>
      </c>
      <c r="U2452" s="95" t="s">
        <v>1125</v>
      </c>
      <c r="V2452" s="91">
        <v>46113</v>
      </c>
      <c r="W2452" s="91">
        <v>46160</v>
      </c>
      <c r="X2452" s="91">
        <v>46167</v>
      </c>
      <c r="Y2452" s="96" t="s">
        <v>2851</v>
      </c>
      <c r="Z2452" s="89"/>
      <c r="AA2452" s="95"/>
      <c r="AB2452" s="89"/>
      <c r="AC2452" s="109"/>
      <c r="AD2452" s="89"/>
      <c r="AE2452" s="89"/>
      <c r="AF2452" s="191"/>
      <c r="AG2452" s="194"/>
      <c r="AH2452" s="193"/>
      <c r="AI2452" s="97"/>
      <c r="AJ2452" s="97"/>
      <c r="AK2452" s="97"/>
      <c r="AL2452" s="45" t="s">
        <v>67</v>
      </c>
      <c r="AM2452" s="160" t="str">
        <f>MONTH(B2452)&amp;"/"&amp;YEAR(B2452)</f>
        <v>3/2026</v>
      </c>
      <c r="AN2452" s="45">
        <f>WEEKNUM(B2452)-WEEKNUM(EOMONTH(B2452,-1)+1)+1</f>
        <v>4</v>
      </c>
      <c r="AO2452" s="45" t="str">
        <f>MONTH(R2452)&amp;"/"&amp;YEAR(R2452)</f>
        <v>1/1900</v>
      </c>
      <c r="AP2452" s="45" t="e">
        <f>WEEKNUM(R2452)-WEEKNUM(EOMONTH(R2452,-1)+1)+1</f>
        <v>#NUM!</v>
      </c>
      <c r="AQ2452" s="45">
        <f>IF(AU2452="S",IF(Q2452="1. Aceitou o programa",R2452-B2452,0),0)</f>
        <v>0</v>
      </c>
      <c r="AR2452" s="45">
        <f>IF(AU2452="S",IF(AND(S2452&lt;&gt;"",R2452&lt;&gt;""),S2452-R2452,0),0)</f>
        <v>0</v>
      </c>
      <c r="AS2452" s="45">
        <f>IF(AU2452="S",IF(Q2452="1. Aceitou o programa",IF(OR(X2452="Não se Aplica",X2452=""),IF(OR(W2452="Não se Aplica",W2452=""),0,W2452-V2452),AVERAGE(X2452-W2452,W2452-V2452)),0),0)</f>
        <v>0</v>
      </c>
      <c r="AT2452" s="45">
        <f>IF(AU2452="S",IF(AND(Q2452="1. Aceitou o programa",AB2452="Realizada"),IFERROR(IF(AA2452="",0,AA2452-R2452),0),0),0)</f>
        <v>0</v>
      </c>
      <c r="AU2452" s="45" t="str">
        <f>_xlfn.XLOOKUP(U2452,'Lista Suspensa'!$AA$20:$AA$23,'Lista Suspensa'!$AB$20:$AB$23,"N/A")</f>
        <v>S</v>
      </c>
    </row>
    <row r="2453" spans="1:47" ht="12" customHeight="1" x14ac:dyDescent="0.3">
      <c r="A2453" s="87" t="s">
        <v>47</v>
      </c>
      <c r="B2453" s="88">
        <v>46104</v>
      </c>
      <c r="C2453" s="89" t="s">
        <v>48</v>
      </c>
      <c r="D2453" s="89" t="s">
        <v>49</v>
      </c>
      <c r="E2453" s="189">
        <v>319973034</v>
      </c>
      <c r="F2453" s="197" t="s">
        <v>6316</v>
      </c>
      <c r="G2453" s="90">
        <v>99589052720</v>
      </c>
      <c r="H2453" s="91">
        <v>12977</v>
      </c>
      <c r="I2453" s="89"/>
      <c r="J2453" s="89" t="s">
        <v>51</v>
      </c>
      <c r="K2453" s="89" t="s">
        <v>76</v>
      </c>
      <c r="L2453" s="89" t="s">
        <v>95</v>
      </c>
      <c r="M2453" s="89" t="s">
        <v>5119</v>
      </c>
      <c r="N2453" s="89" t="s">
        <v>71</v>
      </c>
      <c r="O2453" s="92" t="s">
        <v>6317</v>
      </c>
      <c r="P2453" s="93" t="s">
        <v>57</v>
      </c>
      <c r="Q2453" s="110" t="s">
        <v>5322</v>
      </c>
      <c r="R2453" s="94"/>
      <c r="S2453" s="95">
        <v>46168</v>
      </c>
      <c r="T2453" s="95" t="s">
        <v>5203</v>
      </c>
      <c r="U2453" s="95" t="s">
        <v>1125</v>
      </c>
      <c r="V2453" s="91">
        <v>46113</v>
      </c>
      <c r="W2453" s="91">
        <v>46160</v>
      </c>
      <c r="X2453" s="91">
        <v>46167</v>
      </c>
      <c r="Y2453" s="96" t="s">
        <v>2851</v>
      </c>
      <c r="Z2453" s="89"/>
      <c r="AA2453" s="95"/>
      <c r="AB2453" s="89"/>
      <c r="AC2453" s="109"/>
      <c r="AD2453" s="89"/>
      <c r="AE2453" s="89"/>
      <c r="AF2453" s="191"/>
      <c r="AG2453" s="194"/>
      <c r="AH2453" s="193"/>
      <c r="AI2453" s="97"/>
      <c r="AJ2453" s="97"/>
      <c r="AK2453" s="97"/>
      <c r="AL2453" s="45" t="s">
        <v>67</v>
      </c>
      <c r="AM2453" s="160" t="str">
        <f>MONTH(B2453)&amp;"/"&amp;YEAR(B2453)</f>
        <v>3/2026</v>
      </c>
      <c r="AN2453" s="45">
        <f>WEEKNUM(B2453)-WEEKNUM(EOMONTH(B2453,-1)+1)+1</f>
        <v>4</v>
      </c>
      <c r="AO2453" s="45" t="str">
        <f>MONTH(R2453)&amp;"/"&amp;YEAR(R2453)</f>
        <v>1/1900</v>
      </c>
      <c r="AP2453" s="45" t="e">
        <f>WEEKNUM(R2453)-WEEKNUM(EOMONTH(R2453,-1)+1)+1</f>
        <v>#NUM!</v>
      </c>
      <c r="AQ2453" s="45">
        <f>IF(AU2453="S",IF(Q2453="1. Aceitou o programa",R2453-B2453,0),0)</f>
        <v>0</v>
      </c>
      <c r="AR2453" s="45">
        <f>IF(AU2453="S",IF(AND(S2453&lt;&gt;"",R2453&lt;&gt;""),S2453-R2453,0),0)</f>
        <v>0</v>
      </c>
      <c r="AS2453" s="45">
        <f>IF(AU2453="S",IF(Q2453="1. Aceitou o programa",IF(OR(X2453="Não se Aplica",X2453=""),IF(OR(W2453="Não se Aplica",W2453=""),0,W2453-V2453),AVERAGE(X2453-W2453,W2453-V2453)),0),0)</f>
        <v>0</v>
      </c>
      <c r="AT2453" s="45">
        <f>IF(AU2453="S",IF(AND(Q2453="1. Aceitou o programa",AB2453="Realizada"),IFERROR(IF(AA2453="",0,AA2453-R2453),0),0),0)</f>
        <v>0</v>
      </c>
      <c r="AU2453" s="45" t="str">
        <f>_xlfn.XLOOKUP(U2453,'Lista Suspensa'!$AA$20:$AA$23,'Lista Suspensa'!$AB$20:$AB$23,"N/A")</f>
        <v>S</v>
      </c>
    </row>
    <row r="2454" spans="1:47" ht="12" customHeight="1" x14ac:dyDescent="0.3">
      <c r="A2454" s="87" t="s">
        <v>47</v>
      </c>
      <c r="B2454" s="88">
        <v>46104</v>
      </c>
      <c r="C2454" s="89" t="s">
        <v>48</v>
      </c>
      <c r="D2454" s="89" t="s">
        <v>49</v>
      </c>
      <c r="E2454" s="189">
        <v>594028841</v>
      </c>
      <c r="F2454" s="197" t="s">
        <v>6318</v>
      </c>
      <c r="G2454" s="90">
        <v>2746108844</v>
      </c>
      <c r="H2454" s="91">
        <v>21512</v>
      </c>
      <c r="I2454" s="89"/>
      <c r="J2454" s="89" t="s">
        <v>51</v>
      </c>
      <c r="K2454" s="89" t="s">
        <v>52</v>
      </c>
      <c r="L2454" s="89" t="s">
        <v>53</v>
      </c>
      <c r="M2454" s="89" t="s">
        <v>1236</v>
      </c>
      <c r="N2454" s="89" t="s">
        <v>159</v>
      </c>
      <c r="O2454" s="92" t="s">
        <v>6319</v>
      </c>
      <c r="P2454" s="93" t="s">
        <v>57</v>
      </c>
      <c r="Q2454" s="110" t="s">
        <v>5322</v>
      </c>
      <c r="R2454" s="94"/>
      <c r="S2454" s="95">
        <v>46168</v>
      </c>
      <c r="T2454" s="95" t="s">
        <v>5203</v>
      </c>
      <c r="U2454" s="95" t="s">
        <v>1125</v>
      </c>
      <c r="V2454" s="91">
        <v>46113</v>
      </c>
      <c r="W2454" s="91">
        <v>46160</v>
      </c>
      <c r="X2454" s="91">
        <v>46167</v>
      </c>
      <c r="Y2454" s="96" t="s">
        <v>2851</v>
      </c>
      <c r="Z2454" s="89"/>
      <c r="AA2454" s="95"/>
      <c r="AB2454" s="89"/>
      <c r="AC2454" s="109"/>
      <c r="AD2454" s="89"/>
      <c r="AE2454" s="89"/>
      <c r="AF2454" s="191"/>
      <c r="AG2454" s="194"/>
      <c r="AH2454" s="193"/>
      <c r="AI2454" s="97"/>
      <c r="AJ2454" s="97"/>
      <c r="AK2454" s="97"/>
      <c r="AL2454" s="45" t="s">
        <v>67</v>
      </c>
      <c r="AM2454" s="160" t="str">
        <f>MONTH(B2454)&amp;"/"&amp;YEAR(B2454)</f>
        <v>3/2026</v>
      </c>
      <c r="AN2454" s="45">
        <f>WEEKNUM(B2454)-WEEKNUM(EOMONTH(B2454,-1)+1)+1</f>
        <v>4</v>
      </c>
      <c r="AO2454" s="45" t="str">
        <f>MONTH(R2454)&amp;"/"&amp;YEAR(R2454)</f>
        <v>1/1900</v>
      </c>
      <c r="AP2454" s="45" t="e">
        <f>WEEKNUM(R2454)-WEEKNUM(EOMONTH(R2454,-1)+1)+1</f>
        <v>#NUM!</v>
      </c>
      <c r="AQ2454" s="45">
        <f>IF(AU2454="S",IF(Q2454="1. Aceitou o programa",R2454-B2454,0),0)</f>
        <v>0</v>
      </c>
      <c r="AR2454" s="45">
        <f>IF(AU2454="S",IF(AND(S2454&lt;&gt;"",R2454&lt;&gt;""),S2454-R2454,0),0)</f>
        <v>0</v>
      </c>
      <c r="AS2454" s="45">
        <f>IF(AU2454="S",IF(Q2454="1. Aceitou o programa",IF(OR(X2454="Não se Aplica",X2454=""),IF(OR(W2454="Não se Aplica",W2454=""),0,W2454-V2454),AVERAGE(X2454-W2454,W2454-V2454)),0),0)</f>
        <v>0</v>
      </c>
      <c r="AT2454" s="45">
        <f>IF(AU2454="S",IF(AND(Q2454="1. Aceitou o programa",AB2454="Realizada"),IFERROR(IF(AA2454="",0,AA2454-R2454),0),0),0)</f>
        <v>0</v>
      </c>
      <c r="AU2454" s="45" t="str">
        <f>_xlfn.XLOOKUP(U2454,'Lista Suspensa'!$AA$20:$AA$23,'Lista Suspensa'!$AB$20:$AB$23,"N/A")</f>
        <v>S</v>
      </c>
    </row>
    <row r="2455" spans="1:47" ht="12" customHeight="1" x14ac:dyDescent="0.3">
      <c r="A2455" s="87" t="s">
        <v>47</v>
      </c>
      <c r="B2455" s="88">
        <v>46104</v>
      </c>
      <c r="C2455" s="89" t="s">
        <v>48</v>
      </c>
      <c r="D2455" s="89" t="s">
        <v>49</v>
      </c>
      <c r="E2455" s="189">
        <v>22031073</v>
      </c>
      <c r="F2455" s="197" t="s">
        <v>6320</v>
      </c>
      <c r="G2455" s="90">
        <v>12097934820</v>
      </c>
      <c r="H2455" s="91">
        <v>14016</v>
      </c>
      <c r="I2455" s="89"/>
      <c r="J2455" s="89" t="s">
        <v>84</v>
      </c>
      <c r="K2455" s="89" t="s">
        <v>52</v>
      </c>
      <c r="L2455" s="89" t="s">
        <v>85</v>
      </c>
      <c r="M2455" s="89" t="s">
        <v>2187</v>
      </c>
      <c r="N2455" s="89" t="s">
        <v>87</v>
      </c>
      <c r="O2455" s="92" t="s">
        <v>6321</v>
      </c>
      <c r="P2455" s="93" t="s">
        <v>57</v>
      </c>
      <c r="Q2455" s="110" t="s">
        <v>5322</v>
      </c>
      <c r="R2455" s="94"/>
      <c r="S2455" s="95">
        <v>46168</v>
      </c>
      <c r="T2455" s="95" t="s">
        <v>5203</v>
      </c>
      <c r="U2455" s="95" t="s">
        <v>1125</v>
      </c>
      <c r="V2455" s="91">
        <v>46113</v>
      </c>
      <c r="W2455" s="91">
        <v>46160</v>
      </c>
      <c r="X2455" s="91">
        <v>46167</v>
      </c>
      <c r="Y2455" s="96" t="s">
        <v>2851</v>
      </c>
      <c r="Z2455" s="89"/>
      <c r="AA2455" s="95"/>
      <c r="AB2455" s="89"/>
      <c r="AC2455" s="109"/>
      <c r="AD2455" s="89"/>
      <c r="AE2455" s="89"/>
      <c r="AF2455" s="191"/>
      <c r="AG2455" s="194"/>
      <c r="AH2455" s="193"/>
      <c r="AI2455" s="97"/>
      <c r="AJ2455" s="97"/>
      <c r="AK2455" s="97"/>
      <c r="AL2455" s="45" t="s">
        <v>67</v>
      </c>
      <c r="AM2455" s="160" t="str">
        <f>MONTH(B2455)&amp;"/"&amp;YEAR(B2455)</f>
        <v>3/2026</v>
      </c>
      <c r="AN2455" s="45">
        <f>WEEKNUM(B2455)-WEEKNUM(EOMONTH(B2455,-1)+1)+1</f>
        <v>4</v>
      </c>
      <c r="AO2455" s="45" t="str">
        <f>MONTH(R2455)&amp;"/"&amp;YEAR(R2455)</f>
        <v>1/1900</v>
      </c>
      <c r="AP2455" s="45" t="e">
        <f>WEEKNUM(R2455)-WEEKNUM(EOMONTH(R2455,-1)+1)+1</f>
        <v>#NUM!</v>
      </c>
      <c r="AQ2455" s="45">
        <f>IF(AU2455="S",IF(Q2455="1. Aceitou o programa",R2455-B2455,0),0)</f>
        <v>0</v>
      </c>
      <c r="AR2455" s="45">
        <f>IF(AU2455="S",IF(AND(S2455&lt;&gt;"",R2455&lt;&gt;""),S2455-R2455,0),0)</f>
        <v>0</v>
      </c>
      <c r="AS2455" s="45">
        <f>IF(AU2455="S",IF(Q2455="1. Aceitou o programa",IF(OR(X2455="Não se Aplica",X2455=""),IF(OR(W2455="Não se Aplica",W2455=""),0,W2455-V2455),AVERAGE(X2455-W2455,W2455-V2455)),0),0)</f>
        <v>0</v>
      </c>
      <c r="AT2455" s="45">
        <f>IF(AU2455="S",IF(AND(Q2455="1. Aceitou o programa",AB2455="Realizada"),IFERROR(IF(AA2455="",0,AA2455-R2455),0),0),0)</f>
        <v>0</v>
      </c>
      <c r="AU2455" s="45" t="str">
        <f>_xlfn.XLOOKUP(U2455,'Lista Suspensa'!$AA$20:$AA$23,'Lista Suspensa'!$AB$20:$AB$23,"N/A")</f>
        <v>S</v>
      </c>
    </row>
    <row r="2456" spans="1:47" ht="12" customHeight="1" x14ac:dyDescent="0.3">
      <c r="A2456" s="87" t="s">
        <v>47</v>
      </c>
      <c r="B2456" s="88">
        <v>46104</v>
      </c>
      <c r="C2456" s="89" t="s">
        <v>48</v>
      </c>
      <c r="D2456" s="89" t="s">
        <v>49</v>
      </c>
      <c r="E2456" s="189">
        <v>93695869</v>
      </c>
      <c r="F2456" s="197" t="s">
        <v>6322</v>
      </c>
      <c r="G2456" s="90">
        <v>7543253771</v>
      </c>
      <c r="H2456" s="91">
        <v>28654</v>
      </c>
      <c r="I2456" s="89"/>
      <c r="J2456" s="89" t="s">
        <v>51</v>
      </c>
      <c r="K2456" s="89" t="s">
        <v>76</v>
      </c>
      <c r="L2456" s="89" t="s">
        <v>95</v>
      </c>
      <c r="M2456" s="89" t="s">
        <v>334</v>
      </c>
      <c r="N2456" s="89" t="s">
        <v>176</v>
      </c>
      <c r="O2456" s="92" t="s">
        <v>6323</v>
      </c>
      <c r="P2456" s="93" t="s">
        <v>57</v>
      </c>
      <c r="Q2456" s="110" t="s">
        <v>58</v>
      </c>
      <c r="R2456" s="94">
        <v>46169</v>
      </c>
      <c r="S2456" s="95"/>
      <c r="T2456" s="95" t="s">
        <v>59</v>
      </c>
      <c r="U2456" s="95" t="s">
        <v>60</v>
      </c>
      <c r="V2456" s="91">
        <v>46157</v>
      </c>
      <c r="W2456" s="91">
        <v>46160</v>
      </c>
      <c r="X2456" s="91">
        <v>46168</v>
      </c>
      <c r="Y2456" s="96" t="s">
        <v>61</v>
      </c>
      <c r="Z2456" s="89" t="s">
        <v>2798</v>
      </c>
      <c r="AA2456" s="95"/>
      <c r="AB2456" s="89"/>
      <c r="AC2456" s="109"/>
      <c r="AD2456" s="89"/>
      <c r="AE2456" s="89"/>
      <c r="AF2456" s="191"/>
      <c r="AG2456" s="194" t="s">
        <v>390</v>
      </c>
      <c r="AH2456" s="193"/>
      <c r="AI2456" s="97"/>
      <c r="AJ2456" s="97" t="s">
        <v>65</v>
      </c>
      <c r="AK2456" s="97" t="s">
        <v>66</v>
      </c>
      <c r="AL2456" s="45" t="s">
        <v>67</v>
      </c>
      <c r="AM2456" s="160" t="str">
        <f>MONTH(B2456)&amp;"/"&amp;YEAR(B2456)</f>
        <v>3/2026</v>
      </c>
      <c r="AN2456" s="45">
        <f>WEEKNUM(B2456)-WEEKNUM(EOMONTH(B2456,-1)+1)+1</f>
        <v>4</v>
      </c>
      <c r="AO2456" s="45" t="str">
        <f>MONTH(R2456)&amp;"/"&amp;YEAR(R2456)</f>
        <v>5/2026</v>
      </c>
      <c r="AP2456" s="45">
        <f>WEEKNUM(R2456)-WEEKNUM(EOMONTH(R2456,-1)+1)+1</f>
        <v>5</v>
      </c>
      <c r="AQ2456" s="45">
        <f>IF(AU2456="S",IF(Q2456="1. Aceitou o programa",R2456-B2456,0),0)</f>
        <v>65</v>
      </c>
      <c r="AR2456" s="45">
        <f>IF(AU2456="S",IF(AND(S2456&lt;&gt;"",R2456&lt;&gt;""),S2456-R2456,0),0)</f>
        <v>0</v>
      </c>
      <c r="AS2456" s="45">
        <f>IF(AU2456="S",IF(Q2456="1. Aceitou o programa",IF(OR(X2456="Não se Aplica",X2456=""),IF(OR(W2456="Não se Aplica",W2456=""),0,W2456-V2456),AVERAGE(X2456-W2456,W2456-V2456)),0),0)</f>
        <v>5.5</v>
      </c>
      <c r="AT2456" s="45">
        <f>IF(AU2456="S",IF(AND(Q2456="1. Aceitou o programa",AB2456="Realizada"),IFERROR(IF(AA2456="",0,AA2456-R2456),0),0),0)</f>
        <v>0</v>
      </c>
      <c r="AU2456" s="45" t="str">
        <f>_xlfn.XLOOKUP(U2456,'Lista Suspensa'!$AA$20:$AA$23,'Lista Suspensa'!$AB$20:$AB$23,"N/A")</f>
        <v>S</v>
      </c>
    </row>
    <row r="2457" spans="1:47" ht="12" customHeight="1" x14ac:dyDescent="0.3">
      <c r="A2457" s="87" t="s">
        <v>47</v>
      </c>
      <c r="B2457" s="88">
        <v>46104</v>
      </c>
      <c r="C2457" s="89" t="s">
        <v>48</v>
      </c>
      <c r="D2457" s="89" t="s">
        <v>49</v>
      </c>
      <c r="E2457" s="189">
        <v>119562936</v>
      </c>
      <c r="F2457" s="197" t="s">
        <v>6324</v>
      </c>
      <c r="G2457" s="90">
        <v>2060060710</v>
      </c>
      <c r="H2457" s="91">
        <v>15722</v>
      </c>
      <c r="I2457" s="89"/>
      <c r="J2457" s="89" t="s">
        <v>51</v>
      </c>
      <c r="K2457" s="89" t="s">
        <v>76</v>
      </c>
      <c r="L2457" s="89" t="s">
        <v>95</v>
      </c>
      <c r="M2457" s="89" t="s">
        <v>96</v>
      </c>
      <c r="N2457" s="89" t="s">
        <v>87</v>
      </c>
      <c r="O2457" s="92" t="s">
        <v>6325</v>
      </c>
      <c r="P2457" s="93" t="s">
        <v>57</v>
      </c>
      <c r="Q2457" s="110" t="s">
        <v>5322</v>
      </c>
      <c r="R2457" s="94"/>
      <c r="S2457" s="95">
        <v>46168</v>
      </c>
      <c r="T2457" s="95" t="s">
        <v>5203</v>
      </c>
      <c r="U2457" s="95" t="s">
        <v>1125</v>
      </c>
      <c r="V2457" s="91">
        <v>46113</v>
      </c>
      <c r="W2457" s="91">
        <v>46160</v>
      </c>
      <c r="X2457" s="91">
        <v>46167</v>
      </c>
      <c r="Y2457" s="96" t="s">
        <v>2851</v>
      </c>
      <c r="Z2457" s="89"/>
      <c r="AA2457" s="95"/>
      <c r="AB2457" s="89"/>
      <c r="AC2457" s="109"/>
      <c r="AD2457" s="89"/>
      <c r="AE2457" s="89"/>
      <c r="AF2457" s="191"/>
      <c r="AG2457" s="194"/>
      <c r="AH2457" s="193"/>
      <c r="AI2457" s="97"/>
      <c r="AJ2457" s="97"/>
      <c r="AK2457" s="97"/>
      <c r="AL2457" s="45" t="s">
        <v>67</v>
      </c>
      <c r="AM2457" s="160" t="str">
        <f>MONTH(B2457)&amp;"/"&amp;YEAR(B2457)</f>
        <v>3/2026</v>
      </c>
      <c r="AN2457" s="45">
        <f>WEEKNUM(B2457)-WEEKNUM(EOMONTH(B2457,-1)+1)+1</f>
        <v>4</v>
      </c>
      <c r="AO2457" s="45" t="str">
        <f>MONTH(R2457)&amp;"/"&amp;YEAR(R2457)</f>
        <v>1/1900</v>
      </c>
      <c r="AP2457" s="45" t="e">
        <f>WEEKNUM(R2457)-WEEKNUM(EOMONTH(R2457,-1)+1)+1</f>
        <v>#NUM!</v>
      </c>
      <c r="AQ2457" s="45">
        <f>IF(AU2457="S",IF(Q2457="1. Aceitou o programa",R2457-B2457,0),0)</f>
        <v>0</v>
      </c>
      <c r="AR2457" s="45">
        <f>IF(AU2457="S",IF(AND(S2457&lt;&gt;"",R2457&lt;&gt;""),S2457-R2457,0),0)</f>
        <v>0</v>
      </c>
      <c r="AS2457" s="45">
        <f>IF(AU2457="S",IF(Q2457="1. Aceitou o programa",IF(OR(X2457="Não se Aplica",X2457=""),IF(OR(W2457="Não se Aplica",W2457=""),0,W2457-V2457),AVERAGE(X2457-W2457,W2457-V2457)),0),0)</f>
        <v>0</v>
      </c>
      <c r="AT2457" s="45">
        <f>IF(AU2457="S",IF(AND(Q2457="1. Aceitou o programa",AB2457="Realizada"),IFERROR(IF(AA2457="",0,AA2457-R2457),0),0),0)</f>
        <v>0</v>
      </c>
      <c r="AU2457" s="45" t="str">
        <f>_xlfn.XLOOKUP(U2457,'Lista Suspensa'!$AA$20:$AA$23,'Lista Suspensa'!$AB$20:$AB$23,"N/A")</f>
        <v>S</v>
      </c>
    </row>
    <row r="2458" spans="1:47" ht="12" customHeight="1" x14ac:dyDescent="0.3">
      <c r="A2458" s="87" t="s">
        <v>47</v>
      </c>
      <c r="B2458" s="88">
        <v>46104</v>
      </c>
      <c r="C2458" s="89" t="s">
        <v>48</v>
      </c>
      <c r="D2458" s="89" t="s">
        <v>49</v>
      </c>
      <c r="E2458" s="189">
        <v>747005427</v>
      </c>
      <c r="F2458" s="197" t="s">
        <v>6326</v>
      </c>
      <c r="G2458" s="90">
        <v>53367693715</v>
      </c>
      <c r="H2458" s="91">
        <v>21034</v>
      </c>
      <c r="I2458" s="89"/>
      <c r="J2458" s="89" t="s">
        <v>51</v>
      </c>
      <c r="K2458" s="89" t="s">
        <v>76</v>
      </c>
      <c r="L2458" s="89" t="s">
        <v>95</v>
      </c>
      <c r="M2458" s="89" t="s">
        <v>343</v>
      </c>
      <c r="N2458" s="89" t="s">
        <v>71</v>
      </c>
      <c r="O2458" s="92" t="s">
        <v>6327</v>
      </c>
      <c r="P2458" s="93" t="s">
        <v>57</v>
      </c>
      <c r="Q2458" s="110" t="s">
        <v>5322</v>
      </c>
      <c r="R2458" s="94"/>
      <c r="S2458" s="95">
        <v>46168</v>
      </c>
      <c r="T2458" s="95" t="s">
        <v>5203</v>
      </c>
      <c r="U2458" s="95" t="s">
        <v>1125</v>
      </c>
      <c r="V2458" s="91">
        <v>46113</v>
      </c>
      <c r="W2458" s="91">
        <v>46160</v>
      </c>
      <c r="X2458" s="91">
        <v>46167</v>
      </c>
      <c r="Y2458" s="96" t="s">
        <v>2851</v>
      </c>
      <c r="Z2458" s="89"/>
      <c r="AA2458" s="95"/>
      <c r="AB2458" s="89"/>
      <c r="AC2458" s="109"/>
      <c r="AD2458" s="89"/>
      <c r="AE2458" s="89"/>
      <c r="AF2458" s="191"/>
      <c r="AG2458" s="194"/>
      <c r="AH2458" s="193"/>
      <c r="AI2458" s="97"/>
      <c r="AJ2458" s="97"/>
      <c r="AK2458" s="97"/>
      <c r="AL2458" s="45" t="s">
        <v>67</v>
      </c>
      <c r="AM2458" s="160" t="str">
        <f>MONTH(B2458)&amp;"/"&amp;YEAR(B2458)</f>
        <v>3/2026</v>
      </c>
      <c r="AN2458" s="45">
        <f>WEEKNUM(B2458)-WEEKNUM(EOMONTH(B2458,-1)+1)+1</f>
        <v>4</v>
      </c>
      <c r="AO2458" s="45" t="str">
        <f>MONTH(R2458)&amp;"/"&amp;YEAR(R2458)</f>
        <v>1/1900</v>
      </c>
      <c r="AP2458" s="45" t="e">
        <f>WEEKNUM(R2458)-WEEKNUM(EOMONTH(R2458,-1)+1)+1</f>
        <v>#NUM!</v>
      </c>
      <c r="AQ2458" s="45">
        <f>IF(AU2458="S",IF(Q2458="1. Aceitou o programa",R2458-B2458,0),0)</f>
        <v>0</v>
      </c>
      <c r="AR2458" s="45">
        <f>IF(AU2458="S",IF(AND(S2458&lt;&gt;"",R2458&lt;&gt;""),S2458-R2458,0),0)</f>
        <v>0</v>
      </c>
      <c r="AS2458" s="45">
        <f>IF(AU2458="S",IF(Q2458="1. Aceitou o programa",IF(OR(X2458="Não se Aplica",X2458=""),IF(OR(W2458="Não se Aplica",W2458=""),0,W2458-V2458),AVERAGE(X2458-W2458,W2458-V2458)),0),0)</f>
        <v>0</v>
      </c>
      <c r="AT2458" s="45">
        <f>IF(AU2458="S",IF(AND(Q2458="1. Aceitou o programa",AB2458="Realizada"),IFERROR(IF(AA2458="",0,AA2458-R2458),0),0),0)</f>
        <v>0</v>
      </c>
      <c r="AU2458" s="45" t="str">
        <f>_xlfn.XLOOKUP(U2458,'Lista Suspensa'!$AA$20:$AA$23,'Lista Suspensa'!$AB$20:$AB$23,"N/A")</f>
        <v>S</v>
      </c>
    </row>
    <row r="2459" spans="1:47" ht="12" customHeight="1" x14ac:dyDescent="0.3">
      <c r="A2459" s="87" t="s">
        <v>47</v>
      </c>
      <c r="B2459" s="88">
        <v>46104</v>
      </c>
      <c r="C2459" s="89" t="s">
        <v>48</v>
      </c>
      <c r="D2459" s="89" t="s">
        <v>49</v>
      </c>
      <c r="E2459" s="189">
        <v>751482749</v>
      </c>
      <c r="F2459" s="197" t="s">
        <v>6328</v>
      </c>
      <c r="G2459" s="90">
        <v>52875075772</v>
      </c>
      <c r="H2459" s="91">
        <v>21022</v>
      </c>
      <c r="I2459" s="89"/>
      <c r="J2459" s="89" t="s">
        <v>51</v>
      </c>
      <c r="K2459" s="89" t="s">
        <v>76</v>
      </c>
      <c r="L2459" s="89" t="s">
        <v>95</v>
      </c>
      <c r="M2459" s="89" t="s">
        <v>299</v>
      </c>
      <c r="N2459" s="89" t="s">
        <v>55</v>
      </c>
      <c r="O2459" s="92" t="s">
        <v>6329</v>
      </c>
      <c r="P2459" s="93" t="s">
        <v>57</v>
      </c>
      <c r="Q2459" s="110" t="s">
        <v>5322</v>
      </c>
      <c r="R2459" s="94"/>
      <c r="S2459" s="95">
        <v>46168</v>
      </c>
      <c r="T2459" s="95" t="s">
        <v>5203</v>
      </c>
      <c r="U2459" s="95" t="s">
        <v>1125</v>
      </c>
      <c r="V2459" s="91">
        <v>46113</v>
      </c>
      <c r="W2459" s="91">
        <v>46160</v>
      </c>
      <c r="X2459" s="91">
        <v>46167</v>
      </c>
      <c r="Y2459" s="96" t="s">
        <v>2851</v>
      </c>
      <c r="Z2459" s="89"/>
      <c r="AA2459" s="95"/>
      <c r="AB2459" s="89"/>
      <c r="AC2459" s="109"/>
      <c r="AD2459" s="89"/>
      <c r="AE2459" s="89"/>
      <c r="AF2459" s="191"/>
      <c r="AG2459" s="194"/>
      <c r="AH2459" s="193"/>
      <c r="AI2459" s="97"/>
      <c r="AJ2459" s="97"/>
      <c r="AK2459" s="97"/>
      <c r="AL2459" s="45" t="s">
        <v>67</v>
      </c>
      <c r="AM2459" s="160" t="str">
        <f>MONTH(B2459)&amp;"/"&amp;YEAR(B2459)</f>
        <v>3/2026</v>
      </c>
      <c r="AN2459" s="45">
        <f>WEEKNUM(B2459)-WEEKNUM(EOMONTH(B2459,-1)+1)+1</f>
        <v>4</v>
      </c>
      <c r="AO2459" s="45" t="str">
        <f>MONTH(R2459)&amp;"/"&amp;YEAR(R2459)</f>
        <v>1/1900</v>
      </c>
      <c r="AP2459" s="45" t="e">
        <f>WEEKNUM(R2459)-WEEKNUM(EOMONTH(R2459,-1)+1)+1</f>
        <v>#NUM!</v>
      </c>
      <c r="AQ2459" s="45">
        <f>IF(AU2459="S",IF(Q2459="1. Aceitou o programa",R2459-B2459,0),0)</f>
        <v>0</v>
      </c>
      <c r="AR2459" s="45">
        <f>IF(AU2459="S",IF(AND(S2459&lt;&gt;"",R2459&lt;&gt;""),S2459-R2459,0),0)</f>
        <v>0</v>
      </c>
      <c r="AS2459" s="45">
        <f>IF(AU2459="S",IF(Q2459="1. Aceitou o programa",IF(OR(X2459="Não se Aplica",X2459=""),IF(OR(W2459="Não se Aplica",W2459=""),0,W2459-V2459),AVERAGE(X2459-W2459,W2459-V2459)),0),0)</f>
        <v>0</v>
      </c>
      <c r="AT2459" s="45">
        <f>IF(AU2459="S",IF(AND(Q2459="1. Aceitou o programa",AB2459="Realizada"),IFERROR(IF(AA2459="",0,AA2459-R2459),0),0),0)</f>
        <v>0</v>
      </c>
      <c r="AU2459" s="45" t="str">
        <f>_xlfn.XLOOKUP(U2459,'Lista Suspensa'!$AA$20:$AA$23,'Lista Suspensa'!$AB$20:$AB$23,"N/A")</f>
        <v>S</v>
      </c>
    </row>
    <row r="2460" spans="1:47" ht="12" customHeight="1" x14ac:dyDescent="0.3">
      <c r="A2460" s="87" t="s">
        <v>47</v>
      </c>
      <c r="B2460" s="88">
        <v>46104</v>
      </c>
      <c r="C2460" s="89" t="s">
        <v>48</v>
      </c>
      <c r="D2460" s="89" t="s">
        <v>49</v>
      </c>
      <c r="E2460" s="189">
        <v>450109577</v>
      </c>
      <c r="F2460" s="197" t="s">
        <v>6330</v>
      </c>
      <c r="G2460" s="90">
        <v>27735061897</v>
      </c>
      <c r="H2460" s="91">
        <v>23847</v>
      </c>
      <c r="I2460" s="89"/>
      <c r="J2460" s="89" t="s">
        <v>51</v>
      </c>
      <c r="K2460" s="89" t="s">
        <v>52</v>
      </c>
      <c r="L2460" s="89" t="s">
        <v>85</v>
      </c>
      <c r="M2460" s="89" t="s">
        <v>4202</v>
      </c>
      <c r="N2460" s="89" t="s">
        <v>97</v>
      </c>
      <c r="O2460" s="92" t="s">
        <v>6331</v>
      </c>
      <c r="P2460" s="93" t="s">
        <v>57</v>
      </c>
      <c r="Q2460" s="110" t="s">
        <v>5322</v>
      </c>
      <c r="R2460" s="94"/>
      <c r="S2460" s="95">
        <v>46168</v>
      </c>
      <c r="T2460" s="95" t="s">
        <v>5203</v>
      </c>
      <c r="U2460" s="95" t="s">
        <v>1125</v>
      </c>
      <c r="V2460" s="91">
        <v>46113</v>
      </c>
      <c r="W2460" s="91">
        <v>46160</v>
      </c>
      <c r="X2460" s="91">
        <v>46167</v>
      </c>
      <c r="Y2460" s="96" t="s">
        <v>2851</v>
      </c>
      <c r="Z2460" s="89"/>
      <c r="AA2460" s="95"/>
      <c r="AB2460" s="89"/>
      <c r="AC2460" s="109"/>
      <c r="AD2460" s="89"/>
      <c r="AE2460" s="89"/>
      <c r="AF2460" s="191"/>
      <c r="AG2460" s="194"/>
      <c r="AH2460" s="193"/>
      <c r="AI2460" s="97"/>
      <c r="AJ2460" s="97"/>
      <c r="AK2460" s="97"/>
      <c r="AL2460" s="45" t="s">
        <v>67</v>
      </c>
      <c r="AM2460" s="160" t="str">
        <f>MONTH(B2460)&amp;"/"&amp;YEAR(B2460)</f>
        <v>3/2026</v>
      </c>
      <c r="AN2460" s="45">
        <f>WEEKNUM(B2460)-WEEKNUM(EOMONTH(B2460,-1)+1)+1</f>
        <v>4</v>
      </c>
      <c r="AO2460" s="45" t="str">
        <f>MONTH(R2460)&amp;"/"&amp;YEAR(R2460)</f>
        <v>1/1900</v>
      </c>
      <c r="AP2460" s="45" t="e">
        <f>WEEKNUM(R2460)-WEEKNUM(EOMONTH(R2460,-1)+1)+1</f>
        <v>#NUM!</v>
      </c>
      <c r="AQ2460" s="45">
        <f>IF(AU2460="S",IF(Q2460="1. Aceitou o programa",R2460-B2460,0),0)</f>
        <v>0</v>
      </c>
      <c r="AR2460" s="45">
        <f>IF(AU2460="S",IF(AND(S2460&lt;&gt;"",R2460&lt;&gt;""),S2460-R2460,0),0)</f>
        <v>0</v>
      </c>
      <c r="AS2460" s="45">
        <f>IF(AU2460="S",IF(Q2460="1. Aceitou o programa",IF(OR(X2460="Não se Aplica",X2460=""),IF(OR(W2460="Não se Aplica",W2460=""),0,W2460-V2460),AVERAGE(X2460-W2460,W2460-V2460)),0),0)</f>
        <v>0</v>
      </c>
      <c r="AT2460" s="45">
        <f>IF(AU2460="S",IF(AND(Q2460="1. Aceitou o programa",AB2460="Realizada"),IFERROR(IF(AA2460="",0,AA2460-R2460),0),0),0)</f>
        <v>0</v>
      </c>
      <c r="AU2460" s="45" t="str">
        <f>_xlfn.XLOOKUP(U2460,'Lista Suspensa'!$AA$20:$AA$23,'Lista Suspensa'!$AB$20:$AB$23,"N/A")</f>
        <v>S</v>
      </c>
    </row>
    <row r="2461" spans="1:47" ht="12" customHeight="1" x14ac:dyDescent="0.3">
      <c r="A2461" s="87" t="s">
        <v>47</v>
      </c>
      <c r="B2461" s="88">
        <v>46104</v>
      </c>
      <c r="C2461" s="89" t="s">
        <v>48</v>
      </c>
      <c r="D2461" s="89" t="s">
        <v>49</v>
      </c>
      <c r="E2461" s="189">
        <v>758527772</v>
      </c>
      <c r="F2461" s="197" t="s">
        <v>6332</v>
      </c>
      <c r="G2461" s="90">
        <v>1030039755</v>
      </c>
      <c r="H2461" s="91">
        <v>21891</v>
      </c>
      <c r="I2461" s="89"/>
      <c r="J2461" s="89" t="s">
        <v>51</v>
      </c>
      <c r="K2461" s="89" t="s">
        <v>76</v>
      </c>
      <c r="L2461" s="89" t="s">
        <v>101</v>
      </c>
      <c r="M2461" s="89" t="s">
        <v>6333</v>
      </c>
      <c r="N2461" s="89" t="s">
        <v>55</v>
      </c>
      <c r="O2461" s="92" t="s">
        <v>6334</v>
      </c>
      <c r="P2461" s="93" t="s">
        <v>57</v>
      </c>
      <c r="Q2461" s="110" t="s">
        <v>5322</v>
      </c>
      <c r="R2461" s="94"/>
      <c r="S2461" s="95">
        <v>46168</v>
      </c>
      <c r="T2461" s="95" t="s">
        <v>5203</v>
      </c>
      <c r="U2461" s="95" t="s">
        <v>1125</v>
      </c>
      <c r="V2461" s="91">
        <v>46113</v>
      </c>
      <c r="W2461" s="91">
        <v>46160</v>
      </c>
      <c r="X2461" s="91">
        <v>46167</v>
      </c>
      <c r="Y2461" s="96" t="s">
        <v>2851</v>
      </c>
      <c r="Z2461" s="89"/>
      <c r="AA2461" s="95"/>
      <c r="AB2461" s="89"/>
      <c r="AC2461" s="109"/>
      <c r="AD2461" s="89"/>
      <c r="AE2461" s="89"/>
      <c r="AF2461" s="191"/>
      <c r="AG2461" s="194"/>
      <c r="AH2461" s="193"/>
      <c r="AI2461" s="97"/>
      <c r="AJ2461" s="97"/>
      <c r="AK2461" s="97"/>
      <c r="AL2461" s="45" t="s">
        <v>67</v>
      </c>
      <c r="AM2461" s="160" t="str">
        <f>MONTH(B2461)&amp;"/"&amp;YEAR(B2461)</f>
        <v>3/2026</v>
      </c>
      <c r="AN2461" s="45">
        <f>WEEKNUM(B2461)-WEEKNUM(EOMONTH(B2461,-1)+1)+1</f>
        <v>4</v>
      </c>
      <c r="AO2461" s="45" t="str">
        <f>MONTH(R2461)&amp;"/"&amp;YEAR(R2461)</f>
        <v>1/1900</v>
      </c>
      <c r="AP2461" s="45" t="e">
        <f>WEEKNUM(R2461)-WEEKNUM(EOMONTH(R2461,-1)+1)+1</f>
        <v>#NUM!</v>
      </c>
      <c r="AQ2461" s="45">
        <f>IF(AU2461="S",IF(Q2461="1. Aceitou o programa",R2461-B2461,0),0)</f>
        <v>0</v>
      </c>
      <c r="AR2461" s="45">
        <f>IF(AU2461="S",IF(AND(S2461&lt;&gt;"",R2461&lt;&gt;""),S2461-R2461,0),0)</f>
        <v>0</v>
      </c>
      <c r="AS2461" s="45">
        <f>IF(AU2461="S",IF(Q2461="1. Aceitou o programa",IF(OR(X2461="Não se Aplica",X2461=""),IF(OR(W2461="Não se Aplica",W2461=""),0,W2461-V2461),AVERAGE(X2461-W2461,W2461-V2461)),0),0)</f>
        <v>0</v>
      </c>
      <c r="AT2461" s="45">
        <f>IF(AU2461="S",IF(AND(Q2461="1. Aceitou o programa",AB2461="Realizada"),IFERROR(IF(AA2461="",0,AA2461-R2461),0),0),0)</f>
        <v>0</v>
      </c>
      <c r="AU2461" s="45" t="str">
        <f>_xlfn.XLOOKUP(U2461,'Lista Suspensa'!$AA$20:$AA$23,'Lista Suspensa'!$AB$20:$AB$23,"N/A")</f>
        <v>S</v>
      </c>
    </row>
    <row r="2462" spans="1:47" ht="12" customHeight="1" x14ac:dyDescent="0.3">
      <c r="A2462" s="87" t="s">
        <v>47</v>
      </c>
      <c r="B2462" s="88">
        <v>46104</v>
      </c>
      <c r="C2462" s="89" t="s">
        <v>48</v>
      </c>
      <c r="D2462" s="89" t="s">
        <v>49</v>
      </c>
      <c r="E2462" s="189">
        <v>753245906</v>
      </c>
      <c r="F2462" s="197" t="s">
        <v>6335</v>
      </c>
      <c r="G2462" s="90">
        <v>8879856707</v>
      </c>
      <c r="H2462" s="91">
        <v>29256</v>
      </c>
      <c r="I2462" s="89"/>
      <c r="J2462" s="89" t="s">
        <v>51</v>
      </c>
      <c r="K2462" s="89" t="s">
        <v>76</v>
      </c>
      <c r="L2462" s="89" t="s">
        <v>95</v>
      </c>
      <c r="M2462" s="89" t="s">
        <v>96</v>
      </c>
      <c r="N2462" s="89" t="s">
        <v>97</v>
      </c>
      <c r="O2462" s="92" t="s">
        <v>6336</v>
      </c>
      <c r="P2462" s="93" t="s">
        <v>57</v>
      </c>
      <c r="Q2462" s="110" t="s">
        <v>5322</v>
      </c>
      <c r="R2462" s="94"/>
      <c r="S2462" s="95">
        <v>46168</v>
      </c>
      <c r="T2462" s="95" t="s">
        <v>5203</v>
      </c>
      <c r="U2462" s="95" t="s">
        <v>1125</v>
      </c>
      <c r="V2462" s="91">
        <v>46113</v>
      </c>
      <c r="W2462" s="91">
        <v>46160</v>
      </c>
      <c r="X2462" s="91">
        <v>46167</v>
      </c>
      <c r="Y2462" s="96" t="s">
        <v>2851</v>
      </c>
      <c r="Z2462" s="89"/>
      <c r="AA2462" s="95"/>
      <c r="AB2462" s="89"/>
      <c r="AC2462" s="109"/>
      <c r="AD2462" s="89"/>
      <c r="AE2462" s="89"/>
      <c r="AF2462" s="191"/>
      <c r="AG2462" s="194"/>
      <c r="AH2462" s="193"/>
      <c r="AI2462" s="97"/>
      <c r="AJ2462" s="97"/>
      <c r="AK2462" s="97"/>
      <c r="AL2462" s="45" t="s">
        <v>67</v>
      </c>
      <c r="AM2462" s="160" t="str">
        <f>MONTH(B2462)&amp;"/"&amp;YEAR(B2462)</f>
        <v>3/2026</v>
      </c>
      <c r="AN2462" s="45">
        <f>WEEKNUM(B2462)-WEEKNUM(EOMONTH(B2462,-1)+1)+1</f>
        <v>4</v>
      </c>
      <c r="AO2462" s="45" t="str">
        <f>MONTH(R2462)&amp;"/"&amp;YEAR(R2462)</f>
        <v>1/1900</v>
      </c>
      <c r="AP2462" s="45" t="e">
        <f>WEEKNUM(R2462)-WEEKNUM(EOMONTH(R2462,-1)+1)+1</f>
        <v>#NUM!</v>
      </c>
      <c r="AQ2462" s="45">
        <f>IF(AU2462="S",IF(Q2462="1. Aceitou o programa",R2462-B2462,0),0)</f>
        <v>0</v>
      </c>
      <c r="AR2462" s="45">
        <f>IF(AU2462="S",IF(AND(S2462&lt;&gt;"",R2462&lt;&gt;""),S2462-R2462,0),0)</f>
        <v>0</v>
      </c>
      <c r="AS2462" s="45">
        <f>IF(AU2462="S",IF(Q2462="1. Aceitou o programa",IF(OR(X2462="Não se Aplica",X2462=""),IF(OR(W2462="Não se Aplica",W2462=""),0,W2462-V2462),AVERAGE(X2462-W2462,W2462-V2462)),0),0)</f>
        <v>0</v>
      </c>
      <c r="AT2462" s="45">
        <f>IF(AU2462="S",IF(AND(Q2462="1. Aceitou o programa",AB2462="Realizada"),IFERROR(IF(AA2462="",0,AA2462-R2462),0),0),0)</f>
        <v>0</v>
      </c>
      <c r="AU2462" s="45" t="str">
        <f>_xlfn.XLOOKUP(U2462,'Lista Suspensa'!$AA$20:$AA$23,'Lista Suspensa'!$AB$20:$AB$23,"N/A")</f>
        <v>S</v>
      </c>
    </row>
    <row r="2463" spans="1:47" ht="12" customHeight="1" x14ac:dyDescent="0.3">
      <c r="A2463" s="87" t="s">
        <v>47</v>
      </c>
      <c r="B2463" s="88">
        <v>46104</v>
      </c>
      <c r="C2463" s="89" t="s">
        <v>48</v>
      </c>
      <c r="D2463" s="89" t="s">
        <v>49</v>
      </c>
      <c r="E2463" s="189">
        <v>792672143</v>
      </c>
      <c r="F2463" s="197" t="s">
        <v>6337</v>
      </c>
      <c r="G2463" s="90">
        <v>22323816845</v>
      </c>
      <c r="H2463" s="91">
        <v>29459</v>
      </c>
      <c r="I2463" s="89"/>
      <c r="J2463" s="89" t="s">
        <v>84</v>
      </c>
      <c r="K2463" s="89" t="s">
        <v>52</v>
      </c>
      <c r="L2463" s="89" t="s">
        <v>53</v>
      </c>
      <c r="M2463" s="89" t="s">
        <v>5585</v>
      </c>
      <c r="N2463" s="89" t="s">
        <v>97</v>
      </c>
      <c r="O2463" s="92" t="s">
        <v>6338</v>
      </c>
      <c r="P2463" s="93" t="s">
        <v>57</v>
      </c>
      <c r="Q2463" s="110" t="s">
        <v>5322</v>
      </c>
      <c r="R2463" s="94"/>
      <c r="S2463" s="95">
        <v>46168</v>
      </c>
      <c r="T2463" s="95" t="s">
        <v>5203</v>
      </c>
      <c r="U2463" s="95" t="s">
        <v>1125</v>
      </c>
      <c r="V2463" s="91">
        <v>46113</v>
      </c>
      <c r="W2463" s="91">
        <v>46160</v>
      </c>
      <c r="X2463" s="91">
        <v>46167</v>
      </c>
      <c r="Y2463" s="96" t="s">
        <v>2851</v>
      </c>
      <c r="Z2463" s="89"/>
      <c r="AA2463" s="95"/>
      <c r="AB2463" s="89"/>
      <c r="AC2463" s="109"/>
      <c r="AD2463" s="89"/>
      <c r="AE2463" s="89"/>
      <c r="AF2463" s="191"/>
      <c r="AG2463" s="194"/>
      <c r="AH2463" s="193"/>
      <c r="AI2463" s="97"/>
      <c r="AJ2463" s="97"/>
      <c r="AK2463" s="97"/>
      <c r="AL2463" s="45" t="s">
        <v>67</v>
      </c>
      <c r="AM2463" s="160" t="str">
        <f>MONTH(B2463)&amp;"/"&amp;YEAR(B2463)</f>
        <v>3/2026</v>
      </c>
      <c r="AN2463" s="45">
        <f>WEEKNUM(B2463)-WEEKNUM(EOMONTH(B2463,-1)+1)+1</f>
        <v>4</v>
      </c>
      <c r="AO2463" s="45" t="str">
        <f>MONTH(R2463)&amp;"/"&amp;YEAR(R2463)</f>
        <v>1/1900</v>
      </c>
      <c r="AP2463" s="45" t="e">
        <f>WEEKNUM(R2463)-WEEKNUM(EOMONTH(R2463,-1)+1)+1</f>
        <v>#NUM!</v>
      </c>
      <c r="AQ2463" s="45">
        <f>IF(AU2463="S",IF(Q2463="1. Aceitou o programa",R2463-B2463,0),0)</f>
        <v>0</v>
      </c>
      <c r="AR2463" s="45">
        <f>IF(AU2463="S",IF(AND(S2463&lt;&gt;"",R2463&lt;&gt;""),S2463-R2463,0),0)</f>
        <v>0</v>
      </c>
      <c r="AS2463" s="45">
        <f>IF(AU2463="S",IF(Q2463="1. Aceitou o programa",IF(OR(X2463="Não se Aplica",X2463=""),IF(OR(W2463="Não se Aplica",W2463=""),0,W2463-V2463),AVERAGE(X2463-W2463,W2463-V2463)),0),0)</f>
        <v>0</v>
      </c>
      <c r="AT2463" s="45">
        <f>IF(AU2463="S",IF(AND(Q2463="1. Aceitou o programa",AB2463="Realizada"),IFERROR(IF(AA2463="",0,AA2463-R2463),0),0),0)</f>
        <v>0</v>
      </c>
      <c r="AU2463" s="45" t="str">
        <f>_xlfn.XLOOKUP(U2463,'Lista Suspensa'!$AA$20:$AA$23,'Lista Suspensa'!$AB$20:$AB$23,"N/A")</f>
        <v>S</v>
      </c>
    </row>
    <row r="2464" spans="1:47" ht="12" customHeight="1" x14ac:dyDescent="0.3">
      <c r="A2464" s="87" t="s">
        <v>47</v>
      </c>
      <c r="B2464" s="88">
        <v>46104</v>
      </c>
      <c r="C2464" s="89" t="s">
        <v>48</v>
      </c>
      <c r="D2464" s="89" t="s">
        <v>49</v>
      </c>
      <c r="E2464" s="189">
        <v>758844808</v>
      </c>
      <c r="F2464" s="197" t="s">
        <v>6339</v>
      </c>
      <c r="G2464" s="90">
        <v>10856919772</v>
      </c>
      <c r="H2464" s="91">
        <v>14199</v>
      </c>
      <c r="I2464" s="89"/>
      <c r="J2464" s="89" t="s">
        <v>84</v>
      </c>
      <c r="K2464" s="89" t="s">
        <v>76</v>
      </c>
      <c r="L2464" s="89" t="s">
        <v>95</v>
      </c>
      <c r="M2464" s="89" t="s">
        <v>1198</v>
      </c>
      <c r="N2464" s="89" t="s">
        <v>97</v>
      </c>
      <c r="O2464" s="92" t="s">
        <v>6340</v>
      </c>
      <c r="P2464" s="93" t="s">
        <v>57</v>
      </c>
      <c r="Q2464" s="110" t="s">
        <v>5322</v>
      </c>
      <c r="R2464" s="94"/>
      <c r="S2464" s="95">
        <v>46168</v>
      </c>
      <c r="T2464" s="95" t="s">
        <v>5203</v>
      </c>
      <c r="U2464" s="95" t="s">
        <v>1125</v>
      </c>
      <c r="V2464" s="91">
        <v>46113</v>
      </c>
      <c r="W2464" s="91">
        <v>46160</v>
      </c>
      <c r="X2464" s="91">
        <v>46167</v>
      </c>
      <c r="Y2464" s="96" t="s">
        <v>2851</v>
      </c>
      <c r="Z2464" s="89"/>
      <c r="AA2464" s="95"/>
      <c r="AB2464" s="89"/>
      <c r="AC2464" s="109"/>
      <c r="AD2464" s="89"/>
      <c r="AE2464" s="89"/>
      <c r="AF2464" s="191"/>
      <c r="AG2464" s="194"/>
      <c r="AH2464" s="193"/>
      <c r="AI2464" s="97"/>
      <c r="AJ2464" s="97"/>
      <c r="AK2464" s="97"/>
      <c r="AL2464" s="45" t="s">
        <v>67</v>
      </c>
      <c r="AM2464" s="160" t="str">
        <f>MONTH(B2464)&amp;"/"&amp;YEAR(B2464)</f>
        <v>3/2026</v>
      </c>
      <c r="AN2464" s="45">
        <f>WEEKNUM(B2464)-WEEKNUM(EOMONTH(B2464,-1)+1)+1</f>
        <v>4</v>
      </c>
      <c r="AO2464" s="45" t="str">
        <f>MONTH(R2464)&amp;"/"&amp;YEAR(R2464)</f>
        <v>1/1900</v>
      </c>
      <c r="AP2464" s="45" t="e">
        <f>WEEKNUM(R2464)-WEEKNUM(EOMONTH(R2464,-1)+1)+1</f>
        <v>#NUM!</v>
      </c>
      <c r="AQ2464" s="45">
        <f>IF(AU2464="S",IF(Q2464="1. Aceitou o programa",R2464-B2464,0),0)</f>
        <v>0</v>
      </c>
      <c r="AR2464" s="45">
        <f>IF(AU2464="S",IF(AND(S2464&lt;&gt;"",R2464&lt;&gt;""),S2464-R2464,0),0)</f>
        <v>0</v>
      </c>
      <c r="AS2464" s="45">
        <f>IF(AU2464="S",IF(Q2464="1. Aceitou o programa",IF(OR(X2464="Não se Aplica",X2464=""),IF(OR(W2464="Não se Aplica",W2464=""),0,W2464-V2464),AVERAGE(X2464-W2464,W2464-V2464)),0),0)</f>
        <v>0</v>
      </c>
      <c r="AT2464" s="45">
        <f>IF(AU2464="S",IF(AND(Q2464="1. Aceitou o programa",AB2464="Realizada"),IFERROR(IF(AA2464="",0,AA2464-R2464),0),0),0)</f>
        <v>0</v>
      </c>
      <c r="AU2464" s="45" t="str">
        <f>_xlfn.XLOOKUP(U2464,'Lista Suspensa'!$AA$20:$AA$23,'Lista Suspensa'!$AB$20:$AB$23,"N/A")</f>
        <v>S</v>
      </c>
    </row>
    <row r="2465" spans="1:47" ht="12" customHeight="1" x14ac:dyDescent="0.3">
      <c r="A2465" s="87" t="s">
        <v>47</v>
      </c>
      <c r="B2465" s="88">
        <v>46104</v>
      </c>
      <c r="C2465" s="89" t="s">
        <v>48</v>
      </c>
      <c r="D2465" s="89" t="s">
        <v>49</v>
      </c>
      <c r="E2465" s="189">
        <v>227388925</v>
      </c>
      <c r="F2465" s="197" t="s">
        <v>6341</v>
      </c>
      <c r="G2465" s="90">
        <v>11654978833</v>
      </c>
      <c r="H2465" s="91">
        <v>26439</v>
      </c>
      <c r="I2465" s="89"/>
      <c r="J2465" s="89" t="s">
        <v>84</v>
      </c>
      <c r="K2465" s="89" t="s">
        <v>52</v>
      </c>
      <c r="L2465" s="89" t="s">
        <v>85</v>
      </c>
      <c r="M2465" s="89" t="s">
        <v>1927</v>
      </c>
      <c r="N2465" s="89" t="s">
        <v>87</v>
      </c>
      <c r="O2465" s="92" t="s">
        <v>6342</v>
      </c>
      <c r="P2465" s="93" t="s">
        <v>57</v>
      </c>
      <c r="Q2465" s="110" t="s">
        <v>5322</v>
      </c>
      <c r="R2465" s="94"/>
      <c r="S2465" s="95">
        <v>46168</v>
      </c>
      <c r="T2465" s="95" t="s">
        <v>5203</v>
      </c>
      <c r="U2465" s="95" t="s">
        <v>1125</v>
      </c>
      <c r="V2465" s="91">
        <v>46113</v>
      </c>
      <c r="W2465" s="91">
        <v>46160</v>
      </c>
      <c r="X2465" s="91">
        <v>46167</v>
      </c>
      <c r="Y2465" s="96" t="s">
        <v>2851</v>
      </c>
      <c r="Z2465" s="89"/>
      <c r="AA2465" s="95"/>
      <c r="AB2465" s="89"/>
      <c r="AC2465" s="109"/>
      <c r="AD2465" s="89"/>
      <c r="AE2465" s="89"/>
      <c r="AF2465" s="191"/>
      <c r="AG2465" s="194"/>
      <c r="AH2465" s="193"/>
      <c r="AI2465" s="97"/>
      <c r="AJ2465" s="97"/>
      <c r="AK2465" s="97"/>
      <c r="AL2465" s="45" t="s">
        <v>67</v>
      </c>
      <c r="AM2465" s="160" t="str">
        <f>MONTH(B2465)&amp;"/"&amp;YEAR(B2465)</f>
        <v>3/2026</v>
      </c>
      <c r="AN2465" s="45">
        <f>WEEKNUM(B2465)-WEEKNUM(EOMONTH(B2465,-1)+1)+1</f>
        <v>4</v>
      </c>
      <c r="AO2465" s="45" t="str">
        <f>MONTH(R2465)&amp;"/"&amp;YEAR(R2465)</f>
        <v>1/1900</v>
      </c>
      <c r="AP2465" s="45" t="e">
        <f>WEEKNUM(R2465)-WEEKNUM(EOMONTH(R2465,-1)+1)+1</f>
        <v>#NUM!</v>
      </c>
      <c r="AQ2465" s="45">
        <f>IF(AU2465="S",IF(Q2465="1. Aceitou o programa",R2465-B2465,0),0)</f>
        <v>0</v>
      </c>
      <c r="AR2465" s="45">
        <f>IF(AU2465="S",IF(AND(S2465&lt;&gt;"",R2465&lt;&gt;""),S2465-R2465,0),0)</f>
        <v>0</v>
      </c>
      <c r="AS2465" s="45">
        <f>IF(AU2465="S",IF(Q2465="1. Aceitou o programa",IF(OR(X2465="Não se Aplica",X2465=""),IF(OR(W2465="Não se Aplica",W2465=""),0,W2465-V2465),AVERAGE(X2465-W2465,W2465-V2465)),0),0)</f>
        <v>0</v>
      </c>
      <c r="AT2465" s="45">
        <f>IF(AU2465="S",IF(AND(Q2465="1. Aceitou o programa",AB2465="Realizada"),IFERROR(IF(AA2465="",0,AA2465-R2465),0),0),0)</f>
        <v>0</v>
      </c>
      <c r="AU2465" s="45" t="str">
        <f>_xlfn.XLOOKUP(U2465,'Lista Suspensa'!$AA$20:$AA$23,'Lista Suspensa'!$AB$20:$AB$23,"N/A")</f>
        <v>S</v>
      </c>
    </row>
    <row r="2466" spans="1:47" ht="12" customHeight="1" x14ac:dyDescent="0.3">
      <c r="A2466" s="87" t="s">
        <v>47</v>
      </c>
      <c r="B2466" s="88">
        <v>46104</v>
      </c>
      <c r="C2466" s="89" t="s">
        <v>48</v>
      </c>
      <c r="D2466" s="89" t="s">
        <v>49</v>
      </c>
      <c r="E2466" s="189">
        <v>755733100</v>
      </c>
      <c r="F2466" s="197" t="s">
        <v>6343</v>
      </c>
      <c r="G2466" s="90">
        <v>8848387730</v>
      </c>
      <c r="H2466" s="91">
        <v>28720</v>
      </c>
      <c r="I2466" s="89"/>
      <c r="J2466" s="89" t="s">
        <v>84</v>
      </c>
      <c r="K2466" s="89" t="s">
        <v>76</v>
      </c>
      <c r="L2466" s="89" t="s">
        <v>95</v>
      </c>
      <c r="M2466" s="89" t="s">
        <v>3473</v>
      </c>
      <c r="N2466" s="89" t="s">
        <v>97</v>
      </c>
      <c r="O2466" s="92" t="s">
        <v>6344</v>
      </c>
      <c r="P2466" s="93" t="s">
        <v>57</v>
      </c>
      <c r="Q2466" s="110" t="s">
        <v>5322</v>
      </c>
      <c r="R2466" s="94"/>
      <c r="S2466" s="95">
        <v>46168</v>
      </c>
      <c r="T2466" s="95" t="s">
        <v>5203</v>
      </c>
      <c r="U2466" s="95" t="s">
        <v>1125</v>
      </c>
      <c r="V2466" s="91">
        <v>46113</v>
      </c>
      <c r="W2466" s="91">
        <v>46160</v>
      </c>
      <c r="X2466" s="91">
        <v>46167</v>
      </c>
      <c r="Y2466" s="96" t="s">
        <v>2851</v>
      </c>
      <c r="Z2466" s="89"/>
      <c r="AA2466" s="95"/>
      <c r="AB2466" s="89"/>
      <c r="AC2466" s="109"/>
      <c r="AD2466" s="89"/>
      <c r="AE2466" s="89"/>
      <c r="AF2466" s="191"/>
      <c r="AG2466" s="194"/>
      <c r="AH2466" s="193"/>
      <c r="AI2466" s="97"/>
      <c r="AJ2466" s="97"/>
      <c r="AK2466" s="97"/>
      <c r="AL2466" s="45" t="s">
        <v>67</v>
      </c>
      <c r="AM2466" s="160" t="str">
        <f>MONTH(B2466)&amp;"/"&amp;YEAR(B2466)</f>
        <v>3/2026</v>
      </c>
      <c r="AN2466" s="45">
        <f>WEEKNUM(B2466)-WEEKNUM(EOMONTH(B2466,-1)+1)+1</f>
        <v>4</v>
      </c>
      <c r="AO2466" s="45" t="str">
        <f>MONTH(R2466)&amp;"/"&amp;YEAR(R2466)</f>
        <v>1/1900</v>
      </c>
      <c r="AP2466" s="45" t="e">
        <f>WEEKNUM(R2466)-WEEKNUM(EOMONTH(R2466,-1)+1)+1</f>
        <v>#NUM!</v>
      </c>
      <c r="AQ2466" s="45">
        <f>IF(AU2466="S",IF(Q2466="1. Aceitou o programa",R2466-B2466,0),0)</f>
        <v>0</v>
      </c>
      <c r="AR2466" s="45">
        <f>IF(AU2466="S",IF(AND(S2466&lt;&gt;"",R2466&lt;&gt;""),S2466-R2466,0),0)</f>
        <v>0</v>
      </c>
      <c r="AS2466" s="45">
        <f>IF(AU2466="S",IF(Q2466="1. Aceitou o programa",IF(OR(X2466="Não se Aplica",X2466=""),IF(OR(W2466="Não se Aplica",W2466=""),0,W2466-V2466),AVERAGE(X2466-W2466,W2466-V2466)),0),0)</f>
        <v>0</v>
      </c>
      <c r="AT2466" s="45">
        <f>IF(AU2466="S",IF(AND(Q2466="1. Aceitou o programa",AB2466="Realizada"),IFERROR(IF(AA2466="",0,AA2466-R2466),0),0),0)</f>
        <v>0</v>
      </c>
      <c r="AU2466" s="45" t="str">
        <f>_xlfn.XLOOKUP(U2466,'Lista Suspensa'!$AA$20:$AA$23,'Lista Suspensa'!$AB$20:$AB$23,"N/A")</f>
        <v>S</v>
      </c>
    </row>
    <row r="2467" spans="1:47" ht="12" customHeight="1" x14ac:dyDescent="0.3">
      <c r="A2467" s="87" t="s">
        <v>47</v>
      </c>
      <c r="B2467" s="88">
        <v>46104</v>
      </c>
      <c r="C2467" s="89" t="s">
        <v>48</v>
      </c>
      <c r="D2467" s="89" t="s">
        <v>49</v>
      </c>
      <c r="E2467" s="189">
        <v>129979961</v>
      </c>
      <c r="F2467" s="197" t="s">
        <v>6345</v>
      </c>
      <c r="G2467" s="90">
        <v>10528097822</v>
      </c>
      <c r="H2467" s="91">
        <v>25061</v>
      </c>
      <c r="I2467" s="89"/>
      <c r="J2467" s="89" t="s">
        <v>51</v>
      </c>
      <c r="K2467" s="89" t="s">
        <v>52</v>
      </c>
      <c r="L2467" s="89" t="s">
        <v>85</v>
      </c>
      <c r="M2467" s="89" t="s">
        <v>6346</v>
      </c>
      <c r="N2467" s="89" t="s">
        <v>87</v>
      </c>
      <c r="O2467" s="92" t="s">
        <v>6347</v>
      </c>
      <c r="P2467" s="93" t="s">
        <v>57</v>
      </c>
      <c r="Q2467" s="110" t="s">
        <v>5322</v>
      </c>
      <c r="R2467" s="94"/>
      <c r="S2467" s="95">
        <v>46168</v>
      </c>
      <c r="T2467" s="95" t="s">
        <v>5203</v>
      </c>
      <c r="U2467" s="95" t="s">
        <v>1125</v>
      </c>
      <c r="V2467" s="91">
        <v>46113</v>
      </c>
      <c r="W2467" s="91">
        <v>46160</v>
      </c>
      <c r="X2467" s="91">
        <v>46167</v>
      </c>
      <c r="Y2467" s="96" t="s">
        <v>2851</v>
      </c>
      <c r="Z2467" s="89"/>
      <c r="AA2467" s="95"/>
      <c r="AB2467" s="89"/>
      <c r="AC2467" s="109"/>
      <c r="AD2467" s="89"/>
      <c r="AE2467" s="89"/>
      <c r="AF2467" s="191"/>
      <c r="AG2467" s="194"/>
      <c r="AH2467" s="193"/>
      <c r="AI2467" s="97"/>
      <c r="AJ2467" s="97"/>
      <c r="AK2467" s="97"/>
      <c r="AL2467" s="45" t="s">
        <v>67</v>
      </c>
      <c r="AM2467" s="160" t="str">
        <f>MONTH(B2467)&amp;"/"&amp;YEAR(B2467)</f>
        <v>3/2026</v>
      </c>
      <c r="AN2467" s="45">
        <f>WEEKNUM(B2467)-WEEKNUM(EOMONTH(B2467,-1)+1)+1</f>
        <v>4</v>
      </c>
      <c r="AO2467" s="45" t="str">
        <f>MONTH(R2467)&amp;"/"&amp;YEAR(R2467)</f>
        <v>1/1900</v>
      </c>
      <c r="AP2467" s="45" t="e">
        <f>WEEKNUM(R2467)-WEEKNUM(EOMONTH(R2467,-1)+1)+1</f>
        <v>#NUM!</v>
      </c>
      <c r="AQ2467" s="45">
        <f>IF(AU2467="S",IF(Q2467="1. Aceitou o programa",R2467-B2467,0),0)</f>
        <v>0</v>
      </c>
      <c r="AR2467" s="45">
        <f>IF(AU2467="S",IF(AND(S2467&lt;&gt;"",R2467&lt;&gt;""),S2467-R2467,0),0)</f>
        <v>0</v>
      </c>
      <c r="AS2467" s="45">
        <f>IF(AU2467="S",IF(Q2467="1. Aceitou o programa",IF(OR(X2467="Não se Aplica",X2467=""),IF(OR(W2467="Não se Aplica",W2467=""),0,W2467-V2467),AVERAGE(X2467-W2467,W2467-V2467)),0),0)</f>
        <v>0</v>
      </c>
      <c r="AT2467" s="45">
        <f>IF(AU2467="S",IF(AND(Q2467="1. Aceitou o programa",AB2467="Realizada"),IFERROR(IF(AA2467="",0,AA2467-R2467),0),0),0)</f>
        <v>0</v>
      </c>
      <c r="AU2467" s="45" t="str">
        <f>_xlfn.XLOOKUP(U2467,'Lista Suspensa'!$AA$20:$AA$23,'Lista Suspensa'!$AB$20:$AB$23,"N/A")</f>
        <v>S</v>
      </c>
    </row>
    <row r="2468" spans="1:47" ht="12" customHeight="1" x14ac:dyDescent="0.3">
      <c r="A2468" s="87" t="s">
        <v>47</v>
      </c>
      <c r="B2468" s="88">
        <v>46104</v>
      </c>
      <c r="C2468" s="89" t="s">
        <v>48</v>
      </c>
      <c r="D2468" s="89" t="s">
        <v>49</v>
      </c>
      <c r="E2468" s="189">
        <v>910634190</v>
      </c>
      <c r="F2468" s="197" t="s">
        <v>6348</v>
      </c>
      <c r="G2468" s="90">
        <v>10656881720</v>
      </c>
      <c r="H2468" s="91">
        <v>31490</v>
      </c>
      <c r="I2468" s="89"/>
      <c r="J2468" s="89" t="s">
        <v>51</v>
      </c>
      <c r="K2468" s="89" t="s">
        <v>76</v>
      </c>
      <c r="L2468" s="89" t="s">
        <v>338</v>
      </c>
      <c r="M2468" s="89" t="s">
        <v>6349</v>
      </c>
      <c r="N2468" s="89" t="s">
        <v>55</v>
      </c>
      <c r="O2468" s="92" t="s">
        <v>6350</v>
      </c>
      <c r="P2468" s="93" t="s">
        <v>57</v>
      </c>
      <c r="Q2468" s="110" t="s">
        <v>5322</v>
      </c>
      <c r="R2468" s="94"/>
      <c r="S2468" s="95">
        <v>46168</v>
      </c>
      <c r="T2468" s="95" t="s">
        <v>5203</v>
      </c>
      <c r="U2468" s="95" t="s">
        <v>1125</v>
      </c>
      <c r="V2468" s="91">
        <v>46113</v>
      </c>
      <c r="W2468" s="91">
        <v>46160</v>
      </c>
      <c r="X2468" s="91">
        <v>46167</v>
      </c>
      <c r="Y2468" s="96" t="s">
        <v>2851</v>
      </c>
      <c r="Z2468" s="89"/>
      <c r="AA2468" s="95"/>
      <c r="AB2468" s="89"/>
      <c r="AC2468" s="109"/>
      <c r="AD2468" s="89"/>
      <c r="AE2468" s="89"/>
      <c r="AF2468" s="191"/>
      <c r="AG2468" s="194"/>
      <c r="AH2468" s="193"/>
      <c r="AI2468" s="97"/>
      <c r="AJ2468" s="97"/>
      <c r="AK2468" s="97"/>
      <c r="AL2468" s="45" t="s">
        <v>67</v>
      </c>
      <c r="AM2468" s="160" t="str">
        <f>MONTH(B2468)&amp;"/"&amp;YEAR(B2468)</f>
        <v>3/2026</v>
      </c>
      <c r="AN2468" s="45">
        <f>WEEKNUM(B2468)-WEEKNUM(EOMONTH(B2468,-1)+1)+1</f>
        <v>4</v>
      </c>
      <c r="AO2468" s="45" t="str">
        <f>MONTH(R2468)&amp;"/"&amp;YEAR(R2468)</f>
        <v>1/1900</v>
      </c>
      <c r="AP2468" s="45" t="e">
        <f>WEEKNUM(R2468)-WEEKNUM(EOMONTH(R2468,-1)+1)+1</f>
        <v>#NUM!</v>
      </c>
      <c r="AQ2468" s="45">
        <f>IF(AU2468="S",IF(Q2468="1. Aceitou o programa",R2468-B2468,0),0)</f>
        <v>0</v>
      </c>
      <c r="AR2468" s="45">
        <f>IF(AU2468="S",IF(AND(S2468&lt;&gt;"",R2468&lt;&gt;""),S2468-R2468,0),0)</f>
        <v>0</v>
      </c>
      <c r="AS2468" s="45">
        <f>IF(AU2468="S",IF(Q2468="1. Aceitou o programa",IF(OR(X2468="Não se Aplica",X2468=""),IF(OR(W2468="Não se Aplica",W2468=""),0,W2468-V2468),AVERAGE(X2468-W2468,W2468-V2468)),0),0)</f>
        <v>0</v>
      </c>
      <c r="AT2468" s="45">
        <f>IF(AU2468="S",IF(AND(Q2468="1. Aceitou o programa",AB2468="Realizada"),IFERROR(IF(AA2468="",0,AA2468-R2468),0),0),0)</f>
        <v>0</v>
      </c>
      <c r="AU2468" s="45" t="str">
        <f>_xlfn.XLOOKUP(U2468,'Lista Suspensa'!$AA$20:$AA$23,'Lista Suspensa'!$AB$20:$AB$23,"N/A")</f>
        <v>S</v>
      </c>
    </row>
    <row r="2469" spans="1:47" ht="12" customHeight="1" x14ac:dyDescent="0.3">
      <c r="A2469" s="87" t="s">
        <v>47</v>
      </c>
      <c r="B2469" s="88">
        <v>46104</v>
      </c>
      <c r="C2469" s="89" t="s">
        <v>48</v>
      </c>
      <c r="D2469" s="89" t="s">
        <v>49</v>
      </c>
      <c r="E2469" s="189">
        <v>441232850</v>
      </c>
      <c r="F2469" s="197" t="s">
        <v>6351</v>
      </c>
      <c r="G2469" s="90">
        <v>31873750811</v>
      </c>
      <c r="H2469" s="91">
        <v>30854</v>
      </c>
      <c r="I2469" s="89"/>
      <c r="J2469" s="89" t="s">
        <v>51</v>
      </c>
      <c r="K2469" s="89" t="s">
        <v>52</v>
      </c>
      <c r="L2469" s="89" t="s">
        <v>410</v>
      </c>
      <c r="M2469" s="89" t="s">
        <v>6352</v>
      </c>
      <c r="N2469" s="89" t="s">
        <v>79</v>
      </c>
      <c r="O2469" s="92" t="s">
        <v>6353</v>
      </c>
      <c r="P2469" s="93" t="s">
        <v>57</v>
      </c>
      <c r="Q2469" s="110" t="s">
        <v>5322</v>
      </c>
      <c r="R2469" s="94"/>
      <c r="S2469" s="95">
        <v>46168</v>
      </c>
      <c r="T2469" s="95" t="s">
        <v>5203</v>
      </c>
      <c r="U2469" s="95" t="s">
        <v>1125</v>
      </c>
      <c r="V2469" s="91">
        <v>46113</v>
      </c>
      <c r="W2469" s="91">
        <v>46160</v>
      </c>
      <c r="X2469" s="91">
        <v>46167</v>
      </c>
      <c r="Y2469" s="96" t="s">
        <v>2851</v>
      </c>
      <c r="Z2469" s="89"/>
      <c r="AA2469" s="95"/>
      <c r="AB2469" s="89"/>
      <c r="AC2469" s="109"/>
      <c r="AD2469" s="89"/>
      <c r="AE2469" s="89"/>
      <c r="AF2469" s="191"/>
      <c r="AG2469" s="194"/>
      <c r="AH2469" s="193"/>
      <c r="AI2469" s="97"/>
      <c r="AJ2469" s="97"/>
      <c r="AK2469" s="97"/>
      <c r="AL2469" s="45" t="s">
        <v>67</v>
      </c>
      <c r="AM2469" s="160" t="str">
        <f>MONTH(B2469)&amp;"/"&amp;YEAR(B2469)</f>
        <v>3/2026</v>
      </c>
      <c r="AN2469" s="45">
        <f>WEEKNUM(B2469)-WEEKNUM(EOMONTH(B2469,-1)+1)+1</f>
        <v>4</v>
      </c>
      <c r="AO2469" s="45" t="str">
        <f>MONTH(R2469)&amp;"/"&amp;YEAR(R2469)</f>
        <v>1/1900</v>
      </c>
      <c r="AP2469" s="45" t="e">
        <f>WEEKNUM(R2469)-WEEKNUM(EOMONTH(R2469,-1)+1)+1</f>
        <v>#NUM!</v>
      </c>
      <c r="AQ2469" s="45">
        <f>IF(AU2469="S",IF(Q2469="1. Aceitou o programa",R2469-B2469,0),0)</f>
        <v>0</v>
      </c>
      <c r="AR2469" s="45">
        <f>IF(AU2469="S",IF(AND(S2469&lt;&gt;"",R2469&lt;&gt;""),S2469-R2469,0),0)</f>
        <v>0</v>
      </c>
      <c r="AS2469" s="45">
        <f>IF(AU2469="S",IF(Q2469="1. Aceitou o programa",IF(OR(X2469="Não se Aplica",X2469=""),IF(OR(W2469="Não se Aplica",W2469=""),0,W2469-V2469),AVERAGE(X2469-W2469,W2469-V2469)),0),0)</f>
        <v>0</v>
      </c>
      <c r="AT2469" s="45">
        <f>IF(AU2469="S",IF(AND(Q2469="1. Aceitou o programa",AB2469="Realizada"),IFERROR(IF(AA2469="",0,AA2469-R2469),0),0),0)</f>
        <v>0</v>
      </c>
      <c r="AU2469" s="45" t="str">
        <f>_xlfn.XLOOKUP(U2469,'Lista Suspensa'!$AA$20:$AA$23,'Lista Suspensa'!$AB$20:$AB$23,"N/A")</f>
        <v>S</v>
      </c>
    </row>
    <row r="2470" spans="1:47" ht="12" customHeight="1" x14ac:dyDescent="0.3">
      <c r="A2470" s="87" t="s">
        <v>47</v>
      </c>
      <c r="B2470" s="88">
        <v>46104</v>
      </c>
      <c r="C2470" s="89" t="s">
        <v>48</v>
      </c>
      <c r="D2470" s="89" t="s">
        <v>49</v>
      </c>
      <c r="E2470" s="189">
        <v>805324402</v>
      </c>
      <c r="F2470" s="197" t="s">
        <v>6354</v>
      </c>
      <c r="G2470" s="90">
        <v>27224318825</v>
      </c>
      <c r="H2470" s="91">
        <v>29384</v>
      </c>
      <c r="I2470" s="89"/>
      <c r="J2470" s="89" t="s">
        <v>51</v>
      </c>
      <c r="K2470" s="89" t="s">
        <v>52</v>
      </c>
      <c r="L2470" s="89" t="s">
        <v>85</v>
      </c>
      <c r="M2470" s="89" t="s">
        <v>363</v>
      </c>
      <c r="N2470" s="89" t="s">
        <v>97</v>
      </c>
      <c r="O2470" s="92" t="s">
        <v>6355</v>
      </c>
      <c r="P2470" s="93" t="s">
        <v>57</v>
      </c>
      <c r="Q2470" s="110" t="s">
        <v>5322</v>
      </c>
      <c r="R2470" s="94"/>
      <c r="S2470" s="95">
        <v>46168</v>
      </c>
      <c r="T2470" s="95" t="s">
        <v>5203</v>
      </c>
      <c r="U2470" s="95" t="s">
        <v>1125</v>
      </c>
      <c r="V2470" s="91">
        <v>46113</v>
      </c>
      <c r="W2470" s="91">
        <v>46160</v>
      </c>
      <c r="X2470" s="91">
        <v>46167</v>
      </c>
      <c r="Y2470" s="96" t="s">
        <v>2851</v>
      </c>
      <c r="Z2470" s="89"/>
      <c r="AA2470" s="95"/>
      <c r="AB2470" s="89"/>
      <c r="AC2470" s="109"/>
      <c r="AD2470" s="89"/>
      <c r="AE2470" s="89"/>
      <c r="AF2470" s="191"/>
      <c r="AG2470" s="194"/>
      <c r="AH2470" s="193"/>
      <c r="AI2470" s="97"/>
      <c r="AJ2470" s="97"/>
      <c r="AK2470" s="97"/>
      <c r="AL2470" s="45" t="s">
        <v>67</v>
      </c>
      <c r="AM2470" s="160" t="str">
        <f>MONTH(B2470)&amp;"/"&amp;YEAR(B2470)</f>
        <v>3/2026</v>
      </c>
      <c r="AN2470" s="45">
        <f>WEEKNUM(B2470)-WEEKNUM(EOMONTH(B2470,-1)+1)+1</f>
        <v>4</v>
      </c>
      <c r="AO2470" s="45" t="str">
        <f>MONTH(R2470)&amp;"/"&amp;YEAR(R2470)</f>
        <v>1/1900</v>
      </c>
      <c r="AP2470" s="45" t="e">
        <f>WEEKNUM(R2470)-WEEKNUM(EOMONTH(R2470,-1)+1)+1</f>
        <v>#NUM!</v>
      </c>
      <c r="AQ2470" s="45">
        <f>IF(AU2470="S",IF(Q2470="1. Aceitou o programa",R2470-B2470,0),0)</f>
        <v>0</v>
      </c>
      <c r="AR2470" s="45">
        <f>IF(AU2470="S",IF(AND(S2470&lt;&gt;"",R2470&lt;&gt;""),S2470-R2470,0),0)</f>
        <v>0</v>
      </c>
      <c r="AS2470" s="45">
        <f>IF(AU2470="S",IF(Q2470="1. Aceitou o programa",IF(OR(X2470="Não se Aplica",X2470=""),IF(OR(W2470="Não se Aplica",W2470=""),0,W2470-V2470),AVERAGE(X2470-W2470,W2470-V2470)),0),0)</f>
        <v>0</v>
      </c>
      <c r="AT2470" s="45">
        <f>IF(AU2470="S",IF(AND(Q2470="1. Aceitou o programa",AB2470="Realizada"),IFERROR(IF(AA2470="",0,AA2470-R2470),0),0),0)</f>
        <v>0</v>
      </c>
      <c r="AU2470" s="45" t="str">
        <f>_xlfn.XLOOKUP(U2470,'Lista Suspensa'!$AA$20:$AA$23,'Lista Suspensa'!$AB$20:$AB$23,"N/A")</f>
        <v>S</v>
      </c>
    </row>
    <row r="2471" spans="1:47" ht="12" customHeight="1" x14ac:dyDescent="0.3">
      <c r="A2471" s="87" t="s">
        <v>47</v>
      </c>
      <c r="B2471" s="88">
        <v>46104</v>
      </c>
      <c r="C2471" s="89" t="s">
        <v>48</v>
      </c>
      <c r="D2471" s="89" t="s">
        <v>49</v>
      </c>
      <c r="E2471" s="189">
        <v>760272913</v>
      </c>
      <c r="F2471" s="197" t="s">
        <v>6356</v>
      </c>
      <c r="G2471" s="90">
        <v>94674531772</v>
      </c>
      <c r="H2471" s="91">
        <v>13467</v>
      </c>
      <c r="I2471" s="89"/>
      <c r="J2471" s="89" t="s">
        <v>51</v>
      </c>
      <c r="K2471" s="89" t="s">
        <v>76</v>
      </c>
      <c r="L2471" s="89" t="s">
        <v>95</v>
      </c>
      <c r="M2471" s="89" t="s">
        <v>96</v>
      </c>
      <c r="N2471" s="89" t="s">
        <v>97</v>
      </c>
      <c r="O2471" s="92" t="s">
        <v>6357</v>
      </c>
      <c r="P2471" s="93" t="s">
        <v>57</v>
      </c>
      <c r="Q2471" s="110" t="s">
        <v>5322</v>
      </c>
      <c r="R2471" s="94"/>
      <c r="S2471" s="95">
        <v>46168</v>
      </c>
      <c r="T2471" s="95" t="s">
        <v>5203</v>
      </c>
      <c r="U2471" s="95" t="s">
        <v>1125</v>
      </c>
      <c r="V2471" s="91">
        <v>46113</v>
      </c>
      <c r="W2471" s="91">
        <v>46160</v>
      </c>
      <c r="X2471" s="91">
        <v>46167</v>
      </c>
      <c r="Y2471" s="96" t="s">
        <v>2851</v>
      </c>
      <c r="Z2471" s="89"/>
      <c r="AA2471" s="95"/>
      <c r="AB2471" s="89"/>
      <c r="AC2471" s="109"/>
      <c r="AD2471" s="89"/>
      <c r="AE2471" s="89"/>
      <c r="AF2471" s="191"/>
      <c r="AG2471" s="194"/>
      <c r="AH2471" s="193"/>
      <c r="AI2471" s="97"/>
      <c r="AJ2471" s="97"/>
      <c r="AK2471" s="97"/>
      <c r="AL2471" s="45" t="s">
        <v>67</v>
      </c>
      <c r="AM2471" s="160" t="str">
        <f>MONTH(B2471)&amp;"/"&amp;YEAR(B2471)</f>
        <v>3/2026</v>
      </c>
      <c r="AN2471" s="45">
        <f>WEEKNUM(B2471)-WEEKNUM(EOMONTH(B2471,-1)+1)+1</f>
        <v>4</v>
      </c>
      <c r="AO2471" s="45" t="str">
        <f>MONTH(R2471)&amp;"/"&amp;YEAR(R2471)</f>
        <v>1/1900</v>
      </c>
      <c r="AP2471" s="45" t="e">
        <f>WEEKNUM(R2471)-WEEKNUM(EOMONTH(R2471,-1)+1)+1</f>
        <v>#NUM!</v>
      </c>
      <c r="AQ2471" s="45">
        <f>IF(AU2471="S",IF(Q2471="1. Aceitou o programa",R2471-B2471,0),0)</f>
        <v>0</v>
      </c>
      <c r="AR2471" s="45">
        <f>IF(AU2471="S",IF(AND(S2471&lt;&gt;"",R2471&lt;&gt;""),S2471-R2471,0),0)</f>
        <v>0</v>
      </c>
      <c r="AS2471" s="45">
        <f>IF(AU2471="S",IF(Q2471="1. Aceitou o programa",IF(OR(X2471="Não se Aplica",X2471=""),IF(OR(W2471="Não se Aplica",W2471=""),0,W2471-V2471),AVERAGE(X2471-W2471,W2471-V2471)),0),0)</f>
        <v>0</v>
      </c>
      <c r="AT2471" s="45">
        <f>IF(AU2471="S",IF(AND(Q2471="1. Aceitou o programa",AB2471="Realizada"),IFERROR(IF(AA2471="",0,AA2471-R2471),0),0),0)</f>
        <v>0</v>
      </c>
      <c r="AU2471" s="45" t="str">
        <f>_xlfn.XLOOKUP(U2471,'Lista Suspensa'!$AA$20:$AA$23,'Lista Suspensa'!$AB$20:$AB$23,"N/A")</f>
        <v>S</v>
      </c>
    </row>
    <row r="2472" spans="1:47" ht="12" customHeight="1" x14ac:dyDescent="0.3">
      <c r="A2472" s="87" t="s">
        <v>47</v>
      </c>
      <c r="B2472" s="88">
        <v>46104</v>
      </c>
      <c r="C2472" s="89" t="s">
        <v>48</v>
      </c>
      <c r="D2472" s="89" t="s">
        <v>49</v>
      </c>
      <c r="E2472" s="189">
        <v>480435588</v>
      </c>
      <c r="F2472" s="197" t="s">
        <v>6358</v>
      </c>
      <c r="G2472" s="90">
        <v>71353160700</v>
      </c>
      <c r="H2472" s="91">
        <v>22610</v>
      </c>
      <c r="I2472" s="89"/>
      <c r="J2472" s="89" t="s">
        <v>84</v>
      </c>
      <c r="K2472" s="89" t="s">
        <v>76</v>
      </c>
      <c r="L2472" s="89" t="s">
        <v>95</v>
      </c>
      <c r="M2472" s="89" t="s">
        <v>6048</v>
      </c>
      <c r="N2472" s="89" t="s">
        <v>71</v>
      </c>
      <c r="O2472" s="92" t="s">
        <v>6359</v>
      </c>
      <c r="P2472" s="93" t="s">
        <v>57</v>
      </c>
      <c r="Q2472" s="110" t="s">
        <v>5322</v>
      </c>
      <c r="R2472" s="94"/>
      <c r="S2472" s="95">
        <v>46168</v>
      </c>
      <c r="T2472" s="95" t="s">
        <v>5203</v>
      </c>
      <c r="U2472" s="95" t="s">
        <v>1125</v>
      </c>
      <c r="V2472" s="91">
        <v>46113</v>
      </c>
      <c r="W2472" s="91">
        <v>46160</v>
      </c>
      <c r="X2472" s="91">
        <v>46167</v>
      </c>
      <c r="Y2472" s="96" t="s">
        <v>2851</v>
      </c>
      <c r="Z2472" s="89"/>
      <c r="AA2472" s="95"/>
      <c r="AB2472" s="89"/>
      <c r="AC2472" s="109"/>
      <c r="AD2472" s="89"/>
      <c r="AE2472" s="89"/>
      <c r="AF2472" s="191"/>
      <c r="AG2472" s="194"/>
      <c r="AH2472" s="193"/>
      <c r="AI2472" s="97"/>
      <c r="AJ2472" s="97"/>
      <c r="AK2472" s="97"/>
      <c r="AL2472" s="45" t="s">
        <v>67</v>
      </c>
      <c r="AM2472" s="160" t="str">
        <f>MONTH(B2472)&amp;"/"&amp;YEAR(B2472)</f>
        <v>3/2026</v>
      </c>
      <c r="AN2472" s="45">
        <f>WEEKNUM(B2472)-WEEKNUM(EOMONTH(B2472,-1)+1)+1</f>
        <v>4</v>
      </c>
      <c r="AO2472" s="45" t="str">
        <f>MONTH(R2472)&amp;"/"&amp;YEAR(R2472)</f>
        <v>1/1900</v>
      </c>
      <c r="AP2472" s="45" t="e">
        <f>WEEKNUM(R2472)-WEEKNUM(EOMONTH(R2472,-1)+1)+1</f>
        <v>#NUM!</v>
      </c>
      <c r="AQ2472" s="45">
        <f>IF(AU2472="S",IF(Q2472="1. Aceitou o programa",R2472-B2472,0),0)</f>
        <v>0</v>
      </c>
      <c r="AR2472" s="45">
        <f>IF(AU2472="S",IF(AND(S2472&lt;&gt;"",R2472&lt;&gt;""),S2472-R2472,0),0)</f>
        <v>0</v>
      </c>
      <c r="AS2472" s="45">
        <f>IF(AU2472="S",IF(Q2472="1. Aceitou o programa",IF(OR(X2472="Não se Aplica",X2472=""),IF(OR(W2472="Não se Aplica",W2472=""),0,W2472-V2472),AVERAGE(X2472-W2472,W2472-V2472)),0),0)</f>
        <v>0</v>
      </c>
      <c r="AT2472" s="45">
        <f>IF(AU2472="S",IF(AND(Q2472="1. Aceitou o programa",AB2472="Realizada"),IFERROR(IF(AA2472="",0,AA2472-R2472),0),0),0)</f>
        <v>0</v>
      </c>
      <c r="AU2472" s="45" t="str">
        <f>_xlfn.XLOOKUP(U2472,'Lista Suspensa'!$AA$20:$AA$23,'Lista Suspensa'!$AB$20:$AB$23,"N/A")</f>
        <v>S</v>
      </c>
    </row>
    <row r="2473" spans="1:47" ht="12" customHeight="1" x14ac:dyDescent="0.3">
      <c r="A2473" s="87" t="s">
        <v>47</v>
      </c>
      <c r="B2473" s="88">
        <v>46104</v>
      </c>
      <c r="C2473" s="89" t="s">
        <v>48</v>
      </c>
      <c r="D2473" s="89" t="s">
        <v>49</v>
      </c>
      <c r="E2473" s="189">
        <v>451101049</v>
      </c>
      <c r="F2473" s="197" t="s">
        <v>6360</v>
      </c>
      <c r="G2473" s="90">
        <v>1212182448</v>
      </c>
      <c r="H2473" s="91">
        <v>29354</v>
      </c>
      <c r="I2473" s="89"/>
      <c r="J2473" s="89" t="s">
        <v>51</v>
      </c>
      <c r="K2473" s="89" t="s">
        <v>52</v>
      </c>
      <c r="L2473" s="89" t="s">
        <v>85</v>
      </c>
      <c r="M2473" s="89" t="s">
        <v>5837</v>
      </c>
      <c r="N2473" s="89" t="s">
        <v>55</v>
      </c>
      <c r="O2473" s="92" t="s">
        <v>6361</v>
      </c>
      <c r="P2473" s="93" t="s">
        <v>57</v>
      </c>
      <c r="Q2473" s="110" t="s">
        <v>5322</v>
      </c>
      <c r="R2473" s="94"/>
      <c r="S2473" s="95">
        <v>46168</v>
      </c>
      <c r="T2473" s="95" t="s">
        <v>5203</v>
      </c>
      <c r="U2473" s="95" t="s">
        <v>1125</v>
      </c>
      <c r="V2473" s="91">
        <v>46113</v>
      </c>
      <c r="W2473" s="91">
        <v>46160</v>
      </c>
      <c r="X2473" s="91">
        <v>46167</v>
      </c>
      <c r="Y2473" s="96" t="s">
        <v>2851</v>
      </c>
      <c r="Z2473" s="89"/>
      <c r="AA2473" s="95"/>
      <c r="AB2473" s="89"/>
      <c r="AC2473" s="109"/>
      <c r="AD2473" s="89"/>
      <c r="AE2473" s="89"/>
      <c r="AF2473" s="191"/>
      <c r="AG2473" s="194"/>
      <c r="AH2473" s="193"/>
      <c r="AI2473" s="97"/>
      <c r="AJ2473" s="97"/>
      <c r="AK2473" s="97"/>
      <c r="AL2473" s="45" t="s">
        <v>67</v>
      </c>
      <c r="AM2473" s="160" t="str">
        <f>MONTH(B2473)&amp;"/"&amp;YEAR(B2473)</f>
        <v>3/2026</v>
      </c>
      <c r="AN2473" s="45">
        <f>WEEKNUM(B2473)-WEEKNUM(EOMONTH(B2473,-1)+1)+1</f>
        <v>4</v>
      </c>
      <c r="AO2473" s="45" t="str">
        <f>MONTH(R2473)&amp;"/"&amp;YEAR(R2473)</f>
        <v>1/1900</v>
      </c>
      <c r="AP2473" s="45" t="e">
        <f>WEEKNUM(R2473)-WEEKNUM(EOMONTH(R2473,-1)+1)+1</f>
        <v>#NUM!</v>
      </c>
      <c r="AQ2473" s="45">
        <f>IF(AU2473="S",IF(Q2473="1. Aceitou o programa",R2473-B2473,0),0)</f>
        <v>0</v>
      </c>
      <c r="AR2473" s="45">
        <f>IF(AU2473="S",IF(AND(S2473&lt;&gt;"",R2473&lt;&gt;""),S2473-R2473,0),0)</f>
        <v>0</v>
      </c>
      <c r="AS2473" s="45">
        <f>IF(AU2473="S",IF(Q2473="1. Aceitou o programa",IF(OR(X2473="Não se Aplica",X2473=""),IF(OR(W2473="Não se Aplica",W2473=""),0,W2473-V2473),AVERAGE(X2473-W2473,W2473-V2473)),0),0)</f>
        <v>0</v>
      </c>
      <c r="AT2473" s="45">
        <f>IF(AU2473="S",IF(AND(Q2473="1. Aceitou o programa",AB2473="Realizada"),IFERROR(IF(AA2473="",0,AA2473-R2473),0),0),0)</f>
        <v>0</v>
      </c>
      <c r="AU2473" s="45" t="str">
        <f>_xlfn.XLOOKUP(U2473,'Lista Suspensa'!$AA$20:$AA$23,'Lista Suspensa'!$AB$20:$AB$23,"N/A")</f>
        <v>S</v>
      </c>
    </row>
    <row r="2474" spans="1:47" ht="12" customHeight="1" x14ac:dyDescent="0.3">
      <c r="A2474" s="87" t="s">
        <v>47</v>
      </c>
      <c r="B2474" s="88">
        <v>46104</v>
      </c>
      <c r="C2474" s="89" t="s">
        <v>48</v>
      </c>
      <c r="D2474" s="89" t="s">
        <v>49</v>
      </c>
      <c r="E2474" s="189">
        <v>432111310</v>
      </c>
      <c r="F2474" s="197" t="s">
        <v>6362</v>
      </c>
      <c r="G2474" s="90">
        <v>7897726711</v>
      </c>
      <c r="H2474" s="91">
        <v>28262</v>
      </c>
      <c r="I2474" s="89"/>
      <c r="J2474" s="89" t="s">
        <v>51</v>
      </c>
      <c r="K2474" s="89" t="s">
        <v>76</v>
      </c>
      <c r="L2474" s="89" t="s">
        <v>77</v>
      </c>
      <c r="M2474" s="89" t="s">
        <v>6363</v>
      </c>
      <c r="N2474" s="89" t="s">
        <v>79</v>
      </c>
      <c r="O2474" s="92" t="s">
        <v>6364</v>
      </c>
      <c r="P2474" s="93" t="s">
        <v>57</v>
      </c>
      <c r="Q2474" s="110" t="s">
        <v>5322</v>
      </c>
      <c r="R2474" s="94"/>
      <c r="S2474" s="95">
        <v>46168</v>
      </c>
      <c r="T2474" s="95" t="s">
        <v>5203</v>
      </c>
      <c r="U2474" s="95" t="s">
        <v>1125</v>
      </c>
      <c r="V2474" s="91">
        <v>46113</v>
      </c>
      <c r="W2474" s="91">
        <v>46160</v>
      </c>
      <c r="X2474" s="91">
        <v>46167</v>
      </c>
      <c r="Y2474" s="96" t="s">
        <v>2851</v>
      </c>
      <c r="Z2474" s="89"/>
      <c r="AA2474" s="95"/>
      <c r="AB2474" s="89"/>
      <c r="AC2474" s="109"/>
      <c r="AD2474" s="89"/>
      <c r="AE2474" s="89"/>
      <c r="AF2474" s="191"/>
      <c r="AG2474" s="194"/>
      <c r="AH2474" s="193"/>
      <c r="AI2474" s="97"/>
      <c r="AJ2474" s="97"/>
      <c r="AK2474" s="97"/>
      <c r="AL2474" s="45" t="s">
        <v>67</v>
      </c>
      <c r="AM2474" s="160" t="str">
        <f>MONTH(B2474)&amp;"/"&amp;YEAR(B2474)</f>
        <v>3/2026</v>
      </c>
      <c r="AN2474" s="45">
        <f>WEEKNUM(B2474)-WEEKNUM(EOMONTH(B2474,-1)+1)+1</f>
        <v>4</v>
      </c>
      <c r="AO2474" s="45" t="str">
        <f>MONTH(R2474)&amp;"/"&amp;YEAR(R2474)</f>
        <v>1/1900</v>
      </c>
      <c r="AP2474" s="45" t="e">
        <f>WEEKNUM(R2474)-WEEKNUM(EOMONTH(R2474,-1)+1)+1</f>
        <v>#NUM!</v>
      </c>
      <c r="AQ2474" s="45">
        <f>IF(AU2474="S",IF(Q2474="1. Aceitou o programa",R2474-B2474,0),0)</f>
        <v>0</v>
      </c>
      <c r="AR2474" s="45">
        <f>IF(AU2474="S",IF(AND(S2474&lt;&gt;"",R2474&lt;&gt;""),S2474-R2474,0),0)</f>
        <v>0</v>
      </c>
      <c r="AS2474" s="45">
        <f>IF(AU2474="S",IF(Q2474="1. Aceitou o programa",IF(OR(X2474="Não se Aplica",X2474=""),IF(OR(W2474="Não se Aplica",W2474=""),0,W2474-V2474),AVERAGE(X2474-W2474,W2474-V2474)),0),0)</f>
        <v>0</v>
      </c>
      <c r="AT2474" s="45">
        <f>IF(AU2474="S",IF(AND(Q2474="1. Aceitou o programa",AB2474="Realizada"),IFERROR(IF(AA2474="",0,AA2474-R2474),0),0),0)</f>
        <v>0</v>
      </c>
      <c r="AU2474" s="45" t="str">
        <f>_xlfn.XLOOKUP(U2474,'Lista Suspensa'!$AA$20:$AA$23,'Lista Suspensa'!$AB$20:$AB$23,"N/A")</f>
        <v>S</v>
      </c>
    </row>
    <row r="2475" spans="1:47" ht="12" customHeight="1" x14ac:dyDescent="0.3">
      <c r="A2475" s="87" t="s">
        <v>47</v>
      </c>
      <c r="B2475" s="88">
        <v>46104</v>
      </c>
      <c r="C2475" s="89" t="s">
        <v>48</v>
      </c>
      <c r="D2475" s="89" t="s">
        <v>49</v>
      </c>
      <c r="E2475" s="189">
        <v>910095990</v>
      </c>
      <c r="F2475" s="197" t="s">
        <v>6365</v>
      </c>
      <c r="G2475" s="90">
        <v>10524885796</v>
      </c>
      <c r="H2475" s="91">
        <v>30333</v>
      </c>
      <c r="I2475" s="89"/>
      <c r="J2475" s="89" t="s">
        <v>84</v>
      </c>
      <c r="K2475" s="89" t="s">
        <v>76</v>
      </c>
      <c r="L2475" s="89" t="s">
        <v>95</v>
      </c>
      <c r="M2475" s="89" t="s">
        <v>96</v>
      </c>
      <c r="N2475" s="89" t="s">
        <v>55</v>
      </c>
      <c r="O2475" s="92" t="s">
        <v>6366</v>
      </c>
      <c r="P2475" s="93" t="s">
        <v>57</v>
      </c>
      <c r="Q2475" s="110" t="s">
        <v>5322</v>
      </c>
      <c r="R2475" s="94"/>
      <c r="S2475" s="95">
        <v>46168</v>
      </c>
      <c r="T2475" s="95" t="s">
        <v>5203</v>
      </c>
      <c r="U2475" s="95" t="s">
        <v>1125</v>
      </c>
      <c r="V2475" s="91">
        <v>46113</v>
      </c>
      <c r="W2475" s="91">
        <v>46160</v>
      </c>
      <c r="X2475" s="91">
        <v>46167</v>
      </c>
      <c r="Y2475" s="96" t="s">
        <v>2851</v>
      </c>
      <c r="Z2475" s="89"/>
      <c r="AA2475" s="95"/>
      <c r="AB2475" s="89"/>
      <c r="AC2475" s="109"/>
      <c r="AD2475" s="89"/>
      <c r="AE2475" s="89"/>
      <c r="AF2475" s="191"/>
      <c r="AG2475" s="194"/>
      <c r="AH2475" s="193"/>
      <c r="AI2475" s="97"/>
      <c r="AJ2475" s="97"/>
      <c r="AK2475" s="97"/>
      <c r="AL2475" s="45" t="s">
        <v>67</v>
      </c>
      <c r="AM2475" s="160" t="str">
        <f>MONTH(B2475)&amp;"/"&amp;YEAR(B2475)</f>
        <v>3/2026</v>
      </c>
      <c r="AN2475" s="45">
        <f>WEEKNUM(B2475)-WEEKNUM(EOMONTH(B2475,-1)+1)+1</f>
        <v>4</v>
      </c>
      <c r="AO2475" s="45" t="str">
        <f>MONTH(R2475)&amp;"/"&amp;YEAR(R2475)</f>
        <v>1/1900</v>
      </c>
      <c r="AP2475" s="45" t="e">
        <f>WEEKNUM(R2475)-WEEKNUM(EOMONTH(R2475,-1)+1)+1</f>
        <v>#NUM!</v>
      </c>
      <c r="AQ2475" s="45">
        <f>IF(AU2475="S",IF(Q2475="1. Aceitou o programa",R2475-B2475,0),0)</f>
        <v>0</v>
      </c>
      <c r="AR2475" s="45">
        <f>IF(AU2475="S",IF(AND(S2475&lt;&gt;"",R2475&lt;&gt;""),S2475-R2475,0),0)</f>
        <v>0</v>
      </c>
      <c r="AS2475" s="45">
        <f>IF(AU2475="S",IF(Q2475="1. Aceitou o programa",IF(OR(X2475="Não se Aplica",X2475=""),IF(OR(W2475="Não se Aplica",W2475=""),0,W2475-V2475),AVERAGE(X2475-W2475,W2475-V2475)),0),0)</f>
        <v>0</v>
      </c>
      <c r="AT2475" s="45">
        <f>IF(AU2475="S",IF(AND(Q2475="1. Aceitou o programa",AB2475="Realizada"),IFERROR(IF(AA2475="",0,AA2475-R2475),0),0),0)</f>
        <v>0</v>
      </c>
      <c r="AU2475" s="45" t="str">
        <f>_xlfn.XLOOKUP(U2475,'Lista Suspensa'!$AA$20:$AA$23,'Lista Suspensa'!$AB$20:$AB$23,"N/A")</f>
        <v>S</v>
      </c>
    </row>
    <row r="2476" spans="1:47" ht="12" customHeight="1" x14ac:dyDescent="0.3">
      <c r="A2476" s="87" t="s">
        <v>47</v>
      </c>
      <c r="B2476" s="88">
        <v>46104</v>
      </c>
      <c r="C2476" s="89" t="s">
        <v>48</v>
      </c>
      <c r="D2476" s="89" t="s">
        <v>49</v>
      </c>
      <c r="E2476" s="189">
        <v>449536114</v>
      </c>
      <c r="F2476" s="197" t="s">
        <v>6367</v>
      </c>
      <c r="G2476" s="90">
        <v>34479438823</v>
      </c>
      <c r="H2476" s="91">
        <v>31121</v>
      </c>
      <c r="I2476" s="89"/>
      <c r="J2476" s="89" t="s">
        <v>84</v>
      </c>
      <c r="K2476" s="89" t="s">
        <v>52</v>
      </c>
      <c r="L2476" s="89" t="s">
        <v>85</v>
      </c>
      <c r="M2476" s="89" t="s">
        <v>2912</v>
      </c>
      <c r="N2476" s="89" t="s">
        <v>79</v>
      </c>
      <c r="O2476" s="92" t="s">
        <v>6368</v>
      </c>
      <c r="P2476" s="93" t="s">
        <v>57</v>
      </c>
      <c r="Q2476" s="110" t="s">
        <v>5322</v>
      </c>
      <c r="R2476" s="94"/>
      <c r="S2476" s="95">
        <v>46168</v>
      </c>
      <c r="T2476" s="95" t="s">
        <v>5203</v>
      </c>
      <c r="U2476" s="95" t="s">
        <v>1125</v>
      </c>
      <c r="V2476" s="91">
        <v>46113</v>
      </c>
      <c r="W2476" s="91">
        <v>46160</v>
      </c>
      <c r="X2476" s="91">
        <v>46167</v>
      </c>
      <c r="Y2476" s="96" t="s">
        <v>2851</v>
      </c>
      <c r="Z2476" s="89"/>
      <c r="AA2476" s="95"/>
      <c r="AB2476" s="89"/>
      <c r="AC2476" s="109"/>
      <c r="AD2476" s="89"/>
      <c r="AE2476" s="89"/>
      <c r="AF2476" s="191"/>
      <c r="AG2476" s="194"/>
      <c r="AH2476" s="193"/>
      <c r="AI2476" s="97"/>
      <c r="AJ2476" s="97"/>
      <c r="AK2476" s="97"/>
      <c r="AL2476" s="45" t="s">
        <v>67</v>
      </c>
      <c r="AM2476" s="160" t="str">
        <f>MONTH(B2476)&amp;"/"&amp;YEAR(B2476)</f>
        <v>3/2026</v>
      </c>
      <c r="AN2476" s="45">
        <f>WEEKNUM(B2476)-WEEKNUM(EOMONTH(B2476,-1)+1)+1</f>
        <v>4</v>
      </c>
      <c r="AO2476" s="45" t="str">
        <f>MONTH(R2476)&amp;"/"&amp;YEAR(R2476)</f>
        <v>1/1900</v>
      </c>
      <c r="AP2476" s="45" t="e">
        <f>WEEKNUM(R2476)-WEEKNUM(EOMONTH(R2476,-1)+1)+1</f>
        <v>#NUM!</v>
      </c>
      <c r="AQ2476" s="45">
        <f>IF(AU2476="S",IF(Q2476="1. Aceitou o programa",R2476-B2476,0),0)</f>
        <v>0</v>
      </c>
      <c r="AR2476" s="45">
        <f>IF(AU2476="S",IF(AND(S2476&lt;&gt;"",R2476&lt;&gt;""),S2476-R2476,0),0)</f>
        <v>0</v>
      </c>
      <c r="AS2476" s="45">
        <f>IF(AU2476="S",IF(Q2476="1. Aceitou o programa",IF(OR(X2476="Não se Aplica",X2476=""),IF(OR(W2476="Não se Aplica",W2476=""),0,W2476-V2476),AVERAGE(X2476-W2476,W2476-V2476)),0),0)</f>
        <v>0</v>
      </c>
      <c r="AT2476" s="45">
        <f>IF(AU2476="S",IF(AND(Q2476="1. Aceitou o programa",AB2476="Realizada"),IFERROR(IF(AA2476="",0,AA2476-R2476),0),0),0)</f>
        <v>0</v>
      </c>
      <c r="AU2476" s="45" t="str">
        <f>_xlfn.XLOOKUP(U2476,'Lista Suspensa'!$AA$20:$AA$23,'Lista Suspensa'!$AB$20:$AB$23,"N/A")</f>
        <v>S</v>
      </c>
    </row>
    <row r="2477" spans="1:47" ht="12" customHeight="1" x14ac:dyDescent="0.3">
      <c r="A2477" s="87" t="s">
        <v>47</v>
      </c>
      <c r="B2477" s="88">
        <v>46104</v>
      </c>
      <c r="C2477" s="89" t="s">
        <v>48</v>
      </c>
      <c r="D2477" s="89" t="s">
        <v>49</v>
      </c>
      <c r="E2477" s="189">
        <v>451592921</v>
      </c>
      <c r="F2477" s="197" t="s">
        <v>6369</v>
      </c>
      <c r="G2477" s="90">
        <v>821281895</v>
      </c>
      <c r="H2477" s="91">
        <v>20535</v>
      </c>
      <c r="I2477" s="89"/>
      <c r="J2477" s="89" t="s">
        <v>51</v>
      </c>
      <c r="K2477" s="89" t="s">
        <v>52</v>
      </c>
      <c r="L2477" s="89" t="s">
        <v>85</v>
      </c>
      <c r="M2477" s="89" t="s">
        <v>1413</v>
      </c>
      <c r="N2477" s="89" t="s">
        <v>79</v>
      </c>
      <c r="O2477" s="92" t="s">
        <v>6370</v>
      </c>
      <c r="P2477" s="93" t="s">
        <v>57</v>
      </c>
      <c r="Q2477" s="110" t="s">
        <v>5322</v>
      </c>
      <c r="R2477" s="94"/>
      <c r="S2477" s="95">
        <v>46168</v>
      </c>
      <c r="T2477" s="95" t="s">
        <v>5203</v>
      </c>
      <c r="U2477" s="95" t="s">
        <v>1125</v>
      </c>
      <c r="V2477" s="91">
        <v>46113</v>
      </c>
      <c r="W2477" s="91">
        <v>46160</v>
      </c>
      <c r="X2477" s="91">
        <v>46167</v>
      </c>
      <c r="Y2477" s="96" t="s">
        <v>2851</v>
      </c>
      <c r="Z2477" s="89"/>
      <c r="AA2477" s="95"/>
      <c r="AB2477" s="89"/>
      <c r="AC2477" s="109"/>
      <c r="AD2477" s="89"/>
      <c r="AE2477" s="89"/>
      <c r="AF2477" s="191"/>
      <c r="AG2477" s="194"/>
      <c r="AH2477" s="193"/>
      <c r="AI2477" s="97"/>
      <c r="AJ2477" s="97"/>
      <c r="AK2477" s="97"/>
      <c r="AL2477" s="45" t="s">
        <v>67</v>
      </c>
      <c r="AM2477" s="160" t="str">
        <f>MONTH(B2477)&amp;"/"&amp;YEAR(B2477)</f>
        <v>3/2026</v>
      </c>
      <c r="AN2477" s="45">
        <f>WEEKNUM(B2477)-WEEKNUM(EOMONTH(B2477,-1)+1)+1</f>
        <v>4</v>
      </c>
      <c r="AO2477" s="45" t="str">
        <f>MONTH(R2477)&amp;"/"&amp;YEAR(R2477)</f>
        <v>1/1900</v>
      </c>
      <c r="AP2477" s="45" t="e">
        <f>WEEKNUM(R2477)-WEEKNUM(EOMONTH(R2477,-1)+1)+1</f>
        <v>#NUM!</v>
      </c>
      <c r="AQ2477" s="45">
        <f>IF(AU2477="S",IF(Q2477="1. Aceitou o programa",R2477-B2477,0),0)</f>
        <v>0</v>
      </c>
      <c r="AR2477" s="45">
        <f>IF(AU2477="S",IF(AND(S2477&lt;&gt;"",R2477&lt;&gt;""),S2477-R2477,0),0)</f>
        <v>0</v>
      </c>
      <c r="AS2477" s="45">
        <f>IF(AU2477="S",IF(Q2477="1. Aceitou o programa",IF(OR(X2477="Não se Aplica",X2477=""),IF(OR(W2477="Não se Aplica",W2477=""),0,W2477-V2477),AVERAGE(X2477-W2477,W2477-V2477)),0),0)</f>
        <v>0</v>
      </c>
      <c r="AT2477" s="45">
        <f>IF(AU2477="S",IF(AND(Q2477="1. Aceitou o programa",AB2477="Realizada"),IFERROR(IF(AA2477="",0,AA2477-R2477),0),0),0)</f>
        <v>0</v>
      </c>
      <c r="AU2477" s="45" t="str">
        <f>_xlfn.XLOOKUP(U2477,'Lista Suspensa'!$AA$20:$AA$23,'Lista Suspensa'!$AB$20:$AB$23,"N/A")</f>
        <v>S</v>
      </c>
    </row>
    <row r="2478" spans="1:47" ht="12" customHeight="1" x14ac:dyDescent="0.3">
      <c r="A2478" s="87" t="s">
        <v>47</v>
      </c>
      <c r="B2478" s="88">
        <v>46104</v>
      </c>
      <c r="C2478" s="89" t="s">
        <v>48</v>
      </c>
      <c r="D2478" s="89" t="s">
        <v>49</v>
      </c>
      <c r="E2478" s="189">
        <v>841857911</v>
      </c>
      <c r="F2478" s="197" t="s">
        <v>6371</v>
      </c>
      <c r="G2478" s="90">
        <v>89009045404</v>
      </c>
      <c r="H2478" s="91">
        <v>26626</v>
      </c>
      <c r="I2478" s="89"/>
      <c r="J2478" s="89" t="s">
        <v>84</v>
      </c>
      <c r="K2478" s="89" t="s">
        <v>771</v>
      </c>
      <c r="L2478" s="89" t="s">
        <v>772</v>
      </c>
      <c r="M2478" s="89" t="s">
        <v>6372</v>
      </c>
      <c r="N2478" s="89" t="s">
        <v>71</v>
      </c>
      <c r="O2478" s="92" t="s">
        <v>6373</v>
      </c>
      <c r="P2478" s="93" t="s">
        <v>57</v>
      </c>
      <c r="Q2478" s="110" t="s">
        <v>5322</v>
      </c>
      <c r="R2478" s="94"/>
      <c r="S2478" s="95">
        <v>46168</v>
      </c>
      <c r="T2478" s="95" t="s">
        <v>5203</v>
      </c>
      <c r="U2478" s="95" t="s">
        <v>1125</v>
      </c>
      <c r="V2478" s="91">
        <v>46113</v>
      </c>
      <c r="W2478" s="91">
        <v>46160</v>
      </c>
      <c r="X2478" s="91">
        <v>46167</v>
      </c>
      <c r="Y2478" s="96" t="s">
        <v>2851</v>
      </c>
      <c r="Z2478" s="89"/>
      <c r="AA2478" s="95"/>
      <c r="AB2478" s="89"/>
      <c r="AC2478" s="109"/>
      <c r="AD2478" s="89"/>
      <c r="AE2478" s="89"/>
      <c r="AF2478" s="191"/>
      <c r="AG2478" s="194"/>
      <c r="AH2478" s="193"/>
      <c r="AI2478" s="97"/>
      <c r="AJ2478" s="97"/>
      <c r="AK2478" s="97"/>
      <c r="AL2478" s="45" t="s">
        <v>67</v>
      </c>
      <c r="AM2478" s="160" t="str">
        <f>MONTH(B2478)&amp;"/"&amp;YEAR(B2478)</f>
        <v>3/2026</v>
      </c>
      <c r="AN2478" s="45">
        <f>WEEKNUM(B2478)-WEEKNUM(EOMONTH(B2478,-1)+1)+1</f>
        <v>4</v>
      </c>
      <c r="AO2478" s="45" t="str">
        <f>MONTH(R2478)&amp;"/"&amp;YEAR(R2478)</f>
        <v>1/1900</v>
      </c>
      <c r="AP2478" s="45" t="e">
        <f>WEEKNUM(R2478)-WEEKNUM(EOMONTH(R2478,-1)+1)+1</f>
        <v>#NUM!</v>
      </c>
      <c r="AQ2478" s="45">
        <f>IF(AU2478="S",IF(Q2478="1. Aceitou o programa",R2478-B2478,0),0)</f>
        <v>0</v>
      </c>
      <c r="AR2478" s="45">
        <f>IF(AU2478="S",IF(AND(S2478&lt;&gt;"",R2478&lt;&gt;""),S2478-R2478,0),0)</f>
        <v>0</v>
      </c>
      <c r="AS2478" s="45">
        <f>IF(AU2478="S",IF(Q2478="1. Aceitou o programa",IF(OR(X2478="Não se Aplica",X2478=""),IF(OR(W2478="Não se Aplica",W2478=""),0,W2478-V2478),AVERAGE(X2478-W2478,W2478-V2478)),0),0)</f>
        <v>0</v>
      </c>
      <c r="AT2478" s="45">
        <f>IF(AU2478="S",IF(AND(Q2478="1. Aceitou o programa",AB2478="Realizada"),IFERROR(IF(AA2478="",0,AA2478-R2478),0),0),0)</f>
        <v>0</v>
      </c>
      <c r="AU2478" s="45" t="str">
        <f>_xlfn.XLOOKUP(U2478,'Lista Suspensa'!$AA$20:$AA$23,'Lista Suspensa'!$AB$20:$AB$23,"N/A")</f>
        <v>S</v>
      </c>
    </row>
    <row r="2479" spans="1:47" ht="12" customHeight="1" x14ac:dyDescent="0.3">
      <c r="A2479" s="87" t="s">
        <v>47</v>
      </c>
      <c r="B2479" s="88">
        <v>46104</v>
      </c>
      <c r="C2479" s="89" t="s">
        <v>48</v>
      </c>
      <c r="D2479" s="89" t="s">
        <v>49</v>
      </c>
      <c r="E2479" s="189">
        <v>759261016</v>
      </c>
      <c r="F2479" s="197" t="s">
        <v>6374</v>
      </c>
      <c r="G2479" s="90">
        <v>1096258706</v>
      </c>
      <c r="H2479" s="91">
        <v>25060</v>
      </c>
      <c r="I2479" s="89"/>
      <c r="J2479" s="89" t="s">
        <v>84</v>
      </c>
      <c r="K2479" s="89" t="s">
        <v>76</v>
      </c>
      <c r="L2479" s="89" t="s">
        <v>95</v>
      </c>
      <c r="M2479" s="89" t="s">
        <v>222</v>
      </c>
      <c r="N2479" s="89" t="s">
        <v>97</v>
      </c>
      <c r="O2479" s="92" t="s">
        <v>6375</v>
      </c>
      <c r="P2479" s="93" t="s">
        <v>57</v>
      </c>
      <c r="Q2479" s="110" t="s">
        <v>5322</v>
      </c>
      <c r="R2479" s="94"/>
      <c r="S2479" s="95">
        <v>46168</v>
      </c>
      <c r="T2479" s="95" t="s">
        <v>5203</v>
      </c>
      <c r="U2479" s="95" t="s">
        <v>1125</v>
      </c>
      <c r="V2479" s="91">
        <v>46113</v>
      </c>
      <c r="W2479" s="91">
        <v>46160</v>
      </c>
      <c r="X2479" s="91">
        <v>46167</v>
      </c>
      <c r="Y2479" s="96" t="s">
        <v>2851</v>
      </c>
      <c r="Z2479" s="89"/>
      <c r="AA2479" s="95"/>
      <c r="AB2479" s="89"/>
      <c r="AC2479" s="109"/>
      <c r="AD2479" s="89"/>
      <c r="AE2479" s="89"/>
      <c r="AF2479" s="191"/>
      <c r="AG2479" s="194"/>
      <c r="AH2479" s="193"/>
      <c r="AI2479" s="97"/>
      <c r="AJ2479" s="97"/>
      <c r="AK2479" s="97"/>
      <c r="AL2479" s="45" t="s">
        <v>67</v>
      </c>
      <c r="AM2479" s="160" t="str">
        <f>MONTH(B2479)&amp;"/"&amp;YEAR(B2479)</f>
        <v>3/2026</v>
      </c>
      <c r="AN2479" s="45">
        <f>WEEKNUM(B2479)-WEEKNUM(EOMONTH(B2479,-1)+1)+1</f>
        <v>4</v>
      </c>
      <c r="AO2479" s="45" t="str">
        <f>MONTH(R2479)&amp;"/"&amp;YEAR(R2479)</f>
        <v>1/1900</v>
      </c>
      <c r="AP2479" s="45" t="e">
        <f>WEEKNUM(R2479)-WEEKNUM(EOMONTH(R2479,-1)+1)+1</f>
        <v>#NUM!</v>
      </c>
      <c r="AQ2479" s="45">
        <f>IF(AU2479="S",IF(Q2479="1. Aceitou o programa",R2479-B2479,0),0)</f>
        <v>0</v>
      </c>
      <c r="AR2479" s="45">
        <f>IF(AU2479="S",IF(AND(S2479&lt;&gt;"",R2479&lt;&gt;""),S2479-R2479,0),0)</f>
        <v>0</v>
      </c>
      <c r="AS2479" s="45">
        <f>IF(AU2479="S",IF(Q2479="1. Aceitou o programa",IF(OR(X2479="Não se Aplica",X2479=""),IF(OR(W2479="Não se Aplica",W2479=""),0,W2479-V2479),AVERAGE(X2479-W2479,W2479-V2479)),0),0)</f>
        <v>0</v>
      </c>
      <c r="AT2479" s="45">
        <f>IF(AU2479="S",IF(AND(Q2479="1. Aceitou o programa",AB2479="Realizada"),IFERROR(IF(AA2479="",0,AA2479-R2479),0),0),0)</f>
        <v>0</v>
      </c>
      <c r="AU2479" s="45" t="str">
        <f>_xlfn.XLOOKUP(U2479,'Lista Suspensa'!$AA$20:$AA$23,'Lista Suspensa'!$AB$20:$AB$23,"N/A")</f>
        <v>S</v>
      </c>
    </row>
    <row r="2480" spans="1:47" ht="12" customHeight="1" x14ac:dyDescent="0.3">
      <c r="A2480" s="87" t="s">
        <v>47</v>
      </c>
      <c r="B2480" s="88">
        <v>46104</v>
      </c>
      <c r="C2480" s="89" t="s">
        <v>48</v>
      </c>
      <c r="D2480" s="89" t="s">
        <v>49</v>
      </c>
      <c r="E2480" s="189">
        <v>450424375</v>
      </c>
      <c r="F2480" s="197" t="s">
        <v>6376</v>
      </c>
      <c r="G2480" s="90">
        <v>1210799537</v>
      </c>
      <c r="H2480" s="91">
        <v>28866</v>
      </c>
      <c r="I2480" s="89"/>
      <c r="J2480" s="89" t="s">
        <v>51</v>
      </c>
      <c r="K2480" s="89" t="s">
        <v>52</v>
      </c>
      <c r="L2480" s="89" t="s">
        <v>85</v>
      </c>
      <c r="M2480" s="89" t="s">
        <v>1698</v>
      </c>
      <c r="N2480" s="89" t="s">
        <v>79</v>
      </c>
      <c r="O2480" s="92" t="s">
        <v>6377</v>
      </c>
      <c r="P2480" s="93" t="s">
        <v>57</v>
      </c>
      <c r="Q2480" s="110" t="s">
        <v>5322</v>
      </c>
      <c r="R2480" s="94"/>
      <c r="S2480" s="95">
        <v>46168</v>
      </c>
      <c r="T2480" s="95" t="s">
        <v>5203</v>
      </c>
      <c r="U2480" s="95" t="s">
        <v>1125</v>
      </c>
      <c r="V2480" s="91">
        <v>46113</v>
      </c>
      <c r="W2480" s="91">
        <v>46160</v>
      </c>
      <c r="X2480" s="91">
        <v>46167</v>
      </c>
      <c r="Y2480" s="96" t="s">
        <v>2851</v>
      </c>
      <c r="Z2480" s="89"/>
      <c r="AA2480" s="95"/>
      <c r="AB2480" s="89"/>
      <c r="AC2480" s="109"/>
      <c r="AD2480" s="89"/>
      <c r="AE2480" s="89"/>
      <c r="AF2480" s="191"/>
      <c r="AG2480" s="194"/>
      <c r="AH2480" s="193"/>
      <c r="AI2480" s="97"/>
      <c r="AJ2480" s="97"/>
      <c r="AK2480" s="97"/>
      <c r="AL2480" s="45" t="s">
        <v>67</v>
      </c>
      <c r="AM2480" s="160" t="str">
        <f>MONTH(B2480)&amp;"/"&amp;YEAR(B2480)</f>
        <v>3/2026</v>
      </c>
      <c r="AN2480" s="45">
        <f>WEEKNUM(B2480)-WEEKNUM(EOMONTH(B2480,-1)+1)+1</f>
        <v>4</v>
      </c>
      <c r="AO2480" s="45" t="str">
        <f>MONTH(R2480)&amp;"/"&amp;YEAR(R2480)</f>
        <v>1/1900</v>
      </c>
      <c r="AP2480" s="45" t="e">
        <f>WEEKNUM(R2480)-WEEKNUM(EOMONTH(R2480,-1)+1)+1</f>
        <v>#NUM!</v>
      </c>
      <c r="AQ2480" s="45">
        <f>IF(AU2480="S",IF(Q2480="1. Aceitou o programa",R2480-B2480,0),0)</f>
        <v>0</v>
      </c>
      <c r="AR2480" s="45">
        <f>IF(AU2480="S",IF(AND(S2480&lt;&gt;"",R2480&lt;&gt;""),S2480-R2480,0),0)</f>
        <v>0</v>
      </c>
      <c r="AS2480" s="45">
        <f>IF(AU2480="S",IF(Q2480="1. Aceitou o programa",IF(OR(X2480="Não se Aplica",X2480=""),IF(OR(W2480="Não se Aplica",W2480=""),0,W2480-V2480),AVERAGE(X2480-W2480,W2480-V2480)),0),0)</f>
        <v>0</v>
      </c>
      <c r="AT2480" s="45">
        <f>IF(AU2480="S",IF(AND(Q2480="1. Aceitou o programa",AB2480="Realizada"),IFERROR(IF(AA2480="",0,AA2480-R2480),0),0),0)</f>
        <v>0</v>
      </c>
      <c r="AU2480" s="45" t="str">
        <f>_xlfn.XLOOKUP(U2480,'Lista Suspensa'!$AA$20:$AA$23,'Lista Suspensa'!$AB$20:$AB$23,"N/A")</f>
        <v>S</v>
      </c>
    </row>
    <row r="2481" spans="1:47" ht="12" customHeight="1" x14ac:dyDescent="0.3">
      <c r="A2481" s="87" t="s">
        <v>47</v>
      </c>
      <c r="B2481" s="88">
        <v>46104</v>
      </c>
      <c r="C2481" s="89" t="s">
        <v>48</v>
      </c>
      <c r="D2481" s="89" t="s">
        <v>49</v>
      </c>
      <c r="E2481" s="189">
        <v>115383425</v>
      </c>
      <c r="F2481" s="197" t="s">
        <v>6378</v>
      </c>
      <c r="G2481" s="90">
        <v>9004520724</v>
      </c>
      <c r="H2481" s="91">
        <v>15913</v>
      </c>
      <c r="I2481" s="89"/>
      <c r="J2481" s="89" t="s">
        <v>51</v>
      </c>
      <c r="K2481" s="89" t="s">
        <v>76</v>
      </c>
      <c r="L2481" s="89" t="s">
        <v>283</v>
      </c>
      <c r="M2481" s="89" t="s">
        <v>3637</v>
      </c>
      <c r="N2481" s="89" t="s">
        <v>79</v>
      </c>
      <c r="O2481" s="92" t="s">
        <v>6379</v>
      </c>
      <c r="P2481" s="93" t="s">
        <v>57</v>
      </c>
      <c r="Q2481" s="110" t="s">
        <v>5322</v>
      </c>
      <c r="R2481" s="94"/>
      <c r="S2481" s="95">
        <v>46168</v>
      </c>
      <c r="T2481" s="95" t="s">
        <v>5203</v>
      </c>
      <c r="U2481" s="95" t="s">
        <v>1125</v>
      </c>
      <c r="V2481" s="91">
        <v>46113</v>
      </c>
      <c r="W2481" s="91">
        <v>46160</v>
      </c>
      <c r="X2481" s="91">
        <v>46167</v>
      </c>
      <c r="Y2481" s="96" t="s">
        <v>2851</v>
      </c>
      <c r="Z2481" s="89"/>
      <c r="AA2481" s="95"/>
      <c r="AB2481" s="89"/>
      <c r="AC2481" s="109"/>
      <c r="AD2481" s="89"/>
      <c r="AE2481" s="89"/>
      <c r="AF2481" s="191"/>
      <c r="AG2481" s="194"/>
      <c r="AH2481" s="193"/>
      <c r="AI2481" s="97"/>
      <c r="AJ2481" s="97"/>
      <c r="AK2481" s="97"/>
      <c r="AL2481" s="45" t="s">
        <v>67</v>
      </c>
      <c r="AM2481" s="160" t="str">
        <f>MONTH(B2481)&amp;"/"&amp;YEAR(B2481)</f>
        <v>3/2026</v>
      </c>
      <c r="AN2481" s="45">
        <f>WEEKNUM(B2481)-WEEKNUM(EOMONTH(B2481,-1)+1)+1</f>
        <v>4</v>
      </c>
      <c r="AO2481" s="45" t="str">
        <f>MONTH(R2481)&amp;"/"&amp;YEAR(R2481)</f>
        <v>1/1900</v>
      </c>
      <c r="AP2481" s="45" t="e">
        <f>WEEKNUM(R2481)-WEEKNUM(EOMONTH(R2481,-1)+1)+1</f>
        <v>#NUM!</v>
      </c>
      <c r="AQ2481" s="45">
        <f>IF(AU2481="S",IF(Q2481="1. Aceitou o programa",R2481-B2481,0),0)</f>
        <v>0</v>
      </c>
      <c r="AR2481" s="45">
        <f>IF(AU2481="S",IF(AND(S2481&lt;&gt;"",R2481&lt;&gt;""),S2481-R2481,0),0)</f>
        <v>0</v>
      </c>
      <c r="AS2481" s="45">
        <f>IF(AU2481="S",IF(Q2481="1. Aceitou o programa",IF(OR(X2481="Não se Aplica",X2481=""),IF(OR(W2481="Não se Aplica",W2481=""),0,W2481-V2481),AVERAGE(X2481-W2481,W2481-V2481)),0),0)</f>
        <v>0</v>
      </c>
      <c r="AT2481" s="45">
        <f>IF(AU2481="S",IF(AND(Q2481="1. Aceitou o programa",AB2481="Realizada"),IFERROR(IF(AA2481="",0,AA2481-R2481),0),0),0)</f>
        <v>0</v>
      </c>
      <c r="AU2481" s="45" t="str">
        <f>_xlfn.XLOOKUP(U2481,'Lista Suspensa'!$AA$20:$AA$23,'Lista Suspensa'!$AB$20:$AB$23,"N/A")</f>
        <v>S</v>
      </c>
    </row>
    <row r="2482" spans="1:47" ht="12" customHeight="1" x14ac:dyDescent="0.3">
      <c r="A2482" s="87" t="s">
        <v>47</v>
      </c>
      <c r="B2482" s="88">
        <v>46104</v>
      </c>
      <c r="C2482" s="89" t="s">
        <v>48</v>
      </c>
      <c r="D2482" s="89" t="s">
        <v>49</v>
      </c>
      <c r="E2482" s="189">
        <v>200008978</v>
      </c>
      <c r="F2482" s="197" t="s">
        <v>6380</v>
      </c>
      <c r="G2482" s="90">
        <v>1043906894</v>
      </c>
      <c r="H2482" s="91">
        <v>20731</v>
      </c>
      <c r="I2482" s="89"/>
      <c r="J2482" s="89" t="s">
        <v>51</v>
      </c>
      <c r="K2482" s="89" t="s">
        <v>52</v>
      </c>
      <c r="L2482" s="89" t="s">
        <v>85</v>
      </c>
      <c r="M2482" s="89" t="s">
        <v>1216</v>
      </c>
      <c r="N2482" s="89" t="s">
        <v>87</v>
      </c>
      <c r="O2482" s="92" t="s">
        <v>6381</v>
      </c>
      <c r="P2482" s="93" t="s">
        <v>57</v>
      </c>
      <c r="Q2482" s="110" t="s">
        <v>5322</v>
      </c>
      <c r="R2482" s="94"/>
      <c r="S2482" s="95">
        <v>46168</v>
      </c>
      <c r="T2482" s="95" t="s">
        <v>5203</v>
      </c>
      <c r="U2482" s="95" t="s">
        <v>1125</v>
      </c>
      <c r="V2482" s="91">
        <v>46113</v>
      </c>
      <c r="W2482" s="91">
        <v>46160</v>
      </c>
      <c r="X2482" s="91">
        <v>46167</v>
      </c>
      <c r="Y2482" s="96" t="s">
        <v>2851</v>
      </c>
      <c r="Z2482" s="89"/>
      <c r="AA2482" s="95"/>
      <c r="AB2482" s="89"/>
      <c r="AC2482" s="109"/>
      <c r="AD2482" s="89"/>
      <c r="AE2482" s="89"/>
      <c r="AF2482" s="191"/>
      <c r="AG2482" s="194"/>
      <c r="AH2482" s="193"/>
      <c r="AI2482" s="97"/>
      <c r="AJ2482" s="97"/>
      <c r="AK2482" s="97"/>
      <c r="AL2482" s="45" t="s">
        <v>67</v>
      </c>
      <c r="AM2482" s="160" t="str">
        <f>MONTH(B2482)&amp;"/"&amp;YEAR(B2482)</f>
        <v>3/2026</v>
      </c>
      <c r="AN2482" s="45">
        <f>WEEKNUM(B2482)-WEEKNUM(EOMONTH(B2482,-1)+1)+1</f>
        <v>4</v>
      </c>
      <c r="AO2482" s="45" t="str">
        <f>MONTH(R2482)&amp;"/"&amp;YEAR(R2482)</f>
        <v>1/1900</v>
      </c>
      <c r="AP2482" s="45" t="e">
        <f>WEEKNUM(R2482)-WEEKNUM(EOMONTH(R2482,-1)+1)+1</f>
        <v>#NUM!</v>
      </c>
      <c r="AQ2482" s="45">
        <f>IF(AU2482="S",IF(Q2482="1. Aceitou o programa",R2482-B2482,0),0)</f>
        <v>0</v>
      </c>
      <c r="AR2482" s="45">
        <f>IF(AU2482="S",IF(AND(S2482&lt;&gt;"",R2482&lt;&gt;""),S2482-R2482,0),0)</f>
        <v>0</v>
      </c>
      <c r="AS2482" s="45">
        <f>IF(AU2482="S",IF(Q2482="1. Aceitou o programa",IF(OR(X2482="Não se Aplica",X2482=""),IF(OR(W2482="Não se Aplica",W2482=""),0,W2482-V2482),AVERAGE(X2482-W2482,W2482-V2482)),0),0)</f>
        <v>0</v>
      </c>
      <c r="AT2482" s="45">
        <f>IF(AU2482="S",IF(AND(Q2482="1. Aceitou o programa",AB2482="Realizada"),IFERROR(IF(AA2482="",0,AA2482-R2482),0),0),0)</f>
        <v>0</v>
      </c>
      <c r="AU2482" s="45" t="str">
        <f>_xlfn.XLOOKUP(U2482,'Lista Suspensa'!$AA$20:$AA$23,'Lista Suspensa'!$AB$20:$AB$23,"N/A")</f>
        <v>S</v>
      </c>
    </row>
    <row r="2483" spans="1:47" ht="12" customHeight="1" x14ac:dyDescent="0.3">
      <c r="A2483" s="87" t="s">
        <v>47</v>
      </c>
      <c r="B2483" s="88">
        <v>46104</v>
      </c>
      <c r="C2483" s="89" t="s">
        <v>48</v>
      </c>
      <c r="D2483" s="89" t="s">
        <v>49</v>
      </c>
      <c r="E2483" s="189">
        <v>593905911</v>
      </c>
      <c r="F2483" s="197" t="s">
        <v>6382</v>
      </c>
      <c r="G2483" s="90">
        <v>5545320857</v>
      </c>
      <c r="H2483" s="91">
        <v>21654</v>
      </c>
      <c r="I2483" s="89"/>
      <c r="J2483" s="89" t="s">
        <v>51</v>
      </c>
      <c r="K2483" s="89" t="s">
        <v>52</v>
      </c>
      <c r="L2483" s="89" t="s">
        <v>53</v>
      </c>
      <c r="M2483" s="89" t="s">
        <v>6383</v>
      </c>
      <c r="N2483" s="89" t="s">
        <v>159</v>
      </c>
      <c r="O2483" s="92" t="s">
        <v>6384</v>
      </c>
      <c r="P2483" s="93" t="s">
        <v>57</v>
      </c>
      <c r="Q2483" s="110" t="s">
        <v>5322</v>
      </c>
      <c r="R2483" s="94"/>
      <c r="S2483" s="95">
        <v>46168</v>
      </c>
      <c r="T2483" s="95" t="s">
        <v>5203</v>
      </c>
      <c r="U2483" s="95" t="s">
        <v>1125</v>
      </c>
      <c r="V2483" s="91">
        <v>46113</v>
      </c>
      <c r="W2483" s="91">
        <v>46160</v>
      </c>
      <c r="X2483" s="91">
        <v>46167</v>
      </c>
      <c r="Y2483" s="96" t="s">
        <v>2851</v>
      </c>
      <c r="Z2483" s="89"/>
      <c r="AA2483" s="95"/>
      <c r="AB2483" s="89"/>
      <c r="AC2483" s="109"/>
      <c r="AD2483" s="89"/>
      <c r="AE2483" s="89"/>
      <c r="AF2483" s="191"/>
      <c r="AG2483" s="194"/>
      <c r="AH2483" s="193"/>
      <c r="AI2483" s="97"/>
      <c r="AJ2483" s="97"/>
      <c r="AK2483" s="97"/>
      <c r="AL2483" s="45" t="s">
        <v>67</v>
      </c>
      <c r="AM2483" s="160" t="str">
        <f>MONTH(B2483)&amp;"/"&amp;YEAR(B2483)</f>
        <v>3/2026</v>
      </c>
      <c r="AN2483" s="45">
        <f>WEEKNUM(B2483)-WEEKNUM(EOMONTH(B2483,-1)+1)+1</f>
        <v>4</v>
      </c>
      <c r="AO2483" s="45" t="str">
        <f>MONTH(R2483)&amp;"/"&amp;YEAR(R2483)</f>
        <v>1/1900</v>
      </c>
      <c r="AP2483" s="45" t="e">
        <f>WEEKNUM(R2483)-WEEKNUM(EOMONTH(R2483,-1)+1)+1</f>
        <v>#NUM!</v>
      </c>
      <c r="AQ2483" s="45">
        <f>IF(AU2483="S",IF(Q2483="1. Aceitou o programa",R2483-B2483,0),0)</f>
        <v>0</v>
      </c>
      <c r="AR2483" s="45">
        <f>IF(AU2483="S",IF(AND(S2483&lt;&gt;"",R2483&lt;&gt;""),S2483-R2483,0),0)</f>
        <v>0</v>
      </c>
      <c r="AS2483" s="45">
        <f>IF(AU2483="S",IF(Q2483="1. Aceitou o programa",IF(OR(X2483="Não se Aplica",X2483=""),IF(OR(W2483="Não se Aplica",W2483=""),0,W2483-V2483),AVERAGE(X2483-W2483,W2483-V2483)),0),0)</f>
        <v>0</v>
      </c>
      <c r="AT2483" s="45">
        <f>IF(AU2483="S",IF(AND(Q2483="1. Aceitou o programa",AB2483="Realizada"),IFERROR(IF(AA2483="",0,AA2483-R2483),0),0),0)</f>
        <v>0</v>
      </c>
      <c r="AU2483" s="45" t="str">
        <f>_xlfn.XLOOKUP(U2483,'Lista Suspensa'!$AA$20:$AA$23,'Lista Suspensa'!$AB$20:$AB$23,"N/A")</f>
        <v>S</v>
      </c>
    </row>
    <row r="2484" spans="1:47" ht="12" customHeight="1" x14ac:dyDescent="0.3">
      <c r="A2484" s="87" t="s">
        <v>47</v>
      </c>
      <c r="B2484" s="88">
        <v>46104</v>
      </c>
      <c r="C2484" s="89" t="s">
        <v>48</v>
      </c>
      <c r="D2484" s="89" t="s">
        <v>49</v>
      </c>
      <c r="E2484" s="189">
        <v>93220062</v>
      </c>
      <c r="F2484" s="197" t="s">
        <v>6385</v>
      </c>
      <c r="G2484" s="90">
        <v>3634267798</v>
      </c>
      <c r="H2484" s="91">
        <v>27072</v>
      </c>
      <c r="I2484" s="89"/>
      <c r="J2484" s="89" t="s">
        <v>51</v>
      </c>
      <c r="K2484" s="89" t="s">
        <v>76</v>
      </c>
      <c r="L2484" s="89" t="s">
        <v>283</v>
      </c>
      <c r="M2484" s="89" t="s">
        <v>693</v>
      </c>
      <c r="N2484" s="89" t="s">
        <v>331</v>
      </c>
      <c r="O2484" s="92" t="s">
        <v>6386</v>
      </c>
      <c r="P2484" s="93" t="s">
        <v>57</v>
      </c>
      <c r="Q2484" s="110" t="s">
        <v>5322</v>
      </c>
      <c r="R2484" s="94"/>
      <c r="S2484" s="95">
        <v>46168</v>
      </c>
      <c r="T2484" s="95" t="s">
        <v>5203</v>
      </c>
      <c r="U2484" s="95" t="s">
        <v>1125</v>
      </c>
      <c r="V2484" s="91">
        <v>46113</v>
      </c>
      <c r="W2484" s="91">
        <v>46160</v>
      </c>
      <c r="X2484" s="91">
        <v>46167</v>
      </c>
      <c r="Y2484" s="96" t="s">
        <v>2851</v>
      </c>
      <c r="Z2484" s="89"/>
      <c r="AA2484" s="95"/>
      <c r="AB2484" s="89"/>
      <c r="AC2484" s="109"/>
      <c r="AD2484" s="89"/>
      <c r="AE2484" s="89"/>
      <c r="AF2484" s="191"/>
      <c r="AG2484" s="194"/>
      <c r="AH2484" s="193"/>
      <c r="AI2484" s="97"/>
      <c r="AJ2484" s="97"/>
      <c r="AK2484" s="97"/>
      <c r="AL2484" s="45" t="s">
        <v>67</v>
      </c>
      <c r="AM2484" s="160" t="str">
        <f>MONTH(B2484)&amp;"/"&amp;YEAR(B2484)</f>
        <v>3/2026</v>
      </c>
      <c r="AN2484" s="45">
        <f>WEEKNUM(B2484)-WEEKNUM(EOMONTH(B2484,-1)+1)+1</f>
        <v>4</v>
      </c>
      <c r="AO2484" s="45" t="str">
        <f>MONTH(R2484)&amp;"/"&amp;YEAR(R2484)</f>
        <v>1/1900</v>
      </c>
      <c r="AP2484" s="45" t="e">
        <f>WEEKNUM(R2484)-WEEKNUM(EOMONTH(R2484,-1)+1)+1</f>
        <v>#NUM!</v>
      </c>
      <c r="AQ2484" s="45">
        <f>IF(AU2484="S",IF(Q2484="1. Aceitou o programa",R2484-B2484,0),0)</f>
        <v>0</v>
      </c>
      <c r="AR2484" s="45">
        <f>IF(AU2484="S",IF(AND(S2484&lt;&gt;"",R2484&lt;&gt;""),S2484-R2484,0),0)</f>
        <v>0</v>
      </c>
      <c r="AS2484" s="45">
        <f>IF(AU2484="S",IF(Q2484="1. Aceitou o programa",IF(OR(X2484="Não se Aplica",X2484=""),IF(OR(W2484="Não se Aplica",W2484=""),0,W2484-V2484),AVERAGE(X2484-W2484,W2484-V2484)),0),0)</f>
        <v>0</v>
      </c>
      <c r="AT2484" s="45">
        <f>IF(AU2484="S",IF(AND(Q2484="1. Aceitou o programa",AB2484="Realizada"),IFERROR(IF(AA2484="",0,AA2484-R2484),0),0),0)</f>
        <v>0</v>
      </c>
      <c r="AU2484" s="45" t="str">
        <f>_xlfn.XLOOKUP(U2484,'Lista Suspensa'!$AA$20:$AA$23,'Lista Suspensa'!$AB$20:$AB$23,"N/A")</f>
        <v>S</v>
      </c>
    </row>
    <row r="2485" spans="1:47" ht="12" customHeight="1" x14ac:dyDescent="0.3">
      <c r="A2485" s="87" t="s">
        <v>47</v>
      </c>
      <c r="B2485" s="88">
        <v>46104</v>
      </c>
      <c r="C2485" s="89" t="s">
        <v>48</v>
      </c>
      <c r="D2485" s="89" t="s">
        <v>49</v>
      </c>
      <c r="E2485" s="189">
        <v>800128230</v>
      </c>
      <c r="F2485" s="197" t="s">
        <v>6387</v>
      </c>
      <c r="G2485" s="90">
        <v>14844429892</v>
      </c>
      <c r="H2485" s="91">
        <v>28070</v>
      </c>
      <c r="I2485" s="89"/>
      <c r="J2485" s="89" t="s">
        <v>51</v>
      </c>
      <c r="K2485" s="89" t="s">
        <v>52</v>
      </c>
      <c r="L2485" s="89" t="s">
        <v>85</v>
      </c>
      <c r="M2485" s="89" t="s">
        <v>2307</v>
      </c>
      <c r="N2485" s="89" t="s">
        <v>55</v>
      </c>
      <c r="O2485" s="92" t="s">
        <v>6388</v>
      </c>
      <c r="P2485" s="93" t="s">
        <v>57</v>
      </c>
      <c r="Q2485" s="110" t="s">
        <v>5322</v>
      </c>
      <c r="R2485" s="94"/>
      <c r="S2485" s="95">
        <v>46168</v>
      </c>
      <c r="T2485" s="95" t="s">
        <v>5203</v>
      </c>
      <c r="U2485" s="95" t="s">
        <v>1125</v>
      </c>
      <c r="V2485" s="91">
        <v>46113</v>
      </c>
      <c r="W2485" s="91">
        <v>46160</v>
      </c>
      <c r="X2485" s="91">
        <v>46167</v>
      </c>
      <c r="Y2485" s="96" t="s">
        <v>2851</v>
      </c>
      <c r="Z2485" s="89"/>
      <c r="AA2485" s="95"/>
      <c r="AB2485" s="89"/>
      <c r="AC2485" s="109"/>
      <c r="AD2485" s="89"/>
      <c r="AE2485" s="89"/>
      <c r="AF2485" s="191"/>
      <c r="AG2485" s="194"/>
      <c r="AH2485" s="193"/>
      <c r="AI2485" s="97"/>
      <c r="AJ2485" s="97"/>
      <c r="AK2485" s="97"/>
      <c r="AL2485" s="45" t="s">
        <v>67</v>
      </c>
      <c r="AM2485" s="160" t="str">
        <f>MONTH(B2485)&amp;"/"&amp;YEAR(B2485)</f>
        <v>3/2026</v>
      </c>
      <c r="AN2485" s="45">
        <f>WEEKNUM(B2485)-WEEKNUM(EOMONTH(B2485,-1)+1)+1</f>
        <v>4</v>
      </c>
      <c r="AO2485" s="45" t="str">
        <f>MONTH(R2485)&amp;"/"&amp;YEAR(R2485)</f>
        <v>1/1900</v>
      </c>
      <c r="AP2485" s="45" t="e">
        <f>WEEKNUM(R2485)-WEEKNUM(EOMONTH(R2485,-1)+1)+1</f>
        <v>#NUM!</v>
      </c>
      <c r="AQ2485" s="45">
        <f>IF(AU2485="S",IF(Q2485="1. Aceitou o programa",R2485-B2485,0),0)</f>
        <v>0</v>
      </c>
      <c r="AR2485" s="45">
        <f>IF(AU2485="S",IF(AND(S2485&lt;&gt;"",R2485&lt;&gt;""),S2485-R2485,0),0)</f>
        <v>0</v>
      </c>
      <c r="AS2485" s="45">
        <f>IF(AU2485="S",IF(Q2485="1. Aceitou o programa",IF(OR(X2485="Não se Aplica",X2485=""),IF(OR(W2485="Não se Aplica",W2485=""),0,W2485-V2485),AVERAGE(X2485-W2485,W2485-V2485)),0),0)</f>
        <v>0</v>
      </c>
      <c r="AT2485" s="45">
        <f>IF(AU2485="S",IF(AND(Q2485="1. Aceitou o programa",AB2485="Realizada"),IFERROR(IF(AA2485="",0,AA2485-R2485),0),0),0)</f>
        <v>0</v>
      </c>
      <c r="AU2485" s="45" t="str">
        <f>_xlfn.XLOOKUP(U2485,'Lista Suspensa'!$AA$20:$AA$23,'Lista Suspensa'!$AB$20:$AB$23,"N/A")</f>
        <v>S</v>
      </c>
    </row>
    <row r="2486" spans="1:47" ht="12" customHeight="1" x14ac:dyDescent="0.3">
      <c r="A2486" s="87" t="s">
        <v>47</v>
      </c>
      <c r="B2486" s="88">
        <v>46104</v>
      </c>
      <c r="C2486" s="89" t="s">
        <v>48</v>
      </c>
      <c r="D2486" s="89" t="s">
        <v>49</v>
      </c>
      <c r="E2486" s="189">
        <v>450095002</v>
      </c>
      <c r="F2486" s="197" t="s">
        <v>6389</v>
      </c>
      <c r="G2486" s="90">
        <v>8595935840</v>
      </c>
      <c r="H2486" s="91">
        <v>20408</v>
      </c>
      <c r="I2486" s="89"/>
      <c r="J2486" s="89" t="s">
        <v>51</v>
      </c>
      <c r="K2486" s="89" t="s">
        <v>52</v>
      </c>
      <c r="L2486" s="89" t="s">
        <v>85</v>
      </c>
      <c r="M2486" s="89" t="s">
        <v>192</v>
      </c>
      <c r="N2486" s="89" t="s">
        <v>97</v>
      </c>
      <c r="O2486" s="92" t="s">
        <v>6390</v>
      </c>
      <c r="P2486" s="93" t="s">
        <v>57</v>
      </c>
      <c r="Q2486" s="110" t="s">
        <v>5322</v>
      </c>
      <c r="R2486" s="94"/>
      <c r="S2486" s="95">
        <v>46168</v>
      </c>
      <c r="T2486" s="95" t="s">
        <v>5203</v>
      </c>
      <c r="U2486" s="95" t="s">
        <v>1125</v>
      </c>
      <c r="V2486" s="91">
        <v>46113</v>
      </c>
      <c r="W2486" s="91">
        <v>46160</v>
      </c>
      <c r="X2486" s="91">
        <v>46167</v>
      </c>
      <c r="Y2486" s="96" t="s">
        <v>2851</v>
      </c>
      <c r="Z2486" s="89"/>
      <c r="AA2486" s="95"/>
      <c r="AB2486" s="89"/>
      <c r="AC2486" s="109"/>
      <c r="AD2486" s="89"/>
      <c r="AE2486" s="89"/>
      <c r="AF2486" s="191"/>
      <c r="AG2486" s="194"/>
      <c r="AH2486" s="193"/>
      <c r="AI2486" s="97"/>
      <c r="AJ2486" s="97"/>
      <c r="AK2486" s="97"/>
      <c r="AL2486" s="45" t="s">
        <v>67</v>
      </c>
      <c r="AM2486" s="160" t="str">
        <f>MONTH(B2486)&amp;"/"&amp;YEAR(B2486)</f>
        <v>3/2026</v>
      </c>
      <c r="AN2486" s="45">
        <f>WEEKNUM(B2486)-WEEKNUM(EOMONTH(B2486,-1)+1)+1</f>
        <v>4</v>
      </c>
      <c r="AO2486" s="45" t="str">
        <f>MONTH(R2486)&amp;"/"&amp;YEAR(R2486)</f>
        <v>1/1900</v>
      </c>
      <c r="AP2486" s="45" t="e">
        <f>WEEKNUM(R2486)-WEEKNUM(EOMONTH(R2486,-1)+1)+1</f>
        <v>#NUM!</v>
      </c>
      <c r="AQ2486" s="45">
        <f>IF(AU2486="S",IF(Q2486="1. Aceitou o programa",R2486-B2486,0),0)</f>
        <v>0</v>
      </c>
      <c r="AR2486" s="45">
        <f>IF(AU2486="S",IF(AND(S2486&lt;&gt;"",R2486&lt;&gt;""),S2486-R2486,0),0)</f>
        <v>0</v>
      </c>
      <c r="AS2486" s="45">
        <f>IF(AU2486="S",IF(Q2486="1. Aceitou o programa",IF(OR(X2486="Não se Aplica",X2486=""),IF(OR(W2486="Não se Aplica",W2486=""),0,W2486-V2486),AVERAGE(X2486-W2486,W2486-V2486)),0),0)</f>
        <v>0</v>
      </c>
      <c r="AT2486" s="45">
        <f>IF(AU2486="S",IF(AND(Q2486="1. Aceitou o programa",AB2486="Realizada"),IFERROR(IF(AA2486="",0,AA2486-R2486),0),0),0)</f>
        <v>0</v>
      </c>
      <c r="AU2486" s="45" t="str">
        <f>_xlfn.XLOOKUP(U2486,'Lista Suspensa'!$AA$20:$AA$23,'Lista Suspensa'!$AB$20:$AB$23,"N/A")</f>
        <v>S</v>
      </c>
    </row>
    <row r="2487" spans="1:47" ht="12" customHeight="1" x14ac:dyDescent="0.3">
      <c r="A2487" s="87" t="s">
        <v>47</v>
      </c>
      <c r="B2487" s="88">
        <v>46104</v>
      </c>
      <c r="C2487" s="89" t="s">
        <v>48</v>
      </c>
      <c r="D2487" s="89" t="s">
        <v>49</v>
      </c>
      <c r="E2487" s="189">
        <v>777416794</v>
      </c>
      <c r="F2487" s="197" t="s">
        <v>6391</v>
      </c>
      <c r="G2487" s="90">
        <v>29437240841</v>
      </c>
      <c r="H2487" s="91">
        <v>28983</v>
      </c>
      <c r="I2487" s="89"/>
      <c r="J2487" s="89" t="s">
        <v>51</v>
      </c>
      <c r="K2487" s="89" t="s">
        <v>52</v>
      </c>
      <c r="L2487" s="89" t="s">
        <v>85</v>
      </c>
      <c r="M2487" s="89" t="s">
        <v>1058</v>
      </c>
      <c r="N2487" s="89" t="s">
        <v>55</v>
      </c>
      <c r="O2487" s="92" t="s">
        <v>6392</v>
      </c>
      <c r="P2487" s="93" t="s">
        <v>57</v>
      </c>
      <c r="Q2487" s="110" t="s">
        <v>5322</v>
      </c>
      <c r="R2487" s="94"/>
      <c r="S2487" s="95">
        <v>46168</v>
      </c>
      <c r="T2487" s="95" t="s">
        <v>5203</v>
      </c>
      <c r="U2487" s="95" t="s">
        <v>1125</v>
      </c>
      <c r="V2487" s="91">
        <v>46113</v>
      </c>
      <c r="W2487" s="91">
        <v>46160</v>
      </c>
      <c r="X2487" s="91">
        <v>46167</v>
      </c>
      <c r="Y2487" s="96" t="s">
        <v>2851</v>
      </c>
      <c r="Z2487" s="89"/>
      <c r="AA2487" s="95"/>
      <c r="AB2487" s="89"/>
      <c r="AC2487" s="109"/>
      <c r="AD2487" s="89"/>
      <c r="AE2487" s="89"/>
      <c r="AF2487" s="191"/>
      <c r="AG2487" s="194"/>
      <c r="AH2487" s="193"/>
      <c r="AI2487" s="97"/>
      <c r="AJ2487" s="97"/>
      <c r="AK2487" s="97"/>
      <c r="AL2487" s="45" t="s">
        <v>67</v>
      </c>
      <c r="AM2487" s="160" t="str">
        <f>MONTH(B2487)&amp;"/"&amp;YEAR(B2487)</f>
        <v>3/2026</v>
      </c>
      <c r="AN2487" s="45">
        <f>WEEKNUM(B2487)-WEEKNUM(EOMONTH(B2487,-1)+1)+1</f>
        <v>4</v>
      </c>
      <c r="AO2487" s="45" t="str">
        <f>MONTH(R2487)&amp;"/"&amp;YEAR(R2487)</f>
        <v>1/1900</v>
      </c>
      <c r="AP2487" s="45" t="e">
        <f>WEEKNUM(R2487)-WEEKNUM(EOMONTH(R2487,-1)+1)+1</f>
        <v>#NUM!</v>
      </c>
      <c r="AQ2487" s="45">
        <f>IF(AU2487="S",IF(Q2487="1. Aceitou o programa",R2487-B2487,0),0)</f>
        <v>0</v>
      </c>
      <c r="AR2487" s="45">
        <f>IF(AU2487="S",IF(AND(S2487&lt;&gt;"",R2487&lt;&gt;""),S2487-R2487,0),0)</f>
        <v>0</v>
      </c>
      <c r="AS2487" s="45">
        <f>IF(AU2487="S",IF(Q2487="1. Aceitou o programa",IF(OR(X2487="Não se Aplica",X2487=""),IF(OR(W2487="Não se Aplica",W2487=""),0,W2487-V2487),AVERAGE(X2487-W2487,W2487-V2487)),0),0)</f>
        <v>0</v>
      </c>
      <c r="AT2487" s="45">
        <f>IF(AU2487="S",IF(AND(Q2487="1. Aceitou o programa",AB2487="Realizada"),IFERROR(IF(AA2487="",0,AA2487-R2487),0),0),0)</f>
        <v>0</v>
      </c>
      <c r="AU2487" s="45" t="str">
        <f>_xlfn.XLOOKUP(U2487,'Lista Suspensa'!$AA$20:$AA$23,'Lista Suspensa'!$AB$20:$AB$23,"N/A")</f>
        <v>S</v>
      </c>
    </row>
    <row r="2488" spans="1:47" ht="12" customHeight="1" x14ac:dyDescent="0.3">
      <c r="A2488" s="87" t="s">
        <v>47</v>
      </c>
      <c r="B2488" s="88">
        <v>46104</v>
      </c>
      <c r="C2488" s="89" t="s">
        <v>48</v>
      </c>
      <c r="D2488" s="89" t="s">
        <v>49</v>
      </c>
      <c r="E2488" s="189">
        <v>451585704</v>
      </c>
      <c r="F2488" s="197" t="s">
        <v>6393</v>
      </c>
      <c r="G2488" s="90">
        <v>9120895801</v>
      </c>
      <c r="H2488" s="91">
        <v>18163</v>
      </c>
      <c r="I2488" s="89"/>
      <c r="J2488" s="89" t="s">
        <v>51</v>
      </c>
      <c r="K2488" s="89" t="s">
        <v>52</v>
      </c>
      <c r="L2488" s="89" t="s">
        <v>85</v>
      </c>
      <c r="M2488" s="89" t="s">
        <v>1927</v>
      </c>
      <c r="N2488" s="89" t="s">
        <v>87</v>
      </c>
      <c r="O2488" s="92" t="s">
        <v>6394</v>
      </c>
      <c r="P2488" s="93" t="s">
        <v>57</v>
      </c>
      <c r="Q2488" s="110" t="s">
        <v>5322</v>
      </c>
      <c r="R2488" s="94"/>
      <c r="S2488" s="95">
        <v>46168</v>
      </c>
      <c r="T2488" s="95" t="s">
        <v>5203</v>
      </c>
      <c r="U2488" s="95" t="s">
        <v>1125</v>
      </c>
      <c r="V2488" s="91">
        <v>46113</v>
      </c>
      <c r="W2488" s="91">
        <v>46160</v>
      </c>
      <c r="X2488" s="91">
        <v>46167</v>
      </c>
      <c r="Y2488" s="96" t="s">
        <v>2851</v>
      </c>
      <c r="Z2488" s="89"/>
      <c r="AA2488" s="95"/>
      <c r="AB2488" s="89"/>
      <c r="AC2488" s="109"/>
      <c r="AD2488" s="89"/>
      <c r="AE2488" s="89"/>
      <c r="AF2488" s="191"/>
      <c r="AG2488" s="194"/>
      <c r="AH2488" s="193"/>
      <c r="AI2488" s="97"/>
      <c r="AJ2488" s="97"/>
      <c r="AK2488" s="97"/>
      <c r="AL2488" s="45" t="s">
        <v>67</v>
      </c>
      <c r="AM2488" s="160" t="str">
        <f>MONTH(B2488)&amp;"/"&amp;YEAR(B2488)</f>
        <v>3/2026</v>
      </c>
      <c r="AN2488" s="45">
        <f>WEEKNUM(B2488)-WEEKNUM(EOMONTH(B2488,-1)+1)+1</f>
        <v>4</v>
      </c>
      <c r="AO2488" s="45" t="str">
        <f>MONTH(R2488)&amp;"/"&amp;YEAR(R2488)</f>
        <v>1/1900</v>
      </c>
      <c r="AP2488" s="45" t="e">
        <f>WEEKNUM(R2488)-WEEKNUM(EOMONTH(R2488,-1)+1)+1</f>
        <v>#NUM!</v>
      </c>
      <c r="AQ2488" s="45">
        <f>IF(AU2488="S",IF(Q2488="1. Aceitou o programa",R2488-B2488,0),0)</f>
        <v>0</v>
      </c>
      <c r="AR2488" s="45">
        <f>IF(AU2488="S",IF(AND(S2488&lt;&gt;"",R2488&lt;&gt;""),S2488-R2488,0),0)</f>
        <v>0</v>
      </c>
      <c r="AS2488" s="45">
        <f>IF(AU2488="S",IF(Q2488="1. Aceitou o programa",IF(OR(X2488="Não se Aplica",X2488=""),IF(OR(W2488="Não se Aplica",W2488=""),0,W2488-V2488),AVERAGE(X2488-W2488,W2488-V2488)),0),0)</f>
        <v>0</v>
      </c>
      <c r="AT2488" s="45">
        <f>IF(AU2488="S",IF(AND(Q2488="1. Aceitou o programa",AB2488="Realizada"),IFERROR(IF(AA2488="",0,AA2488-R2488),0),0),0)</f>
        <v>0</v>
      </c>
      <c r="AU2488" s="45" t="str">
        <f>_xlfn.XLOOKUP(U2488,'Lista Suspensa'!$AA$20:$AA$23,'Lista Suspensa'!$AB$20:$AB$23,"N/A")</f>
        <v>S</v>
      </c>
    </row>
    <row r="2489" spans="1:47" ht="12" customHeight="1" x14ac:dyDescent="0.3">
      <c r="A2489" s="87" t="s">
        <v>47</v>
      </c>
      <c r="B2489" s="88">
        <v>46104</v>
      </c>
      <c r="C2489" s="89" t="s">
        <v>48</v>
      </c>
      <c r="D2489" s="89" t="s">
        <v>49</v>
      </c>
      <c r="E2489" s="189">
        <v>594005981</v>
      </c>
      <c r="F2489" s="197" t="s">
        <v>6395</v>
      </c>
      <c r="G2489" s="90">
        <v>2736257804</v>
      </c>
      <c r="H2489" s="91">
        <v>14746</v>
      </c>
      <c r="I2489" s="89"/>
      <c r="J2489" s="89" t="s">
        <v>51</v>
      </c>
      <c r="K2489" s="89" t="s">
        <v>52</v>
      </c>
      <c r="L2489" s="89" t="s">
        <v>53</v>
      </c>
      <c r="M2489" s="89" t="s">
        <v>1555</v>
      </c>
      <c r="N2489" s="89" t="s">
        <v>159</v>
      </c>
      <c r="O2489" s="92" t="s">
        <v>6396</v>
      </c>
      <c r="P2489" s="93" t="s">
        <v>57</v>
      </c>
      <c r="Q2489" s="110" t="s">
        <v>58</v>
      </c>
      <c r="R2489" s="94">
        <v>46169</v>
      </c>
      <c r="S2489" s="95"/>
      <c r="T2489" s="95" t="s">
        <v>59</v>
      </c>
      <c r="U2489" s="95" t="s">
        <v>60</v>
      </c>
      <c r="V2489" s="91">
        <v>46113</v>
      </c>
      <c r="W2489" s="91">
        <v>46160</v>
      </c>
      <c r="X2489" s="91">
        <v>46167</v>
      </c>
      <c r="Y2489" s="96" t="s">
        <v>2851</v>
      </c>
      <c r="Z2489" s="89" t="s">
        <v>2798</v>
      </c>
      <c r="AA2489" s="95"/>
      <c r="AB2489" s="89" t="s">
        <v>2799</v>
      </c>
      <c r="AC2489" s="109"/>
      <c r="AD2489" s="89" t="s">
        <v>6397</v>
      </c>
      <c r="AE2489" s="89">
        <v>96</v>
      </c>
      <c r="AF2489" s="191"/>
      <c r="AG2489" s="194" t="s">
        <v>582</v>
      </c>
      <c r="AH2489" s="193" t="s">
        <v>2802</v>
      </c>
      <c r="AI2489" s="97"/>
      <c r="AJ2489" s="97" t="s">
        <v>65</v>
      </c>
      <c r="AK2489" s="97" t="s">
        <v>66</v>
      </c>
      <c r="AL2489" s="45" t="s">
        <v>67</v>
      </c>
      <c r="AM2489" s="160" t="str">
        <f>MONTH(B2489)&amp;"/"&amp;YEAR(B2489)</f>
        <v>3/2026</v>
      </c>
      <c r="AN2489" s="45">
        <f>WEEKNUM(B2489)-WEEKNUM(EOMONTH(B2489,-1)+1)+1</f>
        <v>4</v>
      </c>
      <c r="AO2489" s="45" t="str">
        <f>MONTH(R2489)&amp;"/"&amp;YEAR(R2489)</f>
        <v>5/2026</v>
      </c>
      <c r="AP2489" s="45">
        <f>WEEKNUM(R2489)-WEEKNUM(EOMONTH(R2489,-1)+1)+1</f>
        <v>5</v>
      </c>
      <c r="AQ2489" s="45">
        <f>IF(AU2489="S",IF(Q2489="1. Aceitou o programa",R2489-B2489,0),0)</f>
        <v>65</v>
      </c>
      <c r="AR2489" s="45">
        <f>IF(AU2489="S",IF(AND(S2489&lt;&gt;"",R2489&lt;&gt;""),S2489-R2489,0),0)</f>
        <v>0</v>
      </c>
      <c r="AS2489" s="45">
        <f>IF(AU2489="S",IF(Q2489="1. Aceitou o programa",IF(OR(X2489="Não se Aplica",X2489=""),IF(OR(W2489="Não se Aplica",W2489=""),0,W2489-V2489),AVERAGE(X2489-W2489,W2489-V2489)),0),0)</f>
        <v>27</v>
      </c>
      <c r="AT2489" s="45">
        <f>IF(AU2489="S",IF(AND(Q2489="1. Aceitou o programa",AB2489="Realizada"),IFERROR(IF(AA2489="",0,AA2489-R2489),0),0),0)</f>
        <v>0</v>
      </c>
      <c r="AU2489" s="45" t="str">
        <f>_xlfn.XLOOKUP(U2489,'Lista Suspensa'!$AA$20:$AA$23,'Lista Suspensa'!$AB$20:$AB$23,"N/A")</f>
        <v>S</v>
      </c>
    </row>
    <row r="2490" spans="1:47" ht="12" customHeight="1" x14ac:dyDescent="0.3">
      <c r="A2490" s="87" t="s">
        <v>47</v>
      </c>
      <c r="B2490" s="88">
        <v>46104</v>
      </c>
      <c r="C2490" s="89" t="s">
        <v>48</v>
      </c>
      <c r="D2490" s="89" t="s">
        <v>49</v>
      </c>
      <c r="E2490" s="189">
        <v>451160851</v>
      </c>
      <c r="F2490" s="197" t="s">
        <v>6398</v>
      </c>
      <c r="G2490" s="90">
        <v>26462765836</v>
      </c>
      <c r="H2490" s="91">
        <v>28355</v>
      </c>
      <c r="I2490" s="89"/>
      <c r="J2490" s="89" t="s">
        <v>51</v>
      </c>
      <c r="K2490" s="89" t="s">
        <v>52</v>
      </c>
      <c r="L2490" s="89" t="s">
        <v>53</v>
      </c>
      <c r="M2490" s="89" t="s">
        <v>6399</v>
      </c>
      <c r="N2490" s="89" t="s">
        <v>55</v>
      </c>
      <c r="O2490" s="92" t="s">
        <v>6400</v>
      </c>
      <c r="P2490" s="93" t="s">
        <v>57</v>
      </c>
      <c r="Q2490" s="110" t="s">
        <v>5322</v>
      </c>
      <c r="R2490" s="94"/>
      <c r="S2490" s="95">
        <v>46168</v>
      </c>
      <c r="T2490" s="95" t="s">
        <v>5203</v>
      </c>
      <c r="U2490" s="95" t="s">
        <v>1125</v>
      </c>
      <c r="V2490" s="91">
        <v>46113</v>
      </c>
      <c r="W2490" s="91">
        <v>46160</v>
      </c>
      <c r="X2490" s="91">
        <v>46167</v>
      </c>
      <c r="Y2490" s="96" t="s">
        <v>2851</v>
      </c>
      <c r="Z2490" s="89"/>
      <c r="AA2490" s="95"/>
      <c r="AB2490" s="89"/>
      <c r="AC2490" s="109"/>
      <c r="AD2490" s="89"/>
      <c r="AE2490" s="89"/>
      <c r="AF2490" s="191"/>
      <c r="AG2490" s="194"/>
      <c r="AH2490" s="193"/>
      <c r="AI2490" s="97"/>
      <c r="AJ2490" s="97"/>
      <c r="AK2490" s="97"/>
      <c r="AL2490" s="45" t="s">
        <v>67</v>
      </c>
      <c r="AM2490" s="160" t="str">
        <f>MONTH(B2490)&amp;"/"&amp;YEAR(B2490)</f>
        <v>3/2026</v>
      </c>
      <c r="AN2490" s="45">
        <f>WEEKNUM(B2490)-WEEKNUM(EOMONTH(B2490,-1)+1)+1</f>
        <v>4</v>
      </c>
      <c r="AO2490" s="45" t="str">
        <f>MONTH(R2490)&amp;"/"&amp;YEAR(R2490)</f>
        <v>1/1900</v>
      </c>
      <c r="AP2490" s="45" t="e">
        <f>WEEKNUM(R2490)-WEEKNUM(EOMONTH(R2490,-1)+1)+1</f>
        <v>#NUM!</v>
      </c>
      <c r="AQ2490" s="45">
        <f>IF(AU2490="S",IF(Q2490="1. Aceitou o programa",R2490-B2490,0),0)</f>
        <v>0</v>
      </c>
      <c r="AR2490" s="45">
        <f>IF(AU2490="S",IF(AND(S2490&lt;&gt;"",R2490&lt;&gt;""),S2490-R2490,0),0)</f>
        <v>0</v>
      </c>
      <c r="AS2490" s="45">
        <f>IF(AU2490="S",IF(Q2490="1. Aceitou o programa",IF(OR(X2490="Não se Aplica",X2490=""),IF(OR(W2490="Não se Aplica",W2490=""),0,W2490-V2490),AVERAGE(X2490-W2490,W2490-V2490)),0),0)</f>
        <v>0</v>
      </c>
      <c r="AT2490" s="45">
        <f>IF(AU2490="S",IF(AND(Q2490="1. Aceitou o programa",AB2490="Realizada"),IFERROR(IF(AA2490="",0,AA2490-R2490),0),0),0)</f>
        <v>0</v>
      </c>
      <c r="AU2490" s="45" t="str">
        <f>_xlfn.XLOOKUP(U2490,'Lista Suspensa'!$AA$20:$AA$23,'Lista Suspensa'!$AB$20:$AB$23,"N/A")</f>
        <v>S</v>
      </c>
    </row>
    <row r="2491" spans="1:47" ht="12" customHeight="1" x14ac:dyDescent="0.3">
      <c r="A2491" s="87" t="s">
        <v>47</v>
      </c>
      <c r="B2491" s="88">
        <v>46104</v>
      </c>
      <c r="C2491" s="89" t="s">
        <v>48</v>
      </c>
      <c r="D2491" s="89" t="s">
        <v>49</v>
      </c>
      <c r="E2491" s="189">
        <v>451626206</v>
      </c>
      <c r="F2491" s="197" t="s">
        <v>6401</v>
      </c>
      <c r="G2491" s="90">
        <v>12691377865</v>
      </c>
      <c r="H2491" s="91">
        <v>22914</v>
      </c>
      <c r="I2491" s="89"/>
      <c r="J2491" s="89" t="s">
        <v>51</v>
      </c>
      <c r="K2491" s="89" t="s">
        <v>52</v>
      </c>
      <c r="L2491" s="89" t="s">
        <v>619</v>
      </c>
      <c r="M2491" s="89" t="s">
        <v>6402</v>
      </c>
      <c r="N2491" s="89" t="s">
        <v>79</v>
      </c>
      <c r="O2491" s="92" t="s">
        <v>6403</v>
      </c>
      <c r="P2491" s="93" t="s">
        <v>57</v>
      </c>
      <c r="Q2491" s="110" t="s">
        <v>5322</v>
      </c>
      <c r="R2491" s="94"/>
      <c r="S2491" s="95">
        <v>46168</v>
      </c>
      <c r="T2491" s="95" t="s">
        <v>5203</v>
      </c>
      <c r="U2491" s="95" t="s">
        <v>1125</v>
      </c>
      <c r="V2491" s="91">
        <v>46113</v>
      </c>
      <c r="W2491" s="91">
        <v>46160</v>
      </c>
      <c r="X2491" s="91">
        <v>46167</v>
      </c>
      <c r="Y2491" s="96" t="s">
        <v>2851</v>
      </c>
      <c r="Z2491" s="89"/>
      <c r="AA2491" s="95"/>
      <c r="AB2491" s="89"/>
      <c r="AC2491" s="109"/>
      <c r="AD2491" s="89"/>
      <c r="AE2491" s="89"/>
      <c r="AF2491" s="191"/>
      <c r="AG2491" s="194"/>
      <c r="AH2491" s="193"/>
      <c r="AI2491" s="97"/>
      <c r="AJ2491" s="97"/>
      <c r="AK2491" s="97"/>
      <c r="AL2491" s="45" t="s">
        <v>67</v>
      </c>
      <c r="AM2491" s="160" t="str">
        <f>MONTH(B2491)&amp;"/"&amp;YEAR(B2491)</f>
        <v>3/2026</v>
      </c>
      <c r="AN2491" s="45">
        <f>WEEKNUM(B2491)-WEEKNUM(EOMONTH(B2491,-1)+1)+1</f>
        <v>4</v>
      </c>
      <c r="AO2491" s="45" t="str">
        <f>MONTH(R2491)&amp;"/"&amp;YEAR(R2491)</f>
        <v>1/1900</v>
      </c>
      <c r="AP2491" s="45" t="e">
        <f>WEEKNUM(R2491)-WEEKNUM(EOMONTH(R2491,-1)+1)+1</f>
        <v>#NUM!</v>
      </c>
      <c r="AQ2491" s="45">
        <f>IF(AU2491="S",IF(Q2491="1. Aceitou o programa",R2491-B2491,0),0)</f>
        <v>0</v>
      </c>
      <c r="AR2491" s="45">
        <f>IF(AU2491="S",IF(AND(S2491&lt;&gt;"",R2491&lt;&gt;""),S2491-R2491,0),0)</f>
        <v>0</v>
      </c>
      <c r="AS2491" s="45">
        <f>IF(AU2491="S",IF(Q2491="1. Aceitou o programa",IF(OR(X2491="Não se Aplica",X2491=""),IF(OR(W2491="Não se Aplica",W2491=""),0,W2491-V2491),AVERAGE(X2491-W2491,W2491-V2491)),0),0)</f>
        <v>0</v>
      </c>
      <c r="AT2491" s="45">
        <f>IF(AU2491="S",IF(AND(Q2491="1. Aceitou o programa",AB2491="Realizada"),IFERROR(IF(AA2491="",0,AA2491-R2491),0),0),0)</f>
        <v>0</v>
      </c>
      <c r="AU2491" s="45" t="str">
        <f>_xlfn.XLOOKUP(U2491,'Lista Suspensa'!$AA$20:$AA$23,'Lista Suspensa'!$AB$20:$AB$23,"N/A")</f>
        <v>S</v>
      </c>
    </row>
    <row r="2492" spans="1:47" ht="12" customHeight="1" x14ac:dyDescent="0.3">
      <c r="A2492" s="87" t="s">
        <v>47</v>
      </c>
      <c r="B2492" s="88">
        <v>46104</v>
      </c>
      <c r="C2492" s="89" t="s">
        <v>48</v>
      </c>
      <c r="D2492" s="89" t="s">
        <v>49</v>
      </c>
      <c r="E2492" s="189">
        <v>593969154</v>
      </c>
      <c r="F2492" s="197" t="s">
        <v>6404</v>
      </c>
      <c r="G2492" s="90">
        <v>57664919568</v>
      </c>
      <c r="H2492" s="91">
        <v>22616</v>
      </c>
      <c r="I2492" s="89"/>
      <c r="J2492" s="89" t="s">
        <v>51</v>
      </c>
      <c r="K2492" s="89" t="s">
        <v>52</v>
      </c>
      <c r="L2492" s="89" t="s">
        <v>53</v>
      </c>
      <c r="M2492" s="89" t="s">
        <v>6405</v>
      </c>
      <c r="N2492" s="89" t="s">
        <v>159</v>
      </c>
      <c r="O2492" s="92" t="s">
        <v>6406</v>
      </c>
      <c r="P2492" s="93" t="s">
        <v>57</v>
      </c>
      <c r="Q2492" s="110" t="s">
        <v>5322</v>
      </c>
      <c r="R2492" s="94"/>
      <c r="S2492" s="95">
        <v>46168</v>
      </c>
      <c r="T2492" s="95" t="s">
        <v>5203</v>
      </c>
      <c r="U2492" s="95" t="s">
        <v>1125</v>
      </c>
      <c r="V2492" s="91">
        <v>46113</v>
      </c>
      <c r="W2492" s="91">
        <v>46160</v>
      </c>
      <c r="X2492" s="91">
        <v>46167</v>
      </c>
      <c r="Y2492" s="96" t="s">
        <v>2851</v>
      </c>
      <c r="Z2492" s="89"/>
      <c r="AA2492" s="95"/>
      <c r="AB2492" s="89"/>
      <c r="AC2492" s="109"/>
      <c r="AD2492" s="89"/>
      <c r="AE2492" s="89"/>
      <c r="AF2492" s="191"/>
      <c r="AG2492" s="194"/>
      <c r="AH2492" s="193"/>
      <c r="AI2492" s="97"/>
      <c r="AJ2492" s="97"/>
      <c r="AK2492" s="97"/>
      <c r="AL2492" s="45" t="s">
        <v>67</v>
      </c>
      <c r="AM2492" s="160" t="str">
        <f>MONTH(B2492)&amp;"/"&amp;YEAR(B2492)</f>
        <v>3/2026</v>
      </c>
      <c r="AN2492" s="45">
        <f>WEEKNUM(B2492)-WEEKNUM(EOMONTH(B2492,-1)+1)+1</f>
        <v>4</v>
      </c>
      <c r="AO2492" s="45" t="str">
        <f>MONTH(R2492)&amp;"/"&amp;YEAR(R2492)</f>
        <v>1/1900</v>
      </c>
      <c r="AP2492" s="45" t="e">
        <f>WEEKNUM(R2492)-WEEKNUM(EOMONTH(R2492,-1)+1)+1</f>
        <v>#NUM!</v>
      </c>
      <c r="AQ2492" s="45">
        <f>IF(AU2492="S",IF(Q2492="1. Aceitou o programa",R2492-B2492,0),0)</f>
        <v>0</v>
      </c>
      <c r="AR2492" s="45">
        <f>IF(AU2492="S",IF(AND(S2492&lt;&gt;"",R2492&lt;&gt;""),S2492-R2492,0),0)</f>
        <v>0</v>
      </c>
      <c r="AS2492" s="45">
        <f>IF(AU2492="S",IF(Q2492="1. Aceitou o programa",IF(OR(X2492="Não se Aplica",X2492=""),IF(OR(W2492="Não se Aplica",W2492=""),0,W2492-V2492),AVERAGE(X2492-W2492,W2492-V2492)),0),0)</f>
        <v>0</v>
      </c>
      <c r="AT2492" s="45">
        <f>IF(AU2492="S",IF(AND(Q2492="1. Aceitou o programa",AB2492="Realizada"),IFERROR(IF(AA2492="",0,AA2492-R2492),0),0),0)</f>
        <v>0</v>
      </c>
      <c r="AU2492" s="45" t="str">
        <f>_xlfn.XLOOKUP(U2492,'Lista Suspensa'!$AA$20:$AA$23,'Lista Suspensa'!$AB$20:$AB$23,"N/A")</f>
        <v>S</v>
      </c>
    </row>
    <row r="2493" spans="1:47" ht="12" customHeight="1" x14ac:dyDescent="0.3">
      <c r="A2493" s="87" t="s">
        <v>47</v>
      </c>
      <c r="B2493" s="88">
        <v>46104</v>
      </c>
      <c r="C2493" s="89" t="s">
        <v>48</v>
      </c>
      <c r="D2493" s="89" t="s">
        <v>49</v>
      </c>
      <c r="E2493" s="189">
        <v>115815562</v>
      </c>
      <c r="F2493" s="197" t="s">
        <v>6407</v>
      </c>
      <c r="G2493" s="90">
        <v>51521873704</v>
      </c>
      <c r="H2493" s="91">
        <v>21800</v>
      </c>
      <c r="I2493" s="89"/>
      <c r="J2493" s="89" t="s">
        <v>51</v>
      </c>
      <c r="K2493" s="89" t="s">
        <v>76</v>
      </c>
      <c r="L2493" s="89" t="s">
        <v>95</v>
      </c>
      <c r="M2493" s="89" t="s">
        <v>6408</v>
      </c>
      <c r="N2493" s="89" t="s">
        <v>79</v>
      </c>
      <c r="O2493" s="92" t="s">
        <v>6409</v>
      </c>
      <c r="P2493" s="93" t="s">
        <v>57</v>
      </c>
      <c r="Q2493" s="110" t="s">
        <v>5322</v>
      </c>
      <c r="R2493" s="94"/>
      <c r="S2493" s="95">
        <v>46168</v>
      </c>
      <c r="T2493" s="95" t="s">
        <v>5203</v>
      </c>
      <c r="U2493" s="95" t="s">
        <v>1125</v>
      </c>
      <c r="V2493" s="91">
        <v>46113</v>
      </c>
      <c r="W2493" s="91">
        <v>46160</v>
      </c>
      <c r="X2493" s="91">
        <v>46167</v>
      </c>
      <c r="Y2493" s="96" t="s">
        <v>2851</v>
      </c>
      <c r="Z2493" s="89"/>
      <c r="AA2493" s="95"/>
      <c r="AB2493" s="89"/>
      <c r="AC2493" s="109"/>
      <c r="AD2493" s="89"/>
      <c r="AE2493" s="89"/>
      <c r="AF2493" s="191"/>
      <c r="AG2493" s="194"/>
      <c r="AH2493" s="193"/>
      <c r="AI2493" s="97"/>
      <c r="AJ2493" s="97"/>
      <c r="AK2493" s="97"/>
      <c r="AL2493" s="45" t="s">
        <v>67</v>
      </c>
      <c r="AM2493" s="160" t="str">
        <f>MONTH(B2493)&amp;"/"&amp;YEAR(B2493)</f>
        <v>3/2026</v>
      </c>
      <c r="AN2493" s="45">
        <f>WEEKNUM(B2493)-WEEKNUM(EOMONTH(B2493,-1)+1)+1</f>
        <v>4</v>
      </c>
      <c r="AO2493" s="45" t="str">
        <f>MONTH(R2493)&amp;"/"&amp;YEAR(R2493)</f>
        <v>1/1900</v>
      </c>
      <c r="AP2493" s="45" t="e">
        <f>WEEKNUM(R2493)-WEEKNUM(EOMONTH(R2493,-1)+1)+1</f>
        <v>#NUM!</v>
      </c>
      <c r="AQ2493" s="45">
        <f>IF(AU2493="S",IF(Q2493="1. Aceitou o programa",R2493-B2493,0),0)</f>
        <v>0</v>
      </c>
      <c r="AR2493" s="45">
        <f>IF(AU2493="S",IF(AND(S2493&lt;&gt;"",R2493&lt;&gt;""),S2493-R2493,0),0)</f>
        <v>0</v>
      </c>
      <c r="AS2493" s="45">
        <f>IF(AU2493="S",IF(Q2493="1. Aceitou o programa",IF(OR(X2493="Não se Aplica",X2493=""),IF(OR(W2493="Não se Aplica",W2493=""),0,W2493-V2493),AVERAGE(X2493-W2493,W2493-V2493)),0),0)</f>
        <v>0</v>
      </c>
      <c r="AT2493" s="45">
        <f>IF(AU2493="S",IF(AND(Q2493="1. Aceitou o programa",AB2493="Realizada"),IFERROR(IF(AA2493="",0,AA2493-R2493),0),0),0)</f>
        <v>0</v>
      </c>
      <c r="AU2493" s="45" t="str">
        <f>_xlfn.XLOOKUP(U2493,'Lista Suspensa'!$AA$20:$AA$23,'Lista Suspensa'!$AB$20:$AB$23,"N/A")</f>
        <v>S</v>
      </c>
    </row>
    <row r="2494" spans="1:47" ht="12" customHeight="1" x14ac:dyDescent="0.3">
      <c r="A2494" s="87" t="s">
        <v>47</v>
      </c>
      <c r="B2494" s="88">
        <v>46104</v>
      </c>
      <c r="C2494" s="89" t="s">
        <v>48</v>
      </c>
      <c r="D2494" s="89" t="s">
        <v>49</v>
      </c>
      <c r="E2494" s="189">
        <v>78397433</v>
      </c>
      <c r="F2494" s="197" t="s">
        <v>6410</v>
      </c>
      <c r="G2494" s="90">
        <v>24824886805</v>
      </c>
      <c r="H2494" s="91">
        <v>27857</v>
      </c>
      <c r="I2494" s="89"/>
      <c r="J2494" s="89" t="s">
        <v>51</v>
      </c>
      <c r="K2494" s="89" t="s">
        <v>52</v>
      </c>
      <c r="L2494" s="89" t="s">
        <v>53</v>
      </c>
      <c r="M2494" s="89" t="s">
        <v>1555</v>
      </c>
      <c r="N2494" s="89" t="s">
        <v>97</v>
      </c>
      <c r="O2494" s="92" t="s">
        <v>6411</v>
      </c>
      <c r="P2494" s="93" t="s">
        <v>57</v>
      </c>
      <c r="Q2494" s="110" t="s">
        <v>5322</v>
      </c>
      <c r="R2494" s="94"/>
      <c r="S2494" s="95">
        <v>46168</v>
      </c>
      <c r="T2494" s="95" t="s">
        <v>5203</v>
      </c>
      <c r="U2494" s="95" t="s">
        <v>1125</v>
      </c>
      <c r="V2494" s="91">
        <v>46113</v>
      </c>
      <c r="W2494" s="91">
        <v>46160</v>
      </c>
      <c r="X2494" s="91">
        <v>46167</v>
      </c>
      <c r="Y2494" s="96" t="s">
        <v>2851</v>
      </c>
      <c r="Z2494" s="89"/>
      <c r="AA2494" s="95"/>
      <c r="AB2494" s="89"/>
      <c r="AC2494" s="109"/>
      <c r="AD2494" s="89"/>
      <c r="AE2494" s="89"/>
      <c r="AF2494" s="191"/>
      <c r="AG2494" s="194"/>
      <c r="AH2494" s="193"/>
      <c r="AI2494" s="97"/>
      <c r="AJ2494" s="97"/>
      <c r="AK2494" s="97"/>
      <c r="AL2494" s="45" t="s">
        <v>67</v>
      </c>
      <c r="AM2494" s="160" t="str">
        <f>MONTH(B2494)&amp;"/"&amp;YEAR(B2494)</f>
        <v>3/2026</v>
      </c>
      <c r="AN2494" s="45">
        <f>WEEKNUM(B2494)-WEEKNUM(EOMONTH(B2494,-1)+1)+1</f>
        <v>4</v>
      </c>
      <c r="AO2494" s="45" t="str">
        <f>MONTH(R2494)&amp;"/"&amp;YEAR(R2494)</f>
        <v>1/1900</v>
      </c>
      <c r="AP2494" s="45" t="e">
        <f>WEEKNUM(R2494)-WEEKNUM(EOMONTH(R2494,-1)+1)+1</f>
        <v>#NUM!</v>
      </c>
      <c r="AQ2494" s="45">
        <f>IF(AU2494="S",IF(Q2494="1. Aceitou o programa",R2494-B2494,0),0)</f>
        <v>0</v>
      </c>
      <c r="AR2494" s="45">
        <f>IF(AU2494="S",IF(AND(S2494&lt;&gt;"",R2494&lt;&gt;""),S2494-R2494,0),0)</f>
        <v>0</v>
      </c>
      <c r="AS2494" s="45">
        <f>IF(AU2494="S",IF(Q2494="1. Aceitou o programa",IF(OR(X2494="Não se Aplica",X2494=""),IF(OR(W2494="Não se Aplica",W2494=""),0,W2494-V2494),AVERAGE(X2494-W2494,W2494-V2494)),0),0)</f>
        <v>0</v>
      </c>
      <c r="AT2494" s="45">
        <f>IF(AU2494="S",IF(AND(Q2494="1. Aceitou o programa",AB2494="Realizada"),IFERROR(IF(AA2494="",0,AA2494-R2494),0),0),0)</f>
        <v>0</v>
      </c>
      <c r="AU2494" s="45" t="str">
        <f>_xlfn.XLOOKUP(U2494,'Lista Suspensa'!$AA$20:$AA$23,'Lista Suspensa'!$AB$20:$AB$23,"N/A")</f>
        <v>S</v>
      </c>
    </row>
    <row r="2495" spans="1:47" ht="12" customHeight="1" x14ac:dyDescent="0.3">
      <c r="A2495" s="87" t="s">
        <v>47</v>
      </c>
      <c r="B2495" s="88">
        <v>46104</v>
      </c>
      <c r="C2495" s="89" t="s">
        <v>48</v>
      </c>
      <c r="D2495" s="89" t="s">
        <v>49</v>
      </c>
      <c r="E2495" s="189">
        <v>756889804</v>
      </c>
      <c r="F2495" s="197" t="s">
        <v>6412</v>
      </c>
      <c r="G2495" s="90">
        <v>550048731</v>
      </c>
      <c r="H2495" s="91">
        <v>23357</v>
      </c>
      <c r="I2495" s="89"/>
      <c r="J2495" s="89" t="s">
        <v>84</v>
      </c>
      <c r="K2495" s="89" t="s">
        <v>76</v>
      </c>
      <c r="L2495" s="89" t="s">
        <v>283</v>
      </c>
      <c r="M2495" s="89" t="s">
        <v>6413</v>
      </c>
      <c r="N2495" s="89" t="s">
        <v>97</v>
      </c>
      <c r="O2495" s="92" t="s">
        <v>6414</v>
      </c>
      <c r="P2495" s="93" t="s">
        <v>57</v>
      </c>
      <c r="Q2495" s="110" t="s">
        <v>5322</v>
      </c>
      <c r="R2495" s="94"/>
      <c r="S2495" s="95">
        <v>46168</v>
      </c>
      <c r="T2495" s="95" t="s">
        <v>5203</v>
      </c>
      <c r="U2495" s="95" t="s">
        <v>1125</v>
      </c>
      <c r="V2495" s="91">
        <v>46113</v>
      </c>
      <c r="W2495" s="91">
        <v>46160</v>
      </c>
      <c r="X2495" s="91">
        <v>46167</v>
      </c>
      <c r="Y2495" s="96" t="s">
        <v>2851</v>
      </c>
      <c r="Z2495" s="89"/>
      <c r="AA2495" s="95"/>
      <c r="AB2495" s="89"/>
      <c r="AC2495" s="109"/>
      <c r="AD2495" s="89"/>
      <c r="AE2495" s="89"/>
      <c r="AF2495" s="191"/>
      <c r="AG2495" s="194"/>
      <c r="AH2495" s="193"/>
      <c r="AI2495" s="97"/>
      <c r="AJ2495" s="97"/>
      <c r="AK2495" s="97"/>
      <c r="AL2495" s="45" t="s">
        <v>67</v>
      </c>
      <c r="AM2495" s="160" t="str">
        <f>MONTH(B2495)&amp;"/"&amp;YEAR(B2495)</f>
        <v>3/2026</v>
      </c>
      <c r="AN2495" s="45">
        <f>WEEKNUM(B2495)-WEEKNUM(EOMONTH(B2495,-1)+1)+1</f>
        <v>4</v>
      </c>
      <c r="AO2495" s="45" t="str">
        <f>MONTH(R2495)&amp;"/"&amp;YEAR(R2495)</f>
        <v>1/1900</v>
      </c>
      <c r="AP2495" s="45" t="e">
        <f>WEEKNUM(R2495)-WEEKNUM(EOMONTH(R2495,-1)+1)+1</f>
        <v>#NUM!</v>
      </c>
      <c r="AQ2495" s="45">
        <f>IF(AU2495="S",IF(Q2495="1. Aceitou o programa",R2495-B2495,0),0)</f>
        <v>0</v>
      </c>
      <c r="AR2495" s="45">
        <f>IF(AU2495="S",IF(AND(S2495&lt;&gt;"",R2495&lt;&gt;""),S2495-R2495,0),0)</f>
        <v>0</v>
      </c>
      <c r="AS2495" s="45">
        <f>IF(AU2495="S",IF(Q2495="1. Aceitou o programa",IF(OR(X2495="Não se Aplica",X2495=""),IF(OR(W2495="Não se Aplica",W2495=""),0,W2495-V2495),AVERAGE(X2495-W2495,W2495-V2495)),0),0)</f>
        <v>0</v>
      </c>
      <c r="AT2495" s="45">
        <f>IF(AU2495="S",IF(AND(Q2495="1. Aceitou o programa",AB2495="Realizada"),IFERROR(IF(AA2495="",0,AA2495-R2495),0),0),0)</f>
        <v>0</v>
      </c>
      <c r="AU2495" s="45" t="str">
        <f>_xlfn.XLOOKUP(U2495,'Lista Suspensa'!$AA$20:$AA$23,'Lista Suspensa'!$AB$20:$AB$23,"N/A")</f>
        <v>S</v>
      </c>
    </row>
    <row r="2496" spans="1:47" ht="12" customHeight="1" x14ac:dyDescent="0.3">
      <c r="A2496" s="87" t="s">
        <v>47</v>
      </c>
      <c r="B2496" s="88">
        <v>46104</v>
      </c>
      <c r="C2496" s="89" t="s">
        <v>48</v>
      </c>
      <c r="D2496" s="89" t="s">
        <v>49</v>
      </c>
      <c r="E2496" s="189">
        <v>219934177</v>
      </c>
      <c r="F2496" s="197" t="s">
        <v>6415</v>
      </c>
      <c r="G2496" s="90">
        <v>59823518734</v>
      </c>
      <c r="H2496" s="91">
        <v>21794</v>
      </c>
      <c r="I2496" s="89"/>
      <c r="J2496" s="89" t="s">
        <v>51</v>
      </c>
      <c r="K2496" s="89" t="s">
        <v>76</v>
      </c>
      <c r="L2496" s="89" t="s">
        <v>283</v>
      </c>
      <c r="M2496" s="89" t="s">
        <v>1968</v>
      </c>
      <c r="N2496" s="89" t="s">
        <v>71</v>
      </c>
      <c r="O2496" s="92" t="s">
        <v>6416</v>
      </c>
      <c r="P2496" s="93" t="s">
        <v>57</v>
      </c>
      <c r="Q2496" s="110" t="s">
        <v>5322</v>
      </c>
      <c r="R2496" s="94"/>
      <c r="S2496" s="95">
        <v>46168</v>
      </c>
      <c r="T2496" s="95" t="s">
        <v>5203</v>
      </c>
      <c r="U2496" s="95" t="s">
        <v>1125</v>
      </c>
      <c r="V2496" s="91">
        <v>46113</v>
      </c>
      <c r="W2496" s="91">
        <v>46160</v>
      </c>
      <c r="X2496" s="91">
        <v>46167</v>
      </c>
      <c r="Y2496" s="96" t="s">
        <v>2851</v>
      </c>
      <c r="Z2496" s="89"/>
      <c r="AA2496" s="95"/>
      <c r="AB2496" s="89"/>
      <c r="AC2496" s="109"/>
      <c r="AD2496" s="89"/>
      <c r="AE2496" s="89"/>
      <c r="AF2496" s="191"/>
      <c r="AG2496" s="194"/>
      <c r="AH2496" s="193"/>
      <c r="AI2496" s="97"/>
      <c r="AJ2496" s="97"/>
      <c r="AK2496" s="97"/>
      <c r="AL2496" s="45" t="s">
        <v>67</v>
      </c>
      <c r="AM2496" s="160" t="str">
        <f>MONTH(B2496)&amp;"/"&amp;YEAR(B2496)</f>
        <v>3/2026</v>
      </c>
      <c r="AN2496" s="45">
        <f>WEEKNUM(B2496)-WEEKNUM(EOMONTH(B2496,-1)+1)+1</f>
        <v>4</v>
      </c>
      <c r="AO2496" s="45" t="str">
        <f>MONTH(R2496)&amp;"/"&amp;YEAR(R2496)</f>
        <v>1/1900</v>
      </c>
      <c r="AP2496" s="45" t="e">
        <f>WEEKNUM(R2496)-WEEKNUM(EOMONTH(R2496,-1)+1)+1</f>
        <v>#NUM!</v>
      </c>
      <c r="AQ2496" s="45">
        <f>IF(AU2496="S",IF(Q2496="1. Aceitou o programa",R2496-B2496,0),0)</f>
        <v>0</v>
      </c>
      <c r="AR2496" s="45">
        <f>IF(AU2496="S",IF(AND(S2496&lt;&gt;"",R2496&lt;&gt;""),S2496-R2496,0),0)</f>
        <v>0</v>
      </c>
      <c r="AS2496" s="45">
        <f>IF(AU2496="S",IF(Q2496="1. Aceitou o programa",IF(OR(X2496="Não se Aplica",X2496=""),IF(OR(W2496="Não se Aplica",W2496=""),0,W2496-V2496),AVERAGE(X2496-W2496,W2496-V2496)),0),0)</f>
        <v>0</v>
      </c>
      <c r="AT2496" s="45">
        <f>IF(AU2496="S",IF(AND(Q2496="1. Aceitou o programa",AB2496="Realizada"),IFERROR(IF(AA2496="",0,AA2496-R2496),0),0),0)</f>
        <v>0</v>
      </c>
      <c r="AU2496" s="45" t="str">
        <f>_xlfn.XLOOKUP(U2496,'Lista Suspensa'!$AA$20:$AA$23,'Lista Suspensa'!$AB$20:$AB$23,"N/A")</f>
        <v>S</v>
      </c>
    </row>
    <row r="2497" spans="1:47" ht="12" customHeight="1" x14ac:dyDescent="0.3">
      <c r="A2497" s="87" t="s">
        <v>47</v>
      </c>
      <c r="B2497" s="88">
        <v>46104</v>
      </c>
      <c r="C2497" s="89" t="s">
        <v>48</v>
      </c>
      <c r="D2497" s="89" t="s">
        <v>49</v>
      </c>
      <c r="E2497" s="189">
        <v>443165408</v>
      </c>
      <c r="F2497" s="197" t="s">
        <v>6417</v>
      </c>
      <c r="G2497" s="90">
        <v>31137889861</v>
      </c>
      <c r="H2497" s="91">
        <v>30194</v>
      </c>
      <c r="I2497" s="89"/>
      <c r="J2497" s="89" t="s">
        <v>51</v>
      </c>
      <c r="K2497" s="89" t="s">
        <v>52</v>
      </c>
      <c r="L2497" s="89" t="s">
        <v>85</v>
      </c>
      <c r="M2497" s="89" t="s">
        <v>5381</v>
      </c>
      <c r="N2497" s="89" t="s">
        <v>79</v>
      </c>
      <c r="O2497" s="92" t="s">
        <v>6418</v>
      </c>
      <c r="P2497" s="93" t="s">
        <v>57</v>
      </c>
      <c r="Q2497" s="110" t="s">
        <v>5322</v>
      </c>
      <c r="R2497" s="94"/>
      <c r="S2497" s="95">
        <v>46168</v>
      </c>
      <c r="T2497" s="95" t="s">
        <v>5203</v>
      </c>
      <c r="U2497" s="95" t="s">
        <v>1125</v>
      </c>
      <c r="V2497" s="91">
        <v>46113</v>
      </c>
      <c r="W2497" s="91">
        <v>46160</v>
      </c>
      <c r="X2497" s="91">
        <v>46167</v>
      </c>
      <c r="Y2497" s="96" t="s">
        <v>2851</v>
      </c>
      <c r="Z2497" s="89"/>
      <c r="AA2497" s="95"/>
      <c r="AB2497" s="89"/>
      <c r="AC2497" s="109"/>
      <c r="AD2497" s="89"/>
      <c r="AE2497" s="89"/>
      <c r="AF2497" s="191"/>
      <c r="AG2497" s="194"/>
      <c r="AH2497" s="193"/>
      <c r="AI2497" s="97"/>
      <c r="AJ2497" s="97"/>
      <c r="AK2497" s="97"/>
      <c r="AL2497" s="45" t="s">
        <v>67</v>
      </c>
      <c r="AM2497" s="160" t="str">
        <f>MONTH(B2497)&amp;"/"&amp;YEAR(B2497)</f>
        <v>3/2026</v>
      </c>
      <c r="AN2497" s="45">
        <f>WEEKNUM(B2497)-WEEKNUM(EOMONTH(B2497,-1)+1)+1</f>
        <v>4</v>
      </c>
      <c r="AO2497" s="45" t="str">
        <f>MONTH(R2497)&amp;"/"&amp;YEAR(R2497)</f>
        <v>1/1900</v>
      </c>
      <c r="AP2497" s="45" t="e">
        <f>WEEKNUM(R2497)-WEEKNUM(EOMONTH(R2497,-1)+1)+1</f>
        <v>#NUM!</v>
      </c>
      <c r="AQ2497" s="45">
        <f>IF(AU2497="S",IF(Q2497="1. Aceitou o programa",R2497-B2497,0),0)</f>
        <v>0</v>
      </c>
      <c r="AR2497" s="45">
        <f>IF(AU2497="S",IF(AND(S2497&lt;&gt;"",R2497&lt;&gt;""),S2497-R2497,0),0)</f>
        <v>0</v>
      </c>
      <c r="AS2497" s="45">
        <f>IF(AU2497="S",IF(Q2497="1. Aceitou o programa",IF(OR(X2497="Não se Aplica",X2497=""),IF(OR(W2497="Não se Aplica",W2497=""),0,W2497-V2497),AVERAGE(X2497-W2497,W2497-V2497)),0),0)</f>
        <v>0</v>
      </c>
      <c r="AT2497" s="45">
        <f>IF(AU2497="S",IF(AND(Q2497="1. Aceitou o programa",AB2497="Realizada"),IFERROR(IF(AA2497="",0,AA2497-R2497),0),0),0)</f>
        <v>0</v>
      </c>
      <c r="AU2497" s="45" t="str">
        <f>_xlfn.XLOOKUP(U2497,'Lista Suspensa'!$AA$20:$AA$23,'Lista Suspensa'!$AB$20:$AB$23,"N/A")</f>
        <v>S</v>
      </c>
    </row>
    <row r="2498" spans="1:47" ht="12" customHeight="1" x14ac:dyDescent="0.3">
      <c r="A2498" s="87" t="s">
        <v>47</v>
      </c>
      <c r="B2498" s="88">
        <v>46104</v>
      </c>
      <c r="C2498" s="89" t="s">
        <v>48</v>
      </c>
      <c r="D2498" s="89" t="s">
        <v>49</v>
      </c>
      <c r="E2498" s="189">
        <v>81665782</v>
      </c>
      <c r="F2498" s="197" t="s">
        <v>6419</v>
      </c>
      <c r="G2498" s="90">
        <v>56217471868</v>
      </c>
      <c r="H2498" s="91">
        <v>19384</v>
      </c>
      <c r="I2498" s="89"/>
      <c r="J2498" s="89" t="s">
        <v>84</v>
      </c>
      <c r="K2498" s="89" t="s">
        <v>52</v>
      </c>
      <c r="L2498" s="89" t="s">
        <v>69</v>
      </c>
      <c r="M2498" s="89" t="s">
        <v>946</v>
      </c>
      <c r="N2498" s="89" t="s">
        <v>97</v>
      </c>
      <c r="O2498" s="92" t="s">
        <v>6420</v>
      </c>
      <c r="P2498" s="93" t="s">
        <v>57</v>
      </c>
      <c r="Q2498" s="110" t="s">
        <v>5322</v>
      </c>
      <c r="R2498" s="94"/>
      <c r="S2498" s="95">
        <v>46168</v>
      </c>
      <c r="T2498" s="95" t="s">
        <v>5203</v>
      </c>
      <c r="U2498" s="95" t="s">
        <v>1125</v>
      </c>
      <c r="V2498" s="91">
        <v>46113</v>
      </c>
      <c r="W2498" s="91">
        <v>46160</v>
      </c>
      <c r="X2498" s="91">
        <v>46167</v>
      </c>
      <c r="Y2498" s="96" t="s">
        <v>2851</v>
      </c>
      <c r="Z2498" s="89"/>
      <c r="AA2498" s="95"/>
      <c r="AB2498" s="89"/>
      <c r="AC2498" s="109"/>
      <c r="AD2498" s="89"/>
      <c r="AE2498" s="89"/>
      <c r="AF2498" s="191"/>
      <c r="AG2498" s="194"/>
      <c r="AH2498" s="193"/>
      <c r="AI2498" s="97"/>
      <c r="AJ2498" s="97"/>
      <c r="AK2498" s="97"/>
      <c r="AL2498" s="45" t="s">
        <v>67</v>
      </c>
      <c r="AM2498" s="160" t="str">
        <f>MONTH(B2498)&amp;"/"&amp;YEAR(B2498)</f>
        <v>3/2026</v>
      </c>
      <c r="AN2498" s="45">
        <f>WEEKNUM(B2498)-WEEKNUM(EOMONTH(B2498,-1)+1)+1</f>
        <v>4</v>
      </c>
      <c r="AO2498" s="45" t="str">
        <f>MONTH(R2498)&amp;"/"&amp;YEAR(R2498)</f>
        <v>1/1900</v>
      </c>
      <c r="AP2498" s="45" t="e">
        <f>WEEKNUM(R2498)-WEEKNUM(EOMONTH(R2498,-1)+1)+1</f>
        <v>#NUM!</v>
      </c>
      <c r="AQ2498" s="45">
        <f>IF(AU2498="S",IF(Q2498="1. Aceitou o programa",R2498-B2498,0),0)</f>
        <v>0</v>
      </c>
      <c r="AR2498" s="45">
        <f>IF(AU2498="S",IF(AND(S2498&lt;&gt;"",R2498&lt;&gt;""),S2498-R2498,0),0)</f>
        <v>0</v>
      </c>
      <c r="AS2498" s="45">
        <f>IF(AU2498="S",IF(Q2498="1. Aceitou o programa",IF(OR(X2498="Não se Aplica",X2498=""),IF(OR(W2498="Não se Aplica",W2498=""),0,W2498-V2498),AVERAGE(X2498-W2498,W2498-V2498)),0),0)</f>
        <v>0</v>
      </c>
      <c r="AT2498" s="45">
        <f>IF(AU2498="S",IF(AND(Q2498="1. Aceitou o programa",AB2498="Realizada"),IFERROR(IF(AA2498="",0,AA2498-R2498),0),0),0)</f>
        <v>0</v>
      </c>
      <c r="AU2498" s="45" t="str">
        <f>_xlfn.XLOOKUP(U2498,'Lista Suspensa'!$AA$20:$AA$23,'Lista Suspensa'!$AB$20:$AB$23,"N/A")</f>
        <v>S</v>
      </c>
    </row>
    <row r="2499" spans="1:47" ht="12" customHeight="1" x14ac:dyDescent="0.3">
      <c r="A2499" s="87" t="s">
        <v>47</v>
      </c>
      <c r="B2499" s="88">
        <v>46104</v>
      </c>
      <c r="C2499" s="89" t="s">
        <v>48</v>
      </c>
      <c r="D2499" s="89" t="s">
        <v>49</v>
      </c>
      <c r="E2499" s="189">
        <v>804189820</v>
      </c>
      <c r="F2499" s="197" t="s">
        <v>6421</v>
      </c>
      <c r="G2499" s="90">
        <v>25554508820</v>
      </c>
      <c r="H2499" s="91">
        <v>14607</v>
      </c>
      <c r="I2499" s="89"/>
      <c r="J2499" s="89" t="s">
        <v>51</v>
      </c>
      <c r="K2499" s="89" t="s">
        <v>52</v>
      </c>
      <c r="L2499" s="89" t="s">
        <v>53</v>
      </c>
      <c r="M2499" s="89" t="s">
        <v>6422</v>
      </c>
      <c r="N2499" s="89" t="s">
        <v>97</v>
      </c>
      <c r="O2499" s="92" t="s">
        <v>6423</v>
      </c>
      <c r="P2499" s="93" t="s">
        <v>57</v>
      </c>
      <c r="Q2499" s="110" t="s">
        <v>5322</v>
      </c>
      <c r="R2499" s="94"/>
      <c r="S2499" s="95">
        <v>46168</v>
      </c>
      <c r="T2499" s="95" t="s">
        <v>5203</v>
      </c>
      <c r="U2499" s="95" t="s">
        <v>1125</v>
      </c>
      <c r="V2499" s="91">
        <v>46113</v>
      </c>
      <c r="W2499" s="91">
        <v>46160</v>
      </c>
      <c r="X2499" s="91">
        <v>46167</v>
      </c>
      <c r="Y2499" s="96" t="s">
        <v>2851</v>
      </c>
      <c r="Z2499" s="89"/>
      <c r="AA2499" s="95"/>
      <c r="AB2499" s="89"/>
      <c r="AC2499" s="109"/>
      <c r="AD2499" s="89"/>
      <c r="AE2499" s="89"/>
      <c r="AF2499" s="191"/>
      <c r="AG2499" s="194"/>
      <c r="AH2499" s="193"/>
      <c r="AI2499" s="97"/>
      <c r="AJ2499" s="97"/>
      <c r="AK2499" s="97"/>
      <c r="AL2499" s="45" t="s">
        <v>67</v>
      </c>
      <c r="AM2499" s="160" t="str">
        <f>MONTH(B2499)&amp;"/"&amp;YEAR(B2499)</f>
        <v>3/2026</v>
      </c>
      <c r="AN2499" s="45">
        <f>WEEKNUM(B2499)-WEEKNUM(EOMONTH(B2499,-1)+1)+1</f>
        <v>4</v>
      </c>
      <c r="AO2499" s="45" t="str">
        <f>MONTH(R2499)&amp;"/"&amp;YEAR(R2499)</f>
        <v>1/1900</v>
      </c>
      <c r="AP2499" s="45" t="e">
        <f>WEEKNUM(R2499)-WEEKNUM(EOMONTH(R2499,-1)+1)+1</f>
        <v>#NUM!</v>
      </c>
      <c r="AQ2499" s="45">
        <f>IF(AU2499="S",IF(Q2499="1. Aceitou o programa",R2499-B2499,0),0)</f>
        <v>0</v>
      </c>
      <c r="AR2499" s="45">
        <f>IF(AU2499="S",IF(AND(S2499&lt;&gt;"",R2499&lt;&gt;""),S2499-R2499,0),0)</f>
        <v>0</v>
      </c>
      <c r="AS2499" s="45">
        <f>IF(AU2499="S",IF(Q2499="1. Aceitou o programa",IF(OR(X2499="Não se Aplica",X2499=""),IF(OR(W2499="Não se Aplica",W2499=""),0,W2499-V2499),AVERAGE(X2499-W2499,W2499-V2499)),0),0)</f>
        <v>0</v>
      </c>
      <c r="AT2499" s="45">
        <f>IF(AU2499="S",IF(AND(Q2499="1. Aceitou o programa",AB2499="Realizada"),IFERROR(IF(AA2499="",0,AA2499-R2499),0),0),0)</f>
        <v>0</v>
      </c>
      <c r="AU2499" s="45" t="str">
        <f>_xlfn.XLOOKUP(U2499,'Lista Suspensa'!$AA$20:$AA$23,'Lista Suspensa'!$AB$20:$AB$23,"N/A")</f>
        <v>S</v>
      </c>
    </row>
    <row r="2500" spans="1:47" ht="12" customHeight="1" x14ac:dyDescent="0.3">
      <c r="A2500" s="87" t="s">
        <v>47</v>
      </c>
      <c r="B2500" s="88">
        <v>46104</v>
      </c>
      <c r="C2500" s="89" t="s">
        <v>48</v>
      </c>
      <c r="D2500" s="89" t="s">
        <v>49</v>
      </c>
      <c r="E2500" s="189">
        <v>810641267</v>
      </c>
      <c r="F2500" s="197" t="s">
        <v>6424</v>
      </c>
      <c r="G2500" s="90">
        <v>27960456844</v>
      </c>
      <c r="H2500" s="91">
        <v>23320</v>
      </c>
      <c r="I2500" s="89"/>
      <c r="J2500" s="89" t="s">
        <v>51</v>
      </c>
      <c r="K2500" s="89" t="s">
        <v>52</v>
      </c>
      <c r="L2500" s="89" t="s">
        <v>85</v>
      </c>
      <c r="M2500" s="89" t="s">
        <v>1718</v>
      </c>
      <c r="N2500" s="89" t="s">
        <v>97</v>
      </c>
      <c r="O2500" s="92" t="s">
        <v>6425</v>
      </c>
      <c r="P2500" s="93" t="s">
        <v>57</v>
      </c>
      <c r="Q2500" s="110" t="s">
        <v>5322</v>
      </c>
      <c r="R2500" s="94"/>
      <c r="S2500" s="95">
        <v>46168</v>
      </c>
      <c r="T2500" s="95" t="s">
        <v>5203</v>
      </c>
      <c r="U2500" s="95" t="s">
        <v>1125</v>
      </c>
      <c r="V2500" s="91">
        <v>46113</v>
      </c>
      <c r="W2500" s="91">
        <v>46160</v>
      </c>
      <c r="X2500" s="91">
        <v>46167</v>
      </c>
      <c r="Y2500" s="96" t="s">
        <v>2851</v>
      </c>
      <c r="Z2500" s="89"/>
      <c r="AA2500" s="95"/>
      <c r="AB2500" s="89"/>
      <c r="AC2500" s="109"/>
      <c r="AD2500" s="89"/>
      <c r="AE2500" s="89"/>
      <c r="AF2500" s="191"/>
      <c r="AG2500" s="194"/>
      <c r="AH2500" s="193"/>
      <c r="AI2500" s="97"/>
      <c r="AJ2500" s="97"/>
      <c r="AK2500" s="97"/>
      <c r="AL2500" s="45" t="s">
        <v>67</v>
      </c>
      <c r="AM2500" s="160" t="str">
        <f>MONTH(B2500)&amp;"/"&amp;YEAR(B2500)</f>
        <v>3/2026</v>
      </c>
      <c r="AN2500" s="45">
        <f>WEEKNUM(B2500)-WEEKNUM(EOMONTH(B2500,-1)+1)+1</f>
        <v>4</v>
      </c>
      <c r="AO2500" s="45" t="str">
        <f>MONTH(R2500)&amp;"/"&amp;YEAR(R2500)</f>
        <v>1/1900</v>
      </c>
      <c r="AP2500" s="45" t="e">
        <f>WEEKNUM(R2500)-WEEKNUM(EOMONTH(R2500,-1)+1)+1</f>
        <v>#NUM!</v>
      </c>
      <c r="AQ2500" s="45">
        <f>IF(AU2500="S",IF(Q2500="1. Aceitou o programa",R2500-B2500,0),0)</f>
        <v>0</v>
      </c>
      <c r="AR2500" s="45">
        <f>IF(AU2500="S",IF(AND(S2500&lt;&gt;"",R2500&lt;&gt;""),S2500-R2500,0),0)</f>
        <v>0</v>
      </c>
      <c r="AS2500" s="45">
        <f>IF(AU2500="S",IF(Q2500="1. Aceitou o programa",IF(OR(X2500="Não se Aplica",X2500=""),IF(OR(W2500="Não se Aplica",W2500=""),0,W2500-V2500),AVERAGE(X2500-W2500,W2500-V2500)),0),0)</f>
        <v>0</v>
      </c>
      <c r="AT2500" s="45">
        <f>IF(AU2500="S",IF(AND(Q2500="1. Aceitou o programa",AB2500="Realizada"),IFERROR(IF(AA2500="",0,AA2500-R2500),0),0),0)</f>
        <v>0</v>
      </c>
      <c r="AU2500" s="45" t="str">
        <f>_xlfn.XLOOKUP(U2500,'Lista Suspensa'!$AA$20:$AA$23,'Lista Suspensa'!$AB$20:$AB$23,"N/A")</f>
        <v>S</v>
      </c>
    </row>
    <row r="2501" spans="1:47" ht="12" customHeight="1" x14ac:dyDescent="0.3">
      <c r="A2501" s="87" t="s">
        <v>47</v>
      </c>
      <c r="B2501" s="88">
        <v>46104</v>
      </c>
      <c r="C2501" s="89" t="s">
        <v>48</v>
      </c>
      <c r="D2501" s="89" t="s">
        <v>49</v>
      </c>
      <c r="E2501" s="189">
        <v>27961605</v>
      </c>
      <c r="F2501" s="197" t="s">
        <v>6426</v>
      </c>
      <c r="G2501" s="90">
        <v>25802478829</v>
      </c>
      <c r="H2501" s="91">
        <v>26549</v>
      </c>
      <c r="I2501" s="89"/>
      <c r="J2501" s="89" t="s">
        <v>84</v>
      </c>
      <c r="K2501" s="89" t="s">
        <v>52</v>
      </c>
      <c r="L2501" s="89" t="s">
        <v>85</v>
      </c>
      <c r="M2501" s="89" t="s">
        <v>6427</v>
      </c>
      <c r="N2501" s="89" t="s">
        <v>87</v>
      </c>
      <c r="O2501" s="92" t="s">
        <v>6428</v>
      </c>
      <c r="P2501" s="93" t="s">
        <v>57</v>
      </c>
      <c r="Q2501" s="110" t="s">
        <v>58</v>
      </c>
      <c r="R2501" s="94">
        <v>46169</v>
      </c>
      <c r="S2501" s="95"/>
      <c r="T2501" s="95" t="s">
        <v>59</v>
      </c>
      <c r="U2501" s="95" t="s">
        <v>60</v>
      </c>
      <c r="V2501" s="91">
        <v>46113</v>
      </c>
      <c r="W2501" s="91">
        <v>46160</v>
      </c>
      <c r="X2501" s="91">
        <v>46167</v>
      </c>
      <c r="Y2501" s="96" t="s">
        <v>2851</v>
      </c>
      <c r="Z2501" s="89" t="s">
        <v>62</v>
      </c>
      <c r="AA2501" s="95"/>
      <c r="AB2501" s="95" t="s">
        <v>2804</v>
      </c>
      <c r="AC2501" s="95" t="s">
        <v>2804</v>
      </c>
      <c r="AD2501" s="95" t="s">
        <v>2804</v>
      </c>
      <c r="AE2501" s="95" t="s">
        <v>2804</v>
      </c>
      <c r="AF2501" s="95" t="s">
        <v>2804</v>
      </c>
      <c r="AG2501" s="95" t="s">
        <v>2804</v>
      </c>
      <c r="AH2501" s="95" t="s">
        <v>2804</v>
      </c>
      <c r="AI2501" s="97"/>
      <c r="AJ2501" s="97" t="s">
        <v>65</v>
      </c>
      <c r="AK2501" s="97" t="s">
        <v>66</v>
      </c>
      <c r="AL2501" s="45" t="s">
        <v>67</v>
      </c>
      <c r="AM2501" s="160" t="str">
        <f>MONTH(B2501)&amp;"/"&amp;YEAR(B2501)</f>
        <v>3/2026</v>
      </c>
      <c r="AN2501" s="45">
        <f>WEEKNUM(B2501)-WEEKNUM(EOMONTH(B2501,-1)+1)+1</f>
        <v>4</v>
      </c>
      <c r="AO2501" s="45" t="str">
        <f>MONTH(R2501)&amp;"/"&amp;YEAR(R2501)</f>
        <v>5/2026</v>
      </c>
      <c r="AP2501" s="45">
        <f>WEEKNUM(R2501)-WEEKNUM(EOMONTH(R2501,-1)+1)+1</f>
        <v>5</v>
      </c>
      <c r="AQ2501" s="45">
        <f>IF(AU2501="S",IF(Q2501="1. Aceitou o programa",R2501-B2501,0),0)</f>
        <v>65</v>
      </c>
      <c r="AR2501" s="45">
        <f>IF(AU2501="S",IF(AND(S2501&lt;&gt;"",R2501&lt;&gt;""),S2501-R2501,0),0)</f>
        <v>0</v>
      </c>
      <c r="AS2501" s="45">
        <f>IF(AU2501="S",IF(Q2501="1. Aceitou o programa",IF(OR(X2501="Não se Aplica",X2501=""),IF(OR(W2501="Não se Aplica",W2501=""),0,W2501-V2501),AVERAGE(X2501-W2501,W2501-V2501)),0),0)</f>
        <v>27</v>
      </c>
      <c r="AT2501" s="45">
        <f>IF(AU2501="S",IF(AND(Q2501="1. Aceitou o programa",AB2501="Realizada"),IFERROR(IF(AA2501="",0,AA2501-R2501),0),0),0)</f>
        <v>0</v>
      </c>
      <c r="AU2501" s="45" t="str">
        <f>_xlfn.XLOOKUP(U2501,'Lista Suspensa'!$AA$20:$AA$23,'Lista Suspensa'!$AB$20:$AB$23,"N/A")</f>
        <v>S</v>
      </c>
    </row>
    <row r="2502" spans="1:47" ht="12" customHeight="1" x14ac:dyDescent="0.3">
      <c r="A2502" s="87" t="s">
        <v>47</v>
      </c>
      <c r="B2502" s="88">
        <v>46104</v>
      </c>
      <c r="C2502" s="89" t="s">
        <v>48</v>
      </c>
      <c r="D2502" s="89" t="s">
        <v>49</v>
      </c>
      <c r="E2502" s="189">
        <v>88127361</v>
      </c>
      <c r="F2502" s="197" t="s">
        <v>6429</v>
      </c>
      <c r="G2502" s="90">
        <v>7690947832</v>
      </c>
      <c r="H2502" s="91">
        <v>24080</v>
      </c>
      <c r="I2502" s="89"/>
      <c r="J2502" s="89" t="s">
        <v>51</v>
      </c>
      <c r="K2502" s="89" t="s">
        <v>52</v>
      </c>
      <c r="L2502" s="89" t="s">
        <v>85</v>
      </c>
      <c r="M2502" s="89" t="s">
        <v>1539</v>
      </c>
      <c r="N2502" s="89" t="s">
        <v>150</v>
      </c>
      <c r="O2502" s="92" t="s">
        <v>6430</v>
      </c>
      <c r="P2502" s="93" t="s">
        <v>57</v>
      </c>
      <c r="Q2502" s="110" t="s">
        <v>5322</v>
      </c>
      <c r="R2502" s="94"/>
      <c r="S2502" s="95">
        <v>46168</v>
      </c>
      <c r="T2502" s="95" t="s">
        <v>5203</v>
      </c>
      <c r="U2502" s="95" t="s">
        <v>1125</v>
      </c>
      <c r="V2502" s="91">
        <v>46113</v>
      </c>
      <c r="W2502" s="91">
        <v>46160</v>
      </c>
      <c r="X2502" s="91">
        <v>46167</v>
      </c>
      <c r="Y2502" s="96" t="s">
        <v>2851</v>
      </c>
      <c r="Z2502" s="89"/>
      <c r="AA2502" s="95"/>
      <c r="AB2502" s="89"/>
      <c r="AC2502" s="109"/>
      <c r="AD2502" s="89"/>
      <c r="AE2502" s="89"/>
      <c r="AF2502" s="191"/>
      <c r="AG2502" s="194"/>
      <c r="AH2502" s="193"/>
      <c r="AI2502" s="97"/>
      <c r="AJ2502" s="97"/>
      <c r="AK2502" s="97"/>
      <c r="AL2502" s="45" t="s">
        <v>67</v>
      </c>
      <c r="AM2502" s="160" t="str">
        <f>MONTH(B2502)&amp;"/"&amp;YEAR(B2502)</f>
        <v>3/2026</v>
      </c>
      <c r="AN2502" s="45">
        <f>WEEKNUM(B2502)-WEEKNUM(EOMONTH(B2502,-1)+1)+1</f>
        <v>4</v>
      </c>
      <c r="AO2502" s="45" t="str">
        <f>MONTH(R2502)&amp;"/"&amp;YEAR(R2502)</f>
        <v>1/1900</v>
      </c>
      <c r="AP2502" s="45" t="e">
        <f>WEEKNUM(R2502)-WEEKNUM(EOMONTH(R2502,-1)+1)+1</f>
        <v>#NUM!</v>
      </c>
      <c r="AQ2502" s="45">
        <f>IF(AU2502="S",IF(Q2502="1. Aceitou o programa",R2502-B2502,0),0)</f>
        <v>0</v>
      </c>
      <c r="AR2502" s="45">
        <f>IF(AU2502="S",IF(AND(S2502&lt;&gt;"",R2502&lt;&gt;""),S2502-R2502,0),0)</f>
        <v>0</v>
      </c>
      <c r="AS2502" s="45">
        <f>IF(AU2502="S",IF(Q2502="1. Aceitou o programa",IF(OR(X2502="Não se Aplica",X2502=""),IF(OR(W2502="Não se Aplica",W2502=""),0,W2502-V2502),AVERAGE(X2502-W2502,W2502-V2502)),0),0)</f>
        <v>0</v>
      </c>
      <c r="AT2502" s="45">
        <f>IF(AU2502="S",IF(AND(Q2502="1. Aceitou o programa",AB2502="Realizada"),IFERROR(IF(AA2502="",0,AA2502-R2502),0),0),0)</f>
        <v>0</v>
      </c>
      <c r="AU2502" s="45" t="str">
        <f>_xlfn.XLOOKUP(U2502,'Lista Suspensa'!$AA$20:$AA$23,'Lista Suspensa'!$AB$20:$AB$23,"N/A")</f>
        <v>S</v>
      </c>
    </row>
    <row r="2503" spans="1:47" ht="12" customHeight="1" x14ac:dyDescent="0.3">
      <c r="A2503" s="87" t="s">
        <v>47</v>
      </c>
      <c r="B2503" s="88">
        <v>46104</v>
      </c>
      <c r="C2503" s="89" t="s">
        <v>48</v>
      </c>
      <c r="D2503" s="89" t="s">
        <v>49</v>
      </c>
      <c r="E2503" s="189">
        <v>805388656</v>
      </c>
      <c r="F2503" s="197" t="s">
        <v>6431</v>
      </c>
      <c r="G2503" s="90">
        <v>27773915806</v>
      </c>
      <c r="H2503" s="91">
        <v>28668</v>
      </c>
      <c r="I2503" s="89"/>
      <c r="J2503" s="89" t="s">
        <v>51</v>
      </c>
      <c r="K2503" s="89" t="s">
        <v>52</v>
      </c>
      <c r="L2503" s="89" t="s">
        <v>381</v>
      </c>
      <c r="M2503" s="89" t="s">
        <v>6432</v>
      </c>
      <c r="N2503" s="89" t="s">
        <v>97</v>
      </c>
      <c r="O2503" s="92" t="s">
        <v>6433</v>
      </c>
      <c r="P2503" s="93" t="s">
        <v>57</v>
      </c>
      <c r="Q2503" s="110" t="s">
        <v>5322</v>
      </c>
      <c r="R2503" s="94"/>
      <c r="S2503" s="95">
        <v>46168</v>
      </c>
      <c r="T2503" s="95" t="s">
        <v>5203</v>
      </c>
      <c r="U2503" s="95" t="s">
        <v>1125</v>
      </c>
      <c r="V2503" s="91">
        <v>46113</v>
      </c>
      <c r="W2503" s="91">
        <v>46160</v>
      </c>
      <c r="X2503" s="91">
        <v>46167</v>
      </c>
      <c r="Y2503" s="96" t="s">
        <v>2851</v>
      </c>
      <c r="Z2503" s="89"/>
      <c r="AA2503" s="95"/>
      <c r="AB2503" s="89"/>
      <c r="AC2503" s="109"/>
      <c r="AD2503" s="89"/>
      <c r="AE2503" s="89"/>
      <c r="AF2503" s="191"/>
      <c r="AG2503" s="194"/>
      <c r="AH2503" s="193"/>
      <c r="AI2503" s="97"/>
      <c r="AJ2503" s="97"/>
      <c r="AK2503" s="97"/>
      <c r="AL2503" s="45" t="s">
        <v>67</v>
      </c>
      <c r="AM2503" s="160" t="str">
        <f>MONTH(B2503)&amp;"/"&amp;YEAR(B2503)</f>
        <v>3/2026</v>
      </c>
      <c r="AN2503" s="45">
        <f>WEEKNUM(B2503)-WEEKNUM(EOMONTH(B2503,-1)+1)+1</f>
        <v>4</v>
      </c>
      <c r="AO2503" s="45" t="str">
        <f>MONTH(R2503)&amp;"/"&amp;YEAR(R2503)</f>
        <v>1/1900</v>
      </c>
      <c r="AP2503" s="45" t="e">
        <f>WEEKNUM(R2503)-WEEKNUM(EOMONTH(R2503,-1)+1)+1</f>
        <v>#NUM!</v>
      </c>
      <c r="AQ2503" s="45">
        <f>IF(AU2503="S",IF(Q2503="1. Aceitou o programa",R2503-B2503,0),0)</f>
        <v>0</v>
      </c>
      <c r="AR2503" s="45">
        <f>IF(AU2503="S",IF(AND(S2503&lt;&gt;"",R2503&lt;&gt;""),S2503-R2503,0),0)</f>
        <v>0</v>
      </c>
      <c r="AS2503" s="45">
        <f>IF(AU2503="S",IF(Q2503="1. Aceitou o programa",IF(OR(X2503="Não se Aplica",X2503=""),IF(OR(W2503="Não se Aplica",W2503=""),0,W2503-V2503),AVERAGE(X2503-W2503,W2503-V2503)),0),0)</f>
        <v>0</v>
      </c>
      <c r="AT2503" s="45">
        <f>IF(AU2503="S",IF(AND(Q2503="1. Aceitou o programa",AB2503="Realizada"),IFERROR(IF(AA2503="",0,AA2503-R2503),0),0),0)</f>
        <v>0</v>
      </c>
      <c r="AU2503" s="45" t="str">
        <f>_xlfn.XLOOKUP(U2503,'Lista Suspensa'!$AA$20:$AA$23,'Lista Suspensa'!$AB$20:$AB$23,"N/A")</f>
        <v>S</v>
      </c>
    </row>
    <row r="2504" spans="1:47" ht="12" customHeight="1" x14ac:dyDescent="0.3">
      <c r="A2504" s="87" t="s">
        <v>47</v>
      </c>
      <c r="B2504" s="88">
        <v>46104</v>
      </c>
      <c r="C2504" s="89" t="s">
        <v>48</v>
      </c>
      <c r="D2504" s="89" t="s">
        <v>49</v>
      </c>
      <c r="E2504" s="189">
        <v>12791180</v>
      </c>
      <c r="F2504" s="197" t="s">
        <v>6434</v>
      </c>
      <c r="G2504" s="90">
        <v>15374637134</v>
      </c>
      <c r="H2504" s="91">
        <v>18511</v>
      </c>
      <c r="I2504" s="89"/>
      <c r="J2504" s="89" t="s">
        <v>51</v>
      </c>
      <c r="K2504" s="89" t="s">
        <v>76</v>
      </c>
      <c r="L2504" s="89" t="s">
        <v>95</v>
      </c>
      <c r="M2504" s="89" t="s">
        <v>6435</v>
      </c>
      <c r="N2504" s="89" t="s">
        <v>87</v>
      </c>
      <c r="O2504" s="92" t="s">
        <v>6436</v>
      </c>
      <c r="P2504" s="93" t="s">
        <v>57</v>
      </c>
      <c r="Q2504" s="110" t="s">
        <v>5322</v>
      </c>
      <c r="R2504" s="94"/>
      <c r="S2504" s="95">
        <v>46168</v>
      </c>
      <c r="T2504" s="95" t="s">
        <v>5203</v>
      </c>
      <c r="U2504" s="95" t="s">
        <v>1125</v>
      </c>
      <c r="V2504" s="91">
        <v>46113</v>
      </c>
      <c r="W2504" s="91">
        <v>46160</v>
      </c>
      <c r="X2504" s="91">
        <v>46167</v>
      </c>
      <c r="Y2504" s="96" t="s">
        <v>5548</v>
      </c>
      <c r="Z2504" s="89"/>
      <c r="AA2504" s="95"/>
      <c r="AB2504" s="89"/>
      <c r="AC2504" s="109"/>
      <c r="AD2504" s="89"/>
      <c r="AE2504" s="89"/>
      <c r="AF2504" s="191"/>
      <c r="AG2504" s="194"/>
      <c r="AH2504" s="193"/>
      <c r="AI2504" s="97"/>
      <c r="AJ2504" s="97"/>
      <c r="AK2504" s="97"/>
      <c r="AL2504" s="45" t="s">
        <v>67</v>
      </c>
      <c r="AM2504" s="160" t="str">
        <f>MONTH(B2504)&amp;"/"&amp;YEAR(B2504)</f>
        <v>3/2026</v>
      </c>
      <c r="AN2504" s="45">
        <f>WEEKNUM(B2504)-WEEKNUM(EOMONTH(B2504,-1)+1)+1</f>
        <v>4</v>
      </c>
      <c r="AO2504" s="45" t="str">
        <f>MONTH(R2504)&amp;"/"&amp;YEAR(R2504)</f>
        <v>1/1900</v>
      </c>
      <c r="AP2504" s="45" t="e">
        <f>WEEKNUM(R2504)-WEEKNUM(EOMONTH(R2504,-1)+1)+1</f>
        <v>#NUM!</v>
      </c>
      <c r="AQ2504" s="45">
        <f>IF(AU2504="S",IF(Q2504="1. Aceitou o programa",R2504-B2504,0),0)</f>
        <v>0</v>
      </c>
      <c r="AR2504" s="45">
        <f>IF(AU2504="S",IF(AND(S2504&lt;&gt;"",R2504&lt;&gt;""),S2504-R2504,0),0)</f>
        <v>0</v>
      </c>
      <c r="AS2504" s="45">
        <f>IF(AU2504="S",IF(Q2504="1. Aceitou o programa",IF(OR(X2504="Não se Aplica",X2504=""),IF(OR(W2504="Não se Aplica",W2504=""),0,W2504-V2504),AVERAGE(X2504-W2504,W2504-V2504)),0),0)</f>
        <v>0</v>
      </c>
      <c r="AT2504" s="45">
        <f>IF(AU2504="S",IF(AND(Q2504="1. Aceitou o programa",AB2504="Realizada"),IFERROR(IF(AA2504="",0,AA2504-R2504),0),0),0)</f>
        <v>0</v>
      </c>
      <c r="AU2504" s="45" t="str">
        <f>_xlfn.XLOOKUP(U2504,'Lista Suspensa'!$AA$20:$AA$23,'Lista Suspensa'!$AB$20:$AB$23,"N/A")</f>
        <v>S</v>
      </c>
    </row>
    <row r="2505" spans="1:47" ht="12" customHeight="1" x14ac:dyDescent="0.3">
      <c r="A2505" s="87" t="s">
        <v>47</v>
      </c>
      <c r="B2505" s="88">
        <v>46104</v>
      </c>
      <c r="C2505" s="89" t="s">
        <v>48</v>
      </c>
      <c r="D2505" s="89" t="s">
        <v>49</v>
      </c>
      <c r="E2505" s="189">
        <v>435797190</v>
      </c>
      <c r="F2505" s="197" t="s">
        <v>6437</v>
      </c>
      <c r="G2505" s="90">
        <v>42310482749</v>
      </c>
      <c r="H2505" s="91">
        <v>20292</v>
      </c>
      <c r="I2505" s="89"/>
      <c r="J2505" s="89" t="s">
        <v>51</v>
      </c>
      <c r="K2505" s="89" t="s">
        <v>76</v>
      </c>
      <c r="L2505" s="89" t="s">
        <v>6438</v>
      </c>
      <c r="M2505" s="89" t="s">
        <v>234</v>
      </c>
      <c r="N2505" s="89" t="s">
        <v>55</v>
      </c>
      <c r="O2505" s="92" t="s">
        <v>6439</v>
      </c>
      <c r="P2505" s="93" t="s">
        <v>57</v>
      </c>
      <c r="Q2505" s="110" t="s">
        <v>5322</v>
      </c>
      <c r="R2505" s="94"/>
      <c r="S2505" s="95">
        <v>46168</v>
      </c>
      <c r="T2505" s="95" t="s">
        <v>5203</v>
      </c>
      <c r="U2505" s="95" t="s">
        <v>1125</v>
      </c>
      <c r="V2505" s="91">
        <v>46113</v>
      </c>
      <c r="W2505" s="91">
        <v>46160</v>
      </c>
      <c r="X2505" s="91">
        <v>46167</v>
      </c>
      <c r="Y2505" s="96" t="s">
        <v>2851</v>
      </c>
      <c r="Z2505" s="89"/>
      <c r="AA2505" s="95"/>
      <c r="AB2505" s="89"/>
      <c r="AC2505" s="109"/>
      <c r="AD2505" s="89"/>
      <c r="AE2505" s="89"/>
      <c r="AF2505" s="191"/>
      <c r="AG2505" s="194"/>
      <c r="AH2505" s="193"/>
      <c r="AI2505" s="97"/>
      <c r="AJ2505" s="97"/>
      <c r="AK2505" s="97"/>
      <c r="AL2505" s="45" t="s">
        <v>67</v>
      </c>
      <c r="AM2505" s="160" t="str">
        <f>MONTH(B2505)&amp;"/"&amp;YEAR(B2505)</f>
        <v>3/2026</v>
      </c>
      <c r="AN2505" s="45">
        <f>WEEKNUM(B2505)-WEEKNUM(EOMONTH(B2505,-1)+1)+1</f>
        <v>4</v>
      </c>
      <c r="AO2505" s="45" t="str">
        <f>MONTH(R2505)&amp;"/"&amp;YEAR(R2505)</f>
        <v>1/1900</v>
      </c>
      <c r="AP2505" s="45" t="e">
        <f>WEEKNUM(R2505)-WEEKNUM(EOMONTH(R2505,-1)+1)+1</f>
        <v>#NUM!</v>
      </c>
      <c r="AQ2505" s="45">
        <f>IF(AU2505="S",IF(Q2505="1. Aceitou o programa",R2505-B2505,0),0)</f>
        <v>0</v>
      </c>
      <c r="AR2505" s="45">
        <f>IF(AU2505="S",IF(AND(S2505&lt;&gt;"",R2505&lt;&gt;""),S2505-R2505,0),0)</f>
        <v>0</v>
      </c>
      <c r="AS2505" s="45">
        <f>IF(AU2505="S",IF(Q2505="1. Aceitou o programa",IF(OR(X2505="Não se Aplica",X2505=""),IF(OR(W2505="Não se Aplica",W2505=""),0,W2505-V2505),AVERAGE(X2505-W2505,W2505-V2505)),0),0)</f>
        <v>0</v>
      </c>
      <c r="AT2505" s="45">
        <f>IF(AU2505="S",IF(AND(Q2505="1. Aceitou o programa",AB2505="Realizada"),IFERROR(IF(AA2505="",0,AA2505-R2505),0),0),0)</f>
        <v>0</v>
      </c>
      <c r="AU2505" s="45" t="str">
        <f>_xlfn.XLOOKUP(U2505,'Lista Suspensa'!$AA$20:$AA$23,'Lista Suspensa'!$AB$20:$AB$23,"N/A")</f>
        <v>S</v>
      </c>
    </row>
    <row r="2506" spans="1:47" ht="12" customHeight="1" x14ac:dyDescent="0.3">
      <c r="A2506" s="87" t="s">
        <v>47</v>
      </c>
      <c r="B2506" s="88">
        <v>46104</v>
      </c>
      <c r="C2506" s="89" t="s">
        <v>48</v>
      </c>
      <c r="D2506" s="89" t="s">
        <v>49</v>
      </c>
      <c r="E2506" s="189">
        <v>301234086</v>
      </c>
      <c r="F2506" s="197" t="s">
        <v>6440</v>
      </c>
      <c r="G2506" s="90">
        <v>76627101815</v>
      </c>
      <c r="H2506" s="91">
        <v>18403</v>
      </c>
      <c r="I2506" s="89"/>
      <c r="J2506" s="89" t="s">
        <v>51</v>
      </c>
      <c r="K2506" s="89" t="s">
        <v>52</v>
      </c>
      <c r="L2506" s="89" t="s">
        <v>85</v>
      </c>
      <c r="M2506" s="89" t="s">
        <v>6441</v>
      </c>
      <c r="N2506" s="89" t="s">
        <v>87</v>
      </c>
      <c r="O2506" s="92" t="s">
        <v>6442</v>
      </c>
      <c r="P2506" s="93" t="s">
        <v>57</v>
      </c>
      <c r="Q2506" s="110" t="s">
        <v>5322</v>
      </c>
      <c r="R2506" s="94"/>
      <c r="S2506" s="95">
        <v>46168</v>
      </c>
      <c r="T2506" s="95" t="s">
        <v>5203</v>
      </c>
      <c r="U2506" s="95" t="s">
        <v>1125</v>
      </c>
      <c r="V2506" s="91">
        <v>46113</v>
      </c>
      <c r="W2506" s="91">
        <v>46160</v>
      </c>
      <c r="X2506" s="91">
        <v>46167</v>
      </c>
      <c r="Y2506" s="96" t="s">
        <v>2851</v>
      </c>
      <c r="Z2506" s="89"/>
      <c r="AA2506" s="95"/>
      <c r="AB2506" s="89"/>
      <c r="AC2506" s="109"/>
      <c r="AD2506" s="89"/>
      <c r="AE2506" s="89"/>
      <c r="AF2506" s="191"/>
      <c r="AG2506" s="194"/>
      <c r="AH2506" s="193"/>
      <c r="AI2506" s="97"/>
      <c r="AJ2506" s="97"/>
      <c r="AK2506" s="97"/>
      <c r="AL2506" s="45" t="s">
        <v>67</v>
      </c>
      <c r="AM2506" s="160" t="str">
        <f>MONTH(B2506)&amp;"/"&amp;YEAR(B2506)</f>
        <v>3/2026</v>
      </c>
      <c r="AN2506" s="45">
        <f>WEEKNUM(B2506)-WEEKNUM(EOMONTH(B2506,-1)+1)+1</f>
        <v>4</v>
      </c>
      <c r="AO2506" s="45" t="str">
        <f>MONTH(R2506)&amp;"/"&amp;YEAR(R2506)</f>
        <v>1/1900</v>
      </c>
      <c r="AP2506" s="45" t="e">
        <f>WEEKNUM(R2506)-WEEKNUM(EOMONTH(R2506,-1)+1)+1</f>
        <v>#NUM!</v>
      </c>
      <c r="AQ2506" s="45">
        <f>IF(AU2506="S",IF(Q2506="1. Aceitou o programa",R2506-B2506,0),0)</f>
        <v>0</v>
      </c>
      <c r="AR2506" s="45">
        <f>IF(AU2506="S",IF(AND(S2506&lt;&gt;"",R2506&lt;&gt;""),S2506-R2506,0),0)</f>
        <v>0</v>
      </c>
      <c r="AS2506" s="45">
        <f>IF(AU2506="S",IF(Q2506="1. Aceitou o programa",IF(OR(X2506="Não se Aplica",X2506=""),IF(OR(W2506="Não se Aplica",W2506=""),0,W2506-V2506),AVERAGE(X2506-W2506,W2506-V2506)),0),0)</f>
        <v>0</v>
      </c>
      <c r="AT2506" s="45">
        <f>IF(AU2506="S",IF(AND(Q2506="1. Aceitou o programa",AB2506="Realizada"),IFERROR(IF(AA2506="",0,AA2506-R2506),0),0),0)</f>
        <v>0</v>
      </c>
      <c r="AU2506" s="45" t="str">
        <f>_xlfn.XLOOKUP(U2506,'Lista Suspensa'!$AA$20:$AA$23,'Lista Suspensa'!$AB$20:$AB$23,"N/A")</f>
        <v>S</v>
      </c>
    </row>
    <row r="2507" spans="1:47" ht="12" customHeight="1" x14ac:dyDescent="0.3">
      <c r="A2507" s="87" t="s">
        <v>47</v>
      </c>
      <c r="B2507" s="88">
        <v>46104</v>
      </c>
      <c r="C2507" s="89" t="s">
        <v>48</v>
      </c>
      <c r="D2507" s="89" t="s">
        <v>49</v>
      </c>
      <c r="E2507" s="189">
        <v>594121531</v>
      </c>
      <c r="F2507" s="197" t="s">
        <v>6443</v>
      </c>
      <c r="G2507" s="90">
        <v>27050446807</v>
      </c>
      <c r="H2507" s="91">
        <v>20169</v>
      </c>
      <c r="I2507" s="89"/>
      <c r="J2507" s="89" t="s">
        <v>51</v>
      </c>
      <c r="K2507" s="89" t="s">
        <v>52</v>
      </c>
      <c r="L2507" s="89" t="s">
        <v>69</v>
      </c>
      <c r="M2507" s="89" t="s">
        <v>271</v>
      </c>
      <c r="N2507" s="89" t="s">
        <v>159</v>
      </c>
      <c r="O2507" s="92" t="s">
        <v>6444</v>
      </c>
      <c r="P2507" s="93" t="s">
        <v>57</v>
      </c>
      <c r="Q2507" s="110" t="s">
        <v>5322</v>
      </c>
      <c r="R2507" s="94"/>
      <c r="S2507" s="95">
        <v>46168</v>
      </c>
      <c r="T2507" s="95" t="s">
        <v>5203</v>
      </c>
      <c r="U2507" s="95" t="s">
        <v>1125</v>
      </c>
      <c r="V2507" s="91">
        <v>46113</v>
      </c>
      <c r="W2507" s="91">
        <v>46160</v>
      </c>
      <c r="X2507" s="91">
        <v>46167</v>
      </c>
      <c r="Y2507" s="96" t="s">
        <v>2851</v>
      </c>
      <c r="Z2507" s="89"/>
      <c r="AA2507" s="95"/>
      <c r="AB2507" s="89"/>
      <c r="AC2507" s="109"/>
      <c r="AD2507" s="89"/>
      <c r="AE2507" s="89"/>
      <c r="AF2507" s="191"/>
      <c r="AG2507" s="194"/>
      <c r="AH2507" s="193"/>
      <c r="AI2507" s="97"/>
      <c r="AJ2507" s="97"/>
      <c r="AK2507" s="97"/>
      <c r="AL2507" s="45" t="s">
        <v>67</v>
      </c>
      <c r="AM2507" s="160" t="str">
        <f>MONTH(B2507)&amp;"/"&amp;YEAR(B2507)</f>
        <v>3/2026</v>
      </c>
      <c r="AN2507" s="45">
        <f>WEEKNUM(B2507)-WEEKNUM(EOMONTH(B2507,-1)+1)+1</f>
        <v>4</v>
      </c>
      <c r="AO2507" s="45" t="str">
        <f>MONTH(R2507)&amp;"/"&amp;YEAR(R2507)</f>
        <v>1/1900</v>
      </c>
      <c r="AP2507" s="45" t="e">
        <f>WEEKNUM(R2507)-WEEKNUM(EOMONTH(R2507,-1)+1)+1</f>
        <v>#NUM!</v>
      </c>
      <c r="AQ2507" s="45">
        <f>IF(AU2507="S",IF(Q2507="1. Aceitou o programa",R2507-B2507,0),0)</f>
        <v>0</v>
      </c>
      <c r="AR2507" s="45">
        <f>IF(AU2507="S",IF(AND(S2507&lt;&gt;"",R2507&lt;&gt;""),S2507-R2507,0),0)</f>
        <v>0</v>
      </c>
      <c r="AS2507" s="45">
        <f>IF(AU2507="S",IF(Q2507="1. Aceitou o programa",IF(OR(X2507="Não se Aplica",X2507=""),IF(OR(W2507="Não se Aplica",W2507=""),0,W2507-V2507),AVERAGE(X2507-W2507,W2507-V2507)),0),0)</f>
        <v>0</v>
      </c>
      <c r="AT2507" s="45">
        <f>IF(AU2507="S",IF(AND(Q2507="1. Aceitou o programa",AB2507="Realizada"),IFERROR(IF(AA2507="",0,AA2507-R2507),0),0),0)</f>
        <v>0</v>
      </c>
      <c r="AU2507" s="45" t="str">
        <f>_xlfn.XLOOKUP(U2507,'Lista Suspensa'!$AA$20:$AA$23,'Lista Suspensa'!$AB$20:$AB$23,"N/A")</f>
        <v>S</v>
      </c>
    </row>
    <row r="2508" spans="1:47" ht="12" customHeight="1" x14ac:dyDescent="0.3">
      <c r="A2508" s="87" t="s">
        <v>47</v>
      </c>
      <c r="B2508" s="88">
        <v>46104</v>
      </c>
      <c r="C2508" s="89" t="s">
        <v>48</v>
      </c>
      <c r="D2508" s="89" t="s">
        <v>49</v>
      </c>
      <c r="E2508" s="189">
        <v>862282187</v>
      </c>
      <c r="F2508" s="197" t="s">
        <v>6445</v>
      </c>
      <c r="G2508" s="90">
        <v>8621776855</v>
      </c>
      <c r="H2508" s="91">
        <v>23873</v>
      </c>
      <c r="I2508" s="89"/>
      <c r="J2508" s="89" t="s">
        <v>51</v>
      </c>
      <c r="K2508" s="89" t="s">
        <v>52</v>
      </c>
      <c r="L2508" s="89" t="s">
        <v>85</v>
      </c>
      <c r="M2508" s="89" t="s">
        <v>6446</v>
      </c>
      <c r="N2508" s="89" t="s">
        <v>71</v>
      </c>
      <c r="O2508" s="92" t="s">
        <v>6447</v>
      </c>
      <c r="P2508" s="93" t="s">
        <v>57</v>
      </c>
      <c r="Q2508" s="110" t="s">
        <v>5322</v>
      </c>
      <c r="R2508" s="94"/>
      <c r="S2508" s="95">
        <v>46168</v>
      </c>
      <c r="T2508" s="95" t="s">
        <v>5203</v>
      </c>
      <c r="U2508" s="95" t="s">
        <v>1125</v>
      </c>
      <c r="V2508" s="91">
        <v>46113</v>
      </c>
      <c r="W2508" s="91">
        <v>46160</v>
      </c>
      <c r="X2508" s="91">
        <v>46167</v>
      </c>
      <c r="Y2508" s="96" t="s">
        <v>2851</v>
      </c>
      <c r="Z2508" s="89"/>
      <c r="AA2508" s="95"/>
      <c r="AB2508" s="89"/>
      <c r="AC2508" s="109"/>
      <c r="AD2508" s="89"/>
      <c r="AE2508" s="89"/>
      <c r="AF2508" s="191"/>
      <c r="AG2508" s="194"/>
      <c r="AH2508" s="193"/>
      <c r="AI2508" s="97"/>
      <c r="AJ2508" s="97"/>
      <c r="AK2508" s="97"/>
      <c r="AL2508" s="45" t="s">
        <v>67</v>
      </c>
      <c r="AM2508" s="160" t="str">
        <f>MONTH(B2508)&amp;"/"&amp;YEAR(B2508)</f>
        <v>3/2026</v>
      </c>
      <c r="AN2508" s="45">
        <f>WEEKNUM(B2508)-WEEKNUM(EOMONTH(B2508,-1)+1)+1</f>
        <v>4</v>
      </c>
      <c r="AO2508" s="45" t="str">
        <f>MONTH(R2508)&amp;"/"&amp;YEAR(R2508)</f>
        <v>1/1900</v>
      </c>
      <c r="AP2508" s="45" t="e">
        <f>WEEKNUM(R2508)-WEEKNUM(EOMONTH(R2508,-1)+1)+1</f>
        <v>#NUM!</v>
      </c>
      <c r="AQ2508" s="45">
        <f>IF(AU2508="S",IF(Q2508="1. Aceitou o programa",R2508-B2508,0),0)</f>
        <v>0</v>
      </c>
      <c r="AR2508" s="45">
        <f>IF(AU2508="S",IF(AND(S2508&lt;&gt;"",R2508&lt;&gt;""),S2508-R2508,0),0)</f>
        <v>0</v>
      </c>
      <c r="AS2508" s="45">
        <f>IF(AU2508="S",IF(Q2508="1. Aceitou o programa",IF(OR(X2508="Não se Aplica",X2508=""),IF(OR(W2508="Não se Aplica",W2508=""),0,W2508-V2508),AVERAGE(X2508-W2508,W2508-V2508)),0),0)</f>
        <v>0</v>
      </c>
      <c r="AT2508" s="45">
        <f>IF(AU2508="S",IF(AND(Q2508="1. Aceitou o programa",AB2508="Realizada"),IFERROR(IF(AA2508="",0,AA2508-R2508),0),0),0)</f>
        <v>0</v>
      </c>
      <c r="AU2508" s="45" t="str">
        <f>_xlfn.XLOOKUP(U2508,'Lista Suspensa'!$AA$20:$AA$23,'Lista Suspensa'!$AB$20:$AB$23,"N/A")</f>
        <v>S</v>
      </c>
    </row>
    <row r="2509" spans="1:47" ht="12" customHeight="1" x14ac:dyDescent="0.3">
      <c r="A2509" s="87" t="s">
        <v>47</v>
      </c>
      <c r="B2509" s="88">
        <v>46104</v>
      </c>
      <c r="C2509" s="89" t="s">
        <v>48</v>
      </c>
      <c r="D2509" s="89" t="s">
        <v>49</v>
      </c>
      <c r="E2509" s="189">
        <v>301228990</v>
      </c>
      <c r="F2509" s="197" t="s">
        <v>6448</v>
      </c>
      <c r="G2509" s="90">
        <v>30744795826</v>
      </c>
      <c r="H2509" s="91">
        <v>18479</v>
      </c>
      <c r="I2509" s="89"/>
      <c r="J2509" s="89" t="s">
        <v>51</v>
      </c>
      <c r="K2509" s="89" t="s">
        <v>52</v>
      </c>
      <c r="L2509" s="89" t="s">
        <v>85</v>
      </c>
      <c r="M2509" s="89" t="s">
        <v>2271</v>
      </c>
      <c r="N2509" s="89" t="s">
        <v>87</v>
      </c>
      <c r="O2509" s="92" t="s">
        <v>6449</v>
      </c>
      <c r="P2509" s="93" t="s">
        <v>57</v>
      </c>
      <c r="Q2509" s="110" t="s">
        <v>5322</v>
      </c>
      <c r="R2509" s="94"/>
      <c r="S2509" s="95">
        <v>46168</v>
      </c>
      <c r="T2509" s="95" t="s">
        <v>5203</v>
      </c>
      <c r="U2509" s="95" t="s">
        <v>1125</v>
      </c>
      <c r="V2509" s="91">
        <v>46113</v>
      </c>
      <c r="W2509" s="91">
        <v>46160</v>
      </c>
      <c r="X2509" s="91">
        <v>46167</v>
      </c>
      <c r="Y2509" s="96" t="s">
        <v>2851</v>
      </c>
      <c r="Z2509" s="89"/>
      <c r="AA2509" s="95"/>
      <c r="AB2509" s="89"/>
      <c r="AC2509" s="109"/>
      <c r="AD2509" s="89"/>
      <c r="AE2509" s="89"/>
      <c r="AF2509" s="191"/>
      <c r="AG2509" s="194"/>
      <c r="AH2509" s="193"/>
      <c r="AI2509" s="97"/>
      <c r="AJ2509" s="97"/>
      <c r="AK2509" s="97"/>
      <c r="AL2509" s="45" t="s">
        <v>67</v>
      </c>
      <c r="AM2509" s="160" t="str">
        <f>MONTH(B2509)&amp;"/"&amp;YEAR(B2509)</f>
        <v>3/2026</v>
      </c>
      <c r="AN2509" s="45">
        <f>WEEKNUM(B2509)-WEEKNUM(EOMONTH(B2509,-1)+1)+1</f>
        <v>4</v>
      </c>
      <c r="AO2509" s="45" t="str">
        <f>MONTH(R2509)&amp;"/"&amp;YEAR(R2509)</f>
        <v>1/1900</v>
      </c>
      <c r="AP2509" s="45" t="e">
        <f>WEEKNUM(R2509)-WEEKNUM(EOMONTH(R2509,-1)+1)+1</f>
        <v>#NUM!</v>
      </c>
      <c r="AQ2509" s="45">
        <f>IF(AU2509="S",IF(Q2509="1. Aceitou o programa",R2509-B2509,0),0)</f>
        <v>0</v>
      </c>
      <c r="AR2509" s="45">
        <f>IF(AU2509="S",IF(AND(S2509&lt;&gt;"",R2509&lt;&gt;""),S2509-R2509,0),0)</f>
        <v>0</v>
      </c>
      <c r="AS2509" s="45">
        <f>IF(AU2509="S",IF(Q2509="1. Aceitou o programa",IF(OR(X2509="Não se Aplica",X2509=""),IF(OR(W2509="Não se Aplica",W2509=""),0,W2509-V2509),AVERAGE(X2509-W2509,W2509-V2509)),0),0)</f>
        <v>0</v>
      </c>
      <c r="AT2509" s="45">
        <f>IF(AU2509="S",IF(AND(Q2509="1. Aceitou o programa",AB2509="Realizada"),IFERROR(IF(AA2509="",0,AA2509-R2509),0),0),0)</f>
        <v>0</v>
      </c>
      <c r="AU2509" s="45" t="str">
        <f>_xlfn.XLOOKUP(U2509,'Lista Suspensa'!$AA$20:$AA$23,'Lista Suspensa'!$AB$20:$AB$23,"N/A")</f>
        <v>S</v>
      </c>
    </row>
    <row r="2510" spans="1:47" ht="12" customHeight="1" x14ac:dyDescent="0.3">
      <c r="A2510" s="87" t="s">
        <v>47</v>
      </c>
      <c r="B2510" s="88">
        <v>46104</v>
      </c>
      <c r="C2510" s="89" t="s">
        <v>48</v>
      </c>
      <c r="D2510" s="89" t="s">
        <v>49</v>
      </c>
      <c r="E2510" s="189">
        <v>741326574</v>
      </c>
      <c r="F2510" s="197" t="s">
        <v>6450</v>
      </c>
      <c r="G2510" s="90">
        <v>26263440791</v>
      </c>
      <c r="H2510" s="91">
        <v>19039</v>
      </c>
      <c r="I2510" s="89"/>
      <c r="J2510" s="89" t="s">
        <v>51</v>
      </c>
      <c r="K2510" s="89" t="s">
        <v>76</v>
      </c>
      <c r="L2510" s="89" t="s">
        <v>95</v>
      </c>
      <c r="M2510" s="89" t="s">
        <v>96</v>
      </c>
      <c r="N2510" s="89" t="s">
        <v>71</v>
      </c>
      <c r="O2510" s="92" t="s">
        <v>6451</v>
      </c>
      <c r="P2510" s="93" t="s">
        <v>57</v>
      </c>
      <c r="Q2510" s="110" t="s">
        <v>5322</v>
      </c>
      <c r="R2510" s="94"/>
      <c r="S2510" s="95">
        <v>46168</v>
      </c>
      <c r="T2510" s="95" t="s">
        <v>5203</v>
      </c>
      <c r="U2510" s="95" t="s">
        <v>1125</v>
      </c>
      <c r="V2510" s="91">
        <v>46113</v>
      </c>
      <c r="W2510" s="91">
        <v>46160</v>
      </c>
      <c r="X2510" s="91">
        <v>46167</v>
      </c>
      <c r="Y2510" s="96" t="s">
        <v>2851</v>
      </c>
      <c r="Z2510" s="89"/>
      <c r="AA2510" s="95"/>
      <c r="AB2510" s="89"/>
      <c r="AC2510" s="109"/>
      <c r="AD2510" s="89"/>
      <c r="AE2510" s="89"/>
      <c r="AF2510" s="191"/>
      <c r="AG2510" s="194"/>
      <c r="AH2510" s="193"/>
      <c r="AI2510" s="97"/>
      <c r="AJ2510" s="97"/>
      <c r="AK2510" s="97"/>
      <c r="AL2510" s="45" t="s">
        <v>67</v>
      </c>
      <c r="AM2510" s="160" t="str">
        <f>MONTH(B2510)&amp;"/"&amp;YEAR(B2510)</f>
        <v>3/2026</v>
      </c>
      <c r="AN2510" s="45">
        <f>WEEKNUM(B2510)-WEEKNUM(EOMONTH(B2510,-1)+1)+1</f>
        <v>4</v>
      </c>
      <c r="AO2510" s="45" t="str">
        <f>MONTH(R2510)&amp;"/"&amp;YEAR(R2510)</f>
        <v>1/1900</v>
      </c>
      <c r="AP2510" s="45" t="e">
        <f>WEEKNUM(R2510)-WEEKNUM(EOMONTH(R2510,-1)+1)+1</f>
        <v>#NUM!</v>
      </c>
      <c r="AQ2510" s="45">
        <f>IF(AU2510="S",IF(Q2510="1. Aceitou o programa",R2510-B2510,0),0)</f>
        <v>0</v>
      </c>
      <c r="AR2510" s="45">
        <f>IF(AU2510="S",IF(AND(S2510&lt;&gt;"",R2510&lt;&gt;""),S2510-R2510,0),0)</f>
        <v>0</v>
      </c>
      <c r="AS2510" s="45">
        <f>IF(AU2510="S",IF(Q2510="1. Aceitou o programa",IF(OR(X2510="Não se Aplica",X2510=""),IF(OR(W2510="Não se Aplica",W2510=""),0,W2510-V2510),AVERAGE(X2510-W2510,W2510-V2510)),0),0)</f>
        <v>0</v>
      </c>
      <c r="AT2510" s="45">
        <f>IF(AU2510="S",IF(AND(Q2510="1. Aceitou o programa",AB2510="Realizada"),IFERROR(IF(AA2510="",0,AA2510-R2510),0),0),0)</f>
        <v>0</v>
      </c>
      <c r="AU2510" s="45" t="str">
        <f>_xlfn.XLOOKUP(U2510,'Lista Suspensa'!$AA$20:$AA$23,'Lista Suspensa'!$AB$20:$AB$23,"N/A")</f>
        <v>S</v>
      </c>
    </row>
    <row r="2511" spans="1:47" ht="12" customHeight="1" x14ac:dyDescent="0.3">
      <c r="A2511" s="87" t="s">
        <v>47</v>
      </c>
      <c r="B2511" s="88">
        <v>46104</v>
      </c>
      <c r="C2511" s="89" t="s">
        <v>48</v>
      </c>
      <c r="D2511" s="89" t="s">
        <v>49</v>
      </c>
      <c r="E2511" s="189">
        <v>745856306</v>
      </c>
      <c r="F2511" s="197" t="s">
        <v>6452</v>
      </c>
      <c r="G2511" s="90">
        <v>8438608710</v>
      </c>
      <c r="H2511" s="91">
        <v>29283</v>
      </c>
      <c r="I2511" s="89"/>
      <c r="J2511" s="89" t="s">
        <v>51</v>
      </c>
      <c r="K2511" s="89" t="s">
        <v>76</v>
      </c>
      <c r="L2511" s="89" t="s">
        <v>101</v>
      </c>
      <c r="M2511" s="89" t="s">
        <v>3571</v>
      </c>
      <c r="N2511" s="89" t="s">
        <v>71</v>
      </c>
      <c r="O2511" s="92" t="s">
        <v>6453</v>
      </c>
      <c r="P2511" s="93" t="s">
        <v>57</v>
      </c>
      <c r="Q2511" s="110" t="s">
        <v>5322</v>
      </c>
      <c r="R2511" s="94"/>
      <c r="S2511" s="95">
        <v>46168</v>
      </c>
      <c r="T2511" s="95" t="s">
        <v>5203</v>
      </c>
      <c r="U2511" s="95" t="s">
        <v>1125</v>
      </c>
      <c r="V2511" s="91">
        <v>46113</v>
      </c>
      <c r="W2511" s="91">
        <v>46160</v>
      </c>
      <c r="X2511" s="91">
        <v>46167</v>
      </c>
      <c r="Y2511" s="96" t="s">
        <v>2851</v>
      </c>
      <c r="Z2511" s="89"/>
      <c r="AA2511" s="95"/>
      <c r="AB2511" s="89"/>
      <c r="AC2511" s="109"/>
      <c r="AD2511" s="89"/>
      <c r="AE2511" s="89"/>
      <c r="AF2511" s="191"/>
      <c r="AG2511" s="194"/>
      <c r="AH2511" s="193"/>
      <c r="AI2511" s="97"/>
      <c r="AJ2511" s="97"/>
      <c r="AK2511" s="97"/>
      <c r="AL2511" s="45" t="s">
        <v>67</v>
      </c>
      <c r="AM2511" s="160" t="str">
        <f>MONTH(B2511)&amp;"/"&amp;YEAR(B2511)</f>
        <v>3/2026</v>
      </c>
      <c r="AN2511" s="45">
        <f>WEEKNUM(B2511)-WEEKNUM(EOMONTH(B2511,-1)+1)+1</f>
        <v>4</v>
      </c>
      <c r="AO2511" s="45" t="str">
        <f>MONTH(R2511)&amp;"/"&amp;YEAR(R2511)</f>
        <v>1/1900</v>
      </c>
      <c r="AP2511" s="45" t="e">
        <f>WEEKNUM(R2511)-WEEKNUM(EOMONTH(R2511,-1)+1)+1</f>
        <v>#NUM!</v>
      </c>
      <c r="AQ2511" s="45">
        <f>IF(AU2511="S",IF(Q2511="1. Aceitou o programa",R2511-B2511,0),0)</f>
        <v>0</v>
      </c>
      <c r="AR2511" s="45">
        <f>IF(AU2511="S",IF(AND(S2511&lt;&gt;"",R2511&lt;&gt;""),S2511-R2511,0),0)</f>
        <v>0</v>
      </c>
      <c r="AS2511" s="45">
        <f>IF(AU2511="S",IF(Q2511="1. Aceitou o programa",IF(OR(X2511="Não se Aplica",X2511=""),IF(OR(W2511="Não se Aplica",W2511=""),0,W2511-V2511),AVERAGE(X2511-W2511,W2511-V2511)),0),0)</f>
        <v>0</v>
      </c>
      <c r="AT2511" s="45">
        <f>IF(AU2511="S",IF(AND(Q2511="1. Aceitou o programa",AB2511="Realizada"),IFERROR(IF(AA2511="",0,AA2511-R2511),0),0),0)</f>
        <v>0</v>
      </c>
      <c r="AU2511" s="45" t="str">
        <f>_xlfn.XLOOKUP(U2511,'Lista Suspensa'!$AA$20:$AA$23,'Lista Suspensa'!$AB$20:$AB$23,"N/A")</f>
        <v>S</v>
      </c>
    </row>
    <row r="2512" spans="1:47" ht="12" customHeight="1" x14ac:dyDescent="0.3">
      <c r="A2512" s="87" t="s">
        <v>47</v>
      </c>
      <c r="B2512" s="88">
        <v>46104</v>
      </c>
      <c r="C2512" s="89" t="s">
        <v>48</v>
      </c>
      <c r="D2512" s="89" t="s">
        <v>49</v>
      </c>
      <c r="E2512" s="189">
        <v>594022983</v>
      </c>
      <c r="F2512" s="197" t="s">
        <v>6454</v>
      </c>
      <c r="G2512" s="90">
        <v>42219791866</v>
      </c>
      <c r="H2512" s="91">
        <v>38848</v>
      </c>
      <c r="I2512" s="89"/>
      <c r="J2512" s="89" t="s">
        <v>51</v>
      </c>
      <c r="K2512" s="89" t="s">
        <v>52</v>
      </c>
      <c r="L2512" s="89" t="s">
        <v>85</v>
      </c>
      <c r="M2512" s="89" t="s">
        <v>2789</v>
      </c>
      <c r="N2512" s="89" t="s">
        <v>159</v>
      </c>
      <c r="O2512" s="92" t="s">
        <v>6455</v>
      </c>
      <c r="P2512" s="93" t="s">
        <v>57</v>
      </c>
      <c r="Q2512" s="110" t="s">
        <v>5322</v>
      </c>
      <c r="R2512" s="94"/>
      <c r="S2512" s="95">
        <v>46168</v>
      </c>
      <c r="T2512" s="95" t="s">
        <v>5203</v>
      </c>
      <c r="U2512" s="95" t="s">
        <v>1125</v>
      </c>
      <c r="V2512" s="91">
        <v>46113</v>
      </c>
      <c r="W2512" s="91">
        <v>46160</v>
      </c>
      <c r="X2512" s="91">
        <v>46167</v>
      </c>
      <c r="Y2512" s="96" t="s">
        <v>2851</v>
      </c>
      <c r="Z2512" s="89"/>
      <c r="AA2512" s="95"/>
      <c r="AB2512" s="89"/>
      <c r="AC2512" s="109"/>
      <c r="AD2512" s="89"/>
      <c r="AE2512" s="89"/>
      <c r="AF2512" s="191"/>
      <c r="AG2512" s="194"/>
      <c r="AH2512" s="193"/>
      <c r="AI2512" s="97"/>
      <c r="AJ2512" s="97"/>
      <c r="AK2512" s="97"/>
      <c r="AL2512" s="45" t="s">
        <v>67</v>
      </c>
      <c r="AM2512" s="160" t="str">
        <f>MONTH(B2512)&amp;"/"&amp;YEAR(B2512)</f>
        <v>3/2026</v>
      </c>
      <c r="AN2512" s="45">
        <f>WEEKNUM(B2512)-WEEKNUM(EOMONTH(B2512,-1)+1)+1</f>
        <v>4</v>
      </c>
      <c r="AO2512" s="45" t="str">
        <f>MONTH(R2512)&amp;"/"&amp;YEAR(R2512)</f>
        <v>1/1900</v>
      </c>
      <c r="AP2512" s="45" t="e">
        <f>WEEKNUM(R2512)-WEEKNUM(EOMONTH(R2512,-1)+1)+1</f>
        <v>#NUM!</v>
      </c>
      <c r="AQ2512" s="45">
        <f>IF(AU2512="S",IF(Q2512="1. Aceitou o programa",R2512-B2512,0),0)</f>
        <v>0</v>
      </c>
      <c r="AR2512" s="45">
        <f>IF(AU2512="S",IF(AND(S2512&lt;&gt;"",R2512&lt;&gt;""),S2512-R2512,0),0)</f>
        <v>0</v>
      </c>
      <c r="AS2512" s="45">
        <f>IF(AU2512="S",IF(Q2512="1. Aceitou o programa",IF(OR(X2512="Não se Aplica",X2512=""),IF(OR(W2512="Não se Aplica",W2512=""),0,W2512-V2512),AVERAGE(X2512-W2512,W2512-V2512)),0),0)</f>
        <v>0</v>
      </c>
      <c r="AT2512" s="45">
        <f>IF(AU2512="S",IF(AND(Q2512="1. Aceitou o programa",AB2512="Realizada"),IFERROR(IF(AA2512="",0,AA2512-R2512),0),0),0)</f>
        <v>0</v>
      </c>
      <c r="AU2512" s="45" t="str">
        <f>_xlfn.XLOOKUP(U2512,'Lista Suspensa'!$AA$20:$AA$23,'Lista Suspensa'!$AB$20:$AB$23,"N/A")</f>
        <v>S</v>
      </c>
    </row>
    <row r="2513" spans="1:47" ht="12" customHeight="1" x14ac:dyDescent="0.3">
      <c r="A2513" s="87" t="s">
        <v>47</v>
      </c>
      <c r="B2513" s="88">
        <v>46104</v>
      </c>
      <c r="C2513" s="89" t="s">
        <v>48</v>
      </c>
      <c r="D2513" s="89" t="s">
        <v>49</v>
      </c>
      <c r="E2513" s="189">
        <v>863228550</v>
      </c>
      <c r="F2513" s="197" t="s">
        <v>6456</v>
      </c>
      <c r="G2513" s="90">
        <v>6522813890</v>
      </c>
      <c r="H2513" s="91">
        <v>24010</v>
      </c>
      <c r="I2513" s="89"/>
      <c r="J2513" s="89" t="s">
        <v>51</v>
      </c>
      <c r="K2513" s="89" t="s">
        <v>52</v>
      </c>
      <c r="L2513" s="89" t="s">
        <v>53</v>
      </c>
      <c r="M2513" s="89" t="s">
        <v>6457</v>
      </c>
      <c r="N2513" s="89" t="s">
        <v>79</v>
      </c>
      <c r="O2513" s="92" t="s">
        <v>6458</v>
      </c>
      <c r="P2513" s="93" t="s">
        <v>57</v>
      </c>
      <c r="Q2513" s="110" t="s">
        <v>5322</v>
      </c>
      <c r="R2513" s="94"/>
      <c r="S2513" s="95">
        <v>46168</v>
      </c>
      <c r="T2513" s="95" t="s">
        <v>5203</v>
      </c>
      <c r="U2513" s="95" t="s">
        <v>1125</v>
      </c>
      <c r="V2513" s="91">
        <v>46113</v>
      </c>
      <c r="W2513" s="91">
        <v>46160</v>
      </c>
      <c r="X2513" s="91">
        <v>46167</v>
      </c>
      <c r="Y2513" s="96" t="s">
        <v>2851</v>
      </c>
      <c r="Z2513" s="89"/>
      <c r="AA2513" s="95"/>
      <c r="AB2513" s="89"/>
      <c r="AC2513" s="109"/>
      <c r="AD2513" s="89"/>
      <c r="AE2513" s="89"/>
      <c r="AF2513" s="191"/>
      <c r="AG2513" s="194"/>
      <c r="AH2513" s="193"/>
      <c r="AI2513" s="97"/>
      <c r="AJ2513" s="97"/>
      <c r="AK2513" s="97"/>
      <c r="AL2513" s="45" t="s">
        <v>67</v>
      </c>
      <c r="AM2513" s="160" t="str">
        <f>MONTH(B2513)&amp;"/"&amp;YEAR(B2513)</f>
        <v>3/2026</v>
      </c>
      <c r="AN2513" s="45">
        <f>WEEKNUM(B2513)-WEEKNUM(EOMONTH(B2513,-1)+1)+1</f>
        <v>4</v>
      </c>
      <c r="AO2513" s="45" t="str">
        <f>MONTH(R2513)&amp;"/"&amp;YEAR(R2513)</f>
        <v>1/1900</v>
      </c>
      <c r="AP2513" s="45" t="e">
        <f>WEEKNUM(R2513)-WEEKNUM(EOMONTH(R2513,-1)+1)+1</f>
        <v>#NUM!</v>
      </c>
      <c r="AQ2513" s="45">
        <f>IF(AU2513="S",IF(Q2513="1. Aceitou o programa",R2513-B2513,0),0)</f>
        <v>0</v>
      </c>
      <c r="AR2513" s="45">
        <f>IF(AU2513="S",IF(AND(S2513&lt;&gt;"",R2513&lt;&gt;""),S2513-R2513,0),0)</f>
        <v>0</v>
      </c>
      <c r="AS2513" s="45">
        <f>IF(AU2513="S",IF(Q2513="1. Aceitou o programa",IF(OR(X2513="Não se Aplica",X2513=""),IF(OR(W2513="Não se Aplica",W2513=""),0,W2513-V2513),AVERAGE(X2513-W2513,W2513-V2513)),0),0)</f>
        <v>0</v>
      </c>
      <c r="AT2513" s="45">
        <f>IF(AU2513="S",IF(AND(Q2513="1. Aceitou o programa",AB2513="Realizada"),IFERROR(IF(AA2513="",0,AA2513-R2513),0),0),0)</f>
        <v>0</v>
      </c>
      <c r="AU2513" s="45" t="str">
        <f>_xlfn.XLOOKUP(U2513,'Lista Suspensa'!$AA$20:$AA$23,'Lista Suspensa'!$AB$20:$AB$23,"N/A")</f>
        <v>S</v>
      </c>
    </row>
    <row r="2514" spans="1:47" ht="12" customHeight="1" x14ac:dyDescent="0.3">
      <c r="A2514" s="87" t="s">
        <v>47</v>
      </c>
      <c r="B2514" s="88">
        <v>46104</v>
      </c>
      <c r="C2514" s="89" t="s">
        <v>48</v>
      </c>
      <c r="D2514" s="89" t="s">
        <v>49</v>
      </c>
      <c r="E2514" s="189">
        <v>435395971</v>
      </c>
      <c r="F2514" s="197" t="s">
        <v>6459</v>
      </c>
      <c r="G2514" s="90">
        <v>7655490775</v>
      </c>
      <c r="H2514" s="91">
        <v>28506</v>
      </c>
      <c r="I2514" s="89"/>
      <c r="J2514" s="89" t="s">
        <v>51</v>
      </c>
      <c r="K2514" s="89" t="s">
        <v>76</v>
      </c>
      <c r="L2514" s="89" t="s">
        <v>283</v>
      </c>
      <c r="M2514" s="89" t="s">
        <v>688</v>
      </c>
      <c r="N2514" s="89" t="s">
        <v>877</v>
      </c>
      <c r="O2514" s="92" t="s">
        <v>6460</v>
      </c>
      <c r="P2514" s="93" t="s">
        <v>57</v>
      </c>
      <c r="Q2514" s="110" t="s">
        <v>5322</v>
      </c>
      <c r="R2514" s="94"/>
      <c r="S2514" s="95">
        <v>46168</v>
      </c>
      <c r="T2514" s="95" t="s">
        <v>5203</v>
      </c>
      <c r="U2514" s="95" t="s">
        <v>1125</v>
      </c>
      <c r="V2514" s="91">
        <v>46113</v>
      </c>
      <c r="W2514" s="91">
        <v>46160</v>
      </c>
      <c r="X2514" s="91">
        <v>46167</v>
      </c>
      <c r="Y2514" s="96" t="s">
        <v>2851</v>
      </c>
      <c r="Z2514" s="89"/>
      <c r="AA2514" s="95"/>
      <c r="AB2514" s="89"/>
      <c r="AC2514" s="109"/>
      <c r="AD2514" s="89"/>
      <c r="AE2514" s="89"/>
      <c r="AF2514" s="191"/>
      <c r="AG2514" s="194"/>
      <c r="AH2514" s="193"/>
      <c r="AI2514" s="97"/>
      <c r="AJ2514" s="97"/>
      <c r="AK2514" s="97"/>
      <c r="AL2514" s="45" t="s">
        <v>67</v>
      </c>
      <c r="AM2514" s="160" t="str">
        <f>MONTH(B2514)&amp;"/"&amp;YEAR(B2514)</f>
        <v>3/2026</v>
      </c>
      <c r="AN2514" s="45">
        <f>WEEKNUM(B2514)-WEEKNUM(EOMONTH(B2514,-1)+1)+1</f>
        <v>4</v>
      </c>
      <c r="AO2514" s="45" t="str">
        <f>MONTH(R2514)&amp;"/"&amp;YEAR(R2514)</f>
        <v>1/1900</v>
      </c>
      <c r="AP2514" s="45" t="e">
        <f>WEEKNUM(R2514)-WEEKNUM(EOMONTH(R2514,-1)+1)+1</f>
        <v>#NUM!</v>
      </c>
      <c r="AQ2514" s="45">
        <f>IF(AU2514="S",IF(Q2514="1. Aceitou o programa",R2514-B2514,0),0)</f>
        <v>0</v>
      </c>
      <c r="AR2514" s="45">
        <f>IF(AU2514="S",IF(AND(S2514&lt;&gt;"",R2514&lt;&gt;""),S2514-R2514,0),0)</f>
        <v>0</v>
      </c>
      <c r="AS2514" s="45">
        <f>IF(AU2514="S",IF(Q2514="1. Aceitou o programa",IF(OR(X2514="Não se Aplica",X2514=""),IF(OR(W2514="Não se Aplica",W2514=""),0,W2514-V2514),AVERAGE(X2514-W2514,W2514-V2514)),0),0)</f>
        <v>0</v>
      </c>
      <c r="AT2514" s="45">
        <f>IF(AU2514="S",IF(AND(Q2514="1. Aceitou o programa",AB2514="Realizada"),IFERROR(IF(AA2514="",0,AA2514-R2514),0),0),0)</f>
        <v>0</v>
      </c>
      <c r="AU2514" s="45" t="str">
        <f>_xlfn.XLOOKUP(U2514,'Lista Suspensa'!$AA$20:$AA$23,'Lista Suspensa'!$AB$20:$AB$23,"N/A")</f>
        <v>S</v>
      </c>
    </row>
    <row r="2515" spans="1:47" ht="12" customHeight="1" x14ac:dyDescent="0.3">
      <c r="A2515" s="87" t="s">
        <v>47</v>
      </c>
      <c r="B2515" s="88">
        <v>46104</v>
      </c>
      <c r="C2515" s="89" t="s">
        <v>48</v>
      </c>
      <c r="D2515" s="89" t="s">
        <v>49</v>
      </c>
      <c r="E2515" s="189">
        <v>755013727</v>
      </c>
      <c r="F2515" s="197" t="s">
        <v>6461</v>
      </c>
      <c r="G2515" s="90">
        <v>7367653792</v>
      </c>
      <c r="H2515" s="91">
        <v>23136</v>
      </c>
      <c r="I2515" s="89"/>
      <c r="J2515" s="89" t="s">
        <v>51</v>
      </c>
      <c r="K2515" s="89" t="s">
        <v>76</v>
      </c>
      <c r="L2515" s="89" t="s">
        <v>740</v>
      </c>
      <c r="M2515" s="89" t="s">
        <v>4572</v>
      </c>
      <c r="N2515" s="89" t="s">
        <v>97</v>
      </c>
      <c r="O2515" s="92" t="s">
        <v>6462</v>
      </c>
      <c r="P2515" s="93" t="s">
        <v>57</v>
      </c>
      <c r="Q2515" s="110" t="s">
        <v>5322</v>
      </c>
      <c r="R2515" s="94"/>
      <c r="S2515" s="95">
        <v>46168</v>
      </c>
      <c r="T2515" s="95" t="s">
        <v>5203</v>
      </c>
      <c r="U2515" s="95" t="s">
        <v>1125</v>
      </c>
      <c r="V2515" s="91">
        <v>46113</v>
      </c>
      <c r="W2515" s="91">
        <v>46160</v>
      </c>
      <c r="X2515" s="91">
        <v>46167</v>
      </c>
      <c r="Y2515" s="96" t="s">
        <v>2851</v>
      </c>
      <c r="Z2515" s="89"/>
      <c r="AA2515" s="95"/>
      <c r="AB2515" s="89"/>
      <c r="AC2515" s="109"/>
      <c r="AD2515" s="89"/>
      <c r="AE2515" s="89"/>
      <c r="AF2515" s="191"/>
      <c r="AG2515" s="194"/>
      <c r="AH2515" s="193"/>
      <c r="AI2515" s="97"/>
      <c r="AJ2515" s="97"/>
      <c r="AK2515" s="97"/>
      <c r="AL2515" s="45" t="s">
        <v>67</v>
      </c>
      <c r="AM2515" s="160" t="str">
        <f>MONTH(B2515)&amp;"/"&amp;YEAR(B2515)</f>
        <v>3/2026</v>
      </c>
      <c r="AN2515" s="45">
        <f>WEEKNUM(B2515)-WEEKNUM(EOMONTH(B2515,-1)+1)+1</f>
        <v>4</v>
      </c>
      <c r="AO2515" s="45" t="str">
        <f>MONTH(R2515)&amp;"/"&amp;YEAR(R2515)</f>
        <v>1/1900</v>
      </c>
      <c r="AP2515" s="45" t="e">
        <f>WEEKNUM(R2515)-WEEKNUM(EOMONTH(R2515,-1)+1)+1</f>
        <v>#NUM!</v>
      </c>
      <c r="AQ2515" s="45">
        <f>IF(AU2515="S",IF(Q2515="1. Aceitou o programa",R2515-B2515,0),0)</f>
        <v>0</v>
      </c>
      <c r="AR2515" s="45">
        <f>IF(AU2515="S",IF(AND(S2515&lt;&gt;"",R2515&lt;&gt;""),S2515-R2515,0),0)</f>
        <v>0</v>
      </c>
      <c r="AS2515" s="45">
        <f>IF(AU2515="S",IF(Q2515="1. Aceitou o programa",IF(OR(X2515="Não se Aplica",X2515=""),IF(OR(W2515="Não se Aplica",W2515=""),0,W2515-V2515),AVERAGE(X2515-W2515,W2515-V2515)),0),0)</f>
        <v>0</v>
      </c>
      <c r="AT2515" s="45">
        <f>IF(AU2515="S",IF(AND(Q2515="1. Aceitou o programa",AB2515="Realizada"),IFERROR(IF(AA2515="",0,AA2515-R2515),0),0),0)</f>
        <v>0</v>
      </c>
      <c r="AU2515" s="45" t="str">
        <f>_xlfn.XLOOKUP(U2515,'Lista Suspensa'!$AA$20:$AA$23,'Lista Suspensa'!$AB$20:$AB$23,"N/A")</f>
        <v>S</v>
      </c>
    </row>
    <row r="2516" spans="1:47" ht="12" customHeight="1" x14ac:dyDescent="0.3">
      <c r="A2516" s="87" t="s">
        <v>47</v>
      </c>
      <c r="B2516" s="88">
        <v>46104</v>
      </c>
      <c r="C2516" s="89" t="s">
        <v>48</v>
      </c>
      <c r="D2516" s="89" t="s">
        <v>49</v>
      </c>
      <c r="E2516" s="189">
        <v>594097266</v>
      </c>
      <c r="F2516" s="197" t="s">
        <v>6463</v>
      </c>
      <c r="G2516" s="90">
        <v>44443015892</v>
      </c>
      <c r="H2516" s="91">
        <v>34814</v>
      </c>
      <c r="I2516" s="89"/>
      <c r="J2516" s="89" t="s">
        <v>51</v>
      </c>
      <c r="K2516" s="89" t="s">
        <v>52</v>
      </c>
      <c r="L2516" s="89" t="s">
        <v>53</v>
      </c>
      <c r="M2516" s="89" t="s">
        <v>6464</v>
      </c>
      <c r="N2516" s="89" t="s">
        <v>159</v>
      </c>
      <c r="O2516" s="92" t="s">
        <v>6465</v>
      </c>
      <c r="P2516" s="93" t="s">
        <v>57</v>
      </c>
      <c r="Q2516" s="110" t="s">
        <v>5322</v>
      </c>
      <c r="R2516" s="94"/>
      <c r="S2516" s="95">
        <v>46168</v>
      </c>
      <c r="T2516" s="95" t="s">
        <v>5203</v>
      </c>
      <c r="U2516" s="95" t="s">
        <v>1125</v>
      </c>
      <c r="V2516" s="91">
        <v>46157</v>
      </c>
      <c r="W2516" s="91">
        <v>46160</v>
      </c>
      <c r="X2516" s="91">
        <v>46167</v>
      </c>
      <c r="Y2516" s="96" t="s">
        <v>2851</v>
      </c>
      <c r="Z2516" s="89"/>
      <c r="AA2516" s="95"/>
      <c r="AB2516" s="89"/>
      <c r="AC2516" s="109"/>
      <c r="AD2516" s="89"/>
      <c r="AE2516" s="89"/>
      <c r="AF2516" s="191"/>
      <c r="AG2516" s="194"/>
      <c r="AH2516" s="193"/>
      <c r="AI2516" s="97"/>
      <c r="AJ2516" s="97"/>
      <c r="AK2516" s="97"/>
      <c r="AL2516" s="45" t="s">
        <v>67</v>
      </c>
      <c r="AM2516" s="160" t="str">
        <f>MONTH(B2516)&amp;"/"&amp;YEAR(B2516)</f>
        <v>3/2026</v>
      </c>
      <c r="AN2516" s="45">
        <f>WEEKNUM(B2516)-WEEKNUM(EOMONTH(B2516,-1)+1)+1</f>
        <v>4</v>
      </c>
      <c r="AO2516" s="45" t="str">
        <f>MONTH(R2516)&amp;"/"&amp;YEAR(R2516)</f>
        <v>1/1900</v>
      </c>
      <c r="AP2516" s="45" t="e">
        <f>WEEKNUM(R2516)-WEEKNUM(EOMONTH(R2516,-1)+1)+1</f>
        <v>#NUM!</v>
      </c>
      <c r="AQ2516" s="45">
        <f>IF(AU2516="S",IF(Q2516="1. Aceitou o programa",R2516-B2516,0),0)</f>
        <v>0</v>
      </c>
      <c r="AR2516" s="45">
        <f>IF(AU2516="S",IF(AND(S2516&lt;&gt;"",R2516&lt;&gt;""),S2516-R2516,0),0)</f>
        <v>0</v>
      </c>
      <c r="AS2516" s="45">
        <f>IF(AU2516="S",IF(Q2516="1. Aceitou o programa",IF(OR(X2516="Não se Aplica",X2516=""),IF(OR(W2516="Não se Aplica",W2516=""),0,W2516-V2516),AVERAGE(X2516-W2516,W2516-V2516)),0),0)</f>
        <v>0</v>
      </c>
      <c r="AT2516" s="45">
        <f>IF(AU2516="S",IF(AND(Q2516="1. Aceitou o programa",AB2516="Realizada"),IFERROR(IF(AA2516="",0,AA2516-R2516),0),0),0)</f>
        <v>0</v>
      </c>
      <c r="AU2516" s="45" t="str">
        <f>_xlfn.XLOOKUP(U2516,'Lista Suspensa'!$AA$20:$AA$23,'Lista Suspensa'!$AB$20:$AB$23,"N/A")</f>
        <v>S</v>
      </c>
    </row>
    <row r="2517" spans="1:47" ht="12" customHeight="1" x14ac:dyDescent="0.3">
      <c r="A2517" s="87" t="s">
        <v>47</v>
      </c>
      <c r="B2517" s="88">
        <v>46104</v>
      </c>
      <c r="C2517" s="89" t="s">
        <v>48</v>
      </c>
      <c r="D2517" s="89" t="s">
        <v>49</v>
      </c>
      <c r="E2517" s="189">
        <v>745909760</v>
      </c>
      <c r="F2517" s="197" t="s">
        <v>6466</v>
      </c>
      <c r="G2517" s="90">
        <v>9898357746</v>
      </c>
      <c r="H2517" s="91">
        <v>30300</v>
      </c>
      <c r="I2517" s="89"/>
      <c r="J2517" s="89" t="s">
        <v>51</v>
      </c>
      <c r="K2517" s="89" t="s">
        <v>76</v>
      </c>
      <c r="L2517" s="89" t="s">
        <v>283</v>
      </c>
      <c r="M2517" s="89" t="s">
        <v>1980</v>
      </c>
      <c r="N2517" s="89" t="s">
        <v>71</v>
      </c>
      <c r="O2517" s="92" t="s">
        <v>6467</v>
      </c>
      <c r="P2517" s="93" t="s">
        <v>57</v>
      </c>
      <c r="Q2517" s="110" t="s">
        <v>5322</v>
      </c>
      <c r="R2517" s="94"/>
      <c r="S2517" s="95">
        <v>46168</v>
      </c>
      <c r="T2517" s="95" t="s">
        <v>5203</v>
      </c>
      <c r="U2517" s="95" t="s">
        <v>1125</v>
      </c>
      <c r="V2517" s="91">
        <v>46114</v>
      </c>
      <c r="W2517" s="91">
        <v>46160</v>
      </c>
      <c r="X2517" s="91">
        <v>46167</v>
      </c>
      <c r="Y2517" s="96" t="s">
        <v>2851</v>
      </c>
      <c r="Z2517" s="89"/>
      <c r="AA2517" s="95"/>
      <c r="AB2517" s="89"/>
      <c r="AC2517" s="109"/>
      <c r="AD2517" s="89"/>
      <c r="AE2517" s="89"/>
      <c r="AF2517" s="191"/>
      <c r="AG2517" s="194"/>
      <c r="AH2517" s="193"/>
      <c r="AI2517" s="97"/>
      <c r="AJ2517" s="97"/>
      <c r="AK2517" s="97"/>
      <c r="AL2517" s="45" t="s">
        <v>67</v>
      </c>
      <c r="AM2517" s="160" t="str">
        <f>MONTH(B2517)&amp;"/"&amp;YEAR(B2517)</f>
        <v>3/2026</v>
      </c>
      <c r="AN2517" s="45">
        <f>WEEKNUM(B2517)-WEEKNUM(EOMONTH(B2517,-1)+1)+1</f>
        <v>4</v>
      </c>
      <c r="AO2517" s="45" t="str">
        <f>MONTH(R2517)&amp;"/"&amp;YEAR(R2517)</f>
        <v>1/1900</v>
      </c>
      <c r="AP2517" s="45" t="e">
        <f>WEEKNUM(R2517)-WEEKNUM(EOMONTH(R2517,-1)+1)+1</f>
        <v>#NUM!</v>
      </c>
      <c r="AQ2517" s="45">
        <f>IF(AU2517="S",IF(Q2517="1. Aceitou o programa",R2517-B2517,0),0)</f>
        <v>0</v>
      </c>
      <c r="AR2517" s="45">
        <f>IF(AU2517="S",IF(AND(S2517&lt;&gt;"",R2517&lt;&gt;""),S2517-R2517,0),0)</f>
        <v>0</v>
      </c>
      <c r="AS2517" s="45">
        <f>IF(AU2517="S",IF(Q2517="1. Aceitou o programa",IF(OR(X2517="Não se Aplica",X2517=""),IF(OR(W2517="Não se Aplica",W2517=""),0,W2517-V2517),AVERAGE(X2517-W2517,W2517-V2517)),0),0)</f>
        <v>0</v>
      </c>
      <c r="AT2517" s="45">
        <f>IF(AU2517="S",IF(AND(Q2517="1. Aceitou o programa",AB2517="Realizada"),IFERROR(IF(AA2517="",0,AA2517-R2517),0),0),0)</f>
        <v>0</v>
      </c>
      <c r="AU2517" s="45" t="str">
        <f>_xlfn.XLOOKUP(U2517,'Lista Suspensa'!$AA$20:$AA$23,'Lista Suspensa'!$AB$20:$AB$23,"N/A")</f>
        <v>S</v>
      </c>
    </row>
    <row r="2518" spans="1:47" ht="12" customHeight="1" x14ac:dyDescent="0.3">
      <c r="A2518" s="87" t="s">
        <v>47</v>
      </c>
      <c r="B2518" s="88">
        <v>46104</v>
      </c>
      <c r="C2518" s="89" t="s">
        <v>48</v>
      </c>
      <c r="D2518" s="89" t="s">
        <v>49</v>
      </c>
      <c r="E2518" s="189">
        <v>759649324</v>
      </c>
      <c r="F2518" s="197" t="s">
        <v>6468</v>
      </c>
      <c r="G2518" s="90">
        <v>40032574720</v>
      </c>
      <c r="H2518" s="91">
        <v>19692</v>
      </c>
      <c r="I2518" s="89"/>
      <c r="J2518" s="89" t="s">
        <v>51</v>
      </c>
      <c r="K2518" s="89" t="s">
        <v>76</v>
      </c>
      <c r="L2518" s="89" t="s">
        <v>95</v>
      </c>
      <c r="M2518" s="89" t="s">
        <v>2666</v>
      </c>
      <c r="N2518" s="89" t="s">
        <v>55</v>
      </c>
      <c r="O2518" s="92" t="s">
        <v>6469</v>
      </c>
      <c r="P2518" s="93" t="s">
        <v>57</v>
      </c>
      <c r="Q2518" s="110" t="s">
        <v>5322</v>
      </c>
      <c r="R2518" s="94"/>
      <c r="S2518" s="95">
        <v>46168</v>
      </c>
      <c r="T2518" s="95" t="s">
        <v>5203</v>
      </c>
      <c r="U2518" s="95" t="s">
        <v>1125</v>
      </c>
      <c r="V2518" s="91">
        <v>46114</v>
      </c>
      <c r="W2518" s="91">
        <v>46160</v>
      </c>
      <c r="X2518" s="91">
        <v>46167</v>
      </c>
      <c r="Y2518" s="96" t="s">
        <v>2851</v>
      </c>
      <c r="Z2518" s="89"/>
      <c r="AA2518" s="95"/>
      <c r="AB2518" s="89"/>
      <c r="AC2518" s="109"/>
      <c r="AD2518" s="89"/>
      <c r="AE2518" s="89"/>
      <c r="AF2518" s="191"/>
      <c r="AG2518" s="194"/>
      <c r="AH2518" s="193"/>
      <c r="AI2518" s="97"/>
      <c r="AJ2518" s="97"/>
      <c r="AK2518" s="97"/>
      <c r="AL2518" s="45" t="s">
        <v>67</v>
      </c>
      <c r="AM2518" s="160" t="str">
        <f>MONTH(B2518)&amp;"/"&amp;YEAR(B2518)</f>
        <v>3/2026</v>
      </c>
      <c r="AN2518" s="45">
        <f>WEEKNUM(B2518)-WEEKNUM(EOMONTH(B2518,-1)+1)+1</f>
        <v>4</v>
      </c>
      <c r="AO2518" s="45" t="str">
        <f>MONTH(R2518)&amp;"/"&amp;YEAR(R2518)</f>
        <v>1/1900</v>
      </c>
      <c r="AP2518" s="45" t="e">
        <f>WEEKNUM(R2518)-WEEKNUM(EOMONTH(R2518,-1)+1)+1</f>
        <v>#NUM!</v>
      </c>
      <c r="AQ2518" s="45">
        <f>IF(AU2518="S",IF(Q2518="1. Aceitou o programa",R2518-B2518,0),0)</f>
        <v>0</v>
      </c>
      <c r="AR2518" s="45">
        <f>IF(AU2518="S",IF(AND(S2518&lt;&gt;"",R2518&lt;&gt;""),S2518-R2518,0),0)</f>
        <v>0</v>
      </c>
      <c r="AS2518" s="45">
        <f>IF(AU2518="S",IF(Q2518="1. Aceitou o programa",IF(OR(X2518="Não se Aplica",X2518=""),IF(OR(W2518="Não se Aplica",W2518=""),0,W2518-V2518),AVERAGE(X2518-W2518,W2518-V2518)),0),0)</f>
        <v>0</v>
      </c>
      <c r="AT2518" s="45">
        <f>IF(AU2518="S",IF(AND(Q2518="1. Aceitou o programa",AB2518="Realizada"),IFERROR(IF(AA2518="",0,AA2518-R2518),0),0),0)</f>
        <v>0</v>
      </c>
      <c r="AU2518" s="45" t="str">
        <f>_xlfn.XLOOKUP(U2518,'Lista Suspensa'!$AA$20:$AA$23,'Lista Suspensa'!$AB$20:$AB$23,"N/A")</f>
        <v>S</v>
      </c>
    </row>
    <row r="2519" spans="1:47" ht="12" customHeight="1" x14ac:dyDescent="0.3">
      <c r="A2519" s="87" t="s">
        <v>47</v>
      </c>
      <c r="B2519" s="88">
        <v>46104</v>
      </c>
      <c r="C2519" s="89" t="s">
        <v>48</v>
      </c>
      <c r="D2519" s="89" t="s">
        <v>49</v>
      </c>
      <c r="E2519" s="189">
        <v>796387222</v>
      </c>
      <c r="F2519" s="197" t="s">
        <v>6470</v>
      </c>
      <c r="G2519" s="90">
        <v>18307535840</v>
      </c>
      <c r="H2519" s="91">
        <v>19231</v>
      </c>
      <c r="I2519" s="89"/>
      <c r="J2519" s="89" t="s">
        <v>51</v>
      </c>
      <c r="K2519" s="89" t="s">
        <v>52</v>
      </c>
      <c r="L2519" s="89" t="s">
        <v>85</v>
      </c>
      <c r="M2519" s="89" t="s">
        <v>1410</v>
      </c>
      <c r="N2519" s="89" t="s">
        <v>79</v>
      </c>
      <c r="O2519" s="92" t="s">
        <v>6471</v>
      </c>
      <c r="P2519" s="93" t="s">
        <v>57</v>
      </c>
      <c r="Q2519" s="110" t="s">
        <v>5322</v>
      </c>
      <c r="R2519" s="94"/>
      <c r="S2519" s="95">
        <v>46168</v>
      </c>
      <c r="T2519" s="95" t="s">
        <v>5203</v>
      </c>
      <c r="U2519" s="95" t="s">
        <v>1125</v>
      </c>
      <c r="V2519" s="91">
        <v>46114</v>
      </c>
      <c r="W2519" s="91">
        <v>46160</v>
      </c>
      <c r="X2519" s="91">
        <v>46167</v>
      </c>
      <c r="Y2519" s="96" t="s">
        <v>2851</v>
      </c>
      <c r="Z2519" s="89"/>
      <c r="AA2519" s="95"/>
      <c r="AB2519" s="89"/>
      <c r="AC2519" s="109"/>
      <c r="AD2519" s="89"/>
      <c r="AE2519" s="89"/>
      <c r="AF2519" s="191"/>
      <c r="AG2519" s="194"/>
      <c r="AH2519" s="193"/>
      <c r="AI2519" s="97"/>
      <c r="AJ2519" s="97"/>
      <c r="AK2519" s="97"/>
      <c r="AL2519" s="45" t="s">
        <v>67</v>
      </c>
      <c r="AM2519" s="160" t="str">
        <f>MONTH(B2519)&amp;"/"&amp;YEAR(B2519)</f>
        <v>3/2026</v>
      </c>
      <c r="AN2519" s="45">
        <f>WEEKNUM(B2519)-WEEKNUM(EOMONTH(B2519,-1)+1)+1</f>
        <v>4</v>
      </c>
      <c r="AO2519" s="45" t="str">
        <f>MONTH(R2519)&amp;"/"&amp;YEAR(R2519)</f>
        <v>1/1900</v>
      </c>
      <c r="AP2519" s="45" t="e">
        <f>WEEKNUM(R2519)-WEEKNUM(EOMONTH(R2519,-1)+1)+1</f>
        <v>#NUM!</v>
      </c>
      <c r="AQ2519" s="45">
        <f>IF(AU2519="S",IF(Q2519="1. Aceitou o programa",R2519-B2519,0),0)</f>
        <v>0</v>
      </c>
      <c r="AR2519" s="45">
        <f>IF(AU2519="S",IF(AND(S2519&lt;&gt;"",R2519&lt;&gt;""),S2519-R2519,0),0)</f>
        <v>0</v>
      </c>
      <c r="AS2519" s="45">
        <f>IF(AU2519="S",IF(Q2519="1. Aceitou o programa",IF(OR(X2519="Não se Aplica",X2519=""),IF(OR(W2519="Não se Aplica",W2519=""),0,W2519-V2519),AVERAGE(X2519-W2519,W2519-V2519)),0),0)</f>
        <v>0</v>
      </c>
      <c r="AT2519" s="45">
        <f>IF(AU2519="S",IF(AND(Q2519="1. Aceitou o programa",AB2519="Realizada"),IFERROR(IF(AA2519="",0,AA2519-R2519),0),0),0)</f>
        <v>0</v>
      </c>
      <c r="AU2519" s="45" t="str">
        <f>_xlfn.XLOOKUP(U2519,'Lista Suspensa'!$AA$20:$AA$23,'Lista Suspensa'!$AB$20:$AB$23,"N/A")</f>
        <v>S</v>
      </c>
    </row>
    <row r="2520" spans="1:47" ht="12" customHeight="1" x14ac:dyDescent="0.3">
      <c r="A2520" s="87" t="s">
        <v>47</v>
      </c>
      <c r="B2520" s="88">
        <v>46104</v>
      </c>
      <c r="C2520" s="89" t="s">
        <v>48</v>
      </c>
      <c r="D2520" s="89" t="s">
        <v>49</v>
      </c>
      <c r="E2520" s="189">
        <v>800037472</v>
      </c>
      <c r="F2520" s="197" t="s">
        <v>6472</v>
      </c>
      <c r="G2520" s="90">
        <v>95714863887</v>
      </c>
      <c r="H2520" s="91">
        <v>16862</v>
      </c>
      <c r="I2520" s="89"/>
      <c r="J2520" s="89" t="s">
        <v>51</v>
      </c>
      <c r="K2520" s="89" t="s">
        <v>52</v>
      </c>
      <c r="L2520" s="89" t="s">
        <v>85</v>
      </c>
      <c r="M2520" s="89" t="s">
        <v>506</v>
      </c>
      <c r="N2520" s="89" t="s">
        <v>55</v>
      </c>
      <c r="O2520" s="92" t="s">
        <v>6473</v>
      </c>
      <c r="P2520" s="93" t="s">
        <v>57</v>
      </c>
      <c r="Q2520" s="110" t="s">
        <v>5322</v>
      </c>
      <c r="R2520" s="94"/>
      <c r="S2520" s="95">
        <v>46168</v>
      </c>
      <c r="T2520" s="95" t="s">
        <v>5203</v>
      </c>
      <c r="U2520" s="95" t="s">
        <v>1125</v>
      </c>
      <c r="V2520" s="91">
        <v>46114</v>
      </c>
      <c r="W2520" s="91">
        <v>46160</v>
      </c>
      <c r="X2520" s="91">
        <v>46167</v>
      </c>
      <c r="Y2520" s="96" t="s">
        <v>2851</v>
      </c>
      <c r="Z2520" s="89"/>
      <c r="AA2520" s="95"/>
      <c r="AB2520" s="89"/>
      <c r="AC2520" s="109"/>
      <c r="AD2520" s="89"/>
      <c r="AE2520" s="89"/>
      <c r="AF2520" s="191"/>
      <c r="AG2520" s="194"/>
      <c r="AH2520" s="193"/>
      <c r="AI2520" s="97"/>
      <c r="AJ2520" s="97"/>
      <c r="AK2520" s="97"/>
      <c r="AL2520" s="45" t="s">
        <v>67</v>
      </c>
      <c r="AM2520" s="160" t="str">
        <f>MONTH(B2520)&amp;"/"&amp;YEAR(B2520)</f>
        <v>3/2026</v>
      </c>
      <c r="AN2520" s="45">
        <f>WEEKNUM(B2520)-WEEKNUM(EOMONTH(B2520,-1)+1)+1</f>
        <v>4</v>
      </c>
      <c r="AO2520" s="45" t="str">
        <f>MONTH(R2520)&amp;"/"&amp;YEAR(R2520)</f>
        <v>1/1900</v>
      </c>
      <c r="AP2520" s="45" t="e">
        <f>WEEKNUM(R2520)-WEEKNUM(EOMONTH(R2520,-1)+1)+1</f>
        <v>#NUM!</v>
      </c>
      <c r="AQ2520" s="45">
        <f>IF(AU2520="S",IF(Q2520="1. Aceitou o programa",R2520-B2520,0),0)</f>
        <v>0</v>
      </c>
      <c r="AR2520" s="45">
        <f>IF(AU2520="S",IF(AND(S2520&lt;&gt;"",R2520&lt;&gt;""),S2520-R2520,0),0)</f>
        <v>0</v>
      </c>
      <c r="AS2520" s="45">
        <f>IF(AU2520="S",IF(Q2520="1. Aceitou o programa",IF(OR(X2520="Não se Aplica",X2520=""),IF(OR(W2520="Não se Aplica",W2520=""),0,W2520-V2520),AVERAGE(X2520-W2520,W2520-V2520)),0),0)</f>
        <v>0</v>
      </c>
      <c r="AT2520" s="45">
        <f>IF(AU2520="S",IF(AND(Q2520="1. Aceitou o programa",AB2520="Realizada"),IFERROR(IF(AA2520="",0,AA2520-R2520),0),0),0)</f>
        <v>0</v>
      </c>
      <c r="AU2520" s="45" t="str">
        <f>_xlfn.XLOOKUP(U2520,'Lista Suspensa'!$AA$20:$AA$23,'Lista Suspensa'!$AB$20:$AB$23,"N/A")</f>
        <v>S</v>
      </c>
    </row>
    <row r="2521" spans="1:47" ht="12" customHeight="1" x14ac:dyDescent="0.3">
      <c r="A2521" s="87" t="s">
        <v>47</v>
      </c>
      <c r="B2521" s="88">
        <v>46104</v>
      </c>
      <c r="C2521" s="89" t="s">
        <v>48</v>
      </c>
      <c r="D2521" s="89" t="s">
        <v>49</v>
      </c>
      <c r="E2521" s="189">
        <v>450037592</v>
      </c>
      <c r="F2521" s="197" t="s">
        <v>6474</v>
      </c>
      <c r="G2521" s="90">
        <v>16101647846</v>
      </c>
      <c r="H2521" s="91">
        <v>13318</v>
      </c>
      <c r="I2521" s="89"/>
      <c r="J2521" s="89" t="s">
        <v>51</v>
      </c>
      <c r="K2521" s="89" t="s">
        <v>52</v>
      </c>
      <c r="L2521" s="89" t="s">
        <v>410</v>
      </c>
      <c r="M2521" s="89" t="s">
        <v>6475</v>
      </c>
      <c r="N2521" s="89" t="s">
        <v>55</v>
      </c>
      <c r="O2521" s="92" t="s">
        <v>6476</v>
      </c>
      <c r="P2521" s="93" t="s">
        <v>57</v>
      </c>
      <c r="Q2521" s="110" t="s">
        <v>5322</v>
      </c>
      <c r="R2521" s="94"/>
      <c r="S2521" s="95">
        <v>46168</v>
      </c>
      <c r="T2521" s="95" t="s">
        <v>5203</v>
      </c>
      <c r="U2521" s="95" t="s">
        <v>1125</v>
      </c>
      <c r="V2521" s="91">
        <v>46114</v>
      </c>
      <c r="W2521" s="91">
        <v>46160</v>
      </c>
      <c r="X2521" s="91">
        <v>46167</v>
      </c>
      <c r="Y2521" s="96" t="s">
        <v>2851</v>
      </c>
      <c r="Z2521" s="89"/>
      <c r="AA2521" s="95"/>
      <c r="AB2521" s="89"/>
      <c r="AC2521" s="109"/>
      <c r="AD2521" s="89"/>
      <c r="AE2521" s="89"/>
      <c r="AF2521" s="191"/>
      <c r="AG2521" s="194"/>
      <c r="AH2521" s="193"/>
      <c r="AI2521" s="97"/>
      <c r="AJ2521" s="97"/>
      <c r="AK2521" s="97"/>
      <c r="AL2521" s="45" t="s">
        <v>67</v>
      </c>
      <c r="AM2521" s="160" t="str">
        <f>MONTH(B2521)&amp;"/"&amp;YEAR(B2521)</f>
        <v>3/2026</v>
      </c>
      <c r="AN2521" s="45">
        <f>WEEKNUM(B2521)-WEEKNUM(EOMONTH(B2521,-1)+1)+1</f>
        <v>4</v>
      </c>
      <c r="AO2521" s="45" t="str">
        <f>MONTH(R2521)&amp;"/"&amp;YEAR(R2521)</f>
        <v>1/1900</v>
      </c>
      <c r="AP2521" s="45" t="e">
        <f>WEEKNUM(R2521)-WEEKNUM(EOMONTH(R2521,-1)+1)+1</f>
        <v>#NUM!</v>
      </c>
      <c r="AQ2521" s="45">
        <f>IF(AU2521="S",IF(Q2521="1. Aceitou o programa",R2521-B2521,0),0)</f>
        <v>0</v>
      </c>
      <c r="AR2521" s="45">
        <f>IF(AU2521="S",IF(AND(S2521&lt;&gt;"",R2521&lt;&gt;""),S2521-R2521,0),0)</f>
        <v>0</v>
      </c>
      <c r="AS2521" s="45">
        <f>IF(AU2521="S",IF(Q2521="1. Aceitou o programa",IF(OR(X2521="Não se Aplica",X2521=""),IF(OR(W2521="Não se Aplica",W2521=""),0,W2521-V2521),AVERAGE(X2521-W2521,W2521-V2521)),0),0)</f>
        <v>0</v>
      </c>
      <c r="AT2521" s="45">
        <f>IF(AU2521="S",IF(AND(Q2521="1. Aceitou o programa",AB2521="Realizada"),IFERROR(IF(AA2521="",0,AA2521-R2521),0),0),0)</f>
        <v>0</v>
      </c>
      <c r="AU2521" s="45" t="str">
        <f>_xlfn.XLOOKUP(U2521,'Lista Suspensa'!$AA$20:$AA$23,'Lista Suspensa'!$AB$20:$AB$23,"N/A")</f>
        <v>S</v>
      </c>
    </row>
    <row r="2522" spans="1:47" ht="12" customHeight="1" x14ac:dyDescent="0.3">
      <c r="A2522" s="87" t="s">
        <v>47</v>
      </c>
      <c r="B2522" s="88">
        <v>46104</v>
      </c>
      <c r="C2522" s="89" t="s">
        <v>48</v>
      </c>
      <c r="D2522" s="89" t="s">
        <v>49</v>
      </c>
      <c r="E2522" s="189">
        <v>593899709</v>
      </c>
      <c r="F2522" s="197" t="s">
        <v>6477</v>
      </c>
      <c r="G2522" s="90">
        <v>18482217895</v>
      </c>
      <c r="H2522" s="91">
        <v>14007</v>
      </c>
      <c r="I2522" s="89"/>
      <c r="J2522" s="89" t="s">
        <v>51</v>
      </c>
      <c r="K2522" s="89" t="s">
        <v>52</v>
      </c>
      <c r="L2522" s="89" t="s">
        <v>53</v>
      </c>
      <c r="M2522" s="89" t="s">
        <v>6478</v>
      </c>
      <c r="N2522" s="89" t="s">
        <v>159</v>
      </c>
      <c r="O2522" s="92" t="s">
        <v>6479</v>
      </c>
      <c r="P2522" s="93" t="s">
        <v>57</v>
      </c>
      <c r="Q2522" s="110" t="s">
        <v>5322</v>
      </c>
      <c r="R2522" s="94"/>
      <c r="S2522" s="95">
        <v>46168</v>
      </c>
      <c r="T2522" s="95" t="s">
        <v>5203</v>
      </c>
      <c r="U2522" s="95" t="s">
        <v>1125</v>
      </c>
      <c r="V2522" s="91">
        <v>46114</v>
      </c>
      <c r="W2522" s="91">
        <v>46160</v>
      </c>
      <c r="X2522" s="91">
        <v>46167</v>
      </c>
      <c r="Y2522" s="96" t="s">
        <v>2851</v>
      </c>
      <c r="Z2522" s="89"/>
      <c r="AA2522" s="95"/>
      <c r="AB2522" s="89"/>
      <c r="AC2522" s="109"/>
      <c r="AD2522" s="89"/>
      <c r="AE2522" s="89"/>
      <c r="AF2522" s="191"/>
      <c r="AG2522" s="194"/>
      <c r="AH2522" s="193"/>
      <c r="AI2522" s="97"/>
      <c r="AJ2522" s="97"/>
      <c r="AK2522" s="97"/>
      <c r="AL2522" s="45" t="s">
        <v>67</v>
      </c>
      <c r="AM2522" s="160" t="str">
        <f>MONTH(B2522)&amp;"/"&amp;YEAR(B2522)</f>
        <v>3/2026</v>
      </c>
      <c r="AN2522" s="45">
        <f>WEEKNUM(B2522)-WEEKNUM(EOMONTH(B2522,-1)+1)+1</f>
        <v>4</v>
      </c>
      <c r="AO2522" s="45" t="str">
        <f>MONTH(R2522)&amp;"/"&amp;YEAR(R2522)</f>
        <v>1/1900</v>
      </c>
      <c r="AP2522" s="45" t="e">
        <f>WEEKNUM(R2522)-WEEKNUM(EOMONTH(R2522,-1)+1)+1</f>
        <v>#NUM!</v>
      </c>
      <c r="AQ2522" s="45">
        <f>IF(AU2522="S",IF(Q2522="1. Aceitou o programa",R2522-B2522,0),0)</f>
        <v>0</v>
      </c>
      <c r="AR2522" s="45">
        <f>IF(AU2522="S",IF(AND(S2522&lt;&gt;"",R2522&lt;&gt;""),S2522-R2522,0),0)</f>
        <v>0</v>
      </c>
      <c r="AS2522" s="45">
        <f>IF(AU2522="S",IF(Q2522="1. Aceitou o programa",IF(OR(X2522="Não se Aplica",X2522=""),IF(OR(W2522="Não se Aplica",W2522=""),0,W2522-V2522),AVERAGE(X2522-W2522,W2522-V2522)),0),0)</f>
        <v>0</v>
      </c>
      <c r="AT2522" s="45">
        <f>IF(AU2522="S",IF(AND(Q2522="1. Aceitou o programa",AB2522="Realizada"),IFERROR(IF(AA2522="",0,AA2522-R2522),0),0),0)</f>
        <v>0</v>
      </c>
      <c r="AU2522" s="45" t="str">
        <f>_xlfn.XLOOKUP(U2522,'Lista Suspensa'!$AA$20:$AA$23,'Lista Suspensa'!$AB$20:$AB$23,"N/A")</f>
        <v>S</v>
      </c>
    </row>
    <row r="2523" spans="1:47" ht="12" customHeight="1" x14ac:dyDescent="0.3">
      <c r="A2523" s="87" t="s">
        <v>47</v>
      </c>
      <c r="B2523" s="88">
        <v>46104</v>
      </c>
      <c r="C2523" s="89" t="s">
        <v>48</v>
      </c>
      <c r="D2523" s="89" t="s">
        <v>49</v>
      </c>
      <c r="E2523" s="189">
        <v>758762232</v>
      </c>
      <c r="F2523" s="197" t="s">
        <v>6480</v>
      </c>
      <c r="G2523" s="90">
        <v>13187165788</v>
      </c>
      <c r="H2523" s="91">
        <v>22077</v>
      </c>
      <c r="I2523" s="89"/>
      <c r="J2523" s="89" t="s">
        <v>51</v>
      </c>
      <c r="K2523" s="89" t="s">
        <v>76</v>
      </c>
      <c r="L2523" s="89" t="s">
        <v>95</v>
      </c>
      <c r="M2523" s="89" t="s">
        <v>2530</v>
      </c>
      <c r="N2523" s="89" t="s">
        <v>97</v>
      </c>
      <c r="O2523" s="92" t="s">
        <v>6481</v>
      </c>
      <c r="P2523" s="93" t="s">
        <v>57</v>
      </c>
      <c r="Q2523" s="110" t="s">
        <v>5322</v>
      </c>
      <c r="R2523" s="94"/>
      <c r="S2523" s="95">
        <v>46168</v>
      </c>
      <c r="T2523" s="95" t="s">
        <v>5203</v>
      </c>
      <c r="U2523" s="95" t="s">
        <v>1125</v>
      </c>
      <c r="V2523" s="91">
        <v>46114</v>
      </c>
      <c r="W2523" s="91">
        <v>46160</v>
      </c>
      <c r="X2523" s="91">
        <v>46167</v>
      </c>
      <c r="Y2523" s="96" t="s">
        <v>2851</v>
      </c>
      <c r="Z2523" s="89"/>
      <c r="AA2523" s="95"/>
      <c r="AB2523" s="89"/>
      <c r="AC2523" s="109"/>
      <c r="AD2523" s="89"/>
      <c r="AE2523" s="89"/>
      <c r="AF2523" s="191"/>
      <c r="AG2523" s="194"/>
      <c r="AH2523" s="193"/>
      <c r="AI2523" s="97"/>
      <c r="AJ2523" s="97"/>
      <c r="AK2523" s="97"/>
      <c r="AL2523" s="45" t="s">
        <v>67</v>
      </c>
      <c r="AM2523" s="160" t="str">
        <f>MONTH(B2523)&amp;"/"&amp;YEAR(B2523)</f>
        <v>3/2026</v>
      </c>
      <c r="AN2523" s="45">
        <f>WEEKNUM(B2523)-WEEKNUM(EOMONTH(B2523,-1)+1)+1</f>
        <v>4</v>
      </c>
      <c r="AO2523" s="45" t="str">
        <f>MONTH(R2523)&amp;"/"&amp;YEAR(R2523)</f>
        <v>1/1900</v>
      </c>
      <c r="AP2523" s="45" t="e">
        <f>WEEKNUM(R2523)-WEEKNUM(EOMONTH(R2523,-1)+1)+1</f>
        <v>#NUM!</v>
      </c>
      <c r="AQ2523" s="45">
        <f>IF(AU2523="S",IF(Q2523="1. Aceitou o programa",R2523-B2523,0),0)</f>
        <v>0</v>
      </c>
      <c r="AR2523" s="45">
        <f>IF(AU2523="S",IF(AND(S2523&lt;&gt;"",R2523&lt;&gt;""),S2523-R2523,0),0)</f>
        <v>0</v>
      </c>
      <c r="AS2523" s="45">
        <f>IF(AU2523="S",IF(Q2523="1. Aceitou o programa",IF(OR(X2523="Não se Aplica",X2523=""),IF(OR(W2523="Não se Aplica",W2523=""),0,W2523-V2523),AVERAGE(X2523-W2523,W2523-V2523)),0),0)</f>
        <v>0</v>
      </c>
      <c r="AT2523" s="45">
        <f>IF(AU2523="S",IF(AND(Q2523="1. Aceitou o programa",AB2523="Realizada"),IFERROR(IF(AA2523="",0,AA2523-R2523),0),0),0)</f>
        <v>0</v>
      </c>
      <c r="AU2523" s="45" t="str">
        <f>_xlfn.XLOOKUP(U2523,'Lista Suspensa'!$AA$20:$AA$23,'Lista Suspensa'!$AB$20:$AB$23,"N/A")</f>
        <v>S</v>
      </c>
    </row>
    <row r="2524" spans="1:47" ht="12" customHeight="1" x14ac:dyDescent="0.3">
      <c r="A2524" s="87" t="s">
        <v>47</v>
      </c>
      <c r="B2524" s="88">
        <v>46104</v>
      </c>
      <c r="C2524" s="89" t="s">
        <v>48</v>
      </c>
      <c r="D2524" s="89" t="s">
        <v>49</v>
      </c>
      <c r="E2524" s="189">
        <v>807264334</v>
      </c>
      <c r="F2524" s="197" t="s">
        <v>6482</v>
      </c>
      <c r="G2524" s="90">
        <v>28005450893</v>
      </c>
      <c r="H2524" s="91">
        <v>29041</v>
      </c>
      <c r="I2524" s="89"/>
      <c r="J2524" s="89" t="s">
        <v>51</v>
      </c>
      <c r="K2524" s="89" t="s">
        <v>52</v>
      </c>
      <c r="L2524" s="89" t="s">
        <v>85</v>
      </c>
      <c r="M2524" s="89" t="s">
        <v>6483</v>
      </c>
      <c r="N2524" s="89" t="s">
        <v>97</v>
      </c>
      <c r="O2524" s="92" t="s">
        <v>6484</v>
      </c>
      <c r="P2524" s="93" t="s">
        <v>57</v>
      </c>
      <c r="Q2524" s="110" t="s">
        <v>5322</v>
      </c>
      <c r="R2524" s="94"/>
      <c r="S2524" s="95">
        <v>46168</v>
      </c>
      <c r="T2524" s="95" t="s">
        <v>5203</v>
      </c>
      <c r="U2524" s="95" t="s">
        <v>1125</v>
      </c>
      <c r="V2524" s="91">
        <v>46114</v>
      </c>
      <c r="W2524" s="91">
        <v>46160</v>
      </c>
      <c r="X2524" s="91">
        <v>46167</v>
      </c>
      <c r="Y2524" s="96" t="s">
        <v>2851</v>
      </c>
      <c r="Z2524" s="89"/>
      <c r="AA2524" s="95"/>
      <c r="AB2524" s="89"/>
      <c r="AC2524" s="109"/>
      <c r="AD2524" s="89"/>
      <c r="AE2524" s="89"/>
      <c r="AF2524" s="191"/>
      <c r="AG2524" s="194"/>
      <c r="AH2524" s="193"/>
      <c r="AI2524" s="97"/>
      <c r="AJ2524" s="97"/>
      <c r="AK2524" s="97"/>
      <c r="AL2524" s="45" t="s">
        <v>67</v>
      </c>
      <c r="AM2524" s="160" t="str">
        <f>MONTH(B2524)&amp;"/"&amp;YEAR(B2524)</f>
        <v>3/2026</v>
      </c>
      <c r="AN2524" s="45">
        <f>WEEKNUM(B2524)-WEEKNUM(EOMONTH(B2524,-1)+1)+1</f>
        <v>4</v>
      </c>
      <c r="AO2524" s="45" t="str">
        <f>MONTH(R2524)&amp;"/"&amp;YEAR(R2524)</f>
        <v>1/1900</v>
      </c>
      <c r="AP2524" s="45" t="e">
        <f>WEEKNUM(R2524)-WEEKNUM(EOMONTH(R2524,-1)+1)+1</f>
        <v>#NUM!</v>
      </c>
      <c r="AQ2524" s="45">
        <f>IF(AU2524="S",IF(Q2524="1. Aceitou o programa",R2524-B2524,0),0)</f>
        <v>0</v>
      </c>
      <c r="AR2524" s="45">
        <f>IF(AU2524="S",IF(AND(S2524&lt;&gt;"",R2524&lt;&gt;""),S2524-R2524,0),0)</f>
        <v>0</v>
      </c>
      <c r="AS2524" s="45">
        <f>IF(AU2524="S",IF(Q2524="1. Aceitou o programa",IF(OR(X2524="Não se Aplica",X2524=""),IF(OR(W2524="Não se Aplica",W2524=""),0,W2524-V2524),AVERAGE(X2524-W2524,W2524-V2524)),0),0)</f>
        <v>0</v>
      </c>
      <c r="AT2524" s="45">
        <f>IF(AU2524="S",IF(AND(Q2524="1. Aceitou o programa",AB2524="Realizada"),IFERROR(IF(AA2524="",0,AA2524-R2524),0),0),0)</f>
        <v>0</v>
      </c>
      <c r="AU2524" s="45" t="str">
        <f>_xlfn.XLOOKUP(U2524,'Lista Suspensa'!$AA$20:$AA$23,'Lista Suspensa'!$AB$20:$AB$23,"N/A")</f>
        <v>S</v>
      </c>
    </row>
    <row r="2525" spans="1:47" ht="12" customHeight="1" x14ac:dyDescent="0.3">
      <c r="A2525" s="87" t="s">
        <v>47</v>
      </c>
      <c r="B2525" s="88">
        <v>46104</v>
      </c>
      <c r="C2525" s="89" t="s">
        <v>48</v>
      </c>
      <c r="D2525" s="89" t="s">
        <v>49</v>
      </c>
      <c r="E2525" s="189">
        <v>811444937</v>
      </c>
      <c r="F2525" s="197" t="s">
        <v>6485</v>
      </c>
      <c r="G2525" s="90">
        <v>36423684847</v>
      </c>
      <c r="H2525" s="91">
        <v>32239</v>
      </c>
      <c r="I2525" s="89"/>
      <c r="J2525" s="89" t="s">
        <v>84</v>
      </c>
      <c r="K2525" s="89" t="s">
        <v>52</v>
      </c>
      <c r="L2525" s="89" t="s">
        <v>85</v>
      </c>
      <c r="M2525" s="89" t="s">
        <v>848</v>
      </c>
      <c r="N2525" s="89" t="s">
        <v>97</v>
      </c>
      <c r="O2525" s="92" t="s">
        <v>6486</v>
      </c>
      <c r="P2525" s="93" t="s">
        <v>57</v>
      </c>
      <c r="Q2525" s="110" t="s">
        <v>5322</v>
      </c>
      <c r="R2525" s="94"/>
      <c r="S2525" s="95">
        <v>46168</v>
      </c>
      <c r="T2525" s="95" t="s">
        <v>5203</v>
      </c>
      <c r="U2525" s="95" t="s">
        <v>1125</v>
      </c>
      <c r="V2525" s="91">
        <v>46114</v>
      </c>
      <c r="W2525" s="91">
        <v>46160</v>
      </c>
      <c r="X2525" s="91">
        <v>46167</v>
      </c>
      <c r="Y2525" s="96" t="s">
        <v>2851</v>
      </c>
      <c r="Z2525" s="89"/>
      <c r="AA2525" s="95"/>
      <c r="AB2525" s="89"/>
      <c r="AC2525" s="109"/>
      <c r="AD2525" s="89"/>
      <c r="AE2525" s="89"/>
      <c r="AF2525" s="191"/>
      <c r="AG2525" s="194"/>
      <c r="AH2525" s="193"/>
      <c r="AI2525" s="97"/>
      <c r="AJ2525" s="97"/>
      <c r="AK2525" s="97"/>
      <c r="AL2525" s="45" t="s">
        <v>67</v>
      </c>
      <c r="AM2525" s="160" t="str">
        <f>MONTH(B2525)&amp;"/"&amp;YEAR(B2525)</f>
        <v>3/2026</v>
      </c>
      <c r="AN2525" s="45">
        <f>WEEKNUM(B2525)-WEEKNUM(EOMONTH(B2525,-1)+1)+1</f>
        <v>4</v>
      </c>
      <c r="AO2525" s="45" t="str">
        <f>MONTH(R2525)&amp;"/"&amp;YEAR(R2525)</f>
        <v>1/1900</v>
      </c>
      <c r="AP2525" s="45" t="e">
        <f>WEEKNUM(R2525)-WEEKNUM(EOMONTH(R2525,-1)+1)+1</f>
        <v>#NUM!</v>
      </c>
      <c r="AQ2525" s="45">
        <f>IF(AU2525="S",IF(Q2525="1. Aceitou o programa",R2525-B2525,0),0)</f>
        <v>0</v>
      </c>
      <c r="AR2525" s="45">
        <f>IF(AU2525="S",IF(AND(S2525&lt;&gt;"",R2525&lt;&gt;""),S2525-R2525,0),0)</f>
        <v>0</v>
      </c>
      <c r="AS2525" s="45">
        <f>IF(AU2525="S",IF(Q2525="1. Aceitou o programa",IF(OR(X2525="Não se Aplica",X2525=""),IF(OR(W2525="Não se Aplica",W2525=""),0,W2525-V2525),AVERAGE(X2525-W2525,W2525-V2525)),0),0)</f>
        <v>0</v>
      </c>
      <c r="AT2525" s="45">
        <f>IF(AU2525="S",IF(AND(Q2525="1. Aceitou o programa",AB2525="Realizada"),IFERROR(IF(AA2525="",0,AA2525-R2525),0),0),0)</f>
        <v>0</v>
      </c>
      <c r="AU2525" s="45" t="str">
        <f>_xlfn.XLOOKUP(U2525,'Lista Suspensa'!$AA$20:$AA$23,'Lista Suspensa'!$AB$20:$AB$23,"N/A")</f>
        <v>S</v>
      </c>
    </row>
    <row r="2526" spans="1:47" ht="12" customHeight="1" x14ac:dyDescent="0.3">
      <c r="A2526" s="87" t="s">
        <v>47</v>
      </c>
      <c r="B2526" s="88">
        <v>46104</v>
      </c>
      <c r="C2526" s="89" t="s">
        <v>48</v>
      </c>
      <c r="D2526" s="89" t="s">
        <v>49</v>
      </c>
      <c r="E2526" s="189">
        <v>593972848</v>
      </c>
      <c r="F2526" s="197" t="s">
        <v>6487</v>
      </c>
      <c r="G2526" s="90">
        <v>36544409839</v>
      </c>
      <c r="H2526" s="91">
        <v>33110</v>
      </c>
      <c r="I2526" s="89"/>
      <c r="J2526" s="89" t="s">
        <v>51</v>
      </c>
      <c r="K2526" s="89" t="s">
        <v>52</v>
      </c>
      <c r="L2526" s="89" t="s">
        <v>53</v>
      </c>
      <c r="M2526" s="89" t="s">
        <v>4562</v>
      </c>
      <c r="N2526" s="89" t="s">
        <v>159</v>
      </c>
      <c r="O2526" s="92" t="s">
        <v>6488</v>
      </c>
      <c r="P2526" s="93" t="s">
        <v>57</v>
      </c>
      <c r="Q2526" s="110" t="s">
        <v>5322</v>
      </c>
      <c r="R2526" s="94"/>
      <c r="S2526" s="95">
        <v>46168</v>
      </c>
      <c r="T2526" s="95" t="s">
        <v>5203</v>
      </c>
      <c r="U2526" s="95" t="s">
        <v>1125</v>
      </c>
      <c r="V2526" s="91">
        <v>46114</v>
      </c>
      <c r="W2526" s="91">
        <v>46160</v>
      </c>
      <c r="X2526" s="91">
        <v>46167</v>
      </c>
      <c r="Y2526" s="96" t="s">
        <v>2851</v>
      </c>
      <c r="Z2526" s="89"/>
      <c r="AA2526" s="95"/>
      <c r="AB2526" s="89"/>
      <c r="AC2526" s="109"/>
      <c r="AD2526" s="89"/>
      <c r="AE2526" s="89"/>
      <c r="AF2526" s="191"/>
      <c r="AG2526" s="194"/>
      <c r="AH2526" s="193"/>
      <c r="AI2526" s="97"/>
      <c r="AJ2526" s="97"/>
      <c r="AK2526" s="97"/>
      <c r="AL2526" s="45" t="s">
        <v>67</v>
      </c>
      <c r="AM2526" s="160" t="str">
        <f>MONTH(B2526)&amp;"/"&amp;YEAR(B2526)</f>
        <v>3/2026</v>
      </c>
      <c r="AN2526" s="45">
        <f>WEEKNUM(B2526)-WEEKNUM(EOMONTH(B2526,-1)+1)+1</f>
        <v>4</v>
      </c>
      <c r="AO2526" s="45" t="str">
        <f>MONTH(R2526)&amp;"/"&amp;YEAR(R2526)</f>
        <v>1/1900</v>
      </c>
      <c r="AP2526" s="45" t="e">
        <f>WEEKNUM(R2526)-WEEKNUM(EOMONTH(R2526,-1)+1)+1</f>
        <v>#NUM!</v>
      </c>
      <c r="AQ2526" s="45">
        <f>IF(AU2526="S",IF(Q2526="1. Aceitou o programa",R2526-B2526,0),0)</f>
        <v>0</v>
      </c>
      <c r="AR2526" s="45">
        <f>IF(AU2526="S",IF(AND(S2526&lt;&gt;"",R2526&lt;&gt;""),S2526-R2526,0),0)</f>
        <v>0</v>
      </c>
      <c r="AS2526" s="45">
        <f>IF(AU2526="S",IF(Q2526="1. Aceitou o programa",IF(OR(X2526="Não se Aplica",X2526=""),IF(OR(W2526="Não se Aplica",W2526=""),0,W2526-V2526),AVERAGE(X2526-W2526,W2526-V2526)),0),0)</f>
        <v>0</v>
      </c>
      <c r="AT2526" s="45">
        <f>IF(AU2526="S",IF(AND(Q2526="1. Aceitou o programa",AB2526="Realizada"),IFERROR(IF(AA2526="",0,AA2526-R2526),0),0),0)</f>
        <v>0</v>
      </c>
      <c r="AU2526" s="45" t="str">
        <f>_xlfn.XLOOKUP(U2526,'Lista Suspensa'!$AA$20:$AA$23,'Lista Suspensa'!$AB$20:$AB$23,"N/A")</f>
        <v>S</v>
      </c>
    </row>
    <row r="2527" spans="1:47" ht="12" customHeight="1" x14ac:dyDescent="0.3">
      <c r="A2527" s="87" t="s">
        <v>47</v>
      </c>
      <c r="B2527" s="88">
        <v>46104</v>
      </c>
      <c r="C2527" s="89" t="s">
        <v>48</v>
      </c>
      <c r="D2527" s="89" t="s">
        <v>49</v>
      </c>
      <c r="E2527" s="189">
        <v>807626015</v>
      </c>
      <c r="F2527" s="197" t="s">
        <v>6489</v>
      </c>
      <c r="G2527" s="90">
        <v>22826955853</v>
      </c>
      <c r="H2527" s="91">
        <v>17654</v>
      </c>
      <c r="I2527" s="89"/>
      <c r="J2527" s="89" t="s">
        <v>51</v>
      </c>
      <c r="K2527" s="89" t="s">
        <v>52</v>
      </c>
      <c r="L2527" s="89" t="s">
        <v>69</v>
      </c>
      <c r="M2527" s="89" t="s">
        <v>334</v>
      </c>
      <c r="N2527" s="89" t="s">
        <v>97</v>
      </c>
      <c r="O2527" s="92" t="s">
        <v>6490</v>
      </c>
      <c r="P2527" s="93" t="s">
        <v>57</v>
      </c>
      <c r="Q2527" s="110" t="s">
        <v>5322</v>
      </c>
      <c r="R2527" s="94"/>
      <c r="S2527" s="95">
        <v>46168</v>
      </c>
      <c r="T2527" s="95" t="s">
        <v>5203</v>
      </c>
      <c r="U2527" s="95" t="s">
        <v>1125</v>
      </c>
      <c r="V2527" s="91">
        <v>46114</v>
      </c>
      <c r="W2527" s="91">
        <v>46160</v>
      </c>
      <c r="X2527" s="91">
        <v>46167</v>
      </c>
      <c r="Y2527" s="96" t="s">
        <v>2851</v>
      </c>
      <c r="Z2527" s="89"/>
      <c r="AA2527" s="95"/>
      <c r="AB2527" s="89"/>
      <c r="AC2527" s="109"/>
      <c r="AD2527" s="89"/>
      <c r="AE2527" s="89"/>
      <c r="AF2527" s="191"/>
      <c r="AG2527" s="194"/>
      <c r="AH2527" s="193"/>
      <c r="AI2527" s="97"/>
      <c r="AJ2527" s="97"/>
      <c r="AK2527" s="97"/>
      <c r="AL2527" s="45" t="s">
        <v>67</v>
      </c>
      <c r="AM2527" s="160" t="str">
        <f>MONTH(B2527)&amp;"/"&amp;YEAR(B2527)</f>
        <v>3/2026</v>
      </c>
      <c r="AN2527" s="45">
        <f>WEEKNUM(B2527)-WEEKNUM(EOMONTH(B2527,-1)+1)+1</f>
        <v>4</v>
      </c>
      <c r="AO2527" s="45" t="str">
        <f>MONTH(R2527)&amp;"/"&amp;YEAR(R2527)</f>
        <v>1/1900</v>
      </c>
      <c r="AP2527" s="45" t="e">
        <f>WEEKNUM(R2527)-WEEKNUM(EOMONTH(R2527,-1)+1)+1</f>
        <v>#NUM!</v>
      </c>
      <c r="AQ2527" s="45">
        <f>IF(AU2527="S",IF(Q2527="1. Aceitou o programa",R2527-B2527,0),0)</f>
        <v>0</v>
      </c>
      <c r="AR2527" s="45">
        <f>IF(AU2527="S",IF(AND(S2527&lt;&gt;"",R2527&lt;&gt;""),S2527-R2527,0),0)</f>
        <v>0</v>
      </c>
      <c r="AS2527" s="45">
        <f>IF(AU2527="S",IF(Q2527="1. Aceitou o programa",IF(OR(X2527="Não se Aplica",X2527=""),IF(OR(W2527="Não se Aplica",W2527=""),0,W2527-V2527),AVERAGE(X2527-W2527,W2527-V2527)),0),0)</f>
        <v>0</v>
      </c>
      <c r="AT2527" s="45">
        <f>IF(AU2527="S",IF(AND(Q2527="1. Aceitou o programa",AB2527="Realizada"),IFERROR(IF(AA2527="",0,AA2527-R2527),0),0),0)</f>
        <v>0</v>
      </c>
      <c r="AU2527" s="45" t="str">
        <f>_xlfn.XLOOKUP(U2527,'Lista Suspensa'!$AA$20:$AA$23,'Lista Suspensa'!$AB$20:$AB$23,"N/A")</f>
        <v>S</v>
      </c>
    </row>
    <row r="2528" spans="1:47" ht="12" customHeight="1" x14ac:dyDescent="0.3">
      <c r="A2528" s="87" t="s">
        <v>47</v>
      </c>
      <c r="B2528" s="88">
        <v>46104</v>
      </c>
      <c r="C2528" s="89" t="s">
        <v>48</v>
      </c>
      <c r="D2528" s="89" t="s">
        <v>49</v>
      </c>
      <c r="E2528" s="189">
        <v>756699568</v>
      </c>
      <c r="F2528" s="197" t="s">
        <v>6491</v>
      </c>
      <c r="G2528" s="90">
        <v>3423613769</v>
      </c>
      <c r="H2528" s="91">
        <v>26905</v>
      </c>
      <c r="I2528" s="89"/>
      <c r="J2528" s="89" t="s">
        <v>84</v>
      </c>
      <c r="K2528" s="89" t="s">
        <v>76</v>
      </c>
      <c r="L2528" s="89" t="s">
        <v>95</v>
      </c>
      <c r="M2528" s="89" t="s">
        <v>1432</v>
      </c>
      <c r="N2528" s="89" t="s">
        <v>55</v>
      </c>
      <c r="O2528" s="92" t="s">
        <v>6492</v>
      </c>
      <c r="P2528" s="93" t="s">
        <v>57</v>
      </c>
      <c r="Q2528" s="110" t="s">
        <v>5322</v>
      </c>
      <c r="R2528" s="94"/>
      <c r="S2528" s="95">
        <v>46168</v>
      </c>
      <c r="T2528" s="95" t="s">
        <v>5203</v>
      </c>
      <c r="U2528" s="95" t="s">
        <v>1125</v>
      </c>
      <c r="V2528" s="91">
        <v>46114</v>
      </c>
      <c r="W2528" s="91">
        <v>46160</v>
      </c>
      <c r="X2528" s="91">
        <v>46167</v>
      </c>
      <c r="Y2528" s="96" t="s">
        <v>2851</v>
      </c>
      <c r="Z2528" s="89"/>
      <c r="AA2528" s="95"/>
      <c r="AB2528" s="89"/>
      <c r="AC2528" s="109"/>
      <c r="AD2528" s="89"/>
      <c r="AE2528" s="89"/>
      <c r="AF2528" s="191"/>
      <c r="AG2528" s="194"/>
      <c r="AH2528" s="193"/>
      <c r="AI2528" s="97"/>
      <c r="AJ2528" s="97"/>
      <c r="AK2528" s="97"/>
      <c r="AL2528" s="45" t="s">
        <v>67</v>
      </c>
      <c r="AM2528" s="160" t="str">
        <f>MONTH(B2528)&amp;"/"&amp;YEAR(B2528)</f>
        <v>3/2026</v>
      </c>
      <c r="AN2528" s="45">
        <f>WEEKNUM(B2528)-WEEKNUM(EOMONTH(B2528,-1)+1)+1</f>
        <v>4</v>
      </c>
      <c r="AO2528" s="45" t="str">
        <f>MONTH(R2528)&amp;"/"&amp;YEAR(R2528)</f>
        <v>1/1900</v>
      </c>
      <c r="AP2528" s="45" t="e">
        <f>WEEKNUM(R2528)-WEEKNUM(EOMONTH(R2528,-1)+1)+1</f>
        <v>#NUM!</v>
      </c>
      <c r="AQ2528" s="45">
        <f>IF(AU2528="S",IF(Q2528="1. Aceitou o programa",R2528-B2528,0),0)</f>
        <v>0</v>
      </c>
      <c r="AR2528" s="45">
        <f>IF(AU2528="S",IF(AND(S2528&lt;&gt;"",R2528&lt;&gt;""),S2528-R2528,0),0)</f>
        <v>0</v>
      </c>
      <c r="AS2528" s="45">
        <f>IF(AU2528="S",IF(Q2528="1. Aceitou o programa",IF(OR(X2528="Não se Aplica",X2528=""),IF(OR(W2528="Não se Aplica",W2528=""),0,W2528-V2528),AVERAGE(X2528-W2528,W2528-V2528)),0),0)</f>
        <v>0</v>
      </c>
      <c r="AT2528" s="45">
        <f>IF(AU2528="S",IF(AND(Q2528="1. Aceitou o programa",AB2528="Realizada"),IFERROR(IF(AA2528="",0,AA2528-R2528),0),0),0)</f>
        <v>0</v>
      </c>
      <c r="AU2528" s="45" t="str">
        <f>_xlfn.XLOOKUP(U2528,'Lista Suspensa'!$AA$20:$AA$23,'Lista Suspensa'!$AB$20:$AB$23,"N/A")</f>
        <v>S</v>
      </c>
    </row>
    <row r="2529" spans="1:47" ht="12" customHeight="1" x14ac:dyDescent="0.3">
      <c r="A2529" s="87" t="s">
        <v>47</v>
      </c>
      <c r="B2529" s="88">
        <v>46104</v>
      </c>
      <c r="C2529" s="89" t="s">
        <v>48</v>
      </c>
      <c r="D2529" s="89" t="s">
        <v>49</v>
      </c>
      <c r="E2529" s="189">
        <v>593900014</v>
      </c>
      <c r="F2529" s="197" t="s">
        <v>6493</v>
      </c>
      <c r="G2529" s="90">
        <v>1115289845</v>
      </c>
      <c r="H2529" s="91">
        <v>19580</v>
      </c>
      <c r="I2529" s="89"/>
      <c r="J2529" s="89" t="s">
        <v>51</v>
      </c>
      <c r="K2529" s="89" t="s">
        <v>52</v>
      </c>
      <c r="L2529" s="89" t="s">
        <v>53</v>
      </c>
      <c r="M2529" s="89" t="s">
        <v>238</v>
      </c>
      <c r="N2529" s="89" t="s">
        <v>159</v>
      </c>
      <c r="O2529" s="92" t="s">
        <v>6494</v>
      </c>
      <c r="P2529" s="93" t="s">
        <v>57</v>
      </c>
      <c r="Q2529" s="110" t="s">
        <v>5322</v>
      </c>
      <c r="R2529" s="94"/>
      <c r="S2529" s="95">
        <v>46168</v>
      </c>
      <c r="T2529" s="95" t="s">
        <v>5203</v>
      </c>
      <c r="U2529" s="95" t="s">
        <v>1125</v>
      </c>
      <c r="V2529" s="91">
        <v>46114</v>
      </c>
      <c r="W2529" s="91">
        <v>46160</v>
      </c>
      <c r="X2529" s="91">
        <v>46167</v>
      </c>
      <c r="Y2529" s="96" t="s">
        <v>2851</v>
      </c>
      <c r="Z2529" s="89"/>
      <c r="AA2529" s="95"/>
      <c r="AB2529" s="89"/>
      <c r="AC2529" s="109"/>
      <c r="AD2529" s="89"/>
      <c r="AE2529" s="89"/>
      <c r="AF2529" s="191"/>
      <c r="AG2529" s="194"/>
      <c r="AH2529" s="193"/>
      <c r="AI2529" s="97"/>
      <c r="AJ2529" s="97"/>
      <c r="AK2529" s="97"/>
      <c r="AL2529" s="45" t="s">
        <v>67</v>
      </c>
      <c r="AM2529" s="160" t="str">
        <f>MONTH(B2529)&amp;"/"&amp;YEAR(B2529)</f>
        <v>3/2026</v>
      </c>
      <c r="AN2529" s="45">
        <f>WEEKNUM(B2529)-WEEKNUM(EOMONTH(B2529,-1)+1)+1</f>
        <v>4</v>
      </c>
      <c r="AO2529" s="45" t="str">
        <f>MONTH(R2529)&amp;"/"&amp;YEAR(R2529)</f>
        <v>1/1900</v>
      </c>
      <c r="AP2529" s="45" t="e">
        <f>WEEKNUM(R2529)-WEEKNUM(EOMONTH(R2529,-1)+1)+1</f>
        <v>#NUM!</v>
      </c>
      <c r="AQ2529" s="45">
        <f>IF(AU2529="S",IF(Q2529="1. Aceitou o programa",R2529-B2529,0),0)</f>
        <v>0</v>
      </c>
      <c r="AR2529" s="45">
        <f>IF(AU2529="S",IF(AND(S2529&lt;&gt;"",R2529&lt;&gt;""),S2529-R2529,0),0)</f>
        <v>0</v>
      </c>
      <c r="AS2529" s="45">
        <f>IF(AU2529="S",IF(Q2529="1. Aceitou o programa",IF(OR(X2529="Não se Aplica",X2529=""),IF(OR(W2529="Não se Aplica",W2529=""),0,W2529-V2529),AVERAGE(X2529-W2529,W2529-V2529)),0),0)</f>
        <v>0</v>
      </c>
      <c r="AT2529" s="45">
        <f>IF(AU2529="S",IF(AND(Q2529="1. Aceitou o programa",AB2529="Realizada"),IFERROR(IF(AA2529="",0,AA2529-R2529),0),0),0)</f>
        <v>0</v>
      </c>
      <c r="AU2529" s="45" t="str">
        <f>_xlfn.XLOOKUP(U2529,'Lista Suspensa'!$AA$20:$AA$23,'Lista Suspensa'!$AB$20:$AB$23,"N/A")</f>
        <v>S</v>
      </c>
    </row>
    <row r="2530" spans="1:47" ht="12" customHeight="1" x14ac:dyDescent="0.3">
      <c r="A2530" s="87" t="s">
        <v>47</v>
      </c>
      <c r="B2530" s="88">
        <v>46104</v>
      </c>
      <c r="C2530" s="89" t="s">
        <v>48</v>
      </c>
      <c r="D2530" s="89" t="s">
        <v>49</v>
      </c>
      <c r="E2530" s="189">
        <v>200391283</v>
      </c>
      <c r="F2530" s="197" t="s">
        <v>6495</v>
      </c>
      <c r="G2530" s="90">
        <v>26934163885</v>
      </c>
      <c r="H2530" s="91">
        <v>29230</v>
      </c>
      <c r="I2530" s="89"/>
      <c r="J2530" s="89" t="s">
        <v>84</v>
      </c>
      <c r="K2530" s="89" t="s">
        <v>52</v>
      </c>
      <c r="L2530" s="89" t="s">
        <v>85</v>
      </c>
      <c r="M2530" s="89" t="s">
        <v>1376</v>
      </c>
      <c r="N2530" s="89" t="s">
        <v>87</v>
      </c>
      <c r="O2530" s="92" t="s">
        <v>6496</v>
      </c>
      <c r="P2530" s="93" t="s">
        <v>57</v>
      </c>
      <c r="Q2530" s="110" t="s">
        <v>5322</v>
      </c>
      <c r="R2530" s="94"/>
      <c r="S2530" s="95">
        <v>46168</v>
      </c>
      <c r="T2530" s="95" t="s">
        <v>5203</v>
      </c>
      <c r="U2530" s="95" t="s">
        <v>1125</v>
      </c>
      <c r="V2530" s="91">
        <v>46114</v>
      </c>
      <c r="W2530" s="91">
        <v>46160</v>
      </c>
      <c r="X2530" s="91">
        <v>46167</v>
      </c>
      <c r="Y2530" s="96" t="s">
        <v>2851</v>
      </c>
      <c r="Z2530" s="89"/>
      <c r="AA2530" s="95"/>
      <c r="AB2530" s="89"/>
      <c r="AC2530" s="109"/>
      <c r="AD2530" s="89"/>
      <c r="AE2530" s="89"/>
      <c r="AF2530" s="191"/>
      <c r="AG2530" s="194"/>
      <c r="AH2530" s="193"/>
      <c r="AI2530" s="97"/>
      <c r="AJ2530" s="97"/>
      <c r="AK2530" s="97"/>
      <c r="AL2530" s="45" t="s">
        <v>67</v>
      </c>
      <c r="AM2530" s="160" t="str">
        <f>MONTH(B2530)&amp;"/"&amp;YEAR(B2530)</f>
        <v>3/2026</v>
      </c>
      <c r="AN2530" s="45">
        <f>WEEKNUM(B2530)-WEEKNUM(EOMONTH(B2530,-1)+1)+1</f>
        <v>4</v>
      </c>
      <c r="AO2530" s="45" t="str">
        <f>MONTH(R2530)&amp;"/"&amp;YEAR(R2530)</f>
        <v>1/1900</v>
      </c>
      <c r="AP2530" s="45" t="e">
        <f>WEEKNUM(R2530)-WEEKNUM(EOMONTH(R2530,-1)+1)+1</f>
        <v>#NUM!</v>
      </c>
      <c r="AQ2530" s="45">
        <f>IF(AU2530="S",IF(Q2530="1. Aceitou o programa",R2530-B2530,0),0)</f>
        <v>0</v>
      </c>
      <c r="AR2530" s="45">
        <f>IF(AU2530="S",IF(AND(S2530&lt;&gt;"",R2530&lt;&gt;""),S2530-R2530,0),0)</f>
        <v>0</v>
      </c>
      <c r="AS2530" s="45">
        <f>IF(AU2530="S",IF(Q2530="1. Aceitou o programa",IF(OR(X2530="Não se Aplica",X2530=""),IF(OR(W2530="Não se Aplica",W2530=""),0,W2530-V2530),AVERAGE(X2530-W2530,W2530-V2530)),0),0)</f>
        <v>0</v>
      </c>
      <c r="AT2530" s="45">
        <f>IF(AU2530="S",IF(AND(Q2530="1. Aceitou o programa",AB2530="Realizada"),IFERROR(IF(AA2530="",0,AA2530-R2530),0),0),0)</f>
        <v>0</v>
      </c>
      <c r="AU2530" s="45" t="str">
        <f>_xlfn.XLOOKUP(U2530,'Lista Suspensa'!$AA$20:$AA$23,'Lista Suspensa'!$AB$20:$AB$23,"N/A")</f>
        <v>S</v>
      </c>
    </row>
    <row r="2531" spans="1:47" ht="12" customHeight="1" x14ac:dyDescent="0.3">
      <c r="A2531" s="87" t="s">
        <v>47</v>
      </c>
      <c r="B2531" s="88">
        <v>46104</v>
      </c>
      <c r="C2531" s="89" t="s">
        <v>48</v>
      </c>
      <c r="D2531" s="89" t="s">
        <v>49</v>
      </c>
      <c r="E2531" s="189">
        <v>76478986</v>
      </c>
      <c r="F2531" s="197" t="s">
        <v>6497</v>
      </c>
      <c r="G2531" s="90">
        <v>29912730895</v>
      </c>
      <c r="H2531" s="91">
        <v>29086</v>
      </c>
      <c r="I2531" s="89"/>
      <c r="J2531" s="89" t="s">
        <v>51</v>
      </c>
      <c r="K2531" s="89" t="s">
        <v>52</v>
      </c>
      <c r="L2531" s="89" t="s">
        <v>85</v>
      </c>
      <c r="M2531" s="89" t="s">
        <v>6498</v>
      </c>
      <c r="N2531" s="89" t="s">
        <v>159</v>
      </c>
      <c r="O2531" s="92" t="s">
        <v>6499</v>
      </c>
      <c r="P2531" s="93" t="s">
        <v>57</v>
      </c>
      <c r="Q2531" s="110" t="s">
        <v>5322</v>
      </c>
      <c r="R2531" s="94"/>
      <c r="S2531" s="95">
        <v>46168</v>
      </c>
      <c r="T2531" s="95" t="s">
        <v>5203</v>
      </c>
      <c r="U2531" s="95" t="s">
        <v>1125</v>
      </c>
      <c r="V2531" s="91">
        <v>46114</v>
      </c>
      <c r="W2531" s="91">
        <v>46160</v>
      </c>
      <c r="X2531" s="91">
        <v>46167</v>
      </c>
      <c r="Y2531" s="96" t="s">
        <v>2851</v>
      </c>
      <c r="Z2531" s="89"/>
      <c r="AA2531" s="95"/>
      <c r="AB2531" s="89"/>
      <c r="AC2531" s="109"/>
      <c r="AD2531" s="89"/>
      <c r="AE2531" s="89"/>
      <c r="AF2531" s="191"/>
      <c r="AG2531" s="194"/>
      <c r="AH2531" s="193"/>
      <c r="AI2531" s="97"/>
      <c r="AJ2531" s="97"/>
      <c r="AK2531" s="97"/>
      <c r="AL2531" s="45" t="s">
        <v>67</v>
      </c>
      <c r="AM2531" s="160" t="str">
        <f>MONTH(B2531)&amp;"/"&amp;YEAR(B2531)</f>
        <v>3/2026</v>
      </c>
      <c r="AN2531" s="45">
        <f>WEEKNUM(B2531)-WEEKNUM(EOMONTH(B2531,-1)+1)+1</f>
        <v>4</v>
      </c>
      <c r="AO2531" s="45" t="str">
        <f>MONTH(R2531)&amp;"/"&amp;YEAR(R2531)</f>
        <v>1/1900</v>
      </c>
      <c r="AP2531" s="45" t="e">
        <f>WEEKNUM(R2531)-WEEKNUM(EOMONTH(R2531,-1)+1)+1</f>
        <v>#NUM!</v>
      </c>
      <c r="AQ2531" s="45">
        <f>IF(AU2531="S",IF(Q2531="1. Aceitou o programa",R2531-B2531,0),0)</f>
        <v>0</v>
      </c>
      <c r="AR2531" s="45">
        <f>IF(AU2531="S",IF(AND(S2531&lt;&gt;"",R2531&lt;&gt;""),S2531-R2531,0),0)</f>
        <v>0</v>
      </c>
      <c r="AS2531" s="45">
        <f>IF(AU2531="S",IF(Q2531="1. Aceitou o programa",IF(OR(X2531="Não se Aplica",X2531=""),IF(OR(W2531="Não se Aplica",W2531=""),0,W2531-V2531),AVERAGE(X2531-W2531,W2531-V2531)),0),0)</f>
        <v>0</v>
      </c>
      <c r="AT2531" s="45">
        <f>IF(AU2531="S",IF(AND(Q2531="1. Aceitou o programa",AB2531="Realizada"),IFERROR(IF(AA2531="",0,AA2531-R2531),0),0),0)</f>
        <v>0</v>
      </c>
      <c r="AU2531" s="45" t="str">
        <f>_xlfn.XLOOKUP(U2531,'Lista Suspensa'!$AA$20:$AA$23,'Lista Suspensa'!$AB$20:$AB$23,"N/A")</f>
        <v>S</v>
      </c>
    </row>
    <row r="2532" spans="1:47" ht="12" customHeight="1" x14ac:dyDescent="0.3">
      <c r="A2532" s="87" t="s">
        <v>47</v>
      </c>
      <c r="B2532" s="88">
        <v>46104</v>
      </c>
      <c r="C2532" s="89" t="s">
        <v>48</v>
      </c>
      <c r="D2532" s="89" t="s">
        <v>49</v>
      </c>
      <c r="E2532" s="189">
        <v>595803130</v>
      </c>
      <c r="F2532" s="197" t="s">
        <v>6500</v>
      </c>
      <c r="G2532" s="90">
        <v>8376066676</v>
      </c>
      <c r="H2532" s="91">
        <v>31486</v>
      </c>
      <c r="I2532" s="89"/>
      <c r="J2532" s="89" t="s">
        <v>84</v>
      </c>
      <c r="K2532" s="89" t="s">
        <v>52</v>
      </c>
      <c r="L2532" s="89" t="s">
        <v>1483</v>
      </c>
      <c r="M2532" s="89" t="s">
        <v>4886</v>
      </c>
      <c r="N2532" s="89" t="s">
        <v>159</v>
      </c>
      <c r="O2532" s="92" t="s">
        <v>6501</v>
      </c>
      <c r="P2532" s="93" t="s">
        <v>57</v>
      </c>
      <c r="Q2532" s="110" t="s">
        <v>5322</v>
      </c>
      <c r="R2532" s="94"/>
      <c r="S2532" s="95">
        <v>46168</v>
      </c>
      <c r="T2532" s="95" t="s">
        <v>5203</v>
      </c>
      <c r="U2532" s="95" t="s">
        <v>1125</v>
      </c>
      <c r="V2532" s="91">
        <v>46114</v>
      </c>
      <c r="W2532" s="91">
        <v>46160</v>
      </c>
      <c r="X2532" s="91">
        <v>46167</v>
      </c>
      <c r="Y2532" s="96" t="s">
        <v>2851</v>
      </c>
      <c r="Z2532" s="89"/>
      <c r="AA2532" s="95"/>
      <c r="AB2532" s="89"/>
      <c r="AC2532" s="109"/>
      <c r="AD2532" s="89"/>
      <c r="AE2532" s="89"/>
      <c r="AF2532" s="191"/>
      <c r="AG2532" s="194"/>
      <c r="AH2532" s="193"/>
      <c r="AI2532" s="97"/>
      <c r="AJ2532" s="97"/>
      <c r="AK2532" s="97"/>
      <c r="AL2532" s="45" t="s">
        <v>67</v>
      </c>
      <c r="AM2532" s="160" t="str">
        <f>MONTH(B2532)&amp;"/"&amp;YEAR(B2532)</f>
        <v>3/2026</v>
      </c>
      <c r="AN2532" s="45">
        <f>WEEKNUM(B2532)-WEEKNUM(EOMONTH(B2532,-1)+1)+1</f>
        <v>4</v>
      </c>
      <c r="AO2532" s="45" t="str">
        <f>MONTH(R2532)&amp;"/"&amp;YEAR(R2532)</f>
        <v>1/1900</v>
      </c>
      <c r="AP2532" s="45" t="e">
        <f>WEEKNUM(R2532)-WEEKNUM(EOMONTH(R2532,-1)+1)+1</f>
        <v>#NUM!</v>
      </c>
      <c r="AQ2532" s="45">
        <f>IF(AU2532="S",IF(Q2532="1. Aceitou o programa",R2532-B2532,0),0)</f>
        <v>0</v>
      </c>
      <c r="AR2532" s="45">
        <f>IF(AU2532="S",IF(AND(S2532&lt;&gt;"",R2532&lt;&gt;""),S2532-R2532,0),0)</f>
        <v>0</v>
      </c>
      <c r="AS2532" s="45">
        <f>IF(AU2532="S",IF(Q2532="1. Aceitou o programa",IF(OR(X2532="Não se Aplica",X2532=""),IF(OR(W2532="Não se Aplica",W2532=""),0,W2532-V2532),AVERAGE(X2532-W2532,W2532-V2532)),0),0)</f>
        <v>0</v>
      </c>
      <c r="AT2532" s="45">
        <f>IF(AU2532="S",IF(AND(Q2532="1. Aceitou o programa",AB2532="Realizada"),IFERROR(IF(AA2532="",0,AA2532-R2532),0),0),0)</f>
        <v>0</v>
      </c>
      <c r="AU2532" s="45" t="str">
        <f>_xlfn.XLOOKUP(U2532,'Lista Suspensa'!$AA$20:$AA$23,'Lista Suspensa'!$AB$20:$AB$23,"N/A")</f>
        <v>S</v>
      </c>
    </row>
    <row r="2533" spans="1:47" ht="12" customHeight="1" x14ac:dyDescent="0.3">
      <c r="A2533" s="87" t="s">
        <v>47</v>
      </c>
      <c r="B2533" s="88">
        <v>46104</v>
      </c>
      <c r="C2533" s="89" t="s">
        <v>48</v>
      </c>
      <c r="D2533" s="89" t="s">
        <v>49</v>
      </c>
      <c r="E2533" s="189">
        <v>93217475</v>
      </c>
      <c r="F2533" s="197" t="s">
        <v>6502</v>
      </c>
      <c r="G2533" s="90">
        <v>93714114734</v>
      </c>
      <c r="H2533" s="91">
        <v>23547</v>
      </c>
      <c r="I2533" s="89"/>
      <c r="J2533" s="89" t="s">
        <v>51</v>
      </c>
      <c r="K2533" s="89" t="s">
        <v>76</v>
      </c>
      <c r="L2533" s="89" t="s">
        <v>303</v>
      </c>
      <c r="M2533" s="89" t="s">
        <v>234</v>
      </c>
      <c r="N2533" s="89" t="s">
        <v>197</v>
      </c>
      <c r="O2533" s="92" t="s">
        <v>6503</v>
      </c>
      <c r="P2533" s="93" t="s">
        <v>57</v>
      </c>
      <c r="Q2533" s="110" t="s">
        <v>5322</v>
      </c>
      <c r="R2533" s="94"/>
      <c r="S2533" s="95">
        <v>46168</v>
      </c>
      <c r="T2533" s="95" t="s">
        <v>5203</v>
      </c>
      <c r="U2533" s="95" t="s">
        <v>1125</v>
      </c>
      <c r="V2533" s="91">
        <v>46114</v>
      </c>
      <c r="W2533" s="91">
        <v>46160</v>
      </c>
      <c r="X2533" s="91">
        <v>46167</v>
      </c>
      <c r="Y2533" s="96" t="s">
        <v>2851</v>
      </c>
      <c r="Z2533" s="89"/>
      <c r="AA2533" s="95"/>
      <c r="AB2533" s="89"/>
      <c r="AC2533" s="109"/>
      <c r="AD2533" s="89"/>
      <c r="AE2533" s="89"/>
      <c r="AF2533" s="191"/>
      <c r="AG2533" s="194"/>
      <c r="AH2533" s="193"/>
      <c r="AI2533" s="97"/>
      <c r="AJ2533" s="97"/>
      <c r="AK2533" s="97"/>
      <c r="AL2533" s="45" t="s">
        <v>67</v>
      </c>
      <c r="AM2533" s="160" t="str">
        <f>MONTH(B2533)&amp;"/"&amp;YEAR(B2533)</f>
        <v>3/2026</v>
      </c>
      <c r="AN2533" s="45">
        <f>WEEKNUM(B2533)-WEEKNUM(EOMONTH(B2533,-1)+1)+1</f>
        <v>4</v>
      </c>
      <c r="AO2533" s="45" t="str">
        <f>MONTH(R2533)&amp;"/"&amp;YEAR(R2533)</f>
        <v>1/1900</v>
      </c>
      <c r="AP2533" s="45" t="e">
        <f>WEEKNUM(R2533)-WEEKNUM(EOMONTH(R2533,-1)+1)+1</f>
        <v>#NUM!</v>
      </c>
      <c r="AQ2533" s="45">
        <f>IF(AU2533="S",IF(Q2533="1. Aceitou o programa",R2533-B2533,0),0)</f>
        <v>0</v>
      </c>
      <c r="AR2533" s="45">
        <f>IF(AU2533="S",IF(AND(S2533&lt;&gt;"",R2533&lt;&gt;""),S2533-R2533,0),0)</f>
        <v>0</v>
      </c>
      <c r="AS2533" s="45">
        <f>IF(AU2533="S",IF(Q2533="1. Aceitou o programa",IF(OR(X2533="Não se Aplica",X2533=""),IF(OR(W2533="Não se Aplica",W2533=""),0,W2533-V2533),AVERAGE(X2533-W2533,W2533-V2533)),0),0)</f>
        <v>0</v>
      </c>
      <c r="AT2533" s="45">
        <f>IF(AU2533="S",IF(AND(Q2533="1. Aceitou o programa",AB2533="Realizada"),IFERROR(IF(AA2533="",0,AA2533-R2533),0),0),0)</f>
        <v>0</v>
      </c>
      <c r="AU2533" s="45" t="str">
        <f>_xlfn.XLOOKUP(U2533,'Lista Suspensa'!$AA$20:$AA$23,'Lista Suspensa'!$AB$20:$AB$23,"N/A")</f>
        <v>S</v>
      </c>
    </row>
    <row r="2534" spans="1:47" ht="12" customHeight="1" x14ac:dyDescent="0.3">
      <c r="A2534" s="87" t="s">
        <v>47</v>
      </c>
      <c r="B2534" s="88">
        <v>46104</v>
      </c>
      <c r="C2534" s="89" t="s">
        <v>48</v>
      </c>
      <c r="D2534" s="89" t="s">
        <v>49</v>
      </c>
      <c r="E2534" s="189">
        <v>863651410</v>
      </c>
      <c r="F2534" s="197" t="s">
        <v>6504</v>
      </c>
      <c r="G2534" s="90">
        <v>14422890824</v>
      </c>
      <c r="H2534" s="91">
        <v>25885</v>
      </c>
      <c r="I2534" s="89"/>
      <c r="J2534" s="89" t="s">
        <v>84</v>
      </c>
      <c r="K2534" s="89" t="s">
        <v>52</v>
      </c>
      <c r="L2534" s="89" t="s">
        <v>85</v>
      </c>
      <c r="M2534" s="89" t="s">
        <v>470</v>
      </c>
      <c r="N2534" s="89" t="s">
        <v>87</v>
      </c>
      <c r="O2534" s="92" t="s">
        <v>6505</v>
      </c>
      <c r="P2534" s="93" t="s">
        <v>57</v>
      </c>
      <c r="Q2534" s="110" t="s">
        <v>5322</v>
      </c>
      <c r="R2534" s="94"/>
      <c r="S2534" s="95">
        <v>46168</v>
      </c>
      <c r="T2534" s="95" t="s">
        <v>5203</v>
      </c>
      <c r="U2534" s="95" t="s">
        <v>1125</v>
      </c>
      <c r="V2534" s="91">
        <v>46114</v>
      </c>
      <c r="W2534" s="91">
        <v>46160</v>
      </c>
      <c r="X2534" s="91">
        <v>46167</v>
      </c>
      <c r="Y2534" s="96" t="s">
        <v>2851</v>
      </c>
      <c r="Z2534" s="89"/>
      <c r="AA2534" s="95"/>
      <c r="AB2534" s="89"/>
      <c r="AC2534" s="109"/>
      <c r="AD2534" s="89"/>
      <c r="AE2534" s="89"/>
      <c r="AF2534" s="191"/>
      <c r="AG2534" s="194"/>
      <c r="AH2534" s="193"/>
      <c r="AI2534" s="97"/>
      <c r="AJ2534" s="97"/>
      <c r="AK2534" s="97"/>
      <c r="AL2534" s="45" t="s">
        <v>67</v>
      </c>
      <c r="AM2534" s="160" t="str">
        <f>MONTH(B2534)&amp;"/"&amp;YEAR(B2534)</f>
        <v>3/2026</v>
      </c>
      <c r="AN2534" s="45">
        <f>WEEKNUM(B2534)-WEEKNUM(EOMONTH(B2534,-1)+1)+1</f>
        <v>4</v>
      </c>
      <c r="AO2534" s="45" t="str">
        <f>MONTH(R2534)&amp;"/"&amp;YEAR(R2534)</f>
        <v>1/1900</v>
      </c>
      <c r="AP2534" s="45" t="e">
        <f>WEEKNUM(R2534)-WEEKNUM(EOMONTH(R2534,-1)+1)+1</f>
        <v>#NUM!</v>
      </c>
      <c r="AQ2534" s="45">
        <f>IF(AU2534="S",IF(Q2534="1. Aceitou o programa",R2534-B2534,0),0)</f>
        <v>0</v>
      </c>
      <c r="AR2534" s="45">
        <f>IF(AU2534="S",IF(AND(S2534&lt;&gt;"",R2534&lt;&gt;""),S2534-R2534,0),0)</f>
        <v>0</v>
      </c>
      <c r="AS2534" s="45">
        <f>IF(AU2534="S",IF(Q2534="1. Aceitou o programa",IF(OR(X2534="Não se Aplica",X2534=""),IF(OR(W2534="Não se Aplica",W2534=""),0,W2534-V2534),AVERAGE(X2534-W2534,W2534-V2534)),0),0)</f>
        <v>0</v>
      </c>
      <c r="AT2534" s="45">
        <f>IF(AU2534="S",IF(AND(Q2534="1. Aceitou o programa",AB2534="Realizada"),IFERROR(IF(AA2534="",0,AA2534-R2534),0),0),0)</f>
        <v>0</v>
      </c>
      <c r="AU2534" s="45" t="str">
        <f>_xlfn.XLOOKUP(U2534,'Lista Suspensa'!$AA$20:$AA$23,'Lista Suspensa'!$AB$20:$AB$23,"N/A")</f>
        <v>S</v>
      </c>
    </row>
    <row r="2535" spans="1:47" ht="12" customHeight="1" x14ac:dyDescent="0.3">
      <c r="A2535" s="87" t="s">
        <v>47</v>
      </c>
      <c r="B2535" s="88">
        <v>46104</v>
      </c>
      <c r="C2535" s="89" t="s">
        <v>48</v>
      </c>
      <c r="D2535" s="89" t="s">
        <v>49</v>
      </c>
      <c r="E2535" s="189">
        <v>450203565</v>
      </c>
      <c r="F2535" s="197" t="s">
        <v>6506</v>
      </c>
      <c r="G2535" s="90">
        <v>6115341850</v>
      </c>
      <c r="H2535" s="91">
        <v>21055</v>
      </c>
      <c r="I2535" s="89"/>
      <c r="J2535" s="89" t="s">
        <v>51</v>
      </c>
      <c r="K2535" s="89" t="s">
        <v>52</v>
      </c>
      <c r="L2535" s="89" t="s">
        <v>2495</v>
      </c>
      <c r="M2535" s="89" t="s">
        <v>6507</v>
      </c>
      <c r="N2535" s="89" t="s">
        <v>97</v>
      </c>
      <c r="O2535" s="92" t="s">
        <v>6508</v>
      </c>
      <c r="P2535" s="93" t="s">
        <v>57</v>
      </c>
      <c r="Q2535" s="110" t="s">
        <v>5322</v>
      </c>
      <c r="R2535" s="94"/>
      <c r="S2535" s="95">
        <v>46168</v>
      </c>
      <c r="T2535" s="95" t="s">
        <v>5203</v>
      </c>
      <c r="U2535" s="95" t="s">
        <v>1125</v>
      </c>
      <c r="V2535" s="91">
        <v>46114</v>
      </c>
      <c r="W2535" s="91">
        <v>46160</v>
      </c>
      <c r="X2535" s="91">
        <v>46167</v>
      </c>
      <c r="Y2535" s="96" t="s">
        <v>2851</v>
      </c>
      <c r="Z2535" s="89"/>
      <c r="AA2535" s="95"/>
      <c r="AB2535" s="89"/>
      <c r="AC2535" s="109"/>
      <c r="AD2535" s="89"/>
      <c r="AE2535" s="89"/>
      <c r="AF2535" s="191"/>
      <c r="AG2535" s="194"/>
      <c r="AH2535" s="193"/>
      <c r="AI2535" s="97"/>
      <c r="AJ2535" s="97"/>
      <c r="AK2535" s="97"/>
      <c r="AL2535" s="45" t="s">
        <v>67</v>
      </c>
      <c r="AM2535" s="160" t="str">
        <f>MONTH(B2535)&amp;"/"&amp;YEAR(B2535)</f>
        <v>3/2026</v>
      </c>
      <c r="AN2535" s="45">
        <f>WEEKNUM(B2535)-WEEKNUM(EOMONTH(B2535,-1)+1)+1</f>
        <v>4</v>
      </c>
      <c r="AO2535" s="45" t="str">
        <f>MONTH(R2535)&amp;"/"&amp;YEAR(R2535)</f>
        <v>1/1900</v>
      </c>
      <c r="AP2535" s="45" t="e">
        <f>WEEKNUM(R2535)-WEEKNUM(EOMONTH(R2535,-1)+1)+1</f>
        <v>#NUM!</v>
      </c>
      <c r="AQ2535" s="45">
        <f>IF(AU2535="S",IF(Q2535="1. Aceitou o programa",R2535-B2535,0),0)</f>
        <v>0</v>
      </c>
      <c r="AR2535" s="45">
        <f>IF(AU2535="S",IF(AND(S2535&lt;&gt;"",R2535&lt;&gt;""),S2535-R2535,0),0)</f>
        <v>0</v>
      </c>
      <c r="AS2535" s="45">
        <f>IF(AU2535="S",IF(Q2535="1. Aceitou o programa",IF(OR(X2535="Não se Aplica",X2535=""),IF(OR(W2535="Não se Aplica",W2535=""),0,W2535-V2535),AVERAGE(X2535-W2535,W2535-V2535)),0),0)</f>
        <v>0</v>
      </c>
      <c r="AT2535" s="45">
        <f>IF(AU2535="S",IF(AND(Q2535="1. Aceitou o programa",AB2535="Realizada"),IFERROR(IF(AA2535="",0,AA2535-R2535),0),0),0)</f>
        <v>0</v>
      </c>
      <c r="AU2535" s="45" t="str">
        <f>_xlfn.XLOOKUP(U2535,'Lista Suspensa'!$AA$20:$AA$23,'Lista Suspensa'!$AB$20:$AB$23,"N/A")</f>
        <v>S</v>
      </c>
    </row>
    <row r="2536" spans="1:47" ht="12" customHeight="1" x14ac:dyDescent="0.3">
      <c r="A2536" s="87" t="s">
        <v>47</v>
      </c>
      <c r="B2536" s="88">
        <v>46104</v>
      </c>
      <c r="C2536" s="89" t="s">
        <v>48</v>
      </c>
      <c r="D2536" s="89" t="s">
        <v>49</v>
      </c>
      <c r="E2536" s="189">
        <v>803020155</v>
      </c>
      <c r="F2536" s="197" t="s">
        <v>6509</v>
      </c>
      <c r="G2536" s="90">
        <v>41688450874</v>
      </c>
      <c r="H2536" s="91">
        <v>34634</v>
      </c>
      <c r="I2536" s="89"/>
      <c r="J2536" s="89" t="s">
        <v>51</v>
      </c>
      <c r="K2536" s="89" t="s">
        <v>52</v>
      </c>
      <c r="L2536" s="89" t="s">
        <v>85</v>
      </c>
      <c r="M2536" s="89" t="s">
        <v>6510</v>
      </c>
      <c r="N2536" s="89" t="s">
        <v>97</v>
      </c>
      <c r="O2536" s="92" t="s">
        <v>6511</v>
      </c>
      <c r="P2536" s="93" t="s">
        <v>57</v>
      </c>
      <c r="Q2536" s="110" t="s">
        <v>5322</v>
      </c>
      <c r="R2536" s="94"/>
      <c r="S2536" s="95">
        <v>46168</v>
      </c>
      <c r="T2536" s="95" t="s">
        <v>5203</v>
      </c>
      <c r="U2536" s="95" t="s">
        <v>1125</v>
      </c>
      <c r="V2536" s="91">
        <v>46114</v>
      </c>
      <c r="W2536" s="91">
        <v>46160</v>
      </c>
      <c r="X2536" s="91">
        <v>46167</v>
      </c>
      <c r="Y2536" s="96" t="s">
        <v>2851</v>
      </c>
      <c r="Z2536" s="89"/>
      <c r="AA2536" s="95"/>
      <c r="AB2536" s="89"/>
      <c r="AC2536" s="109"/>
      <c r="AD2536" s="89"/>
      <c r="AE2536" s="89"/>
      <c r="AF2536" s="191"/>
      <c r="AG2536" s="194"/>
      <c r="AH2536" s="193"/>
      <c r="AI2536" s="97"/>
      <c r="AJ2536" s="97"/>
      <c r="AK2536" s="97"/>
      <c r="AL2536" s="45" t="s">
        <v>67</v>
      </c>
      <c r="AM2536" s="160" t="str">
        <f>MONTH(B2536)&amp;"/"&amp;YEAR(B2536)</f>
        <v>3/2026</v>
      </c>
      <c r="AN2536" s="45">
        <f>WEEKNUM(B2536)-WEEKNUM(EOMONTH(B2536,-1)+1)+1</f>
        <v>4</v>
      </c>
      <c r="AO2536" s="45" t="str">
        <f>MONTH(R2536)&amp;"/"&amp;YEAR(R2536)</f>
        <v>1/1900</v>
      </c>
      <c r="AP2536" s="45" t="e">
        <f>WEEKNUM(R2536)-WEEKNUM(EOMONTH(R2536,-1)+1)+1</f>
        <v>#NUM!</v>
      </c>
      <c r="AQ2536" s="45">
        <f>IF(AU2536="S",IF(Q2536="1. Aceitou o programa",R2536-B2536,0),0)</f>
        <v>0</v>
      </c>
      <c r="AR2536" s="45">
        <f>IF(AU2536="S",IF(AND(S2536&lt;&gt;"",R2536&lt;&gt;""),S2536-R2536,0),0)</f>
        <v>0</v>
      </c>
      <c r="AS2536" s="45">
        <f>IF(AU2536="S",IF(Q2536="1. Aceitou o programa",IF(OR(X2536="Não se Aplica",X2536=""),IF(OR(W2536="Não se Aplica",W2536=""),0,W2536-V2536),AVERAGE(X2536-W2536,W2536-V2536)),0),0)</f>
        <v>0</v>
      </c>
      <c r="AT2536" s="45">
        <f>IF(AU2536="S",IF(AND(Q2536="1. Aceitou o programa",AB2536="Realizada"),IFERROR(IF(AA2536="",0,AA2536-R2536),0),0),0)</f>
        <v>0</v>
      </c>
      <c r="AU2536" s="45" t="str">
        <f>_xlfn.XLOOKUP(U2536,'Lista Suspensa'!$AA$20:$AA$23,'Lista Suspensa'!$AB$20:$AB$23,"N/A")</f>
        <v>S</v>
      </c>
    </row>
    <row r="2537" spans="1:47" ht="12" customHeight="1" x14ac:dyDescent="0.3">
      <c r="A2537" s="87" t="s">
        <v>47</v>
      </c>
      <c r="B2537" s="88">
        <v>46104</v>
      </c>
      <c r="C2537" s="89" t="s">
        <v>48</v>
      </c>
      <c r="D2537" s="89" t="s">
        <v>49</v>
      </c>
      <c r="E2537" s="189">
        <v>757117880</v>
      </c>
      <c r="F2537" s="197" t="s">
        <v>6512</v>
      </c>
      <c r="G2537" s="90">
        <v>51197316787</v>
      </c>
      <c r="H2537" s="91">
        <v>21396</v>
      </c>
      <c r="I2537" s="89"/>
      <c r="J2537" s="89" t="s">
        <v>51</v>
      </c>
      <c r="K2537" s="89" t="s">
        <v>76</v>
      </c>
      <c r="L2537" s="89" t="s">
        <v>95</v>
      </c>
      <c r="M2537" s="89" t="s">
        <v>222</v>
      </c>
      <c r="N2537" s="89" t="s">
        <v>97</v>
      </c>
      <c r="O2537" s="92" t="s">
        <v>6513</v>
      </c>
      <c r="P2537" s="93" t="s">
        <v>57</v>
      </c>
      <c r="Q2537" s="110" t="s">
        <v>5322</v>
      </c>
      <c r="R2537" s="94"/>
      <c r="S2537" s="95">
        <v>46168</v>
      </c>
      <c r="T2537" s="95" t="s">
        <v>5203</v>
      </c>
      <c r="U2537" s="95" t="s">
        <v>1125</v>
      </c>
      <c r="V2537" s="91">
        <v>46114</v>
      </c>
      <c r="W2537" s="91">
        <v>46160</v>
      </c>
      <c r="X2537" s="91">
        <v>46167</v>
      </c>
      <c r="Y2537" s="96" t="s">
        <v>2851</v>
      </c>
      <c r="Z2537" s="89"/>
      <c r="AA2537" s="95"/>
      <c r="AB2537" s="89"/>
      <c r="AC2537" s="109"/>
      <c r="AD2537" s="89"/>
      <c r="AE2537" s="89"/>
      <c r="AF2537" s="191"/>
      <c r="AG2537" s="194"/>
      <c r="AH2537" s="193"/>
      <c r="AI2537" s="97"/>
      <c r="AJ2537" s="97"/>
      <c r="AK2537" s="97"/>
      <c r="AL2537" s="45" t="s">
        <v>67</v>
      </c>
      <c r="AM2537" s="160" t="str">
        <f>MONTH(B2537)&amp;"/"&amp;YEAR(B2537)</f>
        <v>3/2026</v>
      </c>
      <c r="AN2537" s="45">
        <f>WEEKNUM(B2537)-WEEKNUM(EOMONTH(B2537,-1)+1)+1</f>
        <v>4</v>
      </c>
      <c r="AO2537" s="45" t="str">
        <f>MONTH(R2537)&amp;"/"&amp;YEAR(R2537)</f>
        <v>1/1900</v>
      </c>
      <c r="AP2537" s="45" t="e">
        <f>WEEKNUM(R2537)-WEEKNUM(EOMONTH(R2537,-1)+1)+1</f>
        <v>#NUM!</v>
      </c>
      <c r="AQ2537" s="45">
        <f>IF(AU2537="S",IF(Q2537="1. Aceitou o programa",R2537-B2537,0),0)</f>
        <v>0</v>
      </c>
      <c r="AR2537" s="45">
        <f>IF(AU2537="S",IF(AND(S2537&lt;&gt;"",R2537&lt;&gt;""),S2537-R2537,0),0)</f>
        <v>0</v>
      </c>
      <c r="AS2537" s="45">
        <f>IF(AU2537="S",IF(Q2537="1. Aceitou o programa",IF(OR(X2537="Não se Aplica",X2537=""),IF(OR(W2537="Não se Aplica",W2537=""),0,W2537-V2537),AVERAGE(X2537-W2537,W2537-V2537)),0),0)</f>
        <v>0</v>
      </c>
      <c r="AT2537" s="45">
        <f>IF(AU2537="S",IF(AND(Q2537="1. Aceitou o programa",AB2537="Realizada"),IFERROR(IF(AA2537="",0,AA2537-R2537),0),0),0)</f>
        <v>0</v>
      </c>
      <c r="AU2537" s="45" t="str">
        <f>_xlfn.XLOOKUP(U2537,'Lista Suspensa'!$AA$20:$AA$23,'Lista Suspensa'!$AB$20:$AB$23,"N/A")</f>
        <v>S</v>
      </c>
    </row>
    <row r="2538" spans="1:47" ht="12" customHeight="1" x14ac:dyDescent="0.3">
      <c r="A2538" s="87" t="s">
        <v>47</v>
      </c>
      <c r="B2538" s="88">
        <v>46104</v>
      </c>
      <c r="C2538" s="89" t="s">
        <v>48</v>
      </c>
      <c r="D2538" s="89" t="s">
        <v>49</v>
      </c>
      <c r="E2538" s="189">
        <v>301235651</v>
      </c>
      <c r="F2538" s="197" t="s">
        <v>6514</v>
      </c>
      <c r="G2538" s="90">
        <v>60058315772</v>
      </c>
      <c r="H2538" s="91">
        <v>18745</v>
      </c>
      <c r="I2538" s="89"/>
      <c r="J2538" s="89" t="s">
        <v>51</v>
      </c>
      <c r="K2538" s="89" t="s">
        <v>76</v>
      </c>
      <c r="L2538" s="89" t="s">
        <v>95</v>
      </c>
      <c r="M2538" s="89" t="s">
        <v>96</v>
      </c>
      <c r="N2538" s="89" t="s">
        <v>87</v>
      </c>
      <c r="O2538" s="92" t="s">
        <v>6515</v>
      </c>
      <c r="P2538" s="93" t="s">
        <v>57</v>
      </c>
      <c r="Q2538" s="110" t="s">
        <v>5322</v>
      </c>
      <c r="R2538" s="94"/>
      <c r="S2538" s="95">
        <v>46168</v>
      </c>
      <c r="T2538" s="95" t="s">
        <v>5203</v>
      </c>
      <c r="U2538" s="95" t="s">
        <v>1125</v>
      </c>
      <c r="V2538" s="91">
        <v>46114</v>
      </c>
      <c r="W2538" s="91">
        <v>46160</v>
      </c>
      <c r="X2538" s="91">
        <v>46167</v>
      </c>
      <c r="Y2538" s="96" t="s">
        <v>2851</v>
      </c>
      <c r="Z2538" s="89"/>
      <c r="AA2538" s="95"/>
      <c r="AB2538" s="89"/>
      <c r="AC2538" s="109"/>
      <c r="AD2538" s="89"/>
      <c r="AE2538" s="89"/>
      <c r="AF2538" s="191"/>
      <c r="AG2538" s="194"/>
      <c r="AH2538" s="193"/>
      <c r="AI2538" s="97"/>
      <c r="AJ2538" s="97"/>
      <c r="AK2538" s="97"/>
      <c r="AL2538" s="45" t="s">
        <v>67</v>
      </c>
      <c r="AM2538" s="160" t="str">
        <f>MONTH(B2538)&amp;"/"&amp;YEAR(B2538)</f>
        <v>3/2026</v>
      </c>
      <c r="AN2538" s="45">
        <f>WEEKNUM(B2538)-WEEKNUM(EOMONTH(B2538,-1)+1)+1</f>
        <v>4</v>
      </c>
      <c r="AO2538" s="45" t="str">
        <f>MONTH(R2538)&amp;"/"&amp;YEAR(R2538)</f>
        <v>1/1900</v>
      </c>
      <c r="AP2538" s="45" t="e">
        <f>WEEKNUM(R2538)-WEEKNUM(EOMONTH(R2538,-1)+1)+1</f>
        <v>#NUM!</v>
      </c>
      <c r="AQ2538" s="45">
        <f>IF(AU2538="S",IF(Q2538="1. Aceitou o programa",R2538-B2538,0),0)</f>
        <v>0</v>
      </c>
      <c r="AR2538" s="45">
        <f>IF(AU2538="S",IF(AND(S2538&lt;&gt;"",R2538&lt;&gt;""),S2538-R2538,0),0)</f>
        <v>0</v>
      </c>
      <c r="AS2538" s="45">
        <f>IF(AU2538="S",IF(Q2538="1. Aceitou o programa",IF(OR(X2538="Não se Aplica",X2538=""),IF(OR(W2538="Não se Aplica",W2538=""),0,W2538-V2538),AVERAGE(X2538-W2538,W2538-V2538)),0),0)</f>
        <v>0</v>
      </c>
      <c r="AT2538" s="45">
        <f>IF(AU2538="S",IF(AND(Q2538="1. Aceitou o programa",AB2538="Realizada"),IFERROR(IF(AA2538="",0,AA2538-R2538),0),0),0)</f>
        <v>0</v>
      </c>
      <c r="AU2538" s="45" t="str">
        <f>_xlfn.XLOOKUP(U2538,'Lista Suspensa'!$AA$20:$AA$23,'Lista Suspensa'!$AB$20:$AB$23,"N/A")</f>
        <v>S</v>
      </c>
    </row>
    <row r="2539" spans="1:47" ht="12" customHeight="1" x14ac:dyDescent="0.3">
      <c r="A2539" s="87" t="s">
        <v>47</v>
      </c>
      <c r="B2539" s="88">
        <v>46104</v>
      </c>
      <c r="C2539" s="89" t="s">
        <v>48</v>
      </c>
      <c r="D2539" s="89" t="s">
        <v>49</v>
      </c>
      <c r="E2539" s="189">
        <v>774128372</v>
      </c>
      <c r="F2539" s="197" t="s">
        <v>6516</v>
      </c>
      <c r="G2539" s="90">
        <v>13657547827</v>
      </c>
      <c r="H2539" s="91">
        <v>19300</v>
      </c>
      <c r="I2539" s="89"/>
      <c r="J2539" s="89" t="s">
        <v>51</v>
      </c>
      <c r="K2539" s="89" t="s">
        <v>52</v>
      </c>
      <c r="L2539" s="89" t="s">
        <v>85</v>
      </c>
      <c r="M2539" s="89" t="s">
        <v>6517</v>
      </c>
      <c r="N2539" s="89" t="s">
        <v>55</v>
      </c>
      <c r="O2539" s="92" t="s">
        <v>6518</v>
      </c>
      <c r="P2539" s="93" t="s">
        <v>57</v>
      </c>
      <c r="Q2539" s="110" t="s">
        <v>5322</v>
      </c>
      <c r="R2539" s="94"/>
      <c r="S2539" s="95">
        <v>46168</v>
      </c>
      <c r="T2539" s="95" t="s">
        <v>5203</v>
      </c>
      <c r="U2539" s="95" t="s">
        <v>1125</v>
      </c>
      <c r="V2539" s="91">
        <v>46114</v>
      </c>
      <c r="W2539" s="91">
        <v>46160</v>
      </c>
      <c r="X2539" s="91">
        <v>46167</v>
      </c>
      <c r="Y2539" s="96" t="s">
        <v>2851</v>
      </c>
      <c r="Z2539" s="89"/>
      <c r="AA2539" s="95"/>
      <c r="AB2539" s="89"/>
      <c r="AC2539" s="109"/>
      <c r="AD2539" s="89"/>
      <c r="AE2539" s="89"/>
      <c r="AF2539" s="191"/>
      <c r="AG2539" s="194"/>
      <c r="AH2539" s="193"/>
      <c r="AI2539" s="97"/>
      <c r="AJ2539" s="97"/>
      <c r="AK2539" s="97"/>
      <c r="AL2539" s="45" t="s">
        <v>67</v>
      </c>
      <c r="AM2539" s="160" t="str">
        <f>MONTH(B2539)&amp;"/"&amp;YEAR(B2539)</f>
        <v>3/2026</v>
      </c>
      <c r="AN2539" s="45">
        <f>WEEKNUM(B2539)-WEEKNUM(EOMONTH(B2539,-1)+1)+1</f>
        <v>4</v>
      </c>
      <c r="AO2539" s="45" t="str">
        <f>MONTH(R2539)&amp;"/"&amp;YEAR(R2539)</f>
        <v>1/1900</v>
      </c>
      <c r="AP2539" s="45" t="e">
        <f>WEEKNUM(R2539)-WEEKNUM(EOMONTH(R2539,-1)+1)+1</f>
        <v>#NUM!</v>
      </c>
      <c r="AQ2539" s="45">
        <f>IF(AU2539="S",IF(Q2539="1. Aceitou o programa",R2539-B2539,0),0)</f>
        <v>0</v>
      </c>
      <c r="AR2539" s="45">
        <f>IF(AU2539="S",IF(AND(S2539&lt;&gt;"",R2539&lt;&gt;""),S2539-R2539,0),0)</f>
        <v>0</v>
      </c>
      <c r="AS2539" s="45">
        <f>IF(AU2539="S",IF(Q2539="1. Aceitou o programa",IF(OR(X2539="Não se Aplica",X2539=""),IF(OR(W2539="Não se Aplica",W2539=""),0,W2539-V2539),AVERAGE(X2539-W2539,W2539-V2539)),0),0)</f>
        <v>0</v>
      </c>
      <c r="AT2539" s="45">
        <f>IF(AU2539="S",IF(AND(Q2539="1. Aceitou o programa",AB2539="Realizada"),IFERROR(IF(AA2539="",0,AA2539-R2539),0),0),0)</f>
        <v>0</v>
      </c>
      <c r="AU2539" s="45" t="str">
        <f>_xlfn.XLOOKUP(U2539,'Lista Suspensa'!$AA$20:$AA$23,'Lista Suspensa'!$AB$20:$AB$23,"N/A")</f>
        <v>S</v>
      </c>
    </row>
    <row r="2540" spans="1:47" ht="12" customHeight="1" x14ac:dyDescent="0.3">
      <c r="A2540" s="87" t="s">
        <v>47</v>
      </c>
      <c r="B2540" s="88">
        <v>46104</v>
      </c>
      <c r="C2540" s="89" t="s">
        <v>48</v>
      </c>
      <c r="D2540" s="89" t="s">
        <v>49</v>
      </c>
      <c r="E2540" s="189">
        <v>594018323</v>
      </c>
      <c r="F2540" s="197" t="s">
        <v>6519</v>
      </c>
      <c r="G2540" s="90">
        <v>30257745840</v>
      </c>
      <c r="H2540" s="91">
        <v>17544</v>
      </c>
      <c r="I2540" s="89"/>
      <c r="J2540" s="89" t="s">
        <v>51</v>
      </c>
      <c r="K2540" s="89" t="s">
        <v>52</v>
      </c>
      <c r="L2540" s="89" t="s">
        <v>53</v>
      </c>
      <c r="M2540" s="89" t="s">
        <v>5970</v>
      </c>
      <c r="N2540" s="89" t="s">
        <v>159</v>
      </c>
      <c r="O2540" s="92" t="s">
        <v>6520</v>
      </c>
      <c r="P2540" s="93" t="s">
        <v>57</v>
      </c>
      <c r="Q2540" s="110" t="s">
        <v>5322</v>
      </c>
      <c r="R2540" s="94"/>
      <c r="S2540" s="95">
        <v>46168</v>
      </c>
      <c r="T2540" s="95" t="s">
        <v>5203</v>
      </c>
      <c r="U2540" s="95" t="s">
        <v>1125</v>
      </c>
      <c r="V2540" s="91">
        <v>46114</v>
      </c>
      <c r="W2540" s="91">
        <v>46160</v>
      </c>
      <c r="X2540" s="91">
        <v>46167</v>
      </c>
      <c r="Y2540" s="96" t="s">
        <v>2851</v>
      </c>
      <c r="Z2540" s="89"/>
      <c r="AA2540" s="95"/>
      <c r="AB2540" s="89"/>
      <c r="AC2540" s="109"/>
      <c r="AD2540" s="89"/>
      <c r="AE2540" s="89"/>
      <c r="AF2540" s="191"/>
      <c r="AG2540" s="194"/>
      <c r="AH2540" s="193"/>
      <c r="AI2540" s="97"/>
      <c r="AJ2540" s="97"/>
      <c r="AK2540" s="97"/>
      <c r="AL2540" s="45" t="s">
        <v>67</v>
      </c>
      <c r="AM2540" s="160" t="str">
        <f>MONTH(B2540)&amp;"/"&amp;YEAR(B2540)</f>
        <v>3/2026</v>
      </c>
      <c r="AN2540" s="45">
        <f>WEEKNUM(B2540)-WEEKNUM(EOMONTH(B2540,-1)+1)+1</f>
        <v>4</v>
      </c>
      <c r="AO2540" s="45" t="str">
        <f>MONTH(R2540)&amp;"/"&amp;YEAR(R2540)</f>
        <v>1/1900</v>
      </c>
      <c r="AP2540" s="45" t="e">
        <f>WEEKNUM(R2540)-WEEKNUM(EOMONTH(R2540,-1)+1)+1</f>
        <v>#NUM!</v>
      </c>
      <c r="AQ2540" s="45">
        <f>IF(AU2540="S",IF(Q2540="1. Aceitou o programa",R2540-B2540,0),0)</f>
        <v>0</v>
      </c>
      <c r="AR2540" s="45">
        <f>IF(AU2540="S",IF(AND(S2540&lt;&gt;"",R2540&lt;&gt;""),S2540-R2540,0),0)</f>
        <v>0</v>
      </c>
      <c r="AS2540" s="45">
        <f>IF(AU2540="S",IF(Q2540="1. Aceitou o programa",IF(OR(X2540="Não se Aplica",X2540=""),IF(OR(W2540="Não se Aplica",W2540=""),0,W2540-V2540),AVERAGE(X2540-W2540,W2540-V2540)),0),0)</f>
        <v>0</v>
      </c>
      <c r="AT2540" s="45">
        <f>IF(AU2540="S",IF(AND(Q2540="1. Aceitou o programa",AB2540="Realizada"),IFERROR(IF(AA2540="",0,AA2540-R2540),0),0),0)</f>
        <v>0</v>
      </c>
      <c r="AU2540" s="45" t="str">
        <f>_xlfn.XLOOKUP(U2540,'Lista Suspensa'!$AA$20:$AA$23,'Lista Suspensa'!$AB$20:$AB$23,"N/A")</f>
        <v>S</v>
      </c>
    </row>
    <row r="2541" spans="1:47" ht="12" customHeight="1" x14ac:dyDescent="0.3">
      <c r="A2541" s="87" t="s">
        <v>47</v>
      </c>
      <c r="B2541" s="88">
        <v>46104</v>
      </c>
      <c r="C2541" s="89" t="s">
        <v>48</v>
      </c>
      <c r="D2541" s="89" t="s">
        <v>49</v>
      </c>
      <c r="E2541" s="189">
        <v>751473057</v>
      </c>
      <c r="F2541" s="197" t="s">
        <v>6521</v>
      </c>
      <c r="G2541" s="90">
        <v>71097473791</v>
      </c>
      <c r="H2541" s="91">
        <v>17984</v>
      </c>
      <c r="I2541" s="89"/>
      <c r="J2541" s="89" t="s">
        <v>51</v>
      </c>
      <c r="K2541" s="89" t="s">
        <v>76</v>
      </c>
      <c r="L2541" s="89" t="s">
        <v>77</v>
      </c>
      <c r="M2541" s="89" t="s">
        <v>234</v>
      </c>
      <c r="N2541" s="89" t="s">
        <v>55</v>
      </c>
      <c r="O2541" s="92" t="s">
        <v>6522</v>
      </c>
      <c r="P2541" s="93" t="s">
        <v>57</v>
      </c>
      <c r="Q2541" s="110" t="s">
        <v>58</v>
      </c>
      <c r="R2541" s="94">
        <v>46169</v>
      </c>
      <c r="S2541" s="95"/>
      <c r="T2541" s="95" t="s">
        <v>59</v>
      </c>
      <c r="U2541" s="95" t="s">
        <v>60</v>
      </c>
      <c r="V2541" s="91">
        <v>46114</v>
      </c>
      <c r="W2541" s="91">
        <v>46160</v>
      </c>
      <c r="X2541" s="91">
        <v>46167</v>
      </c>
      <c r="Y2541" s="96" t="s">
        <v>2851</v>
      </c>
      <c r="Z2541" s="89" t="s">
        <v>62</v>
      </c>
      <c r="AA2541" s="95"/>
      <c r="AB2541" s="95" t="s">
        <v>2804</v>
      </c>
      <c r="AC2541" s="95" t="s">
        <v>2804</v>
      </c>
      <c r="AD2541" s="95" t="s">
        <v>2804</v>
      </c>
      <c r="AE2541" s="95" t="s">
        <v>2804</v>
      </c>
      <c r="AF2541" s="95" t="s">
        <v>2804</v>
      </c>
      <c r="AG2541" s="95" t="s">
        <v>2804</v>
      </c>
      <c r="AH2541" s="95" t="s">
        <v>2804</v>
      </c>
      <c r="AI2541" s="97"/>
      <c r="AJ2541" s="97" t="s">
        <v>65</v>
      </c>
      <c r="AK2541" s="97" t="s">
        <v>66</v>
      </c>
      <c r="AL2541" s="45" t="s">
        <v>67</v>
      </c>
      <c r="AM2541" s="160" t="str">
        <f>MONTH(B2541)&amp;"/"&amp;YEAR(B2541)</f>
        <v>3/2026</v>
      </c>
      <c r="AN2541" s="45">
        <f>WEEKNUM(B2541)-WEEKNUM(EOMONTH(B2541,-1)+1)+1</f>
        <v>4</v>
      </c>
      <c r="AO2541" s="45" t="str">
        <f>MONTH(R2541)&amp;"/"&amp;YEAR(R2541)</f>
        <v>5/2026</v>
      </c>
      <c r="AP2541" s="45">
        <f>WEEKNUM(R2541)-WEEKNUM(EOMONTH(R2541,-1)+1)+1</f>
        <v>5</v>
      </c>
      <c r="AQ2541" s="45">
        <f>IF(AU2541="S",IF(Q2541="1. Aceitou o programa",R2541-B2541,0),0)</f>
        <v>65</v>
      </c>
      <c r="AR2541" s="45">
        <f>IF(AU2541="S",IF(AND(S2541&lt;&gt;"",R2541&lt;&gt;""),S2541-R2541,0),0)</f>
        <v>0</v>
      </c>
      <c r="AS2541" s="45">
        <f>IF(AU2541="S",IF(Q2541="1. Aceitou o programa",IF(OR(X2541="Não se Aplica",X2541=""),IF(OR(W2541="Não se Aplica",W2541=""),0,W2541-V2541),AVERAGE(X2541-W2541,W2541-V2541)),0),0)</f>
        <v>26.5</v>
      </c>
      <c r="AT2541" s="45">
        <f>IF(AU2541="S",IF(AND(Q2541="1. Aceitou o programa",AB2541="Realizada"),IFERROR(IF(AA2541="",0,AA2541-R2541),0),0),0)</f>
        <v>0</v>
      </c>
      <c r="AU2541" s="45" t="str">
        <f>_xlfn.XLOOKUP(U2541,'Lista Suspensa'!$AA$20:$AA$23,'Lista Suspensa'!$AB$20:$AB$23,"N/A")</f>
        <v>S</v>
      </c>
    </row>
    <row r="2542" spans="1:47" ht="12" customHeight="1" x14ac:dyDescent="0.3">
      <c r="A2542" s="87" t="s">
        <v>47</v>
      </c>
      <c r="B2542" s="88">
        <v>46104</v>
      </c>
      <c r="C2542" s="89" t="s">
        <v>48</v>
      </c>
      <c r="D2542" s="89" t="s">
        <v>49</v>
      </c>
      <c r="E2542" s="189">
        <v>93341913</v>
      </c>
      <c r="F2542" s="197" t="s">
        <v>6523</v>
      </c>
      <c r="G2542" s="90">
        <v>88053890482</v>
      </c>
      <c r="H2542" s="91">
        <v>26768</v>
      </c>
      <c r="I2542" s="89"/>
      <c r="J2542" s="89" t="s">
        <v>51</v>
      </c>
      <c r="K2542" s="89" t="s">
        <v>76</v>
      </c>
      <c r="L2542" s="89" t="s">
        <v>95</v>
      </c>
      <c r="M2542" s="89" t="s">
        <v>96</v>
      </c>
      <c r="N2542" s="89" t="s">
        <v>291</v>
      </c>
      <c r="O2542" s="92" t="s">
        <v>6524</v>
      </c>
      <c r="P2542" s="93" t="s">
        <v>57</v>
      </c>
      <c r="Q2542" s="110" t="s">
        <v>5322</v>
      </c>
      <c r="R2542" s="94"/>
      <c r="S2542" s="95">
        <v>46168</v>
      </c>
      <c r="T2542" s="95" t="s">
        <v>5203</v>
      </c>
      <c r="U2542" s="95" t="s">
        <v>1125</v>
      </c>
      <c r="V2542" s="91">
        <v>46114</v>
      </c>
      <c r="W2542" s="91">
        <v>46160</v>
      </c>
      <c r="X2542" s="91">
        <v>46167</v>
      </c>
      <c r="Y2542" s="96" t="s">
        <v>2851</v>
      </c>
      <c r="Z2542" s="89"/>
      <c r="AA2542" s="95"/>
      <c r="AB2542" s="89"/>
      <c r="AC2542" s="109"/>
      <c r="AD2542" s="89"/>
      <c r="AE2542" s="89"/>
      <c r="AF2542" s="191"/>
      <c r="AG2542" s="194"/>
      <c r="AH2542" s="193"/>
      <c r="AI2542" s="97"/>
      <c r="AJ2542" s="97"/>
      <c r="AK2542" s="97"/>
      <c r="AL2542" s="45" t="s">
        <v>67</v>
      </c>
      <c r="AM2542" s="160" t="str">
        <f>MONTH(B2542)&amp;"/"&amp;YEAR(B2542)</f>
        <v>3/2026</v>
      </c>
      <c r="AN2542" s="45">
        <f>WEEKNUM(B2542)-WEEKNUM(EOMONTH(B2542,-1)+1)+1</f>
        <v>4</v>
      </c>
      <c r="AO2542" s="45" t="str">
        <f>MONTH(R2542)&amp;"/"&amp;YEAR(R2542)</f>
        <v>1/1900</v>
      </c>
      <c r="AP2542" s="45" t="e">
        <f>WEEKNUM(R2542)-WEEKNUM(EOMONTH(R2542,-1)+1)+1</f>
        <v>#NUM!</v>
      </c>
      <c r="AQ2542" s="45">
        <f>IF(AU2542="S",IF(Q2542="1. Aceitou o programa",R2542-B2542,0),0)</f>
        <v>0</v>
      </c>
      <c r="AR2542" s="45">
        <f>IF(AU2542="S",IF(AND(S2542&lt;&gt;"",R2542&lt;&gt;""),S2542-R2542,0),0)</f>
        <v>0</v>
      </c>
      <c r="AS2542" s="45">
        <f>IF(AU2542="S",IF(Q2542="1. Aceitou o programa",IF(OR(X2542="Não se Aplica",X2542=""),IF(OR(W2542="Não se Aplica",W2542=""),0,W2542-V2542),AVERAGE(X2542-W2542,W2542-V2542)),0),0)</f>
        <v>0</v>
      </c>
      <c r="AT2542" s="45">
        <f>IF(AU2542="S",IF(AND(Q2542="1. Aceitou o programa",AB2542="Realizada"),IFERROR(IF(AA2542="",0,AA2542-R2542),0),0),0)</f>
        <v>0</v>
      </c>
      <c r="AU2542" s="45" t="str">
        <f>_xlfn.XLOOKUP(U2542,'Lista Suspensa'!$AA$20:$AA$23,'Lista Suspensa'!$AB$20:$AB$23,"N/A")</f>
        <v>S</v>
      </c>
    </row>
    <row r="2543" spans="1:47" ht="12" customHeight="1" x14ac:dyDescent="0.3">
      <c r="A2543" s="87" t="s">
        <v>47</v>
      </c>
      <c r="B2543" s="88">
        <v>46104</v>
      </c>
      <c r="C2543" s="89" t="s">
        <v>48</v>
      </c>
      <c r="D2543" s="89" t="s">
        <v>49</v>
      </c>
      <c r="E2543" s="189">
        <v>95798307</v>
      </c>
      <c r="F2543" s="197" t="s">
        <v>6525</v>
      </c>
      <c r="G2543" s="90">
        <v>14023175730</v>
      </c>
      <c r="H2543" s="91">
        <v>33186</v>
      </c>
      <c r="I2543" s="89"/>
      <c r="J2543" s="89" t="s">
        <v>84</v>
      </c>
      <c r="K2543" s="89" t="s">
        <v>76</v>
      </c>
      <c r="L2543" s="89" t="s">
        <v>95</v>
      </c>
      <c r="M2543" s="89" t="s">
        <v>234</v>
      </c>
      <c r="N2543" s="89" t="s">
        <v>331</v>
      </c>
      <c r="O2543" s="92" t="s">
        <v>6526</v>
      </c>
      <c r="P2543" s="93" t="s">
        <v>57</v>
      </c>
      <c r="Q2543" s="110" t="s">
        <v>5322</v>
      </c>
      <c r="R2543" s="94"/>
      <c r="S2543" s="95">
        <v>46168</v>
      </c>
      <c r="T2543" s="95" t="s">
        <v>5203</v>
      </c>
      <c r="U2543" s="95" t="s">
        <v>1125</v>
      </c>
      <c r="V2543" s="91">
        <v>46114</v>
      </c>
      <c r="W2543" s="91">
        <v>46160</v>
      </c>
      <c r="X2543" s="91">
        <v>46167</v>
      </c>
      <c r="Y2543" s="96" t="s">
        <v>2851</v>
      </c>
      <c r="Z2543" s="89"/>
      <c r="AA2543" s="95"/>
      <c r="AB2543" s="89"/>
      <c r="AC2543" s="109"/>
      <c r="AD2543" s="89"/>
      <c r="AE2543" s="89"/>
      <c r="AF2543" s="191"/>
      <c r="AG2543" s="194"/>
      <c r="AH2543" s="193"/>
      <c r="AI2543" s="97"/>
      <c r="AJ2543" s="97"/>
      <c r="AK2543" s="97"/>
      <c r="AL2543" s="45" t="s">
        <v>67</v>
      </c>
      <c r="AM2543" s="160" t="str">
        <f>MONTH(B2543)&amp;"/"&amp;YEAR(B2543)</f>
        <v>3/2026</v>
      </c>
      <c r="AN2543" s="45">
        <f>WEEKNUM(B2543)-WEEKNUM(EOMONTH(B2543,-1)+1)+1</f>
        <v>4</v>
      </c>
      <c r="AO2543" s="45" t="str">
        <f>MONTH(R2543)&amp;"/"&amp;YEAR(R2543)</f>
        <v>1/1900</v>
      </c>
      <c r="AP2543" s="45" t="e">
        <f>WEEKNUM(R2543)-WEEKNUM(EOMONTH(R2543,-1)+1)+1</f>
        <v>#NUM!</v>
      </c>
      <c r="AQ2543" s="45">
        <f>IF(AU2543="S",IF(Q2543="1. Aceitou o programa",R2543-B2543,0),0)</f>
        <v>0</v>
      </c>
      <c r="AR2543" s="45">
        <f>IF(AU2543="S",IF(AND(S2543&lt;&gt;"",R2543&lt;&gt;""),S2543-R2543,0),0)</f>
        <v>0</v>
      </c>
      <c r="AS2543" s="45">
        <f>IF(AU2543="S",IF(Q2543="1. Aceitou o programa",IF(OR(X2543="Não se Aplica",X2543=""),IF(OR(W2543="Não se Aplica",W2543=""),0,W2543-V2543),AVERAGE(X2543-W2543,W2543-V2543)),0),0)</f>
        <v>0</v>
      </c>
      <c r="AT2543" s="45">
        <f>IF(AU2543="S",IF(AND(Q2543="1. Aceitou o programa",AB2543="Realizada"),IFERROR(IF(AA2543="",0,AA2543-R2543),0),0),0)</f>
        <v>0</v>
      </c>
      <c r="AU2543" s="45" t="str">
        <f>_xlfn.XLOOKUP(U2543,'Lista Suspensa'!$AA$20:$AA$23,'Lista Suspensa'!$AB$20:$AB$23,"N/A")</f>
        <v>S</v>
      </c>
    </row>
    <row r="2544" spans="1:47" ht="12" customHeight="1" x14ac:dyDescent="0.3">
      <c r="A2544" s="87" t="s">
        <v>47</v>
      </c>
      <c r="B2544" s="88">
        <v>46104</v>
      </c>
      <c r="C2544" s="89" t="s">
        <v>48</v>
      </c>
      <c r="D2544" s="89" t="s">
        <v>49</v>
      </c>
      <c r="E2544" s="189">
        <v>93350853</v>
      </c>
      <c r="F2544" s="197" t="s">
        <v>6527</v>
      </c>
      <c r="G2544" s="90">
        <v>2881432727</v>
      </c>
      <c r="H2544" s="91">
        <v>27812</v>
      </c>
      <c r="I2544" s="89"/>
      <c r="J2544" s="89" t="s">
        <v>84</v>
      </c>
      <c r="K2544" s="89" t="s">
        <v>76</v>
      </c>
      <c r="L2544" s="89" t="s">
        <v>572</v>
      </c>
      <c r="M2544" s="89" t="s">
        <v>2162</v>
      </c>
      <c r="N2544" s="89" t="s">
        <v>197</v>
      </c>
      <c r="O2544" s="92" t="s">
        <v>6528</v>
      </c>
      <c r="P2544" s="93" t="s">
        <v>57</v>
      </c>
      <c r="Q2544" s="110" t="s">
        <v>5322</v>
      </c>
      <c r="R2544" s="94"/>
      <c r="S2544" s="95">
        <v>46168</v>
      </c>
      <c r="T2544" s="95" t="s">
        <v>5203</v>
      </c>
      <c r="U2544" s="95" t="s">
        <v>1125</v>
      </c>
      <c r="V2544" s="91">
        <v>46114</v>
      </c>
      <c r="W2544" s="91">
        <v>46160</v>
      </c>
      <c r="X2544" s="91">
        <v>46167</v>
      </c>
      <c r="Y2544" s="96" t="s">
        <v>2851</v>
      </c>
      <c r="Z2544" s="89"/>
      <c r="AA2544" s="95"/>
      <c r="AB2544" s="89"/>
      <c r="AC2544" s="109"/>
      <c r="AD2544" s="89"/>
      <c r="AE2544" s="89"/>
      <c r="AF2544" s="191"/>
      <c r="AG2544" s="194"/>
      <c r="AH2544" s="193"/>
      <c r="AI2544" s="97"/>
      <c r="AJ2544" s="97"/>
      <c r="AK2544" s="97"/>
      <c r="AL2544" s="45" t="s">
        <v>67</v>
      </c>
      <c r="AM2544" s="160" t="str">
        <f>MONTH(B2544)&amp;"/"&amp;YEAR(B2544)</f>
        <v>3/2026</v>
      </c>
      <c r="AN2544" s="45">
        <f>WEEKNUM(B2544)-WEEKNUM(EOMONTH(B2544,-1)+1)+1</f>
        <v>4</v>
      </c>
      <c r="AO2544" s="45" t="str">
        <f>MONTH(R2544)&amp;"/"&amp;YEAR(R2544)</f>
        <v>1/1900</v>
      </c>
      <c r="AP2544" s="45" t="e">
        <f>WEEKNUM(R2544)-WEEKNUM(EOMONTH(R2544,-1)+1)+1</f>
        <v>#NUM!</v>
      </c>
      <c r="AQ2544" s="45">
        <f>IF(AU2544="S",IF(Q2544="1. Aceitou o programa",R2544-B2544,0),0)</f>
        <v>0</v>
      </c>
      <c r="AR2544" s="45">
        <f>IF(AU2544="S",IF(AND(S2544&lt;&gt;"",R2544&lt;&gt;""),S2544-R2544,0),0)</f>
        <v>0</v>
      </c>
      <c r="AS2544" s="45">
        <f>IF(AU2544="S",IF(Q2544="1. Aceitou o programa",IF(OR(X2544="Não se Aplica",X2544=""),IF(OR(W2544="Não se Aplica",W2544=""),0,W2544-V2544),AVERAGE(X2544-W2544,W2544-V2544)),0),0)</f>
        <v>0</v>
      </c>
      <c r="AT2544" s="45">
        <f>IF(AU2544="S",IF(AND(Q2544="1. Aceitou o programa",AB2544="Realizada"),IFERROR(IF(AA2544="",0,AA2544-R2544),0),0),0)</f>
        <v>0</v>
      </c>
      <c r="AU2544" s="45" t="str">
        <f>_xlfn.XLOOKUP(U2544,'Lista Suspensa'!$AA$20:$AA$23,'Lista Suspensa'!$AB$20:$AB$23,"N/A")</f>
        <v>S</v>
      </c>
    </row>
    <row r="2545" spans="1:47" ht="12" customHeight="1" x14ac:dyDescent="0.3">
      <c r="A2545" s="87" t="s">
        <v>47</v>
      </c>
      <c r="B2545" s="88">
        <v>46104</v>
      </c>
      <c r="C2545" s="89" t="s">
        <v>48</v>
      </c>
      <c r="D2545" s="89" t="s">
        <v>49</v>
      </c>
      <c r="E2545" s="189">
        <v>451877780</v>
      </c>
      <c r="F2545" s="197" t="s">
        <v>6529</v>
      </c>
      <c r="G2545" s="90">
        <v>51224587820</v>
      </c>
      <c r="H2545" s="91">
        <v>37155</v>
      </c>
      <c r="I2545" s="89"/>
      <c r="J2545" s="89" t="s">
        <v>84</v>
      </c>
      <c r="K2545" s="89" t="s">
        <v>52</v>
      </c>
      <c r="L2545" s="89" t="s">
        <v>85</v>
      </c>
      <c r="M2545" s="89" t="s">
        <v>4347</v>
      </c>
      <c r="N2545" s="89" t="s">
        <v>87</v>
      </c>
      <c r="O2545" s="92" t="s">
        <v>6530</v>
      </c>
      <c r="P2545" s="93" t="s">
        <v>57</v>
      </c>
      <c r="Q2545" s="110" t="s">
        <v>5322</v>
      </c>
      <c r="R2545" s="94"/>
      <c r="S2545" s="95">
        <v>46168</v>
      </c>
      <c r="T2545" s="95" t="s">
        <v>5203</v>
      </c>
      <c r="U2545" s="95" t="s">
        <v>1125</v>
      </c>
      <c r="V2545" s="91">
        <v>46114</v>
      </c>
      <c r="W2545" s="91">
        <v>46160</v>
      </c>
      <c r="X2545" s="91">
        <v>46167</v>
      </c>
      <c r="Y2545" s="96" t="s">
        <v>2851</v>
      </c>
      <c r="Z2545" s="89"/>
      <c r="AA2545" s="95"/>
      <c r="AB2545" s="89"/>
      <c r="AC2545" s="109"/>
      <c r="AD2545" s="89"/>
      <c r="AE2545" s="89"/>
      <c r="AF2545" s="191"/>
      <c r="AG2545" s="194"/>
      <c r="AH2545" s="193"/>
      <c r="AI2545" s="97"/>
      <c r="AJ2545" s="97"/>
      <c r="AK2545" s="97"/>
      <c r="AL2545" s="45" t="s">
        <v>67</v>
      </c>
      <c r="AM2545" s="160" t="str">
        <f>MONTH(B2545)&amp;"/"&amp;YEAR(B2545)</f>
        <v>3/2026</v>
      </c>
      <c r="AN2545" s="45">
        <f>WEEKNUM(B2545)-WEEKNUM(EOMONTH(B2545,-1)+1)+1</f>
        <v>4</v>
      </c>
      <c r="AO2545" s="45" t="str">
        <f>MONTH(R2545)&amp;"/"&amp;YEAR(R2545)</f>
        <v>1/1900</v>
      </c>
      <c r="AP2545" s="45" t="e">
        <f>WEEKNUM(R2545)-WEEKNUM(EOMONTH(R2545,-1)+1)+1</f>
        <v>#NUM!</v>
      </c>
      <c r="AQ2545" s="45">
        <f>IF(AU2545="S",IF(Q2545="1. Aceitou o programa",R2545-B2545,0),0)</f>
        <v>0</v>
      </c>
      <c r="AR2545" s="45">
        <f>IF(AU2545="S",IF(AND(S2545&lt;&gt;"",R2545&lt;&gt;""),S2545-R2545,0),0)</f>
        <v>0</v>
      </c>
      <c r="AS2545" s="45">
        <f>IF(AU2545="S",IF(Q2545="1. Aceitou o programa",IF(OR(X2545="Não se Aplica",X2545=""),IF(OR(W2545="Não se Aplica",W2545=""),0,W2545-V2545),AVERAGE(X2545-W2545,W2545-V2545)),0),0)</f>
        <v>0</v>
      </c>
      <c r="AT2545" s="45">
        <f>IF(AU2545="S",IF(AND(Q2545="1. Aceitou o programa",AB2545="Realizada"),IFERROR(IF(AA2545="",0,AA2545-R2545),0),0),0)</f>
        <v>0</v>
      </c>
      <c r="AU2545" s="45" t="str">
        <f>_xlfn.XLOOKUP(U2545,'Lista Suspensa'!$AA$20:$AA$23,'Lista Suspensa'!$AB$20:$AB$23,"N/A")</f>
        <v>S</v>
      </c>
    </row>
    <row r="2546" spans="1:47" ht="12" customHeight="1" x14ac:dyDescent="0.3">
      <c r="A2546" s="87" t="s">
        <v>47</v>
      </c>
      <c r="B2546" s="88">
        <v>46104</v>
      </c>
      <c r="C2546" s="89" t="s">
        <v>48</v>
      </c>
      <c r="D2546" s="89" t="s">
        <v>49</v>
      </c>
      <c r="E2546" s="189">
        <v>77768814</v>
      </c>
      <c r="F2546" s="197" t="s">
        <v>6531</v>
      </c>
      <c r="G2546" s="90">
        <v>42107688800</v>
      </c>
      <c r="H2546" s="91">
        <v>28772</v>
      </c>
      <c r="I2546" s="89"/>
      <c r="J2546" s="89" t="s">
        <v>84</v>
      </c>
      <c r="K2546" s="89" t="s">
        <v>52</v>
      </c>
      <c r="L2546" s="89" t="s">
        <v>53</v>
      </c>
      <c r="M2546" s="89" t="s">
        <v>6422</v>
      </c>
      <c r="N2546" s="89" t="s">
        <v>137</v>
      </c>
      <c r="O2546" s="92" t="s">
        <v>6532</v>
      </c>
      <c r="P2546" s="93" t="s">
        <v>57</v>
      </c>
      <c r="Q2546" s="110" t="s">
        <v>5322</v>
      </c>
      <c r="R2546" s="94"/>
      <c r="S2546" s="95">
        <v>46168</v>
      </c>
      <c r="T2546" s="95" t="s">
        <v>5203</v>
      </c>
      <c r="U2546" s="95" t="s">
        <v>1125</v>
      </c>
      <c r="V2546" s="91">
        <v>46114</v>
      </c>
      <c r="W2546" s="91">
        <v>46160</v>
      </c>
      <c r="X2546" s="91">
        <v>46167</v>
      </c>
      <c r="Y2546" s="96" t="s">
        <v>2851</v>
      </c>
      <c r="Z2546" s="89"/>
      <c r="AA2546" s="95"/>
      <c r="AB2546" s="89"/>
      <c r="AC2546" s="109"/>
      <c r="AD2546" s="89"/>
      <c r="AE2546" s="89"/>
      <c r="AF2546" s="191"/>
      <c r="AG2546" s="194"/>
      <c r="AH2546" s="193"/>
      <c r="AI2546" s="97"/>
      <c r="AJ2546" s="97"/>
      <c r="AK2546" s="97"/>
      <c r="AL2546" s="45" t="s">
        <v>67</v>
      </c>
      <c r="AM2546" s="160" t="str">
        <f>MONTH(B2546)&amp;"/"&amp;YEAR(B2546)</f>
        <v>3/2026</v>
      </c>
      <c r="AN2546" s="45">
        <f>WEEKNUM(B2546)-WEEKNUM(EOMONTH(B2546,-1)+1)+1</f>
        <v>4</v>
      </c>
      <c r="AO2546" s="45" t="str">
        <f>MONTH(R2546)&amp;"/"&amp;YEAR(R2546)</f>
        <v>1/1900</v>
      </c>
      <c r="AP2546" s="45" t="e">
        <f>WEEKNUM(R2546)-WEEKNUM(EOMONTH(R2546,-1)+1)+1</f>
        <v>#NUM!</v>
      </c>
      <c r="AQ2546" s="45">
        <f>IF(AU2546="S",IF(Q2546="1. Aceitou o programa",R2546-B2546,0),0)</f>
        <v>0</v>
      </c>
      <c r="AR2546" s="45">
        <f>IF(AU2546="S",IF(AND(S2546&lt;&gt;"",R2546&lt;&gt;""),S2546-R2546,0),0)</f>
        <v>0</v>
      </c>
      <c r="AS2546" s="45">
        <f>IF(AU2546="S",IF(Q2546="1. Aceitou o programa",IF(OR(X2546="Não se Aplica",X2546=""),IF(OR(W2546="Não se Aplica",W2546=""),0,W2546-V2546),AVERAGE(X2546-W2546,W2546-V2546)),0),0)</f>
        <v>0</v>
      </c>
      <c r="AT2546" s="45">
        <f>IF(AU2546="S",IF(AND(Q2546="1. Aceitou o programa",AB2546="Realizada"),IFERROR(IF(AA2546="",0,AA2546-R2546),0),0),0)</f>
        <v>0</v>
      </c>
      <c r="AU2546" s="45" t="str">
        <f>_xlfn.XLOOKUP(U2546,'Lista Suspensa'!$AA$20:$AA$23,'Lista Suspensa'!$AB$20:$AB$23,"N/A")</f>
        <v>S</v>
      </c>
    </row>
    <row r="2547" spans="1:47" ht="12" customHeight="1" x14ac:dyDescent="0.3">
      <c r="A2547" s="87" t="s">
        <v>47</v>
      </c>
      <c r="B2547" s="88">
        <v>46104</v>
      </c>
      <c r="C2547" s="89" t="s">
        <v>48</v>
      </c>
      <c r="D2547" s="89" t="s">
        <v>49</v>
      </c>
      <c r="E2547" s="189">
        <v>451694651</v>
      </c>
      <c r="F2547" s="197" t="s">
        <v>6533</v>
      </c>
      <c r="G2547" s="90">
        <v>84390840800</v>
      </c>
      <c r="H2547" s="91">
        <v>18300</v>
      </c>
      <c r="I2547" s="89"/>
      <c r="J2547" s="89" t="s">
        <v>51</v>
      </c>
      <c r="K2547" s="89" t="s">
        <v>52</v>
      </c>
      <c r="L2547" s="89" t="s">
        <v>85</v>
      </c>
      <c r="M2547" s="89" t="s">
        <v>149</v>
      </c>
      <c r="N2547" s="89" t="s">
        <v>87</v>
      </c>
      <c r="O2547" s="92" t="s">
        <v>6534</v>
      </c>
      <c r="P2547" s="93" t="s">
        <v>57</v>
      </c>
      <c r="Q2547" s="110" t="s">
        <v>5322</v>
      </c>
      <c r="R2547" s="94"/>
      <c r="S2547" s="95">
        <v>46168</v>
      </c>
      <c r="T2547" s="95" t="s">
        <v>5203</v>
      </c>
      <c r="U2547" s="95" t="s">
        <v>1125</v>
      </c>
      <c r="V2547" s="91">
        <v>46114</v>
      </c>
      <c r="W2547" s="91">
        <v>46160</v>
      </c>
      <c r="X2547" s="91">
        <v>46167</v>
      </c>
      <c r="Y2547" s="96" t="s">
        <v>2851</v>
      </c>
      <c r="Z2547" s="89"/>
      <c r="AA2547" s="95"/>
      <c r="AB2547" s="89"/>
      <c r="AC2547" s="109"/>
      <c r="AD2547" s="89"/>
      <c r="AE2547" s="89"/>
      <c r="AF2547" s="191"/>
      <c r="AG2547" s="194"/>
      <c r="AH2547" s="193"/>
      <c r="AI2547" s="97"/>
      <c r="AJ2547" s="97"/>
      <c r="AK2547" s="97"/>
      <c r="AL2547" s="45" t="s">
        <v>67</v>
      </c>
      <c r="AM2547" s="160" t="str">
        <f>MONTH(B2547)&amp;"/"&amp;YEAR(B2547)</f>
        <v>3/2026</v>
      </c>
      <c r="AN2547" s="45">
        <f>WEEKNUM(B2547)-WEEKNUM(EOMONTH(B2547,-1)+1)+1</f>
        <v>4</v>
      </c>
      <c r="AO2547" s="45" t="str">
        <f>MONTH(R2547)&amp;"/"&amp;YEAR(R2547)</f>
        <v>1/1900</v>
      </c>
      <c r="AP2547" s="45" t="e">
        <f>WEEKNUM(R2547)-WEEKNUM(EOMONTH(R2547,-1)+1)+1</f>
        <v>#NUM!</v>
      </c>
      <c r="AQ2547" s="45">
        <f>IF(AU2547="S",IF(Q2547="1. Aceitou o programa",R2547-B2547,0),0)</f>
        <v>0</v>
      </c>
      <c r="AR2547" s="45">
        <f>IF(AU2547="S",IF(AND(S2547&lt;&gt;"",R2547&lt;&gt;""),S2547-R2547,0),0)</f>
        <v>0</v>
      </c>
      <c r="AS2547" s="45">
        <f>IF(AU2547="S",IF(Q2547="1. Aceitou o programa",IF(OR(X2547="Não se Aplica",X2547=""),IF(OR(W2547="Não se Aplica",W2547=""),0,W2547-V2547),AVERAGE(X2547-W2547,W2547-V2547)),0),0)</f>
        <v>0</v>
      </c>
      <c r="AT2547" s="45">
        <f>IF(AU2547="S",IF(AND(Q2547="1. Aceitou o programa",AB2547="Realizada"),IFERROR(IF(AA2547="",0,AA2547-R2547),0),0),0)</f>
        <v>0</v>
      </c>
      <c r="AU2547" s="45" t="str">
        <f>_xlfn.XLOOKUP(U2547,'Lista Suspensa'!$AA$20:$AA$23,'Lista Suspensa'!$AB$20:$AB$23,"N/A")</f>
        <v>S</v>
      </c>
    </row>
    <row r="2548" spans="1:47" ht="12" customHeight="1" x14ac:dyDescent="0.3">
      <c r="A2548" s="87" t="s">
        <v>47</v>
      </c>
      <c r="B2548" s="88">
        <v>46104</v>
      </c>
      <c r="C2548" s="89" t="s">
        <v>48</v>
      </c>
      <c r="D2548" s="89" t="s">
        <v>49</v>
      </c>
      <c r="E2548" s="189">
        <v>807611891</v>
      </c>
      <c r="F2548" s="197" t="s">
        <v>6535</v>
      </c>
      <c r="G2548" s="90">
        <v>3122753820</v>
      </c>
      <c r="H2548" s="91">
        <v>21276</v>
      </c>
      <c r="I2548" s="89"/>
      <c r="J2548" s="89" t="s">
        <v>51</v>
      </c>
      <c r="K2548" s="89" t="s">
        <v>52</v>
      </c>
      <c r="L2548" s="89" t="s">
        <v>69</v>
      </c>
      <c r="M2548" s="89" t="s">
        <v>6536</v>
      </c>
      <c r="N2548" s="89" t="s">
        <v>97</v>
      </c>
      <c r="O2548" s="92" t="s">
        <v>6537</v>
      </c>
      <c r="P2548" s="93" t="s">
        <v>57</v>
      </c>
      <c r="Q2548" s="110" t="s">
        <v>5322</v>
      </c>
      <c r="R2548" s="94"/>
      <c r="S2548" s="95">
        <v>46168</v>
      </c>
      <c r="T2548" s="95" t="s">
        <v>5203</v>
      </c>
      <c r="U2548" s="95" t="s">
        <v>1125</v>
      </c>
      <c r="V2548" s="91">
        <v>46114</v>
      </c>
      <c r="W2548" s="91">
        <v>46160</v>
      </c>
      <c r="X2548" s="91">
        <v>46167</v>
      </c>
      <c r="Y2548" s="96" t="s">
        <v>2851</v>
      </c>
      <c r="Z2548" s="89"/>
      <c r="AA2548" s="95"/>
      <c r="AB2548" s="89"/>
      <c r="AC2548" s="109"/>
      <c r="AD2548" s="89"/>
      <c r="AE2548" s="89"/>
      <c r="AF2548" s="191"/>
      <c r="AG2548" s="194"/>
      <c r="AH2548" s="193"/>
      <c r="AI2548" s="97"/>
      <c r="AJ2548" s="97"/>
      <c r="AK2548" s="97"/>
      <c r="AL2548" s="45" t="s">
        <v>67</v>
      </c>
      <c r="AM2548" s="160" t="str">
        <f>MONTH(B2548)&amp;"/"&amp;YEAR(B2548)</f>
        <v>3/2026</v>
      </c>
      <c r="AN2548" s="45">
        <f>WEEKNUM(B2548)-WEEKNUM(EOMONTH(B2548,-1)+1)+1</f>
        <v>4</v>
      </c>
      <c r="AO2548" s="45" t="str">
        <f>MONTH(R2548)&amp;"/"&amp;YEAR(R2548)</f>
        <v>1/1900</v>
      </c>
      <c r="AP2548" s="45" t="e">
        <f>WEEKNUM(R2548)-WEEKNUM(EOMONTH(R2548,-1)+1)+1</f>
        <v>#NUM!</v>
      </c>
      <c r="AQ2548" s="45">
        <f>IF(AU2548="S",IF(Q2548="1. Aceitou o programa",R2548-B2548,0),0)</f>
        <v>0</v>
      </c>
      <c r="AR2548" s="45">
        <f>IF(AU2548="S",IF(AND(S2548&lt;&gt;"",R2548&lt;&gt;""),S2548-R2548,0),0)</f>
        <v>0</v>
      </c>
      <c r="AS2548" s="45">
        <f>IF(AU2548="S",IF(Q2548="1. Aceitou o programa",IF(OR(X2548="Não se Aplica",X2548=""),IF(OR(W2548="Não se Aplica",W2548=""),0,W2548-V2548),AVERAGE(X2548-W2548,W2548-V2548)),0),0)</f>
        <v>0</v>
      </c>
      <c r="AT2548" s="45">
        <f>IF(AU2548="S",IF(AND(Q2548="1. Aceitou o programa",AB2548="Realizada"),IFERROR(IF(AA2548="",0,AA2548-R2548),0),0),0)</f>
        <v>0</v>
      </c>
      <c r="AU2548" s="45" t="str">
        <f>_xlfn.XLOOKUP(U2548,'Lista Suspensa'!$AA$20:$AA$23,'Lista Suspensa'!$AB$20:$AB$23,"N/A")</f>
        <v>S</v>
      </c>
    </row>
    <row r="2549" spans="1:47" ht="12" customHeight="1" x14ac:dyDescent="0.3">
      <c r="A2549" s="87" t="s">
        <v>47</v>
      </c>
      <c r="B2549" s="88">
        <v>46104</v>
      </c>
      <c r="C2549" s="89" t="s">
        <v>48</v>
      </c>
      <c r="D2549" s="89" t="s">
        <v>49</v>
      </c>
      <c r="E2549" s="189">
        <v>450651380</v>
      </c>
      <c r="F2549" s="197" t="s">
        <v>6538</v>
      </c>
      <c r="G2549" s="90">
        <v>8924837842</v>
      </c>
      <c r="H2549" s="91">
        <v>24132</v>
      </c>
      <c r="I2549" s="89"/>
      <c r="J2549" s="89" t="s">
        <v>51</v>
      </c>
      <c r="K2549" s="89" t="s">
        <v>52</v>
      </c>
      <c r="L2549" s="89" t="s">
        <v>53</v>
      </c>
      <c r="M2549" s="89" t="s">
        <v>3852</v>
      </c>
      <c r="N2549" s="89" t="s">
        <v>87</v>
      </c>
      <c r="O2549" s="92" t="s">
        <v>6539</v>
      </c>
      <c r="P2549" s="93" t="s">
        <v>57</v>
      </c>
      <c r="Q2549" s="110" t="s">
        <v>5322</v>
      </c>
      <c r="R2549" s="94"/>
      <c r="S2549" s="95">
        <v>46168</v>
      </c>
      <c r="T2549" s="95" t="s">
        <v>5203</v>
      </c>
      <c r="U2549" s="95" t="s">
        <v>1125</v>
      </c>
      <c r="V2549" s="91">
        <v>46114</v>
      </c>
      <c r="W2549" s="91">
        <v>46160</v>
      </c>
      <c r="X2549" s="91">
        <v>46167</v>
      </c>
      <c r="Y2549" s="96" t="s">
        <v>2851</v>
      </c>
      <c r="Z2549" s="89"/>
      <c r="AA2549" s="95"/>
      <c r="AB2549" s="89"/>
      <c r="AC2549" s="109"/>
      <c r="AD2549" s="89"/>
      <c r="AE2549" s="89"/>
      <c r="AF2549" s="191"/>
      <c r="AG2549" s="194"/>
      <c r="AH2549" s="193"/>
      <c r="AI2549" s="97"/>
      <c r="AJ2549" s="97"/>
      <c r="AK2549" s="97"/>
      <c r="AL2549" s="45" t="s">
        <v>67</v>
      </c>
      <c r="AM2549" s="160" t="str">
        <f>MONTH(B2549)&amp;"/"&amp;YEAR(B2549)</f>
        <v>3/2026</v>
      </c>
      <c r="AN2549" s="45">
        <f>WEEKNUM(B2549)-WEEKNUM(EOMONTH(B2549,-1)+1)+1</f>
        <v>4</v>
      </c>
      <c r="AO2549" s="45" t="str">
        <f>MONTH(R2549)&amp;"/"&amp;YEAR(R2549)</f>
        <v>1/1900</v>
      </c>
      <c r="AP2549" s="45" t="e">
        <f>WEEKNUM(R2549)-WEEKNUM(EOMONTH(R2549,-1)+1)+1</f>
        <v>#NUM!</v>
      </c>
      <c r="AQ2549" s="45">
        <f>IF(AU2549="S",IF(Q2549="1. Aceitou o programa",R2549-B2549,0),0)</f>
        <v>0</v>
      </c>
      <c r="AR2549" s="45">
        <f>IF(AU2549="S",IF(AND(S2549&lt;&gt;"",R2549&lt;&gt;""),S2549-R2549,0),0)</f>
        <v>0</v>
      </c>
      <c r="AS2549" s="45">
        <f>IF(AU2549="S",IF(Q2549="1. Aceitou o programa",IF(OR(X2549="Não se Aplica",X2549=""),IF(OR(W2549="Não se Aplica",W2549=""),0,W2549-V2549),AVERAGE(X2549-W2549,W2549-V2549)),0),0)</f>
        <v>0</v>
      </c>
      <c r="AT2549" s="45">
        <f>IF(AU2549="S",IF(AND(Q2549="1. Aceitou o programa",AB2549="Realizada"),IFERROR(IF(AA2549="",0,AA2549-R2549),0),0),0)</f>
        <v>0</v>
      </c>
      <c r="AU2549" s="45" t="str">
        <f>_xlfn.XLOOKUP(U2549,'Lista Suspensa'!$AA$20:$AA$23,'Lista Suspensa'!$AB$20:$AB$23,"N/A")</f>
        <v>S</v>
      </c>
    </row>
    <row r="2550" spans="1:47" ht="12" customHeight="1" x14ac:dyDescent="0.3">
      <c r="A2550" s="87" t="s">
        <v>47</v>
      </c>
      <c r="B2550" s="88">
        <v>46104</v>
      </c>
      <c r="C2550" s="89" t="s">
        <v>48</v>
      </c>
      <c r="D2550" s="89" t="s">
        <v>49</v>
      </c>
      <c r="E2550" s="189">
        <v>482820349</v>
      </c>
      <c r="F2550" s="197" t="s">
        <v>6540</v>
      </c>
      <c r="G2550" s="90">
        <v>40049361791</v>
      </c>
      <c r="H2550" s="91">
        <v>18858</v>
      </c>
      <c r="I2550" s="89"/>
      <c r="J2550" s="89" t="s">
        <v>51</v>
      </c>
      <c r="K2550" s="89" t="s">
        <v>76</v>
      </c>
      <c r="L2550" s="89" t="s">
        <v>95</v>
      </c>
      <c r="M2550" s="89" t="s">
        <v>1198</v>
      </c>
      <c r="N2550" s="89" t="s">
        <v>55</v>
      </c>
      <c r="O2550" s="92" t="s">
        <v>6541</v>
      </c>
      <c r="P2550" s="93" t="s">
        <v>57</v>
      </c>
      <c r="Q2550" s="110" t="s">
        <v>5322</v>
      </c>
      <c r="R2550" s="94"/>
      <c r="S2550" s="95">
        <v>46168</v>
      </c>
      <c r="T2550" s="95" t="s">
        <v>5203</v>
      </c>
      <c r="U2550" s="95" t="s">
        <v>1125</v>
      </c>
      <c r="V2550" s="91">
        <v>46114</v>
      </c>
      <c r="W2550" s="91">
        <v>46160</v>
      </c>
      <c r="X2550" s="91">
        <v>46167</v>
      </c>
      <c r="Y2550" s="96" t="s">
        <v>2851</v>
      </c>
      <c r="Z2550" s="89"/>
      <c r="AA2550" s="95"/>
      <c r="AB2550" s="89"/>
      <c r="AC2550" s="109"/>
      <c r="AD2550" s="89"/>
      <c r="AE2550" s="89"/>
      <c r="AF2550" s="191"/>
      <c r="AG2550" s="194"/>
      <c r="AH2550" s="193"/>
      <c r="AI2550" s="97"/>
      <c r="AJ2550" s="97"/>
      <c r="AK2550" s="97"/>
      <c r="AL2550" s="45" t="s">
        <v>67</v>
      </c>
      <c r="AM2550" s="160" t="str">
        <f>MONTH(B2550)&amp;"/"&amp;YEAR(B2550)</f>
        <v>3/2026</v>
      </c>
      <c r="AN2550" s="45">
        <f>WEEKNUM(B2550)-WEEKNUM(EOMONTH(B2550,-1)+1)+1</f>
        <v>4</v>
      </c>
      <c r="AO2550" s="45" t="str">
        <f>MONTH(R2550)&amp;"/"&amp;YEAR(R2550)</f>
        <v>1/1900</v>
      </c>
      <c r="AP2550" s="45" t="e">
        <f>WEEKNUM(R2550)-WEEKNUM(EOMONTH(R2550,-1)+1)+1</f>
        <v>#NUM!</v>
      </c>
      <c r="AQ2550" s="45">
        <f>IF(AU2550="S",IF(Q2550="1. Aceitou o programa",R2550-B2550,0),0)</f>
        <v>0</v>
      </c>
      <c r="AR2550" s="45">
        <f>IF(AU2550="S",IF(AND(S2550&lt;&gt;"",R2550&lt;&gt;""),S2550-R2550,0),0)</f>
        <v>0</v>
      </c>
      <c r="AS2550" s="45">
        <f>IF(AU2550="S",IF(Q2550="1. Aceitou o programa",IF(OR(X2550="Não se Aplica",X2550=""),IF(OR(W2550="Não se Aplica",W2550=""),0,W2550-V2550),AVERAGE(X2550-W2550,W2550-V2550)),0),0)</f>
        <v>0</v>
      </c>
      <c r="AT2550" s="45">
        <f>IF(AU2550="S",IF(AND(Q2550="1. Aceitou o programa",AB2550="Realizada"),IFERROR(IF(AA2550="",0,AA2550-R2550),0),0),0)</f>
        <v>0</v>
      </c>
      <c r="AU2550" s="45" t="str">
        <f>_xlfn.XLOOKUP(U2550,'Lista Suspensa'!$AA$20:$AA$23,'Lista Suspensa'!$AB$20:$AB$23,"N/A")</f>
        <v>S</v>
      </c>
    </row>
    <row r="2551" spans="1:47" ht="12" customHeight="1" x14ac:dyDescent="0.3">
      <c r="A2551" s="87" t="s">
        <v>47</v>
      </c>
      <c r="B2551" s="88">
        <v>46104</v>
      </c>
      <c r="C2551" s="89" t="s">
        <v>48</v>
      </c>
      <c r="D2551" s="89" t="s">
        <v>49</v>
      </c>
      <c r="E2551" s="189">
        <v>772918392</v>
      </c>
      <c r="F2551" s="197" t="s">
        <v>6542</v>
      </c>
      <c r="G2551" s="90">
        <v>39247547806</v>
      </c>
      <c r="H2551" s="91">
        <v>18486</v>
      </c>
      <c r="I2551" s="89"/>
      <c r="J2551" s="89" t="s">
        <v>51</v>
      </c>
      <c r="K2551" s="89" t="s">
        <v>52</v>
      </c>
      <c r="L2551" s="89" t="s">
        <v>85</v>
      </c>
      <c r="M2551" s="89" t="s">
        <v>3553</v>
      </c>
      <c r="N2551" s="89" t="s">
        <v>55</v>
      </c>
      <c r="O2551" s="92" t="s">
        <v>6543</v>
      </c>
      <c r="P2551" s="93" t="s">
        <v>57</v>
      </c>
      <c r="Q2551" s="110" t="s">
        <v>5322</v>
      </c>
      <c r="R2551" s="94"/>
      <c r="S2551" s="95">
        <v>46168</v>
      </c>
      <c r="T2551" s="95" t="s">
        <v>5203</v>
      </c>
      <c r="U2551" s="95" t="s">
        <v>1125</v>
      </c>
      <c r="V2551" s="91">
        <v>46114</v>
      </c>
      <c r="W2551" s="91">
        <v>46160</v>
      </c>
      <c r="X2551" s="91">
        <v>46167</v>
      </c>
      <c r="Y2551" s="96" t="s">
        <v>2851</v>
      </c>
      <c r="Z2551" s="89"/>
      <c r="AA2551" s="95"/>
      <c r="AB2551" s="89"/>
      <c r="AC2551" s="109"/>
      <c r="AD2551" s="89"/>
      <c r="AE2551" s="89"/>
      <c r="AF2551" s="191"/>
      <c r="AG2551" s="194"/>
      <c r="AH2551" s="193"/>
      <c r="AI2551" s="97"/>
      <c r="AJ2551" s="97"/>
      <c r="AK2551" s="97"/>
      <c r="AL2551" s="45" t="s">
        <v>67</v>
      </c>
      <c r="AM2551" s="160" t="str">
        <f>MONTH(B2551)&amp;"/"&amp;YEAR(B2551)</f>
        <v>3/2026</v>
      </c>
      <c r="AN2551" s="45">
        <f>WEEKNUM(B2551)-WEEKNUM(EOMONTH(B2551,-1)+1)+1</f>
        <v>4</v>
      </c>
      <c r="AO2551" s="45" t="str">
        <f>MONTH(R2551)&amp;"/"&amp;YEAR(R2551)</f>
        <v>1/1900</v>
      </c>
      <c r="AP2551" s="45" t="e">
        <f>WEEKNUM(R2551)-WEEKNUM(EOMONTH(R2551,-1)+1)+1</f>
        <v>#NUM!</v>
      </c>
      <c r="AQ2551" s="45">
        <f>IF(AU2551="S",IF(Q2551="1. Aceitou o programa",R2551-B2551,0),0)</f>
        <v>0</v>
      </c>
      <c r="AR2551" s="45">
        <f>IF(AU2551="S",IF(AND(S2551&lt;&gt;"",R2551&lt;&gt;""),S2551-R2551,0),0)</f>
        <v>0</v>
      </c>
      <c r="AS2551" s="45">
        <f>IF(AU2551="S",IF(Q2551="1. Aceitou o programa",IF(OR(X2551="Não se Aplica",X2551=""),IF(OR(W2551="Não se Aplica",W2551=""),0,W2551-V2551),AVERAGE(X2551-W2551,W2551-V2551)),0),0)</f>
        <v>0</v>
      </c>
      <c r="AT2551" s="45">
        <f>IF(AU2551="S",IF(AND(Q2551="1. Aceitou o programa",AB2551="Realizada"),IFERROR(IF(AA2551="",0,AA2551-R2551),0),0),0)</f>
        <v>0</v>
      </c>
      <c r="AU2551" s="45" t="str">
        <f>_xlfn.XLOOKUP(U2551,'Lista Suspensa'!$AA$20:$AA$23,'Lista Suspensa'!$AB$20:$AB$23,"N/A")</f>
        <v>S</v>
      </c>
    </row>
    <row r="2552" spans="1:47" ht="12" customHeight="1" x14ac:dyDescent="0.3">
      <c r="A2552" s="87" t="s">
        <v>47</v>
      </c>
      <c r="B2552" s="88">
        <v>46104</v>
      </c>
      <c r="C2552" s="89" t="s">
        <v>48</v>
      </c>
      <c r="D2552" s="89" t="s">
        <v>49</v>
      </c>
      <c r="E2552" s="189">
        <v>428118925</v>
      </c>
      <c r="F2552" s="197" t="s">
        <v>6544</v>
      </c>
      <c r="G2552" s="90">
        <v>5330053889</v>
      </c>
      <c r="H2552" s="91">
        <v>20675</v>
      </c>
      <c r="I2552" s="89"/>
      <c r="J2552" s="89" t="s">
        <v>51</v>
      </c>
      <c r="K2552" s="89" t="s">
        <v>52</v>
      </c>
      <c r="L2552" s="89" t="s">
        <v>85</v>
      </c>
      <c r="M2552" s="89" t="s">
        <v>3490</v>
      </c>
      <c r="N2552" s="89" t="s">
        <v>79</v>
      </c>
      <c r="O2552" s="92" t="s">
        <v>6545</v>
      </c>
      <c r="P2552" s="93" t="s">
        <v>57</v>
      </c>
      <c r="Q2552" s="110" t="s">
        <v>5322</v>
      </c>
      <c r="R2552" s="94"/>
      <c r="S2552" s="95">
        <v>46168</v>
      </c>
      <c r="T2552" s="95" t="s">
        <v>5203</v>
      </c>
      <c r="U2552" s="95" t="s">
        <v>1125</v>
      </c>
      <c r="V2552" s="91">
        <v>46114</v>
      </c>
      <c r="W2552" s="91">
        <v>46160</v>
      </c>
      <c r="X2552" s="91">
        <v>46167</v>
      </c>
      <c r="Y2552" s="96" t="s">
        <v>2851</v>
      </c>
      <c r="Z2552" s="89"/>
      <c r="AA2552" s="95"/>
      <c r="AB2552" s="89"/>
      <c r="AC2552" s="109"/>
      <c r="AD2552" s="89"/>
      <c r="AE2552" s="89"/>
      <c r="AF2552" s="191"/>
      <c r="AG2552" s="194"/>
      <c r="AH2552" s="193"/>
      <c r="AI2552" s="97"/>
      <c r="AJ2552" s="97"/>
      <c r="AK2552" s="97"/>
      <c r="AL2552" s="45" t="s">
        <v>67</v>
      </c>
      <c r="AM2552" s="160" t="str">
        <f>MONTH(B2552)&amp;"/"&amp;YEAR(B2552)</f>
        <v>3/2026</v>
      </c>
      <c r="AN2552" s="45">
        <f>WEEKNUM(B2552)-WEEKNUM(EOMONTH(B2552,-1)+1)+1</f>
        <v>4</v>
      </c>
      <c r="AO2552" s="45" t="str">
        <f>MONTH(R2552)&amp;"/"&amp;YEAR(R2552)</f>
        <v>1/1900</v>
      </c>
      <c r="AP2552" s="45" t="e">
        <f>WEEKNUM(R2552)-WEEKNUM(EOMONTH(R2552,-1)+1)+1</f>
        <v>#NUM!</v>
      </c>
      <c r="AQ2552" s="45">
        <f>IF(AU2552="S",IF(Q2552="1. Aceitou o programa",R2552-B2552,0),0)</f>
        <v>0</v>
      </c>
      <c r="AR2552" s="45">
        <f>IF(AU2552="S",IF(AND(S2552&lt;&gt;"",R2552&lt;&gt;""),S2552-R2552,0),0)</f>
        <v>0</v>
      </c>
      <c r="AS2552" s="45">
        <f>IF(AU2552="S",IF(Q2552="1. Aceitou o programa",IF(OR(X2552="Não se Aplica",X2552=""),IF(OR(W2552="Não se Aplica",W2552=""),0,W2552-V2552),AVERAGE(X2552-W2552,W2552-V2552)),0),0)</f>
        <v>0</v>
      </c>
      <c r="AT2552" s="45">
        <f>IF(AU2552="S",IF(AND(Q2552="1. Aceitou o programa",AB2552="Realizada"),IFERROR(IF(AA2552="",0,AA2552-R2552),0),0),0)</f>
        <v>0</v>
      </c>
      <c r="AU2552" s="45" t="str">
        <f>_xlfn.XLOOKUP(U2552,'Lista Suspensa'!$AA$20:$AA$23,'Lista Suspensa'!$AB$20:$AB$23,"N/A")</f>
        <v>S</v>
      </c>
    </row>
    <row r="2553" spans="1:47" ht="12" customHeight="1" x14ac:dyDescent="0.3">
      <c r="A2553" s="87" t="s">
        <v>47</v>
      </c>
      <c r="B2553" s="88">
        <v>46104</v>
      </c>
      <c r="C2553" s="89" t="s">
        <v>48</v>
      </c>
      <c r="D2553" s="89" t="s">
        <v>49</v>
      </c>
      <c r="E2553" s="189">
        <v>450135098</v>
      </c>
      <c r="F2553" s="197" t="s">
        <v>6546</v>
      </c>
      <c r="G2553" s="90">
        <v>25155855829</v>
      </c>
      <c r="H2553" s="91">
        <v>22002</v>
      </c>
      <c r="I2553" s="89"/>
      <c r="J2553" s="89" t="s">
        <v>51</v>
      </c>
      <c r="K2553" s="89" t="s">
        <v>52</v>
      </c>
      <c r="L2553" s="89" t="s">
        <v>410</v>
      </c>
      <c r="M2553" s="89" t="s">
        <v>2062</v>
      </c>
      <c r="N2553" s="89" t="s">
        <v>97</v>
      </c>
      <c r="O2553" s="92" t="s">
        <v>6547</v>
      </c>
      <c r="P2553" s="93" t="s">
        <v>57</v>
      </c>
      <c r="Q2553" s="110" t="s">
        <v>5322</v>
      </c>
      <c r="R2553" s="94"/>
      <c r="S2553" s="95">
        <v>46168</v>
      </c>
      <c r="T2553" s="95" t="s">
        <v>5203</v>
      </c>
      <c r="U2553" s="95" t="s">
        <v>1125</v>
      </c>
      <c r="V2553" s="91">
        <v>46114</v>
      </c>
      <c r="W2553" s="91">
        <v>46160</v>
      </c>
      <c r="X2553" s="91">
        <v>46167</v>
      </c>
      <c r="Y2553" s="96" t="s">
        <v>2851</v>
      </c>
      <c r="Z2553" s="89"/>
      <c r="AA2553" s="95"/>
      <c r="AB2553" s="89"/>
      <c r="AC2553" s="109"/>
      <c r="AD2553" s="89"/>
      <c r="AE2553" s="89"/>
      <c r="AF2553" s="191"/>
      <c r="AG2553" s="194"/>
      <c r="AH2553" s="193"/>
      <c r="AI2553" s="97"/>
      <c r="AJ2553" s="97"/>
      <c r="AK2553" s="97"/>
      <c r="AL2553" s="45" t="s">
        <v>67</v>
      </c>
      <c r="AM2553" s="160" t="str">
        <f>MONTH(B2553)&amp;"/"&amp;YEAR(B2553)</f>
        <v>3/2026</v>
      </c>
      <c r="AN2553" s="45">
        <f>WEEKNUM(B2553)-WEEKNUM(EOMONTH(B2553,-1)+1)+1</f>
        <v>4</v>
      </c>
      <c r="AO2553" s="45" t="str">
        <f>MONTH(R2553)&amp;"/"&amp;YEAR(R2553)</f>
        <v>1/1900</v>
      </c>
      <c r="AP2553" s="45" t="e">
        <f>WEEKNUM(R2553)-WEEKNUM(EOMONTH(R2553,-1)+1)+1</f>
        <v>#NUM!</v>
      </c>
      <c r="AQ2553" s="45">
        <f>IF(AU2553="S",IF(Q2553="1. Aceitou o programa",R2553-B2553,0),0)</f>
        <v>0</v>
      </c>
      <c r="AR2553" s="45">
        <f>IF(AU2553="S",IF(AND(S2553&lt;&gt;"",R2553&lt;&gt;""),S2553-R2553,0),0)</f>
        <v>0</v>
      </c>
      <c r="AS2553" s="45">
        <f>IF(AU2553="S",IF(Q2553="1. Aceitou o programa",IF(OR(X2553="Não se Aplica",X2553=""),IF(OR(W2553="Não se Aplica",W2553=""),0,W2553-V2553),AVERAGE(X2553-W2553,W2553-V2553)),0),0)</f>
        <v>0</v>
      </c>
      <c r="AT2553" s="45">
        <f>IF(AU2553="S",IF(AND(Q2553="1. Aceitou o programa",AB2553="Realizada"),IFERROR(IF(AA2553="",0,AA2553-R2553),0),0),0)</f>
        <v>0</v>
      </c>
      <c r="AU2553" s="45" t="str">
        <f>_xlfn.XLOOKUP(U2553,'Lista Suspensa'!$AA$20:$AA$23,'Lista Suspensa'!$AB$20:$AB$23,"N/A")</f>
        <v>S</v>
      </c>
    </row>
    <row r="2554" spans="1:47" ht="12" customHeight="1" x14ac:dyDescent="0.3">
      <c r="A2554" s="87" t="s">
        <v>47</v>
      </c>
      <c r="B2554" s="88">
        <v>46104</v>
      </c>
      <c r="C2554" s="89" t="s">
        <v>48</v>
      </c>
      <c r="D2554" s="89" t="s">
        <v>49</v>
      </c>
      <c r="E2554" s="189">
        <v>807771775</v>
      </c>
      <c r="F2554" s="197" t="s">
        <v>6548</v>
      </c>
      <c r="G2554" s="90">
        <v>18184585861</v>
      </c>
      <c r="H2554" s="91">
        <v>17614</v>
      </c>
      <c r="I2554" s="89"/>
      <c r="J2554" s="89" t="s">
        <v>51</v>
      </c>
      <c r="K2554" s="89" t="s">
        <v>52</v>
      </c>
      <c r="L2554" s="89" t="s">
        <v>69</v>
      </c>
      <c r="M2554" s="89" t="s">
        <v>3453</v>
      </c>
      <c r="N2554" s="89" t="s">
        <v>97</v>
      </c>
      <c r="O2554" s="92" t="s">
        <v>6549</v>
      </c>
      <c r="P2554" s="93" t="s">
        <v>57</v>
      </c>
      <c r="Q2554" s="110" t="s">
        <v>5322</v>
      </c>
      <c r="R2554" s="94"/>
      <c r="S2554" s="95">
        <v>46168</v>
      </c>
      <c r="T2554" s="95" t="s">
        <v>5203</v>
      </c>
      <c r="U2554" s="95" t="s">
        <v>1125</v>
      </c>
      <c r="V2554" s="91">
        <v>46114</v>
      </c>
      <c r="W2554" s="91">
        <v>46160</v>
      </c>
      <c r="X2554" s="91">
        <v>46167</v>
      </c>
      <c r="Y2554" s="96" t="s">
        <v>2851</v>
      </c>
      <c r="Z2554" s="89"/>
      <c r="AA2554" s="95"/>
      <c r="AB2554" s="89"/>
      <c r="AC2554" s="109"/>
      <c r="AD2554" s="89"/>
      <c r="AE2554" s="89"/>
      <c r="AF2554" s="191"/>
      <c r="AG2554" s="194"/>
      <c r="AH2554" s="193"/>
      <c r="AI2554" s="97"/>
      <c r="AJ2554" s="97"/>
      <c r="AK2554" s="97"/>
      <c r="AL2554" s="45" t="s">
        <v>67</v>
      </c>
      <c r="AM2554" s="160" t="str">
        <f>MONTH(B2554)&amp;"/"&amp;YEAR(B2554)</f>
        <v>3/2026</v>
      </c>
      <c r="AN2554" s="45">
        <f>WEEKNUM(B2554)-WEEKNUM(EOMONTH(B2554,-1)+1)+1</f>
        <v>4</v>
      </c>
      <c r="AO2554" s="45" t="str">
        <f>MONTH(R2554)&amp;"/"&amp;YEAR(R2554)</f>
        <v>1/1900</v>
      </c>
      <c r="AP2554" s="45" t="e">
        <f>WEEKNUM(R2554)-WEEKNUM(EOMONTH(R2554,-1)+1)+1</f>
        <v>#NUM!</v>
      </c>
      <c r="AQ2554" s="45">
        <f>IF(AU2554="S",IF(Q2554="1. Aceitou o programa",R2554-B2554,0),0)</f>
        <v>0</v>
      </c>
      <c r="AR2554" s="45">
        <f>IF(AU2554="S",IF(AND(S2554&lt;&gt;"",R2554&lt;&gt;""),S2554-R2554,0),0)</f>
        <v>0</v>
      </c>
      <c r="AS2554" s="45">
        <f>IF(AU2554="S",IF(Q2554="1. Aceitou o programa",IF(OR(X2554="Não se Aplica",X2554=""),IF(OR(W2554="Não se Aplica",W2554=""),0,W2554-V2554),AVERAGE(X2554-W2554,W2554-V2554)),0),0)</f>
        <v>0</v>
      </c>
      <c r="AT2554" s="45">
        <f>IF(AU2554="S",IF(AND(Q2554="1. Aceitou o programa",AB2554="Realizada"),IFERROR(IF(AA2554="",0,AA2554-R2554),0),0),0)</f>
        <v>0</v>
      </c>
      <c r="AU2554" s="45" t="str">
        <f>_xlfn.XLOOKUP(U2554,'Lista Suspensa'!$AA$20:$AA$23,'Lista Suspensa'!$AB$20:$AB$23,"N/A")</f>
        <v>S</v>
      </c>
    </row>
    <row r="2555" spans="1:47" ht="12" customHeight="1" x14ac:dyDescent="0.3">
      <c r="A2555" s="87" t="s">
        <v>47</v>
      </c>
      <c r="B2555" s="88">
        <v>46104</v>
      </c>
      <c r="C2555" s="89" t="s">
        <v>48</v>
      </c>
      <c r="D2555" s="89" t="s">
        <v>49</v>
      </c>
      <c r="E2555" s="189">
        <v>596299095</v>
      </c>
      <c r="F2555" s="197" t="s">
        <v>6550</v>
      </c>
      <c r="G2555" s="90">
        <v>11826578854</v>
      </c>
      <c r="H2555" s="91">
        <v>25984</v>
      </c>
      <c r="I2555" s="89"/>
      <c r="J2555" s="89" t="s">
        <v>51</v>
      </c>
      <c r="K2555" s="89" t="s">
        <v>52</v>
      </c>
      <c r="L2555" s="89" t="s">
        <v>53</v>
      </c>
      <c r="M2555" s="89" t="s">
        <v>6551</v>
      </c>
      <c r="N2555" s="89" t="s">
        <v>159</v>
      </c>
      <c r="O2555" s="92" t="s">
        <v>6552</v>
      </c>
      <c r="P2555" s="93" t="s">
        <v>57</v>
      </c>
      <c r="Q2555" s="110" t="s">
        <v>5322</v>
      </c>
      <c r="R2555" s="94"/>
      <c r="S2555" s="95">
        <v>46168</v>
      </c>
      <c r="T2555" s="95" t="s">
        <v>5203</v>
      </c>
      <c r="U2555" s="95" t="s">
        <v>1125</v>
      </c>
      <c r="V2555" s="91">
        <v>46114</v>
      </c>
      <c r="W2555" s="91">
        <v>46160</v>
      </c>
      <c r="X2555" s="91">
        <v>46167</v>
      </c>
      <c r="Y2555" s="96" t="s">
        <v>2851</v>
      </c>
      <c r="Z2555" s="89"/>
      <c r="AA2555" s="95"/>
      <c r="AB2555" s="89"/>
      <c r="AC2555" s="109"/>
      <c r="AD2555" s="89"/>
      <c r="AE2555" s="89"/>
      <c r="AF2555" s="191"/>
      <c r="AG2555" s="194"/>
      <c r="AH2555" s="193"/>
      <c r="AI2555" s="97"/>
      <c r="AJ2555" s="97"/>
      <c r="AK2555" s="97"/>
      <c r="AL2555" s="45" t="s">
        <v>67</v>
      </c>
      <c r="AM2555" s="160" t="str">
        <f>MONTH(B2555)&amp;"/"&amp;YEAR(B2555)</f>
        <v>3/2026</v>
      </c>
      <c r="AN2555" s="45">
        <f>WEEKNUM(B2555)-WEEKNUM(EOMONTH(B2555,-1)+1)+1</f>
        <v>4</v>
      </c>
      <c r="AO2555" s="45" t="str">
        <f>MONTH(R2555)&amp;"/"&amp;YEAR(R2555)</f>
        <v>1/1900</v>
      </c>
      <c r="AP2555" s="45" t="e">
        <f>WEEKNUM(R2555)-WEEKNUM(EOMONTH(R2555,-1)+1)+1</f>
        <v>#NUM!</v>
      </c>
      <c r="AQ2555" s="45">
        <f>IF(AU2555="S",IF(Q2555="1. Aceitou o programa",R2555-B2555,0),0)</f>
        <v>0</v>
      </c>
      <c r="AR2555" s="45">
        <f>IF(AU2555="S",IF(AND(S2555&lt;&gt;"",R2555&lt;&gt;""),S2555-R2555,0),0)</f>
        <v>0</v>
      </c>
      <c r="AS2555" s="45">
        <f>IF(AU2555="S",IF(Q2555="1. Aceitou o programa",IF(OR(X2555="Não se Aplica",X2555=""),IF(OR(W2555="Não se Aplica",W2555=""),0,W2555-V2555),AVERAGE(X2555-W2555,W2555-V2555)),0),0)</f>
        <v>0</v>
      </c>
      <c r="AT2555" s="45">
        <f>IF(AU2555="S",IF(AND(Q2555="1. Aceitou o programa",AB2555="Realizada"),IFERROR(IF(AA2555="",0,AA2555-R2555),0),0),0)</f>
        <v>0</v>
      </c>
      <c r="AU2555" s="45" t="str">
        <f>_xlfn.XLOOKUP(U2555,'Lista Suspensa'!$AA$20:$AA$23,'Lista Suspensa'!$AB$20:$AB$23,"N/A")</f>
        <v>S</v>
      </c>
    </row>
    <row r="2556" spans="1:47" ht="12" customHeight="1" x14ac:dyDescent="0.3">
      <c r="A2556" s="87" t="s">
        <v>47</v>
      </c>
      <c r="B2556" s="88">
        <v>46104</v>
      </c>
      <c r="C2556" s="89" t="s">
        <v>48</v>
      </c>
      <c r="D2556" s="89" t="s">
        <v>49</v>
      </c>
      <c r="E2556" s="189">
        <v>76869272</v>
      </c>
      <c r="F2556" s="197" t="s">
        <v>6553</v>
      </c>
      <c r="G2556" s="90">
        <v>24999860856</v>
      </c>
      <c r="H2556" s="91">
        <v>27375</v>
      </c>
      <c r="I2556" s="89"/>
      <c r="J2556" s="89" t="s">
        <v>51</v>
      </c>
      <c r="K2556" s="89" t="s">
        <v>52</v>
      </c>
      <c r="L2556" s="89" t="s">
        <v>85</v>
      </c>
      <c r="M2556" s="89" t="s">
        <v>6554</v>
      </c>
      <c r="N2556" s="89" t="s">
        <v>159</v>
      </c>
      <c r="O2556" s="92" t="s">
        <v>6555</v>
      </c>
      <c r="P2556" s="93" t="s">
        <v>57</v>
      </c>
      <c r="Q2556" s="110" t="s">
        <v>5322</v>
      </c>
      <c r="R2556" s="94"/>
      <c r="S2556" s="95">
        <v>46168</v>
      </c>
      <c r="T2556" s="95" t="s">
        <v>5203</v>
      </c>
      <c r="U2556" s="95" t="s">
        <v>1125</v>
      </c>
      <c r="V2556" s="91">
        <v>46114</v>
      </c>
      <c r="W2556" s="91">
        <v>46160</v>
      </c>
      <c r="X2556" s="91">
        <v>46167</v>
      </c>
      <c r="Y2556" s="96" t="s">
        <v>2851</v>
      </c>
      <c r="Z2556" s="89"/>
      <c r="AA2556" s="95"/>
      <c r="AB2556" s="89"/>
      <c r="AC2556" s="109"/>
      <c r="AD2556" s="89"/>
      <c r="AE2556" s="89"/>
      <c r="AF2556" s="191"/>
      <c r="AG2556" s="194"/>
      <c r="AH2556" s="193"/>
      <c r="AI2556" s="97"/>
      <c r="AJ2556" s="97"/>
      <c r="AK2556" s="97"/>
      <c r="AL2556" s="45" t="s">
        <v>67</v>
      </c>
      <c r="AM2556" s="160" t="str">
        <f>MONTH(B2556)&amp;"/"&amp;YEAR(B2556)</f>
        <v>3/2026</v>
      </c>
      <c r="AN2556" s="45">
        <f>WEEKNUM(B2556)-WEEKNUM(EOMONTH(B2556,-1)+1)+1</f>
        <v>4</v>
      </c>
      <c r="AO2556" s="45" t="str">
        <f>MONTH(R2556)&amp;"/"&amp;YEAR(R2556)</f>
        <v>1/1900</v>
      </c>
      <c r="AP2556" s="45" t="e">
        <f>WEEKNUM(R2556)-WEEKNUM(EOMONTH(R2556,-1)+1)+1</f>
        <v>#NUM!</v>
      </c>
      <c r="AQ2556" s="45">
        <f>IF(AU2556="S",IF(Q2556="1. Aceitou o programa",R2556-B2556,0),0)</f>
        <v>0</v>
      </c>
      <c r="AR2556" s="45">
        <f>IF(AU2556="S",IF(AND(S2556&lt;&gt;"",R2556&lt;&gt;""),S2556-R2556,0),0)</f>
        <v>0</v>
      </c>
      <c r="AS2556" s="45">
        <f>IF(AU2556="S",IF(Q2556="1. Aceitou o programa",IF(OR(X2556="Não se Aplica",X2556=""),IF(OR(W2556="Não se Aplica",W2556=""),0,W2556-V2556),AVERAGE(X2556-W2556,W2556-V2556)),0),0)</f>
        <v>0</v>
      </c>
      <c r="AT2556" s="45">
        <f>IF(AU2556="S",IF(AND(Q2556="1. Aceitou o programa",AB2556="Realizada"),IFERROR(IF(AA2556="",0,AA2556-R2556),0),0),0)</f>
        <v>0</v>
      </c>
      <c r="AU2556" s="45" t="str">
        <f>_xlfn.XLOOKUP(U2556,'Lista Suspensa'!$AA$20:$AA$23,'Lista Suspensa'!$AB$20:$AB$23,"N/A")</f>
        <v>S</v>
      </c>
    </row>
    <row r="2557" spans="1:47" ht="12" customHeight="1" x14ac:dyDescent="0.3">
      <c r="A2557" s="87" t="s">
        <v>47</v>
      </c>
      <c r="B2557" s="88">
        <v>46104</v>
      </c>
      <c r="C2557" s="89" t="s">
        <v>48</v>
      </c>
      <c r="D2557" s="89" t="s">
        <v>49</v>
      </c>
      <c r="E2557" s="189">
        <v>83348944</v>
      </c>
      <c r="F2557" s="197" t="s">
        <v>6556</v>
      </c>
      <c r="G2557" s="90">
        <v>27853102844</v>
      </c>
      <c r="H2557" s="91">
        <v>29400</v>
      </c>
      <c r="I2557" s="89"/>
      <c r="J2557" s="89" t="s">
        <v>84</v>
      </c>
      <c r="K2557" s="89" t="s">
        <v>52</v>
      </c>
      <c r="L2557" s="89" t="s">
        <v>85</v>
      </c>
      <c r="M2557" s="89" t="s">
        <v>6557</v>
      </c>
      <c r="N2557" s="89" t="s">
        <v>79</v>
      </c>
      <c r="O2557" s="92" t="s">
        <v>6558</v>
      </c>
      <c r="P2557" s="93" t="s">
        <v>57</v>
      </c>
      <c r="Q2557" s="110" t="s">
        <v>5322</v>
      </c>
      <c r="R2557" s="94"/>
      <c r="S2557" s="95">
        <v>46168</v>
      </c>
      <c r="T2557" s="95" t="s">
        <v>5203</v>
      </c>
      <c r="U2557" s="95" t="s">
        <v>1125</v>
      </c>
      <c r="V2557" s="91">
        <v>46114</v>
      </c>
      <c r="W2557" s="91">
        <v>46160</v>
      </c>
      <c r="X2557" s="91">
        <v>46167</v>
      </c>
      <c r="Y2557" s="96" t="s">
        <v>2851</v>
      </c>
      <c r="Z2557" s="89"/>
      <c r="AA2557" s="95"/>
      <c r="AB2557" s="89"/>
      <c r="AC2557" s="109"/>
      <c r="AD2557" s="89"/>
      <c r="AE2557" s="89"/>
      <c r="AF2557" s="191"/>
      <c r="AG2557" s="194"/>
      <c r="AH2557" s="193"/>
      <c r="AI2557" s="97"/>
      <c r="AJ2557" s="97"/>
      <c r="AK2557" s="97"/>
      <c r="AL2557" s="45" t="s">
        <v>67</v>
      </c>
      <c r="AM2557" s="160" t="str">
        <f>MONTH(B2557)&amp;"/"&amp;YEAR(B2557)</f>
        <v>3/2026</v>
      </c>
      <c r="AN2557" s="45">
        <f>WEEKNUM(B2557)-WEEKNUM(EOMONTH(B2557,-1)+1)+1</f>
        <v>4</v>
      </c>
      <c r="AO2557" s="45" t="str">
        <f>MONTH(R2557)&amp;"/"&amp;YEAR(R2557)</f>
        <v>1/1900</v>
      </c>
      <c r="AP2557" s="45" t="e">
        <f>WEEKNUM(R2557)-WEEKNUM(EOMONTH(R2557,-1)+1)+1</f>
        <v>#NUM!</v>
      </c>
      <c r="AQ2557" s="45">
        <f>IF(AU2557="S",IF(Q2557="1. Aceitou o programa",R2557-B2557,0),0)</f>
        <v>0</v>
      </c>
      <c r="AR2557" s="45">
        <f>IF(AU2557="S",IF(AND(S2557&lt;&gt;"",R2557&lt;&gt;""),S2557-R2557,0),0)</f>
        <v>0</v>
      </c>
      <c r="AS2557" s="45">
        <f>IF(AU2557="S",IF(Q2557="1. Aceitou o programa",IF(OR(X2557="Não se Aplica",X2557=""),IF(OR(W2557="Não se Aplica",W2557=""),0,W2557-V2557),AVERAGE(X2557-W2557,W2557-V2557)),0),0)</f>
        <v>0</v>
      </c>
      <c r="AT2557" s="45">
        <f>IF(AU2557="S",IF(AND(Q2557="1. Aceitou o programa",AB2557="Realizada"),IFERROR(IF(AA2557="",0,AA2557-R2557),0),0),0)</f>
        <v>0</v>
      </c>
      <c r="AU2557" s="45" t="str">
        <f>_xlfn.XLOOKUP(U2557,'Lista Suspensa'!$AA$20:$AA$23,'Lista Suspensa'!$AB$20:$AB$23,"N/A")</f>
        <v>S</v>
      </c>
    </row>
    <row r="2558" spans="1:47" ht="12" customHeight="1" x14ac:dyDescent="0.3">
      <c r="A2558" s="87" t="s">
        <v>47</v>
      </c>
      <c r="B2558" s="88">
        <v>46104</v>
      </c>
      <c r="C2558" s="89" t="s">
        <v>48</v>
      </c>
      <c r="D2558" s="89" t="s">
        <v>49</v>
      </c>
      <c r="E2558" s="189">
        <v>79369923</v>
      </c>
      <c r="F2558" s="197" t="s">
        <v>6559</v>
      </c>
      <c r="G2558" s="90">
        <v>24188760710</v>
      </c>
      <c r="H2558" s="91">
        <v>17306</v>
      </c>
      <c r="I2558" s="89"/>
      <c r="J2558" s="89" t="s">
        <v>84</v>
      </c>
      <c r="K2558" s="89" t="s">
        <v>76</v>
      </c>
      <c r="L2558" s="89" t="s">
        <v>95</v>
      </c>
      <c r="M2558" s="89" t="s">
        <v>214</v>
      </c>
      <c r="N2558" s="89" t="s">
        <v>1439</v>
      </c>
      <c r="O2558" s="92" t="s">
        <v>6560</v>
      </c>
      <c r="P2558" s="93" t="s">
        <v>57</v>
      </c>
      <c r="Q2558" s="110" t="s">
        <v>5322</v>
      </c>
      <c r="R2558" s="94"/>
      <c r="S2558" s="95">
        <v>46168</v>
      </c>
      <c r="T2558" s="95" t="s">
        <v>5203</v>
      </c>
      <c r="U2558" s="95" t="s">
        <v>1125</v>
      </c>
      <c r="V2558" s="91">
        <v>46114</v>
      </c>
      <c r="W2558" s="91">
        <v>46160</v>
      </c>
      <c r="X2558" s="91">
        <v>46167</v>
      </c>
      <c r="Y2558" s="96" t="s">
        <v>2851</v>
      </c>
      <c r="Z2558" s="89"/>
      <c r="AA2558" s="95"/>
      <c r="AB2558" s="89"/>
      <c r="AC2558" s="109"/>
      <c r="AD2558" s="89"/>
      <c r="AE2558" s="89"/>
      <c r="AF2558" s="191"/>
      <c r="AG2558" s="194"/>
      <c r="AH2558" s="193"/>
      <c r="AI2558" s="97"/>
      <c r="AJ2558" s="97"/>
      <c r="AK2558" s="97"/>
      <c r="AL2558" s="45" t="s">
        <v>67</v>
      </c>
      <c r="AM2558" s="160" t="str">
        <f>MONTH(B2558)&amp;"/"&amp;YEAR(B2558)</f>
        <v>3/2026</v>
      </c>
      <c r="AN2558" s="45">
        <f>WEEKNUM(B2558)-WEEKNUM(EOMONTH(B2558,-1)+1)+1</f>
        <v>4</v>
      </c>
      <c r="AO2558" s="45" t="str">
        <f>MONTH(R2558)&amp;"/"&amp;YEAR(R2558)</f>
        <v>1/1900</v>
      </c>
      <c r="AP2558" s="45" t="e">
        <f>WEEKNUM(R2558)-WEEKNUM(EOMONTH(R2558,-1)+1)+1</f>
        <v>#NUM!</v>
      </c>
      <c r="AQ2558" s="45">
        <f>IF(AU2558="S",IF(Q2558="1. Aceitou o programa",R2558-B2558,0),0)</f>
        <v>0</v>
      </c>
      <c r="AR2558" s="45">
        <f>IF(AU2558="S",IF(AND(S2558&lt;&gt;"",R2558&lt;&gt;""),S2558-R2558,0),0)</f>
        <v>0</v>
      </c>
      <c r="AS2558" s="45">
        <f>IF(AU2558="S",IF(Q2558="1. Aceitou o programa",IF(OR(X2558="Não se Aplica",X2558=""),IF(OR(W2558="Não se Aplica",W2558=""),0,W2558-V2558),AVERAGE(X2558-W2558,W2558-V2558)),0),0)</f>
        <v>0</v>
      </c>
      <c r="AT2558" s="45">
        <f>IF(AU2558="S",IF(AND(Q2558="1. Aceitou o programa",AB2558="Realizada"),IFERROR(IF(AA2558="",0,AA2558-R2558),0),0),0)</f>
        <v>0</v>
      </c>
      <c r="AU2558" s="45" t="str">
        <f>_xlfn.XLOOKUP(U2558,'Lista Suspensa'!$AA$20:$AA$23,'Lista Suspensa'!$AB$20:$AB$23,"N/A")</f>
        <v>S</v>
      </c>
    </row>
    <row r="2559" spans="1:47" ht="12" customHeight="1" x14ac:dyDescent="0.3">
      <c r="A2559" s="87" t="s">
        <v>47</v>
      </c>
      <c r="B2559" s="88">
        <v>46104</v>
      </c>
      <c r="C2559" s="89" t="s">
        <v>48</v>
      </c>
      <c r="D2559" s="89" t="s">
        <v>49</v>
      </c>
      <c r="E2559" s="189">
        <v>86664394</v>
      </c>
      <c r="F2559" s="197" t="s">
        <v>6561</v>
      </c>
      <c r="G2559" s="90">
        <v>2755802537</v>
      </c>
      <c r="H2559" s="91">
        <v>30214</v>
      </c>
      <c r="I2559" s="89"/>
      <c r="J2559" s="89" t="s">
        <v>51</v>
      </c>
      <c r="K2559" s="89" t="s">
        <v>52</v>
      </c>
      <c r="L2559" s="89" t="s">
        <v>410</v>
      </c>
      <c r="M2559" s="89" t="s">
        <v>6562</v>
      </c>
      <c r="N2559" s="89" t="s">
        <v>137</v>
      </c>
      <c r="O2559" s="92" t="s">
        <v>6563</v>
      </c>
      <c r="P2559" s="93" t="s">
        <v>57</v>
      </c>
      <c r="Q2559" s="110" t="s">
        <v>5322</v>
      </c>
      <c r="R2559" s="94"/>
      <c r="S2559" s="95">
        <v>46168</v>
      </c>
      <c r="T2559" s="95" t="s">
        <v>5203</v>
      </c>
      <c r="U2559" s="95" t="s">
        <v>1125</v>
      </c>
      <c r="V2559" s="91">
        <v>46114</v>
      </c>
      <c r="W2559" s="91">
        <v>46160</v>
      </c>
      <c r="X2559" s="91">
        <v>46167</v>
      </c>
      <c r="Y2559" s="96" t="s">
        <v>2851</v>
      </c>
      <c r="Z2559" s="89"/>
      <c r="AA2559" s="95"/>
      <c r="AB2559" s="89"/>
      <c r="AC2559" s="109"/>
      <c r="AD2559" s="89"/>
      <c r="AE2559" s="89"/>
      <c r="AF2559" s="191"/>
      <c r="AG2559" s="194"/>
      <c r="AH2559" s="193"/>
      <c r="AI2559" s="97"/>
      <c r="AJ2559" s="97"/>
      <c r="AK2559" s="97"/>
      <c r="AL2559" s="45" t="s">
        <v>67</v>
      </c>
      <c r="AM2559" s="160" t="str">
        <f>MONTH(B2559)&amp;"/"&amp;YEAR(B2559)</f>
        <v>3/2026</v>
      </c>
      <c r="AN2559" s="45">
        <f>WEEKNUM(B2559)-WEEKNUM(EOMONTH(B2559,-1)+1)+1</f>
        <v>4</v>
      </c>
      <c r="AO2559" s="45" t="str">
        <f>MONTH(R2559)&amp;"/"&amp;YEAR(R2559)</f>
        <v>1/1900</v>
      </c>
      <c r="AP2559" s="45" t="e">
        <f>WEEKNUM(R2559)-WEEKNUM(EOMONTH(R2559,-1)+1)+1</f>
        <v>#NUM!</v>
      </c>
      <c r="AQ2559" s="45">
        <f>IF(AU2559="S",IF(Q2559="1. Aceitou o programa",R2559-B2559,0),0)</f>
        <v>0</v>
      </c>
      <c r="AR2559" s="45">
        <f>IF(AU2559="S",IF(AND(S2559&lt;&gt;"",R2559&lt;&gt;""),S2559-R2559,0),0)</f>
        <v>0</v>
      </c>
      <c r="AS2559" s="45">
        <f>IF(AU2559="S",IF(Q2559="1. Aceitou o programa",IF(OR(X2559="Não se Aplica",X2559=""),IF(OR(W2559="Não se Aplica",W2559=""),0,W2559-V2559),AVERAGE(X2559-W2559,W2559-V2559)),0),0)</f>
        <v>0</v>
      </c>
      <c r="AT2559" s="45">
        <f>IF(AU2559="S",IF(AND(Q2559="1. Aceitou o programa",AB2559="Realizada"),IFERROR(IF(AA2559="",0,AA2559-R2559),0),0),0)</f>
        <v>0</v>
      </c>
      <c r="AU2559" s="45" t="str">
        <f>_xlfn.XLOOKUP(U2559,'Lista Suspensa'!$AA$20:$AA$23,'Lista Suspensa'!$AB$20:$AB$23,"N/A")</f>
        <v>S</v>
      </c>
    </row>
    <row r="2560" spans="1:47" ht="12" customHeight="1" x14ac:dyDescent="0.3">
      <c r="A2560" s="87" t="s">
        <v>47</v>
      </c>
      <c r="B2560" s="88">
        <v>46104</v>
      </c>
      <c r="C2560" s="89" t="s">
        <v>48</v>
      </c>
      <c r="D2560" s="89" t="s">
        <v>49</v>
      </c>
      <c r="E2560" s="189">
        <v>86664852</v>
      </c>
      <c r="F2560" s="197" t="s">
        <v>6564</v>
      </c>
      <c r="G2560" s="90">
        <v>25999529808</v>
      </c>
      <c r="H2560" s="91">
        <v>28269</v>
      </c>
      <c r="I2560" s="89"/>
      <c r="J2560" s="89" t="s">
        <v>51</v>
      </c>
      <c r="K2560" s="89" t="s">
        <v>52</v>
      </c>
      <c r="L2560" s="89" t="s">
        <v>85</v>
      </c>
      <c r="M2560" s="89" t="s">
        <v>3117</v>
      </c>
      <c r="N2560" s="89" t="s">
        <v>137</v>
      </c>
      <c r="O2560" s="92" t="s">
        <v>6565</v>
      </c>
      <c r="P2560" s="93" t="s">
        <v>57</v>
      </c>
      <c r="Q2560" s="110" t="s">
        <v>5322</v>
      </c>
      <c r="R2560" s="94"/>
      <c r="S2560" s="95">
        <v>46168</v>
      </c>
      <c r="T2560" s="95" t="s">
        <v>5203</v>
      </c>
      <c r="U2560" s="95" t="s">
        <v>1125</v>
      </c>
      <c r="V2560" s="91">
        <v>46114</v>
      </c>
      <c r="W2560" s="91">
        <v>46160</v>
      </c>
      <c r="X2560" s="91">
        <v>46167</v>
      </c>
      <c r="Y2560" s="96" t="s">
        <v>2851</v>
      </c>
      <c r="Z2560" s="89"/>
      <c r="AA2560" s="95"/>
      <c r="AB2560" s="89"/>
      <c r="AC2560" s="109"/>
      <c r="AD2560" s="89"/>
      <c r="AE2560" s="89"/>
      <c r="AF2560" s="191"/>
      <c r="AG2560" s="194"/>
      <c r="AH2560" s="193"/>
      <c r="AI2560" s="97"/>
      <c r="AJ2560" s="97"/>
      <c r="AK2560" s="97"/>
      <c r="AL2560" s="45" t="s">
        <v>67</v>
      </c>
      <c r="AM2560" s="160" t="str">
        <f>MONTH(B2560)&amp;"/"&amp;YEAR(B2560)</f>
        <v>3/2026</v>
      </c>
      <c r="AN2560" s="45">
        <f>WEEKNUM(B2560)-WEEKNUM(EOMONTH(B2560,-1)+1)+1</f>
        <v>4</v>
      </c>
      <c r="AO2560" s="45" t="str">
        <f>MONTH(R2560)&amp;"/"&amp;YEAR(R2560)</f>
        <v>1/1900</v>
      </c>
      <c r="AP2560" s="45" t="e">
        <f>WEEKNUM(R2560)-WEEKNUM(EOMONTH(R2560,-1)+1)+1</f>
        <v>#NUM!</v>
      </c>
      <c r="AQ2560" s="45">
        <f>IF(AU2560="S",IF(Q2560="1. Aceitou o programa",R2560-B2560,0),0)</f>
        <v>0</v>
      </c>
      <c r="AR2560" s="45">
        <f>IF(AU2560="S",IF(AND(S2560&lt;&gt;"",R2560&lt;&gt;""),S2560-R2560,0),0)</f>
        <v>0</v>
      </c>
      <c r="AS2560" s="45">
        <f>IF(AU2560="S",IF(Q2560="1. Aceitou o programa",IF(OR(X2560="Não se Aplica",X2560=""),IF(OR(W2560="Não se Aplica",W2560=""),0,W2560-V2560),AVERAGE(X2560-W2560,W2560-V2560)),0),0)</f>
        <v>0</v>
      </c>
      <c r="AT2560" s="45">
        <f>IF(AU2560="S",IF(AND(Q2560="1. Aceitou o programa",AB2560="Realizada"),IFERROR(IF(AA2560="",0,AA2560-R2560),0),0),0)</f>
        <v>0</v>
      </c>
      <c r="AU2560" s="45" t="str">
        <f>_xlfn.XLOOKUP(U2560,'Lista Suspensa'!$AA$20:$AA$23,'Lista Suspensa'!$AB$20:$AB$23,"N/A")</f>
        <v>S</v>
      </c>
    </row>
    <row r="2561" spans="1:47" ht="12" customHeight="1" x14ac:dyDescent="0.3">
      <c r="A2561" s="87" t="s">
        <v>47</v>
      </c>
      <c r="B2561" s="88">
        <v>46104</v>
      </c>
      <c r="C2561" s="89" t="s">
        <v>48</v>
      </c>
      <c r="D2561" s="89" t="s">
        <v>49</v>
      </c>
      <c r="E2561" s="189">
        <v>86664589</v>
      </c>
      <c r="F2561" s="197" t="s">
        <v>6566</v>
      </c>
      <c r="G2561" s="90">
        <v>27297464805</v>
      </c>
      <c r="H2561" s="91">
        <v>28937</v>
      </c>
      <c r="I2561" s="89"/>
      <c r="J2561" s="89" t="s">
        <v>51</v>
      </c>
      <c r="K2561" s="89" t="s">
        <v>52</v>
      </c>
      <c r="L2561" s="89" t="s">
        <v>85</v>
      </c>
      <c r="M2561" s="89" t="s">
        <v>6567</v>
      </c>
      <c r="N2561" s="89" t="s">
        <v>137</v>
      </c>
      <c r="O2561" s="92" t="s">
        <v>6568</v>
      </c>
      <c r="P2561" s="93" t="s">
        <v>57</v>
      </c>
      <c r="Q2561" s="110" t="s">
        <v>5322</v>
      </c>
      <c r="R2561" s="94"/>
      <c r="S2561" s="95">
        <v>46168</v>
      </c>
      <c r="T2561" s="95" t="s">
        <v>5203</v>
      </c>
      <c r="U2561" s="95" t="s">
        <v>1125</v>
      </c>
      <c r="V2561" s="91">
        <v>46114</v>
      </c>
      <c r="W2561" s="91">
        <v>46160</v>
      </c>
      <c r="X2561" s="91">
        <v>46167</v>
      </c>
      <c r="Y2561" s="96" t="s">
        <v>2851</v>
      </c>
      <c r="Z2561" s="89"/>
      <c r="AA2561" s="95"/>
      <c r="AB2561" s="89"/>
      <c r="AC2561" s="109"/>
      <c r="AD2561" s="89"/>
      <c r="AE2561" s="89"/>
      <c r="AF2561" s="191"/>
      <c r="AG2561" s="194"/>
      <c r="AH2561" s="193"/>
      <c r="AI2561" s="97"/>
      <c r="AJ2561" s="97"/>
      <c r="AK2561" s="97"/>
      <c r="AL2561" s="45" t="s">
        <v>67</v>
      </c>
      <c r="AM2561" s="160" t="str">
        <f>MONTH(B2561)&amp;"/"&amp;YEAR(B2561)</f>
        <v>3/2026</v>
      </c>
      <c r="AN2561" s="45">
        <f>WEEKNUM(B2561)-WEEKNUM(EOMONTH(B2561,-1)+1)+1</f>
        <v>4</v>
      </c>
      <c r="AO2561" s="45" t="str">
        <f>MONTH(R2561)&amp;"/"&amp;YEAR(R2561)</f>
        <v>1/1900</v>
      </c>
      <c r="AP2561" s="45" t="e">
        <f>WEEKNUM(R2561)-WEEKNUM(EOMONTH(R2561,-1)+1)+1</f>
        <v>#NUM!</v>
      </c>
      <c r="AQ2561" s="45">
        <f>IF(AU2561="S",IF(Q2561="1. Aceitou o programa",R2561-B2561,0),0)</f>
        <v>0</v>
      </c>
      <c r="AR2561" s="45">
        <f>IF(AU2561="S",IF(AND(S2561&lt;&gt;"",R2561&lt;&gt;""),S2561-R2561,0),0)</f>
        <v>0</v>
      </c>
      <c r="AS2561" s="45">
        <f>IF(AU2561="S",IF(Q2561="1. Aceitou o programa",IF(OR(X2561="Não se Aplica",X2561=""),IF(OR(W2561="Não se Aplica",W2561=""),0,W2561-V2561),AVERAGE(X2561-W2561,W2561-V2561)),0),0)</f>
        <v>0</v>
      </c>
      <c r="AT2561" s="45">
        <f>IF(AU2561="S",IF(AND(Q2561="1. Aceitou o programa",AB2561="Realizada"),IFERROR(IF(AA2561="",0,AA2561-R2561),0),0),0)</f>
        <v>0</v>
      </c>
      <c r="AU2561" s="45" t="str">
        <f>_xlfn.XLOOKUP(U2561,'Lista Suspensa'!$AA$20:$AA$23,'Lista Suspensa'!$AB$20:$AB$23,"N/A")</f>
        <v>S</v>
      </c>
    </row>
    <row r="2562" spans="1:47" ht="12" customHeight="1" x14ac:dyDescent="0.3">
      <c r="A2562" s="87" t="s">
        <v>47</v>
      </c>
      <c r="B2562" s="88">
        <v>46104</v>
      </c>
      <c r="C2562" s="89" t="s">
        <v>48</v>
      </c>
      <c r="D2562" s="89" t="s">
        <v>49</v>
      </c>
      <c r="E2562" s="189">
        <v>89544542</v>
      </c>
      <c r="F2562" s="197" t="s">
        <v>6569</v>
      </c>
      <c r="G2562" s="90">
        <v>43516746874</v>
      </c>
      <c r="H2562" s="91">
        <v>34614</v>
      </c>
      <c r="I2562" s="89"/>
      <c r="J2562" s="89" t="s">
        <v>84</v>
      </c>
      <c r="K2562" s="89" t="s">
        <v>52</v>
      </c>
      <c r="L2562" s="89" t="s">
        <v>85</v>
      </c>
      <c r="M2562" s="89" t="s">
        <v>6570</v>
      </c>
      <c r="N2562" s="89" t="s">
        <v>197</v>
      </c>
      <c r="O2562" s="92" t="s">
        <v>6571</v>
      </c>
      <c r="P2562" s="93" t="s">
        <v>57</v>
      </c>
      <c r="Q2562" s="110" t="s">
        <v>5322</v>
      </c>
      <c r="R2562" s="94"/>
      <c r="S2562" s="95">
        <v>46168</v>
      </c>
      <c r="T2562" s="95" t="s">
        <v>5203</v>
      </c>
      <c r="U2562" s="95" t="s">
        <v>1125</v>
      </c>
      <c r="V2562" s="91">
        <v>46114</v>
      </c>
      <c r="W2562" s="91">
        <v>46160</v>
      </c>
      <c r="X2562" s="91">
        <v>46167</v>
      </c>
      <c r="Y2562" s="96" t="s">
        <v>2851</v>
      </c>
      <c r="Z2562" s="89"/>
      <c r="AA2562" s="95"/>
      <c r="AB2562" s="89"/>
      <c r="AC2562" s="109"/>
      <c r="AD2562" s="89"/>
      <c r="AE2562" s="89"/>
      <c r="AF2562" s="191"/>
      <c r="AG2562" s="194"/>
      <c r="AH2562" s="193"/>
      <c r="AI2562" s="97"/>
      <c r="AJ2562" s="97"/>
      <c r="AK2562" s="97"/>
      <c r="AL2562" s="45" t="s">
        <v>67</v>
      </c>
      <c r="AM2562" s="160" t="str">
        <f>MONTH(B2562)&amp;"/"&amp;YEAR(B2562)</f>
        <v>3/2026</v>
      </c>
      <c r="AN2562" s="45">
        <f>WEEKNUM(B2562)-WEEKNUM(EOMONTH(B2562,-1)+1)+1</f>
        <v>4</v>
      </c>
      <c r="AO2562" s="45" t="str">
        <f>MONTH(R2562)&amp;"/"&amp;YEAR(R2562)</f>
        <v>1/1900</v>
      </c>
      <c r="AP2562" s="45" t="e">
        <f>WEEKNUM(R2562)-WEEKNUM(EOMONTH(R2562,-1)+1)+1</f>
        <v>#NUM!</v>
      </c>
      <c r="AQ2562" s="45">
        <f>IF(AU2562="S",IF(Q2562="1. Aceitou o programa",R2562-B2562,0),0)</f>
        <v>0</v>
      </c>
      <c r="AR2562" s="45">
        <f>IF(AU2562="S",IF(AND(S2562&lt;&gt;"",R2562&lt;&gt;""),S2562-R2562,0),0)</f>
        <v>0</v>
      </c>
      <c r="AS2562" s="45">
        <f>IF(AU2562="S",IF(Q2562="1. Aceitou o programa",IF(OR(X2562="Não se Aplica",X2562=""),IF(OR(W2562="Não se Aplica",W2562=""),0,W2562-V2562),AVERAGE(X2562-W2562,W2562-V2562)),0),0)</f>
        <v>0</v>
      </c>
      <c r="AT2562" s="45">
        <f>IF(AU2562="S",IF(AND(Q2562="1. Aceitou o programa",AB2562="Realizada"),IFERROR(IF(AA2562="",0,AA2562-R2562),0),0),0)</f>
        <v>0</v>
      </c>
      <c r="AU2562" s="45" t="str">
        <f>_xlfn.XLOOKUP(U2562,'Lista Suspensa'!$AA$20:$AA$23,'Lista Suspensa'!$AB$20:$AB$23,"N/A")</f>
        <v>S</v>
      </c>
    </row>
    <row r="2563" spans="1:47" ht="12" customHeight="1" x14ac:dyDescent="0.3">
      <c r="A2563" s="87" t="s">
        <v>47</v>
      </c>
      <c r="B2563" s="88">
        <v>46104</v>
      </c>
      <c r="C2563" s="89" t="s">
        <v>48</v>
      </c>
      <c r="D2563" s="89" t="s">
        <v>49</v>
      </c>
      <c r="E2563" s="189">
        <v>89289608</v>
      </c>
      <c r="F2563" s="197" t="s">
        <v>6572</v>
      </c>
      <c r="G2563" s="90">
        <v>30149575858</v>
      </c>
      <c r="H2563" s="91">
        <v>29406</v>
      </c>
      <c r="I2563" s="89"/>
      <c r="J2563" s="89" t="s">
        <v>51</v>
      </c>
      <c r="K2563" s="89" t="s">
        <v>52</v>
      </c>
      <c r="L2563" s="89" t="s">
        <v>53</v>
      </c>
      <c r="M2563" s="89" t="s">
        <v>3175</v>
      </c>
      <c r="N2563" s="89" t="s">
        <v>449</v>
      </c>
      <c r="O2563" s="92" t="s">
        <v>6573</v>
      </c>
      <c r="P2563" s="93" t="s">
        <v>57</v>
      </c>
      <c r="Q2563" s="110" t="s">
        <v>5322</v>
      </c>
      <c r="R2563" s="94"/>
      <c r="S2563" s="95">
        <v>46168</v>
      </c>
      <c r="T2563" s="95" t="s">
        <v>5203</v>
      </c>
      <c r="U2563" s="95" t="s">
        <v>1125</v>
      </c>
      <c r="V2563" s="91">
        <v>46114</v>
      </c>
      <c r="W2563" s="91">
        <v>46160</v>
      </c>
      <c r="X2563" s="91">
        <v>46167</v>
      </c>
      <c r="Y2563" s="96" t="s">
        <v>2851</v>
      </c>
      <c r="Z2563" s="89"/>
      <c r="AA2563" s="95"/>
      <c r="AB2563" s="89"/>
      <c r="AC2563" s="109"/>
      <c r="AD2563" s="89"/>
      <c r="AE2563" s="89"/>
      <c r="AF2563" s="191"/>
      <c r="AG2563" s="194"/>
      <c r="AH2563" s="193"/>
      <c r="AI2563" s="97"/>
      <c r="AJ2563" s="97"/>
      <c r="AK2563" s="97"/>
      <c r="AL2563" s="45" t="s">
        <v>67</v>
      </c>
      <c r="AM2563" s="160" t="str">
        <f>MONTH(B2563)&amp;"/"&amp;YEAR(B2563)</f>
        <v>3/2026</v>
      </c>
      <c r="AN2563" s="45">
        <f>WEEKNUM(B2563)-WEEKNUM(EOMONTH(B2563,-1)+1)+1</f>
        <v>4</v>
      </c>
      <c r="AO2563" s="45" t="str">
        <f>MONTH(R2563)&amp;"/"&amp;YEAR(R2563)</f>
        <v>1/1900</v>
      </c>
      <c r="AP2563" s="45" t="e">
        <f>WEEKNUM(R2563)-WEEKNUM(EOMONTH(R2563,-1)+1)+1</f>
        <v>#NUM!</v>
      </c>
      <c r="AQ2563" s="45">
        <f>IF(AU2563="S",IF(Q2563="1. Aceitou o programa",R2563-B2563,0),0)</f>
        <v>0</v>
      </c>
      <c r="AR2563" s="45">
        <f>IF(AU2563="S",IF(AND(S2563&lt;&gt;"",R2563&lt;&gt;""),S2563-R2563,0),0)</f>
        <v>0</v>
      </c>
      <c r="AS2563" s="45">
        <f>IF(AU2563="S",IF(Q2563="1. Aceitou o programa",IF(OR(X2563="Não se Aplica",X2563=""),IF(OR(W2563="Não se Aplica",W2563=""),0,W2563-V2563),AVERAGE(X2563-W2563,W2563-V2563)),0),0)</f>
        <v>0</v>
      </c>
      <c r="AT2563" s="45">
        <f>IF(AU2563="S",IF(AND(Q2563="1. Aceitou o programa",AB2563="Realizada"),IFERROR(IF(AA2563="",0,AA2563-R2563),0),0),0)</f>
        <v>0</v>
      </c>
      <c r="AU2563" s="45" t="str">
        <f>_xlfn.XLOOKUP(U2563,'Lista Suspensa'!$AA$20:$AA$23,'Lista Suspensa'!$AB$20:$AB$23,"N/A")</f>
        <v>S</v>
      </c>
    </row>
    <row r="2564" spans="1:47" ht="12" customHeight="1" x14ac:dyDescent="0.3">
      <c r="A2564" s="87" t="s">
        <v>47</v>
      </c>
      <c r="B2564" s="88">
        <v>46104</v>
      </c>
      <c r="C2564" s="89" t="s">
        <v>48</v>
      </c>
      <c r="D2564" s="89" t="s">
        <v>49</v>
      </c>
      <c r="E2564" s="189">
        <v>453967590</v>
      </c>
      <c r="F2564" s="197" t="s">
        <v>6574</v>
      </c>
      <c r="G2564" s="90">
        <v>12520338857</v>
      </c>
      <c r="H2564" s="91">
        <v>25617</v>
      </c>
      <c r="I2564" s="89"/>
      <c r="J2564" s="89" t="s">
        <v>51</v>
      </c>
      <c r="K2564" s="89" t="s">
        <v>52</v>
      </c>
      <c r="L2564" s="89" t="s">
        <v>85</v>
      </c>
      <c r="M2564" s="89" t="s">
        <v>6575</v>
      </c>
      <c r="N2564" s="89" t="s">
        <v>79</v>
      </c>
      <c r="O2564" s="92" t="s">
        <v>6576</v>
      </c>
      <c r="P2564" s="93" t="s">
        <v>57</v>
      </c>
      <c r="Q2564" s="110" t="s">
        <v>5322</v>
      </c>
      <c r="R2564" s="94"/>
      <c r="S2564" s="95">
        <v>46168</v>
      </c>
      <c r="T2564" s="95" t="s">
        <v>5203</v>
      </c>
      <c r="U2564" s="95" t="s">
        <v>1125</v>
      </c>
      <c r="V2564" s="91">
        <v>46114</v>
      </c>
      <c r="W2564" s="91">
        <v>46160</v>
      </c>
      <c r="X2564" s="91">
        <v>46167</v>
      </c>
      <c r="Y2564" s="96" t="s">
        <v>2851</v>
      </c>
      <c r="Z2564" s="89"/>
      <c r="AA2564" s="95"/>
      <c r="AB2564" s="89"/>
      <c r="AC2564" s="109"/>
      <c r="AD2564" s="89"/>
      <c r="AE2564" s="89"/>
      <c r="AF2564" s="191"/>
      <c r="AG2564" s="194"/>
      <c r="AH2564" s="193"/>
      <c r="AI2564" s="97"/>
      <c r="AJ2564" s="97"/>
      <c r="AK2564" s="97"/>
      <c r="AL2564" s="45" t="s">
        <v>67</v>
      </c>
      <c r="AM2564" s="160" t="str">
        <f>MONTH(B2564)&amp;"/"&amp;YEAR(B2564)</f>
        <v>3/2026</v>
      </c>
      <c r="AN2564" s="45">
        <f>WEEKNUM(B2564)-WEEKNUM(EOMONTH(B2564,-1)+1)+1</f>
        <v>4</v>
      </c>
      <c r="AO2564" s="45" t="str">
        <f>MONTH(R2564)&amp;"/"&amp;YEAR(R2564)</f>
        <v>1/1900</v>
      </c>
      <c r="AP2564" s="45" t="e">
        <f>WEEKNUM(R2564)-WEEKNUM(EOMONTH(R2564,-1)+1)+1</f>
        <v>#NUM!</v>
      </c>
      <c r="AQ2564" s="45">
        <f>IF(AU2564="S",IF(Q2564="1. Aceitou o programa",R2564-B2564,0),0)</f>
        <v>0</v>
      </c>
      <c r="AR2564" s="45">
        <f>IF(AU2564="S",IF(AND(S2564&lt;&gt;"",R2564&lt;&gt;""),S2564-R2564,0),0)</f>
        <v>0</v>
      </c>
      <c r="AS2564" s="45">
        <f>IF(AU2564="S",IF(Q2564="1. Aceitou o programa",IF(OR(X2564="Não se Aplica",X2564=""),IF(OR(W2564="Não se Aplica",W2564=""),0,W2564-V2564),AVERAGE(X2564-W2564,W2564-V2564)),0),0)</f>
        <v>0</v>
      </c>
      <c r="AT2564" s="45">
        <f>IF(AU2564="S",IF(AND(Q2564="1. Aceitou o programa",AB2564="Realizada"),IFERROR(IF(AA2564="",0,AA2564-R2564),0),0),0)</f>
        <v>0</v>
      </c>
      <c r="AU2564" s="45" t="str">
        <f>_xlfn.XLOOKUP(U2564,'Lista Suspensa'!$AA$20:$AA$23,'Lista Suspensa'!$AB$20:$AB$23,"N/A")</f>
        <v>S</v>
      </c>
    </row>
    <row r="2565" spans="1:47" ht="12" customHeight="1" x14ac:dyDescent="0.3">
      <c r="A2565" s="87" t="s">
        <v>47</v>
      </c>
      <c r="B2565" s="88">
        <v>46104</v>
      </c>
      <c r="C2565" s="89" t="s">
        <v>48</v>
      </c>
      <c r="D2565" s="89" t="s">
        <v>49</v>
      </c>
      <c r="E2565" s="189">
        <v>81385632</v>
      </c>
      <c r="F2565" s="197" t="s">
        <v>6577</v>
      </c>
      <c r="G2565" s="90">
        <v>42392435804</v>
      </c>
      <c r="H2565" s="91">
        <v>37216</v>
      </c>
      <c r="I2565" s="89"/>
      <c r="J2565" s="89" t="s">
        <v>51</v>
      </c>
      <c r="K2565" s="89" t="s">
        <v>52</v>
      </c>
      <c r="L2565" s="89" t="s">
        <v>85</v>
      </c>
      <c r="M2565" s="89" t="s">
        <v>6578</v>
      </c>
      <c r="N2565" s="89" t="s">
        <v>137</v>
      </c>
      <c r="O2565" s="92" t="s">
        <v>6579</v>
      </c>
      <c r="P2565" s="93" t="s">
        <v>57</v>
      </c>
      <c r="Q2565" s="110" t="s">
        <v>5322</v>
      </c>
      <c r="R2565" s="94"/>
      <c r="S2565" s="95">
        <v>46168</v>
      </c>
      <c r="T2565" s="95" t="s">
        <v>5203</v>
      </c>
      <c r="U2565" s="95" t="s">
        <v>1125</v>
      </c>
      <c r="V2565" s="91">
        <v>46114</v>
      </c>
      <c r="W2565" s="91">
        <v>46160</v>
      </c>
      <c r="X2565" s="91">
        <v>46167</v>
      </c>
      <c r="Y2565" s="96" t="s">
        <v>2851</v>
      </c>
      <c r="Z2565" s="89"/>
      <c r="AA2565" s="95"/>
      <c r="AB2565" s="89"/>
      <c r="AC2565" s="109"/>
      <c r="AD2565" s="89"/>
      <c r="AE2565" s="89"/>
      <c r="AF2565" s="191"/>
      <c r="AG2565" s="194"/>
      <c r="AH2565" s="193"/>
      <c r="AI2565" s="97"/>
      <c r="AJ2565" s="97"/>
      <c r="AK2565" s="97"/>
      <c r="AL2565" s="45" t="s">
        <v>67</v>
      </c>
      <c r="AM2565" s="160" t="str">
        <f>MONTH(B2565)&amp;"/"&amp;YEAR(B2565)</f>
        <v>3/2026</v>
      </c>
      <c r="AN2565" s="45">
        <f>WEEKNUM(B2565)-WEEKNUM(EOMONTH(B2565,-1)+1)+1</f>
        <v>4</v>
      </c>
      <c r="AO2565" s="45" t="str">
        <f>MONTH(R2565)&amp;"/"&amp;YEAR(R2565)</f>
        <v>1/1900</v>
      </c>
      <c r="AP2565" s="45" t="e">
        <f>WEEKNUM(R2565)-WEEKNUM(EOMONTH(R2565,-1)+1)+1</f>
        <v>#NUM!</v>
      </c>
      <c r="AQ2565" s="45">
        <f>IF(AU2565="S",IF(Q2565="1. Aceitou o programa",R2565-B2565,0),0)</f>
        <v>0</v>
      </c>
      <c r="AR2565" s="45">
        <f>IF(AU2565="S",IF(AND(S2565&lt;&gt;"",R2565&lt;&gt;""),S2565-R2565,0),0)</f>
        <v>0</v>
      </c>
      <c r="AS2565" s="45">
        <f>IF(AU2565="S",IF(Q2565="1. Aceitou o programa",IF(OR(X2565="Não se Aplica",X2565=""),IF(OR(W2565="Não se Aplica",W2565=""),0,W2565-V2565),AVERAGE(X2565-W2565,W2565-V2565)),0),0)</f>
        <v>0</v>
      </c>
      <c r="AT2565" s="45">
        <f>IF(AU2565="S",IF(AND(Q2565="1. Aceitou o programa",AB2565="Realizada"),IFERROR(IF(AA2565="",0,AA2565-R2565),0),0),0)</f>
        <v>0</v>
      </c>
      <c r="AU2565" s="45" t="str">
        <f>_xlfn.XLOOKUP(U2565,'Lista Suspensa'!$AA$20:$AA$23,'Lista Suspensa'!$AB$20:$AB$23,"N/A")</f>
        <v>S</v>
      </c>
    </row>
    <row r="2566" spans="1:47" ht="12" customHeight="1" x14ac:dyDescent="0.3">
      <c r="A2566" s="87" t="s">
        <v>47</v>
      </c>
      <c r="B2566" s="88">
        <v>46104</v>
      </c>
      <c r="C2566" s="89" t="s">
        <v>48</v>
      </c>
      <c r="D2566" s="89" t="s">
        <v>49</v>
      </c>
      <c r="E2566" s="189">
        <v>596633432</v>
      </c>
      <c r="F2566" s="197" t="s">
        <v>6580</v>
      </c>
      <c r="G2566" s="90">
        <v>37086202835</v>
      </c>
      <c r="H2566" s="91">
        <v>32771</v>
      </c>
      <c r="I2566" s="89"/>
      <c r="J2566" s="89" t="s">
        <v>51</v>
      </c>
      <c r="K2566" s="89" t="s">
        <v>52</v>
      </c>
      <c r="L2566" s="89" t="s">
        <v>53</v>
      </c>
      <c r="M2566" s="89" t="s">
        <v>267</v>
      </c>
      <c r="N2566" s="89" t="s">
        <v>159</v>
      </c>
      <c r="O2566" s="92" t="s">
        <v>6581</v>
      </c>
      <c r="P2566" s="93" t="s">
        <v>57</v>
      </c>
      <c r="Q2566" s="110" t="s">
        <v>5322</v>
      </c>
      <c r="R2566" s="94"/>
      <c r="S2566" s="95">
        <v>46168</v>
      </c>
      <c r="T2566" s="95" t="s">
        <v>5203</v>
      </c>
      <c r="U2566" s="95" t="s">
        <v>1125</v>
      </c>
      <c r="V2566" s="91">
        <v>46114</v>
      </c>
      <c r="W2566" s="91">
        <v>46160</v>
      </c>
      <c r="X2566" s="91">
        <v>46167</v>
      </c>
      <c r="Y2566" s="96" t="s">
        <v>2851</v>
      </c>
      <c r="Z2566" s="89"/>
      <c r="AA2566" s="95"/>
      <c r="AB2566" s="89"/>
      <c r="AC2566" s="109"/>
      <c r="AD2566" s="89"/>
      <c r="AE2566" s="89"/>
      <c r="AF2566" s="191"/>
      <c r="AG2566" s="194"/>
      <c r="AH2566" s="193"/>
      <c r="AI2566" s="97"/>
      <c r="AJ2566" s="97"/>
      <c r="AK2566" s="97"/>
      <c r="AL2566" s="45" t="s">
        <v>67</v>
      </c>
      <c r="AM2566" s="160" t="str">
        <f>MONTH(B2566)&amp;"/"&amp;YEAR(B2566)</f>
        <v>3/2026</v>
      </c>
      <c r="AN2566" s="45">
        <f>WEEKNUM(B2566)-WEEKNUM(EOMONTH(B2566,-1)+1)+1</f>
        <v>4</v>
      </c>
      <c r="AO2566" s="45" t="str">
        <f>MONTH(R2566)&amp;"/"&amp;YEAR(R2566)</f>
        <v>1/1900</v>
      </c>
      <c r="AP2566" s="45" t="e">
        <f>WEEKNUM(R2566)-WEEKNUM(EOMONTH(R2566,-1)+1)+1</f>
        <v>#NUM!</v>
      </c>
      <c r="AQ2566" s="45">
        <f>IF(AU2566="S",IF(Q2566="1. Aceitou o programa",R2566-B2566,0),0)</f>
        <v>0</v>
      </c>
      <c r="AR2566" s="45">
        <f>IF(AU2566="S",IF(AND(S2566&lt;&gt;"",R2566&lt;&gt;""),S2566-R2566,0),0)</f>
        <v>0</v>
      </c>
      <c r="AS2566" s="45">
        <f>IF(AU2566="S",IF(Q2566="1. Aceitou o programa",IF(OR(X2566="Não se Aplica",X2566=""),IF(OR(W2566="Não se Aplica",W2566=""),0,W2566-V2566),AVERAGE(X2566-W2566,W2566-V2566)),0),0)</f>
        <v>0</v>
      </c>
      <c r="AT2566" s="45">
        <f>IF(AU2566="S",IF(AND(Q2566="1. Aceitou o programa",AB2566="Realizada"),IFERROR(IF(AA2566="",0,AA2566-R2566),0),0),0)</f>
        <v>0</v>
      </c>
      <c r="AU2566" s="45" t="str">
        <f>_xlfn.XLOOKUP(U2566,'Lista Suspensa'!$AA$20:$AA$23,'Lista Suspensa'!$AB$20:$AB$23,"N/A")</f>
        <v>S</v>
      </c>
    </row>
    <row r="2567" spans="1:47" ht="12" customHeight="1" x14ac:dyDescent="0.3">
      <c r="A2567" s="87" t="s">
        <v>47</v>
      </c>
      <c r="B2567" s="88">
        <v>46104</v>
      </c>
      <c r="C2567" s="89" t="s">
        <v>48</v>
      </c>
      <c r="D2567" s="89" t="s">
        <v>49</v>
      </c>
      <c r="E2567" s="189">
        <v>79116527</v>
      </c>
      <c r="F2567" s="197" t="s">
        <v>6582</v>
      </c>
      <c r="G2567" s="90">
        <v>7815512852</v>
      </c>
      <c r="H2567" s="91">
        <v>25118</v>
      </c>
      <c r="I2567" s="89"/>
      <c r="J2567" s="89" t="s">
        <v>84</v>
      </c>
      <c r="K2567" s="89" t="s">
        <v>52</v>
      </c>
      <c r="L2567" s="89" t="s">
        <v>619</v>
      </c>
      <c r="M2567" s="89" t="s">
        <v>234</v>
      </c>
      <c r="N2567" s="89" t="s">
        <v>159</v>
      </c>
      <c r="O2567" s="92" t="s">
        <v>6583</v>
      </c>
      <c r="P2567" s="93" t="s">
        <v>57</v>
      </c>
      <c r="Q2567" s="110" t="s">
        <v>5322</v>
      </c>
      <c r="R2567" s="94"/>
      <c r="S2567" s="95">
        <v>46168</v>
      </c>
      <c r="T2567" s="95" t="s">
        <v>5203</v>
      </c>
      <c r="U2567" s="95" t="s">
        <v>1125</v>
      </c>
      <c r="V2567" s="91">
        <v>46114</v>
      </c>
      <c r="W2567" s="91">
        <v>46160</v>
      </c>
      <c r="X2567" s="91">
        <v>46167</v>
      </c>
      <c r="Y2567" s="96" t="s">
        <v>2851</v>
      </c>
      <c r="Z2567" s="89"/>
      <c r="AA2567" s="95"/>
      <c r="AB2567" s="89"/>
      <c r="AC2567" s="109"/>
      <c r="AD2567" s="89"/>
      <c r="AE2567" s="89"/>
      <c r="AF2567" s="191"/>
      <c r="AG2567" s="194"/>
      <c r="AH2567" s="193"/>
      <c r="AI2567" s="97"/>
      <c r="AJ2567" s="97"/>
      <c r="AK2567" s="97"/>
      <c r="AL2567" s="45" t="s">
        <v>67</v>
      </c>
      <c r="AM2567" s="160" t="str">
        <f>MONTH(B2567)&amp;"/"&amp;YEAR(B2567)</f>
        <v>3/2026</v>
      </c>
      <c r="AN2567" s="45">
        <f>WEEKNUM(B2567)-WEEKNUM(EOMONTH(B2567,-1)+1)+1</f>
        <v>4</v>
      </c>
      <c r="AO2567" s="45" t="str">
        <f>MONTH(R2567)&amp;"/"&amp;YEAR(R2567)</f>
        <v>1/1900</v>
      </c>
      <c r="AP2567" s="45" t="e">
        <f>WEEKNUM(R2567)-WEEKNUM(EOMONTH(R2567,-1)+1)+1</f>
        <v>#NUM!</v>
      </c>
      <c r="AQ2567" s="45">
        <f>IF(AU2567="S",IF(Q2567="1. Aceitou o programa",R2567-B2567,0),0)</f>
        <v>0</v>
      </c>
      <c r="AR2567" s="45">
        <f>IF(AU2567="S",IF(AND(S2567&lt;&gt;"",R2567&lt;&gt;""),S2567-R2567,0),0)</f>
        <v>0</v>
      </c>
      <c r="AS2567" s="45">
        <f>IF(AU2567="S",IF(Q2567="1. Aceitou o programa",IF(OR(X2567="Não se Aplica",X2567=""),IF(OR(W2567="Não se Aplica",W2567=""),0,W2567-V2567),AVERAGE(X2567-W2567,W2567-V2567)),0),0)</f>
        <v>0</v>
      </c>
      <c r="AT2567" s="45">
        <f>IF(AU2567="S",IF(AND(Q2567="1. Aceitou o programa",AB2567="Realizada"),IFERROR(IF(AA2567="",0,AA2567-R2567),0),0),0)</f>
        <v>0</v>
      </c>
      <c r="AU2567" s="45" t="str">
        <f>_xlfn.XLOOKUP(U2567,'Lista Suspensa'!$AA$20:$AA$23,'Lista Suspensa'!$AB$20:$AB$23,"N/A")</f>
        <v>S</v>
      </c>
    </row>
    <row r="2568" spans="1:47" ht="12" customHeight="1" x14ac:dyDescent="0.3">
      <c r="A2568" s="87" t="s">
        <v>47</v>
      </c>
      <c r="B2568" s="88">
        <v>46104</v>
      </c>
      <c r="C2568" s="89" t="s">
        <v>48</v>
      </c>
      <c r="D2568" s="89" t="s">
        <v>49</v>
      </c>
      <c r="E2568" s="189">
        <v>85110906</v>
      </c>
      <c r="F2568" s="197" t="s">
        <v>6584</v>
      </c>
      <c r="G2568" s="90">
        <v>5619142736</v>
      </c>
      <c r="H2568" s="91">
        <v>26954</v>
      </c>
      <c r="I2568" s="89"/>
      <c r="J2568" s="89" t="s">
        <v>51</v>
      </c>
      <c r="K2568" s="89" t="s">
        <v>76</v>
      </c>
      <c r="L2568" s="89" t="s">
        <v>303</v>
      </c>
      <c r="M2568" s="89" t="s">
        <v>6585</v>
      </c>
      <c r="N2568" s="89" t="s">
        <v>79</v>
      </c>
      <c r="O2568" s="92" t="s">
        <v>6586</v>
      </c>
      <c r="P2568" s="93" t="s">
        <v>57</v>
      </c>
      <c r="Q2568" s="110" t="s">
        <v>5322</v>
      </c>
      <c r="R2568" s="94"/>
      <c r="S2568" s="95">
        <v>46168</v>
      </c>
      <c r="T2568" s="95" t="s">
        <v>5203</v>
      </c>
      <c r="U2568" s="95" t="s">
        <v>1125</v>
      </c>
      <c r="V2568" s="91">
        <v>46114</v>
      </c>
      <c r="W2568" s="91">
        <v>46160</v>
      </c>
      <c r="X2568" s="91">
        <v>46167</v>
      </c>
      <c r="Y2568" s="96" t="s">
        <v>2851</v>
      </c>
      <c r="Z2568" s="89"/>
      <c r="AA2568" s="95"/>
      <c r="AB2568" s="89"/>
      <c r="AC2568" s="109"/>
      <c r="AD2568" s="89"/>
      <c r="AE2568" s="89"/>
      <c r="AF2568" s="191"/>
      <c r="AG2568" s="194"/>
      <c r="AH2568" s="193"/>
      <c r="AI2568" s="97"/>
      <c r="AJ2568" s="97"/>
      <c r="AK2568" s="97"/>
      <c r="AL2568" s="45" t="s">
        <v>67</v>
      </c>
      <c r="AM2568" s="160" t="str">
        <f>MONTH(B2568)&amp;"/"&amp;YEAR(B2568)</f>
        <v>3/2026</v>
      </c>
      <c r="AN2568" s="45">
        <f>WEEKNUM(B2568)-WEEKNUM(EOMONTH(B2568,-1)+1)+1</f>
        <v>4</v>
      </c>
      <c r="AO2568" s="45" t="str">
        <f>MONTH(R2568)&amp;"/"&amp;YEAR(R2568)</f>
        <v>1/1900</v>
      </c>
      <c r="AP2568" s="45" t="e">
        <f>WEEKNUM(R2568)-WEEKNUM(EOMONTH(R2568,-1)+1)+1</f>
        <v>#NUM!</v>
      </c>
      <c r="AQ2568" s="45">
        <f>IF(AU2568="S",IF(Q2568="1. Aceitou o programa",R2568-B2568,0),0)</f>
        <v>0</v>
      </c>
      <c r="AR2568" s="45">
        <f>IF(AU2568="S",IF(AND(S2568&lt;&gt;"",R2568&lt;&gt;""),S2568-R2568,0),0)</f>
        <v>0</v>
      </c>
      <c r="AS2568" s="45">
        <f>IF(AU2568="S",IF(Q2568="1. Aceitou o programa",IF(OR(X2568="Não se Aplica",X2568=""),IF(OR(W2568="Não se Aplica",W2568=""),0,W2568-V2568),AVERAGE(X2568-W2568,W2568-V2568)),0),0)</f>
        <v>0</v>
      </c>
      <c r="AT2568" s="45">
        <f>IF(AU2568="S",IF(AND(Q2568="1. Aceitou o programa",AB2568="Realizada"),IFERROR(IF(AA2568="",0,AA2568-R2568),0),0),0)</f>
        <v>0</v>
      </c>
      <c r="AU2568" s="45" t="str">
        <f>_xlfn.XLOOKUP(U2568,'Lista Suspensa'!$AA$20:$AA$23,'Lista Suspensa'!$AB$20:$AB$23,"N/A")</f>
        <v>S</v>
      </c>
    </row>
    <row r="2569" spans="1:47" ht="12" customHeight="1" x14ac:dyDescent="0.3">
      <c r="A2569" s="87" t="s">
        <v>47</v>
      </c>
      <c r="B2569" s="88">
        <v>46104</v>
      </c>
      <c r="C2569" s="89" t="s">
        <v>48</v>
      </c>
      <c r="D2569" s="89" t="s">
        <v>49</v>
      </c>
      <c r="E2569" s="189">
        <v>81828197</v>
      </c>
      <c r="F2569" s="197" t="s">
        <v>6587</v>
      </c>
      <c r="G2569" s="90">
        <v>3738638610</v>
      </c>
      <c r="H2569" s="91">
        <v>28742</v>
      </c>
      <c r="I2569" s="89"/>
      <c r="J2569" s="89" t="s">
        <v>84</v>
      </c>
      <c r="K2569" s="89" t="s">
        <v>76</v>
      </c>
      <c r="L2569" s="89" t="s">
        <v>95</v>
      </c>
      <c r="M2569" s="89" t="s">
        <v>360</v>
      </c>
      <c r="N2569" s="89" t="s">
        <v>449</v>
      </c>
      <c r="O2569" s="92" t="s">
        <v>6588</v>
      </c>
      <c r="P2569" s="93" t="s">
        <v>57</v>
      </c>
      <c r="Q2569" s="110" t="s">
        <v>5322</v>
      </c>
      <c r="R2569" s="94"/>
      <c r="S2569" s="95">
        <v>46168</v>
      </c>
      <c r="T2569" s="95" t="s">
        <v>5203</v>
      </c>
      <c r="U2569" s="95" t="s">
        <v>1125</v>
      </c>
      <c r="V2569" s="91">
        <v>46114</v>
      </c>
      <c r="W2569" s="91">
        <v>46160</v>
      </c>
      <c r="X2569" s="91">
        <v>46167</v>
      </c>
      <c r="Y2569" s="96" t="s">
        <v>2851</v>
      </c>
      <c r="Z2569" s="89"/>
      <c r="AA2569" s="95"/>
      <c r="AB2569" s="89"/>
      <c r="AC2569" s="109"/>
      <c r="AD2569" s="89"/>
      <c r="AE2569" s="89"/>
      <c r="AF2569" s="191"/>
      <c r="AG2569" s="194"/>
      <c r="AH2569" s="193"/>
      <c r="AI2569" s="97"/>
      <c r="AJ2569" s="97"/>
      <c r="AK2569" s="97"/>
      <c r="AL2569" s="45" t="s">
        <v>67</v>
      </c>
      <c r="AM2569" s="160" t="str">
        <f>MONTH(B2569)&amp;"/"&amp;YEAR(B2569)</f>
        <v>3/2026</v>
      </c>
      <c r="AN2569" s="45">
        <f>WEEKNUM(B2569)-WEEKNUM(EOMONTH(B2569,-1)+1)+1</f>
        <v>4</v>
      </c>
      <c r="AO2569" s="45" t="str">
        <f>MONTH(R2569)&amp;"/"&amp;YEAR(R2569)</f>
        <v>1/1900</v>
      </c>
      <c r="AP2569" s="45" t="e">
        <f>WEEKNUM(R2569)-WEEKNUM(EOMONTH(R2569,-1)+1)+1</f>
        <v>#NUM!</v>
      </c>
      <c r="AQ2569" s="45">
        <f>IF(AU2569="S",IF(Q2569="1. Aceitou o programa",R2569-B2569,0),0)</f>
        <v>0</v>
      </c>
      <c r="AR2569" s="45">
        <f>IF(AU2569="S",IF(AND(S2569&lt;&gt;"",R2569&lt;&gt;""),S2569-R2569,0),0)</f>
        <v>0</v>
      </c>
      <c r="AS2569" s="45">
        <f>IF(AU2569="S",IF(Q2569="1. Aceitou o programa",IF(OR(X2569="Não se Aplica",X2569=""),IF(OR(W2569="Não se Aplica",W2569=""),0,W2569-V2569),AVERAGE(X2569-W2569,W2569-V2569)),0),0)</f>
        <v>0</v>
      </c>
      <c r="AT2569" s="45">
        <f>IF(AU2569="S",IF(AND(Q2569="1. Aceitou o programa",AB2569="Realizada"),IFERROR(IF(AA2569="",0,AA2569-R2569),0),0),0)</f>
        <v>0</v>
      </c>
      <c r="AU2569" s="45" t="str">
        <f>_xlfn.XLOOKUP(U2569,'Lista Suspensa'!$AA$20:$AA$23,'Lista Suspensa'!$AB$20:$AB$23,"N/A")</f>
        <v>S</v>
      </c>
    </row>
    <row r="2570" spans="1:47" ht="12" customHeight="1" x14ac:dyDescent="0.3">
      <c r="A2570" s="87" t="s">
        <v>47</v>
      </c>
      <c r="B2570" s="88">
        <v>46104</v>
      </c>
      <c r="C2570" s="89" t="s">
        <v>48</v>
      </c>
      <c r="D2570" s="89" t="s">
        <v>49</v>
      </c>
      <c r="E2570" s="189">
        <v>85832706</v>
      </c>
      <c r="F2570" s="197" t="s">
        <v>6589</v>
      </c>
      <c r="G2570" s="90">
        <v>38585566884</v>
      </c>
      <c r="H2570" s="91">
        <v>32875</v>
      </c>
      <c r="I2570" s="89"/>
      <c r="J2570" s="89" t="s">
        <v>51</v>
      </c>
      <c r="K2570" s="89" t="s">
        <v>52</v>
      </c>
      <c r="L2570" s="89" t="s">
        <v>85</v>
      </c>
      <c r="M2570" s="89" t="s">
        <v>4737</v>
      </c>
      <c r="N2570" s="89" t="s">
        <v>55</v>
      </c>
      <c r="O2570" s="92" t="s">
        <v>6590</v>
      </c>
      <c r="P2570" s="93" t="s">
        <v>57</v>
      </c>
      <c r="Q2570" s="110" t="s">
        <v>5322</v>
      </c>
      <c r="R2570" s="94"/>
      <c r="S2570" s="95">
        <v>46168</v>
      </c>
      <c r="T2570" s="95" t="s">
        <v>5203</v>
      </c>
      <c r="U2570" s="95" t="s">
        <v>1125</v>
      </c>
      <c r="V2570" s="91">
        <v>46114</v>
      </c>
      <c r="W2570" s="91">
        <v>46160</v>
      </c>
      <c r="X2570" s="91">
        <v>46167</v>
      </c>
      <c r="Y2570" s="96" t="s">
        <v>2851</v>
      </c>
      <c r="Z2570" s="89"/>
      <c r="AA2570" s="95"/>
      <c r="AB2570" s="89"/>
      <c r="AC2570" s="109"/>
      <c r="AD2570" s="89"/>
      <c r="AE2570" s="89"/>
      <c r="AF2570" s="191"/>
      <c r="AG2570" s="194"/>
      <c r="AH2570" s="193"/>
      <c r="AI2570" s="97"/>
      <c r="AJ2570" s="97"/>
      <c r="AK2570" s="97"/>
      <c r="AL2570" s="45" t="s">
        <v>67</v>
      </c>
      <c r="AM2570" s="160" t="str">
        <f>MONTH(B2570)&amp;"/"&amp;YEAR(B2570)</f>
        <v>3/2026</v>
      </c>
      <c r="AN2570" s="45">
        <f>WEEKNUM(B2570)-WEEKNUM(EOMONTH(B2570,-1)+1)+1</f>
        <v>4</v>
      </c>
      <c r="AO2570" s="45" t="str">
        <f>MONTH(R2570)&amp;"/"&amp;YEAR(R2570)</f>
        <v>1/1900</v>
      </c>
      <c r="AP2570" s="45" t="e">
        <f>WEEKNUM(R2570)-WEEKNUM(EOMONTH(R2570,-1)+1)+1</f>
        <v>#NUM!</v>
      </c>
      <c r="AQ2570" s="45">
        <f>IF(AU2570="S",IF(Q2570="1. Aceitou o programa",R2570-B2570,0),0)</f>
        <v>0</v>
      </c>
      <c r="AR2570" s="45">
        <f>IF(AU2570="S",IF(AND(S2570&lt;&gt;"",R2570&lt;&gt;""),S2570-R2570,0),0)</f>
        <v>0</v>
      </c>
      <c r="AS2570" s="45">
        <f>IF(AU2570="S",IF(Q2570="1. Aceitou o programa",IF(OR(X2570="Não se Aplica",X2570=""),IF(OR(W2570="Não se Aplica",W2570=""),0,W2570-V2570),AVERAGE(X2570-W2570,W2570-V2570)),0),0)</f>
        <v>0</v>
      </c>
      <c r="AT2570" s="45">
        <f>IF(AU2570="S",IF(AND(Q2570="1. Aceitou o programa",AB2570="Realizada"),IFERROR(IF(AA2570="",0,AA2570-R2570),0),0),0)</f>
        <v>0</v>
      </c>
      <c r="AU2570" s="45" t="str">
        <f>_xlfn.XLOOKUP(U2570,'Lista Suspensa'!$AA$20:$AA$23,'Lista Suspensa'!$AB$20:$AB$23,"N/A")</f>
        <v>S</v>
      </c>
    </row>
    <row r="2571" spans="1:47" ht="12" customHeight="1" x14ac:dyDescent="0.3">
      <c r="A2571" s="87" t="s">
        <v>47</v>
      </c>
      <c r="B2571" s="88">
        <v>46104</v>
      </c>
      <c r="C2571" s="89" t="s">
        <v>48</v>
      </c>
      <c r="D2571" s="89" t="s">
        <v>49</v>
      </c>
      <c r="E2571" s="189">
        <v>76261911</v>
      </c>
      <c r="F2571" s="197" t="s">
        <v>6591</v>
      </c>
      <c r="G2571" s="90">
        <v>45208523825</v>
      </c>
      <c r="H2571" s="91">
        <v>34937</v>
      </c>
      <c r="I2571" s="89"/>
      <c r="J2571" s="89" t="s">
        <v>51</v>
      </c>
      <c r="K2571" s="89" t="s">
        <v>52</v>
      </c>
      <c r="L2571" s="89" t="s">
        <v>85</v>
      </c>
      <c r="M2571" s="89" t="s">
        <v>3435</v>
      </c>
      <c r="N2571" s="89" t="s">
        <v>55</v>
      </c>
      <c r="O2571" s="92" t="s">
        <v>6592</v>
      </c>
      <c r="P2571" s="93" t="s">
        <v>57</v>
      </c>
      <c r="Q2571" s="110" t="s">
        <v>5322</v>
      </c>
      <c r="R2571" s="94"/>
      <c r="S2571" s="95">
        <v>46168</v>
      </c>
      <c r="T2571" s="95" t="s">
        <v>5203</v>
      </c>
      <c r="U2571" s="95" t="s">
        <v>1125</v>
      </c>
      <c r="V2571" s="91">
        <v>46114</v>
      </c>
      <c r="W2571" s="91">
        <v>46160</v>
      </c>
      <c r="X2571" s="91">
        <v>46167</v>
      </c>
      <c r="Y2571" s="96" t="s">
        <v>2851</v>
      </c>
      <c r="Z2571" s="89"/>
      <c r="AA2571" s="95"/>
      <c r="AB2571" s="89"/>
      <c r="AC2571" s="109"/>
      <c r="AD2571" s="89"/>
      <c r="AE2571" s="89"/>
      <c r="AF2571" s="191"/>
      <c r="AG2571" s="194"/>
      <c r="AH2571" s="193"/>
      <c r="AI2571" s="97"/>
      <c r="AJ2571" s="97"/>
      <c r="AK2571" s="97"/>
      <c r="AL2571" s="45" t="s">
        <v>67</v>
      </c>
      <c r="AM2571" s="160" t="str">
        <f>MONTH(B2571)&amp;"/"&amp;YEAR(B2571)</f>
        <v>3/2026</v>
      </c>
      <c r="AN2571" s="45">
        <f>WEEKNUM(B2571)-WEEKNUM(EOMONTH(B2571,-1)+1)+1</f>
        <v>4</v>
      </c>
      <c r="AO2571" s="45" t="str">
        <f>MONTH(R2571)&amp;"/"&amp;YEAR(R2571)</f>
        <v>1/1900</v>
      </c>
      <c r="AP2571" s="45" t="e">
        <f>WEEKNUM(R2571)-WEEKNUM(EOMONTH(R2571,-1)+1)+1</f>
        <v>#NUM!</v>
      </c>
      <c r="AQ2571" s="45">
        <f>IF(AU2571="S",IF(Q2571="1. Aceitou o programa",R2571-B2571,0),0)</f>
        <v>0</v>
      </c>
      <c r="AR2571" s="45">
        <f>IF(AU2571="S",IF(AND(S2571&lt;&gt;"",R2571&lt;&gt;""),S2571-R2571,0),0)</f>
        <v>0</v>
      </c>
      <c r="AS2571" s="45">
        <f>IF(AU2571="S",IF(Q2571="1. Aceitou o programa",IF(OR(X2571="Não se Aplica",X2571=""),IF(OR(W2571="Não se Aplica",W2571=""),0,W2571-V2571),AVERAGE(X2571-W2571,W2571-V2571)),0),0)</f>
        <v>0</v>
      </c>
      <c r="AT2571" s="45">
        <f>IF(AU2571="S",IF(AND(Q2571="1. Aceitou o programa",AB2571="Realizada"),IFERROR(IF(AA2571="",0,AA2571-R2571),0),0),0)</f>
        <v>0</v>
      </c>
      <c r="AU2571" s="45" t="str">
        <f>_xlfn.XLOOKUP(U2571,'Lista Suspensa'!$AA$20:$AA$23,'Lista Suspensa'!$AB$20:$AB$23,"N/A")</f>
        <v>S</v>
      </c>
    </row>
    <row r="2572" spans="1:47" ht="12" customHeight="1" x14ac:dyDescent="0.3">
      <c r="A2572" s="87" t="s">
        <v>47</v>
      </c>
      <c r="B2572" s="88">
        <v>46104</v>
      </c>
      <c r="C2572" s="89" t="s">
        <v>48</v>
      </c>
      <c r="D2572" s="89" t="s">
        <v>49</v>
      </c>
      <c r="E2572" s="189">
        <v>88372223</v>
      </c>
      <c r="F2572" s="197" t="s">
        <v>6593</v>
      </c>
      <c r="G2572" s="90">
        <v>52631280881</v>
      </c>
      <c r="H2572" s="91">
        <v>37234</v>
      </c>
      <c r="I2572" s="89"/>
      <c r="J2572" s="89" t="s">
        <v>84</v>
      </c>
      <c r="K2572" s="89" t="s">
        <v>52</v>
      </c>
      <c r="L2572" s="89" t="s">
        <v>85</v>
      </c>
      <c r="M2572" s="89" t="s">
        <v>4270</v>
      </c>
      <c r="N2572" s="89" t="s">
        <v>55</v>
      </c>
      <c r="O2572" s="92" t="s">
        <v>6594</v>
      </c>
      <c r="P2572" s="93" t="s">
        <v>57</v>
      </c>
      <c r="Q2572" s="110" t="s">
        <v>5322</v>
      </c>
      <c r="R2572" s="94"/>
      <c r="S2572" s="95">
        <v>46168</v>
      </c>
      <c r="T2572" s="95" t="s">
        <v>5203</v>
      </c>
      <c r="U2572" s="95" t="s">
        <v>1125</v>
      </c>
      <c r="V2572" s="91">
        <v>46114</v>
      </c>
      <c r="W2572" s="91">
        <v>46160</v>
      </c>
      <c r="X2572" s="91">
        <v>46167</v>
      </c>
      <c r="Y2572" s="96" t="s">
        <v>2851</v>
      </c>
      <c r="Z2572" s="89"/>
      <c r="AA2572" s="95"/>
      <c r="AB2572" s="89"/>
      <c r="AC2572" s="109"/>
      <c r="AD2572" s="89"/>
      <c r="AE2572" s="89"/>
      <c r="AF2572" s="191"/>
      <c r="AG2572" s="194"/>
      <c r="AH2572" s="193"/>
      <c r="AI2572" s="97"/>
      <c r="AJ2572" s="97"/>
      <c r="AK2572" s="97"/>
      <c r="AL2572" s="45" t="s">
        <v>67</v>
      </c>
      <c r="AM2572" s="160" t="str">
        <f>MONTH(B2572)&amp;"/"&amp;YEAR(B2572)</f>
        <v>3/2026</v>
      </c>
      <c r="AN2572" s="45">
        <f>WEEKNUM(B2572)-WEEKNUM(EOMONTH(B2572,-1)+1)+1</f>
        <v>4</v>
      </c>
      <c r="AO2572" s="45" t="str">
        <f>MONTH(R2572)&amp;"/"&amp;YEAR(R2572)</f>
        <v>1/1900</v>
      </c>
      <c r="AP2572" s="45" t="e">
        <f>WEEKNUM(R2572)-WEEKNUM(EOMONTH(R2572,-1)+1)+1</f>
        <v>#NUM!</v>
      </c>
      <c r="AQ2572" s="45">
        <f>IF(AU2572="S",IF(Q2572="1. Aceitou o programa",R2572-B2572,0),0)</f>
        <v>0</v>
      </c>
      <c r="AR2572" s="45">
        <f>IF(AU2572="S",IF(AND(S2572&lt;&gt;"",R2572&lt;&gt;""),S2572-R2572,0),0)</f>
        <v>0</v>
      </c>
      <c r="AS2572" s="45">
        <f>IF(AU2572="S",IF(Q2572="1. Aceitou o programa",IF(OR(X2572="Não se Aplica",X2572=""),IF(OR(W2572="Não se Aplica",W2572=""),0,W2572-V2572),AVERAGE(X2572-W2572,W2572-V2572)),0),0)</f>
        <v>0</v>
      </c>
      <c r="AT2572" s="45">
        <f>IF(AU2572="S",IF(AND(Q2572="1. Aceitou o programa",AB2572="Realizada"),IFERROR(IF(AA2572="",0,AA2572-R2572),0),0),0)</f>
        <v>0</v>
      </c>
      <c r="AU2572" s="45" t="str">
        <f>_xlfn.XLOOKUP(U2572,'Lista Suspensa'!$AA$20:$AA$23,'Lista Suspensa'!$AB$20:$AB$23,"N/A")</f>
        <v>S</v>
      </c>
    </row>
    <row r="2573" spans="1:47" ht="12" customHeight="1" x14ac:dyDescent="0.3">
      <c r="A2573" s="87" t="s">
        <v>47</v>
      </c>
      <c r="B2573" s="88">
        <v>46104</v>
      </c>
      <c r="C2573" s="89" t="s">
        <v>48</v>
      </c>
      <c r="D2573" s="89" t="s">
        <v>49</v>
      </c>
      <c r="E2573" s="189">
        <v>72968489</v>
      </c>
      <c r="F2573" s="197" t="s">
        <v>6595</v>
      </c>
      <c r="G2573" s="90">
        <v>3809050784</v>
      </c>
      <c r="H2573" s="91">
        <v>27128</v>
      </c>
      <c r="I2573" s="89"/>
      <c r="J2573" s="89" t="s">
        <v>84</v>
      </c>
      <c r="K2573" s="89" t="s">
        <v>76</v>
      </c>
      <c r="L2573" s="89" t="s">
        <v>95</v>
      </c>
      <c r="M2573" s="89" t="s">
        <v>203</v>
      </c>
      <c r="N2573" s="89" t="s">
        <v>159</v>
      </c>
      <c r="O2573" s="92" t="s">
        <v>6596</v>
      </c>
      <c r="P2573" s="93" t="s">
        <v>57</v>
      </c>
      <c r="Q2573" s="110" t="s">
        <v>58</v>
      </c>
      <c r="R2573" s="94">
        <v>46169</v>
      </c>
      <c r="S2573" s="95"/>
      <c r="T2573" s="95" t="s">
        <v>59</v>
      </c>
      <c r="U2573" s="95" t="s">
        <v>60</v>
      </c>
      <c r="V2573" s="91">
        <v>46157</v>
      </c>
      <c r="W2573" s="91">
        <v>46164</v>
      </c>
      <c r="X2573" s="91">
        <v>46169</v>
      </c>
      <c r="Y2573" s="96" t="s">
        <v>2851</v>
      </c>
      <c r="Z2573" s="89" t="s">
        <v>2798</v>
      </c>
      <c r="AA2573" s="95"/>
      <c r="AB2573" s="89" t="s">
        <v>2799</v>
      </c>
      <c r="AC2573" s="109" t="s">
        <v>432</v>
      </c>
      <c r="AD2573" s="89" t="s">
        <v>3652</v>
      </c>
      <c r="AE2573" s="89">
        <v>22</v>
      </c>
      <c r="AF2573" s="191" t="s">
        <v>6597</v>
      </c>
      <c r="AG2573" s="194" t="s">
        <v>194</v>
      </c>
      <c r="AH2573" s="193" t="s">
        <v>2802</v>
      </c>
      <c r="AI2573" s="97"/>
      <c r="AJ2573" s="97" t="s">
        <v>65</v>
      </c>
      <c r="AK2573" s="97" t="s">
        <v>66</v>
      </c>
      <c r="AL2573" s="45" t="s">
        <v>67</v>
      </c>
      <c r="AM2573" s="160" t="str">
        <f>MONTH(B2573)&amp;"/"&amp;YEAR(B2573)</f>
        <v>3/2026</v>
      </c>
      <c r="AN2573" s="45">
        <f>WEEKNUM(B2573)-WEEKNUM(EOMONTH(B2573,-1)+1)+1</f>
        <v>4</v>
      </c>
      <c r="AO2573" s="45" t="str">
        <f>MONTH(R2573)&amp;"/"&amp;YEAR(R2573)</f>
        <v>5/2026</v>
      </c>
      <c r="AP2573" s="45">
        <f>WEEKNUM(R2573)-WEEKNUM(EOMONTH(R2573,-1)+1)+1</f>
        <v>5</v>
      </c>
      <c r="AQ2573" s="45">
        <f>IF(AU2573="S",IF(Q2573="1. Aceitou o programa",R2573-B2573,0),0)</f>
        <v>65</v>
      </c>
      <c r="AR2573" s="45">
        <f>IF(AU2573="S",IF(AND(S2573&lt;&gt;"",R2573&lt;&gt;""),S2573-R2573,0),0)</f>
        <v>0</v>
      </c>
      <c r="AS2573" s="45">
        <f>IF(AU2573="S",IF(Q2573="1. Aceitou o programa",IF(OR(X2573="Não se Aplica",X2573=""),IF(OR(W2573="Não se Aplica",W2573=""),0,W2573-V2573),AVERAGE(X2573-W2573,W2573-V2573)),0),0)</f>
        <v>6</v>
      </c>
      <c r="AT2573" s="45">
        <f>IF(AU2573="S",IF(AND(Q2573="1. Aceitou o programa",AB2573="Realizada"),IFERROR(IF(AA2573="",0,AA2573-R2573),0),0),0)</f>
        <v>0</v>
      </c>
      <c r="AU2573" s="45" t="str">
        <f>_xlfn.XLOOKUP(U2573,'Lista Suspensa'!$AA$20:$AA$23,'Lista Suspensa'!$AB$20:$AB$23,"N/A")</f>
        <v>S</v>
      </c>
    </row>
    <row r="2574" spans="1:47" ht="12" customHeight="1" x14ac:dyDescent="0.3">
      <c r="A2574" s="87" t="s">
        <v>47</v>
      </c>
      <c r="B2574" s="88">
        <v>46104</v>
      </c>
      <c r="C2574" s="89" t="s">
        <v>48</v>
      </c>
      <c r="D2574" s="89" t="s">
        <v>49</v>
      </c>
      <c r="E2574" s="189">
        <v>85310644</v>
      </c>
      <c r="F2574" s="197" t="s">
        <v>6598</v>
      </c>
      <c r="G2574" s="90">
        <v>34263360818</v>
      </c>
      <c r="H2574" s="91">
        <v>30640</v>
      </c>
      <c r="I2574" s="89"/>
      <c r="J2574" s="89" t="s">
        <v>84</v>
      </c>
      <c r="K2574" s="89" t="s">
        <v>52</v>
      </c>
      <c r="L2574" s="89" t="s">
        <v>85</v>
      </c>
      <c r="M2574" s="89" t="s">
        <v>6599</v>
      </c>
      <c r="N2574" s="89" t="s">
        <v>55</v>
      </c>
      <c r="O2574" s="92" t="s">
        <v>6600</v>
      </c>
      <c r="P2574" s="93" t="s">
        <v>57</v>
      </c>
      <c r="Q2574" s="110" t="s">
        <v>5322</v>
      </c>
      <c r="R2574" s="94"/>
      <c r="S2574" s="95">
        <v>46168</v>
      </c>
      <c r="T2574" s="95" t="s">
        <v>5203</v>
      </c>
      <c r="U2574" s="95" t="s">
        <v>1125</v>
      </c>
      <c r="V2574" s="91">
        <v>46114</v>
      </c>
      <c r="W2574" s="91">
        <v>46160</v>
      </c>
      <c r="X2574" s="91">
        <v>46167</v>
      </c>
      <c r="Y2574" s="96" t="s">
        <v>2851</v>
      </c>
      <c r="Z2574" s="89"/>
      <c r="AA2574" s="95"/>
      <c r="AB2574" s="89"/>
      <c r="AC2574" s="109"/>
      <c r="AD2574" s="89"/>
      <c r="AE2574" s="89"/>
      <c r="AF2574" s="191"/>
      <c r="AG2574" s="194"/>
      <c r="AH2574" s="193"/>
      <c r="AI2574" s="97"/>
      <c r="AJ2574" s="97"/>
      <c r="AK2574" s="97"/>
      <c r="AL2574" s="45" t="s">
        <v>67</v>
      </c>
      <c r="AM2574" s="160" t="str">
        <f>MONTH(B2574)&amp;"/"&amp;YEAR(B2574)</f>
        <v>3/2026</v>
      </c>
      <c r="AN2574" s="45">
        <f>WEEKNUM(B2574)-WEEKNUM(EOMONTH(B2574,-1)+1)+1</f>
        <v>4</v>
      </c>
      <c r="AO2574" s="45" t="str">
        <f>MONTH(R2574)&amp;"/"&amp;YEAR(R2574)</f>
        <v>1/1900</v>
      </c>
      <c r="AP2574" s="45" t="e">
        <f>WEEKNUM(R2574)-WEEKNUM(EOMONTH(R2574,-1)+1)+1</f>
        <v>#NUM!</v>
      </c>
      <c r="AQ2574" s="45">
        <f>IF(AU2574="S",IF(Q2574="1. Aceitou o programa",R2574-B2574,0),0)</f>
        <v>0</v>
      </c>
      <c r="AR2574" s="45">
        <f>IF(AU2574="S",IF(AND(S2574&lt;&gt;"",R2574&lt;&gt;""),S2574-R2574,0),0)</f>
        <v>0</v>
      </c>
      <c r="AS2574" s="45">
        <f>IF(AU2574="S",IF(Q2574="1. Aceitou o programa",IF(OR(X2574="Não se Aplica",X2574=""),IF(OR(W2574="Não se Aplica",W2574=""),0,W2574-V2574),AVERAGE(X2574-W2574,W2574-V2574)),0),0)</f>
        <v>0</v>
      </c>
      <c r="AT2574" s="45">
        <f>IF(AU2574="S",IF(AND(Q2574="1. Aceitou o programa",AB2574="Realizada"),IFERROR(IF(AA2574="",0,AA2574-R2574),0),0),0)</f>
        <v>0</v>
      </c>
      <c r="AU2574" s="45" t="str">
        <f>_xlfn.XLOOKUP(U2574,'Lista Suspensa'!$AA$20:$AA$23,'Lista Suspensa'!$AB$20:$AB$23,"N/A")</f>
        <v>S</v>
      </c>
    </row>
    <row r="2575" spans="1:47" ht="12" customHeight="1" x14ac:dyDescent="0.3">
      <c r="A2575" s="87" t="s">
        <v>47</v>
      </c>
      <c r="B2575" s="88">
        <v>46104</v>
      </c>
      <c r="C2575" s="89" t="s">
        <v>48</v>
      </c>
      <c r="D2575" s="89" t="s">
        <v>49</v>
      </c>
      <c r="E2575" s="189">
        <v>92920990</v>
      </c>
      <c r="F2575" s="197" t="s">
        <v>6601</v>
      </c>
      <c r="G2575" s="90">
        <v>8155074374</v>
      </c>
      <c r="H2575" s="91">
        <v>36716</v>
      </c>
      <c r="I2575" s="89"/>
      <c r="J2575" s="89" t="s">
        <v>51</v>
      </c>
      <c r="K2575" s="89" t="s">
        <v>52</v>
      </c>
      <c r="L2575" s="89" t="s">
        <v>85</v>
      </c>
      <c r="M2575" s="89" t="s">
        <v>3435</v>
      </c>
      <c r="N2575" s="89" t="s">
        <v>55</v>
      </c>
      <c r="O2575" s="92" t="s">
        <v>6602</v>
      </c>
      <c r="P2575" s="93" t="s">
        <v>57</v>
      </c>
      <c r="Q2575" s="110" t="s">
        <v>5322</v>
      </c>
      <c r="R2575" s="94"/>
      <c r="S2575" s="95">
        <v>46168</v>
      </c>
      <c r="T2575" s="95" t="s">
        <v>5203</v>
      </c>
      <c r="U2575" s="95" t="s">
        <v>1125</v>
      </c>
      <c r="V2575" s="91">
        <v>46114</v>
      </c>
      <c r="W2575" s="91">
        <v>46160</v>
      </c>
      <c r="X2575" s="91">
        <v>46167</v>
      </c>
      <c r="Y2575" s="96" t="s">
        <v>2851</v>
      </c>
      <c r="Z2575" s="89"/>
      <c r="AA2575" s="95"/>
      <c r="AB2575" s="89"/>
      <c r="AC2575" s="109"/>
      <c r="AD2575" s="89"/>
      <c r="AE2575" s="89"/>
      <c r="AF2575" s="191"/>
      <c r="AG2575" s="194"/>
      <c r="AH2575" s="193"/>
      <c r="AI2575" s="97"/>
      <c r="AJ2575" s="97"/>
      <c r="AK2575" s="97"/>
      <c r="AL2575" s="45" t="s">
        <v>67</v>
      </c>
      <c r="AM2575" s="160" t="str">
        <f>MONTH(B2575)&amp;"/"&amp;YEAR(B2575)</f>
        <v>3/2026</v>
      </c>
      <c r="AN2575" s="45">
        <f>WEEKNUM(B2575)-WEEKNUM(EOMONTH(B2575,-1)+1)+1</f>
        <v>4</v>
      </c>
      <c r="AO2575" s="45" t="str">
        <f>MONTH(R2575)&amp;"/"&amp;YEAR(R2575)</f>
        <v>1/1900</v>
      </c>
      <c r="AP2575" s="45" t="e">
        <f>WEEKNUM(R2575)-WEEKNUM(EOMONTH(R2575,-1)+1)+1</f>
        <v>#NUM!</v>
      </c>
      <c r="AQ2575" s="45">
        <f>IF(AU2575="S",IF(Q2575="1. Aceitou o programa",R2575-B2575,0),0)</f>
        <v>0</v>
      </c>
      <c r="AR2575" s="45">
        <f>IF(AU2575="S",IF(AND(S2575&lt;&gt;"",R2575&lt;&gt;""),S2575-R2575,0),0)</f>
        <v>0</v>
      </c>
      <c r="AS2575" s="45">
        <f>IF(AU2575="S",IF(Q2575="1. Aceitou o programa",IF(OR(X2575="Não se Aplica",X2575=""),IF(OR(W2575="Não se Aplica",W2575=""),0,W2575-V2575),AVERAGE(X2575-W2575,W2575-V2575)),0),0)</f>
        <v>0</v>
      </c>
      <c r="AT2575" s="45">
        <f>IF(AU2575="S",IF(AND(Q2575="1. Aceitou o programa",AB2575="Realizada"),IFERROR(IF(AA2575="",0,AA2575-R2575),0),0),0)</f>
        <v>0</v>
      </c>
      <c r="AU2575" s="45" t="str">
        <f>_xlfn.XLOOKUP(U2575,'Lista Suspensa'!$AA$20:$AA$23,'Lista Suspensa'!$AB$20:$AB$23,"N/A")</f>
        <v>S</v>
      </c>
    </row>
    <row r="2576" spans="1:47" ht="12" customHeight="1" x14ac:dyDescent="0.3">
      <c r="A2576" s="87" t="s">
        <v>47</v>
      </c>
      <c r="B2576" s="88">
        <v>46104</v>
      </c>
      <c r="C2576" s="89" t="s">
        <v>48</v>
      </c>
      <c r="D2576" s="89" t="s">
        <v>49</v>
      </c>
      <c r="E2576" s="189">
        <v>94522538</v>
      </c>
      <c r="F2576" s="197" t="s">
        <v>6603</v>
      </c>
      <c r="G2576" s="90">
        <v>5810436854</v>
      </c>
      <c r="H2576" s="91">
        <v>37772</v>
      </c>
      <c r="I2576" s="89"/>
      <c r="J2576" s="89" t="s">
        <v>84</v>
      </c>
      <c r="K2576" s="89" t="s">
        <v>52</v>
      </c>
      <c r="L2576" s="89" t="s">
        <v>85</v>
      </c>
      <c r="M2576" s="89" t="s">
        <v>279</v>
      </c>
      <c r="N2576" s="89" t="s">
        <v>55</v>
      </c>
      <c r="O2576" s="92" t="s">
        <v>6604</v>
      </c>
      <c r="P2576" s="93" t="s">
        <v>57</v>
      </c>
      <c r="Q2576" s="110" t="s">
        <v>5322</v>
      </c>
      <c r="R2576" s="94"/>
      <c r="S2576" s="95">
        <v>46168</v>
      </c>
      <c r="T2576" s="95" t="s">
        <v>5203</v>
      </c>
      <c r="U2576" s="95" t="s">
        <v>1125</v>
      </c>
      <c r="V2576" s="91">
        <v>46114</v>
      </c>
      <c r="W2576" s="91">
        <v>46160</v>
      </c>
      <c r="X2576" s="91">
        <v>46167</v>
      </c>
      <c r="Y2576" s="96" t="s">
        <v>2851</v>
      </c>
      <c r="Z2576" s="89"/>
      <c r="AA2576" s="95"/>
      <c r="AB2576" s="89"/>
      <c r="AC2576" s="109"/>
      <c r="AD2576" s="89"/>
      <c r="AE2576" s="89"/>
      <c r="AF2576" s="191"/>
      <c r="AG2576" s="194"/>
      <c r="AH2576" s="193"/>
      <c r="AI2576" s="97"/>
      <c r="AJ2576" s="97"/>
      <c r="AK2576" s="97"/>
      <c r="AL2576" s="45" t="s">
        <v>67</v>
      </c>
      <c r="AM2576" s="160" t="str">
        <f>MONTH(B2576)&amp;"/"&amp;YEAR(B2576)</f>
        <v>3/2026</v>
      </c>
      <c r="AN2576" s="45">
        <f>WEEKNUM(B2576)-WEEKNUM(EOMONTH(B2576,-1)+1)+1</f>
        <v>4</v>
      </c>
      <c r="AO2576" s="45" t="str">
        <f>MONTH(R2576)&amp;"/"&amp;YEAR(R2576)</f>
        <v>1/1900</v>
      </c>
      <c r="AP2576" s="45" t="e">
        <f>WEEKNUM(R2576)-WEEKNUM(EOMONTH(R2576,-1)+1)+1</f>
        <v>#NUM!</v>
      </c>
      <c r="AQ2576" s="45">
        <f>IF(AU2576="S",IF(Q2576="1. Aceitou o programa",R2576-B2576,0),0)</f>
        <v>0</v>
      </c>
      <c r="AR2576" s="45">
        <f>IF(AU2576="S",IF(AND(S2576&lt;&gt;"",R2576&lt;&gt;""),S2576-R2576,0),0)</f>
        <v>0</v>
      </c>
      <c r="AS2576" s="45">
        <f>IF(AU2576="S",IF(Q2576="1. Aceitou o programa",IF(OR(X2576="Não se Aplica",X2576=""),IF(OR(W2576="Não se Aplica",W2576=""),0,W2576-V2576),AVERAGE(X2576-W2576,W2576-V2576)),0),0)</f>
        <v>0</v>
      </c>
      <c r="AT2576" s="45">
        <f>IF(AU2576="S",IF(AND(Q2576="1. Aceitou o programa",AB2576="Realizada"),IFERROR(IF(AA2576="",0,AA2576-R2576),0),0),0)</f>
        <v>0</v>
      </c>
      <c r="AU2576" s="45" t="str">
        <f>_xlfn.XLOOKUP(U2576,'Lista Suspensa'!$AA$20:$AA$23,'Lista Suspensa'!$AB$20:$AB$23,"N/A")</f>
        <v>S</v>
      </c>
    </row>
    <row r="2577" spans="1:47" ht="12" customHeight="1" x14ac:dyDescent="0.3">
      <c r="A2577" s="87" t="s">
        <v>47</v>
      </c>
      <c r="B2577" s="88">
        <v>46104</v>
      </c>
      <c r="C2577" s="89" t="s">
        <v>48</v>
      </c>
      <c r="D2577" s="89" t="s">
        <v>49</v>
      </c>
      <c r="E2577" s="189">
        <v>72793730</v>
      </c>
      <c r="F2577" s="197" t="s">
        <v>6605</v>
      </c>
      <c r="G2577" s="90">
        <v>30332088863</v>
      </c>
      <c r="H2577" s="91">
        <v>28838</v>
      </c>
      <c r="I2577" s="89"/>
      <c r="J2577" s="89" t="s">
        <v>51</v>
      </c>
      <c r="K2577" s="89" t="s">
        <v>52</v>
      </c>
      <c r="L2577" s="89" t="s">
        <v>85</v>
      </c>
      <c r="M2577" s="89" t="s">
        <v>6606</v>
      </c>
      <c r="N2577" s="89" t="s">
        <v>55</v>
      </c>
      <c r="O2577" s="92" t="s">
        <v>6607</v>
      </c>
      <c r="P2577" s="93" t="s">
        <v>57</v>
      </c>
      <c r="Q2577" s="110" t="s">
        <v>5322</v>
      </c>
      <c r="R2577" s="94"/>
      <c r="S2577" s="95">
        <v>46168</v>
      </c>
      <c r="T2577" s="95" t="s">
        <v>5203</v>
      </c>
      <c r="U2577" s="95" t="s">
        <v>1125</v>
      </c>
      <c r="V2577" s="91">
        <v>46114</v>
      </c>
      <c r="W2577" s="91">
        <v>46160</v>
      </c>
      <c r="X2577" s="91">
        <v>46167</v>
      </c>
      <c r="Y2577" s="96" t="s">
        <v>2851</v>
      </c>
      <c r="Z2577" s="89"/>
      <c r="AA2577" s="95"/>
      <c r="AB2577" s="89"/>
      <c r="AC2577" s="109"/>
      <c r="AD2577" s="89"/>
      <c r="AE2577" s="89"/>
      <c r="AF2577" s="191"/>
      <c r="AG2577" s="194"/>
      <c r="AH2577" s="193"/>
      <c r="AI2577" s="97"/>
      <c r="AJ2577" s="97"/>
      <c r="AK2577" s="97"/>
      <c r="AL2577" s="45" t="s">
        <v>67</v>
      </c>
      <c r="AM2577" s="160" t="str">
        <f>MONTH(B2577)&amp;"/"&amp;YEAR(B2577)</f>
        <v>3/2026</v>
      </c>
      <c r="AN2577" s="45">
        <f>WEEKNUM(B2577)-WEEKNUM(EOMONTH(B2577,-1)+1)+1</f>
        <v>4</v>
      </c>
      <c r="AO2577" s="45" t="str">
        <f>MONTH(R2577)&amp;"/"&amp;YEAR(R2577)</f>
        <v>1/1900</v>
      </c>
      <c r="AP2577" s="45" t="e">
        <f>WEEKNUM(R2577)-WEEKNUM(EOMONTH(R2577,-1)+1)+1</f>
        <v>#NUM!</v>
      </c>
      <c r="AQ2577" s="45">
        <f>IF(AU2577="S",IF(Q2577="1. Aceitou o programa",R2577-B2577,0),0)</f>
        <v>0</v>
      </c>
      <c r="AR2577" s="45">
        <f>IF(AU2577="S",IF(AND(S2577&lt;&gt;"",R2577&lt;&gt;""),S2577-R2577,0),0)</f>
        <v>0</v>
      </c>
      <c r="AS2577" s="45">
        <f>IF(AU2577="S",IF(Q2577="1. Aceitou o programa",IF(OR(X2577="Não se Aplica",X2577=""),IF(OR(W2577="Não se Aplica",W2577=""),0,W2577-V2577),AVERAGE(X2577-W2577,W2577-V2577)),0),0)</f>
        <v>0</v>
      </c>
      <c r="AT2577" s="45">
        <f>IF(AU2577="S",IF(AND(Q2577="1. Aceitou o programa",AB2577="Realizada"),IFERROR(IF(AA2577="",0,AA2577-R2577),0),0),0)</f>
        <v>0</v>
      </c>
      <c r="AU2577" s="45" t="str">
        <f>_xlfn.XLOOKUP(U2577,'Lista Suspensa'!$AA$20:$AA$23,'Lista Suspensa'!$AB$20:$AB$23,"N/A")</f>
        <v>S</v>
      </c>
    </row>
    <row r="2578" spans="1:47" ht="12" customHeight="1" x14ac:dyDescent="0.3">
      <c r="A2578" s="87" t="s">
        <v>47</v>
      </c>
      <c r="B2578" s="88">
        <v>46104</v>
      </c>
      <c r="C2578" s="89" t="s">
        <v>48</v>
      </c>
      <c r="D2578" s="89" t="s">
        <v>49</v>
      </c>
      <c r="E2578" s="189">
        <v>596865791</v>
      </c>
      <c r="F2578" s="197" t="s">
        <v>6608</v>
      </c>
      <c r="G2578" s="90">
        <v>4316445510</v>
      </c>
      <c r="H2578" s="91">
        <v>31312</v>
      </c>
      <c r="I2578" s="89"/>
      <c r="J2578" s="89" t="s">
        <v>84</v>
      </c>
      <c r="K2578" s="89" t="s">
        <v>52</v>
      </c>
      <c r="L2578" s="89" t="s">
        <v>85</v>
      </c>
      <c r="M2578" s="89" t="s">
        <v>6609</v>
      </c>
      <c r="N2578" s="89" t="s">
        <v>159</v>
      </c>
      <c r="O2578" s="92" t="s">
        <v>6610</v>
      </c>
      <c r="P2578" s="93" t="s">
        <v>57</v>
      </c>
      <c r="Q2578" s="110" t="s">
        <v>5322</v>
      </c>
      <c r="R2578" s="94"/>
      <c r="S2578" s="95">
        <v>46168</v>
      </c>
      <c r="T2578" s="95" t="s">
        <v>5203</v>
      </c>
      <c r="U2578" s="95" t="s">
        <v>1125</v>
      </c>
      <c r="V2578" s="91">
        <v>46114</v>
      </c>
      <c r="W2578" s="91">
        <v>46160</v>
      </c>
      <c r="X2578" s="91">
        <v>46167</v>
      </c>
      <c r="Y2578" s="96" t="s">
        <v>2851</v>
      </c>
      <c r="Z2578" s="89"/>
      <c r="AA2578" s="95"/>
      <c r="AB2578" s="89"/>
      <c r="AC2578" s="109"/>
      <c r="AD2578" s="89"/>
      <c r="AE2578" s="89"/>
      <c r="AF2578" s="191"/>
      <c r="AG2578" s="194"/>
      <c r="AH2578" s="193"/>
      <c r="AI2578" s="97"/>
      <c r="AJ2578" s="97"/>
      <c r="AK2578" s="97"/>
      <c r="AL2578" s="45" t="s">
        <v>67</v>
      </c>
      <c r="AM2578" s="160" t="str">
        <f>MONTH(B2578)&amp;"/"&amp;YEAR(B2578)</f>
        <v>3/2026</v>
      </c>
      <c r="AN2578" s="45">
        <f>WEEKNUM(B2578)-WEEKNUM(EOMONTH(B2578,-1)+1)+1</f>
        <v>4</v>
      </c>
      <c r="AO2578" s="45" t="str">
        <f>MONTH(R2578)&amp;"/"&amp;YEAR(R2578)</f>
        <v>1/1900</v>
      </c>
      <c r="AP2578" s="45" t="e">
        <f>WEEKNUM(R2578)-WEEKNUM(EOMONTH(R2578,-1)+1)+1</f>
        <v>#NUM!</v>
      </c>
      <c r="AQ2578" s="45">
        <f>IF(AU2578="S",IF(Q2578="1. Aceitou o programa",R2578-B2578,0),0)</f>
        <v>0</v>
      </c>
      <c r="AR2578" s="45">
        <f>IF(AU2578="S",IF(AND(S2578&lt;&gt;"",R2578&lt;&gt;""),S2578-R2578,0),0)</f>
        <v>0</v>
      </c>
      <c r="AS2578" s="45">
        <f>IF(AU2578="S",IF(Q2578="1. Aceitou o programa",IF(OR(X2578="Não se Aplica",X2578=""),IF(OR(W2578="Não se Aplica",W2578=""),0,W2578-V2578),AVERAGE(X2578-W2578,W2578-V2578)),0),0)</f>
        <v>0</v>
      </c>
      <c r="AT2578" s="45">
        <f>IF(AU2578="S",IF(AND(Q2578="1. Aceitou o programa",AB2578="Realizada"),IFERROR(IF(AA2578="",0,AA2578-R2578),0),0),0)</f>
        <v>0</v>
      </c>
      <c r="AU2578" s="45" t="str">
        <f>_xlfn.XLOOKUP(U2578,'Lista Suspensa'!$AA$20:$AA$23,'Lista Suspensa'!$AB$20:$AB$23,"N/A")</f>
        <v>S</v>
      </c>
    </row>
    <row r="2579" spans="1:47" ht="12" customHeight="1" x14ac:dyDescent="0.3">
      <c r="A2579" s="87" t="s">
        <v>47</v>
      </c>
      <c r="B2579" s="88">
        <v>46104</v>
      </c>
      <c r="C2579" s="89" t="s">
        <v>48</v>
      </c>
      <c r="D2579" s="89" t="s">
        <v>49</v>
      </c>
      <c r="E2579" s="189">
        <v>69500827</v>
      </c>
      <c r="F2579" s="197" t="s">
        <v>6611</v>
      </c>
      <c r="G2579" s="90">
        <v>12311497871</v>
      </c>
      <c r="H2579" s="91">
        <v>24742</v>
      </c>
      <c r="I2579" s="89"/>
      <c r="J2579" s="89" t="s">
        <v>84</v>
      </c>
      <c r="K2579" s="89" t="s">
        <v>52</v>
      </c>
      <c r="L2579" s="89" t="s">
        <v>53</v>
      </c>
      <c r="M2579" s="89" t="s">
        <v>1746</v>
      </c>
      <c r="N2579" s="89" t="s">
        <v>79</v>
      </c>
      <c r="O2579" s="92" t="s">
        <v>6612</v>
      </c>
      <c r="P2579" s="93" t="s">
        <v>57</v>
      </c>
      <c r="Q2579" s="110" t="s">
        <v>5322</v>
      </c>
      <c r="R2579" s="94"/>
      <c r="S2579" s="95">
        <v>46168</v>
      </c>
      <c r="T2579" s="95" t="s">
        <v>5203</v>
      </c>
      <c r="U2579" s="95" t="s">
        <v>1125</v>
      </c>
      <c r="V2579" s="91">
        <v>46114</v>
      </c>
      <c r="W2579" s="91">
        <v>46160</v>
      </c>
      <c r="X2579" s="91">
        <v>46167</v>
      </c>
      <c r="Y2579" s="96" t="s">
        <v>2851</v>
      </c>
      <c r="Z2579" s="89"/>
      <c r="AA2579" s="95"/>
      <c r="AB2579" s="89"/>
      <c r="AC2579" s="109"/>
      <c r="AD2579" s="89"/>
      <c r="AE2579" s="89"/>
      <c r="AF2579" s="191"/>
      <c r="AG2579" s="194"/>
      <c r="AH2579" s="193"/>
      <c r="AI2579" s="97"/>
      <c r="AJ2579" s="97"/>
      <c r="AK2579" s="97"/>
      <c r="AL2579" s="45" t="s">
        <v>67</v>
      </c>
      <c r="AM2579" s="160" t="str">
        <f>MONTH(B2579)&amp;"/"&amp;YEAR(B2579)</f>
        <v>3/2026</v>
      </c>
      <c r="AN2579" s="45">
        <f>WEEKNUM(B2579)-WEEKNUM(EOMONTH(B2579,-1)+1)+1</f>
        <v>4</v>
      </c>
      <c r="AO2579" s="45" t="str">
        <f>MONTH(R2579)&amp;"/"&amp;YEAR(R2579)</f>
        <v>1/1900</v>
      </c>
      <c r="AP2579" s="45" t="e">
        <f>WEEKNUM(R2579)-WEEKNUM(EOMONTH(R2579,-1)+1)+1</f>
        <v>#NUM!</v>
      </c>
      <c r="AQ2579" s="45">
        <f>IF(AU2579="S",IF(Q2579="1. Aceitou o programa",R2579-B2579,0),0)</f>
        <v>0</v>
      </c>
      <c r="AR2579" s="45">
        <f>IF(AU2579="S",IF(AND(S2579&lt;&gt;"",R2579&lt;&gt;""),S2579-R2579,0),0)</f>
        <v>0</v>
      </c>
      <c r="AS2579" s="45">
        <f>IF(AU2579="S",IF(Q2579="1. Aceitou o programa",IF(OR(X2579="Não se Aplica",X2579=""),IF(OR(W2579="Não se Aplica",W2579=""),0,W2579-V2579),AVERAGE(X2579-W2579,W2579-V2579)),0),0)</f>
        <v>0</v>
      </c>
      <c r="AT2579" s="45">
        <f>IF(AU2579="S",IF(AND(Q2579="1. Aceitou o programa",AB2579="Realizada"),IFERROR(IF(AA2579="",0,AA2579-R2579),0),0),0)</f>
        <v>0</v>
      </c>
      <c r="AU2579" s="45" t="str">
        <f>_xlfn.XLOOKUP(U2579,'Lista Suspensa'!$AA$20:$AA$23,'Lista Suspensa'!$AB$20:$AB$23,"N/A")</f>
        <v>S</v>
      </c>
    </row>
    <row r="2580" spans="1:47" ht="12" customHeight="1" x14ac:dyDescent="0.3">
      <c r="A2580" s="87" t="s">
        <v>47</v>
      </c>
      <c r="B2580" s="88">
        <v>46104</v>
      </c>
      <c r="C2580" s="89" t="s">
        <v>48</v>
      </c>
      <c r="D2580" s="89" t="s">
        <v>49</v>
      </c>
      <c r="E2580" s="189">
        <v>82246439</v>
      </c>
      <c r="F2580" s="197" t="s">
        <v>6613</v>
      </c>
      <c r="G2580" s="90">
        <v>10417329881</v>
      </c>
      <c r="H2580" s="91">
        <v>26097</v>
      </c>
      <c r="I2580" s="89"/>
      <c r="J2580" s="89" t="s">
        <v>51</v>
      </c>
      <c r="K2580" s="89" t="s">
        <v>52</v>
      </c>
      <c r="L2580" s="89" t="s">
        <v>85</v>
      </c>
      <c r="M2580" s="89" t="s">
        <v>1083</v>
      </c>
      <c r="N2580" s="89" t="s">
        <v>229</v>
      </c>
      <c r="O2580" s="92" t="s">
        <v>6614</v>
      </c>
      <c r="P2580" s="93" t="s">
        <v>57</v>
      </c>
      <c r="Q2580" s="110" t="s">
        <v>5322</v>
      </c>
      <c r="R2580" s="94"/>
      <c r="S2580" s="95">
        <v>46168</v>
      </c>
      <c r="T2580" s="95" t="s">
        <v>5203</v>
      </c>
      <c r="U2580" s="95" t="s">
        <v>1125</v>
      </c>
      <c r="V2580" s="91">
        <v>46114</v>
      </c>
      <c r="W2580" s="91">
        <v>46160</v>
      </c>
      <c r="X2580" s="91">
        <v>46167</v>
      </c>
      <c r="Y2580" s="96" t="s">
        <v>2851</v>
      </c>
      <c r="Z2580" s="89"/>
      <c r="AA2580" s="95"/>
      <c r="AB2580" s="89"/>
      <c r="AC2580" s="109"/>
      <c r="AD2580" s="89"/>
      <c r="AE2580" s="89"/>
      <c r="AF2580" s="191"/>
      <c r="AG2580" s="194"/>
      <c r="AH2580" s="193"/>
      <c r="AI2580" s="97"/>
      <c r="AJ2580" s="97"/>
      <c r="AK2580" s="97"/>
      <c r="AL2580" s="45" t="s">
        <v>67</v>
      </c>
      <c r="AM2580" s="160" t="str">
        <f>MONTH(B2580)&amp;"/"&amp;YEAR(B2580)</f>
        <v>3/2026</v>
      </c>
      <c r="AN2580" s="45">
        <f>WEEKNUM(B2580)-WEEKNUM(EOMONTH(B2580,-1)+1)+1</f>
        <v>4</v>
      </c>
      <c r="AO2580" s="45" t="str">
        <f>MONTH(R2580)&amp;"/"&amp;YEAR(R2580)</f>
        <v>1/1900</v>
      </c>
      <c r="AP2580" s="45" t="e">
        <f>WEEKNUM(R2580)-WEEKNUM(EOMONTH(R2580,-1)+1)+1</f>
        <v>#NUM!</v>
      </c>
      <c r="AQ2580" s="45">
        <f>IF(AU2580="S",IF(Q2580="1. Aceitou o programa",R2580-B2580,0),0)</f>
        <v>0</v>
      </c>
      <c r="AR2580" s="45">
        <f>IF(AU2580="S",IF(AND(S2580&lt;&gt;"",R2580&lt;&gt;""),S2580-R2580,0),0)</f>
        <v>0</v>
      </c>
      <c r="AS2580" s="45">
        <f>IF(AU2580="S",IF(Q2580="1. Aceitou o programa",IF(OR(X2580="Não se Aplica",X2580=""),IF(OR(W2580="Não se Aplica",W2580=""),0,W2580-V2580),AVERAGE(X2580-W2580,W2580-V2580)),0),0)</f>
        <v>0</v>
      </c>
      <c r="AT2580" s="45">
        <f>IF(AU2580="S",IF(AND(Q2580="1. Aceitou o programa",AB2580="Realizada"),IFERROR(IF(AA2580="",0,AA2580-R2580),0),0),0)</f>
        <v>0</v>
      </c>
      <c r="AU2580" s="45" t="str">
        <f>_xlfn.XLOOKUP(U2580,'Lista Suspensa'!$AA$20:$AA$23,'Lista Suspensa'!$AB$20:$AB$23,"N/A")</f>
        <v>S</v>
      </c>
    </row>
    <row r="2581" spans="1:47" ht="12" customHeight="1" x14ac:dyDescent="0.3">
      <c r="A2581" s="87" t="s">
        <v>47</v>
      </c>
      <c r="B2581" s="88">
        <v>46104</v>
      </c>
      <c r="C2581" s="89" t="s">
        <v>48</v>
      </c>
      <c r="D2581" s="89" t="s">
        <v>49</v>
      </c>
      <c r="E2581" s="189">
        <v>79067860</v>
      </c>
      <c r="F2581" s="197" t="s">
        <v>6615</v>
      </c>
      <c r="G2581" s="90">
        <v>15451298866</v>
      </c>
      <c r="H2581" s="91">
        <v>26971</v>
      </c>
      <c r="I2581" s="89"/>
      <c r="J2581" s="89" t="s">
        <v>84</v>
      </c>
      <c r="K2581" s="89" t="s">
        <v>52</v>
      </c>
      <c r="L2581" s="89" t="s">
        <v>53</v>
      </c>
      <c r="M2581" s="89" t="s">
        <v>167</v>
      </c>
      <c r="N2581" s="89" t="s">
        <v>55</v>
      </c>
      <c r="O2581" s="92" t="s">
        <v>6616</v>
      </c>
      <c r="P2581" s="93" t="s">
        <v>57</v>
      </c>
      <c r="Q2581" s="110" t="s">
        <v>5322</v>
      </c>
      <c r="R2581" s="94"/>
      <c r="S2581" s="95">
        <v>46168</v>
      </c>
      <c r="T2581" s="95" t="s">
        <v>5203</v>
      </c>
      <c r="U2581" s="95" t="s">
        <v>1125</v>
      </c>
      <c r="V2581" s="91">
        <v>46114</v>
      </c>
      <c r="W2581" s="91">
        <v>46160</v>
      </c>
      <c r="X2581" s="91">
        <v>46167</v>
      </c>
      <c r="Y2581" s="96" t="s">
        <v>2851</v>
      </c>
      <c r="Z2581" s="89"/>
      <c r="AA2581" s="95"/>
      <c r="AB2581" s="89"/>
      <c r="AC2581" s="109"/>
      <c r="AD2581" s="89"/>
      <c r="AE2581" s="89"/>
      <c r="AF2581" s="191"/>
      <c r="AG2581" s="194"/>
      <c r="AH2581" s="193"/>
      <c r="AI2581" s="97"/>
      <c r="AJ2581" s="97"/>
      <c r="AK2581" s="97"/>
      <c r="AL2581" s="45" t="s">
        <v>67</v>
      </c>
      <c r="AM2581" s="160" t="str">
        <f>MONTH(B2581)&amp;"/"&amp;YEAR(B2581)</f>
        <v>3/2026</v>
      </c>
      <c r="AN2581" s="45">
        <f>WEEKNUM(B2581)-WEEKNUM(EOMONTH(B2581,-1)+1)+1</f>
        <v>4</v>
      </c>
      <c r="AO2581" s="45" t="str">
        <f>MONTH(R2581)&amp;"/"&amp;YEAR(R2581)</f>
        <v>1/1900</v>
      </c>
      <c r="AP2581" s="45" t="e">
        <f>WEEKNUM(R2581)-WEEKNUM(EOMONTH(R2581,-1)+1)+1</f>
        <v>#NUM!</v>
      </c>
      <c r="AQ2581" s="45">
        <f>IF(AU2581="S",IF(Q2581="1. Aceitou o programa",R2581-B2581,0),0)</f>
        <v>0</v>
      </c>
      <c r="AR2581" s="45">
        <f>IF(AU2581="S",IF(AND(S2581&lt;&gt;"",R2581&lt;&gt;""),S2581-R2581,0),0)</f>
        <v>0</v>
      </c>
      <c r="AS2581" s="45">
        <f>IF(AU2581="S",IF(Q2581="1. Aceitou o programa",IF(OR(X2581="Não se Aplica",X2581=""),IF(OR(W2581="Não se Aplica",W2581=""),0,W2581-V2581),AVERAGE(X2581-W2581,W2581-V2581)),0),0)</f>
        <v>0</v>
      </c>
      <c r="AT2581" s="45">
        <f>IF(AU2581="S",IF(AND(Q2581="1. Aceitou o programa",AB2581="Realizada"),IFERROR(IF(AA2581="",0,AA2581-R2581),0),0),0)</f>
        <v>0</v>
      </c>
      <c r="AU2581" s="45" t="str">
        <f>_xlfn.XLOOKUP(U2581,'Lista Suspensa'!$AA$20:$AA$23,'Lista Suspensa'!$AB$20:$AB$23,"N/A")</f>
        <v>S</v>
      </c>
    </row>
    <row r="2582" spans="1:47" ht="12" customHeight="1" x14ac:dyDescent="0.3">
      <c r="A2582" s="87" t="s">
        <v>47</v>
      </c>
      <c r="B2582" s="88">
        <v>46104</v>
      </c>
      <c r="C2582" s="89" t="s">
        <v>48</v>
      </c>
      <c r="D2582" s="89" t="s">
        <v>49</v>
      </c>
      <c r="E2582" s="189">
        <v>72070044</v>
      </c>
      <c r="F2582" s="197" t="s">
        <v>6617</v>
      </c>
      <c r="G2582" s="90">
        <v>73775878491</v>
      </c>
      <c r="H2582" s="91">
        <v>25660</v>
      </c>
      <c r="I2582" s="89"/>
      <c r="J2582" s="89" t="s">
        <v>84</v>
      </c>
      <c r="K2582" s="89" t="s">
        <v>52</v>
      </c>
      <c r="L2582" s="89" t="s">
        <v>85</v>
      </c>
      <c r="M2582" s="89" t="s">
        <v>3764</v>
      </c>
      <c r="N2582" s="89" t="s">
        <v>79</v>
      </c>
      <c r="O2582" s="92" t="s">
        <v>6618</v>
      </c>
      <c r="P2582" s="93" t="s">
        <v>57</v>
      </c>
      <c r="Q2582" s="110" t="s">
        <v>5322</v>
      </c>
      <c r="R2582" s="94"/>
      <c r="S2582" s="95">
        <v>46168</v>
      </c>
      <c r="T2582" s="95" t="s">
        <v>5203</v>
      </c>
      <c r="U2582" s="95" t="s">
        <v>1125</v>
      </c>
      <c r="V2582" s="91">
        <v>46114</v>
      </c>
      <c r="W2582" s="91">
        <v>46160</v>
      </c>
      <c r="X2582" s="91">
        <v>46167</v>
      </c>
      <c r="Y2582" s="96" t="s">
        <v>2851</v>
      </c>
      <c r="Z2582" s="89"/>
      <c r="AA2582" s="95"/>
      <c r="AB2582" s="89"/>
      <c r="AC2582" s="109"/>
      <c r="AD2582" s="89"/>
      <c r="AE2582" s="89"/>
      <c r="AF2582" s="191"/>
      <c r="AG2582" s="194"/>
      <c r="AH2582" s="193"/>
      <c r="AI2582" s="97"/>
      <c r="AJ2582" s="97"/>
      <c r="AK2582" s="97"/>
      <c r="AL2582" s="45" t="s">
        <v>67</v>
      </c>
      <c r="AM2582" s="160" t="str">
        <f>MONTH(B2582)&amp;"/"&amp;YEAR(B2582)</f>
        <v>3/2026</v>
      </c>
      <c r="AN2582" s="45">
        <f>WEEKNUM(B2582)-WEEKNUM(EOMONTH(B2582,-1)+1)+1</f>
        <v>4</v>
      </c>
      <c r="AO2582" s="45" t="str">
        <f>MONTH(R2582)&amp;"/"&amp;YEAR(R2582)</f>
        <v>1/1900</v>
      </c>
      <c r="AP2582" s="45" t="e">
        <f>WEEKNUM(R2582)-WEEKNUM(EOMONTH(R2582,-1)+1)+1</f>
        <v>#NUM!</v>
      </c>
      <c r="AQ2582" s="45">
        <f>IF(AU2582="S",IF(Q2582="1. Aceitou o programa",R2582-B2582,0),0)</f>
        <v>0</v>
      </c>
      <c r="AR2582" s="45">
        <f>IF(AU2582="S",IF(AND(S2582&lt;&gt;"",R2582&lt;&gt;""),S2582-R2582,0),0)</f>
        <v>0</v>
      </c>
      <c r="AS2582" s="45">
        <f>IF(AU2582="S",IF(Q2582="1. Aceitou o programa",IF(OR(X2582="Não se Aplica",X2582=""),IF(OR(W2582="Não se Aplica",W2582=""),0,W2582-V2582),AVERAGE(X2582-W2582,W2582-V2582)),0),0)</f>
        <v>0</v>
      </c>
      <c r="AT2582" s="45">
        <f>IF(AU2582="S",IF(AND(Q2582="1. Aceitou o programa",AB2582="Realizada"),IFERROR(IF(AA2582="",0,AA2582-R2582),0),0),0)</f>
        <v>0</v>
      </c>
      <c r="AU2582" s="45" t="str">
        <f>_xlfn.XLOOKUP(U2582,'Lista Suspensa'!$AA$20:$AA$23,'Lista Suspensa'!$AB$20:$AB$23,"N/A")</f>
        <v>S</v>
      </c>
    </row>
    <row r="2583" spans="1:47" ht="12" customHeight="1" x14ac:dyDescent="0.3">
      <c r="A2583" s="87" t="s">
        <v>47</v>
      </c>
      <c r="B2583" s="88">
        <v>46104</v>
      </c>
      <c r="C2583" s="89" t="s">
        <v>48</v>
      </c>
      <c r="D2583" s="89" t="s">
        <v>49</v>
      </c>
      <c r="E2583" s="189">
        <v>80266762</v>
      </c>
      <c r="F2583" s="197" t="s">
        <v>6619</v>
      </c>
      <c r="G2583" s="90">
        <v>25712353890</v>
      </c>
      <c r="H2583" s="91">
        <v>27875</v>
      </c>
      <c r="I2583" s="89"/>
      <c r="J2583" s="89" t="s">
        <v>51</v>
      </c>
      <c r="K2583" s="89" t="s">
        <v>52</v>
      </c>
      <c r="L2583" s="89" t="s">
        <v>53</v>
      </c>
      <c r="M2583" s="89" t="s">
        <v>1101</v>
      </c>
      <c r="N2583" s="89" t="s">
        <v>877</v>
      </c>
      <c r="O2583" s="92" t="s">
        <v>6620</v>
      </c>
      <c r="P2583" s="93" t="s">
        <v>57</v>
      </c>
      <c r="Q2583" s="110" t="s">
        <v>5322</v>
      </c>
      <c r="R2583" s="94"/>
      <c r="S2583" s="95">
        <v>46168</v>
      </c>
      <c r="T2583" s="95" t="s">
        <v>5203</v>
      </c>
      <c r="U2583" s="95" t="s">
        <v>1125</v>
      </c>
      <c r="V2583" s="91">
        <v>46114</v>
      </c>
      <c r="W2583" s="91">
        <v>46160</v>
      </c>
      <c r="X2583" s="91">
        <v>46167</v>
      </c>
      <c r="Y2583" s="96" t="s">
        <v>2851</v>
      </c>
      <c r="Z2583" s="89"/>
      <c r="AA2583" s="95"/>
      <c r="AB2583" s="89"/>
      <c r="AC2583" s="109"/>
      <c r="AD2583" s="89"/>
      <c r="AE2583" s="89"/>
      <c r="AF2583" s="191"/>
      <c r="AG2583" s="194"/>
      <c r="AH2583" s="193"/>
      <c r="AI2583" s="97"/>
      <c r="AJ2583" s="97"/>
      <c r="AK2583" s="97"/>
      <c r="AL2583" s="45" t="s">
        <v>67</v>
      </c>
      <c r="AM2583" s="160" t="str">
        <f>MONTH(B2583)&amp;"/"&amp;YEAR(B2583)</f>
        <v>3/2026</v>
      </c>
      <c r="AN2583" s="45">
        <f>WEEKNUM(B2583)-WEEKNUM(EOMONTH(B2583,-1)+1)+1</f>
        <v>4</v>
      </c>
      <c r="AO2583" s="45" t="str">
        <f>MONTH(R2583)&amp;"/"&amp;YEAR(R2583)</f>
        <v>1/1900</v>
      </c>
      <c r="AP2583" s="45" t="e">
        <f>WEEKNUM(R2583)-WEEKNUM(EOMONTH(R2583,-1)+1)+1</f>
        <v>#NUM!</v>
      </c>
      <c r="AQ2583" s="45">
        <f>IF(AU2583="S",IF(Q2583="1. Aceitou o programa",R2583-B2583,0),0)</f>
        <v>0</v>
      </c>
      <c r="AR2583" s="45">
        <f>IF(AU2583="S",IF(AND(S2583&lt;&gt;"",R2583&lt;&gt;""),S2583-R2583,0),0)</f>
        <v>0</v>
      </c>
      <c r="AS2583" s="45">
        <f>IF(AU2583="S",IF(Q2583="1. Aceitou o programa",IF(OR(X2583="Não se Aplica",X2583=""),IF(OR(W2583="Não se Aplica",W2583=""),0,W2583-V2583),AVERAGE(X2583-W2583,W2583-V2583)),0),0)</f>
        <v>0</v>
      </c>
      <c r="AT2583" s="45">
        <f>IF(AU2583="S",IF(AND(Q2583="1. Aceitou o programa",AB2583="Realizada"),IFERROR(IF(AA2583="",0,AA2583-R2583),0),0),0)</f>
        <v>0</v>
      </c>
      <c r="AU2583" s="45" t="str">
        <f>_xlfn.XLOOKUP(U2583,'Lista Suspensa'!$AA$20:$AA$23,'Lista Suspensa'!$AB$20:$AB$23,"N/A")</f>
        <v>S</v>
      </c>
    </row>
    <row r="2584" spans="1:47" ht="12" customHeight="1" x14ac:dyDescent="0.3">
      <c r="A2584" s="87" t="s">
        <v>47</v>
      </c>
      <c r="B2584" s="88">
        <v>46104</v>
      </c>
      <c r="C2584" s="89" t="s">
        <v>48</v>
      </c>
      <c r="D2584" s="89" t="s">
        <v>49</v>
      </c>
      <c r="E2584" s="189">
        <v>87860347</v>
      </c>
      <c r="F2584" s="197" t="s">
        <v>6621</v>
      </c>
      <c r="G2584" s="90">
        <v>15413790805</v>
      </c>
      <c r="H2584" s="91">
        <v>26570</v>
      </c>
      <c r="I2584" s="89"/>
      <c r="J2584" s="89" t="s">
        <v>51</v>
      </c>
      <c r="K2584" s="89" t="s">
        <v>52</v>
      </c>
      <c r="L2584" s="89" t="s">
        <v>85</v>
      </c>
      <c r="M2584" s="89" t="s">
        <v>1083</v>
      </c>
      <c r="N2584" s="89" t="s">
        <v>150</v>
      </c>
      <c r="O2584" s="92" t="s">
        <v>6622</v>
      </c>
      <c r="P2584" s="93" t="s">
        <v>57</v>
      </c>
      <c r="Q2584" s="110" t="s">
        <v>5322</v>
      </c>
      <c r="R2584" s="94"/>
      <c r="S2584" s="95">
        <v>46168</v>
      </c>
      <c r="T2584" s="95" t="s">
        <v>5203</v>
      </c>
      <c r="U2584" s="95" t="s">
        <v>1125</v>
      </c>
      <c r="V2584" s="91">
        <v>46114</v>
      </c>
      <c r="W2584" s="91">
        <v>46160</v>
      </c>
      <c r="X2584" s="91">
        <v>46167</v>
      </c>
      <c r="Y2584" s="96" t="s">
        <v>2851</v>
      </c>
      <c r="Z2584" s="89"/>
      <c r="AA2584" s="95"/>
      <c r="AB2584" s="89"/>
      <c r="AC2584" s="109"/>
      <c r="AD2584" s="89"/>
      <c r="AE2584" s="89"/>
      <c r="AF2584" s="191"/>
      <c r="AG2584" s="194"/>
      <c r="AH2584" s="193"/>
      <c r="AI2584" s="97"/>
      <c r="AJ2584" s="97"/>
      <c r="AK2584" s="97"/>
      <c r="AL2584" s="45" t="s">
        <v>67</v>
      </c>
      <c r="AM2584" s="160" t="str">
        <f>MONTH(B2584)&amp;"/"&amp;YEAR(B2584)</f>
        <v>3/2026</v>
      </c>
      <c r="AN2584" s="45">
        <f>WEEKNUM(B2584)-WEEKNUM(EOMONTH(B2584,-1)+1)+1</f>
        <v>4</v>
      </c>
      <c r="AO2584" s="45" t="str">
        <f>MONTH(R2584)&amp;"/"&amp;YEAR(R2584)</f>
        <v>1/1900</v>
      </c>
      <c r="AP2584" s="45" t="e">
        <f>WEEKNUM(R2584)-WEEKNUM(EOMONTH(R2584,-1)+1)+1</f>
        <v>#NUM!</v>
      </c>
      <c r="AQ2584" s="45">
        <f>IF(AU2584="S",IF(Q2584="1. Aceitou o programa",R2584-B2584,0),0)</f>
        <v>0</v>
      </c>
      <c r="AR2584" s="45">
        <f>IF(AU2584="S",IF(AND(S2584&lt;&gt;"",R2584&lt;&gt;""),S2584-R2584,0),0)</f>
        <v>0</v>
      </c>
      <c r="AS2584" s="45">
        <f>IF(AU2584="S",IF(Q2584="1. Aceitou o programa",IF(OR(X2584="Não se Aplica",X2584=""),IF(OR(W2584="Não se Aplica",W2584=""),0,W2584-V2584),AVERAGE(X2584-W2584,W2584-V2584)),0),0)</f>
        <v>0</v>
      </c>
      <c r="AT2584" s="45">
        <f>IF(AU2584="S",IF(AND(Q2584="1. Aceitou o programa",AB2584="Realizada"),IFERROR(IF(AA2584="",0,AA2584-R2584),0),0),0)</f>
        <v>0</v>
      </c>
      <c r="AU2584" s="45" t="str">
        <f>_xlfn.XLOOKUP(U2584,'Lista Suspensa'!$AA$20:$AA$23,'Lista Suspensa'!$AB$20:$AB$23,"N/A")</f>
        <v>S</v>
      </c>
    </row>
    <row r="2585" spans="1:47" ht="12" customHeight="1" x14ac:dyDescent="0.3">
      <c r="A2585" s="87" t="s">
        <v>47</v>
      </c>
      <c r="B2585" s="88">
        <v>46104</v>
      </c>
      <c r="C2585" s="89" t="s">
        <v>48</v>
      </c>
      <c r="D2585" s="89" t="s">
        <v>49</v>
      </c>
      <c r="E2585" s="189">
        <v>87860365</v>
      </c>
      <c r="F2585" s="197" t="s">
        <v>6623</v>
      </c>
      <c r="G2585" s="90">
        <v>89081854534</v>
      </c>
      <c r="H2585" s="91">
        <v>26524</v>
      </c>
      <c r="I2585" s="89"/>
      <c r="J2585" s="89" t="s">
        <v>51</v>
      </c>
      <c r="K2585" s="89" t="s">
        <v>52</v>
      </c>
      <c r="L2585" s="89" t="s">
        <v>85</v>
      </c>
      <c r="M2585" s="89" t="s">
        <v>1413</v>
      </c>
      <c r="N2585" s="89" t="s">
        <v>150</v>
      </c>
      <c r="O2585" s="92" t="s">
        <v>6624</v>
      </c>
      <c r="P2585" s="93" t="s">
        <v>57</v>
      </c>
      <c r="Q2585" s="110" t="s">
        <v>5322</v>
      </c>
      <c r="R2585" s="94"/>
      <c r="S2585" s="95">
        <v>46168</v>
      </c>
      <c r="T2585" s="95" t="s">
        <v>5203</v>
      </c>
      <c r="U2585" s="95" t="s">
        <v>1125</v>
      </c>
      <c r="V2585" s="91">
        <v>46114</v>
      </c>
      <c r="W2585" s="91">
        <v>46160</v>
      </c>
      <c r="X2585" s="91">
        <v>46167</v>
      </c>
      <c r="Y2585" s="96" t="s">
        <v>2851</v>
      </c>
      <c r="Z2585" s="89"/>
      <c r="AA2585" s="95"/>
      <c r="AB2585" s="89"/>
      <c r="AC2585" s="109"/>
      <c r="AD2585" s="89"/>
      <c r="AE2585" s="89"/>
      <c r="AF2585" s="191"/>
      <c r="AG2585" s="194"/>
      <c r="AH2585" s="193"/>
      <c r="AI2585" s="97"/>
      <c r="AJ2585" s="97"/>
      <c r="AK2585" s="97"/>
      <c r="AL2585" s="45" t="s">
        <v>67</v>
      </c>
      <c r="AM2585" s="160" t="str">
        <f>MONTH(B2585)&amp;"/"&amp;YEAR(B2585)</f>
        <v>3/2026</v>
      </c>
      <c r="AN2585" s="45">
        <f>WEEKNUM(B2585)-WEEKNUM(EOMONTH(B2585,-1)+1)+1</f>
        <v>4</v>
      </c>
      <c r="AO2585" s="45" t="str">
        <f>MONTH(R2585)&amp;"/"&amp;YEAR(R2585)</f>
        <v>1/1900</v>
      </c>
      <c r="AP2585" s="45" t="e">
        <f>WEEKNUM(R2585)-WEEKNUM(EOMONTH(R2585,-1)+1)+1</f>
        <v>#NUM!</v>
      </c>
      <c r="AQ2585" s="45">
        <f>IF(AU2585="S",IF(Q2585="1. Aceitou o programa",R2585-B2585,0),0)</f>
        <v>0</v>
      </c>
      <c r="AR2585" s="45">
        <f>IF(AU2585="S",IF(AND(S2585&lt;&gt;"",R2585&lt;&gt;""),S2585-R2585,0),0)</f>
        <v>0</v>
      </c>
      <c r="AS2585" s="45">
        <f>IF(AU2585="S",IF(Q2585="1. Aceitou o programa",IF(OR(X2585="Não se Aplica",X2585=""),IF(OR(W2585="Não se Aplica",W2585=""),0,W2585-V2585),AVERAGE(X2585-W2585,W2585-V2585)),0),0)</f>
        <v>0</v>
      </c>
      <c r="AT2585" s="45">
        <f>IF(AU2585="S",IF(AND(Q2585="1. Aceitou o programa",AB2585="Realizada"),IFERROR(IF(AA2585="",0,AA2585-R2585),0),0),0)</f>
        <v>0</v>
      </c>
      <c r="AU2585" s="45" t="str">
        <f>_xlfn.XLOOKUP(U2585,'Lista Suspensa'!$AA$20:$AA$23,'Lista Suspensa'!$AB$20:$AB$23,"N/A")</f>
        <v>S</v>
      </c>
    </row>
    <row r="2586" spans="1:47" ht="12" customHeight="1" x14ac:dyDescent="0.3">
      <c r="A2586" s="87" t="s">
        <v>47</v>
      </c>
      <c r="B2586" s="88">
        <v>46104</v>
      </c>
      <c r="C2586" s="89" t="s">
        <v>48</v>
      </c>
      <c r="D2586" s="89" t="s">
        <v>49</v>
      </c>
      <c r="E2586" s="189">
        <v>95570176</v>
      </c>
      <c r="F2586" s="197" t="s">
        <v>6625</v>
      </c>
      <c r="G2586" s="90">
        <v>3040209744</v>
      </c>
      <c r="H2586" s="91">
        <v>26232</v>
      </c>
      <c r="I2586" s="89"/>
      <c r="J2586" s="89" t="s">
        <v>51</v>
      </c>
      <c r="K2586" s="89" t="s">
        <v>76</v>
      </c>
      <c r="L2586" s="89" t="s">
        <v>191</v>
      </c>
      <c r="M2586" s="89" t="s">
        <v>4243</v>
      </c>
      <c r="N2586" s="89" t="s">
        <v>331</v>
      </c>
      <c r="O2586" s="92" t="s">
        <v>6626</v>
      </c>
      <c r="P2586" s="93" t="s">
        <v>57</v>
      </c>
      <c r="Q2586" s="110" t="s">
        <v>5322</v>
      </c>
      <c r="R2586" s="94"/>
      <c r="S2586" s="95">
        <v>46168</v>
      </c>
      <c r="T2586" s="95" t="s">
        <v>5203</v>
      </c>
      <c r="U2586" s="95" t="s">
        <v>1125</v>
      </c>
      <c r="V2586" s="91">
        <v>46114</v>
      </c>
      <c r="W2586" s="91">
        <v>46160</v>
      </c>
      <c r="X2586" s="91">
        <v>46167</v>
      </c>
      <c r="Y2586" s="96" t="s">
        <v>2851</v>
      </c>
      <c r="Z2586" s="89"/>
      <c r="AA2586" s="95"/>
      <c r="AB2586" s="89"/>
      <c r="AC2586" s="109"/>
      <c r="AD2586" s="89"/>
      <c r="AE2586" s="89"/>
      <c r="AF2586" s="191"/>
      <c r="AG2586" s="194"/>
      <c r="AH2586" s="193"/>
      <c r="AI2586" s="97"/>
      <c r="AJ2586" s="97"/>
      <c r="AK2586" s="97"/>
      <c r="AL2586" s="45" t="s">
        <v>67</v>
      </c>
      <c r="AM2586" s="160" t="str">
        <f>MONTH(B2586)&amp;"/"&amp;YEAR(B2586)</f>
        <v>3/2026</v>
      </c>
      <c r="AN2586" s="45">
        <f>WEEKNUM(B2586)-WEEKNUM(EOMONTH(B2586,-1)+1)+1</f>
        <v>4</v>
      </c>
      <c r="AO2586" s="45" t="str">
        <f>MONTH(R2586)&amp;"/"&amp;YEAR(R2586)</f>
        <v>1/1900</v>
      </c>
      <c r="AP2586" s="45" t="e">
        <f>WEEKNUM(R2586)-WEEKNUM(EOMONTH(R2586,-1)+1)+1</f>
        <v>#NUM!</v>
      </c>
      <c r="AQ2586" s="45">
        <f>IF(AU2586="S",IF(Q2586="1. Aceitou o programa",R2586-B2586,0),0)</f>
        <v>0</v>
      </c>
      <c r="AR2586" s="45">
        <f>IF(AU2586="S",IF(AND(S2586&lt;&gt;"",R2586&lt;&gt;""),S2586-R2586,0),0)</f>
        <v>0</v>
      </c>
      <c r="AS2586" s="45">
        <f>IF(AU2586="S",IF(Q2586="1. Aceitou o programa",IF(OR(X2586="Não se Aplica",X2586=""),IF(OR(W2586="Não se Aplica",W2586=""),0,W2586-V2586),AVERAGE(X2586-W2586,W2586-V2586)),0),0)</f>
        <v>0</v>
      </c>
      <c r="AT2586" s="45">
        <f>IF(AU2586="S",IF(AND(Q2586="1. Aceitou o programa",AB2586="Realizada"),IFERROR(IF(AA2586="",0,AA2586-R2586),0),0),0)</f>
        <v>0</v>
      </c>
      <c r="AU2586" s="45" t="str">
        <f>_xlfn.XLOOKUP(U2586,'Lista Suspensa'!$AA$20:$AA$23,'Lista Suspensa'!$AB$20:$AB$23,"N/A")</f>
        <v>S</v>
      </c>
    </row>
    <row r="2587" spans="1:47" ht="12" customHeight="1" x14ac:dyDescent="0.3">
      <c r="A2587" s="87" t="s">
        <v>47</v>
      </c>
      <c r="B2587" s="88">
        <v>46104</v>
      </c>
      <c r="C2587" s="89" t="s">
        <v>48</v>
      </c>
      <c r="D2587" s="89" t="s">
        <v>49</v>
      </c>
      <c r="E2587" s="189">
        <v>62595474</v>
      </c>
      <c r="F2587" s="197" t="s">
        <v>6627</v>
      </c>
      <c r="G2587" s="90">
        <v>27087363883</v>
      </c>
      <c r="H2587" s="91">
        <v>28485</v>
      </c>
      <c r="I2587" s="89"/>
      <c r="J2587" s="89" t="s">
        <v>51</v>
      </c>
      <c r="K2587" s="89" t="s">
        <v>52</v>
      </c>
      <c r="L2587" s="89" t="s">
        <v>85</v>
      </c>
      <c r="M2587" s="89" t="s">
        <v>833</v>
      </c>
      <c r="N2587" s="89" t="s">
        <v>79</v>
      </c>
      <c r="O2587" s="92" t="s">
        <v>6628</v>
      </c>
      <c r="P2587" s="93" t="s">
        <v>57</v>
      </c>
      <c r="Q2587" s="110" t="s">
        <v>5322</v>
      </c>
      <c r="R2587" s="94"/>
      <c r="S2587" s="95">
        <v>46168</v>
      </c>
      <c r="T2587" s="95" t="s">
        <v>5203</v>
      </c>
      <c r="U2587" s="95" t="s">
        <v>1125</v>
      </c>
      <c r="V2587" s="91">
        <v>46114</v>
      </c>
      <c r="W2587" s="91">
        <v>46160</v>
      </c>
      <c r="X2587" s="91">
        <v>46167</v>
      </c>
      <c r="Y2587" s="96" t="s">
        <v>2851</v>
      </c>
      <c r="Z2587" s="89"/>
      <c r="AA2587" s="95"/>
      <c r="AB2587" s="89"/>
      <c r="AC2587" s="109"/>
      <c r="AD2587" s="89"/>
      <c r="AE2587" s="89"/>
      <c r="AF2587" s="191"/>
      <c r="AG2587" s="194"/>
      <c r="AH2587" s="193"/>
      <c r="AI2587" s="97"/>
      <c r="AJ2587" s="97"/>
      <c r="AK2587" s="97"/>
      <c r="AL2587" s="45" t="s">
        <v>67</v>
      </c>
      <c r="AM2587" s="160" t="str">
        <f>MONTH(B2587)&amp;"/"&amp;YEAR(B2587)</f>
        <v>3/2026</v>
      </c>
      <c r="AN2587" s="45">
        <f>WEEKNUM(B2587)-WEEKNUM(EOMONTH(B2587,-1)+1)+1</f>
        <v>4</v>
      </c>
      <c r="AO2587" s="45" t="str">
        <f>MONTH(R2587)&amp;"/"&amp;YEAR(R2587)</f>
        <v>1/1900</v>
      </c>
      <c r="AP2587" s="45" t="e">
        <f>WEEKNUM(R2587)-WEEKNUM(EOMONTH(R2587,-1)+1)+1</f>
        <v>#NUM!</v>
      </c>
      <c r="AQ2587" s="45">
        <f>IF(AU2587="S",IF(Q2587="1. Aceitou o programa",R2587-B2587,0),0)</f>
        <v>0</v>
      </c>
      <c r="AR2587" s="45">
        <f>IF(AU2587="S",IF(AND(S2587&lt;&gt;"",R2587&lt;&gt;""),S2587-R2587,0),0)</f>
        <v>0</v>
      </c>
      <c r="AS2587" s="45">
        <f>IF(AU2587="S",IF(Q2587="1. Aceitou o programa",IF(OR(X2587="Não se Aplica",X2587=""),IF(OR(W2587="Não se Aplica",W2587=""),0,W2587-V2587),AVERAGE(X2587-W2587,W2587-V2587)),0),0)</f>
        <v>0</v>
      </c>
      <c r="AT2587" s="45">
        <f>IF(AU2587="S",IF(AND(Q2587="1. Aceitou o programa",AB2587="Realizada"),IFERROR(IF(AA2587="",0,AA2587-R2587),0),0),0)</f>
        <v>0</v>
      </c>
      <c r="AU2587" s="45" t="str">
        <f>_xlfn.XLOOKUP(U2587,'Lista Suspensa'!$AA$20:$AA$23,'Lista Suspensa'!$AB$20:$AB$23,"N/A")</f>
        <v>S</v>
      </c>
    </row>
    <row r="2588" spans="1:47" ht="12" customHeight="1" x14ac:dyDescent="0.3">
      <c r="A2588" s="87" t="s">
        <v>47</v>
      </c>
      <c r="B2588" s="88">
        <v>46104</v>
      </c>
      <c r="C2588" s="89" t="s">
        <v>48</v>
      </c>
      <c r="D2588" s="89" t="s">
        <v>49</v>
      </c>
      <c r="E2588" s="189">
        <v>88190749</v>
      </c>
      <c r="F2588" s="197" t="s">
        <v>6629</v>
      </c>
      <c r="G2588" s="90">
        <v>54086280515</v>
      </c>
      <c r="H2588" s="91">
        <v>26341</v>
      </c>
      <c r="I2588" s="89"/>
      <c r="J2588" s="89" t="s">
        <v>84</v>
      </c>
      <c r="K2588" s="89" t="s">
        <v>52</v>
      </c>
      <c r="L2588" s="89" t="s">
        <v>85</v>
      </c>
      <c r="M2588" s="89" t="s">
        <v>6630</v>
      </c>
      <c r="N2588" s="89" t="s">
        <v>137</v>
      </c>
      <c r="O2588" s="92" t="s">
        <v>6631</v>
      </c>
      <c r="P2588" s="93" t="s">
        <v>57</v>
      </c>
      <c r="Q2588" s="110" t="s">
        <v>5322</v>
      </c>
      <c r="R2588" s="94"/>
      <c r="S2588" s="95">
        <v>46168</v>
      </c>
      <c r="T2588" s="95" t="s">
        <v>5203</v>
      </c>
      <c r="U2588" s="95" t="s">
        <v>1125</v>
      </c>
      <c r="V2588" s="91">
        <v>46114</v>
      </c>
      <c r="W2588" s="91">
        <v>46160</v>
      </c>
      <c r="X2588" s="91">
        <v>46167</v>
      </c>
      <c r="Y2588" s="96" t="s">
        <v>2851</v>
      </c>
      <c r="Z2588" s="89"/>
      <c r="AA2588" s="95"/>
      <c r="AB2588" s="89"/>
      <c r="AC2588" s="109"/>
      <c r="AD2588" s="89"/>
      <c r="AE2588" s="89"/>
      <c r="AF2588" s="191"/>
      <c r="AG2588" s="194"/>
      <c r="AH2588" s="193"/>
      <c r="AI2588" s="97"/>
      <c r="AJ2588" s="97"/>
      <c r="AK2588" s="97"/>
      <c r="AL2588" s="45" t="s">
        <v>67</v>
      </c>
      <c r="AM2588" s="160" t="str">
        <f>MONTH(B2588)&amp;"/"&amp;YEAR(B2588)</f>
        <v>3/2026</v>
      </c>
      <c r="AN2588" s="45">
        <f>WEEKNUM(B2588)-WEEKNUM(EOMONTH(B2588,-1)+1)+1</f>
        <v>4</v>
      </c>
      <c r="AO2588" s="45" t="str">
        <f>MONTH(R2588)&amp;"/"&amp;YEAR(R2588)</f>
        <v>1/1900</v>
      </c>
      <c r="AP2588" s="45" t="e">
        <f>WEEKNUM(R2588)-WEEKNUM(EOMONTH(R2588,-1)+1)+1</f>
        <v>#NUM!</v>
      </c>
      <c r="AQ2588" s="45">
        <f>IF(AU2588="S",IF(Q2588="1. Aceitou o programa",R2588-B2588,0),0)</f>
        <v>0</v>
      </c>
      <c r="AR2588" s="45">
        <f>IF(AU2588="S",IF(AND(S2588&lt;&gt;"",R2588&lt;&gt;""),S2588-R2588,0),0)</f>
        <v>0</v>
      </c>
      <c r="AS2588" s="45">
        <f>IF(AU2588="S",IF(Q2588="1. Aceitou o programa",IF(OR(X2588="Não se Aplica",X2588=""),IF(OR(W2588="Não se Aplica",W2588=""),0,W2588-V2588),AVERAGE(X2588-W2588,W2588-V2588)),0),0)</f>
        <v>0</v>
      </c>
      <c r="AT2588" s="45">
        <f>IF(AU2588="S",IF(AND(Q2588="1. Aceitou o programa",AB2588="Realizada"),IFERROR(IF(AA2588="",0,AA2588-R2588),0),0),0)</f>
        <v>0</v>
      </c>
      <c r="AU2588" s="45" t="str">
        <f>_xlfn.XLOOKUP(U2588,'Lista Suspensa'!$AA$20:$AA$23,'Lista Suspensa'!$AB$20:$AB$23,"N/A")</f>
        <v>S</v>
      </c>
    </row>
    <row r="2589" spans="1:47" ht="12" customHeight="1" x14ac:dyDescent="0.3">
      <c r="A2589" s="87" t="s">
        <v>47</v>
      </c>
      <c r="B2589" s="88">
        <v>46104</v>
      </c>
      <c r="C2589" s="89" t="s">
        <v>48</v>
      </c>
      <c r="D2589" s="89" t="s">
        <v>49</v>
      </c>
      <c r="E2589" s="189">
        <v>79084601</v>
      </c>
      <c r="F2589" s="197" t="s">
        <v>6632</v>
      </c>
      <c r="G2589" s="90">
        <v>8279758801</v>
      </c>
      <c r="H2589" s="91">
        <v>24302</v>
      </c>
      <c r="I2589" s="89"/>
      <c r="J2589" s="89" t="s">
        <v>51</v>
      </c>
      <c r="K2589" s="89" t="s">
        <v>52</v>
      </c>
      <c r="L2589" s="89" t="s">
        <v>85</v>
      </c>
      <c r="M2589" s="89" t="s">
        <v>4148</v>
      </c>
      <c r="N2589" s="89" t="s">
        <v>137</v>
      </c>
      <c r="O2589" s="92" t="s">
        <v>6633</v>
      </c>
      <c r="P2589" s="93" t="s">
        <v>57</v>
      </c>
      <c r="Q2589" s="110" t="s">
        <v>5322</v>
      </c>
      <c r="R2589" s="94"/>
      <c r="S2589" s="95">
        <v>46168</v>
      </c>
      <c r="T2589" s="95" t="s">
        <v>5203</v>
      </c>
      <c r="U2589" s="95" t="s">
        <v>1125</v>
      </c>
      <c r="V2589" s="91">
        <v>46114</v>
      </c>
      <c r="W2589" s="91">
        <v>46160</v>
      </c>
      <c r="X2589" s="91">
        <v>46167</v>
      </c>
      <c r="Y2589" s="96" t="s">
        <v>2851</v>
      </c>
      <c r="Z2589" s="89"/>
      <c r="AA2589" s="95"/>
      <c r="AB2589" s="89"/>
      <c r="AC2589" s="109"/>
      <c r="AD2589" s="89"/>
      <c r="AE2589" s="89"/>
      <c r="AF2589" s="191"/>
      <c r="AG2589" s="194"/>
      <c r="AH2589" s="193"/>
      <c r="AI2589" s="97"/>
      <c r="AJ2589" s="97"/>
      <c r="AK2589" s="97"/>
      <c r="AL2589" s="45" t="s">
        <v>67</v>
      </c>
      <c r="AM2589" s="160" t="str">
        <f>MONTH(B2589)&amp;"/"&amp;YEAR(B2589)</f>
        <v>3/2026</v>
      </c>
      <c r="AN2589" s="45">
        <f>WEEKNUM(B2589)-WEEKNUM(EOMONTH(B2589,-1)+1)+1</f>
        <v>4</v>
      </c>
      <c r="AO2589" s="45" t="str">
        <f>MONTH(R2589)&amp;"/"&amp;YEAR(R2589)</f>
        <v>1/1900</v>
      </c>
      <c r="AP2589" s="45" t="e">
        <f>WEEKNUM(R2589)-WEEKNUM(EOMONTH(R2589,-1)+1)+1</f>
        <v>#NUM!</v>
      </c>
      <c r="AQ2589" s="45">
        <f>IF(AU2589="S",IF(Q2589="1. Aceitou o programa",R2589-B2589,0),0)</f>
        <v>0</v>
      </c>
      <c r="AR2589" s="45">
        <f>IF(AU2589="S",IF(AND(S2589&lt;&gt;"",R2589&lt;&gt;""),S2589-R2589,0),0)</f>
        <v>0</v>
      </c>
      <c r="AS2589" s="45">
        <f>IF(AU2589="S",IF(Q2589="1. Aceitou o programa",IF(OR(X2589="Não se Aplica",X2589=""),IF(OR(W2589="Não se Aplica",W2589=""),0,W2589-V2589),AVERAGE(X2589-W2589,W2589-V2589)),0),0)</f>
        <v>0</v>
      </c>
      <c r="AT2589" s="45">
        <f>IF(AU2589="S",IF(AND(Q2589="1. Aceitou o programa",AB2589="Realizada"),IFERROR(IF(AA2589="",0,AA2589-R2589),0),0),0)</f>
        <v>0</v>
      </c>
      <c r="AU2589" s="45" t="str">
        <f>_xlfn.XLOOKUP(U2589,'Lista Suspensa'!$AA$20:$AA$23,'Lista Suspensa'!$AB$20:$AB$23,"N/A")</f>
        <v>S</v>
      </c>
    </row>
    <row r="2590" spans="1:47" ht="12" customHeight="1" x14ac:dyDescent="0.3">
      <c r="A2590" s="87" t="s">
        <v>47</v>
      </c>
      <c r="B2590" s="88">
        <v>46104</v>
      </c>
      <c r="C2590" s="89" t="s">
        <v>48</v>
      </c>
      <c r="D2590" s="89" t="s">
        <v>49</v>
      </c>
      <c r="E2590" s="189">
        <v>79084600</v>
      </c>
      <c r="F2590" s="197" t="s">
        <v>6634</v>
      </c>
      <c r="G2590" s="90">
        <v>52782708880</v>
      </c>
      <c r="H2590" s="91">
        <v>37403</v>
      </c>
      <c r="I2590" s="89"/>
      <c r="J2590" s="89" t="s">
        <v>51</v>
      </c>
      <c r="K2590" s="89" t="s">
        <v>52</v>
      </c>
      <c r="L2590" s="89" t="s">
        <v>85</v>
      </c>
      <c r="M2590" s="89" t="s">
        <v>4148</v>
      </c>
      <c r="N2590" s="89" t="s">
        <v>137</v>
      </c>
      <c r="O2590" s="92" t="s">
        <v>6635</v>
      </c>
      <c r="P2590" s="93" t="s">
        <v>57</v>
      </c>
      <c r="Q2590" s="110" t="s">
        <v>5322</v>
      </c>
      <c r="R2590" s="94"/>
      <c r="S2590" s="95">
        <v>46168</v>
      </c>
      <c r="T2590" s="95" t="s">
        <v>5203</v>
      </c>
      <c r="U2590" s="95" t="s">
        <v>1125</v>
      </c>
      <c r="V2590" s="91">
        <v>46114</v>
      </c>
      <c r="W2590" s="91">
        <v>46160</v>
      </c>
      <c r="X2590" s="91">
        <v>46167</v>
      </c>
      <c r="Y2590" s="96" t="s">
        <v>2851</v>
      </c>
      <c r="Z2590" s="89"/>
      <c r="AA2590" s="95"/>
      <c r="AB2590" s="89"/>
      <c r="AC2590" s="109"/>
      <c r="AD2590" s="89"/>
      <c r="AE2590" s="89"/>
      <c r="AF2590" s="191"/>
      <c r="AG2590" s="194"/>
      <c r="AH2590" s="193"/>
      <c r="AI2590" s="97"/>
      <c r="AJ2590" s="97"/>
      <c r="AK2590" s="97"/>
      <c r="AL2590" s="45" t="s">
        <v>67</v>
      </c>
      <c r="AM2590" s="160" t="str">
        <f>MONTH(B2590)&amp;"/"&amp;YEAR(B2590)</f>
        <v>3/2026</v>
      </c>
      <c r="AN2590" s="45">
        <f>WEEKNUM(B2590)-WEEKNUM(EOMONTH(B2590,-1)+1)+1</f>
        <v>4</v>
      </c>
      <c r="AO2590" s="45" t="str">
        <f>MONTH(R2590)&amp;"/"&amp;YEAR(R2590)</f>
        <v>1/1900</v>
      </c>
      <c r="AP2590" s="45" t="e">
        <f>WEEKNUM(R2590)-WEEKNUM(EOMONTH(R2590,-1)+1)+1</f>
        <v>#NUM!</v>
      </c>
      <c r="AQ2590" s="45">
        <f>IF(AU2590="S",IF(Q2590="1. Aceitou o programa",R2590-B2590,0),0)</f>
        <v>0</v>
      </c>
      <c r="AR2590" s="45">
        <f>IF(AU2590="S",IF(AND(S2590&lt;&gt;"",R2590&lt;&gt;""),S2590-R2590,0),0)</f>
        <v>0</v>
      </c>
      <c r="AS2590" s="45">
        <f>IF(AU2590="S",IF(Q2590="1. Aceitou o programa",IF(OR(X2590="Não se Aplica",X2590=""),IF(OR(W2590="Não se Aplica",W2590=""),0,W2590-V2590),AVERAGE(X2590-W2590,W2590-V2590)),0),0)</f>
        <v>0</v>
      </c>
      <c r="AT2590" s="45">
        <f>IF(AU2590="S",IF(AND(Q2590="1. Aceitou o programa",AB2590="Realizada"),IFERROR(IF(AA2590="",0,AA2590-R2590),0),0),0)</f>
        <v>0</v>
      </c>
      <c r="AU2590" s="45" t="str">
        <f>_xlfn.XLOOKUP(U2590,'Lista Suspensa'!$AA$20:$AA$23,'Lista Suspensa'!$AB$20:$AB$23,"N/A")</f>
        <v>S</v>
      </c>
    </row>
    <row r="2591" spans="1:47" ht="12" customHeight="1" x14ac:dyDescent="0.3">
      <c r="A2591" s="87" t="s">
        <v>47</v>
      </c>
      <c r="B2591" s="88">
        <v>46104</v>
      </c>
      <c r="C2591" s="89" t="s">
        <v>48</v>
      </c>
      <c r="D2591" s="89" t="s">
        <v>49</v>
      </c>
      <c r="E2591" s="189">
        <v>71577039</v>
      </c>
      <c r="F2591" s="197" t="s">
        <v>6636</v>
      </c>
      <c r="G2591" s="90">
        <v>38103497800</v>
      </c>
      <c r="H2591" s="91">
        <v>32795</v>
      </c>
      <c r="I2591" s="89"/>
      <c r="J2591" s="89" t="s">
        <v>51</v>
      </c>
      <c r="K2591" s="89" t="s">
        <v>52</v>
      </c>
      <c r="L2591" s="89" t="s">
        <v>85</v>
      </c>
      <c r="M2591" s="89" t="s">
        <v>5837</v>
      </c>
      <c r="N2591" s="89" t="s">
        <v>159</v>
      </c>
      <c r="O2591" s="92" t="s">
        <v>6637</v>
      </c>
      <c r="P2591" s="93" t="s">
        <v>57</v>
      </c>
      <c r="Q2591" s="110" t="s">
        <v>5322</v>
      </c>
      <c r="R2591" s="94"/>
      <c r="S2591" s="95">
        <v>46168</v>
      </c>
      <c r="T2591" s="95" t="s">
        <v>5203</v>
      </c>
      <c r="U2591" s="95" t="s">
        <v>1125</v>
      </c>
      <c r="V2591" s="91">
        <v>46114</v>
      </c>
      <c r="W2591" s="91">
        <v>46160</v>
      </c>
      <c r="X2591" s="91">
        <v>46167</v>
      </c>
      <c r="Y2591" s="96" t="s">
        <v>2851</v>
      </c>
      <c r="Z2591" s="89"/>
      <c r="AA2591" s="95"/>
      <c r="AB2591" s="89"/>
      <c r="AC2591" s="109"/>
      <c r="AD2591" s="89"/>
      <c r="AE2591" s="89"/>
      <c r="AF2591" s="191"/>
      <c r="AG2591" s="194"/>
      <c r="AH2591" s="193"/>
      <c r="AI2591" s="97"/>
      <c r="AJ2591" s="97"/>
      <c r="AK2591" s="97"/>
      <c r="AL2591" s="45" t="s">
        <v>67</v>
      </c>
      <c r="AM2591" s="160" t="str">
        <f>MONTH(B2591)&amp;"/"&amp;YEAR(B2591)</f>
        <v>3/2026</v>
      </c>
      <c r="AN2591" s="45">
        <f>WEEKNUM(B2591)-WEEKNUM(EOMONTH(B2591,-1)+1)+1</f>
        <v>4</v>
      </c>
      <c r="AO2591" s="45" t="str">
        <f>MONTH(R2591)&amp;"/"&amp;YEAR(R2591)</f>
        <v>1/1900</v>
      </c>
      <c r="AP2591" s="45" t="e">
        <f>WEEKNUM(R2591)-WEEKNUM(EOMONTH(R2591,-1)+1)+1</f>
        <v>#NUM!</v>
      </c>
      <c r="AQ2591" s="45">
        <f>IF(AU2591="S",IF(Q2591="1. Aceitou o programa",R2591-B2591,0),0)</f>
        <v>0</v>
      </c>
      <c r="AR2591" s="45">
        <f>IF(AU2591="S",IF(AND(S2591&lt;&gt;"",R2591&lt;&gt;""),S2591-R2591,0),0)</f>
        <v>0</v>
      </c>
      <c r="AS2591" s="45">
        <f>IF(AU2591="S",IF(Q2591="1. Aceitou o programa",IF(OR(X2591="Não se Aplica",X2591=""),IF(OR(W2591="Não se Aplica",W2591=""),0,W2591-V2591),AVERAGE(X2591-W2591,W2591-V2591)),0),0)</f>
        <v>0</v>
      </c>
      <c r="AT2591" s="45">
        <f>IF(AU2591="S",IF(AND(Q2591="1. Aceitou o programa",AB2591="Realizada"),IFERROR(IF(AA2591="",0,AA2591-R2591),0),0),0)</f>
        <v>0</v>
      </c>
      <c r="AU2591" s="45" t="str">
        <f>_xlfn.XLOOKUP(U2591,'Lista Suspensa'!$AA$20:$AA$23,'Lista Suspensa'!$AB$20:$AB$23,"N/A")</f>
        <v>S</v>
      </c>
    </row>
    <row r="2592" spans="1:47" ht="12" customHeight="1" x14ac:dyDescent="0.3">
      <c r="A2592" s="87" t="s">
        <v>47</v>
      </c>
      <c r="B2592" s="88">
        <v>46104</v>
      </c>
      <c r="C2592" s="89" t="s">
        <v>48</v>
      </c>
      <c r="D2592" s="89" t="s">
        <v>49</v>
      </c>
      <c r="E2592" s="189">
        <v>93871069</v>
      </c>
      <c r="F2592" s="197" t="s">
        <v>6638</v>
      </c>
      <c r="G2592" s="90">
        <v>18219984724</v>
      </c>
      <c r="H2592" s="91">
        <v>40998</v>
      </c>
      <c r="I2592" s="89"/>
      <c r="J2592" s="89" t="s">
        <v>84</v>
      </c>
      <c r="K2592" s="89" t="s">
        <v>76</v>
      </c>
      <c r="L2592" s="89" t="s">
        <v>95</v>
      </c>
      <c r="M2592" s="89" t="s">
        <v>544</v>
      </c>
      <c r="N2592" s="89" t="s">
        <v>331</v>
      </c>
      <c r="O2592" s="92" t="s">
        <v>6639</v>
      </c>
      <c r="P2592" s="93" t="s">
        <v>57</v>
      </c>
      <c r="Q2592" s="110" t="s">
        <v>5322</v>
      </c>
      <c r="R2592" s="94"/>
      <c r="S2592" s="95">
        <v>46168</v>
      </c>
      <c r="T2592" s="95" t="s">
        <v>5203</v>
      </c>
      <c r="U2592" s="95" t="s">
        <v>1125</v>
      </c>
      <c r="V2592" s="91">
        <v>46114</v>
      </c>
      <c r="W2592" s="91">
        <v>46160</v>
      </c>
      <c r="X2592" s="91">
        <v>46167</v>
      </c>
      <c r="Y2592" s="96" t="s">
        <v>2851</v>
      </c>
      <c r="Z2592" s="89"/>
      <c r="AA2592" s="95"/>
      <c r="AB2592" s="89"/>
      <c r="AC2592" s="109"/>
      <c r="AD2592" s="89"/>
      <c r="AE2592" s="89"/>
      <c r="AF2592" s="191"/>
      <c r="AG2592" s="194"/>
      <c r="AH2592" s="193"/>
      <c r="AI2592" s="97"/>
      <c r="AJ2592" s="97"/>
      <c r="AK2592" s="97"/>
      <c r="AL2592" s="45" t="s">
        <v>67</v>
      </c>
      <c r="AM2592" s="160" t="str">
        <f>MONTH(B2592)&amp;"/"&amp;YEAR(B2592)</f>
        <v>3/2026</v>
      </c>
      <c r="AN2592" s="45">
        <f>WEEKNUM(B2592)-WEEKNUM(EOMONTH(B2592,-1)+1)+1</f>
        <v>4</v>
      </c>
      <c r="AO2592" s="45" t="str">
        <f>MONTH(R2592)&amp;"/"&amp;YEAR(R2592)</f>
        <v>1/1900</v>
      </c>
      <c r="AP2592" s="45" t="e">
        <f>WEEKNUM(R2592)-WEEKNUM(EOMONTH(R2592,-1)+1)+1</f>
        <v>#NUM!</v>
      </c>
      <c r="AQ2592" s="45">
        <f>IF(AU2592="S",IF(Q2592="1. Aceitou o programa",R2592-B2592,0),0)</f>
        <v>0</v>
      </c>
      <c r="AR2592" s="45">
        <f>IF(AU2592="S",IF(AND(S2592&lt;&gt;"",R2592&lt;&gt;""),S2592-R2592,0),0)</f>
        <v>0</v>
      </c>
      <c r="AS2592" s="45">
        <f>IF(AU2592="S",IF(Q2592="1. Aceitou o programa",IF(OR(X2592="Não se Aplica",X2592=""),IF(OR(W2592="Não se Aplica",W2592=""),0,W2592-V2592),AVERAGE(X2592-W2592,W2592-V2592)),0),0)</f>
        <v>0</v>
      </c>
      <c r="AT2592" s="45">
        <f>IF(AU2592="S",IF(AND(Q2592="1. Aceitou o programa",AB2592="Realizada"),IFERROR(IF(AA2592="",0,AA2592-R2592),0),0),0)</f>
        <v>0</v>
      </c>
      <c r="AU2592" s="45" t="str">
        <f>_xlfn.XLOOKUP(U2592,'Lista Suspensa'!$AA$20:$AA$23,'Lista Suspensa'!$AB$20:$AB$23,"N/A")</f>
        <v>S</v>
      </c>
    </row>
    <row r="2593" spans="1:47" ht="12" customHeight="1" x14ac:dyDescent="0.3">
      <c r="A2593" s="87" t="s">
        <v>47</v>
      </c>
      <c r="B2593" s="88">
        <v>46104</v>
      </c>
      <c r="C2593" s="89" t="s">
        <v>48</v>
      </c>
      <c r="D2593" s="89" t="s">
        <v>49</v>
      </c>
      <c r="E2593" s="189">
        <v>82359750</v>
      </c>
      <c r="F2593" s="197" t="s">
        <v>6640</v>
      </c>
      <c r="G2593" s="90">
        <v>29289429801</v>
      </c>
      <c r="H2593" s="91">
        <v>29384</v>
      </c>
      <c r="I2593" s="89"/>
      <c r="J2593" s="89" t="s">
        <v>51</v>
      </c>
      <c r="K2593" s="89" t="s">
        <v>52</v>
      </c>
      <c r="L2593" s="89" t="s">
        <v>85</v>
      </c>
      <c r="M2593" s="89" t="s">
        <v>6641</v>
      </c>
      <c r="N2593" s="89" t="s">
        <v>137</v>
      </c>
      <c r="O2593" s="92" t="s">
        <v>6642</v>
      </c>
      <c r="P2593" s="93" t="s">
        <v>57</v>
      </c>
      <c r="Q2593" s="110" t="s">
        <v>5322</v>
      </c>
      <c r="R2593" s="94"/>
      <c r="S2593" s="95">
        <v>46168</v>
      </c>
      <c r="T2593" s="95" t="s">
        <v>5203</v>
      </c>
      <c r="U2593" s="95" t="s">
        <v>1125</v>
      </c>
      <c r="V2593" s="91">
        <v>46114</v>
      </c>
      <c r="W2593" s="91">
        <v>46160</v>
      </c>
      <c r="X2593" s="91">
        <v>46167</v>
      </c>
      <c r="Y2593" s="96" t="s">
        <v>2851</v>
      </c>
      <c r="Z2593" s="89"/>
      <c r="AA2593" s="95"/>
      <c r="AB2593" s="89"/>
      <c r="AC2593" s="109"/>
      <c r="AD2593" s="89"/>
      <c r="AE2593" s="89"/>
      <c r="AF2593" s="191"/>
      <c r="AG2593" s="194"/>
      <c r="AH2593" s="193"/>
      <c r="AI2593" s="97"/>
      <c r="AJ2593" s="97"/>
      <c r="AK2593" s="97"/>
      <c r="AL2593" s="45" t="s">
        <v>67</v>
      </c>
      <c r="AM2593" s="160" t="str">
        <f>MONTH(B2593)&amp;"/"&amp;YEAR(B2593)</f>
        <v>3/2026</v>
      </c>
      <c r="AN2593" s="45">
        <f>WEEKNUM(B2593)-WEEKNUM(EOMONTH(B2593,-1)+1)+1</f>
        <v>4</v>
      </c>
      <c r="AO2593" s="45" t="str">
        <f>MONTH(R2593)&amp;"/"&amp;YEAR(R2593)</f>
        <v>1/1900</v>
      </c>
      <c r="AP2593" s="45" t="e">
        <f>WEEKNUM(R2593)-WEEKNUM(EOMONTH(R2593,-1)+1)+1</f>
        <v>#NUM!</v>
      </c>
      <c r="AQ2593" s="45">
        <f>IF(AU2593="S",IF(Q2593="1. Aceitou o programa",R2593-B2593,0),0)</f>
        <v>0</v>
      </c>
      <c r="AR2593" s="45">
        <f>IF(AU2593="S",IF(AND(S2593&lt;&gt;"",R2593&lt;&gt;""),S2593-R2593,0),0)</f>
        <v>0</v>
      </c>
      <c r="AS2593" s="45">
        <f>IF(AU2593="S",IF(Q2593="1. Aceitou o programa",IF(OR(X2593="Não se Aplica",X2593=""),IF(OR(W2593="Não se Aplica",W2593=""),0,W2593-V2593),AVERAGE(X2593-W2593,W2593-V2593)),0),0)</f>
        <v>0</v>
      </c>
      <c r="AT2593" s="45">
        <f>IF(AU2593="S",IF(AND(Q2593="1. Aceitou o programa",AB2593="Realizada"),IFERROR(IF(AA2593="",0,AA2593-R2593),0),0),0)</f>
        <v>0</v>
      </c>
      <c r="AU2593" s="45" t="str">
        <f>_xlfn.XLOOKUP(U2593,'Lista Suspensa'!$AA$20:$AA$23,'Lista Suspensa'!$AB$20:$AB$23,"N/A")</f>
        <v>S</v>
      </c>
    </row>
    <row r="2594" spans="1:47" ht="12" customHeight="1" x14ac:dyDescent="0.3">
      <c r="A2594" s="87" t="s">
        <v>47</v>
      </c>
      <c r="B2594" s="88">
        <v>46104</v>
      </c>
      <c r="C2594" s="89" t="s">
        <v>48</v>
      </c>
      <c r="D2594" s="89" t="s">
        <v>49</v>
      </c>
      <c r="E2594" s="189">
        <v>594598109</v>
      </c>
      <c r="F2594" s="197" t="s">
        <v>6643</v>
      </c>
      <c r="G2594" s="90">
        <v>4371591833</v>
      </c>
      <c r="H2594" s="91">
        <v>22527</v>
      </c>
      <c r="I2594" s="89"/>
      <c r="J2594" s="89" t="s">
        <v>84</v>
      </c>
      <c r="K2594" s="89" t="s">
        <v>52</v>
      </c>
      <c r="L2594" s="89" t="s">
        <v>53</v>
      </c>
      <c r="M2594" s="89" t="s">
        <v>5089</v>
      </c>
      <c r="N2594" s="89" t="s">
        <v>159</v>
      </c>
      <c r="O2594" s="92" t="s">
        <v>6644</v>
      </c>
      <c r="P2594" s="93" t="s">
        <v>57</v>
      </c>
      <c r="Q2594" s="110" t="s">
        <v>58</v>
      </c>
      <c r="R2594" s="94">
        <v>46169</v>
      </c>
      <c r="S2594" s="95"/>
      <c r="T2594" s="95" t="s">
        <v>59</v>
      </c>
      <c r="U2594" s="95" t="s">
        <v>60</v>
      </c>
      <c r="V2594" s="91">
        <v>46157</v>
      </c>
      <c r="W2594" s="91">
        <v>46164</v>
      </c>
      <c r="X2594" s="91">
        <v>46169</v>
      </c>
      <c r="Y2594" s="96" t="s">
        <v>2851</v>
      </c>
      <c r="Z2594" s="89" t="s">
        <v>2798</v>
      </c>
      <c r="AA2594" s="95"/>
      <c r="AB2594" s="89" t="s">
        <v>2799</v>
      </c>
      <c r="AC2594" s="109" t="s">
        <v>432</v>
      </c>
      <c r="AD2594" s="89" t="s">
        <v>3652</v>
      </c>
      <c r="AE2594" s="89">
        <v>21</v>
      </c>
      <c r="AF2594" s="191" t="s">
        <v>6645</v>
      </c>
      <c r="AG2594" s="194" t="s">
        <v>386</v>
      </c>
      <c r="AH2594" s="193" t="s">
        <v>2802</v>
      </c>
      <c r="AI2594" s="97"/>
      <c r="AJ2594" s="97" t="s">
        <v>65</v>
      </c>
      <c r="AK2594" s="97" t="s">
        <v>66</v>
      </c>
      <c r="AL2594" s="45" t="s">
        <v>67</v>
      </c>
      <c r="AM2594" s="160" t="str">
        <f>MONTH(B2594)&amp;"/"&amp;YEAR(B2594)</f>
        <v>3/2026</v>
      </c>
      <c r="AN2594" s="45">
        <f>WEEKNUM(B2594)-WEEKNUM(EOMONTH(B2594,-1)+1)+1</f>
        <v>4</v>
      </c>
      <c r="AO2594" s="45" t="str">
        <f>MONTH(R2594)&amp;"/"&amp;YEAR(R2594)</f>
        <v>5/2026</v>
      </c>
      <c r="AP2594" s="45">
        <f>WEEKNUM(R2594)-WEEKNUM(EOMONTH(R2594,-1)+1)+1</f>
        <v>5</v>
      </c>
      <c r="AQ2594" s="45">
        <f>IF(AU2594="S",IF(Q2594="1. Aceitou o programa",R2594-B2594,0),0)</f>
        <v>65</v>
      </c>
      <c r="AR2594" s="45">
        <f>IF(AU2594="S",IF(AND(S2594&lt;&gt;"",R2594&lt;&gt;""),S2594-R2594,0),0)</f>
        <v>0</v>
      </c>
      <c r="AS2594" s="45">
        <f>IF(AU2594="S",IF(Q2594="1. Aceitou o programa",IF(OR(X2594="Não se Aplica",X2594=""),IF(OR(W2594="Não se Aplica",W2594=""),0,W2594-V2594),AVERAGE(X2594-W2594,W2594-V2594)),0),0)</f>
        <v>6</v>
      </c>
      <c r="AT2594" s="45">
        <f>IF(AU2594="S",IF(AND(Q2594="1. Aceitou o programa",AB2594="Realizada"),IFERROR(IF(AA2594="",0,AA2594-R2594),0),0),0)</f>
        <v>0</v>
      </c>
      <c r="AU2594" s="45" t="str">
        <f>_xlfn.XLOOKUP(U2594,'Lista Suspensa'!$AA$20:$AA$23,'Lista Suspensa'!$AB$20:$AB$23,"N/A")</f>
        <v>S</v>
      </c>
    </row>
    <row r="2595" spans="1:47" ht="12" customHeight="1" x14ac:dyDescent="0.3">
      <c r="A2595" s="87" t="s">
        <v>47</v>
      </c>
      <c r="B2595" s="88">
        <v>46104</v>
      </c>
      <c r="C2595" s="89" t="s">
        <v>48</v>
      </c>
      <c r="D2595" s="89" t="s">
        <v>49</v>
      </c>
      <c r="E2595" s="189">
        <v>71691302</v>
      </c>
      <c r="F2595" s="197" t="s">
        <v>6646</v>
      </c>
      <c r="G2595" s="90">
        <v>13491344816</v>
      </c>
      <c r="H2595" s="91">
        <v>25875</v>
      </c>
      <c r="I2595" s="89"/>
      <c r="J2595" s="89" t="s">
        <v>51</v>
      </c>
      <c r="K2595" s="89" t="s">
        <v>52</v>
      </c>
      <c r="L2595" s="89" t="s">
        <v>85</v>
      </c>
      <c r="M2595" s="89" t="s">
        <v>1186</v>
      </c>
      <c r="N2595" s="89" t="s">
        <v>159</v>
      </c>
      <c r="O2595" s="92" t="s">
        <v>6647</v>
      </c>
      <c r="P2595" s="93" t="s">
        <v>57</v>
      </c>
      <c r="Q2595" s="110" t="s">
        <v>5322</v>
      </c>
      <c r="R2595" s="94"/>
      <c r="S2595" s="95">
        <v>46168</v>
      </c>
      <c r="T2595" s="95" t="s">
        <v>5203</v>
      </c>
      <c r="U2595" s="95" t="s">
        <v>1125</v>
      </c>
      <c r="V2595" s="91">
        <v>46114</v>
      </c>
      <c r="W2595" s="91">
        <v>46160</v>
      </c>
      <c r="X2595" s="91">
        <v>46167</v>
      </c>
      <c r="Y2595" s="96" t="s">
        <v>2851</v>
      </c>
      <c r="Z2595" s="89"/>
      <c r="AA2595" s="95"/>
      <c r="AB2595" s="89"/>
      <c r="AC2595" s="109"/>
      <c r="AD2595" s="89"/>
      <c r="AE2595" s="89"/>
      <c r="AF2595" s="191"/>
      <c r="AG2595" s="194"/>
      <c r="AH2595" s="193"/>
      <c r="AI2595" s="97"/>
      <c r="AJ2595" s="97"/>
      <c r="AK2595" s="97"/>
      <c r="AL2595" s="45" t="s">
        <v>67</v>
      </c>
      <c r="AM2595" s="160" t="str">
        <f>MONTH(B2595)&amp;"/"&amp;YEAR(B2595)</f>
        <v>3/2026</v>
      </c>
      <c r="AN2595" s="45">
        <f>WEEKNUM(B2595)-WEEKNUM(EOMONTH(B2595,-1)+1)+1</f>
        <v>4</v>
      </c>
      <c r="AO2595" s="45" t="str">
        <f>MONTH(R2595)&amp;"/"&amp;YEAR(R2595)</f>
        <v>1/1900</v>
      </c>
      <c r="AP2595" s="45" t="e">
        <f>WEEKNUM(R2595)-WEEKNUM(EOMONTH(R2595,-1)+1)+1</f>
        <v>#NUM!</v>
      </c>
      <c r="AQ2595" s="45">
        <f>IF(AU2595="S",IF(Q2595="1. Aceitou o programa",R2595-B2595,0),0)</f>
        <v>0</v>
      </c>
      <c r="AR2595" s="45">
        <f>IF(AU2595="S",IF(AND(S2595&lt;&gt;"",R2595&lt;&gt;""),S2595-R2595,0),0)</f>
        <v>0</v>
      </c>
      <c r="AS2595" s="45">
        <f>IF(AU2595="S",IF(Q2595="1. Aceitou o programa",IF(OR(X2595="Não se Aplica",X2595=""),IF(OR(W2595="Não se Aplica",W2595=""),0,W2595-V2595),AVERAGE(X2595-W2595,W2595-V2595)),0),0)</f>
        <v>0</v>
      </c>
      <c r="AT2595" s="45">
        <f>IF(AU2595="S",IF(AND(Q2595="1. Aceitou o programa",AB2595="Realizada"),IFERROR(IF(AA2595="",0,AA2595-R2595),0),0),0)</f>
        <v>0</v>
      </c>
      <c r="AU2595" s="45" t="str">
        <f>_xlfn.XLOOKUP(U2595,'Lista Suspensa'!$AA$20:$AA$23,'Lista Suspensa'!$AB$20:$AB$23,"N/A")</f>
        <v>S</v>
      </c>
    </row>
    <row r="2596" spans="1:47" ht="12" customHeight="1" x14ac:dyDescent="0.3">
      <c r="A2596" s="87" t="s">
        <v>47</v>
      </c>
      <c r="B2596" s="88">
        <v>46104</v>
      </c>
      <c r="C2596" s="89" t="s">
        <v>48</v>
      </c>
      <c r="D2596" s="89" t="s">
        <v>49</v>
      </c>
      <c r="E2596" s="189">
        <v>82569434</v>
      </c>
      <c r="F2596" s="197" t="s">
        <v>6648</v>
      </c>
      <c r="G2596" s="90">
        <v>583775810</v>
      </c>
      <c r="H2596" s="91">
        <v>21276</v>
      </c>
      <c r="I2596" s="89"/>
      <c r="J2596" s="89" t="s">
        <v>84</v>
      </c>
      <c r="K2596" s="89" t="s">
        <v>52</v>
      </c>
      <c r="L2596" s="89" t="s">
        <v>53</v>
      </c>
      <c r="M2596" s="89" t="s">
        <v>6649</v>
      </c>
      <c r="N2596" s="89" t="s">
        <v>449</v>
      </c>
      <c r="O2596" s="92" t="s">
        <v>6650</v>
      </c>
      <c r="P2596" s="93" t="s">
        <v>57</v>
      </c>
      <c r="Q2596" s="110" t="s">
        <v>5322</v>
      </c>
      <c r="R2596" s="94"/>
      <c r="S2596" s="95">
        <v>46168</v>
      </c>
      <c r="T2596" s="95" t="s">
        <v>5203</v>
      </c>
      <c r="U2596" s="95" t="s">
        <v>1125</v>
      </c>
      <c r="V2596" s="91">
        <v>46114</v>
      </c>
      <c r="W2596" s="91">
        <v>46160</v>
      </c>
      <c r="X2596" s="91">
        <v>46167</v>
      </c>
      <c r="Y2596" s="96" t="s">
        <v>2851</v>
      </c>
      <c r="Z2596" s="89"/>
      <c r="AA2596" s="95"/>
      <c r="AB2596" s="89"/>
      <c r="AC2596" s="109"/>
      <c r="AD2596" s="89"/>
      <c r="AE2596" s="89"/>
      <c r="AF2596" s="191"/>
      <c r="AG2596" s="194"/>
      <c r="AH2596" s="193"/>
      <c r="AI2596" s="97"/>
      <c r="AJ2596" s="97"/>
      <c r="AK2596" s="97"/>
      <c r="AL2596" s="45" t="s">
        <v>67</v>
      </c>
      <c r="AM2596" s="160" t="str">
        <f>MONTH(B2596)&amp;"/"&amp;YEAR(B2596)</f>
        <v>3/2026</v>
      </c>
      <c r="AN2596" s="45">
        <f>WEEKNUM(B2596)-WEEKNUM(EOMONTH(B2596,-1)+1)+1</f>
        <v>4</v>
      </c>
      <c r="AO2596" s="45" t="str">
        <f>MONTH(R2596)&amp;"/"&amp;YEAR(R2596)</f>
        <v>1/1900</v>
      </c>
      <c r="AP2596" s="45" t="e">
        <f>WEEKNUM(R2596)-WEEKNUM(EOMONTH(R2596,-1)+1)+1</f>
        <v>#NUM!</v>
      </c>
      <c r="AQ2596" s="45">
        <f>IF(AU2596="S",IF(Q2596="1. Aceitou o programa",R2596-B2596,0),0)</f>
        <v>0</v>
      </c>
      <c r="AR2596" s="45">
        <f>IF(AU2596="S",IF(AND(S2596&lt;&gt;"",R2596&lt;&gt;""),S2596-R2596,0),0)</f>
        <v>0</v>
      </c>
      <c r="AS2596" s="45">
        <f>IF(AU2596="S",IF(Q2596="1. Aceitou o programa",IF(OR(X2596="Não se Aplica",X2596=""),IF(OR(W2596="Não se Aplica",W2596=""),0,W2596-V2596),AVERAGE(X2596-W2596,W2596-V2596)),0),0)</f>
        <v>0</v>
      </c>
      <c r="AT2596" s="45">
        <f>IF(AU2596="S",IF(AND(Q2596="1. Aceitou o programa",AB2596="Realizada"),IFERROR(IF(AA2596="",0,AA2596-R2596),0),0),0)</f>
        <v>0</v>
      </c>
      <c r="AU2596" s="45" t="str">
        <f>_xlfn.XLOOKUP(U2596,'Lista Suspensa'!$AA$20:$AA$23,'Lista Suspensa'!$AB$20:$AB$23,"N/A")</f>
        <v>S</v>
      </c>
    </row>
    <row r="2597" spans="1:47" ht="12" customHeight="1" x14ac:dyDescent="0.3">
      <c r="A2597" s="87" t="s">
        <v>47</v>
      </c>
      <c r="B2597" s="88">
        <v>46104</v>
      </c>
      <c r="C2597" s="89" t="s">
        <v>48</v>
      </c>
      <c r="D2597" s="89" t="s">
        <v>49</v>
      </c>
      <c r="E2597" s="189">
        <v>71783325</v>
      </c>
      <c r="F2597" s="197" t="s">
        <v>6651</v>
      </c>
      <c r="G2597" s="90">
        <v>37162648819</v>
      </c>
      <c r="H2597" s="91">
        <v>32596</v>
      </c>
      <c r="I2597" s="89"/>
      <c r="J2597" s="89" t="s">
        <v>51</v>
      </c>
      <c r="K2597" s="89" t="s">
        <v>52</v>
      </c>
      <c r="L2597" s="89" t="s">
        <v>85</v>
      </c>
      <c r="M2597" s="89" t="s">
        <v>4212</v>
      </c>
      <c r="N2597" s="89" t="s">
        <v>159</v>
      </c>
      <c r="O2597" s="92" t="s">
        <v>6652</v>
      </c>
      <c r="P2597" s="93" t="s">
        <v>57</v>
      </c>
      <c r="Q2597" s="110" t="s">
        <v>58</v>
      </c>
      <c r="R2597" s="94">
        <v>46169</v>
      </c>
      <c r="S2597" s="95"/>
      <c r="T2597" s="95" t="s">
        <v>59</v>
      </c>
      <c r="U2597" s="95" t="s">
        <v>60</v>
      </c>
      <c r="V2597" s="91">
        <v>46114</v>
      </c>
      <c r="W2597" s="91">
        <v>46160</v>
      </c>
      <c r="X2597" s="91">
        <v>46167</v>
      </c>
      <c r="Y2597" s="96" t="s">
        <v>2851</v>
      </c>
      <c r="Z2597" s="89" t="s">
        <v>62</v>
      </c>
      <c r="AA2597" s="95"/>
      <c r="AB2597" s="95" t="s">
        <v>2804</v>
      </c>
      <c r="AC2597" s="95" t="s">
        <v>2804</v>
      </c>
      <c r="AD2597" s="95" t="s">
        <v>2804</v>
      </c>
      <c r="AE2597" s="95" t="s">
        <v>2804</v>
      </c>
      <c r="AF2597" s="95" t="s">
        <v>2804</v>
      </c>
      <c r="AG2597" s="95" t="s">
        <v>2804</v>
      </c>
      <c r="AH2597" s="95" t="s">
        <v>2804</v>
      </c>
      <c r="AI2597" s="97"/>
      <c r="AJ2597" s="97" t="s">
        <v>65</v>
      </c>
      <c r="AK2597" s="97" t="s">
        <v>66</v>
      </c>
      <c r="AL2597" s="45" t="s">
        <v>67</v>
      </c>
      <c r="AM2597" s="160" t="str">
        <f>MONTH(B2597)&amp;"/"&amp;YEAR(B2597)</f>
        <v>3/2026</v>
      </c>
      <c r="AN2597" s="45">
        <f>WEEKNUM(B2597)-WEEKNUM(EOMONTH(B2597,-1)+1)+1</f>
        <v>4</v>
      </c>
      <c r="AO2597" s="45" t="str">
        <f>MONTH(R2597)&amp;"/"&amp;YEAR(R2597)</f>
        <v>5/2026</v>
      </c>
      <c r="AP2597" s="45">
        <f>WEEKNUM(R2597)-WEEKNUM(EOMONTH(R2597,-1)+1)+1</f>
        <v>5</v>
      </c>
      <c r="AQ2597" s="45">
        <f>IF(AU2597="S",IF(Q2597="1. Aceitou o programa",R2597-B2597,0),0)</f>
        <v>65</v>
      </c>
      <c r="AR2597" s="45">
        <f>IF(AU2597="S",IF(AND(S2597&lt;&gt;"",R2597&lt;&gt;""),S2597-R2597,0),0)</f>
        <v>0</v>
      </c>
      <c r="AS2597" s="45">
        <f>IF(AU2597="S",IF(Q2597="1. Aceitou o programa",IF(OR(X2597="Não se Aplica",X2597=""),IF(OR(W2597="Não se Aplica",W2597=""),0,W2597-V2597),AVERAGE(X2597-W2597,W2597-V2597)),0),0)</f>
        <v>26.5</v>
      </c>
      <c r="AT2597" s="45">
        <f>IF(AU2597="S",IF(AND(Q2597="1. Aceitou o programa",AB2597="Realizada"),IFERROR(IF(AA2597="",0,AA2597-R2597),0),0),0)</f>
        <v>0</v>
      </c>
      <c r="AU2597" s="45" t="str">
        <f>_xlfn.XLOOKUP(U2597,'Lista Suspensa'!$AA$20:$AA$23,'Lista Suspensa'!$AB$20:$AB$23,"N/A")</f>
        <v>S</v>
      </c>
    </row>
    <row r="2598" spans="1:47" ht="12" customHeight="1" x14ac:dyDescent="0.3">
      <c r="A2598" s="87" t="s">
        <v>47</v>
      </c>
      <c r="B2598" s="88">
        <v>46104</v>
      </c>
      <c r="C2598" s="89" t="s">
        <v>48</v>
      </c>
      <c r="D2598" s="89" t="s">
        <v>49</v>
      </c>
      <c r="E2598" s="189">
        <v>71804004</v>
      </c>
      <c r="F2598" s="197" t="s">
        <v>6653</v>
      </c>
      <c r="G2598" s="90">
        <v>9381782881</v>
      </c>
      <c r="H2598" s="91">
        <v>28423</v>
      </c>
      <c r="I2598" s="89"/>
      <c r="J2598" s="89" t="s">
        <v>84</v>
      </c>
      <c r="K2598" s="89" t="s">
        <v>52</v>
      </c>
      <c r="L2598" s="89" t="s">
        <v>85</v>
      </c>
      <c r="M2598" s="89" t="s">
        <v>6654</v>
      </c>
      <c r="N2598" s="89" t="s">
        <v>159</v>
      </c>
      <c r="O2598" s="92" t="s">
        <v>6655</v>
      </c>
      <c r="P2598" s="93" t="s">
        <v>57</v>
      </c>
      <c r="Q2598" s="110" t="s">
        <v>5322</v>
      </c>
      <c r="R2598" s="94"/>
      <c r="S2598" s="95">
        <v>46168</v>
      </c>
      <c r="T2598" s="95" t="s">
        <v>5203</v>
      </c>
      <c r="U2598" s="95" t="s">
        <v>1125</v>
      </c>
      <c r="V2598" s="91">
        <v>46114</v>
      </c>
      <c r="W2598" s="91">
        <v>46160</v>
      </c>
      <c r="X2598" s="91">
        <v>46167</v>
      </c>
      <c r="Y2598" s="96" t="s">
        <v>2851</v>
      </c>
      <c r="Z2598" s="89"/>
      <c r="AA2598" s="95"/>
      <c r="AB2598" s="89"/>
      <c r="AC2598" s="109"/>
      <c r="AD2598" s="89"/>
      <c r="AE2598" s="89"/>
      <c r="AF2598" s="191"/>
      <c r="AG2598" s="194"/>
      <c r="AH2598" s="193"/>
      <c r="AI2598" s="97"/>
      <c r="AJ2598" s="97"/>
      <c r="AK2598" s="97"/>
      <c r="AL2598" s="45" t="s">
        <v>67</v>
      </c>
      <c r="AM2598" s="160" t="str">
        <f>MONTH(B2598)&amp;"/"&amp;YEAR(B2598)</f>
        <v>3/2026</v>
      </c>
      <c r="AN2598" s="45">
        <f>WEEKNUM(B2598)-WEEKNUM(EOMONTH(B2598,-1)+1)+1</f>
        <v>4</v>
      </c>
      <c r="AO2598" s="45" t="str">
        <f>MONTH(R2598)&amp;"/"&amp;YEAR(R2598)</f>
        <v>1/1900</v>
      </c>
      <c r="AP2598" s="45" t="e">
        <f>WEEKNUM(R2598)-WEEKNUM(EOMONTH(R2598,-1)+1)+1</f>
        <v>#NUM!</v>
      </c>
      <c r="AQ2598" s="45">
        <f>IF(AU2598="S",IF(Q2598="1. Aceitou o programa",R2598-B2598,0),0)</f>
        <v>0</v>
      </c>
      <c r="AR2598" s="45">
        <f>IF(AU2598="S",IF(AND(S2598&lt;&gt;"",R2598&lt;&gt;""),S2598-R2598,0),0)</f>
        <v>0</v>
      </c>
      <c r="AS2598" s="45">
        <f>IF(AU2598="S",IF(Q2598="1. Aceitou o programa",IF(OR(X2598="Não se Aplica",X2598=""),IF(OR(W2598="Não se Aplica",W2598=""),0,W2598-V2598),AVERAGE(X2598-W2598,W2598-V2598)),0),0)</f>
        <v>0</v>
      </c>
      <c r="AT2598" s="45">
        <f>IF(AU2598="S",IF(AND(Q2598="1. Aceitou o programa",AB2598="Realizada"),IFERROR(IF(AA2598="",0,AA2598-R2598),0),0),0)</f>
        <v>0</v>
      </c>
      <c r="AU2598" s="45" t="str">
        <f>_xlfn.XLOOKUP(U2598,'Lista Suspensa'!$AA$20:$AA$23,'Lista Suspensa'!$AB$20:$AB$23,"N/A")</f>
        <v>S</v>
      </c>
    </row>
    <row r="2599" spans="1:47" ht="12" customHeight="1" x14ac:dyDescent="0.3">
      <c r="A2599" s="87" t="s">
        <v>47</v>
      </c>
      <c r="B2599" s="88">
        <v>46104</v>
      </c>
      <c r="C2599" s="89" t="s">
        <v>48</v>
      </c>
      <c r="D2599" s="89" t="s">
        <v>49</v>
      </c>
      <c r="E2599" s="189">
        <v>89054206</v>
      </c>
      <c r="F2599" s="197" t="s">
        <v>6656</v>
      </c>
      <c r="G2599" s="90">
        <v>31950385876</v>
      </c>
      <c r="H2599" s="91">
        <v>29588</v>
      </c>
      <c r="I2599" s="89"/>
      <c r="J2599" s="89" t="s">
        <v>84</v>
      </c>
      <c r="K2599" s="89" t="s">
        <v>52</v>
      </c>
      <c r="L2599" s="89" t="s">
        <v>85</v>
      </c>
      <c r="M2599" s="89" t="s">
        <v>6657</v>
      </c>
      <c r="N2599" s="89" t="s">
        <v>197</v>
      </c>
      <c r="O2599" s="92" t="s">
        <v>6658</v>
      </c>
      <c r="P2599" s="93" t="s">
        <v>57</v>
      </c>
      <c r="Q2599" s="110" t="s">
        <v>5322</v>
      </c>
      <c r="R2599" s="94"/>
      <c r="S2599" s="95">
        <v>46168</v>
      </c>
      <c r="T2599" s="95" t="s">
        <v>5203</v>
      </c>
      <c r="U2599" s="95" t="s">
        <v>1125</v>
      </c>
      <c r="V2599" s="91">
        <v>46114</v>
      </c>
      <c r="W2599" s="91">
        <v>46160</v>
      </c>
      <c r="X2599" s="91">
        <v>46167</v>
      </c>
      <c r="Y2599" s="96" t="s">
        <v>2851</v>
      </c>
      <c r="Z2599" s="89"/>
      <c r="AA2599" s="95"/>
      <c r="AB2599" s="89"/>
      <c r="AC2599" s="109"/>
      <c r="AD2599" s="89"/>
      <c r="AE2599" s="89"/>
      <c r="AF2599" s="191"/>
      <c r="AG2599" s="194"/>
      <c r="AH2599" s="193"/>
      <c r="AI2599" s="97"/>
      <c r="AJ2599" s="97"/>
      <c r="AK2599" s="97"/>
      <c r="AL2599" s="45" t="s">
        <v>67</v>
      </c>
      <c r="AM2599" s="160" t="str">
        <f>MONTH(B2599)&amp;"/"&amp;YEAR(B2599)</f>
        <v>3/2026</v>
      </c>
      <c r="AN2599" s="45">
        <f>WEEKNUM(B2599)-WEEKNUM(EOMONTH(B2599,-1)+1)+1</f>
        <v>4</v>
      </c>
      <c r="AO2599" s="45" t="str">
        <f>MONTH(R2599)&amp;"/"&amp;YEAR(R2599)</f>
        <v>1/1900</v>
      </c>
      <c r="AP2599" s="45" t="e">
        <f>WEEKNUM(R2599)-WEEKNUM(EOMONTH(R2599,-1)+1)+1</f>
        <v>#NUM!</v>
      </c>
      <c r="AQ2599" s="45">
        <f>IF(AU2599="S",IF(Q2599="1. Aceitou o programa",R2599-B2599,0),0)</f>
        <v>0</v>
      </c>
      <c r="AR2599" s="45">
        <f>IF(AU2599="S",IF(AND(S2599&lt;&gt;"",R2599&lt;&gt;""),S2599-R2599,0),0)</f>
        <v>0</v>
      </c>
      <c r="AS2599" s="45">
        <f>IF(AU2599="S",IF(Q2599="1. Aceitou o programa",IF(OR(X2599="Não se Aplica",X2599=""),IF(OR(W2599="Não se Aplica",W2599=""),0,W2599-V2599),AVERAGE(X2599-W2599,W2599-V2599)),0),0)</f>
        <v>0</v>
      </c>
      <c r="AT2599" s="45">
        <f>IF(AU2599="S",IF(AND(Q2599="1. Aceitou o programa",AB2599="Realizada"),IFERROR(IF(AA2599="",0,AA2599-R2599),0),0),0)</f>
        <v>0</v>
      </c>
      <c r="AU2599" s="45" t="str">
        <f>_xlfn.XLOOKUP(U2599,'Lista Suspensa'!$AA$20:$AA$23,'Lista Suspensa'!$AB$20:$AB$23,"N/A")</f>
        <v>S</v>
      </c>
    </row>
    <row r="2600" spans="1:47" ht="12" customHeight="1" x14ac:dyDescent="0.3">
      <c r="A2600" s="87" t="s">
        <v>47</v>
      </c>
      <c r="B2600" s="88">
        <v>46104</v>
      </c>
      <c r="C2600" s="89" t="s">
        <v>48</v>
      </c>
      <c r="D2600" s="89" t="s">
        <v>49</v>
      </c>
      <c r="E2600" s="189">
        <v>94418041</v>
      </c>
      <c r="F2600" s="197" t="s">
        <v>6659</v>
      </c>
      <c r="G2600" s="90">
        <v>488272319</v>
      </c>
      <c r="H2600" s="91">
        <v>30036</v>
      </c>
      <c r="I2600" s="89"/>
      <c r="J2600" s="89" t="s">
        <v>51</v>
      </c>
      <c r="K2600" s="89" t="s">
        <v>76</v>
      </c>
      <c r="L2600" s="89" t="s">
        <v>95</v>
      </c>
      <c r="M2600" s="89" t="s">
        <v>5119</v>
      </c>
      <c r="N2600" s="89" t="s">
        <v>197</v>
      </c>
      <c r="O2600" s="92" t="s">
        <v>6660</v>
      </c>
      <c r="P2600" s="93" t="s">
        <v>57</v>
      </c>
      <c r="Q2600" s="110" t="s">
        <v>5322</v>
      </c>
      <c r="R2600" s="94"/>
      <c r="S2600" s="95">
        <v>46168</v>
      </c>
      <c r="T2600" s="95" t="s">
        <v>5203</v>
      </c>
      <c r="U2600" s="95" t="s">
        <v>1125</v>
      </c>
      <c r="V2600" s="91">
        <v>46114</v>
      </c>
      <c r="W2600" s="91">
        <v>46160</v>
      </c>
      <c r="X2600" s="91">
        <v>46167</v>
      </c>
      <c r="Y2600" s="96" t="s">
        <v>2851</v>
      </c>
      <c r="Z2600" s="89"/>
      <c r="AA2600" s="95"/>
      <c r="AB2600" s="89"/>
      <c r="AC2600" s="109"/>
      <c r="AD2600" s="89"/>
      <c r="AE2600" s="89"/>
      <c r="AF2600" s="191"/>
      <c r="AG2600" s="194"/>
      <c r="AH2600" s="193"/>
      <c r="AI2600" s="97"/>
      <c r="AJ2600" s="97"/>
      <c r="AK2600" s="97"/>
      <c r="AL2600" s="45" t="s">
        <v>67</v>
      </c>
      <c r="AM2600" s="160" t="str">
        <f>MONTH(B2600)&amp;"/"&amp;YEAR(B2600)</f>
        <v>3/2026</v>
      </c>
      <c r="AN2600" s="45">
        <f>WEEKNUM(B2600)-WEEKNUM(EOMONTH(B2600,-1)+1)+1</f>
        <v>4</v>
      </c>
      <c r="AO2600" s="45" t="str">
        <f>MONTH(R2600)&amp;"/"&amp;YEAR(R2600)</f>
        <v>1/1900</v>
      </c>
      <c r="AP2600" s="45" t="e">
        <f>WEEKNUM(R2600)-WEEKNUM(EOMONTH(R2600,-1)+1)+1</f>
        <v>#NUM!</v>
      </c>
      <c r="AQ2600" s="45">
        <f>IF(AU2600="S",IF(Q2600="1. Aceitou o programa",R2600-B2600,0),0)</f>
        <v>0</v>
      </c>
      <c r="AR2600" s="45">
        <f>IF(AU2600="S",IF(AND(S2600&lt;&gt;"",R2600&lt;&gt;""),S2600-R2600,0),0)</f>
        <v>0</v>
      </c>
      <c r="AS2600" s="45">
        <f>IF(AU2600="S",IF(Q2600="1. Aceitou o programa",IF(OR(X2600="Não se Aplica",X2600=""),IF(OR(W2600="Não se Aplica",W2600=""),0,W2600-V2600),AVERAGE(X2600-W2600,W2600-V2600)),0),0)</f>
        <v>0</v>
      </c>
      <c r="AT2600" s="45">
        <f>IF(AU2600="S",IF(AND(Q2600="1. Aceitou o programa",AB2600="Realizada"),IFERROR(IF(AA2600="",0,AA2600-R2600),0),0),0)</f>
        <v>0</v>
      </c>
      <c r="AU2600" s="45" t="str">
        <f>_xlfn.XLOOKUP(U2600,'Lista Suspensa'!$AA$20:$AA$23,'Lista Suspensa'!$AB$20:$AB$23,"N/A")</f>
        <v>S</v>
      </c>
    </row>
    <row r="2601" spans="1:47" ht="12" customHeight="1" x14ac:dyDescent="0.3">
      <c r="A2601" s="87" t="s">
        <v>47</v>
      </c>
      <c r="B2601" s="88">
        <v>46104</v>
      </c>
      <c r="C2601" s="89" t="s">
        <v>48</v>
      </c>
      <c r="D2601" s="89" t="s">
        <v>49</v>
      </c>
      <c r="E2601" s="189">
        <v>89009246</v>
      </c>
      <c r="F2601" s="197" t="s">
        <v>6661</v>
      </c>
      <c r="G2601" s="90">
        <v>32095002822</v>
      </c>
      <c r="H2601" s="91">
        <v>30548</v>
      </c>
      <c r="I2601" s="89"/>
      <c r="J2601" s="89" t="s">
        <v>51</v>
      </c>
      <c r="K2601" s="89" t="s">
        <v>52</v>
      </c>
      <c r="L2601" s="89" t="s">
        <v>85</v>
      </c>
      <c r="M2601" s="89" t="s">
        <v>175</v>
      </c>
      <c r="N2601" s="89" t="s">
        <v>291</v>
      </c>
      <c r="O2601" s="92" t="s">
        <v>6662</v>
      </c>
      <c r="P2601" s="93" t="s">
        <v>57</v>
      </c>
      <c r="Q2601" s="110" t="s">
        <v>5322</v>
      </c>
      <c r="R2601" s="94"/>
      <c r="S2601" s="95">
        <v>46168</v>
      </c>
      <c r="T2601" s="95" t="s">
        <v>5203</v>
      </c>
      <c r="U2601" s="95" t="s">
        <v>1125</v>
      </c>
      <c r="V2601" s="91">
        <v>46114</v>
      </c>
      <c r="W2601" s="91">
        <v>46160</v>
      </c>
      <c r="X2601" s="91">
        <v>46167</v>
      </c>
      <c r="Y2601" s="96" t="s">
        <v>2851</v>
      </c>
      <c r="Z2601" s="89"/>
      <c r="AA2601" s="95"/>
      <c r="AB2601" s="89"/>
      <c r="AC2601" s="109"/>
      <c r="AD2601" s="89"/>
      <c r="AE2601" s="89"/>
      <c r="AF2601" s="191"/>
      <c r="AG2601" s="194"/>
      <c r="AH2601" s="193"/>
      <c r="AI2601" s="97"/>
      <c r="AJ2601" s="97"/>
      <c r="AK2601" s="97"/>
      <c r="AL2601" s="45" t="s">
        <v>67</v>
      </c>
      <c r="AM2601" s="160" t="str">
        <f>MONTH(B2601)&amp;"/"&amp;YEAR(B2601)</f>
        <v>3/2026</v>
      </c>
      <c r="AN2601" s="45">
        <f>WEEKNUM(B2601)-WEEKNUM(EOMONTH(B2601,-1)+1)+1</f>
        <v>4</v>
      </c>
      <c r="AO2601" s="45" t="str">
        <f>MONTH(R2601)&amp;"/"&amp;YEAR(R2601)</f>
        <v>1/1900</v>
      </c>
      <c r="AP2601" s="45" t="e">
        <f>WEEKNUM(R2601)-WEEKNUM(EOMONTH(R2601,-1)+1)+1</f>
        <v>#NUM!</v>
      </c>
      <c r="AQ2601" s="45">
        <f>IF(AU2601="S",IF(Q2601="1. Aceitou o programa",R2601-B2601,0),0)</f>
        <v>0</v>
      </c>
      <c r="AR2601" s="45">
        <f>IF(AU2601="S",IF(AND(S2601&lt;&gt;"",R2601&lt;&gt;""),S2601-R2601,0),0)</f>
        <v>0</v>
      </c>
      <c r="AS2601" s="45">
        <f>IF(AU2601="S",IF(Q2601="1. Aceitou o programa",IF(OR(X2601="Não se Aplica",X2601=""),IF(OR(W2601="Não se Aplica",W2601=""),0,W2601-V2601),AVERAGE(X2601-W2601,W2601-V2601)),0),0)</f>
        <v>0</v>
      </c>
      <c r="AT2601" s="45">
        <f>IF(AU2601="S",IF(AND(Q2601="1. Aceitou o programa",AB2601="Realizada"),IFERROR(IF(AA2601="",0,AA2601-R2601),0),0),0)</f>
        <v>0</v>
      </c>
      <c r="AU2601" s="45" t="str">
        <f>_xlfn.XLOOKUP(U2601,'Lista Suspensa'!$AA$20:$AA$23,'Lista Suspensa'!$AB$20:$AB$23,"N/A")</f>
        <v>S</v>
      </c>
    </row>
    <row r="2602" spans="1:47" ht="12" customHeight="1" x14ac:dyDescent="0.3">
      <c r="A2602" s="87" t="s">
        <v>47</v>
      </c>
      <c r="B2602" s="88">
        <v>46104</v>
      </c>
      <c r="C2602" s="89" t="s">
        <v>48</v>
      </c>
      <c r="D2602" s="89" t="s">
        <v>49</v>
      </c>
      <c r="E2602" s="189">
        <v>89017102</v>
      </c>
      <c r="F2602" s="197" t="s">
        <v>6663</v>
      </c>
      <c r="G2602" s="90">
        <v>29881124875</v>
      </c>
      <c r="H2602" s="91">
        <v>29441</v>
      </c>
      <c r="I2602" s="89"/>
      <c r="J2602" s="89" t="s">
        <v>51</v>
      </c>
      <c r="K2602" s="89" t="s">
        <v>52</v>
      </c>
      <c r="L2602" s="89" t="s">
        <v>53</v>
      </c>
      <c r="M2602" s="89" t="s">
        <v>6664</v>
      </c>
      <c r="N2602" s="89" t="s">
        <v>197</v>
      </c>
      <c r="O2602" s="92" t="s">
        <v>6665</v>
      </c>
      <c r="P2602" s="93" t="s">
        <v>57</v>
      </c>
      <c r="Q2602" s="110" t="s">
        <v>5322</v>
      </c>
      <c r="R2602" s="94"/>
      <c r="S2602" s="95">
        <v>46168</v>
      </c>
      <c r="T2602" s="95" t="s">
        <v>5203</v>
      </c>
      <c r="U2602" s="95" t="s">
        <v>1125</v>
      </c>
      <c r="V2602" s="91">
        <v>46114</v>
      </c>
      <c r="W2602" s="91">
        <v>46160</v>
      </c>
      <c r="X2602" s="91">
        <v>46167</v>
      </c>
      <c r="Y2602" s="96" t="s">
        <v>2851</v>
      </c>
      <c r="Z2602" s="89"/>
      <c r="AA2602" s="95"/>
      <c r="AB2602" s="89"/>
      <c r="AC2602" s="109"/>
      <c r="AD2602" s="89"/>
      <c r="AE2602" s="89"/>
      <c r="AF2602" s="191"/>
      <c r="AG2602" s="194"/>
      <c r="AH2602" s="193"/>
      <c r="AI2602" s="97"/>
      <c r="AJ2602" s="97"/>
      <c r="AK2602" s="97"/>
      <c r="AL2602" s="45" t="s">
        <v>67</v>
      </c>
      <c r="AM2602" s="160" t="str">
        <f>MONTH(B2602)&amp;"/"&amp;YEAR(B2602)</f>
        <v>3/2026</v>
      </c>
      <c r="AN2602" s="45">
        <f>WEEKNUM(B2602)-WEEKNUM(EOMONTH(B2602,-1)+1)+1</f>
        <v>4</v>
      </c>
      <c r="AO2602" s="45" t="str">
        <f>MONTH(R2602)&amp;"/"&amp;YEAR(R2602)</f>
        <v>1/1900</v>
      </c>
      <c r="AP2602" s="45" t="e">
        <f>WEEKNUM(R2602)-WEEKNUM(EOMONTH(R2602,-1)+1)+1</f>
        <v>#NUM!</v>
      </c>
      <c r="AQ2602" s="45">
        <f>IF(AU2602="S",IF(Q2602="1. Aceitou o programa",R2602-B2602,0),0)</f>
        <v>0</v>
      </c>
      <c r="AR2602" s="45">
        <f>IF(AU2602="S",IF(AND(S2602&lt;&gt;"",R2602&lt;&gt;""),S2602-R2602,0),0)</f>
        <v>0</v>
      </c>
      <c r="AS2602" s="45">
        <f>IF(AU2602="S",IF(Q2602="1. Aceitou o programa",IF(OR(X2602="Não se Aplica",X2602=""),IF(OR(W2602="Não se Aplica",W2602=""),0,W2602-V2602),AVERAGE(X2602-W2602,W2602-V2602)),0),0)</f>
        <v>0</v>
      </c>
      <c r="AT2602" s="45">
        <f>IF(AU2602="S",IF(AND(Q2602="1. Aceitou o programa",AB2602="Realizada"),IFERROR(IF(AA2602="",0,AA2602-R2602),0),0),0)</f>
        <v>0</v>
      </c>
      <c r="AU2602" s="45" t="str">
        <f>_xlfn.XLOOKUP(U2602,'Lista Suspensa'!$AA$20:$AA$23,'Lista Suspensa'!$AB$20:$AB$23,"N/A")</f>
        <v>S</v>
      </c>
    </row>
    <row r="2603" spans="1:47" ht="12" customHeight="1" x14ac:dyDescent="0.3">
      <c r="A2603" s="87" t="s">
        <v>47</v>
      </c>
      <c r="B2603" s="88">
        <v>46104</v>
      </c>
      <c r="C2603" s="89" t="s">
        <v>48</v>
      </c>
      <c r="D2603" s="89" t="s">
        <v>49</v>
      </c>
      <c r="E2603" s="189">
        <v>89112535</v>
      </c>
      <c r="F2603" s="197" t="s">
        <v>6666</v>
      </c>
      <c r="G2603" s="90">
        <v>36050272883</v>
      </c>
      <c r="H2603" s="91">
        <v>32230</v>
      </c>
      <c r="I2603" s="89"/>
      <c r="J2603" s="89" t="s">
        <v>84</v>
      </c>
      <c r="K2603" s="89" t="s">
        <v>52</v>
      </c>
      <c r="L2603" s="89" t="s">
        <v>85</v>
      </c>
      <c r="M2603" s="89" t="s">
        <v>2320</v>
      </c>
      <c r="N2603" s="89" t="s">
        <v>197</v>
      </c>
      <c r="O2603" s="92" t="s">
        <v>6667</v>
      </c>
      <c r="P2603" s="93" t="s">
        <v>57</v>
      </c>
      <c r="Q2603" s="110" t="s">
        <v>5322</v>
      </c>
      <c r="R2603" s="94"/>
      <c r="S2603" s="95">
        <v>46168</v>
      </c>
      <c r="T2603" s="95" t="s">
        <v>5203</v>
      </c>
      <c r="U2603" s="95" t="s">
        <v>1125</v>
      </c>
      <c r="V2603" s="91">
        <v>46114</v>
      </c>
      <c r="W2603" s="91">
        <v>46160</v>
      </c>
      <c r="X2603" s="91">
        <v>46167</v>
      </c>
      <c r="Y2603" s="96" t="s">
        <v>2851</v>
      </c>
      <c r="Z2603" s="89"/>
      <c r="AA2603" s="95"/>
      <c r="AB2603" s="89"/>
      <c r="AC2603" s="109"/>
      <c r="AD2603" s="89"/>
      <c r="AE2603" s="89"/>
      <c r="AF2603" s="191"/>
      <c r="AG2603" s="194"/>
      <c r="AH2603" s="193"/>
      <c r="AI2603" s="97"/>
      <c r="AJ2603" s="97"/>
      <c r="AK2603" s="97"/>
      <c r="AL2603" s="45" t="s">
        <v>67</v>
      </c>
      <c r="AM2603" s="160" t="str">
        <f>MONTH(B2603)&amp;"/"&amp;YEAR(B2603)</f>
        <v>3/2026</v>
      </c>
      <c r="AN2603" s="45">
        <f>WEEKNUM(B2603)-WEEKNUM(EOMONTH(B2603,-1)+1)+1</f>
        <v>4</v>
      </c>
      <c r="AO2603" s="45" t="str">
        <f>MONTH(R2603)&amp;"/"&amp;YEAR(R2603)</f>
        <v>1/1900</v>
      </c>
      <c r="AP2603" s="45" t="e">
        <f>WEEKNUM(R2603)-WEEKNUM(EOMONTH(R2603,-1)+1)+1</f>
        <v>#NUM!</v>
      </c>
      <c r="AQ2603" s="45">
        <f>IF(AU2603="S",IF(Q2603="1. Aceitou o programa",R2603-B2603,0),0)</f>
        <v>0</v>
      </c>
      <c r="AR2603" s="45">
        <f>IF(AU2603="S",IF(AND(S2603&lt;&gt;"",R2603&lt;&gt;""),S2603-R2603,0),0)</f>
        <v>0</v>
      </c>
      <c r="AS2603" s="45">
        <f>IF(AU2603="S",IF(Q2603="1. Aceitou o programa",IF(OR(X2603="Não se Aplica",X2603=""),IF(OR(W2603="Não se Aplica",W2603=""),0,W2603-V2603),AVERAGE(X2603-W2603,W2603-V2603)),0),0)</f>
        <v>0</v>
      </c>
      <c r="AT2603" s="45">
        <f>IF(AU2603="S",IF(AND(Q2603="1. Aceitou o programa",AB2603="Realizada"),IFERROR(IF(AA2603="",0,AA2603-R2603),0),0),0)</f>
        <v>0</v>
      </c>
      <c r="AU2603" s="45" t="str">
        <f>_xlfn.XLOOKUP(U2603,'Lista Suspensa'!$AA$20:$AA$23,'Lista Suspensa'!$AB$20:$AB$23,"N/A")</f>
        <v>S</v>
      </c>
    </row>
    <row r="2604" spans="1:47" ht="12" customHeight="1" x14ac:dyDescent="0.3">
      <c r="A2604" s="87" t="s">
        <v>47</v>
      </c>
      <c r="B2604" s="88">
        <v>46104</v>
      </c>
      <c r="C2604" s="89" t="s">
        <v>48</v>
      </c>
      <c r="D2604" s="89" t="s">
        <v>49</v>
      </c>
      <c r="E2604" s="189">
        <v>89013285</v>
      </c>
      <c r="F2604" s="197" t="s">
        <v>6668</v>
      </c>
      <c r="G2604" s="90">
        <v>34139678860</v>
      </c>
      <c r="H2604" s="91">
        <v>31843</v>
      </c>
      <c r="I2604" s="89"/>
      <c r="J2604" s="89" t="s">
        <v>84</v>
      </c>
      <c r="K2604" s="89" t="s">
        <v>52</v>
      </c>
      <c r="L2604" s="89" t="s">
        <v>1730</v>
      </c>
      <c r="M2604" s="89" t="s">
        <v>6669</v>
      </c>
      <c r="N2604" s="89" t="s">
        <v>197</v>
      </c>
      <c r="O2604" s="92" t="s">
        <v>6670</v>
      </c>
      <c r="P2604" s="93" t="s">
        <v>57</v>
      </c>
      <c r="Q2604" s="110" t="s">
        <v>5322</v>
      </c>
      <c r="R2604" s="94"/>
      <c r="S2604" s="95">
        <v>46168</v>
      </c>
      <c r="T2604" s="95" t="s">
        <v>5203</v>
      </c>
      <c r="U2604" s="95" t="s">
        <v>1125</v>
      </c>
      <c r="V2604" s="91">
        <v>46114</v>
      </c>
      <c r="W2604" s="91">
        <v>46160</v>
      </c>
      <c r="X2604" s="91">
        <v>46167</v>
      </c>
      <c r="Y2604" s="96" t="s">
        <v>2851</v>
      </c>
      <c r="Z2604" s="89"/>
      <c r="AA2604" s="95"/>
      <c r="AB2604" s="89"/>
      <c r="AC2604" s="109"/>
      <c r="AD2604" s="89"/>
      <c r="AE2604" s="89"/>
      <c r="AF2604" s="191"/>
      <c r="AG2604" s="194"/>
      <c r="AH2604" s="193"/>
      <c r="AI2604" s="97"/>
      <c r="AJ2604" s="97"/>
      <c r="AK2604" s="97"/>
      <c r="AL2604" s="45" t="s">
        <v>67</v>
      </c>
      <c r="AM2604" s="160" t="str">
        <f>MONTH(B2604)&amp;"/"&amp;YEAR(B2604)</f>
        <v>3/2026</v>
      </c>
      <c r="AN2604" s="45">
        <f>WEEKNUM(B2604)-WEEKNUM(EOMONTH(B2604,-1)+1)+1</f>
        <v>4</v>
      </c>
      <c r="AO2604" s="45" t="str">
        <f>MONTH(R2604)&amp;"/"&amp;YEAR(R2604)</f>
        <v>1/1900</v>
      </c>
      <c r="AP2604" s="45" t="e">
        <f>WEEKNUM(R2604)-WEEKNUM(EOMONTH(R2604,-1)+1)+1</f>
        <v>#NUM!</v>
      </c>
      <c r="AQ2604" s="45">
        <f>IF(AU2604="S",IF(Q2604="1. Aceitou o programa",R2604-B2604,0),0)</f>
        <v>0</v>
      </c>
      <c r="AR2604" s="45">
        <f>IF(AU2604="S",IF(AND(S2604&lt;&gt;"",R2604&lt;&gt;""),S2604-R2604,0),0)</f>
        <v>0</v>
      </c>
      <c r="AS2604" s="45">
        <f>IF(AU2604="S",IF(Q2604="1. Aceitou o programa",IF(OR(X2604="Não se Aplica",X2604=""),IF(OR(W2604="Não se Aplica",W2604=""),0,W2604-V2604),AVERAGE(X2604-W2604,W2604-V2604)),0),0)</f>
        <v>0</v>
      </c>
      <c r="AT2604" s="45">
        <f>IF(AU2604="S",IF(AND(Q2604="1. Aceitou o programa",AB2604="Realizada"),IFERROR(IF(AA2604="",0,AA2604-R2604),0),0),0)</f>
        <v>0</v>
      </c>
      <c r="AU2604" s="45" t="str">
        <f>_xlfn.XLOOKUP(U2604,'Lista Suspensa'!$AA$20:$AA$23,'Lista Suspensa'!$AB$20:$AB$23,"N/A")</f>
        <v>S</v>
      </c>
    </row>
    <row r="2605" spans="1:47" ht="12" customHeight="1" x14ac:dyDescent="0.3">
      <c r="A2605" s="87" t="s">
        <v>47</v>
      </c>
      <c r="B2605" s="88">
        <v>46104</v>
      </c>
      <c r="C2605" s="89" t="s">
        <v>48</v>
      </c>
      <c r="D2605" s="89" t="s">
        <v>49</v>
      </c>
      <c r="E2605" s="189">
        <v>89246114</v>
      </c>
      <c r="F2605" s="197" t="s">
        <v>6671</v>
      </c>
      <c r="G2605" s="90">
        <v>74350196749</v>
      </c>
      <c r="H2605" s="91">
        <v>22995</v>
      </c>
      <c r="I2605" s="89"/>
      <c r="J2605" s="89" t="s">
        <v>84</v>
      </c>
      <c r="K2605" s="89" t="s">
        <v>76</v>
      </c>
      <c r="L2605" s="89" t="s">
        <v>95</v>
      </c>
      <c r="M2605" s="89" t="s">
        <v>1589</v>
      </c>
      <c r="N2605" s="89" t="s">
        <v>197</v>
      </c>
      <c r="O2605" s="92" t="s">
        <v>6672</v>
      </c>
      <c r="P2605" s="93" t="s">
        <v>57</v>
      </c>
      <c r="Q2605" s="110" t="s">
        <v>5322</v>
      </c>
      <c r="R2605" s="94"/>
      <c r="S2605" s="95">
        <v>46168</v>
      </c>
      <c r="T2605" s="95" t="s">
        <v>5203</v>
      </c>
      <c r="U2605" s="95" t="s">
        <v>1125</v>
      </c>
      <c r="V2605" s="91">
        <v>46114</v>
      </c>
      <c r="W2605" s="91">
        <v>46160</v>
      </c>
      <c r="X2605" s="91">
        <v>46167</v>
      </c>
      <c r="Y2605" s="96" t="s">
        <v>2851</v>
      </c>
      <c r="Z2605" s="89"/>
      <c r="AA2605" s="95"/>
      <c r="AB2605" s="89"/>
      <c r="AC2605" s="109"/>
      <c r="AD2605" s="89"/>
      <c r="AE2605" s="89"/>
      <c r="AF2605" s="191"/>
      <c r="AG2605" s="194"/>
      <c r="AH2605" s="193"/>
      <c r="AI2605" s="97"/>
      <c r="AJ2605" s="97"/>
      <c r="AK2605" s="97"/>
      <c r="AL2605" s="45" t="s">
        <v>67</v>
      </c>
      <c r="AM2605" s="160" t="str">
        <f>MONTH(B2605)&amp;"/"&amp;YEAR(B2605)</f>
        <v>3/2026</v>
      </c>
      <c r="AN2605" s="45">
        <f>WEEKNUM(B2605)-WEEKNUM(EOMONTH(B2605,-1)+1)+1</f>
        <v>4</v>
      </c>
      <c r="AO2605" s="45" t="str">
        <f>MONTH(R2605)&amp;"/"&amp;YEAR(R2605)</f>
        <v>1/1900</v>
      </c>
      <c r="AP2605" s="45" t="e">
        <f>WEEKNUM(R2605)-WEEKNUM(EOMONTH(R2605,-1)+1)+1</f>
        <v>#NUM!</v>
      </c>
      <c r="AQ2605" s="45">
        <f>IF(AU2605="S",IF(Q2605="1. Aceitou o programa",R2605-B2605,0),0)</f>
        <v>0</v>
      </c>
      <c r="AR2605" s="45">
        <f>IF(AU2605="S",IF(AND(S2605&lt;&gt;"",R2605&lt;&gt;""),S2605-R2605,0),0)</f>
        <v>0</v>
      </c>
      <c r="AS2605" s="45">
        <f>IF(AU2605="S",IF(Q2605="1. Aceitou o programa",IF(OR(X2605="Não se Aplica",X2605=""),IF(OR(W2605="Não se Aplica",W2605=""),0,W2605-V2605),AVERAGE(X2605-W2605,W2605-V2605)),0),0)</f>
        <v>0</v>
      </c>
      <c r="AT2605" s="45">
        <f>IF(AU2605="S",IF(AND(Q2605="1. Aceitou o programa",AB2605="Realizada"),IFERROR(IF(AA2605="",0,AA2605-R2605),0),0),0)</f>
        <v>0</v>
      </c>
      <c r="AU2605" s="45" t="str">
        <f>_xlfn.XLOOKUP(U2605,'Lista Suspensa'!$AA$20:$AA$23,'Lista Suspensa'!$AB$20:$AB$23,"N/A")</f>
        <v>S</v>
      </c>
    </row>
    <row r="2606" spans="1:47" ht="12" customHeight="1" x14ac:dyDescent="0.3">
      <c r="A2606" s="87" t="s">
        <v>47</v>
      </c>
      <c r="B2606" s="88">
        <v>46104</v>
      </c>
      <c r="C2606" s="89" t="s">
        <v>48</v>
      </c>
      <c r="D2606" s="89" t="s">
        <v>49</v>
      </c>
      <c r="E2606" s="189">
        <v>89012477</v>
      </c>
      <c r="F2606" s="197" t="s">
        <v>6673</v>
      </c>
      <c r="G2606" s="90">
        <v>837308348</v>
      </c>
      <c r="H2606" s="91">
        <v>31335</v>
      </c>
      <c r="I2606" s="89"/>
      <c r="J2606" s="89" t="s">
        <v>51</v>
      </c>
      <c r="K2606" s="89" t="s">
        <v>52</v>
      </c>
      <c r="L2606" s="89" t="s">
        <v>53</v>
      </c>
      <c r="M2606" s="89" t="s">
        <v>4221</v>
      </c>
      <c r="N2606" s="89" t="s">
        <v>291</v>
      </c>
      <c r="O2606" s="92" t="s">
        <v>6674</v>
      </c>
      <c r="P2606" s="93" t="s">
        <v>57</v>
      </c>
      <c r="Q2606" s="110" t="s">
        <v>5322</v>
      </c>
      <c r="R2606" s="94"/>
      <c r="S2606" s="95">
        <v>46168</v>
      </c>
      <c r="T2606" s="95" t="s">
        <v>5203</v>
      </c>
      <c r="U2606" s="95" t="s">
        <v>1125</v>
      </c>
      <c r="V2606" s="91">
        <v>46114</v>
      </c>
      <c r="W2606" s="91">
        <v>46160</v>
      </c>
      <c r="X2606" s="91">
        <v>46167</v>
      </c>
      <c r="Y2606" s="96" t="s">
        <v>2851</v>
      </c>
      <c r="Z2606" s="89"/>
      <c r="AA2606" s="95"/>
      <c r="AB2606" s="89"/>
      <c r="AC2606" s="109"/>
      <c r="AD2606" s="89"/>
      <c r="AE2606" s="89"/>
      <c r="AF2606" s="191"/>
      <c r="AG2606" s="194"/>
      <c r="AH2606" s="193"/>
      <c r="AI2606" s="97"/>
      <c r="AJ2606" s="97"/>
      <c r="AK2606" s="97"/>
      <c r="AL2606" s="45" t="s">
        <v>67</v>
      </c>
      <c r="AM2606" s="160" t="str">
        <f>MONTH(B2606)&amp;"/"&amp;YEAR(B2606)</f>
        <v>3/2026</v>
      </c>
      <c r="AN2606" s="45">
        <f>WEEKNUM(B2606)-WEEKNUM(EOMONTH(B2606,-1)+1)+1</f>
        <v>4</v>
      </c>
      <c r="AO2606" s="45" t="str">
        <f>MONTH(R2606)&amp;"/"&amp;YEAR(R2606)</f>
        <v>1/1900</v>
      </c>
      <c r="AP2606" s="45" t="e">
        <f>WEEKNUM(R2606)-WEEKNUM(EOMONTH(R2606,-1)+1)+1</f>
        <v>#NUM!</v>
      </c>
      <c r="AQ2606" s="45">
        <f>IF(AU2606="S",IF(Q2606="1. Aceitou o programa",R2606-B2606,0),0)</f>
        <v>0</v>
      </c>
      <c r="AR2606" s="45">
        <f>IF(AU2606="S",IF(AND(S2606&lt;&gt;"",R2606&lt;&gt;""),S2606-R2606,0),0)</f>
        <v>0</v>
      </c>
      <c r="AS2606" s="45">
        <f>IF(AU2606="S",IF(Q2606="1. Aceitou o programa",IF(OR(X2606="Não se Aplica",X2606=""),IF(OR(W2606="Não se Aplica",W2606=""),0,W2606-V2606),AVERAGE(X2606-W2606,W2606-V2606)),0),0)</f>
        <v>0</v>
      </c>
      <c r="AT2606" s="45">
        <f>IF(AU2606="S",IF(AND(Q2606="1. Aceitou o programa",AB2606="Realizada"),IFERROR(IF(AA2606="",0,AA2606-R2606),0),0),0)</f>
        <v>0</v>
      </c>
      <c r="AU2606" s="45" t="str">
        <f>_xlfn.XLOOKUP(U2606,'Lista Suspensa'!$AA$20:$AA$23,'Lista Suspensa'!$AB$20:$AB$23,"N/A")</f>
        <v>S</v>
      </c>
    </row>
    <row r="2607" spans="1:47" ht="12" customHeight="1" x14ac:dyDescent="0.3">
      <c r="A2607" s="87" t="s">
        <v>47</v>
      </c>
      <c r="B2607" s="88">
        <v>46104</v>
      </c>
      <c r="C2607" s="89" t="s">
        <v>48</v>
      </c>
      <c r="D2607" s="89" t="s">
        <v>49</v>
      </c>
      <c r="E2607" s="189">
        <v>89016087</v>
      </c>
      <c r="F2607" s="197" t="s">
        <v>6675</v>
      </c>
      <c r="G2607" s="90">
        <v>31982737816</v>
      </c>
      <c r="H2607" s="91">
        <v>29728</v>
      </c>
      <c r="I2607" s="89"/>
      <c r="J2607" s="89" t="s">
        <v>51</v>
      </c>
      <c r="K2607" s="89" t="s">
        <v>52</v>
      </c>
      <c r="L2607" s="89" t="s">
        <v>53</v>
      </c>
      <c r="M2607" s="89" t="s">
        <v>5805</v>
      </c>
      <c r="N2607" s="89" t="s">
        <v>197</v>
      </c>
      <c r="O2607" s="92" t="s">
        <v>6676</v>
      </c>
      <c r="P2607" s="93" t="s">
        <v>57</v>
      </c>
      <c r="Q2607" s="110" t="s">
        <v>5322</v>
      </c>
      <c r="R2607" s="94"/>
      <c r="S2607" s="95">
        <v>46168</v>
      </c>
      <c r="T2607" s="95" t="s">
        <v>5203</v>
      </c>
      <c r="U2607" s="95" t="s">
        <v>1125</v>
      </c>
      <c r="V2607" s="91">
        <v>46114</v>
      </c>
      <c r="W2607" s="91">
        <v>46160</v>
      </c>
      <c r="X2607" s="91">
        <v>46167</v>
      </c>
      <c r="Y2607" s="96" t="s">
        <v>2851</v>
      </c>
      <c r="Z2607" s="89"/>
      <c r="AA2607" s="95"/>
      <c r="AB2607" s="89"/>
      <c r="AC2607" s="109"/>
      <c r="AD2607" s="89"/>
      <c r="AE2607" s="89"/>
      <c r="AF2607" s="191"/>
      <c r="AG2607" s="194"/>
      <c r="AH2607" s="193"/>
      <c r="AI2607" s="97"/>
      <c r="AJ2607" s="97"/>
      <c r="AK2607" s="97"/>
      <c r="AL2607" s="45" t="s">
        <v>67</v>
      </c>
      <c r="AM2607" s="160" t="str">
        <f>MONTH(B2607)&amp;"/"&amp;YEAR(B2607)</f>
        <v>3/2026</v>
      </c>
      <c r="AN2607" s="45">
        <f>WEEKNUM(B2607)-WEEKNUM(EOMONTH(B2607,-1)+1)+1</f>
        <v>4</v>
      </c>
      <c r="AO2607" s="45" t="str">
        <f>MONTH(R2607)&amp;"/"&amp;YEAR(R2607)</f>
        <v>1/1900</v>
      </c>
      <c r="AP2607" s="45" t="e">
        <f>WEEKNUM(R2607)-WEEKNUM(EOMONTH(R2607,-1)+1)+1</f>
        <v>#NUM!</v>
      </c>
      <c r="AQ2607" s="45">
        <f>IF(AU2607="S",IF(Q2607="1. Aceitou o programa",R2607-B2607,0),0)</f>
        <v>0</v>
      </c>
      <c r="AR2607" s="45">
        <f>IF(AU2607="S",IF(AND(S2607&lt;&gt;"",R2607&lt;&gt;""),S2607-R2607,0),0)</f>
        <v>0</v>
      </c>
      <c r="AS2607" s="45">
        <f>IF(AU2607="S",IF(Q2607="1. Aceitou o programa",IF(OR(X2607="Não se Aplica",X2607=""),IF(OR(W2607="Não se Aplica",W2607=""),0,W2607-V2607),AVERAGE(X2607-W2607,W2607-V2607)),0),0)</f>
        <v>0</v>
      </c>
      <c r="AT2607" s="45">
        <f>IF(AU2607="S",IF(AND(Q2607="1. Aceitou o programa",AB2607="Realizada"),IFERROR(IF(AA2607="",0,AA2607-R2607),0),0),0)</f>
        <v>0</v>
      </c>
      <c r="AU2607" s="45" t="str">
        <f>_xlfn.XLOOKUP(U2607,'Lista Suspensa'!$AA$20:$AA$23,'Lista Suspensa'!$AB$20:$AB$23,"N/A")</f>
        <v>S</v>
      </c>
    </row>
    <row r="2608" spans="1:47" ht="12" customHeight="1" x14ac:dyDescent="0.3">
      <c r="A2608" s="87" t="s">
        <v>47</v>
      </c>
      <c r="B2608" s="88">
        <v>46104</v>
      </c>
      <c r="C2608" s="89" t="s">
        <v>48</v>
      </c>
      <c r="D2608" s="89" t="s">
        <v>49</v>
      </c>
      <c r="E2608" s="189">
        <v>95509397</v>
      </c>
      <c r="F2608" s="197" t="s">
        <v>6677</v>
      </c>
      <c r="G2608" s="90">
        <v>40893523801</v>
      </c>
      <c r="H2608" s="91">
        <v>33746</v>
      </c>
      <c r="I2608" s="89"/>
      <c r="J2608" s="89" t="s">
        <v>84</v>
      </c>
      <c r="K2608" s="89" t="s">
        <v>52</v>
      </c>
      <c r="L2608" s="89" t="s">
        <v>53</v>
      </c>
      <c r="M2608" s="89" t="s">
        <v>1497</v>
      </c>
      <c r="N2608" s="89" t="s">
        <v>197</v>
      </c>
      <c r="O2608" s="92" t="s">
        <v>6678</v>
      </c>
      <c r="P2608" s="93" t="s">
        <v>57</v>
      </c>
      <c r="Q2608" s="110" t="s">
        <v>5322</v>
      </c>
      <c r="R2608" s="94"/>
      <c r="S2608" s="95">
        <v>46168</v>
      </c>
      <c r="T2608" s="95" t="s">
        <v>5203</v>
      </c>
      <c r="U2608" s="95" t="s">
        <v>1125</v>
      </c>
      <c r="V2608" s="91">
        <v>46114</v>
      </c>
      <c r="W2608" s="91">
        <v>46160</v>
      </c>
      <c r="X2608" s="91">
        <v>46167</v>
      </c>
      <c r="Y2608" s="96" t="s">
        <v>2851</v>
      </c>
      <c r="Z2608" s="89"/>
      <c r="AA2608" s="95"/>
      <c r="AB2608" s="89"/>
      <c r="AC2608" s="109"/>
      <c r="AD2608" s="89"/>
      <c r="AE2608" s="89"/>
      <c r="AF2608" s="191"/>
      <c r="AG2608" s="194"/>
      <c r="AH2608" s="193"/>
      <c r="AI2608" s="97"/>
      <c r="AJ2608" s="97"/>
      <c r="AK2608" s="97"/>
      <c r="AL2608" s="45" t="s">
        <v>67</v>
      </c>
      <c r="AM2608" s="160" t="str">
        <f>MONTH(B2608)&amp;"/"&amp;YEAR(B2608)</f>
        <v>3/2026</v>
      </c>
      <c r="AN2608" s="45">
        <f>WEEKNUM(B2608)-WEEKNUM(EOMONTH(B2608,-1)+1)+1</f>
        <v>4</v>
      </c>
      <c r="AO2608" s="45" t="str">
        <f>MONTH(R2608)&amp;"/"&amp;YEAR(R2608)</f>
        <v>1/1900</v>
      </c>
      <c r="AP2608" s="45" t="e">
        <f>WEEKNUM(R2608)-WEEKNUM(EOMONTH(R2608,-1)+1)+1</f>
        <v>#NUM!</v>
      </c>
      <c r="AQ2608" s="45">
        <f>IF(AU2608="S",IF(Q2608="1. Aceitou o programa",R2608-B2608,0),0)</f>
        <v>0</v>
      </c>
      <c r="AR2608" s="45">
        <f>IF(AU2608="S",IF(AND(S2608&lt;&gt;"",R2608&lt;&gt;""),S2608-R2608,0),0)</f>
        <v>0</v>
      </c>
      <c r="AS2608" s="45">
        <f>IF(AU2608="S",IF(Q2608="1. Aceitou o programa",IF(OR(X2608="Não se Aplica",X2608=""),IF(OR(W2608="Não se Aplica",W2608=""),0,W2608-V2608),AVERAGE(X2608-W2608,W2608-V2608)),0),0)</f>
        <v>0</v>
      </c>
      <c r="AT2608" s="45">
        <f>IF(AU2608="S",IF(AND(Q2608="1. Aceitou o programa",AB2608="Realizada"),IFERROR(IF(AA2608="",0,AA2608-R2608),0),0),0)</f>
        <v>0</v>
      </c>
      <c r="AU2608" s="45" t="str">
        <f>_xlfn.XLOOKUP(U2608,'Lista Suspensa'!$AA$20:$AA$23,'Lista Suspensa'!$AB$20:$AB$23,"N/A")</f>
        <v>S</v>
      </c>
    </row>
    <row r="2609" spans="1:47" ht="12" customHeight="1" x14ac:dyDescent="0.3">
      <c r="A2609" s="87" t="s">
        <v>47</v>
      </c>
      <c r="B2609" s="88">
        <v>46104</v>
      </c>
      <c r="C2609" s="89" t="s">
        <v>48</v>
      </c>
      <c r="D2609" s="89" t="s">
        <v>49</v>
      </c>
      <c r="E2609" s="189">
        <v>89051725</v>
      </c>
      <c r="F2609" s="197" t="s">
        <v>6679</v>
      </c>
      <c r="G2609" s="90">
        <v>28860180821</v>
      </c>
      <c r="H2609" s="91">
        <v>29157</v>
      </c>
      <c r="I2609" s="89"/>
      <c r="J2609" s="89" t="s">
        <v>51</v>
      </c>
      <c r="K2609" s="89" t="s">
        <v>52</v>
      </c>
      <c r="L2609" s="89" t="s">
        <v>6680</v>
      </c>
      <c r="M2609" s="89" t="s">
        <v>6681</v>
      </c>
      <c r="N2609" s="89" t="s">
        <v>197</v>
      </c>
      <c r="O2609" s="92" t="s">
        <v>6682</v>
      </c>
      <c r="P2609" s="93" t="s">
        <v>57</v>
      </c>
      <c r="Q2609" s="110" t="s">
        <v>5322</v>
      </c>
      <c r="R2609" s="94"/>
      <c r="S2609" s="95">
        <v>46168</v>
      </c>
      <c r="T2609" s="95" t="s">
        <v>5203</v>
      </c>
      <c r="U2609" s="95" t="s">
        <v>1125</v>
      </c>
      <c r="V2609" s="91">
        <v>46114</v>
      </c>
      <c r="W2609" s="91">
        <v>46160</v>
      </c>
      <c r="X2609" s="91">
        <v>46167</v>
      </c>
      <c r="Y2609" s="96" t="s">
        <v>2851</v>
      </c>
      <c r="Z2609" s="89"/>
      <c r="AA2609" s="95"/>
      <c r="AB2609" s="89"/>
      <c r="AC2609" s="109"/>
      <c r="AD2609" s="89"/>
      <c r="AE2609" s="89"/>
      <c r="AF2609" s="191"/>
      <c r="AG2609" s="194"/>
      <c r="AH2609" s="193"/>
      <c r="AI2609" s="97"/>
      <c r="AJ2609" s="97"/>
      <c r="AK2609" s="97"/>
      <c r="AL2609" s="45" t="s">
        <v>67</v>
      </c>
      <c r="AM2609" s="160" t="str">
        <f>MONTH(B2609)&amp;"/"&amp;YEAR(B2609)</f>
        <v>3/2026</v>
      </c>
      <c r="AN2609" s="45">
        <f>WEEKNUM(B2609)-WEEKNUM(EOMONTH(B2609,-1)+1)+1</f>
        <v>4</v>
      </c>
      <c r="AO2609" s="45" t="str">
        <f>MONTH(R2609)&amp;"/"&amp;YEAR(R2609)</f>
        <v>1/1900</v>
      </c>
      <c r="AP2609" s="45" t="e">
        <f>WEEKNUM(R2609)-WEEKNUM(EOMONTH(R2609,-1)+1)+1</f>
        <v>#NUM!</v>
      </c>
      <c r="AQ2609" s="45">
        <f>IF(AU2609="S",IF(Q2609="1. Aceitou o programa",R2609-B2609,0),0)</f>
        <v>0</v>
      </c>
      <c r="AR2609" s="45">
        <f>IF(AU2609="S",IF(AND(S2609&lt;&gt;"",R2609&lt;&gt;""),S2609-R2609,0),0)</f>
        <v>0</v>
      </c>
      <c r="AS2609" s="45">
        <f>IF(AU2609="S",IF(Q2609="1. Aceitou o programa",IF(OR(X2609="Não se Aplica",X2609=""),IF(OR(W2609="Não se Aplica",W2609=""),0,W2609-V2609),AVERAGE(X2609-W2609,W2609-V2609)),0),0)</f>
        <v>0</v>
      </c>
      <c r="AT2609" s="45">
        <f>IF(AU2609="S",IF(AND(Q2609="1. Aceitou o programa",AB2609="Realizada"),IFERROR(IF(AA2609="",0,AA2609-R2609),0),0),0)</f>
        <v>0</v>
      </c>
      <c r="AU2609" s="45" t="str">
        <f>_xlfn.XLOOKUP(U2609,'Lista Suspensa'!$AA$20:$AA$23,'Lista Suspensa'!$AB$20:$AB$23,"N/A")</f>
        <v>S</v>
      </c>
    </row>
    <row r="2610" spans="1:47" ht="12" customHeight="1" x14ac:dyDescent="0.3">
      <c r="A2610" s="87" t="s">
        <v>47</v>
      </c>
      <c r="B2610" s="88">
        <v>46104</v>
      </c>
      <c r="C2610" s="89" t="s">
        <v>48</v>
      </c>
      <c r="D2610" s="89" t="s">
        <v>49</v>
      </c>
      <c r="E2610" s="189">
        <v>89500163</v>
      </c>
      <c r="F2610" s="197" t="s">
        <v>6683</v>
      </c>
      <c r="G2610" s="90">
        <v>49567112800</v>
      </c>
      <c r="H2610" s="91">
        <v>35886</v>
      </c>
      <c r="I2610" s="89"/>
      <c r="J2610" s="89" t="s">
        <v>51</v>
      </c>
      <c r="K2610" s="89" t="s">
        <v>52</v>
      </c>
      <c r="L2610" s="89" t="s">
        <v>85</v>
      </c>
      <c r="M2610" s="89" t="s">
        <v>1015</v>
      </c>
      <c r="N2610" s="89" t="s">
        <v>79</v>
      </c>
      <c r="O2610" s="92" t="s">
        <v>6684</v>
      </c>
      <c r="P2610" s="93" t="s">
        <v>57</v>
      </c>
      <c r="Q2610" s="110" t="s">
        <v>5322</v>
      </c>
      <c r="R2610" s="94"/>
      <c r="S2610" s="95">
        <v>46168</v>
      </c>
      <c r="T2610" s="95" t="s">
        <v>5203</v>
      </c>
      <c r="U2610" s="95" t="s">
        <v>1125</v>
      </c>
      <c r="V2610" s="91">
        <v>46114</v>
      </c>
      <c r="W2610" s="91">
        <v>46160</v>
      </c>
      <c r="X2610" s="91">
        <v>46167</v>
      </c>
      <c r="Y2610" s="96" t="s">
        <v>2851</v>
      </c>
      <c r="Z2610" s="89"/>
      <c r="AA2610" s="95"/>
      <c r="AB2610" s="89"/>
      <c r="AC2610" s="109"/>
      <c r="AD2610" s="89"/>
      <c r="AE2610" s="89"/>
      <c r="AF2610" s="191"/>
      <c r="AG2610" s="194"/>
      <c r="AH2610" s="193"/>
      <c r="AI2610" s="97"/>
      <c r="AJ2610" s="97"/>
      <c r="AK2610" s="97"/>
      <c r="AL2610" s="45" t="s">
        <v>67</v>
      </c>
      <c r="AM2610" s="160" t="str">
        <f>MONTH(B2610)&amp;"/"&amp;YEAR(B2610)</f>
        <v>3/2026</v>
      </c>
      <c r="AN2610" s="45">
        <f>WEEKNUM(B2610)-WEEKNUM(EOMONTH(B2610,-1)+1)+1</f>
        <v>4</v>
      </c>
      <c r="AO2610" s="45" t="str">
        <f>MONTH(R2610)&amp;"/"&amp;YEAR(R2610)</f>
        <v>1/1900</v>
      </c>
      <c r="AP2610" s="45" t="e">
        <f>WEEKNUM(R2610)-WEEKNUM(EOMONTH(R2610,-1)+1)+1</f>
        <v>#NUM!</v>
      </c>
      <c r="AQ2610" s="45">
        <f>IF(AU2610="S",IF(Q2610="1. Aceitou o programa",R2610-B2610,0),0)</f>
        <v>0</v>
      </c>
      <c r="AR2610" s="45">
        <f>IF(AU2610="S",IF(AND(S2610&lt;&gt;"",R2610&lt;&gt;""),S2610-R2610,0),0)</f>
        <v>0</v>
      </c>
      <c r="AS2610" s="45">
        <f>IF(AU2610="S",IF(Q2610="1. Aceitou o programa",IF(OR(X2610="Não se Aplica",X2610=""),IF(OR(W2610="Não se Aplica",W2610=""),0,W2610-V2610),AVERAGE(X2610-W2610,W2610-V2610)),0),0)</f>
        <v>0</v>
      </c>
      <c r="AT2610" s="45">
        <f>IF(AU2610="S",IF(AND(Q2610="1. Aceitou o programa",AB2610="Realizada"),IFERROR(IF(AA2610="",0,AA2610-R2610),0),0),0)</f>
        <v>0</v>
      </c>
      <c r="AU2610" s="45" t="str">
        <f>_xlfn.XLOOKUP(U2610,'Lista Suspensa'!$AA$20:$AA$23,'Lista Suspensa'!$AB$20:$AB$23,"N/A")</f>
        <v>S</v>
      </c>
    </row>
    <row r="2611" spans="1:47" ht="12" customHeight="1" x14ac:dyDescent="0.3">
      <c r="A2611" s="87" t="s">
        <v>47</v>
      </c>
      <c r="B2611" s="88">
        <v>46104</v>
      </c>
      <c r="C2611" s="89" t="s">
        <v>48</v>
      </c>
      <c r="D2611" s="89" t="s">
        <v>49</v>
      </c>
      <c r="E2611" s="189">
        <v>83399396</v>
      </c>
      <c r="F2611" s="197" t="s">
        <v>6685</v>
      </c>
      <c r="G2611" s="90">
        <v>66967279734</v>
      </c>
      <c r="H2611" s="91">
        <v>22834</v>
      </c>
      <c r="I2611" s="89"/>
      <c r="J2611" s="89" t="s">
        <v>51</v>
      </c>
      <c r="K2611" s="89" t="s">
        <v>76</v>
      </c>
      <c r="L2611" s="89" t="s">
        <v>95</v>
      </c>
      <c r="M2611" s="89" t="s">
        <v>1606</v>
      </c>
      <c r="N2611" s="89" t="s">
        <v>449</v>
      </c>
      <c r="O2611" s="92" t="s">
        <v>6686</v>
      </c>
      <c r="P2611" s="93" t="s">
        <v>57</v>
      </c>
      <c r="Q2611" s="110" t="s">
        <v>5322</v>
      </c>
      <c r="R2611" s="94"/>
      <c r="S2611" s="95">
        <v>46168</v>
      </c>
      <c r="T2611" s="95" t="s">
        <v>5203</v>
      </c>
      <c r="U2611" s="95" t="s">
        <v>1125</v>
      </c>
      <c r="V2611" s="91">
        <v>46114</v>
      </c>
      <c r="W2611" s="91">
        <v>46160</v>
      </c>
      <c r="X2611" s="91">
        <v>46167</v>
      </c>
      <c r="Y2611" s="96" t="s">
        <v>5548</v>
      </c>
      <c r="Z2611" s="89"/>
      <c r="AA2611" s="95"/>
      <c r="AB2611" s="89"/>
      <c r="AC2611" s="109"/>
      <c r="AD2611" s="89"/>
      <c r="AE2611" s="89"/>
      <c r="AF2611" s="191"/>
      <c r="AG2611" s="194"/>
      <c r="AH2611" s="193"/>
      <c r="AI2611" s="97"/>
      <c r="AJ2611" s="97"/>
      <c r="AK2611" s="97"/>
      <c r="AL2611" s="45" t="s">
        <v>67</v>
      </c>
      <c r="AM2611" s="160" t="str">
        <f>MONTH(B2611)&amp;"/"&amp;YEAR(B2611)</f>
        <v>3/2026</v>
      </c>
      <c r="AN2611" s="45">
        <f>WEEKNUM(B2611)-WEEKNUM(EOMONTH(B2611,-1)+1)+1</f>
        <v>4</v>
      </c>
      <c r="AO2611" s="45" t="str">
        <f>MONTH(R2611)&amp;"/"&amp;YEAR(R2611)</f>
        <v>1/1900</v>
      </c>
      <c r="AP2611" s="45" t="e">
        <f>WEEKNUM(R2611)-WEEKNUM(EOMONTH(R2611,-1)+1)+1</f>
        <v>#NUM!</v>
      </c>
      <c r="AQ2611" s="45">
        <f>IF(AU2611="S",IF(Q2611="1. Aceitou o programa",R2611-B2611,0),0)</f>
        <v>0</v>
      </c>
      <c r="AR2611" s="45">
        <f>IF(AU2611="S",IF(AND(S2611&lt;&gt;"",R2611&lt;&gt;""),S2611-R2611,0),0)</f>
        <v>0</v>
      </c>
      <c r="AS2611" s="45">
        <f>IF(AU2611="S",IF(Q2611="1. Aceitou o programa",IF(OR(X2611="Não se Aplica",X2611=""),IF(OR(W2611="Não se Aplica",W2611=""),0,W2611-V2611),AVERAGE(X2611-W2611,W2611-V2611)),0),0)</f>
        <v>0</v>
      </c>
      <c r="AT2611" s="45">
        <f>IF(AU2611="S",IF(AND(Q2611="1. Aceitou o programa",AB2611="Realizada"),IFERROR(IF(AA2611="",0,AA2611-R2611),0),0),0)</f>
        <v>0</v>
      </c>
      <c r="AU2611" s="45" t="str">
        <f>_xlfn.XLOOKUP(U2611,'Lista Suspensa'!$AA$20:$AA$23,'Lista Suspensa'!$AB$20:$AB$23,"N/A")</f>
        <v>S</v>
      </c>
    </row>
    <row r="2612" spans="1:47" ht="12" customHeight="1" x14ac:dyDescent="0.3">
      <c r="A2612" s="87" t="s">
        <v>47</v>
      </c>
      <c r="B2612" s="88">
        <v>46104</v>
      </c>
      <c r="C2612" s="89" t="s">
        <v>48</v>
      </c>
      <c r="D2612" s="89" t="s">
        <v>49</v>
      </c>
      <c r="E2612" s="189">
        <v>72170350</v>
      </c>
      <c r="F2612" s="197" t="s">
        <v>6687</v>
      </c>
      <c r="G2612" s="90">
        <v>1479104710</v>
      </c>
      <c r="H2612" s="91">
        <v>25727</v>
      </c>
      <c r="I2612" s="89"/>
      <c r="J2612" s="89" t="s">
        <v>84</v>
      </c>
      <c r="K2612" s="89" t="s">
        <v>76</v>
      </c>
      <c r="L2612" s="89" t="s">
        <v>95</v>
      </c>
      <c r="M2612" s="89" t="s">
        <v>980</v>
      </c>
      <c r="N2612" s="89" t="s">
        <v>159</v>
      </c>
      <c r="O2612" s="92" t="s">
        <v>6688</v>
      </c>
      <c r="P2612" s="93" t="s">
        <v>57</v>
      </c>
      <c r="Q2612" s="110" t="s">
        <v>5322</v>
      </c>
      <c r="R2612" s="94"/>
      <c r="S2612" s="95">
        <v>46168</v>
      </c>
      <c r="T2612" s="95" t="s">
        <v>5203</v>
      </c>
      <c r="U2612" s="95" t="s">
        <v>1125</v>
      </c>
      <c r="V2612" s="91">
        <v>46114</v>
      </c>
      <c r="W2612" s="91">
        <v>46160</v>
      </c>
      <c r="X2612" s="91">
        <v>46167</v>
      </c>
      <c r="Y2612" s="96" t="s">
        <v>2851</v>
      </c>
      <c r="Z2612" s="89"/>
      <c r="AA2612" s="95"/>
      <c r="AB2612" s="89"/>
      <c r="AC2612" s="109"/>
      <c r="AD2612" s="89"/>
      <c r="AE2612" s="89"/>
      <c r="AF2612" s="191"/>
      <c r="AG2612" s="194"/>
      <c r="AH2612" s="193"/>
      <c r="AI2612" s="97"/>
      <c r="AJ2612" s="97"/>
      <c r="AK2612" s="97"/>
      <c r="AL2612" s="45" t="s">
        <v>67</v>
      </c>
      <c r="AM2612" s="160" t="str">
        <f>MONTH(B2612)&amp;"/"&amp;YEAR(B2612)</f>
        <v>3/2026</v>
      </c>
      <c r="AN2612" s="45">
        <f>WEEKNUM(B2612)-WEEKNUM(EOMONTH(B2612,-1)+1)+1</f>
        <v>4</v>
      </c>
      <c r="AO2612" s="45" t="str">
        <f>MONTH(R2612)&amp;"/"&amp;YEAR(R2612)</f>
        <v>1/1900</v>
      </c>
      <c r="AP2612" s="45" t="e">
        <f>WEEKNUM(R2612)-WEEKNUM(EOMONTH(R2612,-1)+1)+1</f>
        <v>#NUM!</v>
      </c>
      <c r="AQ2612" s="45">
        <f>IF(AU2612="S",IF(Q2612="1. Aceitou o programa",R2612-B2612,0),0)</f>
        <v>0</v>
      </c>
      <c r="AR2612" s="45">
        <f>IF(AU2612="S",IF(AND(S2612&lt;&gt;"",R2612&lt;&gt;""),S2612-R2612,0),0)</f>
        <v>0</v>
      </c>
      <c r="AS2612" s="45">
        <f>IF(AU2612="S",IF(Q2612="1. Aceitou o programa",IF(OR(X2612="Não se Aplica",X2612=""),IF(OR(W2612="Não se Aplica",W2612=""),0,W2612-V2612),AVERAGE(X2612-W2612,W2612-V2612)),0),0)</f>
        <v>0</v>
      </c>
      <c r="AT2612" s="45">
        <f>IF(AU2612="S",IF(AND(Q2612="1. Aceitou o programa",AB2612="Realizada"),IFERROR(IF(AA2612="",0,AA2612-R2612),0),0),0)</f>
        <v>0</v>
      </c>
      <c r="AU2612" s="45" t="str">
        <f>_xlfn.XLOOKUP(U2612,'Lista Suspensa'!$AA$20:$AA$23,'Lista Suspensa'!$AB$20:$AB$23,"N/A")</f>
        <v>S</v>
      </c>
    </row>
    <row r="2613" spans="1:47" ht="12" customHeight="1" x14ac:dyDescent="0.3">
      <c r="A2613" s="87" t="s">
        <v>47</v>
      </c>
      <c r="B2613" s="88">
        <v>46104</v>
      </c>
      <c r="C2613" s="89" t="s">
        <v>48</v>
      </c>
      <c r="D2613" s="89" t="s">
        <v>49</v>
      </c>
      <c r="E2613" s="189">
        <v>73017687</v>
      </c>
      <c r="F2613" s="197" t="s">
        <v>6689</v>
      </c>
      <c r="G2613" s="90">
        <v>3244779530</v>
      </c>
      <c r="H2613" s="91">
        <v>33690</v>
      </c>
      <c r="I2613" s="89"/>
      <c r="J2613" s="89" t="s">
        <v>51</v>
      </c>
      <c r="K2613" s="89" t="s">
        <v>52</v>
      </c>
      <c r="L2613" s="89" t="s">
        <v>53</v>
      </c>
      <c r="M2613" s="89" t="s">
        <v>167</v>
      </c>
      <c r="N2613" s="89" t="s">
        <v>159</v>
      </c>
      <c r="O2613" s="92" t="s">
        <v>6690</v>
      </c>
      <c r="P2613" s="93" t="s">
        <v>57</v>
      </c>
      <c r="Q2613" s="110" t="s">
        <v>5322</v>
      </c>
      <c r="R2613" s="94"/>
      <c r="S2613" s="95">
        <v>46168</v>
      </c>
      <c r="T2613" s="95" t="s">
        <v>5203</v>
      </c>
      <c r="U2613" s="95" t="s">
        <v>1125</v>
      </c>
      <c r="V2613" s="91">
        <v>46114</v>
      </c>
      <c r="W2613" s="91">
        <v>46160</v>
      </c>
      <c r="X2613" s="91">
        <v>46167</v>
      </c>
      <c r="Y2613" s="96" t="s">
        <v>2851</v>
      </c>
      <c r="Z2613" s="89"/>
      <c r="AA2613" s="95"/>
      <c r="AB2613" s="89"/>
      <c r="AC2613" s="109"/>
      <c r="AD2613" s="89"/>
      <c r="AE2613" s="89"/>
      <c r="AF2613" s="191"/>
      <c r="AG2613" s="194"/>
      <c r="AH2613" s="193"/>
      <c r="AI2613" s="97"/>
      <c r="AJ2613" s="97"/>
      <c r="AK2613" s="97"/>
      <c r="AL2613" s="45" t="s">
        <v>67</v>
      </c>
      <c r="AM2613" s="160" t="str">
        <f>MONTH(B2613)&amp;"/"&amp;YEAR(B2613)</f>
        <v>3/2026</v>
      </c>
      <c r="AN2613" s="45">
        <f>WEEKNUM(B2613)-WEEKNUM(EOMONTH(B2613,-1)+1)+1</f>
        <v>4</v>
      </c>
      <c r="AO2613" s="45" t="str">
        <f>MONTH(R2613)&amp;"/"&amp;YEAR(R2613)</f>
        <v>1/1900</v>
      </c>
      <c r="AP2613" s="45" t="e">
        <f>WEEKNUM(R2613)-WEEKNUM(EOMONTH(R2613,-1)+1)+1</f>
        <v>#NUM!</v>
      </c>
      <c r="AQ2613" s="45">
        <f>IF(AU2613="S",IF(Q2613="1. Aceitou o programa",R2613-B2613,0),0)</f>
        <v>0</v>
      </c>
      <c r="AR2613" s="45">
        <f>IF(AU2613="S",IF(AND(S2613&lt;&gt;"",R2613&lt;&gt;""),S2613-R2613,0),0)</f>
        <v>0</v>
      </c>
      <c r="AS2613" s="45">
        <f>IF(AU2613="S",IF(Q2613="1. Aceitou o programa",IF(OR(X2613="Não se Aplica",X2613=""),IF(OR(W2613="Não se Aplica",W2613=""),0,W2613-V2613),AVERAGE(X2613-W2613,W2613-V2613)),0),0)</f>
        <v>0</v>
      </c>
      <c r="AT2613" s="45">
        <f>IF(AU2613="S",IF(AND(Q2613="1. Aceitou o programa",AB2613="Realizada"),IFERROR(IF(AA2613="",0,AA2613-R2613),0),0),0)</f>
        <v>0</v>
      </c>
      <c r="AU2613" s="45" t="str">
        <f>_xlfn.XLOOKUP(U2613,'Lista Suspensa'!$AA$20:$AA$23,'Lista Suspensa'!$AB$20:$AB$23,"N/A")</f>
        <v>S</v>
      </c>
    </row>
    <row r="2614" spans="1:47" ht="12" customHeight="1" x14ac:dyDescent="0.3">
      <c r="A2614" s="87" t="s">
        <v>47</v>
      </c>
      <c r="B2614" s="88">
        <v>46104</v>
      </c>
      <c r="C2614" s="89" t="s">
        <v>48</v>
      </c>
      <c r="D2614" s="89" t="s">
        <v>49</v>
      </c>
      <c r="E2614" s="189">
        <v>83443643</v>
      </c>
      <c r="F2614" s="197" t="s">
        <v>6691</v>
      </c>
      <c r="G2614" s="90">
        <v>2328900720</v>
      </c>
      <c r="H2614" s="91">
        <v>25845</v>
      </c>
      <c r="I2614" s="89"/>
      <c r="J2614" s="89" t="s">
        <v>51</v>
      </c>
      <c r="K2614" s="89" t="s">
        <v>76</v>
      </c>
      <c r="L2614" s="89" t="s">
        <v>95</v>
      </c>
      <c r="M2614" s="89" t="s">
        <v>6692</v>
      </c>
      <c r="N2614" s="89" t="s">
        <v>159</v>
      </c>
      <c r="O2614" s="92" t="s">
        <v>6693</v>
      </c>
      <c r="P2614" s="93" t="s">
        <v>57</v>
      </c>
      <c r="Q2614" s="110" t="s">
        <v>5322</v>
      </c>
      <c r="R2614" s="94"/>
      <c r="S2614" s="95">
        <v>46168</v>
      </c>
      <c r="T2614" s="95" t="s">
        <v>5203</v>
      </c>
      <c r="U2614" s="95" t="s">
        <v>1125</v>
      </c>
      <c r="V2614" s="91">
        <v>46114</v>
      </c>
      <c r="W2614" s="91">
        <v>46160</v>
      </c>
      <c r="X2614" s="91">
        <v>46167</v>
      </c>
      <c r="Y2614" s="96" t="s">
        <v>2851</v>
      </c>
      <c r="Z2614" s="89"/>
      <c r="AA2614" s="95"/>
      <c r="AB2614" s="89"/>
      <c r="AC2614" s="109"/>
      <c r="AD2614" s="89"/>
      <c r="AE2614" s="89"/>
      <c r="AF2614" s="191"/>
      <c r="AG2614" s="194"/>
      <c r="AH2614" s="193"/>
      <c r="AI2614" s="97"/>
      <c r="AJ2614" s="97"/>
      <c r="AK2614" s="97"/>
      <c r="AL2614" s="45" t="s">
        <v>67</v>
      </c>
      <c r="AM2614" s="160" t="str">
        <f>MONTH(B2614)&amp;"/"&amp;YEAR(B2614)</f>
        <v>3/2026</v>
      </c>
      <c r="AN2614" s="45">
        <f>WEEKNUM(B2614)-WEEKNUM(EOMONTH(B2614,-1)+1)+1</f>
        <v>4</v>
      </c>
      <c r="AO2614" s="45" t="str">
        <f>MONTH(R2614)&amp;"/"&amp;YEAR(R2614)</f>
        <v>1/1900</v>
      </c>
      <c r="AP2614" s="45" t="e">
        <f>WEEKNUM(R2614)-WEEKNUM(EOMONTH(R2614,-1)+1)+1</f>
        <v>#NUM!</v>
      </c>
      <c r="AQ2614" s="45">
        <f>IF(AU2614="S",IF(Q2614="1. Aceitou o programa",R2614-B2614,0),0)</f>
        <v>0</v>
      </c>
      <c r="AR2614" s="45">
        <f>IF(AU2614="S",IF(AND(S2614&lt;&gt;"",R2614&lt;&gt;""),S2614-R2614,0),0)</f>
        <v>0</v>
      </c>
      <c r="AS2614" s="45">
        <f>IF(AU2614="S",IF(Q2614="1. Aceitou o programa",IF(OR(X2614="Não se Aplica",X2614=""),IF(OR(W2614="Não se Aplica",W2614=""),0,W2614-V2614),AVERAGE(X2614-W2614,W2614-V2614)),0),0)</f>
        <v>0</v>
      </c>
      <c r="AT2614" s="45">
        <f>IF(AU2614="S",IF(AND(Q2614="1. Aceitou o programa",AB2614="Realizada"),IFERROR(IF(AA2614="",0,AA2614-R2614),0),0),0)</f>
        <v>0</v>
      </c>
      <c r="AU2614" s="45" t="str">
        <f>_xlfn.XLOOKUP(U2614,'Lista Suspensa'!$AA$20:$AA$23,'Lista Suspensa'!$AB$20:$AB$23,"N/A")</f>
        <v>S</v>
      </c>
    </row>
    <row r="2615" spans="1:47" ht="12" customHeight="1" x14ac:dyDescent="0.3">
      <c r="A2615" s="87" t="s">
        <v>47</v>
      </c>
      <c r="B2615" s="88">
        <v>46104</v>
      </c>
      <c r="C2615" s="89" t="s">
        <v>48</v>
      </c>
      <c r="D2615" s="89" t="s">
        <v>49</v>
      </c>
      <c r="E2615" s="189">
        <v>72171141</v>
      </c>
      <c r="F2615" s="197" t="s">
        <v>6694</v>
      </c>
      <c r="G2615" s="90">
        <v>92668313449</v>
      </c>
      <c r="H2615" s="91">
        <v>27116</v>
      </c>
      <c r="I2615" s="89"/>
      <c r="J2615" s="89" t="s">
        <v>51</v>
      </c>
      <c r="K2615" s="89" t="s">
        <v>52</v>
      </c>
      <c r="L2615" s="89" t="s">
        <v>85</v>
      </c>
      <c r="M2615" s="89" t="s">
        <v>234</v>
      </c>
      <c r="N2615" s="89" t="s">
        <v>159</v>
      </c>
      <c r="O2615" s="92" t="s">
        <v>6695</v>
      </c>
      <c r="P2615" s="93" t="s">
        <v>57</v>
      </c>
      <c r="Q2615" s="110" t="s">
        <v>5322</v>
      </c>
      <c r="R2615" s="94"/>
      <c r="S2615" s="95">
        <v>46168</v>
      </c>
      <c r="T2615" s="95" t="s">
        <v>5203</v>
      </c>
      <c r="U2615" s="95" t="s">
        <v>1125</v>
      </c>
      <c r="V2615" s="91">
        <v>46114</v>
      </c>
      <c r="W2615" s="91">
        <v>46160</v>
      </c>
      <c r="X2615" s="91">
        <v>46167</v>
      </c>
      <c r="Y2615" s="96" t="s">
        <v>2851</v>
      </c>
      <c r="Z2615" s="89"/>
      <c r="AA2615" s="95"/>
      <c r="AB2615" s="89"/>
      <c r="AC2615" s="109"/>
      <c r="AD2615" s="89"/>
      <c r="AE2615" s="89"/>
      <c r="AF2615" s="191"/>
      <c r="AG2615" s="194"/>
      <c r="AH2615" s="193"/>
      <c r="AI2615" s="97"/>
      <c r="AJ2615" s="97"/>
      <c r="AK2615" s="97"/>
      <c r="AL2615" s="45" t="s">
        <v>67</v>
      </c>
      <c r="AM2615" s="160" t="str">
        <f>MONTH(B2615)&amp;"/"&amp;YEAR(B2615)</f>
        <v>3/2026</v>
      </c>
      <c r="AN2615" s="45">
        <f>WEEKNUM(B2615)-WEEKNUM(EOMONTH(B2615,-1)+1)+1</f>
        <v>4</v>
      </c>
      <c r="AO2615" s="45" t="str">
        <f>MONTH(R2615)&amp;"/"&amp;YEAR(R2615)</f>
        <v>1/1900</v>
      </c>
      <c r="AP2615" s="45" t="e">
        <f>WEEKNUM(R2615)-WEEKNUM(EOMONTH(R2615,-1)+1)+1</f>
        <v>#NUM!</v>
      </c>
      <c r="AQ2615" s="45">
        <f>IF(AU2615="S",IF(Q2615="1. Aceitou o programa",R2615-B2615,0),0)</f>
        <v>0</v>
      </c>
      <c r="AR2615" s="45">
        <f>IF(AU2615="S",IF(AND(S2615&lt;&gt;"",R2615&lt;&gt;""),S2615-R2615,0),0)</f>
        <v>0</v>
      </c>
      <c r="AS2615" s="45">
        <f>IF(AU2615="S",IF(Q2615="1. Aceitou o programa",IF(OR(X2615="Não se Aplica",X2615=""),IF(OR(W2615="Não se Aplica",W2615=""),0,W2615-V2615),AVERAGE(X2615-W2615,W2615-V2615)),0),0)</f>
        <v>0</v>
      </c>
      <c r="AT2615" s="45">
        <f>IF(AU2615="S",IF(AND(Q2615="1. Aceitou o programa",AB2615="Realizada"),IFERROR(IF(AA2615="",0,AA2615-R2615),0),0),0)</f>
        <v>0</v>
      </c>
      <c r="AU2615" s="45" t="str">
        <f>_xlfn.XLOOKUP(U2615,'Lista Suspensa'!$AA$20:$AA$23,'Lista Suspensa'!$AB$20:$AB$23,"N/A")</f>
        <v>S</v>
      </c>
    </row>
    <row r="2616" spans="1:47" ht="12" customHeight="1" x14ac:dyDescent="0.3">
      <c r="A2616" s="87" t="s">
        <v>47</v>
      </c>
      <c r="B2616" s="88">
        <v>46104</v>
      </c>
      <c r="C2616" s="89" t="s">
        <v>48</v>
      </c>
      <c r="D2616" s="89" t="s">
        <v>49</v>
      </c>
      <c r="E2616" s="189">
        <v>72177067</v>
      </c>
      <c r="F2616" s="197" t="s">
        <v>6696</v>
      </c>
      <c r="G2616" s="90">
        <v>15133157738</v>
      </c>
      <c r="H2616" s="91">
        <v>34292</v>
      </c>
      <c r="I2616" s="89"/>
      <c r="J2616" s="89" t="s">
        <v>84</v>
      </c>
      <c r="K2616" s="89" t="s">
        <v>76</v>
      </c>
      <c r="L2616" s="89" t="s">
        <v>101</v>
      </c>
      <c r="M2616" s="89" t="s">
        <v>6697</v>
      </c>
      <c r="N2616" s="89" t="s">
        <v>1517</v>
      </c>
      <c r="O2616" s="92" t="s">
        <v>6698</v>
      </c>
      <c r="P2616" s="93" t="s">
        <v>57</v>
      </c>
      <c r="Q2616" s="110" t="s">
        <v>5322</v>
      </c>
      <c r="R2616" s="94"/>
      <c r="S2616" s="95">
        <v>46168</v>
      </c>
      <c r="T2616" s="95" t="s">
        <v>5203</v>
      </c>
      <c r="U2616" s="95" t="s">
        <v>1125</v>
      </c>
      <c r="V2616" s="91">
        <v>46114</v>
      </c>
      <c r="W2616" s="91">
        <v>46160</v>
      </c>
      <c r="X2616" s="91">
        <v>46167</v>
      </c>
      <c r="Y2616" s="96" t="s">
        <v>2851</v>
      </c>
      <c r="Z2616" s="89"/>
      <c r="AA2616" s="95"/>
      <c r="AB2616" s="89"/>
      <c r="AC2616" s="109"/>
      <c r="AD2616" s="89"/>
      <c r="AE2616" s="89"/>
      <c r="AF2616" s="191"/>
      <c r="AG2616" s="194"/>
      <c r="AH2616" s="193"/>
      <c r="AI2616" s="97"/>
      <c r="AJ2616" s="97"/>
      <c r="AK2616" s="97"/>
      <c r="AL2616" s="45" t="s">
        <v>67</v>
      </c>
      <c r="AM2616" s="160" t="str">
        <f>MONTH(B2616)&amp;"/"&amp;YEAR(B2616)</f>
        <v>3/2026</v>
      </c>
      <c r="AN2616" s="45">
        <f>WEEKNUM(B2616)-WEEKNUM(EOMONTH(B2616,-1)+1)+1</f>
        <v>4</v>
      </c>
      <c r="AO2616" s="45" t="str">
        <f>MONTH(R2616)&amp;"/"&amp;YEAR(R2616)</f>
        <v>1/1900</v>
      </c>
      <c r="AP2616" s="45" t="e">
        <f>WEEKNUM(R2616)-WEEKNUM(EOMONTH(R2616,-1)+1)+1</f>
        <v>#NUM!</v>
      </c>
      <c r="AQ2616" s="45">
        <f>IF(AU2616="S",IF(Q2616="1. Aceitou o programa",R2616-B2616,0),0)</f>
        <v>0</v>
      </c>
      <c r="AR2616" s="45">
        <f>IF(AU2616="S",IF(AND(S2616&lt;&gt;"",R2616&lt;&gt;""),S2616-R2616,0),0)</f>
        <v>0</v>
      </c>
      <c r="AS2616" s="45">
        <f>IF(AU2616="S",IF(Q2616="1. Aceitou o programa",IF(OR(X2616="Não se Aplica",X2616=""),IF(OR(W2616="Não se Aplica",W2616=""),0,W2616-V2616),AVERAGE(X2616-W2616,W2616-V2616)),0),0)</f>
        <v>0</v>
      </c>
      <c r="AT2616" s="45">
        <f>IF(AU2616="S",IF(AND(Q2616="1. Aceitou o programa",AB2616="Realizada"),IFERROR(IF(AA2616="",0,AA2616-R2616),0),0),0)</f>
        <v>0</v>
      </c>
      <c r="AU2616" s="45" t="str">
        <f>_xlfn.XLOOKUP(U2616,'Lista Suspensa'!$AA$20:$AA$23,'Lista Suspensa'!$AB$20:$AB$23,"N/A")</f>
        <v>S</v>
      </c>
    </row>
    <row r="2617" spans="1:47" ht="12" customHeight="1" x14ac:dyDescent="0.3">
      <c r="A2617" s="87" t="s">
        <v>47</v>
      </c>
      <c r="B2617" s="88">
        <v>46104</v>
      </c>
      <c r="C2617" s="89" t="s">
        <v>48</v>
      </c>
      <c r="D2617" s="89" t="s">
        <v>49</v>
      </c>
      <c r="E2617" s="189">
        <v>87773258</v>
      </c>
      <c r="F2617" s="197" t="s">
        <v>6699</v>
      </c>
      <c r="G2617" s="90">
        <v>35861638861</v>
      </c>
      <c r="H2617" s="91">
        <v>32694</v>
      </c>
      <c r="I2617" s="89"/>
      <c r="J2617" s="89" t="s">
        <v>84</v>
      </c>
      <c r="K2617" s="89" t="s">
        <v>52</v>
      </c>
      <c r="L2617" s="89" t="s">
        <v>85</v>
      </c>
      <c r="M2617" s="89" t="s">
        <v>470</v>
      </c>
      <c r="N2617" s="89" t="s">
        <v>159</v>
      </c>
      <c r="O2617" s="92" t="s">
        <v>6700</v>
      </c>
      <c r="P2617" s="93" t="s">
        <v>57</v>
      </c>
      <c r="Q2617" s="110" t="s">
        <v>5322</v>
      </c>
      <c r="R2617" s="94"/>
      <c r="S2617" s="95">
        <v>46168</v>
      </c>
      <c r="T2617" s="95" t="s">
        <v>5203</v>
      </c>
      <c r="U2617" s="95" t="s">
        <v>1125</v>
      </c>
      <c r="V2617" s="91">
        <v>46114</v>
      </c>
      <c r="W2617" s="91">
        <v>46160</v>
      </c>
      <c r="X2617" s="91">
        <v>46167</v>
      </c>
      <c r="Y2617" s="96" t="s">
        <v>2851</v>
      </c>
      <c r="Z2617" s="89"/>
      <c r="AA2617" s="95"/>
      <c r="AB2617" s="89"/>
      <c r="AC2617" s="109"/>
      <c r="AD2617" s="89"/>
      <c r="AE2617" s="89"/>
      <c r="AF2617" s="191"/>
      <c r="AG2617" s="194"/>
      <c r="AH2617" s="193"/>
      <c r="AI2617" s="97"/>
      <c r="AJ2617" s="97"/>
      <c r="AK2617" s="97"/>
      <c r="AL2617" s="45" t="s">
        <v>67</v>
      </c>
      <c r="AM2617" s="160" t="str">
        <f>MONTH(B2617)&amp;"/"&amp;YEAR(B2617)</f>
        <v>3/2026</v>
      </c>
      <c r="AN2617" s="45">
        <f>WEEKNUM(B2617)-WEEKNUM(EOMONTH(B2617,-1)+1)+1</f>
        <v>4</v>
      </c>
      <c r="AO2617" s="45" t="str">
        <f>MONTH(R2617)&amp;"/"&amp;YEAR(R2617)</f>
        <v>1/1900</v>
      </c>
      <c r="AP2617" s="45" t="e">
        <f>WEEKNUM(R2617)-WEEKNUM(EOMONTH(R2617,-1)+1)+1</f>
        <v>#NUM!</v>
      </c>
      <c r="AQ2617" s="45">
        <f>IF(AU2617="S",IF(Q2617="1. Aceitou o programa",R2617-B2617,0),0)</f>
        <v>0</v>
      </c>
      <c r="AR2617" s="45">
        <f>IF(AU2617="S",IF(AND(S2617&lt;&gt;"",R2617&lt;&gt;""),S2617-R2617,0),0)</f>
        <v>0</v>
      </c>
      <c r="AS2617" s="45">
        <f>IF(AU2617="S",IF(Q2617="1. Aceitou o programa",IF(OR(X2617="Não se Aplica",X2617=""),IF(OR(W2617="Não se Aplica",W2617=""),0,W2617-V2617),AVERAGE(X2617-W2617,W2617-V2617)),0),0)</f>
        <v>0</v>
      </c>
      <c r="AT2617" s="45">
        <f>IF(AU2617="S",IF(AND(Q2617="1. Aceitou o programa",AB2617="Realizada"),IFERROR(IF(AA2617="",0,AA2617-R2617),0),0),0)</f>
        <v>0</v>
      </c>
      <c r="AU2617" s="45" t="str">
        <f>_xlfn.XLOOKUP(U2617,'Lista Suspensa'!$AA$20:$AA$23,'Lista Suspensa'!$AB$20:$AB$23,"N/A")</f>
        <v>S</v>
      </c>
    </row>
    <row r="2618" spans="1:47" ht="12" customHeight="1" x14ac:dyDescent="0.3">
      <c r="A2618" s="87" t="s">
        <v>47</v>
      </c>
      <c r="B2618" s="88">
        <v>46104</v>
      </c>
      <c r="C2618" s="89" t="s">
        <v>48</v>
      </c>
      <c r="D2618" s="89" t="s">
        <v>49</v>
      </c>
      <c r="E2618" s="189">
        <v>89371037</v>
      </c>
      <c r="F2618" s="197" t="s">
        <v>6701</v>
      </c>
      <c r="G2618" s="90">
        <v>45254689803</v>
      </c>
      <c r="H2618" s="91">
        <v>35449</v>
      </c>
      <c r="I2618" s="89"/>
      <c r="J2618" s="89" t="s">
        <v>84</v>
      </c>
      <c r="K2618" s="89" t="s">
        <v>52</v>
      </c>
      <c r="L2618" s="89" t="s">
        <v>85</v>
      </c>
      <c r="M2618" s="89" t="s">
        <v>6702</v>
      </c>
      <c r="N2618" s="89" t="s">
        <v>159</v>
      </c>
      <c r="O2618" s="92" t="s">
        <v>6703</v>
      </c>
      <c r="P2618" s="93" t="s">
        <v>57</v>
      </c>
      <c r="Q2618" s="110" t="s">
        <v>5322</v>
      </c>
      <c r="R2618" s="94"/>
      <c r="S2618" s="95">
        <v>46168</v>
      </c>
      <c r="T2618" s="95" t="s">
        <v>5203</v>
      </c>
      <c r="U2618" s="95" t="s">
        <v>1125</v>
      </c>
      <c r="V2618" s="91">
        <v>46114</v>
      </c>
      <c r="W2618" s="91">
        <v>46160</v>
      </c>
      <c r="X2618" s="91">
        <v>46167</v>
      </c>
      <c r="Y2618" s="96" t="s">
        <v>2851</v>
      </c>
      <c r="Z2618" s="89"/>
      <c r="AA2618" s="95"/>
      <c r="AB2618" s="89"/>
      <c r="AC2618" s="109"/>
      <c r="AD2618" s="89"/>
      <c r="AE2618" s="89"/>
      <c r="AF2618" s="191"/>
      <c r="AG2618" s="194"/>
      <c r="AH2618" s="193"/>
      <c r="AI2618" s="97"/>
      <c r="AJ2618" s="97"/>
      <c r="AK2618" s="97"/>
      <c r="AL2618" s="45" t="s">
        <v>67</v>
      </c>
      <c r="AM2618" s="160" t="str">
        <f>MONTH(B2618)&amp;"/"&amp;YEAR(B2618)</f>
        <v>3/2026</v>
      </c>
      <c r="AN2618" s="45">
        <f>WEEKNUM(B2618)-WEEKNUM(EOMONTH(B2618,-1)+1)+1</f>
        <v>4</v>
      </c>
      <c r="AO2618" s="45" t="str">
        <f>MONTH(R2618)&amp;"/"&amp;YEAR(R2618)</f>
        <v>1/1900</v>
      </c>
      <c r="AP2618" s="45" t="e">
        <f>WEEKNUM(R2618)-WEEKNUM(EOMONTH(R2618,-1)+1)+1</f>
        <v>#NUM!</v>
      </c>
      <c r="AQ2618" s="45">
        <f>IF(AU2618="S",IF(Q2618="1. Aceitou o programa",R2618-B2618,0),0)</f>
        <v>0</v>
      </c>
      <c r="AR2618" s="45">
        <f>IF(AU2618="S",IF(AND(S2618&lt;&gt;"",R2618&lt;&gt;""),S2618-R2618,0),0)</f>
        <v>0</v>
      </c>
      <c r="AS2618" s="45">
        <f>IF(AU2618="S",IF(Q2618="1. Aceitou o programa",IF(OR(X2618="Não se Aplica",X2618=""),IF(OR(W2618="Não se Aplica",W2618=""),0,W2618-V2618),AVERAGE(X2618-W2618,W2618-V2618)),0),0)</f>
        <v>0</v>
      </c>
      <c r="AT2618" s="45">
        <f>IF(AU2618="S",IF(AND(Q2618="1. Aceitou o programa",AB2618="Realizada"),IFERROR(IF(AA2618="",0,AA2618-R2618),0),0),0)</f>
        <v>0</v>
      </c>
      <c r="AU2618" s="45" t="str">
        <f>_xlfn.XLOOKUP(U2618,'Lista Suspensa'!$AA$20:$AA$23,'Lista Suspensa'!$AB$20:$AB$23,"N/A")</f>
        <v>S</v>
      </c>
    </row>
    <row r="2619" spans="1:47" ht="12" customHeight="1" x14ac:dyDescent="0.3">
      <c r="A2619" s="87" t="s">
        <v>47</v>
      </c>
      <c r="B2619" s="88">
        <v>46104</v>
      </c>
      <c r="C2619" s="89" t="s">
        <v>48</v>
      </c>
      <c r="D2619" s="89" t="s">
        <v>49</v>
      </c>
      <c r="E2619" s="189">
        <v>83233818</v>
      </c>
      <c r="F2619" s="197" t="s">
        <v>6704</v>
      </c>
      <c r="G2619" s="90">
        <v>41512600725</v>
      </c>
      <c r="H2619" s="91">
        <v>19618</v>
      </c>
      <c r="I2619" s="89"/>
      <c r="J2619" s="89" t="s">
        <v>84</v>
      </c>
      <c r="K2619" s="89" t="s">
        <v>76</v>
      </c>
      <c r="L2619" s="89" t="s">
        <v>283</v>
      </c>
      <c r="M2619" s="89" t="s">
        <v>688</v>
      </c>
      <c r="N2619" s="89" t="s">
        <v>137</v>
      </c>
      <c r="O2619" s="92" t="s">
        <v>6705</v>
      </c>
      <c r="P2619" s="93" t="s">
        <v>57</v>
      </c>
      <c r="Q2619" s="110" t="s">
        <v>5322</v>
      </c>
      <c r="R2619" s="94"/>
      <c r="S2619" s="95">
        <v>46168</v>
      </c>
      <c r="T2619" s="95" t="s">
        <v>5203</v>
      </c>
      <c r="U2619" s="95" t="s">
        <v>1125</v>
      </c>
      <c r="V2619" s="91">
        <v>46114</v>
      </c>
      <c r="W2619" s="91">
        <v>46160</v>
      </c>
      <c r="X2619" s="91">
        <v>46167</v>
      </c>
      <c r="Y2619" s="96" t="s">
        <v>2851</v>
      </c>
      <c r="Z2619" s="89"/>
      <c r="AA2619" s="95"/>
      <c r="AB2619" s="89"/>
      <c r="AC2619" s="109"/>
      <c r="AD2619" s="89"/>
      <c r="AE2619" s="89"/>
      <c r="AF2619" s="191"/>
      <c r="AG2619" s="194"/>
      <c r="AH2619" s="193"/>
      <c r="AI2619" s="97"/>
      <c r="AJ2619" s="97"/>
      <c r="AK2619" s="97"/>
      <c r="AL2619" s="45" t="s">
        <v>67</v>
      </c>
      <c r="AM2619" s="160" t="str">
        <f>MONTH(B2619)&amp;"/"&amp;YEAR(B2619)</f>
        <v>3/2026</v>
      </c>
      <c r="AN2619" s="45">
        <f>WEEKNUM(B2619)-WEEKNUM(EOMONTH(B2619,-1)+1)+1</f>
        <v>4</v>
      </c>
      <c r="AO2619" s="45" t="str">
        <f>MONTH(R2619)&amp;"/"&amp;YEAR(R2619)</f>
        <v>1/1900</v>
      </c>
      <c r="AP2619" s="45" t="e">
        <f>WEEKNUM(R2619)-WEEKNUM(EOMONTH(R2619,-1)+1)+1</f>
        <v>#NUM!</v>
      </c>
      <c r="AQ2619" s="45">
        <f>IF(AU2619="S",IF(Q2619="1. Aceitou o programa",R2619-B2619,0),0)</f>
        <v>0</v>
      </c>
      <c r="AR2619" s="45">
        <f>IF(AU2619="S",IF(AND(S2619&lt;&gt;"",R2619&lt;&gt;""),S2619-R2619,0),0)</f>
        <v>0</v>
      </c>
      <c r="AS2619" s="45">
        <f>IF(AU2619="S",IF(Q2619="1. Aceitou o programa",IF(OR(X2619="Não se Aplica",X2619=""),IF(OR(W2619="Não se Aplica",W2619=""),0,W2619-V2619),AVERAGE(X2619-W2619,W2619-V2619)),0),0)</f>
        <v>0</v>
      </c>
      <c r="AT2619" s="45">
        <f>IF(AU2619="S",IF(AND(Q2619="1. Aceitou o programa",AB2619="Realizada"),IFERROR(IF(AA2619="",0,AA2619-R2619),0),0),0)</f>
        <v>0</v>
      </c>
      <c r="AU2619" s="45" t="str">
        <f>_xlfn.XLOOKUP(U2619,'Lista Suspensa'!$AA$20:$AA$23,'Lista Suspensa'!$AB$20:$AB$23,"N/A")</f>
        <v>S</v>
      </c>
    </row>
    <row r="2620" spans="1:47" ht="12" customHeight="1" x14ac:dyDescent="0.3">
      <c r="A2620" s="87" t="s">
        <v>47</v>
      </c>
      <c r="B2620" s="88">
        <v>46104</v>
      </c>
      <c r="C2620" s="89" t="s">
        <v>48</v>
      </c>
      <c r="D2620" s="89" t="s">
        <v>49</v>
      </c>
      <c r="E2620" s="189">
        <v>72132206</v>
      </c>
      <c r="F2620" s="197" t="s">
        <v>6706</v>
      </c>
      <c r="G2620" s="90">
        <v>29734619870</v>
      </c>
      <c r="H2620" s="91">
        <v>29628</v>
      </c>
      <c r="I2620" s="89"/>
      <c r="J2620" s="89" t="s">
        <v>51</v>
      </c>
      <c r="K2620" s="89" t="s">
        <v>52</v>
      </c>
      <c r="L2620" s="89" t="s">
        <v>85</v>
      </c>
      <c r="M2620" s="89" t="s">
        <v>5624</v>
      </c>
      <c r="N2620" s="89" t="s">
        <v>159</v>
      </c>
      <c r="O2620" s="92" t="s">
        <v>6707</v>
      </c>
      <c r="P2620" s="93" t="s">
        <v>57</v>
      </c>
      <c r="Q2620" s="110" t="s">
        <v>5322</v>
      </c>
      <c r="R2620" s="94"/>
      <c r="S2620" s="95">
        <v>46168</v>
      </c>
      <c r="T2620" s="95" t="s">
        <v>5203</v>
      </c>
      <c r="U2620" s="95" t="s">
        <v>1125</v>
      </c>
      <c r="V2620" s="91">
        <v>46114</v>
      </c>
      <c r="W2620" s="91">
        <v>46160</v>
      </c>
      <c r="X2620" s="91">
        <v>46167</v>
      </c>
      <c r="Y2620" s="96" t="s">
        <v>2851</v>
      </c>
      <c r="Z2620" s="89"/>
      <c r="AA2620" s="95"/>
      <c r="AB2620" s="89"/>
      <c r="AC2620" s="109"/>
      <c r="AD2620" s="89"/>
      <c r="AE2620" s="89"/>
      <c r="AF2620" s="191"/>
      <c r="AG2620" s="194"/>
      <c r="AH2620" s="193"/>
      <c r="AI2620" s="97"/>
      <c r="AJ2620" s="97"/>
      <c r="AK2620" s="97"/>
      <c r="AL2620" s="45" t="s">
        <v>67</v>
      </c>
      <c r="AM2620" s="160" t="str">
        <f>MONTH(B2620)&amp;"/"&amp;YEAR(B2620)</f>
        <v>3/2026</v>
      </c>
      <c r="AN2620" s="45">
        <f>WEEKNUM(B2620)-WEEKNUM(EOMONTH(B2620,-1)+1)+1</f>
        <v>4</v>
      </c>
      <c r="AO2620" s="45" t="str">
        <f>MONTH(R2620)&amp;"/"&amp;YEAR(R2620)</f>
        <v>1/1900</v>
      </c>
      <c r="AP2620" s="45" t="e">
        <f>WEEKNUM(R2620)-WEEKNUM(EOMONTH(R2620,-1)+1)+1</f>
        <v>#NUM!</v>
      </c>
      <c r="AQ2620" s="45">
        <f>IF(AU2620="S",IF(Q2620="1. Aceitou o programa",R2620-B2620,0),0)</f>
        <v>0</v>
      </c>
      <c r="AR2620" s="45">
        <f>IF(AU2620="S",IF(AND(S2620&lt;&gt;"",R2620&lt;&gt;""),S2620-R2620,0),0)</f>
        <v>0</v>
      </c>
      <c r="AS2620" s="45">
        <f>IF(AU2620="S",IF(Q2620="1. Aceitou o programa",IF(OR(X2620="Não se Aplica",X2620=""),IF(OR(W2620="Não se Aplica",W2620=""),0,W2620-V2620),AVERAGE(X2620-W2620,W2620-V2620)),0),0)</f>
        <v>0</v>
      </c>
      <c r="AT2620" s="45">
        <f>IF(AU2620="S",IF(AND(Q2620="1. Aceitou o programa",AB2620="Realizada"),IFERROR(IF(AA2620="",0,AA2620-R2620),0),0),0)</f>
        <v>0</v>
      </c>
      <c r="AU2620" s="45" t="str">
        <f>_xlfn.XLOOKUP(U2620,'Lista Suspensa'!$AA$20:$AA$23,'Lista Suspensa'!$AB$20:$AB$23,"N/A")</f>
        <v>S</v>
      </c>
    </row>
    <row r="2621" spans="1:47" ht="12" customHeight="1" x14ac:dyDescent="0.3">
      <c r="A2621" s="87" t="s">
        <v>47</v>
      </c>
      <c r="B2621" s="88">
        <v>46104</v>
      </c>
      <c r="C2621" s="89" t="s">
        <v>48</v>
      </c>
      <c r="D2621" s="89" t="s">
        <v>49</v>
      </c>
      <c r="E2621" s="189">
        <v>72189227</v>
      </c>
      <c r="F2621" s="197" t="s">
        <v>6708</v>
      </c>
      <c r="G2621" s="90">
        <v>34098295806</v>
      </c>
      <c r="H2621" s="91">
        <v>21598</v>
      </c>
      <c r="I2621" s="89"/>
      <c r="J2621" s="89" t="s">
        <v>51</v>
      </c>
      <c r="K2621" s="89" t="s">
        <v>52</v>
      </c>
      <c r="L2621" s="89" t="s">
        <v>85</v>
      </c>
      <c r="M2621" s="89" t="s">
        <v>6709</v>
      </c>
      <c r="N2621" s="89" t="s">
        <v>159</v>
      </c>
      <c r="O2621" s="92" t="s">
        <v>6710</v>
      </c>
      <c r="P2621" s="93" t="s">
        <v>57</v>
      </c>
      <c r="Q2621" s="110" t="s">
        <v>5322</v>
      </c>
      <c r="R2621" s="94"/>
      <c r="S2621" s="95">
        <v>46168</v>
      </c>
      <c r="T2621" s="95" t="s">
        <v>5203</v>
      </c>
      <c r="U2621" s="95" t="s">
        <v>1125</v>
      </c>
      <c r="V2621" s="91">
        <v>46114</v>
      </c>
      <c r="W2621" s="91">
        <v>46160</v>
      </c>
      <c r="X2621" s="91">
        <v>46167</v>
      </c>
      <c r="Y2621" s="96" t="s">
        <v>2851</v>
      </c>
      <c r="Z2621" s="89"/>
      <c r="AA2621" s="95"/>
      <c r="AB2621" s="89"/>
      <c r="AC2621" s="109"/>
      <c r="AD2621" s="89"/>
      <c r="AE2621" s="89"/>
      <c r="AF2621" s="191"/>
      <c r="AG2621" s="194"/>
      <c r="AH2621" s="193"/>
      <c r="AI2621" s="97"/>
      <c r="AJ2621" s="97"/>
      <c r="AK2621" s="97"/>
      <c r="AL2621" s="45" t="s">
        <v>67</v>
      </c>
      <c r="AM2621" s="160" t="str">
        <f>MONTH(B2621)&amp;"/"&amp;YEAR(B2621)</f>
        <v>3/2026</v>
      </c>
      <c r="AN2621" s="45">
        <f>WEEKNUM(B2621)-WEEKNUM(EOMONTH(B2621,-1)+1)+1</f>
        <v>4</v>
      </c>
      <c r="AO2621" s="45" t="str">
        <f>MONTH(R2621)&amp;"/"&amp;YEAR(R2621)</f>
        <v>1/1900</v>
      </c>
      <c r="AP2621" s="45" t="e">
        <f>WEEKNUM(R2621)-WEEKNUM(EOMONTH(R2621,-1)+1)+1</f>
        <v>#NUM!</v>
      </c>
      <c r="AQ2621" s="45">
        <f>IF(AU2621="S",IF(Q2621="1. Aceitou o programa",R2621-B2621,0),0)</f>
        <v>0</v>
      </c>
      <c r="AR2621" s="45">
        <f>IF(AU2621="S",IF(AND(S2621&lt;&gt;"",R2621&lt;&gt;""),S2621-R2621,0),0)</f>
        <v>0</v>
      </c>
      <c r="AS2621" s="45">
        <f>IF(AU2621="S",IF(Q2621="1. Aceitou o programa",IF(OR(X2621="Não se Aplica",X2621=""),IF(OR(W2621="Não se Aplica",W2621=""),0,W2621-V2621),AVERAGE(X2621-W2621,W2621-V2621)),0),0)</f>
        <v>0</v>
      </c>
      <c r="AT2621" s="45">
        <f>IF(AU2621="S",IF(AND(Q2621="1. Aceitou o programa",AB2621="Realizada"),IFERROR(IF(AA2621="",0,AA2621-R2621),0),0),0)</f>
        <v>0</v>
      </c>
      <c r="AU2621" s="45" t="str">
        <f>_xlfn.XLOOKUP(U2621,'Lista Suspensa'!$AA$20:$AA$23,'Lista Suspensa'!$AB$20:$AB$23,"N/A")</f>
        <v>S</v>
      </c>
    </row>
    <row r="2622" spans="1:47" ht="12" customHeight="1" x14ac:dyDescent="0.3">
      <c r="A2622" s="87" t="s">
        <v>47</v>
      </c>
      <c r="B2622" s="88">
        <v>46104</v>
      </c>
      <c r="C2622" s="89" t="s">
        <v>48</v>
      </c>
      <c r="D2622" s="89" t="s">
        <v>49</v>
      </c>
      <c r="E2622" s="189">
        <v>86470375</v>
      </c>
      <c r="F2622" s="197" t="s">
        <v>6711</v>
      </c>
      <c r="G2622" s="90">
        <v>49879294904</v>
      </c>
      <c r="H2622" s="91">
        <v>22756</v>
      </c>
      <c r="I2622" s="89"/>
      <c r="J2622" s="89" t="s">
        <v>51</v>
      </c>
      <c r="K2622" s="89" t="s">
        <v>52</v>
      </c>
      <c r="L2622" s="89" t="s">
        <v>53</v>
      </c>
      <c r="M2622" s="89" t="s">
        <v>1847</v>
      </c>
      <c r="N2622" s="89" t="s">
        <v>137</v>
      </c>
      <c r="O2622" s="92" t="s">
        <v>6712</v>
      </c>
      <c r="P2622" s="93" t="s">
        <v>57</v>
      </c>
      <c r="Q2622" s="110" t="s">
        <v>5322</v>
      </c>
      <c r="R2622" s="94"/>
      <c r="S2622" s="95">
        <v>46168</v>
      </c>
      <c r="T2622" s="95" t="s">
        <v>5203</v>
      </c>
      <c r="U2622" s="95" t="s">
        <v>1125</v>
      </c>
      <c r="V2622" s="91">
        <v>46114</v>
      </c>
      <c r="W2622" s="91">
        <v>46160</v>
      </c>
      <c r="X2622" s="91">
        <v>46167</v>
      </c>
      <c r="Y2622" s="96" t="s">
        <v>2851</v>
      </c>
      <c r="Z2622" s="89"/>
      <c r="AA2622" s="95"/>
      <c r="AB2622" s="89"/>
      <c r="AC2622" s="109"/>
      <c r="AD2622" s="89"/>
      <c r="AE2622" s="89"/>
      <c r="AF2622" s="191"/>
      <c r="AG2622" s="194"/>
      <c r="AH2622" s="193"/>
      <c r="AI2622" s="97"/>
      <c r="AJ2622" s="97"/>
      <c r="AK2622" s="97"/>
      <c r="AL2622" s="45" t="s">
        <v>67</v>
      </c>
      <c r="AM2622" s="160" t="str">
        <f>MONTH(B2622)&amp;"/"&amp;YEAR(B2622)</f>
        <v>3/2026</v>
      </c>
      <c r="AN2622" s="45">
        <f>WEEKNUM(B2622)-WEEKNUM(EOMONTH(B2622,-1)+1)+1</f>
        <v>4</v>
      </c>
      <c r="AO2622" s="45" t="str">
        <f>MONTH(R2622)&amp;"/"&amp;YEAR(R2622)</f>
        <v>1/1900</v>
      </c>
      <c r="AP2622" s="45" t="e">
        <f>WEEKNUM(R2622)-WEEKNUM(EOMONTH(R2622,-1)+1)+1</f>
        <v>#NUM!</v>
      </c>
      <c r="AQ2622" s="45">
        <f>IF(AU2622="S",IF(Q2622="1. Aceitou o programa",R2622-B2622,0),0)</f>
        <v>0</v>
      </c>
      <c r="AR2622" s="45">
        <f>IF(AU2622="S",IF(AND(S2622&lt;&gt;"",R2622&lt;&gt;""),S2622-R2622,0),0)</f>
        <v>0</v>
      </c>
      <c r="AS2622" s="45">
        <f>IF(AU2622="S",IF(Q2622="1. Aceitou o programa",IF(OR(X2622="Não se Aplica",X2622=""),IF(OR(W2622="Não se Aplica",W2622=""),0,W2622-V2622),AVERAGE(X2622-W2622,W2622-V2622)),0),0)</f>
        <v>0</v>
      </c>
      <c r="AT2622" s="45">
        <f>IF(AU2622="S",IF(AND(Q2622="1. Aceitou o programa",AB2622="Realizada"),IFERROR(IF(AA2622="",0,AA2622-R2622),0),0),0)</f>
        <v>0</v>
      </c>
      <c r="AU2622" s="45" t="str">
        <f>_xlfn.XLOOKUP(U2622,'Lista Suspensa'!$AA$20:$AA$23,'Lista Suspensa'!$AB$20:$AB$23,"N/A")</f>
        <v>S</v>
      </c>
    </row>
    <row r="2623" spans="1:47" ht="12" customHeight="1" x14ac:dyDescent="0.3">
      <c r="A2623" s="87" t="s">
        <v>47</v>
      </c>
      <c r="B2623" s="88">
        <v>46104</v>
      </c>
      <c r="C2623" s="89" t="s">
        <v>48</v>
      </c>
      <c r="D2623" s="89" t="s">
        <v>49</v>
      </c>
      <c r="E2623" s="189">
        <v>72221521</v>
      </c>
      <c r="F2623" s="197" t="s">
        <v>6713</v>
      </c>
      <c r="G2623" s="90">
        <v>29109220810</v>
      </c>
      <c r="H2623" s="91">
        <v>29864</v>
      </c>
      <c r="I2623" s="89"/>
      <c r="J2623" s="89" t="s">
        <v>84</v>
      </c>
      <c r="K2623" s="89" t="s">
        <v>52</v>
      </c>
      <c r="L2623" s="89" t="s">
        <v>85</v>
      </c>
      <c r="M2623" s="89" t="s">
        <v>6714</v>
      </c>
      <c r="N2623" s="89" t="s">
        <v>159</v>
      </c>
      <c r="O2623" s="92" t="s">
        <v>6715</v>
      </c>
      <c r="P2623" s="93" t="s">
        <v>57</v>
      </c>
      <c r="Q2623" s="110" t="s">
        <v>5322</v>
      </c>
      <c r="R2623" s="94"/>
      <c r="S2623" s="95">
        <v>46168</v>
      </c>
      <c r="T2623" s="95" t="s">
        <v>5203</v>
      </c>
      <c r="U2623" s="95" t="s">
        <v>1125</v>
      </c>
      <c r="V2623" s="91">
        <v>46114</v>
      </c>
      <c r="W2623" s="91">
        <v>46160</v>
      </c>
      <c r="X2623" s="91">
        <v>46167</v>
      </c>
      <c r="Y2623" s="96" t="s">
        <v>2851</v>
      </c>
      <c r="Z2623" s="89"/>
      <c r="AA2623" s="95"/>
      <c r="AB2623" s="89"/>
      <c r="AC2623" s="109"/>
      <c r="AD2623" s="89"/>
      <c r="AE2623" s="89"/>
      <c r="AF2623" s="191"/>
      <c r="AG2623" s="194"/>
      <c r="AH2623" s="193"/>
      <c r="AI2623" s="97"/>
      <c r="AJ2623" s="97"/>
      <c r="AK2623" s="97"/>
      <c r="AL2623" s="45" t="s">
        <v>67</v>
      </c>
      <c r="AM2623" s="160" t="str">
        <f>MONTH(B2623)&amp;"/"&amp;YEAR(B2623)</f>
        <v>3/2026</v>
      </c>
      <c r="AN2623" s="45">
        <f>WEEKNUM(B2623)-WEEKNUM(EOMONTH(B2623,-1)+1)+1</f>
        <v>4</v>
      </c>
      <c r="AO2623" s="45" t="str">
        <f>MONTH(R2623)&amp;"/"&amp;YEAR(R2623)</f>
        <v>1/1900</v>
      </c>
      <c r="AP2623" s="45" t="e">
        <f>WEEKNUM(R2623)-WEEKNUM(EOMONTH(R2623,-1)+1)+1</f>
        <v>#NUM!</v>
      </c>
      <c r="AQ2623" s="45">
        <f>IF(AU2623="S",IF(Q2623="1. Aceitou o programa",R2623-B2623,0),0)</f>
        <v>0</v>
      </c>
      <c r="AR2623" s="45">
        <f>IF(AU2623="S",IF(AND(S2623&lt;&gt;"",R2623&lt;&gt;""),S2623-R2623,0),0)</f>
        <v>0</v>
      </c>
      <c r="AS2623" s="45">
        <f>IF(AU2623="S",IF(Q2623="1. Aceitou o programa",IF(OR(X2623="Não se Aplica",X2623=""),IF(OR(W2623="Não se Aplica",W2623=""),0,W2623-V2623),AVERAGE(X2623-W2623,W2623-V2623)),0),0)</f>
        <v>0</v>
      </c>
      <c r="AT2623" s="45">
        <f>IF(AU2623="S",IF(AND(Q2623="1. Aceitou o programa",AB2623="Realizada"),IFERROR(IF(AA2623="",0,AA2623-R2623),0),0),0)</f>
        <v>0</v>
      </c>
      <c r="AU2623" s="45" t="str">
        <f>_xlfn.XLOOKUP(U2623,'Lista Suspensa'!$AA$20:$AA$23,'Lista Suspensa'!$AB$20:$AB$23,"N/A")</f>
        <v>S</v>
      </c>
    </row>
    <row r="2624" spans="1:47" ht="12" customHeight="1" x14ac:dyDescent="0.3">
      <c r="A2624" s="87" t="s">
        <v>47</v>
      </c>
      <c r="B2624" s="88">
        <v>46104</v>
      </c>
      <c r="C2624" s="89" t="s">
        <v>48</v>
      </c>
      <c r="D2624" s="89" t="s">
        <v>49</v>
      </c>
      <c r="E2624" s="189">
        <v>72284705</v>
      </c>
      <c r="F2624" s="197" t="s">
        <v>6716</v>
      </c>
      <c r="G2624" s="90">
        <v>94189706868</v>
      </c>
      <c r="H2624" s="91">
        <v>21649</v>
      </c>
      <c r="I2624" s="89"/>
      <c r="J2624" s="89" t="s">
        <v>84</v>
      </c>
      <c r="K2624" s="89" t="s">
        <v>52</v>
      </c>
      <c r="L2624" s="89" t="s">
        <v>85</v>
      </c>
      <c r="M2624" s="89" t="s">
        <v>6717</v>
      </c>
      <c r="N2624" s="89" t="s">
        <v>159</v>
      </c>
      <c r="O2624" s="92" t="s">
        <v>6718</v>
      </c>
      <c r="P2624" s="93" t="s">
        <v>57</v>
      </c>
      <c r="Q2624" s="110" t="s">
        <v>5322</v>
      </c>
      <c r="R2624" s="94"/>
      <c r="S2624" s="95">
        <v>46168</v>
      </c>
      <c r="T2624" s="95" t="s">
        <v>5203</v>
      </c>
      <c r="U2624" s="95" t="s">
        <v>1125</v>
      </c>
      <c r="V2624" s="91">
        <v>46114</v>
      </c>
      <c r="W2624" s="91">
        <v>46160</v>
      </c>
      <c r="X2624" s="91">
        <v>46167</v>
      </c>
      <c r="Y2624" s="96" t="s">
        <v>2851</v>
      </c>
      <c r="Z2624" s="89"/>
      <c r="AA2624" s="95"/>
      <c r="AB2624" s="89"/>
      <c r="AC2624" s="109"/>
      <c r="AD2624" s="89"/>
      <c r="AE2624" s="89"/>
      <c r="AF2624" s="191"/>
      <c r="AG2624" s="194"/>
      <c r="AH2624" s="193"/>
      <c r="AI2624" s="97"/>
      <c r="AJ2624" s="97"/>
      <c r="AK2624" s="97"/>
      <c r="AL2624" s="45" t="s">
        <v>67</v>
      </c>
      <c r="AM2624" s="160" t="str">
        <f>MONTH(B2624)&amp;"/"&amp;YEAR(B2624)</f>
        <v>3/2026</v>
      </c>
      <c r="AN2624" s="45">
        <f>WEEKNUM(B2624)-WEEKNUM(EOMONTH(B2624,-1)+1)+1</f>
        <v>4</v>
      </c>
      <c r="AO2624" s="45" t="str">
        <f>MONTH(R2624)&amp;"/"&amp;YEAR(R2624)</f>
        <v>1/1900</v>
      </c>
      <c r="AP2624" s="45" t="e">
        <f>WEEKNUM(R2624)-WEEKNUM(EOMONTH(R2624,-1)+1)+1</f>
        <v>#NUM!</v>
      </c>
      <c r="AQ2624" s="45">
        <f>IF(AU2624="S",IF(Q2624="1. Aceitou o programa",R2624-B2624,0),0)</f>
        <v>0</v>
      </c>
      <c r="AR2624" s="45">
        <f>IF(AU2624="S",IF(AND(S2624&lt;&gt;"",R2624&lt;&gt;""),S2624-R2624,0),0)</f>
        <v>0</v>
      </c>
      <c r="AS2624" s="45">
        <f>IF(AU2624="S",IF(Q2624="1. Aceitou o programa",IF(OR(X2624="Não se Aplica",X2624=""),IF(OR(W2624="Não se Aplica",W2624=""),0,W2624-V2624),AVERAGE(X2624-W2624,W2624-V2624)),0),0)</f>
        <v>0</v>
      </c>
      <c r="AT2624" s="45">
        <f>IF(AU2624="S",IF(AND(Q2624="1. Aceitou o programa",AB2624="Realizada"),IFERROR(IF(AA2624="",0,AA2624-R2624),0),0),0)</f>
        <v>0</v>
      </c>
      <c r="AU2624" s="45" t="str">
        <f>_xlfn.XLOOKUP(U2624,'Lista Suspensa'!$AA$20:$AA$23,'Lista Suspensa'!$AB$20:$AB$23,"N/A")</f>
        <v>S</v>
      </c>
    </row>
    <row r="2625" spans="1:47" ht="12" customHeight="1" x14ac:dyDescent="0.3">
      <c r="A2625" s="87" t="s">
        <v>47</v>
      </c>
      <c r="B2625" s="88">
        <v>46104</v>
      </c>
      <c r="C2625" s="89" t="s">
        <v>48</v>
      </c>
      <c r="D2625" s="89" t="s">
        <v>49</v>
      </c>
      <c r="E2625" s="189">
        <v>72301507</v>
      </c>
      <c r="F2625" s="197" t="s">
        <v>6719</v>
      </c>
      <c r="G2625" s="90">
        <v>15288041806</v>
      </c>
      <c r="H2625" s="91">
        <v>25611</v>
      </c>
      <c r="I2625" s="89"/>
      <c r="J2625" s="89" t="s">
        <v>84</v>
      </c>
      <c r="K2625" s="89" t="s">
        <v>52</v>
      </c>
      <c r="L2625" s="89" t="s">
        <v>85</v>
      </c>
      <c r="M2625" s="89" t="s">
        <v>6720</v>
      </c>
      <c r="N2625" s="89" t="s">
        <v>159</v>
      </c>
      <c r="O2625" s="92" t="s">
        <v>6721</v>
      </c>
      <c r="P2625" s="93" t="s">
        <v>57</v>
      </c>
      <c r="Q2625" s="110" t="s">
        <v>5322</v>
      </c>
      <c r="R2625" s="94"/>
      <c r="S2625" s="95">
        <v>46168</v>
      </c>
      <c r="T2625" s="95" t="s">
        <v>5203</v>
      </c>
      <c r="U2625" s="95" t="s">
        <v>1125</v>
      </c>
      <c r="V2625" s="91">
        <v>46114</v>
      </c>
      <c r="W2625" s="91">
        <v>46160</v>
      </c>
      <c r="X2625" s="91">
        <v>46167</v>
      </c>
      <c r="Y2625" s="96" t="s">
        <v>2851</v>
      </c>
      <c r="Z2625" s="89"/>
      <c r="AA2625" s="95"/>
      <c r="AB2625" s="89"/>
      <c r="AC2625" s="109"/>
      <c r="AD2625" s="89"/>
      <c r="AE2625" s="89"/>
      <c r="AF2625" s="191"/>
      <c r="AG2625" s="194"/>
      <c r="AH2625" s="193"/>
      <c r="AI2625" s="97"/>
      <c r="AJ2625" s="97"/>
      <c r="AK2625" s="97"/>
      <c r="AL2625" s="45" t="s">
        <v>67</v>
      </c>
      <c r="AM2625" s="160" t="str">
        <f>MONTH(B2625)&amp;"/"&amp;YEAR(B2625)</f>
        <v>3/2026</v>
      </c>
      <c r="AN2625" s="45">
        <f>WEEKNUM(B2625)-WEEKNUM(EOMONTH(B2625,-1)+1)+1</f>
        <v>4</v>
      </c>
      <c r="AO2625" s="45" t="str">
        <f>MONTH(R2625)&amp;"/"&amp;YEAR(R2625)</f>
        <v>1/1900</v>
      </c>
      <c r="AP2625" s="45" t="e">
        <f>WEEKNUM(R2625)-WEEKNUM(EOMONTH(R2625,-1)+1)+1</f>
        <v>#NUM!</v>
      </c>
      <c r="AQ2625" s="45">
        <f>IF(AU2625="S",IF(Q2625="1. Aceitou o programa",R2625-B2625,0),0)</f>
        <v>0</v>
      </c>
      <c r="AR2625" s="45">
        <f>IF(AU2625="S",IF(AND(S2625&lt;&gt;"",R2625&lt;&gt;""),S2625-R2625,0),0)</f>
        <v>0</v>
      </c>
      <c r="AS2625" s="45">
        <f>IF(AU2625="S",IF(Q2625="1. Aceitou o programa",IF(OR(X2625="Não se Aplica",X2625=""),IF(OR(W2625="Não se Aplica",W2625=""),0,W2625-V2625),AVERAGE(X2625-W2625,W2625-V2625)),0),0)</f>
        <v>0</v>
      </c>
      <c r="AT2625" s="45">
        <f>IF(AU2625="S",IF(AND(Q2625="1. Aceitou o programa",AB2625="Realizada"),IFERROR(IF(AA2625="",0,AA2625-R2625),0),0),0)</f>
        <v>0</v>
      </c>
      <c r="AU2625" s="45" t="str">
        <f>_xlfn.XLOOKUP(U2625,'Lista Suspensa'!$AA$20:$AA$23,'Lista Suspensa'!$AB$20:$AB$23,"N/A")</f>
        <v>S</v>
      </c>
    </row>
    <row r="2626" spans="1:47" ht="12" customHeight="1" x14ac:dyDescent="0.3">
      <c r="A2626" s="87" t="s">
        <v>47</v>
      </c>
      <c r="B2626" s="88">
        <v>46104</v>
      </c>
      <c r="C2626" s="89" t="s">
        <v>48</v>
      </c>
      <c r="D2626" s="89" t="s">
        <v>49</v>
      </c>
      <c r="E2626" s="189">
        <v>76517306</v>
      </c>
      <c r="F2626" s="197" t="s">
        <v>6722</v>
      </c>
      <c r="G2626" s="90">
        <v>28578985842</v>
      </c>
      <c r="H2626" s="91">
        <v>29560</v>
      </c>
      <c r="I2626" s="89"/>
      <c r="J2626" s="89" t="s">
        <v>51</v>
      </c>
      <c r="K2626" s="89" t="s">
        <v>52</v>
      </c>
      <c r="L2626" s="89" t="s">
        <v>85</v>
      </c>
      <c r="M2626" s="89" t="s">
        <v>6723</v>
      </c>
      <c r="N2626" s="89" t="s">
        <v>159</v>
      </c>
      <c r="O2626" s="92" t="s">
        <v>6724</v>
      </c>
      <c r="P2626" s="93" t="s">
        <v>57</v>
      </c>
      <c r="Q2626" s="110" t="s">
        <v>5322</v>
      </c>
      <c r="R2626" s="94"/>
      <c r="S2626" s="95">
        <v>46168</v>
      </c>
      <c r="T2626" s="95" t="s">
        <v>5203</v>
      </c>
      <c r="U2626" s="95" t="s">
        <v>1125</v>
      </c>
      <c r="V2626" s="91">
        <v>46114</v>
      </c>
      <c r="W2626" s="91">
        <v>46160</v>
      </c>
      <c r="X2626" s="91">
        <v>46167</v>
      </c>
      <c r="Y2626" s="96" t="s">
        <v>2851</v>
      </c>
      <c r="Z2626" s="89"/>
      <c r="AA2626" s="95"/>
      <c r="AB2626" s="89"/>
      <c r="AC2626" s="109"/>
      <c r="AD2626" s="89"/>
      <c r="AE2626" s="89"/>
      <c r="AF2626" s="191"/>
      <c r="AG2626" s="194"/>
      <c r="AH2626" s="193"/>
      <c r="AI2626" s="97"/>
      <c r="AJ2626" s="97"/>
      <c r="AK2626" s="97"/>
      <c r="AL2626" s="45" t="s">
        <v>67</v>
      </c>
      <c r="AM2626" s="160" t="str">
        <f>MONTH(B2626)&amp;"/"&amp;YEAR(B2626)</f>
        <v>3/2026</v>
      </c>
      <c r="AN2626" s="45">
        <f>WEEKNUM(B2626)-WEEKNUM(EOMONTH(B2626,-1)+1)+1</f>
        <v>4</v>
      </c>
      <c r="AO2626" s="45" t="str">
        <f>MONTH(R2626)&amp;"/"&amp;YEAR(R2626)</f>
        <v>1/1900</v>
      </c>
      <c r="AP2626" s="45" t="e">
        <f>WEEKNUM(R2626)-WEEKNUM(EOMONTH(R2626,-1)+1)+1</f>
        <v>#NUM!</v>
      </c>
      <c r="AQ2626" s="45">
        <f>IF(AU2626="S",IF(Q2626="1. Aceitou o programa",R2626-B2626,0),0)</f>
        <v>0</v>
      </c>
      <c r="AR2626" s="45">
        <f>IF(AU2626="S",IF(AND(S2626&lt;&gt;"",R2626&lt;&gt;""),S2626-R2626,0),0)</f>
        <v>0</v>
      </c>
      <c r="AS2626" s="45">
        <f>IF(AU2626="S",IF(Q2626="1. Aceitou o programa",IF(OR(X2626="Não se Aplica",X2626=""),IF(OR(W2626="Não se Aplica",W2626=""),0,W2626-V2626),AVERAGE(X2626-W2626,W2626-V2626)),0),0)</f>
        <v>0</v>
      </c>
      <c r="AT2626" s="45">
        <f>IF(AU2626="S",IF(AND(Q2626="1. Aceitou o programa",AB2626="Realizada"),IFERROR(IF(AA2626="",0,AA2626-R2626),0),0),0)</f>
        <v>0</v>
      </c>
      <c r="AU2626" s="45" t="str">
        <f>_xlfn.XLOOKUP(U2626,'Lista Suspensa'!$AA$20:$AA$23,'Lista Suspensa'!$AB$20:$AB$23,"N/A")</f>
        <v>S</v>
      </c>
    </row>
    <row r="2627" spans="1:47" ht="12" customHeight="1" x14ac:dyDescent="0.3">
      <c r="A2627" s="87" t="s">
        <v>47</v>
      </c>
      <c r="B2627" s="88">
        <v>46104</v>
      </c>
      <c r="C2627" s="89" t="s">
        <v>48</v>
      </c>
      <c r="D2627" s="89" t="s">
        <v>49</v>
      </c>
      <c r="E2627" s="189">
        <v>78965662</v>
      </c>
      <c r="F2627" s="197" t="s">
        <v>6725</v>
      </c>
      <c r="G2627" s="90">
        <v>1262869811</v>
      </c>
      <c r="H2627" s="91">
        <v>21356</v>
      </c>
      <c r="I2627" s="89"/>
      <c r="J2627" s="89" t="s">
        <v>51</v>
      </c>
      <c r="K2627" s="89" t="s">
        <v>52</v>
      </c>
      <c r="L2627" s="89" t="s">
        <v>85</v>
      </c>
      <c r="M2627" s="89" t="s">
        <v>4262</v>
      </c>
      <c r="N2627" s="89" t="s">
        <v>137</v>
      </c>
      <c r="O2627" s="92" t="s">
        <v>6726</v>
      </c>
      <c r="P2627" s="93" t="s">
        <v>57</v>
      </c>
      <c r="Q2627" s="110" t="s">
        <v>5322</v>
      </c>
      <c r="R2627" s="94"/>
      <c r="S2627" s="95">
        <v>46168</v>
      </c>
      <c r="T2627" s="95" t="s">
        <v>5203</v>
      </c>
      <c r="U2627" s="95" t="s">
        <v>1125</v>
      </c>
      <c r="V2627" s="91">
        <v>46114</v>
      </c>
      <c r="W2627" s="91">
        <v>46160</v>
      </c>
      <c r="X2627" s="91">
        <v>46167</v>
      </c>
      <c r="Y2627" s="96" t="s">
        <v>2851</v>
      </c>
      <c r="Z2627" s="89"/>
      <c r="AA2627" s="95"/>
      <c r="AB2627" s="89"/>
      <c r="AC2627" s="109"/>
      <c r="AD2627" s="89"/>
      <c r="AE2627" s="89"/>
      <c r="AF2627" s="191"/>
      <c r="AG2627" s="194"/>
      <c r="AH2627" s="193"/>
      <c r="AI2627" s="97"/>
      <c r="AJ2627" s="97"/>
      <c r="AK2627" s="97"/>
      <c r="AL2627" s="45" t="s">
        <v>67</v>
      </c>
      <c r="AM2627" s="160" t="str">
        <f>MONTH(B2627)&amp;"/"&amp;YEAR(B2627)</f>
        <v>3/2026</v>
      </c>
      <c r="AN2627" s="45">
        <f>WEEKNUM(B2627)-WEEKNUM(EOMONTH(B2627,-1)+1)+1</f>
        <v>4</v>
      </c>
      <c r="AO2627" s="45" t="str">
        <f>MONTH(R2627)&amp;"/"&amp;YEAR(R2627)</f>
        <v>1/1900</v>
      </c>
      <c r="AP2627" s="45" t="e">
        <f>WEEKNUM(R2627)-WEEKNUM(EOMONTH(R2627,-1)+1)+1</f>
        <v>#NUM!</v>
      </c>
      <c r="AQ2627" s="45">
        <f>IF(AU2627="S",IF(Q2627="1. Aceitou o programa",R2627-B2627,0),0)</f>
        <v>0</v>
      </c>
      <c r="AR2627" s="45">
        <f>IF(AU2627="S",IF(AND(S2627&lt;&gt;"",R2627&lt;&gt;""),S2627-R2627,0),0)</f>
        <v>0</v>
      </c>
      <c r="AS2627" s="45">
        <f>IF(AU2627="S",IF(Q2627="1. Aceitou o programa",IF(OR(X2627="Não se Aplica",X2627=""),IF(OR(W2627="Não se Aplica",W2627=""),0,W2627-V2627),AVERAGE(X2627-W2627,W2627-V2627)),0),0)</f>
        <v>0</v>
      </c>
      <c r="AT2627" s="45">
        <f>IF(AU2627="S",IF(AND(Q2627="1. Aceitou o programa",AB2627="Realizada"),IFERROR(IF(AA2627="",0,AA2627-R2627),0),0),0)</f>
        <v>0</v>
      </c>
      <c r="AU2627" s="45" t="str">
        <f>_xlfn.XLOOKUP(U2627,'Lista Suspensa'!$AA$20:$AA$23,'Lista Suspensa'!$AB$20:$AB$23,"N/A")</f>
        <v>S</v>
      </c>
    </row>
    <row r="2628" spans="1:47" ht="12" customHeight="1" x14ac:dyDescent="0.3">
      <c r="A2628" s="87" t="s">
        <v>47</v>
      </c>
      <c r="B2628" s="88">
        <v>46104</v>
      </c>
      <c r="C2628" s="89" t="s">
        <v>48</v>
      </c>
      <c r="D2628" s="89" t="s">
        <v>49</v>
      </c>
      <c r="E2628" s="189">
        <v>82415625</v>
      </c>
      <c r="F2628" s="197" t="s">
        <v>6727</v>
      </c>
      <c r="G2628" s="90">
        <v>24646890763</v>
      </c>
      <c r="H2628" s="91">
        <v>18200</v>
      </c>
      <c r="I2628" s="89"/>
      <c r="J2628" s="89" t="s">
        <v>51</v>
      </c>
      <c r="K2628" s="89" t="s">
        <v>76</v>
      </c>
      <c r="L2628" s="89" t="s">
        <v>95</v>
      </c>
      <c r="M2628" s="89" t="s">
        <v>5119</v>
      </c>
      <c r="N2628" s="89" t="s">
        <v>197</v>
      </c>
      <c r="O2628" s="92" t="s">
        <v>6728</v>
      </c>
      <c r="P2628" s="93" t="s">
        <v>57</v>
      </c>
      <c r="Q2628" s="110" t="s">
        <v>5322</v>
      </c>
      <c r="R2628" s="94"/>
      <c r="S2628" s="95">
        <v>46168</v>
      </c>
      <c r="T2628" s="95" t="s">
        <v>5203</v>
      </c>
      <c r="U2628" s="95" t="s">
        <v>1125</v>
      </c>
      <c r="V2628" s="91">
        <v>46114</v>
      </c>
      <c r="W2628" s="91">
        <v>46160</v>
      </c>
      <c r="X2628" s="91">
        <v>46167</v>
      </c>
      <c r="Y2628" s="96" t="s">
        <v>2851</v>
      </c>
      <c r="Z2628" s="89"/>
      <c r="AA2628" s="95"/>
      <c r="AB2628" s="89"/>
      <c r="AC2628" s="109"/>
      <c r="AD2628" s="89"/>
      <c r="AE2628" s="89"/>
      <c r="AF2628" s="191"/>
      <c r="AG2628" s="194"/>
      <c r="AH2628" s="193"/>
      <c r="AI2628" s="97"/>
      <c r="AJ2628" s="97"/>
      <c r="AK2628" s="97"/>
      <c r="AL2628" s="45" t="s">
        <v>67</v>
      </c>
      <c r="AM2628" s="160" t="str">
        <f>MONTH(B2628)&amp;"/"&amp;YEAR(B2628)</f>
        <v>3/2026</v>
      </c>
      <c r="AN2628" s="45">
        <f>WEEKNUM(B2628)-WEEKNUM(EOMONTH(B2628,-1)+1)+1</f>
        <v>4</v>
      </c>
      <c r="AO2628" s="45" t="str">
        <f>MONTH(R2628)&amp;"/"&amp;YEAR(R2628)</f>
        <v>1/1900</v>
      </c>
      <c r="AP2628" s="45" t="e">
        <f>WEEKNUM(R2628)-WEEKNUM(EOMONTH(R2628,-1)+1)+1</f>
        <v>#NUM!</v>
      </c>
      <c r="AQ2628" s="45">
        <f>IF(AU2628="S",IF(Q2628="1. Aceitou o programa",R2628-B2628,0),0)</f>
        <v>0</v>
      </c>
      <c r="AR2628" s="45">
        <f>IF(AU2628="S",IF(AND(S2628&lt;&gt;"",R2628&lt;&gt;""),S2628-R2628,0),0)</f>
        <v>0</v>
      </c>
      <c r="AS2628" s="45">
        <f>IF(AU2628="S",IF(Q2628="1. Aceitou o programa",IF(OR(X2628="Não se Aplica",X2628=""),IF(OR(W2628="Não se Aplica",W2628=""),0,W2628-V2628),AVERAGE(X2628-W2628,W2628-V2628)),0),0)</f>
        <v>0</v>
      </c>
      <c r="AT2628" s="45">
        <f>IF(AU2628="S",IF(AND(Q2628="1. Aceitou o programa",AB2628="Realizada"),IFERROR(IF(AA2628="",0,AA2628-R2628),0),0),0)</f>
        <v>0</v>
      </c>
      <c r="AU2628" s="45" t="str">
        <f>_xlfn.XLOOKUP(U2628,'Lista Suspensa'!$AA$20:$AA$23,'Lista Suspensa'!$AB$20:$AB$23,"N/A")</f>
        <v>S</v>
      </c>
    </row>
    <row r="2629" spans="1:47" ht="12" customHeight="1" x14ac:dyDescent="0.3">
      <c r="A2629" s="87" t="s">
        <v>47</v>
      </c>
      <c r="B2629" s="88">
        <v>46104</v>
      </c>
      <c r="C2629" s="89" t="s">
        <v>48</v>
      </c>
      <c r="D2629" s="89" t="s">
        <v>49</v>
      </c>
      <c r="E2629" s="189">
        <v>82033835</v>
      </c>
      <c r="F2629" s="197" t="s">
        <v>6729</v>
      </c>
      <c r="G2629" s="90">
        <v>15685673833</v>
      </c>
      <c r="H2629" s="91">
        <v>27361</v>
      </c>
      <c r="I2629" s="89"/>
      <c r="J2629" s="89" t="s">
        <v>51</v>
      </c>
      <c r="K2629" s="89" t="s">
        <v>52</v>
      </c>
      <c r="L2629" s="89" t="s">
        <v>410</v>
      </c>
      <c r="M2629" s="89" t="s">
        <v>411</v>
      </c>
      <c r="N2629" s="89" t="s">
        <v>229</v>
      </c>
      <c r="O2629" s="92" t="s">
        <v>6730</v>
      </c>
      <c r="P2629" s="93" t="s">
        <v>57</v>
      </c>
      <c r="Q2629" s="110" t="s">
        <v>58</v>
      </c>
      <c r="R2629" s="94">
        <v>46169</v>
      </c>
      <c r="S2629" s="95"/>
      <c r="T2629" s="95" t="s">
        <v>59</v>
      </c>
      <c r="U2629" s="95" t="s">
        <v>60</v>
      </c>
      <c r="V2629" s="91">
        <v>46114</v>
      </c>
      <c r="W2629" s="91">
        <v>46160</v>
      </c>
      <c r="X2629" s="91">
        <v>46167</v>
      </c>
      <c r="Y2629" s="96" t="s">
        <v>2851</v>
      </c>
      <c r="Z2629" s="89" t="s">
        <v>62</v>
      </c>
      <c r="AA2629" s="95"/>
      <c r="AB2629" s="95" t="s">
        <v>2804</v>
      </c>
      <c r="AC2629" s="95" t="s">
        <v>2804</v>
      </c>
      <c r="AD2629" s="95" t="s">
        <v>2804</v>
      </c>
      <c r="AE2629" s="95" t="s">
        <v>2804</v>
      </c>
      <c r="AF2629" s="95" t="s">
        <v>2804</v>
      </c>
      <c r="AG2629" s="95" t="s">
        <v>2804</v>
      </c>
      <c r="AH2629" s="95" t="s">
        <v>2804</v>
      </c>
      <c r="AI2629" s="97"/>
      <c r="AJ2629" s="97" t="s">
        <v>65</v>
      </c>
      <c r="AK2629" s="97" t="s">
        <v>66</v>
      </c>
      <c r="AL2629" s="45" t="s">
        <v>67</v>
      </c>
      <c r="AM2629" s="160" t="str">
        <f>MONTH(B2629)&amp;"/"&amp;YEAR(B2629)</f>
        <v>3/2026</v>
      </c>
      <c r="AN2629" s="45">
        <f>WEEKNUM(B2629)-WEEKNUM(EOMONTH(B2629,-1)+1)+1</f>
        <v>4</v>
      </c>
      <c r="AO2629" s="45" t="str">
        <f>MONTH(R2629)&amp;"/"&amp;YEAR(R2629)</f>
        <v>5/2026</v>
      </c>
      <c r="AP2629" s="45">
        <f>WEEKNUM(R2629)-WEEKNUM(EOMONTH(R2629,-1)+1)+1</f>
        <v>5</v>
      </c>
      <c r="AQ2629" s="45">
        <f>IF(AU2629="S",IF(Q2629="1. Aceitou o programa",R2629-B2629,0),0)</f>
        <v>65</v>
      </c>
      <c r="AR2629" s="45">
        <f>IF(AU2629="S",IF(AND(S2629&lt;&gt;"",R2629&lt;&gt;""),S2629-R2629,0),0)</f>
        <v>0</v>
      </c>
      <c r="AS2629" s="45">
        <f>IF(AU2629="S",IF(Q2629="1. Aceitou o programa",IF(OR(X2629="Não se Aplica",X2629=""),IF(OR(W2629="Não se Aplica",W2629=""),0,W2629-V2629),AVERAGE(X2629-W2629,W2629-V2629)),0),0)</f>
        <v>26.5</v>
      </c>
      <c r="AT2629" s="45">
        <f>IF(AU2629="S",IF(AND(Q2629="1. Aceitou o programa",AB2629="Realizada"),IFERROR(IF(AA2629="",0,AA2629-R2629),0),0),0)</f>
        <v>0</v>
      </c>
      <c r="AU2629" s="45" t="str">
        <f>_xlfn.XLOOKUP(U2629,'Lista Suspensa'!$AA$20:$AA$23,'Lista Suspensa'!$AB$20:$AB$23,"N/A")</f>
        <v>S</v>
      </c>
    </row>
    <row r="2630" spans="1:47" ht="12" customHeight="1" x14ac:dyDescent="0.3">
      <c r="A2630" s="87" t="s">
        <v>47</v>
      </c>
      <c r="B2630" s="88">
        <v>46104</v>
      </c>
      <c r="C2630" s="89" t="s">
        <v>48</v>
      </c>
      <c r="D2630" s="89" t="s">
        <v>49</v>
      </c>
      <c r="E2630" s="189">
        <v>81856800</v>
      </c>
      <c r="F2630" s="197" t="s">
        <v>6731</v>
      </c>
      <c r="G2630" s="90">
        <v>3883080870</v>
      </c>
      <c r="H2630" s="91">
        <v>22089</v>
      </c>
      <c r="I2630" s="89"/>
      <c r="J2630" s="89" t="s">
        <v>84</v>
      </c>
      <c r="K2630" s="89" t="s">
        <v>52</v>
      </c>
      <c r="L2630" s="89" t="s">
        <v>85</v>
      </c>
      <c r="M2630" s="89" t="s">
        <v>1370</v>
      </c>
      <c r="N2630" s="89" t="s">
        <v>137</v>
      </c>
      <c r="O2630" s="92" t="s">
        <v>6732</v>
      </c>
      <c r="P2630" s="93" t="s">
        <v>57</v>
      </c>
      <c r="Q2630" s="110" t="s">
        <v>5322</v>
      </c>
      <c r="R2630" s="94"/>
      <c r="S2630" s="95">
        <v>46168</v>
      </c>
      <c r="T2630" s="95" t="s">
        <v>5203</v>
      </c>
      <c r="U2630" s="95" t="s">
        <v>1125</v>
      </c>
      <c r="V2630" s="91">
        <v>46114</v>
      </c>
      <c r="W2630" s="91">
        <v>46160</v>
      </c>
      <c r="X2630" s="91">
        <v>46167</v>
      </c>
      <c r="Y2630" s="96" t="s">
        <v>2851</v>
      </c>
      <c r="Z2630" s="89"/>
      <c r="AA2630" s="95"/>
      <c r="AB2630" s="89"/>
      <c r="AC2630" s="109"/>
      <c r="AD2630" s="89"/>
      <c r="AE2630" s="89"/>
      <c r="AF2630" s="191"/>
      <c r="AG2630" s="194"/>
      <c r="AH2630" s="193"/>
      <c r="AI2630" s="97"/>
      <c r="AJ2630" s="97"/>
      <c r="AK2630" s="97"/>
      <c r="AL2630" s="45" t="s">
        <v>67</v>
      </c>
      <c r="AM2630" s="160" t="str">
        <f>MONTH(B2630)&amp;"/"&amp;YEAR(B2630)</f>
        <v>3/2026</v>
      </c>
      <c r="AN2630" s="45">
        <f>WEEKNUM(B2630)-WEEKNUM(EOMONTH(B2630,-1)+1)+1</f>
        <v>4</v>
      </c>
      <c r="AO2630" s="45" t="str">
        <f>MONTH(R2630)&amp;"/"&amp;YEAR(R2630)</f>
        <v>1/1900</v>
      </c>
      <c r="AP2630" s="45" t="e">
        <f>WEEKNUM(R2630)-WEEKNUM(EOMONTH(R2630,-1)+1)+1</f>
        <v>#NUM!</v>
      </c>
      <c r="AQ2630" s="45">
        <f>IF(AU2630="S",IF(Q2630="1. Aceitou o programa",R2630-B2630,0),0)</f>
        <v>0</v>
      </c>
      <c r="AR2630" s="45">
        <f>IF(AU2630="S",IF(AND(S2630&lt;&gt;"",R2630&lt;&gt;""),S2630-R2630,0),0)</f>
        <v>0</v>
      </c>
      <c r="AS2630" s="45">
        <f>IF(AU2630="S",IF(Q2630="1. Aceitou o programa",IF(OR(X2630="Não se Aplica",X2630=""),IF(OR(W2630="Não se Aplica",W2630=""),0,W2630-V2630),AVERAGE(X2630-W2630,W2630-V2630)),0),0)</f>
        <v>0</v>
      </c>
      <c r="AT2630" s="45">
        <f>IF(AU2630="S",IF(AND(Q2630="1. Aceitou o programa",AB2630="Realizada"),IFERROR(IF(AA2630="",0,AA2630-R2630),0),0),0)</f>
        <v>0</v>
      </c>
      <c r="AU2630" s="45" t="str">
        <f>_xlfn.XLOOKUP(U2630,'Lista Suspensa'!$AA$20:$AA$23,'Lista Suspensa'!$AB$20:$AB$23,"N/A")</f>
        <v>S</v>
      </c>
    </row>
    <row r="2631" spans="1:47" ht="12" customHeight="1" x14ac:dyDescent="0.3">
      <c r="A2631" s="87" t="s">
        <v>47</v>
      </c>
      <c r="B2631" s="88">
        <v>46104</v>
      </c>
      <c r="C2631" s="89" t="s">
        <v>48</v>
      </c>
      <c r="D2631" s="89" t="s">
        <v>49</v>
      </c>
      <c r="E2631" s="189">
        <v>73400878</v>
      </c>
      <c r="F2631" s="197" t="s">
        <v>6733</v>
      </c>
      <c r="G2631" s="90">
        <v>18553475719</v>
      </c>
      <c r="H2631" s="91">
        <v>37917</v>
      </c>
      <c r="I2631" s="89"/>
      <c r="J2631" s="89" t="s">
        <v>84</v>
      </c>
      <c r="K2631" s="89" t="s">
        <v>76</v>
      </c>
      <c r="L2631" s="89" t="s">
        <v>95</v>
      </c>
      <c r="M2631" s="89" t="s">
        <v>435</v>
      </c>
      <c r="N2631" s="89" t="s">
        <v>159</v>
      </c>
      <c r="O2631" s="92" t="s">
        <v>6734</v>
      </c>
      <c r="P2631" s="93" t="s">
        <v>57</v>
      </c>
      <c r="Q2631" s="110" t="s">
        <v>5322</v>
      </c>
      <c r="R2631" s="94"/>
      <c r="S2631" s="95">
        <v>46168</v>
      </c>
      <c r="T2631" s="95" t="s">
        <v>5203</v>
      </c>
      <c r="U2631" s="95" t="s">
        <v>1125</v>
      </c>
      <c r="V2631" s="91">
        <v>46114</v>
      </c>
      <c r="W2631" s="91">
        <v>46160</v>
      </c>
      <c r="X2631" s="91">
        <v>46167</v>
      </c>
      <c r="Y2631" s="96" t="s">
        <v>2851</v>
      </c>
      <c r="Z2631" s="89"/>
      <c r="AA2631" s="95"/>
      <c r="AB2631" s="89"/>
      <c r="AC2631" s="109"/>
      <c r="AD2631" s="89"/>
      <c r="AE2631" s="89"/>
      <c r="AF2631" s="191"/>
      <c r="AG2631" s="194"/>
      <c r="AH2631" s="193"/>
      <c r="AI2631" s="97"/>
      <c r="AJ2631" s="97"/>
      <c r="AK2631" s="97"/>
      <c r="AL2631" s="45" t="s">
        <v>67</v>
      </c>
      <c r="AM2631" s="160" t="str">
        <f>MONTH(B2631)&amp;"/"&amp;YEAR(B2631)</f>
        <v>3/2026</v>
      </c>
      <c r="AN2631" s="45">
        <f>WEEKNUM(B2631)-WEEKNUM(EOMONTH(B2631,-1)+1)+1</f>
        <v>4</v>
      </c>
      <c r="AO2631" s="45" t="str">
        <f>MONTH(R2631)&amp;"/"&amp;YEAR(R2631)</f>
        <v>1/1900</v>
      </c>
      <c r="AP2631" s="45" t="e">
        <f>WEEKNUM(R2631)-WEEKNUM(EOMONTH(R2631,-1)+1)+1</f>
        <v>#NUM!</v>
      </c>
      <c r="AQ2631" s="45">
        <f>IF(AU2631="S",IF(Q2631="1. Aceitou o programa",R2631-B2631,0),0)</f>
        <v>0</v>
      </c>
      <c r="AR2631" s="45">
        <f>IF(AU2631="S",IF(AND(S2631&lt;&gt;"",R2631&lt;&gt;""),S2631-R2631,0),0)</f>
        <v>0</v>
      </c>
      <c r="AS2631" s="45">
        <f>IF(AU2631="S",IF(Q2631="1. Aceitou o programa",IF(OR(X2631="Não se Aplica",X2631=""),IF(OR(W2631="Não se Aplica",W2631=""),0,W2631-V2631),AVERAGE(X2631-W2631,W2631-V2631)),0),0)</f>
        <v>0</v>
      </c>
      <c r="AT2631" s="45">
        <f>IF(AU2631="S",IF(AND(Q2631="1. Aceitou o programa",AB2631="Realizada"),IFERROR(IF(AA2631="",0,AA2631-R2631),0),0),0)</f>
        <v>0</v>
      </c>
      <c r="AU2631" s="45" t="str">
        <f>_xlfn.XLOOKUP(U2631,'Lista Suspensa'!$AA$20:$AA$23,'Lista Suspensa'!$AB$20:$AB$23,"N/A")</f>
        <v>S</v>
      </c>
    </row>
    <row r="2632" spans="1:47" ht="12" customHeight="1" x14ac:dyDescent="0.3">
      <c r="A2632" s="87" t="s">
        <v>47</v>
      </c>
      <c r="B2632" s="88">
        <v>46104</v>
      </c>
      <c r="C2632" s="89" t="s">
        <v>48</v>
      </c>
      <c r="D2632" s="89" t="s">
        <v>49</v>
      </c>
      <c r="E2632" s="189">
        <v>72666982</v>
      </c>
      <c r="F2632" s="197" t="s">
        <v>6735</v>
      </c>
      <c r="G2632" s="90">
        <v>36172308734</v>
      </c>
      <c r="H2632" s="91">
        <v>20213</v>
      </c>
      <c r="I2632" s="89"/>
      <c r="J2632" s="89" t="s">
        <v>51</v>
      </c>
      <c r="K2632" s="89" t="s">
        <v>76</v>
      </c>
      <c r="L2632" s="89" t="s">
        <v>95</v>
      </c>
      <c r="M2632" s="89" t="s">
        <v>435</v>
      </c>
      <c r="N2632" s="89" t="s">
        <v>159</v>
      </c>
      <c r="O2632" s="92" t="s">
        <v>6736</v>
      </c>
      <c r="P2632" s="93" t="s">
        <v>57</v>
      </c>
      <c r="Q2632" s="110" t="s">
        <v>5322</v>
      </c>
      <c r="R2632" s="94"/>
      <c r="S2632" s="95">
        <v>46168</v>
      </c>
      <c r="T2632" s="95" t="s">
        <v>5203</v>
      </c>
      <c r="U2632" s="95" t="s">
        <v>1125</v>
      </c>
      <c r="V2632" s="91">
        <v>46114</v>
      </c>
      <c r="W2632" s="91">
        <v>46160</v>
      </c>
      <c r="X2632" s="91">
        <v>46167</v>
      </c>
      <c r="Y2632" s="96" t="s">
        <v>2851</v>
      </c>
      <c r="Z2632" s="89"/>
      <c r="AA2632" s="95"/>
      <c r="AB2632" s="89"/>
      <c r="AC2632" s="109"/>
      <c r="AD2632" s="89"/>
      <c r="AE2632" s="89"/>
      <c r="AF2632" s="191"/>
      <c r="AG2632" s="194"/>
      <c r="AH2632" s="193"/>
      <c r="AI2632" s="97"/>
      <c r="AJ2632" s="97"/>
      <c r="AK2632" s="97"/>
      <c r="AL2632" s="45" t="s">
        <v>67</v>
      </c>
      <c r="AM2632" s="160" t="str">
        <f>MONTH(B2632)&amp;"/"&amp;YEAR(B2632)</f>
        <v>3/2026</v>
      </c>
      <c r="AN2632" s="45">
        <f>WEEKNUM(B2632)-WEEKNUM(EOMONTH(B2632,-1)+1)+1</f>
        <v>4</v>
      </c>
      <c r="AO2632" s="45" t="str">
        <f>MONTH(R2632)&amp;"/"&amp;YEAR(R2632)</f>
        <v>1/1900</v>
      </c>
      <c r="AP2632" s="45" t="e">
        <f>WEEKNUM(R2632)-WEEKNUM(EOMONTH(R2632,-1)+1)+1</f>
        <v>#NUM!</v>
      </c>
      <c r="AQ2632" s="45">
        <f>IF(AU2632="S",IF(Q2632="1. Aceitou o programa",R2632-B2632,0),0)</f>
        <v>0</v>
      </c>
      <c r="AR2632" s="45">
        <f>IF(AU2632="S",IF(AND(S2632&lt;&gt;"",R2632&lt;&gt;""),S2632-R2632,0),0)</f>
        <v>0</v>
      </c>
      <c r="AS2632" s="45">
        <f>IF(AU2632="S",IF(Q2632="1. Aceitou o programa",IF(OR(X2632="Não se Aplica",X2632=""),IF(OR(W2632="Não se Aplica",W2632=""),0,W2632-V2632),AVERAGE(X2632-W2632,W2632-V2632)),0),0)</f>
        <v>0</v>
      </c>
      <c r="AT2632" s="45">
        <f>IF(AU2632="S",IF(AND(Q2632="1. Aceitou o programa",AB2632="Realizada"),IFERROR(IF(AA2632="",0,AA2632-R2632),0),0),0)</f>
        <v>0</v>
      </c>
      <c r="AU2632" s="45" t="str">
        <f>_xlfn.XLOOKUP(U2632,'Lista Suspensa'!$AA$20:$AA$23,'Lista Suspensa'!$AB$20:$AB$23,"N/A")</f>
        <v>S</v>
      </c>
    </row>
    <row r="2633" spans="1:47" ht="12" customHeight="1" x14ac:dyDescent="0.3">
      <c r="A2633" s="87" t="s">
        <v>47</v>
      </c>
      <c r="B2633" s="88">
        <v>46104</v>
      </c>
      <c r="C2633" s="89" t="s">
        <v>48</v>
      </c>
      <c r="D2633" s="89" t="s">
        <v>49</v>
      </c>
      <c r="E2633" s="189">
        <v>78900600</v>
      </c>
      <c r="F2633" s="197" t="s">
        <v>6737</v>
      </c>
      <c r="G2633" s="90">
        <v>35369546851</v>
      </c>
      <c r="H2633" s="91">
        <v>31163</v>
      </c>
      <c r="I2633" s="89"/>
      <c r="J2633" s="89" t="s">
        <v>51</v>
      </c>
      <c r="K2633" s="89" t="s">
        <v>52</v>
      </c>
      <c r="L2633" s="89" t="s">
        <v>85</v>
      </c>
      <c r="M2633" s="89" t="s">
        <v>234</v>
      </c>
      <c r="N2633" s="89" t="s">
        <v>159</v>
      </c>
      <c r="O2633" s="92" t="s">
        <v>6738</v>
      </c>
      <c r="P2633" s="93" t="s">
        <v>57</v>
      </c>
      <c r="Q2633" s="110" t="s">
        <v>5322</v>
      </c>
      <c r="R2633" s="94"/>
      <c r="S2633" s="95">
        <v>46168</v>
      </c>
      <c r="T2633" s="95" t="s">
        <v>5203</v>
      </c>
      <c r="U2633" s="95" t="s">
        <v>1125</v>
      </c>
      <c r="V2633" s="91">
        <v>46114</v>
      </c>
      <c r="W2633" s="91">
        <v>46160</v>
      </c>
      <c r="X2633" s="91">
        <v>46167</v>
      </c>
      <c r="Y2633" s="96" t="s">
        <v>2851</v>
      </c>
      <c r="Z2633" s="89"/>
      <c r="AA2633" s="95"/>
      <c r="AB2633" s="89"/>
      <c r="AC2633" s="109"/>
      <c r="AD2633" s="89"/>
      <c r="AE2633" s="89"/>
      <c r="AF2633" s="191"/>
      <c r="AG2633" s="194"/>
      <c r="AH2633" s="193"/>
      <c r="AI2633" s="97"/>
      <c r="AJ2633" s="97"/>
      <c r="AK2633" s="97"/>
      <c r="AL2633" s="45" t="s">
        <v>67</v>
      </c>
      <c r="AM2633" s="160" t="str">
        <f>MONTH(B2633)&amp;"/"&amp;YEAR(B2633)</f>
        <v>3/2026</v>
      </c>
      <c r="AN2633" s="45">
        <f>WEEKNUM(B2633)-WEEKNUM(EOMONTH(B2633,-1)+1)+1</f>
        <v>4</v>
      </c>
      <c r="AO2633" s="45" t="str">
        <f>MONTH(R2633)&amp;"/"&amp;YEAR(R2633)</f>
        <v>1/1900</v>
      </c>
      <c r="AP2633" s="45" t="e">
        <f>WEEKNUM(R2633)-WEEKNUM(EOMONTH(R2633,-1)+1)+1</f>
        <v>#NUM!</v>
      </c>
      <c r="AQ2633" s="45">
        <f>IF(AU2633="S",IF(Q2633="1. Aceitou o programa",R2633-B2633,0),0)</f>
        <v>0</v>
      </c>
      <c r="AR2633" s="45">
        <f>IF(AU2633="S",IF(AND(S2633&lt;&gt;"",R2633&lt;&gt;""),S2633-R2633,0),0)</f>
        <v>0</v>
      </c>
      <c r="AS2633" s="45">
        <f>IF(AU2633="S",IF(Q2633="1. Aceitou o programa",IF(OR(X2633="Não se Aplica",X2633=""),IF(OR(W2633="Não se Aplica",W2633=""),0,W2633-V2633),AVERAGE(X2633-W2633,W2633-V2633)),0),0)</f>
        <v>0</v>
      </c>
      <c r="AT2633" s="45">
        <f>IF(AU2633="S",IF(AND(Q2633="1. Aceitou o programa",AB2633="Realizada"),IFERROR(IF(AA2633="",0,AA2633-R2633),0),0),0)</f>
        <v>0</v>
      </c>
      <c r="AU2633" s="45" t="str">
        <f>_xlfn.XLOOKUP(U2633,'Lista Suspensa'!$AA$20:$AA$23,'Lista Suspensa'!$AB$20:$AB$23,"N/A")</f>
        <v>S</v>
      </c>
    </row>
    <row r="2634" spans="1:47" ht="12" customHeight="1" x14ac:dyDescent="0.3">
      <c r="A2634" s="87" t="s">
        <v>47</v>
      </c>
      <c r="B2634" s="88">
        <v>46104</v>
      </c>
      <c r="C2634" s="89" t="s">
        <v>48</v>
      </c>
      <c r="D2634" s="89" t="s">
        <v>49</v>
      </c>
      <c r="E2634" s="189">
        <v>72795682</v>
      </c>
      <c r="F2634" s="197" t="s">
        <v>6739</v>
      </c>
      <c r="G2634" s="90">
        <v>91782473734</v>
      </c>
      <c r="H2634" s="91">
        <v>25115</v>
      </c>
      <c r="I2634" s="89"/>
      <c r="J2634" s="89" t="s">
        <v>84</v>
      </c>
      <c r="K2634" s="89" t="s">
        <v>76</v>
      </c>
      <c r="L2634" s="89" t="s">
        <v>95</v>
      </c>
      <c r="M2634" s="89" t="s">
        <v>2742</v>
      </c>
      <c r="N2634" s="89" t="s">
        <v>159</v>
      </c>
      <c r="O2634" s="92" t="s">
        <v>6740</v>
      </c>
      <c r="P2634" s="93" t="s">
        <v>57</v>
      </c>
      <c r="Q2634" s="110" t="s">
        <v>5322</v>
      </c>
      <c r="R2634" s="94"/>
      <c r="S2634" s="95">
        <v>46168</v>
      </c>
      <c r="T2634" s="95" t="s">
        <v>5203</v>
      </c>
      <c r="U2634" s="95" t="s">
        <v>1125</v>
      </c>
      <c r="V2634" s="91">
        <v>46114</v>
      </c>
      <c r="W2634" s="91">
        <v>46160</v>
      </c>
      <c r="X2634" s="91">
        <v>46167</v>
      </c>
      <c r="Y2634" s="96" t="s">
        <v>2851</v>
      </c>
      <c r="Z2634" s="89"/>
      <c r="AA2634" s="95"/>
      <c r="AB2634" s="89"/>
      <c r="AC2634" s="109"/>
      <c r="AD2634" s="89"/>
      <c r="AE2634" s="89"/>
      <c r="AF2634" s="191"/>
      <c r="AG2634" s="194"/>
      <c r="AH2634" s="193"/>
      <c r="AI2634" s="97"/>
      <c r="AJ2634" s="97"/>
      <c r="AK2634" s="97"/>
      <c r="AL2634" s="45" t="s">
        <v>67</v>
      </c>
      <c r="AM2634" s="160" t="str">
        <f>MONTH(B2634)&amp;"/"&amp;YEAR(B2634)</f>
        <v>3/2026</v>
      </c>
      <c r="AN2634" s="45">
        <f>WEEKNUM(B2634)-WEEKNUM(EOMONTH(B2634,-1)+1)+1</f>
        <v>4</v>
      </c>
      <c r="AO2634" s="45" t="str">
        <f>MONTH(R2634)&amp;"/"&amp;YEAR(R2634)</f>
        <v>1/1900</v>
      </c>
      <c r="AP2634" s="45" t="e">
        <f>WEEKNUM(R2634)-WEEKNUM(EOMONTH(R2634,-1)+1)+1</f>
        <v>#NUM!</v>
      </c>
      <c r="AQ2634" s="45">
        <f>IF(AU2634="S",IF(Q2634="1. Aceitou o programa",R2634-B2634,0),0)</f>
        <v>0</v>
      </c>
      <c r="AR2634" s="45">
        <f>IF(AU2634="S",IF(AND(S2634&lt;&gt;"",R2634&lt;&gt;""),S2634-R2634,0),0)</f>
        <v>0</v>
      </c>
      <c r="AS2634" s="45">
        <f>IF(AU2634="S",IF(Q2634="1. Aceitou o programa",IF(OR(X2634="Não se Aplica",X2634=""),IF(OR(W2634="Não se Aplica",W2634=""),0,W2634-V2634),AVERAGE(X2634-W2634,W2634-V2634)),0),0)</f>
        <v>0</v>
      </c>
      <c r="AT2634" s="45">
        <f>IF(AU2634="S",IF(AND(Q2634="1. Aceitou o programa",AB2634="Realizada"),IFERROR(IF(AA2634="",0,AA2634-R2634),0),0),0)</f>
        <v>0</v>
      </c>
      <c r="AU2634" s="45" t="str">
        <f>_xlfn.XLOOKUP(U2634,'Lista Suspensa'!$AA$20:$AA$23,'Lista Suspensa'!$AB$20:$AB$23,"N/A")</f>
        <v>S</v>
      </c>
    </row>
    <row r="2635" spans="1:47" ht="12" customHeight="1" x14ac:dyDescent="0.3">
      <c r="A2635" s="87" t="s">
        <v>47</v>
      </c>
      <c r="B2635" s="88">
        <v>46104</v>
      </c>
      <c r="C2635" s="89" t="s">
        <v>48</v>
      </c>
      <c r="D2635" s="89" t="s">
        <v>49</v>
      </c>
      <c r="E2635" s="189">
        <v>94026880</v>
      </c>
      <c r="F2635" s="197" t="s">
        <v>6741</v>
      </c>
      <c r="G2635" s="90">
        <v>80458742791</v>
      </c>
      <c r="H2635" s="91">
        <v>22915</v>
      </c>
      <c r="I2635" s="89"/>
      <c r="J2635" s="89" t="s">
        <v>84</v>
      </c>
      <c r="K2635" s="89" t="s">
        <v>76</v>
      </c>
      <c r="L2635" s="89" t="s">
        <v>303</v>
      </c>
      <c r="M2635" s="89" t="s">
        <v>1904</v>
      </c>
      <c r="N2635" s="89" t="s">
        <v>331</v>
      </c>
      <c r="O2635" s="92" t="s">
        <v>6742</v>
      </c>
      <c r="P2635" s="93" t="s">
        <v>57</v>
      </c>
      <c r="Q2635" s="110" t="s">
        <v>5322</v>
      </c>
      <c r="R2635" s="94"/>
      <c r="S2635" s="95">
        <v>46168</v>
      </c>
      <c r="T2635" s="95" t="s">
        <v>5203</v>
      </c>
      <c r="U2635" s="95" t="s">
        <v>1125</v>
      </c>
      <c r="V2635" s="91">
        <v>46114</v>
      </c>
      <c r="W2635" s="91">
        <v>46160</v>
      </c>
      <c r="X2635" s="91">
        <v>46167</v>
      </c>
      <c r="Y2635" s="96" t="s">
        <v>2851</v>
      </c>
      <c r="Z2635" s="89"/>
      <c r="AA2635" s="95"/>
      <c r="AB2635" s="89"/>
      <c r="AC2635" s="109"/>
      <c r="AD2635" s="89"/>
      <c r="AE2635" s="89"/>
      <c r="AF2635" s="191"/>
      <c r="AG2635" s="194"/>
      <c r="AH2635" s="193"/>
      <c r="AI2635" s="97"/>
      <c r="AJ2635" s="97"/>
      <c r="AK2635" s="97"/>
      <c r="AL2635" s="45" t="s">
        <v>67</v>
      </c>
      <c r="AM2635" s="160" t="str">
        <f>MONTH(B2635)&amp;"/"&amp;YEAR(B2635)</f>
        <v>3/2026</v>
      </c>
      <c r="AN2635" s="45">
        <f>WEEKNUM(B2635)-WEEKNUM(EOMONTH(B2635,-1)+1)+1</f>
        <v>4</v>
      </c>
      <c r="AO2635" s="45" t="str">
        <f>MONTH(R2635)&amp;"/"&amp;YEAR(R2635)</f>
        <v>1/1900</v>
      </c>
      <c r="AP2635" s="45" t="e">
        <f>WEEKNUM(R2635)-WEEKNUM(EOMONTH(R2635,-1)+1)+1</f>
        <v>#NUM!</v>
      </c>
      <c r="AQ2635" s="45">
        <f>IF(AU2635="S",IF(Q2635="1. Aceitou o programa",R2635-B2635,0),0)</f>
        <v>0</v>
      </c>
      <c r="AR2635" s="45">
        <f>IF(AU2635="S",IF(AND(S2635&lt;&gt;"",R2635&lt;&gt;""),S2635-R2635,0),0)</f>
        <v>0</v>
      </c>
      <c r="AS2635" s="45">
        <f>IF(AU2635="S",IF(Q2635="1. Aceitou o programa",IF(OR(X2635="Não se Aplica",X2635=""),IF(OR(W2635="Não se Aplica",W2635=""),0,W2635-V2635),AVERAGE(X2635-W2635,W2635-V2635)),0),0)</f>
        <v>0</v>
      </c>
      <c r="AT2635" s="45">
        <f>IF(AU2635="S",IF(AND(Q2635="1. Aceitou o programa",AB2635="Realizada"),IFERROR(IF(AA2635="",0,AA2635-R2635),0),0),0)</f>
        <v>0</v>
      </c>
      <c r="AU2635" s="45" t="str">
        <f>_xlfn.XLOOKUP(U2635,'Lista Suspensa'!$AA$20:$AA$23,'Lista Suspensa'!$AB$20:$AB$23,"N/A")</f>
        <v>S</v>
      </c>
    </row>
    <row r="2636" spans="1:47" ht="12" customHeight="1" x14ac:dyDescent="0.3">
      <c r="A2636" s="87" t="s">
        <v>47</v>
      </c>
      <c r="B2636" s="88">
        <v>46104</v>
      </c>
      <c r="C2636" s="89" t="s">
        <v>48</v>
      </c>
      <c r="D2636" s="89" t="s">
        <v>49</v>
      </c>
      <c r="E2636" s="189">
        <v>81369583</v>
      </c>
      <c r="F2636" s="197" t="s">
        <v>6743</v>
      </c>
      <c r="G2636" s="90">
        <v>13660388866</v>
      </c>
      <c r="H2636" s="91">
        <v>26529</v>
      </c>
      <c r="I2636" s="89"/>
      <c r="J2636" s="89" t="s">
        <v>51</v>
      </c>
      <c r="K2636" s="89" t="s">
        <v>52</v>
      </c>
      <c r="L2636" s="89" t="s">
        <v>1483</v>
      </c>
      <c r="M2636" s="89" t="s">
        <v>6744</v>
      </c>
      <c r="N2636" s="89" t="s">
        <v>137</v>
      </c>
      <c r="O2636" s="92" t="s">
        <v>6745</v>
      </c>
      <c r="P2636" s="93" t="s">
        <v>57</v>
      </c>
      <c r="Q2636" s="110" t="s">
        <v>5322</v>
      </c>
      <c r="R2636" s="94"/>
      <c r="S2636" s="95">
        <v>46168</v>
      </c>
      <c r="T2636" s="95" t="s">
        <v>5203</v>
      </c>
      <c r="U2636" s="95" t="s">
        <v>1125</v>
      </c>
      <c r="V2636" s="91">
        <v>46114</v>
      </c>
      <c r="W2636" s="91">
        <v>46160</v>
      </c>
      <c r="X2636" s="91">
        <v>46167</v>
      </c>
      <c r="Y2636" s="96" t="s">
        <v>2851</v>
      </c>
      <c r="Z2636" s="89"/>
      <c r="AA2636" s="95"/>
      <c r="AB2636" s="89"/>
      <c r="AC2636" s="109"/>
      <c r="AD2636" s="89"/>
      <c r="AE2636" s="89"/>
      <c r="AF2636" s="191"/>
      <c r="AG2636" s="194"/>
      <c r="AH2636" s="193"/>
      <c r="AI2636" s="97"/>
      <c r="AJ2636" s="97"/>
      <c r="AK2636" s="97"/>
      <c r="AL2636" s="45" t="s">
        <v>67</v>
      </c>
      <c r="AM2636" s="160" t="str">
        <f>MONTH(B2636)&amp;"/"&amp;YEAR(B2636)</f>
        <v>3/2026</v>
      </c>
      <c r="AN2636" s="45">
        <f>WEEKNUM(B2636)-WEEKNUM(EOMONTH(B2636,-1)+1)+1</f>
        <v>4</v>
      </c>
      <c r="AO2636" s="45" t="str">
        <f>MONTH(R2636)&amp;"/"&amp;YEAR(R2636)</f>
        <v>1/1900</v>
      </c>
      <c r="AP2636" s="45" t="e">
        <f>WEEKNUM(R2636)-WEEKNUM(EOMONTH(R2636,-1)+1)+1</f>
        <v>#NUM!</v>
      </c>
      <c r="AQ2636" s="45">
        <f>IF(AU2636="S",IF(Q2636="1. Aceitou o programa",R2636-B2636,0),0)</f>
        <v>0</v>
      </c>
      <c r="AR2636" s="45">
        <f>IF(AU2636="S",IF(AND(S2636&lt;&gt;"",R2636&lt;&gt;""),S2636-R2636,0),0)</f>
        <v>0</v>
      </c>
      <c r="AS2636" s="45">
        <f>IF(AU2636="S",IF(Q2636="1. Aceitou o programa",IF(OR(X2636="Não se Aplica",X2636=""),IF(OR(W2636="Não se Aplica",W2636=""),0,W2636-V2636),AVERAGE(X2636-W2636,W2636-V2636)),0),0)</f>
        <v>0</v>
      </c>
      <c r="AT2636" s="45">
        <f>IF(AU2636="S",IF(AND(Q2636="1. Aceitou o programa",AB2636="Realizada"),IFERROR(IF(AA2636="",0,AA2636-R2636),0),0),0)</f>
        <v>0</v>
      </c>
      <c r="AU2636" s="45" t="str">
        <f>_xlfn.XLOOKUP(U2636,'Lista Suspensa'!$AA$20:$AA$23,'Lista Suspensa'!$AB$20:$AB$23,"N/A")</f>
        <v>S</v>
      </c>
    </row>
    <row r="2637" spans="1:47" ht="12" customHeight="1" x14ac:dyDescent="0.3">
      <c r="A2637" s="87" t="s">
        <v>47</v>
      </c>
      <c r="B2637" s="88">
        <v>46104</v>
      </c>
      <c r="C2637" s="89" t="s">
        <v>48</v>
      </c>
      <c r="D2637" s="89" t="s">
        <v>49</v>
      </c>
      <c r="E2637" s="189">
        <v>72816418</v>
      </c>
      <c r="F2637" s="197" t="s">
        <v>6746</v>
      </c>
      <c r="G2637" s="90">
        <v>14338522844</v>
      </c>
      <c r="H2637" s="91">
        <v>27010</v>
      </c>
      <c r="I2637" s="89"/>
      <c r="J2637" s="89" t="s">
        <v>84</v>
      </c>
      <c r="K2637" s="89" t="s">
        <v>52</v>
      </c>
      <c r="L2637" s="89" t="s">
        <v>85</v>
      </c>
      <c r="M2637" s="89" t="s">
        <v>438</v>
      </c>
      <c r="N2637" s="89" t="s">
        <v>159</v>
      </c>
      <c r="O2637" s="92" t="s">
        <v>6747</v>
      </c>
      <c r="P2637" s="93" t="s">
        <v>57</v>
      </c>
      <c r="Q2637" s="110" t="s">
        <v>5322</v>
      </c>
      <c r="R2637" s="94"/>
      <c r="S2637" s="95">
        <v>46168</v>
      </c>
      <c r="T2637" s="95" t="s">
        <v>5203</v>
      </c>
      <c r="U2637" s="95" t="s">
        <v>1125</v>
      </c>
      <c r="V2637" s="91">
        <v>46114</v>
      </c>
      <c r="W2637" s="91">
        <v>46160</v>
      </c>
      <c r="X2637" s="91">
        <v>46167</v>
      </c>
      <c r="Y2637" s="96" t="s">
        <v>2851</v>
      </c>
      <c r="Z2637" s="89"/>
      <c r="AA2637" s="95"/>
      <c r="AB2637" s="89"/>
      <c r="AC2637" s="109"/>
      <c r="AD2637" s="89"/>
      <c r="AE2637" s="89"/>
      <c r="AF2637" s="191"/>
      <c r="AG2637" s="194"/>
      <c r="AH2637" s="193"/>
      <c r="AI2637" s="97"/>
      <c r="AJ2637" s="97"/>
      <c r="AK2637" s="97"/>
      <c r="AL2637" s="45" t="s">
        <v>67</v>
      </c>
      <c r="AM2637" s="160" t="str">
        <f>MONTH(B2637)&amp;"/"&amp;YEAR(B2637)</f>
        <v>3/2026</v>
      </c>
      <c r="AN2637" s="45">
        <f>WEEKNUM(B2637)-WEEKNUM(EOMONTH(B2637,-1)+1)+1</f>
        <v>4</v>
      </c>
      <c r="AO2637" s="45" t="str">
        <f>MONTH(R2637)&amp;"/"&amp;YEAR(R2637)</f>
        <v>1/1900</v>
      </c>
      <c r="AP2637" s="45" t="e">
        <f>WEEKNUM(R2637)-WEEKNUM(EOMONTH(R2637,-1)+1)+1</f>
        <v>#NUM!</v>
      </c>
      <c r="AQ2637" s="45">
        <f>IF(AU2637="S",IF(Q2637="1. Aceitou o programa",R2637-B2637,0),0)</f>
        <v>0</v>
      </c>
      <c r="AR2637" s="45">
        <f>IF(AU2637="S",IF(AND(S2637&lt;&gt;"",R2637&lt;&gt;""),S2637-R2637,0),0)</f>
        <v>0</v>
      </c>
      <c r="AS2637" s="45">
        <f>IF(AU2637="S",IF(Q2637="1. Aceitou o programa",IF(OR(X2637="Não se Aplica",X2637=""),IF(OR(W2637="Não se Aplica",W2637=""),0,W2637-V2637),AVERAGE(X2637-W2637,W2637-V2637)),0),0)</f>
        <v>0</v>
      </c>
      <c r="AT2637" s="45">
        <f>IF(AU2637="S",IF(AND(Q2637="1. Aceitou o programa",AB2637="Realizada"),IFERROR(IF(AA2637="",0,AA2637-R2637),0),0),0)</f>
        <v>0</v>
      </c>
      <c r="AU2637" s="45" t="str">
        <f>_xlfn.XLOOKUP(U2637,'Lista Suspensa'!$AA$20:$AA$23,'Lista Suspensa'!$AB$20:$AB$23,"N/A")</f>
        <v>S</v>
      </c>
    </row>
    <row r="2638" spans="1:47" ht="12" customHeight="1" x14ac:dyDescent="0.3">
      <c r="A2638" s="87" t="s">
        <v>47</v>
      </c>
      <c r="B2638" s="88">
        <v>46104</v>
      </c>
      <c r="C2638" s="89" t="s">
        <v>48</v>
      </c>
      <c r="D2638" s="89" t="s">
        <v>49</v>
      </c>
      <c r="E2638" s="189">
        <v>83884036</v>
      </c>
      <c r="F2638" s="197" t="s">
        <v>6748</v>
      </c>
      <c r="G2638" s="90">
        <v>16390187785</v>
      </c>
      <c r="H2638" s="91">
        <v>34877</v>
      </c>
      <c r="I2638" s="89"/>
      <c r="J2638" s="89" t="s">
        <v>51</v>
      </c>
      <c r="K2638" s="89" t="s">
        <v>76</v>
      </c>
      <c r="L2638" s="89" t="s">
        <v>95</v>
      </c>
      <c r="M2638" s="89" t="s">
        <v>426</v>
      </c>
      <c r="N2638" s="89" t="s">
        <v>137</v>
      </c>
      <c r="O2638" s="92" t="s">
        <v>6749</v>
      </c>
      <c r="P2638" s="93" t="s">
        <v>57</v>
      </c>
      <c r="Q2638" s="110" t="s">
        <v>5322</v>
      </c>
      <c r="R2638" s="94"/>
      <c r="S2638" s="95">
        <v>46168</v>
      </c>
      <c r="T2638" s="95" t="s">
        <v>5203</v>
      </c>
      <c r="U2638" s="95" t="s">
        <v>1125</v>
      </c>
      <c r="V2638" s="91">
        <v>46114</v>
      </c>
      <c r="W2638" s="91">
        <v>46160</v>
      </c>
      <c r="X2638" s="91">
        <v>46167</v>
      </c>
      <c r="Y2638" s="96" t="s">
        <v>2851</v>
      </c>
      <c r="Z2638" s="89"/>
      <c r="AA2638" s="95"/>
      <c r="AB2638" s="89"/>
      <c r="AC2638" s="109"/>
      <c r="AD2638" s="89"/>
      <c r="AE2638" s="89"/>
      <c r="AF2638" s="191"/>
      <c r="AG2638" s="194"/>
      <c r="AH2638" s="193"/>
      <c r="AI2638" s="97"/>
      <c r="AJ2638" s="97"/>
      <c r="AK2638" s="97"/>
      <c r="AL2638" s="45" t="s">
        <v>67</v>
      </c>
      <c r="AM2638" s="160" t="str">
        <f>MONTH(B2638)&amp;"/"&amp;YEAR(B2638)</f>
        <v>3/2026</v>
      </c>
      <c r="AN2638" s="45">
        <f>WEEKNUM(B2638)-WEEKNUM(EOMONTH(B2638,-1)+1)+1</f>
        <v>4</v>
      </c>
      <c r="AO2638" s="45" t="str">
        <f>MONTH(R2638)&amp;"/"&amp;YEAR(R2638)</f>
        <v>1/1900</v>
      </c>
      <c r="AP2638" s="45" t="e">
        <f>WEEKNUM(R2638)-WEEKNUM(EOMONTH(R2638,-1)+1)+1</f>
        <v>#NUM!</v>
      </c>
      <c r="AQ2638" s="45">
        <f>IF(AU2638="S",IF(Q2638="1. Aceitou o programa",R2638-B2638,0),0)</f>
        <v>0</v>
      </c>
      <c r="AR2638" s="45">
        <f>IF(AU2638="S",IF(AND(S2638&lt;&gt;"",R2638&lt;&gt;""),S2638-R2638,0),0)</f>
        <v>0</v>
      </c>
      <c r="AS2638" s="45">
        <f>IF(AU2638="S",IF(Q2638="1. Aceitou o programa",IF(OR(X2638="Não se Aplica",X2638=""),IF(OR(W2638="Não se Aplica",W2638=""),0,W2638-V2638),AVERAGE(X2638-W2638,W2638-V2638)),0),0)</f>
        <v>0</v>
      </c>
      <c r="AT2638" s="45">
        <f>IF(AU2638="S",IF(AND(Q2638="1. Aceitou o programa",AB2638="Realizada"),IFERROR(IF(AA2638="",0,AA2638-R2638),0),0),0)</f>
        <v>0</v>
      </c>
      <c r="AU2638" s="45" t="str">
        <f>_xlfn.XLOOKUP(U2638,'Lista Suspensa'!$AA$20:$AA$23,'Lista Suspensa'!$AB$20:$AB$23,"N/A")</f>
        <v>S</v>
      </c>
    </row>
    <row r="2639" spans="1:47" ht="12" customHeight="1" x14ac:dyDescent="0.3">
      <c r="A2639" s="87" t="s">
        <v>47</v>
      </c>
      <c r="B2639" s="88">
        <v>46104</v>
      </c>
      <c r="C2639" s="89" t="s">
        <v>48</v>
      </c>
      <c r="D2639" s="89" t="s">
        <v>49</v>
      </c>
      <c r="E2639" s="189">
        <v>75958683</v>
      </c>
      <c r="F2639" s="197" t="s">
        <v>6750</v>
      </c>
      <c r="G2639" s="90">
        <v>4060306851</v>
      </c>
      <c r="H2639" s="91">
        <v>23494</v>
      </c>
      <c r="I2639" s="89"/>
      <c r="J2639" s="89" t="s">
        <v>51</v>
      </c>
      <c r="K2639" s="89" t="s">
        <v>52</v>
      </c>
      <c r="L2639" s="89" t="s">
        <v>53</v>
      </c>
      <c r="M2639" s="89" t="s">
        <v>234</v>
      </c>
      <c r="N2639" s="89" t="s">
        <v>159</v>
      </c>
      <c r="O2639" s="92" t="s">
        <v>6751</v>
      </c>
      <c r="P2639" s="93" t="s">
        <v>57</v>
      </c>
      <c r="Q2639" s="110" t="s">
        <v>5322</v>
      </c>
      <c r="R2639" s="94"/>
      <c r="S2639" s="95">
        <v>46168</v>
      </c>
      <c r="T2639" s="95" t="s">
        <v>5203</v>
      </c>
      <c r="U2639" s="95" t="s">
        <v>1125</v>
      </c>
      <c r="V2639" s="91">
        <v>46114</v>
      </c>
      <c r="W2639" s="91">
        <v>46160</v>
      </c>
      <c r="X2639" s="91">
        <v>46167</v>
      </c>
      <c r="Y2639" s="96" t="s">
        <v>2851</v>
      </c>
      <c r="Z2639" s="89"/>
      <c r="AA2639" s="95"/>
      <c r="AB2639" s="89"/>
      <c r="AC2639" s="109"/>
      <c r="AD2639" s="89"/>
      <c r="AE2639" s="89"/>
      <c r="AF2639" s="191"/>
      <c r="AG2639" s="194"/>
      <c r="AH2639" s="193"/>
      <c r="AI2639" s="97"/>
      <c r="AJ2639" s="97"/>
      <c r="AK2639" s="97"/>
      <c r="AL2639" s="45" t="s">
        <v>67</v>
      </c>
      <c r="AM2639" s="160" t="str">
        <f>MONTH(B2639)&amp;"/"&amp;YEAR(B2639)</f>
        <v>3/2026</v>
      </c>
      <c r="AN2639" s="45">
        <f>WEEKNUM(B2639)-WEEKNUM(EOMONTH(B2639,-1)+1)+1</f>
        <v>4</v>
      </c>
      <c r="AO2639" s="45" t="str">
        <f>MONTH(R2639)&amp;"/"&amp;YEAR(R2639)</f>
        <v>1/1900</v>
      </c>
      <c r="AP2639" s="45" t="e">
        <f>WEEKNUM(R2639)-WEEKNUM(EOMONTH(R2639,-1)+1)+1</f>
        <v>#NUM!</v>
      </c>
      <c r="AQ2639" s="45">
        <f>IF(AU2639="S",IF(Q2639="1. Aceitou o programa",R2639-B2639,0),0)</f>
        <v>0</v>
      </c>
      <c r="AR2639" s="45">
        <f>IF(AU2639="S",IF(AND(S2639&lt;&gt;"",R2639&lt;&gt;""),S2639-R2639,0),0)</f>
        <v>0</v>
      </c>
      <c r="AS2639" s="45">
        <f>IF(AU2639="S",IF(Q2639="1. Aceitou o programa",IF(OR(X2639="Não se Aplica",X2639=""),IF(OR(W2639="Não se Aplica",W2639=""),0,W2639-V2639),AVERAGE(X2639-W2639,W2639-V2639)),0),0)</f>
        <v>0</v>
      </c>
      <c r="AT2639" s="45">
        <f>IF(AU2639="S",IF(AND(Q2639="1. Aceitou o programa",AB2639="Realizada"),IFERROR(IF(AA2639="",0,AA2639-R2639),0),0),0)</f>
        <v>0</v>
      </c>
      <c r="AU2639" s="45" t="str">
        <f>_xlfn.XLOOKUP(U2639,'Lista Suspensa'!$AA$20:$AA$23,'Lista Suspensa'!$AB$20:$AB$23,"N/A")</f>
        <v>S</v>
      </c>
    </row>
    <row r="2640" spans="1:47" ht="12" customHeight="1" x14ac:dyDescent="0.3">
      <c r="A2640" s="87" t="s">
        <v>47</v>
      </c>
      <c r="B2640" s="88">
        <v>46104</v>
      </c>
      <c r="C2640" s="89" t="s">
        <v>48</v>
      </c>
      <c r="D2640" s="89" t="s">
        <v>49</v>
      </c>
      <c r="E2640" s="189">
        <v>79476955</v>
      </c>
      <c r="F2640" s="197" t="s">
        <v>6752</v>
      </c>
      <c r="G2640" s="90">
        <v>15271581870</v>
      </c>
      <c r="H2640" s="91">
        <v>26199</v>
      </c>
      <c r="I2640" s="89"/>
      <c r="J2640" s="89" t="s">
        <v>51</v>
      </c>
      <c r="K2640" s="89" t="s">
        <v>52</v>
      </c>
      <c r="L2640" s="89" t="s">
        <v>85</v>
      </c>
      <c r="M2640" s="89" t="s">
        <v>1119</v>
      </c>
      <c r="N2640" s="89" t="s">
        <v>176</v>
      </c>
      <c r="O2640" s="92" t="s">
        <v>6753</v>
      </c>
      <c r="P2640" s="93" t="s">
        <v>57</v>
      </c>
      <c r="Q2640" s="110" t="s">
        <v>5322</v>
      </c>
      <c r="R2640" s="94"/>
      <c r="S2640" s="95">
        <v>46168</v>
      </c>
      <c r="T2640" s="95" t="s">
        <v>5203</v>
      </c>
      <c r="U2640" s="95" t="s">
        <v>1125</v>
      </c>
      <c r="V2640" s="91">
        <v>46114</v>
      </c>
      <c r="W2640" s="91">
        <v>46160</v>
      </c>
      <c r="X2640" s="91">
        <v>46167</v>
      </c>
      <c r="Y2640" s="96" t="s">
        <v>2851</v>
      </c>
      <c r="Z2640" s="89"/>
      <c r="AA2640" s="95"/>
      <c r="AB2640" s="89"/>
      <c r="AC2640" s="109"/>
      <c r="AD2640" s="89"/>
      <c r="AE2640" s="89"/>
      <c r="AF2640" s="191"/>
      <c r="AG2640" s="194"/>
      <c r="AH2640" s="193"/>
      <c r="AI2640" s="97"/>
      <c r="AJ2640" s="97"/>
      <c r="AK2640" s="97"/>
      <c r="AL2640" s="45" t="s">
        <v>67</v>
      </c>
      <c r="AM2640" s="160" t="str">
        <f>MONTH(B2640)&amp;"/"&amp;YEAR(B2640)</f>
        <v>3/2026</v>
      </c>
      <c r="AN2640" s="45">
        <f>WEEKNUM(B2640)-WEEKNUM(EOMONTH(B2640,-1)+1)+1</f>
        <v>4</v>
      </c>
      <c r="AO2640" s="45" t="str">
        <f>MONTH(R2640)&amp;"/"&amp;YEAR(R2640)</f>
        <v>1/1900</v>
      </c>
      <c r="AP2640" s="45" t="e">
        <f>WEEKNUM(R2640)-WEEKNUM(EOMONTH(R2640,-1)+1)+1</f>
        <v>#NUM!</v>
      </c>
      <c r="AQ2640" s="45">
        <f>IF(AU2640="S",IF(Q2640="1. Aceitou o programa",R2640-B2640,0),0)</f>
        <v>0</v>
      </c>
      <c r="AR2640" s="45">
        <f>IF(AU2640="S",IF(AND(S2640&lt;&gt;"",R2640&lt;&gt;""),S2640-R2640,0),0)</f>
        <v>0</v>
      </c>
      <c r="AS2640" s="45">
        <f>IF(AU2640="S",IF(Q2640="1. Aceitou o programa",IF(OR(X2640="Não se Aplica",X2640=""),IF(OR(W2640="Não se Aplica",W2640=""),0,W2640-V2640),AVERAGE(X2640-W2640,W2640-V2640)),0),0)</f>
        <v>0</v>
      </c>
      <c r="AT2640" s="45">
        <f>IF(AU2640="S",IF(AND(Q2640="1. Aceitou o programa",AB2640="Realizada"),IFERROR(IF(AA2640="",0,AA2640-R2640),0),0),0)</f>
        <v>0</v>
      </c>
      <c r="AU2640" s="45" t="str">
        <f>_xlfn.XLOOKUP(U2640,'Lista Suspensa'!$AA$20:$AA$23,'Lista Suspensa'!$AB$20:$AB$23,"N/A")</f>
        <v>S</v>
      </c>
    </row>
    <row r="2641" spans="1:47" ht="12" customHeight="1" x14ac:dyDescent="0.3">
      <c r="A2641" s="87" t="s">
        <v>47</v>
      </c>
      <c r="B2641" s="88">
        <v>46104</v>
      </c>
      <c r="C2641" s="89" t="s">
        <v>48</v>
      </c>
      <c r="D2641" s="89" t="s">
        <v>49</v>
      </c>
      <c r="E2641" s="189">
        <v>73061325</v>
      </c>
      <c r="F2641" s="197" t="s">
        <v>6754</v>
      </c>
      <c r="G2641" s="90">
        <v>40534446833</v>
      </c>
      <c r="H2641" s="91">
        <v>33300</v>
      </c>
      <c r="I2641" s="89"/>
      <c r="J2641" s="89" t="s">
        <v>51</v>
      </c>
      <c r="K2641" s="89" t="s">
        <v>52</v>
      </c>
      <c r="L2641" s="89" t="s">
        <v>85</v>
      </c>
      <c r="M2641" s="89" t="s">
        <v>604</v>
      </c>
      <c r="N2641" s="89" t="s">
        <v>159</v>
      </c>
      <c r="O2641" s="92" t="s">
        <v>6755</v>
      </c>
      <c r="P2641" s="93" t="s">
        <v>57</v>
      </c>
      <c r="Q2641" s="110" t="s">
        <v>5322</v>
      </c>
      <c r="R2641" s="94"/>
      <c r="S2641" s="95">
        <v>46168</v>
      </c>
      <c r="T2641" s="95" t="s">
        <v>5203</v>
      </c>
      <c r="U2641" s="95" t="s">
        <v>1125</v>
      </c>
      <c r="V2641" s="91">
        <v>46114</v>
      </c>
      <c r="W2641" s="91">
        <v>46160</v>
      </c>
      <c r="X2641" s="91">
        <v>46167</v>
      </c>
      <c r="Y2641" s="96" t="s">
        <v>2851</v>
      </c>
      <c r="Z2641" s="89"/>
      <c r="AA2641" s="95"/>
      <c r="AB2641" s="89"/>
      <c r="AC2641" s="109"/>
      <c r="AD2641" s="89"/>
      <c r="AE2641" s="89"/>
      <c r="AF2641" s="191"/>
      <c r="AG2641" s="194"/>
      <c r="AH2641" s="193"/>
      <c r="AI2641" s="97"/>
      <c r="AJ2641" s="97"/>
      <c r="AK2641" s="97"/>
      <c r="AL2641" s="45" t="s">
        <v>67</v>
      </c>
      <c r="AM2641" s="160" t="str">
        <f>MONTH(B2641)&amp;"/"&amp;YEAR(B2641)</f>
        <v>3/2026</v>
      </c>
      <c r="AN2641" s="45">
        <f>WEEKNUM(B2641)-WEEKNUM(EOMONTH(B2641,-1)+1)+1</f>
        <v>4</v>
      </c>
      <c r="AO2641" s="45" t="str">
        <f>MONTH(R2641)&amp;"/"&amp;YEAR(R2641)</f>
        <v>1/1900</v>
      </c>
      <c r="AP2641" s="45" t="e">
        <f>WEEKNUM(R2641)-WEEKNUM(EOMONTH(R2641,-1)+1)+1</f>
        <v>#NUM!</v>
      </c>
      <c r="AQ2641" s="45">
        <f>IF(AU2641="S",IF(Q2641="1. Aceitou o programa",R2641-B2641,0),0)</f>
        <v>0</v>
      </c>
      <c r="AR2641" s="45">
        <f>IF(AU2641="S",IF(AND(S2641&lt;&gt;"",R2641&lt;&gt;""),S2641-R2641,0),0)</f>
        <v>0</v>
      </c>
      <c r="AS2641" s="45">
        <f>IF(AU2641="S",IF(Q2641="1. Aceitou o programa",IF(OR(X2641="Não se Aplica",X2641=""),IF(OR(W2641="Não se Aplica",W2641=""),0,W2641-V2641),AVERAGE(X2641-W2641,W2641-V2641)),0),0)</f>
        <v>0</v>
      </c>
      <c r="AT2641" s="45">
        <f>IF(AU2641="S",IF(AND(Q2641="1. Aceitou o programa",AB2641="Realizada"),IFERROR(IF(AA2641="",0,AA2641-R2641),0),0),0)</f>
        <v>0</v>
      </c>
      <c r="AU2641" s="45" t="str">
        <f>_xlfn.XLOOKUP(U2641,'Lista Suspensa'!$AA$20:$AA$23,'Lista Suspensa'!$AB$20:$AB$23,"N/A")</f>
        <v>S</v>
      </c>
    </row>
    <row r="2642" spans="1:47" ht="12" customHeight="1" x14ac:dyDescent="0.3">
      <c r="A2642" s="87" t="s">
        <v>47</v>
      </c>
      <c r="B2642" s="88">
        <v>46104</v>
      </c>
      <c r="C2642" s="89" t="s">
        <v>48</v>
      </c>
      <c r="D2642" s="89" t="s">
        <v>49</v>
      </c>
      <c r="E2642" s="189">
        <v>71684212</v>
      </c>
      <c r="F2642" s="197" t="s">
        <v>6756</v>
      </c>
      <c r="G2642" s="90">
        <v>22921048817</v>
      </c>
      <c r="H2642" s="91">
        <v>31874</v>
      </c>
      <c r="I2642" s="89"/>
      <c r="J2642" s="89" t="s">
        <v>51</v>
      </c>
      <c r="K2642" s="89" t="s">
        <v>52</v>
      </c>
      <c r="L2642" s="89" t="s">
        <v>85</v>
      </c>
      <c r="M2642" s="89" t="s">
        <v>317</v>
      </c>
      <c r="N2642" s="89" t="s">
        <v>159</v>
      </c>
      <c r="O2642" s="92" t="s">
        <v>6757</v>
      </c>
      <c r="P2642" s="93" t="s">
        <v>57</v>
      </c>
      <c r="Q2642" s="110" t="s">
        <v>58</v>
      </c>
      <c r="R2642" s="94">
        <v>46169</v>
      </c>
      <c r="S2642" s="95"/>
      <c r="T2642" s="95" t="s">
        <v>59</v>
      </c>
      <c r="U2642" s="95" t="s">
        <v>60</v>
      </c>
      <c r="V2642" s="91">
        <v>46114</v>
      </c>
      <c r="W2642" s="91">
        <v>46160</v>
      </c>
      <c r="X2642" s="91">
        <v>46167</v>
      </c>
      <c r="Y2642" s="96" t="s">
        <v>2851</v>
      </c>
      <c r="Z2642" s="89" t="s">
        <v>2798</v>
      </c>
      <c r="AA2642" s="95"/>
      <c r="AB2642" s="89" t="s">
        <v>2799</v>
      </c>
      <c r="AC2642" s="109" t="s">
        <v>432</v>
      </c>
      <c r="AD2642" s="89" t="s">
        <v>3652</v>
      </c>
      <c r="AE2642" s="89">
        <v>33</v>
      </c>
      <c r="AF2642" s="191" t="s">
        <v>6758</v>
      </c>
      <c r="AG2642" s="194" t="s">
        <v>2300</v>
      </c>
      <c r="AH2642" s="193" t="s">
        <v>2802</v>
      </c>
      <c r="AI2642" s="97"/>
      <c r="AJ2642" s="97" t="s">
        <v>65</v>
      </c>
      <c r="AK2642" s="97" t="s">
        <v>66</v>
      </c>
      <c r="AL2642" s="45" t="s">
        <v>67</v>
      </c>
      <c r="AM2642" s="160" t="str">
        <f>MONTH(B2642)&amp;"/"&amp;YEAR(B2642)</f>
        <v>3/2026</v>
      </c>
      <c r="AN2642" s="45">
        <f>WEEKNUM(B2642)-WEEKNUM(EOMONTH(B2642,-1)+1)+1</f>
        <v>4</v>
      </c>
      <c r="AO2642" s="45" t="str">
        <f>MONTH(R2642)&amp;"/"&amp;YEAR(R2642)</f>
        <v>5/2026</v>
      </c>
      <c r="AP2642" s="45">
        <f>WEEKNUM(R2642)-WEEKNUM(EOMONTH(R2642,-1)+1)+1</f>
        <v>5</v>
      </c>
      <c r="AQ2642" s="45">
        <f>IF(AU2642="S",IF(Q2642="1. Aceitou o programa",R2642-B2642,0),0)</f>
        <v>65</v>
      </c>
      <c r="AR2642" s="45">
        <f>IF(AU2642="S",IF(AND(S2642&lt;&gt;"",R2642&lt;&gt;""),S2642-R2642,0),0)</f>
        <v>0</v>
      </c>
      <c r="AS2642" s="45">
        <f>IF(AU2642="S",IF(Q2642="1. Aceitou o programa",IF(OR(X2642="Não se Aplica",X2642=""),IF(OR(W2642="Não se Aplica",W2642=""),0,W2642-V2642),AVERAGE(X2642-W2642,W2642-V2642)),0),0)</f>
        <v>26.5</v>
      </c>
      <c r="AT2642" s="45">
        <f>IF(AU2642="S",IF(AND(Q2642="1. Aceitou o programa",AB2642="Realizada"),IFERROR(IF(AA2642="",0,AA2642-R2642),0),0),0)</f>
        <v>0</v>
      </c>
      <c r="AU2642" s="45" t="str">
        <f>_xlfn.XLOOKUP(U2642,'Lista Suspensa'!$AA$20:$AA$23,'Lista Suspensa'!$AB$20:$AB$23,"N/A")</f>
        <v>S</v>
      </c>
    </row>
    <row r="2643" spans="1:47" ht="12" customHeight="1" x14ac:dyDescent="0.3">
      <c r="A2643" s="87" t="s">
        <v>47</v>
      </c>
      <c r="B2643" s="88">
        <v>46104</v>
      </c>
      <c r="C2643" s="89" t="s">
        <v>48</v>
      </c>
      <c r="D2643" s="89" t="s">
        <v>49</v>
      </c>
      <c r="E2643" s="189">
        <v>85920669</v>
      </c>
      <c r="F2643" s="197" t="s">
        <v>6759</v>
      </c>
      <c r="G2643" s="90">
        <v>12301270700</v>
      </c>
      <c r="H2643" s="91">
        <v>30891</v>
      </c>
      <c r="I2643" s="89"/>
      <c r="J2643" s="89" t="s">
        <v>84</v>
      </c>
      <c r="K2643" s="89" t="s">
        <v>76</v>
      </c>
      <c r="L2643" s="89" t="s">
        <v>95</v>
      </c>
      <c r="M2643" s="89" t="s">
        <v>222</v>
      </c>
      <c r="N2643" s="89" t="s">
        <v>159</v>
      </c>
      <c r="O2643" s="92" t="s">
        <v>6760</v>
      </c>
      <c r="P2643" s="93" t="s">
        <v>57</v>
      </c>
      <c r="Q2643" s="110" t="s">
        <v>5322</v>
      </c>
      <c r="R2643" s="94"/>
      <c r="S2643" s="95">
        <v>46168</v>
      </c>
      <c r="T2643" s="95" t="s">
        <v>5203</v>
      </c>
      <c r="U2643" s="95" t="s">
        <v>1125</v>
      </c>
      <c r="V2643" s="91">
        <v>46114</v>
      </c>
      <c r="W2643" s="91">
        <v>46160</v>
      </c>
      <c r="X2643" s="91">
        <v>46167</v>
      </c>
      <c r="Y2643" s="96" t="s">
        <v>2851</v>
      </c>
      <c r="Z2643" s="89"/>
      <c r="AA2643" s="95"/>
      <c r="AB2643" s="89"/>
      <c r="AC2643" s="109"/>
      <c r="AD2643" s="89"/>
      <c r="AE2643" s="89"/>
      <c r="AF2643" s="191"/>
      <c r="AG2643" s="194"/>
      <c r="AH2643" s="193"/>
      <c r="AI2643" s="97"/>
      <c r="AJ2643" s="97"/>
      <c r="AK2643" s="97"/>
      <c r="AL2643" s="45" t="s">
        <v>67</v>
      </c>
      <c r="AM2643" s="160" t="str">
        <f>MONTH(B2643)&amp;"/"&amp;YEAR(B2643)</f>
        <v>3/2026</v>
      </c>
      <c r="AN2643" s="45">
        <f>WEEKNUM(B2643)-WEEKNUM(EOMONTH(B2643,-1)+1)+1</f>
        <v>4</v>
      </c>
      <c r="AO2643" s="45" t="str">
        <f>MONTH(R2643)&amp;"/"&amp;YEAR(R2643)</f>
        <v>1/1900</v>
      </c>
      <c r="AP2643" s="45" t="e">
        <f>WEEKNUM(R2643)-WEEKNUM(EOMONTH(R2643,-1)+1)+1</f>
        <v>#NUM!</v>
      </c>
      <c r="AQ2643" s="45">
        <f>IF(AU2643="S",IF(Q2643="1. Aceitou o programa",R2643-B2643,0),0)</f>
        <v>0</v>
      </c>
      <c r="AR2643" s="45">
        <f>IF(AU2643="S",IF(AND(S2643&lt;&gt;"",R2643&lt;&gt;""),S2643-R2643,0),0)</f>
        <v>0</v>
      </c>
      <c r="AS2643" s="45">
        <f>IF(AU2643="S",IF(Q2643="1. Aceitou o programa",IF(OR(X2643="Não se Aplica",X2643=""),IF(OR(W2643="Não se Aplica",W2643=""),0,W2643-V2643),AVERAGE(X2643-W2643,W2643-V2643)),0),0)</f>
        <v>0</v>
      </c>
      <c r="AT2643" s="45">
        <f>IF(AU2643="S",IF(AND(Q2643="1. Aceitou o programa",AB2643="Realizada"),IFERROR(IF(AA2643="",0,AA2643-R2643),0),0),0)</f>
        <v>0</v>
      </c>
      <c r="AU2643" s="45" t="str">
        <f>_xlfn.XLOOKUP(U2643,'Lista Suspensa'!$AA$20:$AA$23,'Lista Suspensa'!$AB$20:$AB$23,"N/A")</f>
        <v>S</v>
      </c>
    </row>
    <row r="2644" spans="1:47" ht="12" customHeight="1" x14ac:dyDescent="0.3">
      <c r="A2644" s="87" t="s">
        <v>47</v>
      </c>
      <c r="B2644" s="88">
        <v>46104</v>
      </c>
      <c r="C2644" s="89" t="s">
        <v>48</v>
      </c>
      <c r="D2644" s="89" t="s">
        <v>49</v>
      </c>
      <c r="E2644" s="189">
        <v>73220695</v>
      </c>
      <c r="F2644" s="197" t="s">
        <v>6761</v>
      </c>
      <c r="G2644" s="90">
        <v>18121169852</v>
      </c>
      <c r="H2644" s="91">
        <v>27123</v>
      </c>
      <c r="I2644" s="89"/>
      <c r="J2644" s="89" t="s">
        <v>84</v>
      </c>
      <c r="K2644" s="89" t="s">
        <v>52</v>
      </c>
      <c r="L2644" s="89" t="s">
        <v>85</v>
      </c>
      <c r="M2644" s="89" t="s">
        <v>6762</v>
      </c>
      <c r="N2644" s="89" t="s">
        <v>159</v>
      </c>
      <c r="O2644" s="92" t="s">
        <v>6763</v>
      </c>
      <c r="P2644" s="93" t="s">
        <v>57</v>
      </c>
      <c r="Q2644" s="110" t="s">
        <v>5322</v>
      </c>
      <c r="R2644" s="94"/>
      <c r="S2644" s="95">
        <v>46168</v>
      </c>
      <c r="T2644" s="95" t="s">
        <v>5203</v>
      </c>
      <c r="U2644" s="95" t="s">
        <v>1125</v>
      </c>
      <c r="V2644" s="91">
        <v>46114</v>
      </c>
      <c r="W2644" s="91">
        <v>46160</v>
      </c>
      <c r="X2644" s="91">
        <v>46167</v>
      </c>
      <c r="Y2644" s="96" t="s">
        <v>2851</v>
      </c>
      <c r="Z2644" s="89"/>
      <c r="AA2644" s="95"/>
      <c r="AB2644" s="89"/>
      <c r="AC2644" s="109"/>
      <c r="AD2644" s="89"/>
      <c r="AE2644" s="89"/>
      <c r="AF2644" s="191"/>
      <c r="AG2644" s="194"/>
      <c r="AH2644" s="193"/>
      <c r="AI2644" s="97"/>
      <c r="AJ2644" s="97"/>
      <c r="AK2644" s="97"/>
      <c r="AL2644" s="45" t="s">
        <v>67</v>
      </c>
      <c r="AM2644" s="160" t="str">
        <f>MONTH(B2644)&amp;"/"&amp;YEAR(B2644)</f>
        <v>3/2026</v>
      </c>
      <c r="AN2644" s="45">
        <f>WEEKNUM(B2644)-WEEKNUM(EOMONTH(B2644,-1)+1)+1</f>
        <v>4</v>
      </c>
      <c r="AO2644" s="45" t="str">
        <f>MONTH(R2644)&amp;"/"&amp;YEAR(R2644)</f>
        <v>1/1900</v>
      </c>
      <c r="AP2644" s="45" t="e">
        <f>WEEKNUM(R2644)-WEEKNUM(EOMONTH(R2644,-1)+1)+1</f>
        <v>#NUM!</v>
      </c>
      <c r="AQ2644" s="45">
        <f>IF(AU2644="S",IF(Q2644="1. Aceitou o programa",R2644-B2644,0),0)</f>
        <v>0</v>
      </c>
      <c r="AR2644" s="45">
        <f>IF(AU2644="S",IF(AND(S2644&lt;&gt;"",R2644&lt;&gt;""),S2644-R2644,0),0)</f>
        <v>0</v>
      </c>
      <c r="AS2644" s="45">
        <f>IF(AU2644="S",IF(Q2644="1. Aceitou o programa",IF(OR(X2644="Não se Aplica",X2644=""),IF(OR(W2644="Não se Aplica",W2644=""),0,W2644-V2644),AVERAGE(X2644-W2644,W2644-V2644)),0),0)</f>
        <v>0</v>
      </c>
      <c r="AT2644" s="45">
        <f>IF(AU2644="S",IF(AND(Q2644="1. Aceitou o programa",AB2644="Realizada"),IFERROR(IF(AA2644="",0,AA2644-R2644),0),0),0)</f>
        <v>0</v>
      </c>
      <c r="AU2644" s="45" t="str">
        <f>_xlfn.XLOOKUP(U2644,'Lista Suspensa'!$AA$20:$AA$23,'Lista Suspensa'!$AB$20:$AB$23,"N/A")</f>
        <v>S</v>
      </c>
    </row>
    <row r="2645" spans="1:47" ht="12" customHeight="1" x14ac:dyDescent="0.3">
      <c r="A2645" s="87" t="s">
        <v>47</v>
      </c>
      <c r="B2645" s="88">
        <v>46104</v>
      </c>
      <c r="C2645" s="89" t="s">
        <v>48</v>
      </c>
      <c r="D2645" s="89" t="s">
        <v>49</v>
      </c>
      <c r="E2645" s="189">
        <v>73272140</v>
      </c>
      <c r="F2645" s="197" t="s">
        <v>6764</v>
      </c>
      <c r="G2645" s="90">
        <v>25044668893</v>
      </c>
      <c r="H2645" s="91">
        <v>20355</v>
      </c>
      <c r="I2645" s="89"/>
      <c r="J2645" s="89" t="s">
        <v>51</v>
      </c>
      <c r="K2645" s="89" t="s">
        <v>52</v>
      </c>
      <c r="L2645" s="89" t="s">
        <v>53</v>
      </c>
      <c r="M2645" s="89" t="s">
        <v>4091</v>
      </c>
      <c r="N2645" s="89" t="s">
        <v>159</v>
      </c>
      <c r="O2645" s="92" t="s">
        <v>6765</v>
      </c>
      <c r="P2645" s="93" t="s">
        <v>57</v>
      </c>
      <c r="Q2645" s="110" t="s">
        <v>5322</v>
      </c>
      <c r="R2645" s="94"/>
      <c r="S2645" s="95">
        <v>46168</v>
      </c>
      <c r="T2645" s="95" t="s">
        <v>5203</v>
      </c>
      <c r="U2645" s="95" t="s">
        <v>1125</v>
      </c>
      <c r="V2645" s="91">
        <v>46114</v>
      </c>
      <c r="W2645" s="91">
        <v>46160</v>
      </c>
      <c r="X2645" s="91">
        <v>46167</v>
      </c>
      <c r="Y2645" s="96" t="s">
        <v>2851</v>
      </c>
      <c r="Z2645" s="89"/>
      <c r="AA2645" s="95"/>
      <c r="AB2645" s="89"/>
      <c r="AC2645" s="109"/>
      <c r="AD2645" s="89"/>
      <c r="AE2645" s="89"/>
      <c r="AF2645" s="191"/>
      <c r="AG2645" s="194"/>
      <c r="AH2645" s="193"/>
      <c r="AI2645" s="97"/>
      <c r="AJ2645" s="97"/>
      <c r="AK2645" s="97"/>
      <c r="AL2645" s="45" t="s">
        <v>67</v>
      </c>
      <c r="AM2645" s="160" t="str">
        <f>MONTH(B2645)&amp;"/"&amp;YEAR(B2645)</f>
        <v>3/2026</v>
      </c>
      <c r="AN2645" s="45">
        <f>WEEKNUM(B2645)-WEEKNUM(EOMONTH(B2645,-1)+1)+1</f>
        <v>4</v>
      </c>
      <c r="AO2645" s="45" t="str">
        <f>MONTH(R2645)&amp;"/"&amp;YEAR(R2645)</f>
        <v>1/1900</v>
      </c>
      <c r="AP2645" s="45" t="e">
        <f>WEEKNUM(R2645)-WEEKNUM(EOMONTH(R2645,-1)+1)+1</f>
        <v>#NUM!</v>
      </c>
      <c r="AQ2645" s="45">
        <f>IF(AU2645="S",IF(Q2645="1. Aceitou o programa",R2645-B2645,0),0)</f>
        <v>0</v>
      </c>
      <c r="AR2645" s="45">
        <f>IF(AU2645="S",IF(AND(S2645&lt;&gt;"",R2645&lt;&gt;""),S2645-R2645,0),0)</f>
        <v>0</v>
      </c>
      <c r="AS2645" s="45">
        <f>IF(AU2645="S",IF(Q2645="1. Aceitou o programa",IF(OR(X2645="Não se Aplica",X2645=""),IF(OR(W2645="Não se Aplica",W2645=""),0,W2645-V2645),AVERAGE(X2645-W2645,W2645-V2645)),0),0)</f>
        <v>0</v>
      </c>
      <c r="AT2645" s="45">
        <f>IF(AU2645="S",IF(AND(Q2645="1. Aceitou o programa",AB2645="Realizada"),IFERROR(IF(AA2645="",0,AA2645-R2645),0),0),0)</f>
        <v>0</v>
      </c>
      <c r="AU2645" s="45" t="str">
        <f>_xlfn.XLOOKUP(U2645,'Lista Suspensa'!$AA$20:$AA$23,'Lista Suspensa'!$AB$20:$AB$23,"N/A")</f>
        <v>S</v>
      </c>
    </row>
    <row r="2646" spans="1:47" ht="12" customHeight="1" x14ac:dyDescent="0.3">
      <c r="A2646" s="87" t="s">
        <v>47</v>
      </c>
      <c r="B2646" s="88">
        <v>46104</v>
      </c>
      <c r="C2646" s="89" t="s">
        <v>48</v>
      </c>
      <c r="D2646" s="89" t="s">
        <v>49</v>
      </c>
      <c r="E2646" s="189">
        <v>77199576</v>
      </c>
      <c r="F2646" s="197" t="s">
        <v>6766</v>
      </c>
      <c r="G2646" s="90">
        <v>29812307869</v>
      </c>
      <c r="H2646" s="91">
        <v>30518</v>
      </c>
      <c r="I2646" s="89"/>
      <c r="J2646" s="89" t="s">
        <v>51</v>
      </c>
      <c r="K2646" s="89" t="s">
        <v>52</v>
      </c>
      <c r="L2646" s="89" t="s">
        <v>85</v>
      </c>
      <c r="M2646" s="89" t="s">
        <v>6767</v>
      </c>
      <c r="N2646" s="89" t="s">
        <v>159</v>
      </c>
      <c r="O2646" s="92" t="s">
        <v>6768</v>
      </c>
      <c r="P2646" s="93" t="s">
        <v>57</v>
      </c>
      <c r="Q2646" s="110" t="s">
        <v>5322</v>
      </c>
      <c r="R2646" s="94"/>
      <c r="S2646" s="95">
        <v>46168</v>
      </c>
      <c r="T2646" s="95" t="s">
        <v>5203</v>
      </c>
      <c r="U2646" s="95" t="s">
        <v>1125</v>
      </c>
      <c r="V2646" s="91">
        <v>46114</v>
      </c>
      <c r="W2646" s="91">
        <v>46160</v>
      </c>
      <c r="X2646" s="91">
        <v>46167</v>
      </c>
      <c r="Y2646" s="96" t="s">
        <v>2851</v>
      </c>
      <c r="Z2646" s="89"/>
      <c r="AA2646" s="95"/>
      <c r="AB2646" s="89"/>
      <c r="AC2646" s="109"/>
      <c r="AD2646" s="89"/>
      <c r="AE2646" s="89"/>
      <c r="AF2646" s="191"/>
      <c r="AG2646" s="194"/>
      <c r="AH2646" s="193"/>
      <c r="AI2646" s="97"/>
      <c r="AJ2646" s="97"/>
      <c r="AK2646" s="97"/>
      <c r="AL2646" s="45" t="s">
        <v>67</v>
      </c>
      <c r="AM2646" s="160" t="str">
        <f>MONTH(B2646)&amp;"/"&amp;YEAR(B2646)</f>
        <v>3/2026</v>
      </c>
      <c r="AN2646" s="45">
        <f>WEEKNUM(B2646)-WEEKNUM(EOMONTH(B2646,-1)+1)+1</f>
        <v>4</v>
      </c>
      <c r="AO2646" s="45" t="str">
        <f>MONTH(R2646)&amp;"/"&amp;YEAR(R2646)</f>
        <v>1/1900</v>
      </c>
      <c r="AP2646" s="45" t="e">
        <f>WEEKNUM(R2646)-WEEKNUM(EOMONTH(R2646,-1)+1)+1</f>
        <v>#NUM!</v>
      </c>
      <c r="AQ2646" s="45">
        <f>IF(AU2646="S",IF(Q2646="1. Aceitou o programa",R2646-B2646,0),0)</f>
        <v>0</v>
      </c>
      <c r="AR2646" s="45">
        <f>IF(AU2646="S",IF(AND(S2646&lt;&gt;"",R2646&lt;&gt;""),S2646-R2646,0),0)</f>
        <v>0</v>
      </c>
      <c r="AS2646" s="45">
        <f>IF(AU2646="S",IF(Q2646="1. Aceitou o programa",IF(OR(X2646="Não se Aplica",X2646=""),IF(OR(W2646="Não se Aplica",W2646=""),0,W2646-V2646),AVERAGE(X2646-W2646,W2646-V2646)),0),0)</f>
        <v>0</v>
      </c>
      <c r="AT2646" s="45">
        <f>IF(AU2646="S",IF(AND(Q2646="1. Aceitou o programa",AB2646="Realizada"),IFERROR(IF(AA2646="",0,AA2646-R2646),0),0),0)</f>
        <v>0</v>
      </c>
      <c r="AU2646" s="45" t="str">
        <f>_xlfn.XLOOKUP(U2646,'Lista Suspensa'!$AA$20:$AA$23,'Lista Suspensa'!$AB$20:$AB$23,"N/A")</f>
        <v>S</v>
      </c>
    </row>
    <row r="2647" spans="1:47" ht="12" customHeight="1" x14ac:dyDescent="0.3">
      <c r="A2647" s="87" t="s">
        <v>47</v>
      </c>
      <c r="B2647" s="88">
        <v>46104</v>
      </c>
      <c r="C2647" s="89" t="s">
        <v>48</v>
      </c>
      <c r="D2647" s="89" t="s">
        <v>49</v>
      </c>
      <c r="E2647" s="189">
        <v>86431397</v>
      </c>
      <c r="F2647" s="197" t="s">
        <v>6769</v>
      </c>
      <c r="G2647" s="90">
        <v>68937938715</v>
      </c>
      <c r="H2647" s="91">
        <v>22213</v>
      </c>
      <c r="I2647" s="89"/>
      <c r="J2647" s="89" t="s">
        <v>51</v>
      </c>
      <c r="K2647" s="89" t="s">
        <v>76</v>
      </c>
      <c r="L2647" s="89" t="s">
        <v>303</v>
      </c>
      <c r="M2647" s="89" t="s">
        <v>4840</v>
      </c>
      <c r="N2647" s="89" t="s">
        <v>137</v>
      </c>
      <c r="O2647" s="92" t="s">
        <v>6770</v>
      </c>
      <c r="P2647" s="93" t="s">
        <v>57</v>
      </c>
      <c r="Q2647" s="110" t="s">
        <v>5322</v>
      </c>
      <c r="R2647" s="94"/>
      <c r="S2647" s="95">
        <v>46168</v>
      </c>
      <c r="T2647" s="95" t="s">
        <v>5203</v>
      </c>
      <c r="U2647" s="95" t="s">
        <v>1125</v>
      </c>
      <c r="V2647" s="91">
        <v>46114</v>
      </c>
      <c r="W2647" s="91">
        <v>46160</v>
      </c>
      <c r="X2647" s="91">
        <v>46167</v>
      </c>
      <c r="Y2647" s="96" t="s">
        <v>2851</v>
      </c>
      <c r="Z2647" s="89"/>
      <c r="AA2647" s="95"/>
      <c r="AB2647" s="89"/>
      <c r="AC2647" s="109"/>
      <c r="AD2647" s="89"/>
      <c r="AE2647" s="89"/>
      <c r="AF2647" s="191"/>
      <c r="AG2647" s="194"/>
      <c r="AH2647" s="193"/>
      <c r="AI2647" s="97"/>
      <c r="AJ2647" s="97"/>
      <c r="AK2647" s="97"/>
      <c r="AL2647" s="45" t="s">
        <v>67</v>
      </c>
      <c r="AM2647" s="160" t="str">
        <f>MONTH(B2647)&amp;"/"&amp;YEAR(B2647)</f>
        <v>3/2026</v>
      </c>
      <c r="AN2647" s="45">
        <f>WEEKNUM(B2647)-WEEKNUM(EOMONTH(B2647,-1)+1)+1</f>
        <v>4</v>
      </c>
      <c r="AO2647" s="45" t="str">
        <f>MONTH(R2647)&amp;"/"&amp;YEAR(R2647)</f>
        <v>1/1900</v>
      </c>
      <c r="AP2647" s="45" t="e">
        <f>WEEKNUM(R2647)-WEEKNUM(EOMONTH(R2647,-1)+1)+1</f>
        <v>#NUM!</v>
      </c>
      <c r="AQ2647" s="45">
        <f>IF(AU2647="S",IF(Q2647="1. Aceitou o programa",R2647-B2647,0),0)</f>
        <v>0</v>
      </c>
      <c r="AR2647" s="45">
        <f>IF(AU2647="S",IF(AND(S2647&lt;&gt;"",R2647&lt;&gt;""),S2647-R2647,0),0)</f>
        <v>0</v>
      </c>
      <c r="AS2647" s="45">
        <f>IF(AU2647="S",IF(Q2647="1. Aceitou o programa",IF(OR(X2647="Não se Aplica",X2647=""),IF(OR(W2647="Não se Aplica",W2647=""),0,W2647-V2647),AVERAGE(X2647-W2647,W2647-V2647)),0),0)</f>
        <v>0</v>
      </c>
      <c r="AT2647" s="45">
        <f>IF(AU2647="S",IF(AND(Q2647="1. Aceitou o programa",AB2647="Realizada"),IFERROR(IF(AA2647="",0,AA2647-R2647),0),0),0)</f>
        <v>0</v>
      </c>
      <c r="AU2647" s="45" t="str">
        <f>_xlfn.XLOOKUP(U2647,'Lista Suspensa'!$AA$20:$AA$23,'Lista Suspensa'!$AB$20:$AB$23,"N/A")</f>
        <v>S</v>
      </c>
    </row>
    <row r="2648" spans="1:47" ht="12" customHeight="1" x14ac:dyDescent="0.3">
      <c r="A2648" s="87" t="s">
        <v>47</v>
      </c>
      <c r="B2648" s="88">
        <v>46104</v>
      </c>
      <c r="C2648" s="89" t="s">
        <v>48</v>
      </c>
      <c r="D2648" s="89" t="s">
        <v>49</v>
      </c>
      <c r="E2648" s="189">
        <v>73273398</v>
      </c>
      <c r="F2648" s="197" t="s">
        <v>6771</v>
      </c>
      <c r="G2648" s="90">
        <v>16116561845</v>
      </c>
      <c r="H2648" s="91">
        <v>26810</v>
      </c>
      <c r="I2648" s="89"/>
      <c r="J2648" s="89" t="s">
        <v>51</v>
      </c>
      <c r="K2648" s="89" t="s">
        <v>52</v>
      </c>
      <c r="L2648" s="89" t="s">
        <v>85</v>
      </c>
      <c r="M2648" s="89" t="s">
        <v>1989</v>
      </c>
      <c r="N2648" s="89" t="s">
        <v>159</v>
      </c>
      <c r="O2648" s="92" t="s">
        <v>6772</v>
      </c>
      <c r="P2648" s="93" t="s">
        <v>57</v>
      </c>
      <c r="Q2648" s="110" t="s">
        <v>5322</v>
      </c>
      <c r="R2648" s="94"/>
      <c r="S2648" s="95">
        <v>46168</v>
      </c>
      <c r="T2648" s="95" t="s">
        <v>5203</v>
      </c>
      <c r="U2648" s="95" t="s">
        <v>1125</v>
      </c>
      <c r="V2648" s="91">
        <v>46114</v>
      </c>
      <c r="W2648" s="91">
        <v>46160</v>
      </c>
      <c r="X2648" s="91">
        <v>46167</v>
      </c>
      <c r="Y2648" s="96" t="s">
        <v>2851</v>
      </c>
      <c r="Z2648" s="89"/>
      <c r="AA2648" s="95"/>
      <c r="AB2648" s="89"/>
      <c r="AC2648" s="109"/>
      <c r="AD2648" s="89"/>
      <c r="AE2648" s="89"/>
      <c r="AF2648" s="191"/>
      <c r="AG2648" s="194"/>
      <c r="AH2648" s="193"/>
      <c r="AI2648" s="97"/>
      <c r="AJ2648" s="97"/>
      <c r="AK2648" s="97"/>
      <c r="AL2648" s="45" t="s">
        <v>67</v>
      </c>
      <c r="AM2648" s="160" t="str">
        <f>MONTH(B2648)&amp;"/"&amp;YEAR(B2648)</f>
        <v>3/2026</v>
      </c>
      <c r="AN2648" s="45">
        <f>WEEKNUM(B2648)-WEEKNUM(EOMONTH(B2648,-1)+1)+1</f>
        <v>4</v>
      </c>
      <c r="AO2648" s="45" t="str">
        <f>MONTH(R2648)&amp;"/"&amp;YEAR(R2648)</f>
        <v>1/1900</v>
      </c>
      <c r="AP2648" s="45" t="e">
        <f>WEEKNUM(R2648)-WEEKNUM(EOMONTH(R2648,-1)+1)+1</f>
        <v>#NUM!</v>
      </c>
      <c r="AQ2648" s="45">
        <f>IF(AU2648="S",IF(Q2648="1. Aceitou o programa",R2648-B2648,0),0)</f>
        <v>0</v>
      </c>
      <c r="AR2648" s="45">
        <f>IF(AU2648="S",IF(AND(S2648&lt;&gt;"",R2648&lt;&gt;""),S2648-R2648,0),0)</f>
        <v>0</v>
      </c>
      <c r="AS2648" s="45">
        <f>IF(AU2648="S",IF(Q2648="1. Aceitou o programa",IF(OR(X2648="Não se Aplica",X2648=""),IF(OR(W2648="Não se Aplica",W2648=""),0,W2648-V2648),AVERAGE(X2648-W2648,W2648-V2648)),0),0)</f>
        <v>0</v>
      </c>
      <c r="AT2648" s="45">
        <f>IF(AU2648="S",IF(AND(Q2648="1. Aceitou o programa",AB2648="Realizada"),IFERROR(IF(AA2648="",0,AA2648-R2648),0),0),0)</f>
        <v>0</v>
      </c>
      <c r="AU2648" s="45" t="str">
        <f>_xlfn.XLOOKUP(U2648,'Lista Suspensa'!$AA$20:$AA$23,'Lista Suspensa'!$AB$20:$AB$23,"N/A")</f>
        <v>S</v>
      </c>
    </row>
    <row r="2649" spans="1:47" ht="12" customHeight="1" x14ac:dyDescent="0.3">
      <c r="A2649" s="87" t="s">
        <v>47</v>
      </c>
      <c r="B2649" s="88">
        <v>46104</v>
      </c>
      <c r="C2649" s="89" t="s">
        <v>48</v>
      </c>
      <c r="D2649" s="89" t="s">
        <v>49</v>
      </c>
      <c r="E2649" s="189">
        <v>73364466</v>
      </c>
      <c r="F2649" s="197" t="s">
        <v>6773</v>
      </c>
      <c r="G2649" s="90">
        <v>4462593812</v>
      </c>
      <c r="H2649" s="91">
        <v>23218</v>
      </c>
      <c r="I2649" s="89"/>
      <c r="J2649" s="89" t="s">
        <v>84</v>
      </c>
      <c r="K2649" s="89" t="s">
        <v>52</v>
      </c>
      <c r="L2649" s="89" t="s">
        <v>85</v>
      </c>
      <c r="M2649" s="89" t="s">
        <v>4262</v>
      </c>
      <c r="N2649" s="89" t="s">
        <v>159</v>
      </c>
      <c r="O2649" s="92" t="s">
        <v>6774</v>
      </c>
      <c r="P2649" s="93" t="s">
        <v>57</v>
      </c>
      <c r="Q2649" s="110" t="s">
        <v>5322</v>
      </c>
      <c r="R2649" s="94"/>
      <c r="S2649" s="95">
        <v>46168</v>
      </c>
      <c r="T2649" s="95" t="s">
        <v>5203</v>
      </c>
      <c r="U2649" s="95" t="s">
        <v>1125</v>
      </c>
      <c r="V2649" s="91">
        <v>46114</v>
      </c>
      <c r="W2649" s="91">
        <v>46160</v>
      </c>
      <c r="X2649" s="91">
        <v>46167</v>
      </c>
      <c r="Y2649" s="96" t="s">
        <v>2851</v>
      </c>
      <c r="Z2649" s="89"/>
      <c r="AA2649" s="95"/>
      <c r="AB2649" s="89"/>
      <c r="AC2649" s="109"/>
      <c r="AD2649" s="89"/>
      <c r="AE2649" s="89"/>
      <c r="AF2649" s="191"/>
      <c r="AG2649" s="194"/>
      <c r="AH2649" s="193"/>
      <c r="AI2649" s="97"/>
      <c r="AJ2649" s="97"/>
      <c r="AK2649" s="97"/>
      <c r="AL2649" s="45" t="s">
        <v>67</v>
      </c>
      <c r="AM2649" s="160" t="str">
        <f>MONTH(B2649)&amp;"/"&amp;YEAR(B2649)</f>
        <v>3/2026</v>
      </c>
      <c r="AN2649" s="45">
        <f>WEEKNUM(B2649)-WEEKNUM(EOMONTH(B2649,-1)+1)+1</f>
        <v>4</v>
      </c>
      <c r="AO2649" s="45" t="str">
        <f>MONTH(R2649)&amp;"/"&amp;YEAR(R2649)</f>
        <v>1/1900</v>
      </c>
      <c r="AP2649" s="45" t="e">
        <f>WEEKNUM(R2649)-WEEKNUM(EOMONTH(R2649,-1)+1)+1</f>
        <v>#NUM!</v>
      </c>
      <c r="AQ2649" s="45">
        <f>IF(AU2649="S",IF(Q2649="1. Aceitou o programa",R2649-B2649,0),0)</f>
        <v>0</v>
      </c>
      <c r="AR2649" s="45">
        <f>IF(AU2649="S",IF(AND(S2649&lt;&gt;"",R2649&lt;&gt;""),S2649-R2649,0),0)</f>
        <v>0</v>
      </c>
      <c r="AS2649" s="45">
        <f>IF(AU2649="S",IF(Q2649="1. Aceitou o programa",IF(OR(X2649="Não se Aplica",X2649=""),IF(OR(W2649="Não se Aplica",W2649=""),0,W2649-V2649),AVERAGE(X2649-W2649,W2649-V2649)),0),0)</f>
        <v>0</v>
      </c>
      <c r="AT2649" s="45">
        <f>IF(AU2649="S",IF(AND(Q2649="1. Aceitou o programa",AB2649="Realizada"),IFERROR(IF(AA2649="",0,AA2649-R2649),0),0),0)</f>
        <v>0</v>
      </c>
      <c r="AU2649" s="45" t="str">
        <f>_xlfn.XLOOKUP(U2649,'Lista Suspensa'!$AA$20:$AA$23,'Lista Suspensa'!$AB$20:$AB$23,"N/A")</f>
        <v>S</v>
      </c>
    </row>
    <row r="2650" spans="1:47" ht="12" customHeight="1" x14ac:dyDescent="0.3">
      <c r="A2650" s="87" t="s">
        <v>47</v>
      </c>
      <c r="B2650" s="88">
        <v>46104</v>
      </c>
      <c r="C2650" s="89" t="s">
        <v>48</v>
      </c>
      <c r="D2650" s="89" t="s">
        <v>49</v>
      </c>
      <c r="E2650" s="189">
        <v>73379240</v>
      </c>
      <c r="F2650" s="197" t="s">
        <v>6775</v>
      </c>
      <c r="G2650" s="90">
        <v>29979357843</v>
      </c>
      <c r="H2650" s="91">
        <v>29044</v>
      </c>
      <c r="I2650" s="89"/>
      <c r="J2650" s="89" t="s">
        <v>51</v>
      </c>
      <c r="K2650" s="89" t="s">
        <v>52</v>
      </c>
      <c r="L2650" s="89" t="s">
        <v>85</v>
      </c>
      <c r="M2650" s="89" t="s">
        <v>513</v>
      </c>
      <c r="N2650" s="89" t="s">
        <v>159</v>
      </c>
      <c r="O2650" s="92" t="s">
        <v>6776</v>
      </c>
      <c r="P2650" s="93" t="s">
        <v>57</v>
      </c>
      <c r="Q2650" s="110" t="s">
        <v>5322</v>
      </c>
      <c r="R2650" s="94"/>
      <c r="S2650" s="95">
        <v>46168</v>
      </c>
      <c r="T2650" s="95" t="s">
        <v>5203</v>
      </c>
      <c r="U2650" s="95" t="s">
        <v>1125</v>
      </c>
      <c r="V2650" s="91">
        <v>46114</v>
      </c>
      <c r="W2650" s="91">
        <v>46160</v>
      </c>
      <c r="X2650" s="91">
        <v>46167</v>
      </c>
      <c r="Y2650" s="96" t="s">
        <v>2851</v>
      </c>
      <c r="Z2650" s="89"/>
      <c r="AA2650" s="95"/>
      <c r="AB2650" s="89"/>
      <c r="AC2650" s="109"/>
      <c r="AD2650" s="89"/>
      <c r="AE2650" s="89"/>
      <c r="AF2650" s="191"/>
      <c r="AG2650" s="194"/>
      <c r="AH2650" s="193"/>
      <c r="AI2650" s="97"/>
      <c r="AJ2650" s="97"/>
      <c r="AK2650" s="97"/>
      <c r="AL2650" s="45" t="s">
        <v>67</v>
      </c>
      <c r="AM2650" s="160" t="str">
        <f>MONTH(B2650)&amp;"/"&amp;YEAR(B2650)</f>
        <v>3/2026</v>
      </c>
      <c r="AN2650" s="45">
        <f>WEEKNUM(B2650)-WEEKNUM(EOMONTH(B2650,-1)+1)+1</f>
        <v>4</v>
      </c>
      <c r="AO2650" s="45" t="str">
        <f>MONTH(R2650)&amp;"/"&amp;YEAR(R2650)</f>
        <v>1/1900</v>
      </c>
      <c r="AP2650" s="45" t="e">
        <f>WEEKNUM(R2650)-WEEKNUM(EOMONTH(R2650,-1)+1)+1</f>
        <v>#NUM!</v>
      </c>
      <c r="AQ2650" s="45">
        <f>IF(AU2650="S",IF(Q2650="1. Aceitou o programa",R2650-B2650,0),0)</f>
        <v>0</v>
      </c>
      <c r="AR2650" s="45">
        <f>IF(AU2650="S",IF(AND(S2650&lt;&gt;"",R2650&lt;&gt;""),S2650-R2650,0),0)</f>
        <v>0</v>
      </c>
      <c r="AS2650" s="45">
        <f>IF(AU2650="S",IF(Q2650="1. Aceitou o programa",IF(OR(X2650="Não se Aplica",X2650=""),IF(OR(W2650="Não se Aplica",W2650=""),0,W2650-V2650),AVERAGE(X2650-W2650,W2650-V2650)),0),0)</f>
        <v>0</v>
      </c>
      <c r="AT2650" s="45">
        <f>IF(AU2650="S",IF(AND(Q2650="1. Aceitou o programa",AB2650="Realizada"),IFERROR(IF(AA2650="",0,AA2650-R2650),0),0),0)</f>
        <v>0</v>
      </c>
      <c r="AU2650" s="45" t="str">
        <f>_xlfn.XLOOKUP(U2650,'Lista Suspensa'!$AA$20:$AA$23,'Lista Suspensa'!$AB$20:$AB$23,"N/A")</f>
        <v>S</v>
      </c>
    </row>
    <row r="2651" spans="1:47" ht="12" customHeight="1" x14ac:dyDescent="0.3">
      <c r="A2651" s="87" t="s">
        <v>47</v>
      </c>
      <c r="B2651" s="88">
        <v>46104</v>
      </c>
      <c r="C2651" s="89" t="s">
        <v>48</v>
      </c>
      <c r="D2651" s="89" t="s">
        <v>49</v>
      </c>
      <c r="E2651" s="189">
        <v>79442391</v>
      </c>
      <c r="F2651" s="197" t="s">
        <v>6777</v>
      </c>
      <c r="G2651" s="90">
        <v>12333370769</v>
      </c>
      <c r="H2651" s="91">
        <v>32338</v>
      </c>
      <c r="I2651" s="89"/>
      <c r="J2651" s="89" t="s">
        <v>84</v>
      </c>
      <c r="K2651" s="89" t="s">
        <v>76</v>
      </c>
      <c r="L2651" s="89" t="s">
        <v>95</v>
      </c>
      <c r="M2651" s="89" t="s">
        <v>2742</v>
      </c>
      <c r="N2651" s="89" t="s">
        <v>55</v>
      </c>
      <c r="O2651" s="92" t="s">
        <v>6778</v>
      </c>
      <c r="P2651" s="93" t="s">
        <v>57</v>
      </c>
      <c r="Q2651" s="110" t="s">
        <v>5322</v>
      </c>
      <c r="R2651" s="94"/>
      <c r="S2651" s="95">
        <v>46168</v>
      </c>
      <c r="T2651" s="95" t="s">
        <v>5203</v>
      </c>
      <c r="U2651" s="95" t="s">
        <v>1125</v>
      </c>
      <c r="V2651" s="91">
        <v>46114</v>
      </c>
      <c r="W2651" s="91">
        <v>46160</v>
      </c>
      <c r="X2651" s="91">
        <v>46167</v>
      </c>
      <c r="Y2651" s="96" t="s">
        <v>2851</v>
      </c>
      <c r="Z2651" s="89"/>
      <c r="AA2651" s="95"/>
      <c r="AB2651" s="89"/>
      <c r="AC2651" s="109"/>
      <c r="AD2651" s="89"/>
      <c r="AE2651" s="89"/>
      <c r="AF2651" s="191"/>
      <c r="AG2651" s="194"/>
      <c r="AH2651" s="193"/>
      <c r="AI2651" s="97"/>
      <c r="AJ2651" s="97"/>
      <c r="AK2651" s="97"/>
      <c r="AL2651" s="45" t="s">
        <v>67</v>
      </c>
      <c r="AM2651" s="160" t="str">
        <f>MONTH(B2651)&amp;"/"&amp;YEAR(B2651)</f>
        <v>3/2026</v>
      </c>
      <c r="AN2651" s="45">
        <f>WEEKNUM(B2651)-WEEKNUM(EOMONTH(B2651,-1)+1)+1</f>
        <v>4</v>
      </c>
      <c r="AO2651" s="45" t="str">
        <f>MONTH(R2651)&amp;"/"&amp;YEAR(R2651)</f>
        <v>1/1900</v>
      </c>
      <c r="AP2651" s="45" t="e">
        <f>WEEKNUM(R2651)-WEEKNUM(EOMONTH(R2651,-1)+1)+1</f>
        <v>#NUM!</v>
      </c>
      <c r="AQ2651" s="45">
        <f>IF(AU2651="S",IF(Q2651="1. Aceitou o programa",R2651-B2651,0),0)</f>
        <v>0</v>
      </c>
      <c r="AR2651" s="45">
        <f>IF(AU2651="S",IF(AND(S2651&lt;&gt;"",R2651&lt;&gt;""),S2651-R2651,0),0)</f>
        <v>0</v>
      </c>
      <c r="AS2651" s="45">
        <f>IF(AU2651="S",IF(Q2651="1. Aceitou o programa",IF(OR(X2651="Não se Aplica",X2651=""),IF(OR(W2651="Não se Aplica",W2651=""),0,W2651-V2651),AVERAGE(X2651-W2651,W2651-V2651)),0),0)</f>
        <v>0</v>
      </c>
      <c r="AT2651" s="45">
        <f>IF(AU2651="S",IF(AND(Q2651="1. Aceitou o programa",AB2651="Realizada"),IFERROR(IF(AA2651="",0,AA2651-R2651),0),0),0)</f>
        <v>0</v>
      </c>
      <c r="AU2651" s="45" t="str">
        <f>_xlfn.XLOOKUP(U2651,'Lista Suspensa'!$AA$20:$AA$23,'Lista Suspensa'!$AB$20:$AB$23,"N/A")</f>
        <v>S</v>
      </c>
    </row>
    <row r="2652" spans="1:47" ht="12" customHeight="1" x14ac:dyDescent="0.3">
      <c r="A2652" s="87" t="s">
        <v>47</v>
      </c>
      <c r="B2652" s="88">
        <v>46104</v>
      </c>
      <c r="C2652" s="89" t="s">
        <v>48</v>
      </c>
      <c r="D2652" s="89" t="s">
        <v>49</v>
      </c>
      <c r="E2652" s="189">
        <v>81726678</v>
      </c>
      <c r="F2652" s="197" t="s">
        <v>6779</v>
      </c>
      <c r="G2652" s="90">
        <v>5349037706</v>
      </c>
      <c r="H2652" s="91">
        <v>28295</v>
      </c>
      <c r="I2652" s="89"/>
      <c r="J2652" s="89" t="s">
        <v>51</v>
      </c>
      <c r="K2652" s="89" t="s">
        <v>76</v>
      </c>
      <c r="L2652" s="89" t="s">
        <v>101</v>
      </c>
      <c r="M2652" s="89" t="s">
        <v>234</v>
      </c>
      <c r="N2652" s="89" t="s">
        <v>79</v>
      </c>
      <c r="O2652" s="92" t="s">
        <v>6780</v>
      </c>
      <c r="P2652" s="93" t="s">
        <v>57</v>
      </c>
      <c r="Q2652" s="110" t="s">
        <v>5322</v>
      </c>
      <c r="R2652" s="94"/>
      <c r="S2652" s="95">
        <v>46168</v>
      </c>
      <c r="T2652" s="95" t="s">
        <v>5203</v>
      </c>
      <c r="U2652" s="95" t="s">
        <v>1125</v>
      </c>
      <c r="V2652" s="91">
        <v>46114</v>
      </c>
      <c r="W2652" s="91">
        <v>46160</v>
      </c>
      <c r="X2652" s="91">
        <v>46167</v>
      </c>
      <c r="Y2652" s="96" t="s">
        <v>2851</v>
      </c>
      <c r="Z2652" s="89"/>
      <c r="AA2652" s="95"/>
      <c r="AB2652" s="89"/>
      <c r="AC2652" s="109"/>
      <c r="AD2652" s="89"/>
      <c r="AE2652" s="89"/>
      <c r="AF2652" s="191"/>
      <c r="AG2652" s="194"/>
      <c r="AH2652" s="193"/>
      <c r="AI2652" s="97"/>
      <c r="AJ2652" s="97"/>
      <c r="AK2652" s="97"/>
      <c r="AL2652" s="45" t="s">
        <v>67</v>
      </c>
      <c r="AM2652" s="160" t="str">
        <f>MONTH(B2652)&amp;"/"&amp;YEAR(B2652)</f>
        <v>3/2026</v>
      </c>
      <c r="AN2652" s="45">
        <f>WEEKNUM(B2652)-WEEKNUM(EOMONTH(B2652,-1)+1)+1</f>
        <v>4</v>
      </c>
      <c r="AO2652" s="45" t="str">
        <f>MONTH(R2652)&amp;"/"&amp;YEAR(R2652)</f>
        <v>1/1900</v>
      </c>
      <c r="AP2652" s="45" t="e">
        <f>WEEKNUM(R2652)-WEEKNUM(EOMONTH(R2652,-1)+1)+1</f>
        <v>#NUM!</v>
      </c>
      <c r="AQ2652" s="45">
        <f>IF(AU2652="S",IF(Q2652="1. Aceitou o programa",R2652-B2652,0),0)</f>
        <v>0</v>
      </c>
      <c r="AR2652" s="45">
        <f>IF(AU2652="S",IF(AND(S2652&lt;&gt;"",R2652&lt;&gt;""),S2652-R2652,0),0)</f>
        <v>0</v>
      </c>
      <c r="AS2652" s="45">
        <f>IF(AU2652="S",IF(Q2652="1. Aceitou o programa",IF(OR(X2652="Não se Aplica",X2652=""),IF(OR(W2652="Não se Aplica",W2652=""),0,W2652-V2652),AVERAGE(X2652-W2652,W2652-V2652)),0),0)</f>
        <v>0</v>
      </c>
      <c r="AT2652" s="45">
        <f>IF(AU2652="S",IF(AND(Q2652="1. Aceitou o programa",AB2652="Realizada"),IFERROR(IF(AA2652="",0,AA2652-R2652),0),0),0)</f>
        <v>0</v>
      </c>
      <c r="AU2652" s="45" t="str">
        <f>_xlfn.XLOOKUP(U2652,'Lista Suspensa'!$AA$20:$AA$23,'Lista Suspensa'!$AB$20:$AB$23,"N/A")</f>
        <v>S</v>
      </c>
    </row>
    <row r="2653" spans="1:47" ht="12" customHeight="1" x14ac:dyDescent="0.3">
      <c r="A2653" s="87" t="s">
        <v>47</v>
      </c>
      <c r="B2653" s="88">
        <v>46104</v>
      </c>
      <c r="C2653" s="89" t="s">
        <v>48</v>
      </c>
      <c r="D2653" s="89" t="s">
        <v>49</v>
      </c>
      <c r="E2653" s="189">
        <v>82295990</v>
      </c>
      <c r="F2653" s="197" t="s">
        <v>6781</v>
      </c>
      <c r="G2653" s="90">
        <v>14088507703</v>
      </c>
      <c r="H2653" s="91">
        <v>33029</v>
      </c>
      <c r="I2653" s="89"/>
      <c r="J2653" s="89" t="s">
        <v>84</v>
      </c>
      <c r="K2653" s="89" t="s">
        <v>76</v>
      </c>
      <c r="L2653" s="89" t="s">
        <v>95</v>
      </c>
      <c r="M2653" s="89" t="s">
        <v>696</v>
      </c>
      <c r="N2653" s="89" t="s">
        <v>79</v>
      </c>
      <c r="O2653" s="92" t="s">
        <v>6782</v>
      </c>
      <c r="P2653" s="93" t="s">
        <v>57</v>
      </c>
      <c r="Q2653" s="110" t="s">
        <v>5322</v>
      </c>
      <c r="R2653" s="94"/>
      <c r="S2653" s="95">
        <v>46168</v>
      </c>
      <c r="T2653" s="95" t="s">
        <v>5203</v>
      </c>
      <c r="U2653" s="95" t="s">
        <v>1125</v>
      </c>
      <c r="V2653" s="91">
        <v>46114</v>
      </c>
      <c r="W2653" s="91">
        <v>46160</v>
      </c>
      <c r="X2653" s="91">
        <v>46167</v>
      </c>
      <c r="Y2653" s="96" t="s">
        <v>2851</v>
      </c>
      <c r="Z2653" s="89"/>
      <c r="AA2653" s="95"/>
      <c r="AB2653" s="89"/>
      <c r="AC2653" s="109"/>
      <c r="AD2653" s="89"/>
      <c r="AE2653" s="89"/>
      <c r="AF2653" s="191"/>
      <c r="AG2653" s="194"/>
      <c r="AH2653" s="193"/>
      <c r="AI2653" s="97"/>
      <c r="AJ2653" s="97"/>
      <c r="AK2653" s="97"/>
      <c r="AL2653" s="45" t="s">
        <v>67</v>
      </c>
      <c r="AM2653" s="160" t="str">
        <f>MONTH(B2653)&amp;"/"&amp;YEAR(B2653)</f>
        <v>3/2026</v>
      </c>
      <c r="AN2653" s="45">
        <f>WEEKNUM(B2653)-WEEKNUM(EOMONTH(B2653,-1)+1)+1</f>
        <v>4</v>
      </c>
      <c r="AO2653" s="45" t="str">
        <f>MONTH(R2653)&amp;"/"&amp;YEAR(R2653)</f>
        <v>1/1900</v>
      </c>
      <c r="AP2653" s="45" t="e">
        <f>WEEKNUM(R2653)-WEEKNUM(EOMONTH(R2653,-1)+1)+1</f>
        <v>#NUM!</v>
      </c>
      <c r="AQ2653" s="45">
        <f>IF(AU2653="S",IF(Q2653="1. Aceitou o programa",R2653-B2653,0),0)</f>
        <v>0</v>
      </c>
      <c r="AR2653" s="45">
        <f>IF(AU2653="S",IF(AND(S2653&lt;&gt;"",R2653&lt;&gt;""),S2653-R2653,0),0)</f>
        <v>0</v>
      </c>
      <c r="AS2653" s="45">
        <f>IF(AU2653="S",IF(Q2653="1. Aceitou o programa",IF(OR(X2653="Não se Aplica",X2653=""),IF(OR(W2653="Não se Aplica",W2653=""),0,W2653-V2653),AVERAGE(X2653-W2653,W2653-V2653)),0),0)</f>
        <v>0</v>
      </c>
      <c r="AT2653" s="45">
        <f>IF(AU2653="S",IF(AND(Q2653="1. Aceitou o programa",AB2653="Realizada"),IFERROR(IF(AA2653="",0,AA2653-R2653),0),0),0)</f>
        <v>0</v>
      </c>
      <c r="AU2653" s="45" t="str">
        <f>_xlfn.XLOOKUP(U2653,'Lista Suspensa'!$AA$20:$AA$23,'Lista Suspensa'!$AB$20:$AB$23,"N/A")</f>
        <v>S</v>
      </c>
    </row>
    <row r="2654" spans="1:47" ht="12" customHeight="1" x14ac:dyDescent="0.3">
      <c r="A2654" s="87" t="s">
        <v>47</v>
      </c>
      <c r="B2654" s="88">
        <v>46104</v>
      </c>
      <c r="C2654" s="89" t="s">
        <v>48</v>
      </c>
      <c r="D2654" s="89" t="s">
        <v>49</v>
      </c>
      <c r="E2654" s="189">
        <v>89782917</v>
      </c>
      <c r="F2654" s="197" t="s">
        <v>6783</v>
      </c>
      <c r="G2654" s="90">
        <v>11658903722</v>
      </c>
      <c r="H2654" s="91">
        <v>31182</v>
      </c>
      <c r="I2654" s="89"/>
      <c r="J2654" s="89" t="s">
        <v>51</v>
      </c>
      <c r="K2654" s="89" t="s">
        <v>76</v>
      </c>
      <c r="L2654" s="89" t="s">
        <v>303</v>
      </c>
      <c r="M2654" s="89" t="s">
        <v>6784</v>
      </c>
      <c r="N2654" s="89" t="s">
        <v>79</v>
      </c>
      <c r="O2654" s="92" t="s">
        <v>6785</v>
      </c>
      <c r="P2654" s="93" t="s">
        <v>57</v>
      </c>
      <c r="Q2654" s="110" t="s">
        <v>5322</v>
      </c>
      <c r="R2654" s="94"/>
      <c r="S2654" s="95">
        <v>46168</v>
      </c>
      <c r="T2654" s="95" t="s">
        <v>5203</v>
      </c>
      <c r="U2654" s="95" t="s">
        <v>1125</v>
      </c>
      <c r="V2654" s="91">
        <v>46114</v>
      </c>
      <c r="W2654" s="91">
        <v>46160</v>
      </c>
      <c r="X2654" s="91">
        <v>46167</v>
      </c>
      <c r="Y2654" s="96" t="s">
        <v>2851</v>
      </c>
      <c r="Z2654" s="89"/>
      <c r="AA2654" s="95"/>
      <c r="AB2654" s="89"/>
      <c r="AC2654" s="109"/>
      <c r="AD2654" s="89"/>
      <c r="AE2654" s="89"/>
      <c r="AF2654" s="191"/>
      <c r="AG2654" s="194"/>
      <c r="AH2654" s="193"/>
      <c r="AI2654" s="97"/>
      <c r="AJ2654" s="97"/>
      <c r="AK2654" s="97"/>
      <c r="AL2654" s="45" t="s">
        <v>67</v>
      </c>
      <c r="AM2654" s="160" t="str">
        <f>MONTH(B2654)&amp;"/"&amp;YEAR(B2654)</f>
        <v>3/2026</v>
      </c>
      <c r="AN2654" s="45">
        <f>WEEKNUM(B2654)-WEEKNUM(EOMONTH(B2654,-1)+1)+1</f>
        <v>4</v>
      </c>
      <c r="AO2654" s="45" t="str">
        <f>MONTH(R2654)&amp;"/"&amp;YEAR(R2654)</f>
        <v>1/1900</v>
      </c>
      <c r="AP2654" s="45" t="e">
        <f>WEEKNUM(R2654)-WEEKNUM(EOMONTH(R2654,-1)+1)+1</f>
        <v>#NUM!</v>
      </c>
      <c r="AQ2654" s="45">
        <f>IF(AU2654="S",IF(Q2654="1. Aceitou o programa",R2654-B2654,0),0)</f>
        <v>0</v>
      </c>
      <c r="AR2654" s="45">
        <f>IF(AU2654="S",IF(AND(S2654&lt;&gt;"",R2654&lt;&gt;""),S2654-R2654,0),0)</f>
        <v>0</v>
      </c>
      <c r="AS2654" s="45">
        <f>IF(AU2654="S",IF(Q2654="1. Aceitou o programa",IF(OR(X2654="Não se Aplica",X2654=""),IF(OR(W2654="Não se Aplica",W2654=""),0,W2654-V2654),AVERAGE(X2654-W2654,W2654-V2654)),0),0)</f>
        <v>0</v>
      </c>
      <c r="AT2654" s="45">
        <f>IF(AU2654="S",IF(AND(Q2654="1. Aceitou o programa",AB2654="Realizada"),IFERROR(IF(AA2654="",0,AA2654-R2654),0),0),0)</f>
        <v>0</v>
      </c>
      <c r="AU2654" s="45" t="str">
        <f>_xlfn.XLOOKUP(U2654,'Lista Suspensa'!$AA$20:$AA$23,'Lista Suspensa'!$AB$20:$AB$23,"N/A")</f>
        <v>S</v>
      </c>
    </row>
    <row r="2655" spans="1:47" ht="12" customHeight="1" x14ac:dyDescent="0.3">
      <c r="A2655" s="87" t="s">
        <v>47</v>
      </c>
      <c r="B2655" s="88">
        <v>46104</v>
      </c>
      <c r="C2655" s="89" t="s">
        <v>48</v>
      </c>
      <c r="D2655" s="89" t="s">
        <v>49</v>
      </c>
      <c r="E2655" s="189">
        <v>78163050</v>
      </c>
      <c r="F2655" s="197" t="s">
        <v>6786</v>
      </c>
      <c r="G2655" s="90">
        <v>98393677734</v>
      </c>
      <c r="H2655" s="91">
        <v>24897</v>
      </c>
      <c r="I2655" s="89"/>
      <c r="J2655" s="89" t="s">
        <v>51</v>
      </c>
      <c r="K2655" s="89" t="s">
        <v>76</v>
      </c>
      <c r="L2655" s="89" t="s">
        <v>95</v>
      </c>
      <c r="M2655" s="89" t="s">
        <v>1592</v>
      </c>
      <c r="N2655" s="89" t="s">
        <v>137</v>
      </c>
      <c r="O2655" s="92" t="s">
        <v>6787</v>
      </c>
      <c r="P2655" s="93" t="s">
        <v>57</v>
      </c>
      <c r="Q2655" s="110" t="s">
        <v>5322</v>
      </c>
      <c r="R2655" s="94"/>
      <c r="S2655" s="95">
        <v>46168</v>
      </c>
      <c r="T2655" s="95" t="s">
        <v>5203</v>
      </c>
      <c r="U2655" s="95" t="s">
        <v>1125</v>
      </c>
      <c r="V2655" s="91">
        <v>46114</v>
      </c>
      <c r="W2655" s="91">
        <v>46160</v>
      </c>
      <c r="X2655" s="91">
        <v>46167</v>
      </c>
      <c r="Y2655" s="96" t="s">
        <v>2851</v>
      </c>
      <c r="Z2655" s="89"/>
      <c r="AA2655" s="95"/>
      <c r="AB2655" s="89"/>
      <c r="AC2655" s="109"/>
      <c r="AD2655" s="89"/>
      <c r="AE2655" s="89"/>
      <c r="AF2655" s="191"/>
      <c r="AG2655" s="194"/>
      <c r="AH2655" s="193"/>
      <c r="AI2655" s="97"/>
      <c r="AJ2655" s="97"/>
      <c r="AK2655" s="97"/>
      <c r="AL2655" s="45" t="s">
        <v>67</v>
      </c>
      <c r="AM2655" s="160" t="str">
        <f>MONTH(B2655)&amp;"/"&amp;YEAR(B2655)</f>
        <v>3/2026</v>
      </c>
      <c r="AN2655" s="45">
        <f>WEEKNUM(B2655)-WEEKNUM(EOMONTH(B2655,-1)+1)+1</f>
        <v>4</v>
      </c>
      <c r="AO2655" s="45" t="str">
        <f>MONTH(R2655)&amp;"/"&amp;YEAR(R2655)</f>
        <v>1/1900</v>
      </c>
      <c r="AP2655" s="45" t="e">
        <f>WEEKNUM(R2655)-WEEKNUM(EOMONTH(R2655,-1)+1)+1</f>
        <v>#NUM!</v>
      </c>
      <c r="AQ2655" s="45">
        <f>IF(AU2655="S",IF(Q2655="1. Aceitou o programa",R2655-B2655,0),0)</f>
        <v>0</v>
      </c>
      <c r="AR2655" s="45">
        <f>IF(AU2655="S",IF(AND(S2655&lt;&gt;"",R2655&lt;&gt;""),S2655-R2655,0),0)</f>
        <v>0</v>
      </c>
      <c r="AS2655" s="45">
        <f>IF(AU2655="S",IF(Q2655="1. Aceitou o programa",IF(OR(X2655="Não se Aplica",X2655=""),IF(OR(W2655="Não se Aplica",W2655=""),0,W2655-V2655),AVERAGE(X2655-W2655,W2655-V2655)),0),0)</f>
        <v>0</v>
      </c>
      <c r="AT2655" s="45">
        <f>IF(AU2655="S",IF(AND(Q2655="1. Aceitou o programa",AB2655="Realizada"),IFERROR(IF(AA2655="",0,AA2655-R2655),0),0),0)</f>
        <v>0</v>
      </c>
      <c r="AU2655" s="45" t="str">
        <f>_xlfn.XLOOKUP(U2655,'Lista Suspensa'!$AA$20:$AA$23,'Lista Suspensa'!$AB$20:$AB$23,"N/A")</f>
        <v>S</v>
      </c>
    </row>
    <row r="2656" spans="1:47" ht="12" customHeight="1" x14ac:dyDescent="0.3">
      <c r="A2656" s="87" t="s">
        <v>47</v>
      </c>
      <c r="B2656" s="88">
        <v>46104</v>
      </c>
      <c r="C2656" s="89" t="s">
        <v>48</v>
      </c>
      <c r="D2656" s="89" t="s">
        <v>49</v>
      </c>
      <c r="E2656" s="189">
        <v>73683085</v>
      </c>
      <c r="F2656" s="197" t="s">
        <v>6788</v>
      </c>
      <c r="G2656" s="90">
        <v>10561409846</v>
      </c>
      <c r="H2656" s="91">
        <v>25168</v>
      </c>
      <c r="I2656" s="89"/>
      <c r="J2656" s="89" t="s">
        <v>84</v>
      </c>
      <c r="K2656" s="89" t="s">
        <v>52</v>
      </c>
      <c r="L2656" s="89" t="s">
        <v>242</v>
      </c>
      <c r="M2656" s="89" t="s">
        <v>6789</v>
      </c>
      <c r="N2656" s="89" t="s">
        <v>159</v>
      </c>
      <c r="O2656" s="92" t="s">
        <v>6790</v>
      </c>
      <c r="P2656" s="93" t="s">
        <v>57</v>
      </c>
      <c r="Q2656" s="110" t="s">
        <v>5322</v>
      </c>
      <c r="R2656" s="94"/>
      <c r="S2656" s="95">
        <v>46168</v>
      </c>
      <c r="T2656" s="95" t="s">
        <v>5203</v>
      </c>
      <c r="U2656" s="95" t="s">
        <v>1125</v>
      </c>
      <c r="V2656" s="91">
        <v>46114</v>
      </c>
      <c r="W2656" s="91">
        <v>46160</v>
      </c>
      <c r="X2656" s="91">
        <v>46167</v>
      </c>
      <c r="Y2656" s="96" t="s">
        <v>2851</v>
      </c>
      <c r="Z2656" s="89"/>
      <c r="AA2656" s="95"/>
      <c r="AB2656" s="89"/>
      <c r="AC2656" s="109"/>
      <c r="AD2656" s="89"/>
      <c r="AE2656" s="89"/>
      <c r="AF2656" s="191"/>
      <c r="AG2656" s="194"/>
      <c r="AH2656" s="193"/>
      <c r="AI2656" s="97"/>
      <c r="AJ2656" s="97"/>
      <c r="AK2656" s="97"/>
      <c r="AL2656" s="45" t="s">
        <v>67</v>
      </c>
      <c r="AM2656" s="160" t="str">
        <f>MONTH(B2656)&amp;"/"&amp;YEAR(B2656)</f>
        <v>3/2026</v>
      </c>
      <c r="AN2656" s="45">
        <f>WEEKNUM(B2656)-WEEKNUM(EOMONTH(B2656,-1)+1)+1</f>
        <v>4</v>
      </c>
      <c r="AO2656" s="45" t="str">
        <f>MONTH(R2656)&amp;"/"&amp;YEAR(R2656)</f>
        <v>1/1900</v>
      </c>
      <c r="AP2656" s="45" t="e">
        <f>WEEKNUM(R2656)-WEEKNUM(EOMONTH(R2656,-1)+1)+1</f>
        <v>#NUM!</v>
      </c>
      <c r="AQ2656" s="45">
        <f>IF(AU2656="S",IF(Q2656="1. Aceitou o programa",R2656-B2656,0),0)</f>
        <v>0</v>
      </c>
      <c r="AR2656" s="45">
        <f>IF(AU2656="S",IF(AND(S2656&lt;&gt;"",R2656&lt;&gt;""),S2656-R2656,0),0)</f>
        <v>0</v>
      </c>
      <c r="AS2656" s="45">
        <f>IF(AU2656="S",IF(Q2656="1. Aceitou o programa",IF(OR(X2656="Não se Aplica",X2656=""),IF(OR(W2656="Não se Aplica",W2656=""),0,W2656-V2656),AVERAGE(X2656-W2656,W2656-V2656)),0),0)</f>
        <v>0</v>
      </c>
      <c r="AT2656" s="45">
        <f>IF(AU2656="S",IF(AND(Q2656="1. Aceitou o programa",AB2656="Realizada"),IFERROR(IF(AA2656="",0,AA2656-R2656),0),0),0)</f>
        <v>0</v>
      </c>
      <c r="AU2656" s="45" t="str">
        <f>_xlfn.XLOOKUP(U2656,'Lista Suspensa'!$AA$20:$AA$23,'Lista Suspensa'!$AB$20:$AB$23,"N/A")</f>
        <v>S</v>
      </c>
    </row>
    <row r="2657" spans="1:47" ht="12" customHeight="1" x14ac:dyDescent="0.3">
      <c r="A2657" s="87" t="s">
        <v>47</v>
      </c>
      <c r="B2657" s="88">
        <v>46104</v>
      </c>
      <c r="C2657" s="89" t="s">
        <v>48</v>
      </c>
      <c r="D2657" s="89" t="s">
        <v>49</v>
      </c>
      <c r="E2657" s="189">
        <v>94082803</v>
      </c>
      <c r="F2657" s="197" t="s">
        <v>6791</v>
      </c>
      <c r="G2657" s="90">
        <v>23667123833</v>
      </c>
      <c r="H2657" s="91">
        <v>32781</v>
      </c>
      <c r="I2657" s="89"/>
      <c r="J2657" s="89" t="s">
        <v>51</v>
      </c>
      <c r="K2657" s="89" t="s">
        <v>52</v>
      </c>
      <c r="L2657" s="89" t="s">
        <v>85</v>
      </c>
      <c r="M2657" s="89" t="s">
        <v>3306</v>
      </c>
      <c r="N2657" s="89" t="s">
        <v>150</v>
      </c>
      <c r="O2657" s="92" t="s">
        <v>6792</v>
      </c>
      <c r="P2657" s="93" t="s">
        <v>57</v>
      </c>
      <c r="Q2657" s="110" t="s">
        <v>5322</v>
      </c>
      <c r="R2657" s="94"/>
      <c r="S2657" s="95">
        <v>46168</v>
      </c>
      <c r="T2657" s="95" t="s">
        <v>5203</v>
      </c>
      <c r="U2657" s="95" t="s">
        <v>1125</v>
      </c>
      <c r="V2657" s="91">
        <v>46114</v>
      </c>
      <c r="W2657" s="91">
        <v>46160</v>
      </c>
      <c r="X2657" s="91">
        <v>46167</v>
      </c>
      <c r="Y2657" s="96" t="s">
        <v>2851</v>
      </c>
      <c r="Z2657" s="89"/>
      <c r="AA2657" s="95"/>
      <c r="AB2657" s="89"/>
      <c r="AC2657" s="109"/>
      <c r="AD2657" s="89"/>
      <c r="AE2657" s="89"/>
      <c r="AF2657" s="191"/>
      <c r="AG2657" s="194"/>
      <c r="AH2657" s="193"/>
      <c r="AI2657" s="97"/>
      <c r="AJ2657" s="97"/>
      <c r="AK2657" s="97"/>
      <c r="AL2657" s="45" t="s">
        <v>67</v>
      </c>
      <c r="AM2657" s="160" t="str">
        <f>MONTH(B2657)&amp;"/"&amp;YEAR(B2657)</f>
        <v>3/2026</v>
      </c>
      <c r="AN2657" s="45">
        <f>WEEKNUM(B2657)-WEEKNUM(EOMONTH(B2657,-1)+1)+1</f>
        <v>4</v>
      </c>
      <c r="AO2657" s="45" t="str">
        <f>MONTH(R2657)&amp;"/"&amp;YEAR(R2657)</f>
        <v>1/1900</v>
      </c>
      <c r="AP2657" s="45" t="e">
        <f>WEEKNUM(R2657)-WEEKNUM(EOMONTH(R2657,-1)+1)+1</f>
        <v>#NUM!</v>
      </c>
      <c r="AQ2657" s="45">
        <f>IF(AU2657="S",IF(Q2657="1. Aceitou o programa",R2657-B2657,0),0)</f>
        <v>0</v>
      </c>
      <c r="AR2657" s="45">
        <f>IF(AU2657="S",IF(AND(S2657&lt;&gt;"",R2657&lt;&gt;""),S2657-R2657,0),0)</f>
        <v>0</v>
      </c>
      <c r="AS2657" s="45">
        <f>IF(AU2657="S",IF(Q2657="1. Aceitou o programa",IF(OR(X2657="Não se Aplica",X2657=""),IF(OR(W2657="Não se Aplica",W2657=""),0,W2657-V2657),AVERAGE(X2657-W2657,W2657-V2657)),0),0)</f>
        <v>0</v>
      </c>
      <c r="AT2657" s="45">
        <f>IF(AU2657="S",IF(AND(Q2657="1. Aceitou o programa",AB2657="Realizada"),IFERROR(IF(AA2657="",0,AA2657-R2657),0),0),0)</f>
        <v>0</v>
      </c>
      <c r="AU2657" s="45" t="str">
        <f>_xlfn.XLOOKUP(U2657,'Lista Suspensa'!$AA$20:$AA$23,'Lista Suspensa'!$AB$20:$AB$23,"N/A")</f>
        <v>S</v>
      </c>
    </row>
    <row r="2658" spans="1:47" ht="12" customHeight="1" x14ac:dyDescent="0.3">
      <c r="A2658" s="87" t="s">
        <v>47</v>
      </c>
      <c r="B2658" s="88">
        <v>46104</v>
      </c>
      <c r="C2658" s="89" t="s">
        <v>48</v>
      </c>
      <c r="D2658" s="89" t="s">
        <v>49</v>
      </c>
      <c r="E2658" s="189">
        <v>79809379</v>
      </c>
      <c r="F2658" s="197" t="s">
        <v>6793</v>
      </c>
      <c r="G2658" s="90">
        <v>7029872711</v>
      </c>
      <c r="H2658" s="91">
        <v>19558</v>
      </c>
      <c r="I2658" s="89"/>
      <c r="J2658" s="89" t="s">
        <v>51</v>
      </c>
      <c r="K2658" s="89" t="s">
        <v>76</v>
      </c>
      <c r="L2658" s="89" t="s">
        <v>283</v>
      </c>
      <c r="M2658" s="89" t="s">
        <v>1980</v>
      </c>
      <c r="N2658" s="89" t="s">
        <v>449</v>
      </c>
      <c r="O2658" s="92" t="s">
        <v>6794</v>
      </c>
      <c r="P2658" s="93" t="s">
        <v>57</v>
      </c>
      <c r="Q2658" s="110" t="s">
        <v>5322</v>
      </c>
      <c r="R2658" s="94"/>
      <c r="S2658" s="95">
        <v>46168</v>
      </c>
      <c r="T2658" s="95" t="s">
        <v>5203</v>
      </c>
      <c r="U2658" s="95" t="s">
        <v>1125</v>
      </c>
      <c r="V2658" s="91">
        <v>46114</v>
      </c>
      <c r="W2658" s="91">
        <v>46160</v>
      </c>
      <c r="X2658" s="91">
        <v>46167</v>
      </c>
      <c r="Y2658" s="96" t="s">
        <v>2851</v>
      </c>
      <c r="Z2658" s="89"/>
      <c r="AA2658" s="95"/>
      <c r="AB2658" s="89"/>
      <c r="AC2658" s="109"/>
      <c r="AD2658" s="89"/>
      <c r="AE2658" s="89"/>
      <c r="AF2658" s="191"/>
      <c r="AG2658" s="194"/>
      <c r="AH2658" s="193"/>
      <c r="AI2658" s="97"/>
      <c r="AJ2658" s="97"/>
      <c r="AK2658" s="97"/>
      <c r="AL2658" s="45" t="s">
        <v>67</v>
      </c>
      <c r="AM2658" s="160" t="str">
        <f>MONTH(B2658)&amp;"/"&amp;YEAR(B2658)</f>
        <v>3/2026</v>
      </c>
      <c r="AN2658" s="45">
        <f>WEEKNUM(B2658)-WEEKNUM(EOMONTH(B2658,-1)+1)+1</f>
        <v>4</v>
      </c>
      <c r="AO2658" s="45" t="str">
        <f>MONTH(R2658)&amp;"/"&amp;YEAR(R2658)</f>
        <v>1/1900</v>
      </c>
      <c r="AP2658" s="45" t="e">
        <f>WEEKNUM(R2658)-WEEKNUM(EOMONTH(R2658,-1)+1)+1</f>
        <v>#NUM!</v>
      </c>
      <c r="AQ2658" s="45">
        <f>IF(AU2658="S",IF(Q2658="1. Aceitou o programa",R2658-B2658,0),0)</f>
        <v>0</v>
      </c>
      <c r="AR2658" s="45">
        <f>IF(AU2658="S",IF(AND(S2658&lt;&gt;"",R2658&lt;&gt;""),S2658-R2658,0),0)</f>
        <v>0</v>
      </c>
      <c r="AS2658" s="45">
        <f>IF(AU2658="S",IF(Q2658="1. Aceitou o programa",IF(OR(X2658="Não se Aplica",X2658=""),IF(OR(W2658="Não se Aplica",W2658=""),0,W2658-V2658),AVERAGE(X2658-W2658,W2658-V2658)),0),0)</f>
        <v>0</v>
      </c>
      <c r="AT2658" s="45">
        <f>IF(AU2658="S",IF(AND(Q2658="1. Aceitou o programa",AB2658="Realizada"),IFERROR(IF(AA2658="",0,AA2658-R2658),0),0),0)</f>
        <v>0</v>
      </c>
      <c r="AU2658" s="45" t="str">
        <f>_xlfn.XLOOKUP(U2658,'Lista Suspensa'!$AA$20:$AA$23,'Lista Suspensa'!$AB$20:$AB$23,"N/A")</f>
        <v>S</v>
      </c>
    </row>
    <row r="2659" spans="1:47" ht="12" customHeight="1" x14ac:dyDescent="0.3">
      <c r="A2659" s="87" t="s">
        <v>47</v>
      </c>
      <c r="B2659" s="88">
        <v>46104</v>
      </c>
      <c r="C2659" s="89" t="s">
        <v>48</v>
      </c>
      <c r="D2659" s="89" t="s">
        <v>49</v>
      </c>
      <c r="E2659" s="189">
        <v>87635300</v>
      </c>
      <c r="F2659" s="197" t="s">
        <v>6795</v>
      </c>
      <c r="G2659" s="90">
        <v>8632656775</v>
      </c>
      <c r="H2659" s="91">
        <v>29500</v>
      </c>
      <c r="I2659" s="89"/>
      <c r="J2659" s="89" t="s">
        <v>84</v>
      </c>
      <c r="K2659" s="89" t="s">
        <v>76</v>
      </c>
      <c r="L2659" s="89" t="s">
        <v>95</v>
      </c>
      <c r="M2659" s="89" t="s">
        <v>214</v>
      </c>
      <c r="N2659" s="89" t="s">
        <v>159</v>
      </c>
      <c r="O2659" s="92" t="s">
        <v>6796</v>
      </c>
      <c r="P2659" s="93" t="s">
        <v>57</v>
      </c>
      <c r="Q2659" s="110" t="s">
        <v>5322</v>
      </c>
      <c r="R2659" s="94"/>
      <c r="S2659" s="95">
        <v>46168</v>
      </c>
      <c r="T2659" s="95" t="s">
        <v>5203</v>
      </c>
      <c r="U2659" s="95" t="s">
        <v>1125</v>
      </c>
      <c r="V2659" s="91">
        <v>46114</v>
      </c>
      <c r="W2659" s="91">
        <v>46160</v>
      </c>
      <c r="X2659" s="91">
        <v>46167</v>
      </c>
      <c r="Y2659" s="96" t="s">
        <v>2851</v>
      </c>
      <c r="Z2659" s="89"/>
      <c r="AA2659" s="95"/>
      <c r="AB2659" s="89"/>
      <c r="AC2659" s="109"/>
      <c r="AD2659" s="89"/>
      <c r="AE2659" s="89"/>
      <c r="AF2659" s="191"/>
      <c r="AG2659" s="194"/>
      <c r="AH2659" s="193"/>
      <c r="AI2659" s="97"/>
      <c r="AJ2659" s="97"/>
      <c r="AK2659" s="97"/>
      <c r="AL2659" s="45" t="s">
        <v>67</v>
      </c>
      <c r="AM2659" s="160" t="str">
        <f>MONTH(B2659)&amp;"/"&amp;YEAR(B2659)</f>
        <v>3/2026</v>
      </c>
      <c r="AN2659" s="45">
        <f>WEEKNUM(B2659)-WEEKNUM(EOMONTH(B2659,-1)+1)+1</f>
        <v>4</v>
      </c>
      <c r="AO2659" s="45" t="str">
        <f>MONTH(R2659)&amp;"/"&amp;YEAR(R2659)</f>
        <v>1/1900</v>
      </c>
      <c r="AP2659" s="45" t="e">
        <f>WEEKNUM(R2659)-WEEKNUM(EOMONTH(R2659,-1)+1)+1</f>
        <v>#NUM!</v>
      </c>
      <c r="AQ2659" s="45">
        <f>IF(AU2659="S",IF(Q2659="1. Aceitou o programa",R2659-B2659,0),0)</f>
        <v>0</v>
      </c>
      <c r="AR2659" s="45">
        <f>IF(AU2659="S",IF(AND(S2659&lt;&gt;"",R2659&lt;&gt;""),S2659-R2659,0),0)</f>
        <v>0</v>
      </c>
      <c r="AS2659" s="45">
        <f>IF(AU2659="S",IF(Q2659="1. Aceitou o programa",IF(OR(X2659="Não se Aplica",X2659=""),IF(OR(W2659="Não se Aplica",W2659=""),0,W2659-V2659),AVERAGE(X2659-W2659,W2659-V2659)),0),0)</f>
        <v>0</v>
      </c>
      <c r="AT2659" s="45">
        <f>IF(AU2659="S",IF(AND(Q2659="1. Aceitou o programa",AB2659="Realizada"),IFERROR(IF(AA2659="",0,AA2659-R2659),0),0),0)</f>
        <v>0</v>
      </c>
      <c r="AU2659" s="45" t="str">
        <f>_xlfn.XLOOKUP(U2659,'Lista Suspensa'!$AA$20:$AA$23,'Lista Suspensa'!$AB$20:$AB$23,"N/A")</f>
        <v>S</v>
      </c>
    </row>
    <row r="2660" spans="1:47" ht="12" customHeight="1" x14ac:dyDescent="0.3">
      <c r="A2660" s="87" t="s">
        <v>47</v>
      </c>
      <c r="B2660" s="88">
        <v>46104</v>
      </c>
      <c r="C2660" s="89" t="s">
        <v>48</v>
      </c>
      <c r="D2660" s="89" t="s">
        <v>49</v>
      </c>
      <c r="E2660" s="189">
        <v>73853131</v>
      </c>
      <c r="F2660" s="197" t="s">
        <v>6797</v>
      </c>
      <c r="G2660" s="90">
        <v>82567484434</v>
      </c>
      <c r="H2660" s="91">
        <v>27166</v>
      </c>
      <c r="I2660" s="89"/>
      <c r="J2660" s="89" t="s">
        <v>51</v>
      </c>
      <c r="K2660" s="89" t="s">
        <v>52</v>
      </c>
      <c r="L2660" s="89" t="s">
        <v>85</v>
      </c>
      <c r="M2660" s="89" t="s">
        <v>3306</v>
      </c>
      <c r="N2660" s="89" t="s">
        <v>159</v>
      </c>
      <c r="O2660" s="92" t="s">
        <v>6798</v>
      </c>
      <c r="P2660" s="93" t="s">
        <v>57</v>
      </c>
      <c r="Q2660" s="110" t="s">
        <v>5322</v>
      </c>
      <c r="R2660" s="94"/>
      <c r="S2660" s="95">
        <v>46168</v>
      </c>
      <c r="T2660" s="95" t="s">
        <v>5203</v>
      </c>
      <c r="U2660" s="95" t="s">
        <v>1125</v>
      </c>
      <c r="V2660" s="91">
        <v>46114</v>
      </c>
      <c r="W2660" s="91">
        <v>46160</v>
      </c>
      <c r="X2660" s="91">
        <v>46167</v>
      </c>
      <c r="Y2660" s="96" t="s">
        <v>2851</v>
      </c>
      <c r="Z2660" s="89"/>
      <c r="AA2660" s="95"/>
      <c r="AB2660" s="89"/>
      <c r="AC2660" s="109"/>
      <c r="AD2660" s="89"/>
      <c r="AE2660" s="89"/>
      <c r="AF2660" s="191"/>
      <c r="AG2660" s="194"/>
      <c r="AH2660" s="193"/>
      <c r="AI2660" s="97"/>
      <c r="AJ2660" s="97"/>
      <c r="AK2660" s="97"/>
      <c r="AL2660" s="45" t="s">
        <v>67</v>
      </c>
      <c r="AM2660" s="160" t="str">
        <f>MONTH(B2660)&amp;"/"&amp;YEAR(B2660)</f>
        <v>3/2026</v>
      </c>
      <c r="AN2660" s="45">
        <f>WEEKNUM(B2660)-WEEKNUM(EOMONTH(B2660,-1)+1)+1</f>
        <v>4</v>
      </c>
      <c r="AO2660" s="45" t="str">
        <f>MONTH(R2660)&amp;"/"&amp;YEAR(R2660)</f>
        <v>1/1900</v>
      </c>
      <c r="AP2660" s="45" t="e">
        <f>WEEKNUM(R2660)-WEEKNUM(EOMONTH(R2660,-1)+1)+1</f>
        <v>#NUM!</v>
      </c>
      <c r="AQ2660" s="45">
        <f>IF(AU2660="S",IF(Q2660="1. Aceitou o programa",R2660-B2660,0),0)</f>
        <v>0</v>
      </c>
      <c r="AR2660" s="45">
        <f>IF(AU2660="S",IF(AND(S2660&lt;&gt;"",R2660&lt;&gt;""),S2660-R2660,0),0)</f>
        <v>0</v>
      </c>
      <c r="AS2660" s="45">
        <f>IF(AU2660="S",IF(Q2660="1. Aceitou o programa",IF(OR(X2660="Não se Aplica",X2660=""),IF(OR(W2660="Não se Aplica",W2660=""),0,W2660-V2660),AVERAGE(X2660-W2660,W2660-V2660)),0),0)</f>
        <v>0</v>
      </c>
      <c r="AT2660" s="45">
        <f>IF(AU2660="S",IF(AND(Q2660="1. Aceitou o programa",AB2660="Realizada"),IFERROR(IF(AA2660="",0,AA2660-R2660),0),0),0)</f>
        <v>0</v>
      </c>
      <c r="AU2660" s="45" t="str">
        <f>_xlfn.XLOOKUP(U2660,'Lista Suspensa'!$AA$20:$AA$23,'Lista Suspensa'!$AB$20:$AB$23,"N/A")</f>
        <v>S</v>
      </c>
    </row>
    <row r="2661" spans="1:47" ht="12" customHeight="1" x14ac:dyDescent="0.3">
      <c r="A2661" s="87" t="s">
        <v>47</v>
      </c>
      <c r="B2661" s="88">
        <v>46104</v>
      </c>
      <c r="C2661" s="89" t="s">
        <v>48</v>
      </c>
      <c r="D2661" s="89" t="s">
        <v>49</v>
      </c>
      <c r="E2661" s="189">
        <v>88173416</v>
      </c>
      <c r="F2661" s="197" t="s">
        <v>6799</v>
      </c>
      <c r="G2661" s="90">
        <v>30676919898</v>
      </c>
      <c r="H2661" s="91">
        <v>30748</v>
      </c>
      <c r="I2661" s="89"/>
      <c r="J2661" s="89" t="s">
        <v>84</v>
      </c>
      <c r="K2661" s="89" t="s">
        <v>52</v>
      </c>
      <c r="L2661" s="89" t="s">
        <v>85</v>
      </c>
      <c r="M2661" s="89" t="s">
        <v>6312</v>
      </c>
      <c r="N2661" s="89" t="s">
        <v>55</v>
      </c>
      <c r="O2661" s="92" t="s">
        <v>6800</v>
      </c>
      <c r="P2661" s="93" t="s">
        <v>57</v>
      </c>
      <c r="Q2661" s="110" t="s">
        <v>5322</v>
      </c>
      <c r="R2661" s="94"/>
      <c r="S2661" s="95">
        <v>46168</v>
      </c>
      <c r="T2661" s="95" t="s">
        <v>5203</v>
      </c>
      <c r="U2661" s="95" t="s">
        <v>1125</v>
      </c>
      <c r="V2661" s="91">
        <v>46114</v>
      </c>
      <c r="W2661" s="91">
        <v>46160</v>
      </c>
      <c r="X2661" s="91">
        <v>46167</v>
      </c>
      <c r="Y2661" s="96" t="s">
        <v>2851</v>
      </c>
      <c r="Z2661" s="89"/>
      <c r="AA2661" s="95"/>
      <c r="AB2661" s="89"/>
      <c r="AC2661" s="109"/>
      <c r="AD2661" s="89"/>
      <c r="AE2661" s="89"/>
      <c r="AF2661" s="191"/>
      <c r="AG2661" s="194"/>
      <c r="AH2661" s="193"/>
      <c r="AI2661" s="97"/>
      <c r="AJ2661" s="97"/>
      <c r="AK2661" s="97"/>
      <c r="AL2661" s="45" t="s">
        <v>67</v>
      </c>
      <c r="AM2661" s="160" t="str">
        <f>MONTH(B2661)&amp;"/"&amp;YEAR(B2661)</f>
        <v>3/2026</v>
      </c>
      <c r="AN2661" s="45">
        <f>WEEKNUM(B2661)-WEEKNUM(EOMONTH(B2661,-1)+1)+1</f>
        <v>4</v>
      </c>
      <c r="AO2661" s="45" t="str">
        <f>MONTH(R2661)&amp;"/"&amp;YEAR(R2661)</f>
        <v>1/1900</v>
      </c>
      <c r="AP2661" s="45" t="e">
        <f>WEEKNUM(R2661)-WEEKNUM(EOMONTH(R2661,-1)+1)+1</f>
        <v>#NUM!</v>
      </c>
      <c r="AQ2661" s="45">
        <f>IF(AU2661="S",IF(Q2661="1. Aceitou o programa",R2661-B2661,0),0)</f>
        <v>0</v>
      </c>
      <c r="AR2661" s="45">
        <f>IF(AU2661="S",IF(AND(S2661&lt;&gt;"",R2661&lt;&gt;""),S2661-R2661,0),0)</f>
        <v>0</v>
      </c>
      <c r="AS2661" s="45">
        <f>IF(AU2661="S",IF(Q2661="1. Aceitou o programa",IF(OR(X2661="Não se Aplica",X2661=""),IF(OR(W2661="Não se Aplica",W2661=""),0,W2661-V2661),AVERAGE(X2661-W2661,W2661-V2661)),0),0)</f>
        <v>0</v>
      </c>
      <c r="AT2661" s="45">
        <f>IF(AU2661="S",IF(AND(Q2661="1. Aceitou o programa",AB2661="Realizada"),IFERROR(IF(AA2661="",0,AA2661-R2661),0),0),0)</f>
        <v>0</v>
      </c>
      <c r="AU2661" s="45" t="str">
        <f>_xlfn.XLOOKUP(U2661,'Lista Suspensa'!$AA$20:$AA$23,'Lista Suspensa'!$AB$20:$AB$23,"N/A")</f>
        <v>S</v>
      </c>
    </row>
    <row r="2662" spans="1:47" ht="12" customHeight="1" x14ac:dyDescent="0.3">
      <c r="A2662" s="87" t="s">
        <v>47</v>
      </c>
      <c r="B2662" s="88">
        <v>46104</v>
      </c>
      <c r="C2662" s="89" t="s">
        <v>48</v>
      </c>
      <c r="D2662" s="89" t="s">
        <v>49</v>
      </c>
      <c r="E2662" s="189">
        <v>73902363</v>
      </c>
      <c r="F2662" s="197" t="s">
        <v>6801</v>
      </c>
      <c r="G2662" s="90">
        <v>5161644737</v>
      </c>
      <c r="H2662" s="91">
        <v>28244</v>
      </c>
      <c r="I2662" s="89"/>
      <c r="J2662" s="89" t="s">
        <v>84</v>
      </c>
      <c r="K2662" s="89" t="s">
        <v>76</v>
      </c>
      <c r="L2662" s="89" t="s">
        <v>95</v>
      </c>
      <c r="M2662" s="89" t="s">
        <v>1757</v>
      </c>
      <c r="N2662" s="89" t="s">
        <v>1418</v>
      </c>
      <c r="O2662" s="92" t="s">
        <v>6802</v>
      </c>
      <c r="P2662" s="93" t="s">
        <v>57</v>
      </c>
      <c r="Q2662" s="110" t="s">
        <v>5322</v>
      </c>
      <c r="R2662" s="94"/>
      <c r="S2662" s="95">
        <v>46168</v>
      </c>
      <c r="T2662" s="95" t="s">
        <v>5203</v>
      </c>
      <c r="U2662" s="95" t="s">
        <v>1125</v>
      </c>
      <c r="V2662" s="91">
        <v>46114</v>
      </c>
      <c r="W2662" s="91">
        <v>46160</v>
      </c>
      <c r="X2662" s="91">
        <v>46167</v>
      </c>
      <c r="Y2662" s="96" t="s">
        <v>2851</v>
      </c>
      <c r="Z2662" s="89"/>
      <c r="AA2662" s="95"/>
      <c r="AB2662" s="89"/>
      <c r="AC2662" s="109"/>
      <c r="AD2662" s="89"/>
      <c r="AE2662" s="89"/>
      <c r="AF2662" s="191"/>
      <c r="AG2662" s="194"/>
      <c r="AH2662" s="193"/>
      <c r="AI2662" s="97"/>
      <c r="AJ2662" s="97"/>
      <c r="AK2662" s="97"/>
      <c r="AL2662" s="45" t="s">
        <v>67</v>
      </c>
      <c r="AM2662" s="160" t="str">
        <f>MONTH(B2662)&amp;"/"&amp;YEAR(B2662)</f>
        <v>3/2026</v>
      </c>
      <c r="AN2662" s="45">
        <f>WEEKNUM(B2662)-WEEKNUM(EOMONTH(B2662,-1)+1)+1</f>
        <v>4</v>
      </c>
      <c r="AO2662" s="45" t="str">
        <f>MONTH(R2662)&amp;"/"&amp;YEAR(R2662)</f>
        <v>1/1900</v>
      </c>
      <c r="AP2662" s="45" t="e">
        <f>WEEKNUM(R2662)-WEEKNUM(EOMONTH(R2662,-1)+1)+1</f>
        <v>#NUM!</v>
      </c>
      <c r="AQ2662" s="45">
        <f>IF(AU2662="S",IF(Q2662="1. Aceitou o programa",R2662-B2662,0),0)</f>
        <v>0</v>
      </c>
      <c r="AR2662" s="45">
        <f>IF(AU2662="S",IF(AND(S2662&lt;&gt;"",R2662&lt;&gt;""),S2662-R2662,0),0)</f>
        <v>0</v>
      </c>
      <c r="AS2662" s="45">
        <f>IF(AU2662="S",IF(Q2662="1. Aceitou o programa",IF(OR(X2662="Não se Aplica",X2662=""),IF(OR(W2662="Não se Aplica",W2662=""),0,W2662-V2662),AVERAGE(X2662-W2662,W2662-V2662)),0),0)</f>
        <v>0</v>
      </c>
      <c r="AT2662" s="45">
        <f>IF(AU2662="S",IF(AND(Q2662="1. Aceitou o programa",AB2662="Realizada"),IFERROR(IF(AA2662="",0,AA2662-R2662),0),0),0)</f>
        <v>0</v>
      </c>
      <c r="AU2662" s="45" t="str">
        <f>_xlfn.XLOOKUP(U2662,'Lista Suspensa'!$AA$20:$AA$23,'Lista Suspensa'!$AB$20:$AB$23,"N/A")</f>
        <v>S</v>
      </c>
    </row>
    <row r="2663" spans="1:47" ht="12" customHeight="1" x14ac:dyDescent="0.3">
      <c r="A2663" s="87" t="s">
        <v>47</v>
      </c>
      <c r="B2663" s="88">
        <v>46104</v>
      </c>
      <c r="C2663" s="89" t="s">
        <v>48</v>
      </c>
      <c r="D2663" s="89" t="s">
        <v>49</v>
      </c>
      <c r="E2663" s="189">
        <v>73912387</v>
      </c>
      <c r="F2663" s="197" t="s">
        <v>6803</v>
      </c>
      <c r="G2663" s="90">
        <v>28862593813</v>
      </c>
      <c r="H2663" s="91">
        <v>27195</v>
      </c>
      <c r="I2663" s="89"/>
      <c r="J2663" s="89" t="s">
        <v>51</v>
      </c>
      <c r="K2663" s="89" t="s">
        <v>52</v>
      </c>
      <c r="L2663" s="89" t="s">
        <v>85</v>
      </c>
      <c r="M2663" s="89" t="s">
        <v>2120</v>
      </c>
      <c r="N2663" s="89" t="s">
        <v>159</v>
      </c>
      <c r="O2663" s="92" t="s">
        <v>6804</v>
      </c>
      <c r="P2663" s="93" t="s">
        <v>57</v>
      </c>
      <c r="Q2663" s="110" t="s">
        <v>5322</v>
      </c>
      <c r="R2663" s="94"/>
      <c r="S2663" s="95">
        <v>46168</v>
      </c>
      <c r="T2663" s="95" t="s">
        <v>5203</v>
      </c>
      <c r="U2663" s="95" t="s">
        <v>1125</v>
      </c>
      <c r="V2663" s="91">
        <v>46114</v>
      </c>
      <c r="W2663" s="91">
        <v>46160</v>
      </c>
      <c r="X2663" s="91">
        <v>46167</v>
      </c>
      <c r="Y2663" s="96" t="s">
        <v>2851</v>
      </c>
      <c r="Z2663" s="89"/>
      <c r="AA2663" s="95"/>
      <c r="AB2663" s="89"/>
      <c r="AC2663" s="109"/>
      <c r="AD2663" s="89"/>
      <c r="AE2663" s="89"/>
      <c r="AF2663" s="191"/>
      <c r="AG2663" s="194"/>
      <c r="AH2663" s="193"/>
      <c r="AI2663" s="97"/>
      <c r="AJ2663" s="97"/>
      <c r="AK2663" s="97"/>
      <c r="AL2663" s="45" t="s">
        <v>67</v>
      </c>
      <c r="AM2663" s="160" t="str">
        <f>MONTH(B2663)&amp;"/"&amp;YEAR(B2663)</f>
        <v>3/2026</v>
      </c>
      <c r="AN2663" s="45">
        <f>WEEKNUM(B2663)-WEEKNUM(EOMONTH(B2663,-1)+1)+1</f>
        <v>4</v>
      </c>
      <c r="AO2663" s="45" t="str">
        <f>MONTH(R2663)&amp;"/"&amp;YEAR(R2663)</f>
        <v>1/1900</v>
      </c>
      <c r="AP2663" s="45" t="e">
        <f>WEEKNUM(R2663)-WEEKNUM(EOMONTH(R2663,-1)+1)+1</f>
        <v>#NUM!</v>
      </c>
      <c r="AQ2663" s="45">
        <f>IF(AU2663="S",IF(Q2663="1. Aceitou o programa",R2663-B2663,0),0)</f>
        <v>0</v>
      </c>
      <c r="AR2663" s="45">
        <f>IF(AU2663="S",IF(AND(S2663&lt;&gt;"",R2663&lt;&gt;""),S2663-R2663,0),0)</f>
        <v>0</v>
      </c>
      <c r="AS2663" s="45">
        <f>IF(AU2663="S",IF(Q2663="1. Aceitou o programa",IF(OR(X2663="Não se Aplica",X2663=""),IF(OR(W2663="Não se Aplica",W2663=""),0,W2663-V2663),AVERAGE(X2663-W2663,W2663-V2663)),0),0)</f>
        <v>0</v>
      </c>
      <c r="AT2663" s="45">
        <f>IF(AU2663="S",IF(AND(Q2663="1. Aceitou o programa",AB2663="Realizada"),IFERROR(IF(AA2663="",0,AA2663-R2663),0),0),0)</f>
        <v>0</v>
      </c>
      <c r="AU2663" s="45" t="str">
        <f>_xlfn.XLOOKUP(U2663,'Lista Suspensa'!$AA$20:$AA$23,'Lista Suspensa'!$AB$20:$AB$23,"N/A")</f>
        <v>S</v>
      </c>
    </row>
    <row r="2664" spans="1:47" ht="12" customHeight="1" x14ac:dyDescent="0.3">
      <c r="A2664" s="87" t="s">
        <v>47</v>
      </c>
      <c r="B2664" s="88">
        <v>46104</v>
      </c>
      <c r="C2664" s="89" t="s">
        <v>48</v>
      </c>
      <c r="D2664" s="89" t="s">
        <v>49</v>
      </c>
      <c r="E2664" s="189">
        <v>79955613</v>
      </c>
      <c r="F2664" s="197" t="s">
        <v>6805</v>
      </c>
      <c r="G2664" s="90">
        <v>45005468803</v>
      </c>
      <c r="H2664" s="91">
        <v>34710</v>
      </c>
      <c r="I2664" s="89"/>
      <c r="J2664" s="89" t="s">
        <v>51</v>
      </c>
      <c r="K2664" s="89" t="s">
        <v>52</v>
      </c>
      <c r="L2664" s="89" t="s">
        <v>85</v>
      </c>
      <c r="M2664" s="89" t="s">
        <v>4065</v>
      </c>
      <c r="N2664" s="89" t="s">
        <v>159</v>
      </c>
      <c r="O2664" s="92" t="s">
        <v>6806</v>
      </c>
      <c r="P2664" s="93" t="s">
        <v>57</v>
      </c>
      <c r="Q2664" s="110" t="s">
        <v>5322</v>
      </c>
      <c r="R2664" s="94"/>
      <c r="S2664" s="95">
        <v>46168</v>
      </c>
      <c r="T2664" s="95" t="s">
        <v>5203</v>
      </c>
      <c r="U2664" s="95" t="s">
        <v>1125</v>
      </c>
      <c r="V2664" s="91">
        <v>46114</v>
      </c>
      <c r="W2664" s="91">
        <v>46160</v>
      </c>
      <c r="X2664" s="91">
        <v>46167</v>
      </c>
      <c r="Y2664" s="96" t="s">
        <v>2851</v>
      </c>
      <c r="Z2664" s="89"/>
      <c r="AA2664" s="95"/>
      <c r="AB2664" s="89"/>
      <c r="AC2664" s="109"/>
      <c r="AD2664" s="89"/>
      <c r="AE2664" s="89"/>
      <c r="AF2664" s="191"/>
      <c r="AG2664" s="194"/>
      <c r="AH2664" s="193"/>
      <c r="AI2664" s="97"/>
      <c r="AJ2664" s="97"/>
      <c r="AK2664" s="97"/>
      <c r="AL2664" s="45" t="s">
        <v>67</v>
      </c>
      <c r="AM2664" s="160" t="str">
        <f>MONTH(B2664)&amp;"/"&amp;YEAR(B2664)</f>
        <v>3/2026</v>
      </c>
      <c r="AN2664" s="45">
        <f>WEEKNUM(B2664)-WEEKNUM(EOMONTH(B2664,-1)+1)+1</f>
        <v>4</v>
      </c>
      <c r="AO2664" s="45" t="str">
        <f>MONTH(R2664)&amp;"/"&amp;YEAR(R2664)</f>
        <v>1/1900</v>
      </c>
      <c r="AP2664" s="45" t="e">
        <f>WEEKNUM(R2664)-WEEKNUM(EOMONTH(R2664,-1)+1)+1</f>
        <v>#NUM!</v>
      </c>
      <c r="AQ2664" s="45">
        <f>IF(AU2664="S",IF(Q2664="1. Aceitou o programa",R2664-B2664,0),0)</f>
        <v>0</v>
      </c>
      <c r="AR2664" s="45">
        <f>IF(AU2664="S",IF(AND(S2664&lt;&gt;"",R2664&lt;&gt;""),S2664-R2664,0),0)</f>
        <v>0</v>
      </c>
      <c r="AS2664" s="45">
        <f>IF(AU2664="S",IF(Q2664="1. Aceitou o programa",IF(OR(X2664="Não se Aplica",X2664=""),IF(OR(W2664="Não se Aplica",W2664=""),0,W2664-V2664),AVERAGE(X2664-W2664,W2664-V2664)),0),0)</f>
        <v>0</v>
      </c>
      <c r="AT2664" s="45">
        <f>IF(AU2664="S",IF(AND(Q2664="1. Aceitou o programa",AB2664="Realizada"),IFERROR(IF(AA2664="",0,AA2664-R2664),0),0),0)</f>
        <v>0</v>
      </c>
      <c r="AU2664" s="45" t="str">
        <f>_xlfn.XLOOKUP(U2664,'Lista Suspensa'!$AA$20:$AA$23,'Lista Suspensa'!$AB$20:$AB$23,"N/A")</f>
        <v>S</v>
      </c>
    </row>
    <row r="2665" spans="1:47" ht="12" customHeight="1" x14ac:dyDescent="0.3">
      <c r="A2665" s="87" t="s">
        <v>47</v>
      </c>
      <c r="B2665" s="88">
        <v>46104</v>
      </c>
      <c r="C2665" s="89" t="s">
        <v>48</v>
      </c>
      <c r="D2665" s="89" t="s">
        <v>49</v>
      </c>
      <c r="E2665" s="189">
        <v>73925027</v>
      </c>
      <c r="F2665" s="197" t="s">
        <v>6807</v>
      </c>
      <c r="G2665" s="90">
        <v>10171831713</v>
      </c>
      <c r="H2665" s="91">
        <v>30470</v>
      </c>
      <c r="I2665" s="89"/>
      <c r="J2665" s="89" t="s">
        <v>51</v>
      </c>
      <c r="K2665" s="89" t="s">
        <v>76</v>
      </c>
      <c r="L2665" s="89" t="s">
        <v>95</v>
      </c>
      <c r="M2665" s="89" t="s">
        <v>222</v>
      </c>
      <c r="N2665" s="89" t="s">
        <v>159</v>
      </c>
      <c r="O2665" s="92" t="s">
        <v>6808</v>
      </c>
      <c r="P2665" s="93" t="s">
        <v>57</v>
      </c>
      <c r="Q2665" s="110" t="s">
        <v>5322</v>
      </c>
      <c r="R2665" s="94"/>
      <c r="S2665" s="95">
        <v>46168</v>
      </c>
      <c r="T2665" s="95" t="s">
        <v>5203</v>
      </c>
      <c r="U2665" s="95" t="s">
        <v>1125</v>
      </c>
      <c r="V2665" s="91">
        <v>46114</v>
      </c>
      <c r="W2665" s="91">
        <v>46160</v>
      </c>
      <c r="X2665" s="91">
        <v>46167</v>
      </c>
      <c r="Y2665" s="96" t="s">
        <v>2851</v>
      </c>
      <c r="Z2665" s="89"/>
      <c r="AA2665" s="95"/>
      <c r="AB2665" s="89"/>
      <c r="AC2665" s="109"/>
      <c r="AD2665" s="89"/>
      <c r="AE2665" s="89"/>
      <c r="AF2665" s="191"/>
      <c r="AG2665" s="194"/>
      <c r="AH2665" s="193"/>
      <c r="AI2665" s="97"/>
      <c r="AJ2665" s="97"/>
      <c r="AK2665" s="97"/>
      <c r="AL2665" s="45" t="s">
        <v>67</v>
      </c>
      <c r="AM2665" s="160" t="str">
        <f>MONTH(B2665)&amp;"/"&amp;YEAR(B2665)</f>
        <v>3/2026</v>
      </c>
      <c r="AN2665" s="45">
        <f>WEEKNUM(B2665)-WEEKNUM(EOMONTH(B2665,-1)+1)+1</f>
        <v>4</v>
      </c>
      <c r="AO2665" s="45" t="str">
        <f>MONTH(R2665)&amp;"/"&amp;YEAR(R2665)</f>
        <v>1/1900</v>
      </c>
      <c r="AP2665" s="45" t="e">
        <f>WEEKNUM(R2665)-WEEKNUM(EOMONTH(R2665,-1)+1)+1</f>
        <v>#NUM!</v>
      </c>
      <c r="AQ2665" s="45">
        <f>IF(AU2665="S",IF(Q2665="1. Aceitou o programa",R2665-B2665,0),0)</f>
        <v>0</v>
      </c>
      <c r="AR2665" s="45">
        <f>IF(AU2665="S",IF(AND(S2665&lt;&gt;"",R2665&lt;&gt;""),S2665-R2665,0),0)</f>
        <v>0</v>
      </c>
      <c r="AS2665" s="45">
        <f>IF(AU2665="S",IF(Q2665="1. Aceitou o programa",IF(OR(X2665="Não se Aplica",X2665=""),IF(OR(W2665="Não se Aplica",W2665=""),0,W2665-V2665),AVERAGE(X2665-W2665,W2665-V2665)),0),0)</f>
        <v>0</v>
      </c>
      <c r="AT2665" s="45">
        <f>IF(AU2665="S",IF(AND(Q2665="1. Aceitou o programa",AB2665="Realizada"),IFERROR(IF(AA2665="",0,AA2665-R2665),0),0),0)</f>
        <v>0</v>
      </c>
      <c r="AU2665" s="45" t="str">
        <f>_xlfn.XLOOKUP(U2665,'Lista Suspensa'!$AA$20:$AA$23,'Lista Suspensa'!$AB$20:$AB$23,"N/A")</f>
        <v>S</v>
      </c>
    </row>
    <row r="2666" spans="1:47" ht="12" customHeight="1" x14ac:dyDescent="0.3">
      <c r="A2666" s="87" t="s">
        <v>47</v>
      </c>
      <c r="B2666" s="88">
        <v>46104</v>
      </c>
      <c r="C2666" s="89" t="s">
        <v>48</v>
      </c>
      <c r="D2666" s="89" t="s">
        <v>49</v>
      </c>
      <c r="E2666" s="189">
        <v>73934408</v>
      </c>
      <c r="F2666" s="197" t="s">
        <v>6809</v>
      </c>
      <c r="G2666" s="90">
        <v>15931547711</v>
      </c>
      <c r="H2666" s="91">
        <v>35717</v>
      </c>
      <c r="I2666" s="89"/>
      <c r="J2666" s="89" t="s">
        <v>51</v>
      </c>
      <c r="K2666" s="89" t="s">
        <v>76</v>
      </c>
      <c r="L2666" s="89" t="s">
        <v>303</v>
      </c>
      <c r="M2666" s="89" t="s">
        <v>3565</v>
      </c>
      <c r="N2666" s="89" t="s">
        <v>159</v>
      </c>
      <c r="O2666" s="92" t="s">
        <v>6810</v>
      </c>
      <c r="P2666" s="93" t="s">
        <v>57</v>
      </c>
      <c r="Q2666" s="110" t="s">
        <v>5322</v>
      </c>
      <c r="R2666" s="94"/>
      <c r="S2666" s="95">
        <v>46168</v>
      </c>
      <c r="T2666" s="95" t="s">
        <v>5203</v>
      </c>
      <c r="U2666" s="95" t="s">
        <v>1125</v>
      </c>
      <c r="V2666" s="91">
        <v>46114</v>
      </c>
      <c r="W2666" s="91">
        <v>46160</v>
      </c>
      <c r="X2666" s="91">
        <v>46167</v>
      </c>
      <c r="Y2666" s="96" t="s">
        <v>2851</v>
      </c>
      <c r="Z2666" s="89"/>
      <c r="AA2666" s="95"/>
      <c r="AB2666" s="89"/>
      <c r="AC2666" s="109"/>
      <c r="AD2666" s="89"/>
      <c r="AE2666" s="89"/>
      <c r="AF2666" s="191"/>
      <c r="AG2666" s="194"/>
      <c r="AH2666" s="193"/>
      <c r="AI2666" s="97"/>
      <c r="AJ2666" s="97"/>
      <c r="AK2666" s="97"/>
      <c r="AL2666" s="45" t="s">
        <v>67</v>
      </c>
      <c r="AM2666" s="160" t="str">
        <f>MONTH(B2666)&amp;"/"&amp;YEAR(B2666)</f>
        <v>3/2026</v>
      </c>
      <c r="AN2666" s="45">
        <f>WEEKNUM(B2666)-WEEKNUM(EOMONTH(B2666,-1)+1)+1</f>
        <v>4</v>
      </c>
      <c r="AO2666" s="45" t="str">
        <f>MONTH(R2666)&amp;"/"&amp;YEAR(R2666)</f>
        <v>1/1900</v>
      </c>
      <c r="AP2666" s="45" t="e">
        <f>WEEKNUM(R2666)-WEEKNUM(EOMONTH(R2666,-1)+1)+1</f>
        <v>#NUM!</v>
      </c>
      <c r="AQ2666" s="45">
        <f>IF(AU2666="S",IF(Q2666="1. Aceitou o programa",R2666-B2666,0),0)</f>
        <v>0</v>
      </c>
      <c r="AR2666" s="45">
        <f>IF(AU2666="S",IF(AND(S2666&lt;&gt;"",R2666&lt;&gt;""),S2666-R2666,0),0)</f>
        <v>0</v>
      </c>
      <c r="AS2666" s="45">
        <f>IF(AU2666="S",IF(Q2666="1. Aceitou o programa",IF(OR(X2666="Não se Aplica",X2666=""),IF(OR(W2666="Não se Aplica",W2666=""),0,W2666-V2666),AVERAGE(X2666-W2666,W2666-V2666)),0),0)</f>
        <v>0</v>
      </c>
      <c r="AT2666" s="45">
        <f>IF(AU2666="S",IF(AND(Q2666="1. Aceitou o programa",AB2666="Realizada"),IFERROR(IF(AA2666="",0,AA2666-R2666),0),0),0)</f>
        <v>0</v>
      </c>
      <c r="AU2666" s="45" t="str">
        <f>_xlfn.XLOOKUP(U2666,'Lista Suspensa'!$AA$20:$AA$23,'Lista Suspensa'!$AB$20:$AB$23,"N/A")</f>
        <v>S</v>
      </c>
    </row>
    <row r="2667" spans="1:47" ht="12" customHeight="1" x14ac:dyDescent="0.3">
      <c r="A2667" s="87" t="s">
        <v>47</v>
      </c>
      <c r="B2667" s="88">
        <v>46104</v>
      </c>
      <c r="C2667" s="89" t="s">
        <v>48</v>
      </c>
      <c r="D2667" s="89" t="s">
        <v>49</v>
      </c>
      <c r="E2667" s="189">
        <v>73965840</v>
      </c>
      <c r="F2667" s="197" t="s">
        <v>6811</v>
      </c>
      <c r="G2667" s="90">
        <v>34517697860</v>
      </c>
      <c r="H2667" s="91">
        <v>31213</v>
      </c>
      <c r="I2667" s="89"/>
      <c r="J2667" s="89" t="s">
        <v>51</v>
      </c>
      <c r="K2667" s="89" t="s">
        <v>52</v>
      </c>
      <c r="L2667" s="89" t="s">
        <v>53</v>
      </c>
      <c r="M2667" s="89" t="s">
        <v>2331</v>
      </c>
      <c r="N2667" s="89" t="s">
        <v>159</v>
      </c>
      <c r="O2667" s="92" t="s">
        <v>6812</v>
      </c>
      <c r="P2667" s="93" t="s">
        <v>57</v>
      </c>
      <c r="Q2667" s="110" t="s">
        <v>5322</v>
      </c>
      <c r="R2667" s="94"/>
      <c r="S2667" s="95">
        <v>46168</v>
      </c>
      <c r="T2667" s="95" t="s">
        <v>5203</v>
      </c>
      <c r="U2667" s="95" t="s">
        <v>1125</v>
      </c>
      <c r="V2667" s="91">
        <v>46114</v>
      </c>
      <c r="W2667" s="91">
        <v>46160</v>
      </c>
      <c r="X2667" s="91">
        <v>46167</v>
      </c>
      <c r="Y2667" s="96" t="s">
        <v>2851</v>
      </c>
      <c r="Z2667" s="89"/>
      <c r="AA2667" s="95"/>
      <c r="AB2667" s="89"/>
      <c r="AC2667" s="109"/>
      <c r="AD2667" s="89"/>
      <c r="AE2667" s="89"/>
      <c r="AF2667" s="191"/>
      <c r="AG2667" s="194"/>
      <c r="AH2667" s="193"/>
      <c r="AI2667" s="97"/>
      <c r="AJ2667" s="97"/>
      <c r="AK2667" s="97"/>
      <c r="AL2667" s="45" t="s">
        <v>67</v>
      </c>
      <c r="AM2667" s="160" t="str">
        <f>MONTH(B2667)&amp;"/"&amp;YEAR(B2667)</f>
        <v>3/2026</v>
      </c>
      <c r="AN2667" s="45">
        <f>WEEKNUM(B2667)-WEEKNUM(EOMONTH(B2667,-1)+1)+1</f>
        <v>4</v>
      </c>
      <c r="AO2667" s="45" t="str">
        <f>MONTH(R2667)&amp;"/"&amp;YEAR(R2667)</f>
        <v>1/1900</v>
      </c>
      <c r="AP2667" s="45" t="e">
        <f>WEEKNUM(R2667)-WEEKNUM(EOMONTH(R2667,-1)+1)+1</f>
        <v>#NUM!</v>
      </c>
      <c r="AQ2667" s="45">
        <f>IF(AU2667="S",IF(Q2667="1. Aceitou o programa",R2667-B2667,0),0)</f>
        <v>0</v>
      </c>
      <c r="AR2667" s="45">
        <f>IF(AU2667="S",IF(AND(S2667&lt;&gt;"",R2667&lt;&gt;""),S2667-R2667,0),0)</f>
        <v>0</v>
      </c>
      <c r="AS2667" s="45">
        <f>IF(AU2667="S",IF(Q2667="1. Aceitou o programa",IF(OR(X2667="Não se Aplica",X2667=""),IF(OR(W2667="Não se Aplica",W2667=""),0,W2667-V2667),AVERAGE(X2667-W2667,W2667-V2667)),0),0)</f>
        <v>0</v>
      </c>
      <c r="AT2667" s="45">
        <f>IF(AU2667="S",IF(AND(Q2667="1. Aceitou o programa",AB2667="Realizada"),IFERROR(IF(AA2667="",0,AA2667-R2667),0),0),0)</f>
        <v>0</v>
      </c>
      <c r="AU2667" s="45" t="str">
        <f>_xlfn.XLOOKUP(U2667,'Lista Suspensa'!$AA$20:$AA$23,'Lista Suspensa'!$AB$20:$AB$23,"N/A")</f>
        <v>S</v>
      </c>
    </row>
    <row r="2668" spans="1:47" ht="12" customHeight="1" x14ac:dyDescent="0.3">
      <c r="A2668" s="87" t="s">
        <v>47</v>
      </c>
      <c r="B2668" s="88">
        <v>46104</v>
      </c>
      <c r="C2668" s="89" t="s">
        <v>48</v>
      </c>
      <c r="D2668" s="89" t="s">
        <v>49</v>
      </c>
      <c r="E2668" s="189">
        <v>95473725</v>
      </c>
      <c r="F2668" s="197" t="s">
        <v>6813</v>
      </c>
      <c r="G2668" s="90">
        <v>71287256368</v>
      </c>
      <c r="H2668" s="91">
        <v>28091</v>
      </c>
      <c r="I2668" s="89"/>
      <c r="J2668" s="89" t="s">
        <v>84</v>
      </c>
      <c r="K2668" s="89" t="s">
        <v>76</v>
      </c>
      <c r="L2668" s="89" t="s">
        <v>95</v>
      </c>
      <c r="M2668" s="89" t="s">
        <v>163</v>
      </c>
      <c r="N2668" s="89" t="s">
        <v>197</v>
      </c>
      <c r="O2668" s="92" t="s">
        <v>6814</v>
      </c>
      <c r="P2668" s="93" t="s">
        <v>57</v>
      </c>
      <c r="Q2668" s="110" t="s">
        <v>5322</v>
      </c>
      <c r="R2668" s="94"/>
      <c r="S2668" s="95">
        <v>46168</v>
      </c>
      <c r="T2668" s="95" t="s">
        <v>5203</v>
      </c>
      <c r="U2668" s="95" t="s">
        <v>1125</v>
      </c>
      <c r="V2668" s="91">
        <v>46114</v>
      </c>
      <c r="W2668" s="91">
        <v>46160</v>
      </c>
      <c r="X2668" s="91">
        <v>46167</v>
      </c>
      <c r="Y2668" s="96" t="s">
        <v>2851</v>
      </c>
      <c r="Z2668" s="89"/>
      <c r="AA2668" s="95"/>
      <c r="AB2668" s="89"/>
      <c r="AC2668" s="109"/>
      <c r="AD2668" s="89"/>
      <c r="AE2668" s="89"/>
      <c r="AF2668" s="191"/>
      <c r="AG2668" s="194"/>
      <c r="AH2668" s="193"/>
      <c r="AI2668" s="97"/>
      <c r="AJ2668" s="97"/>
      <c r="AK2668" s="97"/>
      <c r="AL2668" s="45" t="s">
        <v>67</v>
      </c>
      <c r="AM2668" s="160" t="str">
        <f>MONTH(B2668)&amp;"/"&amp;YEAR(B2668)</f>
        <v>3/2026</v>
      </c>
      <c r="AN2668" s="45">
        <f>WEEKNUM(B2668)-WEEKNUM(EOMONTH(B2668,-1)+1)+1</f>
        <v>4</v>
      </c>
      <c r="AO2668" s="45" t="str">
        <f>MONTH(R2668)&amp;"/"&amp;YEAR(R2668)</f>
        <v>1/1900</v>
      </c>
      <c r="AP2668" s="45" t="e">
        <f>WEEKNUM(R2668)-WEEKNUM(EOMONTH(R2668,-1)+1)+1</f>
        <v>#NUM!</v>
      </c>
      <c r="AQ2668" s="45">
        <f>IF(AU2668="S",IF(Q2668="1. Aceitou o programa",R2668-B2668,0),0)</f>
        <v>0</v>
      </c>
      <c r="AR2668" s="45">
        <f>IF(AU2668="S",IF(AND(S2668&lt;&gt;"",R2668&lt;&gt;""),S2668-R2668,0),0)</f>
        <v>0</v>
      </c>
      <c r="AS2668" s="45">
        <f>IF(AU2668="S",IF(Q2668="1. Aceitou o programa",IF(OR(X2668="Não se Aplica",X2668=""),IF(OR(W2668="Não se Aplica",W2668=""),0,W2668-V2668),AVERAGE(X2668-W2668,W2668-V2668)),0),0)</f>
        <v>0</v>
      </c>
      <c r="AT2668" s="45">
        <f>IF(AU2668="S",IF(AND(Q2668="1. Aceitou o programa",AB2668="Realizada"),IFERROR(IF(AA2668="",0,AA2668-R2668),0),0),0)</f>
        <v>0</v>
      </c>
      <c r="AU2668" s="45" t="str">
        <f>_xlfn.XLOOKUP(U2668,'Lista Suspensa'!$AA$20:$AA$23,'Lista Suspensa'!$AB$20:$AB$23,"N/A")</f>
        <v>S</v>
      </c>
    </row>
    <row r="2669" spans="1:47" ht="12" customHeight="1" x14ac:dyDescent="0.3">
      <c r="A2669" s="87" t="s">
        <v>47</v>
      </c>
      <c r="B2669" s="88">
        <v>46104</v>
      </c>
      <c r="C2669" s="89" t="s">
        <v>48</v>
      </c>
      <c r="D2669" s="89" t="s">
        <v>49</v>
      </c>
      <c r="E2669" s="189">
        <v>74060253</v>
      </c>
      <c r="F2669" s="197" t="s">
        <v>6815</v>
      </c>
      <c r="G2669" s="90">
        <v>77535030734</v>
      </c>
      <c r="H2669" s="91">
        <v>21048</v>
      </c>
      <c r="I2669" s="89"/>
      <c r="J2669" s="89" t="s">
        <v>51</v>
      </c>
      <c r="K2669" s="89" t="s">
        <v>76</v>
      </c>
      <c r="L2669" s="89" t="s">
        <v>740</v>
      </c>
      <c r="M2669" s="89" t="s">
        <v>334</v>
      </c>
      <c r="N2669" s="89" t="s">
        <v>159</v>
      </c>
      <c r="O2669" s="92" t="s">
        <v>6816</v>
      </c>
      <c r="P2669" s="93" t="s">
        <v>57</v>
      </c>
      <c r="Q2669" s="110" t="s">
        <v>5322</v>
      </c>
      <c r="R2669" s="94"/>
      <c r="S2669" s="95">
        <v>46168</v>
      </c>
      <c r="T2669" s="95" t="s">
        <v>5203</v>
      </c>
      <c r="U2669" s="95" t="s">
        <v>1125</v>
      </c>
      <c r="V2669" s="91">
        <v>46114</v>
      </c>
      <c r="W2669" s="91">
        <v>46160</v>
      </c>
      <c r="X2669" s="91">
        <v>46167</v>
      </c>
      <c r="Y2669" s="96" t="s">
        <v>2851</v>
      </c>
      <c r="Z2669" s="89"/>
      <c r="AA2669" s="95"/>
      <c r="AB2669" s="89"/>
      <c r="AC2669" s="109"/>
      <c r="AD2669" s="89"/>
      <c r="AE2669" s="89"/>
      <c r="AF2669" s="191"/>
      <c r="AG2669" s="194"/>
      <c r="AH2669" s="193"/>
      <c r="AI2669" s="97"/>
      <c r="AJ2669" s="97"/>
      <c r="AK2669" s="97"/>
      <c r="AL2669" s="45" t="s">
        <v>67</v>
      </c>
      <c r="AM2669" s="160" t="str">
        <f>MONTH(B2669)&amp;"/"&amp;YEAR(B2669)</f>
        <v>3/2026</v>
      </c>
      <c r="AN2669" s="45">
        <f>WEEKNUM(B2669)-WEEKNUM(EOMONTH(B2669,-1)+1)+1</f>
        <v>4</v>
      </c>
      <c r="AO2669" s="45" t="str">
        <f>MONTH(R2669)&amp;"/"&amp;YEAR(R2669)</f>
        <v>1/1900</v>
      </c>
      <c r="AP2669" s="45" t="e">
        <f>WEEKNUM(R2669)-WEEKNUM(EOMONTH(R2669,-1)+1)+1</f>
        <v>#NUM!</v>
      </c>
      <c r="AQ2669" s="45">
        <f>IF(AU2669="S",IF(Q2669="1. Aceitou o programa",R2669-B2669,0),0)</f>
        <v>0</v>
      </c>
      <c r="AR2669" s="45">
        <f>IF(AU2669="S",IF(AND(S2669&lt;&gt;"",R2669&lt;&gt;""),S2669-R2669,0),0)</f>
        <v>0</v>
      </c>
      <c r="AS2669" s="45">
        <f>IF(AU2669="S",IF(Q2669="1. Aceitou o programa",IF(OR(X2669="Não se Aplica",X2669=""),IF(OR(W2669="Não se Aplica",W2669=""),0,W2669-V2669),AVERAGE(X2669-W2669,W2669-V2669)),0),0)</f>
        <v>0</v>
      </c>
      <c r="AT2669" s="45">
        <f>IF(AU2669="S",IF(AND(Q2669="1. Aceitou o programa",AB2669="Realizada"),IFERROR(IF(AA2669="",0,AA2669-R2669),0),0),0)</f>
        <v>0</v>
      </c>
      <c r="AU2669" s="45" t="str">
        <f>_xlfn.XLOOKUP(U2669,'Lista Suspensa'!$AA$20:$AA$23,'Lista Suspensa'!$AB$20:$AB$23,"N/A")</f>
        <v>S</v>
      </c>
    </row>
    <row r="2670" spans="1:47" ht="12" customHeight="1" x14ac:dyDescent="0.3">
      <c r="A2670" s="87" t="s">
        <v>47</v>
      </c>
      <c r="B2670" s="88">
        <v>46104</v>
      </c>
      <c r="C2670" s="89" t="s">
        <v>48</v>
      </c>
      <c r="D2670" s="89" t="s">
        <v>49</v>
      </c>
      <c r="E2670" s="189">
        <v>84055851</v>
      </c>
      <c r="F2670" s="197" t="s">
        <v>6817</v>
      </c>
      <c r="G2670" s="90">
        <v>3561228755</v>
      </c>
      <c r="H2670" s="91">
        <v>27937</v>
      </c>
      <c r="I2670" s="89"/>
      <c r="J2670" s="89" t="s">
        <v>84</v>
      </c>
      <c r="K2670" s="89" t="s">
        <v>76</v>
      </c>
      <c r="L2670" s="89" t="s">
        <v>95</v>
      </c>
      <c r="M2670" s="89" t="s">
        <v>6818</v>
      </c>
      <c r="N2670" s="89" t="s">
        <v>55</v>
      </c>
      <c r="O2670" s="92" t="s">
        <v>6819</v>
      </c>
      <c r="P2670" s="93" t="s">
        <v>57</v>
      </c>
      <c r="Q2670" s="110" t="s">
        <v>5322</v>
      </c>
      <c r="R2670" s="94"/>
      <c r="S2670" s="95">
        <v>46168</v>
      </c>
      <c r="T2670" s="95" t="s">
        <v>5203</v>
      </c>
      <c r="U2670" s="95" t="s">
        <v>1125</v>
      </c>
      <c r="V2670" s="91">
        <v>46114</v>
      </c>
      <c r="W2670" s="91">
        <v>46160</v>
      </c>
      <c r="X2670" s="91">
        <v>46167</v>
      </c>
      <c r="Y2670" s="96" t="s">
        <v>2851</v>
      </c>
      <c r="Z2670" s="89"/>
      <c r="AA2670" s="95"/>
      <c r="AB2670" s="89"/>
      <c r="AC2670" s="109"/>
      <c r="AD2670" s="89"/>
      <c r="AE2670" s="89"/>
      <c r="AF2670" s="191"/>
      <c r="AG2670" s="194"/>
      <c r="AH2670" s="193"/>
      <c r="AI2670" s="97"/>
      <c r="AJ2670" s="97"/>
      <c r="AK2670" s="97"/>
      <c r="AL2670" s="45" t="s">
        <v>67</v>
      </c>
      <c r="AM2670" s="160" t="str">
        <f>MONTH(B2670)&amp;"/"&amp;YEAR(B2670)</f>
        <v>3/2026</v>
      </c>
      <c r="AN2670" s="45">
        <f>WEEKNUM(B2670)-WEEKNUM(EOMONTH(B2670,-1)+1)+1</f>
        <v>4</v>
      </c>
      <c r="AO2670" s="45" t="str">
        <f>MONTH(R2670)&amp;"/"&amp;YEAR(R2670)</f>
        <v>1/1900</v>
      </c>
      <c r="AP2670" s="45" t="e">
        <f>WEEKNUM(R2670)-WEEKNUM(EOMONTH(R2670,-1)+1)+1</f>
        <v>#NUM!</v>
      </c>
      <c r="AQ2670" s="45">
        <f>IF(AU2670="S",IF(Q2670="1. Aceitou o programa",R2670-B2670,0),0)</f>
        <v>0</v>
      </c>
      <c r="AR2670" s="45">
        <f>IF(AU2670="S",IF(AND(S2670&lt;&gt;"",R2670&lt;&gt;""),S2670-R2670,0),0)</f>
        <v>0</v>
      </c>
      <c r="AS2670" s="45">
        <f>IF(AU2670="S",IF(Q2670="1. Aceitou o programa",IF(OR(X2670="Não se Aplica",X2670=""),IF(OR(W2670="Não se Aplica",W2670=""),0,W2670-V2670),AVERAGE(X2670-W2670,W2670-V2670)),0),0)</f>
        <v>0</v>
      </c>
      <c r="AT2670" s="45">
        <f>IF(AU2670="S",IF(AND(Q2670="1. Aceitou o programa",AB2670="Realizada"),IFERROR(IF(AA2670="",0,AA2670-R2670),0),0),0)</f>
        <v>0</v>
      </c>
      <c r="AU2670" s="45" t="str">
        <f>_xlfn.XLOOKUP(U2670,'Lista Suspensa'!$AA$20:$AA$23,'Lista Suspensa'!$AB$20:$AB$23,"N/A")</f>
        <v>S</v>
      </c>
    </row>
    <row r="2671" spans="1:47" ht="12" customHeight="1" x14ac:dyDescent="0.3">
      <c r="A2671" s="87" t="s">
        <v>47</v>
      </c>
      <c r="B2671" s="88">
        <v>46104</v>
      </c>
      <c r="C2671" s="89" t="s">
        <v>48</v>
      </c>
      <c r="D2671" s="89" t="s">
        <v>49</v>
      </c>
      <c r="E2671" s="189">
        <v>85866176</v>
      </c>
      <c r="F2671" s="197" t="s">
        <v>6820</v>
      </c>
      <c r="G2671" s="90">
        <v>12326949838</v>
      </c>
      <c r="H2671" s="91">
        <v>25167</v>
      </c>
      <c r="I2671" s="89"/>
      <c r="J2671" s="89" t="s">
        <v>51</v>
      </c>
      <c r="K2671" s="89" t="s">
        <v>6821</v>
      </c>
      <c r="L2671" s="89" t="s">
        <v>6822</v>
      </c>
      <c r="M2671" s="89" t="s">
        <v>6823</v>
      </c>
      <c r="N2671" s="89" t="s">
        <v>55</v>
      </c>
      <c r="O2671" s="92" t="s">
        <v>6824</v>
      </c>
      <c r="P2671" s="93" t="s">
        <v>57</v>
      </c>
      <c r="Q2671" s="110" t="s">
        <v>5322</v>
      </c>
      <c r="R2671" s="94"/>
      <c r="S2671" s="95">
        <v>46168</v>
      </c>
      <c r="T2671" s="95" t="s">
        <v>5203</v>
      </c>
      <c r="U2671" s="95" t="s">
        <v>1125</v>
      </c>
      <c r="V2671" s="91">
        <v>46114</v>
      </c>
      <c r="W2671" s="91">
        <v>46160</v>
      </c>
      <c r="X2671" s="91">
        <v>46167</v>
      </c>
      <c r="Y2671" s="96" t="s">
        <v>2851</v>
      </c>
      <c r="Z2671" s="89"/>
      <c r="AA2671" s="95"/>
      <c r="AB2671" s="89"/>
      <c r="AC2671" s="109"/>
      <c r="AD2671" s="89"/>
      <c r="AE2671" s="89"/>
      <c r="AF2671" s="191"/>
      <c r="AG2671" s="194"/>
      <c r="AH2671" s="193"/>
      <c r="AI2671" s="97"/>
      <c r="AJ2671" s="97"/>
      <c r="AK2671" s="97"/>
      <c r="AL2671" s="45" t="s">
        <v>67</v>
      </c>
      <c r="AM2671" s="160" t="str">
        <f>MONTH(B2671)&amp;"/"&amp;YEAR(B2671)</f>
        <v>3/2026</v>
      </c>
      <c r="AN2671" s="45">
        <f>WEEKNUM(B2671)-WEEKNUM(EOMONTH(B2671,-1)+1)+1</f>
        <v>4</v>
      </c>
      <c r="AO2671" s="45" t="str">
        <f>MONTH(R2671)&amp;"/"&amp;YEAR(R2671)</f>
        <v>1/1900</v>
      </c>
      <c r="AP2671" s="45" t="e">
        <f>WEEKNUM(R2671)-WEEKNUM(EOMONTH(R2671,-1)+1)+1</f>
        <v>#NUM!</v>
      </c>
      <c r="AQ2671" s="45">
        <f>IF(AU2671="S",IF(Q2671="1. Aceitou o programa",R2671-B2671,0),0)</f>
        <v>0</v>
      </c>
      <c r="AR2671" s="45">
        <f>IF(AU2671="S",IF(AND(S2671&lt;&gt;"",R2671&lt;&gt;""),S2671-R2671,0),0)</f>
        <v>0</v>
      </c>
      <c r="AS2671" s="45">
        <f>IF(AU2671="S",IF(Q2671="1. Aceitou o programa",IF(OR(X2671="Não se Aplica",X2671=""),IF(OR(W2671="Não se Aplica",W2671=""),0,W2671-V2671),AVERAGE(X2671-W2671,W2671-V2671)),0),0)</f>
        <v>0</v>
      </c>
      <c r="AT2671" s="45">
        <f>IF(AU2671="S",IF(AND(Q2671="1. Aceitou o programa",AB2671="Realizada"),IFERROR(IF(AA2671="",0,AA2671-R2671),0),0),0)</f>
        <v>0</v>
      </c>
      <c r="AU2671" s="45" t="str">
        <f>_xlfn.XLOOKUP(U2671,'Lista Suspensa'!$AA$20:$AA$23,'Lista Suspensa'!$AB$20:$AB$23,"N/A")</f>
        <v>S</v>
      </c>
    </row>
    <row r="2672" spans="1:47" ht="12" customHeight="1" x14ac:dyDescent="0.3">
      <c r="A2672" s="87" t="s">
        <v>47</v>
      </c>
      <c r="B2672" s="88">
        <v>46104</v>
      </c>
      <c r="C2672" s="89" t="s">
        <v>48</v>
      </c>
      <c r="D2672" s="89" t="s">
        <v>49</v>
      </c>
      <c r="E2672" s="189">
        <v>74141224</v>
      </c>
      <c r="F2672" s="197" t="s">
        <v>6825</v>
      </c>
      <c r="G2672" s="90">
        <v>6087057722</v>
      </c>
      <c r="H2672" s="91">
        <v>33277</v>
      </c>
      <c r="I2672" s="89"/>
      <c r="J2672" s="89" t="s">
        <v>84</v>
      </c>
      <c r="K2672" s="89" t="s">
        <v>76</v>
      </c>
      <c r="L2672" s="89" t="s">
        <v>233</v>
      </c>
      <c r="M2672" s="89" t="s">
        <v>6826</v>
      </c>
      <c r="N2672" s="89" t="s">
        <v>55</v>
      </c>
      <c r="O2672" s="92" t="s">
        <v>6827</v>
      </c>
      <c r="P2672" s="93" t="s">
        <v>57</v>
      </c>
      <c r="Q2672" s="110" t="s">
        <v>5322</v>
      </c>
      <c r="R2672" s="94"/>
      <c r="S2672" s="95">
        <v>46168</v>
      </c>
      <c r="T2672" s="95" t="s">
        <v>5203</v>
      </c>
      <c r="U2672" s="95" t="s">
        <v>1125</v>
      </c>
      <c r="V2672" s="91">
        <v>46114</v>
      </c>
      <c r="W2672" s="91">
        <v>46160</v>
      </c>
      <c r="X2672" s="91">
        <v>46167</v>
      </c>
      <c r="Y2672" s="96" t="s">
        <v>2851</v>
      </c>
      <c r="Z2672" s="89"/>
      <c r="AA2672" s="95"/>
      <c r="AB2672" s="89"/>
      <c r="AC2672" s="109"/>
      <c r="AD2672" s="89"/>
      <c r="AE2672" s="89"/>
      <c r="AF2672" s="191"/>
      <c r="AG2672" s="194"/>
      <c r="AH2672" s="193"/>
      <c r="AI2672" s="97"/>
      <c r="AJ2672" s="97"/>
      <c r="AK2672" s="97"/>
      <c r="AL2672" s="45" t="s">
        <v>67</v>
      </c>
      <c r="AM2672" s="160" t="str">
        <f>MONTH(B2672)&amp;"/"&amp;YEAR(B2672)</f>
        <v>3/2026</v>
      </c>
      <c r="AN2672" s="45">
        <f>WEEKNUM(B2672)-WEEKNUM(EOMONTH(B2672,-1)+1)+1</f>
        <v>4</v>
      </c>
      <c r="AO2672" s="45" t="str">
        <f>MONTH(R2672)&amp;"/"&amp;YEAR(R2672)</f>
        <v>1/1900</v>
      </c>
      <c r="AP2672" s="45" t="e">
        <f>WEEKNUM(R2672)-WEEKNUM(EOMONTH(R2672,-1)+1)+1</f>
        <v>#NUM!</v>
      </c>
      <c r="AQ2672" s="45">
        <f>IF(AU2672="S",IF(Q2672="1. Aceitou o programa",R2672-B2672,0),0)</f>
        <v>0</v>
      </c>
      <c r="AR2672" s="45">
        <f>IF(AU2672="S",IF(AND(S2672&lt;&gt;"",R2672&lt;&gt;""),S2672-R2672,0),0)</f>
        <v>0</v>
      </c>
      <c r="AS2672" s="45">
        <f>IF(AU2672="S",IF(Q2672="1. Aceitou o programa",IF(OR(X2672="Não se Aplica",X2672=""),IF(OR(W2672="Não se Aplica",W2672=""),0,W2672-V2672),AVERAGE(X2672-W2672,W2672-V2672)),0),0)</f>
        <v>0</v>
      </c>
      <c r="AT2672" s="45">
        <f>IF(AU2672="S",IF(AND(Q2672="1. Aceitou o programa",AB2672="Realizada"),IFERROR(IF(AA2672="",0,AA2672-R2672),0),0),0)</f>
        <v>0</v>
      </c>
      <c r="AU2672" s="45" t="str">
        <f>_xlfn.XLOOKUP(U2672,'Lista Suspensa'!$AA$20:$AA$23,'Lista Suspensa'!$AB$20:$AB$23,"N/A")</f>
        <v>S</v>
      </c>
    </row>
    <row r="2673" spans="1:47" ht="12" customHeight="1" x14ac:dyDescent="0.3">
      <c r="A2673" s="87" t="s">
        <v>47</v>
      </c>
      <c r="B2673" s="88">
        <v>46104</v>
      </c>
      <c r="C2673" s="89" t="s">
        <v>48</v>
      </c>
      <c r="D2673" s="89" t="s">
        <v>49</v>
      </c>
      <c r="E2673" s="189">
        <v>78237835</v>
      </c>
      <c r="F2673" s="197" t="s">
        <v>6828</v>
      </c>
      <c r="G2673" s="90">
        <v>67616445772</v>
      </c>
      <c r="H2673" s="91">
        <v>22379</v>
      </c>
      <c r="I2673" s="89"/>
      <c r="J2673" s="89" t="s">
        <v>84</v>
      </c>
      <c r="K2673" s="89" t="s">
        <v>76</v>
      </c>
      <c r="L2673" s="89" t="s">
        <v>101</v>
      </c>
      <c r="M2673" s="89" t="s">
        <v>5957</v>
      </c>
      <c r="N2673" s="89" t="s">
        <v>137</v>
      </c>
      <c r="O2673" s="92" t="s">
        <v>6829</v>
      </c>
      <c r="P2673" s="93" t="s">
        <v>57</v>
      </c>
      <c r="Q2673" s="110" t="s">
        <v>5322</v>
      </c>
      <c r="R2673" s="94"/>
      <c r="S2673" s="95">
        <v>46168</v>
      </c>
      <c r="T2673" s="95" t="s">
        <v>5203</v>
      </c>
      <c r="U2673" s="95" t="s">
        <v>1125</v>
      </c>
      <c r="V2673" s="91">
        <v>46114</v>
      </c>
      <c r="W2673" s="91">
        <v>46160</v>
      </c>
      <c r="X2673" s="91">
        <v>46167</v>
      </c>
      <c r="Y2673" s="96" t="s">
        <v>2851</v>
      </c>
      <c r="Z2673" s="89"/>
      <c r="AA2673" s="95"/>
      <c r="AB2673" s="89"/>
      <c r="AC2673" s="109"/>
      <c r="AD2673" s="89"/>
      <c r="AE2673" s="89"/>
      <c r="AF2673" s="191"/>
      <c r="AG2673" s="194"/>
      <c r="AH2673" s="193"/>
      <c r="AI2673" s="97"/>
      <c r="AJ2673" s="97"/>
      <c r="AK2673" s="97"/>
      <c r="AL2673" s="45" t="s">
        <v>67</v>
      </c>
      <c r="AM2673" s="160" t="str">
        <f>MONTH(B2673)&amp;"/"&amp;YEAR(B2673)</f>
        <v>3/2026</v>
      </c>
      <c r="AN2673" s="45">
        <f>WEEKNUM(B2673)-WEEKNUM(EOMONTH(B2673,-1)+1)+1</f>
        <v>4</v>
      </c>
      <c r="AO2673" s="45" t="str">
        <f>MONTH(R2673)&amp;"/"&amp;YEAR(R2673)</f>
        <v>1/1900</v>
      </c>
      <c r="AP2673" s="45" t="e">
        <f>WEEKNUM(R2673)-WEEKNUM(EOMONTH(R2673,-1)+1)+1</f>
        <v>#NUM!</v>
      </c>
      <c r="AQ2673" s="45">
        <f>IF(AU2673="S",IF(Q2673="1. Aceitou o programa",R2673-B2673,0),0)</f>
        <v>0</v>
      </c>
      <c r="AR2673" s="45">
        <f>IF(AU2673="S",IF(AND(S2673&lt;&gt;"",R2673&lt;&gt;""),S2673-R2673,0),0)</f>
        <v>0</v>
      </c>
      <c r="AS2673" s="45">
        <f>IF(AU2673="S",IF(Q2673="1. Aceitou o programa",IF(OR(X2673="Não se Aplica",X2673=""),IF(OR(W2673="Não se Aplica",W2673=""),0,W2673-V2673),AVERAGE(X2673-W2673,W2673-V2673)),0),0)</f>
        <v>0</v>
      </c>
      <c r="AT2673" s="45">
        <f>IF(AU2673="S",IF(AND(Q2673="1. Aceitou o programa",AB2673="Realizada"),IFERROR(IF(AA2673="",0,AA2673-R2673),0),0),0)</f>
        <v>0</v>
      </c>
      <c r="AU2673" s="45" t="str">
        <f>_xlfn.XLOOKUP(U2673,'Lista Suspensa'!$AA$20:$AA$23,'Lista Suspensa'!$AB$20:$AB$23,"N/A")</f>
        <v>S</v>
      </c>
    </row>
    <row r="2674" spans="1:47" ht="12" customHeight="1" x14ac:dyDescent="0.3">
      <c r="A2674" s="87" t="s">
        <v>47</v>
      </c>
      <c r="B2674" s="88">
        <v>46104</v>
      </c>
      <c r="C2674" s="89" t="s">
        <v>48</v>
      </c>
      <c r="D2674" s="89" t="s">
        <v>49</v>
      </c>
      <c r="E2674" s="189">
        <v>74200546</v>
      </c>
      <c r="F2674" s="197" t="s">
        <v>6830</v>
      </c>
      <c r="G2674" s="90">
        <v>7124223741</v>
      </c>
      <c r="H2674" s="91">
        <v>27253</v>
      </c>
      <c r="I2674" s="89"/>
      <c r="J2674" s="89" t="s">
        <v>84</v>
      </c>
      <c r="K2674" s="89" t="s">
        <v>76</v>
      </c>
      <c r="L2674" s="89" t="s">
        <v>191</v>
      </c>
      <c r="M2674" s="89" t="s">
        <v>6831</v>
      </c>
      <c r="N2674" s="89" t="s">
        <v>159</v>
      </c>
      <c r="O2674" s="92" t="s">
        <v>6832</v>
      </c>
      <c r="P2674" s="93" t="s">
        <v>57</v>
      </c>
      <c r="Q2674" s="110" t="s">
        <v>5322</v>
      </c>
      <c r="R2674" s="94"/>
      <c r="S2674" s="95">
        <v>46168</v>
      </c>
      <c r="T2674" s="95" t="s">
        <v>5203</v>
      </c>
      <c r="U2674" s="95" t="s">
        <v>1125</v>
      </c>
      <c r="V2674" s="91">
        <v>46114</v>
      </c>
      <c r="W2674" s="91">
        <v>46160</v>
      </c>
      <c r="X2674" s="91">
        <v>46167</v>
      </c>
      <c r="Y2674" s="96" t="s">
        <v>2851</v>
      </c>
      <c r="Z2674" s="89"/>
      <c r="AA2674" s="95"/>
      <c r="AB2674" s="89"/>
      <c r="AC2674" s="109"/>
      <c r="AD2674" s="89"/>
      <c r="AE2674" s="89"/>
      <c r="AF2674" s="191"/>
      <c r="AG2674" s="194"/>
      <c r="AH2674" s="193"/>
      <c r="AI2674" s="97"/>
      <c r="AJ2674" s="97"/>
      <c r="AK2674" s="97"/>
      <c r="AL2674" s="45" t="s">
        <v>67</v>
      </c>
      <c r="AM2674" s="160" t="str">
        <f>MONTH(B2674)&amp;"/"&amp;YEAR(B2674)</f>
        <v>3/2026</v>
      </c>
      <c r="AN2674" s="45">
        <f>WEEKNUM(B2674)-WEEKNUM(EOMONTH(B2674,-1)+1)+1</f>
        <v>4</v>
      </c>
      <c r="AO2674" s="45" t="str">
        <f>MONTH(R2674)&amp;"/"&amp;YEAR(R2674)</f>
        <v>1/1900</v>
      </c>
      <c r="AP2674" s="45" t="e">
        <f>WEEKNUM(R2674)-WEEKNUM(EOMONTH(R2674,-1)+1)+1</f>
        <v>#NUM!</v>
      </c>
      <c r="AQ2674" s="45">
        <f>IF(AU2674="S",IF(Q2674="1. Aceitou o programa",R2674-B2674,0),0)</f>
        <v>0</v>
      </c>
      <c r="AR2674" s="45">
        <f>IF(AU2674="S",IF(AND(S2674&lt;&gt;"",R2674&lt;&gt;""),S2674-R2674,0),0)</f>
        <v>0</v>
      </c>
      <c r="AS2674" s="45">
        <f>IF(AU2674="S",IF(Q2674="1. Aceitou o programa",IF(OR(X2674="Não se Aplica",X2674=""),IF(OR(W2674="Não se Aplica",W2674=""),0,W2674-V2674),AVERAGE(X2674-W2674,W2674-V2674)),0),0)</f>
        <v>0</v>
      </c>
      <c r="AT2674" s="45">
        <f>IF(AU2674="S",IF(AND(Q2674="1. Aceitou o programa",AB2674="Realizada"),IFERROR(IF(AA2674="",0,AA2674-R2674),0),0),0)</f>
        <v>0</v>
      </c>
      <c r="AU2674" s="45" t="str">
        <f>_xlfn.XLOOKUP(U2674,'Lista Suspensa'!$AA$20:$AA$23,'Lista Suspensa'!$AB$20:$AB$23,"N/A")</f>
        <v>S</v>
      </c>
    </row>
    <row r="2675" spans="1:47" ht="12" customHeight="1" x14ac:dyDescent="0.3">
      <c r="A2675" s="87" t="s">
        <v>47</v>
      </c>
      <c r="B2675" s="88">
        <v>46104</v>
      </c>
      <c r="C2675" s="89" t="s">
        <v>48</v>
      </c>
      <c r="D2675" s="89" t="s">
        <v>49</v>
      </c>
      <c r="E2675" s="189">
        <v>86864897</v>
      </c>
      <c r="F2675" s="197" t="s">
        <v>6833</v>
      </c>
      <c r="G2675" s="90">
        <v>82415471453</v>
      </c>
      <c r="H2675" s="91">
        <v>26853</v>
      </c>
      <c r="I2675" s="89"/>
      <c r="J2675" s="89" t="s">
        <v>51</v>
      </c>
      <c r="K2675" s="89" t="s">
        <v>52</v>
      </c>
      <c r="L2675" s="89" t="s">
        <v>53</v>
      </c>
      <c r="M2675" s="89" t="s">
        <v>1603</v>
      </c>
      <c r="N2675" s="89" t="s">
        <v>137</v>
      </c>
      <c r="O2675" s="92" t="s">
        <v>6834</v>
      </c>
      <c r="P2675" s="93" t="s">
        <v>57</v>
      </c>
      <c r="Q2675" s="110" t="s">
        <v>5322</v>
      </c>
      <c r="R2675" s="94"/>
      <c r="S2675" s="95">
        <v>46168</v>
      </c>
      <c r="T2675" s="95" t="s">
        <v>5203</v>
      </c>
      <c r="U2675" s="95" t="s">
        <v>1125</v>
      </c>
      <c r="V2675" s="91">
        <v>46114</v>
      </c>
      <c r="W2675" s="91">
        <v>46160</v>
      </c>
      <c r="X2675" s="91">
        <v>46167</v>
      </c>
      <c r="Y2675" s="96" t="s">
        <v>2851</v>
      </c>
      <c r="Z2675" s="89"/>
      <c r="AA2675" s="95"/>
      <c r="AB2675" s="89"/>
      <c r="AC2675" s="109"/>
      <c r="AD2675" s="89"/>
      <c r="AE2675" s="89"/>
      <c r="AF2675" s="191"/>
      <c r="AG2675" s="194"/>
      <c r="AH2675" s="193"/>
      <c r="AI2675" s="97"/>
      <c r="AJ2675" s="97"/>
      <c r="AK2675" s="97"/>
      <c r="AL2675" s="45" t="s">
        <v>67</v>
      </c>
      <c r="AM2675" s="160" t="str">
        <f>MONTH(B2675)&amp;"/"&amp;YEAR(B2675)</f>
        <v>3/2026</v>
      </c>
      <c r="AN2675" s="45">
        <f>WEEKNUM(B2675)-WEEKNUM(EOMONTH(B2675,-1)+1)+1</f>
        <v>4</v>
      </c>
      <c r="AO2675" s="45" t="str">
        <f>MONTH(R2675)&amp;"/"&amp;YEAR(R2675)</f>
        <v>1/1900</v>
      </c>
      <c r="AP2675" s="45" t="e">
        <f>WEEKNUM(R2675)-WEEKNUM(EOMONTH(R2675,-1)+1)+1</f>
        <v>#NUM!</v>
      </c>
      <c r="AQ2675" s="45">
        <f>IF(AU2675="S",IF(Q2675="1. Aceitou o programa",R2675-B2675,0),0)</f>
        <v>0</v>
      </c>
      <c r="AR2675" s="45">
        <f>IF(AU2675="S",IF(AND(S2675&lt;&gt;"",R2675&lt;&gt;""),S2675-R2675,0),0)</f>
        <v>0</v>
      </c>
      <c r="AS2675" s="45">
        <f>IF(AU2675="S",IF(Q2675="1. Aceitou o programa",IF(OR(X2675="Não se Aplica",X2675=""),IF(OR(W2675="Não se Aplica",W2675=""),0,W2675-V2675),AVERAGE(X2675-W2675,W2675-V2675)),0),0)</f>
        <v>0</v>
      </c>
      <c r="AT2675" s="45">
        <f>IF(AU2675="S",IF(AND(Q2675="1. Aceitou o programa",AB2675="Realizada"),IFERROR(IF(AA2675="",0,AA2675-R2675),0),0),0)</f>
        <v>0</v>
      </c>
      <c r="AU2675" s="45" t="str">
        <f>_xlfn.XLOOKUP(U2675,'Lista Suspensa'!$AA$20:$AA$23,'Lista Suspensa'!$AB$20:$AB$23,"N/A")</f>
        <v>S</v>
      </c>
    </row>
    <row r="2676" spans="1:47" ht="12" customHeight="1" x14ac:dyDescent="0.3">
      <c r="A2676" s="87" t="s">
        <v>47</v>
      </c>
      <c r="B2676" s="88">
        <v>46104</v>
      </c>
      <c r="C2676" s="89" t="s">
        <v>48</v>
      </c>
      <c r="D2676" s="89" t="s">
        <v>49</v>
      </c>
      <c r="E2676" s="189">
        <v>86864992</v>
      </c>
      <c r="F2676" s="197" t="s">
        <v>6835</v>
      </c>
      <c r="G2676" s="90">
        <v>27047742859</v>
      </c>
      <c r="H2676" s="91">
        <v>28794</v>
      </c>
      <c r="I2676" s="89"/>
      <c r="J2676" s="89" t="s">
        <v>51</v>
      </c>
      <c r="K2676" s="89" t="s">
        <v>52</v>
      </c>
      <c r="L2676" s="89" t="s">
        <v>53</v>
      </c>
      <c r="M2676" s="89" t="s">
        <v>1603</v>
      </c>
      <c r="N2676" s="89" t="s">
        <v>137</v>
      </c>
      <c r="O2676" s="92" t="s">
        <v>6836</v>
      </c>
      <c r="P2676" s="93" t="s">
        <v>57</v>
      </c>
      <c r="Q2676" s="110" t="s">
        <v>5322</v>
      </c>
      <c r="R2676" s="94"/>
      <c r="S2676" s="95">
        <v>46168</v>
      </c>
      <c r="T2676" s="95" t="s">
        <v>5203</v>
      </c>
      <c r="U2676" s="95" t="s">
        <v>1125</v>
      </c>
      <c r="V2676" s="91">
        <v>46114</v>
      </c>
      <c r="W2676" s="91">
        <v>46160</v>
      </c>
      <c r="X2676" s="91">
        <v>46167</v>
      </c>
      <c r="Y2676" s="96" t="s">
        <v>2851</v>
      </c>
      <c r="Z2676" s="89"/>
      <c r="AA2676" s="95"/>
      <c r="AB2676" s="89"/>
      <c r="AC2676" s="109"/>
      <c r="AD2676" s="89"/>
      <c r="AE2676" s="89"/>
      <c r="AF2676" s="191"/>
      <c r="AG2676" s="194"/>
      <c r="AH2676" s="193"/>
      <c r="AI2676" s="97"/>
      <c r="AJ2676" s="97"/>
      <c r="AK2676" s="97"/>
      <c r="AL2676" s="45" t="s">
        <v>67</v>
      </c>
      <c r="AM2676" s="160" t="str">
        <f>MONTH(B2676)&amp;"/"&amp;YEAR(B2676)</f>
        <v>3/2026</v>
      </c>
      <c r="AN2676" s="45">
        <f>WEEKNUM(B2676)-WEEKNUM(EOMONTH(B2676,-1)+1)+1</f>
        <v>4</v>
      </c>
      <c r="AO2676" s="45" t="str">
        <f>MONTH(R2676)&amp;"/"&amp;YEAR(R2676)</f>
        <v>1/1900</v>
      </c>
      <c r="AP2676" s="45" t="e">
        <f>WEEKNUM(R2676)-WEEKNUM(EOMONTH(R2676,-1)+1)+1</f>
        <v>#NUM!</v>
      </c>
      <c r="AQ2676" s="45">
        <f>IF(AU2676="S",IF(Q2676="1. Aceitou o programa",R2676-B2676,0),0)</f>
        <v>0</v>
      </c>
      <c r="AR2676" s="45">
        <f>IF(AU2676="S",IF(AND(S2676&lt;&gt;"",R2676&lt;&gt;""),S2676-R2676,0),0)</f>
        <v>0</v>
      </c>
      <c r="AS2676" s="45">
        <f>IF(AU2676="S",IF(Q2676="1. Aceitou o programa",IF(OR(X2676="Não se Aplica",X2676=""),IF(OR(W2676="Não se Aplica",W2676=""),0,W2676-V2676),AVERAGE(X2676-W2676,W2676-V2676)),0),0)</f>
        <v>0</v>
      </c>
      <c r="AT2676" s="45">
        <f>IF(AU2676="S",IF(AND(Q2676="1. Aceitou o programa",AB2676="Realizada"),IFERROR(IF(AA2676="",0,AA2676-R2676),0),0),0)</f>
        <v>0</v>
      </c>
      <c r="AU2676" s="45" t="str">
        <f>_xlfn.XLOOKUP(U2676,'Lista Suspensa'!$AA$20:$AA$23,'Lista Suspensa'!$AB$20:$AB$23,"N/A")</f>
        <v>S</v>
      </c>
    </row>
    <row r="2677" spans="1:47" ht="12" customHeight="1" x14ac:dyDescent="0.3">
      <c r="A2677" s="87" t="s">
        <v>47</v>
      </c>
      <c r="B2677" s="88">
        <v>46104</v>
      </c>
      <c r="C2677" s="89" t="s">
        <v>48</v>
      </c>
      <c r="D2677" s="89" t="s">
        <v>49</v>
      </c>
      <c r="E2677" s="189">
        <v>86864862</v>
      </c>
      <c r="F2677" s="197" t="s">
        <v>6837</v>
      </c>
      <c r="G2677" s="90">
        <v>27327045805</v>
      </c>
      <c r="H2677" s="91">
        <v>28529</v>
      </c>
      <c r="I2677" s="89"/>
      <c r="J2677" s="89" t="s">
        <v>51</v>
      </c>
      <c r="K2677" s="89" t="s">
        <v>52</v>
      </c>
      <c r="L2677" s="89" t="s">
        <v>53</v>
      </c>
      <c r="M2677" s="89" t="s">
        <v>1603</v>
      </c>
      <c r="N2677" s="89" t="s">
        <v>137</v>
      </c>
      <c r="O2677" s="92" t="s">
        <v>6838</v>
      </c>
      <c r="P2677" s="93" t="s">
        <v>57</v>
      </c>
      <c r="Q2677" s="110" t="s">
        <v>5322</v>
      </c>
      <c r="R2677" s="94"/>
      <c r="S2677" s="95">
        <v>46168</v>
      </c>
      <c r="T2677" s="95" t="s">
        <v>5203</v>
      </c>
      <c r="U2677" s="95" t="s">
        <v>1125</v>
      </c>
      <c r="V2677" s="91">
        <v>46114</v>
      </c>
      <c r="W2677" s="91">
        <v>46160</v>
      </c>
      <c r="X2677" s="91">
        <v>46167</v>
      </c>
      <c r="Y2677" s="96" t="s">
        <v>2851</v>
      </c>
      <c r="Z2677" s="89"/>
      <c r="AA2677" s="95"/>
      <c r="AB2677" s="89"/>
      <c r="AC2677" s="109"/>
      <c r="AD2677" s="89"/>
      <c r="AE2677" s="89"/>
      <c r="AF2677" s="191"/>
      <c r="AG2677" s="194"/>
      <c r="AH2677" s="193"/>
      <c r="AI2677" s="97"/>
      <c r="AJ2677" s="97"/>
      <c r="AK2677" s="97"/>
      <c r="AL2677" s="45" t="s">
        <v>67</v>
      </c>
      <c r="AM2677" s="160" t="str">
        <f>MONTH(B2677)&amp;"/"&amp;YEAR(B2677)</f>
        <v>3/2026</v>
      </c>
      <c r="AN2677" s="45">
        <f>WEEKNUM(B2677)-WEEKNUM(EOMONTH(B2677,-1)+1)+1</f>
        <v>4</v>
      </c>
      <c r="AO2677" s="45" t="str">
        <f>MONTH(R2677)&amp;"/"&amp;YEAR(R2677)</f>
        <v>1/1900</v>
      </c>
      <c r="AP2677" s="45" t="e">
        <f>WEEKNUM(R2677)-WEEKNUM(EOMONTH(R2677,-1)+1)+1</f>
        <v>#NUM!</v>
      </c>
      <c r="AQ2677" s="45">
        <f>IF(AU2677="S",IF(Q2677="1. Aceitou o programa",R2677-B2677,0),0)</f>
        <v>0</v>
      </c>
      <c r="AR2677" s="45">
        <f>IF(AU2677="S",IF(AND(S2677&lt;&gt;"",R2677&lt;&gt;""),S2677-R2677,0),0)</f>
        <v>0</v>
      </c>
      <c r="AS2677" s="45">
        <f>IF(AU2677="S",IF(Q2677="1. Aceitou o programa",IF(OR(X2677="Não se Aplica",X2677=""),IF(OR(W2677="Não se Aplica",W2677=""),0,W2677-V2677),AVERAGE(X2677-W2677,W2677-V2677)),0),0)</f>
        <v>0</v>
      </c>
      <c r="AT2677" s="45">
        <f>IF(AU2677="S",IF(AND(Q2677="1. Aceitou o programa",AB2677="Realizada"),IFERROR(IF(AA2677="",0,AA2677-R2677),0),0),0)</f>
        <v>0</v>
      </c>
      <c r="AU2677" s="45" t="str">
        <f>_xlfn.XLOOKUP(U2677,'Lista Suspensa'!$AA$20:$AA$23,'Lista Suspensa'!$AB$20:$AB$23,"N/A")</f>
        <v>S</v>
      </c>
    </row>
    <row r="2678" spans="1:47" ht="12" customHeight="1" x14ac:dyDescent="0.3">
      <c r="A2678" s="87" t="s">
        <v>47</v>
      </c>
      <c r="B2678" s="88">
        <v>46104</v>
      </c>
      <c r="C2678" s="89" t="s">
        <v>48</v>
      </c>
      <c r="D2678" s="89" t="s">
        <v>49</v>
      </c>
      <c r="E2678" s="189">
        <v>88335982</v>
      </c>
      <c r="F2678" s="197" t="s">
        <v>6839</v>
      </c>
      <c r="G2678" s="90">
        <v>28528115704</v>
      </c>
      <c r="H2678" s="91">
        <v>19337</v>
      </c>
      <c r="I2678" s="89"/>
      <c r="J2678" s="89" t="s">
        <v>84</v>
      </c>
      <c r="K2678" s="89" t="s">
        <v>76</v>
      </c>
      <c r="L2678" s="89" t="s">
        <v>191</v>
      </c>
      <c r="M2678" s="89" t="s">
        <v>2239</v>
      </c>
      <c r="N2678" s="89" t="s">
        <v>331</v>
      </c>
      <c r="O2678" s="92" t="s">
        <v>6840</v>
      </c>
      <c r="P2678" s="93" t="s">
        <v>57</v>
      </c>
      <c r="Q2678" s="110" t="s">
        <v>5322</v>
      </c>
      <c r="R2678" s="94"/>
      <c r="S2678" s="95">
        <v>46168</v>
      </c>
      <c r="T2678" s="95" t="s">
        <v>5203</v>
      </c>
      <c r="U2678" s="95" t="s">
        <v>1125</v>
      </c>
      <c r="V2678" s="91">
        <v>46114</v>
      </c>
      <c r="W2678" s="91">
        <v>46160</v>
      </c>
      <c r="X2678" s="91">
        <v>46167</v>
      </c>
      <c r="Y2678" s="96" t="s">
        <v>2851</v>
      </c>
      <c r="Z2678" s="89"/>
      <c r="AA2678" s="95"/>
      <c r="AB2678" s="89"/>
      <c r="AC2678" s="109"/>
      <c r="AD2678" s="89"/>
      <c r="AE2678" s="89"/>
      <c r="AF2678" s="191"/>
      <c r="AG2678" s="194"/>
      <c r="AH2678" s="193"/>
      <c r="AI2678" s="97"/>
      <c r="AJ2678" s="97"/>
      <c r="AK2678" s="97"/>
      <c r="AL2678" s="45" t="s">
        <v>67</v>
      </c>
      <c r="AM2678" s="160" t="str">
        <f>MONTH(B2678)&amp;"/"&amp;YEAR(B2678)</f>
        <v>3/2026</v>
      </c>
      <c r="AN2678" s="45">
        <f>WEEKNUM(B2678)-WEEKNUM(EOMONTH(B2678,-1)+1)+1</f>
        <v>4</v>
      </c>
      <c r="AO2678" s="45" t="str">
        <f>MONTH(R2678)&amp;"/"&amp;YEAR(R2678)</f>
        <v>1/1900</v>
      </c>
      <c r="AP2678" s="45" t="e">
        <f>WEEKNUM(R2678)-WEEKNUM(EOMONTH(R2678,-1)+1)+1</f>
        <v>#NUM!</v>
      </c>
      <c r="AQ2678" s="45">
        <f>IF(AU2678="S",IF(Q2678="1. Aceitou o programa",R2678-B2678,0),0)</f>
        <v>0</v>
      </c>
      <c r="AR2678" s="45">
        <f>IF(AU2678="S",IF(AND(S2678&lt;&gt;"",R2678&lt;&gt;""),S2678-R2678,0),0)</f>
        <v>0</v>
      </c>
      <c r="AS2678" s="45">
        <f>IF(AU2678="S",IF(Q2678="1. Aceitou o programa",IF(OR(X2678="Não se Aplica",X2678=""),IF(OR(W2678="Não se Aplica",W2678=""),0,W2678-V2678),AVERAGE(X2678-W2678,W2678-V2678)),0),0)</f>
        <v>0</v>
      </c>
      <c r="AT2678" s="45">
        <f>IF(AU2678="S",IF(AND(Q2678="1. Aceitou o programa",AB2678="Realizada"),IFERROR(IF(AA2678="",0,AA2678-R2678),0),0),0)</f>
        <v>0</v>
      </c>
      <c r="AU2678" s="45" t="str">
        <f>_xlfn.XLOOKUP(U2678,'Lista Suspensa'!$AA$20:$AA$23,'Lista Suspensa'!$AB$20:$AB$23,"N/A")</f>
        <v>S</v>
      </c>
    </row>
    <row r="2679" spans="1:47" ht="12" customHeight="1" x14ac:dyDescent="0.3">
      <c r="A2679" s="87" t="s">
        <v>47</v>
      </c>
      <c r="B2679" s="88">
        <v>46104</v>
      </c>
      <c r="C2679" s="89" t="s">
        <v>48</v>
      </c>
      <c r="D2679" s="89" t="s">
        <v>49</v>
      </c>
      <c r="E2679" s="189">
        <v>74830840</v>
      </c>
      <c r="F2679" s="197" t="s">
        <v>6841</v>
      </c>
      <c r="G2679" s="90">
        <v>83419713568</v>
      </c>
      <c r="H2679" s="91">
        <v>29533</v>
      </c>
      <c r="I2679" s="89"/>
      <c r="J2679" s="89" t="s">
        <v>84</v>
      </c>
      <c r="K2679" s="89" t="s">
        <v>52</v>
      </c>
      <c r="L2679" s="89" t="s">
        <v>85</v>
      </c>
      <c r="M2679" s="89" t="s">
        <v>234</v>
      </c>
      <c r="N2679" s="89" t="s">
        <v>159</v>
      </c>
      <c r="O2679" s="92" t="s">
        <v>6842</v>
      </c>
      <c r="P2679" s="93" t="s">
        <v>57</v>
      </c>
      <c r="Q2679" s="110" t="s">
        <v>5322</v>
      </c>
      <c r="R2679" s="94"/>
      <c r="S2679" s="95">
        <v>46168</v>
      </c>
      <c r="T2679" s="95" t="s">
        <v>5203</v>
      </c>
      <c r="U2679" s="95" t="s">
        <v>1125</v>
      </c>
      <c r="V2679" s="91">
        <v>46114</v>
      </c>
      <c r="W2679" s="91">
        <v>46160</v>
      </c>
      <c r="X2679" s="91">
        <v>46167</v>
      </c>
      <c r="Y2679" s="96" t="s">
        <v>2851</v>
      </c>
      <c r="Z2679" s="89"/>
      <c r="AA2679" s="95"/>
      <c r="AB2679" s="89"/>
      <c r="AC2679" s="109"/>
      <c r="AD2679" s="89"/>
      <c r="AE2679" s="89"/>
      <c r="AF2679" s="191"/>
      <c r="AG2679" s="194"/>
      <c r="AH2679" s="193"/>
      <c r="AI2679" s="97"/>
      <c r="AJ2679" s="97"/>
      <c r="AK2679" s="97"/>
      <c r="AL2679" s="45" t="s">
        <v>67</v>
      </c>
      <c r="AM2679" s="160" t="str">
        <f>MONTH(B2679)&amp;"/"&amp;YEAR(B2679)</f>
        <v>3/2026</v>
      </c>
      <c r="AN2679" s="45">
        <f>WEEKNUM(B2679)-WEEKNUM(EOMONTH(B2679,-1)+1)+1</f>
        <v>4</v>
      </c>
      <c r="AO2679" s="45" t="str">
        <f>MONTH(R2679)&amp;"/"&amp;YEAR(R2679)</f>
        <v>1/1900</v>
      </c>
      <c r="AP2679" s="45" t="e">
        <f>WEEKNUM(R2679)-WEEKNUM(EOMONTH(R2679,-1)+1)+1</f>
        <v>#NUM!</v>
      </c>
      <c r="AQ2679" s="45">
        <f>IF(AU2679="S",IF(Q2679="1. Aceitou o programa",R2679-B2679,0),0)</f>
        <v>0</v>
      </c>
      <c r="AR2679" s="45">
        <f>IF(AU2679="S",IF(AND(S2679&lt;&gt;"",R2679&lt;&gt;""),S2679-R2679,0),0)</f>
        <v>0</v>
      </c>
      <c r="AS2679" s="45">
        <f>IF(AU2679="S",IF(Q2679="1. Aceitou o programa",IF(OR(X2679="Não se Aplica",X2679=""),IF(OR(W2679="Não se Aplica",W2679=""),0,W2679-V2679),AVERAGE(X2679-W2679,W2679-V2679)),0),0)</f>
        <v>0</v>
      </c>
      <c r="AT2679" s="45">
        <f>IF(AU2679="S",IF(AND(Q2679="1. Aceitou o programa",AB2679="Realizada"),IFERROR(IF(AA2679="",0,AA2679-R2679),0),0),0)</f>
        <v>0</v>
      </c>
      <c r="AU2679" s="45" t="str">
        <f>_xlfn.XLOOKUP(U2679,'Lista Suspensa'!$AA$20:$AA$23,'Lista Suspensa'!$AB$20:$AB$23,"N/A")</f>
        <v>S</v>
      </c>
    </row>
    <row r="2680" spans="1:47" ht="12" customHeight="1" x14ac:dyDescent="0.3">
      <c r="A2680" s="87" t="s">
        <v>47</v>
      </c>
      <c r="B2680" s="88">
        <v>46104</v>
      </c>
      <c r="C2680" s="89" t="s">
        <v>48</v>
      </c>
      <c r="D2680" s="89" t="s">
        <v>49</v>
      </c>
      <c r="E2680" s="189">
        <v>74318590</v>
      </c>
      <c r="F2680" s="197" t="s">
        <v>6843</v>
      </c>
      <c r="G2680" s="90">
        <v>43894436824</v>
      </c>
      <c r="H2680" s="91">
        <v>39885</v>
      </c>
      <c r="I2680" s="89"/>
      <c r="J2680" s="89" t="s">
        <v>51</v>
      </c>
      <c r="K2680" s="89" t="s">
        <v>52</v>
      </c>
      <c r="L2680" s="89" t="s">
        <v>53</v>
      </c>
      <c r="M2680" s="89" t="s">
        <v>6422</v>
      </c>
      <c r="N2680" s="89" t="s">
        <v>159</v>
      </c>
      <c r="O2680" s="92" t="s">
        <v>6844</v>
      </c>
      <c r="P2680" s="93" t="s">
        <v>57</v>
      </c>
      <c r="Q2680" s="110" t="s">
        <v>5322</v>
      </c>
      <c r="R2680" s="94"/>
      <c r="S2680" s="95">
        <v>46168</v>
      </c>
      <c r="T2680" s="95" t="s">
        <v>5203</v>
      </c>
      <c r="U2680" s="95" t="s">
        <v>1125</v>
      </c>
      <c r="V2680" s="91">
        <v>46114</v>
      </c>
      <c r="W2680" s="91">
        <v>46160</v>
      </c>
      <c r="X2680" s="91">
        <v>46167</v>
      </c>
      <c r="Y2680" s="96" t="s">
        <v>2851</v>
      </c>
      <c r="Z2680" s="89"/>
      <c r="AA2680" s="95"/>
      <c r="AB2680" s="89"/>
      <c r="AC2680" s="109"/>
      <c r="AD2680" s="89"/>
      <c r="AE2680" s="89"/>
      <c r="AF2680" s="191"/>
      <c r="AG2680" s="194"/>
      <c r="AH2680" s="193"/>
      <c r="AI2680" s="97"/>
      <c r="AJ2680" s="97"/>
      <c r="AK2680" s="97"/>
      <c r="AL2680" s="45" t="s">
        <v>67</v>
      </c>
      <c r="AM2680" s="160" t="str">
        <f>MONTH(B2680)&amp;"/"&amp;YEAR(B2680)</f>
        <v>3/2026</v>
      </c>
      <c r="AN2680" s="45">
        <f>WEEKNUM(B2680)-WEEKNUM(EOMONTH(B2680,-1)+1)+1</f>
        <v>4</v>
      </c>
      <c r="AO2680" s="45" t="str">
        <f>MONTH(R2680)&amp;"/"&amp;YEAR(R2680)</f>
        <v>1/1900</v>
      </c>
      <c r="AP2680" s="45" t="e">
        <f>WEEKNUM(R2680)-WEEKNUM(EOMONTH(R2680,-1)+1)+1</f>
        <v>#NUM!</v>
      </c>
      <c r="AQ2680" s="45">
        <f>IF(AU2680="S",IF(Q2680="1. Aceitou o programa",R2680-B2680,0),0)</f>
        <v>0</v>
      </c>
      <c r="AR2680" s="45">
        <f>IF(AU2680="S",IF(AND(S2680&lt;&gt;"",R2680&lt;&gt;""),S2680-R2680,0),0)</f>
        <v>0</v>
      </c>
      <c r="AS2680" s="45">
        <f>IF(AU2680="S",IF(Q2680="1. Aceitou o programa",IF(OR(X2680="Não se Aplica",X2680=""),IF(OR(W2680="Não se Aplica",W2680=""),0,W2680-V2680),AVERAGE(X2680-W2680,W2680-V2680)),0),0)</f>
        <v>0</v>
      </c>
      <c r="AT2680" s="45">
        <f>IF(AU2680="S",IF(AND(Q2680="1. Aceitou o programa",AB2680="Realizada"),IFERROR(IF(AA2680="",0,AA2680-R2680),0),0),0)</f>
        <v>0</v>
      </c>
      <c r="AU2680" s="45" t="str">
        <f>_xlfn.XLOOKUP(U2680,'Lista Suspensa'!$AA$20:$AA$23,'Lista Suspensa'!$AB$20:$AB$23,"N/A")</f>
        <v>S</v>
      </c>
    </row>
    <row r="2681" spans="1:47" ht="12" customHeight="1" x14ac:dyDescent="0.3">
      <c r="A2681" s="87" t="s">
        <v>47</v>
      </c>
      <c r="B2681" s="88">
        <v>46104</v>
      </c>
      <c r="C2681" s="89" t="s">
        <v>48</v>
      </c>
      <c r="D2681" s="89" t="s">
        <v>49</v>
      </c>
      <c r="E2681" s="189">
        <v>74325461</v>
      </c>
      <c r="F2681" s="197" t="s">
        <v>6845</v>
      </c>
      <c r="G2681" s="90">
        <v>10485117746</v>
      </c>
      <c r="H2681" s="91">
        <v>30696</v>
      </c>
      <c r="I2681" s="89"/>
      <c r="J2681" s="89" t="s">
        <v>51</v>
      </c>
      <c r="K2681" s="89" t="s">
        <v>76</v>
      </c>
      <c r="L2681" s="89" t="s">
        <v>95</v>
      </c>
      <c r="M2681" s="89" t="s">
        <v>106</v>
      </c>
      <c r="N2681" s="89" t="s">
        <v>159</v>
      </c>
      <c r="O2681" s="92" t="s">
        <v>6846</v>
      </c>
      <c r="P2681" s="93" t="s">
        <v>57</v>
      </c>
      <c r="Q2681" s="110" t="s">
        <v>5322</v>
      </c>
      <c r="R2681" s="94"/>
      <c r="S2681" s="95">
        <v>46168</v>
      </c>
      <c r="T2681" s="95" t="s">
        <v>5203</v>
      </c>
      <c r="U2681" s="95" t="s">
        <v>1125</v>
      </c>
      <c r="V2681" s="91">
        <v>46114</v>
      </c>
      <c r="W2681" s="91">
        <v>46160</v>
      </c>
      <c r="X2681" s="91">
        <v>46167</v>
      </c>
      <c r="Y2681" s="96" t="s">
        <v>2851</v>
      </c>
      <c r="Z2681" s="89"/>
      <c r="AA2681" s="95"/>
      <c r="AB2681" s="89"/>
      <c r="AC2681" s="109"/>
      <c r="AD2681" s="89"/>
      <c r="AE2681" s="89"/>
      <c r="AF2681" s="191"/>
      <c r="AG2681" s="194"/>
      <c r="AH2681" s="193"/>
      <c r="AI2681" s="97"/>
      <c r="AJ2681" s="97"/>
      <c r="AK2681" s="97"/>
      <c r="AL2681" s="45" t="s">
        <v>67</v>
      </c>
      <c r="AM2681" s="160" t="str">
        <f>MONTH(B2681)&amp;"/"&amp;YEAR(B2681)</f>
        <v>3/2026</v>
      </c>
      <c r="AN2681" s="45">
        <f>WEEKNUM(B2681)-WEEKNUM(EOMONTH(B2681,-1)+1)+1</f>
        <v>4</v>
      </c>
      <c r="AO2681" s="45" t="str">
        <f>MONTH(R2681)&amp;"/"&amp;YEAR(R2681)</f>
        <v>1/1900</v>
      </c>
      <c r="AP2681" s="45" t="e">
        <f>WEEKNUM(R2681)-WEEKNUM(EOMONTH(R2681,-1)+1)+1</f>
        <v>#NUM!</v>
      </c>
      <c r="AQ2681" s="45">
        <f>IF(AU2681="S",IF(Q2681="1. Aceitou o programa",R2681-B2681,0),0)</f>
        <v>0</v>
      </c>
      <c r="AR2681" s="45">
        <f>IF(AU2681="S",IF(AND(S2681&lt;&gt;"",R2681&lt;&gt;""),S2681-R2681,0),0)</f>
        <v>0</v>
      </c>
      <c r="AS2681" s="45">
        <f>IF(AU2681="S",IF(Q2681="1. Aceitou o programa",IF(OR(X2681="Não se Aplica",X2681=""),IF(OR(W2681="Não se Aplica",W2681=""),0,W2681-V2681),AVERAGE(X2681-W2681,W2681-V2681)),0),0)</f>
        <v>0</v>
      </c>
      <c r="AT2681" s="45">
        <f>IF(AU2681="S",IF(AND(Q2681="1. Aceitou o programa",AB2681="Realizada"),IFERROR(IF(AA2681="",0,AA2681-R2681),0),0),0)</f>
        <v>0</v>
      </c>
      <c r="AU2681" s="45" t="str">
        <f>_xlfn.XLOOKUP(U2681,'Lista Suspensa'!$AA$20:$AA$23,'Lista Suspensa'!$AB$20:$AB$23,"N/A")</f>
        <v>S</v>
      </c>
    </row>
    <row r="2682" spans="1:47" ht="12" customHeight="1" x14ac:dyDescent="0.3">
      <c r="A2682" s="87" t="s">
        <v>47</v>
      </c>
      <c r="B2682" s="88">
        <v>46104</v>
      </c>
      <c r="C2682" s="89" t="s">
        <v>48</v>
      </c>
      <c r="D2682" s="89" t="s">
        <v>49</v>
      </c>
      <c r="E2682" s="189">
        <v>74325462</v>
      </c>
      <c r="F2682" s="197" t="s">
        <v>6847</v>
      </c>
      <c r="G2682" s="90">
        <v>2113049724</v>
      </c>
      <c r="H2682" s="91">
        <v>20523</v>
      </c>
      <c r="I2682" s="89"/>
      <c r="J2682" s="89" t="s">
        <v>51</v>
      </c>
      <c r="K2682" s="89" t="s">
        <v>76</v>
      </c>
      <c r="L2682" s="89" t="s">
        <v>95</v>
      </c>
      <c r="M2682" s="89" t="s">
        <v>106</v>
      </c>
      <c r="N2682" s="89" t="s">
        <v>159</v>
      </c>
      <c r="O2682" s="92" t="s">
        <v>6846</v>
      </c>
      <c r="P2682" s="93" t="s">
        <v>57</v>
      </c>
      <c r="Q2682" s="110" t="s">
        <v>5322</v>
      </c>
      <c r="R2682" s="94"/>
      <c r="S2682" s="95">
        <v>46168</v>
      </c>
      <c r="T2682" s="95" t="s">
        <v>5203</v>
      </c>
      <c r="U2682" s="95" t="s">
        <v>1125</v>
      </c>
      <c r="V2682" s="91">
        <v>46114</v>
      </c>
      <c r="W2682" s="91">
        <v>46160</v>
      </c>
      <c r="X2682" s="91">
        <v>46167</v>
      </c>
      <c r="Y2682" s="96" t="s">
        <v>2851</v>
      </c>
      <c r="Z2682" s="89"/>
      <c r="AA2682" s="95"/>
      <c r="AB2682" s="89"/>
      <c r="AC2682" s="109"/>
      <c r="AD2682" s="89"/>
      <c r="AE2682" s="89"/>
      <c r="AF2682" s="191"/>
      <c r="AG2682" s="194"/>
      <c r="AH2682" s="193"/>
      <c r="AI2682" s="97"/>
      <c r="AJ2682" s="97"/>
      <c r="AK2682" s="97"/>
      <c r="AL2682" s="45" t="s">
        <v>67</v>
      </c>
      <c r="AM2682" s="160" t="str">
        <f>MONTH(B2682)&amp;"/"&amp;YEAR(B2682)</f>
        <v>3/2026</v>
      </c>
      <c r="AN2682" s="45">
        <f>WEEKNUM(B2682)-WEEKNUM(EOMONTH(B2682,-1)+1)+1</f>
        <v>4</v>
      </c>
      <c r="AO2682" s="45" t="str">
        <f>MONTH(R2682)&amp;"/"&amp;YEAR(R2682)</f>
        <v>1/1900</v>
      </c>
      <c r="AP2682" s="45" t="e">
        <f>WEEKNUM(R2682)-WEEKNUM(EOMONTH(R2682,-1)+1)+1</f>
        <v>#NUM!</v>
      </c>
      <c r="AQ2682" s="45">
        <f>IF(AU2682="S",IF(Q2682="1. Aceitou o programa",R2682-B2682,0),0)</f>
        <v>0</v>
      </c>
      <c r="AR2682" s="45">
        <f>IF(AU2682="S",IF(AND(S2682&lt;&gt;"",R2682&lt;&gt;""),S2682-R2682,0),0)</f>
        <v>0</v>
      </c>
      <c r="AS2682" s="45">
        <f>IF(AU2682="S",IF(Q2682="1. Aceitou o programa",IF(OR(X2682="Não se Aplica",X2682=""),IF(OR(W2682="Não se Aplica",W2682=""),0,W2682-V2682),AVERAGE(X2682-W2682,W2682-V2682)),0),0)</f>
        <v>0</v>
      </c>
      <c r="AT2682" s="45">
        <f>IF(AU2682="S",IF(AND(Q2682="1. Aceitou o programa",AB2682="Realizada"),IFERROR(IF(AA2682="",0,AA2682-R2682),0),0),0)</f>
        <v>0</v>
      </c>
      <c r="AU2682" s="45" t="str">
        <f>_xlfn.XLOOKUP(U2682,'Lista Suspensa'!$AA$20:$AA$23,'Lista Suspensa'!$AB$20:$AB$23,"N/A")</f>
        <v>S</v>
      </c>
    </row>
    <row r="2683" spans="1:47" ht="12" customHeight="1" x14ac:dyDescent="0.3">
      <c r="A2683" s="87" t="s">
        <v>47</v>
      </c>
      <c r="B2683" s="88">
        <v>46104</v>
      </c>
      <c r="C2683" s="89" t="s">
        <v>48</v>
      </c>
      <c r="D2683" s="89" t="s">
        <v>49</v>
      </c>
      <c r="E2683" s="189">
        <v>84116715</v>
      </c>
      <c r="F2683" s="197" t="s">
        <v>6848</v>
      </c>
      <c r="G2683" s="90">
        <v>29035611845</v>
      </c>
      <c r="H2683" s="91">
        <v>29268</v>
      </c>
      <c r="I2683" s="89"/>
      <c r="J2683" s="89" t="s">
        <v>51</v>
      </c>
      <c r="K2683" s="89" t="s">
        <v>52</v>
      </c>
      <c r="L2683" s="89" t="s">
        <v>85</v>
      </c>
      <c r="M2683" s="89" t="s">
        <v>3745</v>
      </c>
      <c r="N2683" s="89" t="s">
        <v>159</v>
      </c>
      <c r="O2683" s="92" t="s">
        <v>6849</v>
      </c>
      <c r="P2683" s="93" t="s">
        <v>57</v>
      </c>
      <c r="Q2683" s="110" t="s">
        <v>5322</v>
      </c>
      <c r="R2683" s="94"/>
      <c r="S2683" s="95">
        <v>46168</v>
      </c>
      <c r="T2683" s="95" t="s">
        <v>5203</v>
      </c>
      <c r="U2683" s="95" t="s">
        <v>1125</v>
      </c>
      <c r="V2683" s="91">
        <v>46114</v>
      </c>
      <c r="W2683" s="91">
        <v>46160</v>
      </c>
      <c r="X2683" s="91">
        <v>46167</v>
      </c>
      <c r="Y2683" s="96" t="s">
        <v>2851</v>
      </c>
      <c r="Z2683" s="89"/>
      <c r="AA2683" s="95"/>
      <c r="AB2683" s="89"/>
      <c r="AC2683" s="109"/>
      <c r="AD2683" s="89"/>
      <c r="AE2683" s="89"/>
      <c r="AF2683" s="191"/>
      <c r="AG2683" s="194"/>
      <c r="AH2683" s="193"/>
      <c r="AI2683" s="97"/>
      <c r="AJ2683" s="97"/>
      <c r="AK2683" s="97"/>
      <c r="AL2683" s="45" t="s">
        <v>67</v>
      </c>
      <c r="AM2683" s="160" t="str">
        <f>MONTH(B2683)&amp;"/"&amp;YEAR(B2683)</f>
        <v>3/2026</v>
      </c>
      <c r="AN2683" s="45">
        <f>WEEKNUM(B2683)-WEEKNUM(EOMONTH(B2683,-1)+1)+1</f>
        <v>4</v>
      </c>
      <c r="AO2683" s="45" t="str">
        <f>MONTH(R2683)&amp;"/"&amp;YEAR(R2683)</f>
        <v>1/1900</v>
      </c>
      <c r="AP2683" s="45" t="e">
        <f>WEEKNUM(R2683)-WEEKNUM(EOMONTH(R2683,-1)+1)+1</f>
        <v>#NUM!</v>
      </c>
      <c r="AQ2683" s="45">
        <f>IF(AU2683="S",IF(Q2683="1. Aceitou o programa",R2683-B2683,0),0)</f>
        <v>0</v>
      </c>
      <c r="AR2683" s="45">
        <f>IF(AU2683="S",IF(AND(S2683&lt;&gt;"",R2683&lt;&gt;""),S2683-R2683,0),0)</f>
        <v>0</v>
      </c>
      <c r="AS2683" s="45">
        <f>IF(AU2683="S",IF(Q2683="1. Aceitou o programa",IF(OR(X2683="Não se Aplica",X2683=""),IF(OR(W2683="Não se Aplica",W2683=""),0,W2683-V2683),AVERAGE(X2683-W2683,W2683-V2683)),0),0)</f>
        <v>0</v>
      </c>
      <c r="AT2683" s="45">
        <f>IF(AU2683="S",IF(AND(Q2683="1. Aceitou o programa",AB2683="Realizada"),IFERROR(IF(AA2683="",0,AA2683-R2683),0),0),0)</f>
        <v>0</v>
      </c>
      <c r="AU2683" s="45" t="str">
        <f>_xlfn.XLOOKUP(U2683,'Lista Suspensa'!$AA$20:$AA$23,'Lista Suspensa'!$AB$20:$AB$23,"N/A")</f>
        <v>S</v>
      </c>
    </row>
    <row r="2684" spans="1:47" ht="12" customHeight="1" x14ac:dyDescent="0.3">
      <c r="A2684" s="87" t="s">
        <v>47</v>
      </c>
      <c r="B2684" s="88">
        <v>46104</v>
      </c>
      <c r="C2684" s="89" t="s">
        <v>48</v>
      </c>
      <c r="D2684" s="89" t="s">
        <v>49</v>
      </c>
      <c r="E2684" s="189">
        <v>89404743</v>
      </c>
      <c r="F2684" s="197" t="s">
        <v>6850</v>
      </c>
      <c r="G2684" s="90">
        <v>16298635807</v>
      </c>
      <c r="H2684" s="91">
        <v>28185</v>
      </c>
      <c r="I2684" s="89"/>
      <c r="J2684" s="89" t="s">
        <v>84</v>
      </c>
      <c r="K2684" s="89" t="s">
        <v>52</v>
      </c>
      <c r="L2684" s="89" t="s">
        <v>85</v>
      </c>
      <c r="M2684" s="89" t="s">
        <v>6851</v>
      </c>
      <c r="N2684" s="89" t="s">
        <v>79</v>
      </c>
      <c r="O2684" s="92" t="s">
        <v>6852</v>
      </c>
      <c r="P2684" s="93" t="s">
        <v>57</v>
      </c>
      <c r="Q2684" s="110" t="s">
        <v>5322</v>
      </c>
      <c r="R2684" s="94"/>
      <c r="S2684" s="95">
        <v>46168</v>
      </c>
      <c r="T2684" s="95" t="s">
        <v>5203</v>
      </c>
      <c r="U2684" s="95" t="s">
        <v>1125</v>
      </c>
      <c r="V2684" s="91">
        <v>46114</v>
      </c>
      <c r="W2684" s="91">
        <v>46160</v>
      </c>
      <c r="X2684" s="91">
        <v>46167</v>
      </c>
      <c r="Y2684" s="96" t="s">
        <v>2851</v>
      </c>
      <c r="Z2684" s="89"/>
      <c r="AA2684" s="95"/>
      <c r="AB2684" s="89"/>
      <c r="AC2684" s="109"/>
      <c r="AD2684" s="89"/>
      <c r="AE2684" s="89"/>
      <c r="AF2684" s="191"/>
      <c r="AG2684" s="194"/>
      <c r="AH2684" s="193"/>
      <c r="AI2684" s="97"/>
      <c r="AJ2684" s="97"/>
      <c r="AK2684" s="97"/>
      <c r="AL2684" s="45" t="s">
        <v>67</v>
      </c>
      <c r="AM2684" s="160" t="str">
        <f>MONTH(B2684)&amp;"/"&amp;YEAR(B2684)</f>
        <v>3/2026</v>
      </c>
      <c r="AN2684" s="45">
        <f>WEEKNUM(B2684)-WEEKNUM(EOMONTH(B2684,-1)+1)+1</f>
        <v>4</v>
      </c>
      <c r="AO2684" s="45" t="str">
        <f>MONTH(R2684)&amp;"/"&amp;YEAR(R2684)</f>
        <v>1/1900</v>
      </c>
      <c r="AP2684" s="45" t="e">
        <f>WEEKNUM(R2684)-WEEKNUM(EOMONTH(R2684,-1)+1)+1</f>
        <v>#NUM!</v>
      </c>
      <c r="AQ2684" s="45">
        <f>IF(AU2684="S",IF(Q2684="1. Aceitou o programa",R2684-B2684,0),0)</f>
        <v>0</v>
      </c>
      <c r="AR2684" s="45">
        <f>IF(AU2684="S",IF(AND(S2684&lt;&gt;"",R2684&lt;&gt;""),S2684-R2684,0),0)</f>
        <v>0</v>
      </c>
      <c r="AS2684" s="45">
        <f>IF(AU2684="S",IF(Q2684="1. Aceitou o programa",IF(OR(X2684="Não se Aplica",X2684=""),IF(OR(W2684="Não se Aplica",W2684=""),0,W2684-V2684),AVERAGE(X2684-W2684,W2684-V2684)),0),0)</f>
        <v>0</v>
      </c>
      <c r="AT2684" s="45">
        <f>IF(AU2684="S",IF(AND(Q2684="1. Aceitou o programa",AB2684="Realizada"),IFERROR(IF(AA2684="",0,AA2684-R2684),0),0),0)</f>
        <v>0</v>
      </c>
      <c r="AU2684" s="45" t="str">
        <f>_xlfn.XLOOKUP(U2684,'Lista Suspensa'!$AA$20:$AA$23,'Lista Suspensa'!$AB$20:$AB$23,"N/A")</f>
        <v>S</v>
      </c>
    </row>
    <row r="2685" spans="1:47" ht="12" customHeight="1" x14ac:dyDescent="0.3">
      <c r="A2685" s="87" t="s">
        <v>47</v>
      </c>
      <c r="B2685" s="88">
        <v>46104</v>
      </c>
      <c r="C2685" s="89" t="s">
        <v>48</v>
      </c>
      <c r="D2685" s="89" t="s">
        <v>49</v>
      </c>
      <c r="E2685" s="189">
        <v>79869462</v>
      </c>
      <c r="F2685" s="197" t="s">
        <v>6853</v>
      </c>
      <c r="G2685" s="90">
        <v>8568053866</v>
      </c>
      <c r="H2685" s="91">
        <v>23327</v>
      </c>
      <c r="I2685" s="89"/>
      <c r="J2685" s="89" t="s">
        <v>84</v>
      </c>
      <c r="K2685" s="89" t="s">
        <v>52</v>
      </c>
      <c r="L2685" s="89" t="s">
        <v>85</v>
      </c>
      <c r="M2685" s="89" t="s">
        <v>4276</v>
      </c>
      <c r="N2685" s="89" t="s">
        <v>229</v>
      </c>
      <c r="O2685" s="92" t="s">
        <v>6854</v>
      </c>
      <c r="P2685" s="93" t="s">
        <v>57</v>
      </c>
      <c r="Q2685" s="110" t="s">
        <v>5322</v>
      </c>
      <c r="R2685" s="94"/>
      <c r="S2685" s="95">
        <v>46168</v>
      </c>
      <c r="T2685" s="95" t="s">
        <v>5203</v>
      </c>
      <c r="U2685" s="95" t="s">
        <v>1125</v>
      </c>
      <c r="V2685" s="91">
        <v>46114</v>
      </c>
      <c r="W2685" s="91">
        <v>46160</v>
      </c>
      <c r="X2685" s="91">
        <v>46167</v>
      </c>
      <c r="Y2685" s="96" t="s">
        <v>2851</v>
      </c>
      <c r="Z2685" s="89"/>
      <c r="AA2685" s="95"/>
      <c r="AB2685" s="89"/>
      <c r="AC2685" s="109"/>
      <c r="AD2685" s="89"/>
      <c r="AE2685" s="89"/>
      <c r="AF2685" s="191"/>
      <c r="AG2685" s="194"/>
      <c r="AH2685" s="193"/>
      <c r="AI2685" s="97"/>
      <c r="AJ2685" s="97"/>
      <c r="AK2685" s="97"/>
      <c r="AL2685" s="45" t="s">
        <v>67</v>
      </c>
      <c r="AM2685" s="160" t="str">
        <f>MONTH(B2685)&amp;"/"&amp;YEAR(B2685)</f>
        <v>3/2026</v>
      </c>
      <c r="AN2685" s="45">
        <f>WEEKNUM(B2685)-WEEKNUM(EOMONTH(B2685,-1)+1)+1</f>
        <v>4</v>
      </c>
      <c r="AO2685" s="45" t="str">
        <f>MONTH(R2685)&amp;"/"&amp;YEAR(R2685)</f>
        <v>1/1900</v>
      </c>
      <c r="AP2685" s="45" t="e">
        <f>WEEKNUM(R2685)-WEEKNUM(EOMONTH(R2685,-1)+1)+1</f>
        <v>#NUM!</v>
      </c>
      <c r="AQ2685" s="45">
        <f>IF(AU2685="S",IF(Q2685="1. Aceitou o programa",R2685-B2685,0),0)</f>
        <v>0</v>
      </c>
      <c r="AR2685" s="45">
        <f>IF(AU2685="S",IF(AND(S2685&lt;&gt;"",R2685&lt;&gt;""),S2685-R2685,0),0)</f>
        <v>0</v>
      </c>
      <c r="AS2685" s="45">
        <f>IF(AU2685="S",IF(Q2685="1. Aceitou o programa",IF(OR(X2685="Não se Aplica",X2685=""),IF(OR(W2685="Não se Aplica",W2685=""),0,W2685-V2685),AVERAGE(X2685-W2685,W2685-V2685)),0),0)</f>
        <v>0</v>
      </c>
      <c r="AT2685" s="45">
        <f>IF(AU2685="S",IF(AND(Q2685="1. Aceitou o programa",AB2685="Realizada"),IFERROR(IF(AA2685="",0,AA2685-R2685),0),0),0)</f>
        <v>0</v>
      </c>
      <c r="AU2685" s="45" t="str">
        <f>_xlfn.XLOOKUP(U2685,'Lista Suspensa'!$AA$20:$AA$23,'Lista Suspensa'!$AB$20:$AB$23,"N/A")</f>
        <v>S</v>
      </c>
    </row>
    <row r="2686" spans="1:47" ht="12" customHeight="1" x14ac:dyDescent="0.3">
      <c r="A2686" s="87" t="s">
        <v>47</v>
      </c>
      <c r="B2686" s="88">
        <v>46104</v>
      </c>
      <c r="C2686" s="89" t="s">
        <v>48</v>
      </c>
      <c r="D2686" s="89" t="s">
        <v>49</v>
      </c>
      <c r="E2686" s="189">
        <v>74443154</v>
      </c>
      <c r="F2686" s="197" t="s">
        <v>6855</v>
      </c>
      <c r="G2686" s="90">
        <v>55120318720</v>
      </c>
      <c r="H2686" s="91">
        <v>21142</v>
      </c>
      <c r="I2686" s="89"/>
      <c r="J2686" s="89" t="s">
        <v>51</v>
      </c>
      <c r="K2686" s="89" t="s">
        <v>76</v>
      </c>
      <c r="L2686" s="89" t="s">
        <v>95</v>
      </c>
      <c r="M2686" s="89" t="s">
        <v>3562</v>
      </c>
      <c r="N2686" s="89" t="s">
        <v>159</v>
      </c>
      <c r="O2686" s="92" t="s">
        <v>6856</v>
      </c>
      <c r="P2686" s="93" t="s">
        <v>57</v>
      </c>
      <c r="Q2686" s="110" t="s">
        <v>5322</v>
      </c>
      <c r="R2686" s="94"/>
      <c r="S2686" s="95">
        <v>46168</v>
      </c>
      <c r="T2686" s="95" t="s">
        <v>5203</v>
      </c>
      <c r="U2686" s="95" t="s">
        <v>1125</v>
      </c>
      <c r="V2686" s="91">
        <v>46114</v>
      </c>
      <c r="W2686" s="91">
        <v>46160</v>
      </c>
      <c r="X2686" s="91">
        <v>46167</v>
      </c>
      <c r="Y2686" s="96" t="s">
        <v>2851</v>
      </c>
      <c r="Z2686" s="89"/>
      <c r="AA2686" s="95"/>
      <c r="AB2686" s="89"/>
      <c r="AC2686" s="109"/>
      <c r="AD2686" s="89"/>
      <c r="AE2686" s="89"/>
      <c r="AF2686" s="191"/>
      <c r="AG2686" s="194"/>
      <c r="AH2686" s="193"/>
      <c r="AI2686" s="97"/>
      <c r="AJ2686" s="97"/>
      <c r="AK2686" s="97"/>
      <c r="AL2686" s="45" t="s">
        <v>67</v>
      </c>
      <c r="AM2686" s="160" t="str">
        <f>MONTH(B2686)&amp;"/"&amp;YEAR(B2686)</f>
        <v>3/2026</v>
      </c>
      <c r="AN2686" s="45">
        <f>WEEKNUM(B2686)-WEEKNUM(EOMONTH(B2686,-1)+1)+1</f>
        <v>4</v>
      </c>
      <c r="AO2686" s="45" t="str">
        <f>MONTH(R2686)&amp;"/"&amp;YEAR(R2686)</f>
        <v>1/1900</v>
      </c>
      <c r="AP2686" s="45" t="e">
        <f>WEEKNUM(R2686)-WEEKNUM(EOMONTH(R2686,-1)+1)+1</f>
        <v>#NUM!</v>
      </c>
      <c r="AQ2686" s="45">
        <f>IF(AU2686="S",IF(Q2686="1. Aceitou o programa",R2686-B2686,0),0)</f>
        <v>0</v>
      </c>
      <c r="AR2686" s="45">
        <f>IF(AU2686="S",IF(AND(S2686&lt;&gt;"",R2686&lt;&gt;""),S2686-R2686,0),0)</f>
        <v>0</v>
      </c>
      <c r="AS2686" s="45">
        <f>IF(AU2686="S",IF(Q2686="1. Aceitou o programa",IF(OR(X2686="Não se Aplica",X2686=""),IF(OR(W2686="Não se Aplica",W2686=""),0,W2686-V2686),AVERAGE(X2686-W2686,W2686-V2686)),0),0)</f>
        <v>0</v>
      </c>
      <c r="AT2686" s="45">
        <f>IF(AU2686="S",IF(AND(Q2686="1. Aceitou o programa",AB2686="Realizada"),IFERROR(IF(AA2686="",0,AA2686-R2686),0),0),0)</f>
        <v>0</v>
      </c>
      <c r="AU2686" s="45" t="str">
        <f>_xlfn.XLOOKUP(U2686,'Lista Suspensa'!$AA$20:$AA$23,'Lista Suspensa'!$AB$20:$AB$23,"N/A")</f>
        <v>S</v>
      </c>
    </row>
    <row r="2687" spans="1:47" ht="12" customHeight="1" x14ac:dyDescent="0.3">
      <c r="A2687" s="87" t="s">
        <v>47</v>
      </c>
      <c r="B2687" s="88">
        <v>46104</v>
      </c>
      <c r="C2687" s="89" t="s">
        <v>48</v>
      </c>
      <c r="D2687" s="89" t="s">
        <v>49</v>
      </c>
      <c r="E2687" s="189">
        <v>74475502</v>
      </c>
      <c r="F2687" s="197" t="s">
        <v>6857</v>
      </c>
      <c r="G2687" s="90">
        <v>38348157808</v>
      </c>
      <c r="H2687" s="91">
        <v>32567</v>
      </c>
      <c r="I2687" s="89"/>
      <c r="J2687" s="89" t="s">
        <v>51</v>
      </c>
      <c r="K2687" s="89" t="s">
        <v>52</v>
      </c>
      <c r="L2687" s="89" t="s">
        <v>85</v>
      </c>
      <c r="M2687" s="89" t="s">
        <v>652</v>
      </c>
      <c r="N2687" s="89" t="s">
        <v>159</v>
      </c>
      <c r="O2687" s="92" t="s">
        <v>6858</v>
      </c>
      <c r="P2687" s="93" t="s">
        <v>57</v>
      </c>
      <c r="Q2687" s="110" t="s">
        <v>5322</v>
      </c>
      <c r="R2687" s="94"/>
      <c r="S2687" s="95">
        <v>46168</v>
      </c>
      <c r="T2687" s="95" t="s">
        <v>5203</v>
      </c>
      <c r="U2687" s="95" t="s">
        <v>1125</v>
      </c>
      <c r="V2687" s="91">
        <v>46114</v>
      </c>
      <c r="W2687" s="91">
        <v>46160</v>
      </c>
      <c r="X2687" s="91">
        <v>46167</v>
      </c>
      <c r="Y2687" s="96" t="s">
        <v>2851</v>
      </c>
      <c r="Z2687" s="89"/>
      <c r="AA2687" s="95"/>
      <c r="AB2687" s="89"/>
      <c r="AC2687" s="109"/>
      <c r="AD2687" s="89"/>
      <c r="AE2687" s="89"/>
      <c r="AF2687" s="191"/>
      <c r="AG2687" s="194"/>
      <c r="AH2687" s="193"/>
      <c r="AI2687" s="97"/>
      <c r="AJ2687" s="97"/>
      <c r="AK2687" s="97"/>
      <c r="AL2687" s="45" t="s">
        <v>67</v>
      </c>
      <c r="AM2687" s="160" t="str">
        <f>MONTH(B2687)&amp;"/"&amp;YEAR(B2687)</f>
        <v>3/2026</v>
      </c>
      <c r="AN2687" s="45">
        <f>WEEKNUM(B2687)-WEEKNUM(EOMONTH(B2687,-1)+1)+1</f>
        <v>4</v>
      </c>
      <c r="AO2687" s="45" t="str">
        <f>MONTH(R2687)&amp;"/"&amp;YEAR(R2687)</f>
        <v>1/1900</v>
      </c>
      <c r="AP2687" s="45" t="e">
        <f>WEEKNUM(R2687)-WEEKNUM(EOMONTH(R2687,-1)+1)+1</f>
        <v>#NUM!</v>
      </c>
      <c r="AQ2687" s="45">
        <f>IF(AU2687="S",IF(Q2687="1. Aceitou o programa",R2687-B2687,0),0)</f>
        <v>0</v>
      </c>
      <c r="AR2687" s="45">
        <f>IF(AU2687="S",IF(AND(S2687&lt;&gt;"",R2687&lt;&gt;""),S2687-R2687,0),0)</f>
        <v>0</v>
      </c>
      <c r="AS2687" s="45">
        <f>IF(AU2687="S",IF(Q2687="1. Aceitou o programa",IF(OR(X2687="Não se Aplica",X2687=""),IF(OR(W2687="Não se Aplica",W2687=""),0,W2687-V2687),AVERAGE(X2687-W2687,W2687-V2687)),0),0)</f>
        <v>0</v>
      </c>
      <c r="AT2687" s="45">
        <f>IF(AU2687="S",IF(AND(Q2687="1. Aceitou o programa",AB2687="Realizada"),IFERROR(IF(AA2687="",0,AA2687-R2687),0),0),0)</f>
        <v>0</v>
      </c>
      <c r="AU2687" s="45" t="str">
        <f>_xlfn.XLOOKUP(U2687,'Lista Suspensa'!$AA$20:$AA$23,'Lista Suspensa'!$AB$20:$AB$23,"N/A")</f>
        <v>S</v>
      </c>
    </row>
    <row r="2688" spans="1:47" ht="12" customHeight="1" x14ac:dyDescent="0.3">
      <c r="A2688" s="87" t="s">
        <v>47</v>
      </c>
      <c r="B2688" s="88">
        <v>46104</v>
      </c>
      <c r="C2688" s="89" t="s">
        <v>48</v>
      </c>
      <c r="D2688" s="89" t="s">
        <v>49</v>
      </c>
      <c r="E2688" s="189">
        <v>92730883</v>
      </c>
      <c r="F2688" s="197" t="s">
        <v>6859</v>
      </c>
      <c r="G2688" s="90">
        <v>25906487824</v>
      </c>
      <c r="H2688" s="91">
        <v>26847</v>
      </c>
      <c r="I2688" s="89"/>
      <c r="J2688" s="89" t="s">
        <v>51</v>
      </c>
      <c r="K2688" s="89" t="s">
        <v>52</v>
      </c>
      <c r="L2688" s="89" t="s">
        <v>85</v>
      </c>
      <c r="M2688" s="89" t="s">
        <v>6860</v>
      </c>
      <c r="N2688" s="89" t="s">
        <v>449</v>
      </c>
      <c r="O2688" s="92" t="s">
        <v>6861</v>
      </c>
      <c r="P2688" s="93" t="s">
        <v>57</v>
      </c>
      <c r="Q2688" s="110" t="s">
        <v>5322</v>
      </c>
      <c r="R2688" s="94"/>
      <c r="S2688" s="95">
        <v>46168</v>
      </c>
      <c r="T2688" s="95" t="s">
        <v>5203</v>
      </c>
      <c r="U2688" s="95" t="s">
        <v>1125</v>
      </c>
      <c r="V2688" s="91">
        <v>46146</v>
      </c>
      <c r="W2688" s="91">
        <v>46161</v>
      </c>
      <c r="X2688" s="91">
        <v>46168</v>
      </c>
      <c r="Y2688" s="96" t="s">
        <v>5548</v>
      </c>
      <c r="Z2688" s="89"/>
      <c r="AA2688" s="95"/>
      <c r="AB2688" s="89"/>
      <c r="AC2688" s="109"/>
      <c r="AD2688" s="89"/>
      <c r="AE2688" s="89"/>
      <c r="AF2688" s="191"/>
      <c r="AG2688" s="194"/>
      <c r="AH2688" s="193"/>
      <c r="AI2688" s="97"/>
      <c r="AJ2688" s="97"/>
      <c r="AK2688" s="97"/>
      <c r="AL2688" s="45" t="s">
        <v>67</v>
      </c>
      <c r="AM2688" s="160" t="str">
        <f>MONTH(B2688)&amp;"/"&amp;YEAR(B2688)</f>
        <v>3/2026</v>
      </c>
      <c r="AN2688" s="45">
        <f>WEEKNUM(B2688)-WEEKNUM(EOMONTH(B2688,-1)+1)+1</f>
        <v>4</v>
      </c>
      <c r="AO2688" s="45" t="str">
        <f>MONTH(R2688)&amp;"/"&amp;YEAR(R2688)</f>
        <v>1/1900</v>
      </c>
      <c r="AP2688" s="45" t="e">
        <f>WEEKNUM(R2688)-WEEKNUM(EOMONTH(R2688,-1)+1)+1</f>
        <v>#NUM!</v>
      </c>
      <c r="AQ2688" s="45">
        <f>IF(AU2688="S",IF(Q2688="1. Aceitou o programa",R2688-B2688,0),0)</f>
        <v>0</v>
      </c>
      <c r="AR2688" s="45">
        <f>IF(AU2688="S",IF(AND(S2688&lt;&gt;"",R2688&lt;&gt;""),S2688-R2688,0),0)</f>
        <v>0</v>
      </c>
      <c r="AS2688" s="45">
        <f>IF(AU2688="S",IF(Q2688="1. Aceitou o programa",IF(OR(X2688="Não se Aplica",X2688=""),IF(OR(W2688="Não se Aplica",W2688=""),0,W2688-V2688),AVERAGE(X2688-W2688,W2688-V2688)),0),0)</f>
        <v>0</v>
      </c>
      <c r="AT2688" s="45">
        <f>IF(AU2688="S",IF(AND(Q2688="1. Aceitou o programa",AB2688="Realizada"),IFERROR(IF(AA2688="",0,AA2688-R2688),0),0),0)</f>
        <v>0</v>
      </c>
      <c r="AU2688" s="45" t="str">
        <f>_xlfn.XLOOKUP(U2688,'Lista Suspensa'!$AA$20:$AA$23,'Lista Suspensa'!$AB$20:$AB$23,"N/A")</f>
        <v>S</v>
      </c>
    </row>
    <row r="2689" spans="1:47" ht="12" customHeight="1" x14ac:dyDescent="0.3">
      <c r="A2689" s="87" t="s">
        <v>47</v>
      </c>
      <c r="B2689" s="88">
        <v>46104</v>
      </c>
      <c r="C2689" s="89" t="s">
        <v>48</v>
      </c>
      <c r="D2689" s="89" t="s">
        <v>49</v>
      </c>
      <c r="E2689" s="189">
        <v>94301995</v>
      </c>
      <c r="F2689" s="197" t="s">
        <v>6862</v>
      </c>
      <c r="G2689" s="90">
        <v>4489872798</v>
      </c>
      <c r="H2689" s="91">
        <v>27144</v>
      </c>
      <c r="I2689" s="89"/>
      <c r="J2689" s="89" t="s">
        <v>84</v>
      </c>
      <c r="K2689" s="89" t="s">
        <v>76</v>
      </c>
      <c r="L2689" s="89" t="s">
        <v>740</v>
      </c>
      <c r="M2689" s="89" t="s">
        <v>3748</v>
      </c>
      <c r="N2689" s="89" t="s">
        <v>344</v>
      </c>
      <c r="O2689" s="92" t="s">
        <v>6863</v>
      </c>
      <c r="P2689" s="93" t="s">
        <v>57</v>
      </c>
      <c r="Q2689" s="110" t="s">
        <v>5322</v>
      </c>
      <c r="R2689" s="94"/>
      <c r="S2689" s="95">
        <v>46168</v>
      </c>
      <c r="T2689" s="95" t="s">
        <v>5203</v>
      </c>
      <c r="U2689" s="95" t="s">
        <v>1125</v>
      </c>
      <c r="V2689" s="91">
        <v>46114</v>
      </c>
      <c r="W2689" s="91">
        <v>46160</v>
      </c>
      <c r="X2689" s="91">
        <v>46167</v>
      </c>
      <c r="Y2689" s="96" t="s">
        <v>2851</v>
      </c>
      <c r="Z2689" s="89"/>
      <c r="AA2689" s="95"/>
      <c r="AB2689" s="89"/>
      <c r="AC2689" s="109"/>
      <c r="AD2689" s="89"/>
      <c r="AE2689" s="89"/>
      <c r="AF2689" s="191"/>
      <c r="AG2689" s="194"/>
      <c r="AH2689" s="193"/>
      <c r="AI2689" s="97"/>
      <c r="AJ2689" s="97"/>
      <c r="AK2689" s="97"/>
      <c r="AL2689" s="45" t="s">
        <v>67</v>
      </c>
      <c r="AM2689" s="160" t="str">
        <f>MONTH(B2689)&amp;"/"&amp;YEAR(B2689)</f>
        <v>3/2026</v>
      </c>
      <c r="AN2689" s="45">
        <f>WEEKNUM(B2689)-WEEKNUM(EOMONTH(B2689,-1)+1)+1</f>
        <v>4</v>
      </c>
      <c r="AO2689" s="45" t="str">
        <f>MONTH(R2689)&amp;"/"&amp;YEAR(R2689)</f>
        <v>1/1900</v>
      </c>
      <c r="AP2689" s="45" t="e">
        <f>WEEKNUM(R2689)-WEEKNUM(EOMONTH(R2689,-1)+1)+1</f>
        <v>#NUM!</v>
      </c>
      <c r="AQ2689" s="45">
        <f>IF(AU2689="S",IF(Q2689="1. Aceitou o programa",R2689-B2689,0),0)</f>
        <v>0</v>
      </c>
      <c r="AR2689" s="45">
        <f>IF(AU2689="S",IF(AND(S2689&lt;&gt;"",R2689&lt;&gt;""),S2689-R2689,0),0)</f>
        <v>0</v>
      </c>
      <c r="AS2689" s="45">
        <f>IF(AU2689="S",IF(Q2689="1. Aceitou o programa",IF(OR(X2689="Não se Aplica",X2689=""),IF(OR(W2689="Não se Aplica",W2689=""),0,W2689-V2689),AVERAGE(X2689-W2689,W2689-V2689)),0),0)</f>
        <v>0</v>
      </c>
      <c r="AT2689" s="45">
        <f>IF(AU2689="S",IF(AND(Q2689="1. Aceitou o programa",AB2689="Realizada"),IFERROR(IF(AA2689="",0,AA2689-R2689),0),0),0)</f>
        <v>0</v>
      </c>
      <c r="AU2689" s="45" t="str">
        <f>_xlfn.XLOOKUP(U2689,'Lista Suspensa'!$AA$20:$AA$23,'Lista Suspensa'!$AB$20:$AB$23,"N/A")</f>
        <v>S</v>
      </c>
    </row>
    <row r="2690" spans="1:47" ht="12" customHeight="1" x14ac:dyDescent="0.3">
      <c r="A2690" s="87" t="s">
        <v>47</v>
      </c>
      <c r="B2690" s="88">
        <v>46104</v>
      </c>
      <c r="C2690" s="89" t="s">
        <v>48</v>
      </c>
      <c r="D2690" s="89" t="s">
        <v>49</v>
      </c>
      <c r="E2690" s="189">
        <v>87610207</v>
      </c>
      <c r="F2690" s="197" t="s">
        <v>6864</v>
      </c>
      <c r="G2690" s="90">
        <v>1555593704</v>
      </c>
      <c r="H2690" s="91">
        <v>25651</v>
      </c>
      <c r="I2690" s="89"/>
      <c r="J2690" s="89" t="s">
        <v>51</v>
      </c>
      <c r="K2690" s="89" t="s">
        <v>76</v>
      </c>
      <c r="L2690" s="89" t="s">
        <v>95</v>
      </c>
      <c r="M2690" s="89" t="s">
        <v>4831</v>
      </c>
      <c r="N2690" s="89" t="s">
        <v>291</v>
      </c>
      <c r="O2690" s="92" t="s">
        <v>6865</v>
      </c>
      <c r="P2690" s="93" t="s">
        <v>57</v>
      </c>
      <c r="Q2690" s="110" t="s">
        <v>5322</v>
      </c>
      <c r="R2690" s="94"/>
      <c r="S2690" s="95">
        <v>46168</v>
      </c>
      <c r="T2690" s="95" t="s">
        <v>5203</v>
      </c>
      <c r="U2690" s="95" t="s">
        <v>1125</v>
      </c>
      <c r="V2690" s="91">
        <v>46114</v>
      </c>
      <c r="W2690" s="91">
        <v>46160</v>
      </c>
      <c r="X2690" s="91">
        <v>46167</v>
      </c>
      <c r="Y2690" s="96" t="s">
        <v>2851</v>
      </c>
      <c r="Z2690" s="89"/>
      <c r="AA2690" s="95"/>
      <c r="AB2690" s="89"/>
      <c r="AC2690" s="109"/>
      <c r="AD2690" s="89"/>
      <c r="AE2690" s="89"/>
      <c r="AF2690" s="191"/>
      <c r="AG2690" s="194"/>
      <c r="AH2690" s="193"/>
      <c r="AI2690" s="97"/>
      <c r="AJ2690" s="97"/>
      <c r="AK2690" s="97"/>
      <c r="AL2690" s="45" t="s">
        <v>67</v>
      </c>
      <c r="AM2690" s="160" t="str">
        <f>MONTH(B2690)&amp;"/"&amp;YEAR(B2690)</f>
        <v>3/2026</v>
      </c>
      <c r="AN2690" s="45">
        <f>WEEKNUM(B2690)-WEEKNUM(EOMONTH(B2690,-1)+1)+1</f>
        <v>4</v>
      </c>
      <c r="AO2690" s="45" t="str">
        <f>MONTH(R2690)&amp;"/"&amp;YEAR(R2690)</f>
        <v>1/1900</v>
      </c>
      <c r="AP2690" s="45" t="e">
        <f>WEEKNUM(R2690)-WEEKNUM(EOMONTH(R2690,-1)+1)+1</f>
        <v>#NUM!</v>
      </c>
      <c r="AQ2690" s="45">
        <f>IF(AU2690="S",IF(Q2690="1. Aceitou o programa",R2690-B2690,0),0)</f>
        <v>0</v>
      </c>
      <c r="AR2690" s="45">
        <f>IF(AU2690="S",IF(AND(S2690&lt;&gt;"",R2690&lt;&gt;""),S2690-R2690,0),0)</f>
        <v>0</v>
      </c>
      <c r="AS2690" s="45">
        <f>IF(AU2690="S",IF(Q2690="1. Aceitou o programa",IF(OR(X2690="Não se Aplica",X2690=""),IF(OR(W2690="Não se Aplica",W2690=""),0,W2690-V2690),AVERAGE(X2690-W2690,W2690-V2690)),0),0)</f>
        <v>0</v>
      </c>
      <c r="AT2690" s="45">
        <f>IF(AU2690="S",IF(AND(Q2690="1. Aceitou o programa",AB2690="Realizada"),IFERROR(IF(AA2690="",0,AA2690-R2690),0),0),0)</f>
        <v>0</v>
      </c>
      <c r="AU2690" s="45" t="str">
        <f>_xlfn.XLOOKUP(U2690,'Lista Suspensa'!$AA$20:$AA$23,'Lista Suspensa'!$AB$20:$AB$23,"N/A")</f>
        <v>S</v>
      </c>
    </row>
    <row r="2691" spans="1:47" ht="12" customHeight="1" x14ac:dyDescent="0.3">
      <c r="A2691" s="87" t="s">
        <v>47</v>
      </c>
      <c r="B2691" s="88">
        <v>46104</v>
      </c>
      <c r="C2691" s="89" t="s">
        <v>48</v>
      </c>
      <c r="D2691" s="89" t="s">
        <v>49</v>
      </c>
      <c r="E2691" s="189">
        <v>85850990</v>
      </c>
      <c r="F2691" s="197" t="s">
        <v>6866</v>
      </c>
      <c r="G2691" s="90">
        <v>1329621794</v>
      </c>
      <c r="H2691" s="91">
        <v>25205</v>
      </c>
      <c r="I2691" s="89"/>
      <c r="J2691" s="89" t="s">
        <v>84</v>
      </c>
      <c r="K2691" s="89" t="s">
        <v>76</v>
      </c>
      <c r="L2691" s="89" t="s">
        <v>303</v>
      </c>
      <c r="M2691" s="89" t="s">
        <v>6784</v>
      </c>
      <c r="N2691" s="89" t="s">
        <v>344</v>
      </c>
      <c r="O2691" s="92" t="s">
        <v>6867</v>
      </c>
      <c r="P2691" s="93" t="s">
        <v>57</v>
      </c>
      <c r="Q2691" s="110" t="s">
        <v>5322</v>
      </c>
      <c r="R2691" s="94"/>
      <c r="S2691" s="95">
        <v>46168</v>
      </c>
      <c r="T2691" s="95" t="s">
        <v>5203</v>
      </c>
      <c r="U2691" s="95" t="s">
        <v>1125</v>
      </c>
      <c r="V2691" s="91">
        <v>46114</v>
      </c>
      <c r="W2691" s="91">
        <v>46160</v>
      </c>
      <c r="X2691" s="91">
        <v>46167</v>
      </c>
      <c r="Y2691" s="96" t="s">
        <v>2851</v>
      </c>
      <c r="Z2691" s="89"/>
      <c r="AA2691" s="95"/>
      <c r="AB2691" s="89"/>
      <c r="AC2691" s="109"/>
      <c r="AD2691" s="89"/>
      <c r="AE2691" s="89"/>
      <c r="AF2691" s="191"/>
      <c r="AG2691" s="194"/>
      <c r="AH2691" s="193"/>
      <c r="AI2691" s="97"/>
      <c r="AJ2691" s="97"/>
      <c r="AK2691" s="97"/>
      <c r="AL2691" s="45" t="s">
        <v>67</v>
      </c>
      <c r="AM2691" s="160" t="str">
        <f>MONTH(B2691)&amp;"/"&amp;YEAR(B2691)</f>
        <v>3/2026</v>
      </c>
      <c r="AN2691" s="45">
        <f>WEEKNUM(B2691)-WEEKNUM(EOMONTH(B2691,-1)+1)+1</f>
        <v>4</v>
      </c>
      <c r="AO2691" s="45" t="str">
        <f>MONTH(R2691)&amp;"/"&amp;YEAR(R2691)</f>
        <v>1/1900</v>
      </c>
      <c r="AP2691" s="45" t="e">
        <f>WEEKNUM(R2691)-WEEKNUM(EOMONTH(R2691,-1)+1)+1</f>
        <v>#NUM!</v>
      </c>
      <c r="AQ2691" s="45">
        <f>IF(AU2691="S",IF(Q2691="1. Aceitou o programa",R2691-B2691,0),0)</f>
        <v>0</v>
      </c>
      <c r="AR2691" s="45">
        <f>IF(AU2691="S",IF(AND(S2691&lt;&gt;"",R2691&lt;&gt;""),S2691-R2691,0),0)</f>
        <v>0</v>
      </c>
      <c r="AS2691" s="45">
        <f>IF(AU2691="S",IF(Q2691="1. Aceitou o programa",IF(OR(X2691="Não se Aplica",X2691=""),IF(OR(W2691="Não se Aplica",W2691=""),0,W2691-V2691),AVERAGE(X2691-W2691,W2691-V2691)),0),0)</f>
        <v>0</v>
      </c>
      <c r="AT2691" s="45">
        <f>IF(AU2691="S",IF(AND(Q2691="1. Aceitou o programa",AB2691="Realizada"),IFERROR(IF(AA2691="",0,AA2691-R2691),0),0),0)</f>
        <v>0</v>
      </c>
      <c r="AU2691" s="45" t="str">
        <f>_xlfn.XLOOKUP(U2691,'Lista Suspensa'!$AA$20:$AA$23,'Lista Suspensa'!$AB$20:$AB$23,"N/A")</f>
        <v>S</v>
      </c>
    </row>
    <row r="2692" spans="1:47" ht="12" customHeight="1" x14ac:dyDescent="0.3">
      <c r="A2692" s="87" t="s">
        <v>47</v>
      </c>
      <c r="B2692" s="88">
        <v>46104</v>
      </c>
      <c r="C2692" s="89" t="s">
        <v>48</v>
      </c>
      <c r="D2692" s="89" t="s">
        <v>49</v>
      </c>
      <c r="E2692" s="189">
        <v>87797651</v>
      </c>
      <c r="F2692" s="197" t="s">
        <v>6868</v>
      </c>
      <c r="G2692" s="90">
        <v>8555707765</v>
      </c>
      <c r="H2692" s="91">
        <v>27081</v>
      </c>
      <c r="I2692" s="89"/>
      <c r="J2692" s="89" t="s">
        <v>84</v>
      </c>
      <c r="K2692" s="89" t="s">
        <v>76</v>
      </c>
      <c r="L2692" s="89" t="s">
        <v>740</v>
      </c>
      <c r="M2692" s="89" t="s">
        <v>6869</v>
      </c>
      <c r="N2692" s="89" t="s">
        <v>344</v>
      </c>
      <c r="O2692" s="92" t="s">
        <v>6870</v>
      </c>
      <c r="P2692" s="93" t="s">
        <v>57</v>
      </c>
      <c r="Q2692" s="110" t="s">
        <v>5322</v>
      </c>
      <c r="R2692" s="94"/>
      <c r="S2692" s="95">
        <v>46168</v>
      </c>
      <c r="T2692" s="95" t="s">
        <v>5203</v>
      </c>
      <c r="U2692" s="95" t="s">
        <v>1125</v>
      </c>
      <c r="V2692" s="91">
        <v>46114</v>
      </c>
      <c r="W2692" s="91">
        <v>46160</v>
      </c>
      <c r="X2692" s="91">
        <v>46167</v>
      </c>
      <c r="Y2692" s="96" t="s">
        <v>2851</v>
      </c>
      <c r="Z2692" s="89"/>
      <c r="AA2692" s="95"/>
      <c r="AB2692" s="89"/>
      <c r="AC2692" s="109"/>
      <c r="AD2692" s="89"/>
      <c r="AE2692" s="89"/>
      <c r="AF2692" s="191"/>
      <c r="AG2692" s="194"/>
      <c r="AH2692" s="193"/>
      <c r="AI2692" s="97"/>
      <c r="AJ2692" s="97"/>
      <c r="AK2692" s="97"/>
      <c r="AL2692" s="45" t="s">
        <v>67</v>
      </c>
      <c r="AM2692" s="160" t="str">
        <f>MONTH(B2692)&amp;"/"&amp;YEAR(B2692)</f>
        <v>3/2026</v>
      </c>
      <c r="AN2692" s="45">
        <f>WEEKNUM(B2692)-WEEKNUM(EOMONTH(B2692,-1)+1)+1</f>
        <v>4</v>
      </c>
      <c r="AO2692" s="45" t="str">
        <f>MONTH(R2692)&amp;"/"&amp;YEAR(R2692)</f>
        <v>1/1900</v>
      </c>
      <c r="AP2692" s="45" t="e">
        <f>WEEKNUM(R2692)-WEEKNUM(EOMONTH(R2692,-1)+1)+1</f>
        <v>#NUM!</v>
      </c>
      <c r="AQ2692" s="45">
        <f>IF(AU2692="S",IF(Q2692="1. Aceitou o programa",R2692-B2692,0),0)</f>
        <v>0</v>
      </c>
      <c r="AR2692" s="45">
        <f>IF(AU2692="S",IF(AND(S2692&lt;&gt;"",R2692&lt;&gt;""),S2692-R2692,0),0)</f>
        <v>0</v>
      </c>
      <c r="AS2692" s="45">
        <f>IF(AU2692="S",IF(Q2692="1. Aceitou o programa",IF(OR(X2692="Não se Aplica",X2692=""),IF(OR(W2692="Não se Aplica",W2692=""),0,W2692-V2692),AVERAGE(X2692-W2692,W2692-V2692)),0),0)</f>
        <v>0</v>
      </c>
      <c r="AT2692" s="45">
        <f>IF(AU2692="S",IF(AND(Q2692="1. Aceitou o programa",AB2692="Realizada"),IFERROR(IF(AA2692="",0,AA2692-R2692),0),0),0)</f>
        <v>0</v>
      </c>
      <c r="AU2692" s="45" t="str">
        <f>_xlfn.XLOOKUP(U2692,'Lista Suspensa'!$AA$20:$AA$23,'Lista Suspensa'!$AB$20:$AB$23,"N/A")</f>
        <v>S</v>
      </c>
    </row>
    <row r="2693" spans="1:47" ht="12" customHeight="1" x14ac:dyDescent="0.3">
      <c r="A2693" s="87" t="s">
        <v>47</v>
      </c>
      <c r="B2693" s="88">
        <v>46104</v>
      </c>
      <c r="C2693" s="89" t="s">
        <v>48</v>
      </c>
      <c r="D2693" s="89" t="s">
        <v>49</v>
      </c>
      <c r="E2693" s="189">
        <v>74703648</v>
      </c>
      <c r="F2693" s="197" t="s">
        <v>6871</v>
      </c>
      <c r="G2693" s="90">
        <v>21294577034</v>
      </c>
      <c r="H2693" s="91">
        <v>20703</v>
      </c>
      <c r="I2693" s="89"/>
      <c r="J2693" s="89" t="s">
        <v>84</v>
      </c>
      <c r="K2693" s="89" t="s">
        <v>52</v>
      </c>
      <c r="L2693" s="89" t="s">
        <v>53</v>
      </c>
      <c r="M2693" s="89" t="s">
        <v>1250</v>
      </c>
      <c r="N2693" s="89" t="s">
        <v>159</v>
      </c>
      <c r="O2693" s="92" t="s">
        <v>6872</v>
      </c>
      <c r="P2693" s="93" t="s">
        <v>57</v>
      </c>
      <c r="Q2693" s="110" t="s">
        <v>5322</v>
      </c>
      <c r="R2693" s="94"/>
      <c r="S2693" s="95">
        <v>46168</v>
      </c>
      <c r="T2693" s="95" t="s">
        <v>5203</v>
      </c>
      <c r="U2693" s="95" t="s">
        <v>1125</v>
      </c>
      <c r="V2693" s="91">
        <v>46114</v>
      </c>
      <c r="W2693" s="91">
        <v>46160</v>
      </c>
      <c r="X2693" s="91">
        <v>46167</v>
      </c>
      <c r="Y2693" s="96" t="s">
        <v>2851</v>
      </c>
      <c r="Z2693" s="89"/>
      <c r="AA2693" s="95"/>
      <c r="AB2693" s="89"/>
      <c r="AC2693" s="109"/>
      <c r="AD2693" s="89"/>
      <c r="AE2693" s="89"/>
      <c r="AF2693" s="191"/>
      <c r="AG2693" s="194"/>
      <c r="AH2693" s="193"/>
      <c r="AI2693" s="97"/>
      <c r="AJ2693" s="97"/>
      <c r="AK2693" s="97"/>
      <c r="AL2693" s="45" t="s">
        <v>67</v>
      </c>
      <c r="AM2693" s="160" t="str">
        <f>MONTH(B2693)&amp;"/"&amp;YEAR(B2693)</f>
        <v>3/2026</v>
      </c>
      <c r="AN2693" s="45">
        <f>WEEKNUM(B2693)-WEEKNUM(EOMONTH(B2693,-1)+1)+1</f>
        <v>4</v>
      </c>
      <c r="AO2693" s="45" t="str">
        <f>MONTH(R2693)&amp;"/"&amp;YEAR(R2693)</f>
        <v>1/1900</v>
      </c>
      <c r="AP2693" s="45" t="e">
        <f>WEEKNUM(R2693)-WEEKNUM(EOMONTH(R2693,-1)+1)+1</f>
        <v>#NUM!</v>
      </c>
      <c r="AQ2693" s="45">
        <f>IF(AU2693="S",IF(Q2693="1. Aceitou o programa",R2693-B2693,0),0)</f>
        <v>0</v>
      </c>
      <c r="AR2693" s="45">
        <f>IF(AU2693="S",IF(AND(S2693&lt;&gt;"",R2693&lt;&gt;""),S2693-R2693,0),0)</f>
        <v>0</v>
      </c>
      <c r="AS2693" s="45">
        <f>IF(AU2693="S",IF(Q2693="1. Aceitou o programa",IF(OR(X2693="Não se Aplica",X2693=""),IF(OR(W2693="Não se Aplica",W2693=""),0,W2693-V2693),AVERAGE(X2693-W2693,W2693-V2693)),0),0)</f>
        <v>0</v>
      </c>
      <c r="AT2693" s="45">
        <f>IF(AU2693="S",IF(AND(Q2693="1. Aceitou o programa",AB2693="Realizada"),IFERROR(IF(AA2693="",0,AA2693-R2693),0),0),0)</f>
        <v>0</v>
      </c>
      <c r="AU2693" s="45" t="str">
        <f>_xlfn.XLOOKUP(U2693,'Lista Suspensa'!$AA$20:$AA$23,'Lista Suspensa'!$AB$20:$AB$23,"N/A")</f>
        <v>S</v>
      </c>
    </row>
    <row r="2694" spans="1:47" ht="12" customHeight="1" x14ac:dyDescent="0.3">
      <c r="A2694" s="87" t="s">
        <v>47</v>
      </c>
      <c r="B2694" s="88">
        <v>46104</v>
      </c>
      <c r="C2694" s="89" t="s">
        <v>48</v>
      </c>
      <c r="D2694" s="89" t="s">
        <v>49</v>
      </c>
      <c r="E2694" s="189">
        <v>74710013</v>
      </c>
      <c r="F2694" s="197" t="s">
        <v>6873</v>
      </c>
      <c r="G2694" s="90">
        <v>93453817834</v>
      </c>
      <c r="H2694" s="91">
        <v>21497</v>
      </c>
      <c r="I2694" s="89"/>
      <c r="J2694" s="89" t="s">
        <v>51</v>
      </c>
      <c r="K2694" s="89" t="s">
        <v>52</v>
      </c>
      <c r="L2694" s="89" t="s">
        <v>85</v>
      </c>
      <c r="M2694" s="89" t="s">
        <v>6874</v>
      </c>
      <c r="N2694" s="89" t="s">
        <v>159</v>
      </c>
      <c r="O2694" s="92" t="s">
        <v>6875</v>
      </c>
      <c r="P2694" s="93" t="s">
        <v>57</v>
      </c>
      <c r="Q2694" s="110" t="s">
        <v>5322</v>
      </c>
      <c r="R2694" s="94"/>
      <c r="S2694" s="95">
        <v>46168</v>
      </c>
      <c r="T2694" s="95" t="s">
        <v>5203</v>
      </c>
      <c r="U2694" s="95" t="s">
        <v>1125</v>
      </c>
      <c r="V2694" s="91">
        <v>46114</v>
      </c>
      <c r="W2694" s="91">
        <v>46160</v>
      </c>
      <c r="X2694" s="91">
        <v>46167</v>
      </c>
      <c r="Y2694" s="96" t="s">
        <v>2851</v>
      </c>
      <c r="Z2694" s="89"/>
      <c r="AA2694" s="95"/>
      <c r="AB2694" s="89"/>
      <c r="AC2694" s="109"/>
      <c r="AD2694" s="89"/>
      <c r="AE2694" s="89"/>
      <c r="AF2694" s="191"/>
      <c r="AG2694" s="194"/>
      <c r="AH2694" s="193"/>
      <c r="AI2694" s="97"/>
      <c r="AJ2694" s="97"/>
      <c r="AK2694" s="97"/>
      <c r="AL2694" s="45" t="s">
        <v>67</v>
      </c>
      <c r="AM2694" s="160" t="str">
        <f>MONTH(B2694)&amp;"/"&amp;YEAR(B2694)</f>
        <v>3/2026</v>
      </c>
      <c r="AN2694" s="45">
        <f>WEEKNUM(B2694)-WEEKNUM(EOMONTH(B2694,-1)+1)+1</f>
        <v>4</v>
      </c>
      <c r="AO2694" s="45" t="str">
        <f>MONTH(R2694)&amp;"/"&amp;YEAR(R2694)</f>
        <v>1/1900</v>
      </c>
      <c r="AP2694" s="45" t="e">
        <f>WEEKNUM(R2694)-WEEKNUM(EOMONTH(R2694,-1)+1)+1</f>
        <v>#NUM!</v>
      </c>
      <c r="AQ2694" s="45">
        <f>IF(AU2694="S",IF(Q2694="1. Aceitou o programa",R2694-B2694,0),0)</f>
        <v>0</v>
      </c>
      <c r="AR2694" s="45">
        <f>IF(AU2694="S",IF(AND(S2694&lt;&gt;"",R2694&lt;&gt;""),S2694-R2694,0),0)</f>
        <v>0</v>
      </c>
      <c r="AS2694" s="45">
        <f>IF(AU2694="S",IF(Q2694="1. Aceitou o programa",IF(OR(X2694="Não se Aplica",X2694=""),IF(OR(W2694="Não se Aplica",W2694=""),0,W2694-V2694),AVERAGE(X2694-W2694,W2694-V2694)),0),0)</f>
        <v>0</v>
      </c>
      <c r="AT2694" s="45">
        <f>IF(AU2694="S",IF(AND(Q2694="1. Aceitou o programa",AB2694="Realizada"),IFERROR(IF(AA2694="",0,AA2694-R2694),0),0),0)</f>
        <v>0</v>
      </c>
      <c r="AU2694" s="45" t="str">
        <f>_xlfn.XLOOKUP(U2694,'Lista Suspensa'!$AA$20:$AA$23,'Lista Suspensa'!$AB$20:$AB$23,"N/A")</f>
        <v>S</v>
      </c>
    </row>
    <row r="2695" spans="1:47" ht="12" customHeight="1" x14ac:dyDescent="0.3">
      <c r="A2695" s="87" t="s">
        <v>47</v>
      </c>
      <c r="B2695" s="88">
        <v>46104</v>
      </c>
      <c r="C2695" s="89" t="s">
        <v>48</v>
      </c>
      <c r="D2695" s="89" t="s">
        <v>49</v>
      </c>
      <c r="E2695" s="189">
        <v>89939731</v>
      </c>
      <c r="F2695" s="197" t="s">
        <v>6876</v>
      </c>
      <c r="G2695" s="90">
        <v>58019367772</v>
      </c>
      <c r="H2695" s="91">
        <v>21946</v>
      </c>
      <c r="I2695" s="89"/>
      <c r="J2695" s="89" t="s">
        <v>51</v>
      </c>
      <c r="K2695" s="89" t="s">
        <v>76</v>
      </c>
      <c r="L2695" s="89" t="s">
        <v>233</v>
      </c>
      <c r="M2695" s="89" t="s">
        <v>3234</v>
      </c>
      <c r="N2695" s="89" t="s">
        <v>344</v>
      </c>
      <c r="O2695" s="92" t="s">
        <v>6877</v>
      </c>
      <c r="P2695" s="93" t="s">
        <v>57</v>
      </c>
      <c r="Q2695" s="110" t="s">
        <v>5322</v>
      </c>
      <c r="R2695" s="94"/>
      <c r="S2695" s="95">
        <v>46168</v>
      </c>
      <c r="T2695" s="95" t="s">
        <v>5203</v>
      </c>
      <c r="U2695" s="95" t="s">
        <v>1125</v>
      </c>
      <c r="V2695" s="91">
        <v>46114</v>
      </c>
      <c r="W2695" s="91">
        <v>46160</v>
      </c>
      <c r="X2695" s="91">
        <v>46167</v>
      </c>
      <c r="Y2695" s="96" t="s">
        <v>2851</v>
      </c>
      <c r="Z2695" s="89"/>
      <c r="AA2695" s="95"/>
      <c r="AB2695" s="89"/>
      <c r="AC2695" s="109"/>
      <c r="AD2695" s="89"/>
      <c r="AE2695" s="89"/>
      <c r="AF2695" s="191"/>
      <c r="AG2695" s="194"/>
      <c r="AH2695" s="193"/>
      <c r="AI2695" s="97"/>
      <c r="AJ2695" s="97"/>
      <c r="AK2695" s="97"/>
      <c r="AL2695" s="45" t="s">
        <v>67</v>
      </c>
      <c r="AM2695" s="160" t="str">
        <f>MONTH(B2695)&amp;"/"&amp;YEAR(B2695)</f>
        <v>3/2026</v>
      </c>
      <c r="AN2695" s="45">
        <f>WEEKNUM(B2695)-WEEKNUM(EOMONTH(B2695,-1)+1)+1</f>
        <v>4</v>
      </c>
      <c r="AO2695" s="45" t="str">
        <f>MONTH(R2695)&amp;"/"&amp;YEAR(R2695)</f>
        <v>1/1900</v>
      </c>
      <c r="AP2695" s="45" t="e">
        <f>WEEKNUM(R2695)-WEEKNUM(EOMONTH(R2695,-1)+1)+1</f>
        <v>#NUM!</v>
      </c>
      <c r="AQ2695" s="45">
        <f>IF(AU2695="S",IF(Q2695="1. Aceitou o programa",R2695-B2695,0),0)</f>
        <v>0</v>
      </c>
      <c r="AR2695" s="45">
        <f>IF(AU2695="S",IF(AND(S2695&lt;&gt;"",R2695&lt;&gt;""),S2695-R2695,0),0)</f>
        <v>0</v>
      </c>
      <c r="AS2695" s="45">
        <f>IF(AU2695="S",IF(Q2695="1. Aceitou o programa",IF(OR(X2695="Não se Aplica",X2695=""),IF(OR(W2695="Não se Aplica",W2695=""),0,W2695-V2695),AVERAGE(X2695-W2695,W2695-V2695)),0),0)</f>
        <v>0</v>
      </c>
      <c r="AT2695" s="45">
        <f>IF(AU2695="S",IF(AND(Q2695="1. Aceitou o programa",AB2695="Realizada"),IFERROR(IF(AA2695="",0,AA2695-R2695),0),0),0)</f>
        <v>0</v>
      </c>
      <c r="AU2695" s="45" t="str">
        <f>_xlfn.XLOOKUP(U2695,'Lista Suspensa'!$AA$20:$AA$23,'Lista Suspensa'!$AB$20:$AB$23,"N/A")</f>
        <v>S</v>
      </c>
    </row>
    <row r="2696" spans="1:47" ht="12" customHeight="1" x14ac:dyDescent="0.3">
      <c r="A2696" s="87" t="s">
        <v>47</v>
      </c>
      <c r="B2696" s="88">
        <v>46104</v>
      </c>
      <c r="C2696" s="89" t="s">
        <v>48</v>
      </c>
      <c r="D2696" s="89" t="s">
        <v>49</v>
      </c>
      <c r="E2696" s="189">
        <v>74757162</v>
      </c>
      <c r="F2696" s="197" t="s">
        <v>6878</v>
      </c>
      <c r="G2696" s="90">
        <v>26174579824</v>
      </c>
      <c r="H2696" s="91">
        <v>28563</v>
      </c>
      <c r="I2696" s="89"/>
      <c r="J2696" s="89" t="s">
        <v>51</v>
      </c>
      <c r="K2696" s="89" t="s">
        <v>52</v>
      </c>
      <c r="L2696" s="89" t="s">
        <v>85</v>
      </c>
      <c r="M2696" s="89" t="s">
        <v>4423</v>
      </c>
      <c r="N2696" s="89" t="s">
        <v>159</v>
      </c>
      <c r="O2696" s="92" t="s">
        <v>6879</v>
      </c>
      <c r="P2696" s="93" t="s">
        <v>57</v>
      </c>
      <c r="Q2696" s="110" t="s">
        <v>5322</v>
      </c>
      <c r="R2696" s="94"/>
      <c r="S2696" s="95">
        <v>46168</v>
      </c>
      <c r="T2696" s="95" t="s">
        <v>5203</v>
      </c>
      <c r="U2696" s="95" t="s">
        <v>1125</v>
      </c>
      <c r="V2696" s="91">
        <v>46114</v>
      </c>
      <c r="W2696" s="91">
        <v>46160</v>
      </c>
      <c r="X2696" s="91">
        <v>46167</v>
      </c>
      <c r="Y2696" s="96" t="s">
        <v>2851</v>
      </c>
      <c r="Z2696" s="89"/>
      <c r="AA2696" s="95"/>
      <c r="AB2696" s="89"/>
      <c r="AC2696" s="109"/>
      <c r="AD2696" s="89"/>
      <c r="AE2696" s="89"/>
      <c r="AF2696" s="191"/>
      <c r="AG2696" s="194"/>
      <c r="AH2696" s="193"/>
      <c r="AI2696" s="97"/>
      <c r="AJ2696" s="97"/>
      <c r="AK2696" s="97"/>
      <c r="AL2696" s="45" t="s">
        <v>67</v>
      </c>
      <c r="AM2696" s="160" t="str">
        <f>MONTH(B2696)&amp;"/"&amp;YEAR(B2696)</f>
        <v>3/2026</v>
      </c>
      <c r="AN2696" s="45">
        <f>WEEKNUM(B2696)-WEEKNUM(EOMONTH(B2696,-1)+1)+1</f>
        <v>4</v>
      </c>
      <c r="AO2696" s="45" t="str">
        <f>MONTH(R2696)&amp;"/"&amp;YEAR(R2696)</f>
        <v>1/1900</v>
      </c>
      <c r="AP2696" s="45" t="e">
        <f>WEEKNUM(R2696)-WEEKNUM(EOMONTH(R2696,-1)+1)+1</f>
        <v>#NUM!</v>
      </c>
      <c r="AQ2696" s="45">
        <f>IF(AU2696="S",IF(Q2696="1. Aceitou o programa",R2696-B2696,0),0)</f>
        <v>0</v>
      </c>
      <c r="AR2696" s="45">
        <f>IF(AU2696="S",IF(AND(S2696&lt;&gt;"",R2696&lt;&gt;""),S2696-R2696,0),0)</f>
        <v>0</v>
      </c>
      <c r="AS2696" s="45">
        <f>IF(AU2696="S",IF(Q2696="1. Aceitou o programa",IF(OR(X2696="Não se Aplica",X2696=""),IF(OR(W2696="Não se Aplica",W2696=""),0,W2696-V2696),AVERAGE(X2696-W2696,W2696-V2696)),0),0)</f>
        <v>0</v>
      </c>
      <c r="AT2696" s="45">
        <f>IF(AU2696="S",IF(AND(Q2696="1. Aceitou o programa",AB2696="Realizada"),IFERROR(IF(AA2696="",0,AA2696-R2696),0),0),0)</f>
        <v>0</v>
      </c>
      <c r="AU2696" s="45" t="str">
        <f>_xlfn.XLOOKUP(U2696,'Lista Suspensa'!$AA$20:$AA$23,'Lista Suspensa'!$AB$20:$AB$23,"N/A")</f>
        <v>S</v>
      </c>
    </row>
    <row r="2697" spans="1:47" ht="12" customHeight="1" x14ac:dyDescent="0.3">
      <c r="A2697" s="87" t="s">
        <v>47</v>
      </c>
      <c r="B2697" s="88">
        <v>46104</v>
      </c>
      <c r="C2697" s="89" t="s">
        <v>48</v>
      </c>
      <c r="D2697" s="89" t="s">
        <v>49</v>
      </c>
      <c r="E2697" s="189">
        <v>93459235</v>
      </c>
      <c r="F2697" s="197" t="s">
        <v>6880</v>
      </c>
      <c r="G2697" s="90">
        <v>13200223839</v>
      </c>
      <c r="H2697" s="91">
        <v>26182</v>
      </c>
      <c r="I2697" s="89"/>
      <c r="J2697" s="89" t="s">
        <v>51</v>
      </c>
      <c r="K2697" s="89" t="s">
        <v>52</v>
      </c>
      <c r="L2697" s="89" t="s">
        <v>85</v>
      </c>
      <c r="M2697" s="89" t="s">
        <v>1015</v>
      </c>
      <c r="N2697" s="89" t="s">
        <v>159</v>
      </c>
      <c r="O2697" s="92" t="s">
        <v>6881</v>
      </c>
      <c r="P2697" s="93" t="s">
        <v>57</v>
      </c>
      <c r="Q2697" s="110" t="s">
        <v>5322</v>
      </c>
      <c r="R2697" s="94"/>
      <c r="S2697" s="95">
        <v>46168</v>
      </c>
      <c r="T2697" s="95" t="s">
        <v>5203</v>
      </c>
      <c r="U2697" s="95" t="s">
        <v>1125</v>
      </c>
      <c r="V2697" s="91">
        <v>46114</v>
      </c>
      <c r="W2697" s="91">
        <v>46160</v>
      </c>
      <c r="X2697" s="91">
        <v>46167</v>
      </c>
      <c r="Y2697" s="96" t="s">
        <v>2851</v>
      </c>
      <c r="Z2697" s="89"/>
      <c r="AA2697" s="95"/>
      <c r="AB2697" s="89"/>
      <c r="AC2697" s="109"/>
      <c r="AD2697" s="89"/>
      <c r="AE2697" s="89"/>
      <c r="AF2697" s="191"/>
      <c r="AG2697" s="194"/>
      <c r="AH2697" s="193"/>
      <c r="AI2697" s="97"/>
      <c r="AJ2697" s="97"/>
      <c r="AK2697" s="97"/>
      <c r="AL2697" s="45" t="s">
        <v>67</v>
      </c>
      <c r="AM2697" s="160" t="str">
        <f>MONTH(B2697)&amp;"/"&amp;YEAR(B2697)</f>
        <v>3/2026</v>
      </c>
      <c r="AN2697" s="45">
        <f>WEEKNUM(B2697)-WEEKNUM(EOMONTH(B2697,-1)+1)+1</f>
        <v>4</v>
      </c>
      <c r="AO2697" s="45" t="str">
        <f>MONTH(R2697)&amp;"/"&amp;YEAR(R2697)</f>
        <v>1/1900</v>
      </c>
      <c r="AP2697" s="45" t="e">
        <f>WEEKNUM(R2697)-WEEKNUM(EOMONTH(R2697,-1)+1)+1</f>
        <v>#NUM!</v>
      </c>
      <c r="AQ2697" s="45">
        <f>IF(AU2697="S",IF(Q2697="1. Aceitou o programa",R2697-B2697,0),0)</f>
        <v>0</v>
      </c>
      <c r="AR2697" s="45">
        <f>IF(AU2697="S",IF(AND(S2697&lt;&gt;"",R2697&lt;&gt;""),S2697-R2697,0),0)</f>
        <v>0</v>
      </c>
      <c r="AS2697" s="45">
        <f>IF(AU2697="S",IF(Q2697="1. Aceitou o programa",IF(OR(X2697="Não se Aplica",X2697=""),IF(OR(W2697="Não se Aplica",W2697=""),0,W2697-V2697),AVERAGE(X2697-W2697,W2697-V2697)),0),0)</f>
        <v>0</v>
      </c>
      <c r="AT2697" s="45">
        <f>IF(AU2697="S",IF(AND(Q2697="1. Aceitou o programa",AB2697="Realizada"),IFERROR(IF(AA2697="",0,AA2697-R2697),0),0),0)</f>
        <v>0</v>
      </c>
      <c r="AU2697" s="45" t="str">
        <f>_xlfn.XLOOKUP(U2697,'Lista Suspensa'!$AA$20:$AA$23,'Lista Suspensa'!$AB$20:$AB$23,"N/A")</f>
        <v>S</v>
      </c>
    </row>
    <row r="2698" spans="1:47" ht="12" customHeight="1" x14ac:dyDescent="0.3">
      <c r="A2698" s="87" t="s">
        <v>47</v>
      </c>
      <c r="B2698" s="88">
        <v>46104</v>
      </c>
      <c r="C2698" s="89" t="s">
        <v>48</v>
      </c>
      <c r="D2698" s="89" t="s">
        <v>49</v>
      </c>
      <c r="E2698" s="189">
        <v>85691128</v>
      </c>
      <c r="F2698" s="197" t="s">
        <v>6882</v>
      </c>
      <c r="G2698" s="90">
        <v>14729728726</v>
      </c>
      <c r="H2698" s="91">
        <v>33413</v>
      </c>
      <c r="I2698" s="89"/>
      <c r="J2698" s="89" t="s">
        <v>84</v>
      </c>
      <c r="K2698" s="89" t="s">
        <v>76</v>
      </c>
      <c r="L2698" s="89" t="s">
        <v>95</v>
      </c>
      <c r="M2698" s="89" t="s">
        <v>334</v>
      </c>
      <c r="N2698" s="89" t="s">
        <v>55</v>
      </c>
      <c r="O2698" s="92" t="s">
        <v>6883</v>
      </c>
      <c r="P2698" s="93" t="s">
        <v>57</v>
      </c>
      <c r="Q2698" s="110" t="s">
        <v>5322</v>
      </c>
      <c r="R2698" s="94"/>
      <c r="S2698" s="95">
        <v>46168</v>
      </c>
      <c r="T2698" s="95" t="s">
        <v>5203</v>
      </c>
      <c r="U2698" s="95" t="s">
        <v>1125</v>
      </c>
      <c r="V2698" s="91">
        <v>46114</v>
      </c>
      <c r="W2698" s="91">
        <v>46160</v>
      </c>
      <c r="X2698" s="91">
        <v>46167</v>
      </c>
      <c r="Y2698" s="96" t="s">
        <v>2851</v>
      </c>
      <c r="Z2698" s="89"/>
      <c r="AA2698" s="95"/>
      <c r="AB2698" s="89"/>
      <c r="AC2698" s="109"/>
      <c r="AD2698" s="89"/>
      <c r="AE2698" s="89"/>
      <c r="AF2698" s="191"/>
      <c r="AG2698" s="194"/>
      <c r="AH2698" s="193"/>
      <c r="AI2698" s="97"/>
      <c r="AJ2698" s="97"/>
      <c r="AK2698" s="97"/>
      <c r="AL2698" s="45" t="s">
        <v>67</v>
      </c>
      <c r="AM2698" s="160" t="str">
        <f>MONTH(B2698)&amp;"/"&amp;YEAR(B2698)</f>
        <v>3/2026</v>
      </c>
      <c r="AN2698" s="45">
        <f>WEEKNUM(B2698)-WEEKNUM(EOMONTH(B2698,-1)+1)+1</f>
        <v>4</v>
      </c>
      <c r="AO2698" s="45" t="str">
        <f>MONTH(R2698)&amp;"/"&amp;YEAR(R2698)</f>
        <v>1/1900</v>
      </c>
      <c r="AP2698" s="45" t="e">
        <f>WEEKNUM(R2698)-WEEKNUM(EOMONTH(R2698,-1)+1)+1</f>
        <v>#NUM!</v>
      </c>
      <c r="AQ2698" s="45">
        <f>IF(AU2698="S",IF(Q2698="1. Aceitou o programa",R2698-B2698,0),0)</f>
        <v>0</v>
      </c>
      <c r="AR2698" s="45">
        <f>IF(AU2698="S",IF(AND(S2698&lt;&gt;"",R2698&lt;&gt;""),S2698-R2698,0),0)</f>
        <v>0</v>
      </c>
      <c r="AS2698" s="45">
        <f>IF(AU2698="S",IF(Q2698="1. Aceitou o programa",IF(OR(X2698="Não se Aplica",X2698=""),IF(OR(W2698="Não se Aplica",W2698=""),0,W2698-V2698),AVERAGE(X2698-W2698,W2698-V2698)),0),0)</f>
        <v>0</v>
      </c>
      <c r="AT2698" s="45">
        <f>IF(AU2698="S",IF(AND(Q2698="1. Aceitou o programa",AB2698="Realizada"),IFERROR(IF(AA2698="",0,AA2698-R2698),0),0),0)</f>
        <v>0</v>
      </c>
      <c r="AU2698" s="45" t="str">
        <f>_xlfn.XLOOKUP(U2698,'Lista Suspensa'!$AA$20:$AA$23,'Lista Suspensa'!$AB$20:$AB$23,"N/A")</f>
        <v>S</v>
      </c>
    </row>
    <row r="2699" spans="1:47" ht="12" customHeight="1" x14ac:dyDescent="0.3">
      <c r="A2699" s="87" t="s">
        <v>47</v>
      </c>
      <c r="B2699" s="88">
        <v>46104</v>
      </c>
      <c r="C2699" s="89" t="s">
        <v>48</v>
      </c>
      <c r="D2699" s="89" t="s">
        <v>49</v>
      </c>
      <c r="E2699" s="189">
        <v>85691125</v>
      </c>
      <c r="F2699" s="197" t="s">
        <v>6884</v>
      </c>
      <c r="G2699" s="90">
        <v>14025294737</v>
      </c>
      <c r="H2699" s="91">
        <v>32869</v>
      </c>
      <c r="I2699" s="89"/>
      <c r="J2699" s="89" t="s">
        <v>84</v>
      </c>
      <c r="K2699" s="89" t="s">
        <v>76</v>
      </c>
      <c r="L2699" s="89" t="s">
        <v>303</v>
      </c>
      <c r="M2699" s="89" t="s">
        <v>6885</v>
      </c>
      <c r="N2699" s="89" t="s">
        <v>55</v>
      </c>
      <c r="O2699" s="92" t="s">
        <v>6886</v>
      </c>
      <c r="P2699" s="93" t="s">
        <v>57</v>
      </c>
      <c r="Q2699" s="110" t="s">
        <v>5322</v>
      </c>
      <c r="R2699" s="94"/>
      <c r="S2699" s="95">
        <v>46168</v>
      </c>
      <c r="T2699" s="95" t="s">
        <v>5203</v>
      </c>
      <c r="U2699" s="95" t="s">
        <v>1125</v>
      </c>
      <c r="V2699" s="91">
        <v>46114</v>
      </c>
      <c r="W2699" s="91">
        <v>46160</v>
      </c>
      <c r="X2699" s="91">
        <v>46167</v>
      </c>
      <c r="Y2699" s="96" t="s">
        <v>2851</v>
      </c>
      <c r="Z2699" s="89"/>
      <c r="AA2699" s="95"/>
      <c r="AB2699" s="89"/>
      <c r="AC2699" s="109"/>
      <c r="AD2699" s="89"/>
      <c r="AE2699" s="89"/>
      <c r="AF2699" s="191"/>
      <c r="AG2699" s="194"/>
      <c r="AH2699" s="193"/>
      <c r="AI2699" s="97"/>
      <c r="AJ2699" s="97"/>
      <c r="AK2699" s="97"/>
      <c r="AL2699" s="45" t="s">
        <v>67</v>
      </c>
      <c r="AM2699" s="160" t="str">
        <f>MONTH(B2699)&amp;"/"&amp;YEAR(B2699)</f>
        <v>3/2026</v>
      </c>
      <c r="AN2699" s="45">
        <f>WEEKNUM(B2699)-WEEKNUM(EOMONTH(B2699,-1)+1)+1</f>
        <v>4</v>
      </c>
      <c r="AO2699" s="45" t="str">
        <f>MONTH(R2699)&amp;"/"&amp;YEAR(R2699)</f>
        <v>1/1900</v>
      </c>
      <c r="AP2699" s="45" t="e">
        <f>WEEKNUM(R2699)-WEEKNUM(EOMONTH(R2699,-1)+1)+1</f>
        <v>#NUM!</v>
      </c>
      <c r="AQ2699" s="45">
        <f>IF(AU2699="S",IF(Q2699="1. Aceitou o programa",R2699-B2699,0),0)</f>
        <v>0</v>
      </c>
      <c r="AR2699" s="45">
        <f>IF(AU2699="S",IF(AND(S2699&lt;&gt;"",R2699&lt;&gt;""),S2699-R2699,0),0)</f>
        <v>0</v>
      </c>
      <c r="AS2699" s="45">
        <f>IF(AU2699="S",IF(Q2699="1. Aceitou o programa",IF(OR(X2699="Não se Aplica",X2699=""),IF(OR(W2699="Não se Aplica",W2699=""),0,W2699-V2699),AVERAGE(X2699-W2699,W2699-V2699)),0),0)</f>
        <v>0</v>
      </c>
      <c r="AT2699" s="45">
        <f>IF(AU2699="S",IF(AND(Q2699="1. Aceitou o programa",AB2699="Realizada"),IFERROR(IF(AA2699="",0,AA2699-R2699),0),0),0)</f>
        <v>0</v>
      </c>
      <c r="AU2699" s="45" t="str">
        <f>_xlfn.XLOOKUP(U2699,'Lista Suspensa'!$AA$20:$AA$23,'Lista Suspensa'!$AB$20:$AB$23,"N/A")</f>
        <v>S</v>
      </c>
    </row>
    <row r="2700" spans="1:47" ht="12" customHeight="1" x14ac:dyDescent="0.3">
      <c r="A2700" s="87" t="s">
        <v>47</v>
      </c>
      <c r="B2700" s="88">
        <v>46104</v>
      </c>
      <c r="C2700" s="89" t="s">
        <v>48</v>
      </c>
      <c r="D2700" s="89" t="s">
        <v>49</v>
      </c>
      <c r="E2700" s="189">
        <v>89785154</v>
      </c>
      <c r="F2700" s="197" t="s">
        <v>6887</v>
      </c>
      <c r="G2700" s="90">
        <v>17305576786</v>
      </c>
      <c r="H2700" s="91">
        <v>34747</v>
      </c>
      <c r="I2700" s="89"/>
      <c r="J2700" s="89" t="s">
        <v>84</v>
      </c>
      <c r="K2700" s="89" t="s">
        <v>76</v>
      </c>
      <c r="L2700" s="89" t="s">
        <v>101</v>
      </c>
      <c r="M2700" s="89" t="s">
        <v>1098</v>
      </c>
      <c r="N2700" s="89" t="s">
        <v>197</v>
      </c>
      <c r="O2700" s="92" t="s">
        <v>6888</v>
      </c>
      <c r="P2700" s="93" t="s">
        <v>57</v>
      </c>
      <c r="Q2700" s="110" t="s">
        <v>5322</v>
      </c>
      <c r="R2700" s="94"/>
      <c r="S2700" s="95">
        <v>46168</v>
      </c>
      <c r="T2700" s="95" t="s">
        <v>5203</v>
      </c>
      <c r="U2700" s="95" t="s">
        <v>1125</v>
      </c>
      <c r="V2700" s="91">
        <v>46114</v>
      </c>
      <c r="W2700" s="91">
        <v>46160</v>
      </c>
      <c r="X2700" s="91">
        <v>46167</v>
      </c>
      <c r="Y2700" s="96" t="s">
        <v>2851</v>
      </c>
      <c r="Z2700" s="89"/>
      <c r="AA2700" s="95"/>
      <c r="AB2700" s="89"/>
      <c r="AC2700" s="109"/>
      <c r="AD2700" s="89"/>
      <c r="AE2700" s="89"/>
      <c r="AF2700" s="191"/>
      <c r="AG2700" s="194"/>
      <c r="AH2700" s="193"/>
      <c r="AI2700" s="97"/>
      <c r="AJ2700" s="97"/>
      <c r="AK2700" s="97"/>
      <c r="AL2700" s="45" t="s">
        <v>67</v>
      </c>
      <c r="AM2700" s="160" t="str">
        <f>MONTH(B2700)&amp;"/"&amp;YEAR(B2700)</f>
        <v>3/2026</v>
      </c>
      <c r="AN2700" s="45">
        <f>WEEKNUM(B2700)-WEEKNUM(EOMONTH(B2700,-1)+1)+1</f>
        <v>4</v>
      </c>
      <c r="AO2700" s="45" t="str">
        <f>MONTH(R2700)&amp;"/"&amp;YEAR(R2700)</f>
        <v>1/1900</v>
      </c>
      <c r="AP2700" s="45" t="e">
        <f>WEEKNUM(R2700)-WEEKNUM(EOMONTH(R2700,-1)+1)+1</f>
        <v>#NUM!</v>
      </c>
      <c r="AQ2700" s="45">
        <f>IF(AU2700="S",IF(Q2700="1. Aceitou o programa",R2700-B2700,0),0)</f>
        <v>0</v>
      </c>
      <c r="AR2700" s="45">
        <f>IF(AU2700="S",IF(AND(S2700&lt;&gt;"",R2700&lt;&gt;""),S2700-R2700,0),0)</f>
        <v>0</v>
      </c>
      <c r="AS2700" s="45">
        <f>IF(AU2700="S",IF(Q2700="1. Aceitou o programa",IF(OR(X2700="Não se Aplica",X2700=""),IF(OR(W2700="Não se Aplica",W2700=""),0,W2700-V2700),AVERAGE(X2700-W2700,W2700-V2700)),0),0)</f>
        <v>0</v>
      </c>
      <c r="AT2700" s="45">
        <f>IF(AU2700="S",IF(AND(Q2700="1. Aceitou o programa",AB2700="Realizada"),IFERROR(IF(AA2700="",0,AA2700-R2700),0),0),0)</f>
        <v>0</v>
      </c>
      <c r="AU2700" s="45" t="str">
        <f>_xlfn.XLOOKUP(U2700,'Lista Suspensa'!$AA$20:$AA$23,'Lista Suspensa'!$AB$20:$AB$23,"N/A")</f>
        <v>S</v>
      </c>
    </row>
    <row r="2701" spans="1:47" ht="12" customHeight="1" x14ac:dyDescent="0.3">
      <c r="A2701" s="87" t="s">
        <v>47</v>
      </c>
      <c r="B2701" s="88">
        <v>46104</v>
      </c>
      <c r="C2701" s="89" t="s">
        <v>48</v>
      </c>
      <c r="D2701" s="89" t="s">
        <v>49</v>
      </c>
      <c r="E2701" s="189">
        <v>75034291</v>
      </c>
      <c r="F2701" s="197" t="s">
        <v>6889</v>
      </c>
      <c r="G2701" s="90">
        <v>29869075800</v>
      </c>
      <c r="H2701" s="91">
        <v>29743</v>
      </c>
      <c r="I2701" s="89"/>
      <c r="J2701" s="89" t="s">
        <v>84</v>
      </c>
      <c r="K2701" s="89" t="s">
        <v>52</v>
      </c>
      <c r="L2701" s="89" t="s">
        <v>1730</v>
      </c>
      <c r="M2701" s="89" t="s">
        <v>6890</v>
      </c>
      <c r="N2701" s="89" t="s">
        <v>159</v>
      </c>
      <c r="O2701" s="92" t="s">
        <v>6891</v>
      </c>
      <c r="P2701" s="93" t="s">
        <v>57</v>
      </c>
      <c r="Q2701" s="110" t="s">
        <v>5322</v>
      </c>
      <c r="R2701" s="94"/>
      <c r="S2701" s="95">
        <v>46168</v>
      </c>
      <c r="T2701" s="95" t="s">
        <v>5203</v>
      </c>
      <c r="U2701" s="95" t="s">
        <v>1125</v>
      </c>
      <c r="V2701" s="91">
        <v>46114</v>
      </c>
      <c r="W2701" s="91">
        <v>46160</v>
      </c>
      <c r="X2701" s="91">
        <v>46167</v>
      </c>
      <c r="Y2701" s="96" t="s">
        <v>2851</v>
      </c>
      <c r="Z2701" s="89"/>
      <c r="AA2701" s="95"/>
      <c r="AB2701" s="89"/>
      <c r="AC2701" s="109"/>
      <c r="AD2701" s="89"/>
      <c r="AE2701" s="89"/>
      <c r="AF2701" s="191"/>
      <c r="AG2701" s="194"/>
      <c r="AH2701" s="193"/>
      <c r="AI2701" s="97"/>
      <c r="AJ2701" s="97"/>
      <c r="AK2701" s="97"/>
      <c r="AL2701" s="45" t="s">
        <v>67</v>
      </c>
      <c r="AM2701" s="160" t="str">
        <f>MONTH(B2701)&amp;"/"&amp;YEAR(B2701)</f>
        <v>3/2026</v>
      </c>
      <c r="AN2701" s="45">
        <f>WEEKNUM(B2701)-WEEKNUM(EOMONTH(B2701,-1)+1)+1</f>
        <v>4</v>
      </c>
      <c r="AO2701" s="45" t="str">
        <f>MONTH(R2701)&amp;"/"&amp;YEAR(R2701)</f>
        <v>1/1900</v>
      </c>
      <c r="AP2701" s="45" t="e">
        <f>WEEKNUM(R2701)-WEEKNUM(EOMONTH(R2701,-1)+1)+1</f>
        <v>#NUM!</v>
      </c>
      <c r="AQ2701" s="45">
        <f>IF(AU2701="S",IF(Q2701="1. Aceitou o programa",R2701-B2701,0),0)</f>
        <v>0</v>
      </c>
      <c r="AR2701" s="45">
        <f>IF(AU2701="S",IF(AND(S2701&lt;&gt;"",R2701&lt;&gt;""),S2701-R2701,0),0)</f>
        <v>0</v>
      </c>
      <c r="AS2701" s="45">
        <f>IF(AU2701="S",IF(Q2701="1. Aceitou o programa",IF(OR(X2701="Não se Aplica",X2701=""),IF(OR(W2701="Não se Aplica",W2701=""),0,W2701-V2701),AVERAGE(X2701-W2701,W2701-V2701)),0),0)</f>
        <v>0</v>
      </c>
      <c r="AT2701" s="45">
        <f>IF(AU2701="S",IF(AND(Q2701="1. Aceitou o programa",AB2701="Realizada"),IFERROR(IF(AA2701="",0,AA2701-R2701),0),0),0)</f>
        <v>0</v>
      </c>
      <c r="AU2701" s="45" t="str">
        <f>_xlfn.XLOOKUP(U2701,'Lista Suspensa'!$AA$20:$AA$23,'Lista Suspensa'!$AB$20:$AB$23,"N/A")</f>
        <v>S</v>
      </c>
    </row>
    <row r="2702" spans="1:47" ht="12" customHeight="1" x14ac:dyDescent="0.3">
      <c r="A2702" s="87" t="s">
        <v>47</v>
      </c>
      <c r="B2702" s="88">
        <v>46104</v>
      </c>
      <c r="C2702" s="89" t="s">
        <v>48</v>
      </c>
      <c r="D2702" s="89" t="s">
        <v>49</v>
      </c>
      <c r="E2702" s="189">
        <v>75086547</v>
      </c>
      <c r="F2702" s="197" t="s">
        <v>6892</v>
      </c>
      <c r="G2702" s="90">
        <v>11458846873</v>
      </c>
      <c r="H2702" s="91">
        <v>20705</v>
      </c>
      <c r="I2702" s="89"/>
      <c r="J2702" s="89" t="s">
        <v>51</v>
      </c>
      <c r="K2702" s="89" t="s">
        <v>52</v>
      </c>
      <c r="L2702" s="89" t="s">
        <v>85</v>
      </c>
      <c r="M2702" s="89" t="s">
        <v>1942</v>
      </c>
      <c r="N2702" s="89" t="s">
        <v>55</v>
      </c>
      <c r="O2702" s="92" t="s">
        <v>6893</v>
      </c>
      <c r="P2702" s="93" t="s">
        <v>57</v>
      </c>
      <c r="Q2702" s="110" t="s">
        <v>5322</v>
      </c>
      <c r="R2702" s="94"/>
      <c r="S2702" s="95">
        <v>46168</v>
      </c>
      <c r="T2702" s="95" t="s">
        <v>5203</v>
      </c>
      <c r="U2702" s="95" t="s">
        <v>1125</v>
      </c>
      <c r="V2702" s="91">
        <v>46114</v>
      </c>
      <c r="W2702" s="91">
        <v>46160</v>
      </c>
      <c r="X2702" s="91">
        <v>46167</v>
      </c>
      <c r="Y2702" s="96" t="s">
        <v>2851</v>
      </c>
      <c r="Z2702" s="89"/>
      <c r="AA2702" s="95"/>
      <c r="AB2702" s="89"/>
      <c r="AC2702" s="109"/>
      <c r="AD2702" s="89"/>
      <c r="AE2702" s="89"/>
      <c r="AF2702" s="191"/>
      <c r="AG2702" s="194"/>
      <c r="AH2702" s="193"/>
      <c r="AI2702" s="97"/>
      <c r="AJ2702" s="97"/>
      <c r="AK2702" s="97"/>
      <c r="AL2702" s="45" t="s">
        <v>67</v>
      </c>
      <c r="AM2702" s="160" t="str">
        <f>MONTH(B2702)&amp;"/"&amp;YEAR(B2702)</f>
        <v>3/2026</v>
      </c>
      <c r="AN2702" s="45">
        <f>WEEKNUM(B2702)-WEEKNUM(EOMONTH(B2702,-1)+1)+1</f>
        <v>4</v>
      </c>
      <c r="AO2702" s="45" t="str">
        <f>MONTH(R2702)&amp;"/"&amp;YEAR(R2702)</f>
        <v>1/1900</v>
      </c>
      <c r="AP2702" s="45" t="e">
        <f>WEEKNUM(R2702)-WEEKNUM(EOMONTH(R2702,-1)+1)+1</f>
        <v>#NUM!</v>
      </c>
      <c r="AQ2702" s="45">
        <f>IF(AU2702="S",IF(Q2702="1. Aceitou o programa",R2702-B2702,0),0)</f>
        <v>0</v>
      </c>
      <c r="AR2702" s="45">
        <f>IF(AU2702="S",IF(AND(S2702&lt;&gt;"",R2702&lt;&gt;""),S2702-R2702,0),0)</f>
        <v>0</v>
      </c>
      <c r="AS2702" s="45">
        <f>IF(AU2702="S",IF(Q2702="1. Aceitou o programa",IF(OR(X2702="Não se Aplica",X2702=""),IF(OR(W2702="Não se Aplica",W2702=""),0,W2702-V2702),AVERAGE(X2702-W2702,W2702-V2702)),0),0)</f>
        <v>0</v>
      </c>
      <c r="AT2702" s="45">
        <f>IF(AU2702="S",IF(AND(Q2702="1. Aceitou o programa",AB2702="Realizada"),IFERROR(IF(AA2702="",0,AA2702-R2702),0),0),0)</f>
        <v>0</v>
      </c>
      <c r="AU2702" s="45" t="str">
        <f>_xlfn.XLOOKUP(U2702,'Lista Suspensa'!$AA$20:$AA$23,'Lista Suspensa'!$AB$20:$AB$23,"N/A")</f>
        <v>S</v>
      </c>
    </row>
    <row r="2703" spans="1:47" ht="12" customHeight="1" x14ac:dyDescent="0.3">
      <c r="A2703" s="87" t="s">
        <v>47</v>
      </c>
      <c r="B2703" s="88">
        <v>46104</v>
      </c>
      <c r="C2703" s="89" t="s">
        <v>48</v>
      </c>
      <c r="D2703" s="89" t="s">
        <v>49</v>
      </c>
      <c r="E2703" s="189">
        <v>89010167</v>
      </c>
      <c r="F2703" s="197" t="s">
        <v>6894</v>
      </c>
      <c r="G2703" s="90">
        <v>10081678860</v>
      </c>
      <c r="H2703" s="91">
        <v>25693</v>
      </c>
      <c r="I2703" s="89"/>
      <c r="J2703" s="89" t="s">
        <v>84</v>
      </c>
      <c r="K2703" s="89" t="s">
        <v>52</v>
      </c>
      <c r="L2703" s="89" t="s">
        <v>85</v>
      </c>
      <c r="M2703" s="89" t="s">
        <v>5422</v>
      </c>
      <c r="N2703" s="89" t="s">
        <v>197</v>
      </c>
      <c r="O2703" s="92" t="s">
        <v>6895</v>
      </c>
      <c r="P2703" s="93" t="s">
        <v>57</v>
      </c>
      <c r="Q2703" s="110" t="s">
        <v>5322</v>
      </c>
      <c r="R2703" s="94"/>
      <c r="S2703" s="95">
        <v>46168</v>
      </c>
      <c r="T2703" s="95" t="s">
        <v>5203</v>
      </c>
      <c r="U2703" s="95" t="s">
        <v>1125</v>
      </c>
      <c r="V2703" s="91">
        <v>46114</v>
      </c>
      <c r="W2703" s="91">
        <v>46160</v>
      </c>
      <c r="X2703" s="91">
        <v>46167</v>
      </c>
      <c r="Y2703" s="96" t="s">
        <v>2851</v>
      </c>
      <c r="Z2703" s="89"/>
      <c r="AA2703" s="95"/>
      <c r="AB2703" s="89"/>
      <c r="AC2703" s="109"/>
      <c r="AD2703" s="89"/>
      <c r="AE2703" s="89"/>
      <c r="AF2703" s="191"/>
      <c r="AG2703" s="194"/>
      <c r="AH2703" s="193"/>
      <c r="AI2703" s="97"/>
      <c r="AJ2703" s="97"/>
      <c r="AK2703" s="97"/>
      <c r="AL2703" s="45" t="s">
        <v>67</v>
      </c>
      <c r="AM2703" s="160" t="str">
        <f>MONTH(B2703)&amp;"/"&amp;YEAR(B2703)</f>
        <v>3/2026</v>
      </c>
      <c r="AN2703" s="45">
        <f>WEEKNUM(B2703)-WEEKNUM(EOMONTH(B2703,-1)+1)+1</f>
        <v>4</v>
      </c>
      <c r="AO2703" s="45" t="str">
        <f>MONTH(R2703)&amp;"/"&amp;YEAR(R2703)</f>
        <v>1/1900</v>
      </c>
      <c r="AP2703" s="45" t="e">
        <f>WEEKNUM(R2703)-WEEKNUM(EOMONTH(R2703,-1)+1)+1</f>
        <v>#NUM!</v>
      </c>
      <c r="AQ2703" s="45">
        <f>IF(AU2703="S",IF(Q2703="1. Aceitou o programa",R2703-B2703,0),0)</f>
        <v>0</v>
      </c>
      <c r="AR2703" s="45">
        <f>IF(AU2703="S",IF(AND(S2703&lt;&gt;"",R2703&lt;&gt;""),S2703-R2703,0),0)</f>
        <v>0</v>
      </c>
      <c r="AS2703" s="45">
        <f>IF(AU2703="S",IF(Q2703="1. Aceitou o programa",IF(OR(X2703="Não se Aplica",X2703=""),IF(OR(W2703="Não se Aplica",W2703=""),0,W2703-V2703),AVERAGE(X2703-W2703,W2703-V2703)),0),0)</f>
        <v>0</v>
      </c>
      <c r="AT2703" s="45">
        <f>IF(AU2703="S",IF(AND(Q2703="1. Aceitou o programa",AB2703="Realizada"),IFERROR(IF(AA2703="",0,AA2703-R2703),0),0),0)</f>
        <v>0</v>
      </c>
      <c r="AU2703" s="45" t="str">
        <f>_xlfn.XLOOKUP(U2703,'Lista Suspensa'!$AA$20:$AA$23,'Lista Suspensa'!$AB$20:$AB$23,"N/A")</f>
        <v>S</v>
      </c>
    </row>
    <row r="2704" spans="1:47" ht="12" customHeight="1" x14ac:dyDescent="0.3">
      <c r="A2704" s="87" t="s">
        <v>47</v>
      </c>
      <c r="B2704" s="88">
        <v>46104</v>
      </c>
      <c r="C2704" s="89" t="s">
        <v>48</v>
      </c>
      <c r="D2704" s="89" t="s">
        <v>49</v>
      </c>
      <c r="E2704" s="189">
        <v>92822862</v>
      </c>
      <c r="F2704" s="197" t="s">
        <v>6896</v>
      </c>
      <c r="G2704" s="90">
        <v>11290494770</v>
      </c>
      <c r="H2704" s="91">
        <v>31175</v>
      </c>
      <c r="I2704" s="89"/>
      <c r="J2704" s="89" t="s">
        <v>51</v>
      </c>
      <c r="K2704" s="89" t="s">
        <v>76</v>
      </c>
      <c r="L2704" s="89" t="s">
        <v>572</v>
      </c>
      <c r="M2704" s="89" t="s">
        <v>334</v>
      </c>
      <c r="N2704" s="89" t="s">
        <v>344</v>
      </c>
      <c r="O2704" s="92" t="s">
        <v>6897</v>
      </c>
      <c r="P2704" s="93" t="s">
        <v>57</v>
      </c>
      <c r="Q2704" s="110" t="s">
        <v>5322</v>
      </c>
      <c r="R2704" s="94"/>
      <c r="S2704" s="95">
        <v>46168</v>
      </c>
      <c r="T2704" s="95" t="s">
        <v>5203</v>
      </c>
      <c r="U2704" s="95" t="s">
        <v>1125</v>
      </c>
      <c r="V2704" s="91">
        <v>46114</v>
      </c>
      <c r="W2704" s="91">
        <v>46160</v>
      </c>
      <c r="X2704" s="91">
        <v>46167</v>
      </c>
      <c r="Y2704" s="96" t="s">
        <v>2851</v>
      </c>
      <c r="Z2704" s="89"/>
      <c r="AA2704" s="95"/>
      <c r="AB2704" s="89"/>
      <c r="AC2704" s="109"/>
      <c r="AD2704" s="89"/>
      <c r="AE2704" s="89"/>
      <c r="AF2704" s="191"/>
      <c r="AG2704" s="194"/>
      <c r="AH2704" s="193"/>
      <c r="AI2704" s="97"/>
      <c r="AJ2704" s="97"/>
      <c r="AK2704" s="97"/>
      <c r="AL2704" s="45" t="s">
        <v>67</v>
      </c>
      <c r="AM2704" s="160" t="str">
        <f>MONTH(B2704)&amp;"/"&amp;YEAR(B2704)</f>
        <v>3/2026</v>
      </c>
      <c r="AN2704" s="45">
        <f>WEEKNUM(B2704)-WEEKNUM(EOMONTH(B2704,-1)+1)+1</f>
        <v>4</v>
      </c>
      <c r="AO2704" s="45" t="str">
        <f>MONTH(R2704)&amp;"/"&amp;YEAR(R2704)</f>
        <v>1/1900</v>
      </c>
      <c r="AP2704" s="45" t="e">
        <f>WEEKNUM(R2704)-WEEKNUM(EOMONTH(R2704,-1)+1)+1</f>
        <v>#NUM!</v>
      </c>
      <c r="AQ2704" s="45">
        <f>IF(AU2704="S",IF(Q2704="1. Aceitou o programa",R2704-B2704,0),0)</f>
        <v>0</v>
      </c>
      <c r="AR2704" s="45">
        <f>IF(AU2704="S",IF(AND(S2704&lt;&gt;"",R2704&lt;&gt;""),S2704-R2704,0),0)</f>
        <v>0</v>
      </c>
      <c r="AS2704" s="45">
        <f>IF(AU2704="S",IF(Q2704="1. Aceitou o programa",IF(OR(X2704="Não se Aplica",X2704=""),IF(OR(W2704="Não se Aplica",W2704=""),0,W2704-V2704),AVERAGE(X2704-W2704,W2704-V2704)),0),0)</f>
        <v>0</v>
      </c>
      <c r="AT2704" s="45">
        <f>IF(AU2704="S",IF(AND(Q2704="1. Aceitou o programa",AB2704="Realizada"),IFERROR(IF(AA2704="",0,AA2704-R2704),0),0),0)</f>
        <v>0</v>
      </c>
      <c r="AU2704" s="45" t="str">
        <f>_xlfn.XLOOKUP(U2704,'Lista Suspensa'!$AA$20:$AA$23,'Lista Suspensa'!$AB$20:$AB$23,"N/A")</f>
        <v>S</v>
      </c>
    </row>
    <row r="2705" spans="1:47" ht="12" customHeight="1" x14ac:dyDescent="0.3">
      <c r="A2705" s="87" t="s">
        <v>47</v>
      </c>
      <c r="B2705" s="88">
        <v>46104</v>
      </c>
      <c r="C2705" s="89" t="s">
        <v>48</v>
      </c>
      <c r="D2705" s="89" t="s">
        <v>49</v>
      </c>
      <c r="E2705" s="189">
        <v>75095055</v>
      </c>
      <c r="F2705" s="197" t="s">
        <v>6898</v>
      </c>
      <c r="G2705" s="90">
        <v>31139164880</v>
      </c>
      <c r="H2705" s="91">
        <v>30060</v>
      </c>
      <c r="I2705" s="89"/>
      <c r="J2705" s="89" t="s">
        <v>51</v>
      </c>
      <c r="K2705" s="89" t="s">
        <v>52</v>
      </c>
      <c r="L2705" s="89" t="s">
        <v>85</v>
      </c>
      <c r="M2705" s="89" t="s">
        <v>1718</v>
      </c>
      <c r="N2705" s="89" t="s">
        <v>159</v>
      </c>
      <c r="O2705" s="92" t="s">
        <v>6899</v>
      </c>
      <c r="P2705" s="93" t="s">
        <v>57</v>
      </c>
      <c r="Q2705" s="110" t="s">
        <v>5322</v>
      </c>
      <c r="R2705" s="94"/>
      <c r="S2705" s="95">
        <v>46168</v>
      </c>
      <c r="T2705" s="95" t="s">
        <v>5203</v>
      </c>
      <c r="U2705" s="95" t="s">
        <v>1125</v>
      </c>
      <c r="V2705" s="91">
        <v>46114</v>
      </c>
      <c r="W2705" s="91">
        <v>46160</v>
      </c>
      <c r="X2705" s="91">
        <v>46167</v>
      </c>
      <c r="Y2705" s="96" t="s">
        <v>2851</v>
      </c>
      <c r="Z2705" s="89"/>
      <c r="AA2705" s="95"/>
      <c r="AB2705" s="89"/>
      <c r="AC2705" s="109"/>
      <c r="AD2705" s="89"/>
      <c r="AE2705" s="89"/>
      <c r="AF2705" s="191"/>
      <c r="AG2705" s="194"/>
      <c r="AH2705" s="193"/>
      <c r="AI2705" s="97"/>
      <c r="AJ2705" s="97"/>
      <c r="AK2705" s="97"/>
      <c r="AL2705" s="45" t="s">
        <v>67</v>
      </c>
      <c r="AM2705" s="160" t="str">
        <f>MONTH(B2705)&amp;"/"&amp;YEAR(B2705)</f>
        <v>3/2026</v>
      </c>
      <c r="AN2705" s="45">
        <f>WEEKNUM(B2705)-WEEKNUM(EOMONTH(B2705,-1)+1)+1</f>
        <v>4</v>
      </c>
      <c r="AO2705" s="45" t="str">
        <f>MONTH(R2705)&amp;"/"&amp;YEAR(R2705)</f>
        <v>1/1900</v>
      </c>
      <c r="AP2705" s="45" t="e">
        <f>WEEKNUM(R2705)-WEEKNUM(EOMONTH(R2705,-1)+1)+1</f>
        <v>#NUM!</v>
      </c>
      <c r="AQ2705" s="45">
        <f>IF(AU2705="S",IF(Q2705="1. Aceitou o programa",R2705-B2705,0),0)</f>
        <v>0</v>
      </c>
      <c r="AR2705" s="45">
        <f>IF(AU2705="S",IF(AND(S2705&lt;&gt;"",R2705&lt;&gt;""),S2705-R2705,0),0)</f>
        <v>0</v>
      </c>
      <c r="AS2705" s="45">
        <f>IF(AU2705="S",IF(Q2705="1. Aceitou o programa",IF(OR(X2705="Não se Aplica",X2705=""),IF(OR(W2705="Não se Aplica",W2705=""),0,W2705-V2705),AVERAGE(X2705-W2705,W2705-V2705)),0),0)</f>
        <v>0</v>
      </c>
      <c r="AT2705" s="45">
        <f>IF(AU2705="S",IF(AND(Q2705="1. Aceitou o programa",AB2705="Realizada"),IFERROR(IF(AA2705="",0,AA2705-R2705),0),0),0)</f>
        <v>0</v>
      </c>
      <c r="AU2705" s="45" t="str">
        <f>_xlfn.XLOOKUP(U2705,'Lista Suspensa'!$AA$20:$AA$23,'Lista Suspensa'!$AB$20:$AB$23,"N/A")</f>
        <v>S</v>
      </c>
    </row>
    <row r="2706" spans="1:47" ht="12" customHeight="1" x14ac:dyDescent="0.3">
      <c r="A2706" s="87" t="s">
        <v>47</v>
      </c>
      <c r="B2706" s="88">
        <v>46104</v>
      </c>
      <c r="C2706" s="89" t="s">
        <v>48</v>
      </c>
      <c r="D2706" s="89" t="s">
        <v>49</v>
      </c>
      <c r="E2706" s="189">
        <v>88416197</v>
      </c>
      <c r="F2706" s="197" t="s">
        <v>6900</v>
      </c>
      <c r="G2706" s="90">
        <v>6645981880</v>
      </c>
      <c r="H2706" s="91">
        <v>23753</v>
      </c>
      <c r="I2706" s="89"/>
      <c r="J2706" s="89" t="s">
        <v>51</v>
      </c>
      <c r="K2706" s="89" t="s">
        <v>52</v>
      </c>
      <c r="L2706" s="89" t="s">
        <v>53</v>
      </c>
      <c r="M2706" s="89" t="s">
        <v>5089</v>
      </c>
      <c r="N2706" s="89" t="s">
        <v>137</v>
      </c>
      <c r="O2706" s="92" t="s">
        <v>6901</v>
      </c>
      <c r="P2706" s="93" t="s">
        <v>57</v>
      </c>
      <c r="Q2706" s="110" t="s">
        <v>5322</v>
      </c>
      <c r="R2706" s="94"/>
      <c r="S2706" s="95">
        <v>46168</v>
      </c>
      <c r="T2706" s="95" t="s">
        <v>5203</v>
      </c>
      <c r="U2706" s="95" t="s">
        <v>1125</v>
      </c>
      <c r="V2706" s="91">
        <v>46114</v>
      </c>
      <c r="W2706" s="91">
        <v>46160</v>
      </c>
      <c r="X2706" s="91">
        <v>46167</v>
      </c>
      <c r="Y2706" s="96" t="s">
        <v>2851</v>
      </c>
      <c r="Z2706" s="89"/>
      <c r="AA2706" s="95"/>
      <c r="AB2706" s="89"/>
      <c r="AC2706" s="109"/>
      <c r="AD2706" s="89"/>
      <c r="AE2706" s="89"/>
      <c r="AF2706" s="191"/>
      <c r="AG2706" s="194"/>
      <c r="AH2706" s="193"/>
      <c r="AI2706" s="97"/>
      <c r="AJ2706" s="97"/>
      <c r="AK2706" s="97"/>
      <c r="AL2706" s="45" t="s">
        <v>67</v>
      </c>
      <c r="AM2706" s="160" t="str">
        <f>MONTH(B2706)&amp;"/"&amp;YEAR(B2706)</f>
        <v>3/2026</v>
      </c>
      <c r="AN2706" s="45">
        <f>WEEKNUM(B2706)-WEEKNUM(EOMONTH(B2706,-1)+1)+1</f>
        <v>4</v>
      </c>
      <c r="AO2706" s="45" t="str">
        <f>MONTH(R2706)&amp;"/"&amp;YEAR(R2706)</f>
        <v>1/1900</v>
      </c>
      <c r="AP2706" s="45" t="e">
        <f>WEEKNUM(R2706)-WEEKNUM(EOMONTH(R2706,-1)+1)+1</f>
        <v>#NUM!</v>
      </c>
      <c r="AQ2706" s="45">
        <f>IF(AU2706="S",IF(Q2706="1. Aceitou o programa",R2706-B2706,0),0)</f>
        <v>0</v>
      </c>
      <c r="AR2706" s="45">
        <f>IF(AU2706="S",IF(AND(S2706&lt;&gt;"",R2706&lt;&gt;""),S2706-R2706,0),0)</f>
        <v>0</v>
      </c>
      <c r="AS2706" s="45">
        <f>IF(AU2706="S",IF(Q2706="1. Aceitou o programa",IF(OR(X2706="Não se Aplica",X2706=""),IF(OR(W2706="Não se Aplica",W2706=""),0,W2706-V2706),AVERAGE(X2706-W2706,W2706-V2706)),0),0)</f>
        <v>0</v>
      </c>
      <c r="AT2706" s="45">
        <f>IF(AU2706="S",IF(AND(Q2706="1. Aceitou o programa",AB2706="Realizada"),IFERROR(IF(AA2706="",0,AA2706-R2706),0),0),0)</f>
        <v>0</v>
      </c>
      <c r="AU2706" s="45" t="str">
        <f>_xlfn.XLOOKUP(U2706,'Lista Suspensa'!$AA$20:$AA$23,'Lista Suspensa'!$AB$20:$AB$23,"N/A")</f>
        <v>S</v>
      </c>
    </row>
    <row r="2707" spans="1:47" ht="12" customHeight="1" x14ac:dyDescent="0.3">
      <c r="A2707" s="87" t="s">
        <v>47</v>
      </c>
      <c r="B2707" s="88">
        <v>46104</v>
      </c>
      <c r="C2707" s="89" t="s">
        <v>48</v>
      </c>
      <c r="D2707" s="89" t="s">
        <v>49</v>
      </c>
      <c r="E2707" s="189">
        <v>82975995</v>
      </c>
      <c r="F2707" s="197" t="s">
        <v>6902</v>
      </c>
      <c r="G2707" s="90">
        <v>13466883890</v>
      </c>
      <c r="H2707" s="91">
        <v>20105</v>
      </c>
      <c r="I2707" s="89"/>
      <c r="J2707" s="89" t="s">
        <v>51</v>
      </c>
      <c r="K2707" s="89" t="s">
        <v>52</v>
      </c>
      <c r="L2707" s="89" t="s">
        <v>85</v>
      </c>
      <c r="M2707" s="89" t="s">
        <v>5979</v>
      </c>
      <c r="N2707" s="89" t="s">
        <v>137</v>
      </c>
      <c r="O2707" s="92" t="s">
        <v>6903</v>
      </c>
      <c r="P2707" s="93" t="s">
        <v>57</v>
      </c>
      <c r="Q2707" s="110" t="s">
        <v>5322</v>
      </c>
      <c r="R2707" s="94"/>
      <c r="S2707" s="95">
        <v>46168</v>
      </c>
      <c r="T2707" s="95" t="s">
        <v>5203</v>
      </c>
      <c r="U2707" s="95" t="s">
        <v>1125</v>
      </c>
      <c r="V2707" s="91">
        <v>46114</v>
      </c>
      <c r="W2707" s="91">
        <v>46160</v>
      </c>
      <c r="X2707" s="91">
        <v>46167</v>
      </c>
      <c r="Y2707" s="96" t="s">
        <v>2851</v>
      </c>
      <c r="Z2707" s="89"/>
      <c r="AA2707" s="95"/>
      <c r="AB2707" s="89"/>
      <c r="AC2707" s="109"/>
      <c r="AD2707" s="89"/>
      <c r="AE2707" s="89"/>
      <c r="AF2707" s="191"/>
      <c r="AG2707" s="194"/>
      <c r="AH2707" s="193"/>
      <c r="AI2707" s="97"/>
      <c r="AJ2707" s="97"/>
      <c r="AK2707" s="97"/>
      <c r="AL2707" s="45" t="s">
        <v>67</v>
      </c>
      <c r="AM2707" s="160" t="str">
        <f>MONTH(B2707)&amp;"/"&amp;YEAR(B2707)</f>
        <v>3/2026</v>
      </c>
      <c r="AN2707" s="45">
        <f>WEEKNUM(B2707)-WEEKNUM(EOMONTH(B2707,-1)+1)+1</f>
        <v>4</v>
      </c>
      <c r="AO2707" s="45" t="str">
        <f>MONTH(R2707)&amp;"/"&amp;YEAR(R2707)</f>
        <v>1/1900</v>
      </c>
      <c r="AP2707" s="45" t="e">
        <f>WEEKNUM(R2707)-WEEKNUM(EOMONTH(R2707,-1)+1)+1</f>
        <v>#NUM!</v>
      </c>
      <c r="AQ2707" s="45">
        <f>IF(AU2707="S",IF(Q2707="1. Aceitou o programa",R2707-B2707,0),0)</f>
        <v>0</v>
      </c>
      <c r="AR2707" s="45">
        <f>IF(AU2707="S",IF(AND(S2707&lt;&gt;"",R2707&lt;&gt;""),S2707-R2707,0),0)</f>
        <v>0</v>
      </c>
      <c r="AS2707" s="45">
        <f>IF(AU2707="S",IF(Q2707="1. Aceitou o programa",IF(OR(X2707="Não se Aplica",X2707=""),IF(OR(W2707="Não se Aplica",W2707=""),0,W2707-V2707),AVERAGE(X2707-W2707,W2707-V2707)),0),0)</f>
        <v>0</v>
      </c>
      <c r="AT2707" s="45">
        <f>IF(AU2707="S",IF(AND(Q2707="1. Aceitou o programa",AB2707="Realizada"),IFERROR(IF(AA2707="",0,AA2707-R2707),0),0),0)</f>
        <v>0</v>
      </c>
      <c r="AU2707" s="45" t="str">
        <f>_xlfn.XLOOKUP(U2707,'Lista Suspensa'!$AA$20:$AA$23,'Lista Suspensa'!$AB$20:$AB$23,"N/A")</f>
        <v>S</v>
      </c>
    </row>
    <row r="2708" spans="1:47" ht="12" customHeight="1" x14ac:dyDescent="0.3">
      <c r="A2708" s="87" t="s">
        <v>47</v>
      </c>
      <c r="B2708" s="88">
        <v>46104</v>
      </c>
      <c r="C2708" s="89" t="s">
        <v>48</v>
      </c>
      <c r="D2708" s="89" t="s">
        <v>49</v>
      </c>
      <c r="E2708" s="189">
        <v>83211700</v>
      </c>
      <c r="F2708" s="197" t="s">
        <v>6904</v>
      </c>
      <c r="G2708" s="90">
        <v>15346298827</v>
      </c>
      <c r="H2708" s="91">
        <v>25908</v>
      </c>
      <c r="I2708" s="89"/>
      <c r="J2708" s="89" t="s">
        <v>51</v>
      </c>
      <c r="K2708" s="89" t="s">
        <v>52</v>
      </c>
      <c r="L2708" s="89" t="s">
        <v>85</v>
      </c>
      <c r="M2708" s="89" t="s">
        <v>279</v>
      </c>
      <c r="N2708" s="89" t="s">
        <v>137</v>
      </c>
      <c r="O2708" s="92" t="s">
        <v>6905</v>
      </c>
      <c r="P2708" s="93" t="s">
        <v>57</v>
      </c>
      <c r="Q2708" s="110" t="s">
        <v>5322</v>
      </c>
      <c r="R2708" s="94"/>
      <c r="S2708" s="95">
        <v>46168</v>
      </c>
      <c r="T2708" s="95" t="s">
        <v>5203</v>
      </c>
      <c r="U2708" s="95" t="s">
        <v>1125</v>
      </c>
      <c r="V2708" s="91">
        <v>46114</v>
      </c>
      <c r="W2708" s="91">
        <v>46160</v>
      </c>
      <c r="X2708" s="91">
        <v>46167</v>
      </c>
      <c r="Y2708" s="96" t="s">
        <v>2851</v>
      </c>
      <c r="Z2708" s="89"/>
      <c r="AA2708" s="95"/>
      <c r="AB2708" s="89"/>
      <c r="AC2708" s="109"/>
      <c r="AD2708" s="89"/>
      <c r="AE2708" s="89"/>
      <c r="AF2708" s="191"/>
      <c r="AG2708" s="194"/>
      <c r="AH2708" s="193"/>
      <c r="AI2708" s="97"/>
      <c r="AJ2708" s="97"/>
      <c r="AK2708" s="97"/>
      <c r="AL2708" s="45" t="s">
        <v>67</v>
      </c>
      <c r="AM2708" s="160" t="str">
        <f>MONTH(B2708)&amp;"/"&amp;YEAR(B2708)</f>
        <v>3/2026</v>
      </c>
      <c r="AN2708" s="45">
        <f>WEEKNUM(B2708)-WEEKNUM(EOMONTH(B2708,-1)+1)+1</f>
        <v>4</v>
      </c>
      <c r="AO2708" s="45" t="str">
        <f>MONTH(R2708)&amp;"/"&amp;YEAR(R2708)</f>
        <v>1/1900</v>
      </c>
      <c r="AP2708" s="45" t="e">
        <f>WEEKNUM(R2708)-WEEKNUM(EOMONTH(R2708,-1)+1)+1</f>
        <v>#NUM!</v>
      </c>
      <c r="AQ2708" s="45">
        <f>IF(AU2708="S",IF(Q2708="1. Aceitou o programa",R2708-B2708,0),0)</f>
        <v>0</v>
      </c>
      <c r="AR2708" s="45">
        <f>IF(AU2708="S",IF(AND(S2708&lt;&gt;"",R2708&lt;&gt;""),S2708-R2708,0),0)</f>
        <v>0</v>
      </c>
      <c r="AS2708" s="45">
        <f>IF(AU2708="S",IF(Q2708="1. Aceitou o programa",IF(OR(X2708="Não se Aplica",X2708=""),IF(OR(W2708="Não se Aplica",W2708=""),0,W2708-V2708),AVERAGE(X2708-W2708,W2708-V2708)),0),0)</f>
        <v>0</v>
      </c>
      <c r="AT2708" s="45">
        <f>IF(AU2708="S",IF(AND(Q2708="1. Aceitou o programa",AB2708="Realizada"),IFERROR(IF(AA2708="",0,AA2708-R2708),0),0),0)</f>
        <v>0</v>
      </c>
      <c r="AU2708" s="45" t="str">
        <f>_xlfn.XLOOKUP(U2708,'Lista Suspensa'!$AA$20:$AA$23,'Lista Suspensa'!$AB$20:$AB$23,"N/A")</f>
        <v>S</v>
      </c>
    </row>
    <row r="2709" spans="1:47" ht="12" customHeight="1" x14ac:dyDescent="0.3">
      <c r="A2709" s="87" t="s">
        <v>47</v>
      </c>
      <c r="B2709" s="88">
        <v>46104</v>
      </c>
      <c r="C2709" s="89" t="s">
        <v>48</v>
      </c>
      <c r="D2709" s="89" t="s">
        <v>49</v>
      </c>
      <c r="E2709" s="189">
        <v>86212719</v>
      </c>
      <c r="F2709" s="197" t="s">
        <v>6906</v>
      </c>
      <c r="G2709" s="90">
        <v>16605402839</v>
      </c>
      <c r="H2709" s="91">
        <v>26610</v>
      </c>
      <c r="I2709" s="89"/>
      <c r="J2709" s="89" t="s">
        <v>84</v>
      </c>
      <c r="K2709" s="89" t="s">
        <v>52</v>
      </c>
      <c r="L2709" s="89" t="s">
        <v>85</v>
      </c>
      <c r="M2709" s="89" t="s">
        <v>6907</v>
      </c>
      <c r="N2709" s="89" t="s">
        <v>291</v>
      </c>
      <c r="O2709" s="92" t="s">
        <v>6908</v>
      </c>
      <c r="P2709" s="93" t="s">
        <v>57</v>
      </c>
      <c r="Q2709" s="110" t="s">
        <v>5322</v>
      </c>
      <c r="R2709" s="94"/>
      <c r="S2709" s="95">
        <v>46168</v>
      </c>
      <c r="T2709" s="95" t="s">
        <v>5203</v>
      </c>
      <c r="U2709" s="95" t="s">
        <v>1125</v>
      </c>
      <c r="V2709" s="91">
        <v>46114</v>
      </c>
      <c r="W2709" s="91">
        <v>46160</v>
      </c>
      <c r="X2709" s="91">
        <v>46167</v>
      </c>
      <c r="Y2709" s="96" t="s">
        <v>2851</v>
      </c>
      <c r="Z2709" s="89"/>
      <c r="AA2709" s="95"/>
      <c r="AB2709" s="89"/>
      <c r="AC2709" s="109"/>
      <c r="AD2709" s="89"/>
      <c r="AE2709" s="89"/>
      <c r="AF2709" s="191"/>
      <c r="AG2709" s="194"/>
      <c r="AH2709" s="193"/>
      <c r="AI2709" s="97"/>
      <c r="AJ2709" s="97"/>
      <c r="AK2709" s="97"/>
      <c r="AL2709" s="45" t="s">
        <v>67</v>
      </c>
      <c r="AM2709" s="160" t="str">
        <f>MONTH(B2709)&amp;"/"&amp;YEAR(B2709)</f>
        <v>3/2026</v>
      </c>
      <c r="AN2709" s="45">
        <f>WEEKNUM(B2709)-WEEKNUM(EOMONTH(B2709,-1)+1)+1</f>
        <v>4</v>
      </c>
      <c r="AO2709" s="45" t="str">
        <f>MONTH(R2709)&amp;"/"&amp;YEAR(R2709)</f>
        <v>1/1900</v>
      </c>
      <c r="AP2709" s="45" t="e">
        <f>WEEKNUM(R2709)-WEEKNUM(EOMONTH(R2709,-1)+1)+1</f>
        <v>#NUM!</v>
      </c>
      <c r="AQ2709" s="45">
        <f>IF(AU2709="S",IF(Q2709="1. Aceitou o programa",R2709-B2709,0),0)</f>
        <v>0</v>
      </c>
      <c r="AR2709" s="45">
        <f>IF(AU2709="S",IF(AND(S2709&lt;&gt;"",R2709&lt;&gt;""),S2709-R2709,0),0)</f>
        <v>0</v>
      </c>
      <c r="AS2709" s="45">
        <f>IF(AU2709="S",IF(Q2709="1. Aceitou o programa",IF(OR(X2709="Não se Aplica",X2709=""),IF(OR(W2709="Não se Aplica",W2709=""),0,W2709-V2709),AVERAGE(X2709-W2709,W2709-V2709)),0),0)</f>
        <v>0</v>
      </c>
      <c r="AT2709" s="45">
        <f>IF(AU2709="S",IF(AND(Q2709="1. Aceitou o programa",AB2709="Realizada"),IFERROR(IF(AA2709="",0,AA2709-R2709),0),0),0)</f>
        <v>0</v>
      </c>
      <c r="AU2709" s="45" t="str">
        <f>_xlfn.XLOOKUP(U2709,'Lista Suspensa'!$AA$20:$AA$23,'Lista Suspensa'!$AB$20:$AB$23,"N/A")</f>
        <v>S</v>
      </c>
    </row>
    <row r="2710" spans="1:47" ht="12" customHeight="1" x14ac:dyDescent="0.3">
      <c r="A2710" s="87" t="s">
        <v>47</v>
      </c>
      <c r="B2710" s="88">
        <v>46104</v>
      </c>
      <c r="C2710" s="89" t="s">
        <v>48</v>
      </c>
      <c r="D2710" s="89" t="s">
        <v>49</v>
      </c>
      <c r="E2710" s="189">
        <v>86593760</v>
      </c>
      <c r="F2710" s="197" t="s">
        <v>6909</v>
      </c>
      <c r="G2710" s="90">
        <v>28497049896</v>
      </c>
      <c r="H2710" s="91">
        <v>29116</v>
      </c>
      <c r="I2710" s="89"/>
      <c r="J2710" s="89" t="s">
        <v>84</v>
      </c>
      <c r="K2710" s="89" t="s">
        <v>52</v>
      </c>
      <c r="L2710" s="89" t="s">
        <v>85</v>
      </c>
      <c r="M2710" s="89" t="s">
        <v>506</v>
      </c>
      <c r="N2710" s="89" t="s">
        <v>229</v>
      </c>
      <c r="O2710" s="92" t="s">
        <v>6910</v>
      </c>
      <c r="P2710" s="93" t="s">
        <v>57</v>
      </c>
      <c r="Q2710" s="110" t="s">
        <v>5322</v>
      </c>
      <c r="R2710" s="94"/>
      <c r="S2710" s="95">
        <v>46168</v>
      </c>
      <c r="T2710" s="95" t="s">
        <v>5203</v>
      </c>
      <c r="U2710" s="95" t="s">
        <v>1125</v>
      </c>
      <c r="V2710" s="91">
        <v>46114</v>
      </c>
      <c r="W2710" s="91">
        <v>46160</v>
      </c>
      <c r="X2710" s="91">
        <v>46167</v>
      </c>
      <c r="Y2710" s="96" t="s">
        <v>2851</v>
      </c>
      <c r="Z2710" s="89"/>
      <c r="AA2710" s="95"/>
      <c r="AB2710" s="89"/>
      <c r="AC2710" s="109"/>
      <c r="AD2710" s="89"/>
      <c r="AE2710" s="89"/>
      <c r="AF2710" s="191"/>
      <c r="AG2710" s="194"/>
      <c r="AH2710" s="193"/>
      <c r="AI2710" s="97"/>
      <c r="AJ2710" s="97"/>
      <c r="AK2710" s="97"/>
      <c r="AL2710" s="45" t="s">
        <v>67</v>
      </c>
      <c r="AM2710" s="160" t="str">
        <f>MONTH(B2710)&amp;"/"&amp;YEAR(B2710)</f>
        <v>3/2026</v>
      </c>
      <c r="AN2710" s="45">
        <f>WEEKNUM(B2710)-WEEKNUM(EOMONTH(B2710,-1)+1)+1</f>
        <v>4</v>
      </c>
      <c r="AO2710" s="45" t="str">
        <f>MONTH(R2710)&amp;"/"&amp;YEAR(R2710)</f>
        <v>1/1900</v>
      </c>
      <c r="AP2710" s="45" t="e">
        <f>WEEKNUM(R2710)-WEEKNUM(EOMONTH(R2710,-1)+1)+1</f>
        <v>#NUM!</v>
      </c>
      <c r="AQ2710" s="45">
        <f>IF(AU2710="S",IF(Q2710="1. Aceitou o programa",R2710-B2710,0),0)</f>
        <v>0</v>
      </c>
      <c r="AR2710" s="45">
        <f>IF(AU2710="S",IF(AND(S2710&lt;&gt;"",R2710&lt;&gt;""),S2710-R2710,0),0)</f>
        <v>0</v>
      </c>
      <c r="AS2710" s="45">
        <f>IF(AU2710="S",IF(Q2710="1. Aceitou o programa",IF(OR(X2710="Não se Aplica",X2710=""),IF(OR(W2710="Não se Aplica",W2710=""),0,W2710-V2710),AVERAGE(X2710-W2710,W2710-V2710)),0),0)</f>
        <v>0</v>
      </c>
      <c r="AT2710" s="45">
        <f>IF(AU2710="S",IF(AND(Q2710="1. Aceitou o programa",AB2710="Realizada"),IFERROR(IF(AA2710="",0,AA2710-R2710),0),0),0)</f>
        <v>0</v>
      </c>
      <c r="AU2710" s="45" t="str">
        <f>_xlfn.XLOOKUP(U2710,'Lista Suspensa'!$AA$20:$AA$23,'Lista Suspensa'!$AB$20:$AB$23,"N/A")</f>
        <v>S</v>
      </c>
    </row>
    <row r="2711" spans="1:47" ht="12" customHeight="1" x14ac:dyDescent="0.3">
      <c r="A2711" s="87" t="s">
        <v>47</v>
      </c>
      <c r="B2711" s="88">
        <v>46104</v>
      </c>
      <c r="C2711" s="89" t="s">
        <v>48</v>
      </c>
      <c r="D2711" s="89" t="s">
        <v>49</v>
      </c>
      <c r="E2711" s="189">
        <v>78798388</v>
      </c>
      <c r="F2711" s="197" t="s">
        <v>6911</v>
      </c>
      <c r="G2711" s="90">
        <v>1856637700</v>
      </c>
      <c r="H2711" s="91">
        <v>25893</v>
      </c>
      <c r="I2711" s="89"/>
      <c r="J2711" s="89" t="s">
        <v>51</v>
      </c>
      <c r="K2711" s="89" t="s">
        <v>76</v>
      </c>
      <c r="L2711" s="89" t="s">
        <v>101</v>
      </c>
      <c r="M2711" s="89" t="s">
        <v>4952</v>
      </c>
      <c r="N2711" s="89" t="s">
        <v>137</v>
      </c>
      <c r="O2711" s="92" t="s">
        <v>6912</v>
      </c>
      <c r="P2711" s="93" t="s">
        <v>57</v>
      </c>
      <c r="Q2711" s="110" t="s">
        <v>5322</v>
      </c>
      <c r="R2711" s="94"/>
      <c r="S2711" s="95">
        <v>46168</v>
      </c>
      <c r="T2711" s="95" t="s">
        <v>5203</v>
      </c>
      <c r="U2711" s="95" t="s">
        <v>1125</v>
      </c>
      <c r="V2711" s="91">
        <v>46114</v>
      </c>
      <c r="W2711" s="91">
        <v>46160</v>
      </c>
      <c r="X2711" s="91">
        <v>46167</v>
      </c>
      <c r="Y2711" s="96" t="s">
        <v>2851</v>
      </c>
      <c r="Z2711" s="89"/>
      <c r="AA2711" s="95"/>
      <c r="AB2711" s="89"/>
      <c r="AC2711" s="109"/>
      <c r="AD2711" s="89"/>
      <c r="AE2711" s="89"/>
      <c r="AF2711" s="191"/>
      <c r="AG2711" s="194"/>
      <c r="AH2711" s="193"/>
      <c r="AI2711" s="97"/>
      <c r="AJ2711" s="97"/>
      <c r="AK2711" s="97"/>
      <c r="AL2711" s="45" t="s">
        <v>67</v>
      </c>
      <c r="AM2711" s="160" t="str">
        <f>MONTH(B2711)&amp;"/"&amp;YEAR(B2711)</f>
        <v>3/2026</v>
      </c>
      <c r="AN2711" s="45">
        <f>WEEKNUM(B2711)-WEEKNUM(EOMONTH(B2711,-1)+1)+1</f>
        <v>4</v>
      </c>
      <c r="AO2711" s="45" t="str">
        <f>MONTH(R2711)&amp;"/"&amp;YEAR(R2711)</f>
        <v>1/1900</v>
      </c>
      <c r="AP2711" s="45" t="e">
        <f>WEEKNUM(R2711)-WEEKNUM(EOMONTH(R2711,-1)+1)+1</f>
        <v>#NUM!</v>
      </c>
      <c r="AQ2711" s="45">
        <f>IF(AU2711="S",IF(Q2711="1. Aceitou o programa",R2711-B2711,0),0)</f>
        <v>0</v>
      </c>
      <c r="AR2711" s="45">
        <f>IF(AU2711="S",IF(AND(S2711&lt;&gt;"",R2711&lt;&gt;""),S2711-R2711,0),0)</f>
        <v>0</v>
      </c>
      <c r="AS2711" s="45">
        <f>IF(AU2711="S",IF(Q2711="1. Aceitou o programa",IF(OR(X2711="Não se Aplica",X2711=""),IF(OR(W2711="Não se Aplica",W2711=""),0,W2711-V2711),AVERAGE(X2711-W2711,W2711-V2711)),0),0)</f>
        <v>0</v>
      </c>
      <c r="AT2711" s="45">
        <f>IF(AU2711="S",IF(AND(Q2711="1. Aceitou o programa",AB2711="Realizada"),IFERROR(IF(AA2711="",0,AA2711-R2711),0),0),0)</f>
        <v>0</v>
      </c>
      <c r="AU2711" s="45" t="str">
        <f>_xlfn.XLOOKUP(U2711,'Lista Suspensa'!$AA$20:$AA$23,'Lista Suspensa'!$AB$20:$AB$23,"N/A")</f>
        <v>S</v>
      </c>
    </row>
    <row r="2712" spans="1:47" ht="12" customHeight="1" x14ac:dyDescent="0.3">
      <c r="A2712" s="87" t="s">
        <v>47</v>
      </c>
      <c r="B2712" s="88">
        <v>46104</v>
      </c>
      <c r="C2712" s="89" t="s">
        <v>48</v>
      </c>
      <c r="D2712" s="89" t="s">
        <v>49</v>
      </c>
      <c r="E2712" s="189">
        <v>78798384</v>
      </c>
      <c r="F2712" s="197" t="s">
        <v>6913</v>
      </c>
      <c r="G2712" s="90">
        <v>9030247720</v>
      </c>
      <c r="H2712" s="91">
        <v>17248</v>
      </c>
      <c r="I2712" s="89"/>
      <c r="J2712" s="89" t="s">
        <v>84</v>
      </c>
      <c r="K2712" s="89" t="s">
        <v>76</v>
      </c>
      <c r="L2712" s="89" t="s">
        <v>101</v>
      </c>
      <c r="M2712" s="89" t="s">
        <v>4952</v>
      </c>
      <c r="N2712" s="89" t="s">
        <v>137</v>
      </c>
      <c r="O2712" s="92" t="s">
        <v>6914</v>
      </c>
      <c r="P2712" s="93" t="s">
        <v>57</v>
      </c>
      <c r="Q2712" s="110" t="s">
        <v>5322</v>
      </c>
      <c r="R2712" s="94"/>
      <c r="S2712" s="95">
        <v>46168</v>
      </c>
      <c r="T2712" s="95" t="s">
        <v>5203</v>
      </c>
      <c r="U2712" s="95" t="s">
        <v>1125</v>
      </c>
      <c r="V2712" s="91">
        <v>46114</v>
      </c>
      <c r="W2712" s="91">
        <v>46160</v>
      </c>
      <c r="X2712" s="91">
        <v>46167</v>
      </c>
      <c r="Y2712" s="96" t="s">
        <v>2851</v>
      </c>
      <c r="Z2712" s="89"/>
      <c r="AA2712" s="95"/>
      <c r="AB2712" s="89"/>
      <c r="AC2712" s="109"/>
      <c r="AD2712" s="89"/>
      <c r="AE2712" s="89"/>
      <c r="AF2712" s="191"/>
      <c r="AG2712" s="194"/>
      <c r="AH2712" s="193"/>
      <c r="AI2712" s="97"/>
      <c r="AJ2712" s="97"/>
      <c r="AK2712" s="97"/>
      <c r="AL2712" s="45" t="s">
        <v>67</v>
      </c>
      <c r="AM2712" s="160" t="str">
        <f>MONTH(B2712)&amp;"/"&amp;YEAR(B2712)</f>
        <v>3/2026</v>
      </c>
      <c r="AN2712" s="45">
        <f>WEEKNUM(B2712)-WEEKNUM(EOMONTH(B2712,-1)+1)+1</f>
        <v>4</v>
      </c>
      <c r="AO2712" s="45" t="str">
        <f>MONTH(R2712)&amp;"/"&amp;YEAR(R2712)</f>
        <v>1/1900</v>
      </c>
      <c r="AP2712" s="45" t="e">
        <f>WEEKNUM(R2712)-WEEKNUM(EOMONTH(R2712,-1)+1)+1</f>
        <v>#NUM!</v>
      </c>
      <c r="AQ2712" s="45">
        <f>IF(AU2712="S",IF(Q2712="1. Aceitou o programa",R2712-B2712,0),0)</f>
        <v>0</v>
      </c>
      <c r="AR2712" s="45">
        <f>IF(AU2712="S",IF(AND(S2712&lt;&gt;"",R2712&lt;&gt;""),S2712-R2712,0),0)</f>
        <v>0</v>
      </c>
      <c r="AS2712" s="45">
        <f>IF(AU2712="S",IF(Q2712="1. Aceitou o programa",IF(OR(X2712="Não se Aplica",X2712=""),IF(OR(W2712="Não se Aplica",W2712=""),0,W2712-V2712),AVERAGE(X2712-W2712,W2712-V2712)),0),0)</f>
        <v>0</v>
      </c>
      <c r="AT2712" s="45">
        <f>IF(AU2712="S",IF(AND(Q2712="1. Aceitou o programa",AB2712="Realizada"),IFERROR(IF(AA2712="",0,AA2712-R2712),0),0),0)</f>
        <v>0</v>
      </c>
      <c r="AU2712" s="45" t="str">
        <f>_xlfn.XLOOKUP(U2712,'Lista Suspensa'!$AA$20:$AA$23,'Lista Suspensa'!$AB$20:$AB$23,"N/A")</f>
        <v>S</v>
      </c>
    </row>
    <row r="2713" spans="1:47" ht="12" customHeight="1" x14ac:dyDescent="0.3">
      <c r="A2713" s="87" t="s">
        <v>47</v>
      </c>
      <c r="B2713" s="88">
        <v>46104</v>
      </c>
      <c r="C2713" s="89" t="s">
        <v>48</v>
      </c>
      <c r="D2713" s="89" t="s">
        <v>49</v>
      </c>
      <c r="E2713" s="189">
        <v>72917910</v>
      </c>
      <c r="F2713" s="197" t="s">
        <v>6915</v>
      </c>
      <c r="G2713" s="90">
        <v>69082065568</v>
      </c>
      <c r="H2713" s="91">
        <v>26477</v>
      </c>
      <c r="I2713" s="89"/>
      <c r="J2713" s="89" t="s">
        <v>84</v>
      </c>
      <c r="K2713" s="89" t="s">
        <v>52</v>
      </c>
      <c r="L2713" s="89" t="s">
        <v>85</v>
      </c>
      <c r="M2713" s="89" t="s">
        <v>234</v>
      </c>
      <c r="N2713" s="89" t="s">
        <v>79</v>
      </c>
      <c r="O2713" s="92" t="s">
        <v>6916</v>
      </c>
      <c r="P2713" s="93" t="s">
        <v>57</v>
      </c>
      <c r="Q2713" s="110" t="s">
        <v>5322</v>
      </c>
      <c r="R2713" s="94"/>
      <c r="S2713" s="95">
        <v>46168</v>
      </c>
      <c r="T2713" s="95" t="s">
        <v>5203</v>
      </c>
      <c r="U2713" s="95" t="s">
        <v>1125</v>
      </c>
      <c r="V2713" s="91">
        <v>46114</v>
      </c>
      <c r="W2713" s="91">
        <v>46160</v>
      </c>
      <c r="X2713" s="91">
        <v>46167</v>
      </c>
      <c r="Y2713" s="96" t="s">
        <v>2851</v>
      </c>
      <c r="Z2713" s="89"/>
      <c r="AA2713" s="95"/>
      <c r="AB2713" s="89"/>
      <c r="AC2713" s="109"/>
      <c r="AD2713" s="89"/>
      <c r="AE2713" s="89"/>
      <c r="AF2713" s="191"/>
      <c r="AG2713" s="194"/>
      <c r="AH2713" s="193"/>
      <c r="AI2713" s="97"/>
      <c r="AJ2713" s="97"/>
      <c r="AK2713" s="97"/>
      <c r="AL2713" s="45" t="s">
        <v>67</v>
      </c>
      <c r="AM2713" s="160" t="str">
        <f>MONTH(B2713)&amp;"/"&amp;YEAR(B2713)</f>
        <v>3/2026</v>
      </c>
      <c r="AN2713" s="45">
        <f>WEEKNUM(B2713)-WEEKNUM(EOMONTH(B2713,-1)+1)+1</f>
        <v>4</v>
      </c>
      <c r="AO2713" s="45" t="str">
        <f>MONTH(R2713)&amp;"/"&amp;YEAR(R2713)</f>
        <v>1/1900</v>
      </c>
      <c r="AP2713" s="45" t="e">
        <f>WEEKNUM(R2713)-WEEKNUM(EOMONTH(R2713,-1)+1)+1</f>
        <v>#NUM!</v>
      </c>
      <c r="AQ2713" s="45">
        <f>IF(AU2713="S",IF(Q2713="1. Aceitou o programa",R2713-B2713,0),0)</f>
        <v>0</v>
      </c>
      <c r="AR2713" s="45">
        <f>IF(AU2713="S",IF(AND(S2713&lt;&gt;"",R2713&lt;&gt;""),S2713-R2713,0),0)</f>
        <v>0</v>
      </c>
      <c r="AS2713" s="45">
        <f>IF(AU2713="S",IF(Q2713="1. Aceitou o programa",IF(OR(X2713="Não se Aplica",X2713=""),IF(OR(W2713="Não se Aplica",W2713=""),0,W2713-V2713),AVERAGE(X2713-W2713,W2713-V2713)),0),0)</f>
        <v>0</v>
      </c>
      <c r="AT2713" s="45">
        <f>IF(AU2713="S",IF(AND(Q2713="1. Aceitou o programa",AB2713="Realizada"),IFERROR(IF(AA2713="",0,AA2713-R2713),0),0),0)</f>
        <v>0</v>
      </c>
      <c r="AU2713" s="45" t="str">
        <f>_xlfn.XLOOKUP(U2713,'Lista Suspensa'!$AA$20:$AA$23,'Lista Suspensa'!$AB$20:$AB$23,"N/A")</f>
        <v>S</v>
      </c>
    </row>
    <row r="2714" spans="1:47" ht="12" customHeight="1" x14ac:dyDescent="0.3">
      <c r="A2714" s="87" t="s">
        <v>47</v>
      </c>
      <c r="B2714" s="88">
        <v>46104</v>
      </c>
      <c r="C2714" s="89" t="s">
        <v>48</v>
      </c>
      <c r="D2714" s="89" t="s">
        <v>49</v>
      </c>
      <c r="E2714" s="189">
        <v>84825751</v>
      </c>
      <c r="F2714" s="197" t="s">
        <v>6917</v>
      </c>
      <c r="G2714" s="90">
        <v>884649709</v>
      </c>
      <c r="H2714" s="91">
        <v>25383</v>
      </c>
      <c r="I2714" s="89"/>
      <c r="J2714" s="89" t="s">
        <v>51</v>
      </c>
      <c r="K2714" s="89" t="s">
        <v>52</v>
      </c>
      <c r="L2714" s="89" t="s">
        <v>85</v>
      </c>
      <c r="M2714" s="89" t="s">
        <v>5500</v>
      </c>
      <c r="N2714" s="89" t="s">
        <v>79</v>
      </c>
      <c r="O2714" s="92" t="s">
        <v>6918</v>
      </c>
      <c r="P2714" s="93" t="s">
        <v>57</v>
      </c>
      <c r="Q2714" s="110" t="s">
        <v>5322</v>
      </c>
      <c r="R2714" s="94"/>
      <c r="S2714" s="95">
        <v>46168</v>
      </c>
      <c r="T2714" s="95" t="s">
        <v>5203</v>
      </c>
      <c r="U2714" s="95" t="s">
        <v>1125</v>
      </c>
      <c r="V2714" s="91">
        <v>46114</v>
      </c>
      <c r="W2714" s="91">
        <v>46160</v>
      </c>
      <c r="X2714" s="91">
        <v>46167</v>
      </c>
      <c r="Y2714" s="96" t="s">
        <v>2851</v>
      </c>
      <c r="Z2714" s="89"/>
      <c r="AA2714" s="95"/>
      <c r="AB2714" s="89"/>
      <c r="AC2714" s="109"/>
      <c r="AD2714" s="89"/>
      <c r="AE2714" s="89"/>
      <c r="AF2714" s="191"/>
      <c r="AG2714" s="194"/>
      <c r="AH2714" s="193"/>
      <c r="AI2714" s="97"/>
      <c r="AJ2714" s="97"/>
      <c r="AK2714" s="97"/>
      <c r="AL2714" s="45" t="s">
        <v>67</v>
      </c>
      <c r="AM2714" s="160" t="str">
        <f>MONTH(B2714)&amp;"/"&amp;YEAR(B2714)</f>
        <v>3/2026</v>
      </c>
      <c r="AN2714" s="45">
        <f>WEEKNUM(B2714)-WEEKNUM(EOMONTH(B2714,-1)+1)+1</f>
        <v>4</v>
      </c>
      <c r="AO2714" s="45" t="str">
        <f>MONTH(R2714)&amp;"/"&amp;YEAR(R2714)</f>
        <v>1/1900</v>
      </c>
      <c r="AP2714" s="45" t="e">
        <f>WEEKNUM(R2714)-WEEKNUM(EOMONTH(R2714,-1)+1)+1</f>
        <v>#NUM!</v>
      </c>
      <c r="AQ2714" s="45">
        <f>IF(AU2714="S",IF(Q2714="1. Aceitou o programa",R2714-B2714,0),0)</f>
        <v>0</v>
      </c>
      <c r="AR2714" s="45">
        <f>IF(AU2714="S",IF(AND(S2714&lt;&gt;"",R2714&lt;&gt;""),S2714-R2714,0),0)</f>
        <v>0</v>
      </c>
      <c r="AS2714" s="45">
        <f>IF(AU2714="S",IF(Q2714="1. Aceitou o programa",IF(OR(X2714="Não se Aplica",X2714=""),IF(OR(W2714="Não se Aplica",W2714=""),0,W2714-V2714),AVERAGE(X2714-W2714,W2714-V2714)),0),0)</f>
        <v>0</v>
      </c>
      <c r="AT2714" s="45">
        <f>IF(AU2714="S",IF(AND(Q2714="1. Aceitou o programa",AB2714="Realizada"),IFERROR(IF(AA2714="",0,AA2714-R2714),0),0),0)</f>
        <v>0</v>
      </c>
      <c r="AU2714" s="45" t="str">
        <f>_xlfn.XLOOKUP(U2714,'Lista Suspensa'!$AA$20:$AA$23,'Lista Suspensa'!$AB$20:$AB$23,"N/A")</f>
        <v>S</v>
      </c>
    </row>
    <row r="2715" spans="1:47" ht="12" customHeight="1" x14ac:dyDescent="0.3">
      <c r="A2715" s="87" t="s">
        <v>47</v>
      </c>
      <c r="B2715" s="88">
        <v>46104</v>
      </c>
      <c r="C2715" s="89" t="s">
        <v>48</v>
      </c>
      <c r="D2715" s="89" t="s">
        <v>49</v>
      </c>
      <c r="E2715" s="189">
        <v>61404888</v>
      </c>
      <c r="F2715" s="197" t="s">
        <v>6919</v>
      </c>
      <c r="G2715" s="90">
        <v>12164022726</v>
      </c>
      <c r="H2715" s="91">
        <v>32506</v>
      </c>
      <c r="I2715" s="89"/>
      <c r="J2715" s="89" t="s">
        <v>51</v>
      </c>
      <c r="K2715" s="89" t="s">
        <v>76</v>
      </c>
      <c r="L2715" s="89" t="s">
        <v>233</v>
      </c>
      <c r="M2715" s="89" t="s">
        <v>6920</v>
      </c>
      <c r="N2715" s="89" t="s">
        <v>79</v>
      </c>
      <c r="O2715" s="92" t="s">
        <v>6921</v>
      </c>
      <c r="P2715" s="93" t="s">
        <v>57</v>
      </c>
      <c r="Q2715" s="110" t="s">
        <v>5322</v>
      </c>
      <c r="R2715" s="94"/>
      <c r="S2715" s="95">
        <v>46168</v>
      </c>
      <c r="T2715" s="95" t="s">
        <v>5203</v>
      </c>
      <c r="U2715" s="95" t="s">
        <v>1125</v>
      </c>
      <c r="V2715" s="91">
        <v>46114</v>
      </c>
      <c r="W2715" s="91">
        <v>46160</v>
      </c>
      <c r="X2715" s="91">
        <v>46167</v>
      </c>
      <c r="Y2715" s="96" t="s">
        <v>2851</v>
      </c>
      <c r="Z2715" s="89"/>
      <c r="AA2715" s="95"/>
      <c r="AB2715" s="89"/>
      <c r="AC2715" s="109"/>
      <c r="AD2715" s="89"/>
      <c r="AE2715" s="89"/>
      <c r="AF2715" s="191"/>
      <c r="AG2715" s="194"/>
      <c r="AH2715" s="193"/>
      <c r="AI2715" s="97"/>
      <c r="AJ2715" s="97"/>
      <c r="AK2715" s="97"/>
      <c r="AL2715" s="45" t="s">
        <v>67</v>
      </c>
      <c r="AM2715" s="160" t="str">
        <f>MONTH(B2715)&amp;"/"&amp;YEAR(B2715)</f>
        <v>3/2026</v>
      </c>
      <c r="AN2715" s="45">
        <f>WEEKNUM(B2715)-WEEKNUM(EOMONTH(B2715,-1)+1)+1</f>
        <v>4</v>
      </c>
      <c r="AO2715" s="45" t="str">
        <f>MONTH(R2715)&amp;"/"&amp;YEAR(R2715)</f>
        <v>1/1900</v>
      </c>
      <c r="AP2715" s="45" t="e">
        <f>WEEKNUM(R2715)-WEEKNUM(EOMONTH(R2715,-1)+1)+1</f>
        <v>#NUM!</v>
      </c>
      <c r="AQ2715" s="45">
        <f>IF(AU2715="S",IF(Q2715="1. Aceitou o programa",R2715-B2715,0),0)</f>
        <v>0</v>
      </c>
      <c r="AR2715" s="45">
        <f>IF(AU2715="S",IF(AND(S2715&lt;&gt;"",R2715&lt;&gt;""),S2715-R2715,0),0)</f>
        <v>0</v>
      </c>
      <c r="AS2715" s="45">
        <f>IF(AU2715="S",IF(Q2715="1. Aceitou o programa",IF(OR(X2715="Não se Aplica",X2715=""),IF(OR(W2715="Não se Aplica",W2715=""),0,W2715-V2715),AVERAGE(X2715-W2715,W2715-V2715)),0),0)</f>
        <v>0</v>
      </c>
      <c r="AT2715" s="45">
        <f>IF(AU2715="S",IF(AND(Q2715="1. Aceitou o programa",AB2715="Realizada"),IFERROR(IF(AA2715="",0,AA2715-R2715),0),0),0)</f>
        <v>0</v>
      </c>
      <c r="AU2715" s="45" t="str">
        <f>_xlfn.XLOOKUP(U2715,'Lista Suspensa'!$AA$20:$AA$23,'Lista Suspensa'!$AB$20:$AB$23,"N/A")</f>
        <v>S</v>
      </c>
    </row>
    <row r="2716" spans="1:47" ht="12" customHeight="1" x14ac:dyDescent="0.3">
      <c r="A2716" s="87" t="s">
        <v>47</v>
      </c>
      <c r="B2716" s="88">
        <v>46104</v>
      </c>
      <c r="C2716" s="89" t="s">
        <v>48</v>
      </c>
      <c r="D2716" s="89" t="s">
        <v>49</v>
      </c>
      <c r="E2716" s="189">
        <v>61418838</v>
      </c>
      <c r="F2716" s="197" t="s">
        <v>6922</v>
      </c>
      <c r="G2716" s="90">
        <v>89027060797</v>
      </c>
      <c r="H2716" s="91">
        <v>21110</v>
      </c>
      <c r="I2716" s="89"/>
      <c r="J2716" s="89" t="s">
        <v>51</v>
      </c>
      <c r="K2716" s="89" t="s">
        <v>76</v>
      </c>
      <c r="L2716" s="89" t="s">
        <v>95</v>
      </c>
      <c r="M2716" s="89" t="s">
        <v>980</v>
      </c>
      <c r="N2716" s="89" t="s">
        <v>1439</v>
      </c>
      <c r="O2716" s="92" t="s">
        <v>6923</v>
      </c>
      <c r="P2716" s="93" t="s">
        <v>57</v>
      </c>
      <c r="Q2716" s="110" t="s">
        <v>5322</v>
      </c>
      <c r="R2716" s="94"/>
      <c r="S2716" s="95">
        <v>46168</v>
      </c>
      <c r="T2716" s="95" t="s">
        <v>5203</v>
      </c>
      <c r="U2716" s="95" t="s">
        <v>1125</v>
      </c>
      <c r="V2716" s="91">
        <v>46114</v>
      </c>
      <c r="W2716" s="91">
        <v>46160</v>
      </c>
      <c r="X2716" s="91">
        <v>46167</v>
      </c>
      <c r="Y2716" s="96" t="s">
        <v>2851</v>
      </c>
      <c r="Z2716" s="89"/>
      <c r="AA2716" s="95"/>
      <c r="AB2716" s="89"/>
      <c r="AC2716" s="109"/>
      <c r="AD2716" s="89"/>
      <c r="AE2716" s="89"/>
      <c r="AF2716" s="191"/>
      <c r="AG2716" s="194"/>
      <c r="AH2716" s="193"/>
      <c r="AI2716" s="97"/>
      <c r="AJ2716" s="97"/>
      <c r="AK2716" s="97"/>
      <c r="AL2716" s="45" t="s">
        <v>67</v>
      </c>
      <c r="AM2716" s="160" t="str">
        <f>MONTH(B2716)&amp;"/"&amp;YEAR(B2716)</f>
        <v>3/2026</v>
      </c>
      <c r="AN2716" s="45">
        <f>WEEKNUM(B2716)-WEEKNUM(EOMONTH(B2716,-1)+1)+1</f>
        <v>4</v>
      </c>
      <c r="AO2716" s="45" t="str">
        <f>MONTH(R2716)&amp;"/"&amp;YEAR(R2716)</f>
        <v>1/1900</v>
      </c>
      <c r="AP2716" s="45" t="e">
        <f>WEEKNUM(R2716)-WEEKNUM(EOMONTH(R2716,-1)+1)+1</f>
        <v>#NUM!</v>
      </c>
      <c r="AQ2716" s="45">
        <f>IF(AU2716="S",IF(Q2716="1. Aceitou o programa",R2716-B2716,0),0)</f>
        <v>0</v>
      </c>
      <c r="AR2716" s="45">
        <f>IF(AU2716="S",IF(AND(S2716&lt;&gt;"",R2716&lt;&gt;""),S2716-R2716,0),0)</f>
        <v>0</v>
      </c>
      <c r="AS2716" s="45">
        <f>IF(AU2716="S",IF(Q2716="1. Aceitou o programa",IF(OR(X2716="Não se Aplica",X2716=""),IF(OR(W2716="Não se Aplica",W2716=""),0,W2716-V2716),AVERAGE(X2716-W2716,W2716-V2716)),0),0)</f>
        <v>0</v>
      </c>
      <c r="AT2716" s="45">
        <f>IF(AU2716="S",IF(AND(Q2716="1. Aceitou o programa",AB2716="Realizada"),IFERROR(IF(AA2716="",0,AA2716-R2716),0),0),0)</f>
        <v>0</v>
      </c>
      <c r="AU2716" s="45" t="str">
        <f>_xlfn.XLOOKUP(U2716,'Lista Suspensa'!$AA$20:$AA$23,'Lista Suspensa'!$AB$20:$AB$23,"N/A")</f>
        <v>S</v>
      </c>
    </row>
    <row r="2717" spans="1:47" ht="12" customHeight="1" x14ac:dyDescent="0.3">
      <c r="A2717" s="87" t="s">
        <v>47</v>
      </c>
      <c r="B2717" s="88">
        <v>46104</v>
      </c>
      <c r="C2717" s="89" t="s">
        <v>48</v>
      </c>
      <c r="D2717" s="89" t="s">
        <v>49</v>
      </c>
      <c r="E2717" s="189">
        <v>75156504</v>
      </c>
      <c r="F2717" s="197" t="s">
        <v>6924</v>
      </c>
      <c r="G2717" s="90">
        <v>28291608865</v>
      </c>
      <c r="H2717" s="91">
        <v>27290</v>
      </c>
      <c r="I2717" s="89"/>
      <c r="J2717" s="89" t="s">
        <v>51</v>
      </c>
      <c r="K2717" s="89" t="s">
        <v>52</v>
      </c>
      <c r="L2717" s="89" t="s">
        <v>85</v>
      </c>
      <c r="M2717" s="89" t="s">
        <v>6925</v>
      </c>
      <c r="N2717" s="89" t="s">
        <v>159</v>
      </c>
      <c r="O2717" s="92" t="s">
        <v>6926</v>
      </c>
      <c r="P2717" s="93" t="s">
        <v>57</v>
      </c>
      <c r="Q2717" s="110" t="s">
        <v>5322</v>
      </c>
      <c r="R2717" s="94"/>
      <c r="S2717" s="95">
        <v>46168</v>
      </c>
      <c r="T2717" s="95" t="s">
        <v>5203</v>
      </c>
      <c r="U2717" s="95" t="s">
        <v>1125</v>
      </c>
      <c r="V2717" s="91">
        <v>46114</v>
      </c>
      <c r="W2717" s="91">
        <v>46160</v>
      </c>
      <c r="X2717" s="91">
        <v>46167</v>
      </c>
      <c r="Y2717" s="96" t="s">
        <v>2851</v>
      </c>
      <c r="Z2717" s="89"/>
      <c r="AA2717" s="95"/>
      <c r="AB2717" s="89"/>
      <c r="AC2717" s="109"/>
      <c r="AD2717" s="89"/>
      <c r="AE2717" s="89"/>
      <c r="AF2717" s="191"/>
      <c r="AG2717" s="194"/>
      <c r="AH2717" s="193"/>
      <c r="AI2717" s="97"/>
      <c r="AJ2717" s="97"/>
      <c r="AK2717" s="97"/>
      <c r="AL2717" s="45" t="s">
        <v>67</v>
      </c>
      <c r="AM2717" s="160" t="str">
        <f>MONTH(B2717)&amp;"/"&amp;YEAR(B2717)</f>
        <v>3/2026</v>
      </c>
      <c r="AN2717" s="45">
        <f>WEEKNUM(B2717)-WEEKNUM(EOMONTH(B2717,-1)+1)+1</f>
        <v>4</v>
      </c>
      <c r="AO2717" s="45" t="str">
        <f>MONTH(R2717)&amp;"/"&amp;YEAR(R2717)</f>
        <v>1/1900</v>
      </c>
      <c r="AP2717" s="45" t="e">
        <f>WEEKNUM(R2717)-WEEKNUM(EOMONTH(R2717,-1)+1)+1</f>
        <v>#NUM!</v>
      </c>
      <c r="AQ2717" s="45">
        <f>IF(AU2717="S",IF(Q2717="1. Aceitou o programa",R2717-B2717,0),0)</f>
        <v>0</v>
      </c>
      <c r="AR2717" s="45">
        <f>IF(AU2717="S",IF(AND(S2717&lt;&gt;"",R2717&lt;&gt;""),S2717-R2717,0),0)</f>
        <v>0</v>
      </c>
      <c r="AS2717" s="45">
        <f>IF(AU2717="S",IF(Q2717="1. Aceitou o programa",IF(OR(X2717="Não se Aplica",X2717=""),IF(OR(W2717="Não se Aplica",W2717=""),0,W2717-V2717),AVERAGE(X2717-W2717,W2717-V2717)),0),0)</f>
        <v>0</v>
      </c>
      <c r="AT2717" s="45">
        <f>IF(AU2717="S",IF(AND(Q2717="1. Aceitou o programa",AB2717="Realizada"),IFERROR(IF(AA2717="",0,AA2717-R2717),0),0),0)</f>
        <v>0</v>
      </c>
      <c r="AU2717" s="45" t="str">
        <f>_xlfn.XLOOKUP(U2717,'Lista Suspensa'!$AA$20:$AA$23,'Lista Suspensa'!$AB$20:$AB$23,"N/A")</f>
        <v>S</v>
      </c>
    </row>
    <row r="2718" spans="1:47" ht="12" customHeight="1" x14ac:dyDescent="0.3">
      <c r="A2718" s="87" t="s">
        <v>47</v>
      </c>
      <c r="B2718" s="88">
        <v>46104</v>
      </c>
      <c r="C2718" s="89" t="s">
        <v>48</v>
      </c>
      <c r="D2718" s="89" t="s">
        <v>49</v>
      </c>
      <c r="E2718" s="189">
        <v>75956522</v>
      </c>
      <c r="F2718" s="197" t="s">
        <v>6927</v>
      </c>
      <c r="G2718" s="90">
        <v>35996953854</v>
      </c>
      <c r="H2718" s="91">
        <v>31381</v>
      </c>
      <c r="I2718" s="89"/>
      <c r="J2718" s="89" t="s">
        <v>84</v>
      </c>
      <c r="K2718" s="89" t="s">
        <v>52</v>
      </c>
      <c r="L2718" s="89" t="s">
        <v>85</v>
      </c>
      <c r="M2718" s="89" t="s">
        <v>6928</v>
      </c>
      <c r="N2718" s="89" t="s">
        <v>159</v>
      </c>
      <c r="O2718" s="92" t="s">
        <v>6929</v>
      </c>
      <c r="P2718" s="93" t="s">
        <v>57</v>
      </c>
      <c r="Q2718" s="110" t="s">
        <v>5322</v>
      </c>
      <c r="R2718" s="94"/>
      <c r="S2718" s="95">
        <v>46168</v>
      </c>
      <c r="T2718" s="95" t="s">
        <v>5203</v>
      </c>
      <c r="U2718" s="95" t="s">
        <v>1125</v>
      </c>
      <c r="V2718" s="91">
        <v>46114</v>
      </c>
      <c r="W2718" s="91">
        <v>46160</v>
      </c>
      <c r="X2718" s="91">
        <v>46167</v>
      </c>
      <c r="Y2718" s="96" t="s">
        <v>2851</v>
      </c>
      <c r="Z2718" s="89"/>
      <c r="AA2718" s="95"/>
      <c r="AB2718" s="89"/>
      <c r="AC2718" s="109"/>
      <c r="AD2718" s="89"/>
      <c r="AE2718" s="89"/>
      <c r="AF2718" s="191"/>
      <c r="AG2718" s="194"/>
      <c r="AH2718" s="193"/>
      <c r="AI2718" s="97"/>
      <c r="AJ2718" s="97"/>
      <c r="AK2718" s="97"/>
      <c r="AL2718" s="45" t="s">
        <v>67</v>
      </c>
      <c r="AM2718" s="160" t="str">
        <f>MONTH(B2718)&amp;"/"&amp;YEAR(B2718)</f>
        <v>3/2026</v>
      </c>
      <c r="AN2718" s="45">
        <f>WEEKNUM(B2718)-WEEKNUM(EOMONTH(B2718,-1)+1)+1</f>
        <v>4</v>
      </c>
      <c r="AO2718" s="45" t="str">
        <f>MONTH(R2718)&amp;"/"&amp;YEAR(R2718)</f>
        <v>1/1900</v>
      </c>
      <c r="AP2718" s="45" t="e">
        <f>WEEKNUM(R2718)-WEEKNUM(EOMONTH(R2718,-1)+1)+1</f>
        <v>#NUM!</v>
      </c>
      <c r="AQ2718" s="45">
        <f>IF(AU2718="S",IF(Q2718="1. Aceitou o programa",R2718-B2718,0),0)</f>
        <v>0</v>
      </c>
      <c r="AR2718" s="45">
        <f>IF(AU2718="S",IF(AND(S2718&lt;&gt;"",R2718&lt;&gt;""),S2718-R2718,0),0)</f>
        <v>0</v>
      </c>
      <c r="AS2718" s="45">
        <f>IF(AU2718="S",IF(Q2718="1. Aceitou o programa",IF(OR(X2718="Não se Aplica",X2718=""),IF(OR(W2718="Não se Aplica",W2718=""),0,W2718-V2718),AVERAGE(X2718-W2718,W2718-V2718)),0),0)</f>
        <v>0</v>
      </c>
      <c r="AT2718" s="45">
        <f>IF(AU2718="S",IF(AND(Q2718="1. Aceitou o programa",AB2718="Realizada"),IFERROR(IF(AA2718="",0,AA2718-R2718),0),0),0)</f>
        <v>0</v>
      </c>
      <c r="AU2718" s="45" t="str">
        <f>_xlfn.XLOOKUP(U2718,'Lista Suspensa'!$AA$20:$AA$23,'Lista Suspensa'!$AB$20:$AB$23,"N/A")</f>
        <v>S</v>
      </c>
    </row>
    <row r="2719" spans="1:47" ht="12" customHeight="1" x14ac:dyDescent="0.3">
      <c r="A2719" s="87" t="s">
        <v>47</v>
      </c>
      <c r="B2719" s="88">
        <v>46104</v>
      </c>
      <c r="C2719" s="89" t="s">
        <v>48</v>
      </c>
      <c r="D2719" s="89" t="s">
        <v>49</v>
      </c>
      <c r="E2719" s="189">
        <v>75983465</v>
      </c>
      <c r="F2719" s="197" t="s">
        <v>6930</v>
      </c>
      <c r="G2719" s="90">
        <v>3372281837</v>
      </c>
      <c r="H2719" s="91">
        <v>23083</v>
      </c>
      <c r="I2719" s="89"/>
      <c r="J2719" s="89" t="s">
        <v>51</v>
      </c>
      <c r="K2719" s="89" t="s">
        <v>52</v>
      </c>
      <c r="L2719" s="89" t="s">
        <v>85</v>
      </c>
      <c r="M2719" s="89" t="s">
        <v>6931</v>
      </c>
      <c r="N2719" s="89" t="s">
        <v>1439</v>
      </c>
      <c r="O2719" s="92" t="s">
        <v>6932</v>
      </c>
      <c r="P2719" s="93" t="s">
        <v>57</v>
      </c>
      <c r="Q2719" s="110" t="s">
        <v>5322</v>
      </c>
      <c r="R2719" s="94"/>
      <c r="S2719" s="95">
        <v>46168</v>
      </c>
      <c r="T2719" s="95" t="s">
        <v>5203</v>
      </c>
      <c r="U2719" s="95" t="s">
        <v>1125</v>
      </c>
      <c r="V2719" s="91">
        <v>46114</v>
      </c>
      <c r="W2719" s="91">
        <v>46160</v>
      </c>
      <c r="X2719" s="91">
        <v>46167</v>
      </c>
      <c r="Y2719" s="96" t="s">
        <v>2851</v>
      </c>
      <c r="Z2719" s="89"/>
      <c r="AA2719" s="95"/>
      <c r="AB2719" s="89"/>
      <c r="AC2719" s="109"/>
      <c r="AD2719" s="89"/>
      <c r="AE2719" s="89"/>
      <c r="AF2719" s="191"/>
      <c r="AG2719" s="194"/>
      <c r="AH2719" s="193"/>
      <c r="AI2719" s="97"/>
      <c r="AJ2719" s="97"/>
      <c r="AK2719" s="97"/>
      <c r="AL2719" s="45" t="s">
        <v>67</v>
      </c>
      <c r="AM2719" s="160" t="str">
        <f>MONTH(B2719)&amp;"/"&amp;YEAR(B2719)</f>
        <v>3/2026</v>
      </c>
      <c r="AN2719" s="45">
        <f>WEEKNUM(B2719)-WEEKNUM(EOMONTH(B2719,-1)+1)+1</f>
        <v>4</v>
      </c>
      <c r="AO2719" s="45" t="str">
        <f>MONTH(R2719)&amp;"/"&amp;YEAR(R2719)</f>
        <v>1/1900</v>
      </c>
      <c r="AP2719" s="45" t="e">
        <f>WEEKNUM(R2719)-WEEKNUM(EOMONTH(R2719,-1)+1)+1</f>
        <v>#NUM!</v>
      </c>
      <c r="AQ2719" s="45">
        <f>IF(AU2719="S",IF(Q2719="1. Aceitou o programa",R2719-B2719,0),0)</f>
        <v>0</v>
      </c>
      <c r="AR2719" s="45">
        <f>IF(AU2719="S",IF(AND(S2719&lt;&gt;"",R2719&lt;&gt;""),S2719-R2719,0),0)</f>
        <v>0</v>
      </c>
      <c r="AS2719" s="45">
        <f>IF(AU2719="S",IF(Q2719="1. Aceitou o programa",IF(OR(X2719="Não se Aplica",X2719=""),IF(OR(W2719="Não se Aplica",W2719=""),0,W2719-V2719),AVERAGE(X2719-W2719,W2719-V2719)),0),0)</f>
        <v>0</v>
      </c>
      <c r="AT2719" s="45">
        <f>IF(AU2719="S",IF(AND(Q2719="1. Aceitou o programa",AB2719="Realizada"),IFERROR(IF(AA2719="",0,AA2719-R2719),0),0),0)</f>
        <v>0</v>
      </c>
      <c r="AU2719" s="45" t="str">
        <f>_xlfn.XLOOKUP(U2719,'Lista Suspensa'!$AA$20:$AA$23,'Lista Suspensa'!$AB$20:$AB$23,"N/A")</f>
        <v>S</v>
      </c>
    </row>
    <row r="2720" spans="1:47" ht="12" customHeight="1" x14ac:dyDescent="0.3">
      <c r="A2720" s="87" t="s">
        <v>47</v>
      </c>
      <c r="B2720" s="88">
        <v>46104</v>
      </c>
      <c r="C2720" s="89" t="s">
        <v>48</v>
      </c>
      <c r="D2720" s="89" t="s">
        <v>49</v>
      </c>
      <c r="E2720" s="189">
        <v>84296188</v>
      </c>
      <c r="F2720" s="197" t="s">
        <v>6933</v>
      </c>
      <c r="G2720" s="90">
        <v>9501005798</v>
      </c>
      <c r="H2720" s="91">
        <v>30140</v>
      </c>
      <c r="I2720" s="89"/>
      <c r="J2720" s="89" t="s">
        <v>51</v>
      </c>
      <c r="K2720" s="89" t="s">
        <v>76</v>
      </c>
      <c r="L2720" s="89" t="s">
        <v>95</v>
      </c>
      <c r="M2720" s="89" t="s">
        <v>1592</v>
      </c>
      <c r="N2720" s="89" t="s">
        <v>79</v>
      </c>
      <c r="O2720" s="92" t="s">
        <v>6934</v>
      </c>
      <c r="P2720" s="93" t="s">
        <v>57</v>
      </c>
      <c r="Q2720" s="110" t="s">
        <v>5322</v>
      </c>
      <c r="R2720" s="94"/>
      <c r="S2720" s="95">
        <v>46168</v>
      </c>
      <c r="T2720" s="95" t="s">
        <v>5203</v>
      </c>
      <c r="U2720" s="95" t="s">
        <v>1125</v>
      </c>
      <c r="V2720" s="91">
        <v>46114</v>
      </c>
      <c r="W2720" s="91">
        <v>46160</v>
      </c>
      <c r="X2720" s="91">
        <v>46167</v>
      </c>
      <c r="Y2720" s="96" t="s">
        <v>2851</v>
      </c>
      <c r="Z2720" s="89"/>
      <c r="AA2720" s="95"/>
      <c r="AB2720" s="89"/>
      <c r="AC2720" s="109"/>
      <c r="AD2720" s="89"/>
      <c r="AE2720" s="89"/>
      <c r="AF2720" s="191"/>
      <c r="AG2720" s="194"/>
      <c r="AH2720" s="193"/>
      <c r="AI2720" s="97"/>
      <c r="AJ2720" s="97"/>
      <c r="AK2720" s="97"/>
      <c r="AL2720" s="45" t="s">
        <v>67</v>
      </c>
      <c r="AM2720" s="160" t="str">
        <f>MONTH(B2720)&amp;"/"&amp;YEAR(B2720)</f>
        <v>3/2026</v>
      </c>
      <c r="AN2720" s="45">
        <f>WEEKNUM(B2720)-WEEKNUM(EOMONTH(B2720,-1)+1)+1</f>
        <v>4</v>
      </c>
      <c r="AO2720" s="45" t="str">
        <f>MONTH(R2720)&amp;"/"&amp;YEAR(R2720)</f>
        <v>1/1900</v>
      </c>
      <c r="AP2720" s="45" t="e">
        <f>WEEKNUM(R2720)-WEEKNUM(EOMONTH(R2720,-1)+1)+1</f>
        <v>#NUM!</v>
      </c>
      <c r="AQ2720" s="45">
        <f>IF(AU2720="S",IF(Q2720="1. Aceitou o programa",R2720-B2720,0),0)</f>
        <v>0</v>
      </c>
      <c r="AR2720" s="45">
        <f>IF(AU2720="S",IF(AND(S2720&lt;&gt;"",R2720&lt;&gt;""),S2720-R2720,0),0)</f>
        <v>0</v>
      </c>
      <c r="AS2720" s="45">
        <f>IF(AU2720="S",IF(Q2720="1. Aceitou o programa",IF(OR(X2720="Não se Aplica",X2720=""),IF(OR(W2720="Não se Aplica",W2720=""),0,W2720-V2720),AVERAGE(X2720-W2720,W2720-V2720)),0),0)</f>
        <v>0</v>
      </c>
      <c r="AT2720" s="45">
        <f>IF(AU2720="S",IF(AND(Q2720="1. Aceitou o programa",AB2720="Realizada"),IFERROR(IF(AA2720="",0,AA2720-R2720),0),0),0)</f>
        <v>0</v>
      </c>
      <c r="AU2720" s="45" t="str">
        <f>_xlfn.XLOOKUP(U2720,'Lista Suspensa'!$AA$20:$AA$23,'Lista Suspensa'!$AB$20:$AB$23,"N/A")</f>
        <v>S</v>
      </c>
    </row>
    <row r="2721" spans="1:47" ht="12" customHeight="1" x14ac:dyDescent="0.3">
      <c r="A2721" s="87" t="s">
        <v>47</v>
      </c>
      <c r="B2721" s="88">
        <v>46104</v>
      </c>
      <c r="C2721" s="89" t="s">
        <v>48</v>
      </c>
      <c r="D2721" s="89" t="s">
        <v>49</v>
      </c>
      <c r="E2721" s="189">
        <v>85505089</v>
      </c>
      <c r="F2721" s="197" t="s">
        <v>6935</v>
      </c>
      <c r="G2721" s="90">
        <v>81354975553</v>
      </c>
      <c r="H2721" s="91">
        <v>27037</v>
      </c>
      <c r="I2721" s="89"/>
      <c r="J2721" s="89" t="s">
        <v>51</v>
      </c>
      <c r="K2721" s="89" t="s">
        <v>52</v>
      </c>
      <c r="L2721" s="89" t="s">
        <v>85</v>
      </c>
      <c r="M2721" s="89" t="s">
        <v>6936</v>
      </c>
      <c r="N2721" s="89" t="s">
        <v>137</v>
      </c>
      <c r="O2721" s="92" t="s">
        <v>6937</v>
      </c>
      <c r="P2721" s="93" t="s">
        <v>57</v>
      </c>
      <c r="Q2721" s="110" t="s">
        <v>5322</v>
      </c>
      <c r="R2721" s="94"/>
      <c r="S2721" s="95">
        <v>46168</v>
      </c>
      <c r="T2721" s="95" t="s">
        <v>5203</v>
      </c>
      <c r="U2721" s="95" t="s">
        <v>1125</v>
      </c>
      <c r="V2721" s="91">
        <v>46114</v>
      </c>
      <c r="W2721" s="91">
        <v>46160</v>
      </c>
      <c r="X2721" s="91">
        <v>46167</v>
      </c>
      <c r="Y2721" s="96" t="s">
        <v>2851</v>
      </c>
      <c r="Z2721" s="89"/>
      <c r="AA2721" s="95"/>
      <c r="AB2721" s="89"/>
      <c r="AC2721" s="109"/>
      <c r="AD2721" s="89"/>
      <c r="AE2721" s="89"/>
      <c r="AF2721" s="191"/>
      <c r="AG2721" s="194"/>
      <c r="AH2721" s="193"/>
      <c r="AI2721" s="97"/>
      <c r="AJ2721" s="97"/>
      <c r="AK2721" s="97"/>
      <c r="AL2721" s="45" t="s">
        <v>67</v>
      </c>
      <c r="AM2721" s="160" t="str">
        <f>MONTH(B2721)&amp;"/"&amp;YEAR(B2721)</f>
        <v>3/2026</v>
      </c>
      <c r="AN2721" s="45">
        <f>WEEKNUM(B2721)-WEEKNUM(EOMONTH(B2721,-1)+1)+1</f>
        <v>4</v>
      </c>
      <c r="AO2721" s="45" t="str">
        <f>MONTH(R2721)&amp;"/"&amp;YEAR(R2721)</f>
        <v>1/1900</v>
      </c>
      <c r="AP2721" s="45" t="e">
        <f>WEEKNUM(R2721)-WEEKNUM(EOMONTH(R2721,-1)+1)+1</f>
        <v>#NUM!</v>
      </c>
      <c r="AQ2721" s="45">
        <f>IF(AU2721="S",IF(Q2721="1. Aceitou o programa",R2721-B2721,0),0)</f>
        <v>0</v>
      </c>
      <c r="AR2721" s="45">
        <f>IF(AU2721="S",IF(AND(S2721&lt;&gt;"",R2721&lt;&gt;""),S2721-R2721,0),0)</f>
        <v>0</v>
      </c>
      <c r="AS2721" s="45">
        <f>IF(AU2721="S",IF(Q2721="1. Aceitou o programa",IF(OR(X2721="Não se Aplica",X2721=""),IF(OR(W2721="Não se Aplica",W2721=""),0,W2721-V2721),AVERAGE(X2721-W2721,W2721-V2721)),0),0)</f>
        <v>0</v>
      </c>
      <c r="AT2721" s="45">
        <f>IF(AU2721="S",IF(AND(Q2721="1. Aceitou o programa",AB2721="Realizada"),IFERROR(IF(AA2721="",0,AA2721-R2721),0),0),0)</f>
        <v>0</v>
      </c>
      <c r="AU2721" s="45" t="str">
        <f>_xlfn.XLOOKUP(U2721,'Lista Suspensa'!$AA$20:$AA$23,'Lista Suspensa'!$AB$20:$AB$23,"N/A")</f>
        <v>S</v>
      </c>
    </row>
    <row r="2722" spans="1:47" ht="12" customHeight="1" x14ac:dyDescent="0.3">
      <c r="A2722" s="87" t="s">
        <v>47</v>
      </c>
      <c r="B2722" s="88">
        <v>46104</v>
      </c>
      <c r="C2722" s="89" t="s">
        <v>48</v>
      </c>
      <c r="D2722" s="89" t="s">
        <v>49</v>
      </c>
      <c r="E2722" s="189">
        <v>85204867</v>
      </c>
      <c r="F2722" s="197" t="s">
        <v>6938</v>
      </c>
      <c r="G2722" s="90">
        <v>36893790</v>
      </c>
      <c r="H2722" s="91">
        <v>22113</v>
      </c>
      <c r="I2722" s="89"/>
      <c r="J2722" s="89" t="s">
        <v>51</v>
      </c>
      <c r="K2722" s="89" t="s">
        <v>76</v>
      </c>
      <c r="L2722" s="89" t="s">
        <v>95</v>
      </c>
      <c r="M2722" s="89" t="s">
        <v>222</v>
      </c>
      <c r="N2722" s="89" t="s">
        <v>137</v>
      </c>
      <c r="O2722" s="92" t="s">
        <v>6939</v>
      </c>
      <c r="P2722" s="93" t="s">
        <v>57</v>
      </c>
      <c r="Q2722" s="110" t="s">
        <v>5322</v>
      </c>
      <c r="R2722" s="94"/>
      <c r="S2722" s="95">
        <v>46168</v>
      </c>
      <c r="T2722" s="95" t="s">
        <v>5203</v>
      </c>
      <c r="U2722" s="95" t="s">
        <v>1125</v>
      </c>
      <c r="V2722" s="91">
        <v>46114</v>
      </c>
      <c r="W2722" s="91">
        <v>46160</v>
      </c>
      <c r="X2722" s="91">
        <v>46167</v>
      </c>
      <c r="Y2722" s="96" t="s">
        <v>2851</v>
      </c>
      <c r="Z2722" s="89"/>
      <c r="AA2722" s="95"/>
      <c r="AB2722" s="89"/>
      <c r="AC2722" s="109"/>
      <c r="AD2722" s="89"/>
      <c r="AE2722" s="89"/>
      <c r="AF2722" s="191"/>
      <c r="AG2722" s="194"/>
      <c r="AH2722" s="193"/>
      <c r="AI2722" s="97"/>
      <c r="AJ2722" s="97"/>
      <c r="AK2722" s="97"/>
      <c r="AL2722" s="45" t="s">
        <v>67</v>
      </c>
      <c r="AM2722" s="160" t="str">
        <f>MONTH(B2722)&amp;"/"&amp;YEAR(B2722)</f>
        <v>3/2026</v>
      </c>
      <c r="AN2722" s="45">
        <f>WEEKNUM(B2722)-WEEKNUM(EOMONTH(B2722,-1)+1)+1</f>
        <v>4</v>
      </c>
      <c r="AO2722" s="45" t="str">
        <f>MONTH(R2722)&amp;"/"&amp;YEAR(R2722)</f>
        <v>1/1900</v>
      </c>
      <c r="AP2722" s="45" t="e">
        <f>WEEKNUM(R2722)-WEEKNUM(EOMONTH(R2722,-1)+1)+1</f>
        <v>#NUM!</v>
      </c>
      <c r="AQ2722" s="45">
        <f>IF(AU2722="S",IF(Q2722="1. Aceitou o programa",R2722-B2722,0),0)</f>
        <v>0</v>
      </c>
      <c r="AR2722" s="45">
        <f>IF(AU2722="S",IF(AND(S2722&lt;&gt;"",R2722&lt;&gt;""),S2722-R2722,0),0)</f>
        <v>0</v>
      </c>
      <c r="AS2722" s="45">
        <f>IF(AU2722="S",IF(Q2722="1. Aceitou o programa",IF(OR(X2722="Não se Aplica",X2722=""),IF(OR(W2722="Não se Aplica",W2722=""),0,W2722-V2722),AVERAGE(X2722-W2722,W2722-V2722)),0),0)</f>
        <v>0</v>
      </c>
      <c r="AT2722" s="45">
        <f>IF(AU2722="S",IF(AND(Q2722="1. Aceitou o programa",AB2722="Realizada"),IFERROR(IF(AA2722="",0,AA2722-R2722),0),0),0)</f>
        <v>0</v>
      </c>
      <c r="AU2722" s="45" t="str">
        <f>_xlfn.XLOOKUP(U2722,'Lista Suspensa'!$AA$20:$AA$23,'Lista Suspensa'!$AB$20:$AB$23,"N/A")</f>
        <v>S</v>
      </c>
    </row>
    <row r="2723" spans="1:47" ht="12" customHeight="1" x14ac:dyDescent="0.3">
      <c r="A2723" s="87" t="s">
        <v>47</v>
      </c>
      <c r="B2723" s="88">
        <v>46104</v>
      </c>
      <c r="C2723" s="89" t="s">
        <v>48</v>
      </c>
      <c r="D2723" s="89" t="s">
        <v>49</v>
      </c>
      <c r="E2723" s="189">
        <v>76066571</v>
      </c>
      <c r="F2723" s="197" t="s">
        <v>6940</v>
      </c>
      <c r="G2723" s="90">
        <v>11624916805</v>
      </c>
      <c r="H2723" s="91">
        <v>26109</v>
      </c>
      <c r="I2723" s="89"/>
      <c r="J2723" s="89" t="s">
        <v>84</v>
      </c>
      <c r="K2723" s="89" t="s">
        <v>52</v>
      </c>
      <c r="L2723" s="89" t="s">
        <v>85</v>
      </c>
      <c r="M2723" s="89" t="s">
        <v>1216</v>
      </c>
      <c r="N2723" s="89" t="s">
        <v>159</v>
      </c>
      <c r="O2723" s="92" t="s">
        <v>6941</v>
      </c>
      <c r="P2723" s="93" t="s">
        <v>57</v>
      </c>
      <c r="Q2723" s="110" t="s">
        <v>5322</v>
      </c>
      <c r="R2723" s="94"/>
      <c r="S2723" s="95">
        <v>46168</v>
      </c>
      <c r="T2723" s="95" t="s">
        <v>5203</v>
      </c>
      <c r="U2723" s="95" t="s">
        <v>1125</v>
      </c>
      <c r="V2723" s="91">
        <v>46114</v>
      </c>
      <c r="W2723" s="91">
        <v>46160</v>
      </c>
      <c r="X2723" s="91">
        <v>46167</v>
      </c>
      <c r="Y2723" s="96" t="s">
        <v>2851</v>
      </c>
      <c r="Z2723" s="89"/>
      <c r="AA2723" s="95"/>
      <c r="AB2723" s="89"/>
      <c r="AC2723" s="109"/>
      <c r="AD2723" s="89"/>
      <c r="AE2723" s="89"/>
      <c r="AF2723" s="191"/>
      <c r="AG2723" s="194"/>
      <c r="AH2723" s="193"/>
      <c r="AI2723" s="97"/>
      <c r="AJ2723" s="97"/>
      <c r="AK2723" s="97"/>
      <c r="AL2723" s="45" t="s">
        <v>67</v>
      </c>
      <c r="AM2723" s="160" t="str">
        <f>MONTH(B2723)&amp;"/"&amp;YEAR(B2723)</f>
        <v>3/2026</v>
      </c>
      <c r="AN2723" s="45">
        <f>WEEKNUM(B2723)-WEEKNUM(EOMONTH(B2723,-1)+1)+1</f>
        <v>4</v>
      </c>
      <c r="AO2723" s="45" t="str">
        <f>MONTH(R2723)&amp;"/"&amp;YEAR(R2723)</f>
        <v>1/1900</v>
      </c>
      <c r="AP2723" s="45" t="e">
        <f>WEEKNUM(R2723)-WEEKNUM(EOMONTH(R2723,-1)+1)+1</f>
        <v>#NUM!</v>
      </c>
      <c r="AQ2723" s="45">
        <f>IF(AU2723="S",IF(Q2723="1. Aceitou o programa",R2723-B2723,0),0)</f>
        <v>0</v>
      </c>
      <c r="AR2723" s="45">
        <f>IF(AU2723="S",IF(AND(S2723&lt;&gt;"",R2723&lt;&gt;""),S2723-R2723,0),0)</f>
        <v>0</v>
      </c>
      <c r="AS2723" s="45">
        <f>IF(AU2723="S",IF(Q2723="1. Aceitou o programa",IF(OR(X2723="Não se Aplica",X2723=""),IF(OR(W2723="Não se Aplica",W2723=""),0,W2723-V2723),AVERAGE(X2723-W2723,W2723-V2723)),0),0)</f>
        <v>0</v>
      </c>
      <c r="AT2723" s="45">
        <f>IF(AU2723="S",IF(AND(Q2723="1. Aceitou o programa",AB2723="Realizada"),IFERROR(IF(AA2723="",0,AA2723-R2723),0),0),0)</f>
        <v>0</v>
      </c>
      <c r="AU2723" s="45" t="str">
        <f>_xlfn.XLOOKUP(U2723,'Lista Suspensa'!$AA$20:$AA$23,'Lista Suspensa'!$AB$20:$AB$23,"N/A")</f>
        <v>S</v>
      </c>
    </row>
    <row r="2724" spans="1:47" ht="12" customHeight="1" x14ac:dyDescent="0.3">
      <c r="A2724" s="87" t="s">
        <v>47</v>
      </c>
      <c r="B2724" s="88">
        <v>46104</v>
      </c>
      <c r="C2724" s="89" t="s">
        <v>48</v>
      </c>
      <c r="D2724" s="89" t="s">
        <v>49</v>
      </c>
      <c r="E2724" s="189">
        <v>82906682</v>
      </c>
      <c r="F2724" s="197" t="s">
        <v>6942</v>
      </c>
      <c r="G2724" s="90">
        <v>30455894809</v>
      </c>
      <c r="H2724" s="91">
        <v>30426</v>
      </c>
      <c r="I2724" s="89"/>
      <c r="J2724" s="89" t="s">
        <v>51</v>
      </c>
      <c r="K2724" s="89" t="s">
        <v>52</v>
      </c>
      <c r="L2724" s="89" t="s">
        <v>85</v>
      </c>
      <c r="M2724" s="89" t="s">
        <v>6943</v>
      </c>
      <c r="N2724" s="89" t="s">
        <v>197</v>
      </c>
      <c r="O2724" s="92" t="s">
        <v>6944</v>
      </c>
      <c r="P2724" s="93" t="s">
        <v>57</v>
      </c>
      <c r="Q2724" s="110" t="s">
        <v>5322</v>
      </c>
      <c r="R2724" s="94"/>
      <c r="S2724" s="95">
        <v>46168</v>
      </c>
      <c r="T2724" s="95" t="s">
        <v>5203</v>
      </c>
      <c r="U2724" s="95" t="s">
        <v>1125</v>
      </c>
      <c r="V2724" s="91">
        <v>46114</v>
      </c>
      <c r="W2724" s="91">
        <v>46160</v>
      </c>
      <c r="X2724" s="91">
        <v>46167</v>
      </c>
      <c r="Y2724" s="96" t="s">
        <v>2851</v>
      </c>
      <c r="Z2724" s="89"/>
      <c r="AA2724" s="95"/>
      <c r="AB2724" s="89"/>
      <c r="AC2724" s="109"/>
      <c r="AD2724" s="89"/>
      <c r="AE2724" s="89"/>
      <c r="AF2724" s="191"/>
      <c r="AG2724" s="194"/>
      <c r="AH2724" s="193"/>
      <c r="AI2724" s="97"/>
      <c r="AJ2724" s="97"/>
      <c r="AK2724" s="97"/>
      <c r="AL2724" s="45" t="s">
        <v>67</v>
      </c>
      <c r="AM2724" s="160" t="str">
        <f>MONTH(B2724)&amp;"/"&amp;YEAR(B2724)</f>
        <v>3/2026</v>
      </c>
      <c r="AN2724" s="45">
        <f>WEEKNUM(B2724)-WEEKNUM(EOMONTH(B2724,-1)+1)+1</f>
        <v>4</v>
      </c>
      <c r="AO2724" s="45" t="str">
        <f>MONTH(R2724)&amp;"/"&amp;YEAR(R2724)</f>
        <v>1/1900</v>
      </c>
      <c r="AP2724" s="45" t="e">
        <f>WEEKNUM(R2724)-WEEKNUM(EOMONTH(R2724,-1)+1)+1</f>
        <v>#NUM!</v>
      </c>
      <c r="AQ2724" s="45">
        <f>IF(AU2724="S",IF(Q2724="1. Aceitou o programa",R2724-B2724,0),0)</f>
        <v>0</v>
      </c>
      <c r="AR2724" s="45">
        <f>IF(AU2724="S",IF(AND(S2724&lt;&gt;"",R2724&lt;&gt;""),S2724-R2724,0),0)</f>
        <v>0</v>
      </c>
      <c r="AS2724" s="45">
        <f>IF(AU2724="S",IF(Q2724="1. Aceitou o programa",IF(OR(X2724="Não se Aplica",X2724=""),IF(OR(W2724="Não se Aplica",W2724=""),0,W2724-V2724),AVERAGE(X2724-W2724,W2724-V2724)),0),0)</f>
        <v>0</v>
      </c>
      <c r="AT2724" s="45">
        <f>IF(AU2724="S",IF(AND(Q2724="1. Aceitou o programa",AB2724="Realizada"),IFERROR(IF(AA2724="",0,AA2724-R2724),0),0),0)</f>
        <v>0</v>
      </c>
      <c r="AU2724" s="45" t="str">
        <f>_xlfn.XLOOKUP(U2724,'Lista Suspensa'!$AA$20:$AA$23,'Lista Suspensa'!$AB$20:$AB$23,"N/A")</f>
        <v>S</v>
      </c>
    </row>
    <row r="2725" spans="1:47" ht="12" customHeight="1" x14ac:dyDescent="0.3">
      <c r="A2725" s="87" t="s">
        <v>47</v>
      </c>
      <c r="B2725" s="88">
        <v>46104</v>
      </c>
      <c r="C2725" s="89" t="s">
        <v>48</v>
      </c>
      <c r="D2725" s="89" t="s">
        <v>49</v>
      </c>
      <c r="E2725" s="189">
        <v>76263851</v>
      </c>
      <c r="F2725" s="197" t="s">
        <v>6945</v>
      </c>
      <c r="G2725" s="90">
        <v>66668417868</v>
      </c>
      <c r="H2725" s="91">
        <v>19351</v>
      </c>
      <c r="I2725" s="89"/>
      <c r="J2725" s="89" t="s">
        <v>51</v>
      </c>
      <c r="K2725" s="89" t="s">
        <v>52</v>
      </c>
      <c r="L2725" s="89" t="s">
        <v>242</v>
      </c>
      <c r="M2725" s="89" t="s">
        <v>6946</v>
      </c>
      <c r="N2725" s="89" t="s">
        <v>159</v>
      </c>
      <c r="O2725" s="92" t="s">
        <v>6947</v>
      </c>
      <c r="P2725" s="93" t="s">
        <v>57</v>
      </c>
      <c r="Q2725" s="110" t="s">
        <v>5322</v>
      </c>
      <c r="R2725" s="94"/>
      <c r="S2725" s="95">
        <v>46168</v>
      </c>
      <c r="T2725" s="95" t="s">
        <v>5203</v>
      </c>
      <c r="U2725" s="95" t="s">
        <v>1125</v>
      </c>
      <c r="V2725" s="91">
        <v>46114</v>
      </c>
      <c r="W2725" s="91">
        <v>46160</v>
      </c>
      <c r="X2725" s="91">
        <v>46167</v>
      </c>
      <c r="Y2725" s="96" t="s">
        <v>2851</v>
      </c>
      <c r="Z2725" s="89"/>
      <c r="AA2725" s="95"/>
      <c r="AB2725" s="89"/>
      <c r="AC2725" s="109"/>
      <c r="AD2725" s="89"/>
      <c r="AE2725" s="89"/>
      <c r="AF2725" s="191"/>
      <c r="AG2725" s="194"/>
      <c r="AH2725" s="193"/>
      <c r="AI2725" s="97"/>
      <c r="AJ2725" s="97"/>
      <c r="AK2725" s="97"/>
      <c r="AL2725" s="45" t="s">
        <v>67</v>
      </c>
      <c r="AM2725" s="160" t="str">
        <f>MONTH(B2725)&amp;"/"&amp;YEAR(B2725)</f>
        <v>3/2026</v>
      </c>
      <c r="AN2725" s="45">
        <f>WEEKNUM(B2725)-WEEKNUM(EOMONTH(B2725,-1)+1)+1</f>
        <v>4</v>
      </c>
      <c r="AO2725" s="45" t="str">
        <f>MONTH(R2725)&amp;"/"&amp;YEAR(R2725)</f>
        <v>1/1900</v>
      </c>
      <c r="AP2725" s="45" t="e">
        <f>WEEKNUM(R2725)-WEEKNUM(EOMONTH(R2725,-1)+1)+1</f>
        <v>#NUM!</v>
      </c>
      <c r="AQ2725" s="45">
        <f>IF(AU2725="S",IF(Q2725="1. Aceitou o programa",R2725-B2725,0),0)</f>
        <v>0</v>
      </c>
      <c r="AR2725" s="45">
        <f>IF(AU2725="S",IF(AND(S2725&lt;&gt;"",R2725&lt;&gt;""),S2725-R2725,0),0)</f>
        <v>0</v>
      </c>
      <c r="AS2725" s="45">
        <f>IF(AU2725="S",IF(Q2725="1. Aceitou o programa",IF(OR(X2725="Não se Aplica",X2725=""),IF(OR(W2725="Não se Aplica",W2725=""),0,W2725-V2725),AVERAGE(X2725-W2725,W2725-V2725)),0),0)</f>
        <v>0</v>
      </c>
      <c r="AT2725" s="45">
        <f>IF(AU2725="S",IF(AND(Q2725="1. Aceitou o programa",AB2725="Realizada"),IFERROR(IF(AA2725="",0,AA2725-R2725),0),0),0)</f>
        <v>0</v>
      </c>
      <c r="AU2725" s="45" t="str">
        <f>_xlfn.XLOOKUP(U2725,'Lista Suspensa'!$AA$20:$AA$23,'Lista Suspensa'!$AB$20:$AB$23,"N/A")</f>
        <v>S</v>
      </c>
    </row>
    <row r="2726" spans="1:47" ht="12" customHeight="1" x14ac:dyDescent="0.3">
      <c r="A2726" s="87" t="s">
        <v>47</v>
      </c>
      <c r="B2726" s="88">
        <v>46104</v>
      </c>
      <c r="C2726" s="89" t="s">
        <v>48</v>
      </c>
      <c r="D2726" s="89" t="s">
        <v>49</v>
      </c>
      <c r="E2726" s="189">
        <v>86306862</v>
      </c>
      <c r="F2726" s="197" t="s">
        <v>6948</v>
      </c>
      <c r="G2726" s="90">
        <v>84460245434</v>
      </c>
      <c r="H2726" s="91">
        <v>27072</v>
      </c>
      <c r="I2726" s="89"/>
      <c r="J2726" s="89" t="s">
        <v>84</v>
      </c>
      <c r="K2726" s="89" t="s">
        <v>52</v>
      </c>
      <c r="L2726" s="89" t="s">
        <v>53</v>
      </c>
      <c r="M2726" s="89" t="s">
        <v>1250</v>
      </c>
      <c r="N2726" s="89" t="s">
        <v>137</v>
      </c>
      <c r="O2726" s="92" t="s">
        <v>6949</v>
      </c>
      <c r="P2726" s="93" t="s">
        <v>57</v>
      </c>
      <c r="Q2726" s="110" t="s">
        <v>5322</v>
      </c>
      <c r="R2726" s="94"/>
      <c r="S2726" s="95">
        <v>46168</v>
      </c>
      <c r="T2726" s="95" t="s">
        <v>5203</v>
      </c>
      <c r="U2726" s="95" t="s">
        <v>1125</v>
      </c>
      <c r="V2726" s="91">
        <v>46114</v>
      </c>
      <c r="W2726" s="91">
        <v>46160</v>
      </c>
      <c r="X2726" s="91">
        <v>46167</v>
      </c>
      <c r="Y2726" s="96" t="s">
        <v>2851</v>
      </c>
      <c r="Z2726" s="89"/>
      <c r="AA2726" s="95"/>
      <c r="AB2726" s="89"/>
      <c r="AC2726" s="109"/>
      <c r="AD2726" s="89"/>
      <c r="AE2726" s="89"/>
      <c r="AF2726" s="191"/>
      <c r="AG2726" s="194"/>
      <c r="AH2726" s="193"/>
      <c r="AI2726" s="97"/>
      <c r="AJ2726" s="97"/>
      <c r="AK2726" s="97"/>
      <c r="AL2726" s="45" t="s">
        <v>67</v>
      </c>
      <c r="AM2726" s="160" t="str">
        <f>MONTH(B2726)&amp;"/"&amp;YEAR(B2726)</f>
        <v>3/2026</v>
      </c>
      <c r="AN2726" s="45">
        <f>WEEKNUM(B2726)-WEEKNUM(EOMONTH(B2726,-1)+1)+1</f>
        <v>4</v>
      </c>
      <c r="AO2726" s="45" t="str">
        <f>MONTH(R2726)&amp;"/"&amp;YEAR(R2726)</f>
        <v>1/1900</v>
      </c>
      <c r="AP2726" s="45" t="e">
        <f>WEEKNUM(R2726)-WEEKNUM(EOMONTH(R2726,-1)+1)+1</f>
        <v>#NUM!</v>
      </c>
      <c r="AQ2726" s="45">
        <f>IF(AU2726="S",IF(Q2726="1. Aceitou o programa",R2726-B2726,0),0)</f>
        <v>0</v>
      </c>
      <c r="AR2726" s="45">
        <f>IF(AU2726="S",IF(AND(S2726&lt;&gt;"",R2726&lt;&gt;""),S2726-R2726,0),0)</f>
        <v>0</v>
      </c>
      <c r="AS2726" s="45">
        <f>IF(AU2726="S",IF(Q2726="1. Aceitou o programa",IF(OR(X2726="Não se Aplica",X2726=""),IF(OR(W2726="Não se Aplica",W2726=""),0,W2726-V2726),AVERAGE(X2726-W2726,W2726-V2726)),0),0)</f>
        <v>0</v>
      </c>
      <c r="AT2726" s="45">
        <f>IF(AU2726="S",IF(AND(Q2726="1. Aceitou o programa",AB2726="Realizada"),IFERROR(IF(AA2726="",0,AA2726-R2726),0),0),0)</f>
        <v>0</v>
      </c>
      <c r="AU2726" s="45" t="str">
        <f>_xlfn.XLOOKUP(U2726,'Lista Suspensa'!$AA$20:$AA$23,'Lista Suspensa'!$AB$20:$AB$23,"N/A")</f>
        <v>S</v>
      </c>
    </row>
    <row r="2727" spans="1:47" ht="12" customHeight="1" x14ac:dyDescent="0.3">
      <c r="A2727" s="87" t="s">
        <v>47</v>
      </c>
      <c r="B2727" s="88">
        <v>46104</v>
      </c>
      <c r="C2727" s="89" t="s">
        <v>48</v>
      </c>
      <c r="D2727" s="89" t="s">
        <v>49</v>
      </c>
      <c r="E2727" s="189">
        <v>76144357</v>
      </c>
      <c r="F2727" s="197" t="s">
        <v>6950</v>
      </c>
      <c r="G2727" s="90">
        <v>19480036860</v>
      </c>
      <c r="H2727" s="91">
        <v>28365</v>
      </c>
      <c r="I2727" s="89"/>
      <c r="J2727" s="89" t="s">
        <v>84</v>
      </c>
      <c r="K2727" s="89" t="s">
        <v>52</v>
      </c>
      <c r="L2727" s="89" t="s">
        <v>85</v>
      </c>
      <c r="M2727" s="89" t="s">
        <v>2747</v>
      </c>
      <c r="N2727" s="89" t="s">
        <v>159</v>
      </c>
      <c r="O2727" s="92" t="s">
        <v>6951</v>
      </c>
      <c r="P2727" s="93" t="s">
        <v>57</v>
      </c>
      <c r="Q2727" s="110" t="s">
        <v>5322</v>
      </c>
      <c r="R2727" s="94"/>
      <c r="S2727" s="95">
        <v>46168</v>
      </c>
      <c r="T2727" s="95" t="s">
        <v>5203</v>
      </c>
      <c r="U2727" s="95" t="s">
        <v>1125</v>
      </c>
      <c r="V2727" s="91">
        <v>46114</v>
      </c>
      <c r="W2727" s="91">
        <v>46160</v>
      </c>
      <c r="X2727" s="91">
        <v>46167</v>
      </c>
      <c r="Y2727" s="96" t="s">
        <v>2851</v>
      </c>
      <c r="Z2727" s="89"/>
      <c r="AA2727" s="95"/>
      <c r="AB2727" s="89"/>
      <c r="AC2727" s="109"/>
      <c r="AD2727" s="89"/>
      <c r="AE2727" s="89"/>
      <c r="AF2727" s="191"/>
      <c r="AG2727" s="194"/>
      <c r="AH2727" s="193"/>
      <c r="AI2727" s="97"/>
      <c r="AJ2727" s="97"/>
      <c r="AK2727" s="97"/>
      <c r="AL2727" s="45" t="s">
        <v>67</v>
      </c>
      <c r="AM2727" s="160" t="str">
        <f>MONTH(B2727)&amp;"/"&amp;YEAR(B2727)</f>
        <v>3/2026</v>
      </c>
      <c r="AN2727" s="45">
        <f>WEEKNUM(B2727)-WEEKNUM(EOMONTH(B2727,-1)+1)+1</f>
        <v>4</v>
      </c>
      <c r="AO2727" s="45" t="str">
        <f>MONTH(R2727)&amp;"/"&amp;YEAR(R2727)</f>
        <v>1/1900</v>
      </c>
      <c r="AP2727" s="45" t="e">
        <f>WEEKNUM(R2727)-WEEKNUM(EOMONTH(R2727,-1)+1)+1</f>
        <v>#NUM!</v>
      </c>
      <c r="AQ2727" s="45">
        <f>IF(AU2727="S",IF(Q2727="1. Aceitou o programa",R2727-B2727,0),0)</f>
        <v>0</v>
      </c>
      <c r="AR2727" s="45">
        <f>IF(AU2727="S",IF(AND(S2727&lt;&gt;"",R2727&lt;&gt;""),S2727-R2727,0),0)</f>
        <v>0</v>
      </c>
      <c r="AS2727" s="45">
        <f>IF(AU2727="S",IF(Q2727="1. Aceitou o programa",IF(OR(X2727="Não se Aplica",X2727=""),IF(OR(W2727="Não se Aplica",W2727=""),0,W2727-V2727),AVERAGE(X2727-W2727,W2727-V2727)),0),0)</f>
        <v>0</v>
      </c>
      <c r="AT2727" s="45">
        <f>IF(AU2727="S",IF(AND(Q2727="1. Aceitou o programa",AB2727="Realizada"),IFERROR(IF(AA2727="",0,AA2727-R2727),0),0),0)</f>
        <v>0</v>
      </c>
      <c r="AU2727" s="45" t="str">
        <f>_xlfn.XLOOKUP(U2727,'Lista Suspensa'!$AA$20:$AA$23,'Lista Suspensa'!$AB$20:$AB$23,"N/A")</f>
        <v>S</v>
      </c>
    </row>
    <row r="2728" spans="1:47" ht="12" customHeight="1" x14ac:dyDescent="0.3">
      <c r="A2728" s="87" t="s">
        <v>47</v>
      </c>
      <c r="B2728" s="88">
        <v>46104</v>
      </c>
      <c r="C2728" s="89" t="s">
        <v>48</v>
      </c>
      <c r="D2728" s="89" t="s">
        <v>49</v>
      </c>
      <c r="E2728" s="189">
        <v>93955507</v>
      </c>
      <c r="F2728" s="197" t="s">
        <v>6952</v>
      </c>
      <c r="G2728" s="90">
        <v>86869116768</v>
      </c>
      <c r="H2728" s="91">
        <v>24177</v>
      </c>
      <c r="I2728" s="89"/>
      <c r="J2728" s="89" t="s">
        <v>51</v>
      </c>
      <c r="K2728" s="89" t="s">
        <v>76</v>
      </c>
      <c r="L2728" s="89" t="s">
        <v>95</v>
      </c>
      <c r="M2728" s="89" t="s">
        <v>96</v>
      </c>
      <c r="N2728" s="89" t="s">
        <v>197</v>
      </c>
      <c r="O2728" s="92" t="s">
        <v>6953</v>
      </c>
      <c r="P2728" s="93" t="s">
        <v>57</v>
      </c>
      <c r="Q2728" s="110" t="s">
        <v>5322</v>
      </c>
      <c r="R2728" s="94"/>
      <c r="S2728" s="95">
        <v>46168</v>
      </c>
      <c r="T2728" s="95" t="s">
        <v>5203</v>
      </c>
      <c r="U2728" s="95" t="s">
        <v>1125</v>
      </c>
      <c r="V2728" s="91">
        <v>46114</v>
      </c>
      <c r="W2728" s="91">
        <v>46160</v>
      </c>
      <c r="X2728" s="91">
        <v>46167</v>
      </c>
      <c r="Y2728" s="96" t="s">
        <v>2851</v>
      </c>
      <c r="Z2728" s="89"/>
      <c r="AA2728" s="95"/>
      <c r="AB2728" s="89"/>
      <c r="AC2728" s="109"/>
      <c r="AD2728" s="89"/>
      <c r="AE2728" s="89"/>
      <c r="AF2728" s="191"/>
      <c r="AG2728" s="194"/>
      <c r="AH2728" s="193"/>
      <c r="AI2728" s="97"/>
      <c r="AJ2728" s="97"/>
      <c r="AK2728" s="97"/>
      <c r="AL2728" s="45" t="s">
        <v>67</v>
      </c>
      <c r="AM2728" s="160" t="str">
        <f>MONTH(B2728)&amp;"/"&amp;YEAR(B2728)</f>
        <v>3/2026</v>
      </c>
      <c r="AN2728" s="45">
        <f>WEEKNUM(B2728)-WEEKNUM(EOMONTH(B2728,-1)+1)+1</f>
        <v>4</v>
      </c>
      <c r="AO2728" s="45" t="str">
        <f>MONTH(R2728)&amp;"/"&amp;YEAR(R2728)</f>
        <v>1/1900</v>
      </c>
      <c r="AP2728" s="45" t="e">
        <f>WEEKNUM(R2728)-WEEKNUM(EOMONTH(R2728,-1)+1)+1</f>
        <v>#NUM!</v>
      </c>
      <c r="AQ2728" s="45">
        <f>IF(AU2728="S",IF(Q2728="1. Aceitou o programa",R2728-B2728,0),0)</f>
        <v>0</v>
      </c>
      <c r="AR2728" s="45">
        <f>IF(AU2728="S",IF(AND(S2728&lt;&gt;"",R2728&lt;&gt;""),S2728-R2728,0),0)</f>
        <v>0</v>
      </c>
      <c r="AS2728" s="45">
        <f>IF(AU2728="S",IF(Q2728="1. Aceitou o programa",IF(OR(X2728="Não se Aplica",X2728=""),IF(OR(W2728="Não se Aplica",W2728=""),0,W2728-V2728),AVERAGE(X2728-W2728,W2728-V2728)),0),0)</f>
        <v>0</v>
      </c>
      <c r="AT2728" s="45">
        <f>IF(AU2728="S",IF(AND(Q2728="1. Aceitou o programa",AB2728="Realizada"),IFERROR(IF(AA2728="",0,AA2728-R2728),0),0),0)</f>
        <v>0</v>
      </c>
      <c r="AU2728" s="45" t="str">
        <f>_xlfn.XLOOKUP(U2728,'Lista Suspensa'!$AA$20:$AA$23,'Lista Suspensa'!$AB$20:$AB$23,"N/A")</f>
        <v>S</v>
      </c>
    </row>
    <row r="2729" spans="1:47" ht="12" customHeight="1" x14ac:dyDescent="0.3">
      <c r="A2729" s="87" t="s">
        <v>47</v>
      </c>
      <c r="B2729" s="88">
        <v>46104</v>
      </c>
      <c r="C2729" s="89" t="s">
        <v>48</v>
      </c>
      <c r="D2729" s="89" t="s">
        <v>49</v>
      </c>
      <c r="E2729" s="189">
        <v>86809874</v>
      </c>
      <c r="F2729" s="197" t="s">
        <v>6954</v>
      </c>
      <c r="G2729" s="90">
        <v>6332396822</v>
      </c>
      <c r="H2729" s="91">
        <v>23605</v>
      </c>
      <c r="I2729" s="89"/>
      <c r="J2729" s="89" t="s">
        <v>51</v>
      </c>
      <c r="K2729" s="89" t="s">
        <v>52</v>
      </c>
      <c r="L2729" s="89" t="s">
        <v>85</v>
      </c>
      <c r="M2729" s="89" t="s">
        <v>1867</v>
      </c>
      <c r="N2729" s="89" t="s">
        <v>137</v>
      </c>
      <c r="O2729" s="92" t="s">
        <v>6955</v>
      </c>
      <c r="P2729" s="93" t="s">
        <v>57</v>
      </c>
      <c r="Q2729" s="110" t="s">
        <v>5322</v>
      </c>
      <c r="R2729" s="94"/>
      <c r="S2729" s="95">
        <v>46168</v>
      </c>
      <c r="T2729" s="95" t="s">
        <v>5203</v>
      </c>
      <c r="U2729" s="95" t="s">
        <v>1125</v>
      </c>
      <c r="V2729" s="91">
        <v>46114</v>
      </c>
      <c r="W2729" s="91">
        <v>46160</v>
      </c>
      <c r="X2729" s="91">
        <v>46167</v>
      </c>
      <c r="Y2729" s="96" t="s">
        <v>2851</v>
      </c>
      <c r="Z2729" s="89"/>
      <c r="AA2729" s="95"/>
      <c r="AB2729" s="89"/>
      <c r="AC2729" s="109"/>
      <c r="AD2729" s="89"/>
      <c r="AE2729" s="89"/>
      <c r="AF2729" s="191"/>
      <c r="AG2729" s="194"/>
      <c r="AH2729" s="193"/>
      <c r="AI2729" s="97"/>
      <c r="AJ2729" s="97"/>
      <c r="AK2729" s="97"/>
      <c r="AL2729" s="45" t="s">
        <v>67</v>
      </c>
      <c r="AM2729" s="160" t="str">
        <f>MONTH(B2729)&amp;"/"&amp;YEAR(B2729)</f>
        <v>3/2026</v>
      </c>
      <c r="AN2729" s="45">
        <f>WEEKNUM(B2729)-WEEKNUM(EOMONTH(B2729,-1)+1)+1</f>
        <v>4</v>
      </c>
      <c r="AO2729" s="45" t="str">
        <f>MONTH(R2729)&amp;"/"&amp;YEAR(R2729)</f>
        <v>1/1900</v>
      </c>
      <c r="AP2729" s="45" t="e">
        <f>WEEKNUM(R2729)-WEEKNUM(EOMONTH(R2729,-1)+1)+1</f>
        <v>#NUM!</v>
      </c>
      <c r="AQ2729" s="45">
        <f>IF(AU2729="S",IF(Q2729="1. Aceitou o programa",R2729-B2729,0),0)</f>
        <v>0</v>
      </c>
      <c r="AR2729" s="45">
        <f>IF(AU2729="S",IF(AND(S2729&lt;&gt;"",R2729&lt;&gt;""),S2729-R2729,0),0)</f>
        <v>0</v>
      </c>
      <c r="AS2729" s="45">
        <f>IF(AU2729="S",IF(Q2729="1. Aceitou o programa",IF(OR(X2729="Não se Aplica",X2729=""),IF(OR(W2729="Não se Aplica",W2729=""),0,W2729-V2729),AVERAGE(X2729-W2729,W2729-V2729)),0),0)</f>
        <v>0</v>
      </c>
      <c r="AT2729" s="45">
        <f>IF(AU2729="S",IF(AND(Q2729="1. Aceitou o programa",AB2729="Realizada"),IFERROR(IF(AA2729="",0,AA2729-R2729),0),0),0)</f>
        <v>0</v>
      </c>
      <c r="AU2729" s="45" t="str">
        <f>_xlfn.XLOOKUP(U2729,'Lista Suspensa'!$AA$20:$AA$23,'Lista Suspensa'!$AB$20:$AB$23,"N/A")</f>
        <v>S</v>
      </c>
    </row>
    <row r="2730" spans="1:47" ht="12" customHeight="1" x14ac:dyDescent="0.3">
      <c r="A2730" s="87" t="s">
        <v>47</v>
      </c>
      <c r="B2730" s="88">
        <v>46104</v>
      </c>
      <c r="C2730" s="89" t="s">
        <v>48</v>
      </c>
      <c r="D2730" s="89" t="s">
        <v>49</v>
      </c>
      <c r="E2730" s="189">
        <v>92767314</v>
      </c>
      <c r="F2730" s="197" t="s">
        <v>6956</v>
      </c>
      <c r="G2730" s="90">
        <v>2695295430</v>
      </c>
      <c r="H2730" s="91">
        <v>25060</v>
      </c>
      <c r="I2730" s="89"/>
      <c r="J2730" s="89" t="s">
        <v>51</v>
      </c>
      <c r="K2730" s="89" t="s">
        <v>52</v>
      </c>
      <c r="L2730" s="89" t="s">
        <v>53</v>
      </c>
      <c r="M2730" s="89" t="s">
        <v>422</v>
      </c>
      <c r="N2730" s="89" t="s">
        <v>449</v>
      </c>
      <c r="O2730" s="92" t="s">
        <v>6957</v>
      </c>
      <c r="P2730" s="93" t="s">
        <v>57</v>
      </c>
      <c r="Q2730" s="110" t="s">
        <v>5322</v>
      </c>
      <c r="R2730" s="94"/>
      <c r="S2730" s="95">
        <v>46168</v>
      </c>
      <c r="T2730" s="95" t="s">
        <v>5203</v>
      </c>
      <c r="U2730" s="95" t="s">
        <v>1125</v>
      </c>
      <c r="V2730" s="91">
        <v>46114</v>
      </c>
      <c r="W2730" s="91">
        <v>46160</v>
      </c>
      <c r="X2730" s="91">
        <v>46167</v>
      </c>
      <c r="Y2730" s="96" t="s">
        <v>2851</v>
      </c>
      <c r="Z2730" s="89"/>
      <c r="AA2730" s="95"/>
      <c r="AB2730" s="89"/>
      <c r="AC2730" s="109"/>
      <c r="AD2730" s="89"/>
      <c r="AE2730" s="89"/>
      <c r="AF2730" s="191"/>
      <c r="AG2730" s="194"/>
      <c r="AH2730" s="193"/>
      <c r="AI2730" s="97"/>
      <c r="AJ2730" s="97"/>
      <c r="AK2730" s="97"/>
      <c r="AL2730" s="45" t="s">
        <v>67</v>
      </c>
      <c r="AM2730" s="160" t="str">
        <f>MONTH(B2730)&amp;"/"&amp;YEAR(B2730)</f>
        <v>3/2026</v>
      </c>
      <c r="AN2730" s="45">
        <f>WEEKNUM(B2730)-WEEKNUM(EOMONTH(B2730,-1)+1)+1</f>
        <v>4</v>
      </c>
      <c r="AO2730" s="45" t="str">
        <f>MONTH(R2730)&amp;"/"&amp;YEAR(R2730)</f>
        <v>1/1900</v>
      </c>
      <c r="AP2730" s="45" t="e">
        <f>WEEKNUM(R2730)-WEEKNUM(EOMONTH(R2730,-1)+1)+1</f>
        <v>#NUM!</v>
      </c>
      <c r="AQ2730" s="45">
        <f>IF(AU2730="S",IF(Q2730="1. Aceitou o programa",R2730-B2730,0),0)</f>
        <v>0</v>
      </c>
      <c r="AR2730" s="45">
        <f>IF(AU2730="S",IF(AND(S2730&lt;&gt;"",R2730&lt;&gt;""),S2730-R2730,0),0)</f>
        <v>0</v>
      </c>
      <c r="AS2730" s="45">
        <f>IF(AU2730="S",IF(Q2730="1. Aceitou o programa",IF(OR(X2730="Não se Aplica",X2730=""),IF(OR(W2730="Não se Aplica",W2730=""),0,W2730-V2730),AVERAGE(X2730-W2730,W2730-V2730)),0),0)</f>
        <v>0</v>
      </c>
      <c r="AT2730" s="45">
        <f>IF(AU2730="S",IF(AND(Q2730="1. Aceitou o programa",AB2730="Realizada"),IFERROR(IF(AA2730="",0,AA2730-R2730),0),0),0)</f>
        <v>0</v>
      </c>
      <c r="AU2730" s="45" t="str">
        <f>_xlfn.XLOOKUP(U2730,'Lista Suspensa'!$AA$20:$AA$23,'Lista Suspensa'!$AB$20:$AB$23,"N/A")</f>
        <v>S</v>
      </c>
    </row>
    <row r="2731" spans="1:47" ht="12" customHeight="1" x14ac:dyDescent="0.3">
      <c r="A2731" s="87" t="s">
        <v>47</v>
      </c>
      <c r="B2731" s="88">
        <v>46104</v>
      </c>
      <c r="C2731" s="89" t="s">
        <v>48</v>
      </c>
      <c r="D2731" s="89" t="s">
        <v>49</v>
      </c>
      <c r="E2731" s="189">
        <v>76249258</v>
      </c>
      <c r="F2731" s="197" t="s">
        <v>6958</v>
      </c>
      <c r="G2731" s="90">
        <v>69737908791</v>
      </c>
      <c r="H2731" s="91">
        <v>22650</v>
      </c>
      <c r="I2731" s="89"/>
      <c r="J2731" s="89" t="s">
        <v>51</v>
      </c>
      <c r="K2731" s="89" t="s">
        <v>76</v>
      </c>
      <c r="L2731" s="89" t="s">
        <v>95</v>
      </c>
      <c r="M2731" s="89" t="s">
        <v>3473</v>
      </c>
      <c r="N2731" s="89" t="s">
        <v>159</v>
      </c>
      <c r="O2731" s="92" t="s">
        <v>6959</v>
      </c>
      <c r="P2731" s="93" t="s">
        <v>57</v>
      </c>
      <c r="Q2731" s="110" t="s">
        <v>5322</v>
      </c>
      <c r="R2731" s="94"/>
      <c r="S2731" s="95">
        <v>46168</v>
      </c>
      <c r="T2731" s="95" t="s">
        <v>5203</v>
      </c>
      <c r="U2731" s="95" t="s">
        <v>1125</v>
      </c>
      <c r="V2731" s="91">
        <v>46114</v>
      </c>
      <c r="W2731" s="91">
        <v>46160</v>
      </c>
      <c r="X2731" s="91">
        <v>46167</v>
      </c>
      <c r="Y2731" s="96" t="s">
        <v>5548</v>
      </c>
      <c r="Z2731" s="89"/>
      <c r="AA2731" s="95"/>
      <c r="AB2731" s="89"/>
      <c r="AC2731" s="109"/>
      <c r="AD2731" s="89"/>
      <c r="AE2731" s="89"/>
      <c r="AF2731" s="191"/>
      <c r="AG2731" s="194"/>
      <c r="AH2731" s="193"/>
      <c r="AI2731" s="97"/>
      <c r="AJ2731" s="97"/>
      <c r="AK2731" s="97"/>
      <c r="AL2731" s="45" t="s">
        <v>67</v>
      </c>
      <c r="AM2731" s="160" t="str">
        <f>MONTH(B2731)&amp;"/"&amp;YEAR(B2731)</f>
        <v>3/2026</v>
      </c>
      <c r="AN2731" s="45">
        <f>WEEKNUM(B2731)-WEEKNUM(EOMONTH(B2731,-1)+1)+1</f>
        <v>4</v>
      </c>
      <c r="AO2731" s="45" t="str">
        <f>MONTH(R2731)&amp;"/"&amp;YEAR(R2731)</f>
        <v>1/1900</v>
      </c>
      <c r="AP2731" s="45" t="e">
        <f>WEEKNUM(R2731)-WEEKNUM(EOMONTH(R2731,-1)+1)+1</f>
        <v>#NUM!</v>
      </c>
      <c r="AQ2731" s="45">
        <f>IF(AU2731="S",IF(Q2731="1. Aceitou o programa",R2731-B2731,0),0)</f>
        <v>0</v>
      </c>
      <c r="AR2731" s="45">
        <f>IF(AU2731="S",IF(AND(S2731&lt;&gt;"",R2731&lt;&gt;""),S2731-R2731,0),0)</f>
        <v>0</v>
      </c>
      <c r="AS2731" s="45">
        <f>IF(AU2731="S",IF(Q2731="1. Aceitou o programa",IF(OR(X2731="Não se Aplica",X2731=""),IF(OR(W2731="Não se Aplica",W2731=""),0,W2731-V2731),AVERAGE(X2731-W2731,W2731-V2731)),0),0)</f>
        <v>0</v>
      </c>
      <c r="AT2731" s="45">
        <f>IF(AU2731="S",IF(AND(Q2731="1. Aceitou o programa",AB2731="Realizada"),IFERROR(IF(AA2731="",0,AA2731-R2731),0),0),0)</f>
        <v>0</v>
      </c>
      <c r="AU2731" s="45" t="str">
        <f>_xlfn.XLOOKUP(U2731,'Lista Suspensa'!$AA$20:$AA$23,'Lista Suspensa'!$AB$20:$AB$23,"N/A")</f>
        <v>S</v>
      </c>
    </row>
    <row r="2732" spans="1:47" ht="12" customHeight="1" x14ac:dyDescent="0.3">
      <c r="A2732" s="87" t="s">
        <v>47</v>
      </c>
      <c r="B2732" s="88">
        <v>46104</v>
      </c>
      <c r="C2732" s="89" t="s">
        <v>48</v>
      </c>
      <c r="D2732" s="89" t="s">
        <v>49</v>
      </c>
      <c r="E2732" s="189">
        <v>81826205</v>
      </c>
      <c r="F2732" s="197" t="s">
        <v>6960</v>
      </c>
      <c r="G2732" s="90">
        <v>25420901811</v>
      </c>
      <c r="H2732" s="91">
        <v>27854</v>
      </c>
      <c r="I2732" s="89"/>
      <c r="J2732" s="89" t="s">
        <v>51</v>
      </c>
      <c r="K2732" s="89" t="s">
        <v>52</v>
      </c>
      <c r="L2732" s="89" t="s">
        <v>85</v>
      </c>
      <c r="M2732" s="89" t="s">
        <v>1709</v>
      </c>
      <c r="N2732" s="89" t="s">
        <v>159</v>
      </c>
      <c r="O2732" s="92" t="s">
        <v>6961</v>
      </c>
      <c r="P2732" s="93" t="s">
        <v>57</v>
      </c>
      <c r="Q2732" s="110" t="s">
        <v>58</v>
      </c>
      <c r="R2732" s="94">
        <v>46169</v>
      </c>
      <c r="S2732" s="95"/>
      <c r="T2732" s="95" t="s">
        <v>59</v>
      </c>
      <c r="U2732" s="95" t="s">
        <v>60</v>
      </c>
      <c r="V2732" s="91">
        <v>46114</v>
      </c>
      <c r="W2732" s="91">
        <v>46160</v>
      </c>
      <c r="X2732" s="91">
        <v>46167</v>
      </c>
      <c r="Y2732" s="96" t="s">
        <v>2851</v>
      </c>
      <c r="Z2732" s="89" t="s">
        <v>62</v>
      </c>
      <c r="AA2732" s="95"/>
      <c r="AB2732" s="95" t="s">
        <v>2804</v>
      </c>
      <c r="AC2732" s="95" t="s">
        <v>2804</v>
      </c>
      <c r="AD2732" s="95" t="s">
        <v>2804</v>
      </c>
      <c r="AE2732" s="95" t="s">
        <v>2804</v>
      </c>
      <c r="AF2732" s="95" t="s">
        <v>2804</v>
      </c>
      <c r="AG2732" s="95" t="s">
        <v>2804</v>
      </c>
      <c r="AH2732" s="95" t="s">
        <v>2804</v>
      </c>
      <c r="AI2732" s="97"/>
      <c r="AJ2732" s="97" t="s">
        <v>65</v>
      </c>
      <c r="AK2732" s="97" t="s">
        <v>66</v>
      </c>
      <c r="AL2732" s="45" t="s">
        <v>67</v>
      </c>
      <c r="AM2732" s="160" t="str">
        <f>MONTH(B2732)&amp;"/"&amp;YEAR(B2732)</f>
        <v>3/2026</v>
      </c>
      <c r="AN2732" s="45">
        <f>WEEKNUM(B2732)-WEEKNUM(EOMONTH(B2732,-1)+1)+1</f>
        <v>4</v>
      </c>
      <c r="AO2732" s="45" t="str">
        <f>MONTH(R2732)&amp;"/"&amp;YEAR(R2732)</f>
        <v>5/2026</v>
      </c>
      <c r="AP2732" s="45">
        <f>WEEKNUM(R2732)-WEEKNUM(EOMONTH(R2732,-1)+1)+1</f>
        <v>5</v>
      </c>
      <c r="AQ2732" s="45">
        <f>IF(AU2732="S",IF(Q2732="1. Aceitou o programa",R2732-B2732,0),0)</f>
        <v>65</v>
      </c>
      <c r="AR2732" s="45">
        <f>IF(AU2732="S",IF(AND(S2732&lt;&gt;"",R2732&lt;&gt;""),S2732-R2732,0),0)</f>
        <v>0</v>
      </c>
      <c r="AS2732" s="45">
        <f>IF(AU2732="S",IF(Q2732="1. Aceitou o programa",IF(OR(X2732="Não se Aplica",X2732=""),IF(OR(W2732="Não se Aplica",W2732=""),0,W2732-V2732),AVERAGE(X2732-W2732,W2732-V2732)),0),0)</f>
        <v>26.5</v>
      </c>
      <c r="AT2732" s="45">
        <f>IF(AU2732="S",IF(AND(Q2732="1. Aceitou o programa",AB2732="Realizada"),IFERROR(IF(AA2732="",0,AA2732-R2732),0),0),0)</f>
        <v>0</v>
      </c>
      <c r="AU2732" s="45" t="str">
        <f>_xlfn.XLOOKUP(U2732,'Lista Suspensa'!$AA$20:$AA$23,'Lista Suspensa'!$AB$20:$AB$23,"N/A")</f>
        <v>S</v>
      </c>
    </row>
    <row r="2733" spans="1:47" ht="12" customHeight="1" x14ac:dyDescent="0.3">
      <c r="A2733" s="87" t="s">
        <v>47</v>
      </c>
      <c r="B2733" s="88">
        <v>46104</v>
      </c>
      <c r="C2733" s="89" t="s">
        <v>48</v>
      </c>
      <c r="D2733" s="89" t="s">
        <v>49</v>
      </c>
      <c r="E2733" s="189">
        <v>76317596</v>
      </c>
      <c r="F2733" s="197" t="s">
        <v>6962</v>
      </c>
      <c r="G2733" s="90">
        <v>4823588746</v>
      </c>
      <c r="H2733" s="91">
        <v>28170</v>
      </c>
      <c r="I2733" s="89"/>
      <c r="J2733" s="89" t="s">
        <v>51</v>
      </c>
      <c r="K2733" s="89" t="s">
        <v>76</v>
      </c>
      <c r="L2733" s="89" t="s">
        <v>95</v>
      </c>
      <c r="M2733" s="89" t="s">
        <v>1715</v>
      </c>
      <c r="N2733" s="89" t="s">
        <v>159</v>
      </c>
      <c r="O2733" s="92" t="s">
        <v>1716</v>
      </c>
      <c r="P2733" s="93" t="s">
        <v>57</v>
      </c>
      <c r="Q2733" s="110" t="s">
        <v>5322</v>
      </c>
      <c r="R2733" s="94"/>
      <c r="S2733" s="95">
        <v>46168</v>
      </c>
      <c r="T2733" s="95" t="s">
        <v>5203</v>
      </c>
      <c r="U2733" s="95" t="s">
        <v>1125</v>
      </c>
      <c r="V2733" s="91">
        <v>46114</v>
      </c>
      <c r="W2733" s="91">
        <v>46160</v>
      </c>
      <c r="X2733" s="91">
        <v>46167</v>
      </c>
      <c r="Y2733" s="96" t="s">
        <v>2851</v>
      </c>
      <c r="Z2733" s="89"/>
      <c r="AA2733" s="95"/>
      <c r="AB2733" s="89"/>
      <c r="AC2733" s="109"/>
      <c r="AD2733" s="89"/>
      <c r="AE2733" s="89"/>
      <c r="AF2733" s="191"/>
      <c r="AG2733" s="194"/>
      <c r="AH2733" s="193"/>
      <c r="AI2733" s="97"/>
      <c r="AJ2733" s="97"/>
      <c r="AK2733" s="97"/>
      <c r="AL2733" s="45" t="s">
        <v>67</v>
      </c>
      <c r="AM2733" s="160" t="str">
        <f>MONTH(B2733)&amp;"/"&amp;YEAR(B2733)</f>
        <v>3/2026</v>
      </c>
      <c r="AN2733" s="45">
        <f>WEEKNUM(B2733)-WEEKNUM(EOMONTH(B2733,-1)+1)+1</f>
        <v>4</v>
      </c>
      <c r="AO2733" s="45" t="str">
        <f>MONTH(R2733)&amp;"/"&amp;YEAR(R2733)</f>
        <v>1/1900</v>
      </c>
      <c r="AP2733" s="45" t="e">
        <f>WEEKNUM(R2733)-WEEKNUM(EOMONTH(R2733,-1)+1)+1</f>
        <v>#NUM!</v>
      </c>
      <c r="AQ2733" s="45">
        <f>IF(AU2733="S",IF(Q2733="1. Aceitou o programa",R2733-B2733,0),0)</f>
        <v>0</v>
      </c>
      <c r="AR2733" s="45">
        <f>IF(AU2733="S",IF(AND(S2733&lt;&gt;"",R2733&lt;&gt;""),S2733-R2733,0),0)</f>
        <v>0</v>
      </c>
      <c r="AS2733" s="45">
        <f>IF(AU2733="S",IF(Q2733="1. Aceitou o programa",IF(OR(X2733="Não se Aplica",X2733=""),IF(OR(W2733="Não se Aplica",W2733=""),0,W2733-V2733),AVERAGE(X2733-W2733,W2733-V2733)),0),0)</f>
        <v>0</v>
      </c>
      <c r="AT2733" s="45">
        <f>IF(AU2733="S",IF(AND(Q2733="1. Aceitou o programa",AB2733="Realizada"),IFERROR(IF(AA2733="",0,AA2733-R2733),0),0),0)</f>
        <v>0</v>
      </c>
      <c r="AU2733" s="45" t="str">
        <f>_xlfn.XLOOKUP(U2733,'Lista Suspensa'!$AA$20:$AA$23,'Lista Suspensa'!$AB$20:$AB$23,"N/A")</f>
        <v>S</v>
      </c>
    </row>
    <row r="2734" spans="1:47" ht="12" customHeight="1" x14ac:dyDescent="0.3">
      <c r="A2734" s="87" t="s">
        <v>47</v>
      </c>
      <c r="B2734" s="88">
        <v>46104</v>
      </c>
      <c r="C2734" s="89" t="s">
        <v>48</v>
      </c>
      <c r="D2734" s="89" t="s">
        <v>49</v>
      </c>
      <c r="E2734" s="189">
        <v>76864170</v>
      </c>
      <c r="F2734" s="197" t="s">
        <v>6963</v>
      </c>
      <c r="G2734" s="90">
        <v>76693902715</v>
      </c>
      <c r="H2734" s="91">
        <v>22958</v>
      </c>
      <c r="I2734" s="89"/>
      <c r="J2734" s="89" t="s">
        <v>84</v>
      </c>
      <c r="K2734" s="89" t="s">
        <v>76</v>
      </c>
      <c r="L2734" s="89" t="s">
        <v>441</v>
      </c>
      <c r="M2734" s="89" t="s">
        <v>234</v>
      </c>
      <c r="N2734" s="89" t="s">
        <v>159</v>
      </c>
      <c r="O2734" s="92" t="s">
        <v>6964</v>
      </c>
      <c r="P2734" s="93" t="s">
        <v>57</v>
      </c>
      <c r="Q2734" s="110" t="s">
        <v>5322</v>
      </c>
      <c r="R2734" s="94"/>
      <c r="S2734" s="95">
        <v>46168</v>
      </c>
      <c r="T2734" s="95" t="s">
        <v>5203</v>
      </c>
      <c r="U2734" s="95" t="s">
        <v>1125</v>
      </c>
      <c r="V2734" s="91">
        <v>46114</v>
      </c>
      <c r="W2734" s="91">
        <v>46160</v>
      </c>
      <c r="X2734" s="91">
        <v>46167</v>
      </c>
      <c r="Y2734" s="96" t="s">
        <v>2851</v>
      </c>
      <c r="Z2734" s="89"/>
      <c r="AA2734" s="95"/>
      <c r="AB2734" s="89"/>
      <c r="AC2734" s="109"/>
      <c r="AD2734" s="89"/>
      <c r="AE2734" s="89"/>
      <c r="AF2734" s="191"/>
      <c r="AG2734" s="194"/>
      <c r="AH2734" s="193"/>
      <c r="AI2734" s="97"/>
      <c r="AJ2734" s="97"/>
      <c r="AK2734" s="97"/>
      <c r="AL2734" s="45" t="s">
        <v>67</v>
      </c>
      <c r="AM2734" s="160" t="str">
        <f>MONTH(B2734)&amp;"/"&amp;YEAR(B2734)</f>
        <v>3/2026</v>
      </c>
      <c r="AN2734" s="45">
        <f>WEEKNUM(B2734)-WEEKNUM(EOMONTH(B2734,-1)+1)+1</f>
        <v>4</v>
      </c>
      <c r="AO2734" s="45" t="str">
        <f>MONTH(R2734)&amp;"/"&amp;YEAR(R2734)</f>
        <v>1/1900</v>
      </c>
      <c r="AP2734" s="45" t="e">
        <f>WEEKNUM(R2734)-WEEKNUM(EOMONTH(R2734,-1)+1)+1</f>
        <v>#NUM!</v>
      </c>
      <c r="AQ2734" s="45">
        <f>IF(AU2734="S",IF(Q2734="1. Aceitou o programa",R2734-B2734,0),0)</f>
        <v>0</v>
      </c>
      <c r="AR2734" s="45">
        <f>IF(AU2734="S",IF(AND(S2734&lt;&gt;"",R2734&lt;&gt;""),S2734-R2734,0),0)</f>
        <v>0</v>
      </c>
      <c r="AS2734" s="45">
        <f>IF(AU2734="S",IF(Q2734="1. Aceitou o programa",IF(OR(X2734="Não se Aplica",X2734=""),IF(OR(W2734="Não se Aplica",W2734=""),0,W2734-V2734),AVERAGE(X2734-W2734,W2734-V2734)),0),0)</f>
        <v>0</v>
      </c>
      <c r="AT2734" s="45">
        <f>IF(AU2734="S",IF(AND(Q2734="1. Aceitou o programa",AB2734="Realizada"),IFERROR(IF(AA2734="",0,AA2734-R2734),0),0),0)</f>
        <v>0</v>
      </c>
      <c r="AU2734" s="45" t="str">
        <f>_xlfn.XLOOKUP(U2734,'Lista Suspensa'!$AA$20:$AA$23,'Lista Suspensa'!$AB$20:$AB$23,"N/A")</f>
        <v>S</v>
      </c>
    </row>
    <row r="2735" spans="1:47" ht="12" customHeight="1" x14ac:dyDescent="0.3">
      <c r="A2735" s="87" t="s">
        <v>47</v>
      </c>
      <c r="B2735" s="88">
        <v>46104</v>
      </c>
      <c r="C2735" s="89" t="s">
        <v>48</v>
      </c>
      <c r="D2735" s="89" t="s">
        <v>49</v>
      </c>
      <c r="E2735" s="189">
        <v>93719324</v>
      </c>
      <c r="F2735" s="197" t="s">
        <v>6965</v>
      </c>
      <c r="G2735" s="90">
        <v>13080518756</v>
      </c>
      <c r="H2735" s="91">
        <v>31599</v>
      </c>
      <c r="I2735" s="89"/>
      <c r="J2735" s="89" t="s">
        <v>51</v>
      </c>
      <c r="K2735" s="89" t="s">
        <v>76</v>
      </c>
      <c r="L2735" s="89" t="s">
        <v>95</v>
      </c>
      <c r="M2735" s="89" t="s">
        <v>1592</v>
      </c>
      <c r="N2735" s="89" t="s">
        <v>197</v>
      </c>
      <c r="O2735" s="92" t="s">
        <v>6966</v>
      </c>
      <c r="P2735" s="93" t="s">
        <v>57</v>
      </c>
      <c r="Q2735" s="110" t="s">
        <v>5322</v>
      </c>
      <c r="R2735" s="94"/>
      <c r="S2735" s="95">
        <v>46168</v>
      </c>
      <c r="T2735" s="95" t="s">
        <v>5203</v>
      </c>
      <c r="U2735" s="95" t="s">
        <v>1125</v>
      </c>
      <c r="V2735" s="91">
        <v>46114</v>
      </c>
      <c r="W2735" s="91">
        <v>46160</v>
      </c>
      <c r="X2735" s="91">
        <v>46167</v>
      </c>
      <c r="Y2735" s="96" t="s">
        <v>2851</v>
      </c>
      <c r="Z2735" s="89"/>
      <c r="AA2735" s="95"/>
      <c r="AB2735" s="89"/>
      <c r="AC2735" s="109"/>
      <c r="AD2735" s="89"/>
      <c r="AE2735" s="89"/>
      <c r="AF2735" s="191"/>
      <c r="AG2735" s="194"/>
      <c r="AH2735" s="193"/>
      <c r="AI2735" s="97"/>
      <c r="AJ2735" s="97"/>
      <c r="AK2735" s="97"/>
      <c r="AL2735" s="45" t="s">
        <v>67</v>
      </c>
      <c r="AM2735" s="160" t="str">
        <f>MONTH(B2735)&amp;"/"&amp;YEAR(B2735)</f>
        <v>3/2026</v>
      </c>
      <c r="AN2735" s="45">
        <f>WEEKNUM(B2735)-WEEKNUM(EOMONTH(B2735,-1)+1)+1</f>
        <v>4</v>
      </c>
      <c r="AO2735" s="45" t="str">
        <f>MONTH(R2735)&amp;"/"&amp;YEAR(R2735)</f>
        <v>1/1900</v>
      </c>
      <c r="AP2735" s="45" t="e">
        <f>WEEKNUM(R2735)-WEEKNUM(EOMONTH(R2735,-1)+1)+1</f>
        <v>#NUM!</v>
      </c>
      <c r="AQ2735" s="45">
        <f>IF(AU2735="S",IF(Q2735="1. Aceitou o programa",R2735-B2735,0),0)</f>
        <v>0</v>
      </c>
      <c r="AR2735" s="45">
        <f>IF(AU2735="S",IF(AND(S2735&lt;&gt;"",R2735&lt;&gt;""),S2735-R2735,0),0)</f>
        <v>0</v>
      </c>
      <c r="AS2735" s="45">
        <f>IF(AU2735="S",IF(Q2735="1. Aceitou o programa",IF(OR(X2735="Não se Aplica",X2735=""),IF(OR(W2735="Não se Aplica",W2735=""),0,W2735-V2735),AVERAGE(X2735-W2735,W2735-V2735)),0),0)</f>
        <v>0</v>
      </c>
      <c r="AT2735" s="45">
        <f>IF(AU2735="S",IF(AND(Q2735="1. Aceitou o programa",AB2735="Realizada"),IFERROR(IF(AA2735="",0,AA2735-R2735),0),0),0)</f>
        <v>0</v>
      </c>
      <c r="AU2735" s="45" t="str">
        <f>_xlfn.XLOOKUP(U2735,'Lista Suspensa'!$AA$20:$AA$23,'Lista Suspensa'!$AB$20:$AB$23,"N/A")</f>
        <v>S</v>
      </c>
    </row>
    <row r="2736" spans="1:47" ht="12" customHeight="1" x14ac:dyDescent="0.3">
      <c r="A2736" s="87" t="s">
        <v>47</v>
      </c>
      <c r="B2736" s="88">
        <v>46104</v>
      </c>
      <c r="C2736" s="89" t="s">
        <v>48</v>
      </c>
      <c r="D2736" s="89" t="s">
        <v>49</v>
      </c>
      <c r="E2736" s="189">
        <v>89398865</v>
      </c>
      <c r="F2736" s="197" t="s">
        <v>6967</v>
      </c>
      <c r="G2736" s="90">
        <v>33886357813</v>
      </c>
      <c r="H2736" s="91">
        <v>31708</v>
      </c>
      <c r="I2736" s="89"/>
      <c r="J2736" s="89" t="s">
        <v>84</v>
      </c>
      <c r="K2736" s="89" t="s">
        <v>52</v>
      </c>
      <c r="L2736" s="89" t="s">
        <v>85</v>
      </c>
      <c r="M2736" s="89" t="s">
        <v>234</v>
      </c>
      <c r="N2736" s="89" t="s">
        <v>197</v>
      </c>
      <c r="O2736" s="92" t="s">
        <v>6968</v>
      </c>
      <c r="P2736" s="93" t="s">
        <v>57</v>
      </c>
      <c r="Q2736" s="110" t="s">
        <v>5322</v>
      </c>
      <c r="R2736" s="94"/>
      <c r="S2736" s="95">
        <v>46168</v>
      </c>
      <c r="T2736" s="95" t="s">
        <v>5203</v>
      </c>
      <c r="U2736" s="95" t="s">
        <v>1125</v>
      </c>
      <c r="V2736" s="91">
        <v>46114</v>
      </c>
      <c r="W2736" s="91">
        <v>46160</v>
      </c>
      <c r="X2736" s="91">
        <v>46167</v>
      </c>
      <c r="Y2736" s="96" t="s">
        <v>2851</v>
      </c>
      <c r="Z2736" s="89"/>
      <c r="AA2736" s="95"/>
      <c r="AB2736" s="89"/>
      <c r="AC2736" s="109"/>
      <c r="AD2736" s="89"/>
      <c r="AE2736" s="89"/>
      <c r="AF2736" s="191"/>
      <c r="AG2736" s="194"/>
      <c r="AH2736" s="193"/>
      <c r="AI2736" s="97"/>
      <c r="AJ2736" s="97"/>
      <c r="AK2736" s="97"/>
      <c r="AL2736" s="45" t="s">
        <v>67</v>
      </c>
      <c r="AM2736" s="160" t="str">
        <f>MONTH(B2736)&amp;"/"&amp;YEAR(B2736)</f>
        <v>3/2026</v>
      </c>
      <c r="AN2736" s="45">
        <f>WEEKNUM(B2736)-WEEKNUM(EOMONTH(B2736,-1)+1)+1</f>
        <v>4</v>
      </c>
      <c r="AO2736" s="45" t="str">
        <f>MONTH(R2736)&amp;"/"&amp;YEAR(R2736)</f>
        <v>1/1900</v>
      </c>
      <c r="AP2736" s="45" t="e">
        <f>WEEKNUM(R2736)-WEEKNUM(EOMONTH(R2736,-1)+1)+1</f>
        <v>#NUM!</v>
      </c>
      <c r="AQ2736" s="45">
        <f>IF(AU2736="S",IF(Q2736="1. Aceitou o programa",R2736-B2736,0),0)</f>
        <v>0</v>
      </c>
      <c r="AR2736" s="45">
        <f>IF(AU2736="S",IF(AND(S2736&lt;&gt;"",R2736&lt;&gt;""),S2736-R2736,0),0)</f>
        <v>0</v>
      </c>
      <c r="AS2736" s="45">
        <f>IF(AU2736="S",IF(Q2736="1. Aceitou o programa",IF(OR(X2736="Não se Aplica",X2736=""),IF(OR(W2736="Não se Aplica",W2736=""),0,W2736-V2736),AVERAGE(X2736-W2736,W2736-V2736)),0),0)</f>
        <v>0</v>
      </c>
      <c r="AT2736" s="45">
        <f>IF(AU2736="S",IF(AND(Q2736="1. Aceitou o programa",AB2736="Realizada"),IFERROR(IF(AA2736="",0,AA2736-R2736),0),0),0)</f>
        <v>0</v>
      </c>
      <c r="AU2736" s="45" t="str">
        <f>_xlfn.XLOOKUP(U2736,'Lista Suspensa'!$AA$20:$AA$23,'Lista Suspensa'!$AB$20:$AB$23,"N/A")</f>
        <v>S</v>
      </c>
    </row>
    <row r="2737" spans="1:47" ht="12" customHeight="1" x14ac:dyDescent="0.3">
      <c r="A2737" s="87" t="s">
        <v>47</v>
      </c>
      <c r="B2737" s="88">
        <v>46104</v>
      </c>
      <c r="C2737" s="89" t="s">
        <v>48</v>
      </c>
      <c r="D2737" s="89" t="s">
        <v>49</v>
      </c>
      <c r="E2737" s="189">
        <v>79132123</v>
      </c>
      <c r="F2737" s="197" t="s">
        <v>6969</v>
      </c>
      <c r="G2737" s="90">
        <v>16923483883</v>
      </c>
      <c r="H2737" s="91">
        <v>26455</v>
      </c>
      <c r="I2737" s="89"/>
      <c r="J2737" s="89" t="s">
        <v>84</v>
      </c>
      <c r="K2737" s="89" t="s">
        <v>52</v>
      </c>
      <c r="L2737" s="89" t="s">
        <v>619</v>
      </c>
      <c r="M2737" s="89" t="s">
        <v>6970</v>
      </c>
      <c r="N2737" s="89" t="s">
        <v>229</v>
      </c>
      <c r="O2737" s="92" t="s">
        <v>6971</v>
      </c>
      <c r="P2737" s="93" t="s">
        <v>57</v>
      </c>
      <c r="Q2737" s="110" t="s">
        <v>58</v>
      </c>
      <c r="R2737" s="94">
        <v>46169</v>
      </c>
      <c r="S2737" s="95"/>
      <c r="T2737" s="95" t="s">
        <v>59</v>
      </c>
      <c r="U2737" s="95" t="s">
        <v>60</v>
      </c>
      <c r="V2737" s="91">
        <v>46114</v>
      </c>
      <c r="W2737" s="91">
        <v>46160</v>
      </c>
      <c r="X2737" s="91">
        <v>46167</v>
      </c>
      <c r="Y2737" s="96" t="s">
        <v>2851</v>
      </c>
      <c r="Z2737" s="89" t="s">
        <v>62</v>
      </c>
      <c r="AA2737" s="95"/>
      <c r="AB2737" s="95" t="s">
        <v>2804</v>
      </c>
      <c r="AC2737" s="95" t="s">
        <v>2804</v>
      </c>
      <c r="AD2737" s="95" t="s">
        <v>2804</v>
      </c>
      <c r="AE2737" s="95" t="s">
        <v>2804</v>
      </c>
      <c r="AF2737" s="95" t="s">
        <v>2804</v>
      </c>
      <c r="AG2737" s="95" t="s">
        <v>2804</v>
      </c>
      <c r="AH2737" s="95" t="s">
        <v>2804</v>
      </c>
      <c r="AI2737" s="97"/>
      <c r="AJ2737" s="97" t="s">
        <v>65</v>
      </c>
      <c r="AK2737" s="97" t="s">
        <v>66</v>
      </c>
      <c r="AL2737" s="45" t="s">
        <v>67</v>
      </c>
      <c r="AM2737" s="160" t="str">
        <f>MONTH(B2737)&amp;"/"&amp;YEAR(B2737)</f>
        <v>3/2026</v>
      </c>
      <c r="AN2737" s="45">
        <f>WEEKNUM(B2737)-WEEKNUM(EOMONTH(B2737,-1)+1)+1</f>
        <v>4</v>
      </c>
      <c r="AO2737" s="45" t="str">
        <f>MONTH(R2737)&amp;"/"&amp;YEAR(R2737)</f>
        <v>5/2026</v>
      </c>
      <c r="AP2737" s="45">
        <f>WEEKNUM(R2737)-WEEKNUM(EOMONTH(R2737,-1)+1)+1</f>
        <v>5</v>
      </c>
      <c r="AQ2737" s="45">
        <f>IF(AU2737="S",IF(Q2737="1. Aceitou o programa",R2737-B2737,0),0)</f>
        <v>65</v>
      </c>
      <c r="AR2737" s="45">
        <f>IF(AU2737="S",IF(AND(S2737&lt;&gt;"",R2737&lt;&gt;""),S2737-R2737,0),0)</f>
        <v>0</v>
      </c>
      <c r="AS2737" s="45">
        <f>IF(AU2737="S",IF(Q2737="1. Aceitou o programa",IF(OR(X2737="Não se Aplica",X2737=""),IF(OR(W2737="Não se Aplica",W2737=""),0,W2737-V2737),AVERAGE(X2737-W2737,W2737-V2737)),0),0)</f>
        <v>26.5</v>
      </c>
      <c r="AT2737" s="45">
        <f>IF(AU2737="S",IF(AND(Q2737="1. Aceitou o programa",AB2737="Realizada"),IFERROR(IF(AA2737="",0,AA2737-R2737),0),0),0)</f>
        <v>0</v>
      </c>
      <c r="AU2737" s="45" t="str">
        <f>_xlfn.XLOOKUP(U2737,'Lista Suspensa'!$AA$20:$AA$23,'Lista Suspensa'!$AB$20:$AB$23,"N/A")</f>
        <v>S</v>
      </c>
    </row>
    <row r="2738" spans="1:47" ht="12" customHeight="1" x14ac:dyDescent="0.3">
      <c r="A2738" s="87" t="s">
        <v>47</v>
      </c>
      <c r="B2738" s="88">
        <v>46104</v>
      </c>
      <c r="C2738" s="89" t="s">
        <v>48</v>
      </c>
      <c r="D2738" s="89" t="s">
        <v>49</v>
      </c>
      <c r="E2738" s="189">
        <v>93728165</v>
      </c>
      <c r="F2738" s="197" t="s">
        <v>6972</v>
      </c>
      <c r="G2738" s="90">
        <v>25981395850</v>
      </c>
      <c r="H2738" s="91">
        <v>28094</v>
      </c>
      <c r="I2738" s="89"/>
      <c r="J2738" s="89" t="s">
        <v>51</v>
      </c>
      <c r="K2738" s="89" t="s">
        <v>52</v>
      </c>
      <c r="L2738" s="89" t="s">
        <v>53</v>
      </c>
      <c r="M2738" s="89" t="s">
        <v>6973</v>
      </c>
      <c r="N2738" s="89" t="s">
        <v>137</v>
      </c>
      <c r="O2738" s="92" t="s">
        <v>6974</v>
      </c>
      <c r="P2738" s="93" t="s">
        <v>57</v>
      </c>
      <c r="Q2738" s="110" t="s">
        <v>58</v>
      </c>
      <c r="R2738" s="94">
        <v>46169</v>
      </c>
      <c r="S2738" s="95"/>
      <c r="T2738" s="95" t="s">
        <v>59</v>
      </c>
      <c r="U2738" s="95" t="s">
        <v>60</v>
      </c>
      <c r="V2738" s="91">
        <v>46114</v>
      </c>
      <c r="W2738" s="91">
        <v>46160</v>
      </c>
      <c r="X2738" s="91">
        <v>46167</v>
      </c>
      <c r="Y2738" s="96" t="s">
        <v>2851</v>
      </c>
      <c r="Z2738" s="89" t="s">
        <v>62</v>
      </c>
      <c r="AA2738" s="95"/>
      <c r="AB2738" s="95" t="s">
        <v>2804</v>
      </c>
      <c r="AC2738" s="95" t="s">
        <v>2804</v>
      </c>
      <c r="AD2738" s="95" t="s">
        <v>2804</v>
      </c>
      <c r="AE2738" s="95" t="s">
        <v>2804</v>
      </c>
      <c r="AF2738" s="95" t="s">
        <v>2804</v>
      </c>
      <c r="AG2738" s="95" t="s">
        <v>2804</v>
      </c>
      <c r="AH2738" s="95" t="s">
        <v>2804</v>
      </c>
      <c r="AI2738" s="97"/>
      <c r="AJ2738" s="97" t="s">
        <v>65</v>
      </c>
      <c r="AK2738" s="97" t="s">
        <v>66</v>
      </c>
      <c r="AL2738" s="45" t="s">
        <v>67</v>
      </c>
      <c r="AM2738" s="160" t="str">
        <f>MONTH(B2738)&amp;"/"&amp;YEAR(B2738)</f>
        <v>3/2026</v>
      </c>
      <c r="AN2738" s="45">
        <f>WEEKNUM(B2738)-WEEKNUM(EOMONTH(B2738,-1)+1)+1</f>
        <v>4</v>
      </c>
      <c r="AO2738" s="45" t="str">
        <f>MONTH(R2738)&amp;"/"&amp;YEAR(R2738)</f>
        <v>5/2026</v>
      </c>
      <c r="AP2738" s="45">
        <f>WEEKNUM(R2738)-WEEKNUM(EOMONTH(R2738,-1)+1)+1</f>
        <v>5</v>
      </c>
      <c r="AQ2738" s="45">
        <f>IF(AU2738="S",IF(Q2738="1. Aceitou o programa",R2738-B2738,0),0)</f>
        <v>65</v>
      </c>
      <c r="AR2738" s="45">
        <f>IF(AU2738="S",IF(AND(S2738&lt;&gt;"",R2738&lt;&gt;""),S2738-R2738,0),0)</f>
        <v>0</v>
      </c>
      <c r="AS2738" s="45">
        <f>IF(AU2738="S",IF(Q2738="1. Aceitou o programa",IF(OR(X2738="Não se Aplica",X2738=""),IF(OR(W2738="Não se Aplica",W2738=""),0,W2738-V2738),AVERAGE(X2738-W2738,W2738-V2738)),0),0)</f>
        <v>26.5</v>
      </c>
      <c r="AT2738" s="45">
        <f>IF(AU2738="S",IF(AND(Q2738="1. Aceitou o programa",AB2738="Realizada"),IFERROR(IF(AA2738="",0,AA2738-R2738),0),0),0)</f>
        <v>0</v>
      </c>
      <c r="AU2738" s="45" t="str">
        <f>_xlfn.XLOOKUP(U2738,'Lista Suspensa'!$AA$20:$AA$23,'Lista Suspensa'!$AB$20:$AB$23,"N/A")</f>
        <v>S</v>
      </c>
    </row>
    <row r="2739" spans="1:47" ht="12" customHeight="1" x14ac:dyDescent="0.3">
      <c r="A2739" s="87" t="s">
        <v>47</v>
      </c>
      <c r="B2739" s="88">
        <v>46104</v>
      </c>
      <c r="C2739" s="89" t="s">
        <v>48</v>
      </c>
      <c r="D2739" s="89" t="s">
        <v>49</v>
      </c>
      <c r="E2739" s="189">
        <v>94252545</v>
      </c>
      <c r="F2739" s="197" t="s">
        <v>6975</v>
      </c>
      <c r="G2739" s="90">
        <v>13158255707</v>
      </c>
      <c r="H2739" s="91">
        <v>32981</v>
      </c>
      <c r="I2739" s="89"/>
      <c r="J2739" s="89" t="s">
        <v>51</v>
      </c>
      <c r="K2739" s="89" t="s">
        <v>76</v>
      </c>
      <c r="L2739" s="89" t="s">
        <v>303</v>
      </c>
      <c r="M2739" s="89" t="s">
        <v>6976</v>
      </c>
      <c r="N2739" s="89" t="s">
        <v>197</v>
      </c>
      <c r="O2739" s="92" t="s">
        <v>6977</v>
      </c>
      <c r="P2739" s="93" t="s">
        <v>57</v>
      </c>
      <c r="Q2739" s="110" t="s">
        <v>5322</v>
      </c>
      <c r="R2739" s="94"/>
      <c r="S2739" s="95">
        <v>46168</v>
      </c>
      <c r="T2739" s="95" t="s">
        <v>5203</v>
      </c>
      <c r="U2739" s="95" t="s">
        <v>1125</v>
      </c>
      <c r="V2739" s="91">
        <v>46114</v>
      </c>
      <c r="W2739" s="91">
        <v>46160</v>
      </c>
      <c r="X2739" s="91">
        <v>46167</v>
      </c>
      <c r="Y2739" s="96" t="s">
        <v>2851</v>
      </c>
      <c r="Z2739" s="89"/>
      <c r="AA2739" s="95"/>
      <c r="AB2739" s="89"/>
      <c r="AC2739" s="109"/>
      <c r="AD2739" s="89"/>
      <c r="AE2739" s="89"/>
      <c r="AF2739" s="191"/>
      <c r="AG2739" s="194"/>
      <c r="AH2739" s="193"/>
      <c r="AI2739" s="97"/>
      <c r="AJ2739" s="97"/>
      <c r="AK2739" s="97"/>
      <c r="AL2739" s="45" t="s">
        <v>67</v>
      </c>
      <c r="AM2739" s="160" t="str">
        <f>MONTH(B2739)&amp;"/"&amp;YEAR(B2739)</f>
        <v>3/2026</v>
      </c>
      <c r="AN2739" s="45">
        <f>WEEKNUM(B2739)-WEEKNUM(EOMONTH(B2739,-1)+1)+1</f>
        <v>4</v>
      </c>
      <c r="AO2739" s="45" t="str">
        <f>MONTH(R2739)&amp;"/"&amp;YEAR(R2739)</f>
        <v>1/1900</v>
      </c>
      <c r="AP2739" s="45" t="e">
        <f>WEEKNUM(R2739)-WEEKNUM(EOMONTH(R2739,-1)+1)+1</f>
        <v>#NUM!</v>
      </c>
      <c r="AQ2739" s="45">
        <f>IF(AU2739="S",IF(Q2739="1. Aceitou o programa",R2739-B2739,0),0)</f>
        <v>0</v>
      </c>
      <c r="AR2739" s="45">
        <f>IF(AU2739="S",IF(AND(S2739&lt;&gt;"",R2739&lt;&gt;""),S2739-R2739,0),0)</f>
        <v>0</v>
      </c>
      <c r="AS2739" s="45">
        <f>IF(AU2739="S",IF(Q2739="1. Aceitou o programa",IF(OR(X2739="Não se Aplica",X2739=""),IF(OR(W2739="Não se Aplica",W2739=""),0,W2739-V2739),AVERAGE(X2739-W2739,W2739-V2739)),0),0)</f>
        <v>0</v>
      </c>
      <c r="AT2739" s="45">
        <f>IF(AU2739="S",IF(AND(Q2739="1. Aceitou o programa",AB2739="Realizada"),IFERROR(IF(AA2739="",0,AA2739-R2739),0),0),0)</f>
        <v>0</v>
      </c>
      <c r="AU2739" s="45" t="str">
        <f>_xlfn.XLOOKUP(U2739,'Lista Suspensa'!$AA$20:$AA$23,'Lista Suspensa'!$AB$20:$AB$23,"N/A")</f>
        <v>S</v>
      </c>
    </row>
    <row r="2740" spans="1:47" ht="12" customHeight="1" x14ac:dyDescent="0.3">
      <c r="A2740" s="87" t="s">
        <v>47</v>
      </c>
      <c r="B2740" s="88">
        <v>46104</v>
      </c>
      <c r="C2740" s="89" t="s">
        <v>48</v>
      </c>
      <c r="D2740" s="89" t="s">
        <v>49</v>
      </c>
      <c r="E2740" s="189">
        <v>88382363</v>
      </c>
      <c r="F2740" s="197" t="s">
        <v>6978</v>
      </c>
      <c r="G2740" s="90">
        <v>81687869472</v>
      </c>
      <c r="H2740" s="91">
        <v>24035</v>
      </c>
      <c r="I2740" s="89"/>
      <c r="J2740" s="89" t="s">
        <v>84</v>
      </c>
      <c r="K2740" s="89" t="s">
        <v>52</v>
      </c>
      <c r="L2740" s="89" t="s">
        <v>85</v>
      </c>
      <c r="M2740" s="89" t="s">
        <v>6979</v>
      </c>
      <c r="N2740" s="89" t="s">
        <v>137</v>
      </c>
      <c r="O2740" s="92" t="s">
        <v>6980</v>
      </c>
      <c r="P2740" s="93" t="s">
        <v>57</v>
      </c>
      <c r="Q2740" s="110" t="s">
        <v>5322</v>
      </c>
      <c r="R2740" s="94"/>
      <c r="S2740" s="95">
        <v>46168</v>
      </c>
      <c r="T2740" s="95" t="s">
        <v>5203</v>
      </c>
      <c r="U2740" s="95" t="s">
        <v>1125</v>
      </c>
      <c r="V2740" s="91">
        <v>46114</v>
      </c>
      <c r="W2740" s="91">
        <v>46160</v>
      </c>
      <c r="X2740" s="91">
        <v>46167</v>
      </c>
      <c r="Y2740" s="96" t="s">
        <v>2851</v>
      </c>
      <c r="Z2740" s="89"/>
      <c r="AA2740" s="95"/>
      <c r="AB2740" s="89"/>
      <c r="AC2740" s="109"/>
      <c r="AD2740" s="89"/>
      <c r="AE2740" s="89"/>
      <c r="AF2740" s="191"/>
      <c r="AG2740" s="194"/>
      <c r="AH2740" s="193"/>
      <c r="AI2740" s="97"/>
      <c r="AJ2740" s="97"/>
      <c r="AK2740" s="97"/>
      <c r="AL2740" s="45" t="s">
        <v>67</v>
      </c>
      <c r="AM2740" s="160" t="str">
        <f>MONTH(B2740)&amp;"/"&amp;YEAR(B2740)</f>
        <v>3/2026</v>
      </c>
      <c r="AN2740" s="45">
        <f>WEEKNUM(B2740)-WEEKNUM(EOMONTH(B2740,-1)+1)+1</f>
        <v>4</v>
      </c>
      <c r="AO2740" s="45" t="str">
        <f>MONTH(R2740)&amp;"/"&amp;YEAR(R2740)</f>
        <v>1/1900</v>
      </c>
      <c r="AP2740" s="45" t="e">
        <f>WEEKNUM(R2740)-WEEKNUM(EOMONTH(R2740,-1)+1)+1</f>
        <v>#NUM!</v>
      </c>
      <c r="AQ2740" s="45">
        <f>IF(AU2740="S",IF(Q2740="1. Aceitou o programa",R2740-B2740,0),0)</f>
        <v>0</v>
      </c>
      <c r="AR2740" s="45">
        <f>IF(AU2740="S",IF(AND(S2740&lt;&gt;"",R2740&lt;&gt;""),S2740-R2740,0),0)</f>
        <v>0</v>
      </c>
      <c r="AS2740" s="45">
        <f>IF(AU2740="S",IF(Q2740="1. Aceitou o programa",IF(OR(X2740="Não se Aplica",X2740=""),IF(OR(W2740="Não se Aplica",W2740=""),0,W2740-V2740),AVERAGE(X2740-W2740,W2740-V2740)),0),0)</f>
        <v>0</v>
      </c>
      <c r="AT2740" s="45">
        <f>IF(AU2740="S",IF(AND(Q2740="1. Aceitou o programa",AB2740="Realizada"),IFERROR(IF(AA2740="",0,AA2740-R2740),0),0),0)</f>
        <v>0</v>
      </c>
      <c r="AU2740" s="45" t="str">
        <f>_xlfn.XLOOKUP(U2740,'Lista Suspensa'!$AA$20:$AA$23,'Lista Suspensa'!$AB$20:$AB$23,"N/A")</f>
        <v>S</v>
      </c>
    </row>
    <row r="2741" spans="1:47" ht="12" customHeight="1" x14ac:dyDescent="0.3">
      <c r="A2741" s="87" t="s">
        <v>47</v>
      </c>
      <c r="B2741" s="88">
        <v>46104</v>
      </c>
      <c r="C2741" s="89" t="s">
        <v>48</v>
      </c>
      <c r="D2741" s="89" t="s">
        <v>49</v>
      </c>
      <c r="E2741" s="189">
        <v>81659522</v>
      </c>
      <c r="F2741" s="197" t="s">
        <v>6981</v>
      </c>
      <c r="G2741" s="90">
        <v>13996289766</v>
      </c>
      <c r="H2741" s="91">
        <v>37572</v>
      </c>
      <c r="I2741" s="89"/>
      <c r="J2741" s="89" t="s">
        <v>51</v>
      </c>
      <c r="K2741" s="89" t="s">
        <v>76</v>
      </c>
      <c r="L2741" s="89" t="s">
        <v>95</v>
      </c>
      <c r="M2741" s="89" t="s">
        <v>180</v>
      </c>
      <c r="N2741" s="89" t="s">
        <v>159</v>
      </c>
      <c r="O2741" s="92" t="s">
        <v>6982</v>
      </c>
      <c r="P2741" s="93" t="s">
        <v>57</v>
      </c>
      <c r="Q2741" s="110" t="s">
        <v>5322</v>
      </c>
      <c r="R2741" s="94"/>
      <c r="S2741" s="95">
        <v>46168</v>
      </c>
      <c r="T2741" s="95" t="s">
        <v>5203</v>
      </c>
      <c r="U2741" s="95" t="s">
        <v>1125</v>
      </c>
      <c r="V2741" s="91">
        <v>46114</v>
      </c>
      <c r="W2741" s="91">
        <v>46160</v>
      </c>
      <c r="X2741" s="91">
        <v>46167</v>
      </c>
      <c r="Y2741" s="96" t="s">
        <v>2851</v>
      </c>
      <c r="Z2741" s="89"/>
      <c r="AA2741" s="95"/>
      <c r="AB2741" s="89"/>
      <c r="AC2741" s="109"/>
      <c r="AD2741" s="89"/>
      <c r="AE2741" s="89"/>
      <c r="AF2741" s="191"/>
      <c r="AG2741" s="194"/>
      <c r="AH2741" s="193"/>
      <c r="AI2741" s="97"/>
      <c r="AJ2741" s="97"/>
      <c r="AK2741" s="97"/>
      <c r="AL2741" s="45" t="s">
        <v>67</v>
      </c>
      <c r="AM2741" s="160" t="str">
        <f>MONTH(B2741)&amp;"/"&amp;YEAR(B2741)</f>
        <v>3/2026</v>
      </c>
      <c r="AN2741" s="45">
        <f>WEEKNUM(B2741)-WEEKNUM(EOMONTH(B2741,-1)+1)+1</f>
        <v>4</v>
      </c>
      <c r="AO2741" s="45" t="str">
        <f>MONTH(R2741)&amp;"/"&amp;YEAR(R2741)</f>
        <v>1/1900</v>
      </c>
      <c r="AP2741" s="45" t="e">
        <f>WEEKNUM(R2741)-WEEKNUM(EOMONTH(R2741,-1)+1)+1</f>
        <v>#NUM!</v>
      </c>
      <c r="AQ2741" s="45">
        <f>IF(AU2741="S",IF(Q2741="1. Aceitou o programa",R2741-B2741,0),0)</f>
        <v>0</v>
      </c>
      <c r="AR2741" s="45">
        <f>IF(AU2741="S",IF(AND(S2741&lt;&gt;"",R2741&lt;&gt;""),S2741-R2741,0),0)</f>
        <v>0</v>
      </c>
      <c r="AS2741" s="45">
        <f>IF(AU2741="S",IF(Q2741="1. Aceitou o programa",IF(OR(X2741="Não se Aplica",X2741=""),IF(OR(W2741="Não se Aplica",W2741=""),0,W2741-V2741),AVERAGE(X2741-W2741,W2741-V2741)),0),0)</f>
        <v>0</v>
      </c>
      <c r="AT2741" s="45">
        <f>IF(AU2741="S",IF(AND(Q2741="1. Aceitou o programa",AB2741="Realizada"),IFERROR(IF(AA2741="",0,AA2741-R2741),0),0),0)</f>
        <v>0</v>
      </c>
      <c r="AU2741" s="45" t="str">
        <f>_xlfn.XLOOKUP(U2741,'Lista Suspensa'!$AA$20:$AA$23,'Lista Suspensa'!$AB$20:$AB$23,"N/A")</f>
        <v>S</v>
      </c>
    </row>
    <row r="2742" spans="1:47" ht="12" customHeight="1" x14ac:dyDescent="0.3">
      <c r="A2742" s="87" t="s">
        <v>47</v>
      </c>
      <c r="B2742" s="88">
        <v>46104</v>
      </c>
      <c r="C2742" s="89" t="s">
        <v>48</v>
      </c>
      <c r="D2742" s="89" t="s">
        <v>49</v>
      </c>
      <c r="E2742" s="189">
        <v>76631929</v>
      </c>
      <c r="F2742" s="197" t="s">
        <v>6983</v>
      </c>
      <c r="G2742" s="90">
        <v>29764965873</v>
      </c>
      <c r="H2742" s="91">
        <v>21087</v>
      </c>
      <c r="I2742" s="89"/>
      <c r="J2742" s="89" t="s">
        <v>51</v>
      </c>
      <c r="K2742" s="89" t="s">
        <v>52</v>
      </c>
      <c r="L2742" s="89" t="s">
        <v>69</v>
      </c>
      <c r="M2742" s="89" t="s">
        <v>271</v>
      </c>
      <c r="N2742" s="89" t="s">
        <v>159</v>
      </c>
      <c r="O2742" s="92" t="s">
        <v>6984</v>
      </c>
      <c r="P2742" s="93" t="s">
        <v>57</v>
      </c>
      <c r="Q2742" s="110" t="s">
        <v>5322</v>
      </c>
      <c r="R2742" s="94"/>
      <c r="S2742" s="95">
        <v>46168</v>
      </c>
      <c r="T2742" s="95" t="s">
        <v>5203</v>
      </c>
      <c r="U2742" s="95" t="s">
        <v>1125</v>
      </c>
      <c r="V2742" s="91">
        <v>46114</v>
      </c>
      <c r="W2742" s="91">
        <v>46160</v>
      </c>
      <c r="X2742" s="91">
        <v>46167</v>
      </c>
      <c r="Y2742" s="96" t="s">
        <v>2851</v>
      </c>
      <c r="Z2742" s="89"/>
      <c r="AA2742" s="95"/>
      <c r="AB2742" s="89"/>
      <c r="AC2742" s="109"/>
      <c r="AD2742" s="89"/>
      <c r="AE2742" s="89"/>
      <c r="AF2742" s="191"/>
      <c r="AG2742" s="194"/>
      <c r="AH2742" s="193"/>
      <c r="AI2742" s="97"/>
      <c r="AJ2742" s="97"/>
      <c r="AK2742" s="97"/>
      <c r="AL2742" s="45" t="s">
        <v>67</v>
      </c>
      <c r="AM2742" s="160" t="str">
        <f>MONTH(B2742)&amp;"/"&amp;YEAR(B2742)</f>
        <v>3/2026</v>
      </c>
      <c r="AN2742" s="45">
        <f>WEEKNUM(B2742)-WEEKNUM(EOMONTH(B2742,-1)+1)+1</f>
        <v>4</v>
      </c>
      <c r="AO2742" s="45" t="str">
        <f>MONTH(R2742)&amp;"/"&amp;YEAR(R2742)</f>
        <v>1/1900</v>
      </c>
      <c r="AP2742" s="45" t="e">
        <f>WEEKNUM(R2742)-WEEKNUM(EOMONTH(R2742,-1)+1)+1</f>
        <v>#NUM!</v>
      </c>
      <c r="AQ2742" s="45">
        <f>IF(AU2742="S",IF(Q2742="1. Aceitou o programa",R2742-B2742,0),0)</f>
        <v>0</v>
      </c>
      <c r="AR2742" s="45">
        <f>IF(AU2742="S",IF(AND(S2742&lt;&gt;"",R2742&lt;&gt;""),S2742-R2742,0),0)</f>
        <v>0</v>
      </c>
      <c r="AS2742" s="45">
        <f>IF(AU2742="S",IF(Q2742="1. Aceitou o programa",IF(OR(X2742="Não se Aplica",X2742=""),IF(OR(W2742="Não se Aplica",W2742=""),0,W2742-V2742),AVERAGE(X2742-W2742,W2742-V2742)),0),0)</f>
        <v>0</v>
      </c>
      <c r="AT2742" s="45">
        <f>IF(AU2742="S",IF(AND(Q2742="1. Aceitou o programa",AB2742="Realizada"),IFERROR(IF(AA2742="",0,AA2742-R2742),0),0),0)</f>
        <v>0</v>
      </c>
      <c r="AU2742" s="45" t="str">
        <f>_xlfn.XLOOKUP(U2742,'Lista Suspensa'!$AA$20:$AA$23,'Lista Suspensa'!$AB$20:$AB$23,"N/A")</f>
        <v>S</v>
      </c>
    </row>
    <row r="2743" spans="1:47" ht="12" customHeight="1" x14ac:dyDescent="0.3">
      <c r="A2743" s="87" t="s">
        <v>47</v>
      </c>
      <c r="B2743" s="88">
        <v>46104</v>
      </c>
      <c r="C2743" s="89" t="s">
        <v>48</v>
      </c>
      <c r="D2743" s="89" t="s">
        <v>49</v>
      </c>
      <c r="E2743" s="189">
        <v>76643783</v>
      </c>
      <c r="F2743" s="197" t="s">
        <v>6985</v>
      </c>
      <c r="G2743" s="90">
        <v>17344932830</v>
      </c>
      <c r="H2743" s="91">
        <v>19860</v>
      </c>
      <c r="I2743" s="89"/>
      <c r="J2743" s="89" t="s">
        <v>51</v>
      </c>
      <c r="K2743" s="89" t="s">
        <v>52</v>
      </c>
      <c r="L2743" s="89" t="s">
        <v>53</v>
      </c>
      <c r="M2743" s="89" t="s">
        <v>3782</v>
      </c>
      <c r="N2743" s="89" t="s">
        <v>159</v>
      </c>
      <c r="O2743" s="92" t="s">
        <v>6986</v>
      </c>
      <c r="P2743" s="93" t="s">
        <v>57</v>
      </c>
      <c r="Q2743" s="110" t="s">
        <v>5322</v>
      </c>
      <c r="R2743" s="94"/>
      <c r="S2743" s="95">
        <v>46168</v>
      </c>
      <c r="T2743" s="95" t="s">
        <v>5203</v>
      </c>
      <c r="U2743" s="95" t="s">
        <v>1125</v>
      </c>
      <c r="V2743" s="91">
        <v>46114</v>
      </c>
      <c r="W2743" s="91">
        <v>46160</v>
      </c>
      <c r="X2743" s="91">
        <v>46167</v>
      </c>
      <c r="Y2743" s="96" t="s">
        <v>2851</v>
      </c>
      <c r="Z2743" s="89"/>
      <c r="AA2743" s="95"/>
      <c r="AB2743" s="89"/>
      <c r="AC2743" s="109"/>
      <c r="AD2743" s="89"/>
      <c r="AE2743" s="89"/>
      <c r="AF2743" s="191"/>
      <c r="AG2743" s="194"/>
      <c r="AH2743" s="193"/>
      <c r="AI2743" s="97"/>
      <c r="AJ2743" s="97"/>
      <c r="AK2743" s="97"/>
      <c r="AL2743" s="45" t="s">
        <v>67</v>
      </c>
      <c r="AM2743" s="160" t="str">
        <f>MONTH(B2743)&amp;"/"&amp;YEAR(B2743)</f>
        <v>3/2026</v>
      </c>
      <c r="AN2743" s="45">
        <f>WEEKNUM(B2743)-WEEKNUM(EOMONTH(B2743,-1)+1)+1</f>
        <v>4</v>
      </c>
      <c r="AO2743" s="45" t="str">
        <f>MONTH(R2743)&amp;"/"&amp;YEAR(R2743)</f>
        <v>1/1900</v>
      </c>
      <c r="AP2743" s="45" t="e">
        <f>WEEKNUM(R2743)-WEEKNUM(EOMONTH(R2743,-1)+1)+1</f>
        <v>#NUM!</v>
      </c>
      <c r="AQ2743" s="45">
        <f>IF(AU2743="S",IF(Q2743="1. Aceitou o programa",R2743-B2743,0),0)</f>
        <v>0</v>
      </c>
      <c r="AR2743" s="45">
        <f>IF(AU2743="S",IF(AND(S2743&lt;&gt;"",R2743&lt;&gt;""),S2743-R2743,0),0)</f>
        <v>0</v>
      </c>
      <c r="AS2743" s="45">
        <f>IF(AU2743="S",IF(Q2743="1. Aceitou o programa",IF(OR(X2743="Não se Aplica",X2743=""),IF(OR(W2743="Não se Aplica",W2743=""),0,W2743-V2743),AVERAGE(X2743-W2743,W2743-V2743)),0),0)</f>
        <v>0</v>
      </c>
      <c r="AT2743" s="45">
        <f>IF(AU2743="S",IF(AND(Q2743="1. Aceitou o programa",AB2743="Realizada"),IFERROR(IF(AA2743="",0,AA2743-R2743),0),0),0)</f>
        <v>0</v>
      </c>
      <c r="AU2743" s="45" t="str">
        <f>_xlfn.XLOOKUP(U2743,'Lista Suspensa'!$AA$20:$AA$23,'Lista Suspensa'!$AB$20:$AB$23,"N/A")</f>
        <v>S</v>
      </c>
    </row>
    <row r="2744" spans="1:47" ht="12" customHeight="1" x14ac:dyDescent="0.3">
      <c r="A2744" s="87" t="s">
        <v>47</v>
      </c>
      <c r="B2744" s="88">
        <v>46104</v>
      </c>
      <c r="C2744" s="89" t="s">
        <v>48</v>
      </c>
      <c r="D2744" s="89" t="s">
        <v>49</v>
      </c>
      <c r="E2744" s="189">
        <v>95123887</v>
      </c>
      <c r="F2744" s="197" t="s">
        <v>6987</v>
      </c>
      <c r="G2744" s="90">
        <v>12057876748</v>
      </c>
      <c r="H2744" s="91">
        <v>35502</v>
      </c>
      <c r="I2744" s="89"/>
      <c r="J2744" s="89" t="s">
        <v>51</v>
      </c>
      <c r="K2744" s="89" t="s">
        <v>76</v>
      </c>
      <c r="L2744" s="89" t="s">
        <v>303</v>
      </c>
      <c r="M2744" s="89" t="s">
        <v>6988</v>
      </c>
      <c r="N2744" s="89" t="s">
        <v>137</v>
      </c>
      <c r="O2744" s="92" t="s">
        <v>6989</v>
      </c>
      <c r="P2744" s="93" t="s">
        <v>57</v>
      </c>
      <c r="Q2744" s="110" t="s">
        <v>5322</v>
      </c>
      <c r="R2744" s="94"/>
      <c r="S2744" s="95">
        <v>46168</v>
      </c>
      <c r="T2744" s="95" t="s">
        <v>5203</v>
      </c>
      <c r="U2744" s="95" t="s">
        <v>1125</v>
      </c>
      <c r="V2744" s="91">
        <v>46114</v>
      </c>
      <c r="W2744" s="91">
        <v>46160</v>
      </c>
      <c r="X2744" s="91">
        <v>46167</v>
      </c>
      <c r="Y2744" s="96" t="s">
        <v>5548</v>
      </c>
      <c r="Z2744" s="89"/>
      <c r="AA2744" s="95"/>
      <c r="AB2744" s="89"/>
      <c r="AC2744" s="109"/>
      <c r="AD2744" s="89"/>
      <c r="AE2744" s="89"/>
      <c r="AF2744" s="191"/>
      <c r="AG2744" s="194"/>
      <c r="AH2744" s="193"/>
      <c r="AI2744" s="97"/>
      <c r="AJ2744" s="97"/>
      <c r="AK2744" s="97"/>
      <c r="AL2744" s="45" t="s">
        <v>67</v>
      </c>
      <c r="AM2744" s="160" t="str">
        <f>MONTH(B2744)&amp;"/"&amp;YEAR(B2744)</f>
        <v>3/2026</v>
      </c>
      <c r="AN2744" s="45">
        <f>WEEKNUM(B2744)-WEEKNUM(EOMONTH(B2744,-1)+1)+1</f>
        <v>4</v>
      </c>
      <c r="AO2744" s="45" t="str">
        <f>MONTH(R2744)&amp;"/"&amp;YEAR(R2744)</f>
        <v>1/1900</v>
      </c>
      <c r="AP2744" s="45" t="e">
        <f>WEEKNUM(R2744)-WEEKNUM(EOMONTH(R2744,-1)+1)+1</f>
        <v>#NUM!</v>
      </c>
      <c r="AQ2744" s="45">
        <f>IF(AU2744="S",IF(Q2744="1. Aceitou o programa",R2744-B2744,0),0)</f>
        <v>0</v>
      </c>
      <c r="AR2744" s="45">
        <f>IF(AU2744="S",IF(AND(S2744&lt;&gt;"",R2744&lt;&gt;""),S2744-R2744,0),0)</f>
        <v>0</v>
      </c>
      <c r="AS2744" s="45">
        <f>IF(AU2744="S",IF(Q2744="1. Aceitou o programa",IF(OR(X2744="Não se Aplica",X2744=""),IF(OR(W2744="Não se Aplica",W2744=""),0,W2744-V2744),AVERAGE(X2744-W2744,W2744-V2744)),0),0)</f>
        <v>0</v>
      </c>
      <c r="AT2744" s="45">
        <f>IF(AU2744="S",IF(AND(Q2744="1. Aceitou o programa",AB2744="Realizada"),IFERROR(IF(AA2744="",0,AA2744-R2744),0),0),0)</f>
        <v>0</v>
      </c>
      <c r="AU2744" s="45" t="str">
        <f>_xlfn.XLOOKUP(U2744,'Lista Suspensa'!$AA$20:$AA$23,'Lista Suspensa'!$AB$20:$AB$23,"N/A")</f>
        <v>S</v>
      </c>
    </row>
    <row r="2745" spans="1:47" ht="12" customHeight="1" x14ac:dyDescent="0.3">
      <c r="A2745" s="87" t="s">
        <v>47</v>
      </c>
      <c r="B2745" s="88">
        <v>46104</v>
      </c>
      <c r="C2745" s="89" t="s">
        <v>48</v>
      </c>
      <c r="D2745" s="89" t="s">
        <v>49</v>
      </c>
      <c r="E2745" s="189">
        <v>76664806</v>
      </c>
      <c r="F2745" s="197" t="s">
        <v>6990</v>
      </c>
      <c r="G2745" s="90">
        <v>37161154871</v>
      </c>
      <c r="H2745" s="91">
        <v>30476</v>
      </c>
      <c r="I2745" s="89"/>
      <c r="J2745" s="89" t="s">
        <v>51</v>
      </c>
      <c r="K2745" s="89" t="s">
        <v>52</v>
      </c>
      <c r="L2745" s="89" t="s">
        <v>85</v>
      </c>
      <c r="M2745" s="89" t="s">
        <v>6991</v>
      </c>
      <c r="N2745" s="89" t="s">
        <v>159</v>
      </c>
      <c r="O2745" s="92" t="s">
        <v>6992</v>
      </c>
      <c r="P2745" s="93" t="s">
        <v>57</v>
      </c>
      <c r="Q2745" s="110" t="s">
        <v>5322</v>
      </c>
      <c r="R2745" s="94"/>
      <c r="S2745" s="95">
        <v>46168</v>
      </c>
      <c r="T2745" s="95" t="s">
        <v>5203</v>
      </c>
      <c r="U2745" s="95" t="s">
        <v>1125</v>
      </c>
      <c r="V2745" s="91">
        <v>46114</v>
      </c>
      <c r="W2745" s="91">
        <v>46160</v>
      </c>
      <c r="X2745" s="91">
        <v>46167</v>
      </c>
      <c r="Y2745" s="96" t="s">
        <v>2851</v>
      </c>
      <c r="Z2745" s="89"/>
      <c r="AA2745" s="95"/>
      <c r="AB2745" s="89"/>
      <c r="AC2745" s="109"/>
      <c r="AD2745" s="89"/>
      <c r="AE2745" s="89"/>
      <c r="AF2745" s="191"/>
      <c r="AG2745" s="194"/>
      <c r="AH2745" s="193"/>
      <c r="AI2745" s="97"/>
      <c r="AJ2745" s="97"/>
      <c r="AK2745" s="97"/>
      <c r="AL2745" s="45" t="s">
        <v>67</v>
      </c>
      <c r="AM2745" s="160" t="str">
        <f>MONTH(B2745)&amp;"/"&amp;YEAR(B2745)</f>
        <v>3/2026</v>
      </c>
      <c r="AN2745" s="45">
        <f>WEEKNUM(B2745)-WEEKNUM(EOMONTH(B2745,-1)+1)+1</f>
        <v>4</v>
      </c>
      <c r="AO2745" s="45" t="str">
        <f>MONTH(R2745)&amp;"/"&amp;YEAR(R2745)</f>
        <v>1/1900</v>
      </c>
      <c r="AP2745" s="45" t="e">
        <f>WEEKNUM(R2745)-WEEKNUM(EOMONTH(R2745,-1)+1)+1</f>
        <v>#NUM!</v>
      </c>
      <c r="AQ2745" s="45">
        <f>IF(AU2745="S",IF(Q2745="1. Aceitou o programa",R2745-B2745,0),0)</f>
        <v>0</v>
      </c>
      <c r="AR2745" s="45">
        <f>IF(AU2745="S",IF(AND(S2745&lt;&gt;"",R2745&lt;&gt;""),S2745-R2745,0),0)</f>
        <v>0</v>
      </c>
      <c r="AS2745" s="45">
        <f>IF(AU2745="S",IF(Q2745="1. Aceitou o programa",IF(OR(X2745="Não se Aplica",X2745=""),IF(OR(W2745="Não se Aplica",W2745=""),0,W2745-V2745),AVERAGE(X2745-W2745,W2745-V2745)),0),0)</f>
        <v>0</v>
      </c>
      <c r="AT2745" s="45">
        <f>IF(AU2745="S",IF(AND(Q2745="1. Aceitou o programa",AB2745="Realizada"),IFERROR(IF(AA2745="",0,AA2745-R2745),0),0),0)</f>
        <v>0</v>
      </c>
      <c r="AU2745" s="45" t="str">
        <f>_xlfn.XLOOKUP(U2745,'Lista Suspensa'!$AA$20:$AA$23,'Lista Suspensa'!$AB$20:$AB$23,"N/A")</f>
        <v>S</v>
      </c>
    </row>
    <row r="2746" spans="1:47" ht="12" customHeight="1" x14ac:dyDescent="0.3">
      <c r="A2746" s="87" t="s">
        <v>47</v>
      </c>
      <c r="B2746" s="88">
        <v>46104</v>
      </c>
      <c r="C2746" s="89" t="s">
        <v>48</v>
      </c>
      <c r="D2746" s="89" t="s">
        <v>49</v>
      </c>
      <c r="E2746" s="189">
        <v>76665542</v>
      </c>
      <c r="F2746" s="197" t="s">
        <v>6993</v>
      </c>
      <c r="G2746" s="90">
        <v>2398297780</v>
      </c>
      <c r="H2746" s="91">
        <v>22885</v>
      </c>
      <c r="I2746" s="89"/>
      <c r="J2746" s="89" t="s">
        <v>51</v>
      </c>
      <c r="K2746" s="89" t="s">
        <v>76</v>
      </c>
      <c r="L2746" s="89" t="s">
        <v>95</v>
      </c>
      <c r="M2746" s="89" t="s">
        <v>1655</v>
      </c>
      <c r="N2746" s="89" t="s">
        <v>159</v>
      </c>
      <c r="O2746" s="92" t="s">
        <v>3268</v>
      </c>
      <c r="P2746" s="93" t="s">
        <v>57</v>
      </c>
      <c r="Q2746" s="110" t="s">
        <v>58</v>
      </c>
      <c r="R2746" s="94">
        <v>46169</v>
      </c>
      <c r="S2746" s="95"/>
      <c r="T2746" s="95" t="s">
        <v>59</v>
      </c>
      <c r="U2746" s="95" t="s">
        <v>60</v>
      </c>
      <c r="V2746" s="91">
        <v>46114</v>
      </c>
      <c r="W2746" s="91">
        <v>46160</v>
      </c>
      <c r="X2746" s="91">
        <v>46167</v>
      </c>
      <c r="Y2746" s="96" t="s">
        <v>2851</v>
      </c>
      <c r="Z2746" s="89" t="s">
        <v>62</v>
      </c>
      <c r="AA2746" s="95"/>
      <c r="AB2746" s="95" t="s">
        <v>63</v>
      </c>
      <c r="AC2746" s="95" t="s">
        <v>63</v>
      </c>
      <c r="AD2746" s="95" t="s">
        <v>63</v>
      </c>
      <c r="AE2746" s="95" t="s">
        <v>63</v>
      </c>
      <c r="AF2746" s="95" t="s">
        <v>63</v>
      </c>
      <c r="AG2746" s="194" t="s">
        <v>390</v>
      </c>
      <c r="AH2746" s="95" t="s">
        <v>63</v>
      </c>
      <c r="AI2746" s="97"/>
      <c r="AJ2746" s="97" t="s">
        <v>65</v>
      </c>
      <c r="AK2746" s="97" t="s">
        <v>66</v>
      </c>
      <c r="AL2746" s="45" t="s">
        <v>67</v>
      </c>
      <c r="AM2746" s="160" t="str">
        <f>MONTH(B2746)&amp;"/"&amp;YEAR(B2746)</f>
        <v>3/2026</v>
      </c>
      <c r="AN2746" s="45">
        <f>WEEKNUM(B2746)-WEEKNUM(EOMONTH(B2746,-1)+1)+1</f>
        <v>4</v>
      </c>
      <c r="AO2746" s="45" t="str">
        <f>MONTH(R2746)&amp;"/"&amp;YEAR(R2746)</f>
        <v>5/2026</v>
      </c>
      <c r="AP2746" s="45">
        <f>WEEKNUM(R2746)-WEEKNUM(EOMONTH(R2746,-1)+1)+1</f>
        <v>5</v>
      </c>
      <c r="AQ2746" s="45">
        <f>IF(AU2746="S",IF(Q2746="1. Aceitou o programa",R2746-B2746,0),0)</f>
        <v>65</v>
      </c>
      <c r="AR2746" s="45">
        <f>IF(AU2746="S",IF(AND(S2746&lt;&gt;"",R2746&lt;&gt;""),S2746-R2746,0),0)</f>
        <v>0</v>
      </c>
      <c r="AS2746" s="45">
        <f>IF(AU2746="S",IF(Q2746="1. Aceitou o programa",IF(OR(X2746="Não se Aplica",X2746=""),IF(OR(W2746="Não se Aplica",W2746=""),0,W2746-V2746),AVERAGE(X2746-W2746,W2746-V2746)),0),0)</f>
        <v>26.5</v>
      </c>
      <c r="AT2746" s="45">
        <f>IF(AU2746="S",IF(AND(Q2746="1. Aceitou o programa",AB2746="Realizada"),IFERROR(IF(AA2746="",0,AA2746-R2746),0),0),0)</f>
        <v>0</v>
      </c>
      <c r="AU2746" s="45" t="str">
        <f>_xlfn.XLOOKUP(U2746,'Lista Suspensa'!$AA$20:$AA$23,'Lista Suspensa'!$AB$20:$AB$23,"N/A")</f>
        <v>S</v>
      </c>
    </row>
    <row r="2747" spans="1:47" ht="12" customHeight="1" x14ac:dyDescent="0.3">
      <c r="A2747" s="87" t="s">
        <v>47</v>
      </c>
      <c r="B2747" s="88">
        <v>46104</v>
      </c>
      <c r="C2747" s="89" t="s">
        <v>48</v>
      </c>
      <c r="D2747" s="89" t="s">
        <v>49</v>
      </c>
      <c r="E2747" s="189">
        <v>76665543</v>
      </c>
      <c r="F2747" s="197" t="s">
        <v>6994</v>
      </c>
      <c r="G2747" s="90">
        <v>19021438763</v>
      </c>
      <c r="H2747" s="91">
        <v>37335</v>
      </c>
      <c r="I2747" s="89"/>
      <c r="J2747" s="89" t="s">
        <v>84</v>
      </c>
      <c r="K2747" s="89" t="s">
        <v>76</v>
      </c>
      <c r="L2747" s="89" t="s">
        <v>95</v>
      </c>
      <c r="M2747" s="89" t="s">
        <v>1655</v>
      </c>
      <c r="N2747" s="89" t="s">
        <v>159</v>
      </c>
      <c r="O2747" s="92" t="s">
        <v>6995</v>
      </c>
      <c r="P2747" s="93" t="s">
        <v>57</v>
      </c>
      <c r="Q2747" s="110" t="s">
        <v>5322</v>
      </c>
      <c r="R2747" s="94"/>
      <c r="S2747" s="95">
        <v>46168</v>
      </c>
      <c r="T2747" s="95" t="s">
        <v>5203</v>
      </c>
      <c r="U2747" s="95" t="s">
        <v>1125</v>
      </c>
      <c r="V2747" s="91">
        <v>46114</v>
      </c>
      <c r="W2747" s="91">
        <v>46160</v>
      </c>
      <c r="X2747" s="91">
        <v>46167</v>
      </c>
      <c r="Y2747" s="96" t="s">
        <v>2851</v>
      </c>
      <c r="Z2747" s="89"/>
      <c r="AA2747" s="95"/>
      <c r="AB2747" s="89"/>
      <c r="AC2747" s="109"/>
      <c r="AD2747" s="89"/>
      <c r="AE2747" s="89"/>
      <c r="AF2747" s="191"/>
      <c r="AG2747" s="194"/>
      <c r="AH2747" s="193"/>
      <c r="AI2747" s="97"/>
      <c r="AJ2747" s="97"/>
      <c r="AK2747" s="97"/>
      <c r="AL2747" s="45" t="s">
        <v>67</v>
      </c>
      <c r="AM2747" s="160" t="str">
        <f>MONTH(B2747)&amp;"/"&amp;YEAR(B2747)</f>
        <v>3/2026</v>
      </c>
      <c r="AN2747" s="45">
        <f>WEEKNUM(B2747)-WEEKNUM(EOMONTH(B2747,-1)+1)+1</f>
        <v>4</v>
      </c>
      <c r="AO2747" s="45" t="str">
        <f>MONTH(R2747)&amp;"/"&amp;YEAR(R2747)</f>
        <v>1/1900</v>
      </c>
      <c r="AP2747" s="45" t="e">
        <f>WEEKNUM(R2747)-WEEKNUM(EOMONTH(R2747,-1)+1)+1</f>
        <v>#NUM!</v>
      </c>
      <c r="AQ2747" s="45">
        <f>IF(AU2747="S",IF(Q2747="1. Aceitou o programa",R2747-B2747,0),0)</f>
        <v>0</v>
      </c>
      <c r="AR2747" s="45">
        <f>IF(AU2747="S",IF(AND(S2747&lt;&gt;"",R2747&lt;&gt;""),S2747-R2747,0),0)</f>
        <v>0</v>
      </c>
      <c r="AS2747" s="45">
        <f>IF(AU2747="S",IF(Q2747="1. Aceitou o programa",IF(OR(X2747="Não se Aplica",X2747=""),IF(OR(W2747="Não se Aplica",W2747=""),0,W2747-V2747),AVERAGE(X2747-W2747,W2747-V2747)),0),0)</f>
        <v>0</v>
      </c>
      <c r="AT2747" s="45">
        <f>IF(AU2747="S",IF(AND(Q2747="1. Aceitou o programa",AB2747="Realizada"),IFERROR(IF(AA2747="",0,AA2747-R2747),0),0),0)</f>
        <v>0</v>
      </c>
      <c r="AU2747" s="45" t="str">
        <f>_xlfn.XLOOKUP(U2747,'Lista Suspensa'!$AA$20:$AA$23,'Lista Suspensa'!$AB$20:$AB$23,"N/A")</f>
        <v>S</v>
      </c>
    </row>
    <row r="2748" spans="1:47" ht="12" customHeight="1" x14ac:dyDescent="0.3">
      <c r="A2748" s="87" t="s">
        <v>47</v>
      </c>
      <c r="B2748" s="88">
        <v>46104</v>
      </c>
      <c r="C2748" s="89" t="s">
        <v>48</v>
      </c>
      <c r="D2748" s="89" t="s">
        <v>49</v>
      </c>
      <c r="E2748" s="189">
        <v>76667607</v>
      </c>
      <c r="F2748" s="197" t="s">
        <v>6996</v>
      </c>
      <c r="G2748" s="90">
        <v>42666716791</v>
      </c>
      <c r="H2748" s="91">
        <v>20552</v>
      </c>
      <c r="I2748" s="89"/>
      <c r="J2748" s="89" t="s">
        <v>51</v>
      </c>
      <c r="K2748" s="89" t="s">
        <v>76</v>
      </c>
      <c r="L2748" s="89" t="s">
        <v>77</v>
      </c>
      <c r="M2748" s="89" t="s">
        <v>6172</v>
      </c>
      <c r="N2748" s="89" t="s">
        <v>159</v>
      </c>
      <c r="O2748" s="92" t="s">
        <v>6997</v>
      </c>
      <c r="P2748" s="93" t="s">
        <v>57</v>
      </c>
      <c r="Q2748" s="110" t="s">
        <v>58</v>
      </c>
      <c r="R2748" s="94">
        <v>46169</v>
      </c>
      <c r="S2748" s="95"/>
      <c r="T2748" s="95" t="s">
        <v>59</v>
      </c>
      <c r="U2748" s="95" t="s">
        <v>60</v>
      </c>
      <c r="V2748" s="91">
        <v>46114</v>
      </c>
      <c r="W2748" s="91">
        <v>46160</v>
      </c>
      <c r="X2748" s="91">
        <v>46167</v>
      </c>
      <c r="Y2748" s="96" t="s">
        <v>2851</v>
      </c>
      <c r="Z2748" s="89" t="s">
        <v>62</v>
      </c>
      <c r="AA2748" s="95"/>
      <c r="AB2748" s="95" t="s">
        <v>2804</v>
      </c>
      <c r="AC2748" s="95" t="s">
        <v>2804</v>
      </c>
      <c r="AD2748" s="95" t="s">
        <v>2804</v>
      </c>
      <c r="AE2748" s="95" t="s">
        <v>2804</v>
      </c>
      <c r="AF2748" s="95" t="s">
        <v>2804</v>
      </c>
      <c r="AG2748" s="95" t="s">
        <v>2804</v>
      </c>
      <c r="AH2748" s="95" t="s">
        <v>2804</v>
      </c>
      <c r="AI2748" s="97"/>
      <c r="AJ2748" s="97" t="s">
        <v>65</v>
      </c>
      <c r="AK2748" s="97" t="s">
        <v>66</v>
      </c>
      <c r="AL2748" s="45" t="s">
        <v>67</v>
      </c>
      <c r="AM2748" s="160" t="str">
        <f>MONTH(B2748)&amp;"/"&amp;YEAR(B2748)</f>
        <v>3/2026</v>
      </c>
      <c r="AN2748" s="45">
        <f>WEEKNUM(B2748)-WEEKNUM(EOMONTH(B2748,-1)+1)+1</f>
        <v>4</v>
      </c>
      <c r="AO2748" s="45" t="str">
        <f>MONTH(R2748)&amp;"/"&amp;YEAR(R2748)</f>
        <v>5/2026</v>
      </c>
      <c r="AP2748" s="45">
        <f>WEEKNUM(R2748)-WEEKNUM(EOMONTH(R2748,-1)+1)+1</f>
        <v>5</v>
      </c>
      <c r="AQ2748" s="45">
        <f>IF(AU2748="S",IF(Q2748="1. Aceitou o programa",R2748-B2748,0),0)</f>
        <v>65</v>
      </c>
      <c r="AR2748" s="45">
        <f>IF(AU2748="S",IF(AND(S2748&lt;&gt;"",R2748&lt;&gt;""),S2748-R2748,0),0)</f>
        <v>0</v>
      </c>
      <c r="AS2748" s="45">
        <f>IF(AU2748="S",IF(Q2748="1. Aceitou o programa",IF(OR(X2748="Não se Aplica",X2748=""),IF(OR(W2748="Não se Aplica",W2748=""),0,W2748-V2748),AVERAGE(X2748-W2748,W2748-V2748)),0),0)</f>
        <v>26.5</v>
      </c>
      <c r="AT2748" s="45">
        <f>IF(AU2748="S",IF(AND(Q2748="1. Aceitou o programa",AB2748="Realizada"),IFERROR(IF(AA2748="",0,AA2748-R2748),0),0),0)</f>
        <v>0</v>
      </c>
      <c r="AU2748" s="45" t="str">
        <f>_xlfn.XLOOKUP(U2748,'Lista Suspensa'!$AA$20:$AA$23,'Lista Suspensa'!$AB$20:$AB$23,"N/A")</f>
        <v>S</v>
      </c>
    </row>
    <row r="2749" spans="1:47" ht="12" customHeight="1" x14ac:dyDescent="0.3">
      <c r="A2749" s="87" t="s">
        <v>47</v>
      </c>
      <c r="B2749" s="88">
        <v>46104</v>
      </c>
      <c r="C2749" s="89" t="s">
        <v>48</v>
      </c>
      <c r="D2749" s="89" t="s">
        <v>49</v>
      </c>
      <c r="E2749" s="189">
        <v>82093244</v>
      </c>
      <c r="F2749" s="197" t="s">
        <v>6998</v>
      </c>
      <c r="G2749" s="90">
        <v>20338120734</v>
      </c>
      <c r="H2749" s="91">
        <v>18152</v>
      </c>
      <c r="I2749" s="89"/>
      <c r="J2749" s="89" t="s">
        <v>84</v>
      </c>
      <c r="K2749" s="89" t="s">
        <v>76</v>
      </c>
      <c r="L2749" s="89" t="s">
        <v>95</v>
      </c>
      <c r="M2749" s="89" t="s">
        <v>1432</v>
      </c>
      <c r="N2749" s="89" t="s">
        <v>291</v>
      </c>
      <c r="O2749" s="92" t="s">
        <v>6999</v>
      </c>
      <c r="P2749" s="93" t="s">
        <v>57</v>
      </c>
      <c r="Q2749" s="110" t="s">
        <v>5322</v>
      </c>
      <c r="R2749" s="94"/>
      <c r="S2749" s="95">
        <v>46168</v>
      </c>
      <c r="T2749" s="95" t="s">
        <v>5203</v>
      </c>
      <c r="U2749" s="95" t="s">
        <v>1125</v>
      </c>
      <c r="V2749" s="91">
        <v>46114</v>
      </c>
      <c r="W2749" s="91">
        <v>46160</v>
      </c>
      <c r="X2749" s="91">
        <v>46167</v>
      </c>
      <c r="Y2749" s="96" t="s">
        <v>2851</v>
      </c>
      <c r="Z2749" s="89"/>
      <c r="AA2749" s="95"/>
      <c r="AB2749" s="89"/>
      <c r="AC2749" s="109"/>
      <c r="AD2749" s="89"/>
      <c r="AE2749" s="89"/>
      <c r="AF2749" s="191"/>
      <c r="AG2749" s="194"/>
      <c r="AH2749" s="193"/>
      <c r="AI2749" s="97"/>
      <c r="AJ2749" s="97"/>
      <c r="AK2749" s="97"/>
      <c r="AL2749" s="45" t="s">
        <v>67</v>
      </c>
      <c r="AM2749" s="160" t="str">
        <f>MONTH(B2749)&amp;"/"&amp;YEAR(B2749)</f>
        <v>3/2026</v>
      </c>
      <c r="AN2749" s="45">
        <f>WEEKNUM(B2749)-WEEKNUM(EOMONTH(B2749,-1)+1)+1</f>
        <v>4</v>
      </c>
      <c r="AO2749" s="45" t="str">
        <f>MONTH(R2749)&amp;"/"&amp;YEAR(R2749)</f>
        <v>1/1900</v>
      </c>
      <c r="AP2749" s="45" t="e">
        <f>WEEKNUM(R2749)-WEEKNUM(EOMONTH(R2749,-1)+1)+1</f>
        <v>#NUM!</v>
      </c>
      <c r="AQ2749" s="45">
        <f>IF(AU2749="S",IF(Q2749="1. Aceitou o programa",R2749-B2749,0),0)</f>
        <v>0</v>
      </c>
      <c r="AR2749" s="45">
        <f>IF(AU2749="S",IF(AND(S2749&lt;&gt;"",R2749&lt;&gt;""),S2749-R2749,0),0)</f>
        <v>0</v>
      </c>
      <c r="AS2749" s="45">
        <f>IF(AU2749="S",IF(Q2749="1. Aceitou o programa",IF(OR(X2749="Não se Aplica",X2749=""),IF(OR(W2749="Não se Aplica",W2749=""),0,W2749-V2749),AVERAGE(X2749-W2749,W2749-V2749)),0),0)</f>
        <v>0</v>
      </c>
      <c r="AT2749" s="45">
        <f>IF(AU2749="S",IF(AND(Q2749="1. Aceitou o programa",AB2749="Realizada"),IFERROR(IF(AA2749="",0,AA2749-R2749),0),0),0)</f>
        <v>0</v>
      </c>
      <c r="AU2749" s="45" t="str">
        <f>_xlfn.XLOOKUP(U2749,'Lista Suspensa'!$AA$20:$AA$23,'Lista Suspensa'!$AB$20:$AB$23,"N/A")</f>
        <v>S</v>
      </c>
    </row>
    <row r="2750" spans="1:47" ht="12" customHeight="1" x14ac:dyDescent="0.3">
      <c r="A2750" s="87" t="s">
        <v>47</v>
      </c>
      <c r="B2750" s="88">
        <v>46104</v>
      </c>
      <c r="C2750" s="89" t="s">
        <v>48</v>
      </c>
      <c r="D2750" s="89" t="s">
        <v>49</v>
      </c>
      <c r="E2750" s="189">
        <v>76690418</v>
      </c>
      <c r="F2750" s="197" t="s">
        <v>7000</v>
      </c>
      <c r="G2750" s="90">
        <v>1868623777</v>
      </c>
      <c r="H2750" s="91">
        <v>25565</v>
      </c>
      <c r="I2750" s="89"/>
      <c r="J2750" s="89" t="s">
        <v>51</v>
      </c>
      <c r="K2750" s="89" t="s">
        <v>76</v>
      </c>
      <c r="L2750" s="89" t="s">
        <v>95</v>
      </c>
      <c r="M2750" s="89" t="s">
        <v>426</v>
      </c>
      <c r="N2750" s="89" t="s">
        <v>159</v>
      </c>
      <c r="O2750" s="92" t="s">
        <v>7001</v>
      </c>
      <c r="P2750" s="93" t="s">
        <v>57</v>
      </c>
      <c r="Q2750" s="110" t="s">
        <v>58</v>
      </c>
      <c r="R2750" s="94">
        <v>46169</v>
      </c>
      <c r="S2750" s="95"/>
      <c r="T2750" s="95" t="s">
        <v>59</v>
      </c>
      <c r="U2750" s="95" t="s">
        <v>60</v>
      </c>
      <c r="V2750" s="91">
        <v>46114</v>
      </c>
      <c r="W2750" s="91">
        <v>46160</v>
      </c>
      <c r="X2750" s="91">
        <v>46167</v>
      </c>
      <c r="Y2750" s="96" t="s">
        <v>2851</v>
      </c>
      <c r="Z2750" s="89" t="s">
        <v>62</v>
      </c>
      <c r="AA2750" s="95"/>
      <c r="AB2750" s="95" t="s">
        <v>63</v>
      </c>
      <c r="AC2750" s="95" t="s">
        <v>63</v>
      </c>
      <c r="AD2750" s="95" t="s">
        <v>63</v>
      </c>
      <c r="AE2750" s="95" t="s">
        <v>63</v>
      </c>
      <c r="AF2750" s="95" t="s">
        <v>63</v>
      </c>
      <c r="AG2750" s="194" t="s">
        <v>108</v>
      </c>
      <c r="AH2750" s="95" t="s">
        <v>63</v>
      </c>
      <c r="AI2750" s="97"/>
      <c r="AJ2750" s="97" t="s">
        <v>65</v>
      </c>
      <c r="AK2750" s="97" t="s">
        <v>66</v>
      </c>
      <c r="AL2750" s="45" t="s">
        <v>67</v>
      </c>
      <c r="AM2750" s="160" t="str">
        <f>MONTH(B2750)&amp;"/"&amp;YEAR(B2750)</f>
        <v>3/2026</v>
      </c>
      <c r="AN2750" s="45">
        <f>WEEKNUM(B2750)-WEEKNUM(EOMONTH(B2750,-1)+1)+1</f>
        <v>4</v>
      </c>
      <c r="AO2750" s="45" t="str">
        <f>MONTH(R2750)&amp;"/"&amp;YEAR(R2750)</f>
        <v>5/2026</v>
      </c>
      <c r="AP2750" s="45">
        <f>WEEKNUM(R2750)-WEEKNUM(EOMONTH(R2750,-1)+1)+1</f>
        <v>5</v>
      </c>
      <c r="AQ2750" s="45">
        <f>IF(AU2750="S",IF(Q2750="1. Aceitou o programa",R2750-B2750,0),0)</f>
        <v>65</v>
      </c>
      <c r="AR2750" s="45">
        <f>IF(AU2750="S",IF(AND(S2750&lt;&gt;"",R2750&lt;&gt;""),S2750-R2750,0),0)</f>
        <v>0</v>
      </c>
      <c r="AS2750" s="45">
        <f>IF(AU2750="S",IF(Q2750="1. Aceitou o programa",IF(OR(X2750="Não se Aplica",X2750=""),IF(OR(W2750="Não se Aplica",W2750=""),0,W2750-V2750),AVERAGE(X2750-W2750,W2750-V2750)),0),0)</f>
        <v>26.5</v>
      </c>
      <c r="AT2750" s="45">
        <f>IF(AU2750="S",IF(AND(Q2750="1. Aceitou o programa",AB2750="Realizada"),IFERROR(IF(AA2750="",0,AA2750-R2750),0),0),0)</f>
        <v>0</v>
      </c>
      <c r="AU2750" s="45" t="str">
        <f>_xlfn.XLOOKUP(U2750,'Lista Suspensa'!$AA$20:$AA$23,'Lista Suspensa'!$AB$20:$AB$23,"N/A")</f>
        <v>S</v>
      </c>
    </row>
    <row r="2751" spans="1:47" ht="12" customHeight="1" x14ac:dyDescent="0.3">
      <c r="A2751" s="87" t="s">
        <v>47</v>
      </c>
      <c r="B2751" s="88">
        <v>46104</v>
      </c>
      <c r="C2751" s="89" t="s">
        <v>48</v>
      </c>
      <c r="D2751" s="89" t="s">
        <v>49</v>
      </c>
      <c r="E2751" s="189">
        <v>76726696</v>
      </c>
      <c r="F2751" s="197" t="s">
        <v>7002</v>
      </c>
      <c r="G2751" s="90">
        <v>610079867</v>
      </c>
      <c r="H2751" s="91">
        <v>21315</v>
      </c>
      <c r="I2751" s="89"/>
      <c r="J2751" s="89" t="s">
        <v>84</v>
      </c>
      <c r="K2751" s="89" t="s">
        <v>52</v>
      </c>
      <c r="L2751" s="89" t="s">
        <v>85</v>
      </c>
      <c r="M2751" s="89" t="s">
        <v>3222</v>
      </c>
      <c r="N2751" s="89" t="s">
        <v>159</v>
      </c>
      <c r="O2751" s="92" t="s">
        <v>7003</v>
      </c>
      <c r="P2751" s="93" t="s">
        <v>57</v>
      </c>
      <c r="Q2751" s="110" t="s">
        <v>5322</v>
      </c>
      <c r="R2751" s="94"/>
      <c r="S2751" s="95">
        <v>46168</v>
      </c>
      <c r="T2751" s="95" t="s">
        <v>5203</v>
      </c>
      <c r="U2751" s="95" t="s">
        <v>1125</v>
      </c>
      <c r="V2751" s="91">
        <v>46114</v>
      </c>
      <c r="W2751" s="91">
        <v>46160</v>
      </c>
      <c r="X2751" s="91">
        <v>46167</v>
      </c>
      <c r="Y2751" s="96" t="s">
        <v>2851</v>
      </c>
      <c r="Z2751" s="89"/>
      <c r="AA2751" s="95"/>
      <c r="AB2751" s="89"/>
      <c r="AC2751" s="109"/>
      <c r="AD2751" s="89"/>
      <c r="AE2751" s="89"/>
      <c r="AF2751" s="191"/>
      <c r="AG2751" s="194"/>
      <c r="AH2751" s="193"/>
      <c r="AI2751" s="97"/>
      <c r="AJ2751" s="97"/>
      <c r="AK2751" s="97"/>
      <c r="AL2751" s="45" t="s">
        <v>67</v>
      </c>
      <c r="AM2751" s="160" t="str">
        <f>MONTH(B2751)&amp;"/"&amp;YEAR(B2751)</f>
        <v>3/2026</v>
      </c>
      <c r="AN2751" s="45">
        <f>WEEKNUM(B2751)-WEEKNUM(EOMONTH(B2751,-1)+1)+1</f>
        <v>4</v>
      </c>
      <c r="AO2751" s="45" t="str">
        <f>MONTH(R2751)&amp;"/"&amp;YEAR(R2751)</f>
        <v>1/1900</v>
      </c>
      <c r="AP2751" s="45" t="e">
        <f>WEEKNUM(R2751)-WEEKNUM(EOMONTH(R2751,-1)+1)+1</f>
        <v>#NUM!</v>
      </c>
      <c r="AQ2751" s="45">
        <f>IF(AU2751="S",IF(Q2751="1. Aceitou o programa",R2751-B2751,0),0)</f>
        <v>0</v>
      </c>
      <c r="AR2751" s="45">
        <f>IF(AU2751="S",IF(AND(S2751&lt;&gt;"",R2751&lt;&gt;""),S2751-R2751,0),0)</f>
        <v>0</v>
      </c>
      <c r="AS2751" s="45">
        <f>IF(AU2751="S",IF(Q2751="1. Aceitou o programa",IF(OR(X2751="Não se Aplica",X2751=""),IF(OR(W2751="Não se Aplica",W2751=""),0,W2751-V2751),AVERAGE(X2751-W2751,W2751-V2751)),0),0)</f>
        <v>0</v>
      </c>
      <c r="AT2751" s="45">
        <f>IF(AU2751="S",IF(AND(Q2751="1. Aceitou o programa",AB2751="Realizada"),IFERROR(IF(AA2751="",0,AA2751-R2751),0),0),0)</f>
        <v>0</v>
      </c>
      <c r="AU2751" s="45" t="str">
        <f>_xlfn.XLOOKUP(U2751,'Lista Suspensa'!$AA$20:$AA$23,'Lista Suspensa'!$AB$20:$AB$23,"N/A")</f>
        <v>S</v>
      </c>
    </row>
    <row r="2752" spans="1:47" ht="12" customHeight="1" x14ac:dyDescent="0.3">
      <c r="A2752" s="87" t="s">
        <v>47</v>
      </c>
      <c r="B2752" s="88">
        <v>46104</v>
      </c>
      <c r="C2752" s="89" t="s">
        <v>48</v>
      </c>
      <c r="D2752" s="89" t="s">
        <v>49</v>
      </c>
      <c r="E2752" s="189">
        <v>76726695</v>
      </c>
      <c r="F2752" s="197" t="s">
        <v>7004</v>
      </c>
      <c r="G2752" s="90">
        <v>1361378816</v>
      </c>
      <c r="H2752" s="91">
        <v>22639</v>
      </c>
      <c r="I2752" s="89"/>
      <c r="J2752" s="89" t="s">
        <v>51</v>
      </c>
      <c r="K2752" s="89" t="s">
        <v>52</v>
      </c>
      <c r="L2752" s="89" t="s">
        <v>85</v>
      </c>
      <c r="M2752" s="89" t="s">
        <v>3222</v>
      </c>
      <c r="N2752" s="89" t="s">
        <v>159</v>
      </c>
      <c r="O2752" s="92" t="s">
        <v>7005</v>
      </c>
      <c r="P2752" s="93" t="s">
        <v>57</v>
      </c>
      <c r="Q2752" s="110" t="s">
        <v>58</v>
      </c>
      <c r="R2752" s="94">
        <v>46169</v>
      </c>
      <c r="S2752" s="95"/>
      <c r="T2752" s="95" t="s">
        <v>59</v>
      </c>
      <c r="U2752" s="95" t="s">
        <v>60</v>
      </c>
      <c r="V2752" s="91">
        <v>46114</v>
      </c>
      <c r="W2752" s="91">
        <v>46160</v>
      </c>
      <c r="X2752" s="91">
        <v>46167</v>
      </c>
      <c r="Y2752" s="96" t="s">
        <v>2851</v>
      </c>
      <c r="Z2752" s="89" t="s">
        <v>62</v>
      </c>
      <c r="AA2752" s="95"/>
      <c r="AB2752" s="95" t="s">
        <v>2804</v>
      </c>
      <c r="AC2752" s="95" t="s">
        <v>2804</v>
      </c>
      <c r="AD2752" s="95" t="s">
        <v>2804</v>
      </c>
      <c r="AE2752" s="95" t="s">
        <v>2804</v>
      </c>
      <c r="AF2752" s="95" t="s">
        <v>2804</v>
      </c>
      <c r="AG2752" s="95" t="s">
        <v>2804</v>
      </c>
      <c r="AH2752" s="95" t="s">
        <v>2804</v>
      </c>
      <c r="AI2752" s="97"/>
      <c r="AJ2752" s="97" t="s">
        <v>4266</v>
      </c>
      <c r="AK2752" s="97" t="s">
        <v>66</v>
      </c>
      <c r="AL2752" s="45" t="s">
        <v>67</v>
      </c>
      <c r="AM2752" s="160" t="str">
        <f>MONTH(B2752)&amp;"/"&amp;YEAR(B2752)</f>
        <v>3/2026</v>
      </c>
      <c r="AN2752" s="45">
        <f>WEEKNUM(B2752)-WEEKNUM(EOMONTH(B2752,-1)+1)+1</f>
        <v>4</v>
      </c>
      <c r="AO2752" s="45" t="str">
        <f>MONTH(R2752)&amp;"/"&amp;YEAR(R2752)</f>
        <v>5/2026</v>
      </c>
      <c r="AP2752" s="45">
        <f>WEEKNUM(R2752)-WEEKNUM(EOMONTH(R2752,-1)+1)+1</f>
        <v>5</v>
      </c>
      <c r="AQ2752" s="45">
        <f>IF(AU2752="S",IF(Q2752="1. Aceitou o programa",R2752-B2752,0),0)</f>
        <v>65</v>
      </c>
      <c r="AR2752" s="45">
        <f>IF(AU2752="S",IF(AND(S2752&lt;&gt;"",R2752&lt;&gt;""),S2752-R2752,0),0)</f>
        <v>0</v>
      </c>
      <c r="AS2752" s="45">
        <f>IF(AU2752="S",IF(Q2752="1. Aceitou o programa",IF(OR(X2752="Não se Aplica",X2752=""),IF(OR(W2752="Não se Aplica",W2752=""),0,W2752-V2752),AVERAGE(X2752-W2752,W2752-V2752)),0),0)</f>
        <v>26.5</v>
      </c>
      <c r="AT2752" s="45">
        <f>IF(AU2752="S",IF(AND(Q2752="1. Aceitou o programa",AB2752="Realizada"),IFERROR(IF(AA2752="",0,AA2752-R2752),0),0),0)</f>
        <v>0</v>
      </c>
      <c r="AU2752" s="45" t="str">
        <f>_xlfn.XLOOKUP(U2752,'Lista Suspensa'!$AA$20:$AA$23,'Lista Suspensa'!$AB$20:$AB$23,"N/A")</f>
        <v>S</v>
      </c>
    </row>
    <row r="2753" spans="1:47" ht="12" customHeight="1" x14ac:dyDescent="0.3">
      <c r="A2753" s="87" t="s">
        <v>47</v>
      </c>
      <c r="B2753" s="88">
        <v>46104</v>
      </c>
      <c r="C2753" s="89" t="s">
        <v>48</v>
      </c>
      <c r="D2753" s="89" t="s">
        <v>49</v>
      </c>
      <c r="E2753" s="189">
        <v>76736620</v>
      </c>
      <c r="F2753" s="197" t="s">
        <v>7006</v>
      </c>
      <c r="G2753" s="90">
        <v>26277039865</v>
      </c>
      <c r="H2753" s="91">
        <v>28377</v>
      </c>
      <c r="I2753" s="89"/>
      <c r="J2753" s="89" t="s">
        <v>51</v>
      </c>
      <c r="K2753" s="89" t="s">
        <v>52</v>
      </c>
      <c r="L2753" s="89" t="s">
        <v>85</v>
      </c>
      <c r="M2753" s="89" t="s">
        <v>7007</v>
      </c>
      <c r="N2753" s="89" t="s">
        <v>159</v>
      </c>
      <c r="O2753" s="92" t="s">
        <v>7008</v>
      </c>
      <c r="P2753" s="93" t="s">
        <v>57</v>
      </c>
      <c r="Q2753" s="110" t="s">
        <v>5322</v>
      </c>
      <c r="R2753" s="94"/>
      <c r="S2753" s="95">
        <v>46168</v>
      </c>
      <c r="T2753" s="95" t="s">
        <v>5203</v>
      </c>
      <c r="U2753" s="95" t="s">
        <v>1125</v>
      </c>
      <c r="V2753" s="91">
        <v>46114</v>
      </c>
      <c r="W2753" s="91">
        <v>46160</v>
      </c>
      <c r="X2753" s="91">
        <v>46167</v>
      </c>
      <c r="Y2753" s="96" t="s">
        <v>2851</v>
      </c>
      <c r="Z2753" s="89"/>
      <c r="AA2753" s="95"/>
      <c r="AB2753" s="89"/>
      <c r="AC2753" s="109"/>
      <c r="AD2753" s="89"/>
      <c r="AE2753" s="89"/>
      <c r="AF2753" s="191"/>
      <c r="AG2753" s="194"/>
      <c r="AH2753" s="193"/>
      <c r="AI2753" s="97"/>
      <c r="AJ2753" s="97"/>
      <c r="AK2753" s="97"/>
      <c r="AL2753" s="45" t="s">
        <v>67</v>
      </c>
      <c r="AM2753" s="160" t="str">
        <f>MONTH(B2753)&amp;"/"&amp;YEAR(B2753)</f>
        <v>3/2026</v>
      </c>
      <c r="AN2753" s="45">
        <f>WEEKNUM(B2753)-WEEKNUM(EOMONTH(B2753,-1)+1)+1</f>
        <v>4</v>
      </c>
      <c r="AO2753" s="45" t="str">
        <f>MONTH(R2753)&amp;"/"&amp;YEAR(R2753)</f>
        <v>1/1900</v>
      </c>
      <c r="AP2753" s="45" t="e">
        <f>WEEKNUM(R2753)-WEEKNUM(EOMONTH(R2753,-1)+1)+1</f>
        <v>#NUM!</v>
      </c>
      <c r="AQ2753" s="45">
        <f>IF(AU2753="S",IF(Q2753="1. Aceitou o programa",R2753-B2753,0),0)</f>
        <v>0</v>
      </c>
      <c r="AR2753" s="45">
        <f>IF(AU2753="S",IF(AND(S2753&lt;&gt;"",R2753&lt;&gt;""),S2753-R2753,0),0)</f>
        <v>0</v>
      </c>
      <c r="AS2753" s="45">
        <f>IF(AU2753="S",IF(Q2753="1. Aceitou o programa",IF(OR(X2753="Não se Aplica",X2753=""),IF(OR(W2753="Não se Aplica",W2753=""),0,W2753-V2753),AVERAGE(X2753-W2753,W2753-V2753)),0),0)</f>
        <v>0</v>
      </c>
      <c r="AT2753" s="45">
        <f>IF(AU2753="S",IF(AND(Q2753="1. Aceitou o programa",AB2753="Realizada"),IFERROR(IF(AA2753="",0,AA2753-R2753),0),0),0)</f>
        <v>0</v>
      </c>
      <c r="AU2753" s="45" t="str">
        <f>_xlfn.XLOOKUP(U2753,'Lista Suspensa'!$AA$20:$AA$23,'Lista Suspensa'!$AB$20:$AB$23,"N/A")</f>
        <v>S</v>
      </c>
    </row>
    <row r="2754" spans="1:47" ht="12" customHeight="1" x14ac:dyDescent="0.3">
      <c r="A2754" s="87" t="s">
        <v>47</v>
      </c>
      <c r="B2754" s="88">
        <v>46104</v>
      </c>
      <c r="C2754" s="89" t="s">
        <v>48</v>
      </c>
      <c r="D2754" s="89" t="s">
        <v>49</v>
      </c>
      <c r="E2754" s="189">
        <v>76745171</v>
      </c>
      <c r="F2754" s="197" t="s">
        <v>7009</v>
      </c>
      <c r="G2754" s="90">
        <v>54893017837</v>
      </c>
      <c r="H2754" s="91">
        <v>38041</v>
      </c>
      <c r="I2754" s="89"/>
      <c r="J2754" s="89" t="s">
        <v>51</v>
      </c>
      <c r="K2754" s="89" t="s">
        <v>52</v>
      </c>
      <c r="L2754" s="89" t="s">
        <v>85</v>
      </c>
      <c r="M2754" s="89" t="s">
        <v>7010</v>
      </c>
      <c r="N2754" s="89" t="s">
        <v>159</v>
      </c>
      <c r="O2754" s="92" t="s">
        <v>7011</v>
      </c>
      <c r="P2754" s="93" t="s">
        <v>57</v>
      </c>
      <c r="Q2754" s="110" t="s">
        <v>5322</v>
      </c>
      <c r="R2754" s="94"/>
      <c r="S2754" s="95">
        <v>46168</v>
      </c>
      <c r="T2754" s="95" t="s">
        <v>5203</v>
      </c>
      <c r="U2754" s="95" t="s">
        <v>1125</v>
      </c>
      <c r="V2754" s="91">
        <v>46114</v>
      </c>
      <c r="W2754" s="91">
        <v>46160</v>
      </c>
      <c r="X2754" s="91">
        <v>46167</v>
      </c>
      <c r="Y2754" s="96" t="s">
        <v>2851</v>
      </c>
      <c r="Z2754" s="89"/>
      <c r="AA2754" s="95"/>
      <c r="AB2754" s="89"/>
      <c r="AC2754" s="109"/>
      <c r="AD2754" s="89"/>
      <c r="AE2754" s="89"/>
      <c r="AF2754" s="191"/>
      <c r="AG2754" s="194"/>
      <c r="AH2754" s="193"/>
      <c r="AI2754" s="97"/>
      <c r="AJ2754" s="97"/>
      <c r="AK2754" s="97"/>
      <c r="AL2754" s="45" t="s">
        <v>67</v>
      </c>
      <c r="AM2754" s="160" t="str">
        <f>MONTH(B2754)&amp;"/"&amp;YEAR(B2754)</f>
        <v>3/2026</v>
      </c>
      <c r="AN2754" s="45">
        <f>WEEKNUM(B2754)-WEEKNUM(EOMONTH(B2754,-1)+1)+1</f>
        <v>4</v>
      </c>
      <c r="AO2754" s="45" t="str">
        <f>MONTH(R2754)&amp;"/"&amp;YEAR(R2754)</f>
        <v>1/1900</v>
      </c>
      <c r="AP2754" s="45" t="e">
        <f>WEEKNUM(R2754)-WEEKNUM(EOMONTH(R2754,-1)+1)+1</f>
        <v>#NUM!</v>
      </c>
      <c r="AQ2754" s="45">
        <f>IF(AU2754="S",IF(Q2754="1. Aceitou o programa",R2754-B2754,0),0)</f>
        <v>0</v>
      </c>
      <c r="AR2754" s="45">
        <f>IF(AU2754="S",IF(AND(S2754&lt;&gt;"",R2754&lt;&gt;""),S2754-R2754,0),0)</f>
        <v>0</v>
      </c>
      <c r="AS2754" s="45">
        <f>IF(AU2754="S",IF(Q2754="1. Aceitou o programa",IF(OR(X2754="Não se Aplica",X2754=""),IF(OR(W2754="Não se Aplica",W2754=""),0,W2754-V2754),AVERAGE(X2754-W2754,W2754-V2754)),0),0)</f>
        <v>0</v>
      </c>
      <c r="AT2754" s="45">
        <f>IF(AU2754="S",IF(AND(Q2754="1. Aceitou o programa",AB2754="Realizada"),IFERROR(IF(AA2754="",0,AA2754-R2754),0),0),0)</f>
        <v>0</v>
      </c>
      <c r="AU2754" s="45" t="str">
        <f>_xlfn.XLOOKUP(U2754,'Lista Suspensa'!$AA$20:$AA$23,'Lista Suspensa'!$AB$20:$AB$23,"N/A")</f>
        <v>S</v>
      </c>
    </row>
    <row r="2755" spans="1:47" ht="12" customHeight="1" x14ac:dyDescent="0.3">
      <c r="A2755" s="87" t="s">
        <v>47</v>
      </c>
      <c r="B2755" s="88">
        <v>46104</v>
      </c>
      <c r="C2755" s="89" t="s">
        <v>48</v>
      </c>
      <c r="D2755" s="89" t="s">
        <v>49</v>
      </c>
      <c r="E2755" s="189">
        <v>76753064</v>
      </c>
      <c r="F2755" s="197" t="s">
        <v>7012</v>
      </c>
      <c r="G2755" s="90">
        <v>60328460753</v>
      </c>
      <c r="H2755" s="91">
        <v>22048</v>
      </c>
      <c r="I2755" s="89"/>
      <c r="J2755" s="89" t="s">
        <v>51</v>
      </c>
      <c r="K2755" s="89" t="s">
        <v>76</v>
      </c>
      <c r="L2755" s="89" t="s">
        <v>95</v>
      </c>
      <c r="M2755" s="89" t="s">
        <v>395</v>
      </c>
      <c r="N2755" s="89" t="s">
        <v>159</v>
      </c>
      <c r="O2755" s="92" t="s">
        <v>7013</v>
      </c>
      <c r="P2755" s="93" t="s">
        <v>57</v>
      </c>
      <c r="Q2755" s="110" t="s">
        <v>5322</v>
      </c>
      <c r="R2755" s="94"/>
      <c r="S2755" s="95">
        <v>46168</v>
      </c>
      <c r="T2755" s="95" t="s">
        <v>5203</v>
      </c>
      <c r="U2755" s="95" t="s">
        <v>1125</v>
      </c>
      <c r="V2755" s="91">
        <v>46114</v>
      </c>
      <c r="W2755" s="91">
        <v>46160</v>
      </c>
      <c r="X2755" s="91">
        <v>46167</v>
      </c>
      <c r="Y2755" s="96" t="s">
        <v>2851</v>
      </c>
      <c r="Z2755" s="89"/>
      <c r="AA2755" s="95"/>
      <c r="AB2755" s="89"/>
      <c r="AC2755" s="109"/>
      <c r="AD2755" s="89"/>
      <c r="AE2755" s="89"/>
      <c r="AF2755" s="191"/>
      <c r="AG2755" s="194"/>
      <c r="AH2755" s="193"/>
      <c r="AI2755" s="97"/>
      <c r="AJ2755" s="97"/>
      <c r="AK2755" s="97"/>
      <c r="AL2755" s="45" t="s">
        <v>67</v>
      </c>
      <c r="AM2755" s="160" t="str">
        <f>MONTH(B2755)&amp;"/"&amp;YEAR(B2755)</f>
        <v>3/2026</v>
      </c>
      <c r="AN2755" s="45">
        <f>WEEKNUM(B2755)-WEEKNUM(EOMONTH(B2755,-1)+1)+1</f>
        <v>4</v>
      </c>
      <c r="AO2755" s="45" t="str">
        <f>MONTH(R2755)&amp;"/"&amp;YEAR(R2755)</f>
        <v>1/1900</v>
      </c>
      <c r="AP2755" s="45" t="e">
        <f>WEEKNUM(R2755)-WEEKNUM(EOMONTH(R2755,-1)+1)+1</f>
        <v>#NUM!</v>
      </c>
      <c r="AQ2755" s="45">
        <f>IF(AU2755="S",IF(Q2755="1. Aceitou o programa",R2755-B2755,0),0)</f>
        <v>0</v>
      </c>
      <c r="AR2755" s="45">
        <f>IF(AU2755="S",IF(AND(S2755&lt;&gt;"",R2755&lt;&gt;""),S2755-R2755,0),0)</f>
        <v>0</v>
      </c>
      <c r="AS2755" s="45">
        <f>IF(AU2755="S",IF(Q2755="1. Aceitou o programa",IF(OR(X2755="Não se Aplica",X2755=""),IF(OR(W2755="Não se Aplica",W2755=""),0,W2755-V2755),AVERAGE(X2755-W2755,W2755-V2755)),0),0)</f>
        <v>0</v>
      </c>
      <c r="AT2755" s="45">
        <f>IF(AU2755="S",IF(AND(Q2755="1. Aceitou o programa",AB2755="Realizada"),IFERROR(IF(AA2755="",0,AA2755-R2755),0),0),0)</f>
        <v>0</v>
      </c>
      <c r="AU2755" s="45" t="str">
        <f>_xlfn.XLOOKUP(U2755,'Lista Suspensa'!$AA$20:$AA$23,'Lista Suspensa'!$AB$20:$AB$23,"N/A")</f>
        <v>S</v>
      </c>
    </row>
    <row r="2756" spans="1:47" ht="12" customHeight="1" x14ac:dyDescent="0.3">
      <c r="A2756" s="87" t="s">
        <v>47</v>
      </c>
      <c r="B2756" s="88">
        <v>46104</v>
      </c>
      <c r="C2756" s="89" t="s">
        <v>48</v>
      </c>
      <c r="D2756" s="89" t="s">
        <v>49</v>
      </c>
      <c r="E2756" s="189">
        <v>89618081</v>
      </c>
      <c r="F2756" s="197" t="s">
        <v>7014</v>
      </c>
      <c r="G2756" s="90">
        <v>28680771880</v>
      </c>
      <c r="H2756" s="91">
        <v>29508</v>
      </c>
      <c r="I2756" s="89"/>
      <c r="J2756" s="89" t="s">
        <v>51</v>
      </c>
      <c r="K2756" s="89" t="s">
        <v>52</v>
      </c>
      <c r="L2756" s="89" t="s">
        <v>85</v>
      </c>
      <c r="M2756" s="89" t="s">
        <v>5979</v>
      </c>
      <c r="N2756" s="89" t="s">
        <v>137</v>
      </c>
      <c r="O2756" s="92" t="s">
        <v>7015</v>
      </c>
      <c r="P2756" s="93" t="s">
        <v>57</v>
      </c>
      <c r="Q2756" s="110" t="s">
        <v>5322</v>
      </c>
      <c r="R2756" s="94"/>
      <c r="S2756" s="95">
        <v>46168</v>
      </c>
      <c r="T2756" s="95" t="s">
        <v>5203</v>
      </c>
      <c r="U2756" s="95" t="s">
        <v>1125</v>
      </c>
      <c r="V2756" s="91">
        <v>46114</v>
      </c>
      <c r="W2756" s="91">
        <v>46160</v>
      </c>
      <c r="X2756" s="91">
        <v>46167</v>
      </c>
      <c r="Y2756" s="96" t="s">
        <v>2851</v>
      </c>
      <c r="Z2756" s="89"/>
      <c r="AA2756" s="95"/>
      <c r="AB2756" s="89"/>
      <c r="AC2756" s="109"/>
      <c r="AD2756" s="89"/>
      <c r="AE2756" s="89"/>
      <c r="AF2756" s="191"/>
      <c r="AG2756" s="194"/>
      <c r="AH2756" s="193"/>
      <c r="AI2756" s="97"/>
      <c r="AJ2756" s="97"/>
      <c r="AK2756" s="97"/>
      <c r="AL2756" s="45" t="s">
        <v>67</v>
      </c>
      <c r="AM2756" s="160" t="str">
        <f>MONTH(B2756)&amp;"/"&amp;YEAR(B2756)</f>
        <v>3/2026</v>
      </c>
      <c r="AN2756" s="45">
        <f>WEEKNUM(B2756)-WEEKNUM(EOMONTH(B2756,-1)+1)+1</f>
        <v>4</v>
      </c>
      <c r="AO2756" s="45" t="str">
        <f>MONTH(R2756)&amp;"/"&amp;YEAR(R2756)</f>
        <v>1/1900</v>
      </c>
      <c r="AP2756" s="45" t="e">
        <f>WEEKNUM(R2756)-WEEKNUM(EOMONTH(R2756,-1)+1)+1</f>
        <v>#NUM!</v>
      </c>
      <c r="AQ2756" s="45">
        <f>IF(AU2756="S",IF(Q2756="1. Aceitou o programa",R2756-B2756,0),0)</f>
        <v>0</v>
      </c>
      <c r="AR2756" s="45">
        <f>IF(AU2756="S",IF(AND(S2756&lt;&gt;"",R2756&lt;&gt;""),S2756-R2756,0),0)</f>
        <v>0</v>
      </c>
      <c r="AS2756" s="45">
        <f>IF(AU2756="S",IF(Q2756="1. Aceitou o programa",IF(OR(X2756="Não se Aplica",X2756=""),IF(OR(W2756="Não se Aplica",W2756=""),0,W2756-V2756),AVERAGE(X2756-W2756,W2756-V2756)),0),0)</f>
        <v>0</v>
      </c>
      <c r="AT2756" s="45">
        <f>IF(AU2756="S",IF(AND(Q2756="1. Aceitou o programa",AB2756="Realizada"),IFERROR(IF(AA2756="",0,AA2756-R2756),0),0),0)</f>
        <v>0</v>
      </c>
      <c r="AU2756" s="45" t="str">
        <f>_xlfn.XLOOKUP(U2756,'Lista Suspensa'!$AA$20:$AA$23,'Lista Suspensa'!$AB$20:$AB$23,"N/A")</f>
        <v>S</v>
      </c>
    </row>
    <row r="2757" spans="1:47" ht="12" customHeight="1" x14ac:dyDescent="0.3">
      <c r="A2757" s="87" t="s">
        <v>47</v>
      </c>
      <c r="B2757" s="88">
        <v>46104</v>
      </c>
      <c r="C2757" s="89" t="s">
        <v>48</v>
      </c>
      <c r="D2757" s="89" t="s">
        <v>49</v>
      </c>
      <c r="E2757" s="189">
        <v>76783079</v>
      </c>
      <c r="F2757" s="197" t="s">
        <v>7016</v>
      </c>
      <c r="G2757" s="90">
        <v>85723495704</v>
      </c>
      <c r="H2757" s="91">
        <v>17416</v>
      </c>
      <c r="I2757" s="89"/>
      <c r="J2757" s="89" t="s">
        <v>51</v>
      </c>
      <c r="K2757" s="89" t="s">
        <v>76</v>
      </c>
      <c r="L2757" s="89" t="s">
        <v>95</v>
      </c>
      <c r="M2757" s="89" t="s">
        <v>971</v>
      </c>
      <c r="N2757" s="89" t="s">
        <v>159</v>
      </c>
      <c r="O2757" s="92" t="s">
        <v>7017</v>
      </c>
      <c r="P2757" s="93" t="s">
        <v>57</v>
      </c>
      <c r="Q2757" s="110" t="s">
        <v>5322</v>
      </c>
      <c r="R2757" s="94"/>
      <c r="S2757" s="95">
        <v>46168</v>
      </c>
      <c r="T2757" s="95" t="s">
        <v>5203</v>
      </c>
      <c r="U2757" s="95" t="s">
        <v>1125</v>
      </c>
      <c r="V2757" s="91">
        <v>46114</v>
      </c>
      <c r="W2757" s="91">
        <v>46160</v>
      </c>
      <c r="X2757" s="91">
        <v>46167</v>
      </c>
      <c r="Y2757" s="96" t="s">
        <v>2851</v>
      </c>
      <c r="Z2757" s="89"/>
      <c r="AA2757" s="95"/>
      <c r="AB2757" s="89"/>
      <c r="AC2757" s="109"/>
      <c r="AD2757" s="89"/>
      <c r="AE2757" s="89"/>
      <c r="AF2757" s="191"/>
      <c r="AG2757" s="194"/>
      <c r="AH2757" s="193"/>
      <c r="AI2757" s="97"/>
      <c r="AJ2757" s="97"/>
      <c r="AK2757" s="97"/>
      <c r="AL2757" s="45" t="s">
        <v>67</v>
      </c>
      <c r="AM2757" s="160" t="str">
        <f>MONTH(B2757)&amp;"/"&amp;YEAR(B2757)</f>
        <v>3/2026</v>
      </c>
      <c r="AN2757" s="45">
        <f>WEEKNUM(B2757)-WEEKNUM(EOMONTH(B2757,-1)+1)+1</f>
        <v>4</v>
      </c>
      <c r="AO2757" s="45" t="str">
        <f>MONTH(R2757)&amp;"/"&amp;YEAR(R2757)</f>
        <v>1/1900</v>
      </c>
      <c r="AP2757" s="45" t="e">
        <f>WEEKNUM(R2757)-WEEKNUM(EOMONTH(R2757,-1)+1)+1</f>
        <v>#NUM!</v>
      </c>
      <c r="AQ2757" s="45">
        <f>IF(AU2757="S",IF(Q2757="1. Aceitou o programa",R2757-B2757,0),0)</f>
        <v>0</v>
      </c>
      <c r="AR2757" s="45">
        <f>IF(AU2757="S",IF(AND(S2757&lt;&gt;"",R2757&lt;&gt;""),S2757-R2757,0),0)</f>
        <v>0</v>
      </c>
      <c r="AS2757" s="45">
        <f>IF(AU2757="S",IF(Q2757="1. Aceitou o programa",IF(OR(X2757="Não se Aplica",X2757=""),IF(OR(W2757="Não se Aplica",W2757=""),0,W2757-V2757),AVERAGE(X2757-W2757,W2757-V2757)),0),0)</f>
        <v>0</v>
      </c>
      <c r="AT2757" s="45">
        <f>IF(AU2757="S",IF(AND(Q2757="1. Aceitou o programa",AB2757="Realizada"),IFERROR(IF(AA2757="",0,AA2757-R2757),0),0),0)</f>
        <v>0</v>
      </c>
      <c r="AU2757" s="45" t="str">
        <f>_xlfn.XLOOKUP(U2757,'Lista Suspensa'!$AA$20:$AA$23,'Lista Suspensa'!$AB$20:$AB$23,"N/A")</f>
        <v>S</v>
      </c>
    </row>
    <row r="2758" spans="1:47" ht="12" customHeight="1" x14ac:dyDescent="0.3">
      <c r="A2758" s="87" t="s">
        <v>47</v>
      </c>
      <c r="B2758" s="88">
        <v>46104</v>
      </c>
      <c r="C2758" s="89" t="s">
        <v>48</v>
      </c>
      <c r="D2758" s="89" t="s">
        <v>49</v>
      </c>
      <c r="E2758" s="189">
        <v>595940676</v>
      </c>
      <c r="F2758" s="197" t="s">
        <v>7018</v>
      </c>
      <c r="G2758" s="90">
        <v>16413752807</v>
      </c>
      <c r="H2758" s="91">
        <v>25344</v>
      </c>
      <c r="I2758" s="89"/>
      <c r="J2758" s="89" t="s">
        <v>51</v>
      </c>
      <c r="K2758" s="89" t="s">
        <v>52</v>
      </c>
      <c r="L2758" s="89" t="s">
        <v>85</v>
      </c>
      <c r="M2758" s="89" t="s">
        <v>1053</v>
      </c>
      <c r="N2758" s="89" t="s">
        <v>159</v>
      </c>
      <c r="O2758" s="92" t="s">
        <v>7019</v>
      </c>
      <c r="P2758" s="93" t="s">
        <v>57</v>
      </c>
      <c r="Q2758" s="110" t="s">
        <v>5322</v>
      </c>
      <c r="R2758" s="94"/>
      <c r="S2758" s="95">
        <v>46168</v>
      </c>
      <c r="T2758" s="95" t="s">
        <v>5203</v>
      </c>
      <c r="U2758" s="95" t="s">
        <v>1125</v>
      </c>
      <c r="V2758" s="91">
        <v>46114</v>
      </c>
      <c r="W2758" s="91">
        <v>46160</v>
      </c>
      <c r="X2758" s="91">
        <v>46167</v>
      </c>
      <c r="Y2758" s="96" t="s">
        <v>2851</v>
      </c>
      <c r="Z2758" s="89"/>
      <c r="AA2758" s="95"/>
      <c r="AB2758" s="89"/>
      <c r="AC2758" s="109"/>
      <c r="AD2758" s="89"/>
      <c r="AE2758" s="89"/>
      <c r="AF2758" s="191"/>
      <c r="AG2758" s="194"/>
      <c r="AH2758" s="193"/>
      <c r="AI2758" s="97"/>
      <c r="AJ2758" s="97"/>
      <c r="AK2758" s="97"/>
      <c r="AL2758" s="45" t="s">
        <v>67</v>
      </c>
      <c r="AM2758" s="160" t="str">
        <f>MONTH(B2758)&amp;"/"&amp;YEAR(B2758)</f>
        <v>3/2026</v>
      </c>
      <c r="AN2758" s="45">
        <f>WEEKNUM(B2758)-WEEKNUM(EOMONTH(B2758,-1)+1)+1</f>
        <v>4</v>
      </c>
      <c r="AO2758" s="45" t="str">
        <f>MONTH(R2758)&amp;"/"&amp;YEAR(R2758)</f>
        <v>1/1900</v>
      </c>
      <c r="AP2758" s="45" t="e">
        <f>WEEKNUM(R2758)-WEEKNUM(EOMONTH(R2758,-1)+1)+1</f>
        <v>#NUM!</v>
      </c>
      <c r="AQ2758" s="45">
        <f>IF(AU2758="S",IF(Q2758="1. Aceitou o programa",R2758-B2758,0),0)</f>
        <v>0</v>
      </c>
      <c r="AR2758" s="45">
        <f>IF(AU2758="S",IF(AND(S2758&lt;&gt;"",R2758&lt;&gt;""),S2758-R2758,0),0)</f>
        <v>0</v>
      </c>
      <c r="AS2758" s="45">
        <f>IF(AU2758="S",IF(Q2758="1. Aceitou o programa",IF(OR(X2758="Não se Aplica",X2758=""),IF(OR(W2758="Não se Aplica",W2758=""),0,W2758-V2758),AVERAGE(X2758-W2758,W2758-V2758)),0),0)</f>
        <v>0</v>
      </c>
      <c r="AT2758" s="45">
        <f>IF(AU2758="S",IF(AND(Q2758="1. Aceitou o programa",AB2758="Realizada"),IFERROR(IF(AA2758="",0,AA2758-R2758),0),0),0)</f>
        <v>0</v>
      </c>
      <c r="AU2758" s="45" t="str">
        <f>_xlfn.XLOOKUP(U2758,'Lista Suspensa'!$AA$20:$AA$23,'Lista Suspensa'!$AB$20:$AB$23,"N/A")</f>
        <v>S</v>
      </c>
    </row>
    <row r="2759" spans="1:47" ht="12" customHeight="1" x14ac:dyDescent="0.3">
      <c r="A2759" s="87" t="s">
        <v>47</v>
      </c>
      <c r="B2759" s="88">
        <v>46104</v>
      </c>
      <c r="C2759" s="89" t="s">
        <v>48</v>
      </c>
      <c r="D2759" s="89" t="s">
        <v>49</v>
      </c>
      <c r="E2759" s="189">
        <v>76830271</v>
      </c>
      <c r="F2759" s="197" t="s">
        <v>7020</v>
      </c>
      <c r="G2759" s="90">
        <v>17435031801</v>
      </c>
      <c r="H2759" s="91">
        <v>27658</v>
      </c>
      <c r="I2759" s="89"/>
      <c r="J2759" s="89" t="s">
        <v>84</v>
      </c>
      <c r="K2759" s="89" t="s">
        <v>52</v>
      </c>
      <c r="L2759" s="89" t="s">
        <v>85</v>
      </c>
      <c r="M2759" s="89" t="s">
        <v>6441</v>
      </c>
      <c r="N2759" s="89" t="s">
        <v>159</v>
      </c>
      <c r="O2759" s="92" t="s">
        <v>7021</v>
      </c>
      <c r="P2759" s="93" t="s">
        <v>57</v>
      </c>
      <c r="Q2759" s="110" t="s">
        <v>5322</v>
      </c>
      <c r="R2759" s="94"/>
      <c r="S2759" s="95">
        <v>46168</v>
      </c>
      <c r="T2759" s="95" t="s">
        <v>5203</v>
      </c>
      <c r="U2759" s="95" t="s">
        <v>1125</v>
      </c>
      <c r="V2759" s="91">
        <v>46114</v>
      </c>
      <c r="W2759" s="91">
        <v>46160</v>
      </c>
      <c r="X2759" s="91">
        <v>46167</v>
      </c>
      <c r="Y2759" s="96" t="s">
        <v>2851</v>
      </c>
      <c r="Z2759" s="89"/>
      <c r="AA2759" s="95"/>
      <c r="AB2759" s="89"/>
      <c r="AC2759" s="109"/>
      <c r="AD2759" s="89"/>
      <c r="AE2759" s="89"/>
      <c r="AF2759" s="191"/>
      <c r="AG2759" s="194"/>
      <c r="AH2759" s="193"/>
      <c r="AI2759" s="97"/>
      <c r="AJ2759" s="97"/>
      <c r="AK2759" s="97"/>
      <c r="AL2759" s="45" t="s">
        <v>67</v>
      </c>
      <c r="AM2759" s="160" t="str">
        <f>MONTH(B2759)&amp;"/"&amp;YEAR(B2759)</f>
        <v>3/2026</v>
      </c>
      <c r="AN2759" s="45">
        <f>WEEKNUM(B2759)-WEEKNUM(EOMONTH(B2759,-1)+1)+1</f>
        <v>4</v>
      </c>
      <c r="AO2759" s="45" t="str">
        <f>MONTH(R2759)&amp;"/"&amp;YEAR(R2759)</f>
        <v>1/1900</v>
      </c>
      <c r="AP2759" s="45" t="e">
        <f>WEEKNUM(R2759)-WEEKNUM(EOMONTH(R2759,-1)+1)+1</f>
        <v>#NUM!</v>
      </c>
      <c r="AQ2759" s="45">
        <f>IF(AU2759="S",IF(Q2759="1. Aceitou o programa",R2759-B2759,0),0)</f>
        <v>0</v>
      </c>
      <c r="AR2759" s="45">
        <f>IF(AU2759="S",IF(AND(S2759&lt;&gt;"",R2759&lt;&gt;""),S2759-R2759,0),0)</f>
        <v>0</v>
      </c>
      <c r="AS2759" s="45">
        <f>IF(AU2759="S",IF(Q2759="1. Aceitou o programa",IF(OR(X2759="Não se Aplica",X2759=""),IF(OR(W2759="Não se Aplica",W2759=""),0,W2759-V2759),AVERAGE(X2759-W2759,W2759-V2759)),0),0)</f>
        <v>0</v>
      </c>
      <c r="AT2759" s="45">
        <f>IF(AU2759="S",IF(AND(Q2759="1. Aceitou o programa",AB2759="Realizada"),IFERROR(IF(AA2759="",0,AA2759-R2759),0),0),0)</f>
        <v>0</v>
      </c>
      <c r="AU2759" s="45" t="str">
        <f>_xlfn.XLOOKUP(U2759,'Lista Suspensa'!$AA$20:$AA$23,'Lista Suspensa'!$AB$20:$AB$23,"N/A")</f>
        <v>S</v>
      </c>
    </row>
    <row r="2760" spans="1:47" ht="12" customHeight="1" x14ac:dyDescent="0.3">
      <c r="A2760" s="87" t="s">
        <v>47</v>
      </c>
      <c r="B2760" s="88">
        <v>46104</v>
      </c>
      <c r="C2760" s="89" t="s">
        <v>48</v>
      </c>
      <c r="D2760" s="89" t="s">
        <v>49</v>
      </c>
      <c r="E2760" s="189">
        <v>79143650</v>
      </c>
      <c r="F2760" s="197" t="s">
        <v>7022</v>
      </c>
      <c r="G2760" s="90">
        <v>4215702</v>
      </c>
      <c r="H2760" s="91">
        <v>24945</v>
      </c>
      <c r="I2760" s="89"/>
      <c r="J2760" s="89" t="s">
        <v>84</v>
      </c>
      <c r="K2760" s="89" t="s">
        <v>76</v>
      </c>
      <c r="L2760" s="89" t="s">
        <v>101</v>
      </c>
      <c r="M2760" s="89" t="s">
        <v>7023</v>
      </c>
      <c r="N2760" s="89" t="s">
        <v>137</v>
      </c>
      <c r="O2760" s="92" t="s">
        <v>7024</v>
      </c>
      <c r="P2760" s="93" t="s">
        <v>57</v>
      </c>
      <c r="Q2760" s="110" t="s">
        <v>5322</v>
      </c>
      <c r="R2760" s="94"/>
      <c r="S2760" s="95">
        <v>46168</v>
      </c>
      <c r="T2760" s="95" t="s">
        <v>5203</v>
      </c>
      <c r="U2760" s="95" t="s">
        <v>1125</v>
      </c>
      <c r="V2760" s="91">
        <v>46114</v>
      </c>
      <c r="W2760" s="91">
        <v>46160</v>
      </c>
      <c r="X2760" s="91">
        <v>46167</v>
      </c>
      <c r="Y2760" s="96" t="s">
        <v>2851</v>
      </c>
      <c r="Z2760" s="89"/>
      <c r="AA2760" s="95"/>
      <c r="AB2760" s="89"/>
      <c r="AC2760" s="109"/>
      <c r="AD2760" s="89"/>
      <c r="AE2760" s="89"/>
      <c r="AF2760" s="191"/>
      <c r="AG2760" s="194"/>
      <c r="AH2760" s="193"/>
      <c r="AI2760" s="97"/>
      <c r="AJ2760" s="97"/>
      <c r="AK2760" s="97"/>
      <c r="AL2760" s="45" t="s">
        <v>67</v>
      </c>
      <c r="AM2760" s="160" t="str">
        <f>MONTH(B2760)&amp;"/"&amp;YEAR(B2760)</f>
        <v>3/2026</v>
      </c>
      <c r="AN2760" s="45">
        <f>WEEKNUM(B2760)-WEEKNUM(EOMONTH(B2760,-1)+1)+1</f>
        <v>4</v>
      </c>
      <c r="AO2760" s="45" t="str">
        <f>MONTH(R2760)&amp;"/"&amp;YEAR(R2760)</f>
        <v>1/1900</v>
      </c>
      <c r="AP2760" s="45" t="e">
        <f>WEEKNUM(R2760)-WEEKNUM(EOMONTH(R2760,-1)+1)+1</f>
        <v>#NUM!</v>
      </c>
      <c r="AQ2760" s="45">
        <f>IF(AU2760="S",IF(Q2760="1. Aceitou o programa",R2760-B2760,0),0)</f>
        <v>0</v>
      </c>
      <c r="AR2760" s="45">
        <f>IF(AU2760="S",IF(AND(S2760&lt;&gt;"",R2760&lt;&gt;""),S2760-R2760,0),0)</f>
        <v>0</v>
      </c>
      <c r="AS2760" s="45">
        <f>IF(AU2760="S",IF(Q2760="1. Aceitou o programa",IF(OR(X2760="Não se Aplica",X2760=""),IF(OR(W2760="Não se Aplica",W2760=""),0,W2760-V2760),AVERAGE(X2760-W2760,W2760-V2760)),0),0)</f>
        <v>0</v>
      </c>
      <c r="AT2760" s="45">
        <f>IF(AU2760="S",IF(AND(Q2760="1. Aceitou o programa",AB2760="Realizada"),IFERROR(IF(AA2760="",0,AA2760-R2760),0),0),0)</f>
        <v>0</v>
      </c>
      <c r="AU2760" s="45" t="str">
        <f>_xlfn.XLOOKUP(U2760,'Lista Suspensa'!$AA$20:$AA$23,'Lista Suspensa'!$AB$20:$AB$23,"N/A")</f>
        <v>S</v>
      </c>
    </row>
    <row r="2761" spans="1:47" ht="12" customHeight="1" x14ac:dyDescent="0.3">
      <c r="A2761" s="87" t="s">
        <v>47</v>
      </c>
      <c r="B2761" s="88">
        <v>46104</v>
      </c>
      <c r="C2761" s="89" t="s">
        <v>48</v>
      </c>
      <c r="D2761" s="89" t="s">
        <v>49</v>
      </c>
      <c r="E2761" s="189">
        <v>89766198</v>
      </c>
      <c r="F2761" s="197" t="s">
        <v>7025</v>
      </c>
      <c r="G2761" s="90">
        <v>25699129804</v>
      </c>
      <c r="H2761" s="91">
        <v>28702</v>
      </c>
      <c r="I2761" s="89"/>
      <c r="J2761" s="89" t="s">
        <v>84</v>
      </c>
      <c r="K2761" s="89" t="s">
        <v>52</v>
      </c>
      <c r="L2761" s="89" t="s">
        <v>85</v>
      </c>
      <c r="M2761" s="89" t="s">
        <v>661</v>
      </c>
      <c r="N2761" s="89" t="s">
        <v>150</v>
      </c>
      <c r="O2761" s="92" t="s">
        <v>7026</v>
      </c>
      <c r="P2761" s="93" t="s">
        <v>57</v>
      </c>
      <c r="Q2761" s="110" t="s">
        <v>5322</v>
      </c>
      <c r="R2761" s="94"/>
      <c r="S2761" s="95">
        <v>46168</v>
      </c>
      <c r="T2761" s="95" t="s">
        <v>5203</v>
      </c>
      <c r="U2761" s="95" t="s">
        <v>1125</v>
      </c>
      <c r="V2761" s="91">
        <v>46114</v>
      </c>
      <c r="W2761" s="91">
        <v>46160</v>
      </c>
      <c r="X2761" s="91">
        <v>46167</v>
      </c>
      <c r="Y2761" s="96" t="s">
        <v>2851</v>
      </c>
      <c r="Z2761" s="89"/>
      <c r="AA2761" s="95"/>
      <c r="AB2761" s="89"/>
      <c r="AC2761" s="109"/>
      <c r="AD2761" s="89"/>
      <c r="AE2761" s="89"/>
      <c r="AF2761" s="191"/>
      <c r="AG2761" s="194"/>
      <c r="AH2761" s="193"/>
      <c r="AI2761" s="97"/>
      <c r="AJ2761" s="97"/>
      <c r="AK2761" s="97"/>
      <c r="AL2761" s="45" t="s">
        <v>67</v>
      </c>
      <c r="AM2761" s="160" t="str">
        <f>MONTH(B2761)&amp;"/"&amp;YEAR(B2761)</f>
        <v>3/2026</v>
      </c>
      <c r="AN2761" s="45">
        <f>WEEKNUM(B2761)-WEEKNUM(EOMONTH(B2761,-1)+1)+1</f>
        <v>4</v>
      </c>
      <c r="AO2761" s="45" t="str">
        <f>MONTH(R2761)&amp;"/"&amp;YEAR(R2761)</f>
        <v>1/1900</v>
      </c>
      <c r="AP2761" s="45" t="e">
        <f>WEEKNUM(R2761)-WEEKNUM(EOMONTH(R2761,-1)+1)+1</f>
        <v>#NUM!</v>
      </c>
      <c r="AQ2761" s="45">
        <f>IF(AU2761="S",IF(Q2761="1. Aceitou o programa",R2761-B2761,0),0)</f>
        <v>0</v>
      </c>
      <c r="AR2761" s="45">
        <f>IF(AU2761="S",IF(AND(S2761&lt;&gt;"",R2761&lt;&gt;""),S2761-R2761,0),0)</f>
        <v>0</v>
      </c>
      <c r="AS2761" s="45">
        <f>IF(AU2761="S",IF(Q2761="1. Aceitou o programa",IF(OR(X2761="Não se Aplica",X2761=""),IF(OR(W2761="Não se Aplica",W2761=""),0,W2761-V2761),AVERAGE(X2761-W2761,W2761-V2761)),0),0)</f>
        <v>0</v>
      </c>
      <c r="AT2761" s="45">
        <f>IF(AU2761="S",IF(AND(Q2761="1. Aceitou o programa",AB2761="Realizada"),IFERROR(IF(AA2761="",0,AA2761-R2761),0),0),0)</f>
        <v>0</v>
      </c>
      <c r="AU2761" s="45" t="str">
        <f>_xlfn.XLOOKUP(U2761,'Lista Suspensa'!$AA$20:$AA$23,'Lista Suspensa'!$AB$20:$AB$23,"N/A")</f>
        <v>S</v>
      </c>
    </row>
    <row r="2762" spans="1:47" ht="12" customHeight="1" x14ac:dyDescent="0.3">
      <c r="A2762" s="87" t="s">
        <v>47</v>
      </c>
      <c r="B2762" s="88">
        <v>46104</v>
      </c>
      <c r="C2762" s="89" t="s">
        <v>48</v>
      </c>
      <c r="D2762" s="89" t="s">
        <v>49</v>
      </c>
      <c r="E2762" s="189">
        <v>83709986</v>
      </c>
      <c r="F2762" s="197" t="s">
        <v>7027</v>
      </c>
      <c r="G2762" s="90">
        <v>34233611820</v>
      </c>
      <c r="H2762" s="91">
        <v>32282</v>
      </c>
      <c r="I2762" s="89"/>
      <c r="J2762" s="89" t="s">
        <v>51</v>
      </c>
      <c r="K2762" s="89" t="s">
        <v>52</v>
      </c>
      <c r="L2762" s="89" t="s">
        <v>85</v>
      </c>
      <c r="M2762" s="89" t="s">
        <v>1754</v>
      </c>
      <c r="N2762" s="89" t="s">
        <v>159</v>
      </c>
      <c r="O2762" s="92" t="s">
        <v>7028</v>
      </c>
      <c r="P2762" s="93" t="s">
        <v>57</v>
      </c>
      <c r="Q2762" s="110" t="s">
        <v>5322</v>
      </c>
      <c r="R2762" s="94"/>
      <c r="S2762" s="95">
        <v>46168</v>
      </c>
      <c r="T2762" s="95" t="s">
        <v>5203</v>
      </c>
      <c r="U2762" s="95" t="s">
        <v>1125</v>
      </c>
      <c r="V2762" s="91">
        <v>46114</v>
      </c>
      <c r="W2762" s="91">
        <v>46160</v>
      </c>
      <c r="X2762" s="91">
        <v>46167</v>
      </c>
      <c r="Y2762" s="96" t="s">
        <v>2851</v>
      </c>
      <c r="Z2762" s="89"/>
      <c r="AA2762" s="95"/>
      <c r="AB2762" s="89"/>
      <c r="AC2762" s="109"/>
      <c r="AD2762" s="89"/>
      <c r="AE2762" s="89"/>
      <c r="AF2762" s="191"/>
      <c r="AG2762" s="194"/>
      <c r="AH2762" s="193"/>
      <c r="AI2762" s="97"/>
      <c r="AJ2762" s="97"/>
      <c r="AK2762" s="97"/>
      <c r="AL2762" s="45" t="s">
        <v>67</v>
      </c>
      <c r="AM2762" s="160" t="str">
        <f>MONTH(B2762)&amp;"/"&amp;YEAR(B2762)</f>
        <v>3/2026</v>
      </c>
      <c r="AN2762" s="45">
        <f>WEEKNUM(B2762)-WEEKNUM(EOMONTH(B2762,-1)+1)+1</f>
        <v>4</v>
      </c>
      <c r="AO2762" s="45" t="str">
        <f>MONTH(R2762)&amp;"/"&amp;YEAR(R2762)</f>
        <v>1/1900</v>
      </c>
      <c r="AP2762" s="45" t="e">
        <f>WEEKNUM(R2762)-WEEKNUM(EOMONTH(R2762,-1)+1)+1</f>
        <v>#NUM!</v>
      </c>
      <c r="AQ2762" s="45">
        <f>IF(AU2762="S",IF(Q2762="1. Aceitou o programa",R2762-B2762,0),0)</f>
        <v>0</v>
      </c>
      <c r="AR2762" s="45">
        <f>IF(AU2762="S",IF(AND(S2762&lt;&gt;"",R2762&lt;&gt;""),S2762-R2762,0),0)</f>
        <v>0</v>
      </c>
      <c r="AS2762" s="45">
        <f>IF(AU2762="S",IF(Q2762="1. Aceitou o programa",IF(OR(X2762="Não se Aplica",X2762=""),IF(OR(W2762="Não se Aplica",W2762=""),0,W2762-V2762),AVERAGE(X2762-W2762,W2762-V2762)),0),0)</f>
        <v>0</v>
      </c>
      <c r="AT2762" s="45">
        <f>IF(AU2762="S",IF(AND(Q2762="1. Aceitou o programa",AB2762="Realizada"),IFERROR(IF(AA2762="",0,AA2762-R2762),0),0),0)</f>
        <v>0</v>
      </c>
      <c r="AU2762" s="45" t="str">
        <f>_xlfn.XLOOKUP(U2762,'Lista Suspensa'!$AA$20:$AA$23,'Lista Suspensa'!$AB$20:$AB$23,"N/A")</f>
        <v>S</v>
      </c>
    </row>
    <row r="2763" spans="1:47" ht="12" customHeight="1" x14ac:dyDescent="0.3">
      <c r="A2763" s="87" t="s">
        <v>47</v>
      </c>
      <c r="B2763" s="88">
        <v>46104</v>
      </c>
      <c r="C2763" s="89" t="s">
        <v>48</v>
      </c>
      <c r="D2763" s="89" t="s">
        <v>49</v>
      </c>
      <c r="E2763" s="189">
        <v>76863740</v>
      </c>
      <c r="F2763" s="197" t="s">
        <v>7029</v>
      </c>
      <c r="G2763" s="90">
        <v>22797361873</v>
      </c>
      <c r="H2763" s="91">
        <v>31905</v>
      </c>
      <c r="I2763" s="89"/>
      <c r="J2763" s="89" t="s">
        <v>84</v>
      </c>
      <c r="K2763" s="89" t="s">
        <v>52</v>
      </c>
      <c r="L2763" s="89" t="s">
        <v>85</v>
      </c>
      <c r="M2763" s="89" t="s">
        <v>7030</v>
      </c>
      <c r="N2763" s="89" t="s">
        <v>159</v>
      </c>
      <c r="O2763" s="92" t="s">
        <v>7031</v>
      </c>
      <c r="P2763" s="93" t="s">
        <v>57</v>
      </c>
      <c r="Q2763" s="110" t="s">
        <v>5322</v>
      </c>
      <c r="R2763" s="94"/>
      <c r="S2763" s="95">
        <v>46168</v>
      </c>
      <c r="T2763" s="95" t="s">
        <v>5203</v>
      </c>
      <c r="U2763" s="95" t="s">
        <v>1125</v>
      </c>
      <c r="V2763" s="91">
        <v>46114</v>
      </c>
      <c r="W2763" s="91">
        <v>46160</v>
      </c>
      <c r="X2763" s="91">
        <v>46167</v>
      </c>
      <c r="Y2763" s="96" t="s">
        <v>2851</v>
      </c>
      <c r="Z2763" s="89"/>
      <c r="AA2763" s="95"/>
      <c r="AB2763" s="89"/>
      <c r="AC2763" s="109"/>
      <c r="AD2763" s="89"/>
      <c r="AE2763" s="89"/>
      <c r="AF2763" s="191"/>
      <c r="AG2763" s="194"/>
      <c r="AH2763" s="193"/>
      <c r="AI2763" s="97"/>
      <c r="AJ2763" s="97"/>
      <c r="AK2763" s="97"/>
      <c r="AL2763" s="45" t="s">
        <v>67</v>
      </c>
      <c r="AM2763" s="160" t="str">
        <f>MONTH(B2763)&amp;"/"&amp;YEAR(B2763)</f>
        <v>3/2026</v>
      </c>
      <c r="AN2763" s="45">
        <f>WEEKNUM(B2763)-WEEKNUM(EOMONTH(B2763,-1)+1)+1</f>
        <v>4</v>
      </c>
      <c r="AO2763" s="45" t="str">
        <f>MONTH(R2763)&amp;"/"&amp;YEAR(R2763)</f>
        <v>1/1900</v>
      </c>
      <c r="AP2763" s="45" t="e">
        <f>WEEKNUM(R2763)-WEEKNUM(EOMONTH(R2763,-1)+1)+1</f>
        <v>#NUM!</v>
      </c>
      <c r="AQ2763" s="45">
        <f>IF(AU2763="S",IF(Q2763="1. Aceitou o programa",R2763-B2763,0),0)</f>
        <v>0</v>
      </c>
      <c r="AR2763" s="45">
        <f>IF(AU2763="S",IF(AND(S2763&lt;&gt;"",R2763&lt;&gt;""),S2763-R2763,0),0)</f>
        <v>0</v>
      </c>
      <c r="AS2763" s="45">
        <f>IF(AU2763="S",IF(Q2763="1. Aceitou o programa",IF(OR(X2763="Não se Aplica",X2763=""),IF(OR(W2763="Não se Aplica",W2763=""),0,W2763-V2763),AVERAGE(X2763-W2763,W2763-V2763)),0),0)</f>
        <v>0</v>
      </c>
      <c r="AT2763" s="45">
        <f>IF(AU2763="S",IF(AND(Q2763="1. Aceitou o programa",AB2763="Realizada"),IFERROR(IF(AA2763="",0,AA2763-R2763),0),0),0)</f>
        <v>0</v>
      </c>
      <c r="AU2763" s="45" t="str">
        <f>_xlfn.XLOOKUP(U2763,'Lista Suspensa'!$AA$20:$AA$23,'Lista Suspensa'!$AB$20:$AB$23,"N/A")</f>
        <v>S</v>
      </c>
    </row>
    <row r="2764" spans="1:47" ht="12" customHeight="1" x14ac:dyDescent="0.3">
      <c r="A2764" s="87" t="s">
        <v>47</v>
      </c>
      <c r="B2764" s="88">
        <v>46104</v>
      </c>
      <c r="C2764" s="89" t="s">
        <v>48</v>
      </c>
      <c r="D2764" s="89" t="s">
        <v>49</v>
      </c>
      <c r="E2764" s="189">
        <v>78844065</v>
      </c>
      <c r="F2764" s="197" t="s">
        <v>7032</v>
      </c>
      <c r="G2764" s="90">
        <v>61063258715</v>
      </c>
      <c r="H2764" s="91">
        <v>21766</v>
      </c>
      <c r="I2764" s="89"/>
      <c r="J2764" s="89" t="s">
        <v>51</v>
      </c>
      <c r="K2764" s="89" t="s">
        <v>76</v>
      </c>
      <c r="L2764" s="89" t="s">
        <v>95</v>
      </c>
      <c r="M2764" s="89" t="s">
        <v>1655</v>
      </c>
      <c r="N2764" s="89" t="s">
        <v>137</v>
      </c>
      <c r="O2764" s="92" t="s">
        <v>7033</v>
      </c>
      <c r="P2764" s="93" t="s">
        <v>57</v>
      </c>
      <c r="Q2764" s="110" t="s">
        <v>5322</v>
      </c>
      <c r="R2764" s="94"/>
      <c r="S2764" s="95">
        <v>46168</v>
      </c>
      <c r="T2764" s="95" t="s">
        <v>5203</v>
      </c>
      <c r="U2764" s="95" t="s">
        <v>1125</v>
      </c>
      <c r="V2764" s="91">
        <v>46114</v>
      </c>
      <c r="W2764" s="91">
        <v>46160</v>
      </c>
      <c r="X2764" s="91">
        <v>46167</v>
      </c>
      <c r="Y2764" s="96" t="s">
        <v>2851</v>
      </c>
      <c r="Z2764" s="89"/>
      <c r="AA2764" s="95"/>
      <c r="AB2764" s="89"/>
      <c r="AC2764" s="109"/>
      <c r="AD2764" s="89"/>
      <c r="AE2764" s="89"/>
      <c r="AF2764" s="191"/>
      <c r="AG2764" s="194"/>
      <c r="AH2764" s="193"/>
      <c r="AI2764" s="97"/>
      <c r="AJ2764" s="97"/>
      <c r="AK2764" s="97"/>
      <c r="AL2764" s="45" t="s">
        <v>67</v>
      </c>
      <c r="AM2764" s="160" t="str">
        <f>MONTH(B2764)&amp;"/"&amp;YEAR(B2764)</f>
        <v>3/2026</v>
      </c>
      <c r="AN2764" s="45">
        <f>WEEKNUM(B2764)-WEEKNUM(EOMONTH(B2764,-1)+1)+1</f>
        <v>4</v>
      </c>
      <c r="AO2764" s="45" t="str">
        <f>MONTH(R2764)&amp;"/"&amp;YEAR(R2764)</f>
        <v>1/1900</v>
      </c>
      <c r="AP2764" s="45" t="e">
        <f>WEEKNUM(R2764)-WEEKNUM(EOMONTH(R2764,-1)+1)+1</f>
        <v>#NUM!</v>
      </c>
      <c r="AQ2764" s="45">
        <f>IF(AU2764="S",IF(Q2764="1. Aceitou o programa",R2764-B2764,0),0)</f>
        <v>0</v>
      </c>
      <c r="AR2764" s="45">
        <f>IF(AU2764="S",IF(AND(S2764&lt;&gt;"",R2764&lt;&gt;""),S2764-R2764,0),0)</f>
        <v>0</v>
      </c>
      <c r="AS2764" s="45">
        <f>IF(AU2764="S",IF(Q2764="1. Aceitou o programa",IF(OR(X2764="Não se Aplica",X2764=""),IF(OR(W2764="Não se Aplica",W2764=""),0,W2764-V2764),AVERAGE(X2764-W2764,W2764-V2764)),0),0)</f>
        <v>0</v>
      </c>
      <c r="AT2764" s="45">
        <f>IF(AU2764="S",IF(AND(Q2764="1. Aceitou o programa",AB2764="Realizada"),IFERROR(IF(AA2764="",0,AA2764-R2764),0),0),0)</f>
        <v>0</v>
      </c>
      <c r="AU2764" s="45" t="str">
        <f>_xlfn.XLOOKUP(U2764,'Lista Suspensa'!$AA$20:$AA$23,'Lista Suspensa'!$AB$20:$AB$23,"N/A")</f>
        <v>S</v>
      </c>
    </row>
    <row r="2765" spans="1:47" ht="12" customHeight="1" x14ac:dyDescent="0.3">
      <c r="A2765" s="87" t="s">
        <v>47</v>
      </c>
      <c r="B2765" s="88">
        <v>46104</v>
      </c>
      <c r="C2765" s="89" t="s">
        <v>48</v>
      </c>
      <c r="D2765" s="89" t="s">
        <v>49</v>
      </c>
      <c r="E2765" s="189">
        <v>76888050</v>
      </c>
      <c r="F2765" s="197" t="s">
        <v>7034</v>
      </c>
      <c r="G2765" s="90">
        <v>39414566520</v>
      </c>
      <c r="H2765" s="91">
        <v>25697</v>
      </c>
      <c r="I2765" s="89"/>
      <c r="J2765" s="89" t="s">
        <v>51</v>
      </c>
      <c r="K2765" s="89" t="s">
        <v>52</v>
      </c>
      <c r="L2765" s="89" t="s">
        <v>85</v>
      </c>
      <c r="M2765" s="89" t="s">
        <v>7035</v>
      </c>
      <c r="N2765" s="89" t="s">
        <v>159</v>
      </c>
      <c r="O2765" s="92" t="s">
        <v>7036</v>
      </c>
      <c r="P2765" s="93" t="s">
        <v>57</v>
      </c>
      <c r="Q2765" s="110" t="s">
        <v>5322</v>
      </c>
      <c r="R2765" s="94"/>
      <c r="S2765" s="95">
        <v>46168</v>
      </c>
      <c r="T2765" s="95" t="s">
        <v>5203</v>
      </c>
      <c r="U2765" s="95" t="s">
        <v>1125</v>
      </c>
      <c r="V2765" s="91">
        <v>46118</v>
      </c>
      <c r="W2765" s="91">
        <v>46160</v>
      </c>
      <c r="X2765" s="91">
        <v>46167</v>
      </c>
      <c r="Y2765" s="96" t="s">
        <v>2851</v>
      </c>
      <c r="Z2765" s="89"/>
      <c r="AA2765" s="95"/>
      <c r="AB2765" s="89"/>
      <c r="AC2765" s="109"/>
      <c r="AD2765" s="89"/>
      <c r="AE2765" s="89"/>
      <c r="AF2765" s="191"/>
      <c r="AG2765" s="194"/>
      <c r="AH2765" s="193"/>
      <c r="AI2765" s="97"/>
      <c r="AJ2765" s="97"/>
      <c r="AK2765" s="97"/>
      <c r="AL2765" s="45" t="s">
        <v>67</v>
      </c>
      <c r="AM2765" s="160" t="str">
        <f>MONTH(B2765)&amp;"/"&amp;YEAR(B2765)</f>
        <v>3/2026</v>
      </c>
      <c r="AN2765" s="45">
        <f>WEEKNUM(B2765)-WEEKNUM(EOMONTH(B2765,-1)+1)+1</f>
        <v>4</v>
      </c>
      <c r="AO2765" s="45" t="str">
        <f>MONTH(R2765)&amp;"/"&amp;YEAR(R2765)</f>
        <v>1/1900</v>
      </c>
      <c r="AP2765" s="45" t="e">
        <f>WEEKNUM(R2765)-WEEKNUM(EOMONTH(R2765,-1)+1)+1</f>
        <v>#NUM!</v>
      </c>
      <c r="AQ2765" s="45">
        <f>IF(AU2765="S",IF(Q2765="1. Aceitou o programa",R2765-B2765,0),0)</f>
        <v>0</v>
      </c>
      <c r="AR2765" s="45">
        <f>IF(AU2765="S",IF(AND(S2765&lt;&gt;"",R2765&lt;&gt;""),S2765-R2765,0),0)</f>
        <v>0</v>
      </c>
      <c r="AS2765" s="45">
        <f>IF(AU2765="S",IF(Q2765="1. Aceitou o programa",IF(OR(X2765="Não se Aplica",X2765=""),IF(OR(W2765="Não se Aplica",W2765=""),0,W2765-V2765),AVERAGE(X2765-W2765,W2765-V2765)),0),0)</f>
        <v>0</v>
      </c>
      <c r="AT2765" s="45">
        <f>IF(AU2765="S",IF(AND(Q2765="1. Aceitou o programa",AB2765="Realizada"),IFERROR(IF(AA2765="",0,AA2765-R2765),0),0),0)</f>
        <v>0</v>
      </c>
      <c r="AU2765" s="45" t="str">
        <f>_xlfn.XLOOKUP(U2765,'Lista Suspensa'!$AA$20:$AA$23,'Lista Suspensa'!$AB$20:$AB$23,"N/A")</f>
        <v>S</v>
      </c>
    </row>
    <row r="2766" spans="1:47" ht="12" customHeight="1" x14ac:dyDescent="0.3">
      <c r="A2766" s="87" t="s">
        <v>47</v>
      </c>
      <c r="B2766" s="88">
        <v>46104</v>
      </c>
      <c r="C2766" s="89" t="s">
        <v>48</v>
      </c>
      <c r="D2766" s="89" t="s">
        <v>49</v>
      </c>
      <c r="E2766" s="189">
        <v>88211009</v>
      </c>
      <c r="F2766" s="197" t="s">
        <v>7037</v>
      </c>
      <c r="G2766" s="90">
        <v>5285786770</v>
      </c>
      <c r="H2766" s="91">
        <v>29434</v>
      </c>
      <c r="I2766" s="89"/>
      <c r="J2766" s="89" t="s">
        <v>51</v>
      </c>
      <c r="K2766" s="89" t="s">
        <v>76</v>
      </c>
      <c r="L2766" s="89" t="s">
        <v>95</v>
      </c>
      <c r="M2766" s="89" t="s">
        <v>222</v>
      </c>
      <c r="N2766" s="89" t="s">
        <v>344</v>
      </c>
      <c r="O2766" s="92" t="s">
        <v>7038</v>
      </c>
      <c r="P2766" s="93" t="s">
        <v>57</v>
      </c>
      <c r="Q2766" s="110" t="s">
        <v>5322</v>
      </c>
      <c r="R2766" s="94"/>
      <c r="S2766" s="95">
        <v>46168</v>
      </c>
      <c r="T2766" s="95" t="s">
        <v>5203</v>
      </c>
      <c r="U2766" s="95" t="s">
        <v>1125</v>
      </c>
      <c r="V2766" s="91">
        <v>46118</v>
      </c>
      <c r="W2766" s="91">
        <v>46160</v>
      </c>
      <c r="X2766" s="91">
        <v>46167</v>
      </c>
      <c r="Y2766" s="96" t="s">
        <v>2851</v>
      </c>
      <c r="Z2766" s="89"/>
      <c r="AA2766" s="95"/>
      <c r="AB2766" s="89"/>
      <c r="AC2766" s="109"/>
      <c r="AD2766" s="89"/>
      <c r="AE2766" s="89"/>
      <c r="AF2766" s="191"/>
      <c r="AG2766" s="194"/>
      <c r="AH2766" s="193"/>
      <c r="AI2766" s="97"/>
      <c r="AJ2766" s="97"/>
      <c r="AK2766" s="97"/>
      <c r="AL2766" s="45" t="s">
        <v>67</v>
      </c>
      <c r="AM2766" s="160" t="str">
        <f>MONTH(B2766)&amp;"/"&amp;YEAR(B2766)</f>
        <v>3/2026</v>
      </c>
      <c r="AN2766" s="45">
        <f>WEEKNUM(B2766)-WEEKNUM(EOMONTH(B2766,-1)+1)+1</f>
        <v>4</v>
      </c>
      <c r="AO2766" s="45" t="str">
        <f>MONTH(R2766)&amp;"/"&amp;YEAR(R2766)</f>
        <v>1/1900</v>
      </c>
      <c r="AP2766" s="45" t="e">
        <f>WEEKNUM(R2766)-WEEKNUM(EOMONTH(R2766,-1)+1)+1</f>
        <v>#NUM!</v>
      </c>
      <c r="AQ2766" s="45">
        <f>IF(AU2766="S",IF(Q2766="1. Aceitou o programa",R2766-B2766,0),0)</f>
        <v>0</v>
      </c>
      <c r="AR2766" s="45">
        <f>IF(AU2766="S",IF(AND(S2766&lt;&gt;"",R2766&lt;&gt;""),S2766-R2766,0),0)</f>
        <v>0</v>
      </c>
      <c r="AS2766" s="45">
        <f>IF(AU2766="S",IF(Q2766="1. Aceitou o programa",IF(OR(X2766="Não se Aplica",X2766=""),IF(OR(W2766="Não se Aplica",W2766=""),0,W2766-V2766),AVERAGE(X2766-W2766,W2766-V2766)),0),0)</f>
        <v>0</v>
      </c>
      <c r="AT2766" s="45">
        <f>IF(AU2766="S",IF(AND(Q2766="1. Aceitou o programa",AB2766="Realizada"),IFERROR(IF(AA2766="",0,AA2766-R2766),0),0),0)</f>
        <v>0</v>
      </c>
      <c r="AU2766" s="45" t="str">
        <f>_xlfn.XLOOKUP(U2766,'Lista Suspensa'!$AA$20:$AA$23,'Lista Suspensa'!$AB$20:$AB$23,"N/A")</f>
        <v>S</v>
      </c>
    </row>
    <row r="2767" spans="1:47" ht="12" customHeight="1" x14ac:dyDescent="0.3">
      <c r="A2767" s="87" t="s">
        <v>47</v>
      </c>
      <c r="B2767" s="88">
        <v>46104</v>
      </c>
      <c r="C2767" s="89" t="s">
        <v>48</v>
      </c>
      <c r="D2767" s="89" t="s">
        <v>49</v>
      </c>
      <c r="E2767" s="189">
        <v>76981654</v>
      </c>
      <c r="F2767" s="197" t="s">
        <v>7039</v>
      </c>
      <c r="G2767" s="90">
        <v>1418811785</v>
      </c>
      <c r="H2767" s="91">
        <v>25781</v>
      </c>
      <c r="I2767" s="89"/>
      <c r="J2767" s="89" t="s">
        <v>51</v>
      </c>
      <c r="K2767" s="89" t="s">
        <v>76</v>
      </c>
      <c r="L2767" s="89" t="s">
        <v>95</v>
      </c>
      <c r="M2767" s="89" t="s">
        <v>1561</v>
      </c>
      <c r="N2767" s="89" t="s">
        <v>159</v>
      </c>
      <c r="O2767" s="92" t="s">
        <v>7040</v>
      </c>
      <c r="P2767" s="93" t="s">
        <v>57</v>
      </c>
      <c r="Q2767" s="110" t="s">
        <v>5322</v>
      </c>
      <c r="R2767" s="94"/>
      <c r="S2767" s="95">
        <v>46168</v>
      </c>
      <c r="T2767" s="95" t="s">
        <v>5203</v>
      </c>
      <c r="U2767" s="95" t="s">
        <v>1125</v>
      </c>
      <c r="V2767" s="91">
        <v>46118</v>
      </c>
      <c r="W2767" s="91">
        <v>46160</v>
      </c>
      <c r="X2767" s="91">
        <v>46167</v>
      </c>
      <c r="Y2767" s="96" t="s">
        <v>2851</v>
      </c>
      <c r="Z2767" s="89"/>
      <c r="AA2767" s="95"/>
      <c r="AB2767" s="89"/>
      <c r="AC2767" s="109"/>
      <c r="AD2767" s="89"/>
      <c r="AE2767" s="89"/>
      <c r="AF2767" s="191"/>
      <c r="AG2767" s="194"/>
      <c r="AH2767" s="193"/>
      <c r="AI2767" s="97"/>
      <c r="AJ2767" s="97"/>
      <c r="AK2767" s="97"/>
      <c r="AL2767" s="45" t="s">
        <v>67</v>
      </c>
      <c r="AM2767" s="160" t="str">
        <f>MONTH(B2767)&amp;"/"&amp;YEAR(B2767)</f>
        <v>3/2026</v>
      </c>
      <c r="AN2767" s="45">
        <f>WEEKNUM(B2767)-WEEKNUM(EOMONTH(B2767,-1)+1)+1</f>
        <v>4</v>
      </c>
      <c r="AO2767" s="45" t="str">
        <f>MONTH(R2767)&amp;"/"&amp;YEAR(R2767)</f>
        <v>1/1900</v>
      </c>
      <c r="AP2767" s="45" t="e">
        <f>WEEKNUM(R2767)-WEEKNUM(EOMONTH(R2767,-1)+1)+1</f>
        <v>#NUM!</v>
      </c>
      <c r="AQ2767" s="45">
        <f>IF(AU2767="S",IF(Q2767="1. Aceitou o programa",R2767-B2767,0),0)</f>
        <v>0</v>
      </c>
      <c r="AR2767" s="45">
        <f>IF(AU2767="S",IF(AND(S2767&lt;&gt;"",R2767&lt;&gt;""),S2767-R2767,0),0)</f>
        <v>0</v>
      </c>
      <c r="AS2767" s="45">
        <f>IF(AU2767="S",IF(Q2767="1. Aceitou o programa",IF(OR(X2767="Não se Aplica",X2767=""),IF(OR(W2767="Não se Aplica",W2767=""),0,W2767-V2767),AVERAGE(X2767-W2767,W2767-V2767)),0),0)</f>
        <v>0</v>
      </c>
      <c r="AT2767" s="45">
        <f>IF(AU2767="S",IF(AND(Q2767="1. Aceitou o programa",AB2767="Realizada"),IFERROR(IF(AA2767="",0,AA2767-R2767),0),0),0)</f>
        <v>0</v>
      </c>
      <c r="AU2767" s="45" t="str">
        <f>_xlfn.XLOOKUP(U2767,'Lista Suspensa'!$AA$20:$AA$23,'Lista Suspensa'!$AB$20:$AB$23,"N/A")</f>
        <v>S</v>
      </c>
    </row>
    <row r="2768" spans="1:47" ht="12" customHeight="1" x14ac:dyDescent="0.3">
      <c r="A2768" s="87" t="s">
        <v>47</v>
      </c>
      <c r="B2768" s="88">
        <v>46104</v>
      </c>
      <c r="C2768" s="89" t="s">
        <v>48</v>
      </c>
      <c r="D2768" s="89" t="s">
        <v>49</v>
      </c>
      <c r="E2768" s="189">
        <v>79022634</v>
      </c>
      <c r="F2768" s="197" t="s">
        <v>7041</v>
      </c>
      <c r="G2768" s="90">
        <v>91905796820</v>
      </c>
      <c r="H2768" s="91">
        <v>15677</v>
      </c>
      <c r="I2768" s="89"/>
      <c r="J2768" s="89" t="s">
        <v>51</v>
      </c>
      <c r="K2768" s="89" t="s">
        <v>52</v>
      </c>
      <c r="L2768" s="89" t="s">
        <v>85</v>
      </c>
      <c r="M2768" s="89" t="s">
        <v>7042</v>
      </c>
      <c r="N2768" s="89" t="s">
        <v>1439</v>
      </c>
      <c r="O2768" s="92" t="s">
        <v>7043</v>
      </c>
      <c r="P2768" s="93" t="s">
        <v>57</v>
      </c>
      <c r="Q2768" s="110" t="s">
        <v>5322</v>
      </c>
      <c r="R2768" s="94"/>
      <c r="S2768" s="95">
        <v>46168</v>
      </c>
      <c r="T2768" s="95" t="s">
        <v>5203</v>
      </c>
      <c r="U2768" s="95" t="s">
        <v>1125</v>
      </c>
      <c r="V2768" s="91">
        <v>46118</v>
      </c>
      <c r="W2768" s="91">
        <v>46160</v>
      </c>
      <c r="X2768" s="91">
        <v>46167</v>
      </c>
      <c r="Y2768" s="96" t="s">
        <v>2851</v>
      </c>
      <c r="Z2768" s="89"/>
      <c r="AA2768" s="95"/>
      <c r="AB2768" s="89"/>
      <c r="AC2768" s="109"/>
      <c r="AD2768" s="89"/>
      <c r="AE2768" s="89"/>
      <c r="AF2768" s="191"/>
      <c r="AG2768" s="194"/>
      <c r="AH2768" s="193"/>
      <c r="AI2768" s="97"/>
      <c r="AJ2768" s="97"/>
      <c r="AK2768" s="97"/>
      <c r="AL2768" s="45" t="s">
        <v>67</v>
      </c>
      <c r="AM2768" s="160" t="str">
        <f>MONTH(B2768)&amp;"/"&amp;YEAR(B2768)</f>
        <v>3/2026</v>
      </c>
      <c r="AN2768" s="45">
        <f>WEEKNUM(B2768)-WEEKNUM(EOMONTH(B2768,-1)+1)+1</f>
        <v>4</v>
      </c>
      <c r="AO2768" s="45" t="str">
        <f>MONTH(R2768)&amp;"/"&amp;YEAR(R2768)</f>
        <v>1/1900</v>
      </c>
      <c r="AP2768" s="45" t="e">
        <f>WEEKNUM(R2768)-WEEKNUM(EOMONTH(R2768,-1)+1)+1</f>
        <v>#NUM!</v>
      </c>
      <c r="AQ2768" s="45">
        <f>IF(AU2768="S",IF(Q2768="1. Aceitou o programa",R2768-B2768,0),0)</f>
        <v>0</v>
      </c>
      <c r="AR2768" s="45">
        <f>IF(AU2768="S",IF(AND(S2768&lt;&gt;"",R2768&lt;&gt;""),S2768-R2768,0),0)</f>
        <v>0</v>
      </c>
      <c r="AS2768" s="45">
        <f>IF(AU2768="S",IF(Q2768="1. Aceitou o programa",IF(OR(X2768="Não se Aplica",X2768=""),IF(OR(W2768="Não se Aplica",W2768=""),0,W2768-V2768),AVERAGE(X2768-W2768,W2768-V2768)),0),0)</f>
        <v>0</v>
      </c>
      <c r="AT2768" s="45">
        <f>IF(AU2768="S",IF(AND(Q2768="1. Aceitou o programa",AB2768="Realizada"),IFERROR(IF(AA2768="",0,AA2768-R2768),0),0),0)</f>
        <v>0</v>
      </c>
      <c r="AU2768" s="45" t="str">
        <f>_xlfn.XLOOKUP(U2768,'Lista Suspensa'!$AA$20:$AA$23,'Lista Suspensa'!$AB$20:$AB$23,"N/A")</f>
        <v>S</v>
      </c>
    </row>
    <row r="2769" spans="1:47" ht="12" customHeight="1" x14ac:dyDescent="0.3">
      <c r="A2769" s="87" t="s">
        <v>47</v>
      </c>
      <c r="B2769" s="88">
        <v>46104</v>
      </c>
      <c r="C2769" s="89" t="s">
        <v>48</v>
      </c>
      <c r="D2769" s="89" t="s">
        <v>49</v>
      </c>
      <c r="E2769" s="189">
        <v>92656455</v>
      </c>
      <c r="F2769" s="197" t="s">
        <v>7044</v>
      </c>
      <c r="G2769" s="90">
        <v>4573029842</v>
      </c>
      <c r="H2769" s="91">
        <v>23252</v>
      </c>
      <c r="I2769" s="89"/>
      <c r="J2769" s="89" t="s">
        <v>84</v>
      </c>
      <c r="K2769" s="89" t="s">
        <v>52</v>
      </c>
      <c r="L2769" s="89" t="s">
        <v>85</v>
      </c>
      <c r="M2769" s="89" t="s">
        <v>7045</v>
      </c>
      <c r="N2769" s="89" t="s">
        <v>449</v>
      </c>
      <c r="O2769" s="92" t="s">
        <v>7046</v>
      </c>
      <c r="P2769" s="93" t="s">
        <v>57</v>
      </c>
      <c r="Q2769" s="110" t="s">
        <v>5322</v>
      </c>
      <c r="R2769" s="94"/>
      <c r="S2769" s="95">
        <v>46168</v>
      </c>
      <c r="T2769" s="95" t="s">
        <v>5203</v>
      </c>
      <c r="U2769" s="95" t="s">
        <v>1125</v>
      </c>
      <c r="V2769" s="91">
        <v>46118</v>
      </c>
      <c r="W2769" s="91">
        <v>46160</v>
      </c>
      <c r="X2769" s="91">
        <v>46167</v>
      </c>
      <c r="Y2769" s="96" t="s">
        <v>2851</v>
      </c>
      <c r="Z2769" s="89"/>
      <c r="AA2769" s="95"/>
      <c r="AB2769" s="89"/>
      <c r="AC2769" s="109"/>
      <c r="AD2769" s="89"/>
      <c r="AE2769" s="89"/>
      <c r="AF2769" s="191"/>
      <c r="AG2769" s="194"/>
      <c r="AH2769" s="193"/>
      <c r="AI2769" s="97"/>
      <c r="AJ2769" s="97"/>
      <c r="AK2769" s="97"/>
      <c r="AL2769" s="45" t="s">
        <v>67</v>
      </c>
      <c r="AM2769" s="160" t="str">
        <f>MONTH(B2769)&amp;"/"&amp;YEAR(B2769)</f>
        <v>3/2026</v>
      </c>
      <c r="AN2769" s="45">
        <f>WEEKNUM(B2769)-WEEKNUM(EOMONTH(B2769,-1)+1)+1</f>
        <v>4</v>
      </c>
      <c r="AO2769" s="45" t="str">
        <f>MONTH(R2769)&amp;"/"&amp;YEAR(R2769)</f>
        <v>1/1900</v>
      </c>
      <c r="AP2769" s="45" t="e">
        <f>WEEKNUM(R2769)-WEEKNUM(EOMONTH(R2769,-1)+1)+1</f>
        <v>#NUM!</v>
      </c>
      <c r="AQ2769" s="45">
        <f>IF(AU2769="S",IF(Q2769="1. Aceitou o programa",R2769-B2769,0),0)</f>
        <v>0</v>
      </c>
      <c r="AR2769" s="45">
        <f>IF(AU2769="S",IF(AND(S2769&lt;&gt;"",R2769&lt;&gt;""),S2769-R2769,0),0)</f>
        <v>0</v>
      </c>
      <c r="AS2769" s="45">
        <f>IF(AU2769="S",IF(Q2769="1. Aceitou o programa",IF(OR(X2769="Não se Aplica",X2769=""),IF(OR(W2769="Não se Aplica",W2769=""),0,W2769-V2769),AVERAGE(X2769-W2769,W2769-V2769)),0),0)</f>
        <v>0</v>
      </c>
      <c r="AT2769" s="45">
        <f>IF(AU2769="S",IF(AND(Q2769="1. Aceitou o programa",AB2769="Realizada"),IFERROR(IF(AA2769="",0,AA2769-R2769),0),0),0)</f>
        <v>0</v>
      </c>
      <c r="AU2769" s="45" t="str">
        <f>_xlfn.XLOOKUP(U2769,'Lista Suspensa'!$AA$20:$AA$23,'Lista Suspensa'!$AB$20:$AB$23,"N/A")</f>
        <v>S</v>
      </c>
    </row>
    <row r="2770" spans="1:47" ht="12" customHeight="1" x14ac:dyDescent="0.3">
      <c r="A2770" s="87" t="s">
        <v>47</v>
      </c>
      <c r="B2770" s="88">
        <v>46104</v>
      </c>
      <c r="C2770" s="89" t="s">
        <v>48</v>
      </c>
      <c r="D2770" s="89" t="s">
        <v>49</v>
      </c>
      <c r="E2770" s="189">
        <v>77042320</v>
      </c>
      <c r="F2770" s="197" t="s">
        <v>7047</v>
      </c>
      <c r="G2770" s="90">
        <v>19477397865</v>
      </c>
      <c r="H2770" s="91">
        <v>28392</v>
      </c>
      <c r="I2770" s="89"/>
      <c r="J2770" s="89" t="s">
        <v>51</v>
      </c>
      <c r="K2770" s="89" t="s">
        <v>52</v>
      </c>
      <c r="L2770" s="89" t="s">
        <v>85</v>
      </c>
      <c r="M2770" s="89" t="s">
        <v>3053</v>
      </c>
      <c r="N2770" s="89" t="s">
        <v>159</v>
      </c>
      <c r="O2770" s="92" t="s">
        <v>7048</v>
      </c>
      <c r="P2770" s="93" t="s">
        <v>57</v>
      </c>
      <c r="Q2770" s="110" t="s">
        <v>5322</v>
      </c>
      <c r="R2770" s="94"/>
      <c r="S2770" s="95">
        <v>46168</v>
      </c>
      <c r="T2770" s="95" t="s">
        <v>5203</v>
      </c>
      <c r="U2770" s="95" t="s">
        <v>1125</v>
      </c>
      <c r="V2770" s="91">
        <v>46118</v>
      </c>
      <c r="W2770" s="91">
        <v>46160</v>
      </c>
      <c r="X2770" s="91">
        <v>46167</v>
      </c>
      <c r="Y2770" s="96" t="s">
        <v>2851</v>
      </c>
      <c r="Z2770" s="89"/>
      <c r="AA2770" s="95"/>
      <c r="AB2770" s="89"/>
      <c r="AC2770" s="109"/>
      <c r="AD2770" s="89"/>
      <c r="AE2770" s="89"/>
      <c r="AF2770" s="191"/>
      <c r="AG2770" s="194"/>
      <c r="AH2770" s="193"/>
      <c r="AI2770" s="97"/>
      <c r="AJ2770" s="97"/>
      <c r="AK2770" s="97"/>
      <c r="AL2770" s="45" t="s">
        <v>67</v>
      </c>
      <c r="AM2770" s="160" t="str">
        <f>MONTH(B2770)&amp;"/"&amp;YEAR(B2770)</f>
        <v>3/2026</v>
      </c>
      <c r="AN2770" s="45">
        <f>WEEKNUM(B2770)-WEEKNUM(EOMONTH(B2770,-1)+1)+1</f>
        <v>4</v>
      </c>
      <c r="AO2770" s="45" t="str">
        <f>MONTH(R2770)&amp;"/"&amp;YEAR(R2770)</f>
        <v>1/1900</v>
      </c>
      <c r="AP2770" s="45" t="e">
        <f>WEEKNUM(R2770)-WEEKNUM(EOMONTH(R2770,-1)+1)+1</f>
        <v>#NUM!</v>
      </c>
      <c r="AQ2770" s="45">
        <f>IF(AU2770="S",IF(Q2770="1. Aceitou o programa",R2770-B2770,0),0)</f>
        <v>0</v>
      </c>
      <c r="AR2770" s="45">
        <f>IF(AU2770="S",IF(AND(S2770&lt;&gt;"",R2770&lt;&gt;""),S2770-R2770,0),0)</f>
        <v>0</v>
      </c>
      <c r="AS2770" s="45">
        <f>IF(AU2770="S",IF(Q2770="1. Aceitou o programa",IF(OR(X2770="Não se Aplica",X2770=""),IF(OR(W2770="Não se Aplica",W2770=""),0,W2770-V2770),AVERAGE(X2770-W2770,W2770-V2770)),0),0)</f>
        <v>0</v>
      </c>
      <c r="AT2770" s="45">
        <f>IF(AU2770="S",IF(AND(Q2770="1. Aceitou o programa",AB2770="Realizada"),IFERROR(IF(AA2770="",0,AA2770-R2770),0),0),0)</f>
        <v>0</v>
      </c>
      <c r="AU2770" s="45" t="str">
        <f>_xlfn.XLOOKUP(U2770,'Lista Suspensa'!$AA$20:$AA$23,'Lista Suspensa'!$AB$20:$AB$23,"N/A")</f>
        <v>S</v>
      </c>
    </row>
    <row r="2771" spans="1:47" ht="12" customHeight="1" x14ac:dyDescent="0.3">
      <c r="A2771" s="87" t="s">
        <v>47</v>
      </c>
      <c r="B2771" s="88">
        <v>46104</v>
      </c>
      <c r="C2771" s="89" t="s">
        <v>48</v>
      </c>
      <c r="D2771" s="89" t="s">
        <v>49</v>
      </c>
      <c r="E2771" s="189">
        <v>85072228</v>
      </c>
      <c r="F2771" s="197" t="s">
        <v>7049</v>
      </c>
      <c r="G2771" s="90">
        <v>32199212807</v>
      </c>
      <c r="H2771" s="91">
        <v>35328</v>
      </c>
      <c r="I2771" s="89"/>
      <c r="J2771" s="89" t="s">
        <v>84</v>
      </c>
      <c r="K2771" s="89" t="s">
        <v>52</v>
      </c>
      <c r="L2771" s="89" t="s">
        <v>85</v>
      </c>
      <c r="M2771" s="89" t="s">
        <v>7050</v>
      </c>
      <c r="N2771" s="89" t="s">
        <v>137</v>
      </c>
      <c r="O2771" s="92" t="s">
        <v>7051</v>
      </c>
      <c r="P2771" s="93" t="s">
        <v>57</v>
      </c>
      <c r="Q2771" s="110" t="s">
        <v>5322</v>
      </c>
      <c r="R2771" s="94"/>
      <c r="S2771" s="95">
        <v>46168</v>
      </c>
      <c r="T2771" s="95" t="s">
        <v>5203</v>
      </c>
      <c r="U2771" s="95" t="s">
        <v>1125</v>
      </c>
      <c r="V2771" s="91">
        <v>46118</v>
      </c>
      <c r="W2771" s="91">
        <v>46160</v>
      </c>
      <c r="X2771" s="91">
        <v>46167</v>
      </c>
      <c r="Y2771" s="96" t="s">
        <v>2851</v>
      </c>
      <c r="Z2771" s="89"/>
      <c r="AA2771" s="95"/>
      <c r="AB2771" s="89"/>
      <c r="AC2771" s="109"/>
      <c r="AD2771" s="89"/>
      <c r="AE2771" s="89"/>
      <c r="AF2771" s="191"/>
      <c r="AG2771" s="194"/>
      <c r="AH2771" s="193"/>
      <c r="AI2771" s="97"/>
      <c r="AJ2771" s="97"/>
      <c r="AK2771" s="97"/>
      <c r="AL2771" s="45" t="s">
        <v>67</v>
      </c>
      <c r="AM2771" s="160" t="str">
        <f>MONTH(B2771)&amp;"/"&amp;YEAR(B2771)</f>
        <v>3/2026</v>
      </c>
      <c r="AN2771" s="45">
        <f>WEEKNUM(B2771)-WEEKNUM(EOMONTH(B2771,-1)+1)+1</f>
        <v>4</v>
      </c>
      <c r="AO2771" s="45" t="str">
        <f>MONTH(R2771)&amp;"/"&amp;YEAR(R2771)</f>
        <v>1/1900</v>
      </c>
      <c r="AP2771" s="45" t="e">
        <f>WEEKNUM(R2771)-WEEKNUM(EOMONTH(R2771,-1)+1)+1</f>
        <v>#NUM!</v>
      </c>
      <c r="AQ2771" s="45">
        <f>IF(AU2771="S",IF(Q2771="1. Aceitou o programa",R2771-B2771,0),0)</f>
        <v>0</v>
      </c>
      <c r="AR2771" s="45">
        <f>IF(AU2771="S",IF(AND(S2771&lt;&gt;"",R2771&lt;&gt;""),S2771-R2771,0),0)</f>
        <v>0</v>
      </c>
      <c r="AS2771" s="45">
        <f>IF(AU2771="S",IF(Q2771="1. Aceitou o programa",IF(OR(X2771="Não se Aplica",X2771=""),IF(OR(W2771="Não se Aplica",W2771=""),0,W2771-V2771),AVERAGE(X2771-W2771,W2771-V2771)),0),0)</f>
        <v>0</v>
      </c>
      <c r="AT2771" s="45">
        <f>IF(AU2771="S",IF(AND(Q2771="1. Aceitou o programa",AB2771="Realizada"),IFERROR(IF(AA2771="",0,AA2771-R2771),0),0),0)</f>
        <v>0</v>
      </c>
      <c r="AU2771" s="45" t="str">
        <f>_xlfn.XLOOKUP(U2771,'Lista Suspensa'!$AA$20:$AA$23,'Lista Suspensa'!$AB$20:$AB$23,"N/A")</f>
        <v>S</v>
      </c>
    </row>
    <row r="2772" spans="1:47" ht="12" customHeight="1" x14ac:dyDescent="0.3">
      <c r="A2772" s="87" t="s">
        <v>47</v>
      </c>
      <c r="B2772" s="88">
        <v>46104</v>
      </c>
      <c r="C2772" s="89" t="s">
        <v>48</v>
      </c>
      <c r="D2772" s="89" t="s">
        <v>49</v>
      </c>
      <c r="E2772" s="189">
        <v>77086831</v>
      </c>
      <c r="F2772" s="197" t="s">
        <v>7052</v>
      </c>
      <c r="G2772" s="90">
        <v>52623783829</v>
      </c>
      <c r="H2772" s="91">
        <v>37441</v>
      </c>
      <c r="I2772" s="89"/>
      <c r="J2772" s="89" t="s">
        <v>51</v>
      </c>
      <c r="K2772" s="89" t="s">
        <v>52</v>
      </c>
      <c r="L2772" s="89" t="s">
        <v>53</v>
      </c>
      <c r="M2772" s="89" t="s">
        <v>275</v>
      </c>
      <c r="N2772" s="89" t="s">
        <v>159</v>
      </c>
      <c r="O2772" s="92" t="s">
        <v>7053</v>
      </c>
      <c r="P2772" s="93" t="s">
        <v>57</v>
      </c>
      <c r="Q2772" s="110" t="s">
        <v>5322</v>
      </c>
      <c r="R2772" s="94"/>
      <c r="S2772" s="95">
        <v>46168</v>
      </c>
      <c r="T2772" s="95" t="s">
        <v>5203</v>
      </c>
      <c r="U2772" s="95" t="s">
        <v>1125</v>
      </c>
      <c r="V2772" s="91">
        <v>46118</v>
      </c>
      <c r="W2772" s="91">
        <v>46160</v>
      </c>
      <c r="X2772" s="91">
        <v>46167</v>
      </c>
      <c r="Y2772" s="96" t="s">
        <v>2851</v>
      </c>
      <c r="Z2772" s="89"/>
      <c r="AA2772" s="95"/>
      <c r="AB2772" s="89"/>
      <c r="AC2772" s="109"/>
      <c r="AD2772" s="89"/>
      <c r="AE2772" s="89"/>
      <c r="AF2772" s="191"/>
      <c r="AG2772" s="194"/>
      <c r="AH2772" s="193"/>
      <c r="AI2772" s="97"/>
      <c r="AJ2772" s="97"/>
      <c r="AK2772" s="97"/>
      <c r="AL2772" s="45" t="s">
        <v>67</v>
      </c>
      <c r="AM2772" s="160" t="str">
        <f>MONTH(B2772)&amp;"/"&amp;YEAR(B2772)</f>
        <v>3/2026</v>
      </c>
      <c r="AN2772" s="45">
        <f>WEEKNUM(B2772)-WEEKNUM(EOMONTH(B2772,-1)+1)+1</f>
        <v>4</v>
      </c>
      <c r="AO2772" s="45" t="str">
        <f>MONTH(R2772)&amp;"/"&amp;YEAR(R2772)</f>
        <v>1/1900</v>
      </c>
      <c r="AP2772" s="45" t="e">
        <f>WEEKNUM(R2772)-WEEKNUM(EOMONTH(R2772,-1)+1)+1</f>
        <v>#NUM!</v>
      </c>
      <c r="AQ2772" s="45">
        <f>IF(AU2772="S",IF(Q2772="1. Aceitou o programa",R2772-B2772,0),0)</f>
        <v>0</v>
      </c>
      <c r="AR2772" s="45">
        <f>IF(AU2772="S",IF(AND(S2772&lt;&gt;"",R2772&lt;&gt;""),S2772-R2772,0),0)</f>
        <v>0</v>
      </c>
      <c r="AS2772" s="45">
        <f>IF(AU2772="S",IF(Q2772="1. Aceitou o programa",IF(OR(X2772="Não se Aplica",X2772=""),IF(OR(W2772="Não se Aplica",W2772=""),0,W2772-V2772),AVERAGE(X2772-W2772,W2772-V2772)),0),0)</f>
        <v>0</v>
      </c>
      <c r="AT2772" s="45">
        <f>IF(AU2772="S",IF(AND(Q2772="1. Aceitou o programa",AB2772="Realizada"),IFERROR(IF(AA2772="",0,AA2772-R2772),0),0),0)</f>
        <v>0</v>
      </c>
      <c r="AU2772" s="45" t="str">
        <f>_xlfn.XLOOKUP(U2772,'Lista Suspensa'!$AA$20:$AA$23,'Lista Suspensa'!$AB$20:$AB$23,"N/A")</f>
        <v>S</v>
      </c>
    </row>
    <row r="2773" spans="1:47" ht="12" customHeight="1" x14ac:dyDescent="0.3">
      <c r="A2773" s="87" t="s">
        <v>47</v>
      </c>
      <c r="B2773" s="88">
        <v>46104</v>
      </c>
      <c r="C2773" s="89" t="s">
        <v>48</v>
      </c>
      <c r="D2773" s="89" t="s">
        <v>49</v>
      </c>
      <c r="E2773" s="189">
        <v>77095802</v>
      </c>
      <c r="F2773" s="197" t="s">
        <v>7054</v>
      </c>
      <c r="G2773" s="90">
        <v>25636560877</v>
      </c>
      <c r="H2773" s="91">
        <v>27847</v>
      </c>
      <c r="I2773" s="89"/>
      <c r="J2773" s="89" t="s">
        <v>51</v>
      </c>
      <c r="K2773" s="89" t="s">
        <v>52</v>
      </c>
      <c r="L2773" s="89" t="s">
        <v>85</v>
      </c>
      <c r="M2773" s="89" t="s">
        <v>3020</v>
      </c>
      <c r="N2773" s="89" t="s">
        <v>159</v>
      </c>
      <c r="O2773" s="92" t="s">
        <v>7055</v>
      </c>
      <c r="P2773" s="93" t="s">
        <v>57</v>
      </c>
      <c r="Q2773" s="110" t="s">
        <v>5322</v>
      </c>
      <c r="R2773" s="94"/>
      <c r="S2773" s="95">
        <v>46168</v>
      </c>
      <c r="T2773" s="95" t="s">
        <v>5203</v>
      </c>
      <c r="U2773" s="95" t="s">
        <v>1125</v>
      </c>
      <c r="V2773" s="91">
        <v>46118</v>
      </c>
      <c r="W2773" s="91">
        <v>46160</v>
      </c>
      <c r="X2773" s="91">
        <v>46167</v>
      </c>
      <c r="Y2773" s="96" t="s">
        <v>2851</v>
      </c>
      <c r="Z2773" s="89"/>
      <c r="AA2773" s="95"/>
      <c r="AB2773" s="89"/>
      <c r="AC2773" s="109"/>
      <c r="AD2773" s="89"/>
      <c r="AE2773" s="89"/>
      <c r="AF2773" s="191"/>
      <c r="AG2773" s="194"/>
      <c r="AH2773" s="193"/>
      <c r="AI2773" s="97"/>
      <c r="AJ2773" s="97"/>
      <c r="AK2773" s="97"/>
      <c r="AL2773" s="45" t="s">
        <v>67</v>
      </c>
      <c r="AM2773" s="160" t="str">
        <f>MONTH(B2773)&amp;"/"&amp;YEAR(B2773)</f>
        <v>3/2026</v>
      </c>
      <c r="AN2773" s="45">
        <f>WEEKNUM(B2773)-WEEKNUM(EOMONTH(B2773,-1)+1)+1</f>
        <v>4</v>
      </c>
      <c r="AO2773" s="45" t="str">
        <f>MONTH(R2773)&amp;"/"&amp;YEAR(R2773)</f>
        <v>1/1900</v>
      </c>
      <c r="AP2773" s="45" t="e">
        <f>WEEKNUM(R2773)-WEEKNUM(EOMONTH(R2773,-1)+1)+1</f>
        <v>#NUM!</v>
      </c>
      <c r="AQ2773" s="45">
        <f>IF(AU2773="S",IF(Q2773="1. Aceitou o programa",R2773-B2773,0),0)</f>
        <v>0</v>
      </c>
      <c r="AR2773" s="45">
        <f>IF(AU2773="S",IF(AND(S2773&lt;&gt;"",R2773&lt;&gt;""),S2773-R2773,0),0)</f>
        <v>0</v>
      </c>
      <c r="AS2773" s="45">
        <f>IF(AU2773="S",IF(Q2773="1. Aceitou o programa",IF(OR(X2773="Não se Aplica",X2773=""),IF(OR(W2773="Não se Aplica",W2773=""),0,W2773-V2773),AVERAGE(X2773-W2773,W2773-V2773)),0),0)</f>
        <v>0</v>
      </c>
      <c r="AT2773" s="45">
        <f>IF(AU2773="S",IF(AND(Q2773="1. Aceitou o programa",AB2773="Realizada"),IFERROR(IF(AA2773="",0,AA2773-R2773),0),0),0)</f>
        <v>0</v>
      </c>
      <c r="AU2773" s="45" t="str">
        <f>_xlfn.XLOOKUP(U2773,'Lista Suspensa'!$AA$20:$AA$23,'Lista Suspensa'!$AB$20:$AB$23,"N/A")</f>
        <v>S</v>
      </c>
    </row>
    <row r="2774" spans="1:47" ht="12" customHeight="1" x14ac:dyDescent="0.3">
      <c r="A2774" s="87" t="s">
        <v>47</v>
      </c>
      <c r="B2774" s="88">
        <v>46104</v>
      </c>
      <c r="C2774" s="89" t="s">
        <v>48</v>
      </c>
      <c r="D2774" s="89" t="s">
        <v>49</v>
      </c>
      <c r="E2774" s="189">
        <v>87819365</v>
      </c>
      <c r="F2774" s="197" t="s">
        <v>7056</v>
      </c>
      <c r="G2774" s="90">
        <v>16324512711</v>
      </c>
      <c r="H2774" s="91">
        <v>35492</v>
      </c>
      <c r="I2774" s="89"/>
      <c r="J2774" s="89" t="s">
        <v>51</v>
      </c>
      <c r="K2774" s="89" t="s">
        <v>76</v>
      </c>
      <c r="L2774" s="89" t="s">
        <v>95</v>
      </c>
      <c r="M2774" s="89" t="s">
        <v>1592</v>
      </c>
      <c r="N2774" s="89" t="s">
        <v>159</v>
      </c>
      <c r="O2774" s="92" t="s">
        <v>7057</v>
      </c>
      <c r="P2774" s="93" t="s">
        <v>57</v>
      </c>
      <c r="Q2774" s="110" t="s">
        <v>5322</v>
      </c>
      <c r="R2774" s="94"/>
      <c r="S2774" s="95">
        <v>46168</v>
      </c>
      <c r="T2774" s="95" t="s">
        <v>5203</v>
      </c>
      <c r="U2774" s="95" t="s">
        <v>1125</v>
      </c>
      <c r="V2774" s="91">
        <v>46118</v>
      </c>
      <c r="W2774" s="91">
        <v>46160</v>
      </c>
      <c r="X2774" s="91">
        <v>46167</v>
      </c>
      <c r="Y2774" s="96" t="s">
        <v>2851</v>
      </c>
      <c r="Z2774" s="89"/>
      <c r="AA2774" s="95"/>
      <c r="AB2774" s="89"/>
      <c r="AC2774" s="109"/>
      <c r="AD2774" s="89"/>
      <c r="AE2774" s="89"/>
      <c r="AF2774" s="191"/>
      <c r="AG2774" s="194"/>
      <c r="AH2774" s="193"/>
      <c r="AI2774" s="97"/>
      <c r="AJ2774" s="97"/>
      <c r="AK2774" s="97"/>
      <c r="AL2774" s="45" t="s">
        <v>67</v>
      </c>
      <c r="AM2774" s="160" t="str">
        <f>MONTH(B2774)&amp;"/"&amp;YEAR(B2774)</f>
        <v>3/2026</v>
      </c>
      <c r="AN2774" s="45">
        <f>WEEKNUM(B2774)-WEEKNUM(EOMONTH(B2774,-1)+1)+1</f>
        <v>4</v>
      </c>
      <c r="AO2774" s="45" t="str">
        <f>MONTH(R2774)&amp;"/"&amp;YEAR(R2774)</f>
        <v>1/1900</v>
      </c>
      <c r="AP2774" s="45" t="e">
        <f>WEEKNUM(R2774)-WEEKNUM(EOMONTH(R2774,-1)+1)+1</f>
        <v>#NUM!</v>
      </c>
      <c r="AQ2774" s="45">
        <f>IF(AU2774="S",IF(Q2774="1. Aceitou o programa",R2774-B2774,0),0)</f>
        <v>0</v>
      </c>
      <c r="AR2774" s="45">
        <f>IF(AU2774="S",IF(AND(S2774&lt;&gt;"",R2774&lt;&gt;""),S2774-R2774,0),0)</f>
        <v>0</v>
      </c>
      <c r="AS2774" s="45">
        <f>IF(AU2774="S",IF(Q2774="1. Aceitou o programa",IF(OR(X2774="Não se Aplica",X2774=""),IF(OR(W2774="Não se Aplica",W2774=""),0,W2774-V2774),AVERAGE(X2774-W2774,W2774-V2774)),0),0)</f>
        <v>0</v>
      </c>
      <c r="AT2774" s="45">
        <f>IF(AU2774="S",IF(AND(Q2774="1. Aceitou o programa",AB2774="Realizada"),IFERROR(IF(AA2774="",0,AA2774-R2774),0),0),0)</f>
        <v>0</v>
      </c>
      <c r="AU2774" s="45" t="str">
        <f>_xlfn.XLOOKUP(U2774,'Lista Suspensa'!$AA$20:$AA$23,'Lista Suspensa'!$AB$20:$AB$23,"N/A")</f>
        <v>S</v>
      </c>
    </row>
    <row r="2775" spans="1:47" ht="12" customHeight="1" x14ac:dyDescent="0.3">
      <c r="A2775" s="87" t="s">
        <v>47</v>
      </c>
      <c r="B2775" s="88">
        <v>46104</v>
      </c>
      <c r="C2775" s="89" t="s">
        <v>48</v>
      </c>
      <c r="D2775" s="89" t="s">
        <v>49</v>
      </c>
      <c r="E2775" s="189">
        <v>77116658</v>
      </c>
      <c r="F2775" s="197" t="s">
        <v>7058</v>
      </c>
      <c r="G2775" s="90">
        <v>93136455720</v>
      </c>
      <c r="H2775" s="91">
        <v>24409</v>
      </c>
      <c r="I2775" s="89"/>
      <c r="J2775" s="89" t="s">
        <v>84</v>
      </c>
      <c r="K2775" s="89" t="s">
        <v>76</v>
      </c>
      <c r="L2775" s="89" t="s">
        <v>95</v>
      </c>
      <c r="M2775" s="89" t="s">
        <v>1592</v>
      </c>
      <c r="N2775" s="89" t="s">
        <v>159</v>
      </c>
      <c r="O2775" s="92" t="s">
        <v>7059</v>
      </c>
      <c r="P2775" s="93" t="s">
        <v>57</v>
      </c>
      <c r="Q2775" s="110" t="s">
        <v>5322</v>
      </c>
      <c r="R2775" s="94"/>
      <c r="S2775" s="95">
        <v>46168</v>
      </c>
      <c r="T2775" s="95" t="s">
        <v>5203</v>
      </c>
      <c r="U2775" s="95" t="s">
        <v>1125</v>
      </c>
      <c r="V2775" s="91">
        <v>46118</v>
      </c>
      <c r="W2775" s="91">
        <v>46160</v>
      </c>
      <c r="X2775" s="91">
        <v>46167</v>
      </c>
      <c r="Y2775" s="96" t="s">
        <v>2851</v>
      </c>
      <c r="Z2775" s="89"/>
      <c r="AA2775" s="95"/>
      <c r="AB2775" s="89"/>
      <c r="AC2775" s="109"/>
      <c r="AD2775" s="89"/>
      <c r="AE2775" s="89"/>
      <c r="AF2775" s="191"/>
      <c r="AG2775" s="194"/>
      <c r="AH2775" s="193"/>
      <c r="AI2775" s="97"/>
      <c r="AJ2775" s="97"/>
      <c r="AK2775" s="97"/>
      <c r="AL2775" s="45" t="s">
        <v>67</v>
      </c>
      <c r="AM2775" s="160" t="str">
        <f>MONTH(B2775)&amp;"/"&amp;YEAR(B2775)</f>
        <v>3/2026</v>
      </c>
      <c r="AN2775" s="45">
        <f>WEEKNUM(B2775)-WEEKNUM(EOMONTH(B2775,-1)+1)+1</f>
        <v>4</v>
      </c>
      <c r="AO2775" s="45" t="str">
        <f>MONTH(R2775)&amp;"/"&amp;YEAR(R2775)</f>
        <v>1/1900</v>
      </c>
      <c r="AP2775" s="45" t="e">
        <f>WEEKNUM(R2775)-WEEKNUM(EOMONTH(R2775,-1)+1)+1</f>
        <v>#NUM!</v>
      </c>
      <c r="AQ2775" s="45">
        <f>IF(AU2775="S",IF(Q2775="1. Aceitou o programa",R2775-B2775,0),0)</f>
        <v>0</v>
      </c>
      <c r="AR2775" s="45">
        <f>IF(AU2775="S",IF(AND(S2775&lt;&gt;"",R2775&lt;&gt;""),S2775-R2775,0),0)</f>
        <v>0</v>
      </c>
      <c r="AS2775" s="45">
        <f>IF(AU2775="S",IF(Q2775="1. Aceitou o programa",IF(OR(X2775="Não se Aplica",X2775=""),IF(OR(W2775="Não se Aplica",W2775=""),0,W2775-V2775),AVERAGE(X2775-W2775,W2775-V2775)),0),0)</f>
        <v>0</v>
      </c>
      <c r="AT2775" s="45">
        <f>IF(AU2775="S",IF(AND(Q2775="1. Aceitou o programa",AB2775="Realizada"),IFERROR(IF(AA2775="",0,AA2775-R2775),0),0),0)</f>
        <v>0</v>
      </c>
      <c r="AU2775" s="45" t="str">
        <f>_xlfn.XLOOKUP(U2775,'Lista Suspensa'!$AA$20:$AA$23,'Lista Suspensa'!$AB$20:$AB$23,"N/A")</f>
        <v>S</v>
      </c>
    </row>
    <row r="2776" spans="1:47" ht="12" customHeight="1" x14ac:dyDescent="0.3">
      <c r="A2776" s="87" t="s">
        <v>47</v>
      </c>
      <c r="B2776" s="88">
        <v>46104</v>
      </c>
      <c r="C2776" s="89" t="s">
        <v>48</v>
      </c>
      <c r="D2776" s="89" t="s">
        <v>49</v>
      </c>
      <c r="E2776" s="189">
        <v>77242135</v>
      </c>
      <c r="F2776" s="197" t="s">
        <v>7060</v>
      </c>
      <c r="G2776" s="90">
        <v>6407965403</v>
      </c>
      <c r="H2776" s="91">
        <v>31682</v>
      </c>
      <c r="I2776" s="89"/>
      <c r="J2776" s="89" t="s">
        <v>84</v>
      </c>
      <c r="K2776" s="89" t="s">
        <v>52</v>
      </c>
      <c r="L2776" s="89" t="s">
        <v>85</v>
      </c>
      <c r="M2776" s="89" t="s">
        <v>2056</v>
      </c>
      <c r="N2776" s="89" t="s">
        <v>159</v>
      </c>
      <c r="O2776" s="92" t="s">
        <v>7061</v>
      </c>
      <c r="P2776" s="93" t="s">
        <v>57</v>
      </c>
      <c r="Q2776" s="110" t="s">
        <v>5322</v>
      </c>
      <c r="R2776" s="94"/>
      <c r="S2776" s="95">
        <v>46168</v>
      </c>
      <c r="T2776" s="95" t="s">
        <v>5203</v>
      </c>
      <c r="U2776" s="95" t="s">
        <v>1125</v>
      </c>
      <c r="V2776" s="91">
        <v>46118</v>
      </c>
      <c r="W2776" s="91">
        <v>46160</v>
      </c>
      <c r="X2776" s="91">
        <v>46167</v>
      </c>
      <c r="Y2776" s="96" t="s">
        <v>2851</v>
      </c>
      <c r="Z2776" s="89"/>
      <c r="AA2776" s="95"/>
      <c r="AB2776" s="89"/>
      <c r="AC2776" s="109"/>
      <c r="AD2776" s="89"/>
      <c r="AE2776" s="89"/>
      <c r="AF2776" s="191"/>
      <c r="AG2776" s="194"/>
      <c r="AH2776" s="193"/>
      <c r="AI2776" s="97"/>
      <c r="AJ2776" s="97"/>
      <c r="AK2776" s="97"/>
      <c r="AL2776" s="45" t="s">
        <v>67</v>
      </c>
      <c r="AM2776" s="160" t="str">
        <f>MONTH(B2776)&amp;"/"&amp;YEAR(B2776)</f>
        <v>3/2026</v>
      </c>
      <c r="AN2776" s="45">
        <f>WEEKNUM(B2776)-WEEKNUM(EOMONTH(B2776,-1)+1)+1</f>
        <v>4</v>
      </c>
      <c r="AO2776" s="45" t="str">
        <f>MONTH(R2776)&amp;"/"&amp;YEAR(R2776)</f>
        <v>1/1900</v>
      </c>
      <c r="AP2776" s="45" t="e">
        <f>WEEKNUM(R2776)-WEEKNUM(EOMONTH(R2776,-1)+1)+1</f>
        <v>#NUM!</v>
      </c>
      <c r="AQ2776" s="45">
        <f>IF(AU2776="S",IF(Q2776="1. Aceitou o programa",R2776-B2776,0),0)</f>
        <v>0</v>
      </c>
      <c r="AR2776" s="45">
        <f>IF(AU2776="S",IF(AND(S2776&lt;&gt;"",R2776&lt;&gt;""),S2776-R2776,0),0)</f>
        <v>0</v>
      </c>
      <c r="AS2776" s="45">
        <f>IF(AU2776="S",IF(Q2776="1. Aceitou o programa",IF(OR(X2776="Não se Aplica",X2776=""),IF(OR(W2776="Não se Aplica",W2776=""),0,W2776-V2776),AVERAGE(X2776-W2776,W2776-V2776)),0),0)</f>
        <v>0</v>
      </c>
      <c r="AT2776" s="45">
        <f>IF(AU2776="S",IF(AND(Q2776="1. Aceitou o programa",AB2776="Realizada"),IFERROR(IF(AA2776="",0,AA2776-R2776),0),0),0)</f>
        <v>0</v>
      </c>
      <c r="AU2776" s="45" t="str">
        <f>_xlfn.XLOOKUP(U2776,'Lista Suspensa'!$AA$20:$AA$23,'Lista Suspensa'!$AB$20:$AB$23,"N/A")</f>
        <v>S</v>
      </c>
    </row>
    <row r="2777" spans="1:47" ht="12" customHeight="1" x14ac:dyDescent="0.3">
      <c r="A2777" s="87" t="s">
        <v>47</v>
      </c>
      <c r="B2777" s="88">
        <v>46104</v>
      </c>
      <c r="C2777" s="89" t="s">
        <v>48</v>
      </c>
      <c r="D2777" s="89" t="s">
        <v>49</v>
      </c>
      <c r="E2777" s="189">
        <v>85080211</v>
      </c>
      <c r="F2777" s="197" t="s">
        <v>7062</v>
      </c>
      <c r="G2777" s="90">
        <v>8080662770</v>
      </c>
      <c r="H2777" s="91">
        <v>28755</v>
      </c>
      <c r="I2777" s="89"/>
      <c r="J2777" s="89" t="s">
        <v>84</v>
      </c>
      <c r="K2777" s="89" t="s">
        <v>76</v>
      </c>
      <c r="L2777" s="89" t="s">
        <v>95</v>
      </c>
      <c r="M2777" s="89" t="s">
        <v>1432</v>
      </c>
      <c r="N2777" s="89" t="s">
        <v>291</v>
      </c>
      <c r="O2777" s="92" t="s">
        <v>7063</v>
      </c>
      <c r="P2777" s="93" t="s">
        <v>57</v>
      </c>
      <c r="Q2777" s="110" t="s">
        <v>5322</v>
      </c>
      <c r="R2777" s="94"/>
      <c r="S2777" s="95">
        <v>46168</v>
      </c>
      <c r="T2777" s="95" t="s">
        <v>5203</v>
      </c>
      <c r="U2777" s="95" t="s">
        <v>1125</v>
      </c>
      <c r="V2777" s="91">
        <v>46118</v>
      </c>
      <c r="W2777" s="91">
        <v>46160</v>
      </c>
      <c r="X2777" s="91">
        <v>46167</v>
      </c>
      <c r="Y2777" s="96" t="s">
        <v>2851</v>
      </c>
      <c r="Z2777" s="89"/>
      <c r="AA2777" s="95"/>
      <c r="AB2777" s="89"/>
      <c r="AC2777" s="109"/>
      <c r="AD2777" s="89"/>
      <c r="AE2777" s="89"/>
      <c r="AF2777" s="191"/>
      <c r="AG2777" s="194"/>
      <c r="AH2777" s="193"/>
      <c r="AI2777" s="97"/>
      <c r="AJ2777" s="97"/>
      <c r="AK2777" s="97"/>
      <c r="AL2777" s="45" t="s">
        <v>67</v>
      </c>
      <c r="AM2777" s="160" t="str">
        <f>MONTH(B2777)&amp;"/"&amp;YEAR(B2777)</f>
        <v>3/2026</v>
      </c>
      <c r="AN2777" s="45">
        <f>WEEKNUM(B2777)-WEEKNUM(EOMONTH(B2777,-1)+1)+1</f>
        <v>4</v>
      </c>
      <c r="AO2777" s="45" t="str">
        <f>MONTH(R2777)&amp;"/"&amp;YEAR(R2777)</f>
        <v>1/1900</v>
      </c>
      <c r="AP2777" s="45" t="e">
        <f>WEEKNUM(R2777)-WEEKNUM(EOMONTH(R2777,-1)+1)+1</f>
        <v>#NUM!</v>
      </c>
      <c r="AQ2777" s="45">
        <f>IF(AU2777="S",IF(Q2777="1. Aceitou o programa",R2777-B2777,0),0)</f>
        <v>0</v>
      </c>
      <c r="AR2777" s="45">
        <f>IF(AU2777="S",IF(AND(S2777&lt;&gt;"",R2777&lt;&gt;""),S2777-R2777,0),0)</f>
        <v>0</v>
      </c>
      <c r="AS2777" s="45">
        <f>IF(AU2777="S",IF(Q2777="1. Aceitou o programa",IF(OR(X2777="Não se Aplica",X2777=""),IF(OR(W2777="Não se Aplica",W2777=""),0,W2777-V2777),AVERAGE(X2777-W2777,W2777-V2777)),0),0)</f>
        <v>0</v>
      </c>
      <c r="AT2777" s="45">
        <f>IF(AU2777="S",IF(AND(Q2777="1. Aceitou o programa",AB2777="Realizada"),IFERROR(IF(AA2777="",0,AA2777-R2777),0),0),0)</f>
        <v>0</v>
      </c>
      <c r="AU2777" s="45" t="str">
        <f>_xlfn.XLOOKUP(U2777,'Lista Suspensa'!$AA$20:$AA$23,'Lista Suspensa'!$AB$20:$AB$23,"N/A")</f>
        <v>S</v>
      </c>
    </row>
    <row r="2778" spans="1:47" ht="12" customHeight="1" x14ac:dyDescent="0.3">
      <c r="A2778" s="87" t="s">
        <v>47</v>
      </c>
      <c r="B2778" s="88">
        <v>46104</v>
      </c>
      <c r="C2778" s="89" t="s">
        <v>48</v>
      </c>
      <c r="D2778" s="89" t="s">
        <v>49</v>
      </c>
      <c r="E2778" s="189">
        <v>77290223</v>
      </c>
      <c r="F2778" s="197" t="s">
        <v>7064</v>
      </c>
      <c r="G2778" s="90">
        <v>39634299768</v>
      </c>
      <c r="H2778" s="91">
        <v>20605</v>
      </c>
      <c r="I2778" s="89"/>
      <c r="J2778" s="89" t="s">
        <v>51</v>
      </c>
      <c r="K2778" s="89" t="s">
        <v>76</v>
      </c>
      <c r="L2778" s="89" t="s">
        <v>95</v>
      </c>
      <c r="M2778" s="89" t="s">
        <v>1606</v>
      </c>
      <c r="N2778" s="89" t="s">
        <v>137</v>
      </c>
      <c r="O2778" s="92" t="s">
        <v>7065</v>
      </c>
      <c r="P2778" s="93" t="s">
        <v>57</v>
      </c>
      <c r="Q2778" s="110" t="s">
        <v>5322</v>
      </c>
      <c r="R2778" s="94"/>
      <c r="S2778" s="95">
        <v>46168</v>
      </c>
      <c r="T2778" s="95" t="s">
        <v>5203</v>
      </c>
      <c r="U2778" s="95" t="s">
        <v>1125</v>
      </c>
      <c r="V2778" s="91">
        <v>46118</v>
      </c>
      <c r="W2778" s="91">
        <v>46160</v>
      </c>
      <c r="X2778" s="91">
        <v>46167</v>
      </c>
      <c r="Y2778" s="96" t="s">
        <v>2851</v>
      </c>
      <c r="Z2778" s="89"/>
      <c r="AA2778" s="95"/>
      <c r="AB2778" s="89"/>
      <c r="AC2778" s="109"/>
      <c r="AD2778" s="89"/>
      <c r="AE2778" s="89"/>
      <c r="AF2778" s="191"/>
      <c r="AG2778" s="194"/>
      <c r="AH2778" s="193"/>
      <c r="AI2778" s="97"/>
      <c r="AJ2778" s="97"/>
      <c r="AK2778" s="97"/>
      <c r="AL2778" s="45" t="s">
        <v>67</v>
      </c>
      <c r="AM2778" s="160" t="str">
        <f>MONTH(B2778)&amp;"/"&amp;YEAR(B2778)</f>
        <v>3/2026</v>
      </c>
      <c r="AN2778" s="45">
        <f>WEEKNUM(B2778)-WEEKNUM(EOMONTH(B2778,-1)+1)+1</f>
        <v>4</v>
      </c>
      <c r="AO2778" s="45" t="str">
        <f>MONTH(R2778)&amp;"/"&amp;YEAR(R2778)</f>
        <v>1/1900</v>
      </c>
      <c r="AP2778" s="45" t="e">
        <f>WEEKNUM(R2778)-WEEKNUM(EOMONTH(R2778,-1)+1)+1</f>
        <v>#NUM!</v>
      </c>
      <c r="AQ2778" s="45">
        <f>IF(AU2778="S",IF(Q2778="1. Aceitou o programa",R2778-B2778,0),0)</f>
        <v>0</v>
      </c>
      <c r="AR2778" s="45">
        <f>IF(AU2778="S",IF(AND(S2778&lt;&gt;"",R2778&lt;&gt;""),S2778-R2778,0),0)</f>
        <v>0</v>
      </c>
      <c r="AS2778" s="45">
        <f>IF(AU2778="S",IF(Q2778="1. Aceitou o programa",IF(OR(X2778="Não se Aplica",X2778=""),IF(OR(W2778="Não se Aplica",W2778=""),0,W2778-V2778),AVERAGE(X2778-W2778,W2778-V2778)),0),0)</f>
        <v>0</v>
      </c>
      <c r="AT2778" s="45">
        <f>IF(AU2778="S",IF(AND(Q2778="1. Aceitou o programa",AB2778="Realizada"),IFERROR(IF(AA2778="",0,AA2778-R2778),0),0),0)</f>
        <v>0</v>
      </c>
      <c r="AU2778" s="45" t="str">
        <f>_xlfn.XLOOKUP(U2778,'Lista Suspensa'!$AA$20:$AA$23,'Lista Suspensa'!$AB$20:$AB$23,"N/A")</f>
        <v>S</v>
      </c>
    </row>
    <row r="2779" spans="1:47" ht="12" customHeight="1" x14ac:dyDescent="0.3">
      <c r="A2779" s="87" t="s">
        <v>47</v>
      </c>
      <c r="B2779" s="88">
        <v>46104</v>
      </c>
      <c r="C2779" s="89" t="s">
        <v>48</v>
      </c>
      <c r="D2779" s="89" t="s">
        <v>49</v>
      </c>
      <c r="E2779" s="189">
        <v>77291220</v>
      </c>
      <c r="F2779" s="197" t="s">
        <v>7066</v>
      </c>
      <c r="G2779" s="90">
        <v>1445186861</v>
      </c>
      <c r="H2779" s="91">
        <v>24012</v>
      </c>
      <c r="I2779" s="89"/>
      <c r="J2779" s="89" t="s">
        <v>51</v>
      </c>
      <c r="K2779" s="89" t="s">
        <v>52</v>
      </c>
      <c r="L2779" s="89" t="s">
        <v>85</v>
      </c>
      <c r="M2779" s="89" t="s">
        <v>7067</v>
      </c>
      <c r="N2779" s="89" t="s">
        <v>159</v>
      </c>
      <c r="O2779" s="92" t="s">
        <v>7068</v>
      </c>
      <c r="P2779" s="93" t="s">
        <v>57</v>
      </c>
      <c r="Q2779" s="110" t="s">
        <v>5322</v>
      </c>
      <c r="R2779" s="94"/>
      <c r="S2779" s="95">
        <v>46168</v>
      </c>
      <c r="T2779" s="95" t="s">
        <v>5203</v>
      </c>
      <c r="U2779" s="95" t="s">
        <v>1125</v>
      </c>
      <c r="V2779" s="91">
        <v>46118</v>
      </c>
      <c r="W2779" s="91">
        <v>46160</v>
      </c>
      <c r="X2779" s="91">
        <v>46167</v>
      </c>
      <c r="Y2779" s="96" t="s">
        <v>2851</v>
      </c>
      <c r="Z2779" s="89"/>
      <c r="AA2779" s="95"/>
      <c r="AB2779" s="89"/>
      <c r="AC2779" s="109"/>
      <c r="AD2779" s="89"/>
      <c r="AE2779" s="89"/>
      <c r="AF2779" s="191"/>
      <c r="AG2779" s="194"/>
      <c r="AH2779" s="193"/>
      <c r="AI2779" s="97"/>
      <c r="AJ2779" s="97"/>
      <c r="AK2779" s="97"/>
      <c r="AL2779" s="45" t="s">
        <v>67</v>
      </c>
      <c r="AM2779" s="160" t="str">
        <f>MONTH(B2779)&amp;"/"&amp;YEAR(B2779)</f>
        <v>3/2026</v>
      </c>
      <c r="AN2779" s="45">
        <f>WEEKNUM(B2779)-WEEKNUM(EOMONTH(B2779,-1)+1)+1</f>
        <v>4</v>
      </c>
      <c r="AO2779" s="45" t="str">
        <f>MONTH(R2779)&amp;"/"&amp;YEAR(R2779)</f>
        <v>1/1900</v>
      </c>
      <c r="AP2779" s="45" t="e">
        <f>WEEKNUM(R2779)-WEEKNUM(EOMONTH(R2779,-1)+1)+1</f>
        <v>#NUM!</v>
      </c>
      <c r="AQ2779" s="45">
        <f>IF(AU2779="S",IF(Q2779="1. Aceitou o programa",R2779-B2779,0),0)</f>
        <v>0</v>
      </c>
      <c r="AR2779" s="45">
        <f>IF(AU2779="S",IF(AND(S2779&lt;&gt;"",R2779&lt;&gt;""),S2779-R2779,0),0)</f>
        <v>0</v>
      </c>
      <c r="AS2779" s="45">
        <f>IF(AU2779="S",IF(Q2779="1. Aceitou o programa",IF(OR(X2779="Não se Aplica",X2779=""),IF(OR(W2779="Não se Aplica",W2779=""),0,W2779-V2779),AVERAGE(X2779-W2779,W2779-V2779)),0),0)</f>
        <v>0</v>
      </c>
      <c r="AT2779" s="45">
        <f>IF(AU2779="S",IF(AND(Q2779="1. Aceitou o programa",AB2779="Realizada"),IFERROR(IF(AA2779="",0,AA2779-R2779),0),0),0)</f>
        <v>0</v>
      </c>
      <c r="AU2779" s="45" t="str">
        <f>_xlfn.XLOOKUP(U2779,'Lista Suspensa'!$AA$20:$AA$23,'Lista Suspensa'!$AB$20:$AB$23,"N/A")</f>
        <v>S</v>
      </c>
    </row>
    <row r="2780" spans="1:47" ht="12" customHeight="1" x14ac:dyDescent="0.3">
      <c r="A2780" s="87" t="s">
        <v>47</v>
      </c>
      <c r="B2780" s="88">
        <v>46104</v>
      </c>
      <c r="C2780" s="89" t="s">
        <v>48</v>
      </c>
      <c r="D2780" s="89" t="s">
        <v>49</v>
      </c>
      <c r="E2780" s="189">
        <v>77335906</v>
      </c>
      <c r="F2780" s="197" t="s">
        <v>7069</v>
      </c>
      <c r="G2780" s="90">
        <v>1440332754</v>
      </c>
      <c r="H2780" s="91">
        <v>25299</v>
      </c>
      <c r="I2780" s="89"/>
      <c r="J2780" s="89" t="s">
        <v>51</v>
      </c>
      <c r="K2780" s="89" t="s">
        <v>76</v>
      </c>
      <c r="L2780" s="89" t="s">
        <v>95</v>
      </c>
      <c r="M2780" s="89" t="s">
        <v>222</v>
      </c>
      <c r="N2780" s="89" t="s">
        <v>159</v>
      </c>
      <c r="O2780" s="92" t="s">
        <v>7070</v>
      </c>
      <c r="P2780" s="93" t="s">
        <v>57</v>
      </c>
      <c r="Q2780" s="110" t="s">
        <v>5322</v>
      </c>
      <c r="R2780" s="94"/>
      <c r="S2780" s="95">
        <v>46168</v>
      </c>
      <c r="T2780" s="95" t="s">
        <v>5203</v>
      </c>
      <c r="U2780" s="95" t="s">
        <v>1125</v>
      </c>
      <c r="V2780" s="91">
        <v>46118</v>
      </c>
      <c r="W2780" s="91">
        <v>46161</v>
      </c>
      <c r="X2780" s="91">
        <v>46167</v>
      </c>
      <c r="Y2780" s="96" t="s">
        <v>2851</v>
      </c>
      <c r="Z2780" s="89"/>
      <c r="AA2780" s="95"/>
      <c r="AB2780" s="89"/>
      <c r="AC2780" s="109"/>
      <c r="AD2780" s="89"/>
      <c r="AE2780" s="89"/>
      <c r="AF2780" s="191"/>
      <c r="AG2780" s="194"/>
      <c r="AH2780" s="193"/>
      <c r="AI2780" s="97"/>
      <c r="AJ2780" s="97"/>
      <c r="AK2780" s="97"/>
      <c r="AL2780" s="45" t="s">
        <v>67</v>
      </c>
      <c r="AM2780" s="160" t="str">
        <f>MONTH(B2780)&amp;"/"&amp;YEAR(B2780)</f>
        <v>3/2026</v>
      </c>
      <c r="AN2780" s="45">
        <f>WEEKNUM(B2780)-WEEKNUM(EOMONTH(B2780,-1)+1)+1</f>
        <v>4</v>
      </c>
      <c r="AO2780" s="45" t="str">
        <f>MONTH(R2780)&amp;"/"&amp;YEAR(R2780)</f>
        <v>1/1900</v>
      </c>
      <c r="AP2780" s="45" t="e">
        <f>WEEKNUM(R2780)-WEEKNUM(EOMONTH(R2780,-1)+1)+1</f>
        <v>#NUM!</v>
      </c>
      <c r="AQ2780" s="45">
        <f>IF(AU2780="S",IF(Q2780="1. Aceitou o programa",R2780-B2780,0),0)</f>
        <v>0</v>
      </c>
      <c r="AR2780" s="45">
        <f>IF(AU2780="S",IF(AND(S2780&lt;&gt;"",R2780&lt;&gt;""),S2780-R2780,0),0)</f>
        <v>0</v>
      </c>
      <c r="AS2780" s="45">
        <f>IF(AU2780="S",IF(Q2780="1. Aceitou o programa",IF(OR(X2780="Não se Aplica",X2780=""),IF(OR(W2780="Não se Aplica",W2780=""),0,W2780-V2780),AVERAGE(X2780-W2780,W2780-V2780)),0),0)</f>
        <v>0</v>
      </c>
      <c r="AT2780" s="45">
        <f>IF(AU2780="S",IF(AND(Q2780="1. Aceitou o programa",AB2780="Realizada"),IFERROR(IF(AA2780="",0,AA2780-R2780),0),0),0)</f>
        <v>0</v>
      </c>
      <c r="AU2780" s="45" t="str">
        <f>_xlfn.XLOOKUP(U2780,'Lista Suspensa'!$AA$20:$AA$23,'Lista Suspensa'!$AB$20:$AB$23,"N/A")</f>
        <v>S</v>
      </c>
    </row>
    <row r="2781" spans="1:47" ht="12" customHeight="1" x14ac:dyDescent="0.3">
      <c r="A2781" s="87" t="s">
        <v>47</v>
      </c>
      <c r="B2781" s="88">
        <v>46104</v>
      </c>
      <c r="C2781" s="89" t="s">
        <v>48</v>
      </c>
      <c r="D2781" s="89" t="s">
        <v>49</v>
      </c>
      <c r="E2781" s="189">
        <v>77346804</v>
      </c>
      <c r="F2781" s="197" t="s">
        <v>7071</v>
      </c>
      <c r="G2781" s="90">
        <v>16402750700</v>
      </c>
      <c r="H2781" s="91">
        <v>34347</v>
      </c>
      <c r="I2781" s="89"/>
      <c r="J2781" s="89" t="s">
        <v>51</v>
      </c>
      <c r="K2781" s="89" t="s">
        <v>76</v>
      </c>
      <c r="L2781" s="89" t="s">
        <v>95</v>
      </c>
      <c r="M2781" s="89" t="s">
        <v>3425</v>
      </c>
      <c r="N2781" s="89" t="s">
        <v>159</v>
      </c>
      <c r="O2781" s="92" t="s">
        <v>7072</v>
      </c>
      <c r="P2781" s="93" t="s">
        <v>57</v>
      </c>
      <c r="Q2781" s="110" t="s">
        <v>5322</v>
      </c>
      <c r="R2781" s="94"/>
      <c r="S2781" s="95">
        <v>46168</v>
      </c>
      <c r="T2781" s="95" t="s">
        <v>5203</v>
      </c>
      <c r="U2781" s="95" t="s">
        <v>1125</v>
      </c>
      <c r="V2781" s="91">
        <v>46118</v>
      </c>
      <c r="W2781" s="91">
        <v>46161</v>
      </c>
      <c r="X2781" s="91">
        <v>46167</v>
      </c>
      <c r="Y2781" s="96" t="s">
        <v>2851</v>
      </c>
      <c r="Z2781" s="89"/>
      <c r="AA2781" s="95"/>
      <c r="AB2781" s="89"/>
      <c r="AC2781" s="109"/>
      <c r="AD2781" s="89"/>
      <c r="AE2781" s="89"/>
      <c r="AF2781" s="191"/>
      <c r="AG2781" s="194"/>
      <c r="AH2781" s="193"/>
      <c r="AI2781" s="97"/>
      <c r="AJ2781" s="97"/>
      <c r="AK2781" s="97"/>
      <c r="AL2781" s="45" t="s">
        <v>67</v>
      </c>
      <c r="AM2781" s="160" t="str">
        <f>MONTH(B2781)&amp;"/"&amp;YEAR(B2781)</f>
        <v>3/2026</v>
      </c>
      <c r="AN2781" s="45">
        <f>WEEKNUM(B2781)-WEEKNUM(EOMONTH(B2781,-1)+1)+1</f>
        <v>4</v>
      </c>
      <c r="AO2781" s="45" t="str">
        <f>MONTH(R2781)&amp;"/"&amp;YEAR(R2781)</f>
        <v>1/1900</v>
      </c>
      <c r="AP2781" s="45" t="e">
        <f>WEEKNUM(R2781)-WEEKNUM(EOMONTH(R2781,-1)+1)+1</f>
        <v>#NUM!</v>
      </c>
      <c r="AQ2781" s="45">
        <f>IF(AU2781="S",IF(Q2781="1. Aceitou o programa",R2781-B2781,0),0)</f>
        <v>0</v>
      </c>
      <c r="AR2781" s="45">
        <f>IF(AU2781="S",IF(AND(S2781&lt;&gt;"",R2781&lt;&gt;""),S2781-R2781,0),0)</f>
        <v>0</v>
      </c>
      <c r="AS2781" s="45">
        <f>IF(AU2781="S",IF(Q2781="1. Aceitou o programa",IF(OR(X2781="Não se Aplica",X2781=""),IF(OR(W2781="Não se Aplica",W2781=""),0,W2781-V2781),AVERAGE(X2781-W2781,W2781-V2781)),0),0)</f>
        <v>0</v>
      </c>
      <c r="AT2781" s="45">
        <f>IF(AU2781="S",IF(AND(Q2781="1. Aceitou o programa",AB2781="Realizada"),IFERROR(IF(AA2781="",0,AA2781-R2781),0),0),0)</f>
        <v>0</v>
      </c>
      <c r="AU2781" s="45" t="str">
        <f>_xlfn.XLOOKUP(U2781,'Lista Suspensa'!$AA$20:$AA$23,'Lista Suspensa'!$AB$20:$AB$23,"N/A")</f>
        <v>S</v>
      </c>
    </row>
    <row r="2782" spans="1:47" ht="12" customHeight="1" x14ac:dyDescent="0.3">
      <c r="A2782" s="87" t="s">
        <v>47</v>
      </c>
      <c r="B2782" s="88">
        <v>46104</v>
      </c>
      <c r="C2782" s="89" t="s">
        <v>48</v>
      </c>
      <c r="D2782" s="89" t="s">
        <v>49</v>
      </c>
      <c r="E2782" s="189">
        <v>77352194</v>
      </c>
      <c r="F2782" s="197" t="s">
        <v>7073</v>
      </c>
      <c r="G2782" s="90">
        <v>26657332858</v>
      </c>
      <c r="H2782" s="91">
        <v>24304</v>
      </c>
      <c r="I2782" s="89"/>
      <c r="J2782" s="89" t="s">
        <v>51</v>
      </c>
      <c r="K2782" s="89" t="s">
        <v>52</v>
      </c>
      <c r="L2782" s="89" t="s">
        <v>85</v>
      </c>
      <c r="M2782" s="89" t="s">
        <v>7074</v>
      </c>
      <c r="N2782" s="89" t="s">
        <v>159</v>
      </c>
      <c r="O2782" s="92" t="s">
        <v>7075</v>
      </c>
      <c r="P2782" s="93" t="s">
        <v>57</v>
      </c>
      <c r="Q2782" s="110" t="s">
        <v>5322</v>
      </c>
      <c r="R2782" s="94"/>
      <c r="S2782" s="95">
        <v>46168</v>
      </c>
      <c r="T2782" s="95" t="s">
        <v>5203</v>
      </c>
      <c r="U2782" s="95" t="s">
        <v>1125</v>
      </c>
      <c r="V2782" s="91">
        <v>46118</v>
      </c>
      <c r="W2782" s="91">
        <v>46161</v>
      </c>
      <c r="X2782" s="91">
        <v>46167</v>
      </c>
      <c r="Y2782" s="96" t="s">
        <v>2851</v>
      </c>
      <c r="Z2782" s="89"/>
      <c r="AA2782" s="95"/>
      <c r="AB2782" s="89"/>
      <c r="AC2782" s="109"/>
      <c r="AD2782" s="89"/>
      <c r="AE2782" s="89"/>
      <c r="AF2782" s="191"/>
      <c r="AG2782" s="194"/>
      <c r="AH2782" s="193"/>
      <c r="AI2782" s="97"/>
      <c r="AJ2782" s="97"/>
      <c r="AK2782" s="97"/>
      <c r="AL2782" s="45" t="s">
        <v>67</v>
      </c>
      <c r="AM2782" s="160" t="str">
        <f>MONTH(B2782)&amp;"/"&amp;YEAR(B2782)</f>
        <v>3/2026</v>
      </c>
      <c r="AN2782" s="45">
        <f>WEEKNUM(B2782)-WEEKNUM(EOMONTH(B2782,-1)+1)+1</f>
        <v>4</v>
      </c>
      <c r="AO2782" s="45" t="str">
        <f>MONTH(R2782)&amp;"/"&amp;YEAR(R2782)</f>
        <v>1/1900</v>
      </c>
      <c r="AP2782" s="45" t="e">
        <f>WEEKNUM(R2782)-WEEKNUM(EOMONTH(R2782,-1)+1)+1</f>
        <v>#NUM!</v>
      </c>
      <c r="AQ2782" s="45">
        <f>IF(AU2782="S",IF(Q2782="1. Aceitou o programa",R2782-B2782,0),0)</f>
        <v>0</v>
      </c>
      <c r="AR2782" s="45">
        <f>IF(AU2782="S",IF(AND(S2782&lt;&gt;"",R2782&lt;&gt;""),S2782-R2782,0),0)</f>
        <v>0</v>
      </c>
      <c r="AS2782" s="45">
        <f>IF(AU2782="S",IF(Q2782="1. Aceitou o programa",IF(OR(X2782="Não se Aplica",X2782=""),IF(OR(W2782="Não se Aplica",W2782=""),0,W2782-V2782),AVERAGE(X2782-W2782,W2782-V2782)),0),0)</f>
        <v>0</v>
      </c>
      <c r="AT2782" s="45">
        <f>IF(AU2782="S",IF(AND(Q2782="1. Aceitou o programa",AB2782="Realizada"),IFERROR(IF(AA2782="",0,AA2782-R2782),0),0),0)</f>
        <v>0</v>
      </c>
      <c r="AU2782" s="45" t="str">
        <f>_xlfn.XLOOKUP(U2782,'Lista Suspensa'!$AA$20:$AA$23,'Lista Suspensa'!$AB$20:$AB$23,"N/A")</f>
        <v>S</v>
      </c>
    </row>
    <row r="2783" spans="1:47" ht="12" customHeight="1" x14ac:dyDescent="0.3">
      <c r="A2783" s="87" t="s">
        <v>47</v>
      </c>
      <c r="B2783" s="88">
        <v>46104</v>
      </c>
      <c r="C2783" s="89" t="s">
        <v>48</v>
      </c>
      <c r="D2783" s="89" t="s">
        <v>49</v>
      </c>
      <c r="E2783" s="189">
        <v>77393499</v>
      </c>
      <c r="F2783" s="197" t="s">
        <v>7076</v>
      </c>
      <c r="G2783" s="90">
        <v>39655488837</v>
      </c>
      <c r="H2783" s="91">
        <v>32734</v>
      </c>
      <c r="I2783" s="89"/>
      <c r="J2783" s="89" t="s">
        <v>51</v>
      </c>
      <c r="K2783" s="89" t="s">
        <v>52</v>
      </c>
      <c r="L2783" s="89" t="s">
        <v>85</v>
      </c>
      <c r="M2783" s="89" t="s">
        <v>4347</v>
      </c>
      <c r="N2783" s="89" t="s">
        <v>159</v>
      </c>
      <c r="O2783" s="92" t="s">
        <v>7077</v>
      </c>
      <c r="P2783" s="93" t="s">
        <v>57</v>
      </c>
      <c r="Q2783" s="110" t="s">
        <v>5322</v>
      </c>
      <c r="R2783" s="94"/>
      <c r="S2783" s="95">
        <v>46168</v>
      </c>
      <c r="T2783" s="95" t="s">
        <v>5203</v>
      </c>
      <c r="U2783" s="95" t="s">
        <v>1125</v>
      </c>
      <c r="V2783" s="91">
        <v>46118</v>
      </c>
      <c r="W2783" s="91">
        <v>46161</v>
      </c>
      <c r="X2783" s="91">
        <v>46167</v>
      </c>
      <c r="Y2783" s="96" t="s">
        <v>2851</v>
      </c>
      <c r="Z2783" s="89"/>
      <c r="AA2783" s="95"/>
      <c r="AB2783" s="89"/>
      <c r="AC2783" s="109"/>
      <c r="AD2783" s="89"/>
      <c r="AE2783" s="89"/>
      <c r="AF2783" s="191"/>
      <c r="AG2783" s="194"/>
      <c r="AH2783" s="193"/>
      <c r="AI2783" s="97"/>
      <c r="AJ2783" s="97"/>
      <c r="AK2783" s="97"/>
      <c r="AL2783" s="45" t="s">
        <v>67</v>
      </c>
      <c r="AM2783" s="160" t="str">
        <f>MONTH(B2783)&amp;"/"&amp;YEAR(B2783)</f>
        <v>3/2026</v>
      </c>
      <c r="AN2783" s="45">
        <f>WEEKNUM(B2783)-WEEKNUM(EOMONTH(B2783,-1)+1)+1</f>
        <v>4</v>
      </c>
      <c r="AO2783" s="45" t="str">
        <f>MONTH(R2783)&amp;"/"&amp;YEAR(R2783)</f>
        <v>1/1900</v>
      </c>
      <c r="AP2783" s="45" t="e">
        <f>WEEKNUM(R2783)-WEEKNUM(EOMONTH(R2783,-1)+1)+1</f>
        <v>#NUM!</v>
      </c>
      <c r="AQ2783" s="45">
        <f>IF(AU2783="S",IF(Q2783="1. Aceitou o programa",R2783-B2783,0),0)</f>
        <v>0</v>
      </c>
      <c r="AR2783" s="45">
        <f>IF(AU2783="S",IF(AND(S2783&lt;&gt;"",R2783&lt;&gt;""),S2783-R2783,0),0)</f>
        <v>0</v>
      </c>
      <c r="AS2783" s="45">
        <f>IF(AU2783="S",IF(Q2783="1. Aceitou o programa",IF(OR(X2783="Não se Aplica",X2783=""),IF(OR(W2783="Não se Aplica",W2783=""),0,W2783-V2783),AVERAGE(X2783-W2783,W2783-V2783)),0),0)</f>
        <v>0</v>
      </c>
      <c r="AT2783" s="45">
        <f>IF(AU2783="S",IF(AND(Q2783="1. Aceitou o programa",AB2783="Realizada"),IFERROR(IF(AA2783="",0,AA2783-R2783),0),0),0)</f>
        <v>0</v>
      </c>
      <c r="AU2783" s="45" t="str">
        <f>_xlfn.XLOOKUP(U2783,'Lista Suspensa'!$AA$20:$AA$23,'Lista Suspensa'!$AB$20:$AB$23,"N/A")</f>
        <v>S</v>
      </c>
    </row>
    <row r="2784" spans="1:47" ht="12" customHeight="1" x14ac:dyDescent="0.3">
      <c r="A2784" s="87" t="s">
        <v>47</v>
      </c>
      <c r="B2784" s="88">
        <v>46104</v>
      </c>
      <c r="C2784" s="89" t="s">
        <v>48</v>
      </c>
      <c r="D2784" s="89" t="s">
        <v>49</v>
      </c>
      <c r="E2784" s="189">
        <v>77463460</v>
      </c>
      <c r="F2784" s="197" t="s">
        <v>7078</v>
      </c>
      <c r="G2784" s="90">
        <v>7512892802</v>
      </c>
      <c r="H2784" s="91">
        <v>23871</v>
      </c>
      <c r="I2784" s="89"/>
      <c r="J2784" s="89" t="s">
        <v>51</v>
      </c>
      <c r="K2784" s="89" t="s">
        <v>52</v>
      </c>
      <c r="L2784" s="89" t="s">
        <v>85</v>
      </c>
      <c r="M2784" s="89" t="s">
        <v>7079</v>
      </c>
      <c r="N2784" s="89" t="s">
        <v>159</v>
      </c>
      <c r="O2784" s="92" t="s">
        <v>7080</v>
      </c>
      <c r="P2784" s="93" t="s">
        <v>57</v>
      </c>
      <c r="Q2784" s="110" t="s">
        <v>5322</v>
      </c>
      <c r="R2784" s="94"/>
      <c r="S2784" s="95">
        <v>46168</v>
      </c>
      <c r="T2784" s="95" t="s">
        <v>5203</v>
      </c>
      <c r="U2784" s="95" t="s">
        <v>1125</v>
      </c>
      <c r="V2784" s="91">
        <v>46118</v>
      </c>
      <c r="W2784" s="91">
        <v>46161</v>
      </c>
      <c r="X2784" s="91">
        <v>46167</v>
      </c>
      <c r="Y2784" s="96" t="s">
        <v>2851</v>
      </c>
      <c r="Z2784" s="89"/>
      <c r="AA2784" s="95"/>
      <c r="AB2784" s="89"/>
      <c r="AC2784" s="109"/>
      <c r="AD2784" s="89"/>
      <c r="AE2784" s="89"/>
      <c r="AF2784" s="191"/>
      <c r="AG2784" s="194"/>
      <c r="AH2784" s="193"/>
      <c r="AI2784" s="97"/>
      <c r="AJ2784" s="97"/>
      <c r="AK2784" s="97"/>
      <c r="AL2784" s="45" t="s">
        <v>67</v>
      </c>
      <c r="AM2784" s="160" t="str">
        <f>MONTH(B2784)&amp;"/"&amp;YEAR(B2784)</f>
        <v>3/2026</v>
      </c>
      <c r="AN2784" s="45">
        <f>WEEKNUM(B2784)-WEEKNUM(EOMONTH(B2784,-1)+1)+1</f>
        <v>4</v>
      </c>
      <c r="AO2784" s="45" t="str">
        <f>MONTH(R2784)&amp;"/"&amp;YEAR(R2784)</f>
        <v>1/1900</v>
      </c>
      <c r="AP2784" s="45" t="e">
        <f>WEEKNUM(R2784)-WEEKNUM(EOMONTH(R2784,-1)+1)+1</f>
        <v>#NUM!</v>
      </c>
      <c r="AQ2784" s="45">
        <f>IF(AU2784="S",IF(Q2784="1. Aceitou o programa",R2784-B2784,0),0)</f>
        <v>0</v>
      </c>
      <c r="AR2784" s="45">
        <f>IF(AU2784="S",IF(AND(S2784&lt;&gt;"",R2784&lt;&gt;""),S2784-R2784,0),0)</f>
        <v>0</v>
      </c>
      <c r="AS2784" s="45">
        <f>IF(AU2784="S",IF(Q2784="1. Aceitou o programa",IF(OR(X2784="Não se Aplica",X2784=""),IF(OR(W2784="Não se Aplica",W2784=""),0,W2784-V2784),AVERAGE(X2784-W2784,W2784-V2784)),0),0)</f>
        <v>0</v>
      </c>
      <c r="AT2784" s="45">
        <f>IF(AU2784="S",IF(AND(Q2784="1. Aceitou o programa",AB2784="Realizada"),IFERROR(IF(AA2784="",0,AA2784-R2784),0),0),0)</f>
        <v>0</v>
      </c>
      <c r="AU2784" s="45" t="str">
        <f>_xlfn.XLOOKUP(U2784,'Lista Suspensa'!$AA$20:$AA$23,'Lista Suspensa'!$AB$20:$AB$23,"N/A")</f>
        <v>S</v>
      </c>
    </row>
    <row r="2785" spans="1:47" ht="12" customHeight="1" x14ac:dyDescent="0.3">
      <c r="A2785" s="87" t="s">
        <v>47</v>
      </c>
      <c r="B2785" s="88">
        <v>46104</v>
      </c>
      <c r="C2785" s="89" t="s">
        <v>48</v>
      </c>
      <c r="D2785" s="89" t="s">
        <v>49</v>
      </c>
      <c r="E2785" s="189">
        <v>77473518</v>
      </c>
      <c r="F2785" s="197" t="s">
        <v>7081</v>
      </c>
      <c r="G2785" s="90">
        <v>10920832784</v>
      </c>
      <c r="H2785" s="91">
        <v>29123</v>
      </c>
      <c r="I2785" s="89"/>
      <c r="J2785" s="89" t="s">
        <v>51</v>
      </c>
      <c r="K2785" s="89" t="s">
        <v>76</v>
      </c>
      <c r="L2785" s="89" t="s">
        <v>95</v>
      </c>
      <c r="M2785" s="89" t="s">
        <v>577</v>
      </c>
      <c r="N2785" s="89" t="s">
        <v>197</v>
      </c>
      <c r="O2785" s="92" t="s">
        <v>7082</v>
      </c>
      <c r="P2785" s="93" t="s">
        <v>57</v>
      </c>
      <c r="Q2785" s="110" t="s">
        <v>5322</v>
      </c>
      <c r="R2785" s="94"/>
      <c r="S2785" s="95">
        <v>46168</v>
      </c>
      <c r="T2785" s="95" t="s">
        <v>5203</v>
      </c>
      <c r="U2785" s="95" t="s">
        <v>1125</v>
      </c>
      <c r="V2785" s="91">
        <v>46118</v>
      </c>
      <c r="W2785" s="91">
        <v>46161</v>
      </c>
      <c r="X2785" s="91">
        <v>46167</v>
      </c>
      <c r="Y2785" s="96" t="s">
        <v>2851</v>
      </c>
      <c r="Z2785" s="89"/>
      <c r="AA2785" s="95"/>
      <c r="AB2785" s="89"/>
      <c r="AC2785" s="109"/>
      <c r="AD2785" s="89"/>
      <c r="AE2785" s="89"/>
      <c r="AF2785" s="191"/>
      <c r="AG2785" s="194"/>
      <c r="AH2785" s="193"/>
      <c r="AI2785" s="97"/>
      <c r="AJ2785" s="97"/>
      <c r="AK2785" s="97"/>
      <c r="AL2785" s="45" t="s">
        <v>67</v>
      </c>
      <c r="AM2785" s="160" t="str">
        <f>MONTH(B2785)&amp;"/"&amp;YEAR(B2785)</f>
        <v>3/2026</v>
      </c>
      <c r="AN2785" s="45">
        <f>WEEKNUM(B2785)-WEEKNUM(EOMONTH(B2785,-1)+1)+1</f>
        <v>4</v>
      </c>
      <c r="AO2785" s="45" t="str">
        <f>MONTH(R2785)&amp;"/"&amp;YEAR(R2785)</f>
        <v>1/1900</v>
      </c>
      <c r="AP2785" s="45" t="e">
        <f>WEEKNUM(R2785)-WEEKNUM(EOMONTH(R2785,-1)+1)+1</f>
        <v>#NUM!</v>
      </c>
      <c r="AQ2785" s="45">
        <f>IF(AU2785="S",IF(Q2785="1. Aceitou o programa",R2785-B2785,0),0)</f>
        <v>0</v>
      </c>
      <c r="AR2785" s="45">
        <f>IF(AU2785="S",IF(AND(S2785&lt;&gt;"",R2785&lt;&gt;""),S2785-R2785,0),0)</f>
        <v>0</v>
      </c>
      <c r="AS2785" s="45">
        <f>IF(AU2785="S",IF(Q2785="1. Aceitou o programa",IF(OR(X2785="Não se Aplica",X2785=""),IF(OR(W2785="Não se Aplica",W2785=""),0,W2785-V2785),AVERAGE(X2785-W2785,W2785-V2785)),0),0)</f>
        <v>0</v>
      </c>
      <c r="AT2785" s="45">
        <f>IF(AU2785="S",IF(AND(Q2785="1. Aceitou o programa",AB2785="Realizada"),IFERROR(IF(AA2785="",0,AA2785-R2785),0),0),0)</f>
        <v>0</v>
      </c>
      <c r="AU2785" s="45" t="str">
        <f>_xlfn.XLOOKUP(U2785,'Lista Suspensa'!$AA$20:$AA$23,'Lista Suspensa'!$AB$20:$AB$23,"N/A")</f>
        <v>S</v>
      </c>
    </row>
    <row r="2786" spans="1:47" ht="12" customHeight="1" x14ac:dyDescent="0.3">
      <c r="A2786" s="87" t="s">
        <v>47</v>
      </c>
      <c r="B2786" s="88">
        <v>46104</v>
      </c>
      <c r="C2786" s="89" t="s">
        <v>48</v>
      </c>
      <c r="D2786" s="89" t="s">
        <v>49</v>
      </c>
      <c r="E2786" s="189">
        <v>82400904</v>
      </c>
      <c r="F2786" s="197" t="s">
        <v>7083</v>
      </c>
      <c r="G2786" s="90">
        <v>657172790</v>
      </c>
      <c r="H2786" s="91">
        <v>24020</v>
      </c>
      <c r="I2786" s="89"/>
      <c r="J2786" s="89" t="s">
        <v>51</v>
      </c>
      <c r="K2786" s="89" t="s">
        <v>76</v>
      </c>
      <c r="L2786" s="89" t="s">
        <v>101</v>
      </c>
      <c r="M2786" s="89" t="s">
        <v>7084</v>
      </c>
      <c r="N2786" s="89" t="s">
        <v>291</v>
      </c>
      <c r="O2786" s="92" t="s">
        <v>7085</v>
      </c>
      <c r="P2786" s="93" t="s">
        <v>57</v>
      </c>
      <c r="Q2786" s="110" t="s">
        <v>5322</v>
      </c>
      <c r="R2786" s="94"/>
      <c r="S2786" s="95">
        <v>46168</v>
      </c>
      <c r="T2786" s="95" t="s">
        <v>5203</v>
      </c>
      <c r="U2786" s="95" t="s">
        <v>1125</v>
      </c>
      <c r="V2786" s="91">
        <v>46118</v>
      </c>
      <c r="W2786" s="91">
        <v>46161</v>
      </c>
      <c r="X2786" s="91">
        <v>46167</v>
      </c>
      <c r="Y2786" s="96" t="s">
        <v>2851</v>
      </c>
      <c r="Z2786" s="89"/>
      <c r="AA2786" s="95"/>
      <c r="AB2786" s="89"/>
      <c r="AC2786" s="109"/>
      <c r="AD2786" s="89"/>
      <c r="AE2786" s="89"/>
      <c r="AF2786" s="191"/>
      <c r="AG2786" s="194"/>
      <c r="AH2786" s="193"/>
      <c r="AI2786" s="97"/>
      <c r="AJ2786" s="97"/>
      <c r="AK2786" s="97"/>
      <c r="AL2786" s="45" t="s">
        <v>67</v>
      </c>
      <c r="AM2786" s="160" t="str">
        <f>MONTH(B2786)&amp;"/"&amp;YEAR(B2786)</f>
        <v>3/2026</v>
      </c>
      <c r="AN2786" s="45">
        <f>WEEKNUM(B2786)-WEEKNUM(EOMONTH(B2786,-1)+1)+1</f>
        <v>4</v>
      </c>
      <c r="AO2786" s="45" t="str">
        <f>MONTH(R2786)&amp;"/"&amp;YEAR(R2786)</f>
        <v>1/1900</v>
      </c>
      <c r="AP2786" s="45" t="e">
        <f>WEEKNUM(R2786)-WEEKNUM(EOMONTH(R2786,-1)+1)+1</f>
        <v>#NUM!</v>
      </c>
      <c r="AQ2786" s="45">
        <f>IF(AU2786="S",IF(Q2786="1. Aceitou o programa",R2786-B2786,0),0)</f>
        <v>0</v>
      </c>
      <c r="AR2786" s="45">
        <f>IF(AU2786="S",IF(AND(S2786&lt;&gt;"",R2786&lt;&gt;""),S2786-R2786,0),0)</f>
        <v>0</v>
      </c>
      <c r="AS2786" s="45">
        <f>IF(AU2786="S",IF(Q2786="1. Aceitou o programa",IF(OR(X2786="Não se Aplica",X2786=""),IF(OR(W2786="Não se Aplica",W2786=""),0,W2786-V2786),AVERAGE(X2786-W2786,W2786-V2786)),0),0)</f>
        <v>0</v>
      </c>
      <c r="AT2786" s="45">
        <f>IF(AU2786="S",IF(AND(Q2786="1. Aceitou o programa",AB2786="Realizada"),IFERROR(IF(AA2786="",0,AA2786-R2786),0),0),0)</f>
        <v>0</v>
      </c>
      <c r="AU2786" s="45" t="str">
        <f>_xlfn.XLOOKUP(U2786,'Lista Suspensa'!$AA$20:$AA$23,'Lista Suspensa'!$AB$20:$AB$23,"N/A")</f>
        <v>S</v>
      </c>
    </row>
    <row r="2787" spans="1:47" ht="12" customHeight="1" x14ac:dyDescent="0.3">
      <c r="A2787" s="87" t="s">
        <v>47</v>
      </c>
      <c r="B2787" s="88">
        <v>46104</v>
      </c>
      <c r="C2787" s="89" t="s">
        <v>48</v>
      </c>
      <c r="D2787" s="89" t="s">
        <v>49</v>
      </c>
      <c r="E2787" s="189">
        <v>83483640</v>
      </c>
      <c r="F2787" s="197" t="s">
        <v>7086</v>
      </c>
      <c r="G2787" s="90">
        <v>7922004893</v>
      </c>
      <c r="H2787" s="91">
        <v>24180</v>
      </c>
      <c r="I2787" s="89"/>
      <c r="J2787" s="89" t="s">
        <v>51</v>
      </c>
      <c r="K2787" s="89" t="s">
        <v>52</v>
      </c>
      <c r="L2787" s="89" t="s">
        <v>410</v>
      </c>
      <c r="M2787" s="89" t="s">
        <v>7087</v>
      </c>
      <c r="N2787" s="89" t="s">
        <v>159</v>
      </c>
      <c r="O2787" s="92" t="s">
        <v>7088</v>
      </c>
      <c r="P2787" s="93" t="s">
        <v>57</v>
      </c>
      <c r="Q2787" s="110" t="s">
        <v>5322</v>
      </c>
      <c r="R2787" s="94"/>
      <c r="S2787" s="95">
        <v>46168</v>
      </c>
      <c r="T2787" s="95" t="s">
        <v>5203</v>
      </c>
      <c r="U2787" s="95" t="s">
        <v>1125</v>
      </c>
      <c r="V2787" s="91">
        <v>46118</v>
      </c>
      <c r="W2787" s="91">
        <v>46161</v>
      </c>
      <c r="X2787" s="91">
        <v>46167</v>
      </c>
      <c r="Y2787" s="96" t="s">
        <v>2851</v>
      </c>
      <c r="Z2787" s="89"/>
      <c r="AA2787" s="95"/>
      <c r="AB2787" s="89"/>
      <c r="AC2787" s="109"/>
      <c r="AD2787" s="89"/>
      <c r="AE2787" s="89"/>
      <c r="AF2787" s="191"/>
      <c r="AG2787" s="194"/>
      <c r="AH2787" s="193"/>
      <c r="AI2787" s="97"/>
      <c r="AJ2787" s="97"/>
      <c r="AK2787" s="97"/>
      <c r="AL2787" s="45" t="s">
        <v>67</v>
      </c>
      <c r="AM2787" s="160" t="str">
        <f>MONTH(B2787)&amp;"/"&amp;YEAR(B2787)</f>
        <v>3/2026</v>
      </c>
      <c r="AN2787" s="45">
        <f>WEEKNUM(B2787)-WEEKNUM(EOMONTH(B2787,-1)+1)+1</f>
        <v>4</v>
      </c>
      <c r="AO2787" s="45" t="str">
        <f>MONTH(R2787)&amp;"/"&amp;YEAR(R2787)</f>
        <v>1/1900</v>
      </c>
      <c r="AP2787" s="45" t="e">
        <f>WEEKNUM(R2787)-WEEKNUM(EOMONTH(R2787,-1)+1)+1</f>
        <v>#NUM!</v>
      </c>
      <c r="AQ2787" s="45">
        <f>IF(AU2787="S",IF(Q2787="1. Aceitou o programa",R2787-B2787,0),0)</f>
        <v>0</v>
      </c>
      <c r="AR2787" s="45">
        <f>IF(AU2787="S",IF(AND(S2787&lt;&gt;"",R2787&lt;&gt;""),S2787-R2787,0),0)</f>
        <v>0</v>
      </c>
      <c r="AS2787" s="45">
        <f>IF(AU2787="S",IF(Q2787="1. Aceitou o programa",IF(OR(X2787="Não se Aplica",X2787=""),IF(OR(W2787="Não se Aplica",W2787=""),0,W2787-V2787),AVERAGE(X2787-W2787,W2787-V2787)),0),0)</f>
        <v>0</v>
      </c>
      <c r="AT2787" s="45">
        <f>IF(AU2787="S",IF(AND(Q2787="1. Aceitou o programa",AB2787="Realizada"),IFERROR(IF(AA2787="",0,AA2787-R2787),0),0),0)</f>
        <v>0</v>
      </c>
      <c r="AU2787" s="45" t="str">
        <f>_xlfn.XLOOKUP(U2787,'Lista Suspensa'!$AA$20:$AA$23,'Lista Suspensa'!$AB$20:$AB$23,"N/A")</f>
        <v>S</v>
      </c>
    </row>
    <row r="2788" spans="1:47" ht="12" customHeight="1" x14ac:dyDescent="0.3">
      <c r="A2788" s="87" t="s">
        <v>47</v>
      </c>
      <c r="B2788" s="88">
        <v>46104</v>
      </c>
      <c r="C2788" s="89" t="s">
        <v>48</v>
      </c>
      <c r="D2788" s="89" t="s">
        <v>49</v>
      </c>
      <c r="E2788" s="189">
        <v>79235761</v>
      </c>
      <c r="F2788" s="197" t="s">
        <v>7089</v>
      </c>
      <c r="G2788" s="90">
        <v>62200860749</v>
      </c>
      <c r="H2788" s="91">
        <v>21296</v>
      </c>
      <c r="I2788" s="89"/>
      <c r="J2788" s="89" t="s">
        <v>84</v>
      </c>
      <c r="K2788" s="89" t="s">
        <v>76</v>
      </c>
      <c r="L2788" s="89" t="s">
        <v>283</v>
      </c>
      <c r="M2788" s="89" t="s">
        <v>7090</v>
      </c>
      <c r="N2788" s="89" t="s">
        <v>137</v>
      </c>
      <c r="O2788" s="92" t="s">
        <v>7091</v>
      </c>
      <c r="P2788" s="93" t="s">
        <v>57</v>
      </c>
      <c r="Q2788" s="110" t="s">
        <v>5322</v>
      </c>
      <c r="R2788" s="94"/>
      <c r="S2788" s="95">
        <v>46168</v>
      </c>
      <c r="T2788" s="95" t="s">
        <v>5203</v>
      </c>
      <c r="U2788" s="95" t="s">
        <v>1125</v>
      </c>
      <c r="V2788" s="91">
        <v>46118</v>
      </c>
      <c r="W2788" s="91">
        <v>46161</v>
      </c>
      <c r="X2788" s="91">
        <v>46167</v>
      </c>
      <c r="Y2788" s="96" t="s">
        <v>2851</v>
      </c>
      <c r="Z2788" s="89"/>
      <c r="AA2788" s="95"/>
      <c r="AB2788" s="89"/>
      <c r="AC2788" s="109"/>
      <c r="AD2788" s="89"/>
      <c r="AE2788" s="89"/>
      <c r="AF2788" s="191"/>
      <c r="AG2788" s="194"/>
      <c r="AH2788" s="193"/>
      <c r="AI2788" s="97"/>
      <c r="AJ2788" s="97"/>
      <c r="AK2788" s="97"/>
      <c r="AL2788" s="45" t="s">
        <v>67</v>
      </c>
      <c r="AM2788" s="160" t="str">
        <f>MONTH(B2788)&amp;"/"&amp;YEAR(B2788)</f>
        <v>3/2026</v>
      </c>
      <c r="AN2788" s="45">
        <f>WEEKNUM(B2788)-WEEKNUM(EOMONTH(B2788,-1)+1)+1</f>
        <v>4</v>
      </c>
      <c r="AO2788" s="45" t="str">
        <f>MONTH(R2788)&amp;"/"&amp;YEAR(R2788)</f>
        <v>1/1900</v>
      </c>
      <c r="AP2788" s="45" t="e">
        <f>WEEKNUM(R2788)-WEEKNUM(EOMONTH(R2788,-1)+1)+1</f>
        <v>#NUM!</v>
      </c>
      <c r="AQ2788" s="45">
        <f>IF(AU2788="S",IF(Q2788="1. Aceitou o programa",R2788-B2788,0),0)</f>
        <v>0</v>
      </c>
      <c r="AR2788" s="45">
        <f>IF(AU2788="S",IF(AND(S2788&lt;&gt;"",R2788&lt;&gt;""),S2788-R2788,0),0)</f>
        <v>0</v>
      </c>
      <c r="AS2788" s="45">
        <f>IF(AU2788="S",IF(Q2788="1. Aceitou o programa",IF(OR(X2788="Não se Aplica",X2788=""),IF(OR(W2788="Não se Aplica",W2788=""),0,W2788-V2788),AVERAGE(X2788-W2788,W2788-V2788)),0),0)</f>
        <v>0</v>
      </c>
      <c r="AT2788" s="45">
        <f>IF(AU2788="S",IF(AND(Q2788="1. Aceitou o programa",AB2788="Realizada"),IFERROR(IF(AA2788="",0,AA2788-R2788),0),0),0)</f>
        <v>0</v>
      </c>
      <c r="AU2788" s="45" t="str">
        <f>_xlfn.XLOOKUP(U2788,'Lista Suspensa'!$AA$20:$AA$23,'Lista Suspensa'!$AB$20:$AB$23,"N/A")</f>
        <v>S</v>
      </c>
    </row>
    <row r="2789" spans="1:47" ht="12" customHeight="1" x14ac:dyDescent="0.3">
      <c r="A2789" s="87" t="s">
        <v>47</v>
      </c>
      <c r="B2789" s="88">
        <v>46104</v>
      </c>
      <c r="C2789" s="89" t="s">
        <v>48</v>
      </c>
      <c r="D2789" s="89" t="s">
        <v>49</v>
      </c>
      <c r="E2789" s="189">
        <v>79354398</v>
      </c>
      <c r="F2789" s="197" t="s">
        <v>7092</v>
      </c>
      <c r="G2789" s="90">
        <v>41037260759</v>
      </c>
      <c r="H2789" s="91">
        <v>19819</v>
      </c>
      <c r="I2789" s="89"/>
      <c r="J2789" s="89" t="s">
        <v>51</v>
      </c>
      <c r="K2789" s="89" t="s">
        <v>76</v>
      </c>
      <c r="L2789" s="89" t="s">
        <v>95</v>
      </c>
      <c r="M2789" s="89" t="s">
        <v>222</v>
      </c>
      <c r="N2789" s="89" t="s">
        <v>137</v>
      </c>
      <c r="O2789" s="92" t="s">
        <v>7093</v>
      </c>
      <c r="P2789" s="93" t="s">
        <v>57</v>
      </c>
      <c r="Q2789" s="110" t="s">
        <v>5322</v>
      </c>
      <c r="R2789" s="94"/>
      <c r="S2789" s="95">
        <v>46168</v>
      </c>
      <c r="T2789" s="95" t="s">
        <v>5203</v>
      </c>
      <c r="U2789" s="95" t="s">
        <v>1125</v>
      </c>
      <c r="V2789" s="91">
        <v>46118</v>
      </c>
      <c r="W2789" s="91">
        <v>46161</v>
      </c>
      <c r="X2789" s="91">
        <v>46167</v>
      </c>
      <c r="Y2789" s="96" t="s">
        <v>2851</v>
      </c>
      <c r="Z2789" s="89"/>
      <c r="AA2789" s="95"/>
      <c r="AB2789" s="89"/>
      <c r="AC2789" s="109"/>
      <c r="AD2789" s="89"/>
      <c r="AE2789" s="89"/>
      <c r="AF2789" s="191"/>
      <c r="AG2789" s="194"/>
      <c r="AH2789" s="193"/>
      <c r="AI2789" s="97"/>
      <c r="AJ2789" s="97"/>
      <c r="AK2789" s="97"/>
      <c r="AL2789" s="45" t="s">
        <v>67</v>
      </c>
      <c r="AM2789" s="160" t="str">
        <f>MONTH(B2789)&amp;"/"&amp;YEAR(B2789)</f>
        <v>3/2026</v>
      </c>
      <c r="AN2789" s="45">
        <f>WEEKNUM(B2789)-WEEKNUM(EOMONTH(B2789,-1)+1)+1</f>
        <v>4</v>
      </c>
      <c r="AO2789" s="45" t="str">
        <f>MONTH(R2789)&amp;"/"&amp;YEAR(R2789)</f>
        <v>1/1900</v>
      </c>
      <c r="AP2789" s="45" t="e">
        <f>WEEKNUM(R2789)-WEEKNUM(EOMONTH(R2789,-1)+1)+1</f>
        <v>#NUM!</v>
      </c>
      <c r="AQ2789" s="45">
        <f>IF(AU2789="S",IF(Q2789="1. Aceitou o programa",R2789-B2789,0),0)</f>
        <v>0</v>
      </c>
      <c r="AR2789" s="45">
        <f>IF(AU2789="S",IF(AND(S2789&lt;&gt;"",R2789&lt;&gt;""),S2789-R2789,0),0)</f>
        <v>0</v>
      </c>
      <c r="AS2789" s="45">
        <f>IF(AU2789="S",IF(Q2789="1. Aceitou o programa",IF(OR(X2789="Não se Aplica",X2789=""),IF(OR(W2789="Não se Aplica",W2789=""),0,W2789-V2789),AVERAGE(X2789-W2789,W2789-V2789)),0),0)</f>
        <v>0</v>
      </c>
      <c r="AT2789" s="45">
        <f>IF(AU2789="S",IF(AND(Q2789="1. Aceitou o programa",AB2789="Realizada"),IFERROR(IF(AA2789="",0,AA2789-R2789),0),0),0)</f>
        <v>0</v>
      </c>
      <c r="AU2789" s="45" t="str">
        <f>_xlfn.XLOOKUP(U2789,'Lista Suspensa'!$AA$20:$AA$23,'Lista Suspensa'!$AB$20:$AB$23,"N/A")</f>
        <v>S</v>
      </c>
    </row>
    <row r="2790" spans="1:47" ht="12" customHeight="1" x14ac:dyDescent="0.3">
      <c r="A2790" s="87" t="s">
        <v>47</v>
      </c>
      <c r="B2790" s="88">
        <v>46104</v>
      </c>
      <c r="C2790" s="89" t="s">
        <v>48</v>
      </c>
      <c r="D2790" s="89" t="s">
        <v>49</v>
      </c>
      <c r="E2790" s="189">
        <v>83949722</v>
      </c>
      <c r="F2790" s="197" t="s">
        <v>7094</v>
      </c>
      <c r="G2790" s="90">
        <v>2059382300</v>
      </c>
      <c r="H2790" s="91">
        <v>31248</v>
      </c>
      <c r="I2790" s="89"/>
      <c r="J2790" s="89" t="s">
        <v>51</v>
      </c>
      <c r="K2790" s="89" t="s">
        <v>76</v>
      </c>
      <c r="L2790" s="89" t="s">
        <v>95</v>
      </c>
      <c r="M2790" s="89" t="s">
        <v>3562</v>
      </c>
      <c r="N2790" s="89" t="s">
        <v>137</v>
      </c>
      <c r="O2790" s="92" t="s">
        <v>7095</v>
      </c>
      <c r="P2790" s="93" t="s">
        <v>57</v>
      </c>
      <c r="Q2790" s="110" t="s">
        <v>5322</v>
      </c>
      <c r="R2790" s="94"/>
      <c r="S2790" s="95">
        <v>46168</v>
      </c>
      <c r="T2790" s="95" t="s">
        <v>5203</v>
      </c>
      <c r="U2790" s="95" t="s">
        <v>1125</v>
      </c>
      <c r="V2790" s="91">
        <v>46118</v>
      </c>
      <c r="W2790" s="91">
        <v>46161</v>
      </c>
      <c r="X2790" s="91">
        <v>46167</v>
      </c>
      <c r="Y2790" s="96" t="s">
        <v>2851</v>
      </c>
      <c r="Z2790" s="89"/>
      <c r="AA2790" s="95"/>
      <c r="AB2790" s="89"/>
      <c r="AC2790" s="109"/>
      <c r="AD2790" s="89"/>
      <c r="AE2790" s="89"/>
      <c r="AF2790" s="191"/>
      <c r="AG2790" s="194"/>
      <c r="AH2790" s="193"/>
      <c r="AI2790" s="97"/>
      <c r="AJ2790" s="97"/>
      <c r="AK2790" s="97"/>
      <c r="AL2790" s="45" t="s">
        <v>67</v>
      </c>
      <c r="AM2790" s="160" t="str">
        <f>MONTH(B2790)&amp;"/"&amp;YEAR(B2790)</f>
        <v>3/2026</v>
      </c>
      <c r="AN2790" s="45">
        <f>WEEKNUM(B2790)-WEEKNUM(EOMONTH(B2790,-1)+1)+1</f>
        <v>4</v>
      </c>
      <c r="AO2790" s="45" t="str">
        <f>MONTH(R2790)&amp;"/"&amp;YEAR(R2790)</f>
        <v>1/1900</v>
      </c>
      <c r="AP2790" s="45" t="e">
        <f>WEEKNUM(R2790)-WEEKNUM(EOMONTH(R2790,-1)+1)+1</f>
        <v>#NUM!</v>
      </c>
      <c r="AQ2790" s="45">
        <f>IF(AU2790="S",IF(Q2790="1. Aceitou o programa",R2790-B2790,0),0)</f>
        <v>0</v>
      </c>
      <c r="AR2790" s="45">
        <f>IF(AU2790="S",IF(AND(S2790&lt;&gt;"",R2790&lt;&gt;""),S2790-R2790,0),0)</f>
        <v>0</v>
      </c>
      <c r="AS2790" s="45">
        <f>IF(AU2790="S",IF(Q2790="1. Aceitou o programa",IF(OR(X2790="Não se Aplica",X2790=""),IF(OR(W2790="Não se Aplica",W2790=""),0,W2790-V2790),AVERAGE(X2790-W2790,W2790-V2790)),0),0)</f>
        <v>0</v>
      </c>
      <c r="AT2790" s="45">
        <f>IF(AU2790="S",IF(AND(Q2790="1. Aceitou o programa",AB2790="Realizada"),IFERROR(IF(AA2790="",0,AA2790-R2790),0),0),0)</f>
        <v>0</v>
      </c>
      <c r="AU2790" s="45" t="str">
        <f>_xlfn.XLOOKUP(U2790,'Lista Suspensa'!$AA$20:$AA$23,'Lista Suspensa'!$AB$20:$AB$23,"N/A")</f>
        <v>S</v>
      </c>
    </row>
    <row r="2791" spans="1:47" ht="12" customHeight="1" x14ac:dyDescent="0.3">
      <c r="A2791" s="87" t="s">
        <v>47</v>
      </c>
      <c r="B2791" s="88">
        <v>46104</v>
      </c>
      <c r="C2791" s="89" t="s">
        <v>48</v>
      </c>
      <c r="D2791" s="89" t="s">
        <v>49</v>
      </c>
      <c r="E2791" s="189">
        <v>77802702</v>
      </c>
      <c r="F2791" s="197" t="s">
        <v>7096</v>
      </c>
      <c r="G2791" s="90">
        <v>35463970530</v>
      </c>
      <c r="H2791" s="91">
        <v>23989</v>
      </c>
      <c r="I2791" s="89"/>
      <c r="J2791" s="89" t="s">
        <v>51</v>
      </c>
      <c r="K2791" s="89" t="s">
        <v>52</v>
      </c>
      <c r="L2791" s="89" t="s">
        <v>85</v>
      </c>
      <c r="M2791" s="89" t="s">
        <v>7097</v>
      </c>
      <c r="N2791" s="89" t="s">
        <v>137</v>
      </c>
      <c r="O2791" s="92" t="s">
        <v>7098</v>
      </c>
      <c r="P2791" s="93" t="s">
        <v>57</v>
      </c>
      <c r="Q2791" s="110" t="s">
        <v>5322</v>
      </c>
      <c r="R2791" s="94"/>
      <c r="S2791" s="95">
        <v>46168</v>
      </c>
      <c r="T2791" s="95" t="s">
        <v>5203</v>
      </c>
      <c r="U2791" s="95" t="s">
        <v>1125</v>
      </c>
      <c r="V2791" s="91">
        <v>46118</v>
      </c>
      <c r="W2791" s="91">
        <v>46161</v>
      </c>
      <c r="X2791" s="91">
        <v>46167</v>
      </c>
      <c r="Y2791" s="96" t="s">
        <v>2851</v>
      </c>
      <c r="Z2791" s="89"/>
      <c r="AA2791" s="95"/>
      <c r="AB2791" s="89"/>
      <c r="AC2791" s="109"/>
      <c r="AD2791" s="89"/>
      <c r="AE2791" s="89"/>
      <c r="AF2791" s="191"/>
      <c r="AG2791" s="194"/>
      <c r="AH2791" s="193"/>
      <c r="AI2791" s="97"/>
      <c r="AJ2791" s="97"/>
      <c r="AK2791" s="97"/>
      <c r="AL2791" s="45" t="s">
        <v>67</v>
      </c>
      <c r="AM2791" s="160" t="str">
        <f>MONTH(B2791)&amp;"/"&amp;YEAR(B2791)</f>
        <v>3/2026</v>
      </c>
      <c r="AN2791" s="45">
        <f>WEEKNUM(B2791)-WEEKNUM(EOMONTH(B2791,-1)+1)+1</f>
        <v>4</v>
      </c>
      <c r="AO2791" s="45" t="str">
        <f>MONTH(R2791)&amp;"/"&amp;YEAR(R2791)</f>
        <v>1/1900</v>
      </c>
      <c r="AP2791" s="45" t="e">
        <f>WEEKNUM(R2791)-WEEKNUM(EOMONTH(R2791,-1)+1)+1</f>
        <v>#NUM!</v>
      </c>
      <c r="AQ2791" s="45">
        <f>IF(AU2791="S",IF(Q2791="1. Aceitou o programa",R2791-B2791,0),0)</f>
        <v>0</v>
      </c>
      <c r="AR2791" s="45">
        <f>IF(AU2791="S",IF(AND(S2791&lt;&gt;"",R2791&lt;&gt;""),S2791-R2791,0),0)</f>
        <v>0</v>
      </c>
      <c r="AS2791" s="45">
        <f>IF(AU2791="S",IF(Q2791="1. Aceitou o programa",IF(OR(X2791="Não se Aplica",X2791=""),IF(OR(W2791="Não se Aplica",W2791=""),0,W2791-V2791),AVERAGE(X2791-W2791,W2791-V2791)),0),0)</f>
        <v>0</v>
      </c>
      <c r="AT2791" s="45">
        <f>IF(AU2791="S",IF(AND(Q2791="1. Aceitou o programa",AB2791="Realizada"),IFERROR(IF(AA2791="",0,AA2791-R2791),0),0),0)</f>
        <v>0</v>
      </c>
      <c r="AU2791" s="45" t="str">
        <f>_xlfn.XLOOKUP(U2791,'Lista Suspensa'!$AA$20:$AA$23,'Lista Suspensa'!$AB$20:$AB$23,"N/A")</f>
        <v>S</v>
      </c>
    </row>
    <row r="2792" spans="1:47" ht="12" customHeight="1" x14ac:dyDescent="0.3">
      <c r="A2792" s="87" t="s">
        <v>47</v>
      </c>
      <c r="B2792" s="88">
        <v>46104</v>
      </c>
      <c r="C2792" s="89" t="s">
        <v>48</v>
      </c>
      <c r="D2792" s="89" t="s">
        <v>49</v>
      </c>
      <c r="E2792" s="189">
        <v>77802704</v>
      </c>
      <c r="F2792" s="197" t="s">
        <v>7099</v>
      </c>
      <c r="G2792" s="90">
        <v>95520279500</v>
      </c>
      <c r="H2792" s="91">
        <v>28850</v>
      </c>
      <c r="I2792" s="89"/>
      <c r="J2792" s="89" t="s">
        <v>84</v>
      </c>
      <c r="K2792" s="89" t="s">
        <v>52</v>
      </c>
      <c r="L2792" s="89" t="s">
        <v>85</v>
      </c>
      <c r="M2792" s="89" t="s">
        <v>7100</v>
      </c>
      <c r="N2792" s="89" t="s">
        <v>137</v>
      </c>
      <c r="O2792" s="92" t="s">
        <v>7101</v>
      </c>
      <c r="P2792" s="93" t="s">
        <v>57</v>
      </c>
      <c r="Q2792" s="110" t="s">
        <v>5322</v>
      </c>
      <c r="R2792" s="94"/>
      <c r="S2792" s="95">
        <v>46168</v>
      </c>
      <c r="T2792" s="95" t="s">
        <v>5203</v>
      </c>
      <c r="U2792" s="95" t="s">
        <v>1125</v>
      </c>
      <c r="V2792" s="91">
        <v>46118</v>
      </c>
      <c r="W2792" s="91">
        <v>46161</v>
      </c>
      <c r="X2792" s="91">
        <v>46167</v>
      </c>
      <c r="Y2792" s="96" t="s">
        <v>2851</v>
      </c>
      <c r="Z2792" s="89"/>
      <c r="AA2792" s="95"/>
      <c r="AB2792" s="89"/>
      <c r="AC2792" s="109"/>
      <c r="AD2792" s="89"/>
      <c r="AE2792" s="89"/>
      <c r="AF2792" s="191"/>
      <c r="AG2792" s="194"/>
      <c r="AH2792" s="193"/>
      <c r="AI2792" s="97"/>
      <c r="AJ2792" s="97"/>
      <c r="AK2792" s="97"/>
      <c r="AL2792" s="45" t="s">
        <v>67</v>
      </c>
      <c r="AM2792" s="160" t="str">
        <f>MONTH(B2792)&amp;"/"&amp;YEAR(B2792)</f>
        <v>3/2026</v>
      </c>
      <c r="AN2792" s="45">
        <f>WEEKNUM(B2792)-WEEKNUM(EOMONTH(B2792,-1)+1)+1</f>
        <v>4</v>
      </c>
      <c r="AO2792" s="45" t="str">
        <f>MONTH(R2792)&amp;"/"&amp;YEAR(R2792)</f>
        <v>1/1900</v>
      </c>
      <c r="AP2792" s="45" t="e">
        <f>WEEKNUM(R2792)-WEEKNUM(EOMONTH(R2792,-1)+1)+1</f>
        <v>#NUM!</v>
      </c>
      <c r="AQ2792" s="45">
        <f>IF(AU2792="S",IF(Q2792="1. Aceitou o programa",R2792-B2792,0),0)</f>
        <v>0</v>
      </c>
      <c r="AR2792" s="45">
        <f>IF(AU2792="S",IF(AND(S2792&lt;&gt;"",R2792&lt;&gt;""),S2792-R2792,0),0)</f>
        <v>0</v>
      </c>
      <c r="AS2792" s="45">
        <f>IF(AU2792="S",IF(Q2792="1. Aceitou o programa",IF(OR(X2792="Não se Aplica",X2792=""),IF(OR(W2792="Não se Aplica",W2792=""),0,W2792-V2792),AVERAGE(X2792-W2792,W2792-V2792)),0),0)</f>
        <v>0</v>
      </c>
      <c r="AT2792" s="45">
        <f>IF(AU2792="S",IF(AND(Q2792="1. Aceitou o programa",AB2792="Realizada"),IFERROR(IF(AA2792="",0,AA2792-R2792),0),0),0)</f>
        <v>0</v>
      </c>
      <c r="AU2792" s="45" t="str">
        <f>_xlfn.XLOOKUP(U2792,'Lista Suspensa'!$AA$20:$AA$23,'Lista Suspensa'!$AB$20:$AB$23,"N/A")</f>
        <v>S</v>
      </c>
    </row>
    <row r="2793" spans="1:47" ht="12" customHeight="1" x14ac:dyDescent="0.3">
      <c r="A2793" s="87" t="s">
        <v>47</v>
      </c>
      <c r="B2793" s="88">
        <v>46104</v>
      </c>
      <c r="C2793" s="89" t="s">
        <v>48</v>
      </c>
      <c r="D2793" s="89" t="s">
        <v>49</v>
      </c>
      <c r="E2793" s="189">
        <v>92677749</v>
      </c>
      <c r="F2793" s="197" t="s">
        <v>7102</v>
      </c>
      <c r="G2793" s="90">
        <v>12902439806</v>
      </c>
      <c r="H2793" s="91">
        <v>25713</v>
      </c>
      <c r="I2793" s="89"/>
      <c r="J2793" s="89" t="s">
        <v>51</v>
      </c>
      <c r="K2793" s="89" t="s">
        <v>52</v>
      </c>
      <c r="L2793" s="89" t="s">
        <v>85</v>
      </c>
      <c r="M2793" s="89" t="s">
        <v>513</v>
      </c>
      <c r="N2793" s="89" t="s">
        <v>137</v>
      </c>
      <c r="O2793" s="92" t="s">
        <v>7103</v>
      </c>
      <c r="P2793" s="93" t="s">
        <v>57</v>
      </c>
      <c r="Q2793" s="110" t="s">
        <v>5322</v>
      </c>
      <c r="R2793" s="94"/>
      <c r="S2793" s="95">
        <v>46168</v>
      </c>
      <c r="T2793" s="95" t="s">
        <v>5203</v>
      </c>
      <c r="U2793" s="95" t="s">
        <v>1125</v>
      </c>
      <c r="V2793" s="91">
        <v>46156</v>
      </c>
      <c r="W2793" s="91">
        <v>46164</v>
      </c>
      <c r="X2793" s="91">
        <v>46168</v>
      </c>
      <c r="Y2793" s="96" t="s">
        <v>5548</v>
      </c>
      <c r="Z2793" s="89"/>
      <c r="AA2793" s="95"/>
      <c r="AB2793" s="89"/>
      <c r="AC2793" s="109"/>
      <c r="AD2793" s="89"/>
      <c r="AE2793" s="89"/>
      <c r="AF2793" s="191"/>
      <c r="AG2793" s="194"/>
      <c r="AH2793" s="193"/>
      <c r="AI2793" s="97"/>
      <c r="AJ2793" s="97"/>
      <c r="AK2793" s="97"/>
      <c r="AL2793" s="45" t="s">
        <v>67</v>
      </c>
      <c r="AM2793" s="160" t="str">
        <f>MONTH(B2793)&amp;"/"&amp;YEAR(B2793)</f>
        <v>3/2026</v>
      </c>
      <c r="AN2793" s="45">
        <f>WEEKNUM(B2793)-WEEKNUM(EOMONTH(B2793,-1)+1)+1</f>
        <v>4</v>
      </c>
      <c r="AO2793" s="45" t="str">
        <f>MONTH(R2793)&amp;"/"&amp;YEAR(R2793)</f>
        <v>1/1900</v>
      </c>
      <c r="AP2793" s="45" t="e">
        <f>WEEKNUM(R2793)-WEEKNUM(EOMONTH(R2793,-1)+1)+1</f>
        <v>#NUM!</v>
      </c>
      <c r="AQ2793" s="45">
        <f>IF(AU2793="S",IF(Q2793="1. Aceitou o programa",R2793-B2793,0),0)</f>
        <v>0</v>
      </c>
      <c r="AR2793" s="45">
        <f>IF(AU2793="S",IF(AND(S2793&lt;&gt;"",R2793&lt;&gt;""),S2793-R2793,0),0)</f>
        <v>0</v>
      </c>
      <c r="AS2793" s="45">
        <f>IF(AU2793="S",IF(Q2793="1. Aceitou o programa",IF(OR(X2793="Não se Aplica",X2793=""),IF(OR(W2793="Não se Aplica",W2793=""),0,W2793-V2793),AVERAGE(X2793-W2793,W2793-V2793)),0),0)</f>
        <v>0</v>
      </c>
      <c r="AT2793" s="45">
        <f>IF(AU2793="S",IF(AND(Q2793="1. Aceitou o programa",AB2793="Realizada"),IFERROR(IF(AA2793="",0,AA2793-R2793),0),0),0)</f>
        <v>0</v>
      </c>
      <c r="AU2793" s="45" t="str">
        <f>_xlfn.XLOOKUP(U2793,'Lista Suspensa'!$AA$20:$AA$23,'Lista Suspensa'!$AB$20:$AB$23,"N/A")</f>
        <v>S</v>
      </c>
    </row>
    <row r="2794" spans="1:47" ht="12" customHeight="1" x14ac:dyDescent="0.3">
      <c r="A2794" s="87" t="s">
        <v>47</v>
      </c>
      <c r="B2794" s="88">
        <v>46104</v>
      </c>
      <c r="C2794" s="89" t="s">
        <v>48</v>
      </c>
      <c r="D2794" s="89" t="s">
        <v>49</v>
      </c>
      <c r="E2794" s="189">
        <v>84214433</v>
      </c>
      <c r="F2794" s="197" t="s">
        <v>7104</v>
      </c>
      <c r="G2794" s="90">
        <v>54665557896</v>
      </c>
      <c r="H2794" s="91">
        <v>39315</v>
      </c>
      <c r="I2794" s="89"/>
      <c r="J2794" s="89" t="s">
        <v>84</v>
      </c>
      <c r="K2794" s="89" t="s">
        <v>52</v>
      </c>
      <c r="L2794" s="89" t="s">
        <v>85</v>
      </c>
      <c r="M2794" s="89" t="s">
        <v>3387</v>
      </c>
      <c r="N2794" s="89" t="s">
        <v>159</v>
      </c>
      <c r="O2794" s="92" t="s">
        <v>7105</v>
      </c>
      <c r="P2794" s="93" t="s">
        <v>57</v>
      </c>
      <c r="Q2794" s="110" t="s">
        <v>5322</v>
      </c>
      <c r="R2794" s="94"/>
      <c r="S2794" s="95">
        <v>46168</v>
      </c>
      <c r="T2794" s="95" t="s">
        <v>5203</v>
      </c>
      <c r="U2794" s="95" t="s">
        <v>1125</v>
      </c>
      <c r="V2794" s="91">
        <v>46118</v>
      </c>
      <c r="W2794" s="91">
        <v>46161</v>
      </c>
      <c r="X2794" s="91">
        <v>46167</v>
      </c>
      <c r="Y2794" s="96" t="s">
        <v>2851</v>
      </c>
      <c r="Z2794" s="89"/>
      <c r="AA2794" s="95"/>
      <c r="AB2794" s="89"/>
      <c r="AC2794" s="109"/>
      <c r="AD2794" s="89"/>
      <c r="AE2794" s="89"/>
      <c r="AF2794" s="191"/>
      <c r="AG2794" s="194"/>
      <c r="AH2794" s="193"/>
      <c r="AI2794" s="97"/>
      <c r="AJ2794" s="97"/>
      <c r="AK2794" s="97"/>
      <c r="AL2794" s="45" t="s">
        <v>67</v>
      </c>
      <c r="AM2794" s="160" t="str">
        <f>MONTH(B2794)&amp;"/"&amp;YEAR(B2794)</f>
        <v>3/2026</v>
      </c>
      <c r="AN2794" s="45">
        <f>WEEKNUM(B2794)-WEEKNUM(EOMONTH(B2794,-1)+1)+1</f>
        <v>4</v>
      </c>
      <c r="AO2794" s="45" t="str">
        <f>MONTH(R2794)&amp;"/"&amp;YEAR(R2794)</f>
        <v>1/1900</v>
      </c>
      <c r="AP2794" s="45" t="e">
        <f>WEEKNUM(R2794)-WEEKNUM(EOMONTH(R2794,-1)+1)+1</f>
        <v>#NUM!</v>
      </c>
      <c r="AQ2794" s="45">
        <f>IF(AU2794="S",IF(Q2794="1. Aceitou o programa",R2794-B2794,0),0)</f>
        <v>0</v>
      </c>
      <c r="AR2794" s="45">
        <f>IF(AU2794="S",IF(AND(S2794&lt;&gt;"",R2794&lt;&gt;""),S2794-R2794,0),0)</f>
        <v>0</v>
      </c>
      <c r="AS2794" s="45">
        <f>IF(AU2794="S",IF(Q2794="1. Aceitou o programa",IF(OR(X2794="Não se Aplica",X2794=""),IF(OR(W2794="Não se Aplica",W2794=""),0,W2794-V2794),AVERAGE(X2794-W2794,W2794-V2794)),0),0)</f>
        <v>0</v>
      </c>
      <c r="AT2794" s="45">
        <f>IF(AU2794="S",IF(AND(Q2794="1. Aceitou o programa",AB2794="Realizada"),IFERROR(IF(AA2794="",0,AA2794-R2794),0),0),0)</f>
        <v>0</v>
      </c>
      <c r="AU2794" s="45" t="str">
        <f>_xlfn.XLOOKUP(U2794,'Lista Suspensa'!$AA$20:$AA$23,'Lista Suspensa'!$AB$20:$AB$23,"N/A")</f>
        <v>S</v>
      </c>
    </row>
    <row r="2795" spans="1:47" ht="12" customHeight="1" x14ac:dyDescent="0.3">
      <c r="A2795" s="87" t="s">
        <v>47</v>
      </c>
      <c r="B2795" s="88">
        <v>46104</v>
      </c>
      <c r="C2795" s="89" t="s">
        <v>48</v>
      </c>
      <c r="D2795" s="89" t="s">
        <v>49</v>
      </c>
      <c r="E2795" s="189">
        <v>87819210</v>
      </c>
      <c r="F2795" s="197" t="s">
        <v>7106</v>
      </c>
      <c r="G2795" s="90">
        <v>49325951827</v>
      </c>
      <c r="H2795" s="91">
        <v>36890</v>
      </c>
      <c r="I2795" s="89"/>
      <c r="J2795" s="89" t="s">
        <v>84</v>
      </c>
      <c r="K2795" s="89" t="s">
        <v>52</v>
      </c>
      <c r="L2795" s="89" t="s">
        <v>85</v>
      </c>
      <c r="M2795" s="89" t="s">
        <v>3745</v>
      </c>
      <c r="N2795" s="89" t="s">
        <v>159</v>
      </c>
      <c r="O2795" s="92" t="s">
        <v>7107</v>
      </c>
      <c r="P2795" s="93" t="s">
        <v>57</v>
      </c>
      <c r="Q2795" s="110" t="s">
        <v>5322</v>
      </c>
      <c r="R2795" s="94"/>
      <c r="S2795" s="95">
        <v>46168</v>
      </c>
      <c r="T2795" s="95" t="s">
        <v>5203</v>
      </c>
      <c r="U2795" s="95" t="s">
        <v>1125</v>
      </c>
      <c r="V2795" s="91">
        <v>46118</v>
      </c>
      <c r="W2795" s="91">
        <v>46161</v>
      </c>
      <c r="X2795" s="91">
        <v>46167</v>
      </c>
      <c r="Y2795" s="96" t="s">
        <v>2851</v>
      </c>
      <c r="Z2795" s="89"/>
      <c r="AA2795" s="95"/>
      <c r="AB2795" s="89"/>
      <c r="AC2795" s="109"/>
      <c r="AD2795" s="89"/>
      <c r="AE2795" s="89"/>
      <c r="AF2795" s="191"/>
      <c r="AG2795" s="194"/>
      <c r="AH2795" s="193"/>
      <c r="AI2795" s="97"/>
      <c r="AJ2795" s="97"/>
      <c r="AK2795" s="97"/>
      <c r="AL2795" s="45" t="s">
        <v>67</v>
      </c>
      <c r="AM2795" s="160" t="str">
        <f>MONTH(B2795)&amp;"/"&amp;YEAR(B2795)</f>
        <v>3/2026</v>
      </c>
      <c r="AN2795" s="45">
        <f>WEEKNUM(B2795)-WEEKNUM(EOMONTH(B2795,-1)+1)+1</f>
        <v>4</v>
      </c>
      <c r="AO2795" s="45" t="str">
        <f>MONTH(R2795)&amp;"/"&amp;YEAR(R2795)</f>
        <v>1/1900</v>
      </c>
      <c r="AP2795" s="45" t="e">
        <f>WEEKNUM(R2795)-WEEKNUM(EOMONTH(R2795,-1)+1)+1</f>
        <v>#NUM!</v>
      </c>
      <c r="AQ2795" s="45">
        <f>IF(AU2795="S",IF(Q2795="1. Aceitou o programa",R2795-B2795,0),0)</f>
        <v>0</v>
      </c>
      <c r="AR2795" s="45">
        <f>IF(AU2795="S",IF(AND(S2795&lt;&gt;"",R2795&lt;&gt;""),S2795-R2795,0),0)</f>
        <v>0</v>
      </c>
      <c r="AS2795" s="45">
        <f>IF(AU2795="S",IF(Q2795="1. Aceitou o programa",IF(OR(X2795="Não se Aplica",X2795=""),IF(OR(W2795="Não se Aplica",W2795=""),0,W2795-V2795),AVERAGE(X2795-W2795,W2795-V2795)),0),0)</f>
        <v>0</v>
      </c>
      <c r="AT2795" s="45">
        <f>IF(AU2795="S",IF(AND(Q2795="1. Aceitou o programa",AB2795="Realizada"),IFERROR(IF(AA2795="",0,AA2795-R2795),0),0),0)</f>
        <v>0</v>
      </c>
      <c r="AU2795" s="45" t="str">
        <f>_xlfn.XLOOKUP(U2795,'Lista Suspensa'!$AA$20:$AA$23,'Lista Suspensa'!$AB$20:$AB$23,"N/A")</f>
        <v>S</v>
      </c>
    </row>
    <row r="2796" spans="1:47" ht="12" customHeight="1" x14ac:dyDescent="0.3">
      <c r="A2796" s="87" t="s">
        <v>47</v>
      </c>
      <c r="B2796" s="88">
        <v>46104</v>
      </c>
      <c r="C2796" s="89" t="s">
        <v>48</v>
      </c>
      <c r="D2796" s="89" t="s">
        <v>49</v>
      </c>
      <c r="E2796" s="189">
        <v>94189880</v>
      </c>
      <c r="F2796" s="197" t="s">
        <v>7108</v>
      </c>
      <c r="G2796" s="90">
        <v>4246200816</v>
      </c>
      <c r="H2796" s="91">
        <v>18129</v>
      </c>
      <c r="I2796" s="89"/>
      <c r="J2796" s="89" t="s">
        <v>51</v>
      </c>
      <c r="K2796" s="89" t="s">
        <v>52</v>
      </c>
      <c r="L2796" s="89" t="s">
        <v>53</v>
      </c>
      <c r="M2796" s="89" t="s">
        <v>234</v>
      </c>
      <c r="N2796" s="89" t="s">
        <v>159</v>
      </c>
      <c r="O2796" s="92" t="s">
        <v>7109</v>
      </c>
      <c r="P2796" s="93" t="s">
        <v>57</v>
      </c>
      <c r="Q2796" s="110" t="s">
        <v>5322</v>
      </c>
      <c r="R2796" s="94"/>
      <c r="S2796" s="95">
        <v>46168</v>
      </c>
      <c r="T2796" s="95" t="s">
        <v>5203</v>
      </c>
      <c r="U2796" s="95" t="s">
        <v>1125</v>
      </c>
      <c r="V2796" s="91">
        <v>46118</v>
      </c>
      <c r="W2796" s="91">
        <v>46161</v>
      </c>
      <c r="X2796" s="91">
        <v>46167</v>
      </c>
      <c r="Y2796" s="96" t="s">
        <v>2851</v>
      </c>
      <c r="Z2796" s="89"/>
      <c r="AA2796" s="95"/>
      <c r="AB2796" s="89"/>
      <c r="AC2796" s="109"/>
      <c r="AD2796" s="89"/>
      <c r="AE2796" s="89"/>
      <c r="AF2796" s="191"/>
      <c r="AG2796" s="194"/>
      <c r="AH2796" s="193"/>
      <c r="AI2796" s="97"/>
      <c r="AJ2796" s="97"/>
      <c r="AK2796" s="97"/>
      <c r="AL2796" s="45" t="s">
        <v>67</v>
      </c>
      <c r="AM2796" s="160" t="str">
        <f>MONTH(B2796)&amp;"/"&amp;YEAR(B2796)</f>
        <v>3/2026</v>
      </c>
      <c r="AN2796" s="45">
        <f>WEEKNUM(B2796)-WEEKNUM(EOMONTH(B2796,-1)+1)+1</f>
        <v>4</v>
      </c>
      <c r="AO2796" s="45" t="str">
        <f>MONTH(R2796)&amp;"/"&amp;YEAR(R2796)</f>
        <v>1/1900</v>
      </c>
      <c r="AP2796" s="45" t="e">
        <f>WEEKNUM(R2796)-WEEKNUM(EOMONTH(R2796,-1)+1)+1</f>
        <v>#NUM!</v>
      </c>
      <c r="AQ2796" s="45">
        <f>IF(AU2796="S",IF(Q2796="1. Aceitou o programa",R2796-B2796,0),0)</f>
        <v>0</v>
      </c>
      <c r="AR2796" s="45">
        <f>IF(AU2796="S",IF(AND(S2796&lt;&gt;"",R2796&lt;&gt;""),S2796-R2796,0),0)</f>
        <v>0</v>
      </c>
      <c r="AS2796" s="45">
        <f>IF(AU2796="S",IF(Q2796="1. Aceitou o programa",IF(OR(X2796="Não se Aplica",X2796=""),IF(OR(W2796="Não se Aplica",W2796=""),0,W2796-V2796),AVERAGE(X2796-W2796,W2796-V2796)),0),0)</f>
        <v>0</v>
      </c>
      <c r="AT2796" s="45">
        <f>IF(AU2796="S",IF(AND(Q2796="1. Aceitou o programa",AB2796="Realizada"),IFERROR(IF(AA2796="",0,AA2796-R2796),0),0),0)</f>
        <v>0</v>
      </c>
      <c r="AU2796" s="45" t="str">
        <f>_xlfn.XLOOKUP(U2796,'Lista Suspensa'!$AA$20:$AA$23,'Lista Suspensa'!$AB$20:$AB$23,"N/A")</f>
        <v>S</v>
      </c>
    </row>
    <row r="2797" spans="1:47" ht="12" customHeight="1" x14ac:dyDescent="0.3">
      <c r="A2797" s="87" t="s">
        <v>47</v>
      </c>
      <c r="B2797" s="88">
        <v>46104</v>
      </c>
      <c r="C2797" s="89" t="s">
        <v>48</v>
      </c>
      <c r="D2797" s="89" t="s">
        <v>49</v>
      </c>
      <c r="E2797" s="189">
        <v>77835951</v>
      </c>
      <c r="F2797" s="197" t="s">
        <v>7110</v>
      </c>
      <c r="G2797" s="90">
        <v>24563548855</v>
      </c>
      <c r="H2797" s="91">
        <v>28185</v>
      </c>
      <c r="I2797" s="89"/>
      <c r="J2797" s="89" t="s">
        <v>51</v>
      </c>
      <c r="K2797" s="89" t="s">
        <v>52</v>
      </c>
      <c r="L2797" s="89" t="s">
        <v>242</v>
      </c>
      <c r="M2797" s="89" t="s">
        <v>1205</v>
      </c>
      <c r="N2797" s="89" t="s">
        <v>137</v>
      </c>
      <c r="O2797" s="92" t="s">
        <v>7111</v>
      </c>
      <c r="P2797" s="93" t="s">
        <v>57</v>
      </c>
      <c r="Q2797" s="110" t="s">
        <v>5322</v>
      </c>
      <c r="R2797" s="94"/>
      <c r="S2797" s="95">
        <v>46168</v>
      </c>
      <c r="T2797" s="95" t="s">
        <v>5203</v>
      </c>
      <c r="U2797" s="95" t="s">
        <v>1125</v>
      </c>
      <c r="V2797" s="91">
        <v>46118</v>
      </c>
      <c r="W2797" s="91">
        <v>46161</v>
      </c>
      <c r="X2797" s="91">
        <v>46167</v>
      </c>
      <c r="Y2797" s="96" t="s">
        <v>2851</v>
      </c>
      <c r="Z2797" s="89"/>
      <c r="AA2797" s="95"/>
      <c r="AB2797" s="89"/>
      <c r="AC2797" s="109"/>
      <c r="AD2797" s="89"/>
      <c r="AE2797" s="89"/>
      <c r="AF2797" s="191"/>
      <c r="AG2797" s="194"/>
      <c r="AH2797" s="193"/>
      <c r="AI2797" s="97"/>
      <c r="AJ2797" s="97"/>
      <c r="AK2797" s="97"/>
      <c r="AL2797" s="45" t="s">
        <v>67</v>
      </c>
      <c r="AM2797" s="160" t="str">
        <f>MONTH(B2797)&amp;"/"&amp;YEAR(B2797)</f>
        <v>3/2026</v>
      </c>
      <c r="AN2797" s="45">
        <f>WEEKNUM(B2797)-WEEKNUM(EOMONTH(B2797,-1)+1)+1</f>
        <v>4</v>
      </c>
      <c r="AO2797" s="45" t="str">
        <f>MONTH(R2797)&amp;"/"&amp;YEAR(R2797)</f>
        <v>1/1900</v>
      </c>
      <c r="AP2797" s="45" t="e">
        <f>WEEKNUM(R2797)-WEEKNUM(EOMONTH(R2797,-1)+1)+1</f>
        <v>#NUM!</v>
      </c>
      <c r="AQ2797" s="45">
        <f>IF(AU2797="S",IF(Q2797="1. Aceitou o programa",R2797-B2797,0),0)</f>
        <v>0</v>
      </c>
      <c r="AR2797" s="45">
        <f>IF(AU2797="S",IF(AND(S2797&lt;&gt;"",R2797&lt;&gt;""),S2797-R2797,0),0)</f>
        <v>0</v>
      </c>
      <c r="AS2797" s="45">
        <f>IF(AU2797="S",IF(Q2797="1. Aceitou o programa",IF(OR(X2797="Não se Aplica",X2797=""),IF(OR(W2797="Não se Aplica",W2797=""),0,W2797-V2797),AVERAGE(X2797-W2797,W2797-V2797)),0),0)</f>
        <v>0</v>
      </c>
      <c r="AT2797" s="45">
        <f>IF(AU2797="S",IF(AND(Q2797="1. Aceitou o programa",AB2797="Realizada"),IFERROR(IF(AA2797="",0,AA2797-R2797),0),0),0)</f>
        <v>0</v>
      </c>
      <c r="AU2797" s="45" t="str">
        <f>_xlfn.XLOOKUP(U2797,'Lista Suspensa'!$AA$20:$AA$23,'Lista Suspensa'!$AB$20:$AB$23,"N/A")</f>
        <v>S</v>
      </c>
    </row>
    <row r="2798" spans="1:47" ht="12" customHeight="1" x14ac:dyDescent="0.3">
      <c r="A2798" s="87" t="s">
        <v>47</v>
      </c>
      <c r="B2798" s="88">
        <v>46104</v>
      </c>
      <c r="C2798" s="89" t="s">
        <v>48</v>
      </c>
      <c r="D2798" s="89" t="s">
        <v>49</v>
      </c>
      <c r="E2798" s="189">
        <v>77922239</v>
      </c>
      <c r="F2798" s="197" t="s">
        <v>7112</v>
      </c>
      <c r="G2798" s="90">
        <v>14330314851</v>
      </c>
      <c r="H2798" s="91">
        <v>25806</v>
      </c>
      <c r="I2798" s="89"/>
      <c r="J2798" s="89" t="s">
        <v>84</v>
      </c>
      <c r="K2798" s="89" t="s">
        <v>52</v>
      </c>
      <c r="L2798" s="89" t="s">
        <v>53</v>
      </c>
      <c r="M2798" s="89" t="s">
        <v>1887</v>
      </c>
      <c r="N2798" s="89" t="s">
        <v>137</v>
      </c>
      <c r="O2798" s="92" t="s">
        <v>7113</v>
      </c>
      <c r="P2798" s="93" t="s">
        <v>57</v>
      </c>
      <c r="Q2798" s="110" t="s">
        <v>5322</v>
      </c>
      <c r="R2798" s="94"/>
      <c r="S2798" s="95">
        <v>46168</v>
      </c>
      <c r="T2798" s="95" t="s">
        <v>5203</v>
      </c>
      <c r="U2798" s="95" t="s">
        <v>1125</v>
      </c>
      <c r="V2798" s="91">
        <v>46118</v>
      </c>
      <c r="W2798" s="91">
        <v>46161</v>
      </c>
      <c r="X2798" s="91">
        <v>46167</v>
      </c>
      <c r="Y2798" s="96" t="s">
        <v>2851</v>
      </c>
      <c r="Z2798" s="89"/>
      <c r="AA2798" s="95"/>
      <c r="AB2798" s="89"/>
      <c r="AC2798" s="109"/>
      <c r="AD2798" s="89"/>
      <c r="AE2798" s="89"/>
      <c r="AF2798" s="191"/>
      <c r="AG2798" s="194"/>
      <c r="AH2798" s="193"/>
      <c r="AI2798" s="97"/>
      <c r="AJ2798" s="97"/>
      <c r="AK2798" s="97"/>
      <c r="AL2798" s="45" t="s">
        <v>67</v>
      </c>
      <c r="AM2798" s="160" t="str">
        <f>MONTH(B2798)&amp;"/"&amp;YEAR(B2798)</f>
        <v>3/2026</v>
      </c>
      <c r="AN2798" s="45">
        <f>WEEKNUM(B2798)-WEEKNUM(EOMONTH(B2798,-1)+1)+1</f>
        <v>4</v>
      </c>
      <c r="AO2798" s="45" t="str">
        <f>MONTH(R2798)&amp;"/"&amp;YEAR(R2798)</f>
        <v>1/1900</v>
      </c>
      <c r="AP2798" s="45" t="e">
        <f>WEEKNUM(R2798)-WEEKNUM(EOMONTH(R2798,-1)+1)+1</f>
        <v>#NUM!</v>
      </c>
      <c r="AQ2798" s="45">
        <f>IF(AU2798="S",IF(Q2798="1. Aceitou o programa",R2798-B2798,0),0)</f>
        <v>0</v>
      </c>
      <c r="AR2798" s="45">
        <f>IF(AU2798="S",IF(AND(S2798&lt;&gt;"",R2798&lt;&gt;""),S2798-R2798,0),0)</f>
        <v>0</v>
      </c>
      <c r="AS2798" s="45">
        <f>IF(AU2798="S",IF(Q2798="1. Aceitou o programa",IF(OR(X2798="Não se Aplica",X2798=""),IF(OR(W2798="Não se Aplica",W2798=""),0,W2798-V2798),AVERAGE(X2798-W2798,W2798-V2798)),0),0)</f>
        <v>0</v>
      </c>
      <c r="AT2798" s="45">
        <f>IF(AU2798="S",IF(AND(Q2798="1. Aceitou o programa",AB2798="Realizada"),IFERROR(IF(AA2798="",0,AA2798-R2798),0),0),0)</f>
        <v>0</v>
      </c>
      <c r="AU2798" s="45" t="str">
        <f>_xlfn.XLOOKUP(U2798,'Lista Suspensa'!$AA$20:$AA$23,'Lista Suspensa'!$AB$20:$AB$23,"N/A")</f>
        <v>S</v>
      </c>
    </row>
    <row r="2799" spans="1:47" ht="12" customHeight="1" x14ac:dyDescent="0.3">
      <c r="A2799" s="87" t="s">
        <v>47</v>
      </c>
      <c r="B2799" s="88">
        <v>46104</v>
      </c>
      <c r="C2799" s="89" t="s">
        <v>48</v>
      </c>
      <c r="D2799" s="89" t="s">
        <v>49</v>
      </c>
      <c r="E2799" s="189">
        <v>78445659</v>
      </c>
      <c r="F2799" s="197" t="s">
        <v>7114</v>
      </c>
      <c r="G2799" s="90">
        <v>40786468831</v>
      </c>
      <c r="H2799" s="91">
        <v>33657</v>
      </c>
      <c r="I2799" s="89"/>
      <c r="J2799" s="89" t="s">
        <v>51</v>
      </c>
      <c r="K2799" s="89" t="s">
        <v>52</v>
      </c>
      <c r="L2799" s="89" t="s">
        <v>85</v>
      </c>
      <c r="M2799" s="89" t="s">
        <v>234</v>
      </c>
      <c r="N2799" s="89" t="s">
        <v>137</v>
      </c>
      <c r="O2799" s="92" t="s">
        <v>7115</v>
      </c>
      <c r="P2799" s="93" t="s">
        <v>57</v>
      </c>
      <c r="Q2799" s="110" t="s">
        <v>5322</v>
      </c>
      <c r="R2799" s="94"/>
      <c r="S2799" s="95">
        <v>46168</v>
      </c>
      <c r="T2799" s="95" t="s">
        <v>5203</v>
      </c>
      <c r="U2799" s="95" t="s">
        <v>1125</v>
      </c>
      <c r="V2799" s="91">
        <v>46118</v>
      </c>
      <c r="W2799" s="91">
        <v>46161</v>
      </c>
      <c r="X2799" s="91">
        <v>46167</v>
      </c>
      <c r="Y2799" s="96" t="s">
        <v>2851</v>
      </c>
      <c r="Z2799" s="89"/>
      <c r="AA2799" s="95"/>
      <c r="AB2799" s="89"/>
      <c r="AC2799" s="109"/>
      <c r="AD2799" s="89"/>
      <c r="AE2799" s="89"/>
      <c r="AF2799" s="191"/>
      <c r="AG2799" s="194"/>
      <c r="AH2799" s="193"/>
      <c r="AI2799" s="97"/>
      <c r="AJ2799" s="97"/>
      <c r="AK2799" s="97"/>
      <c r="AL2799" s="45" t="s">
        <v>67</v>
      </c>
      <c r="AM2799" s="160" t="str">
        <f>MONTH(B2799)&amp;"/"&amp;YEAR(B2799)</f>
        <v>3/2026</v>
      </c>
      <c r="AN2799" s="45">
        <f>WEEKNUM(B2799)-WEEKNUM(EOMONTH(B2799,-1)+1)+1</f>
        <v>4</v>
      </c>
      <c r="AO2799" s="45" t="str">
        <f>MONTH(R2799)&amp;"/"&amp;YEAR(R2799)</f>
        <v>1/1900</v>
      </c>
      <c r="AP2799" s="45" t="e">
        <f>WEEKNUM(R2799)-WEEKNUM(EOMONTH(R2799,-1)+1)+1</f>
        <v>#NUM!</v>
      </c>
      <c r="AQ2799" s="45">
        <f>IF(AU2799="S",IF(Q2799="1. Aceitou o programa",R2799-B2799,0),0)</f>
        <v>0</v>
      </c>
      <c r="AR2799" s="45">
        <f>IF(AU2799="S",IF(AND(S2799&lt;&gt;"",R2799&lt;&gt;""),S2799-R2799,0),0)</f>
        <v>0</v>
      </c>
      <c r="AS2799" s="45">
        <f>IF(AU2799="S",IF(Q2799="1. Aceitou o programa",IF(OR(X2799="Não se Aplica",X2799=""),IF(OR(W2799="Não se Aplica",W2799=""),0,W2799-V2799),AVERAGE(X2799-W2799,W2799-V2799)),0),0)</f>
        <v>0</v>
      </c>
      <c r="AT2799" s="45">
        <f>IF(AU2799="S",IF(AND(Q2799="1. Aceitou o programa",AB2799="Realizada"),IFERROR(IF(AA2799="",0,AA2799-R2799),0),0),0)</f>
        <v>0</v>
      </c>
      <c r="AU2799" s="45" t="str">
        <f>_xlfn.XLOOKUP(U2799,'Lista Suspensa'!$AA$20:$AA$23,'Lista Suspensa'!$AB$20:$AB$23,"N/A")</f>
        <v>S</v>
      </c>
    </row>
    <row r="2800" spans="1:47" ht="12" customHeight="1" x14ac:dyDescent="0.3">
      <c r="A2800" s="87" t="s">
        <v>47</v>
      </c>
      <c r="B2800" s="88">
        <v>46104</v>
      </c>
      <c r="C2800" s="89" t="s">
        <v>48</v>
      </c>
      <c r="D2800" s="89" t="s">
        <v>49</v>
      </c>
      <c r="E2800" s="189">
        <v>87116593</v>
      </c>
      <c r="F2800" s="197" t="s">
        <v>7116</v>
      </c>
      <c r="G2800" s="90">
        <v>6775579497</v>
      </c>
      <c r="H2800" s="91">
        <v>31363</v>
      </c>
      <c r="I2800" s="89"/>
      <c r="J2800" s="89" t="s">
        <v>51</v>
      </c>
      <c r="K2800" s="89" t="s">
        <v>52</v>
      </c>
      <c r="L2800" s="89" t="s">
        <v>85</v>
      </c>
      <c r="M2800" s="89" t="s">
        <v>1645</v>
      </c>
      <c r="N2800" s="89" t="s">
        <v>197</v>
      </c>
      <c r="O2800" s="92" t="s">
        <v>7117</v>
      </c>
      <c r="P2800" s="93" t="s">
        <v>57</v>
      </c>
      <c r="Q2800" s="110" t="s">
        <v>5322</v>
      </c>
      <c r="R2800" s="94"/>
      <c r="S2800" s="95">
        <v>46168</v>
      </c>
      <c r="T2800" s="95" t="s">
        <v>5203</v>
      </c>
      <c r="U2800" s="95" t="s">
        <v>1125</v>
      </c>
      <c r="V2800" s="91">
        <v>46118</v>
      </c>
      <c r="W2800" s="91">
        <v>46161</v>
      </c>
      <c r="X2800" s="91">
        <v>46167</v>
      </c>
      <c r="Y2800" s="96" t="s">
        <v>2851</v>
      </c>
      <c r="Z2800" s="89"/>
      <c r="AA2800" s="95"/>
      <c r="AB2800" s="89"/>
      <c r="AC2800" s="109"/>
      <c r="AD2800" s="89"/>
      <c r="AE2800" s="89"/>
      <c r="AF2800" s="191"/>
      <c r="AG2800" s="194"/>
      <c r="AH2800" s="193"/>
      <c r="AI2800" s="97"/>
      <c r="AJ2800" s="97"/>
      <c r="AK2800" s="97"/>
      <c r="AL2800" s="45" t="s">
        <v>67</v>
      </c>
      <c r="AM2800" s="160" t="str">
        <f>MONTH(B2800)&amp;"/"&amp;YEAR(B2800)</f>
        <v>3/2026</v>
      </c>
      <c r="AN2800" s="45">
        <f>WEEKNUM(B2800)-WEEKNUM(EOMONTH(B2800,-1)+1)+1</f>
        <v>4</v>
      </c>
      <c r="AO2800" s="45" t="str">
        <f>MONTH(R2800)&amp;"/"&amp;YEAR(R2800)</f>
        <v>1/1900</v>
      </c>
      <c r="AP2800" s="45" t="e">
        <f>WEEKNUM(R2800)-WEEKNUM(EOMONTH(R2800,-1)+1)+1</f>
        <v>#NUM!</v>
      </c>
      <c r="AQ2800" s="45">
        <f>IF(AU2800="S",IF(Q2800="1. Aceitou o programa",R2800-B2800,0),0)</f>
        <v>0</v>
      </c>
      <c r="AR2800" s="45">
        <f>IF(AU2800="S",IF(AND(S2800&lt;&gt;"",R2800&lt;&gt;""),S2800-R2800,0),0)</f>
        <v>0</v>
      </c>
      <c r="AS2800" s="45">
        <f>IF(AU2800="S",IF(Q2800="1. Aceitou o programa",IF(OR(X2800="Não se Aplica",X2800=""),IF(OR(W2800="Não se Aplica",W2800=""),0,W2800-V2800),AVERAGE(X2800-W2800,W2800-V2800)),0),0)</f>
        <v>0</v>
      </c>
      <c r="AT2800" s="45">
        <f>IF(AU2800="S",IF(AND(Q2800="1. Aceitou o programa",AB2800="Realizada"),IFERROR(IF(AA2800="",0,AA2800-R2800),0),0),0)</f>
        <v>0</v>
      </c>
      <c r="AU2800" s="45" t="str">
        <f>_xlfn.XLOOKUP(U2800,'Lista Suspensa'!$AA$20:$AA$23,'Lista Suspensa'!$AB$20:$AB$23,"N/A")</f>
        <v>S</v>
      </c>
    </row>
    <row r="2801" spans="1:47" ht="12" customHeight="1" x14ac:dyDescent="0.3">
      <c r="A2801" s="87" t="s">
        <v>47</v>
      </c>
      <c r="B2801" s="88">
        <v>46104</v>
      </c>
      <c r="C2801" s="89" t="s">
        <v>48</v>
      </c>
      <c r="D2801" s="89" t="s">
        <v>49</v>
      </c>
      <c r="E2801" s="189">
        <v>94080726</v>
      </c>
      <c r="F2801" s="197" t="s">
        <v>7118</v>
      </c>
      <c r="G2801" s="90">
        <v>15967103732</v>
      </c>
      <c r="H2801" s="91">
        <v>38561</v>
      </c>
      <c r="I2801" s="89"/>
      <c r="J2801" s="89" t="s">
        <v>51</v>
      </c>
      <c r="K2801" s="89" t="s">
        <v>76</v>
      </c>
      <c r="L2801" s="89" t="s">
        <v>95</v>
      </c>
      <c r="M2801" s="89" t="s">
        <v>222</v>
      </c>
      <c r="N2801" s="89" t="s">
        <v>197</v>
      </c>
      <c r="O2801" s="92" t="s">
        <v>7119</v>
      </c>
      <c r="P2801" s="93" t="s">
        <v>57</v>
      </c>
      <c r="Q2801" s="110" t="s">
        <v>5322</v>
      </c>
      <c r="R2801" s="94"/>
      <c r="S2801" s="95">
        <v>46168</v>
      </c>
      <c r="T2801" s="95" t="s">
        <v>5203</v>
      </c>
      <c r="U2801" s="95" t="s">
        <v>1125</v>
      </c>
      <c r="V2801" s="91">
        <v>46118</v>
      </c>
      <c r="W2801" s="91">
        <v>46161</v>
      </c>
      <c r="X2801" s="91">
        <v>46167</v>
      </c>
      <c r="Y2801" s="96" t="s">
        <v>2851</v>
      </c>
      <c r="Z2801" s="89"/>
      <c r="AA2801" s="95"/>
      <c r="AB2801" s="89"/>
      <c r="AC2801" s="109"/>
      <c r="AD2801" s="89"/>
      <c r="AE2801" s="89"/>
      <c r="AF2801" s="191"/>
      <c r="AG2801" s="194"/>
      <c r="AH2801" s="193"/>
      <c r="AI2801" s="97"/>
      <c r="AJ2801" s="97"/>
      <c r="AK2801" s="97"/>
      <c r="AL2801" s="45" t="s">
        <v>67</v>
      </c>
      <c r="AM2801" s="160" t="str">
        <f>MONTH(B2801)&amp;"/"&amp;YEAR(B2801)</f>
        <v>3/2026</v>
      </c>
      <c r="AN2801" s="45">
        <f>WEEKNUM(B2801)-WEEKNUM(EOMONTH(B2801,-1)+1)+1</f>
        <v>4</v>
      </c>
      <c r="AO2801" s="45" t="str">
        <f>MONTH(R2801)&amp;"/"&amp;YEAR(R2801)</f>
        <v>1/1900</v>
      </c>
      <c r="AP2801" s="45" t="e">
        <f>WEEKNUM(R2801)-WEEKNUM(EOMONTH(R2801,-1)+1)+1</f>
        <v>#NUM!</v>
      </c>
      <c r="AQ2801" s="45">
        <f>IF(AU2801="S",IF(Q2801="1. Aceitou o programa",R2801-B2801,0),0)</f>
        <v>0</v>
      </c>
      <c r="AR2801" s="45">
        <f>IF(AU2801="S",IF(AND(S2801&lt;&gt;"",R2801&lt;&gt;""),S2801-R2801,0),0)</f>
        <v>0</v>
      </c>
      <c r="AS2801" s="45">
        <f>IF(AU2801="S",IF(Q2801="1. Aceitou o programa",IF(OR(X2801="Não se Aplica",X2801=""),IF(OR(W2801="Não se Aplica",W2801=""),0,W2801-V2801),AVERAGE(X2801-W2801,W2801-V2801)),0),0)</f>
        <v>0</v>
      </c>
      <c r="AT2801" s="45">
        <f>IF(AU2801="S",IF(AND(Q2801="1. Aceitou o programa",AB2801="Realizada"),IFERROR(IF(AA2801="",0,AA2801-R2801),0),0),0)</f>
        <v>0</v>
      </c>
      <c r="AU2801" s="45" t="str">
        <f>_xlfn.XLOOKUP(U2801,'Lista Suspensa'!$AA$20:$AA$23,'Lista Suspensa'!$AB$20:$AB$23,"N/A")</f>
        <v>S</v>
      </c>
    </row>
    <row r="2802" spans="1:47" ht="12" customHeight="1" x14ac:dyDescent="0.3">
      <c r="A2802" s="87" t="s">
        <v>47</v>
      </c>
      <c r="B2802" s="88">
        <v>46104</v>
      </c>
      <c r="C2802" s="89" t="s">
        <v>48</v>
      </c>
      <c r="D2802" s="89" t="s">
        <v>49</v>
      </c>
      <c r="E2802" s="189">
        <v>78389900</v>
      </c>
      <c r="F2802" s="197" t="s">
        <v>7120</v>
      </c>
      <c r="G2802" s="90">
        <v>21277980829</v>
      </c>
      <c r="H2802" s="91">
        <v>28752</v>
      </c>
      <c r="I2802" s="89"/>
      <c r="J2802" s="89" t="s">
        <v>84</v>
      </c>
      <c r="K2802" s="89" t="s">
        <v>52</v>
      </c>
      <c r="L2802" s="89" t="s">
        <v>85</v>
      </c>
      <c r="M2802" s="89" t="s">
        <v>4212</v>
      </c>
      <c r="N2802" s="89" t="s">
        <v>197</v>
      </c>
      <c r="O2802" s="92" t="s">
        <v>7121</v>
      </c>
      <c r="P2802" s="93" t="s">
        <v>57</v>
      </c>
      <c r="Q2802" s="110" t="s">
        <v>5322</v>
      </c>
      <c r="R2802" s="94"/>
      <c r="S2802" s="95">
        <v>46168</v>
      </c>
      <c r="T2802" s="95" t="s">
        <v>5203</v>
      </c>
      <c r="U2802" s="95" t="s">
        <v>1125</v>
      </c>
      <c r="V2802" s="91">
        <v>46118</v>
      </c>
      <c r="W2802" s="91">
        <v>46161</v>
      </c>
      <c r="X2802" s="91">
        <v>46167</v>
      </c>
      <c r="Y2802" s="96" t="s">
        <v>2851</v>
      </c>
      <c r="Z2802" s="89"/>
      <c r="AA2802" s="95"/>
      <c r="AB2802" s="89"/>
      <c r="AC2802" s="109"/>
      <c r="AD2802" s="89"/>
      <c r="AE2802" s="89"/>
      <c r="AF2802" s="191"/>
      <c r="AG2802" s="194"/>
      <c r="AH2802" s="193"/>
      <c r="AI2802" s="97"/>
      <c r="AJ2802" s="97"/>
      <c r="AK2802" s="97"/>
      <c r="AL2802" s="45" t="s">
        <v>67</v>
      </c>
      <c r="AM2802" s="160" t="str">
        <f>MONTH(B2802)&amp;"/"&amp;YEAR(B2802)</f>
        <v>3/2026</v>
      </c>
      <c r="AN2802" s="45">
        <f>WEEKNUM(B2802)-WEEKNUM(EOMONTH(B2802,-1)+1)+1</f>
        <v>4</v>
      </c>
      <c r="AO2802" s="45" t="str">
        <f>MONTH(R2802)&amp;"/"&amp;YEAR(R2802)</f>
        <v>1/1900</v>
      </c>
      <c r="AP2802" s="45" t="e">
        <f>WEEKNUM(R2802)-WEEKNUM(EOMONTH(R2802,-1)+1)+1</f>
        <v>#NUM!</v>
      </c>
      <c r="AQ2802" s="45">
        <f>IF(AU2802="S",IF(Q2802="1. Aceitou o programa",R2802-B2802,0),0)</f>
        <v>0</v>
      </c>
      <c r="AR2802" s="45">
        <f>IF(AU2802="S",IF(AND(S2802&lt;&gt;"",R2802&lt;&gt;""),S2802-R2802,0),0)</f>
        <v>0</v>
      </c>
      <c r="AS2802" s="45">
        <f>IF(AU2802="S",IF(Q2802="1. Aceitou o programa",IF(OR(X2802="Não se Aplica",X2802=""),IF(OR(W2802="Não se Aplica",W2802=""),0,W2802-V2802),AVERAGE(X2802-W2802,W2802-V2802)),0),0)</f>
        <v>0</v>
      </c>
      <c r="AT2802" s="45">
        <f>IF(AU2802="S",IF(AND(Q2802="1. Aceitou o programa",AB2802="Realizada"),IFERROR(IF(AA2802="",0,AA2802-R2802),0),0),0)</f>
        <v>0</v>
      </c>
      <c r="AU2802" s="45" t="str">
        <f>_xlfn.XLOOKUP(U2802,'Lista Suspensa'!$AA$20:$AA$23,'Lista Suspensa'!$AB$20:$AB$23,"N/A")</f>
        <v>S</v>
      </c>
    </row>
    <row r="2803" spans="1:47" ht="12" customHeight="1" x14ac:dyDescent="0.3">
      <c r="A2803" s="87" t="s">
        <v>47</v>
      </c>
      <c r="B2803" s="88">
        <v>46104</v>
      </c>
      <c r="C2803" s="89" t="s">
        <v>48</v>
      </c>
      <c r="D2803" s="89" t="s">
        <v>49</v>
      </c>
      <c r="E2803" s="189">
        <v>78386385</v>
      </c>
      <c r="F2803" s="197" t="s">
        <v>7122</v>
      </c>
      <c r="G2803" s="90">
        <v>14667947713</v>
      </c>
      <c r="H2803" s="91">
        <v>34299</v>
      </c>
      <c r="I2803" s="89"/>
      <c r="J2803" s="89" t="s">
        <v>84</v>
      </c>
      <c r="K2803" s="89" t="s">
        <v>76</v>
      </c>
      <c r="L2803" s="89" t="s">
        <v>95</v>
      </c>
      <c r="M2803" s="89" t="s">
        <v>840</v>
      </c>
      <c r="N2803" s="89" t="s">
        <v>87</v>
      </c>
      <c r="O2803" s="92" t="s">
        <v>7123</v>
      </c>
      <c r="P2803" s="93" t="s">
        <v>57</v>
      </c>
      <c r="Q2803" s="110" t="s">
        <v>5322</v>
      </c>
      <c r="R2803" s="94"/>
      <c r="S2803" s="95">
        <v>46168</v>
      </c>
      <c r="T2803" s="95" t="s">
        <v>5203</v>
      </c>
      <c r="U2803" s="95" t="s">
        <v>1125</v>
      </c>
      <c r="V2803" s="91">
        <v>46118</v>
      </c>
      <c r="W2803" s="91">
        <v>46161</v>
      </c>
      <c r="X2803" s="91">
        <v>46167</v>
      </c>
      <c r="Y2803" s="96" t="s">
        <v>2851</v>
      </c>
      <c r="Z2803" s="89"/>
      <c r="AA2803" s="95"/>
      <c r="AB2803" s="89"/>
      <c r="AC2803" s="109"/>
      <c r="AD2803" s="89"/>
      <c r="AE2803" s="89"/>
      <c r="AF2803" s="191"/>
      <c r="AG2803" s="194"/>
      <c r="AH2803" s="193"/>
      <c r="AI2803" s="97"/>
      <c r="AJ2803" s="97"/>
      <c r="AK2803" s="97"/>
      <c r="AL2803" s="45" t="s">
        <v>67</v>
      </c>
      <c r="AM2803" s="160" t="str">
        <f>MONTH(B2803)&amp;"/"&amp;YEAR(B2803)</f>
        <v>3/2026</v>
      </c>
      <c r="AN2803" s="45">
        <f>WEEKNUM(B2803)-WEEKNUM(EOMONTH(B2803,-1)+1)+1</f>
        <v>4</v>
      </c>
      <c r="AO2803" s="45" t="str">
        <f>MONTH(R2803)&amp;"/"&amp;YEAR(R2803)</f>
        <v>1/1900</v>
      </c>
      <c r="AP2803" s="45" t="e">
        <f>WEEKNUM(R2803)-WEEKNUM(EOMONTH(R2803,-1)+1)+1</f>
        <v>#NUM!</v>
      </c>
      <c r="AQ2803" s="45">
        <f>IF(AU2803="S",IF(Q2803="1. Aceitou o programa",R2803-B2803,0),0)</f>
        <v>0</v>
      </c>
      <c r="AR2803" s="45">
        <f>IF(AU2803="S",IF(AND(S2803&lt;&gt;"",R2803&lt;&gt;""),S2803-R2803,0),0)</f>
        <v>0</v>
      </c>
      <c r="AS2803" s="45">
        <f>IF(AU2803="S",IF(Q2803="1. Aceitou o programa",IF(OR(X2803="Não se Aplica",X2803=""),IF(OR(W2803="Não se Aplica",W2803=""),0,W2803-V2803),AVERAGE(X2803-W2803,W2803-V2803)),0),0)</f>
        <v>0</v>
      </c>
      <c r="AT2803" s="45">
        <f>IF(AU2803="S",IF(AND(Q2803="1. Aceitou o programa",AB2803="Realizada"),IFERROR(IF(AA2803="",0,AA2803-R2803),0),0),0)</f>
        <v>0</v>
      </c>
      <c r="AU2803" s="45" t="str">
        <f>_xlfn.XLOOKUP(U2803,'Lista Suspensa'!$AA$20:$AA$23,'Lista Suspensa'!$AB$20:$AB$23,"N/A")</f>
        <v>S</v>
      </c>
    </row>
    <row r="2804" spans="1:47" ht="12" customHeight="1" x14ac:dyDescent="0.3">
      <c r="A2804" s="87" t="s">
        <v>47</v>
      </c>
      <c r="B2804" s="88">
        <v>46104</v>
      </c>
      <c r="C2804" s="89" t="s">
        <v>48</v>
      </c>
      <c r="D2804" s="89" t="s">
        <v>49</v>
      </c>
      <c r="E2804" s="189">
        <v>85709037</v>
      </c>
      <c r="F2804" s="197" t="s">
        <v>7124</v>
      </c>
      <c r="G2804" s="90">
        <v>2617591751</v>
      </c>
      <c r="H2804" s="91">
        <v>26675</v>
      </c>
      <c r="I2804" s="89"/>
      <c r="J2804" s="89" t="s">
        <v>51</v>
      </c>
      <c r="K2804" s="89" t="s">
        <v>76</v>
      </c>
      <c r="L2804" s="89" t="s">
        <v>95</v>
      </c>
      <c r="M2804" s="89" t="s">
        <v>852</v>
      </c>
      <c r="N2804" s="89" t="s">
        <v>197</v>
      </c>
      <c r="O2804" s="92" t="s">
        <v>7125</v>
      </c>
      <c r="P2804" s="93" t="s">
        <v>57</v>
      </c>
      <c r="Q2804" s="110" t="s">
        <v>5322</v>
      </c>
      <c r="R2804" s="94"/>
      <c r="S2804" s="95">
        <v>46168</v>
      </c>
      <c r="T2804" s="95" t="s">
        <v>5203</v>
      </c>
      <c r="U2804" s="95" t="s">
        <v>1125</v>
      </c>
      <c r="V2804" s="91">
        <v>46118</v>
      </c>
      <c r="W2804" s="91">
        <v>46161</v>
      </c>
      <c r="X2804" s="91">
        <v>46167</v>
      </c>
      <c r="Y2804" s="96" t="s">
        <v>2851</v>
      </c>
      <c r="Z2804" s="89"/>
      <c r="AA2804" s="95"/>
      <c r="AB2804" s="89"/>
      <c r="AC2804" s="109"/>
      <c r="AD2804" s="89"/>
      <c r="AE2804" s="89"/>
      <c r="AF2804" s="191"/>
      <c r="AG2804" s="194"/>
      <c r="AH2804" s="193"/>
      <c r="AI2804" s="97"/>
      <c r="AJ2804" s="97"/>
      <c r="AK2804" s="97"/>
      <c r="AL2804" s="45" t="s">
        <v>67</v>
      </c>
      <c r="AM2804" s="160" t="str">
        <f>MONTH(B2804)&amp;"/"&amp;YEAR(B2804)</f>
        <v>3/2026</v>
      </c>
      <c r="AN2804" s="45">
        <f>WEEKNUM(B2804)-WEEKNUM(EOMONTH(B2804,-1)+1)+1</f>
        <v>4</v>
      </c>
      <c r="AO2804" s="45" t="str">
        <f>MONTH(R2804)&amp;"/"&amp;YEAR(R2804)</f>
        <v>1/1900</v>
      </c>
      <c r="AP2804" s="45" t="e">
        <f>WEEKNUM(R2804)-WEEKNUM(EOMONTH(R2804,-1)+1)+1</f>
        <v>#NUM!</v>
      </c>
      <c r="AQ2804" s="45">
        <f>IF(AU2804="S",IF(Q2804="1. Aceitou o programa",R2804-B2804,0),0)</f>
        <v>0</v>
      </c>
      <c r="AR2804" s="45">
        <f>IF(AU2804="S",IF(AND(S2804&lt;&gt;"",R2804&lt;&gt;""),S2804-R2804,0),0)</f>
        <v>0</v>
      </c>
      <c r="AS2804" s="45">
        <f>IF(AU2804="S",IF(Q2804="1. Aceitou o programa",IF(OR(X2804="Não se Aplica",X2804=""),IF(OR(W2804="Não se Aplica",W2804=""),0,W2804-V2804),AVERAGE(X2804-W2804,W2804-V2804)),0),0)</f>
        <v>0</v>
      </c>
      <c r="AT2804" s="45">
        <f>IF(AU2804="S",IF(AND(Q2804="1. Aceitou o programa",AB2804="Realizada"),IFERROR(IF(AA2804="",0,AA2804-R2804),0),0),0)</f>
        <v>0</v>
      </c>
      <c r="AU2804" s="45" t="str">
        <f>_xlfn.XLOOKUP(U2804,'Lista Suspensa'!$AA$20:$AA$23,'Lista Suspensa'!$AB$20:$AB$23,"N/A")</f>
        <v>S</v>
      </c>
    </row>
    <row r="2805" spans="1:47" ht="12" customHeight="1" x14ac:dyDescent="0.3">
      <c r="A2805" s="87" t="s">
        <v>47</v>
      </c>
      <c r="B2805" s="88">
        <v>46104</v>
      </c>
      <c r="C2805" s="89" t="s">
        <v>48</v>
      </c>
      <c r="D2805" s="89" t="s">
        <v>49</v>
      </c>
      <c r="E2805" s="189">
        <v>93382966</v>
      </c>
      <c r="F2805" s="197" t="s">
        <v>7126</v>
      </c>
      <c r="G2805" s="90">
        <v>24701606855</v>
      </c>
      <c r="H2805" s="91">
        <v>27733</v>
      </c>
      <c r="I2805" s="89"/>
      <c r="J2805" s="89" t="s">
        <v>51</v>
      </c>
      <c r="K2805" s="89" t="s">
        <v>52</v>
      </c>
      <c r="L2805" s="89" t="s">
        <v>53</v>
      </c>
      <c r="M2805" s="89" t="s">
        <v>1899</v>
      </c>
      <c r="N2805" s="89" t="s">
        <v>197</v>
      </c>
      <c r="O2805" s="92" t="s">
        <v>7127</v>
      </c>
      <c r="P2805" s="93" t="s">
        <v>57</v>
      </c>
      <c r="Q2805" s="110" t="s">
        <v>5322</v>
      </c>
      <c r="R2805" s="94"/>
      <c r="S2805" s="95">
        <v>46168</v>
      </c>
      <c r="T2805" s="95" t="s">
        <v>5203</v>
      </c>
      <c r="U2805" s="95" t="s">
        <v>1125</v>
      </c>
      <c r="V2805" s="91">
        <v>46118</v>
      </c>
      <c r="W2805" s="91">
        <v>46161</v>
      </c>
      <c r="X2805" s="91">
        <v>46167</v>
      </c>
      <c r="Y2805" s="96" t="s">
        <v>2851</v>
      </c>
      <c r="Z2805" s="89"/>
      <c r="AA2805" s="95"/>
      <c r="AB2805" s="89"/>
      <c r="AC2805" s="109"/>
      <c r="AD2805" s="89"/>
      <c r="AE2805" s="89"/>
      <c r="AF2805" s="191"/>
      <c r="AG2805" s="194"/>
      <c r="AH2805" s="193"/>
      <c r="AI2805" s="97"/>
      <c r="AJ2805" s="97"/>
      <c r="AK2805" s="97"/>
      <c r="AL2805" s="45" t="s">
        <v>67</v>
      </c>
      <c r="AM2805" s="160" t="str">
        <f>MONTH(B2805)&amp;"/"&amp;YEAR(B2805)</f>
        <v>3/2026</v>
      </c>
      <c r="AN2805" s="45">
        <f>WEEKNUM(B2805)-WEEKNUM(EOMONTH(B2805,-1)+1)+1</f>
        <v>4</v>
      </c>
      <c r="AO2805" s="45" t="str">
        <f>MONTH(R2805)&amp;"/"&amp;YEAR(R2805)</f>
        <v>1/1900</v>
      </c>
      <c r="AP2805" s="45" t="e">
        <f>WEEKNUM(R2805)-WEEKNUM(EOMONTH(R2805,-1)+1)+1</f>
        <v>#NUM!</v>
      </c>
      <c r="AQ2805" s="45">
        <f>IF(AU2805="S",IF(Q2805="1. Aceitou o programa",R2805-B2805,0),0)</f>
        <v>0</v>
      </c>
      <c r="AR2805" s="45">
        <f>IF(AU2805="S",IF(AND(S2805&lt;&gt;"",R2805&lt;&gt;""),S2805-R2805,0),0)</f>
        <v>0</v>
      </c>
      <c r="AS2805" s="45">
        <f>IF(AU2805="S",IF(Q2805="1. Aceitou o programa",IF(OR(X2805="Não se Aplica",X2805=""),IF(OR(W2805="Não se Aplica",W2805=""),0,W2805-V2805),AVERAGE(X2805-W2805,W2805-V2805)),0),0)</f>
        <v>0</v>
      </c>
      <c r="AT2805" s="45">
        <f>IF(AU2805="S",IF(AND(Q2805="1. Aceitou o programa",AB2805="Realizada"),IFERROR(IF(AA2805="",0,AA2805-R2805),0),0),0)</f>
        <v>0</v>
      </c>
      <c r="AU2805" s="45" t="str">
        <f>_xlfn.XLOOKUP(U2805,'Lista Suspensa'!$AA$20:$AA$23,'Lista Suspensa'!$AB$20:$AB$23,"N/A")</f>
        <v>S</v>
      </c>
    </row>
    <row r="2806" spans="1:47" ht="12" customHeight="1" x14ac:dyDescent="0.3">
      <c r="A2806" s="87" t="s">
        <v>47</v>
      </c>
      <c r="B2806" s="88">
        <v>46104</v>
      </c>
      <c r="C2806" s="89" t="s">
        <v>48</v>
      </c>
      <c r="D2806" s="89" t="s">
        <v>49</v>
      </c>
      <c r="E2806" s="189">
        <v>87200509</v>
      </c>
      <c r="F2806" s="197" t="s">
        <v>7128</v>
      </c>
      <c r="G2806" s="90">
        <v>38009667862</v>
      </c>
      <c r="H2806" s="91">
        <v>33800</v>
      </c>
      <c r="I2806" s="89"/>
      <c r="J2806" s="89" t="s">
        <v>51</v>
      </c>
      <c r="K2806" s="89" t="s">
        <v>52</v>
      </c>
      <c r="L2806" s="89" t="s">
        <v>85</v>
      </c>
      <c r="M2806" s="89" t="s">
        <v>943</v>
      </c>
      <c r="N2806" s="89" t="s">
        <v>197</v>
      </c>
      <c r="O2806" s="92" t="s">
        <v>7129</v>
      </c>
      <c r="P2806" s="93" t="s">
        <v>57</v>
      </c>
      <c r="Q2806" s="110" t="s">
        <v>5322</v>
      </c>
      <c r="R2806" s="94"/>
      <c r="S2806" s="95">
        <v>46168</v>
      </c>
      <c r="T2806" s="95" t="s">
        <v>5203</v>
      </c>
      <c r="U2806" s="95" t="s">
        <v>1125</v>
      </c>
      <c r="V2806" s="91">
        <v>46118</v>
      </c>
      <c r="W2806" s="91">
        <v>46161</v>
      </c>
      <c r="X2806" s="91">
        <v>46167</v>
      </c>
      <c r="Y2806" s="96" t="s">
        <v>2851</v>
      </c>
      <c r="Z2806" s="89"/>
      <c r="AA2806" s="95"/>
      <c r="AB2806" s="89"/>
      <c r="AC2806" s="109"/>
      <c r="AD2806" s="89"/>
      <c r="AE2806" s="89"/>
      <c r="AF2806" s="191"/>
      <c r="AG2806" s="194"/>
      <c r="AH2806" s="193"/>
      <c r="AI2806" s="97"/>
      <c r="AJ2806" s="97"/>
      <c r="AK2806" s="97"/>
      <c r="AL2806" s="45" t="s">
        <v>67</v>
      </c>
      <c r="AM2806" s="160" t="str">
        <f>MONTH(B2806)&amp;"/"&amp;YEAR(B2806)</f>
        <v>3/2026</v>
      </c>
      <c r="AN2806" s="45">
        <f>WEEKNUM(B2806)-WEEKNUM(EOMONTH(B2806,-1)+1)+1</f>
        <v>4</v>
      </c>
      <c r="AO2806" s="45" t="str">
        <f>MONTH(R2806)&amp;"/"&amp;YEAR(R2806)</f>
        <v>1/1900</v>
      </c>
      <c r="AP2806" s="45" t="e">
        <f>WEEKNUM(R2806)-WEEKNUM(EOMONTH(R2806,-1)+1)+1</f>
        <v>#NUM!</v>
      </c>
      <c r="AQ2806" s="45">
        <f>IF(AU2806="S",IF(Q2806="1. Aceitou o programa",R2806-B2806,0),0)</f>
        <v>0</v>
      </c>
      <c r="AR2806" s="45">
        <f>IF(AU2806="S",IF(AND(S2806&lt;&gt;"",R2806&lt;&gt;""),S2806-R2806,0),0)</f>
        <v>0</v>
      </c>
      <c r="AS2806" s="45">
        <f>IF(AU2806="S",IF(Q2806="1. Aceitou o programa",IF(OR(X2806="Não se Aplica",X2806=""),IF(OR(W2806="Não se Aplica",W2806=""),0,W2806-V2806),AVERAGE(X2806-W2806,W2806-V2806)),0),0)</f>
        <v>0</v>
      </c>
      <c r="AT2806" s="45">
        <f>IF(AU2806="S",IF(AND(Q2806="1. Aceitou o programa",AB2806="Realizada"),IFERROR(IF(AA2806="",0,AA2806-R2806),0),0),0)</f>
        <v>0</v>
      </c>
      <c r="AU2806" s="45" t="str">
        <f>_xlfn.XLOOKUP(U2806,'Lista Suspensa'!$AA$20:$AA$23,'Lista Suspensa'!$AB$20:$AB$23,"N/A")</f>
        <v>S</v>
      </c>
    </row>
    <row r="2807" spans="1:47" ht="12" customHeight="1" x14ac:dyDescent="0.3">
      <c r="A2807" s="87" t="s">
        <v>47</v>
      </c>
      <c r="B2807" s="88">
        <v>46104</v>
      </c>
      <c r="C2807" s="89" t="s">
        <v>48</v>
      </c>
      <c r="D2807" s="89" t="s">
        <v>49</v>
      </c>
      <c r="E2807" s="189">
        <v>82281615</v>
      </c>
      <c r="F2807" s="197" t="s">
        <v>7130</v>
      </c>
      <c r="G2807" s="90">
        <v>6100334763</v>
      </c>
      <c r="H2807" s="91">
        <v>33882</v>
      </c>
      <c r="I2807" s="89"/>
      <c r="J2807" s="89" t="s">
        <v>51</v>
      </c>
      <c r="K2807" s="89" t="s">
        <v>52</v>
      </c>
      <c r="L2807" s="89" t="s">
        <v>85</v>
      </c>
      <c r="M2807" s="89" t="s">
        <v>1927</v>
      </c>
      <c r="N2807" s="89" t="s">
        <v>197</v>
      </c>
      <c r="O2807" s="92" t="s">
        <v>7131</v>
      </c>
      <c r="P2807" s="93" t="s">
        <v>57</v>
      </c>
      <c r="Q2807" s="110" t="s">
        <v>5322</v>
      </c>
      <c r="R2807" s="94"/>
      <c r="S2807" s="95">
        <v>46168</v>
      </c>
      <c r="T2807" s="95" t="s">
        <v>5203</v>
      </c>
      <c r="U2807" s="95" t="s">
        <v>1125</v>
      </c>
      <c r="V2807" s="91">
        <v>46118</v>
      </c>
      <c r="W2807" s="91">
        <v>46161</v>
      </c>
      <c r="X2807" s="91">
        <v>46167</v>
      </c>
      <c r="Y2807" s="96" t="s">
        <v>2851</v>
      </c>
      <c r="Z2807" s="89"/>
      <c r="AA2807" s="95"/>
      <c r="AB2807" s="89"/>
      <c r="AC2807" s="109"/>
      <c r="AD2807" s="89"/>
      <c r="AE2807" s="89"/>
      <c r="AF2807" s="191"/>
      <c r="AG2807" s="194"/>
      <c r="AH2807" s="193"/>
      <c r="AI2807" s="97"/>
      <c r="AJ2807" s="97"/>
      <c r="AK2807" s="97"/>
      <c r="AL2807" s="45" t="s">
        <v>67</v>
      </c>
      <c r="AM2807" s="160" t="str">
        <f>MONTH(B2807)&amp;"/"&amp;YEAR(B2807)</f>
        <v>3/2026</v>
      </c>
      <c r="AN2807" s="45">
        <f>WEEKNUM(B2807)-WEEKNUM(EOMONTH(B2807,-1)+1)+1</f>
        <v>4</v>
      </c>
      <c r="AO2807" s="45" t="str">
        <f>MONTH(R2807)&amp;"/"&amp;YEAR(R2807)</f>
        <v>1/1900</v>
      </c>
      <c r="AP2807" s="45" t="e">
        <f>WEEKNUM(R2807)-WEEKNUM(EOMONTH(R2807,-1)+1)+1</f>
        <v>#NUM!</v>
      </c>
      <c r="AQ2807" s="45">
        <f>IF(AU2807="S",IF(Q2807="1. Aceitou o programa",R2807-B2807,0),0)</f>
        <v>0</v>
      </c>
      <c r="AR2807" s="45">
        <f>IF(AU2807="S",IF(AND(S2807&lt;&gt;"",R2807&lt;&gt;""),S2807-R2807,0),0)</f>
        <v>0</v>
      </c>
      <c r="AS2807" s="45">
        <f>IF(AU2807="S",IF(Q2807="1. Aceitou o programa",IF(OR(X2807="Não se Aplica",X2807=""),IF(OR(W2807="Não se Aplica",W2807=""),0,W2807-V2807),AVERAGE(X2807-W2807,W2807-V2807)),0),0)</f>
        <v>0</v>
      </c>
      <c r="AT2807" s="45">
        <f>IF(AU2807="S",IF(AND(Q2807="1. Aceitou o programa",AB2807="Realizada"),IFERROR(IF(AA2807="",0,AA2807-R2807),0),0),0)</f>
        <v>0</v>
      </c>
      <c r="AU2807" s="45" t="str">
        <f>_xlfn.XLOOKUP(U2807,'Lista Suspensa'!$AA$20:$AA$23,'Lista Suspensa'!$AB$20:$AB$23,"N/A")</f>
        <v>S</v>
      </c>
    </row>
    <row r="2808" spans="1:47" ht="12" customHeight="1" x14ac:dyDescent="0.3">
      <c r="A2808" s="87" t="s">
        <v>47</v>
      </c>
      <c r="B2808" s="88">
        <v>46104</v>
      </c>
      <c r="C2808" s="89" t="s">
        <v>48</v>
      </c>
      <c r="D2808" s="89" t="s">
        <v>49</v>
      </c>
      <c r="E2808" s="189">
        <v>89901922</v>
      </c>
      <c r="F2808" s="197" t="s">
        <v>7132</v>
      </c>
      <c r="G2808" s="90">
        <v>30305382810</v>
      </c>
      <c r="H2808" s="91">
        <v>29036</v>
      </c>
      <c r="I2808" s="89"/>
      <c r="J2808" s="89" t="s">
        <v>84</v>
      </c>
      <c r="K2808" s="89" t="s">
        <v>52</v>
      </c>
      <c r="L2808" s="89" t="s">
        <v>69</v>
      </c>
      <c r="M2808" s="89" t="s">
        <v>4774</v>
      </c>
      <c r="N2808" s="89" t="s">
        <v>197</v>
      </c>
      <c r="O2808" s="92" t="s">
        <v>7133</v>
      </c>
      <c r="P2808" s="93" t="s">
        <v>57</v>
      </c>
      <c r="Q2808" s="110" t="s">
        <v>5322</v>
      </c>
      <c r="R2808" s="94"/>
      <c r="S2808" s="95">
        <v>46168</v>
      </c>
      <c r="T2808" s="95" t="s">
        <v>5203</v>
      </c>
      <c r="U2808" s="95" t="s">
        <v>1125</v>
      </c>
      <c r="V2808" s="91">
        <v>46118</v>
      </c>
      <c r="W2808" s="91">
        <v>46161</v>
      </c>
      <c r="X2808" s="91">
        <v>46167</v>
      </c>
      <c r="Y2808" s="96" t="s">
        <v>2851</v>
      </c>
      <c r="Z2808" s="89"/>
      <c r="AA2808" s="95"/>
      <c r="AB2808" s="89"/>
      <c r="AC2808" s="109"/>
      <c r="AD2808" s="89"/>
      <c r="AE2808" s="89"/>
      <c r="AF2808" s="191"/>
      <c r="AG2808" s="194"/>
      <c r="AH2808" s="193"/>
      <c r="AI2808" s="97"/>
      <c r="AJ2808" s="97"/>
      <c r="AK2808" s="97"/>
      <c r="AL2808" s="45" t="s">
        <v>67</v>
      </c>
      <c r="AM2808" s="160" t="str">
        <f>MONTH(B2808)&amp;"/"&amp;YEAR(B2808)</f>
        <v>3/2026</v>
      </c>
      <c r="AN2808" s="45">
        <f>WEEKNUM(B2808)-WEEKNUM(EOMONTH(B2808,-1)+1)+1</f>
        <v>4</v>
      </c>
      <c r="AO2808" s="45" t="str">
        <f>MONTH(R2808)&amp;"/"&amp;YEAR(R2808)</f>
        <v>1/1900</v>
      </c>
      <c r="AP2808" s="45" t="e">
        <f>WEEKNUM(R2808)-WEEKNUM(EOMONTH(R2808,-1)+1)+1</f>
        <v>#NUM!</v>
      </c>
      <c r="AQ2808" s="45">
        <f>IF(AU2808="S",IF(Q2808="1. Aceitou o programa",R2808-B2808,0),0)</f>
        <v>0</v>
      </c>
      <c r="AR2808" s="45">
        <f>IF(AU2808="S",IF(AND(S2808&lt;&gt;"",R2808&lt;&gt;""),S2808-R2808,0),0)</f>
        <v>0</v>
      </c>
      <c r="AS2808" s="45">
        <f>IF(AU2808="S",IF(Q2808="1. Aceitou o programa",IF(OR(X2808="Não se Aplica",X2808=""),IF(OR(W2808="Não se Aplica",W2808=""),0,W2808-V2808),AVERAGE(X2808-W2808,W2808-V2808)),0),0)</f>
        <v>0</v>
      </c>
      <c r="AT2808" s="45">
        <f>IF(AU2808="S",IF(AND(Q2808="1. Aceitou o programa",AB2808="Realizada"),IFERROR(IF(AA2808="",0,AA2808-R2808),0),0),0)</f>
        <v>0</v>
      </c>
      <c r="AU2808" s="45" t="str">
        <f>_xlfn.XLOOKUP(U2808,'Lista Suspensa'!$AA$20:$AA$23,'Lista Suspensa'!$AB$20:$AB$23,"N/A")</f>
        <v>S</v>
      </c>
    </row>
    <row r="2809" spans="1:47" ht="12" customHeight="1" x14ac:dyDescent="0.3">
      <c r="A2809" s="87" t="s">
        <v>47</v>
      </c>
      <c r="B2809" s="88">
        <v>46104</v>
      </c>
      <c r="C2809" s="89" t="s">
        <v>48</v>
      </c>
      <c r="D2809" s="89" t="s">
        <v>49</v>
      </c>
      <c r="E2809" s="189">
        <v>89901995</v>
      </c>
      <c r="F2809" s="197" t="s">
        <v>7134</v>
      </c>
      <c r="G2809" s="90">
        <v>12886724890</v>
      </c>
      <c r="H2809" s="91">
        <v>24804</v>
      </c>
      <c r="I2809" s="89"/>
      <c r="J2809" s="89" t="s">
        <v>84</v>
      </c>
      <c r="K2809" s="89" t="s">
        <v>52</v>
      </c>
      <c r="L2809" s="89" t="s">
        <v>53</v>
      </c>
      <c r="M2809" s="89" t="s">
        <v>1746</v>
      </c>
      <c r="N2809" s="89" t="s">
        <v>87</v>
      </c>
      <c r="O2809" s="92" t="s">
        <v>7135</v>
      </c>
      <c r="P2809" s="93" t="s">
        <v>57</v>
      </c>
      <c r="Q2809" s="110" t="s">
        <v>5322</v>
      </c>
      <c r="R2809" s="94"/>
      <c r="S2809" s="95">
        <v>46168</v>
      </c>
      <c r="T2809" s="95" t="s">
        <v>5203</v>
      </c>
      <c r="U2809" s="95" t="s">
        <v>1125</v>
      </c>
      <c r="V2809" s="91">
        <v>46118</v>
      </c>
      <c r="W2809" s="91">
        <v>46161</v>
      </c>
      <c r="X2809" s="91">
        <v>46167</v>
      </c>
      <c r="Y2809" s="96" t="s">
        <v>2851</v>
      </c>
      <c r="Z2809" s="89"/>
      <c r="AA2809" s="95"/>
      <c r="AB2809" s="89"/>
      <c r="AC2809" s="109"/>
      <c r="AD2809" s="89"/>
      <c r="AE2809" s="89"/>
      <c r="AF2809" s="191"/>
      <c r="AG2809" s="194"/>
      <c r="AH2809" s="193"/>
      <c r="AI2809" s="97"/>
      <c r="AJ2809" s="97"/>
      <c r="AK2809" s="97"/>
      <c r="AL2809" s="45" t="s">
        <v>67</v>
      </c>
      <c r="AM2809" s="160" t="str">
        <f>MONTH(B2809)&amp;"/"&amp;YEAR(B2809)</f>
        <v>3/2026</v>
      </c>
      <c r="AN2809" s="45">
        <f>WEEKNUM(B2809)-WEEKNUM(EOMONTH(B2809,-1)+1)+1</f>
        <v>4</v>
      </c>
      <c r="AO2809" s="45" t="str">
        <f>MONTH(R2809)&amp;"/"&amp;YEAR(R2809)</f>
        <v>1/1900</v>
      </c>
      <c r="AP2809" s="45" t="e">
        <f>WEEKNUM(R2809)-WEEKNUM(EOMONTH(R2809,-1)+1)+1</f>
        <v>#NUM!</v>
      </c>
      <c r="AQ2809" s="45">
        <f>IF(AU2809="S",IF(Q2809="1. Aceitou o programa",R2809-B2809,0),0)</f>
        <v>0</v>
      </c>
      <c r="AR2809" s="45">
        <f>IF(AU2809="S",IF(AND(S2809&lt;&gt;"",R2809&lt;&gt;""),S2809-R2809,0),0)</f>
        <v>0</v>
      </c>
      <c r="AS2809" s="45">
        <f>IF(AU2809="S",IF(Q2809="1. Aceitou o programa",IF(OR(X2809="Não se Aplica",X2809=""),IF(OR(W2809="Não se Aplica",W2809=""),0,W2809-V2809),AVERAGE(X2809-W2809,W2809-V2809)),0),0)</f>
        <v>0</v>
      </c>
      <c r="AT2809" s="45">
        <f>IF(AU2809="S",IF(AND(Q2809="1. Aceitou o programa",AB2809="Realizada"),IFERROR(IF(AA2809="",0,AA2809-R2809),0),0),0)</f>
        <v>0</v>
      </c>
      <c r="AU2809" s="45" t="str">
        <f>_xlfn.XLOOKUP(U2809,'Lista Suspensa'!$AA$20:$AA$23,'Lista Suspensa'!$AB$20:$AB$23,"N/A")</f>
        <v>S</v>
      </c>
    </row>
    <row r="2810" spans="1:47" ht="12" customHeight="1" x14ac:dyDescent="0.3">
      <c r="A2810" s="87" t="s">
        <v>47</v>
      </c>
      <c r="B2810" s="88">
        <v>46104</v>
      </c>
      <c r="C2810" s="89" t="s">
        <v>48</v>
      </c>
      <c r="D2810" s="89" t="s">
        <v>49</v>
      </c>
      <c r="E2810" s="189">
        <v>92634291</v>
      </c>
      <c r="F2810" s="197" t="s">
        <v>7136</v>
      </c>
      <c r="G2810" s="90">
        <v>10224488708</v>
      </c>
      <c r="H2810" s="91">
        <v>30499</v>
      </c>
      <c r="I2810" s="89"/>
      <c r="J2810" s="89" t="s">
        <v>84</v>
      </c>
      <c r="K2810" s="89" t="s">
        <v>76</v>
      </c>
      <c r="L2810" s="89" t="s">
        <v>303</v>
      </c>
      <c r="M2810" s="89" t="s">
        <v>6784</v>
      </c>
      <c r="N2810" s="89" t="s">
        <v>197</v>
      </c>
      <c r="O2810" s="92" t="s">
        <v>7137</v>
      </c>
      <c r="P2810" s="93" t="s">
        <v>57</v>
      </c>
      <c r="Q2810" s="110" t="s">
        <v>5322</v>
      </c>
      <c r="R2810" s="94"/>
      <c r="S2810" s="95">
        <v>46168</v>
      </c>
      <c r="T2810" s="95" t="s">
        <v>5203</v>
      </c>
      <c r="U2810" s="95" t="s">
        <v>1125</v>
      </c>
      <c r="V2810" s="91">
        <v>46118</v>
      </c>
      <c r="W2810" s="91">
        <v>46161</v>
      </c>
      <c r="X2810" s="91">
        <v>46167</v>
      </c>
      <c r="Y2810" s="96" t="s">
        <v>2851</v>
      </c>
      <c r="Z2810" s="89"/>
      <c r="AA2810" s="95"/>
      <c r="AB2810" s="89"/>
      <c r="AC2810" s="109"/>
      <c r="AD2810" s="89"/>
      <c r="AE2810" s="89"/>
      <c r="AF2810" s="191"/>
      <c r="AG2810" s="194"/>
      <c r="AH2810" s="193"/>
      <c r="AI2810" s="97"/>
      <c r="AJ2810" s="97"/>
      <c r="AK2810" s="97"/>
      <c r="AL2810" s="45" t="s">
        <v>67</v>
      </c>
      <c r="AM2810" s="160" t="str">
        <f>MONTH(B2810)&amp;"/"&amp;YEAR(B2810)</f>
        <v>3/2026</v>
      </c>
      <c r="AN2810" s="45">
        <f>WEEKNUM(B2810)-WEEKNUM(EOMONTH(B2810,-1)+1)+1</f>
        <v>4</v>
      </c>
      <c r="AO2810" s="45" t="str">
        <f>MONTH(R2810)&amp;"/"&amp;YEAR(R2810)</f>
        <v>1/1900</v>
      </c>
      <c r="AP2810" s="45" t="e">
        <f>WEEKNUM(R2810)-WEEKNUM(EOMONTH(R2810,-1)+1)+1</f>
        <v>#NUM!</v>
      </c>
      <c r="AQ2810" s="45">
        <f>IF(AU2810="S",IF(Q2810="1. Aceitou o programa",R2810-B2810,0),0)</f>
        <v>0</v>
      </c>
      <c r="AR2810" s="45">
        <f>IF(AU2810="S",IF(AND(S2810&lt;&gt;"",R2810&lt;&gt;""),S2810-R2810,0),0)</f>
        <v>0</v>
      </c>
      <c r="AS2810" s="45">
        <f>IF(AU2810="S",IF(Q2810="1. Aceitou o programa",IF(OR(X2810="Não se Aplica",X2810=""),IF(OR(W2810="Não se Aplica",W2810=""),0,W2810-V2810),AVERAGE(X2810-W2810,W2810-V2810)),0),0)</f>
        <v>0</v>
      </c>
      <c r="AT2810" s="45">
        <f>IF(AU2810="S",IF(AND(Q2810="1. Aceitou o programa",AB2810="Realizada"),IFERROR(IF(AA2810="",0,AA2810-R2810),0),0),0)</f>
        <v>0</v>
      </c>
      <c r="AU2810" s="45" t="str">
        <f>_xlfn.XLOOKUP(U2810,'Lista Suspensa'!$AA$20:$AA$23,'Lista Suspensa'!$AB$20:$AB$23,"N/A")</f>
        <v>S</v>
      </c>
    </row>
    <row r="2811" spans="1:47" ht="12" customHeight="1" x14ac:dyDescent="0.3">
      <c r="A2811" s="87" t="s">
        <v>47</v>
      </c>
      <c r="B2811" s="88">
        <v>46104</v>
      </c>
      <c r="C2811" s="89" t="s">
        <v>48</v>
      </c>
      <c r="D2811" s="89" t="s">
        <v>49</v>
      </c>
      <c r="E2811" s="189">
        <v>78357346</v>
      </c>
      <c r="F2811" s="197" t="s">
        <v>7138</v>
      </c>
      <c r="G2811" s="90">
        <v>8774252720</v>
      </c>
      <c r="H2811" s="91">
        <v>29676</v>
      </c>
      <c r="I2811" s="89"/>
      <c r="J2811" s="89" t="s">
        <v>51</v>
      </c>
      <c r="K2811" s="89" t="s">
        <v>76</v>
      </c>
      <c r="L2811" s="89" t="s">
        <v>95</v>
      </c>
      <c r="M2811" s="89" t="s">
        <v>222</v>
      </c>
      <c r="N2811" s="89" t="s">
        <v>197</v>
      </c>
      <c r="O2811" s="92" t="s">
        <v>7139</v>
      </c>
      <c r="P2811" s="93" t="s">
        <v>57</v>
      </c>
      <c r="Q2811" s="110" t="s">
        <v>5322</v>
      </c>
      <c r="R2811" s="94"/>
      <c r="S2811" s="95">
        <v>46168</v>
      </c>
      <c r="T2811" s="95" t="s">
        <v>5203</v>
      </c>
      <c r="U2811" s="95" t="s">
        <v>1125</v>
      </c>
      <c r="V2811" s="91">
        <v>46118</v>
      </c>
      <c r="W2811" s="91">
        <v>46161</v>
      </c>
      <c r="X2811" s="91">
        <v>46167</v>
      </c>
      <c r="Y2811" s="96" t="s">
        <v>2851</v>
      </c>
      <c r="Z2811" s="89"/>
      <c r="AA2811" s="95"/>
      <c r="AB2811" s="89"/>
      <c r="AC2811" s="109"/>
      <c r="AD2811" s="89"/>
      <c r="AE2811" s="89"/>
      <c r="AF2811" s="191"/>
      <c r="AG2811" s="194"/>
      <c r="AH2811" s="193"/>
      <c r="AI2811" s="97"/>
      <c r="AJ2811" s="97"/>
      <c r="AK2811" s="97"/>
      <c r="AL2811" s="45" t="s">
        <v>67</v>
      </c>
      <c r="AM2811" s="160" t="str">
        <f>MONTH(B2811)&amp;"/"&amp;YEAR(B2811)</f>
        <v>3/2026</v>
      </c>
      <c r="AN2811" s="45">
        <f>WEEKNUM(B2811)-WEEKNUM(EOMONTH(B2811,-1)+1)+1</f>
        <v>4</v>
      </c>
      <c r="AO2811" s="45" t="str">
        <f>MONTH(R2811)&amp;"/"&amp;YEAR(R2811)</f>
        <v>1/1900</v>
      </c>
      <c r="AP2811" s="45" t="e">
        <f>WEEKNUM(R2811)-WEEKNUM(EOMONTH(R2811,-1)+1)+1</f>
        <v>#NUM!</v>
      </c>
      <c r="AQ2811" s="45">
        <f>IF(AU2811="S",IF(Q2811="1. Aceitou o programa",R2811-B2811,0),0)</f>
        <v>0</v>
      </c>
      <c r="AR2811" s="45">
        <f>IF(AU2811="S",IF(AND(S2811&lt;&gt;"",R2811&lt;&gt;""),S2811-R2811,0),0)</f>
        <v>0</v>
      </c>
      <c r="AS2811" s="45">
        <f>IF(AU2811="S",IF(Q2811="1. Aceitou o programa",IF(OR(X2811="Não se Aplica",X2811=""),IF(OR(W2811="Não se Aplica",W2811=""),0,W2811-V2811),AVERAGE(X2811-W2811,W2811-V2811)),0),0)</f>
        <v>0</v>
      </c>
      <c r="AT2811" s="45">
        <f>IF(AU2811="S",IF(AND(Q2811="1. Aceitou o programa",AB2811="Realizada"),IFERROR(IF(AA2811="",0,AA2811-R2811),0),0),0)</f>
        <v>0</v>
      </c>
      <c r="AU2811" s="45" t="str">
        <f>_xlfn.XLOOKUP(U2811,'Lista Suspensa'!$AA$20:$AA$23,'Lista Suspensa'!$AB$20:$AB$23,"N/A")</f>
        <v>S</v>
      </c>
    </row>
    <row r="2812" spans="1:47" ht="12" customHeight="1" x14ac:dyDescent="0.3">
      <c r="A2812" s="87" t="s">
        <v>47</v>
      </c>
      <c r="B2812" s="88">
        <v>46104</v>
      </c>
      <c r="C2812" s="89" t="s">
        <v>48</v>
      </c>
      <c r="D2812" s="89" t="s">
        <v>49</v>
      </c>
      <c r="E2812" s="189">
        <v>82677905</v>
      </c>
      <c r="F2812" s="197" t="s">
        <v>7140</v>
      </c>
      <c r="G2812" s="90">
        <v>5736751712</v>
      </c>
      <c r="H2812" s="91">
        <v>30448</v>
      </c>
      <c r="I2812" s="89"/>
      <c r="J2812" s="89" t="s">
        <v>84</v>
      </c>
      <c r="K2812" s="89" t="s">
        <v>76</v>
      </c>
      <c r="L2812" s="89" t="s">
        <v>95</v>
      </c>
      <c r="M2812" s="89" t="s">
        <v>4831</v>
      </c>
      <c r="N2812" s="89" t="s">
        <v>176</v>
      </c>
      <c r="O2812" s="92" t="s">
        <v>7141</v>
      </c>
      <c r="P2812" s="93" t="s">
        <v>57</v>
      </c>
      <c r="Q2812" s="110" t="s">
        <v>5322</v>
      </c>
      <c r="R2812" s="94"/>
      <c r="S2812" s="95">
        <v>46168</v>
      </c>
      <c r="T2812" s="95" t="s">
        <v>5203</v>
      </c>
      <c r="U2812" s="95" t="s">
        <v>1125</v>
      </c>
      <c r="V2812" s="91">
        <v>46118</v>
      </c>
      <c r="W2812" s="91">
        <v>46161</v>
      </c>
      <c r="X2812" s="91">
        <v>46167</v>
      </c>
      <c r="Y2812" s="96" t="s">
        <v>2851</v>
      </c>
      <c r="Z2812" s="89"/>
      <c r="AA2812" s="95"/>
      <c r="AB2812" s="89"/>
      <c r="AC2812" s="109"/>
      <c r="AD2812" s="89"/>
      <c r="AE2812" s="89"/>
      <c r="AF2812" s="191"/>
      <c r="AG2812" s="194"/>
      <c r="AH2812" s="193"/>
      <c r="AI2812" s="97"/>
      <c r="AJ2812" s="97"/>
      <c r="AK2812" s="97"/>
      <c r="AL2812" s="45" t="s">
        <v>67</v>
      </c>
      <c r="AM2812" s="160" t="str">
        <f>MONTH(B2812)&amp;"/"&amp;YEAR(B2812)</f>
        <v>3/2026</v>
      </c>
      <c r="AN2812" s="45">
        <f>WEEKNUM(B2812)-WEEKNUM(EOMONTH(B2812,-1)+1)+1</f>
        <v>4</v>
      </c>
      <c r="AO2812" s="45" t="str">
        <f>MONTH(R2812)&amp;"/"&amp;YEAR(R2812)</f>
        <v>1/1900</v>
      </c>
      <c r="AP2812" s="45" t="e">
        <f>WEEKNUM(R2812)-WEEKNUM(EOMONTH(R2812,-1)+1)+1</f>
        <v>#NUM!</v>
      </c>
      <c r="AQ2812" s="45">
        <f>IF(AU2812="S",IF(Q2812="1. Aceitou o programa",R2812-B2812,0),0)</f>
        <v>0</v>
      </c>
      <c r="AR2812" s="45">
        <f>IF(AU2812="S",IF(AND(S2812&lt;&gt;"",R2812&lt;&gt;""),S2812-R2812,0),0)</f>
        <v>0</v>
      </c>
      <c r="AS2812" s="45">
        <f>IF(AU2812="S",IF(Q2812="1. Aceitou o programa",IF(OR(X2812="Não se Aplica",X2812=""),IF(OR(W2812="Não se Aplica",W2812=""),0,W2812-V2812),AVERAGE(X2812-W2812,W2812-V2812)),0),0)</f>
        <v>0</v>
      </c>
      <c r="AT2812" s="45">
        <f>IF(AU2812="S",IF(AND(Q2812="1. Aceitou o programa",AB2812="Realizada"),IFERROR(IF(AA2812="",0,AA2812-R2812),0),0),0)</f>
        <v>0</v>
      </c>
      <c r="AU2812" s="45" t="str">
        <f>_xlfn.XLOOKUP(U2812,'Lista Suspensa'!$AA$20:$AA$23,'Lista Suspensa'!$AB$20:$AB$23,"N/A")</f>
        <v>S</v>
      </c>
    </row>
    <row r="2813" spans="1:47" ht="12" customHeight="1" x14ac:dyDescent="0.3">
      <c r="A2813" s="87" t="s">
        <v>47</v>
      </c>
      <c r="B2813" s="88">
        <v>46104</v>
      </c>
      <c r="C2813" s="89" t="s">
        <v>48</v>
      </c>
      <c r="D2813" s="89" t="s">
        <v>49</v>
      </c>
      <c r="E2813" s="189">
        <v>93611413</v>
      </c>
      <c r="F2813" s="197" t="s">
        <v>7142</v>
      </c>
      <c r="G2813" s="90">
        <v>49740276890</v>
      </c>
      <c r="H2813" s="91">
        <v>38076</v>
      </c>
      <c r="I2813" s="89"/>
      <c r="J2813" s="89" t="s">
        <v>51</v>
      </c>
      <c r="K2813" s="89" t="s">
        <v>52</v>
      </c>
      <c r="L2813" s="89" t="s">
        <v>53</v>
      </c>
      <c r="M2813" s="89" t="s">
        <v>977</v>
      </c>
      <c r="N2813" s="89" t="s">
        <v>197</v>
      </c>
      <c r="O2813" s="92" t="s">
        <v>7143</v>
      </c>
      <c r="P2813" s="93" t="s">
        <v>57</v>
      </c>
      <c r="Q2813" s="110" t="s">
        <v>5322</v>
      </c>
      <c r="R2813" s="94"/>
      <c r="S2813" s="95">
        <v>46168</v>
      </c>
      <c r="T2813" s="95" t="s">
        <v>5203</v>
      </c>
      <c r="U2813" s="95" t="s">
        <v>1125</v>
      </c>
      <c r="V2813" s="91">
        <v>46118</v>
      </c>
      <c r="W2813" s="91">
        <v>46161</v>
      </c>
      <c r="X2813" s="91">
        <v>46167</v>
      </c>
      <c r="Y2813" s="96" t="s">
        <v>2851</v>
      </c>
      <c r="Z2813" s="89"/>
      <c r="AA2813" s="95"/>
      <c r="AB2813" s="89"/>
      <c r="AC2813" s="109"/>
      <c r="AD2813" s="89"/>
      <c r="AE2813" s="89"/>
      <c r="AF2813" s="191"/>
      <c r="AG2813" s="194"/>
      <c r="AH2813" s="193"/>
      <c r="AI2813" s="97"/>
      <c r="AJ2813" s="97"/>
      <c r="AK2813" s="97"/>
      <c r="AL2813" s="45" t="s">
        <v>67</v>
      </c>
      <c r="AM2813" s="160" t="str">
        <f>MONTH(B2813)&amp;"/"&amp;YEAR(B2813)</f>
        <v>3/2026</v>
      </c>
      <c r="AN2813" s="45">
        <f>WEEKNUM(B2813)-WEEKNUM(EOMONTH(B2813,-1)+1)+1</f>
        <v>4</v>
      </c>
      <c r="AO2813" s="45" t="str">
        <f>MONTH(R2813)&amp;"/"&amp;YEAR(R2813)</f>
        <v>1/1900</v>
      </c>
      <c r="AP2813" s="45" t="e">
        <f>WEEKNUM(R2813)-WEEKNUM(EOMONTH(R2813,-1)+1)+1</f>
        <v>#NUM!</v>
      </c>
      <c r="AQ2813" s="45">
        <f>IF(AU2813="S",IF(Q2813="1. Aceitou o programa",R2813-B2813,0),0)</f>
        <v>0</v>
      </c>
      <c r="AR2813" s="45">
        <f>IF(AU2813="S",IF(AND(S2813&lt;&gt;"",R2813&lt;&gt;""),S2813-R2813,0),0)</f>
        <v>0</v>
      </c>
      <c r="AS2813" s="45">
        <f>IF(AU2813="S",IF(Q2813="1. Aceitou o programa",IF(OR(X2813="Não se Aplica",X2813=""),IF(OR(W2813="Não se Aplica",W2813=""),0,W2813-V2813),AVERAGE(X2813-W2813,W2813-V2813)),0),0)</f>
        <v>0</v>
      </c>
      <c r="AT2813" s="45">
        <f>IF(AU2813="S",IF(AND(Q2813="1. Aceitou o programa",AB2813="Realizada"),IFERROR(IF(AA2813="",0,AA2813-R2813),0),0),0)</f>
        <v>0</v>
      </c>
      <c r="AU2813" s="45" t="str">
        <f>_xlfn.XLOOKUP(U2813,'Lista Suspensa'!$AA$20:$AA$23,'Lista Suspensa'!$AB$20:$AB$23,"N/A")</f>
        <v>S</v>
      </c>
    </row>
    <row r="2814" spans="1:47" ht="12" customHeight="1" x14ac:dyDescent="0.3">
      <c r="A2814" s="87" t="s">
        <v>47</v>
      </c>
      <c r="B2814" s="88">
        <v>46104</v>
      </c>
      <c r="C2814" s="89" t="s">
        <v>48</v>
      </c>
      <c r="D2814" s="89" t="s">
        <v>49</v>
      </c>
      <c r="E2814" s="189">
        <v>78385517</v>
      </c>
      <c r="F2814" s="197" t="s">
        <v>7144</v>
      </c>
      <c r="G2814" s="90">
        <v>35699912886</v>
      </c>
      <c r="H2814" s="91">
        <v>32207</v>
      </c>
      <c r="I2814" s="89"/>
      <c r="J2814" s="89" t="s">
        <v>84</v>
      </c>
      <c r="K2814" s="89" t="s">
        <v>52</v>
      </c>
      <c r="L2814" s="89" t="s">
        <v>53</v>
      </c>
      <c r="M2814" s="89" t="s">
        <v>7145</v>
      </c>
      <c r="N2814" s="89" t="s">
        <v>197</v>
      </c>
      <c r="O2814" s="92" t="s">
        <v>7146</v>
      </c>
      <c r="P2814" s="93" t="s">
        <v>57</v>
      </c>
      <c r="Q2814" s="110" t="s">
        <v>5322</v>
      </c>
      <c r="R2814" s="94"/>
      <c r="S2814" s="95">
        <v>46168</v>
      </c>
      <c r="T2814" s="95" t="s">
        <v>5203</v>
      </c>
      <c r="U2814" s="95" t="s">
        <v>1125</v>
      </c>
      <c r="V2814" s="91">
        <v>46118</v>
      </c>
      <c r="W2814" s="91">
        <v>46161</v>
      </c>
      <c r="X2814" s="91">
        <v>46167</v>
      </c>
      <c r="Y2814" s="96" t="s">
        <v>2851</v>
      </c>
      <c r="Z2814" s="89"/>
      <c r="AA2814" s="95"/>
      <c r="AB2814" s="89"/>
      <c r="AC2814" s="109"/>
      <c r="AD2814" s="89"/>
      <c r="AE2814" s="89"/>
      <c r="AF2814" s="191"/>
      <c r="AG2814" s="194"/>
      <c r="AH2814" s="193"/>
      <c r="AI2814" s="97"/>
      <c r="AJ2814" s="97"/>
      <c r="AK2814" s="97"/>
      <c r="AL2814" s="45" t="s">
        <v>67</v>
      </c>
      <c r="AM2814" s="160" t="str">
        <f>MONTH(B2814)&amp;"/"&amp;YEAR(B2814)</f>
        <v>3/2026</v>
      </c>
      <c r="AN2814" s="45">
        <f>WEEKNUM(B2814)-WEEKNUM(EOMONTH(B2814,-1)+1)+1</f>
        <v>4</v>
      </c>
      <c r="AO2814" s="45" t="str">
        <f>MONTH(R2814)&amp;"/"&amp;YEAR(R2814)</f>
        <v>1/1900</v>
      </c>
      <c r="AP2814" s="45" t="e">
        <f>WEEKNUM(R2814)-WEEKNUM(EOMONTH(R2814,-1)+1)+1</f>
        <v>#NUM!</v>
      </c>
      <c r="AQ2814" s="45">
        <f>IF(AU2814="S",IF(Q2814="1. Aceitou o programa",R2814-B2814,0),0)</f>
        <v>0</v>
      </c>
      <c r="AR2814" s="45">
        <f>IF(AU2814="S",IF(AND(S2814&lt;&gt;"",R2814&lt;&gt;""),S2814-R2814,0),0)</f>
        <v>0</v>
      </c>
      <c r="AS2814" s="45">
        <f>IF(AU2814="S",IF(Q2814="1. Aceitou o programa",IF(OR(X2814="Não se Aplica",X2814=""),IF(OR(W2814="Não se Aplica",W2814=""),0,W2814-V2814),AVERAGE(X2814-W2814,W2814-V2814)),0),0)</f>
        <v>0</v>
      </c>
      <c r="AT2814" s="45">
        <f>IF(AU2814="S",IF(AND(Q2814="1. Aceitou o programa",AB2814="Realizada"),IFERROR(IF(AA2814="",0,AA2814-R2814),0),0),0)</f>
        <v>0</v>
      </c>
      <c r="AU2814" s="45" t="str">
        <f>_xlfn.XLOOKUP(U2814,'Lista Suspensa'!$AA$20:$AA$23,'Lista Suspensa'!$AB$20:$AB$23,"N/A")</f>
        <v>S</v>
      </c>
    </row>
    <row r="2815" spans="1:47" ht="12" customHeight="1" x14ac:dyDescent="0.3">
      <c r="A2815" s="87" t="s">
        <v>47</v>
      </c>
      <c r="B2815" s="88">
        <v>46104</v>
      </c>
      <c r="C2815" s="89" t="s">
        <v>48</v>
      </c>
      <c r="D2815" s="89" t="s">
        <v>49</v>
      </c>
      <c r="E2815" s="189">
        <v>84190379</v>
      </c>
      <c r="F2815" s="197" t="s">
        <v>7147</v>
      </c>
      <c r="G2815" s="90">
        <v>39664980811</v>
      </c>
      <c r="H2815" s="91">
        <v>31634</v>
      </c>
      <c r="I2815" s="89"/>
      <c r="J2815" s="89" t="s">
        <v>84</v>
      </c>
      <c r="K2815" s="89" t="s">
        <v>52</v>
      </c>
      <c r="L2815" s="89" t="s">
        <v>69</v>
      </c>
      <c r="M2815" s="89" t="s">
        <v>7148</v>
      </c>
      <c r="N2815" s="89" t="s">
        <v>197</v>
      </c>
      <c r="O2815" s="92" t="s">
        <v>7149</v>
      </c>
      <c r="P2815" s="93" t="s">
        <v>57</v>
      </c>
      <c r="Q2815" s="110" t="s">
        <v>5322</v>
      </c>
      <c r="R2815" s="94"/>
      <c r="S2815" s="95">
        <v>46168</v>
      </c>
      <c r="T2815" s="95" t="s">
        <v>5203</v>
      </c>
      <c r="U2815" s="95" t="s">
        <v>1125</v>
      </c>
      <c r="V2815" s="91">
        <v>46118</v>
      </c>
      <c r="W2815" s="91">
        <v>46161</v>
      </c>
      <c r="X2815" s="91">
        <v>46167</v>
      </c>
      <c r="Y2815" s="96" t="s">
        <v>2851</v>
      </c>
      <c r="Z2815" s="89"/>
      <c r="AA2815" s="95"/>
      <c r="AB2815" s="89"/>
      <c r="AC2815" s="109"/>
      <c r="AD2815" s="89"/>
      <c r="AE2815" s="89"/>
      <c r="AF2815" s="191"/>
      <c r="AG2815" s="194"/>
      <c r="AH2815" s="193"/>
      <c r="AI2815" s="97"/>
      <c r="AJ2815" s="97"/>
      <c r="AK2815" s="97"/>
      <c r="AL2815" s="45" t="s">
        <v>67</v>
      </c>
      <c r="AM2815" s="160" t="str">
        <f>MONTH(B2815)&amp;"/"&amp;YEAR(B2815)</f>
        <v>3/2026</v>
      </c>
      <c r="AN2815" s="45">
        <f>WEEKNUM(B2815)-WEEKNUM(EOMONTH(B2815,-1)+1)+1</f>
        <v>4</v>
      </c>
      <c r="AO2815" s="45" t="str">
        <f>MONTH(R2815)&amp;"/"&amp;YEAR(R2815)</f>
        <v>1/1900</v>
      </c>
      <c r="AP2815" s="45" t="e">
        <f>WEEKNUM(R2815)-WEEKNUM(EOMONTH(R2815,-1)+1)+1</f>
        <v>#NUM!</v>
      </c>
      <c r="AQ2815" s="45">
        <f>IF(AU2815="S",IF(Q2815="1. Aceitou o programa",R2815-B2815,0),0)</f>
        <v>0</v>
      </c>
      <c r="AR2815" s="45">
        <f>IF(AU2815="S",IF(AND(S2815&lt;&gt;"",R2815&lt;&gt;""),S2815-R2815,0),0)</f>
        <v>0</v>
      </c>
      <c r="AS2815" s="45">
        <f>IF(AU2815="S",IF(Q2815="1. Aceitou o programa",IF(OR(X2815="Não se Aplica",X2815=""),IF(OR(W2815="Não se Aplica",W2815=""),0,W2815-V2815),AVERAGE(X2815-W2815,W2815-V2815)),0),0)</f>
        <v>0</v>
      </c>
      <c r="AT2815" s="45">
        <f>IF(AU2815="S",IF(AND(Q2815="1. Aceitou o programa",AB2815="Realizada"),IFERROR(IF(AA2815="",0,AA2815-R2815),0),0),0)</f>
        <v>0</v>
      </c>
      <c r="AU2815" s="45" t="str">
        <f>_xlfn.XLOOKUP(U2815,'Lista Suspensa'!$AA$20:$AA$23,'Lista Suspensa'!$AB$20:$AB$23,"N/A")</f>
        <v>S</v>
      </c>
    </row>
    <row r="2816" spans="1:47" ht="12" customHeight="1" x14ac:dyDescent="0.3">
      <c r="A2816" s="87" t="s">
        <v>47</v>
      </c>
      <c r="B2816" s="88">
        <v>46104</v>
      </c>
      <c r="C2816" s="89" t="s">
        <v>48</v>
      </c>
      <c r="D2816" s="89" t="s">
        <v>49</v>
      </c>
      <c r="E2816" s="189">
        <v>89635590</v>
      </c>
      <c r="F2816" s="197" t="s">
        <v>7150</v>
      </c>
      <c r="G2816" s="90">
        <v>7421891714</v>
      </c>
      <c r="H2816" s="91">
        <v>28765</v>
      </c>
      <c r="I2816" s="89"/>
      <c r="J2816" s="89" t="s">
        <v>51</v>
      </c>
      <c r="K2816" s="89" t="s">
        <v>76</v>
      </c>
      <c r="L2816" s="89" t="s">
        <v>95</v>
      </c>
      <c r="M2816" s="89" t="s">
        <v>3789</v>
      </c>
      <c r="N2816" s="89" t="s">
        <v>197</v>
      </c>
      <c r="O2816" s="92" t="s">
        <v>7151</v>
      </c>
      <c r="P2816" s="93" t="s">
        <v>57</v>
      </c>
      <c r="Q2816" s="110" t="s">
        <v>5322</v>
      </c>
      <c r="R2816" s="94"/>
      <c r="S2816" s="95">
        <v>46168</v>
      </c>
      <c r="T2816" s="95" t="s">
        <v>5203</v>
      </c>
      <c r="U2816" s="95" t="s">
        <v>1125</v>
      </c>
      <c r="V2816" s="91">
        <v>46118</v>
      </c>
      <c r="W2816" s="91">
        <v>46161</v>
      </c>
      <c r="X2816" s="91">
        <v>46167</v>
      </c>
      <c r="Y2816" s="96" t="s">
        <v>2851</v>
      </c>
      <c r="Z2816" s="89"/>
      <c r="AA2816" s="95"/>
      <c r="AB2816" s="89"/>
      <c r="AC2816" s="109"/>
      <c r="AD2816" s="89"/>
      <c r="AE2816" s="89"/>
      <c r="AF2816" s="191"/>
      <c r="AG2816" s="194"/>
      <c r="AH2816" s="193"/>
      <c r="AI2816" s="97"/>
      <c r="AJ2816" s="97"/>
      <c r="AK2816" s="97"/>
      <c r="AL2816" s="45" t="s">
        <v>67</v>
      </c>
      <c r="AM2816" s="160" t="str">
        <f>MONTH(B2816)&amp;"/"&amp;YEAR(B2816)</f>
        <v>3/2026</v>
      </c>
      <c r="AN2816" s="45">
        <f>WEEKNUM(B2816)-WEEKNUM(EOMONTH(B2816,-1)+1)+1</f>
        <v>4</v>
      </c>
      <c r="AO2816" s="45" t="str">
        <f>MONTH(R2816)&amp;"/"&amp;YEAR(R2816)</f>
        <v>1/1900</v>
      </c>
      <c r="AP2816" s="45" t="e">
        <f>WEEKNUM(R2816)-WEEKNUM(EOMONTH(R2816,-1)+1)+1</f>
        <v>#NUM!</v>
      </c>
      <c r="AQ2816" s="45">
        <f>IF(AU2816="S",IF(Q2816="1. Aceitou o programa",R2816-B2816,0),0)</f>
        <v>0</v>
      </c>
      <c r="AR2816" s="45">
        <f>IF(AU2816="S",IF(AND(S2816&lt;&gt;"",R2816&lt;&gt;""),S2816-R2816,0),0)</f>
        <v>0</v>
      </c>
      <c r="AS2816" s="45">
        <f>IF(AU2816="S",IF(Q2816="1. Aceitou o programa",IF(OR(X2816="Não se Aplica",X2816=""),IF(OR(W2816="Não se Aplica",W2816=""),0,W2816-V2816),AVERAGE(X2816-W2816,W2816-V2816)),0),0)</f>
        <v>0</v>
      </c>
      <c r="AT2816" s="45">
        <f>IF(AU2816="S",IF(AND(Q2816="1. Aceitou o programa",AB2816="Realizada"),IFERROR(IF(AA2816="",0,AA2816-R2816),0),0),0)</f>
        <v>0</v>
      </c>
      <c r="AU2816" s="45" t="str">
        <f>_xlfn.XLOOKUP(U2816,'Lista Suspensa'!$AA$20:$AA$23,'Lista Suspensa'!$AB$20:$AB$23,"N/A")</f>
        <v>S</v>
      </c>
    </row>
    <row r="2817" spans="1:47" ht="12" customHeight="1" x14ac:dyDescent="0.3">
      <c r="A2817" s="87" t="s">
        <v>47</v>
      </c>
      <c r="B2817" s="88">
        <v>46104</v>
      </c>
      <c r="C2817" s="89" t="s">
        <v>48</v>
      </c>
      <c r="D2817" s="89" t="s">
        <v>49</v>
      </c>
      <c r="E2817" s="189">
        <v>89900975</v>
      </c>
      <c r="F2817" s="197" t="s">
        <v>7152</v>
      </c>
      <c r="G2817" s="90">
        <v>99594498315</v>
      </c>
      <c r="H2817" s="91">
        <v>29924</v>
      </c>
      <c r="I2817" s="89"/>
      <c r="J2817" s="89" t="s">
        <v>51</v>
      </c>
      <c r="K2817" s="89" t="s">
        <v>52</v>
      </c>
      <c r="L2817" s="89" t="s">
        <v>53</v>
      </c>
      <c r="M2817" s="89" t="s">
        <v>1250</v>
      </c>
      <c r="N2817" s="89" t="s">
        <v>197</v>
      </c>
      <c r="O2817" s="92" t="s">
        <v>7153</v>
      </c>
      <c r="P2817" s="93" t="s">
        <v>57</v>
      </c>
      <c r="Q2817" s="110" t="s">
        <v>58</v>
      </c>
      <c r="R2817" s="94">
        <v>46169</v>
      </c>
      <c r="S2817" s="95"/>
      <c r="T2817" s="95" t="s">
        <v>59</v>
      </c>
      <c r="U2817" s="95" t="s">
        <v>60</v>
      </c>
      <c r="V2817" s="91">
        <v>46118</v>
      </c>
      <c r="W2817" s="91">
        <v>46161</v>
      </c>
      <c r="X2817" s="91">
        <v>46167</v>
      </c>
      <c r="Y2817" s="96" t="s">
        <v>2851</v>
      </c>
      <c r="Z2817" s="89" t="s">
        <v>62</v>
      </c>
      <c r="AA2817" s="95"/>
      <c r="AB2817" s="95" t="s">
        <v>2804</v>
      </c>
      <c r="AC2817" s="95" t="s">
        <v>2804</v>
      </c>
      <c r="AD2817" s="95" t="s">
        <v>2804</v>
      </c>
      <c r="AE2817" s="95" t="s">
        <v>2804</v>
      </c>
      <c r="AF2817" s="95" t="s">
        <v>2804</v>
      </c>
      <c r="AG2817" s="95" t="s">
        <v>2804</v>
      </c>
      <c r="AH2817" s="95" t="s">
        <v>2804</v>
      </c>
      <c r="AI2817" s="97"/>
      <c r="AJ2817" s="97" t="s">
        <v>65</v>
      </c>
      <c r="AK2817" s="97" t="s">
        <v>66</v>
      </c>
      <c r="AL2817" s="45" t="s">
        <v>67</v>
      </c>
      <c r="AM2817" s="160" t="str">
        <f>MONTH(B2817)&amp;"/"&amp;YEAR(B2817)</f>
        <v>3/2026</v>
      </c>
      <c r="AN2817" s="45">
        <f>WEEKNUM(B2817)-WEEKNUM(EOMONTH(B2817,-1)+1)+1</f>
        <v>4</v>
      </c>
      <c r="AO2817" s="45" t="str">
        <f>MONTH(R2817)&amp;"/"&amp;YEAR(R2817)</f>
        <v>5/2026</v>
      </c>
      <c r="AP2817" s="45">
        <f>WEEKNUM(R2817)-WEEKNUM(EOMONTH(R2817,-1)+1)+1</f>
        <v>5</v>
      </c>
      <c r="AQ2817" s="45">
        <f>IF(AU2817="S",IF(Q2817="1. Aceitou o programa",R2817-B2817,0),0)</f>
        <v>65</v>
      </c>
      <c r="AR2817" s="45">
        <f>IF(AU2817="S",IF(AND(S2817&lt;&gt;"",R2817&lt;&gt;""),S2817-R2817,0),0)</f>
        <v>0</v>
      </c>
      <c r="AS2817" s="45">
        <f>IF(AU2817="S",IF(Q2817="1. Aceitou o programa",IF(OR(X2817="Não se Aplica",X2817=""),IF(OR(W2817="Não se Aplica",W2817=""),0,W2817-V2817),AVERAGE(X2817-W2817,W2817-V2817)),0),0)</f>
        <v>24.5</v>
      </c>
      <c r="AT2817" s="45">
        <f>IF(AU2817="S",IF(AND(Q2817="1. Aceitou o programa",AB2817="Realizada"),IFERROR(IF(AA2817="",0,AA2817-R2817),0),0),0)</f>
        <v>0</v>
      </c>
      <c r="AU2817" s="45" t="str">
        <f>_xlfn.XLOOKUP(U2817,'Lista Suspensa'!$AA$20:$AA$23,'Lista Suspensa'!$AB$20:$AB$23,"N/A")</f>
        <v>S</v>
      </c>
    </row>
    <row r="2818" spans="1:47" ht="12" customHeight="1" x14ac:dyDescent="0.3">
      <c r="A2818" s="87" t="s">
        <v>47</v>
      </c>
      <c r="B2818" s="88">
        <v>46104</v>
      </c>
      <c r="C2818" s="89" t="s">
        <v>48</v>
      </c>
      <c r="D2818" s="89" t="s">
        <v>49</v>
      </c>
      <c r="E2818" s="189">
        <v>93021730</v>
      </c>
      <c r="F2818" s="197" t="s">
        <v>7154</v>
      </c>
      <c r="G2818" s="90">
        <v>15964451730</v>
      </c>
      <c r="H2818" s="91">
        <v>36580</v>
      </c>
      <c r="I2818" s="89"/>
      <c r="J2818" s="89" t="s">
        <v>51</v>
      </c>
      <c r="K2818" s="89" t="s">
        <v>76</v>
      </c>
      <c r="L2818" s="89" t="s">
        <v>95</v>
      </c>
      <c r="M2818" s="89" t="s">
        <v>487</v>
      </c>
      <c r="N2818" s="89" t="s">
        <v>197</v>
      </c>
      <c r="O2818" s="92" t="s">
        <v>7155</v>
      </c>
      <c r="P2818" s="93" t="s">
        <v>57</v>
      </c>
      <c r="Q2818" s="110" t="s">
        <v>5322</v>
      </c>
      <c r="R2818" s="94"/>
      <c r="S2818" s="95">
        <v>46168</v>
      </c>
      <c r="T2818" s="95" t="s">
        <v>5203</v>
      </c>
      <c r="U2818" s="95" t="s">
        <v>1125</v>
      </c>
      <c r="V2818" s="91">
        <v>46118</v>
      </c>
      <c r="W2818" s="91">
        <v>46161</v>
      </c>
      <c r="X2818" s="91">
        <v>46167</v>
      </c>
      <c r="Y2818" s="96" t="s">
        <v>2851</v>
      </c>
      <c r="Z2818" s="89"/>
      <c r="AA2818" s="95"/>
      <c r="AB2818" s="89"/>
      <c r="AC2818" s="109"/>
      <c r="AD2818" s="89"/>
      <c r="AE2818" s="89"/>
      <c r="AF2818" s="191"/>
      <c r="AG2818" s="194"/>
      <c r="AH2818" s="193"/>
      <c r="AI2818" s="97"/>
      <c r="AJ2818" s="97"/>
      <c r="AK2818" s="97"/>
      <c r="AL2818" s="45" t="s">
        <v>67</v>
      </c>
      <c r="AM2818" s="160" t="str">
        <f>MONTH(B2818)&amp;"/"&amp;YEAR(B2818)</f>
        <v>3/2026</v>
      </c>
      <c r="AN2818" s="45">
        <f>WEEKNUM(B2818)-WEEKNUM(EOMONTH(B2818,-1)+1)+1</f>
        <v>4</v>
      </c>
      <c r="AO2818" s="45" t="str">
        <f>MONTH(R2818)&amp;"/"&amp;YEAR(R2818)</f>
        <v>1/1900</v>
      </c>
      <c r="AP2818" s="45" t="e">
        <f>WEEKNUM(R2818)-WEEKNUM(EOMONTH(R2818,-1)+1)+1</f>
        <v>#NUM!</v>
      </c>
      <c r="AQ2818" s="45">
        <f>IF(AU2818="S",IF(Q2818="1. Aceitou o programa",R2818-B2818,0),0)</f>
        <v>0</v>
      </c>
      <c r="AR2818" s="45">
        <f>IF(AU2818="S",IF(AND(S2818&lt;&gt;"",R2818&lt;&gt;""),S2818-R2818,0),0)</f>
        <v>0</v>
      </c>
      <c r="AS2818" s="45">
        <f>IF(AU2818="S",IF(Q2818="1. Aceitou o programa",IF(OR(X2818="Não se Aplica",X2818=""),IF(OR(W2818="Não se Aplica",W2818=""),0,W2818-V2818),AVERAGE(X2818-W2818,W2818-V2818)),0),0)</f>
        <v>0</v>
      </c>
      <c r="AT2818" s="45">
        <f>IF(AU2818="S",IF(AND(Q2818="1. Aceitou o programa",AB2818="Realizada"),IFERROR(IF(AA2818="",0,AA2818-R2818),0),0),0)</f>
        <v>0</v>
      </c>
      <c r="AU2818" s="45" t="str">
        <f>_xlfn.XLOOKUP(U2818,'Lista Suspensa'!$AA$20:$AA$23,'Lista Suspensa'!$AB$20:$AB$23,"N/A")</f>
        <v>S</v>
      </c>
    </row>
    <row r="2819" spans="1:47" ht="12" customHeight="1" x14ac:dyDescent="0.3">
      <c r="A2819" s="87" t="s">
        <v>47</v>
      </c>
      <c r="B2819" s="88">
        <v>46104</v>
      </c>
      <c r="C2819" s="89" t="s">
        <v>48</v>
      </c>
      <c r="D2819" s="89" t="s">
        <v>49</v>
      </c>
      <c r="E2819" s="189">
        <v>94568133</v>
      </c>
      <c r="F2819" s="197" t="s">
        <v>7156</v>
      </c>
      <c r="G2819" s="90">
        <v>15088333706</v>
      </c>
      <c r="H2819" s="91">
        <v>37026</v>
      </c>
      <c r="I2819" s="89"/>
      <c r="J2819" s="89" t="s">
        <v>84</v>
      </c>
      <c r="K2819" s="89" t="s">
        <v>76</v>
      </c>
      <c r="L2819" s="89" t="s">
        <v>95</v>
      </c>
      <c r="M2819" s="89" t="s">
        <v>1577</v>
      </c>
      <c r="N2819" s="89" t="s">
        <v>197</v>
      </c>
      <c r="O2819" s="92" t="s">
        <v>7157</v>
      </c>
      <c r="P2819" s="93" t="s">
        <v>57</v>
      </c>
      <c r="Q2819" s="110" t="s">
        <v>5322</v>
      </c>
      <c r="R2819" s="94"/>
      <c r="S2819" s="95">
        <v>46168</v>
      </c>
      <c r="T2819" s="95" t="s">
        <v>5203</v>
      </c>
      <c r="U2819" s="95" t="s">
        <v>1125</v>
      </c>
      <c r="V2819" s="91">
        <v>46118</v>
      </c>
      <c r="W2819" s="91">
        <v>46161</v>
      </c>
      <c r="X2819" s="91">
        <v>46167</v>
      </c>
      <c r="Y2819" s="96" t="s">
        <v>2851</v>
      </c>
      <c r="Z2819" s="89"/>
      <c r="AA2819" s="95"/>
      <c r="AB2819" s="89"/>
      <c r="AC2819" s="109"/>
      <c r="AD2819" s="89"/>
      <c r="AE2819" s="89"/>
      <c r="AF2819" s="191"/>
      <c r="AG2819" s="194"/>
      <c r="AH2819" s="193"/>
      <c r="AI2819" s="97"/>
      <c r="AJ2819" s="97"/>
      <c r="AK2819" s="97"/>
      <c r="AL2819" s="45" t="s">
        <v>67</v>
      </c>
      <c r="AM2819" s="160" t="str">
        <f>MONTH(B2819)&amp;"/"&amp;YEAR(B2819)</f>
        <v>3/2026</v>
      </c>
      <c r="AN2819" s="45">
        <f>WEEKNUM(B2819)-WEEKNUM(EOMONTH(B2819,-1)+1)+1</f>
        <v>4</v>
      </c>
      <c r="AO2819" s="45" t="str">
        <f>MONTH(R2819)&amp;"/"&amp;YEAR(R2819)</f>
        <v>1/1900</v>
      </c>
      <c r="AP2819" s="45" t="e">
        <f>WEEKNUM(R2819)-WEEKNUM(EOMONTH(R2819,-1)+1)+1</f>
        <v>#NUM!</v>
      </c>
      <c r="AQ2819" s="45">
        <f>IF(AU2819="S",IF(Q2819="1. Aceitou o programa",R2819-B2819,0),0)</f>
        <v>0</v>
      </c>
      <c r="AR2819" s="45">
        <f>IF(AU2819="S",IF(AND(S2819&lt;&gt;"",R2819&lt;&gt;""),S2819-R2819,0),0)</f>
        <v>0</v>
      </c>
      <c r="AS2819" s="45">
        <f>IF(AU2819="S",IF(Q2819="1. Aceitou o programa",IF(OR(X2819="Não se Aplica",X2819=""),IF(OR(W2819="Não se Aplica",W2819=""),0,W2819-V2819),AVERAGE(X2819-W2819,W2819-V2819)),0),0)</f>
        <v>0</v>
      </c>
      <c r="AT2819" s="45">
        <f>IF(AU2819="S",IF(AND(Q2819="1. Aceitou o programa",AB2819="Realizada"),IFERROR(IF(AA2819="",0,AA2819-R2819),0),0),0)</f>
        <v>0</v>
      </c>
      <c r="AU2819" s="45" t="str">
        <f>_xlfn.XLOOKUP(U2819,'Lista Suspensa'!$AA$20:$AA$23,'Lista Suspensa'!$AB$20:$AB$23,"N/A")</f>
        <v>S</v>
      </c>
    </row>
    <row r="2820" spans="1:47" ht="12" customHeight="1" x14ac:dyDescent="0.3">
      <c r="A2820" s="87" t="s">
        <v>47</v>
      </c>
      <c r="B2820" s="88">
        <v>46104</v>
      </c>
      <c r="C2820" s="89" t="s">
        <v>48</v>
      </c>
      <c r="D2820" s="89" t="s">
        <v>49</v>
      </c>
      <c r="E2820" s="189">
        <v>88420952</v>
      </c>
      <c r="F2820" s="197" t="s">
        <v>7158</v>
      </c>
      <c r="G2820" s="90">
        <v>13835830724</v>
      </c>
      <c r="H2820" s="91">
        <v>33579</v>
      </c>
      <c r="I2820" s="89"/>
      <c r="J2820" s="89" t="s">
        <v>84</v>
      </c>
      <c r="K2820" s="89" t="s">
        <v>76</v>
      </c>
      <c r="L2820" s="89" t="s">
        <v>740</v>
      </c>
      <c r="M2820" s="89" t="s">
        <v>3225</v>
      </c>
      <c r="N2820" s="89" t="s">
        <v>197</v>
      </c>
      <c r="O2820" s="92" t="s">
        <v>7159</v>
      </c>
      <c r="P2820" s="93" t="s">
        <v>57</v>
      </c>
      <c r="Q2820" s="110" t="s">
        <v>5322</v>
      </c>
      <c r="R2820" s="94"/>
      <c r="S2820" s="95">
        <v>46168</v>
      </c>
      <c r="T2820" s="95" t="s">
        <v>5203</v>
      </c>
      <c r="U2820" s="95" t="s">
        <v>1125</v>
      </c>
      <c r="V2820" s="91">
        <v>46118</v>
      </c>
      <c r="W2820" s="91">
        <v>46161</v>
      </c>
      <c r="X2820" s="91">
        <v>46167</v>
      </c>
      <c r="Y2820" s="96" t="s">
        <v>2851</v>
      </c>
      <c r="Z2820" s="89"/>
      <c r="AA2820" s="95"/>
      <c r="AB2820" s="89"/>
      <c r="AC2820" s="109"/>
      <c r="AD2820" s="89"/>
      <c r="AE2820" s="89"/>
      <c r="AF2820" s="191"/>
      <c r="AG2820" s="194"/>
      <c r="AH2820" s="193"/>
      <c r="AI2820" s="97"/>
      <c r="AJ2820" s="97"/>
      <c r="AK2820" s="97"/>
      <c r="AL2820" s="45" t="s">
        <v>67</v>
      </c>
      <c r="AM2820" s="160" t="str">
        <f>MONTH(B2820)&amp;"/"&amp;YEAR(B2820)</f>
        <v>3/2026</v>
      </c>
      <c r="AN2820" s="45">
        <f>WEEKNUM(B2820)-WEEKNUM(EOMONTH(B2820,-1)+1)+1</f>
        <v>4</v>
      </c>
      <c r="AO2820" s="45" t="str">
        <f>MONTH(R2820)&amp;"/"&amp;YEAR(R2820)</f>
        <v>1/1900</v>
      </c>
      <c r="AP2820" s="45" t="e">
        <f>WEEKNUM(R2820)-WEEKNUM(EOMONTH(R2820,-1)+1)+1</f>
        <v>#NUM!</v>
      </c>
      <c r="AQ2820" s="45">
        <f>IF(AU2820="S",IF(Q2820="1. Aceitou o programa",R2820-B2820,0),0)</f>
        <v>0</v>
      </c>
      <c r="AR2820" s="45">
        <f>IF(AU2820="S",IF(AND(S2820&lt;&gt;"",R2820&lt;&gt;""),S2820-R2820,0),0)</f>
        <v>0</v>
      </c>
      <c r="AS2820" s="45">
        <f>IF(AU2820="S",IF(Q2820="1. Aceitou o programa",IF(OR(X2820="Não se Aplica",X2820=""),IF(OR(W2820="Não se Aplica",W2820=""),0,W2820-V2820),AVERAGE(X2820-W2820,W2820-V2820)),0),0)</f>
        <v>0</v>
      </c>
      <c r="AT2820" s="45">
        <f>IF(AU2820="S",IF(AND(Q2820="1. Aceitou o programa",AB2820="Realizada"),IFERROR(IF(AA2820="",0,AA2820-R2820),0),0),0)</f>
        <v>0</v>
      </c>
      <c r="AU2820" s="45" t="str">
        <f>_xlfn.XLOOKUP(U2820,'Lista Suspensa'!$AA$20:$AA$23,'Lista Suspensa'!$AB$20:$AB$23,"N/A")</f>
        <v>S</v>
      </c>
    </row>
    <row r="2821" spans="1:47" ht="12" customHeight="1" x14ac:dyDescent="0.3">
      <c r="A2821" s="87" t="s">
        <v>47</v>
      </c>
      <c r="B2821" s="88">
        <v>46104</v>
      </c>
      <c r="C2821" s="89" t="s">
        <v>48</v>
      </c>
      <c r="D2821" s="89" t="s">
        <v>49</v>
      </c>
      <c r="E2821" s="189">
        <v>78399245</v>
      </c>
      <c r="F2821" s="197" t="s">
        <v>7160</v>
      </c>
      <c r="G2821" s="90">
        <v>48200870880</v>
      </c>
      <c r="H2821" s="91">
        <v>37356</v>
      </c>
      <c r="I2821" s="89"/>
      <c r="J2821" s="89" t="s">
        <v>51</v>
      </c>
      <c r="K2821" s="89" t="s">
        <v>52</v>
      </c>
      <c r="L2821" s="89" t="s">
        <v>85</v>
      </c>
      <c r="M2821" s="89" t="s">
        <v>7161</v>
      </c>
      <c r="N2821" s="89" t="s">
        <v>87</v>
      </c>
      <c r="O2821" s="92" t="s">
        <v>7162</v>
      </c>
      <c r="P2821" s="93" t="s">
        <v>57</v>
      </c>
      <c r="Q2821" s="110" t="s">
        <v>5322</v>
      </c>
      <c r="R2821" s="94"/>
      <c r="S2821" s="95">
        <v>46168</v>
      </c>
      <c r="T2821" s="95" t="s">
        <v>5203</v>
      </c>
      <c r="U2821" s="95" t="s">
        <v>1125</v>
      </c>
      <c r="V2821" s="91">
        <v>46118</v>
      </c>
      <c r="W2821" s="91">
        <v>46161</v>
      </c>
      <c r="X2821" s="91">
        <v>46167</v>
      </c>
      <c r="Y2821" s="96" t="s">
        <v>2851</v>
      </c>
      <c r="Z2821" s="89"/>
      <c r="AA2821" s="95"/>
      <c r="AB2821" s="89"/>
      <c r="AC2821" s="109"/>
      <c r="AD2821" s="89"/>
      <c r="AE2821" s="89"/>
      <c r="AF2821" s="191"/>
      <c r="AG2821" s="194"/>
      <c r="AH2821" s="193"/>
      <c r="AI2821" s="97"/>
      <c r="AJ2821" s="97"/>
      <c r="AK2821" s="97"/>
      <c r="AL2821" s="45" t="s">
        <v>67</v>
      </c>
      <c r="AM2821" s="160" t="str">
        <f>MONTH(B2821)&amp;"/"&amp;YEAR(B2821)</f>
        <v>3/2026</v>
      </c>
      <c r="AN2821" s="45">
        <f>WEEKNUM(B2821)-WEEKNUM(EOMONTH(B2821,-1)+1)+1</f>
        <v>4</v>
      </c>
      <c r="AO2821" s="45" t="str">
        <f>MONTH(R2821)&amp;"/"&amp;YEAR(R2821)</f>
        <v>1/1900</v>
      </c>
      <c r="AP2821" s="45" t="e">
        <f>WEEKNUM(R2821)-WEEKNUM(EOMONTH(R2821,-1)+1)+1</f>
        <v>#NUM!</v>
      </c>
      <c r="AQ2821" s="45">
        <f>IF(AU2821="S",IF(Q2821="1. Aceitou o programa",R2821-B2821,0),0)</f>
        <v>0</v>
      </c>
      <c r="AR2821" s="45">
        <f>IF(AU2821="S",IF(AND(S2821&lt;&gt;"",R2821&lt;&gt;""),S2821-R2821,0),0)</f>
        <v>0</v>
      </c>
      <c r="AS2821" s="45">
        <f>IF(AU2821="S",IF(Q2821="1. Aceitou o programa",IF(OR(X2821="Não se Aplica",X2821=""),IF(OR(W2821="Não se Aplica",W2821=""),0,W2821-V2821),AVERAGE(X2821-W2821,W2821-V2821)),0),0)</f>
        <v>0</v>
      </c>
      <c r="AT2821" s="45">
        <f>IF(AU2821="S",IF(AND(Q2821="1. Aceitou o programa",AB2821="Realizada"),IFERROR(IF(AA2821="",0,AA2821-R2821),0),0),0)</f>
        <v>0</v>
      </c>
      <c r="AU2821" s="45" t="str">
        <f>_xlfn.XLOOKUP(U2821,'Lista Suspensa'!$AA$20:$AA$23,'Lista Suspensa'!$AB$20:$AB$23,"N/A")</f>
        <v>S</v>
      </c>
    </row>
    <row r="2822" spans="1:47" ht="12" customHeight="1" x14ac:dyDescent="0.3">
      <c r="A2822" s="87" t="s">
        <v>47</v>
      </c>
      <c r="B2822" s="88">
        <v>46104</v>
      </c>
      <c r="C2822" s="89" t="s">
        <v>48</v>
      </c>
      <c r="D2822" s="89" t="s">
        <v>49</v>
      </c>
      <c r="E2822" s="189">
        <v>88206763</v>
      </c>
      <c r="F2822" s="197" t="s">
        <v>7163</v>
      </c>
      <c r="G2822" s="90">
        <v>14342379740</v>
      </c>
      <c r="H2822" s="91">
        <v>32968</v>
      </c>
      <c r="I2822" s="89"/>
      <c r="J2822" s="89" t="s">
        <v>51</v>
      </c>
      <c r="K2822" s="89" t="s">
        <v>76</v>
      </c>
      <c r="L2822" s="89" t="s">
        <v>95</v>
      </c>
      <c r="M2822" s="89" t="s">
        <v>1692</v>
      </c>
      <c r="N2822" s="89" t="s">
        <v>197</v>
      </c>
      <c r="O2822" s="92" t="s">
        <v>7164</v>
      </c>
      <c r="P2822" s="93" t="s">
        <v>57</v>
      </c>
      <c r="Q2822" s="110" t="s">
        <v>5322</v>
      </c>
      <c r="R2822" s="94"/>
      <c r="S2822" s="95">
        <v>46168</v>
      </c>
      <c r="T2822" s="95" t="s">
        <v>5203</v>
      </c>
      <c r="U2822" s="95" t="s">
        <v>1125</v>
      </c>
      <c r="V2822" s="91">
        <v>46118</v>
      </c>
      <c r="W2822" s="91">
        <v>46161</v>
      </c>
      <c r="X2822" s="91">
        <v>46167</v>
      </c>
      <c r="Y2822" s="96" t="s">
        <v>2851</v>
      </c>
      <c r="Z2822" s="89"/>
      <c r="AA2822" s="95"/>
      <c r="AB2822" s="89"/>
      <c r="AC2822" s="109"/>
      <c r="AD2822" s="89"/>
      <c r="AE2822" s="89"/>
      <c r="AF2822" s="191"/>
      <c r="AG2822" s="194"/>
      <c r="AH2822" s="193"/>
      <c r="AI2822" s="97"/>
      <c r="AJ2822" s="97"/>
      <c r="AK2822" s="97"/>
      <c r="AL2822" s="45" t="s">
        <v>67</v>
      </c>
      <c r="AM2822" s="160" t="str">
        <f>MONTH(B2822)&amp;"/"&amp;YEAR(B2822)</f>
        <v>3/2026</v>
      </c>
      <c r="AN2822" s="45">
        <f>WEEKNUM(B2822)-WEEKNUM(EOMONTH(B2822,-1)+1)+1</f>
        <v>4</v>
      </c>
      <c r="AO2822" s="45" t="str">
        <f>MONTH(R2822)&amp;"/"&amp;YEAR(R2822)</f>
        <v>1/1900</v>
      </c>
      <c r="AP2822" s="45" t="e">
        <f>WEEKNUM(R2822)-WEEKNUM(EOMONTH(R2822,-1)+1)+1</f>
        <v>#NUM!</v>
      </c>
      <c r="AQ2822" s="45">
        <f>IF(AU2822="S",IF(Q2822="1. Aceitou o programa",R2822-B2822,0),0)</f>
        <v>0</v>
      </c>
      <c r="AR2822" s="45">
        <f>IF(AU2822="S",IF(AND(S2822&lt;&gt;"",R2822&lt;&gt;""),S2822-R2822,0),0)</f>
        <v>0</v>
      </c>
      <c r="AS2822" s="45">
        <f>IF(AU2822="S",IF(Q2822="1. Aceitou o programa",IF(OR(X2822="Não se Aplica",X2822=""),IF(OR(W2822="Não se Aplica",W2822=""),0,W2822-V2822),AVERAGE(X2822-W2822,W2822-V2822)),0),0)</f>
        <v>0</v>
      </c>
      <c r="AT2822" s="45">
        <f>IF(AU2822="S",IF(AND(Q2822="1. Aceitou o programa",AB2822="Realizada"),IFERROR(IF(AA2822="",0,AA2822-R2822),0),0),0)</f>
        <v>0</v>
      </c>
      <c r="AU2822" s="45" t="str">
        <f>_xlfn.XLOOKUP(U2822,'Lista Suspensa'!$AA$20:$AA$23,'Lista Suspensa'!$AB$20:$AB$23,"N/A")</f>
        <v>S</v>
      </c>
    </row>
    <row r="2823" spans="1:47" ht="12" customHeight="1" x14ac:dyDescent="0.3">
      <c r="A2823" s="87" t="s">
        <v>47</v>
      </c>
      <c r="B2823" s="88">
        <v>46104</v>
      </c>
      <c r="C2823" s="89" t="s">
        <v>48</v>
      </c>
      <c r="D2823" s="89" t="s">
        <v>49</v>
      </c>
      <c r="E2823" s="189">
        <v>94030705</v>
      </c>
      <c r="F2823" s="197" t="s">
        <v>7165</v>
      </c>
      <c r="G2823" s="90">
        <v>6612558679</v>
      </c>
      <c r="H2823" s="91">
        <v>31388</v>
      </c>
      <c r="I2823" s="89"/>
      <c r="J2823" s="89" t="s">
        <v>51</v>
      </c>
      <c r="K2823" s="89" t="s">
        <v>52</v>
      </c>
      <c r="L2823" s="89" t="s">
        <v>85</v>
      </c>
      <c r="M2823" s="89" t="s">
        <v>218</v>
      </c>
      <c r="N2823" s="89" t="s">
        <v>87</v>
      </c>
      <c r="O2823" s="92" t="s">
        <v>7166</v>
      </c>
      <c r="P2823" s="93" t="s">
        <v>57</v>
      </c>
      <c r="Q2823" s="110" t="s">
        <v>5322</v>
      </c>
      <c r="R2823" s="94"/>
      <c r="S2823" s="95">
        <v>46168</v>
      </c>
      <c r="T2823" s="95" t="s">
        <v>5203</v>
      </c>
      <c r="U2823" s="95" t="s">
        <v>1125</v>
      </c>
      <c r="V2823" s="91">
        <v>46118</v>
      </c>
      <c r="W2823" s="91">
        <v>46161</v>
      </c>
      <c r="X2823" s="91">
        <v>46167</v>
      </c>
      <c r="Y2823" s="96" t="s">
        <v>2851</v>
      </c>
      <c r="Z2823" s="89"/>
      <c r="AA2823" s="95"/>
      <c r="AB2823" s="89"/>
      <c r="AC2823" s="109"/>
      <c r="AD2823" s="89"/>
      <c r="AE2823" s="89"/>
      <c r="AF2823" s="191"/>
      <c r="AG2823" s="194"/>
      <c r="AH2823" s="193"/>
      <c r="AI2823" s="97"/>
      <c r="AJ2823" s="97"/>
      <c r="AK2823" s="97"/>
      <c r="AL2823" s="45" t="s">
        <v>67</v>
      </c>
      <c r="AM2823" s="160" t="str">
        <f>MONTH(B2823)&amp;"/"&amp;YEAR(B2823)</f>
        <v>3/2026</v>
      </c>
      <c r="AN2823" s="45">
        <f>WEEKNUM(B2823)-WEEKNUM(EOMONTH(B2823,-1)+1)+1</f>
        <v>4</v>
      </c>
      <c r="AO2823" s="45" t="str">
        <f>MONTH(R2823)&amp;"/"&amp;YEAR(R2823)</f>
        <v>1/1900</v>
      </c>
      <c r="AP2823" s="45" t="e">
        <f>WEEKNUM(R2823)-WEEKNUM(EOMONTH(R2823,-1)+1)+1</f>
        <v>#NUM!</v>
      </c>
      <c r="AQ2823" s="45">
        <f>IF(AU2823="S",IF(Q2823="1. Aceitou o programa",R2823-B2823,0),0)</f>
        <v>0</v>
      </c>
      <c r="AR2823" s="45">
        <f>IF(AU2823="S",IF(AND(S2823&lt;&gt;"",R2823&lt;&gt;""),S2823-R2823,0),0)</f>
        <v>0</v>
      </c>
      <c r="AS2823" s="45">
        <f>IF(AU2823="S",IF(Q2823="1. Aceitou o programa",IF(OR(X2823="Não se Aplica",X2823=""),IF(OR(W2823="Não se Aplica",W2823=""),0,W2823-V2823),AVERAGE(X2823-W2823,W2823-V2823)),0),0)</f>
        <v>0</v>
      </c>
      <c r="AT2823" s="45">
        <f>IF(AU2823="S",IF(AND(Q2823="1. Aceitou o programa",AB2823="Realizada"),IFERROR(IF(AA2823="",0,AA2823-R2823),0),0),0)</f>
        <v>0</v>
      </c>
      <c r="AU2823" s="45" t="str">
        <f>_xlfn.XLOOKUP(U2823,'Lista Suspensa'!$AA$20:$AA$23,'Lista Suspensa'!$AB$20:$AB$23,"N/A")</f>
        <v>S</v>
      </c>
    </row>
    <row r="2824" spans="1:47" ht="12" customHeight="1" x14ac:dyDescent="0.3">
      <c r="A2824" s="87" t="s">
        <v>47</v>
      </c>
      <c r="B2824" s="88">
        <v>46104</v>
      </c>
      <c r="C2824" s="89" t="s">
        <v>48</v>
      </c>
      <c r="D2824" s="89" t="s">
        <v>49</v>
      </c>
      <c r="E2824" s="189">
        <v>78355818</v>
      </c>
      <c r="F2824" s="197" t="s">
        <v>7167</v>
      </c>
      <c r="G2824" s="90">
        <v>10649927737</v>
      </c>
      <c r="H2824" s="91">
        <v>30995</v>
      </c>
      <c r="I2824" s="89"/>
      <c r="J2824" s="89" t="s">
        <v>51</v>
      </c>
      <c r="K2824" s="89" t="s">
        <v>76</v>
      </c>
      <c r="L2824" s="89" t="s">
        <v>95</v>
      </c>
      <c r="M2824" s="89" t="s">
        <v>129</v>
      </c>
      <c r="N2824" s="89" t="s">
        <v>176</v>
      </c>
      <c r="O2824" s="92" t="s">
        <v>7141</v>
      </c>
      <c r="P2824" s="93" t="s">
        <v>57</v>
      </c>
      <c r="Q2824" s="110" t="s">
        <v>5322</v>
      </c>
      <c r="R2824" s="94"/>
      <c r="S2824" s="95">
        <v>46168</v>
      </c>
      <c r="T2824" s="95" t="s">
        <v>5203</v>
      </c>
      <c r="U2824" s="95" t="s">
        <v>1125</v>
      </c>
      <c r="V2824" s="91">
        <v>46118</v>
      </c>
      <c r="W2824" s="91">
        <v>46161</v>
      </c>
      <c r="X2824" s="91">
        <v>46167</v>
      </c>
      <c r="Y2824" s="96" t="s">
        <v>2851</v>
      </c>
      <c r="Z2824" s="89"/>
      <c r="AA2824" s="95"/>
      <c r="AB2824" s="89"/>
      <c r="AC2824" s="109"/>
      <c r="AD2824" s="89"/>
      <c r="AE2824" s="89"/>
      <c r="AF2824" s="191"/>
      <c r="AG2824" s="194"/>
      <c r="AH2824" s="193"/>
      <c r="AI2824" s="97"/>
      <c r="AJ2824" s="97"/>
      <c r="AK2824" s="97"/>
      <c r="AL2824" s="45" t="s">
        <v>67</v>
      </c>
      <c r="AM2824" s="160" t="str">
        <f>MONTH(B2824)&amp;"/"&amp;YEAR(B2824)</f>
        <v>3/2026</v>
      </c>
      <c r="AN2824" s="45">
        <f>WEEKNUM(B2824)-WEEKNUM(EOMONTH(B2824,-1)+1)+1</f>
        <v>4</v>
      </c>
      <c r="AO2824" s="45" t="str">
        <f>MONTH(R2824)&amp;"/"&amp;YEAR(R2824)</f>
        <v>1/1900</v>
      </c>
      <c r="AP2824" s="45" t="e">
        <f>WEEKNUM(R2824)-WEEKNUM(EOMONTH(R2824,-1)+1)+1</f>
        <v>#NUM!</v>
      </c>
      <c r="AQ2824" s="45">
        <f>IF(AU2824="S",IF(Q2824="1. Aceitou o programa",R2824-B2824,0),0)</f>
        <v>0</v>
      </c>
      <c r="AR2824" s="45">
        <f>IF(AU2824="S",IF(AND(S2824&lt;&gt;"",R2824&lt;&gt;""),S2824-R2824,0),0)</f>
        <v>0</v>
      </c>
      <c r="AS2824" s="45">
        <f>IF(AU2824="S",IF(Q2824="1. Aceitou o programa",IF(OR(X2824="Não se Aplica",X2824=""),IF(OR(W2824="Não se Aplica",W2824=""),0,W2824-V2824),AVERAGE(X2824-W2824,W2824-V2824)),0),0)</f>
        <v>0</v>
      </c>
      <c r="AT2824" s="45">
        <f>IF(AU2824="S",IF(AND(Q2824="1. Aceitou o programa",AB2824="Realizada"),IFERROR(IF(AA2824="",0,AA2824-R2824),0),0),0)</f>
        <v>0</v>
      </c>
      <c r="AU2824" s="45" t="str">
        <f>_xlfn.XLOOKUP(U2824,'Lista Suspensa'!$AA$20:$AA$23,'Lista Suspensa'!$AB$20:$AB$23,"N/A")</f>
        <v>S</v>
      </c>
    </row>
    <row r="2825" spans="1:47" ht="12" customHeight="1" x14ac:dyDescent="0.3">
      <c r="A2825" s="87" t="s">
        <v>47</v>
      </c>
      <c r="B2825" s="88">
        <v>46104</v>
      </c>
      <c r="C2825" s="89" t="s">
        <v>48</v>
      </c>
      <c r="D2825" s="89" t="s">
        <v>49</v>
      </c>
      <c r="E2825" s="189">
        <v>78357172</v>
      </c>
      <c r="F2825" s="197" t="s">
        <v>7168</v>
      </c>
      <c r="G2825" s="90">
        <v>949102784</v>
      </c>
      <c r="H2825" s="91">
        <v>25820</v>
      </c>
      <c r="I2825" s="89"/>
      <c r="J2825" s="89" t="s">
        <v>51</v>
      </c>
      <c r="K2825" s="89" t="s">
        <v>76</v>
      </c>
      <c r="L2825" s="89" t="s">
        <v>95</v>
      </c>
      <c r="M2825" s="89" t="s">
        <v>360</v>
      </c>
      <c r="N2825" s="89" t="s">
        <v>197</v>
      </c>
      <c r="O2825" s="92" t="s">
        <v>7169</v>
      </c>
      <c r="P2825" s="93" t="s">
        <v>57</v>
      </c>
      <c r="Q2825" s="110" t="s">
        <v>5322</v>
      </c>
      <c r="R2825" s="94"/>
      <c r="S2825" s="95">
        <v>46168</v>
      </c>
      <c r="T2825" s="95" t="s">
        <v>5203</v>
      </c>
      <c r="U2825" s="95" t="s">
        <v>1125</v>
      </c>
      <c r="V2825" s="91">
        <v>46118</v>
      </c>
      <c r="W2825" s="91">
        <v>46161</v>
      </c>
      <c r="X2825" s="91">
        <v>46167</v>
      </c>
      <c r="Y2825" s="96" t="s">
        <v>2851</v>
      </c>
      <c r="Z2825" s="89"/>
      <c r="AA2825" s="95"/>
      <c r="AB2825" s="89"/>
      <c r="AC2825" s="109"/>
      <c r="AD2825" s="89"/>
      <c r="AE2825" s="89"/>
      <c r="AF2825" s="191"/>
      <c r="AG2825" s="194"/>
      <c r="AH2825" s="193"/>
      <c r="AI2825" s="97"/>
      <c r="AJ2825" s="97"/>
      <c r="AK2825" s="97"/>
      <c r="AL2825" s="45" t="s">
        <v>67</v>
      </c>
      <c r="AM2825" s="160" t="str">
        <f>MONTH(B2825)&amp;"/"&amp;YEAR(B2825)</f>
        <v>3/2026</v>
      </c>
      <c r="AN2825" s="45">
        <f>WEEKNUM(B2825)-WEEKNUM(EOMONTH(B2825,-1)+1)+1</f>
        <v>4</v>
      </c>
      <c r="AO2825" s="45" t="str">
        <f>MONTH(R2825)&amp;"/"&amp;YEAR(R2825)</f>
        <v>1/1900</v>
      </c>
      <c r="AP2825" s="45" t="e">
        <f>WEEKNUM(R2825)-WEEKNUM(EOMONTH(R2825,-1)+1)+1</f>
        <v>#NUM!</v>
      </c>
      <c r="AQ2825" s="45">
        <f>IF(AU2825="S",IF(Q2825="1. Aceitou o programa",R2825-B2825,0),0)</f>
        <v>0</v>
      </c>
      <c r="AR2825" s="45">
        <f>IF(AU2825="S",IF(AND(S2825&lt;&gt;"",R2825&lt;&gt;""),S2825-R2825,0),0)</f>
        <v>0</v>
      </c>
      <c r="AS2825" s="45">
        <f>IF(AU2825="S",IF(Q2825="1. Aceitou o programa",IF(OR(X2825="Não se Aplica",X2825=""),IF(OR(W2825="Não se Aplica",W2825=""),0,W2825-V2825),AVERAGE(X2825-W2825,W2825-V2825)),0),0)</f>
        <v>0</v>
      </c>
      <c r="AT2825" s="45">
        <f>IF(AU2825="S",IF(AND(Q2825="1. Aceitou o programa",AB2825="Realizada"),IFERROR(IF(AA2825="",0,AA2825-R2825),0),0),0)</f>
        <v>0</v>
      </c>
      <c r="AU2825" s="45" t="str">
        <f>_xlfn.XLOOKUP(U2825,'Lista Suspensa'!$AA$20:$AA$23,'Lista Suspensa'!$AB$20:$AB$23,"N/A")</f>
        <v>S</v>
      </c>
    </row>
    <row r="2826" spans="1:47" ht="12" customHeight="1" x14ac:dyDescent="0.3">
      <c r="A2826" s="87" t="s">
        <v>47</v>
      </c>
      <c r="B2826" s="88">
        <v>46104</v>
      </c>
      <c r="C2826" s="89" t="s">
        <v>48</v>
      </c>
      <c r="D2826" s="89" t="s">
        <v>49</v>
      </c>
      <c r="E2826" s="189">
        <v>89899703</v>
      </c>
      <c r="F2826" s="197" t="s">
        <v>7170</v>
      </c>
      <c r="G2826" s="90">
        <v>46134239372</v>
      </c>
      <c r="H2826" s="91">
        <v>23042</v>
      </c>
      <c r="I2826" s="89"/>
      <c r="J2826" s="89" t="s">
        <v>51</v>
      </c>
      <c r="K2826" s="89" t="s">
        <v>52</v>
      </c>
      <c r="L2826" s="89" t="s">
        <v>53</v>
      </c>
      <c r="M2826" s="89" t="s">
        <v>334</v>
      </c>
      <c r="N2826" s="89" t="s">
        <v>197</v>
      </c>
      <c r="O2826" s="92" t="s">
        <v>7171</v>
      </c>
      <c r="P2826" s="93" t="s">
        <v>57</v>
      </c>
      <c r="Q2826" s="110" t="s">
        <v>58</v>
      </c>
      <c r="R2826" s="94">
        <v>46169</v>
      </c>
      <c r="S2826" s="95"/>
      <c r="T2826" s="95" t="s">
        <v>59</v>
      </c>
      <c r="U2826" s="95" t="s">
        <v>60</v>
      </c>
      <c r="V2826" s="91">
        <v>46118</v>
      </c>
      <c r="W2826" s="91">
        <v>46161</v>
      </c>
      <c r="X2826" s="91">
        <v>46167</v>
      </c>
      <c r="Y2826" s="96" t="s">
        <v>2851</v>
      </c>
      <c r="Z2826" s="89" t="s">
        <v>62</v>
      </c>
      <c r="AA2826" s="95"/>
      <c r="AB2826" s="95" t="s">
        <v>2804</v>
      </c>
      <c r="AC2826" s="95" t="s">
        <v>2804</v>
      </c>
      <c r="AD2826" s="95" t="s">
        <v>2804</v>
      </c>
      <c r="AE2826" s="95" t="s">
        <v>2804</v>
      </c>
      <c r="AF2826" s="95" t="s">
        <v>2804</v>
      </c>
      <c r="AG2826" s="95" t="s">
        <v>2804</v>
      </c>
      <c r="AH2826" s="95" t="s">
        <v>2804</v>
      </c>
      <c r="AI2826" s="97"/>
      <c r="AJ2826" s="97" t="s">
        <v>65</v>
      </c>
      <c r="AK2826" s="97" t="s">
        <v>66</v>
      </c>
      <c r="AL2826" s="45" t="s">
        <v>67</v>
      </c>
      <c r="AM2826" s="160" t="str">
        <f>MONTH(B2826)&amp;"/"&amp;YEAR(B2826)</f>
        <v>3/2026</v>
      </c>
      <c r="AN2826" s="45">
        <f>WEEKNUM(B2826)-WEEKNUM(EOMONTH(B2826,-1)+1)+1</f>
        <v>4</v>
      </c>
      <c r="AO2826" s="45" t="str">
        <f>MONTH(R2826)&amp;"/"&amp;YEAR(R2826)</f>
        <v>5/2026</v>
      </c>
      <c r="AP2826" s="45">
        <f>WEEKNUM(R2826)-WEEKNUM(EOMONTH(R2826,-1)+1)+1</f>
        <v>5</v>
      </c>
      <c r="AQ2826" s="45">
        <f>IF(AU2826="S",IF(Q2826="1. Aceitou o programa",R2826-B2826,0),0)</f>
        <v>65</v>
      </c>
      <c r="AR2826" s="45">
        <f>IF(AU2826="S",IF(AND(S2826&lt;&gt;"",R2826&lt;&gt;""),S2826-R2826,0),0)</f>
        <v>0</v>
      </c>
      <c r="AS2826" s="45">
        <f>IF(AU2826="S",IF(Q2826="1. Aceitou o programa",IF(OR(X2826="Não se Aplica",X2826=""),IF(OR(W2826="Não se Aplica",W2826=""),0,W2826-V2826),AVERAGE(X2826-W2826,W2826-V2826)),0),0)</f>
        <v>24.5</v>
      </c>
      <c r="AT2826" s="45">
        <f>IF(AU2826="S",IF(AND(Q2826="1. Aceitou o programa",AB2826="Realizada"),IFERROR(IF(AA2826="",0,AA2826-R2826),0),0),0)</f>
        <v>0</v>
      </c>
      <c r="AU2826" s="45" t="str">
        <f>_xlfn.XLOOKUP(U2826,'Lista Suspensa'!$AA$20:$AA$23,'Lista Suspensa'!$AB$20:$AB$23,"N/A")</f>
        <v>S</v>
      </c>
    </row>
    <row r="2827" spans="1:47" ht="12" customHeight="1" x14ac:dyDescent="0.3">
      <c r="A2827" s="87" t="s">
        <v>47</v>
      </c>
      <c r="B2827" s="88">
        <v>46104</v>
      </c>
      <c r="C2827" s="89" t="s">
        <v>48</v>
      </c>
      <c r="D2827" s="89" t="s">
        <v>49</v>
      </c>
      <c r="E2827" s="189">
        <v>78358949</v>
      </c>
      <c r="F2827" s="197" t="s">
        <v>7172</v>
      </c>
      <c r="G2827" s="90">
        <v>8040112737</v>
      </c>
      <c r="H2827" s="91">
        <v>28625</v>
      </c>
      <c r="I2827" s="89"/>
      <c r="J2827" s="89" t="s">
        <v>84</v>
      </c>
      <c r="K2827" s="89" t="s">
        <v>76</v>
      </c>
      <c r="L2827" s="89" t="s">
        <v>95</v>
      </c>
      <c r="M2827" s="89" t="s">
        <v>222</v>
      </c>
      <c r="N2827" s="89" t="s">
        <v>176</v>
      </c>
      <c r="O2827" s="92" t="s">
        <v>7173</v>
      </c>
      <c r="P2827" s="93" t="s">
        <v>57</v>
      </c>
      <c r="Q2827" s="110" t="s">
        <v>5322</v>
      </c>
      <c r="R2827" s="94"/>
      <c r="S2827" s="95">
        <v>46168</v>
      </c>
      <c r="T2827" s="95" t="s">
        <v>5203</v>
      </c>
      <c r="U2827" s="95" t="s">
        <v>1125</v>
      </c>
      <c r="V2827" s="91">
        <v>46118</v>
      </c>
      <c r="W2827" s="91">
        <v>46161</v>
      </c>
      <c r="X2827" s="91">
        <v>46167</v>
      </c>
      <c r="Y2827" s="96" t="s">
        <v>2851</v>
      </c>
      <c r="Z2827" s="89"/>
      <c r="AA2827" s="95"/>
      <c r="AB2827" s="89"/>
      <c r="AC2827" s="109"/>
      <c r="AD2827" s="89"/>
      <c r="AE2827" s="89"/>
      <c r="AF2827" s="191"/>
      <c r="AG2827" s="194"/>
      <c r="AH2827" s="193"/>
      <c r="AI2827" s="97"/>
      <c r="AJ2827" s="97"/>
      <c r="AK2827" s="97"/>
      <c r="AL2827" s="45" t="s">
        <v>67</v>
      </c>
      <c r="AM2827" s="160" t="str">
        <f>MONTH(B2827)&amp;"/"&amp;YEAR(B2827)</f>
        <v>3/2026</v>
      </c>
      <c r="AN2827" s="45">
        <f>WEEKNUM(B2827)-WEEKNUM(EOMONTH(B2827,-1)+1)+1</f>
        <v>4</v>
      </c>
      <c r="AO2827" s="45" t="str">
        <f>MONTH(R2827)&amp;"/"&amp;YEAR(R2827)</f>
        <v>1/1900</v>
      </c>
      <c r="AP2827" s="45" t="e">
        <f>WEEKNUM(R2827)-WEEKNUM(EOMONTH(R2827,-1)+1)+1</f>
        <v>#NUM!</v>
      </c>
      <c r="AQ2827" s="45">
        <f>IF(AU2827="S",IF(Q2827="1. Aceitou o programa",R2827-B2827,0),0)</f>
        <v>0</v>
      </c>
      <c r="AR2827" s="45">
        <f>IF(AU2827="S",IF(AND(S2827&lt;&gt;"",R2827&lt;&gt;""),S2827-R2827,0),0)</f>
        <v>0</v>
      </c>
      <c r="AS2827" s="45">
        <f>IF(AU2827="S",IF(Q2827="1. Aceitou o programa",IF(OR(X2827="Não se Aplica",X2827=""),IF(OR(W2827="Não se Aplica",W2827=""),0,W2827-V2827),AVERAGE(X2827-W2827,W2827-V2827)),0),0)</f>
        <v>0</v>
      </c>
      <c r="AT2827" s="45">
        <f>IF(AU2827="S",IF(AND(Q2827="1. Aceitou o programa",AB2827="Realizada"),IFERROR(IF(AA2827="",0,AA2827-R2827),0),0),0)</f>
        <v>0</v>
      </c>
      <c r="AU2827" s="45" t="str">
        <f>_xlfn.XLOOKUP(U2827,'Lista Suspensa'!$AA$20:$AA$23,'Lista Suspensa'!$AB$20:$AB$23,"N/A")</f>
        <v>S</v>
      </c>
    </row>
    <row r="2828" spans="1:47" ht="12" customHeight="1" x14ac:dyDescent="0.3">
      <c r="A2828" s="87" t="s">
        <v>47</v>
      </c>
      <c r="B2828" s="88">
        <v>46104</v>
      </c>
      <c r="C2828" s="89" t="s">
        <v>48</v>
      </c>
      <c r="D2828" s="89" t="s">
        <v>49</v>
      </c>
      <c r="E2828" s="189">
        <v>89902162</v>
      </c>
      <c r="F2828" s="197" t="s">
        <v>7174</v>
      </c>
      <c r="G2828" s="90">
        <v>41420607839</v>
      </c>
      <c r="H2828" s="91">
        <v>34392</v>
      </c>
      <c r="I2828" s="89"/>
      <c r="J2828" s="89" t="s">
        <v>51</v>
      </c>
      <c r="K2828" s="89" t="s">
        <v>52</v>
      </c>
      <c r="L2828" s="89" t="s">
        <v>53</v>
      </c>
      <c r="M2828" s="89" t="s">
        <v>136</v>
      </c>
      <c r="N2828" s="89" t="s">
        <v>197</v>
      </c>
      <c r="O2828" s="92" t="s">
        <v>7175</v>
      </c>
      <c r="P2828" s="93" t="s">
        <v>57</v>
      </c>
      <c r="Q2828" s="110" t="s">
        <v>5322</v>
      </c>
      <c r="R2828" s="94"/>
      <c r="S2828" s="95">
        <v>46168</v>
      </c>
      <c r="T2828" s="95" t="s">
        <v>5203</v>
      </c>
      <c r="U2828" s="95" t="s">
        <v>1125</v>
      </c>
      <c r="V2828" s="91">
        <v>46118</v>
      </c>
      <c r="W2828" s="91">
        <v>46161</v>
      </c>
      <c r="X2828" s="91">
        <v>46167</v>
      </c>
      <c r="Y2828" s="96" t="s">
        <v>2851</v>
      </c>
      <c r="Z2828" s="89"/>
      <c r="AA2828" s="95"/>
      <c r="AB2828" s="89"/>
      <c r="AC2828" s="109"/>
      <c r="AD2828" s="89"/>
      <c r="AE2828" s="89"/>
      <c r="AF2828" s="191"/>
      <c r="AG2828" s="194"/>
      <c r="AH2828" s="193"/>
      <c r="AI2828" s="97"/>
      <c r="AJ2828" s="97"/>
      <c r="AK2828" s="97"/>
      <c r="AL2828" s="45" t="s">
        <v>67</v>
      </c>
      <c r="AM2828" s="160" t="str">
        <f>MONTH(B2828)&amp;"/"&amp;YEAR(B2828)</f>
        <v>3/2026</v>
      </c>
      <c r="AN2828" s="45">
        <f>WEEKNUM(B2828)-WEEKNUM(EOMONTH(B2828,-1)+1)+1</f>
        <v>4</v>
      </c>
      <c r="AO2828" s="45" t="str">
        <f>MONTH(R2828)&amp;"/"&amp;YEAR(R2828)</f>
        <v>1/1900</v>
      </c>
      <c r="AP2828" s="45" t="e">
        <f>WEEKNUM(R2828)-WEEKNUM(EOMONTH(R2828,-1)+1)+1</f>
        <v>#NUM!</v>
      </c>
      <c r="AQ2828" s="45">
        <f>IF(AU2828="S",IF(Q2828="1. Aceitou o programa",R2828-B2828,0),0)</f>
        <v>0</v>
      </c>
      <c r="AR2828" s="45">
        <f>IF(AU2828="S",IF(AND(S2828&lt;&gt;"",R2828&lt;&gt;""),S2828-R2828,0),0)</f>
        <v>0</v>
      </c>
      <c r="AS2828" s="45">
        <f>IF(AU2828="S",IF(Q2828="1. Aceitou o programa",IF(OR(X2828="Não se Aplica",X2828=""),IF(OR(W2828="Não se Aplica",W2828=""),0,W2828-V2828),AVERAGE(X2828-W2828,W2828-V2828)),0),0)</f>
        <v>0</v>
      </c>
      <c r="AT2828" s="45">
        <f>IF(AU2828="S",IF(AND(Q2828="1. Aceitou o programa",AB2828="Realizada"),IFERROR(IF(AA2828="",0,AA2828-R2828),0),0),0)</f>
        <v>0</v>
      </c>
      <c r="AU2828" s="45" t="str">
        <f>_xlfn.XLOOKUP(U2828,'Lista Suspensa'!$AA$20:$AA$23,'Lista Suspensa'!$AB$20:$AB$23,"N/A")</f>
        <v>S</v>
      </c>
    </row>
    <row r="2829" spans="1:47" ht="12" customHeight="1" x14ac:dyDescent="0.3">
      <c r="A2829" s="87" t="s">
        <v>47</v>
      </c>
      <c r="B2829" s="88">
        <v>46104</v>
      </c>
      <c r="C2829" s="89" t="s">
        <v>48</v>
      </c>
      <c r="D2829" s="89" t="s">
        <v>49</v>
      </c>
      <c r="E2829" s="189">
        <v>89901926</v>
      </c>
      <c r="F2829" s="197" t="s">
        <v>7176</v>
      </c>
      <c r="G2829" s="90">
        <v>29409162840</v>
      </c>
      <c r="H2829" s="91">
        <v>29130</v>
      </c>
      <c r="I2829" s="89"/>
      <c r="J2829" s="89" t="s">
        <v>51</v>
      </c>
      <c r="K2829" s="89" t="s">
        <v>52</v>
      </c>
      <c r="L2829" s="89" t="s">
        <v>53</v>
      </c>
      <c r="M2829" s="89" t="s">
        <v>1497</v>
      </c>
      <c r="N2829" s="89" t="s">
        <v>197</v>
      </c>
      <c r="O2829" s="92" t="s">
        <v>7177</v>
      </c>
      <c r="P2829" s="93" t="s">
        <v>57</v>
      </c>
      <c r="Q2829" s="110" t="s">
        <v>5322</v>
      </c>
      <c r="R2829" s="94"/>
      <c r="S2829" s="95">
        <v>46168</v>
      </c>
      <c r="T2829" s="95" t="s">
        <v>5203</v>
      </c>
      <c r="U2829" s="95" t="s">
        <v>1125</v>
      </c>
      <c r="V2829" s="91">
        <v>46118</v>
      </c>
      <c r="W2829" s="91">
        <v>46161</v>
      </c>
      <c r="X2829" s="91">
        <v>46167</v>
      </c>
      <c r="Y2829" s="96" t="s">
        <v>2851</v>
      </c>
      <c r="Z2829" s="89"/>
      <c r="AA2829" s="95"/>
      <c r="AB2829" s="89"/>
      <c r="AC2829" s="109"/>
      <c r="AD2829" s="89"/>
      <c r="AE2829" s="89"/>
      <c r="AF2829" s="191"/>
      <c r="AG2829" s="194"/>
      <c r="AH2829" s="193"/>
      <c r="AI2829" s="97"/>
      <c r="AJ2829" s="97"/>
      <c r="AK2829" s="97"/>
      <c r="AL2829" s="45" t="s">
        <v>67</v>
      </c>
      <c r="AM2829" s="160" t="str">
        <f>MONTH(B2829)&amp;"/"&amp;YEAR(B2829)</f>
        <v>3/2026</v>
      </c>
      <c r="AN2829" s="45">
        <f>WEEKNUM(B2829)-WEEKNUM(EOMONTH(B2829,-1)+1)+1</f>
        <v>4</v>
      </c>
      <c r="AO2829" s="45" t="str">
        <f>MONTH(R2829)&amp;"/"&amp;YEAR(R2829)</f>
        <v>1/1900</v>
      </c>
      <c r="AP2829" s="45" t="e">
        <f>WEEKNUM(R2829)-WEEKNUM(EOMONTH(R2829,-1)+1)+1</f>
        <v>#NUM!</v>
      </c>
      <c r="AQ2829" s="45">
        <f>IF(AU2829="S",IF(Q2829="1. Aceitou o programa",R2829-B2829,0),0)</f>
        <v>0</v>
      </c>
      <c r="AR2829" s="45">
        <f>IF(AU2829="S",IF(AND(S2829&lt;&gt;"",R2829&lt;&gt;""),S2829-R2829,0),0)</f>
        <v>0</v>
      </c>
      <c r="AS2829" s="45">
        <f>IF(AU2829="S",IF(Q2829="1. Aceitou o programa",IF(OR(X2829="Não se Aplica",X2829=""),IF(OR(W2829="Não se Aplica",W2829=""),0,W2829-V2829),AVERAGE(X2829-W2829,W2829-V2829)),0),0)</f>
        <v>0</v>
      </c>
      <c r="AT2829" s="45">
        <f>IF(AU2829="S",IF(AND(Q2829="1. Aceitou o programa",AB2829="Realizada"),IFERROR(IF(AA2829="",0,AA2829-R2829),0),0),0)</f>
        <v>0</v>
      </c>
      <c r="AU2829" s="45" t="str">
        <f>_xlfn.XLOOKUP(U2829,'Lista Suspensa'!$AA$20:$AA$23,'Lista Suspensa'!$AB$20:$AB$23,"N/A")</f>
        <v>S</v>
      </c>
    </row>
    <row r="2830" spans="1:47" ht="12" customHeight="1" x14ac:dyDescent="0.3">
      <c r="A2830" s="87" t="s">
        <v>47</v>
      </c>
      <c r="B2830" s="88">
        <v>46104</v>
      </c>
      <c r="C2830" s="89" t="s">
        <v>48</v>
      </c>
      <c r="D2830" s="89" t="s">
        <v>49</v>
      </c>
      <c r="E2830" s="189">
        <v>92634178</v>
      </c>
      <c r="F2830" s="197" t="s">
        <v>7178</v>
      </c>
      <c r="G2830" s="90">
        <v>10131992864</v>
      </c>
      <c r="H2830" s="91">
        <v>24443</v>
      </c>
      <c r="I2830" s="89"/>
      <c r="J2830" s="89" t="s">
        <v>51</v>
      </c>
      <c r="K2830" s="89" t="s">
        <v>52</v>
      </c>
      <c r="L2830" s="89" t="s">
        <v>85</v>
      </c>
      <c r="M2830" s="89" t="s">
        <v>2187</v>
      </c>
      <c r="N2830" s="89" t="s">
        <v>197</v>
      </c>
      <c r="O2830" s="92" t="s">
        <v>7179</v>
      </c>
      <c r="P2830" s="93" t="s">
        <v>57</v>
      </c>
      <c r="Q2830" s="110" t="s">
        <v>5322</v>
      </c>
      <c r="R2830" s="94"/>
      <c r="S2830" s="95">
        <v>46168</v>
      </c>
      <c r="T2830" s="95" t="s">
        <v>5203</v>
      </c>
      <c r="U2830" s="95" t="s">
        <v>1125</v>
      </c>
      <c r="V2830" s="91">
        <v>46118</v>
      </c>
      <c r="W2830" s="91">
        <v>46161</v>
      </c>
      <c r="X2830" s="91">
        <v>46167</v>
      </c>
      <c r="Y2830" s="96" t="s">
        <v>2851</v>
      </c>
      <c r="Z2830" s="89"/>
      <c r="AA2830" s="95"/>
      <c r="AB2830" s="89"/>
      <c r="AC2830" s="109"/>
      <c r="AD2830" s="89"/>
      <c r="AE2830" s="89"/>
      <c r="AF2830" s="191"/>
      <c r="AG2830" s="194"/>
      <c r="AH2830" s="193"/>
      <c r="AI2830" s="97"/>
      <c r="AJ2830" s="97"/>
      <c r="AK2830" s="97"/>
      <c r="AL2830" s="45" t="s">
        <v>67</v>
      </c>
      <c r="AM2830" s="160" t="str">
        <f>MONTH(B2830)&amp;"/"&amp;YEAR(B2830)</f>
        <v>3/2026</v>
      </c>
      <c r="AN2830" s="45">
        <f>WEEKNUM(B2830)-WEEKNUM(EOMONTH(B2830,-1)+1)+1</f>
        <v>4</v>
      </c>
      <c r="AO2830" s="45" t="str">
        <f>MONTH(R2830)&amp;"/"&amp;YEAR(R2830)</f>
        <v>1/1900</v>
      </c>
      <c r="AP2830" s="45" t="e">
        <f>WEEKNUM(R2830)-WEEKNUM(EOMONTH(R2830,-1)+1)+1</f>
        <v>#NUM!</v>
      </c>
      <c r="AQ2830" s="45">
        <f>IF(AU2830="S",IF(Q2830="1. Aceitou o programa",R2830-B2830,0),0)</f>
        <v>0</v>
      </c>
      <c r="AR2830" s="45">
        <f>IF(AU2830="S",IF(AND(S2830&lt;&gt;"",R2830&lt;&gt;""),S2830-R2830,0),0)</f>
        <v>0</v>
      </c>
      <c r="AS2830" s="45">
        <f>IF(AU2830="S",IF(Q2830="1. Aceitou o programa",IF(OR(X2830="Não se Aplica",X2830=""),IF(OR(W2830="Não se Aplica",W2830=""),0,W2830-V2830),AVERAGE(X2830-W2830,W2830-V2830)),0),0)</f>
        <v>0</v>
      </c>
      <c r="AT2830" s="45">
        <f>IF(AU2830="S",IF(AND(Q2830="1. Aceitou o programa",AB2830="Realizada"),IFERROR(IF(AA2830="",0,AA2830-R2830),0),0),0)</f>
        <v>0</v>
      </c>
      <c r="AU2830" s="45" t="str">
        <f>_xlfn.XLOOKUP(U2830,'Lista Suspensa'!$AA$20:$AA$23,'Lista Suspensa'!$AB$20:$AB$23,"N/A")</f>
        <v>S</v>
      </c>
    </row>
    <row r="2831" spans="1:47" ht="12" customHeight="1" x14ac:dyDescent="0.3">
      <c r="A2831" s="87" t="s">
        <v>47</v>
      </c>
      <c r="B2831" s="88">
        <v>46104</v>
      </c>
      <c r="C2831" s="89" t="s">
        <v>48</v>
      </c>
      <c r="D2831" s="89" t="s">
        <v>49</v>
      </c>
      <c r="E2831" s="189">
        <v>85806627</v>
      </c>
      <c r="F2831" s="197" t="s">
        <v>7180</v>
      </c>
      <c r="G2831" s="90">
        <v>11560986883</v>
      </c>
      <c r="H2831" s="91">
        <v>25118</v>
      </c>
      <c r="I2831" s="89"/>
      <c r="J2831" s="89" t="s">
        <v>84</v>
      </c>
      <c r="K2831" s="89" t="s">
        <v>52</v>
      </c>
      <c r="L2831" s="89" t="s">
        <v>69</v>
      </c>
      <c r="M2831" s="89" t="s">
        <v>2043</v>
      </c>
      <c r="N2831" s="89" t="s">
        <v>1727</v>
      </c>
      <c r="O2831" s="92" t="s">
        <v>7181</v>
      </c>
      <c r="P2831" s="93" t="s">
        <v>57</v>
      </c>
      <c r="Q2831" s="110" t="s">
        <v>5322</v>
      </c>
      <c r="R2831" s="94"/>
      <c r="S2831" s="95">
        <v>46168</v>
      </c>
      <c r="T2831" s="95" t="s">
        <v>5203</v>
      </c>
      <c r="U2831" s="95" t="s">
        <v>1125</v>
      </c>
      <c r="V2831" s="91">
        <v>46118</v>
      </c>
      <c r="W2831" s="91">
        <v>46161</v>
      </c>
      <c r="X2831" s="91">
        <v>46167</v>
      </c>
      <c r="Y2831" s="96" t="s">
        <v>2851</v>
      </c>
      <c r="Z2831" s="89"/>
      <c r="AA2831" s="95"/>
      <c r="AB2831" s="89"/>
      <c r="AC2831" s="109"/>
      <c r="AD2831" s="89"/>
      <c r="AE2831" s="89"/>
      <c r="AF2831" s="191"/>
      <c r="AG2831" s="194"/>
      <c r="AH2831" s="193"/>
      <c r="AI2831" s="97"/>
      <c r="AJ2831" s="97"/>
      <c r="AK2831" s="97"/>
      <c r="AL2831" s="45" t="s">
        <v>67</v>
      </c>
      <c r="AM2831" s="160" t="str">
        <f>MONTH(B2831)&amp;"/"&amp;YEAR(B2831)</f>
        <v>3/2026</v>
      </c>
      <c r="AN2831" s="45">
        <f>WEEKNUM(B2831)-WEEKNUM(EOMONTH(B2831,-1)+1)+1</f>
        <v>4</v>
      </c>
      <c r="AO2831" s="45" t="str">
        <f>MONTH(R2831)&amp;"/"&amp;YEAR(R2831)</f>
        <v>1/1900</v>
      </c>
      <c r="AP2831" s="45" t="e">
        <f>WEEKNUM(R2831)-WEEKNUM(EOMONTH(R2831,-1)+1)+1</f>
        <v>#NUM!</v>
      </c>
      <c r="AQ2831" s="45">
        <f>IF(AU2831="S",IF(Q2831="1. Aceitou o programa",R2831-B2831,0),0)</f>
        <v>0</v>
      </c>
      <c r="AR2831" s="45">
        <f>IF(AU2831="S",IF(AND(S2831&lt;&gt;"",R2831&lt;&gt;""),S2831-R2831,0),0)</f>
        <v>0</v>
      </c>
      <c r="AS2831" s="45">
        <f>IF(AU2831="S",IF(Q2831="1. Aceitou o programa",IF(OR(X2831="Não se Aplica",X2831=""),IF(OR(W2831="Não se Aplica",W2831=""),0,W2831-V2831),AVERAGE(X2831-W2831,W2831-V2831)),0),0)</f>
        <v>0</v>
      </c>
      <c r="AT2831" s="45">
        <f>IF(AU2831="S",IF(AND(Q2831="1. Aceitou o programa",AB2831="Realizada"),IFERROR(IF(AA2831="",0,AA2831-R2831),0),0),0)</f>
        <v>0</v>
      </c>
      <c r="AU2831" s="45" t="str">
        <f>_xlfn.XLOOKUP(U2831,'Lista Suspensa'!$AA$20:$AA$23,'Lista Suspensa'!$AB$20:$AB$23,"N/A")</f>
        <v>S</v>
      </c>
    </row>
    <row r="2832" spans="1:47" ht="12" customHeight="1" x14ac:dyDescent="0.3">
      <c r="A2832" s="87" t="s">
        <v>47</v>
      </c>
      <c r="B2832" s="88">
        <v>46104</v>
      </c>
      <c r="C2832" s="89" t="s">
        <v>48</v>
      </c>
      <c r="D2832" s="89" t="s">
        <v>49</v>
      </c>
      <c r="E2832" s="189">
        <v>78360424</v>
      </c>
      <c r="F2832" s="197" t="s">
        <v>7182</v>
      </c>
      <c r="G2832" s="90">
        <v>7385523722</v>
      </c>
      <c r="H2832" s="91">
        <v>27279</v>
      </c>
      <c r="I2832" s="89"/>
      <c r="J2832" s="89" t="s">
        <v>84</v>
      </c>
      <c r="K2832" s="89" t="s">
        <v>76</v>
      </c>
      <c r="L2832" s="89" t="s">
        <v>233</v>
      </c>
      <c r="M2832" s="89" t="s">
        <v>732</v>
      </c>
      <c r="N2832" s="89" t="s">
        <v>197</v>
      </c>
      <c r="O2832" s="92" t="s">
        <v>1796</v>
      </c>
      <c r="P2832" s="93" t="s">
        <v>57</v>
      </c>
      <c r="Q2832" s="110" t="s">
        <v>58</v>
      </c>
      <c r="R2832" s="94">
        <v>46169</v>
      </c>
      <c r="S2832" s="95"/>
      <c r="T2832" s="95" t="s">
        <v>59</v>
      </c>
      <c r="U2832" s="95" t="s">
        <v>60</v>
      </c>
      <c r="V2832" s="91">
        <v>46118</v>
      </c>
      <c r="W2832" s="91">
        <v>46161</v>
      </c>
      <c r="X2832" s="91">
        <v>46167</v>
      </c>
      <c r="Y2832" s="96" t="s">
        <v>2851</v>
      </c>
      <c r="Z2832" s="89" t="s">
        <v>62</v>
      </c>
      <c r="AA2832" s="95"/>
      <c r="AB2832" s="95" t="s">
        <v>2804</v>
      </c>
      <c r="AC2832" s="95" t="s">
        <v>2804</v>
      </c>
      <c r="AD2832" s="95" t="s">
        <v>2804</v>
      </c>
      <c r="AE2832" s="95" t="s">
        <v>2804</v>
      </c>
      <c r="AF2832" s="95" t="s">
        <v>2804</v>
      </c>
      <c r="AG2832" s="95" t="s">
        <v>2804</v>
      </c>
      <c r="AH2832" s="95" t="s">
        <v>2804</v>
      </c>
      <c r="AI2832" s="97"/>
      <c r="AJ2832" s="97" t="s">
        <v>65</v>
      </c>
      <c r="AK2832" s="97" t="s">
        <v>66</v>
      </c>
      <c r="AL2832" s="45" t="s">
        <v>67</v>
      </c>
      <c r="AM2832" s="160" t="str">
        <f>MONTH(B2832)&amp;"/"&amp;YEAR(B2832)</f>
        <v>3/2026</v>
      </c>
      <c r="AN2832" s="45">
        <f>WEEKNUM(B2832)-WEEKNUM(EOMONTH(B2832,-1)+1)+1</f>
        <v>4</v>
      </c>
      <c r="AO2832" s="45" t="str">
        <f>MONTH(R2832)&amp;"/"&amp;YEAR(R2832)</f>
        <v>5/2026</v>
      </c>
      <c r="AP2832" s="45">
        <f>WEEKNUM(R2832)-WEEKNUM(EOMONTH(R2832,-1)+1)+1</f>
        <v>5</v>
      </c>
      <c r="AQ2832" s="45">
        <f>IF(AU2832="S",IF(Q2832="1. Aceitou o programa",R2832-B2832,0),0)</f>
        <v>65</v>
      </c>
      <c r="AR2832" s="45">
        <f>IF(AU2832="S",IF(AND(S2832&lt;&gt;"",R2832&lt;&gt;""),S2832-R2832,0),0)</f>
        <v>0</v>
      </c>
      <c r="AS2832" s="45">
        <f>IF(AU2832="S",IF(Q2832="1. Aceitou o programa",IF(OR(X2832="Não se Aplica",X2832=""),IF(OR(W2832="Não se Aplica",W2832=""),0,W2832-V2832),AVERAGE(X2832-W2832,W2832-V2832)),0),0)</f>
        <v>24.5</v>
      </c>
      <c r="AT2832" s="45">
        <f>IF(AU2832="S",IF(AND(Q2832="1. Aceitou o programa",AB2832="Realizada"),IFERROR(IF(AA2832="",0,AA2832-R2832),0),0),0)</f>
        <v>0</v>
      </c>
      <c r="AU2832" s="45" t="str">
        <f>_xlfn.XLOOKUP(U2832,'Lista Suspensa'!$AA$20:$AA$23,'Lista Suspensa'!$AB$20:$AB$23,"N/A")</f>
        <v>S</v>
      </c>
    </row>
    <row r="2833" spans="1:47" ht="12" customHeight="1" x14ac:dyDescent="0.3">
      <c r="A2833" s="87" t="s">
        <v>47</v>
      </c>
      <c r="B2833" s="88">
        <v>46104</v>
      </c>
      <c r="C2833" s="89" t="s">
        <v>48</v>
      </c>
      <c r="D2833" s="89" t="s">
        <v>49</v>
      </c>
      <c r="E2833" s="189">
        <v>78382969</v>
      </c>
      <c r="F2833" s="197" t="s">
        <v>7183</v>
      </c>
      <c r="G2833" s="90">
        <v>12520596805</v>
      </c>
      <c r="H2833" s="91">
        <v>22934</v>
      </c>
      <c r="I2833" s="89"/>
      <c r="J2833" s="89" t="s">
        <v>51</v>
      </c>
      <c r="K2833" s="89" t="s">
        <v>52</v>
      </c>
      <c r="L2833" s="89" t="s">
        <v>85</v>
      </c>
      <c r="M2833" s="89" t="s">
        <v>3306</v>
      </c>
      <c r="N2833" s="89" t="s">
        <v>197</v>
      </c>
      <c r="O2833" s="92" t="s">
        <v>7184</v>
      </c>
      <c r="P2833" s="93" t="s">
        <v>57</v>
      </c>
      <c r="Q2833" s="110" t="s">
        <v>5322</v>
      </c>
      <c r="R2833" s="94"/>
      <c r="S2833" s="95">
        <v>46168</v>
      </c>
      <c r="T2833" s="95" t="s">
        <v>5203</v>
      </c>
      <c r="U2833" s="95" t="s">
        <v>1125</v>
      </c>
      <c r="V2833" s="91">
        <v>46118</v>
      </c>
      <c r="W2833" s="91">
        <v>46161</v>
      </c>
      <c r="X2833" s="91">
        <v>46167</v>
      </c>
      <c r="Y2833" s="96" t="s">
        <v>2851</v>
      </c>
      <c r="Z2833" s="89"/>
      <c r="AA2833" s="95"/>
      <c r="AB2833" s="89"/>
      <c r="AC2833" s="109"/>
      <c r="AD2833" s="89"/>
      <c r="AE2833" s="89"/>
      <c r="AF2833" s="191"/>
      <c r="AG2833" s="194"/>
      <c r="AH2833" s="193"/>
      <c r="AI2833" s="97"/>
      <c r="AJ2833" s="97"/>
      <c r="AK2833" s="97"/>
      <c r="AL2833" s="45" t="s">
        <v>67</v>
      </c>
      <c r="AM2833" s="160" t="str">
        <f>MONTH(B2833)&amp;"/"&amp;YEAR(B2833)</f>
        <v>3/2026</v>
      </c>
      <c r="AN2833" s="45">
        <f>WEEKNUM(B2833)-WEEKNUM(EOMONTH(B2833,-1)+1)+1</f>
        <v>4</v>
      </c>
      <c r="AO2833" s="45" t="str">
        <f>MONTH(R2833)&amp;"/"&amp;YEAR(R2833)</f>
        <v>1/1900</v>
      </c>
      <c r="AP2833" s="45" t="e">
        <f>WEEKNUM(R2833)-WEEKNUM(EOMONTH(R2833,-1)+1)+1</f>
        <v>#NUM!</v>
      </c>
      <c r="AQ2833" s="45">
        <f>IF(AU2833="S",IF(Q2833="1. Aceitou o programa",R2833-B2833,0),0)</f>
        <v>0</v>
      </c>
      <c r="AR2833" s="45">
        <f>IF(AU2833="S",IF(AND(S2833&lt;&gt;"",R2833&lt;&gt;""),S2833-R2833,0),0)</f>
        <v>0</v>
      </c>
      <c r="AS2833" s="45">
        <f>IF(AU2833="S",IF(Q2833="1. Aceitou o programa",IF(OR(X2833="Não se Aplica",X2833=""),IF(OR(W2833="Não se Aplica",W2833=""),0,W2833-V2833),AVERAGE(X2833-W2833,W2833-V2833)),0),0)</f>
        <v>0</v>
      </c>
      <c r="AT2833" s="45">
        <f>IF(AU2833="S",IF(AND(Q2833="1. Aceitou o programa",AB2833="Realizada"),IFERROR(IF(AA2833="",0,AA2833-R2833),0),0),0)</f>
        <v>0</v>
      </c>
      <c r="AU2833" s="45" t="str">
        <f>_xlfn.XLOOKUP(U2833,'Lista Suspensa'!$AA$20:$AA$23,'Lista Suspensa'!$AB$20:$AB$23,"N/A")</f>
        <v>S</v>
      </c>
    </row>
    <row r="2834" spans="1:47" ht="12" customHeight="1" x14ac:dyDescent="0.3">
      <c r="A2834" s="87" t="s">
        <v>47</v>
      </c>
      <c r="B2834" s="88">
        <v>46104</v>
      </c>
      <c r="C2834" s="89" t="s">
        <v>48</v>
      </c>
      <c r="D2834" s="89" t="s">
        <v>49</v>
      </c>
      <c r="E2834" s="189">
        <v>89900347</v>
      </c>
      <c r="F2834" s="197" t="s">
        <v>7185</v>
      </c>
      <c r="G2834" s="90">
        <v>15450372809</v>
      </c>
      <c r="H2834" s="91">
        <v>25523</v>
      </c>
      <c r="I2834" s="89"/>
      <c r="J2834" s="89" t="s">
        <v>51</v>
      </c>
      <c r="K2834" s="89" t="s">
        <v>52</v>
      </c>
      <c r="L2834" s="89" t="s">
        <v>53</v>
      </c>
      <c r="M2834" s="89" t="s">
        <v>2373</v>
      </c>
      <c r="N2834" s="89" t="s">
        <v>197</v>
      </c>
      <c r="O2834" s="92" t="s">
        <v>7186</v>
      </c>
      <c r="P2834" s="93" t="s">
        <v>57</v>
      </c>
      <c r="Q2834" s="110" t="s">
        <v>5322</v>
      </c>
      <c r="R2834" s="94"/>
      <c r="S2834" s="95">
        <v>46168</v>
      </c>
      <c r="T2834" s="95" t="s">
        <v>5203</v>
      </c>
      <c r="U2834" s="95" t="s">
        <v>1125</v>
      </c>
      <c r="V2834" s="91">
        <v>46118</v>
      </c>
      <c r="W2834" s="91">
        <v>46161</v>
      </c>
      <c r="X2834" s="91">
        <v>46167</v>
      </c>
      <c r="Y2834" s="96" t="s">
        <v>2851</v>
      </c>
      <c r="Z2834" s="89"/>
      <c r="AA2834" s="95"/>
      <c r="AB2834" s="89"/>
      <c r="AC2834" s="109"/>
      <c r="AD2834" s="89"/>
      <c r="AE2834" s="89"/>
      <c r="AF2834" s="191"/>
      <c r="AG2834" s="194"/>
      <c r="AH2834" s="193"/>
      <c r="AI2834" s="97"/>
      <c r="AJ2834" s="97"/>
      <c r="AK2834" s="97"/>
      <c r="AL2834" s="45" t="s">
        <v>67</v>
      </c>
      <c r="AM2834" s="160" t="str">
        <f>MONTH(B2834)&amp;"/"&amp;YEAR(B2834)</f>
        <v>3/2026</v>
      </c>
      <c r="AN2834" s="45">
        <f>WEEKNUM(B2834)-WEEKNUM(EOMONTH(B2834,-1)+1)+1</f>
        <v>4</v>
      </c>
      <c r="AO2834" s="45" t="str">
        <f>MONTH(R2834)&amp;"/"&amp;YEAR(R2834)</f>
        <v>1/1900</v>
      </c>
      <c r="AP2834" s="45" t="e">
        <f>WEEKNUM(R2834)-WEEKNUM(EOMONTH(R2834,-1)+1)+1</f>
        <v>#NUM!</v>
      </c>
      <c r="AQ2834" s="45">
        <f>IF(AU2834="S",IF(Q2834="1. Aceitou o programa",R2834-B2834,0),0)</f>
        <v>0</v>
      </c>
      <c r="AR2834" s="45">
        <f>IF(AU2834="S",IF(AND(S2834&lt;&gt;"",R2834&lt;&gt;""),S2834-R2834,0),0)</f>
        <v>0</v>
      </c>
      <c r="AS2834" s="45">
        <f>IF(AU2834="S",IF(Q2834="1. Aceitou o programa",IF(OR(X2834="Não se Aplica",X2834=""),IF(OR(W2834="Não se Aplica",W2834=""),0,W2834-V2834),AVERAGE(X2834-W2834,W2834-V2834)),0),0)</f>
        <v>0</v>
      </c>
      <c r="AT2834" s="45">
        <f>IF(AU2834="S",IF(AND(Q2834="1. Aceitou o programa",AB2834="Realizada"),IFERROR(IF(AA2834="",0,AA2834-R2834),0),0),0)</f>
        <v>0</v>
      </c>
      <c r="AU2834" s="45" t="str">
        <f>_xlfn.XLOOKUP(U2834,'Lista Suspensa'!$AA$20:$AA$23,'Lista Suspensa'!$AB$20:$AB$23,"N/A")</f>
        <v>S</v>
      </c>
    </row>
    <row r="2835" spans="1:47" ht="12" customHeight="1" x14ac:dyDescent="0.3">
      <c r="A2835" s="87" t="s">
        <v>47</v>
      </c>
      <c r="B2835" s="88">
        <v>46104</v>
      </c>
      <c r="C2835" s="89" t="s">
        <v>48</v>
      </c>
      <c r="D2835" s="89" t="s">
        <v>49</v>
      </c>
      <c r="E2835" s="189">
        <v>78382871</v>
      </c>
      <c r="F2835" s="197" t="s">
        <v>7187</v>
      </c>
      <c r="G2835" s="90">
        <v>26275984813</v>
      </c>
      <c r="H2835" s="91">
        <v>28417</v>
      </c>
      <c r="I2835" s="89"/>
      <c r="J2835" s="89" t="s">
        <v>51</v>
      </c>
      <c r="K2835" s="89" t="s">
        <v>52</v>
      </c>
      <c r="L2835" s="89" t="s">
        <v>85</v>
      </c>
      <c r="M2835" s="89" t="s">
        <v>4423</v>
      </c>
      <c r="N2835" s="89" t="s">
        <v>197</v>
      </c>
      <c r="O2835" s="92" t="s">
        <v>7188</v>
      </c>
      <c r="P2835" s="93" t="s">
        <v>57</v>
      </c>
      <c r="Q2835" s="110" t="s">
        <v>5322</v>
      </c>
      <c r="R2835" s="94"/>
      <c r="S2835" s="95">
        <v>46168</v>
      </c>
      <c r="T2835" s="95" t="s">
        <v>5203</v>
      </c>
      <c r="U2835" s="95" t="s">
        <v>1125</v>
      </c>
      <c r="V2835" s="91">
        <v>46118</v>
      </c>
      <c r="W2835" s="91">
        <v>46161</v>
      </c>
      <c r="X2835" s="91">
        <v>46167</v>
      </c>
      <c r="Y2835" s="96" t="s">
        <v>2851</v>
      </c>
      <c r="Z2835" s="89"/>
      <c r="AA2835" s="95"/>
      <c r="AB2835" s="89"/>
      <c r="AC2835" s="109"/>
      <c r="AD2835" s="89"/>
      <c r="AE2835" s="89"/>
      <c r="AF2835" s="191"/>
      <c r="AG2835" s="194"/>
      <c r="AH2835" s="193"/>
      <c r="AI2835" s="97"/>
      <c r="AJ2835" s="97"/>
      <c r="AK2835" s="97"/>
      <c r="AL2835" s="45" t="s">
        <v>67</v>
      </c>
      <c r="AM2835" s="160" t="str">
        <f>MONTH(B2835)&amp;"/"&amp;YEAR(B2835)</f>
        <v>3/2026</v>
      </c>
      <c r="AN2835" s="45">
        <f>WEEKNUM(B2835)-WEEKNUM(EOMONTH(B2835,-1)+1)+1</f>
        <v>4</v>
      </c>
      <c r="AO2835" s="45" t="str">
        <f>MONTH(R2835)&amp;"/"&amp;YEAR(R2835)</f>
        <v>1/1900</v>
      </c>
      <c r="AP2835" s="45" t="e">
        <f>WEEKNUM(R2835)-WEEKNUM(EOMONTH(R2835,-1)+1)+1</f>
        <v>#NUM!</v>
      </c>
      <c r="AQ2835" s="45">
        <f>IF(AU2835="S",IF(Q2835="1. Aceitou o programa",R2835-B2835,0),0)</f>
        <v>0</v>
      </c>
      <c r="AR2835" s="45">
        <f>IF(AU2835="S",IF(AND(S2835&lt;&gt;"",R2835&lt;&gt;""),S2835-R2835,0),0)</f>
        <v>0</v>
      </c>
      <c r="AS2835" s="45">
        <f>IF(AU2835="S",IF(Q2835="1. Aceitou o programa",IF(OR(X2835="Não se Aplica",X2835=""),IF(OR(W2835="Não se Aplica",W2835=""),0,W2835-V2835),AVERAGE(X2835-W2835,W2835-V2835)),0),0)</f>
        <v>0</v>
      </c>
      <c r="AT2835" s="45">
        <f>IF(AU2835="S",IF(AND(Q2835="1. Aceitou o programa",AB2835="Realizada"),IFERROR(IF(AA2835="",0,AA2835-R2835),0),0),0)</f>
        <v>0</v>
      </c>
      <c r="AU2835" s="45" t="str">
        <f>_xlfn.XLOOKUP(U2835,'Lista Suspensa'!$AA$20:$AA$23,'Lista Suspensa'!$AB$20:$AB$23,"N/A")</f>
        <v>S</v>
      </c>
    </row>
    <row r="2836" spans="1:47" ht="12" customHeight="1" x14ac:dyDescent="0.3">
      <c r="A2836" s="87" t="s">
        <v>47</v>
      </c>
      <c r="B2836" s="88">
        <v>46104</v>
      </c>
      <c r="C2836" s="89" t="s">
        <v>48</v>
      </c>
      <c r="D2836" s="89" t="s">
        <v>49</v>
      </c>
      <c r="E2836" s="189">
        <v>78356561</v>
      </c>
      <c r="F2836" s="197" t="s">
        <v>7189</v>
      </c>
      <c r="G2836" s="90">
        <v>11372703730</v>
      </c>
      <c r="H2836" s="91">
        <v>31323</v>
      </c>
      <c r="I2836" s="89"/>
      <c r="J2836" s="89" t="s">
        <v>51</v>
      </c>
      <c r="K2836" s="89" t="s">
        <v>76</v>
      </c>
      <c r="L2836" s="89" t="s">
        <v>101</v>
      </c>
      <c r="M2836" s="89" t="s">
        <v>7190</v>
      </c>
      <c r="N2836" s="89" t="s">
        <v>87</v>
      </c>
      <c r="O2836" s="92" t="s">
        <v>7191</v>
      </c>
      <c r="P2836" s="93" t="s">
        <v>57</v>
      </c>
      <c r="Q2836" s="110" t="s">
        <v>5322</v>
      </c>
      <c r="R2836" s="94"/>
      <c r="S2836" s="95">
        <v>46168</v>
      </c>
      <c r="T2836" s="95" t="s">
        <v>5203</v>
      </c>
      <c r="U2836" s="95" t="s">
        <v>1125</v>
      </c>
      <c r="V2836" s="91">
        <v>46118</v>
      </c>
      <c r="W2836" s="91">
        <v>46161</v>
      </c>
      <c r="X2836" s="91">
        <v>46167</v>
      </c>
      <c r="Y2836" s="96" t="s">
        <v>2851</v>
      </c>
      <c r="Z2836" s="89"/>
      <c r="AA2836" s="95"/>
      <c r="AB2836" s="89"/>
      <c r="AC2836" s="109"/>
      <c r="AD2836" s="89"/>
      <c r="AE2836" s="89"/>
      <c r="AF2836" s="191"/>
      <c r="AG2836" s="194"/>
      <c r="AH2836" s="193"/>
      <c r="AI2836" s="97"/>
      <c r="AJ2836" s="97"/>
      <c r="AK2836" s="97"/>
      <c r="AL2836" s="45" t="s">
        <v>67</v>
      </c>
      <c r="AM2836" s="160" t="str">
        <f>MONTH(B2836)&amp;"/"&amp;YEAR(B2836)</f>
        <v>3/2026</v>
      </c>
      <c r="AN2836" s="45">
        <f>WEEKNUM(B2836)-WEEKNUM(EOMONTH(B2836,-1)+1)+1</f>
        <v>4</v>
      </c>
      <c r="AO2836" s="45" t="str">
        <f>MONTH(R2836)&amp;"/"&amp;YEAR(R2836)</f>
        <v>1/1900</v>
      </c>
      <c r="AP2836" s="45" t="e">
        <f>WEEKNUM(R2836)-WEEKNUM(EOMONTH(R2836,-1)+1)+1</f>
        <v>#NUM!</v>
      </c>
      <c r="AQ2836" s="45">
        <f>IF(AU2836="S",IF(Q2836="1. Aceitou o programa",R2836-B2836,0),0)</f>
        <v>0</v>
      </c>
      <c r="AR2836" s="45">
        <f>IF(AU2836="S",IF(AND(S2836&lt;&gt;"",R2836&lt;&gt;""),S2836-R2836,0),0)</f>
        <v>0</v>
      </c>
      <c r="AS2836" s="45">
        <f>IF(AU2836="S",IF(Q2836="1. Aceitou o programa",IF(OR(X2836="Não se Aplica",X2836=""),IF(OR(W2836="Não se Aplica",W2836=""),0,W2836-V2836),AVERAGE(X2836-W2836,W2836-V2836)),0),0)</f>
        <v>0</v>
      </c>
      <c r="AT2836" s="45">
        <f>IF(AU2836="S",IF(AND(Q2836="1. Aceitou o programa",AB2836="Realizada"),IFERROR(IF(AA2836="",0,AA2836-R2836),0),0),0)</f>
        <v>0</v>
      </c>
      <c r="AU2836" s="45" t="str">
        <f>_xlfn.XLOOKUP(U2836,'Lista Suspensa'!$AA$20:$AA$23,'Lista Suspensa'!$AB$20:$AB$23,"N/A")</f>
        <v>S</v>
      </c>
    </row>
    <row r="2837" spans="1:47" ht="12" customHeight="1" x14ac:dyDescent="0.3">
      <c r="A2837" s="87" t="s">
        <v>47</v>
      </c>
      <c r="B2837" s="88">
        <v>46104</v>
      </c>
      <c r="C2837" s="89" t="s">
        <v>48</v>
      </c>
      <c r="D2837" s="89" t="s">
        <v>49</v>
      </c>
      <c r="E2837" s="189">
        <v>86969385</v>
      </c>
      <c r="F2837" s="197" t="s">
        <v>7192</v>
      </c>
      <c r="G2837" s="90">
        <v>62354302487</v>
      </c>
      <c r="H2837" s="91">
        <v>24898</v>
      </c>
      <c r="I2837" s="89"/>
      <c r="J2837" s="89" t="s">
        <v>84</v>
      </c>
      <c r="K2837" s="89" t="s">
        <v>52</v>
      </c>
      <c r="L2837" s="89" t="s">
        <v>85</v>
      </c>
      <c r="M2837" s="89" t="s">
        <v>6767</v>
      </c>
      <c r="N2837" s="89" t="s">
        <v>197</v>
      </c>
      <c r="O2837" s="92" t="s">
        <v>7193</v>
      </c>
      <c r="P2837" s="93" t="s">
        <v>57</v>
      </c>
      <c r="Q2837" s="110" t="s">
        <v>5322</v>
      </c>
      <c r="R2837" s="94"/>
      <c r="S2837" s="95">
        <v>46168</v>
      </c>
      <c r="T2837" s="95" t="s">
        <v>5203</v>
      </c>
      <c r="U2837" s="95" t="s">
        <v>1125</v>
      </c>
      <c r="V2837" s="91">
        <v>46118</v>
      </c>
      <c r="W2837" s="91">
        <v>46161</v>
      </c>
      <c r="X2837" s="91">
        <v>46167</v>
      </c>
      <c r="Y2837" s="96" t="s">
        <v>2851</v>
      </c>
      <c r="Z2837" s="89"/>
      <c r="AA2837" s="95"/>
      <c r="AB2837" s="89"/>
      <c r="AC2837" s="109"/>
      <c r="AD2837" s="89"/>
      <c r="AE2837" s="89"/>
      <c r="AF2837" s="191"/>
      <c r="AG2837" s="194"/>
      <c r="AH2837" s="193"/>
      <c r="AI2837" s="97"/>
      <c r="AJ2837" s="97"/>
      <c r="AK2837" s="97"/>
      <c r="AL2837" s="45" t="s">
        <v>67</v>
      </c>
      <c r="AM2837" s="160" t="str">
        <f>MONTH(B2837)&amp;"/"&amp;YEAR(B2837)</f>
        <v>3/2026</v>
      </c>
      <c r="AN2837" s="45">
        <f>WEEKNUM(B2837)-WEEKNUM(EOMONTH(B2837,-1)+1)+1</f>
        <v>4</v>
      </c>
      <c r="AO2837" s="45" t="str">
        <f>MONTH(R2837)&amp;"/"&amp;YEAR(R2837)</f>
        <v>1/1900</v>
      </c>
      <c r="AP2837" s="45" t="e">
        <f>WEEKNUM(R2837)-WEEKNUM(EOMONTH(R2837,-1)+1)+1</f>
        <v>#NUM!</v>
      </c>
      <c r="AQ2837" s="45">
        <f>IF(AU2837="S",IF(Q2837="1. Aceitou o programa",R2837-B2837,0),0)</f>
        <v>0</v>
      </c>
      <c r="AR2837" s="45">
        <f>IF(AU2837="S",IF(AND(S2837&lt;&gt;"",R2837&lt;&gt;""),S2837-R2837,0),0)</f>
        <v>0</v>
      </c>
      <c r="AS2837" s="45">
        <f>IF(AU2837="S",IF(Q2837="1. Aceitou o programa",IF(OR(X2837="Não se Aplica",X2837=""),IF(OR(W2837="Não se Aplica",W2837=""),0,W2837-V2837),AVERAGE(X2837-W2837,W2837-V2837)),0),0)</f>
        <v>0</v>
      </c>
      <c r="AT2837" s="45">
        <f>IF(AU2837="S",IF(AND(Q2837="1. Aceitou o programa",AB2837="Realizada"),IFERROR(IF(AA2837="",0,AA2837-R2837),0),0),0)</f>
        <v>0</v>
      </c>
      <c r="AU2837" s="45" t="str">
        <f>_xlfn.XLOOKUP(U2837,'Lista Suspensa'!$AA$20:$AA$23,'Lista Suspensa'!$AB$20:$AB$23,"N/A")</f>
        <v>S</v>
      </c>
    </row>
    <row r="2838" spans="1:47" ht="12" customHeight="1" x14ac:dyDescent="0.3">
      <c r="A2838" s="87" t="s">
        <v>47</v>
      </c>
      <c r="B2838" s="88">
        <v>46104</v>
      </c>
      <c r="C2838" s="89" t="s">
        <v>48</v>
      </c>
      <c r="D2838" s="89" t="s">
        <v>49</v>
      </c>
      <c r="E2838" s="189">
        <v>81789441</v>
      </c>
      <c r="F2838" s="197" t="s">
        <v>7194</v>
      </c>
      <c r="G2838" s="90">
        <v>43857085843</v>
      </c>
      <c r="H2838" s="91">
        <v>34052</v>
      </c>
      <c r="I2838" s="89"/>
      <c r="J2838" s="89" t="s">
        <v>51</v>
      </c>
      <c r="K2838" s="89" t="s">
        <v>52</v>
      </c>
      <c r="L2838" s="89" t="s">
        <v>1613</v>
      </c>
      <c r="M2838" s="89" t="s">
        <v>7195</v>
      </c>
      <c r="N2838" s="89" t="s">
        <v>197</v>
      </c>
      <c r="O2838" s="92" t="s">
        <v>7196</v>
      </c>
      <c r="P2838" s="93" t="s">
        <v>57</v>
      </c>
      <c r="Q2838" s="110" t="s">
        <v>5322</v>
      </c>
      <c r="R2838" s="94"/>
      <c r="S2838" s="95">
        <v>46168</v>
      </c>
      <c r="T2838" s="95" t="s">
        <v>5203</v>
      </c>
      <c r="U2838" s="95" t="s">
        <v>1125</v>
      </c>
      <c r="V2838" s="91">
        <v>46118</v>
      </c>
      <c r="W2838" s="91">
        <v>46161</v>
      </c>
      <c r="X2838" s="91">
        <v>46167</v>
      </c>
      <c r="Y2838" s="96" t="s">
        <v>2851</v>
      </c>
      <c r="Z2838" s="89"/>
      <c r="AA2838" s="95"/>
      <c r="AB2838" s="89"/>
      <c r="AC2838" s="109"/>
      <c r="AD2838" s="89"/>
      <c r="AE2838" s="89"/>
      <c r="AF2838" s="191"/>
      <c r="AG2838" s="194"/>
      <c r="AH2838" s="193"/>
      <c r="AI2838" s="97"/>
      <c r="AJ2838" s="97"/>
      <c r="AK2838" s="97"/>
      <c r="AL2838" s="45" t="s">
        <v>67</v>
      </c>
      <c r="AM2838" s="160" t="str">
        <f>MONTH(B2838)&amp;"/"&amp;YEAR(B2838)</f>
        <v>3/2026</v>
      </c>
      <c r="AN2838" s="45">
        <f>WEEKNUM(B2838)-WEEKNUM(EOMONTH(B2838,-1)+1)+1</f>
        <v>4</v>
      </c>
      <c r="AO2838" s="45" t="str">
        <f>MONTH(R2838)&amp;"/"&amp;YEAR(R2838)</f>
        <v>1/1900</v>
      </c>
      <c r="AP2838" s="45" t="e">
        <f>WEEKNUM(R2838)-WEEKNUM(EOMONTH(R2838,-1)+1)+1</f>
        <v>#NUM!</v>
      </c>
      <c r="AQ2838" s="45">
        <f>IF(AU2838="S",IF(Q2838="1. Aceitou o programa",R2838-B2838,0),0)</f>
        <v>0</v>
      </c>
      <c r="AR2838" s="45">
        <f>IF(AU2838="S",IF(AND(S2838&lt;&gt;"",R2838&lt;&gt;""),S2838-R2838,0),0)</f>
        <v>0</v>
      </c>
      <c r="AS2838" s="45">
        <f>IF(AU2838="S",IF(Q2838="1. Aceitou o programa",IF(OR(X2838="Não se Aplica",X2838=""),IF(OR(W2838="Não se Aplica",W2838=""),0,W2838-V2838),AVERAGE(X2838-W2838,W2838-V2838)),0),0)</f>
        <v>0</v>
      </c>
      <c r="AT2838" s="45">
        <f>IF(AU2838="S",IF(AND(Q2838="1. Aceitou o programa",AB2838="Realizada"),IFERROR(IF(AA2838="",0,AA2838-R2838),0),0),0)</f>
        <v>0</v>
      </c>
      <c r="AU2838" s="45" t="str">
        <f>_xlfn.XLOOKUP(U2838,'Lista Suspensa'!$AA$20:$AA$23,'Lista Suspensa'!$AB$20:$AB$23,"N/A")</f>
        <v>S</v>
      </c>
    </row>
    <row r="2839" spans="1:47" ht="12" customHeight="1" x14ac:dyDescent="0.3">
      <c r="A2839" s="87" t="s">
        <v>47</v>
      </c>
      <c r="B2839" s="88">
        <v>46104</v>
      </c>
      <c r="C2839" s="89" t="s">
        <v>48</v>
      </c>
      <c r="D2839" s="89" t="s">
        <v>49</v>
      </c>
      <c r="E2839" s="189">
        <v>92631682</v>
      </c>
      <c r="F2839" s="197" t="s">
        <v>7197</v>
      </c>
      <c r="G2839" s="90">
        <v>36560055833</v>
      </c>
      <c r="H2839" s="91">
        <v>32324</v>
      </c>
      <c r="I2839" s="89"/>
      <c r="J2839" s="89" t="s">
        <v>51</v>
      </c>
      <c r="K2839" s="89" t="s">
        <v>52</v>
      </c>
      <c r="L2839" s="89" t="s">
        <v>85</v>
      </c>
      <c r="M2839" s="89" t="s">
        <v>2352</v>
      </c>
      <c r="N2839" s="89" t="s">
        <v>87</v>
      </c>
      <c r="O2839" s="92" t="s">
        <v>7198</v>
      </c>
      <c r="P2839" s="93" t="s">
        <v>57</v>
      </c>
      <c r="Q2839" s="110" t="s">
        <v>5322</v>
      </c>
      <c r="R2839" s="94"/>
      <c r="S2839" s="95">
        <v>46168</v>
      </c>
      <c r="T2839" s="95" t="s">
        <v>5203</v>
      </c>
      <c r="U2839" s="95" t="s">
        <v>1125</v>
      </c>
      <c r="V2839" s="91">
        <v>46118</v>
      </c>
      <c r="W2839" s="91">
        <v>46161</v>
      </c>
      <c r="X2839" s="91">
        <v>46167</v>
      </c>
      <c r="Y2839" s="96" t="s">
        <v>2851</v>
      </c>
      <c r="Z2839" s="89"/>
      <c r="AA2839" s="95"/>
      <c r="AB2839" s="89"/>
      <c r="AC2839" s="109"/>
      <c r="AD2839" s="89"/>
      <c r="AE2839" s="89"/>
      <c r="AF2839" s="191"/>
      <c r="AG2839" s="194"/>
      <c r="AH2839" s="193"/>
      <c r="AI2839" s="97"/>
      <c r="AJ2839" s="97"/>
      <c r="AK2839" s="97"/>
      <c r="AL2839" s="45" t="s">
        <v>67</v>
      </c>
      <c r="AM2839" s="160" t="str">
        <f>MONTH(B2839)&amp;"/"&amp;YEAR(B2839)</f>
        <v>3/2026</v>
      </c>
      <c r="AN2839" s="45">
        <f>WEEKNUM(B2839)-WEEKNUM(EOMONTH(B2839,-1)+1)+1</f>
        <v>4</v>
      </c>
      <c r="AO2839" s="45" t="str">
        <f>MONTH(R2839)&amp;"/"&amp;YEAR(R2839)</f>
        <v>1/1900</v>
      </c>
      <c r="AP2839" s="45" t="e">
        <f>WEEKNUM(R2839)-WEEKNUM(EOMONTH(R2839,-1)+1)+1</f>
        <v>#NUM!</v>
      </c>
      <c r="AQ2839" s="45">
        <f>IF(AU2839="S",IF(Q2839="1. Aceitou o programa",R2839-B2839,0),0)</f>
        <v>0</v>
      </c>
      <c r="AR2839" s="45">
        <f>IF(AU2839="S",IF(AND(S2839&lt;&gt;"",R2839&lt;&gt;""),S2839-R2839,0),0)</f>
        <v>0</v>
      </c>
      <c r="AS2839" s="45">
        <f>IF(AU2839="S",IF(Q2839="1. Aceitou o programa",IF(OR(X2839="Não se Aplica",X2839=""),IF(OR(W2839="Não se Aplica",W2839=""),0,W2839-V2839),AVERAGE(X2839-W2839,W2839-V2839)),0),0)</f>
        <v>0</v>
      </c>
      <c r="AT2839" s="45">
        <f>IF(AU2839="S",IF(AND(Q2839="1. Aceitou o programa",AB2839="Realizada"),IFERROR(IF(AA2839="",0,AA2839-R2839),0),0),0)</f>
        <v>0</v>
      </c>
      <c r="AU2839" s="45" t="str">
        <f>_xlfn.XLOOKUP(U2839,'Lista Suspensa'!$AA$20:$AA$23,'Lista Suspensa'!$AB$20:$AB$23,"N/A")</f>
        <v>S</v>
      </c>
    </row>
    <row r="2840" spans="1:47" ht="12" customHeight="1" x14ac:dyDescent="0.3">
      <c r="A2840" s="87" t="s">
        <v>47</v>
      </c>
      <c r="B2840" s="88">
        <v>46104</v>
      </c>
      <c r="C2840" s="89" t="s">
        <v>48</v>
      </c>
      <c r="D2840" s="89" t="s">
        <v>49</v>
      </c>
      <c r="E2840" s="189">
        <v>78356987</v>
      </c>
      <c r="F2840" s="197" t="s">
        <v>7199</v>
      </c>
      <c r="G2840" s="90">
        <v>8546943745</v>
      </c>
      <c r="H2840" s="91">
        <v>28965</v>
      </c>
      <c r="I2840" s="89"/>
      <c r="J2840" s="89" t="s">
        <v>51</v>
      </c>
      <c r="K2840" s="89" t="s">
        <v>76</v>
      </c>
      <c r="L2840" s="89" t="s">
        <v>95</v>
      </c>
      <c r="M2840" s="89" t="s">
        <v>597</v>
      </c>
      <c r="N2840" s="89" t="s">
        <v>197</v>
      </c>
      <c r="O2840" s="92" t="s">
        <v>7200</v>
      </c>
      <c r="P2840" s="93" t="s">
        <v>57</v>
      </c>
      <c r="Q2840" s="110" t="s">
        <v>5322</v>
      </c>
      <c r="R2840" s="94"/>
      <c r="S2840" s="95">
        <v>46168</v>
      </c>
      <c r="T2840" s="95" t="s">
        <v>5203</v>
      </c>
      <c r="U2840" s="95" t="s">
        <v>1125</v>
      </c>
      <c r="V2840" s="91">
        <v>46118</v>
      </c>
      <c r="W2840" s="91">
        <v>46161</v>
      </c>
      <c r="X2840" s="91">
        <v>46167</v>
      </c>
      <c r="Y2840" s="96" t="s">
        <v>2851</v>
      </c>
      <c r="Z2840" s="89"/>
      <c r="AA2840" s="95"/>
      <c r="AB2840" s="89"/>
      <c r="AC2840" s="109"/>
      <c r="AD2840" s="89"/>
      <c r="AE2840" s="89"/>
      <c r="AF2840" s="191"/>
      <c r="AG2840" s="194"/>
      <c r="AH2840" s="193"/>
      <c r="AI2840" s="97"/>
      <c r="AJ2840" s="97"/>
      <c r="AK2840" s="97"/>
      <c r="AL2840" s="45" t="s">
        <v>67</v>
      </c>
      <c r="AM2840" s="160" t="str">
        <f>MONTH(B2840)&amp;"/"&amp;YEAR(B2840)</f>
        <v>3/2026</v>
      </c>
      <c r="AN2840" s="45">
        <f>WEEKNUM(B2840)-WEEKNUM(EOMONTH(B2840,-1)+1)+1</f>
        <v>4</v>
      </c>
      <c r="AO2840" s="45" t="str">
        <f>MONTH(R2840)&amp;"/"&amp;YEAR(R2840)</f>
        <v>1/1900</v>
      </c>
      <c r="AP2840" s="45" t="e">
        <f>WEEKNUM(R2840)-WEEKNUM(EOMONTH(R2840,-1)+1)+1</f>
        <v>#NUM!</v>
      </c>
      <c r="AQ2840" s="45">
        <f>IF(AU2840="S",IF(Q2840="1. Aceitou o programa",R2840-B2840,0),0)</f>
        <v>0</v>
      </c>
      <c r="AR2840" s="45">
        <f>IF(AU2840="S",IF(AND(S2840&lt;&gt;"",R2840&lt;&gt;""),S2840-R2840,0),0)</f>
        <v>0</v>
      </c>
      <c r="AS2840" s="45">
        <f>IF(AU2840="S",IF(Q2840="1. Aceitou o programa",IF(OR(X2840="Não se Aplica",X2840=""),IF(OR(W2840="Não se Aplica",W2840=""),0,W2840-V2840),AVERAGE(X2840-W2840,W2840-V2840)),0),0)</f>
        <v>0</v>
      </c>
      <c r="AT2840" s="45">
        <f>IF(AU2840="S",IF(AND(Q2840="1. Aceitou o programa",AB2840="Realizada"),IFERROR(IF(AA2840="",0,AA2840-R2840),0),0),0)</f>
        <v>0</v>
      </c>
      <c r="AU2840" s="45" t="str">
        <f>_xlfn.XLOOKUP(U2840,'Lista Suspensa'!$AA$20:$AA$23,'Lista Suspensa'!$AB$20:$AB$23,"N/A")</f>
        <v>S</v>
      </c>
    </row>
    <row r="2841" spans="1:47" ht="12" customHeight="1" x14ac:dyDescent="0.3">
      <c r="A2841" s="87" t="s">
        <v>47</v>
      </c>
      <c r="B2841" s="88">
        <v>46104</v>
      </c>
      <c r="C2841" s="89" t="s">
        <v>48</v>
      </c>
      <c r="D2841" s="89" t="s">
        <v>49</v>
      </c>
      <c r="E2841" s="189">
        <v>92736592</v>
      </c>
      <c r="F2841" s="197" t="s">
        <v>7201</v>
      </c>
      <c r="G2841" s="90">
        <v>44529097870</v>
      </c>
      <c r="H2841" s="91">
        <v>35564</v>
      </c>
      <c r="I2841" s="89"/>
      <c r="J2841" s="89" t="s">
        <v>51</v>
      </c>
      <c r="K2841" s="89" t="s">
        <v>52</v>
      </c>
      <c r="L2841" s="89" t="s">
        <v>53</v>
      </c>
      <c r="M2841" s="89" t="s">
        <v>2031</v>
      </c>
      <c r="N2841" s="89" t="s">
        <v>197</v>
      </c>
      <c r="O2841" s="92" t="s">
        <v>7202</v>
      </c>
      <c r="P2841" s="93" t="s">
        <v>57</v>
      </c>
      <c r="Q2841" s="110" t="s">
        <v>5322</v>
      </c>
      <c r="R2841" s="94"/>
      <c r="S2841" s="95">
        <v>46168</v>
      </c>
      <c r="T2841" s="95" t="s">
        <v>5203</v>
      </c>
      <c r="U2841" s="95" t="s">
        <v>1125</v>
      </c>
      <c r="V2841" s="91">
        <v>46118</v>
      </c>
      <c r="W2841" s="91">
        <v>46161</v>
      </c>
      <c r="X2841" s="91">
        <v>46167</v>
      </c>
      <c r="Y2841" s="96" t="s">
        <v>5548</v>
      </c>
      <c r="Z2841" s="89"/>
      <c r="AA2841" s="95"/>
      <c r="AB2841" s="89"/>
      <c r="AC2841" s="109"/>
      <c r="AD2841" s="89"/>
      <c r="AE2841" s="89"/>
      <c r="AF2841" s="191"/>
      <c r="AG2841" s="194"/>
      <c r="AH2841" s="193"/>
      <c r="AI2841" s="97"/>
      <c r="AJ2841" s="97"/>
      <c r="AK2841" s="97"/>
      <c r="AL2841" s="45" t="s">
        <v>67</v>
      </c>
      <c r="AM2841" s="160" t="str">
        <f>MONTH(B2841)&amp;"/"&amp;YEAR(B2841)</f>
        <v>3/2026</v>
      </c>
      <c r="AN2841" s="45">
        <f>WEEKNUM(B2841)-WEEKNUM(EOMONTH(B2841,-1)+1)+1</f>
        <v>4</v>
      </c>
      <c r="AO2841" s="45" t="str">
        <f>MONTH(R2841)&amp;"/"&amp;YEAR(R2841)</f>
        <v>1/1900</v>
      </c>
      <c r="AP2841" s="45" t="e">
        <f>WEEKNUM(R2841)-WEEKNUM(EOMONTH(R2841,-1)+1)+1</f>
        <v>#NUM!</v>
      </c>
      <c r="AQ2841" s="45">
        <f>IF(AU2841="S",IF(Q2841="1. Aceitou o programa",R2841-B2841,0),0)</f>
        <v>0</v>
      </c>
      <c r="AR2841" s="45">
        <f>IF(AU2841="S",IF(AND(S2841&lt;&gt;"",R2841&lt;&gt;""),S2841-R2841,0),0)</f>
        <v>0</v>
      </c>
      <c r="AS2841" s="45">
        <f>IF(AU2841="S",IF(Q2841="1. Aceitou o programa",IF(OR(X2841="Não se Aplica",X2841=""),IF(OR(W2841="Não se Aplica",W2841=""),0,W2841-V2841),AVERAGE(X2841-W2841,W2841-V2841)),0),0)</f>
        <v>0</v>
      </c>
      <c r="AT2841" s="45">
        <f>IF(AU2841="S",IF(AND(Q2841="1. Aceitou o programa",AB2841="Realizada"),IFERROR(IF(AA2841="",0,AA2841-R2841),0),0),0)</f>
        <v>0</v>
      </c>
      <c r="AU2841" s="45" t="str">
        <f>_xlfn.XLOOKUP(U2841,'Lista Suspensa'!$AA$20:$AA$23,'Lista Suspensa'!$AB$20:$AB$23,"N/A")</f>
        <v>S</v>
      </c>
    </row>
    <row r="2842" spans="1:47" ht="12" customHeight="1" x14ac:dyDescent="0.3">
      <c r="A2842" s="87" t="s">
        <v>47</v>
      </c>
      <c r="B2842" s="88">
        <v>46104</v>
      </c>
      <c r="C2842" s="89" t="s">
        <v>48</v>
      </c>
      <c r="D2842" s="89" t="s">
        <v>49</v>
      </c>
      <c r="E2842" s="189">
        <v>87320689</v>
      </c>
      <c r="F2842" s="197" t="s">
        <v>7203</v>
      </c>
      <c r="G2842" s="90">
        <v>27704456857</v>
      </c>
      <c r="H2842" s="91">
        <v>28448</v>
      </c>
      <c r="I2842" s="89"/>
      <c r="J2842" s="89" t="s">
        <v>84</v>
      </c>
      <c r="K2842" s="89" t="s">
        <v>52</v>
      </c>
      <c r="L2842" s="89" t="s">
        <v>53</v>
      </c>
      <c r="M2842" s="89" t="s">
        <v>3842</v>
      </c>
      <c r="N2842" s="89" t="s">
        <v>197</v>
      </c>
      <c r="O2842" s="92" t="s">
        <v>7204</v>
      </c>
      <c r="P2842" s="93" t="s">
        <v>57</v>
      </c>
      <c r="Q2842" s="110" t="s">
        <v>58</v>
      </c>
      <c r="R2842" s="94">
        <v>46169</v>
      </c>
      <c r="S2842" s="95"/>
      <c r="T2842" s="95" t="s">
        <v>59</v>
      </c>
      <c r="U2842" s="95" t="s">
        <v>60</v>
      </c>
      <c r="V2842" s="91">
        <v>46118</v>
      </c>
      <c r="W2842" s="91">
        <v>46161</v>
      </c>
      <c r="X2842" s="91">
        <v>46167</v>
      </c>
      <c r="Y2842" s="96" t="s">
        <v>2851</v>
      </c>
      <c r="Z2842" s="89" t="s">
        <v>62</v>
      </c>
      <c r="AA2842" s="95"/>
      <c r="AB2842" s="95" t="s">
        <v>2804</v>
      </c>
      <c r="AC2842" s="95" t="s">
        <v>2804</v>
      </c>
      <c r="AD2842" s="95" t="s">
        <v>2804</v>
      </c>
      <c r="AE2842" s="95" t="s">
        <v>2804</v>
      </c>
      <c r="AF2842" s="95" t="s">
        <v>2804</v>
      </c>
      <c r="AG2842" s="95" t="s">
        <v>2804</v>
      </c>
      <c r="AH2842" s="95" t="s">
        <v>2804</v>
      </c>
      <c r="AI2842" s="97"/>
      <c r="AJ2842" s="97" t="s">
        <v>65</v>
      </c>
      <c r="AK2842" s="97" t="s">
        <v>66</v>
      </c>
      <c r="AL2842" s="45" t="s">
        <v>67</v>
      </c>
      <c r="AM2842" s="160" t="str">
        <f>MONTH(B2842)&amp;"/"&amp;YEAR(B2842)</f>
        <v>3/2026</v>
      </c>
      <c r="AN2842" s="45">
        <f>WEEKNUM(B2842)-WEEKNUM(EOMONTH(B2842,-1)+1)+1</f>
        <v>4</v>
      </c>
      <c r="AO2842" s="45" t="str">
        <f>MONTH(R2842)&amp;"/"&amp;YEAR(R2842)</f>
        <v>5/2026</v>
      </c>
      <c r="AP2842" s="45">
        <f>WEEKNUM(R2842)-WEEKNUM(EOMONTH(R2842,-1)+1)+1</f>
        <v>5</v>
      </c>
      <c r="AQ2842" s="45">
        <f>IF(AU2842="S",IF(Q2842="1. Aceitou o programa",R2842-B2842,0),0)</f>
        <v>65</v>
      </c>
      <c r="AR2842" s="45">
        <f>IF(AU2842="S",IF(AND(S2842&lt;&gt;"",R2842&lt;&gt;""),S2842-R2842,0),0)</f>
        <v>0</v>
      </c>
      <c r="AS2842" s="45">
        <f>IF(AU2842="S",IF(Q2842="1. Aceitou o programa",IF(OR(X2842="Não se Aplica",X2842=""),IF(OR(W2842="Não se Aplica",W2842=""),0,W2842-V2842),AVERAGE(X2842-W2842,W2842-V2842)),0),0)</f>
        <v>24.5</v>
      </c>
      <c r="AT2842" s="45">
        <f>IF(AU2842="S",IF(AND(Q2842="1. Aceitou o programa",AB2842="Realizada"),IFERROR(IF(AA2842="",0,AA2842-R2842),0),0),0)</f>
        <v>0</v>
      </c>
      <c r="AU2842" s="45" t="str">
        <f>_xlfn.XLOOKUP(U2842,'Lista Suspensa'!$AA$20:$AA$23,'Lista Suspensa'!$AB$20:$AB$23,"N/A")</f>
        <v>S</v>
      </c>
    </row>
    <row r="2843" spans="1:47" ht="12" customHeight="1" x14ac:dyDescent="0.3">
      <c r="A2843" s="87" t="s">
        <v>47</v>
      </c>
      <c r="B2843" s="88">
        <v>46104</v>
      </c>
      <c r="C2843" s="89" t="s">
        <v>48</v>
      </c>
      <c r="D2843" s="89" t="s">
        <v>49</v>
      </c>
      <c r="E2843" s="189">
        <v>81870122</v>
      </c>
      <c r="F2843" s="197" t="s">
        <v>7205</v>
      </c>
      <c r="G2843" s="90">
        <v>30927813840</v>
      </c>
      <c r="H2843" s="91">
        <v>30546</v>
      </c>
      <c r="I2843" s="89"/>
      <c r="J2843" s="89" t="s">
        <v>51</v>
      </c>
      <c r="K2843" s="89" t="s">
        <v>52</v>
      </c>
      <c r="L2843" s="89" t="s">
        <v>85</v>
      </c>
      <c r="M2843" s="89" t="s">
        <v>7206</v>
      </c>
      <c r="N2843" s="89" t="s">
        <v>176</v>
      </c>
      <c r="O2843" s="92" t="s">
        <v>7207</v>
      </c>
      <c r="P2843" s="93" t="s">
        <v>57</v>
      </c>
      <c r="Q2843" s="110" t="s">
        <v>5322</v>
      </c>
      <c r="R2843" s="94"/>
      <c r="S2843" s="95">
        <v>46168</v>
      </c>
      <c r="T2843" s="95" t="s">
        <v>5203</v>
      </c>
      <c r="U2843" s="95" t="s">
        <v>1125</v>
      </c>
      <c r="V2843" s="91">
        <v>46118</v>
      </c>
      <c r="W2843" s="91">
        <v>46161</v>
      </c>
      <c r="X2843" s="91">
        <v>46167</v>
      </c>
      <c r="Y2843" s="96" t="s">
        <v>2851</v>
      </c>
      <c r="Z2843" s="89"/>
      <c r="AA2843" s="95"/>
      <c r="AB2843" s="89"/>
      <c r="AC2843" s="109"/>
      <c r="AD2843" s="89"/>
      <c r="AE2843" s="89"/>
      <c r="AF2843" s="191"/>
      <c r="AG2843" s="194"/>
      <c r="AH2843" s="193"/>
      <c r="AI2843" s="97"/>
      <c r="AJ2843" s="97"/>
      <c r="AK2843" s="97"/>
      <c r="AL2843" s="45" t="s">
        <v>67</v>
      </c>
      <c r="AM2843" s="160" t="str">
        <f>MONTH(B2843)&amp;"/"&amp;YEAR(B2843)</f>
        <v>3/2026</v>
      </c>
      <c r="AN2843" s="45">
        <f>WEEKNUM(B2843)-WEEKNUM(EOMONTH(B2843,-1)+1)+1</f>
        <v>4</v>
      </c>
      <c r="AO2843" s="45" t="str">
        <f>MONTH(R2843)&amp;"/"&amp;YEAR(R2843)</f>
        <v>1/1900</v>
      </c>
      <c r="AP2843" s="45" t="e">
        <f>WEEKNUM(R2843)-WEEKNUM(EOMONTH(R2843,-1)+1)+1</f>
        <v>#NUM!</v>
      </c>
      <c r="AQ2843" s="45">
        <f>IF(AU2843="S",IF(Q2843="1. Aceitou o programa",R2843-B2843,0),0)</f>
        <v>0</v>
      </c>
      <c r="AR2843" s="45">
        <f>IF(AU2843="S",IF(AND(S2843&lt;&gt;"",R2843&lt;&gt;""),S2843-R2843,0),0)</f>
        <v>0</v>
      </c>
      <c r="AS2843" s="45">
        <f>IF(AU2843="S",IF(Q2843="1. Aceitou o programa",IF(OR(X2843="Não se Aplica",X2843=""),IF(OR(W2843="Não se Aplica",W2843=""),0,W2843-V2843),AVERAGE(X2843-W2843,W2843-V2843)),0),0)</f>
        <v>0</v>
      </c>
      <c r="AT2843" s="45">
        <f>IF(AU2843="S",IF(AND(Q2843="1. Aceitou o programa",AB2843="Realizada"),IFERROR(IF(AA2843="",0,AA2843-R2843),0),0),0)</f>
        <v>0</v>
      </c>
      <c r="AU2843" s="45" t="str">
        <f>_xlfn.XLOOKUP(U2843,'Lista Suspensa'!$AA$20:$AA$23,'Lista Suspensa'!$AB$20:$AB$23,"N/A")</f>
        <v>S</v>
      </c>
    </row>
    <row r="2844" spans="1:47" ht="12" customHeight="1" x14ac:dyDescent="0.3">
      <c r="A2844" s="87" t="s">
        <v>47</v>
      </c>
      <c r="B2844" s="88">
        <v>46104</v>
      </c>
      <c r="C2844" s="89" t="s">
        <v>48</v>
      </c>
      <c r="D2844" s="89" t="s">
        <v>49</v>
      </c>
      <c r="E2844" s="189">
        <v>83846696</v>
      </c>
      <c r="F2844" s="197" t="s">
        <v>7208</v>
      </c>
      <c r="G2844" s="90">
        <v>30483419869</v>
      </c>
      <c r="H2844" s="91">
        <v>30020</v>
      </c>
      <c r="I2844" s="89"/>
      <c r="J2844" s="89" t="s">
        <v>51</v>
      </c>
      <c r="K2844" s="89" t="s">
        <v>52</v>
      </c>
      <c r="L2844" s="89" t="s">
        <v>85</v>
      </c>
      <c r="M2844" s="89" t="s">
        <v>904</v>
      </c>
      <c r="N2844" s="89" t="s">
        <v>87</v>
      </c>
      <c r="O2844" s="92" t="s">
        <v>7209</v>
      </c>
      <c r="P2844" s="93" t="s">
        <v>57</v>
      </c>
      <c r="Q2844" s="110" t="s">
        <v>58</v>
      </c>
      <c r="R2844" s="94">
        <v>46169</v>
      </c>
      <c r="S2844" s="95"/>
      <c r="T2844" s="95" t="s">
        <v>59</v>
      </c>
      <c r="U2844" s="95" t="s">
        <v>60</v>
      </c>
      <c r="V2844" s="91">
        <v>46118</v>
      </c>
      <c r="W2844" s="91">
        <v>46161</v>
      </c>
      <c r="X2844" s="91">
        <v>46167</v>
      </c>
      <c r="Y2844" s="96" t="s">
        <v>2851</v>
      </c>
      <c r="Z2844" s="89" t="s">
        <v>62</v>
      </c>
      <c r="AA2844" s="95"/>
      <c r="AB2844" s="95" t="s">
        <v>2804</v>
      </c>
      <c r="AC2844" s="95" t="s">
        <v>2804</v>
      </c>
      <c r="AD2844" s="95" t="s">
        <v>2804</v>
      </c>
      <c r="AE2844" s="95" t="s">
        <v>2804</v>
      </c>
      <c r="AF2844" s="95" t="s">
        <v>2804</v>
      </c>
      <c r="AG2844" s="95" t="s">
        <v>2804</v>
      </c>
      <c r="AH2844" s="95" t="s">
        <v>2804</v>
      </c>
      <c r="AI2844" s="97"/>
      <c r="AJ2844" s="97" t="s">
        <v>65</v>
      </c>
      <c r="AK2844" s="97" t="s">
        <v>66</v>
      </c>
      <c r="AL2844" s="45" t="s">
        <v>67</v>
      </c>
      <c r="AM2844" s="160" t="str">
        <f>MONTH(B2844)&amp;"/"&amp;YEAR(B2844)</f>
        <v>3/2026</v>
      </c>
      <c r="AN2844" s="45">
        <f>WEEKNUM(B2844)-WEEKNUM(EOMONTH(B2844,-1)+1)+1</f>
        <v>4</v>
      </c>
      <c r="AO2844" s="45" t="str">
        <f>MONTH(R2844)&amp;"/"&amp;YEAR(R2844)</f>
        <v>5/2026</v>
      </c>
      <c r="AP2844" s="45">
        <f>WEEKNUM(R2844)-WEEKNUM(EOMONTH(R2844,-1)+1)+1</f>
        <v>5</v>
      </c>
      <c r="AQ2844" s="45">
        <f>IF(AU2844="S",IF(Q2844="1. Aceitou o programa",R2844-B2844,0),0)</f>
        <v>65</v>
      </c>
      <c r="AR2844" s="45">
        <f>IF(AU2844="S",IF(AND(S2844&lt;&gt;"",R2844&lt;&gt;""),S2844-R2844,0),0)</f>
        <v>0</v>
      </c>
      <c r="AS2844" s="45">
        <f>IF(AU2844="S",IF(Q2844="1. Aceitou o programa",IF(OR(X2844="Não se Aplica",X2844=""),IF(OR(W2844="Não se Aplica",W2844=""),0,W2844-V2844),AVERAGE(X2844-W2844,W2844-V2844)),0),0)</f>
        <v>24.5</v>
      </c>
      <c r="AT2844" s="45">
        <f>IF(AU2844="S",IF(AND(Q2844="1. Aceitou o programa",AB2844="Realizada"),IFERROR(IF(AA2844="",0,AA2844-R2844),0),0),0)</f>
        <v>0</v>
      </c>
      <c r="AU2844" s="45" t="str">
        <f>_xlfn.XLOOKUP(U2844,'Lista Suspensa'!$AA$20:$AA$23,'Lista Suspensa'!$AB$20:$AB$23,"N/A")</f>
        <v>S</v>
      </c>
    </row>
    <row r="2845" spans="1:47" ht="12" customHeight="1" x14ac:dyDescent="0.3">
      <c r="A2845" s="87" t="s">
        <v>47</v>
      </c>
      <c r="B2845" s="88">
        <v>46104</v>
      </c>
      <c r="C2845" s="89" t="s">
        <v>48</v>
      </c>
      <c r="D2845" s="89" t="s">
        <v>49</v>
      </c>
      <c r="E2845" s="189">
        <v>89902599</v>
      </c>
      <c r="F2845" s="197" t="s">
        <v>7210</v>
      </c>
      <c r="G2845" s="90">
        <v>18751899809</v>
      </c>
      <c r="H2845" s="91">
        <v>26876</v>
      </c>
      <c r="I2845" s="89"/>
      <c r="J2845" s="89" t="s">
        <v>51</v>
      </c>
      <c r="K2845" s="89" t="s">
        <v>52</v>
      </c>
      <c r="L2845" s="89" t="s">
        <v>53</v>
      </c>
      <c r="M2845" s="89" t="s">
        <v>2986</v>
      </c>
      <c r="N2845" s="89" t="s">
        <v>197</v>
      </c>
      <c r="O2845" s="92" t="s">
        <v>7211</v>
      </c>
      <c r="P2845" s="93" t="s">
        <v>57</v>
      </c>
      <c r="Q2845" s="110" t="s">
        <v>5322</v>
      </c>
      <c r="R2845" s="94"/>
      <c r="S2845" s="95">
        <v>46168</v>
      </c>
      <c r="T2845" s="95" t="s">
        <v>5203</v>
      </c>
      <c r="U2845" s="95" t="s">
        <v>1125</v>
      </c>
      <c r="V2845" s="91">
        <v>46118</v>
      </c>
      <c r="W2845" s="91">
        <v>46161</v>
      </c>
      <c r="X2845" s="91">
        <v>46167</v>
      </c>
      <c r="Y2845" s="96" t="s">
        <v>2851</v>
      </c>
      <c r="Z2845" s="89"/>
      <c r="AA2845" s="95"/>
      <c r="AB2845" s="89"/>
      <c r="AC2845" s="109"/>
      <c r="AD2845" s="89"/>
      <c r="AE2845" s="89"/>
      <c r="AF2845" s="191"/>
      <c r="AG2845" s="194"/>
      <c r="AH2845" s="193"/>
      <c r="AI2845" s="97"/>
      <c r="AJ2845" s="97"/>
      <c r="AK2845" s="97"/>
      <c r="AL2845" s="45" t="s">
        <v>67</v>
      </c>
      <c r="AM2845" s="160" t="str">
        <f>MONTH(B2845)&amp;"/"&amp;YEAR(B2845)</f>
        <v>3/2026</v>
      </c>
      <c r="AN2845" s="45">
        <f>WEEKNUM(B2845)-WEEKNUM(EOMONTH(B2845,-1)+1)+1</f>
        <v>4</v>
      </c>
      <c r="AO2845" s="45" t="str">
        <f>MONTH(R2845)&amp;"/"&amp;YEAR(R2845)</f>
        <v>1/1900</v>
      </c>
      <c r="AP2845" s="45" t="e">
        <f>WEEKNUM(R2845)-WEEKNUM(EOMONTH(R2845,-1)+1)+1</f>
        <v>#NUM!</v>
      </c>
      <c r="AQ2845" s="45">
        <f>IF(AU2845="S",IF(Q2845="1. Aceitou o programa",R2845-B2845,0),0)</f>
        <v>0</v>
      </c>
      <c r="AR2845" s="45">
        <f>IF(AU2845="S",IF(AND(S2845&lt;&gt;"",R2845&lt;&gt;""),S2845-R2845,0),0)</f>
        <v>0</v>
      </c>
      <c r="AS2845" s="45">
        <f>IF(AU2845="S",IF(Q2845="1. Aceitou o programa",IF(OR(X2845="Não se Aplica",X2845=""),IF(OR(W2845="Não se Aplica",W2845=""),0,W2845-V2845),AVERAGE(X2845-W2845,W2845-V2845)),0),0)</f>
        <v>0</v>
      </c>
      <c r="AT2845" s="45">
        <f>IF(AU2845="S",IF(AND(Q2845="1. Aceitou o programa",AB2845="Realizada"),IFERROR(IF(AA2845="",0,AA2845-R2845),0),0),0)</f>
        <v>0</v>
      </c>
      <c r="AU2845" s="45" t="str">
        <f>_xlfn.XLOOKUP(U2845,'Lista Suspensa'!$AA$20:$AA$23,'Lista Suspensa'!$AB$20:$AB$23,"N/A")</f>
        <v>S</v>
      </c>
    </row>
    <row r="2846" spans="1:47" ht="12" customHeight="1" x14ac:dyDescent="0.3">
      <c r="A2846" s="87" t="s">
        <v>47</v>
      </c>
      <c r="B2846" s="88">
        <v>46104</v>
      </c>
      <c r="C2846" s="89" t="s">
        <v>48</v>
      </c>
      <c r="D2846" s="89" t="s">
        <v>49</v>
      </c>
      <c r="E2846" s="189">
        <v>89974352</v>
      </c>
      <c r="F2846" s="197" t="s">
        <v>7212</v>
      </c>
      <c r="G2846" s="90">
        <v>33283341818</v>
      </c>
      <c r="H2846" s="91">
        <v>36232</v>
      </c>
      <c r="I2846" s="89"/>
      <c r="J2846" s="89" t="s">
        <v>84</v>
      </c>
      <c r="K2846" s="89" t="s">
        <v>52</v>
      </c>
      <c r="L2846" s="89" t="s">
        <v>85</v>
      </c>
      <c r="M2846" s="89" t="s">
        <v>2202</v>
      </c>
      <c r="N2846" s="89" t="s">
        <v>87</v>
      </c>
      <c r="O2846" s="92" t="s">
        <v>7213</v>
      </c>
      <c r="P2846" s="93" t="s">
        <v>57</v>
      </c>
      <c r="Q2846" s="110" t="s">
        <v>5322</v>
      </c>
      <c r="R2846" s="94"/>
      <c r="S2846" s="95">
        <v>46168</v>
      </c>
      <c r="T2846" s="95" t="s">
        <v>5203</v>
      </c>
      <c r="U2846" s="95" t="s">
        <v>1125</v>
      </c>
      <c r="V2846" s="91">
        <v>46118</v>
      </c>
      <c r="W2846" s="91">
        <v>46161</v>
      </c>
      <c r="X2846" s="91">
        <v>46167</v>
      </c>
      <c r="Y2846" s="96" t="s">
        <v>2851</v>
      </c>
      <c r="Z2846" s="89"/>
      <c r="AA2846" s="95"/>
      <c r="AB2846" s="89"/>
      <c r="AC2846" s="109"/>
      <c r="AD2846" s="89"/>
      <c r="AE2846" s="89"/>
      <c r="AF2846" s="191"/>
      <c r="AG2846" s="194"/>
      <c r="AH2846" s="193"/>
      <c r="AI2846" s="97"/>
      <c r="AJ2846" s="97"/>
      <c r="AK2846" s="97"/>
      <c r="AL2846" s="45" t="s">
        <v>67</v>
      </c>
      <c r="AM2846" s="160" t="str">
        <f>MONTH(B2846)&amp;"/"&amp;YEAR(B2846)</f>
        <v>3/2026</v>
      </c>
      <c r="AN2846" s="45">
        <f>WEEKNUM(B2846)-WEEKNUM(EOMONTH(B2846,-1)+1)+1</f>
        <v>4</v>
      </c>
      <c r="AO2846" s="45" t="str">
        <f>MONTH(R2846)&amp;"/"&amp;YEAR(R2846)</f>
        <v>1/1900</v>
      </c>
      <c r="AP2846" s="45" t="e">
        <f>WEEKNUM(R2846)-WEEKNUM(EOMONTH(R2846,-1)+1)+1</f>
        <v>#NUM!</v>
      </c>
      <c r="AQ2846" s="45">
        <f>IF(AU2846="S",IF(Q2846="1. Aceitou o programa",R2846-B2846,0),0)</f>
        <v>0</v>
      </c>
      <c r="AR2846" s="45">
        <f>IF(AU2846="S",IF(AND(S2846&lt;&gt;"",R2846&lt;&gt;""),S2846-R2846,0),0)</f>
        <v>0</v>
      </c>
      <c r="AS2846" s="45">
        <f>IF(AU2846="S",IF(Q2846="1. Aceitou o programa",IF(OR(X2846="Não se Aplica",X2846=""),IF(OR(W2846="Não se Aplica",W2846=""),0,W2846-V2846),AVERAGE(X2846-W2846,W2846-V2846)),0),0)</f>
        <v>0</v>
      </c>
      <c r="AT2846" s="45">
        <f>IF(AU2846="S",IF(AND(Q2846="1. Aceitou o programa",AB2846="Realizada"),IFERROR(IF(AA2846="",0,AA2846-R2846),0),0),0)</f>
        <v>0</v>
      </c>
      <c r="AU2846" s="45" t="str">
        <f>_xlfn.XLOOKUP(U2846,'Lista Suspensa'!$AA$20:$AA$23,'Lista Suspensa'!$AB$20:$AB$23,"N/A")</f>
        <v>S</v>
      </c>
    </row>
    <row r="2847" spans="1:47" ht="12" customHeight="1" x14ac:dyDescent="0.3">
      <c r="A2847" s="87" t="s">
        <v>47</v>
      </c>
      <c r="B2847" s="88">
        <v>46104</v>
      </c>
      <c r="C2847" s="89" t="s">
        <v>48</v>
      </c>
      <c r="D2847" s="89" t="s">
        <v>49</v>
      </c>
      <c r="E2847" s="189">
        <v>89901960</v>
      </c>
      <c r="F2847" s="197" t="s">
        <v>7214</v>
      </c>
      <c r="G2847" s="90">
        <v>30912367814</v>
      </c>
      <c r="H2847" s="91">
        <v>30163</v>
      </c>
      <c r="I2847" s="89"/>
      <c r="J2847" s="89" t="s">
        <v>51</v>
      </c>
      <c r="K2847" s="89" t="s">
        <v>52</v>
      </c>
      <c r="L2847" s="89" t="s">
        <v>53</v>
      </c>
      <c r="M2847" s="89" t="s">
        <v>4708</v>
      </c>
      <c r="N2847" s="89" t="s">
        <v>197</v>
      </c>
      <c r="O2847" s="92" t="s">
        <v>7215</v>
      </c>
      <c r="P2847" s="93" t="s">
        <v>57</v>
      </c>
      <c r="Q2847" s="110" t="s">
        <v>5322</v>
      </c>
      <c r="R2847" s="94"/>
      <c r="S2847" s="95">
        <v>46168</v>
      </c>
      <c r="T2847" s="95" t="s">
        <v>5203</v>
      </c>
      <c r="U2847" s="95" t="s">
        <v>1125</v>
      </c>
      <c r="V2847" s="91">
        <v>46118</v>
      </c>
      <c r="W2847" s="91">
        <v>46161</v>
      </c>
      <c r="X2847" s="91">
        <v>46167</v>
      </c>
      <c r="Y2847" s="96" t="s">
        <v>2851</v>
      </c>
      <c r="Z2847" s="89"/>
      <c r="AA2847" s="95"/>
      <c r="AB2847" s="89"/>
      <c r="AC2847" s="109"/>
      <c r="AD2847" s="89"/>
      <c r="AE2847" s="89"/>
      <c r="AF2847" s="191"/>
      <c r="AG2847" s="194"/>
      <c r="AH2847" s="193"/>
      <c r="AI2847" s="97"/>
      <c r="AJ2847" s="97"/>
      <c r="AK2847" s="97"/>
      <c r="AL2847" s="45" t="s">
        <v>67</v>
      </c>
      <c r="AM2847" s="160" t="str">
        <f>MONTH(B2847)&amp;"/"&amp;YEAR(B2847)</f>
        <v>3/2026</v>
      </c>
      <c r="AN2847" s="45">
        <f>WEEKNUM(B2847)-WEEKNUM(EOMONTH(B2847,-1)+1)+1</f>
        <v>4</v>
      </c>
      <c r="AO2847" s="45" t="str">
        <f>MONTH(R2847)&amp;"/"&amp;YEAR(R2847)</f>
        <v>1/1900</v>
      </c>
      <c r="AP2847" s="45" t="e">
        <f>WEEKNUM(R2847)-WEEKNUM(EOMONTH(R2847,-1)+1)+1</f>
        <v>#NUM!</v>
      </c>
      <c r="AQ2847" s="45">
        <f>IF(AU2847="S",IF(Q2847="1. Aceitou o programa",R2847-B2847,0),0)</f>
        <v>0</v>
      </c>
      <c r="AR2847" s="45">
        <f>IF(AU2847="S",IF(AND(S2847&lt;&gt;"",R2847&lt;&gt;""),S2847-R2847,0),0)</f>
        <v>0</v>
      </c>
      <c r="AS2847" s="45">
        <f>IF(AU2847="S",IF(Q2847="1. Aceitou o programa",IF(OR(X2847="Não se Aplica",X2847=""),IF(OR(W2847="Não se Aplica",W2847=""),0,W2847-V2847),AVERAGE(X2847-W2847,W2847-V2847)),0),0)</f>
        <v>0</v>
      </c>
      <c r="AT2847" s="45">
        <f>IF(AU2847="S",IF(AND(Q2847="1. Aceitou o programa",AB2847="Realizada"),IFERROR(IF(AA2847="",0,AA2847-R2847),0),0),0)</f>
        <v>0</v>
      </c>
      <c r="AU2847" s="45" t="str">
        <f>_xlfn.XLOOKUP(U2847,'Lista Suspensa'!$AA$20:$AA$23,'Lista Suspensa'!$AB$20:$AB$23,"N/A")</f>
        <v>S</v>
      </c>
    </row>
    <row r="2848" spans="1:47" ht="12" customHeight="1" x14ac:dyDescent="0.3">
      <c r="A2848" s="87" t="s">
        <v>47</v>
      </c>
      <c r="B2848" s="88">
        <v>46104</v>
      </c>
      <c r="C2848" s="89" t="s">
        <v>48</v>
      </c>
      <c r="D2848" s="89" t="s">
        <v>49</v>
      </c>
      <c r="E2848" s="189">
        <v>82048652</v>
      </c>
      <c r="F2848" s="197" t="s">
        <v>7216</v>
      </c>
      <c r="G2848" s="90">
        <v>2214492720</v>
      </c>
      <c r="H2848" s="91">
        <v>26751</v>
      </c>
      <c r="I2848" s="89"/>
      <c r="J2848" s="89" t="s">
        <v>51</v>
      </c>
      <c r="K2848" s="89" t="s">
        <v>76</v>
      </c>
      <c r="L2848" s="89" t="s">
        <v>101</v>
      </c>
      <c r="M2848" s="89" t="s">
        <v>7217</v>
      </c>
      <c r="N2848" s="89" t="s">
        <v>87</v>
      </c>
      <c r="O2848" s="92" t="s">
        <v>7218</v>
      </c>
      <c r="P2848" s="93" t="s">
        <v>57</v>
      </c>
      <c r="Q2848" s="110" t="s">
        <v>5322</v>
      </c>
      <c r="R2848" s="94"/>
      <c r="S2848" s="95">
        <v>46168</v>
      </c>
      <c r="T2848" s="95" t="s">
        <v>5203</v>
      </c>
      <c r="U2848" s="95" t="s">
        <v>1125</v>
      </c>
      <c r="V2848" s="91">
        <v>46118</v>
      </c>
      <c r="W2848" s="91">
        <v>46161</v>
      </c>
      <c r="X2848" s="91">
        <v>46167</v>
      </c>
      <c r="Y2848" s="96" t="s">
        <v>2851</v>
      </c>
      <c r="Z2848" s="89"/>
      <c r="AA2848" s="95"/>
      <c r="AB2848" s="89"/>
      <c r="AC2848" s="109"/>
      <c r="AD2848" s="89"/>
      <c r="AE2848" s="89"/>
      <c r="AF2848" s="191"/>
      <c r="AG2848" s="194"/>
      <c r="AH2848" s="193"/>
      <c r="AI2848" s="97"/>
      <c r="AJ2848" s="97"/>
      <c r="AK2848" s="97"/>
      <c r="AL2848" s="45" t="s">
        <v>67</v>
      </c>
      <c r="AM2848" s="160" t="str">
        <f>MONTH(B2848)&amp;"/"&amp;YEAR(B2848)</f>
        <v>3/2026</v>
      </c>
      <c r="AN2848" s="45">
        <f>WEEKNUM(B2848)-WEEKNUM(EOMONTH(B2848,-1)+1)+1</f>
        <v>4</v>
      </c>
      <c r="AO2848" s="45" t="str">
        <f>MONTH(R2848)&amp;"/"&amp;YEAR(R2848)</f>
        <v>1/1900</v>
      </c>
      <c r="AP2848" s="45" t="e">
        <f>WEEKNUM(R2848)-WEEKNUM(EOMONTH(R2848,-1)+1)+1</f>
        <v>#NUM!</v>
      </c>
      <c r="AQ2848" s="45">
        <f>IF(AU2848="S",IF(Q2848="1. Aceitou o programa",R2848-B2848,0),0)</f>
        <v>0</v>
      </c>
      <c r="AR2848" s="45">
        <f>IF(AU2848="S",IF(AND(S2848&lt;&gt;"",R2848&lt;&gt;""),S2848-R2848,0),0)</f>
        <v>0</v>
      </c>
      <c r="AS2848" s="45">
        <f>IF(AU2848="S",IF(Q2848="1. Aceitou o programa",IF(OR(X2848="Não se Aplica",X2848=""),IF(OR(W2848="Não se Aplica",W2848=""),0,W2848-V2848),AVERAGE(X2848-W2848,W2848-V2848)),0),0)</f>
        <v>0</v>
      </c>
      <c r="AT2848" s="45">
        <f>IF(AU2848="S",IF(AND(Q2848="1. Aceitou o programa",AB2848="Realizada"),IFERROR(IF(AA2848="",0,AA2848-R2848),0),0),0)</f>
        <v>0</v>
      </c>
      <c r="AU2848" s="45" t="str">
        <f>_xlfn.XLOOKUP(U2848,'Lista Suspensa'!$AA$20:$AA$23,'Lista Suspensa'!$AB$20:$AB$23,"N/A")</f>
        <v>S</v>
      </c>
    </row>
    <row r="2849" spans="1:47" ht="12" customHeight="1" x14ac:dyDescent="0.3">
      <c r="A2849" s="87" t="s">
        <v>47</v>
      </c>
      <c r="B2849" s="88">
        <v>46104</v>
      </c>
      <c r="C2849" s="89" t="s">
        <v>48</v>
      </c>
      <c r="D2849" s="89" t="s">
        <v>49</v>
      </c>
      <c r="E2849" s="189">
        <v>89926396</v>
      </c>
      <c r="F2849" s="197" t="s">
        <v>7219</v>
      </c>
      <c r="G2849" s="90">
        <v>2507662727</v>
      </c>
      <c r="H2849" s="91">
        <v>26259</v>
      </c>
      <c r="I2849" s="89"/>
      <c r="J2849" s="89" t="s">
        <v>51</v>
      </c>
      <c r="K2849" s="89" t="s">
        <v>76</v>
      </c>
      <c r="L2849" s="89" t="s">
        <v>95</v>
      </c>
      <c r="M2849" s="89" t="s">
        <v>1432</v>
      </c>
      <c r="N2849" s="89" t="s">
        <v>197</v>
      </c>
      <c r="O2849" s="92" t="s">
        <v>7220</v>
      </c>
      <c r="P2849" s="93" t="s">
        <v>57</v>
      </c>
      <c r="Q2849" s="110" t="s">
        <v>5322</v>
      </c>
      <c r="R2849" s="94"/>
      <c r="S2849" s="95">
        <v>46168</v>
      </c>
      <c r="T2849" s="95" t="s">
        <v>5203</v>
      </c>
      <c r="U2849" s="95" t="s">
        <v>1125</v>
      </c>
      <c r="V2849" s="91">
        <v>46118</v>
      </c>
      <c r="W2849" s="91">
        <v>46161</v>
      </c>
      <c r="X2849" s="91">
        <v>46167</v>
      </c>
      <c r="Y2849" s="96" t="s">
        <v>2851</v>
      </c>
      <c r="Z2849" s="89"/>
      <c r="AA2849" s="95"/>
      <c r="AB2849" s="89"/>
      <c r="AC2849" s="109"/>
      <c r="AD2849" s="89"/>
      <c r="AE2849" s="89"/>
      <c r="AF2849" s="191"/>
      <c r="AG2849" s="194"/>
      <c r="AH2849" s="193"/>
      <c r="AI2849" s="97"/>
      <c r="AJ2849" s="97"/>
      <c r="AK2849" s="97"/>
      <c r="AL2849" s="45" t="s">
        <v>67</v>
      </c>
      <c r="AM2849" s="160" t="str">
        <f>MONTH(B2849)&amp;"/"&amp;YEAR(B2849)</f>
        <v>3/2026</v>
      </c>
      <c r="AN2849" s="45">
        <f>WEEKNUM(B2849)-WEEKNUM(EOMONTH(B2849,-1)+1)+1</f>
        <v>4</v>
      </c>
      <c r="AO2849" s="45" t="str">
        <f>MONTH(R2849)&amp;"/"&amp;YEAR(R2849)</f>
        <v>1/1900</v>
      </c>
      <c r="AP2849" s="45" t="e">
        <f>WEEKNUM(R2849)-WEEKNUM(EOMONTH(R2849,-1)+1)+1</f>
        <v>#NUM!</v>
      </c>
      <c r="AQ2849" s="45">
        <f>IF(AU2849="S",IF(Q2849="1. Aceitou o programa",R2849-B2849,0),0)</f>
        <v>0</v>
      </c>
      <c r="AR2849" s="45">
        <f>IF(AU2849="S",IF(AND(S2849&lt;&gt;"",R2849&lt;&gt;""),S2849-R2849,0),0)</f>
        <v>0</v>
      </c>
      <c r="AS2849" s="45">
        <f>IF(AU2849="S",IF(Q2849="1. Aceitou o programa",IF(OR(X2849="Não se Aplica",X2849=""),IF(OR(W2849="Não se Aplica",W2849=""),0,W2849-V2849),AVERAGE(X2849-W2849,W2849-V2849)),0),0)</f>
        <v>0</v>
      </c>
      <c r="AT2849" s="45">
        <f>IF(AU2849="S",IF(AND(Q2849="1. Aceitou o programa",AB2849="Realizada"),IFERROR(IF(AA2849="",0,AA2849-R2849),0),0),0)</f>
        <v>0</v>
      </c>
      <c r="AU2849" s="45" t="str">
        <f>_xlfn.XLOOKUP(U2849,'Lista Suspensa'!$AA$20:$AA$23,'Lista Suspensa'!$AB$20:$AB$23,"N/A")</f>
        <v>S</v>
      </c>
    </row>
    <row r="2850" spans="1:47" ht="12" customHeight="1" x14ac:dyDescent="0.3">
      <c r="A2850" s="87" t="s">
        <v>47</v>
      </c>
      <c r="B2850" s="88">
        <v>46104</v>
      </c>
      <c r="C2850" s="89" t="s">
        <v>48</v>
      </c>
      <c r="D2850" s="89" t="s">
        <v>49</v>
      </c>
      <c r="E2850" s="189">
        <v>78391638</v>
      </c>
      <c r="F2850" s="197" t="s">
        <v>7221</v>
      </c>
      <c r="G2850" s="90">
        <v>11824241712</v>
      </c>
      <c r="H2850" s="91">
        <v>31262</v>
      </c>
      <c r="I2850" s="89"/>
      <c r="J2850" s="89" t="s">
        <v>51</v>
      </c>
      <c r="K2850" s="89" t="s">
        <v>76</v>
      </c>
      <c r="L2850" s="89" t="s">
        <v>283</v>
      </c>
      <c r="M2850" s="89" t="s">
        <v>1330</v>
      </c>
      <c r="N2850" s="89" t="s">
        <v>197</v>
      </c>
      <c r="O2850" s="92" t="s">
        <v>7222</v>
      </c>
      <c r="P2850" s="93" t="s">
        <v>57</v>
      </c>
      <c r="Q2850" s="110" t="s">
        <v>5322</v>
      </c>
      <c r="R2850" s="94"/>
      <c r="S2850" s="95">
        <v>46168</v>
      </c>
      <c r="T2850" s="95" t="s">
        <v>5203</v>
      </c>
      <c r="U2850" s="95" t="s">
        <v>1125</v>
      </c>
      <c r="V2850" s="91">
        <v>46118</v>
      </c>
      <c r="W2850" s="91">
        <v>46161</v>
      </c>
      <c r="X2850" s="91">
        <v>46167</v>
      </c>
      <c r="Y2850" s="96" t="s">
        <v>2851</v>
      </c>
      <c r="Z2850" s="89"/>
      <c r="AA2850" s="95"/>
      <c r="AB2850" s="89"/>
      <c r="AC2850" s="109"/>
      <c r="AD2850" s="89"/>
      <c r="AE2850" s="89"/>
      <c r="AF2850" s="191"/>
      <c r="AG2850" s="194"/>
      <c r="AH2850" s="193"/>
      <c r="AI2850" s="97"/>
      <c r="AJ2850" s="97"/>
      <c r="AK2850" s="97"/>
      <c r="AL2850" s="45" t="s">
        <v>67</v>
      </c>
      <c r="AM2850" s="160" t="str">
        <f>MONTH(B2850)&amp;"/"&amp;YEAR(B2850)</f>
        <v>3/2026</v>
      </c>
      <c r="AN2850" s="45">
        <f>WEEKNUM(B2850)-WEEKNUM(EOMONTH(B2850,-1)+1)+1</f>
        <v>4</v>
      </c>
      <c r="AO2850" s="45" t="str">
        <f>MONTH(R2850)&amp;"/"&amp;YEAR(R2850)</f>
        <v>1/1900</v>
      </c>
      <c r="AP2850" s="45" t="e">
        <f>WEEKNUM(R2850)-WEEKNUM(EOMONTH(R2850,-1)+1)+1</f>
        <v>#NUM!</v>
      </c>
      <c r="AQ2850" s="45">
        <f>IF(AU2850="S",IF(Q2850="1. Aceitou o programa",R2850-B2850,0),0)</f>
        <v>0</v>
      </c>
      <c r="AR2850" s="45">
        <f>IF(AU2850="S",IF(AND(S2850&lt;&gt;"",R2850&lt;&gt;""),S2850-R2850,0),0)</f>
        <v>0</v>
      </c>
      <c r="AS2850" s="45">
        <f>IF(AU2850="S",IF(Q2850="1. Aceitou o programa",IF(OR(X2850="Não se Aplica",X2850=""),IF(OR(W2850="Não se Aplica",W2850=""),0,W2850-V2850),AVERAGE(X2850-W2850,W2850-V2850)),0),0)</f>
        <v>0</v>
      </c>
      <c r="AT2850" s="45">
        <f>IF(AU2850="S",IF(AND(Q2850="1. Aceitou o programa",AB2850="Realizada"),IFERROR(IF(AA2850="",0,AA2850-R2850),0),0),0)</f>
        <v>0</v>
      </c>
      <c r="AU2850" s="45" t="str">
        <f>_xlfn.XLOOKUP(U2850,'Lista Suspensa'!$AA$20:$AA$23,'Lista Suspensa'!$AB$20:$AB$23,"N/A")</f>
        <v>S</v>
      </c>
    </row>
    <row r="2851" spans="1:47" ht="12" customHeight="1" x14ac:dyDescent="0.3">
      <c r="A2851" s="87" t="s">
        <v>47</v>
      </c>
      <c r="B2851" s="88">
        <v>46104</v>
      </c>
      <c r="C2851" s="89" t="s">
        <v>48</v>
      </c>
      <c r="D2851" s="89" t="s">
        <v>49</v>
      </c>
      <c r="E2851" s="189">
        <v>92637832</v>
      </c>
      <c r="F2851" s="197" t="s">
        <v>7223</v>
      </c>
      <c r="G2851" s="90">
        <v>12265167770</v>
      </c>
      <c r="H2851" s="91">
        <v>31917</v>
      </c>
      <c r="I2851" s="89"/>
      <c r="J2851" s="89" t="s">
        <v>84</v>
      </c>
      <c r="K2851" s="89" t="s">
        <v>76</v>
      </c>
      <c r="L2851" s="89" t="s">
        <v>740</v>
      </c>
      <c r="M2851" s="89" t="s">
        <v>1810</v>
      </c>
      <c r="N2851" s="89" t="s">
        <v>197</v>
      </c>
      <c r="O2851" s="92" t="s">
        <v>7224</v>
      </c>
      <c r="P2851" s="93" t="s">
        <v>57</v>
      </c>
      <c r="Q2851" s="110" t="s">
        <v>5322</v>
      </c>
      <c r="R2851" s="94"/>
      <c r="S2851" s="95">
        <v>46168</v>
      </c>
      <c r="T2851" s="95" t="s">
        <v>5203</v>
      </c>
      <c r="U2851" s="95" t="s">
        <v>1125</v>
      </c>
      <c r="V2851" s="91">
        <v>46118</v>
      </c>
      <c r="W2851" s="91">
        <v>46161</v>
      </c>
      <c r="X2851" s="91">
        <v>46167</v>
      </c>
      <c r="Y2851" s="96" t="s">
        <v>2851</v>
      </c>
      <c r="Z2851" s="89"/>
      <c r="AA2851" s="95"/>
      <c r="AB2851" s="89"/>
      <c r="AC2851" s="109"/>
      <c r="AD2851" s="89"/>
      <c r="AE2851" s="89"/>
      <c r="AF2851" s="191"/>
      <c r="AG2851" s="194"/>
      <c r="AH2851" s="193"/>
      <c r="AI2851" s="97"/>
      <c r="AJ2851" s="97"/>
      <c r="AK2851" s="97"/>
      <c r="AL2851" s="45" t="s">
        <v>67</v>
      </c>
      <c r="AM2851" s="160" t="str">
        <f>MONTH(B2851)&amp;"/"&amp;YEAR(B2851)</f>
        <v>3/2026</v>
      </c>
      <c r="AN2851" s="45">
        <f>WEEKNUM(B2851)-WEEKNUM(EOMONTH(B2851,-1)+1)+1</f>
        <v>4</v>
      </c>
      <c r="AO2851" s="45" t="str">
        <f>MONTH(R2851)&amp;"/"&amp;YEAR(R2851)</f>
        <v>1/1900</v>
      </c>
      <c r="AP2851" s="45" t="e">
        <f>WEEKNUM(R2851)-WEEKNUM(EOMONTH(R2851,-1)+1)+1</f>
        <v>#NUM!</v>
      </c>
      <c r="AQ2851" s="45">
        <f>IF(AU2851="S",IF(Q2851="1. Aceitou o programa",R2851-B2851,0),0)</f>
        <v>0</v>
      </c>
      <c r="AR2851" s="45">
        <f>IF(AU2851="S",IF(AND(S2851&lt;&gt;"",R2851&lt;&gt;""),S2851-R2851,0),0)</f>
        <v>0</v>
      </c>
      <c r="AS2851" s="45">
        <f>IF(AU2851="S",IF(Q2851="1. Aceitou o programa",IF(OR(X2851="Não se Aplica",X2851=""),IF(OR(W2851="Não se Aplica",W2851=""),0,W2851-V2851),AVERAGE(X2851-W2851,W2851-V2851)),0),0)</f>
        <v>0</v>
      </c>
      <c r="AT2851" s="45">
        <f>IF(AU2851="S",IF(AND(Q2851="1. Aceitou o programa",AB2851="Realizada"),IFERROR(IF(AA2851="",0,AA2851-R2851),0),0),0)</f>
        <v>0</v>
      </c>
      <c r="AU2851" s="45" t="str">
        <f>_xlfn.XLOOKUP(U2851,'Lista Suspensa'!$AA$20:$AA$23,'Lista Suspensa'!$AB$20:$AB$23,"N/A")</f>
        <v>S</v>
      </c>
    </row>
    <row r="2852" spans="1:47" ht="12" customHeight="1" x14ac:dyDescent="0.3">
      <c r="A2852" s="87" t="s">
        <v>47</v>
      </c>
      <c r="B2852" s="88">
        <v>46104</v>
      </c>
      <c r="C2852" s="89" t="s">
        <v>48</v>
      </c>
      <c r="D2852" s="89" t="s">
        <v>49</v>
      </c>
      <c r="E2852" s="189">
        <v>78389271</v>
      </c>
      <c r="F2852" s="197" t="s">
        <v>7225</v>
      </c>
      <c r="G2852" s="90">
        <v>17627778867</v>
      </c>
      <c r="H2852" s="91">
        <v>27808</v>
      </c>
      <c r="I2852" s="89"/>
      <c r="J2852" s="89" t="s">
        <v>51</v>
      </c>
      <c r="K2852" s="89" t="s">
        <v>52</v>
      </c>
      <c r="L2852" s="89" t="s">
        <v>1730</v>
      </c>
      <c r="M2852" s="89" t="s">
        <v>1790</v>
      </c>
      <c r="N2852" s="89" t="s">
        <v>197</v>
      </c>
      <c r="O2852" s="92" t="s">
        <v>7226</v>
      </c>
      <c r="P2852" s="93" t="s">
        <v>57</v>
      </c>
      <c r="Q2852" s="110" t="s">
        <v>5322</v>
      </c>
      <c r="R2852" s="94"/>
      <c r="S2852" s="95">
        <v>46168</v>
      </c>
      <c r="T2852" s="95" t="s">
        <v>5203</v>
      </c>
      <c r="U2852" s="95" t="s">
        <v>1125</v>
      </c>
      <c r="V2852" s="91">
        <v>46118</v>
      </c>
      <c r="W2852" s="91">
        <v>46161</v>
      </c>
      <c r="X2852" s="91">
        <v>46167</v>
      </c>
      <c r="Y2852" s="96" t="s">
        <v>2851</v>
      </c>
      <c r="Z2852" s="89"/>
      <c r="AA2852" s="95"/>
      <c r="AB2852" s="89"/>
      <c r="AC2852" s="109"/>
      <c r="AD2852" s="89"/>
      <c r="AE2852" s="89"/>
      <c r="AF2852" s="191"/>
      <c r="AG2852" s="194"/>
      <c r="AH2852" s="193"/>
      <c r="AI2852" s="97"/>
      <c r="AJ2852" s="97"/>
      <c r="AK2852" s="97"/>
      <c r="AL2852" s="45" t="s">
        <v>67</v>
      </c>
      <c r="AM2852" s="160" t="str">
        <f>MONTH(B2852)&amp;"/"&amp;YEAR(B2852)</f>
        <v>3/2026</v>
      </c>
      <c r="AN2852" s="45">
        <f>WEEKNUM(B2852)-WEEKNUM(EOMONTH(B2852,-1)+1)+1</f>
        <v>4</v>
      </c>
      <c r="AO2852" s="45" t="str">
        <f>MONTH(R2852)&amp;"/"&amp;YEAR(R2852)</f>
        <v>1/1900</v>
      </c>
      <c r="AP2852" s="45" t="e">
        <f>WEEKNUM(R2852)-WEEKNUM(EOMONTH(R2852,-1)+1)+1</f>
        <v>#NUM!</v>
      </c>
      <c r="AQ2852" s="45">
        <f>IF(AU2852="S",IF(Q2852="1. Aceitou o programa",R2852-B2852,0),0)</f>
        <v>0</v>
      </c>
      <c r="AR2852" s="45">
        <f>IF(AU2852="S",IF(AND(S2852&lt;&gt;"",R2852&lt;&gt;""),S2852-R2852,0),0)</f>
        <v>0</v>
      </c>
      <c r="AS2852" s="45">
        <f>IF(AU2852="S",IF(Q2852="1. Aceitou o programa",IF(OR(X2852="Não se Aplica",X2852=""),IF(OR(W2852="Não se Aplica",W2852=""),0,W2852-V2852),AVERAGE(X2852-W2852,W2852-V2852)),0),0)</f>
        <v>0</v>
      </c>
      <c r="AT2852" s="45">
        <f>IF(AU2852="S",IF(AND(Q2852="1. Aceitou o programa",AB2852="Realizada"),IFERROR(IF(AA2852="",0,AA2852-R2852),0),0),0)</f>
        <v>0</v>
      </c>
      <c r="AU2852" s="45" t="str">
        <f>_xlfn.XLOOKUP(U2852,'Lista Suspensa'!$AA$20:$AA$23,'Lista Suspensa'!$AB$20:$AB$23,"N/A")</f>
        <v>S</v>
      </c>
    </row>
    <row r="2853" spans="1:47" ht="12" customHeight="1" x14ac:dyDescent="0.3">
      <c r="A2853" s="87" t="s">
        <v>47</v>
      </c>
      <c r="B2853" s="88">
        <v>46104</v>
      </c>
      <c r="C2853" s="89" t="s">
        <v>48</v>
      </c>
      <c r="D2853" s="89" t="s">
        <v>49</v>
      </c>
      <c r="E2853" s="189">
        <v>78357625</v>
      </c>
      <c r="F2853" s="197" t="s">
        <v>7227</v>
      </c>
      <c r="G2853" s="90">
        <v>2542174784</v>
      </c>
      <c r="H2853" s="91">
        <v>27577</v>
      </c>
      <c r="I2853" s="89"/>
      <c r="J2853" s="89" t="s">
        <v>51</v>
      </c>
      <c r="K2853" s="89" t="s">
        <v>76</v>
      </c>
      <c r="L2853" s="89" t="s">
        <v>95</v>
      </c>
      <c r="M2853" s="89" t="s">
        <v>222</v>
      </c>
      <c r="N2853" s="89" t="s">
        <v>197</v>
      </c>
      <c r="O2853" s="92" t="s">
        <v>7228</v>
      </c>
      <c r="P2853" s="93" t="s">
        <v>57</v>
      </c>
      <c r="Q2853" s="110" t="s">
        <v>5322</v>
      </c>
      <c r="R2853" s="94"/>
      <c r="S2853" s="95">
        <v>46168</v>
      </c>
      <c r="T2853" s="95" t="s">
        <v>5203</v>
      </c>
      <c r="U2853" s="95" t="s">
        <v>1125</v>
      </c>
      <c r="V2853" s="91">
        <v>46118</v>
      </c>
      <c r="W2853" s="91">
        <v>46161</v>
      </c>
      <c r="X2853" s="91">
        <v>46167</v>
      </c>
      <c r="Y2853" s="96" t="s">
        <v>2851</v>
      </c>
      <c r="Z2853" s="89"/>
      <c r="AA2853" s="95"/>
      <c r="AB2853" s="89"/>
      <c r="AC2853" s="109"/>
      <c r="AD2853" s="89"/>
      <c r="AE2853" s="89"/>
      <c r="AF2853" s="191"/>
      <c r="AG2853" s="194"/>
      <c r="AH2853" s="193"/>
      <c r="AI2853" s="97"/>
      <c r="AJ2853" s="97"/>
      <c r="AK2853" s="97"/>
      <c r="AL2853" s="45" t="s">
        <v>67</v>
      </c>
      <c r="AM2853" s="160" t="str">
        <f>MONTH(B2853)&amp;"/"&amp;YEAR(B2853)</f>
        <v>3/2026</v>
      </c>
      <c r="AN2853" s="45">
        <f>WEEKNUM(B2853)-WEEKNUM(EOMONTH(B2853,-1)+1)+1</f>
        <v>4</v>
      </c>
      <c r="AO2853" s="45" t="str">
        <f>MONTH(R2853)&amp;"/"&amp;YEAR(R2853)</f>
        <v>1/1900</v>
      </c>
      <c r="AP2853" s="45" t="e">
        <f>WEEKNUM(R2853)-WEEKNUM(EOMONTH(R2853,-1)+1)+1</f>
        <v>#NUM!</v>
      </c>
      <c r="AQ2853" s="45">
        <f>IF(AU2853="S",IF(Q2853="1. Aceitou o programa",R2853-B2853,0),0)</f>
        <v>0</v>
      </c>
      <c r="AR2853" s="45">
        <f>IF(AU2853="S",IF(AND(S2853&lt;&gt;"",R2853&lt;&gt;""),S2853-R2853,0),0)</f>
        <v>0</v>
      </c>
      <c r="AS2853" s="45">
        <f>IF(AU2853="S",IF(Q2853="1. Aceitou o programa",IF(OR(X2853="Não se Aplica",X2853=""),IF(OR(W2853="Não se Aplica",W2853=""),0,W2853-V2853),AVERAGE(X2853-W2853,W2853-V2853)),0),0)</f>
        <v>0</v>
      </c>
      <c r="AT2853" s="45">
        <f>IF(AU2853="S",IF(AND(Q2853="1. Aceitou o programa",AB2853="Realizada"),IFERROR(IF(AA2853="",0,AA2853-R2853),0),0),0)</f>
        <v>0</v>
      </c>
      <c r="AU2853" s="45" t="str">
        <f>_xlfn.XLOOKUP(U2853,'Lista Suspensa'!$AA$20:$AA$23,'Lista Suspensa'!$AB$20:$AB$23,"N/A")</f>
        <v>S</v>
      </c>
    </row>
    <row r="2854" spans="1:47" ht="12" customHeight="1" x14ac:dyDescent="0.3">
      <c r="A2854" s="87" t="s">
        <v>47</v>
      </c>
      <c r="B2854" s="88">
        <v>46104</v>
      </c>
      <c r="C2854" s="89" t="s">
        <v>48</v>
      </c>
      <c r="D2854" s="89" t="s">
        <v>49</v>
      </c>
      <c r="E2854" s="189">
        <v>83846721</v>
      </c>
      <c r="F2854" s="197" t="s">
        <v>7229</v>
      </c>
      <c r="G2854" s="90">
        <v>53536705820</v>
      </c>
      <c r="H2854" s="91">
        <v>40099</v>
      </c>
      <c r="I2854" s="89"/>
      <c r="J2854" s="89" t="s">
        <v>84</v>
      </c>
      <c r="K2854" s="89" t="s">
        <v>52</v>
      </c>
      <c r="L2854" s="89" t="s">
        <v>85</v>
      </c>
      <c r="M2854" s="89" t="s">
        <v>904</v>
      </c>
      <c r="N2854" s="89" t="s">
        <v>87</v>
      </c>
      <c r="O2854" s="92" t="s">
        <v>7209</v>
      </c>
      <c r="P2854" s="93" t="s">
        <v>57</v>
      </c>
      <c r="Q2854" s="110" t="s">
        <v>5322</v>
      </c>
      <c r="R2854" s="94"/>
      <c r="S2854" s="95">
        <v>46168</v>
      </c>
      <c r="T2854" s="95" t="s">
        <v>5203</v>
      </c>
      <c r="U2854" s="95" t="s">
        <v>1125</v>
      </c>
      <c r="V2854" s="91">
        <v>46118</v>
      </c>
      <c r="W2854" s="91">
        <v>46161</v>
      </c>
      <c r="X2854" s="91">
        <v>46167</v>
      </c>
      <c r="Y2854" s="96" t="s">
        <v>2851</v>
      </c>
      <c r="Z2854" s="89"/>
      <c r="AA2854" s="95"/>
      <c r="AB2854" s="89"/>
      <c r="AC2854" s="109"/>
      <c r="AD2854" s="89"/>
      <c r="AE2854" s="89"/>
      <c r="AF2854" s="191"/>
      <c r="AG2854" s="194"/>
      <c r="AH2854" s="193"/>
      <c r="AI2854" s="97"/>
      <c r="AJ2854" s="97"/>
      <c r="AK2854" s="97"/>
      <c r="AL2854" s="45" t="s">
        <v>67</v>
      </c>
      <c r="AM2854" s="160" t="str">
        <f>MONTH(B2854)&amp;"/"&amp;YEAR(B2854)</f>
        <v>3/2026</v>
      </c>
      <c r="AN2854" s="45">
        <f>WEEKNUM(B2854)-WEEKNUM(EOMONTH(B2854,-1)+1)+1</f>
        <v>4</v>
      </c>
      <c r="AO2854" s="45" t="str">
        <f>MONTH(R2854)&amp;"/"&amp;YEAR(R2854)</f>
        <v>1/1900</v>
      </c>
      <c r="AP2854" s="45" t="e">
        <f>WEEKNUM(R2854)-WEEKNUM(EOMONTH(R2854,-1)+1)+1</f>
        <v>#NUM!</v>
      </c>
      <c r="AQ2854" s="45">
        <f>IF(AU2854="S",IF(Q2854="1. Aceitou o programa",R2854-B2854,0),0)</f>
        <v>0</v>
      </c>
      <c r="AR2854" s="45">
        <f>IF(AU2854="S",IF(AND(S2854&lt;&gt;"",R2854&lt;&gt;""),S2854-R2854,0),0)</f>
        <v>0</v>
      </c>
      <c r="AS2854" s="45">
        <f>IF(AU2854="S",IF(Q2854="1. Aceitou o programa",IF(OR(X2854="Não se Aplica",X2854=""),IF(OR(W2854="Não se Aplica",W2854=""),0,W2854-V2854),AVERAGE(X2854-W2854,W2854-V2854)),0),0)</f>
        <v>0</v>
      </c>
      <c r="AT2854" s="45">
        <f>IF(AU2854="S",IF(AND(Q2854="1. Aceitou o programa",AB2854="Realizada"),IFERROR(IF(AA2854="",0,AA2854-R2854),0),0),0)</f>
        <v>0</v>
      </c>
      <c r="AU2854" s="45" t="str">
        <f>_xlfn.XLOOKUP(U2854,'Lista Suspensa'!$AA$20:$AA$23,'Lista Suspensa'!$AB$20:$AB$23,"N/A")</f>
        <v>S</v>
      </c>
    </row>
    <row r="2855" spans="1:47" ht="12" customHeight="1" x14ac:dyDescent="0.3">
      <c r="A2855" s="87" t="s">
        <v>47</v>
      </c>
      <c r="B2855" s="88">
        <v>46104</v>
      </c>
      <c r="C2855" s="89" t="s">
        <v>48</v>
      </c>
      <c r="D2855" s="89" t="s">
        <v>49</v>
      </c>
      <c r="E2855" s="189">
        <v>92833751</v>
      </c>
      <c r="F2855" s="197" t="s">
        <v>7230</v>
      </c>
      <c r="G2855" s="90">
        <v>4296733702</v>
      </c>
      <c r="H2855" s="91">
        <v>26711</v>
      </c>
      <c r="I2855" s="89"/>
      <c r="J2855" s="89" t="s">
        <v>84</v>
      </c>
      <c r="K2855" s="89" t="s">
        <v>76</v>
      </c>
      <c r="L2855" s="89" t="s">
        <v>95</v>
      </c>
      <c r="M2855" s="89" t="s">
        <v>222</v>
      </c>
      <c r="N2855" s="89" t="s">
        <v>197</v>
      </c>
      <c r="O2855" s="92" t="s">
        <v>7231</v>
      </c>
      <c r="P2855" s="93" t="s">
        <v>57</v>
      </c>
      <c r="Q2855" s="110" t="s">
        <v>5322</v>
      </c>
      <c r="R2855" s="94"/>
      <c r="S2855" s="95">
        <v>46168</v>
      </c>
      <c r="T2855" s="95" t="s">
        <v>5203</v>
      </c>
      <c r="U2855" s="95" t="s">
        <v>1125</v>
      </c>
      <c r="V2855" s="91">
        <v>46118</v>
      </c>
      <c r="W2855" s="91">
        <v>46161</v>
      </c>
      <c r="X2855" s="91">
        <v>46167</v>
      </c>
      <c r="Y2855" s="96" t="s">
        <v>2851</v>
      </c>
      <c r="Z2855" s="89"/>
      <c r="AA2855" s="95"/>
      <c r="AB2855" s="89"/>
      <c r="AC2855" s="109"/>
      <c r="AD2855" s="89"/>
      <c r="AE2855" s="89"/>
      <c r="AF2855" s="191"/>
      <c r="AG2855" s="194"/>
      <c r="AH2855" s="193"/>
      <c r="AI2855" s="97"/>
      <c r="AJ2855" s="97"/>
      <c r="AK2855" s="97"/>
      <c r="AL2855" s="45" t="s">
        <v>67</v>
      </c>
      <c r="AM2855" s="160" t="str">
        <f>MONTH(B2855)&amp;"/"&amp;YEAR(B2855)</f>
        <v>3/2026</v>
      </c>
      <c r="AN2855" s="45">
        <f>WEEKNUM(B2855)-WEEKNUM(EOMONTH(B2855,-1)+1)+1</f>
        <v>4</v>
      </c>
      <c r="AO2855" s="45" t="str">
        <f>MONTH(R2855)&amp;"/"&amp;YEAR(R2855)</f>
        <v>1/1900</v>
      </c>
      <c r="AP2855" s="45" t="e">
        <f>WEEKNUM(R2855)-WEEKNUM(EOMONTH(R2855,-1)+1)+1</f>
        <v>#NUM!</v>
      </c>
      <c r="AQ2855" s="45">
        <f>IF(AU2855="S",IF(Q2855="1. Aceitou o programa",R2855-B2855,0),0)</f>
        <v>0</v>
      </c>
      <c r="AR2855" s="45">
        <f>IF(AU2855="S",IF(AND(S2855&lt;&gt;"",R2855&lt;&gt;""),S2855-R2855,0),0)</f>
        <v>0</v>
      </c>
      <c r="AS2855" s="45">
        <f>IF(AU2855="S",IF(Q2855="1. Aceitou o programa",IF(OR(X2855="Não se Aplica",X2855=""),IF(OR(W2855="Não se Aplica",W2855=""),0,W2855-V2855),AVERAGE(X2855-W2855,W2855-V2855)),0),0)</f>
        <v>0</v>
      </c>
      <c r="AT2855" s="45">
        <f>IF(AU2855="S",IF(AND(Q2855="1. Aceitou o programa",AB2855="Realizada"),IFERROR(IF(AA2855="",0,AA2855-R2855),0),0),0)</f>
        <v>0</v>
      </c>
      <c r="AU2855" s="45" t="str">
        <f>_xlfn.XLOOKUP(U2855,'Lista Suspensa'!$AA$20:$AA$23,'Lista Suspensa'!$AB$20:$AB$23,"N/A")</f>
        <v>S</v>
      </c>
    </row>
    <row r="2856" spans="1:47" ht="12" customHeight="1" x14ac:dyDescent="0.3">
      <c r="A2856" s="87" t="s">
        <v>47</v>
      </c>
      <c r="B2856" s="88">
        <v>46104</v>
      </c>
      <c r="C2856" s="89" t="s">
        <v>48</v>
      </c>
      <c r="D2856" s="89" t="s">
        <v>49</v>
      </c>
      <c r="E2856" s="189">
        <v>78018808</v>
      </c>
      <c r="F2856" s="197" t="s">
        <v>7232</v>
      </c>
      <c r="G2856" s="90">
        <v>17344353806</v>
      </c>
      <c r="H2856" s="91">
        <v>21686</v>
      </c>
      <c r="I2856" s="89"/>
      <c r="J2856" s="89" t="s">
        <v>51</v>
      </c>
      <c r="K2856" s="89" t="s">
        <v>52</v>
      </c>
      <c r="L2856" s="89" t="s">
        <v>53</v>
      </c>
      <c r="M2856" s="89" t="s">
        <v>267</v>
      </c>
      <c r="N2856" s="89" t="s">
        <v>137</v>
      </c>
      <c r="O2856" s="92" t="s">
        <v>7233</v>
      </c>
      <c r="P2856" s="93" t="s">
        <v>57</v>
      </c>
      <c r="Q2856" s="110" t="s">
        <v>5322</v>
      </c>
      <c r="R2856" s="94"/>
      <c r="S2856" s="95">
        <v>46168</v>
      </c>
      <c r="T2856" s="95" t="s">
        <v>5203</v>
      </c>
      <c r="U2856" s="95" t="s">
        <v>1125</v>
      </c>
      <c r="V2856" s="91">
        <v>46118</v>
      </c>
      <c r="W2856" s="91">
        <v>46161</v>
      </c>
      <c r="X2856" s="91">
        <v>46167</v>
      </c>
      <c r="Y2856" s="96" t="s">
        <v>2851</v>
      </c>
      <c r="Z2856" s="89"/>
      <c r="AA2856" s="95"/>
      <c r="AB2856" s="89"/>
      <c r="AC2856" s="109"/>
      <c r="AD2856" s="89"/>
      <c r="AE2856" s="89"/>
      <c r="AF2856" s="191"/>
      <c r="AG2856" s="194"/>
      <c r="AH2856" s="193"/>
      <c r="AI2856" s="97"/>
      <c r="AJ2856" s="97"/>
      <c r="AK2856" s="97"/>
      <c r="AL2856" s="45" t="s">
        <v>67</v>
      </c>
      <c r="AM2856" s="160" t="str">
        <f>MONTH(B2856)&amp;"/"&amp;YEAR(B2856)</f>
        <v>3/2026</v>
      </c>
      <c r="AN2856" s="45">
        <f>WEEKNUM(B2856)-WEEKNUM(EOMONTH(B2856,-1)+1)+1</f>
        <v>4</v>
      </c>
      <c r="AO2856" s="45" t="str">
        <f>MONTH(R2856)&amp;"/"&amp;YEAR(R2856)</f>
        <v>1/1900</v>
      </c>
      <c r="AP2856" s="45" t="e">
        <f>WEEKNUM(R2856)-WEEKNUM(EOMONTH(R2856,-1)+1)+1</f>
        <v>#NUM!</v>
      </c>
      <c r="AQ2856" s="45">
        <f>IF(AU2856="S",IF(Q2856="1. Aceitou o programa",R2856-B2856,0),0)</f>
        <v>0</v>
      </c>
      <c r="AR2856" s="45">
        <f>IF(AU2856="S",IF(AND(S2856&lt;&gt;"",R2856&lt;&gt;""),S2856-R2856,0),0)</f>
        <v>0</v>
      </c>
      <c r="AS2856" s="45">
        <f>IF(AU2856="S",IF(Q2856="1. Aceitou o programa",IF(OR(X2856="Não se Aplica",X2856=""),IF(OR(W2856="Não se Aplica",W2856=""),0,W2856-V2856),AVERAGE(X2856-W2856,W2856-V2856)),0),0)</f>
        <v>0</v>
      </c>
      <c r="AT2856" s="45">
        <f>IF(AU2856="S",IF(AND(Q2856="1. Aceitou o programa",AB2856="Realizada"),IFERROR(IF(AA2856="",0,AA2856-R2856),0),0),0)</f>
        <v>0</v>
      </c>
      <c r="AU2856" s="45" t="str">
        <f>_xlfn.XLOOKUP(U2856,'Lista Suspensa'!$AA$20:$AA$23,'Lista Suspensa'!$AB$20:$AB$23,"N/A")</f>
        <v>S</v>
      </c>
    </row>
    <row r="2857" spans="1:47" ht="12" customHeight="1" x14ac:dyDescent="0.3">
      <c r="A2857" s="87" t="s">
        <v>47</v>
      </c>
      <c r="B2857" s="88">
        <v>46104</v>
      </c>
      <c r="C2857" s="89" t="s">
        <v>48</v>
      </c>
      <c r="D2857" s="89" t="s">
        <v>49</v>
      </c>
      <c r="E2857" s="189">
        <v>78019157</v>
      </c>
      <c r="F2857" s="197" t="s">
        <v>7234</v>
      </c>
      <c r="G2857" s="90">
        <v>54705819772</v>
      </c>
      <c r="H2857" s="91">
        <v>21637</v>
      </c>
      <c r="I2857" s="89"/>
      <c r="J2857" s="89" t="s">
        <v>51</v>
      </c>
      <c r="K2857" s="89" t="s">
        <v>76</v>
      </c>
      <c r="L2857" s="89" t="s">
        <v>95</v>
      </c>
      <c r="M2857" s="89" t="s">
        <v>6408</v>
      </c>
      <c r="N2857" s="89" t="s">
        <v>137</v>
      </c>
      <c r="O2857" s="92" t="s">
        <v>7235</v>
      </c>
      <c r="P2857" s="93" t="s">
        <v>57</v>
      </c>
      <c r="Q2857" s="110" t="s">
        <v>5322</v>
      </c>
      <c r="R2857" s="94"/>
      <c r="S2857" s="95">
        <v>46168</v>
      </c>
      <c r="T2857" s="95" t="s">
        <v>5203</v>
      </c>
      <c r="U2857" s="95" t="s">
        <v>1125</v>
      </c>
      <c r="V2857" s="91">
        <v>46118</v>
      </c>
      <c r="W2857" s="91">
        <v>46161</v>
      </c>
      <c r="X2857" s="91">
        <v>46167</v>
      </c>
      <c r="Y2857" s="96" t="s">
        <v>2851</v>
      </c>
      <c r="Z2857" s="89"/>
      <c r="AA2857" s="95"/>
      <c r="AB2857" s="89"/>
      <c r="AC2857" s="109"/>
      <c r="AD2857" s="89"/>
      <c r="AE2857" s="89"/>
      <c r="AF2857" s="191"/>
      <c r="AG2857" s="194"/>
      <c r="AH2857" s="193"/>
      <c r="AI2857" s="97"/>
      <c r="AJ2857" s="97"/>
      <c r="AK2857" s="97"/>
      <c r="AL2857" s="45" t="s">
        <v>67</v>
      </c>
      <c r="AM2857" s="160" t="str">
        <f>MONTH(B2857)&amp;"/"&amp;YEAR(B2857)</f>
        <v>3/2026</v>
      </c>
      <c r="AN2857" s="45">
        <f>WEEKNUM(B2857)-WEEKNUM(EOMONTH(B2857,-1)+1)+1</f>
        <v>4</v>
      </c>
      <c r="AO2857" s="45" t="str">
        <f>MONTH(R2857)&amp;"/"&amp;YEAR(R2857)</f>
        <v>1/1900</v>
      </c>
      <c r="AP2857" s="45" t="e">
        <f>WEEKNUM(R2857)-WEEKNUM(EOMONTH(R2857,-1)+1)+1</f>
        <v>#NUM!</v>
      </c>
      <c r="AQ2857" s="45">
        <f>IF(AU2857="S",IF(Q2857="1. Aceitou o programa",R2857-B2857,0),0)</f>
        <v>0</v>
      </c>
      <c r="AR2857" s="45">
        <f>IF(AU2857="S",IF(AND(S2857&lt;&gt;"",R2857&lt;&gt;""),S2857-R2857,0),0)</f>
        <v>0</v>
      </c>
      <c r="AS2857" s="45">
        <f>IF(AU2857="S",IF(Q2857="1. Aceitou o programa",IF(OR(X2857="Não se Aplica",X2857=""),IF(OR(W2857="Não se Aplica",W2857=""),0,W2857-V2857),AVERAGE(X2857-W2857,W2857-V2857)),0),0)</f>
        <v>0</v>
      </c>
      <c r="AT2857" s="45">
        <f>IF(AU2857="S",IF(AND(Q2857="1. Aceitou o programa",AB2857="Realizada"),IFERROR(IF(AA2857="",0,AA2857-R2857),0),0),0)</f>
        <v>0</v>
      </c>
      <c r="AU2857" s="45" t="str">
        <f>_xlfn.XLOOKUP(U2857,'Lista Suspensa'!$AA$20:$AA$23,'Lista Suspensa'!$AB$20:$AB$23,"N/A")</f>
        <v>S</v>
      </c>
    </row>
    <row r="2858" spans="1:47" ht="12" customHeight="1" x14ac:dyDescent="0.3">
      <c r="A2858" s="87" t="s">
        <v>47</v>
      </c>
      <c r="B2858" s="88">
        <v>46104</v>
      </c>
      <c r="C2858" s="89" t="s">
        <v>48</v>
      </c>
      <c r="D2858" s="89" t="s">
        <v>49</v>
      </c>
      <c r="E2858" s="189">
        <v>78184927</v>
      </c>
      <c r="F2858" s="197" t="s">
        <v>7236</v>
      </c>
      <c r="G2858" s="90">
        <v>11079317708</v>
      </c>
      <c r="H2858" s="91">
        <v>30631</v>
      </c>
      <c r="I2858" s="89"/>
      <c r="J2858" s="89" t="s">
        <v>84</v>
      </c>
      <c r="K2858" s="89" t="s">
        <v>76</v>
      </c>
      <c r="L2858" s="89" t="s">
        <v>303</v>
      </c>
      <c r="M2858" s="89" t="s">
        <v>7237</v>
      </c>
      <c r="N2858" s="89" t="s">
        <v>55</v>
      </c>
      <c r="O2858" s="92" t="s">
        <v>7238</v>
      </c>
      <c r="P2858" s="93" t="s">
        <v>57</v>
      </c>
      <c r="Q2858" s="110" t="s">
        <v>5322</v>
      </c>
      <c r="R2858" s="94"/>
      <c r="S2858" s="95">
        <v>46168</v>
      </c>
      <c r="T2858" s="95" t="s">
        <v>5203</v>
      </c>
      <c r="U2858" s="95" t="s">
        <v>1125</v>
      </c>
      <c r="V2858" s="91">
        <v>46118</v>
      </c>
      <c r="W2858" s="91">
        <v>46161</v>
      </c>
      <c r="X2858" s="91">
        <v>46167</v>
      </c>
      <c r="Y2858" s="96" t="s">
        <v>2851</v>
      </c>
      <c r="Z2858" s="89"/>
      <c r="AA2858" s="95"/>
      <c r="AB2858" s="89"/>
      <c r="AC2858" s="109"/>
      <c r="AD2858" s="89"/>
      <c r="AE2858" s="89"/>
      <c r="AF2858" s="191"/>
      <c r="AG2858" s="194"/>
      <c r="AH2858" s="193"/>
      <c r="AI2858" s="97"/>
      <c r="AJ2858" s="97"/>
      <c r="AK2858" s="97"/>
      <c r="AL2858" s="45" t="s">
        <v>67</v>
      </c>
      <c r="AM2858" s="160" t="str">
        <f>MONTH(B2858)&amp;"/"&amp;YEAR(B2858)</f>
        <v>3/2026</v>
      </c>
      <c r="AN2858" s="45">
        <f>WEEKNUM(B2858)-WEEKNUM(EOMONTH(B2858,-1)+1)+1</f>
        <v>4</v>
      </c>
      <c r="AO2858" s="45" t="str">
        <f>MONTH(R2858)&amp;"/"&amp;YEAR(R2858)</f>
        <v>1/1900</v>
      </c>
      <c r="AP2858" s="45" t="e">
        <f>WEEKNUM(R2858)-WEEKNUM(EOMONTH(R2858,-1)+1)+1</f>
        <v>#NUM!</v>
      </c>
      <c r="AQ2858" s="45">
        <f>IF(AU2858="S",IF(Q2858="1. Aceitou o programa",R2858-B2858,0),0)</f>
        <v>0</v>
      </c>
      <c r="AR2858" s="45">
        <f>IF(AU2858="S",IF(AND(S2858&lt;&gt;"",R2858&lt;&gt;""),S2858-R2858,0),0)</f>
        <v>0</v>
      </c>
      <c r="AS2858" s="45">
        <f>IF(AU2858="S",IF(Q2858="1. Aceitou o programa",IF(OR(X2858="Não se Aplica",X2858=""),IF(OR(W2858="Não se Aplica",W2858=""),0,W2858-V2858),AVERAGE(X2858-W2858,W2858-V2858)),0),0)</f>
        <v>0</v>
      </c>
      <c r="AT2858" s="45">
        <f>IF(AU2858="S",IF(AND(Q2858="1. Aceitou o programa",AB2858="Realizada"),IFERROR(IF(AA2858="",0,AA2858-R2858),0),0),0)</f>
        <v>0</v>
      </c>
      <c r="AU2858" s="45" t="str">
        <f>_xlfn.XLOOKUP(U2858,'Lista Suspensa'!$AA$20:$AA$23,'Lista Suspensa'!$AB$20:$AB$23,"N/A")</f>
        <v>S</v>
      </c>
    </row>
    <row r="2859" spans="1:47" ht="12" customHeight="1" x14ac:dyDescent="0.3">
      <c r="A2859" s="87" t="s">
        <v>47</v>
      </c>
      <c r="B2859" s="88">
        <v>46104</v>
      </c>
      <c r="C2859" s="89" t="s">
        <v>48</v>
      </c>
      <c r="D2859" s="89" t="s">
        <v>49</v>
      </c>
      <c r="E2859" s="189">
        <v>78214687</v>
      </c>
      <c r="F2859" s="197" t="s">
        <v>7239</v>
      </c>
      <c r="G2859" s="90">
        <v>27125679862</v>
      </c>
      <c r="H2859" s="91">
        <v>29125</v>
      </c>
      <c r="I2859" s="89"/>
      <c r="J2859" s="89" t="s">
        <v>51</v>
      </c>
      <c r="K2859" s="89" t="s">
        <v>52</v>
      </c>
      <c r="L2859" s="89" t="s">
        <v>85</v>
      </c>
      <c r="M2859" s="89" t="s">
        <v>513</v>
      </c>
      <c r="N2859" s="89" t="s">
        <v>137</v>
      </c>
      <c r="O2859" s="92" t="s">
        <v>7240</v>
      </c>
      <c r="P2859" s="93" t="s">
        <v>57</v>
      </c>
      <c r="Q2859" s="110" t="s">
        <v>5322</v>
      </c>
      <c r="R2859" s="94"/>
      <c r="S2859" s="95">
        <v>46168</v>
      </c>
      <c r="T2859" s="95" t="s">
        <v>5203</v>
      </c>
      <c r="U2859" s="95" t="s">
        <v>1125</v>
      </c>
      <c r="V2859" s="91">
        <v>46118</v>
      </c>
      <c r="W2859" s="91">
        <v>46161</v>
      </c>
      <c r="X2859" s="91">
        <v>46167</v>
      </c>
      <c r="Y2859" s="96" t="s">
        <v>2851</v>
      </c>
      <c r="Z2859" s="89"/>
      <c r="AA2859" s="95"/>
      <c r="AB2859" s="89"/>
      <c r="AC2859" s="109"/>
      <c r="AD2859" s="89"/>
      <c r="AE2859" s="89"/>
      <c r="AF2859" s="191"/>
      <c r="AG2859" s="194"/>
      <c r="AH2859" s="193"/>
      <c r="AI2859" s="97"/>
      <c r="AJ2859" s="97"/>
      <c r="AK2859" s="97"/>
      <c r="AL2859" s="45" t="s">
        <v>67</v>
      </c>
      <c r="AM2859" s="160" t="str">
        <f>MONTH(B2859)&amp;"/"&amp;YEAR(B2859)</f>
        <v>3/2026</v>
      </c>
      <c r="AN2859" s="45">
        <f>WEEKNUM(B2859)-WEEKNUM(EOMONTH(B2859,-1)+1)+1</f>
        <v>4</v>
      </c>
      <c r="AO2859" s="45" t="str">
        <f>MONTH(R2859)&amp;"/"&amp;YEAR(R2859)</f>
        <v>1/1900</v>
      </c>
      <c r="AP2859" s="45" t="e">
        <f>WEEKNUM(R2859)-WEEKNUM(EOMONTH(R2859,-1)+1)+1</f>
        <v>#NUM!</v>
      </c>
      <c r="AQ2859" s="45">
        <f>IF(AU2859="S",IF(Q2859="1. Aceitou o programa",R2859-B2859,0),0)</f>
        <v>0</v>
      </c>
      <c r="AR2859" s="45">
        <f>IF(AU2859="S",IF(AND(S2859&lt;&gt;"",R2859&lt;&gt;""),S2859-R2859,0),0)</f>
        <v>0</v>
      </c>
      <c r="AS2859" s="45">
        <f>IF(AU2859="S",IF(Q2859="1. Aceitou o programa",IF(OR(X2859="Não se Aplica",X2859=""),IF(OR(W2859="Não se Aplica",W2859=""),0,W2859-V2859),AVERAGE(X2859-W2859,W2859-V2859)),0),0)</f>
        <v>0</v>
      </c>
      <c r="AT2859" s="45">
        <f>IF(AU2859="S",IF(AND(Q2859="1. Aceitou o programa",AB2859="Realizada"),IFERROR(IF(AA2859="",0,AA2859-R2859),0),0),0)</f>
        <v>0</v>
      </c>
      <c r="AU2859" s="45" t="str">
        <f>_xlfn.XLOOKUP(U2859,'Lista Suspensa'!$AA$20:$AA$23,'Lista Suspensa'!$AB$20:$AB$23,"N/A")</f>
        <v>S</v>
      </c>
    </row>
    <row r="2860" spans="1:47" ht="12" customHeight="1" x14ac:dyDescent="0.3">
      <c r="A2860" s="87" t="s">
        <v>47</v>
      </c>
      <c r="B2860" s="88">
        <v>46104</v>
      </c>
      <c r="C2860" s="89" t="s">
        <v>48</v>
      </c>
      <c r="D2860" s="89" t="s">
        <v>49</v>
      </c>
      <c r="E2860" s="189">
        <v>78251856</v>
      </c>
      <c r="F2860" s="197" t="s">
        <v>7241</v>
      </c>
      <c r="G2860" s="90">
        <v>14531946812</v>
      </c>
      <c r="H2860" s="91">
        <v>25594</v>
      </c>
      <c r="I2860" s="89"/>
      <c r="J2860" s="89" t="s">
        <v>51</v>
      </c>
      <c r="K2860" s="89" t="s">
        <v>52</v>
      </c>
      <c r="L2860" s="89" t="s">
        <v>53</v>
      </c>
      <c r="M2860" s="89" t="s">
        <v>267</v>
      </c>
      <c r="N2860" s="89" t="s">
        <v>137</v>
      </c>
      <c r="O2860" s="92" t="s">
        <v>7242</v>
      </c>
      <c r="P2860" s="93" t="s">
        <v>57</v>
      </c>
      <c r="Q2860" s="110" t="s">
        <v>5322</v>
      </c>
      <c r="R2860" s="94"/>
      <c r="S2860" s="95">
        <v>46168</v>
      </c>
      <c r="T2860" s="95" t="s">
        <v>5203</v>
      </c>
      <c r="U2860" s="95" t="s">
        <v>1125</v>
      </c>
      <c r="V2860" s="91">
        <v>46118</v>
      </c>
      <c r="W2860" s="91">
        <v>46161</v>
      </c>
      <c r="X2860" s="91">
        <v>46167</v>
      </c>
      <c r="Y2860" s="96" t="s">
        <v>2851</v>
      </c>
      <c r="Z2860" s="89"/>
      <c r="AA2860" s="95"/>
      <c r="AB2860" s="89"/>
      <c r="AC2860" s="109"/>
      <c r="AD2860" s="89"/>
      <c r="AE2860" s="89"/>
      <c r="AF2860" s="191"/>
      <c r="AG2860" s="194"/>
      <c r="AH2860" s="193"/>
      <c r="AI2860" s="97"/>
      <c r="AJ2860" s="97"/>
      <c r="AK2860" s="97"/>
      <c r="AL2860" s="45" t="s">
        <v>67</v>
      </c>
      <c r="AM2860" s="160" t="str">
        <f>MONTH(B2860)&amp;"/"&amp;YEAR(B2860)</f>
        <v>3/2026</v>
      </c>
      <c r="AN2860" s="45">
        <f>WEEKNUM(B2860)-WEEKNUM(EOMONTH(B2860,-1)+1)+1</f>
        <v>4</v>
      </c>
      <c r="AO2860" s="45" t="str">
        <f>MONTH(R2860)&amp;"/"&amp;YEAR(R2860)</f>
        <v>1/1900</v>
      </c>
      <c r="AP2860" s="45" t="e">
        <f>WEEKNUM(R2860)-WEEKNUM(EOMONTH(R2860,-1)+1)+1</f>
        <v>#NUM!</v>
      </c>
      <c r="AQ2860" s="45">
        <f>IF(AU2860="S",IF(Q2860="1. Aceitou o programa",R2860-B2860,0),0)</f>
        <v>0</v>
      </c>
      <c r="AR2860" s="45">
        <f>IF(AU2860="S",IF(AND(S2860&lt;&gt;"",R2860&lt;&gt;""),S2860-R2860,0),0)</f>
        <v>0</v>
      </c>
      <c r="AS2860" s="45">
        <f>IF(AU2860="S",IF(Q2860="1. Aceitou o programa",IF(OR(X2860="Não se Aplica",X2860=""),IF(OR(W2860="Não se Aplica",W2860=""),0,W2860-V2860),AVERAGE(X2860-W2860,W2860-V2860)),0),0)</f>
        <v>0</v>
      </c>
      <c r="AT2860" s="45">
        <f>IF(AU2860="S",IF(AND(Q2860="1. Aceitou o programa",AB2860="Realizada"),IFERROR(IF(AA2860="",0,AA2860-R2860),0),0),0)</f>
        <v>0</v>
      </c>
      <c r="AU2860" s="45" t="str">
        <f>_xlfn.XLOOKUP(U2860,'Lista Suspensa'!$AA$20:$AA$23,'Lista Suspensa'!$AB$20:$AB$23,"N/A")</f>
        <v>S</v>
      </c>
    </row>
    <row r="2861" spans="1:47" ht="12" customHeight="1" x14ac:dyDescent="0.3">
      <c r="A2861" s="87" t="s">
        <v>47</v>
      </c>
      <c r="B2861" s="88">
        <v>46104</v>
      </c>
      <c r="C2861" s="89" t="s">
        <v>48</v>
      </c>
      <c r="D2861" s="89" t="s">
        <v>49</v>
      </c>
      <c r="E2861" s="189">
        <v>78278142</v>
      </c>
      <c r="F2861" s="197" t="s">
        <v>7243</v>
      </c>
      <c r="G2861" s="90">
        <v>4261838869</v>
      </c>
      <c r="H2861" s="91">
        <v>22802</v>
      </c>
      <c r="I2861" s="89"/>
      <c r="J2861" s="89" t="s">
        <v>51</v>
      </c>
      <c r="K2861" s="89" t="s">
        <v>52</v>
      </c>
      <c r="L2861" s="89" t="s">
        <v>85</v>
      </c>
      <c r="M2861" s="89" t="s">
        <v>1186</v>
      </c>
      <c r="N2861" s="89" t="s">
        <v>137</v>
      </c>
      <c r="O2861" s="92" t="s">
        <v>7244</v>
      </c>
      <c r="P2861" s="93" t="s">
        <v>57</v>
      </c>
      <c r="Q2861" s="110" t="s">
        <v>5322</v>
      </c>
      <c r="R2861" s="94"/>
      <c r="S2861" s="95">
        <v>46168</v>
      </c>
      <c r="T2861" s="95" t="s">
        <v>5203</v>
      </c>
      <c r="U2861" s="95" t="s">
        <v>1125</v>
      </c>
      <c r="V2861" s="91">
        <v>46118</v>
      </c>
      <c r="W2861" s="91">
        <v>46161</v>
      </c>
      <c r="X2861" s="91">
        <v>46167</v>
      </c>
      <c r="Y2861" s="96" t="s">
        <v>2851</v>
      </c>
      <c r="Z2861" s="89"/>
      <c r="AA2861" s="95"/>
      <c r="AB2861" s="89"/>
      <c r="AC2861" s="109"/>
      <c r="AD2861" s="89"/>
      <c r="AE2861" s="89"/>
      <c r="AF2861" s="191"/>
      <c r="AG2861" s="194"/>
      <c r="AH2861" s="193"/>
      <c r="AI2861" s="97"/>
      <c r="AJ2861" s="97"/>
      <c r="AK2861" s="97"/>
      <c r="AL2861" s="45" t="s">
        <v>67</v>
      </c>
      <c r="AM2861" s="160" t="str">
        <f>MONTH(B2861)&amp;"/"&amp;YEAR(B2861)</f>
        <v>3/2026</v>
      </c>
      <c r="AN2861" s="45">
        <f>WEEKNUM(B2861)-WEEKNUM(EOMONTH(B2861,-1)+1)+1</f>
        <v>4</v>
      </c>
      <c r="AO2861" s="45" t="str">
        <f>MONTH(R2861)&amp;"/"&amp;YEAR(R2861)</f>
        <v>1/1900</v>
      </c>
      <c r="AP2861" s="45" t="e">
        <f>WEEKNUM(R2861)-WEEKNUM(EOMONTH(R2861,-1)+1)+1</f>
        <v>#NUM!</v>
      </c>
      <c r="AQ2861" s="45">
        <f>IF(AU2861="S",IF(Q2861="1. Aceitou o programa",R2861-B2861,0),0)</f>
        <v>0</v>
      </c>
      <c r="AR2861" s="45">
        <f>IF(AU2861="S",IF(AND(S2861&lt;&gt;"",R2861&lt;&gt;""),S2861-R2861,0),0)</f>
        <v>0</v>
      </c>
      <c r="AS2861" s="45">
        <f>IF(AU2861="S",IF(Q2861="1. Aceitou o programa",IF(OR(X2861="Não se Aplica",X2861=""),IF(OR(W2861="Não se Aplica",W2861=""),0,W2861-V2861),AVERAGE(X2861-W2861,W2861-V2861)),0),0)</f>
        <v>0</v>
      </c>
      <c r="AT2861" s="45">
        <f>IF(AU2861="S",IF(AND(Q2861="1. Aceitou o programa",AB2861="Realizada"),IFERROR(IF(AA2861="",0,AA2861-R2861),0),0),0)</f>
        <v>0</v>
      </c>
      <c r="AU2861" s="45" t="str">
        <f>_xlfn.XLOOKUP(U2861,'Lista Suspensa'!$AA$20:$AA$23,'Lista Suspensa'!$AB$20:$AB$23,"N/A")</f>
        <v>S</v>
      </c>
    </row>
    <row r="2862" spans="1:47" ht="12" customHeight="1" x14ac:dyDescent="0.3">
      <c r="A2862" s="87" t="s">
        <v>47</v>
      </c>
      <c r="B2862" s="88">
        <v>46104</v>
      </c>
      <c r="C2862" s="89" t="s">
        <v>48</v>
      </c>
      <c r="D2862" s="89" t="s">
        <v>49</v>
      </c>
      <c r="E2862" s="189">
        <v>83152646</v>
      </c>
      <c r="F2862" s="197" t="s">
        <v>7245</v>
      </c>
      <c r="G2862" s="90">
        <v>40120465515</v>
      </c>
      <c r="H2862" s="91">
        <v>24240</v>
      </c>
      <c r="I2862" s="89"/>
      <c r="J2862" s="89" t="s">
        <v>51</v>
      </c>
      <c r="K2862" s="89" t="s">
        <v>52</v>
      </c>
      <c r="L2862" s="89" t="s">
        <v>85</v>
      </c>
      <c r="M2862" s="89" t="s">
        <v>7246</v>
      </c>
      <c r="N2862" s="89" t="s">
        <v>137</v>
      </c>
      <c r="O2862" s="92" t="s">
        <v>7247</v>
      </c>
      <c r="P2862" s="93" t="s">
        <v>57</v>
      </c>
      <c r="Q2862" s="110" t="s">
        <v>5322</v>
      </c>
      <c r="R2862" s="94"/>
      <c r="S2862" s="95">
        <v>46168</v>
      </c>
      <c r="T2862" s="95" t="s">
        <v>5203</v>
      </c>
      <c r="U2862" s="95" t="s">
        <v>1125</v>
      </c>
      <c r="V2862" s="91">
        <v>46118</v>
      </c>
      <c r="W2862" s="91">
        <v>46161</v>
      </c>
      <c r="X2862" s="91">
        <v>46167</v>
      </c>
      <c r="Y2862" s="96" t="s">
        <v>2851</v>
      </c>
      <c r="Z2862" s="89"/>
      <c r="AA2862" s="95"/>
      <c r="AB2862" s="89"/>
      <c r="AC2862" s="109"/>
      <c r="AD2862" s="89"/>
      <c r="AE2862" s="89"/>
      <c r="AF2862" s="191"/>
      <c r="AG2862" s="194"/>
      <c r="AH2862" s="193"/>
      <c r="AI2862" s="97"/>
      <c r="AJ2862" s="97"/>
      <c r="AK2862" s="97"/>
      <c r="AL2862" s="45" t="s">
        <v>67</v>
      </c>
      <c r="AM2862" s="160" t="str">
        <f>MONTH(B2862)&amp;"/"&amp;YEAR(B2862)</f>
        <v>3/2026</v>
      </c>
      <c r="AN2862" s="45">
        <f>WEEKNUM(B2862)-WEEKNUM(EOMONTH(B2862,-1)+1)+1</f>
        <v>4</v>
      </c>
      <c r="AO2862" s="45" t="str">
        <f>MONTH(R2862)&amp;"/"&amp;YEAR(R2862)</f>
        <v>1/1900</v>
      </c>
      <c r="AP2862" s="45" t="e">
        <f>WEEKNUM(R2862)-WEEKNUM(EOMONTH(R2862,-1)+1)+1</f>
        <v>#NUM!</v>
      </c>
      <c r="AQ2862" s="45">
        <f>IF(AU2862="S",IF(Q2862="1. Aceitou o programa",R2862-B2862,0),0)</f>
        <v>0</v>
      </c>
      <c r="AR2862" s="45">
        <f>IF(AU2862="S",IF(AND(S2862&lt;&gt;"",R2862&lt;&gt;""),S2862-R2862,0),0)</f>
        <v>0</v>
      </c>
      <c r="AS2862" s="45">
        <f>IF(AU2862="S",IF(Q2862="1. Aceitou o programa",IF(OR(X2862="Não se Aplica",X2862=""),IF(OR(W2862="Não se Aplica",W2862=""),0,W2862-V2862),AVERAGE(X2862-W2862,W2862-V2862)),0),0)</f>
        <v>0</v>
      </c>
      <c r="AT2862" s="45">
        <f>IF(AU2862="S",IF(AND(Q2862="1. Aceitou o programa",AB2862="Realizada"),IFERROR(IF(AA2862="",0,AA2862-R2862),0),0),0)</f>
        <v>0</v>
      </c>
      <c r="AU2862" s="45" t="str">
        <f>_xlfn.XLOOKUP(U2862,'Lista Suspensa'!$AA$20:$AA$23,'Lista Suspensa'!$AB$20:$AB$23,"N/A")</f>
        <v>S</v>
      </c>
    </row>
    <row r="2863" spans="1:47" ht="12" customHeight="1" x14ac:dyDescent="0.3">
      <c r="A2863" s="87" t="s">
        <v>47</v>
      </c>
      <c r="B2863" s="88">
        <v>46104</v>
      </c>
      <c r="C2863" s="89" t="s">
        <v>48</v>
      </c>
      <c r="D2863" s="89" t="s">
        <v>49</v>
      </c>
      <c r="E2863" s="189">
        <v>95032280</v>
      </c>
      <c r="F2863" s="197" t="s">
        <v>7248</v>
      </c>
      <c r="G2863" s="90">
        <v>7153157735</v>
      </c>
      <c r="H2863" s="91">
        <v>28274</v>
      </c>
      <c r="I2863" s="89"/>
      <c r="J2863" s="89" t="s">
        <v>84</v>
      </c>
      <c r="K2863" s="89" t="s">
        <v>76</v>
      </c>
      <c r="L2863" s="89" t="s">
        <v>95</v>
      </c>
      <c r="M2863" s="89" t="s">
        <v>1148</v>
      </c>
      <c r="N2863" s="89" t="s">
        <v>331</v>
      </c>
      <c r="O2863" s="92" t="s">
        <v>7249</v>
      </c>
      <c r="P2863" s="93" t="s">
        <v>57</v>
      </c>
      <c r="Q2863" s="110" t="s">
        <v>5322</v>
      </c>
      <c r="R2863" s="94"/>
      <c r="S2863" s="95">
        <v>46168</v>
      </c>
      <c r="T2863" s="95" t="s">
        <v>5203</v>
      </c>
      <c r="U2863" s="95" t="s">
        <v>1125</v>
      </c>
      <c r="V2863" s="91">
        <v>46118</v>
      </c>
      <c r="W2863" s="91">
        <v>46161</v>
      </c>
      <c r="X2863" s="91">
        <v>46167</v>
      </c>
      <c r="Y2863" s="96" t="s">
        <v>2851</v>
      </c>
      <c r="Z2863" s="89"/>
      <c r="AA2863" s="95"/>
      <c r="AB2863" s="89"/>
      <c r="AC2863" s="109"/>
      <c r="AD2863" s="89"/>
      <c r="AE2863" s="89"/>
      <c r="AF2863" s="191"/>
      <c r="AG2863" s="194"/>
      <c r="AH2863" s="193"/>
      <c r="AI2863" s="97"/>
      <c r="AJ2863" s="97"/>
      <c r="AK2863" s="97"/>
      <c r="AL2863" s="45" t="s">
        <v>67</v>
      </c>
      <c r="AM2863" s="160" t="str">
        <f>MONTH(B2863)&amp;"/"&amp;YEAR(B2863)</f>
        <v>3/2026</v>
      </c>
      <c r="AN2863" s="45">
        <f>WEEKNUM(B2863)-WEEKNUM(EOMONTH(B2863,-1)+1)+1</f>
        <v>4</v>
      </c>
      <c r="AO2863" s="45" t="str">
        <f>MONTH(R2863)&amp;"/"&amp;YEAR(R2863)</f>
        <v>1/1900</v>
      </c>
      <c r="AP2863" s="45" t="e">
        <f>WEEKNUM(R2863)-WEEKNUM(EOMONTH(R2863,-1)+1)+1</f>
        <v>#NUM!</v>
      </c>
      <c r="AQ2863" s="45">
        <f>IF(AU2863="S",IF(Q2863="1. Aceitou o programa",R2863-B2863,0),0)</f>
        <v>0</v>
      </c>
      <c r="AR2863" s="45">
        <f>IF(AU2863="S",IF(AND(S2863&lt;&gt;"",R2863&lt;&gt;""),S2863-R2863,0),0)</f>
        <v>0</v>
      </c>
      <c r="AS2863" s="45">
        <f>IF(AU2863="S",IF(Q2863="1. Aceitou o programa",IF(OR(X2863="Não se Aplica",X2863=""),IF(OR(W2863="Não se Aplica",W2863=""),0,W2863-V2863),AVERAGE(X2863-W2863,W2863-V2863)),0),0)</f>
        <v>0</v>
      </c>
      <c r="AT2863" s="45">
        <f>IF(AU2863="S",IF(AND(Q2863="1. Aceitou o programa",AB2863="Realizada"),IFERROR(IF(AA2863="",0,AA2863-R2863),0),0),0)</f>
        <v>0</v>
      </c>
      <c r="AU2863" s="45" t="str">
        <f>_xlfn.XLOOKUP(U2863,'Lista Suspensa'!$AA$20:$AA$23,'Lista Suspensa'!$AB$20:$AB$23,"N/A")</f>
        <v>S</v>
      </c>
    </row>
    <row r="2864" spans="1:47" ht="12" customHeight="1" x14ac:dyDescent="0.3">
      <c r="A2864" s="87" t="s">
        <v>47</v>
      </c>
      <c r="B2864" s="88">
        <v>46104</v>
      </c>
      <c r="C2864" s="89" t="s">
        <v>48</v>
      </c>
      <c r="D2864" s="89" t="s">
        <v>49</v>
      </c>
      <c r="E2864" s="189">
        <v>78344291</v>
      </c>
      <c r="F2864" s="197" t="s">
        <v>7250</v>
      </c>
      <c r="G2864" s="90">
        <v>74302213434</v>
      </c>
      <c r="H2864" s="91">
        <v>26324</v>
      </c>
      <c r="I2864" s="89"/>
      <c r="J2864" s="89" t="s">
        <v>84</v>
      </c>
      <c r="K2864" s="89" t="s">
        <v>771</v>
      </c>
      <c r="L2864" s="89" t="s">
        <v>772</v>
      </c>
      <c r="M2864" s="89" t="s">
        <v>2573</v>
      </c>
      <c r="N2864" s="89" t="s">
        <v>291</v>
      </c>
      <c r="O2864" s="92" t="s">
        <v>7251</v>
      </c>
      <c r="P2864" s="93" t="s">
        <v>57</v>
      </c>
      <c r="Q2864" s="110" t="s">
        <v>5322</v>
      </c>
      <c r="R2864" s="94"/>
      <c r="S2864" s="95">
        <v>46168</v>
      </c>
      <c r="T2864" s="95" t="s">
        <v>5203</v>
      </c>
      <c r="U2864" s="95" t="s">
        <v>1125</v>
      </c>
      <c r="V2864" s="91">
        <v>46118</v>
      </c>
      <c r="W2864" s="91">
        <v>46161</v>
      </c>
      <c r="X2864" s="91">
        <v>46167</v>
      </c>
      <c r="Y2864" s="96" t="s">
        <v>2851</v>
      </c>
      <c r="Z2864" s="89"/>
      <c r="AA2864" s="95"/>
      <c r="AB2864" s="89"/>
      <c r="AC2864" s="109"/>
      <c r="AD2864" s="89"/>
      <c r="AE2864" s="89"/>
      <c r="AF2864" s="191"/>
      <c r="AG2864" s="194"/>
      <c r="AH2864" s="193"/>
      <c r="AI2864" s="97"/>
      <c r="AJ2864" s="97"/>
      <c r="AK2864" s="97"/>
      <c r="AL2864" s="45" t="s">
        <v>67</v>
      </c>
      <c r="AM2864" s="160" t="str">
        <f>MONTH(B2864)&amp;"/"&amp;YEAR(B2864)</f>
        <v>3/2026</v>
      </c>
      <c r="AN2864" s="45">
        <f>WEEKNUM(B2864)-WEEKNUM(EOMONTH(B2864,-1)+1)+1</f>
        <v>4</v>
      </c>
      <c r="AO2864" s="45" t="str">
        <f>MONTH(R2864)&amp;"/"&amp;YEAR(R2864)</f>
        <v>1/1900</v>
      </c>
      <c r="AP2864" s="45" t="e">
        <f>WEEKNUM(R2864)-WEEKNUM(EOMONTH(R2864,-1)+1)+1</f>
        <v>#NUM!</v>
      </c>
      <c r="AQ2864" s="45">
        <f>IF(AU2864="S",IF(Q2864="1. Aceitou o programa",R2864-B2864,0),0)</f>
        <v>0</v>
      </c>
      <c r="AR2864" s="45">
        <f>IF(AU2864="S",IF(AND(S2864&lt;&gt;"",R2864&lt;&gt;""),S2864-R2864,0),0)</f>
        <v>0</v>
      </c>
      <c r="AS2864" s="45">
        <f>IF(AU2864="S",IF(Q2864="1. Aceitou o programa",IF(OR(X2864="Não se Aplica",X2864=""),IF(OR(W2864="Não se Aplica",W2864=""),0,W2864-V2864),AVERAGE(X2864-W2864,W2864-V2864)),0),0)</f>
        <v>0</v>
      </c>
      <c r="AT2864" s="45">
        <f>IF(AU2864="S",IF(AND(Q2864="1. Aceitou o programa",AB2864="Realizada"),IFERROR(IF(AA2864="",0,AA2864-R2864),0),0),0)</f>
        <v>0</v>
      </c>
      <c r="AU2864" s="45" t="str">
        <f>_xlfn.XLOOKUP(U2864,'Lista Suspensa'!$AA$20:$AA$23,'Lista Suspensa'!$AB$20:$AB$23,"N/A")</f>
        <v>S</v>
      </c>
    </row>
    <row r="2865" spans="1:47" ht="12" customHeight="1" x14ac:dyDescent="0.3">
      <c r="A2865" s="87" t="s">
        <v>47</v>
      </c>
      <c r="B2865" s="88">
        <v>46104</v>
      </c>
      <c r="C2865" s="89" t="s">
        <v>48</v>
      </c>
      <c r="D2865" s="89" t="s">
        <v>49</v>
      </c>
      <c r="E2865" s="189">
        <v>89799875</v>
      </c>
      <c r="F2865" s="197" t="s">
        <v>7252</v>
      </c>
      <c r="G2865" s="90">
        <v>4954816459</v>
      </c>
      <c r="H2865" s="91">
        <v>30657</v>
      </c>
      <c r="I2865" s="89"/>
      <c r="J2865" s="89" t="s">
        <v>51</v>
      </c>
      <c r="K2865" s="89" t="s">
        <v>52</v>
      </c>
      <c r="L2865" s="89" t="s">
        <v>85</v>
      </c>
      <c r="M2865" s="89" t="s">
        <v>234</v>
      </c>
      <c r="N2865" s="89" t="s">
        <v>137</v>
      </c>
      <c r="O2865" s="92" t="s">
        <v>7253</v>
      </c>
      <c r="P2865" s="93" t="s">
        <v>57</v>
      </c>
      <c r="Q2865" s="110" t="s">
        <v>5322</v>
      </c>
      <c r="R2865" s="94"/>
      <c r="S2865" s="95">
        <v>46168</v>
      </c>
      <c r="T2865" s="95" t="s">
        <v>5203</v>
      </c>
      <c r="U2865" s="95" t="s">
        <v>1125</v>
      </c>
      <c r="V2865" s="91">
        <v>46118</v>
      </c>
      <c r="W2865" s="91">
        <v>46161</v>
      </c>
      <c r="X2865" s="91">
        <v>46167</v>
      </c>
      <c r="Y2865" s="96" t="s">
        <v>2851</v>
      </c>
      <c r="Z2865" s="89"/>
      <c r="AA2865" s="95"/>
      <c r="AB2865" s="89"/>
      <c r="AC2865" s="109"/>
      <c r="AD2865" s="89"/>
      <c r="AE2865" s="89"/>
      <c r="AF2865" s="191"/>
      <c r="AG2865" s="194"/>
      <c r="AH2865" s="193"/>
      <c r="AI2865" s="97"/>
      <c r="AJ2865" s="97"/>
      <c r="AK2865" s="97"/>
      <c r="AL2865" s="45" t="s">
        <v>67</v>
      </c>
      <c r="AM2865" s="160" t="str">
        <f>MONTH(B2865)&amp;"/"&amp;YEAR(B2865)</f>
        <v>3/2026</v>
      </c>
      <c r="AN2865" s="45">
        <f>WEEKNUM(B2865)-WEEKNUM(EOMONTH(B2865,-1)+1)+1</f>
        <v>4</v>
      </c>
      <c r="AO2865" s="45" t="str">
        <f>MONTH(R2865)&amp;"/"&amp;YEAR(R2865)</f>
        <v>1/1900</v>
      </c>
      <c r="AP2865" s="45" t="e">
        <f>WEEKNUM(R2865)-WEEKNUM(EOMONTH(R2865,-1)+1)+1</f>
        <v>#NUM!</v>
      </c>
      <c r="AQ2865" s="45">
        <f>IF(AU2865="S",IF(Q2865="1. Aceitou o programa",R2865-B2865,0),0)</f>
        <v>0</v>
      </c>
      <c r="AR2865" s="45">
        <f>IF(AU2865="S",IF(AND(S2865&lt;&gt;"",R2865&lt;&gt;""),S2865-R2865,0),0)</f>
        <v>0</v>
      </c>
      <c r="AS2865" s="45">
        <f>IF(AU2865="S",IF(Q2865="1. Aceitou o programa",IF(OR(X2865="Não se Aplica",X2865=""),IF(OR(W2865="Não se Aplica",W2865=""),0,W2865-V2865),AVERAGE(X2865-W2865,W2865-V2865)),0),0)</f>
        <v>0</v>
      </c>
      <c r="AT2865" s="45">
        <f>IF(AU2865="S",IF(AND(Q2865="1. Aceitou o programa",AB2865="Realizada"),IFERROR(IF(AA2865="",0,AA2865-R2865),0),0),0)</f>
        <v>0</v>
      </c>
      <c r="AU2865" s="45" t="str">
        <f>_xlfn.XLOOKUP(U2865,'Lista Suspensa'!$AA$20:$AA$23,'Lista Suspensa'!$AB$20:$AB$23,"N/A")</f>
        <v>S</v>
      </c>
    </row>
    <row r="2866" spans="1:47" ht="12" customHeight="1" x14ac:dyDescent="0.3">
      <c r="A2866" s="87" t="s">
        <v>47</v>
      </c>
      <c r="B2866" s="88">
        <v>46104</v>
      </c>
      <c r="C2866" s="89" t="s">
        <v>48</v>
      </c>
      <c r="D2866" s="89" t="s">
        <v>49</v>
      </c>
      <c r="E2866" s="189">
        <v>85818643</v>
      </c>
      <c r="F2866" s="197" t="s">
        <v>7254</v>
      </c>
      <c r="G2866" s="90">
        <v>46231491889</v>
      </c>
      <c r="H2866" s="91">
        <v>36113</v>
      </c>
      <c r="I2866" s="89"/>
      <c r="J2866" s="89" t="s">
        <v>84</v>
      </c>
      <c r="K2866" s="89" t="s">
        <v>52</v>
      </c>
      <c r="L2866" s="89" t="s">
        <v>53</v>
      </c>
      <c r="M2866" s="89" t="s">
        <v>6464</v>
      </c>
      <c r="N2866" s="89" t="s">
        <v>291</v>
      </c>
      <c r="O2866" s="92" t="s">
        <v>7255</v>
      </c>
      <c r="P2866" s="93" t="s">
        <v>57</v>
      </c>
      <c r="Q2866" s="110" t="s">
        <v>5322</v>
      </c>
      <c r="R2866" s="94"/>
      <c r="S2866" s="95">
        <v>46168</v>
      </c>
      <c r="T2866" s="95" t="s">
        <v>5203</v>
      </c>
      <c r="U2866" s="95" t="s">
        <v>1125</v>
      </c>
      <c r="V2866" s="91">
        <v>46118</v>
      </c>
      <c r="W2866" s="91">
        <v>46161</v>
      </c>
      <c r="X2866" s="91">
        <v>46167</v>
      </c>
      <c r="Y2866" s="96" t="s">
        <v>2851</v>
      </c>
      <c r="Z2866" s="89"/>
      <c r="AA2866" s="95"/>
      <c r="AB2866" s="89"/>
      <c r="AC2866" s="109"/>
      <c r="AD2866" s="89"/>
      <c r="AE2866" s="89"/>
      <c r="AF2866" s="191"/>
      <c r="AG2866" s="194"/>
      <c r="AH2866" s="193"/>
      <c r="AI2866" s="97"/>
      <c r="AJ2866" s="97"/>
      <c r="AK2866" s="97"/>
      <c r="AL2866" s="45" t="s">
        <v>67</v>
      </c>
      <c r="AM2866" s="160" t="str">
        <f>MONTH(B2866)&amp;"/"&amp;YEAR(B2866)</f>
        <v>3/2026</v>
      </c>
      <c r="AN2866" s="45">
        <f>WEEKNUM(B2866)-WEEKNUM(EOMONTH(B2866,-1)+1)+1</f>
        <v>4</v>
      </c>
      <c r="AO2866" s="45" t="str">
        <f>MONTH(R2866)&amp;"/"&amp;YEAR(R2866)</f>
        <v>1/1900</v>
      </c>
      <c r="AP2866" s="45" t="e">
        <f>WEEKNUM(R2866)-WEEKNUM(EOMONTH(R2866,-1)+1)+1</f>
        <v>#NUM!</v>
      </c>
      <c r="AQ2866" s="45">
        <f>IF(AU2866="S",IF(Q2866="1. Aceitou o programa",R2866-B2866,0),0)</f>
        <v>0</v>
      </c>
      <c r="AR2866" s="45">
        <f>IF(AU2866="S",IF(AND(S2866&lt;&gt;"",R2866&lt;&gt;""),S2866-R2866,0),0)</f>
        <v>0</v>
      </c>
      <c r="AS2866" s="45">
        <f>IF(AU2866="S",IF(Q2866="1. Aceitou o programa",IF(OR(X2866="Não se Aplica",X2866=""),IF(OR(W2866="Não se Aplica",W2866=""),0,W2866-V2866),AVERAGE(X2866-W2866,W2866-V2866)),0),0)</f>
        <v>0</v>
      </c>
      <c r="AT2866" s="45">
        <f>IF(AU2866="S",IF(AND(Q2866="1. Aceitou o programa",AB2866="Realizada"),IFERROR(IF(AA2866="",0,AA2866-R2866),0),0),0)</f>
        <v>0</v>
      </c>
      <c r="AU2866" s="45" t="str">
        <f>_xlfn.XLOOKUP(U2866,'Lista Suspensa'!$AA$20:$AA$23,'Lista Suspensa'!$AB$20:$AB$23,"N/A")</f>
        <v>S</v>
      </c>
    </row>
    <row r="2867" spans="1:47" ht="12" customHeight="1" x14ac:dyDescent="0.3">
      <c r="A2867" s="87" t="s">
        <v>47</v>
      </c>
      <c r="B2867" s="88">
        <v>46104</v>
      </c>
      <c r="C2867" s="89" t="s">
        <v>48</v>
      </c>
      <c r="D2867" s="89" t="s">
        <v>49</v>
      </c>
      <c r="E2867" s="189">
        <v>78533436</v>
      </c>
      <c r="F2867" s="197" t="s">
        <v>7256</v>
      </c>
      <c r="G2867" s="90">
        <v>31709372869</v>
      </c>
      <c r="H2867" s="91">
        <v>30537</v>
      </c>
      <c r="I2867" s="89"/>
      <c r="J2867" s="89" t="s">
        <v>84</v>
      </c>
      <c r="K2867" s="89" t="s">
        <v>52</v>
      </c>
      <c r="L2867" s="89" t="s">
        <v>85</v>
      </c>
      <c r="M2867" s="89" t="s">
        <v>4358</v>
      </c>
      <c r="N2867" s="89" t="s">
        <v>137</v>
      </c>
      <c r="O2867" s="92" t="s">
        <v>7257</v>
      </c>
      <c r="P2867" s="93" t="s">
        <v>57</v>
      </c>
      <c r="Q2867" s="110" t="s">
        <v>5322</v>
      </c>
      <c r="R2867" s="94"/>
      <c r="S2867" s="95">
        <v>46168</v>
      </c>
      <c r="T2867" s="95" t="s">
        <v>5203</v>
      </c>
      <c r="U2867" s="95" t="s">
        <v>1125</v>
      </c>
      <c r="V2867" s="91">
        <v>46118</v>
      </c>
      <c r="W2867" s="91">
        <v>46161</v>
      </c>
      <c r="X2867" s="91">
        <v>46167</v>
      </c>
      <c r="Y2867" s="96" t="s">
        <v>2851</v>
      </c>
      <c r="Z2867" s="89"/>
      <c r="AA2867" s="95"/>
      <c r="AB2867" s="89"/>
      <c r="AC2867" s="109"/>
      <c r="AD2867" s="89"/>
      <c r="AE2867" s="89"/>
      <c r="AF2867" s="191"/>
      <c r="AG2867" s="194"/>
      <c r="AH2867" s="193"/>
      <c r="AI2867" s="97"/>
      <c r="AJ2867" s="97"/>
      <c r="AK2867" s="97"/>
      <c r="AL2867" s="45" t="s">
        <v>67</v>
      </c>
      <c r="AM2867" s="160" t="str">
        <f>MONTH(B2867)&amp;"/"&amp;YEAR(B2867)</f>
        <v>3/2026</v>
      </c>
      <c r="AN2867" s="45">
        <f>WEEKNUM(B2867)-WEEKNUM(EOMONTH(B2867,-1)+1)+1</f>
        <v>4</v>
      </c>
      <c r="AO2867" s="45" t="str">
        <f>MONTH(R2867)&amp;"/"&amp;YEAR(R2867)</f>
        <v>1/1900</v>
      </c>
      <c r="AP2867" s="45" t="e">
        <f>WEEKNUM(R2867)-WEEKNUM(EOMONTH(R2867,-1)+1)+1</f>
        <v>#NUM!</v>
      </c>
      <c r="AQ2867" s="45">
        <f>IF(AU2867="S",IF(Q2867="1. Aceitou o programa",R2867-B2867,0),0)</f>
        <v>0</v>
      </c>
      <c r="AR2867" s="45">
        <f>IF(AU2867="S",IF(AND(S2867&lt;&gt;"",R2867&lt;&gt;""),S2867-R2867,0),0)</f>
        <v>0</v>
      </c>
      <c r="AS2867" s="45">
        <f>IF(AU2867="S",IF(Q2867="1. Aceitou o programa",IF(OR(X2867="Não se Aplica",X2867=""),IF(OR(W2867="Não se Aplica",W2867=""),0,W2867-V2867),AVERAGE(X2867-W2867,W2867-V2867)),0),0)</f>
        <v>0</v>
      </c>
      <c r="AT2867" s="45">
        <f>IF(AU2867="S",IF(AND(Q2867="1. Aceitou o programa",AB2867="Realizada"),IFERROR(IF(AA2867="",0,AA2867-R2867),0),0),0)</f>
        <v>0</v>
      </c>
      <c r="AU2867" s="45" t="str">
        <f>_xlfn.XLOOKUP(U2867,'Lista Suspensa'!$AA$20:$AA$23,'Lista Suspensa'!$AB$20:$AB$23,"N/A")</f>
        <v>S</v>
      </c>
    </row>
    <row r="2868" spans="1:47" ht="12" customHeight="1" x14ac:dyDescent="0.3">
      <c r="A2868" s="87" t="s">
        <v>47</v>
      </c>
      <c r="B2868" s="88">
        <v>46104</v>
      </c>
      <c r="C2868" s="89" t="s">
        <v>48</v>
      </c>
      <c r="D2868" s="89" t="s">
        <v>49</v>
      </c>
      <c r="E2868" s="189">
        <v>78533473</v>
      </c>
      <c r="F2868" s="197" t="s">
        <v>7258</v>
      </c>
      <c r="G2868" s="90">
        <v>29767715886</v>
      </c>
      <c r="H2868" s="91">
        <v>28881</v>
      </c>
      <c r="I2868" s="89"/>
      <c r="J2868" s="89" t="s">
        <v>84</v>
      </c>
      <c r="K2868" s="89" t="s">
        <v>52</v>
      </c>
      <c r="L2868" s="89" t="s">
        <v>410</v>
      </c>
      <c r="M2868" s="89" t="s">
        <v>7259</v>
      </c>
      <c r="N2868" s="89" t="s">
        <v>137</v>
      </c>
      <c r="O2868" s="92" t="s">
        <v>7260</v>
      </c>
      <c r="P2868" s="93" t="s">
        <v>57</v>
      </c>
      <c r="Q2868" s="110" t="s">
        <v>5322</v>
      </c>
      <c r="R2868" s="94"/>
      <c r="S2868" s="95">
        <v>46168</v>
      </c>
      <c r="T2868" s="95" t="s">
        <v>5203</v>
      </c>
      <c r="U2868" s="95" t="s">
        <v>1125</v>
      </c>
      <c r="V2868" s="91">
        <v>46118</v>
      </c>
      <c r="W2868" s="91">
        <v>46161</v>
      </c>
      <c r="X2868" s="91">
        <v>46167</v>
      </c>
      <c r="Y2868" s="96" t="s">
        <v>2851</v>
      </c>
      <c r="Z2868" s="89"/>
      <c r="AA2868" s="95"/>
      <c r="AB2868" s="89"/>
      <c r="AC2868" s="109"/>
      <c r="AD2868" s="89"/>
      <c r="AE2868" s="89"/>
      <c r="AF2868" s="191"/>
      <c r="AG2868" s="194"/>
      <c r="AH2868" s="193"/>
      <c r="AI2868" s="97"/>
      <c r="AJ2868" s="97"/>
      <c r="AK2868" s="97"/>
      <c r="AL2868" s="45" t="s">
        <v>67</v>
      </c>
      <c r="AM2868" s="160" t="str">
        <f>MONTH(B2868)&amp;"/"&amp;YEAR(B2868)</f>
        <v>3/2026</v>
      </c>
      <c r="AN2868" s="45">
        <f>WEEKNUM(B2868)-WEEKNUM(EOMONTH(B2868,-1)+1)+1</f>
        <v>4</v>
      </c>
      <c r="AO2868" s="45" t="str">
        <f>MONTH(R2868)&amp;"/"&amp;YEAR(R2868)</f>
        <v>1/1900</v>
      </c>
      <c r="AP2868" s="45" t="e">
        <f>WEEKNUM(R2868)-WEEKNUM(EOMONTH(R2868,-1)+1)+1</f>
        <v>#NUM!</v>
      </c>
      <c r="AQ2868" s="45">
        <f>IF(AU2868="S",IF(Q2868="1. Aceitou o programa",R2868-B2868,0),0)</f>
        <v>0</v>
      </c>
      <c r="AR2868" s="45">
        <f>IF(AU2868="S",IF(AND(S2868&lt;&gt;"",R2868&lt;&gt;""),S2868-R2868,0),0)</f>
        <v>0</v>
      </c>
      <c r="AS2868" s="45">
        <f>IF(AU2868="S",IF(Q2868="1. Aceitou o programa",IF(OR(X2868="Não se Aplica",X2868=""),IF(OR(W2868="Não se Aplica",W2868=""),0,W2868-V2868),AVERAGE(X2868-W2868,W2868-V2868)),0),0)</f>
        <v>0</v>
      </c>
      <c r="AT2868" s="45">
        <f>IF(AU2868="S",IF(AND(Q2868="1. Aceitou o programa",AB2868="Realizada"),IFERROR(IF(AA2868="",0,AA2868-R2868),0),0),0)</f>
        <v>0</v>
      </c>
      <c r="AU2868" s="45" t="str">
        <f>_xlfn.XLOOKUP(U2868,'Lista Suspensa'!$AA$20:$AA$23,'Lista Suspensa'!$AB$20:$AB$23,"N/A")</f>
        <v>S</v>
      </c>
    </row>
    <row r="2869" spans="1:47" ht="12" customHeight="1" x14ac:dyDescent="0.3">
      <c r="A2869" s="87" t="s">
        <v>47</v>
      </c>
      <c r="B2869" s="88">
        <v>46104</v>
      </c>
      <c r="C2869" s="89" t="s">
        <v>48</v>
      </c>
      <c r="D2869" s="89" t="s">
        <v>49</v>
      </c>
      <c r="E2869" s="189">
        <v>89396641</v>
      </c>
      <c r="F2869" s="197" t="s">
        <v>7261</v>
      </c>
      <c r="G2869" s="90">
        <v>27393552892</v>
      </c>
      <c r="H2869" s="91">
        <v>29296</v>
      </c>
      <c r="I2869" s="89"/>
      <c r="J2869" s="89" t="s">
        <v>51</v>
      </c>
      <c r="K2869" s="89" t="s">
        <v>52</v>
      </c>
      <c r="L2869" s="89" t="s">
        <v>85</v>
      </c>
      <c r="M2869" s="89" t="s">
        <v>7262</v>
      </c>
      <c r="N2869" s="89" t="s">
        <v>291</v>
      </c>
      <c r="O2869" s="92" t="s">
        <v>7263</v>
      </c>
      <c r="P2869" s="93" t="s">
        <v>57</v>
      </c>
      <c r="Q2869" s="110" t="s">
        <v>5322</v>
      </c>
      <c r="R2869" s="94"/>
      <c r="S2869" s="95">
        <v>46168</v>
      </c>
      <c r="T2869" s="95" t="s">
        <v>5203</v>
      </c>
      <c r="U2869" s="95" t="s">
        <v>1125</v>
      </c>
      <c r="V2869" s="91">
        <v>46118</v>
      </c>
      <c r="W2869" s="91">
        <v>46161</v>
      </c>
      <c r="X2869" s="91">
        <v>46167</v>
      </c>
      <c r="Y2869" s="96" t="s">
        <v>2851</v>
      </c>
      <c r="Z2869" s="89"/>
      <c r="AA2869" s="95"/>
      <c r="AB2869" s="89"/>
      <c r="AC2869" s="109"/>
      <c r="AD2869" s="89"/>
      <c r="AE2869" s="89"/>
      <c r="AF2869" s="191"/>
      <c r="AG2869" s="194"/>
      <c r="AH2869" s="193"/>
      <c r="AI2869" s="97"/>
      <c r="AJ2869" s="97"/>
      <c r="AK2869" s="97"/>
      <c r="AL2869" s="45" t="s">
        <v>67</v>
      </c>
      <c r="AM2869" s="160" t="str">
        <f>MONTH(B2869)&amp;"/"&amp;YEAR(B2869)</f>
        <v>3/2026</v>
      </c>
      <c r="AN2869" s="45">
        <f>WEEKNUM(B2869)-WEEKNUM(EOMONTH(B2869,-1)+1)+1</f>
        <v>4</v>
      </c>
      <c r="AO2869" s="45" t="str">
        <f>MONTH(R2869)&amp;"/"&amp;YEAR(R2869)</f>
        <v>1/1900</v>
      </c>
      <c r="AP2869" s="45" t="e">
        <f>WEEKNUM(R2869)-WEEKNUM(EOMONTH(R2869,-1)+1)+1</f>
        <v>#NUM!</v>
      </c>
      <c r="AQ2869" s="45">
        <f>IF(AU2869="S",IF(Q2869="1. Aceitou o programa",R2869-B2869,0),0)</f>
        <v>0</v>
      </c>
      <c r="AR2869" s="45">
        <f>IF(AU2869="S",IF(AND(S2869&lt;&gt;"",R2869&lt;&gt;""),S2869-R2869,0),0)</f>
        <v>0</v>
      </c>
      <c r="AS2869" s="45">
        <f>IF(AU2869="S",IF(Q2869="1. Aceitou o programa",IF(OR(X2869="Não se Aplica",X2869=""),IF(OR(W2869="Não se Aplica",W2869=""),0,W2869-V2869),AVERAGE(X2869-W2869,W2869-V2869)),0),0)</f>
        <v>0</v>
      </c>
      <c r="AT2869" s="45">
        <f>IF(AU2869="S",IF(AND(Q2869="1. Aceitou o programa",AB2869="Realizada"),IFERROR(IF(AA2869="",0,AA2869-R2869),0),0),0)</f>
        <v>0</v>
      </c>
      <c r="AU2869" s="45" t="str">
        <f>_xlfn.XLOOKUP(U2869,'Lista Suspensa'!$AA$20:$AA$23,'Lista Suspensa'!$AB$20:$AB$23,"N/A")</f>
        <v>S</v>
      </c>
    </row>
    <row r="2870" spans="1:47" ht="12" customHeight="1" x14ac:dyDescent="0.3">
      <c r="A2870" s="87" t="s">
        <v>47</v>
      </c>
      <c r="B2870" s="88">
        <v>46104</v>
      </c>
      <c r="C2870" s="89" t="s">
        <v>48</v>
      </c>
      <c r="D2870" s="89" t="s">
        <v>49</v>
      </c>
      <c r="E2870" s="189">
        <v>78498405</v>
      </c>
      <c r="F2870" s="197" t="s">
        <v>7264</v>
      </c>
      <c r="G2870" s="90">
        <v>12679086880</v>
      </c>
      <c r="H2870" s="91">
        <v>25984</v>
      </c>
      <c r="I2870" s="89"/>
      <c r="J2870" s="89" t="s">
        <v>51</v>
      </c>
      <c r="K2870" s="89" t="s">
        <v>52</v>
      </c>
      <c r="L2870" s="89" t="s">
        <v>85</v>
      </c>
      <c r="M2870" s="89" t="s">
        <v>7007</v>
      </c>
      <c r="N2870" s="89" t="s">
        <v>159</v>
      </c>
      <c r="O2870" s="92" t="s">
        <v>7265</v>
      </c>
      <c r="P2870" s="93" t="s">
        <v>57</v>
      </c>
      <c r="Q2870" s="110" t="s">
        <v>5322</v>
      </c>
      <c r="R2870" s="94"/>
      <c r="S2870" s="95">
        <v>46168</v>
      </c>
      <c r="T2870" s="95" t="s">
        <v>5203</v>
      </c>
      <c r="U2870" s="95" t="s">
        <v>1125</v>
      </c>
      <c r="V2870" s="91">
        <v>46118</v>
      </c>
      <c r="W2870" s="91">
        <v>46161</v>
      </c>
      <c r="X2870" s="91">
        <v>46167</v>
      </c>
      <c r="Y2870" s="96" t="s">
        <v>2851</v>
      </c>
      <c r="Z2870" s="89"/>
      <c r="AA2870" s="95"/>
      <c r="AB2870" s="89"/>
      <c r="AC2870" s="109"/>
      <c r="AD2870" s="89"/>
      <c r="AE2870" s="89"/>
      <c r="AF2870" s="191"/>
      <c r="AG2870" s="194"/>
      <c r="AH2870" s="193"/>
      <c r="AI2870" s="97"/>
      <c r="AJ2870" s="97"/>
      <c r="AK2870" s="97"/>
      <c r="AL2870" s="45" t="s">
        <v>67</v>
      </c>
      <c r="AM2870" s="160" t="str">
        <f>MONTH(B2870)&amp;"/"&amp;YEAR(B2870)</f>
        <v>3/2026</v>
      </c>
      <c r="AN2870" s="45">
        <f>WEEKNUM(B2870)-WEEKNUM(EOMONTH(B2870,-1)+1)+1</f>
        <v>4</v>
      </c>
      <c r="AO2870" s="45" t="str">
        <f>MONTH(R2870)&amp;"/"&amp;YEAR(R2870)</f>
        <v>1/1900</v>
      </c>
      <c r="AP2870" s="45" t="e">
        <f>WEEKNUM(R2870)-WEEKNUM(EOMONTH(R2870,-1)+1)+1</f>
        <v>#NUM!</v>
      </c>
      <c r="AQ2870" s="45">
        <f>IF(AU2870="S",IF(Q2870="1. Aceitou o programa",R2870-B2870,0),0)</f>
        <v>0</v>
      </c>
      <c r="AR2870" s="45">
        <f>IF(AU2870="S",IF(AND(S2870&lt;&gt;"",R2870&lt;&gt;""),S2870-R2870,0),0)</f>
        <v>0</v>
      </c>
      <c r="AS2870" s="45">
        <f>IF(AU2870="S",IF(Q2870="1. Aceitou o programa",IF(OR(X2870="Não se Aplica",X2870=""),IF(OR(W2870="Não se Aplica",W2870=""),0,W2870-V2870),AVERAGE(X2870-W2870,W2870-V2870)),0),0)</f>
        <v>0</v>
      </c>
      <c r="AT2870" s="45">
        <f>IF(AU2870="S",IF(AND(Q2870="1. Aceitou o programa",AB2870="Realizada"),IFERROR(IF(AA2870="",0,AA2870-R2870),0),0),0)</f>
        <v>0</v>
      </c>
      <c r="AU2870" s="45" t="str">
        <f>_xlfn.XLOOKUP(U2870,'Lista Suspensa'!$AA$20:$AA$23,'Lista Suspensa'!$AB$20:$AB$23,"N/A")</f>
        <v>S</v>
      </c>
    </row>
    <row r="2871" spans="1:47" ht="12" customHeight="1" x14ac:dyDescent="0.3">
      <c r="A2871" s="87" t="s">
        <v>47</v>
      </c>
      <c r="B2871" s="88">
        <v>46104</v>
      </c>
      <c r="C2871" s="89" t="s">
        <v>48</v>
      </c>
      <c r="D2871" s="89" t="s">
        <v>49</v>
      </c>
      <c r="E2871" s="189">
        <v>92715507</v>
      </c>
      <c r="F2871" s="197" t="s">
        <v>7266</v>
      </c>
      <c r="G2871" s="90">
        <v>16192519730</v>
      </c>
      <c r="H2871" s="91">
        <v>36432</v>
      </c>
      <c r="I2871" s="89"/>
      <c r="J2871" s="89" t="s">
        <v>51</v>
      </c>
      <c r="K2871" s="89" t="s">
        <v>76</v>
      </c>
      <c r="L2871" s="89" t="s">
        <v>283</v>
      </c>
      <c r="M2871" s="89" t="s">
        <v>688</v>
      </c>
      <c r="N2871" s="89" t="s">
        <v>197</v>
      </c>
      <c r="O2871" s="92" t="s">
        <v>7267</v>
      </c>
      <c r="P2871" s="93" t="s">
        <v>57</v>
      </c>
      <c r="Q2871" s="110" t="s">
        <v>5322</v>
      </c>
      <c r="R2871" s="94"/>
      <c r="S2871" s="95">
        <v>46168</v>
      </c>
      <c r="T2871" s="95" t="s">
        <v>5203</v>
      </c>
      <c r="U2871" s="95" t="s">
        <v>1125</v>
      </c>
      <c r="V2871" s="91">
        <v>46118</v>
      </c>
      <c r="W2871" s="91">
        <v>46161</v>
      </c>
      <c r="X2871" s="91">
        <v>46167</v>
      </c>
      <c r="Y2871" s="96" t="s">
        <v>2851</v>
      </c>
      <c r="Z2871" s="89"/>
      <c r="AA2871" s="95"/>
      <c r="AB2871" s="89"/>
      <c r="AC2871" s="109"/>
      <c r="AD2871" s="89"/>
      <c r="AE2871" s="89"/>
      <c r="AF2871" s="191"/>
      <c r="AG2871" s="194"/>
      <c r="AH2871" s="193"/>
      <c r="AI2871" s="97"/>
      <c r="AJ2871" s="97"/>
      <c r="AK2871" s="97"/>
      <c r="AL2871" s="45" t="s">
        <v>67</v>
      </c>
      <c r="AM2871" s="160" t="str">
        <f>MONTH(B2871)&amp;"/"&amp;YEAR(B2871)</f>
        <v>3/2026</v>
      </c>
      <c r="AN2871" s="45">
        <f>WEEKNUM(B2871)-WEEKNUM(EOMONTH(B2871,-1)+1)+1</f>
        <v>4</v>
      </c>
      <c r="AO2871" s="45" t="str">
        <f>MONTH(R2871)&amp;"/"&amp;YEAR(R2871)</f>
        <v>1/1900</v>
      </c>
      <c r="AP2871" s="45" t="e">
        <f>WEEKNUM(R2871)-WEEKNUM(EOMONTH(R2871,-1)+1)+1</f>
        <v>#NUM!</v>
      </c>
      <c r="AQ2871" s="45">
        <f>IF(AU2871="S",IF(Q2871="1. Aceitou o programa",R2871-B2871,0),0)</f>
        <v>0</v>
      </c>
      <c r="AR2871" s="45">
        <f>IF(AU2871="S",IF(AND(S2871&lt;&gt;"",R2871&lt;&gt;""),S2871-R2871,0),0)</f>
        <v>0</v>
      </c>
      <c r="AS2871" s="45">
        <f>IF(AU2871="S",IF(Q2871="1. Aceitou o programa",IF(OR(X2871="Não se Aplica",X2871=""),IF(OR(W2871="Não se Aplica",W2871=""),0,W2871-V2871),AVERAGE(X2871-W2871,W2871-V2871)),0),0)</f>
        <v>0</v>
      </c>
      <c r="AT2871" s="45">
        <f>IF(AU2871="S",IF(AND(Q2871="1. Aceitou o programa",AB2871="Realizada"),IFERROR(IF(AA2871="",0,AA2871-R2871),0),0),0)</f>
        <v>0</v>
      </c>
      <c r="AU2871" s="45" t="str">
        <f>_xlfn.XLOOKUP(U2871,'Lista Suspensa'!$AA$20:$AA$23,'Lista Suspensa'!$AB$20:$AB$23,"N/A")</f>
        <v>S</v>
      </c>
    </row>
    <row r="2872" spans="1:47" ht="12" customHeight="1" x14ac:dyDescent="0.3">
      <c r="A2872" s="87" t="s">
        <v>47</v>
      </c>
      <c r="B2872" s="88">
        <v>46104</v>
      </c>
      <c r="C2872" s="89" t="s">
        <v>48</v>
      </c>
      <c r="D2872" s="89" t="s">
        <v>49</v>
      </c>
      <c r="E2872" s="189">
        <v>89861879</v>
      </c>
      <c r="F2872" s="197" t="s">
        <v>7268</v>
      </c>
      <c r="G2872" s="90">
        <v>13203106809</v>
      </c>
      <c r="H2872" s="91">
        <v>24100</v>
      </c>
      <c r="I2872" s="89"/>
      <c r="J2872" s="89" t="s">
        <v>51</v>
      </c>
      <c r="K2872" s="89" t="s">
        <v>52</v>
      </c>
      <c r="L2872" s="89" t="s">
        <v>85</v>
      </c>
      <c r="M2872" s="89" t="s">
        <v>5500</v>
      </c>
      <c r="N2872" s="89" t="s">
        <v>137</v>
      </c>
      <c r="O2872" s="92" t="s">
        <v>7269</v>
      </c>
      <c r="P2872" s="93" t="s">
        <v>57</v>
      </c>
      <c r="Q2872" s="110" t="s">
        <v>5322</v>
      </c>
      <c r="R2872" s="94"/>
      <c r="S2872" s="95">
        <v>46168</v>
      </c>
      <c r="T2872" s="95" t="s">
        <v>5203</v>
      </c>
      <c r="U2872" s="95" t="s">
        <v>1125</v>
      </c>
      <c r="V2872" s="91">
        <v>46118</v>
      </c>
      <c r="W2872" s="91">
        <v>46161</v>
      </c>
      <c r="X2872" s="91">
        <v>46167</v>
      </c>
      <c r="Y2872" s="96" t="s">
        <v>2851</v>
      </c>
      <c r="Z2872" s="89"/>
      <c r="AA2872" s="95"/>
      <c r="AB2872" s="89"/>
      <c r="AC2872" s="109"/>
      <c r="AD2872" s="89"/>
      <c r="AE2872" s="89"/>
      <c r="AF2872" s="191"/>
      <c r="AG2872" s="194"/>
      <c r="AH2872" s="193"/>
      <c r="AI2872" s="97"/>
      <c r="AJ2872" s="97"/>
      <c r="AK2872" s="97"/>
      <c r="AL2872" s="45" t="s">
        <v>67</v>
      </c>
      <c r="AM2872" s="160" t="str">
        <f>MONTH(B2872)&amp;"/"&amp;YEAR(B2872)</f>
        <v>3/2026</v>
      </c>
      <c r="AN2872" s="45">
        <f>WEEKNUM(B2872)-WEEKNUM(EOMONTH(B2872,-1)+1)+1</f>
        <v>4</v>
      </c>
      <c r="AO2872" s="45" t="str">
        <f>MONTH(R2872)&amp;"/"&amp;YEAR(R2872)</f>
        <v>1/1900</v>
      </c>
      <c r="AP2872" s="45" t="e">
        <f>WEEKNUM(R2872)-WEEKNUM(EOMONTH(R2872,-1)+1)+1</f>
        <v>#NUM!</v>
      </c>
      <c r="AQ2872" s="45">
        <f>IF(AU2872="S",IF(Q2872="1. Aceitou o programa",R2872-B2872,0),0)</f>
        <v>0</v>
      </c>
      <c r="AR2872" s="45">
        <f>IF(AU2872="S",IF(AND(S2872&lt;&gt;"",R2872&lt;&gt;""),S2872-R2872,0),0)</f>
        <v>0</v>
      </c>
      <c r="AS2872" s="45">
        <f>IF(AU2872="S",IF(Q2872="1. Aceitou o programa",IF(OR(X2872="Não se Aplica",X2872=""),IF(OR(W2872="Não se Aplica",W2872=""),0,W2872-V2872),AVERAGE(X2872-W2872,W2872-V2872)),0),0)</f>
        <v>0</v>
      </c>
      <c r="AT2872" s="45">
        <f>IF(AU2872="S",IF(AND(Q2872="1. Aceitou o programa",AB2872="Realizada"),IFERROR(IF(AA2872="",0,AA2872-R2872),0),0),0)</f>
        <v>0</v>
      </c>
      <c r="AU2872" s="45" t="str">
        <f>_xlfn.XLOOKUP(U2872,'Lista Suspensa'!$AA$20:$AA$23,'Lista Suspensa'!$AB$20:$AB$23,"N/A")</f>
        <v>S</v>
      </c>
    </row>
    <row r="2873" spans="1:47" ht="12" customHeight="1" x14ac:dyDescent="0.3">
      <c r="A2873" s="87" t="s">
        <v>47</v>
      </c>
      <c r="B2873" s="88">
        <v>46104</v>
      </c>
      <c r="C2873" s="89" t="s">
        <v>48</v>
      </c>
      <c r="D2873" s="89" t="s">
        <v>49</v>
      </c>
      <c r="E2873" s="189">
        <v>78541364</v>
      </c>
      <c r="F2873" s="197" t="s">
        <v>7270</v>
      </c>
      <c r="G2873" s="90">
        <v>67273890715</v>
      </c>
      <c r="H2873" s="91">
        <v>22064</v>
      </c>
      <c r="I2873" s="89"/>
      <c r="J2873" s="89" t="s">
        <v>84</v>
      </c>
      <c r="K2873" s="89" t="s">
        <v>76</v>
      </c>
      <c r="L2873" s="89" t="s">
        <v>95</v>
      </c>
      <c r="M2873" s="89" t="s">
        <v>624</v>
      </c>
      <c r="N2873" s="89" t="s">
        <v>137</v>
      </c>
      <c r="O2873" s="92" t="s">
        <v>7271</v>
      </c>
      <c r="P2873" s="93" t="s">
        <v>57</v>
      </c>
      <c r="Q2873" s="110" t="s">
        <v>5322</v>
      </c>
      <c r="R2873" s="94"/>
      <c r="S2873" s="95">
        <v>46168</v>
      </c>
      <c r="T2873" s="95" t="s">
        <v>5203</v>
      </c>
      <c r="U2873" s="95" t="s">
        <v>1125</v>
      </c>
      <c r="V2873" s="91">
        <v>46118</v>
      </c>
      <c r="W2873" s="91">
        <v>46161</v>
      </c>
      <c r="X2873" s="91">
        <v>46167</v>
      </c>
      <c r="Y2873" s="96" t="s">
        <v>2851</v>
      </c>
      <c r="Z2873" s="89"/>
      <c r="AA2873" s="95"/>
      <c r="AB2873" s="89"/>
      <c r="AC2873" s="109"/>
      <c r="AD2873" s="89"/>
      <c r="AE2873" s="89"/>
      <c r="AF2873" s="191"/>
      <c r="AG2873" s="194"/>
      <c r="AH2873" s="193"/>
      <c r="AI2873" s="97"/>
      <c r="AJ2873" s="97"/>
      <c r="AK2873" s="97"/>
      <c r="AL2873" s="45" t="s">
        <v>67</v>
      </c>
      <c r="AM2873" s="160" t="str">
        <f>MONTH(B2873)&amp;"/"&amp;YEAR(B2873)</f>
        <v>3/2026</v>
      </c>
      <c r="AN2873" s="45">
        <f>WEEKNUM(B2873)-WEEKNUM(EOMONTH(B2873,-1)+1)+1</f>
        <v>4</v>
      </c>
      <c r="AO2873" s="45" t="str">
        <f>MONTH(R2873)&amp;"/"&amp;YEAR(R2873)</f>
        <v>1/1900</v>
      </c>
      <c r="AP2873" s="45" t="e">
        <f>WEEKNUM(R2873)-WEEKNUM(EOMONTH(R2873,-1)+1)+1</f>
        <v>#NUM!</v>
      </c>
      <c r="AQ2873" s="45">
        <f>IF(AU2873="S",IF(Q2873="1. Aceitou o programa",R2873-B2873,0),0)</f>
        <v>0</v>
      </c>
      <c r="AR2873" s="45">
        <f>IF(AU2873="S",IF(AND(S2873&lt;&gt;"",R2873&lt;&gt;""),S2873-R2873,0),0)</f>
        <v>0</v>
      </c>
      <c r="AS2873" s="45">
        <f>IF(AU2873="S",IF(Q2873="1. Aceitou o programa",IF(OR(X2873="Não se Aplica",X2873=""),IF(OR(W2873="Não se Aplica",W2873=""),0,W2873-V2873),AVERAGE(X2873-W2873,W2873-V2873)),0),0)</f>
        <v>0</v>
      </c>
      <c r="AT2873" s="45">
        <f>IF(AU2873="S",IF(AND(Q2873="1. Aceitou o programa",AB2873="Realizada"),IFERROR(IF(AA2873="",0,AA2873-R2873),0),0),0)</f>
        <v>0</v>
      </c>
      <c r="AU2873" s="45" t="str">
        <f>_xlfn.XLOOKUP(U2873,'Lista Suspensa'!$AA$20:$AA$23,'Lista Suspensa'!$AB$20:$AB$23,"N/A")</f>
        <v>S</v>
      </c>
    </row>
    <row r="2874" spans="1:47" ht="12" customHeight="1" x14ac:dyDescent="0.3">
      <c r="A2874" s="87" t="s">
        <v>47</v>
      </c>
      <c r="B2874" s="88">
        <v>46104</v>
      </c>
      <c r="C2874" s="89" t="s">
        <v>48</v>
      </c>
      <c r="D2874" s="89" t="s">
        <v>49</v>
      </c>
      <c r="E2874" s="189">
        <v>78579389</v>
      </c>
      <c r="F2874" s="197" t="s">
        <v>7272</v>
      </c>
      <c r="G2874" s="90">
        <v>49282450759</v>
      </c>
      <c r="H2874" s="91">
        <v>21447</v>
      </c>
      <c r="I2874" s="89"/>
      <c r="J2874" s="89" t="s">
        <v>51</v>
      </c>
      <c r="K2874" s="89" t="s">
        <v>76</v>
      </c>
      <c r="L2874" s="89" t="s">
        <v>95</v>
      </c>
      <c r="M2874" s="89" t="s">
        <v>5861</v>
      </c>
      <c r="N2874" s="89" t="s">
        <v>137</v>
      </c>
      <c r="O2874" s="92" t="s">
        <v>5862</v>
      </c>
      <c r="P2874" s="93" t="s">
        <v>57</v>
      </c>
      <c r="Q2874" s="110" t="s">
        <v>5322</v>
      </c>
      <c r="R2874" s="94"/>
      <c r="S2874" s="95">
        <v>46168</v>
      </c>
      <c r="T2874" s="95" t="s">
        <v>5203</v>
      </c>
      <c r="U2874" s="95" t="s">
        <v>1125</v>
      </c>
      <c r="V2874" s="91">
        <v>46118</v>
      </c>
      <c r="W2874" s="91">
        <v>46161</v>
      </c>
      <c r="X2874" s="91">
        <v>46167</v>
      </c>
      <c r="Y2874" s="96" t="s">
        <v>2851</v>
      </c>
      <c r="Z2874" s="89"/>
      <c r="AA2874" s="95"/>
      <c r="AB2874" s="89"/>
      <c r="AC2874" s="109"/>
      <c r="AD2874" s="89"/>
      <c r="AE2874" s="89"/>
      <c r="AF2874" s="191"/>
      <c r="AG2874" s="194"/>
      <c r="AH2874" s="193"/>
      <c r="AI2874" s="97"/>
      <c r="AJ2874" s="97"/>
      <c r="AK2874" s="97"/>
      <c r="AL2874" s="45" t="s">
        <v>67</v>
      </c>
      <c r="AM2874" s="160" t="str">
        <f>MONTH(B2874)&amp;"/"&amp;YEAR(B2874)</f>
        <v>3/2026</v>
      </c>
      <c r="AN2874" s="45">
        <f>WEEKNUM(B2874)-WEEKNUM(EOMONTH(B2874,-1)+1)+1</f>
        <v>4</v>
      </c>
      <c r="AO2874" s="45" t="str">
        <f>MONTH(R2874)&amp;"/"&amp;YEAR(R2874)</f>
        <v>1/1900</v>
      </c>
      <c r="AP2874" s="45" t="e">
        <f>WEEKNUM(R2874)-WEEKNUM(EOMONTH(R2874,-1)+1)+1</f>
        <v>#NUM!</v>
      </c>
      <c r="AQ2874" s="45">
        <f>IF(AU2874="S",IF(Q2874="1. Aceitou o programa",R2874-B2874,0),0)</f>
        <v>0</v>
      </c>
      <c r="AR2874" s="45">
        <f>IF(AU2874="S",IF(AND(S2874&lt;&gt;"",R2874&lt;&gt;""),S2874-R2874,0),0)</f>
        <v>0</v>
      </c>
      <c r="AS2874" s="45">
        <f>IF(AU2874="S",IF(Q2874="1. Aceitou o programa",IF(OR(X2874="Não se Aplica",X2874=""),IF(OR(W2874="Não se Aplica",W2874=""),0,W2874-V2874),AVERAGE(X2874-W2874,W2874-V2874)),0),0)</f>
        <v>0</v>
      </c>
      <c r="AT2874" s="45">
        <f>IF(AU2874="S",IF(AND(Q2874="1. Aceitou o programa",AB2874="Realizada"),IFERROR(IF(AA2874="",0,AA2874-R2874),0),0),0)</f>
        <v>0</v>
      </c>
      <c r="AU2874" s="45" t="str">
        <f>_xlfn.XLOOKUP(U2874,'Lista Suspensa'!$AA$20:$AA$23,'Lista Suspensa'!$AB$20:$AB$23,"N/A")</f>
        <v>S</v>
      </c>
    </row>
    <row r="2875" spans="1:47" ht="12" customHeight="1" x14ac:dyDescent="0.3">
      <c r="A2875" s="87" t="s">
        <v>47</v>
      </c>
      <c r="B2875" s="88">
        <v>46104</v>
      </c>
      <c r="C2875" s="89" t="s">
        <v>48</v>
      </c>
      <c r="D2875" s="89" t="s">
        <v>49</v>
      </c>
      <c r="E2875" s="189">
        <v>78579446</v>
      </c>
      <c r="F2875" s="197" t="s">
        <v>7273</v>
      </c>
      <c r="G2875" s="90">
        <v>43014925268</v>
      </c>
      <c r="H2875" s="91">
        <v>25390</v>
      </c>
      <c r="I2875" s="89"/>
      <c r="J2875" s="89" t="s">
        <v>51</v>
      </c>
      <c r="K2875" s="89" t="s">
        <v>76</v>
      </c>
      <c r="L2875" s="89" t="s">
        <v>95</v>
      </c>
      <c r="M2875" s="89" t="s">
        <v>1195</v>
      </c>
      <c r="N2875" s="89" t="s">
        <v>197</v>
      </c>
      <c r="O2875" s="92" t="s">
        <v>7274</v>
      </c>
      <c r="P2875" s="93" t="s">
        <v>57</v>
      </c>
      <c r="Q2875" s="110" t="s">
        <v>5322</v>
      </c>
      <c r="R2875" s="94"/>
      <c r="S2875" s="95">
        <v>46168</v>
      </c>
      <c r="T2875" s="95" t="s">
        <v>5203</v>
      </c>
      <c r="U2875" s="95" t="s">
        <v>1125</v>
      </c>
      <c r="V2875" s="91">
        <v>46118</v>
      </c>
      <c r="W2875" s="91">
        <v>46161</v>
      </c>
      <c r="X2875" s="91">
        <v>46167</v>
      </c>
      <c r="Y2875" s="96" t="s">
        <v>5548</v>
      </c>
      <c r="Z2875" s="89"/>
      <c r="AA2875" s="95"/>
      <c r="AB2875" s="89"/>
      <c r="AC2875" s="109"/>
      <c r="AD2875" s="89"/>
      <c r="AE2875" s="89"/>
      <c r="AF2875" s="191"/>
      <c r="AG2875" s="194"/>
      <c r="AH2875" s="193"/>
      <c r="AI2875" s="97"/>
      <c r="AJ2875" s="97"/>
      <c r="AK2875" s="97"/>
      <c r="AL2875" s="45" t="s">
        <v>67</v>
      </c>
      <c r="AM2875" s="160" t="str">
        <f>MONTH(B2875)&amp;"/"&amp;YEAR(B2875)</f>
        <v>3/2026</v>
      </c>
      <c r="AN2875" s="45">
        <f>WEEKNUM(B2875)-WEEKNUM(EOMONTH(B2875,-1)+1)+1</f>
        <v>4</v>
      </c>
      <c r="AO2875" s="45" t="str">
        <f>MONTH(R2875)&amp;"/"&amp;YEAR(R2875)</f>
        <v>1/1900</v>
      </c>
      <c r="AP2875" s="45" t="e">
        <f>WEEKNUM(R2875)-WEEKNUM(EOMONTH(R2875,-1)+1)+1</f>
        <v>#NUM!</v>
      </c>
      <c r="AQ2875" s="45">
        <f>IF(AU2875="S",IF(Q2875="1. Aceitou o programa",R2875-B2875,0),0)</f>
        <v>0</v>
      </c>
      <c r="AR2875" s="45">
        <f>IF(AU2875="S",IF(AND(S2875&lt;&gt;"",R2875&lt;&gt;""),S2875-R2875,0),0)</f>
        <v>0</v>
      </c>
      <c r="AS2875" s="45">
        <f>IF(AU2875="S",IF(Q2875="1. Aceitou o programa",IF(OR(X2875="Não se Aplica",X2875=""),IF(OR(W2875="Não se Aplica",W2875=""),0,W2875-V2875),AVERAGE(X2875-W2875,W2875-V2875)),0),0)</f>
        <v>0</v>
      </c>
      <c r="AT2875" s="45">
        <f>IF(AU2875="S",IF(AND(Q2875="1. Aceitou o programa",AB2875="Realizada"),IFERROR(IF(AA2875="",0,AA2875-R2875),0),0),0)</f>
        <v>0</v>
      </c>
      <c r="AU2875" s="45" t="str">
        <f>_xlfn.XLOOKUP(U2875,'Lista Suspensa'!$AA$20:$AA$23,'Lista Suspensa'!$AB$20:$AB$23,"N/A")</f>
        <v>S</v>
      </c>
    </row>
    <row r="2876" spans="1:47" ht="12" customHeight="1" x14ac:dyDescent="0.3">
      <c r="A2876" s="87" t="s">
        <v>47</v>
      </c>
      <c r="B2876" s="88">
        <v>46104</v>
      </c>
      <c r="C2876" s="89" t="s">
        <v>48</v>
      </c>
      <c r="D2876" s="89" t="s">
        <v>49</v>
      </c>
      <c r="E2876" s="189">
        <v>82133601</v>
      </c>
      <c r="F2876" s="197" t="s">
        <v>7275</v>
      </c>
      <c r="G2876" s="90">
        <v>969509863</v>
      </c>
      <c r="H2876" s="91">
        <v>22239</v>
      </c>
      <c r="I2876" s="89"/>
      <c r="J2876" s="89" t="s">
        <v>84</v>
      </c>
      <c r="K2876" s="89" t="s">
        <v>52</v>
      </c>
      <c r="L2876" s="89" t="s">
        <v>69</v>
      </c>
      <c r="M2876" s="89" t="s">
        <v>7276</v>
      </c>
      <c r="N2876" s="89" t="s">
        <v>449</v>
      </c>
      <c r="O2876" s="92" t="s">
        <v>7277</v>
      </c>
      <c r="P2876" s="93" t="s">
        <v>57</v>
      </c>
      <c r="Q2876" s="110" t="s">
        <v>5322</v>
      </c>
      <c r="R2876" s="94"/>
      <c r="S2876" s="95">
        <v>46168</v>
      </c>
      <c r="T2876" s="95" t="s">
        <v>5203</v>
      </c>
      <c r="U2876" s="95" t="s">
        <v>1125</v>
      </c>
      <c r="V2876" s="91">
        <v>46118</v>
      </c>
      <c r="W2876" s="91">
        <v>46161</v>
      </c>
      <c r="X2876" s="91">
        <v>46167</v>
      </c>
      <c r="Y2876" s="96" t="s">
        <v>2851</v>
      </c>
      <c r="Z2876" s="89"/>
      <c r="AA2876" s="95"/>
      <c r="AB2876" s="89"/>
      <c r="AC2876" s="109"/>
      <c r="AD2876" s="89"/>
      <c r="AE2876" s="89"/>
      <c r="AF2876" s="191"/>
      <c r="AG2876" s="194"/>
      <c r="AH2876" s="193"/>
      <c r="AI2876" s="97"/>
      <c r="AJ2876" s="97"/>
      <c r="AK2876" s="97"/>
      <c r="AL2876" s="45" t="s">
        <v>67</v>
      </c>
      <c r="AM2876" s="160" t="str">
        <f>MONTH(B2876)&amp;"/"&amp;YEAR(B2876)</f>
        <v>3/2026</v>
      </c>
      <c r="AN2876" s="45">
        <f>WEEKNUM(B2876)-WEEKNUM(EOMONTH(B2876,-1)+1)+1</f>
        <v>4</v>
      </c>
      <c r="AO2876" s="45" t="str">
        <f>MONTH(R2876)&amp;"/"&amp;YEAR(R2876)</f>
        <v>1/1900</v>
      </c>
      <c r="AP2876" s="45" t="e">
        <f>WEEKNUM(R2876)-WEEKNUM(EOMONTH(R2876,-1)+1)+1</f>
        <v>#NUM!</v>
      </c>
      <c r="AQ2876" s="45">
        <f>IF(AU2876="S",IF(Q2876="1. Aceitou o programa",R2876-B2876,0),0)</f>
        <v>0</v>
      </c>
      <c r="AR2876" s="45">
        <f>IF(AU2876="S",IF(AND(S2876&lt;&gt;"",R2876&lt;&gt;""),S2876-R2876,0),0)</f>
        <v>0</v>
      </c>
      <c r="AS2876" s="45">
        <f>IF(AU2876="S",IF(Q2876="1. Aceitou o programa",IF(OR(X2876="Não se Aplica",X2876=""),IF(OR(W2876="Não se Aplica",W2876=""),0,W2876-V2876),AVERAGE(X2876-W2876,W2876-V2876)),0),0)</f>
        <v>0</v>
      </c>
      <c r="AT2876" s="45">
        <f>IF(AU2876="S",IF(AND(Q2876="1. Aceitou o programa",AB2876="Realizada"),IFERROR(IF(AA2876="",0,AA2876-R2876),0),0),0)</f>
        <v>0</v>
      </c>
      <c r="AU2876" s="45" t="str">
        <f>_xlfn.XLOOKUP(U2876,'Lista Suspensa'!$AA$20:$AA$23,'Lista Suspensa'!$AB$20:$AB$23,"N/A")</f>
        <v>S</v>
      </c>
    </row>
    <row r="2877" spans="1:47" ht="12" customHeight="1" x14ac:dyDescent="0.3">
      <c r="A2877" s="87" t="s">
        <v>47</v>
      </c>
      <c r="B2877" s="88">
        <v>46104</v>
      </c>
      <c r="C2877" s="89" t="s">
        <v>48</v>
      </c>
      <c r="D2877" s="89" t="s">
        <v>49</v>
      </c>
      <c r="E2877" s="189">
        <v>78701000</v>
      </c>
      <c r="F2877" s="197" t="s">
        <v>7278</v>
      </c>
      <c r="G2877" s="90">
        <v>27326988811</v>
      </c>
      <c r="H2877" s="91">
        <v>29244</v>
      </c>
      <c r="I2877" s="89"/>
      <c r="J2877" s="89" t="s">
        <v>51</v>
      </c>
      <c r="K2877" s="89" t="s">
        <v>52</v>
      </c>
      <c r="L2877" s="89" t="s">
        <v>85</v>
      </c>
      <c r="M2877" s="89" t="s">
        <v>2037</v>
      </c>
      <c r="N2877" s="89" t="s">
        <v>176</v>
      </c>
      <c r="O2877" s="92" t="s">
        <v>7279</v>
      </c>
      <c r="P2877" s="93" t="s">
        <v>57</v>
      </c>
      <c r="Q2877" s="110" t="s">
        <v>5322</v>
      </c>
      <c r="R2877" s="94"/>
      <c r="S2877" s="95">
        <v>46168</v>
      </c>
      <c r="T2877" s="95" t="s">
        <v>5203</v>
      </c>
      <c r="U2877" s="95" t="s">
        <v>1125</v>
      </c>
      <c r="V2877" s="91">
        <v>46118</v>
      </c>
      <c r="W2877" s="91">
        <v>46161</v>
      </c>
      <c r="X2877" s="91">
        <v>46167</v>
      </c>
      <c r="Y2877" s="96" t="s">
        <v>2851</v>
      </c>
      <c r="Z2877" s="89"/>
      <c r="AA2877" s="95"/>
      <c r="AB2877" s="89"/>
      <c r="AC2877" s="109"/>
      <c r="AD2877" s="89"/>
      <c r="AE2877" s="89"/>
      <c r="AF2877" s="191"/>
      <c r="AG2877" s="194"/>
      <c r="AH2877" s="193"/>
      <c r="AI2877" s="97"/>
      <c r="AJ2877" s="97"/>
      <c r="AK2877" s="97"/>
      <c r="AL2877" s="45" t="s">
        <v>67</v>
      </c>
      <c r="AM2877" s="160" t="str">
        <f>MONTH(B2877)&amp;"/"&amp;YEAR(B2877)</f>
        <v>3/2026</v>
      </c>
      <c r="AN2877" s="45">
        <f>WEEKNUM(B2877)-WEEKNUM(EOMONTH(B2877,-1)+1)+1</f>
        <v>4</v>
      </c>
      <c r="AO2877" s="45" t="str">
        <f>MONTH(R2877)&amp;"/"&amp;YEAR(R2877)</f>
        <v>1/1900</v>
      </c>
      <c r="AP2877" s="45" t="e">
        <f>WEEKNUM(R2877)-WEEKNUM(EOMONTH(R2877,-1)+1)+1</f>
        <v>#NUM!</v>
      </c>
      <c r="AQ2877" s="45">
        <f>IF(AU2877="S",IF(Q2877="1. Aceitou o programa",R2877-B2877,0),0)</f>
        <v>0</v>
      </c>
      <c r="AR2877" s="45">
        <f>IF(AU2877="S",IF(AND(S2877&lt;&gt;"",R2877&lt;&gt;""),S2877-R2877,0),0)</f>
        <v>0</v>
      </c>
      <c r="AS2877" s="45">
        <f>IF(AU2877="S",IF(Q2877="1. Aceitou o programa",IF(OR(X2877="Não se Aplica",X2877=""),IF(OR(W2877="Não se Aplica",W2877=""),0,W2877-V2877),AVERAGE(X2877-W2877,W2877-V2877)),0),0)</f>
        <v>0</v>
      </c>
      <c r="AT2877" s="45">
        <f>IF(AU2877="S",IF(AND(Q2877="1. Aceitou o programa",AB2877="Realizada"),IFERROR(IF(AA2877="",0,AA2877-R2877),0),0),0)</f>
        <v>0</v>
      </c>
      <c r="AU2877" s="45" t="str">
        <f>_xlfn.XLOOKUP(U2877,'Lista Suspensa'!$AA$20:$AA$23,'Lista Suspensa'!$AB$20:$AB$23,"N/A")</f>
        <v>S</v>
      </c>
    </row>
    <row r="2878" spans="1:47" ht="12" customHeight="1" x14ac:dyDescent="0.3">
      <c r="A2878" s="87" t="s">
        <v>47</v>
      </c>
      <c r="B2878" s="88">
        <v>46104</v>
      </c>
      <c r="C2878" s="89" t="s">
        <v>48</v>
      </c>
      <c r="D2878" s="89" t="s">
        <v>49</v>
      </c>
      <c r="E2878" s="189">
        <v>78668250</v>
      </c>
      <c r="F2878" s="197" t="s">
        <v>7280</v>
      </c>
      <c r="G2878" s="90">
        <v>32873282800</v>
      </c>
      <c r="H2878" s="91">
        <v>30831</v>
      </c>
      <c r="I2878" s="89"/>
      <c r="J2878" s="89" t="s">
        <v>51</v>
      </c>
      <c r="K2878" s="89" t="s">
        <v>52</v>
      </c>
      <c r="L2878" s="89" t="s">
        <v>85</v>
      </c>
      <c r="M2878" s="89" t="s">
        <v>7281</v>
      </c>
      <c r="N2878" s="89" t="s">
        <v>291</v>
      </c>
      <c r="O2878" s="92" t="s">
        <v>7282</v>
      </c>
      <c r="P2878" s="93" t="s">
        <v>57</v>
      </c>
      <c r="Q2878" s="110" t="s">
        <v>5322</v>
      </c>
      <c r="R2878" s="94"/>
      <c r="S2878" s="95">
        <v>46168</v>
      </c>
      <c r="T2878" s="95" t="s">
        <v>5203</v>
      </c>
      <c r="U2878" s="95" t="s">
        <v>1125</v>
      </c>
      <c r="V2878" s="91">
        <v>46118</v>
      </c>
      <c r="W2878" s="91">
        <v>46161</v>
      </c>
      <c r="X2878" s="91">
        <v>46167</v>
      </c>
      <c r="Y2878" s="96" t="s">
        <v>2851</v>
      </c>
      <c r="Z2878" s="89"/>
      <c r="AA2878" s="95"/>
      <c r="AB2878" s="89"/>
      <c r="AC2878" s="109"/>
      <c r="AD2878" s="89"/>
      <c r="AE2878" s="89"/>
      <c r="AF2878" s="191"/>
      <c r="AG2878" s="194"/>
      <c r="AH2878" s="193"/>
      <c r="AI2878" s="97"/>
      <c r="AJ2878" s="97"/>
      <c r="AK2878" s="97"/>
      <c r="AL2878" s="45" t="s">
        <v>67</v>
      </c>
      <c r="AM2878" s="160" t="str">
        <f>MONTH(B2878)&amp;"/"&amp;YEAR(B2878)</f>
        <v>3/2026</v>
      </c>
      <c r="AN2878" s="45">
        <f>WEEKNUM(B2878)-WEEKNUM(EOMONTH(B2878,-1)+1)+1</f>
        <v>4</v>
      </c>
      <c r="AO2878" s="45" t="str">
        <f>MONTH(R2878)&amp;"/"&amp;YEAR(R2878)</f>
        <v>1/1900</v>
      </c>
      <c r="AP2878" s="45" t="e">
        <f>WEEKNUM(R2878)-WEEKNUM(EOMONTH(R2878,-1)+1)+1</f>
        <v>#NUM!</v>
      </c>
      <c r="AQ2878" s="45">
        <f>IF(AU2878="S",IF(Q2878="1. Aceitou o programa",R2878-B2878,0),0)</f>
        <v>0</v>
      </c>
      <c r="AR2878" s="45">
        <f>IF(AU2878="S",IF(AND(S2878&lt;&gt;"",R2878&lt;&gt;""),S2878-R2878,0),0)</f>
        <v>0</v>
      </c>
      <c r="AS2878" s="45">
        <f>IF(AU2878="S",IF(Q2878="1. Aceitou o programa",IF(OR(X2878="Não se Aplica",X2878=""),IF(OR(W2878="Não se Aplica",W2878=""),0,W2878-V2878),AVERAGE(X2878-W2878,W2878-V2878)),0),0)</f>
        <v>0</v>
      </c>
      <c r="AT2878" s="45">
        <f>IF(AU2878="S",IF(AND(Q2878="1. Aceitou o programa",AB2878="Realizada"),IFERROR(IF(AA2878="",0,AA2878-R2878),0),0),0)</f>
        <v>0</v>
      </c>
      <c r="AU2878" s="45" t="str">
        <f>_xlfn.XLOOKUP(U2878,'Lista Suspensa'!$AA$20:$AA$23,'Lista Suspensa'!$AB$20:$AB$23,"N/A")</f>
        <v>S</v>
      </c>
    </row>
    <row r="2879" spans="1:47" ht="12" customHeight="1" x14ac:dyDescent="0.3">
      <c r="A2879" s="87" t="s">
        <v>47</v>
      </c>
      <c r="B2879" s="88">
        <v>46104</v>
      </c>
      <c r="C2879" s="89" t="s">
        <v>48</v>
      </c>
      <c r="D2879" s="89" t="s">
        <v>49</v>
      </c>
      <c r="E2879" s="189">
        <v>84671301</v>
      </c>
      <c r="F2879" s="197" t="s">
        <v>7283</v>
      </c>
      <c r="G2879" s="90">
        <v>25814979801</v>
      </c>
      <c r="H2879" s="91">
        <v>28548</v>
      </c>
      <c r="I2879" s="89"/>
      <c r="J2879" s="89" t="s">
        <v>84</v>
      </c>
      <c r="K2879" s="89" t="s">
        <v>52</v>
      </c>
      <c r="L2879" s="89" t="s">
        <v>69</v>
      </c>
      <c r="M2879" s="89" t="s">
        <v>1061</v>
      </c>
      <c r="N2879" s="89" t="s">
        <v>137</v>
      </c>
      <c r="O2879" s="92" t="s">
        <v>7284</v>
      </c>
      <c r="P2879" s="93" t="s">
        <v>57</v>
      </c>
      <c r="Q2879" s="110" t="s">
        <v>5322</v>
      </c>
      <c r="R2879" s="94"/>
      <c r="S2879" s="95">
        <v>46168</v>
      </c>
      <c r="T2879" s="95" t="s">
        <v>5203</v>
      </c>
      <c r="U2879" s="95" t="s">
        <v>1125</v>
      </c>
      <c r="V2879" s="91">
        <v>46118</v>
      </c>
      <c r="W2879" s="91">
        <v>46161</v>
      </c>
      <c r="X2879" s="91">
        <v>46167</v>
      </c>
      <c r="Y2879" s="96" t="s">
        <v>2851</v>
      </c>
      <c r="Z2879" s="89"/>
      <c r="AA2879" s="95"/>
      <c r="AB2879" s="89"/>
      <c r="AC2879" s="109"/>
      <c r="AD2879" s="89"/>
      <c r="AE2879" s="89"/>
      <c r="AF2879" s="191"/>
      <c r="AG2879" s="194"/>
      <c r="AH2879" s="193"/>
      <c r="AI2879" s="97"/>
      <c r="AJ2879" s="97"/>
      <c r="AK2879" s="97"/>
      <c r="AL2879" s="45" t="s">
        <v>67</v>
      </c>
      <c r="AM2879" s="160" t="str">
        <f>MONTH(B2879)&amp;"/"&amp;YEAR(B2879)</f>
        <v>3/2026</v>
      </c>
      <c r="AN2879" s="45">
        <f>WEEKNUM(B2879)-WEEKNUM(EOMONTH(B2879,-1)+1)+1</f>
        <v>4</v>
      </c>
      <c r="AO2879" s="45" t="str">
        <f>MONTH(R2879)&amp;"/"&amp;YEAR(R2879)</f>
        <v>1/1900</v>
      </c>
      <c r="AP2879" s="45" t="e">
        <f>WEEKNUM(R2879)-WEEKNUM(EOMONTH(R2879,-1)+1)+1</f>
        <v>#NUM!</v>
      </c>
      <c r="AQ2879" s="45">
        <f>IF(AU2879="S",IF(Q2879="1. Aceitou o programa",R2879-B2879,0),0)</f>
        <v>0</v>
      </c>
      <c r="AR2879" s="45">
        <f>IF(AU2879="S",IF(AND(S2879&lt;&gt;"",R2879&lt;&gt;""),S2879-R2879,0),0)</f>
        <v>0</v>
      </c>
      <c r="AS2879" s="45">
        <f>IF(AU2879="S",IF(Q2879="1. Aceitou o programa",IF(OR(X2879="Não se Aplica",X2879=""),IF(OR(W2879="Não se Aplica",W2879=""),0,W2879-V2879),AVERAGE(X2879-W2879,W2879-V2879)),0),0)</f>
        <v>0</v>
      </c>
      <c r="AT2879" s="45">
        <f>IF(AU2879="S",IF(AND(Q2879="1. Aceitou o programa",AB2879="Realizada"),IFERROR(IF(AA2879="",0,AA2879-R2879),0),0),0)</f>
        <v>0</v>
      </c>
      <c r="AU2879" s="45" t="str">
        <f>_xlfn.XLOOKUP(U2879,'Lista Suspensa'!$AA$20:$AA$23,'Lista Suspensa'!$AB$20:$AB$23,"N/A")</f>
        <v>S</v>
      </c>
    </row>
    <row r="2880" spans="1:47" ht="12" customHeight="1" x14ac:dyDescent="0.3">
      <c r="A2880" s="87" t="s">
        <v>47</v>
      </c>
      <c r="B2880" s="88">
        <v>46104</v>
      </c>
      <c r="C2880" s="89" t="s">
        <v>48</v>
      </c>
      <c r="D2880" s="89" t="s">
        <v>49</v>
      </c>
      <c r="E2880" s="189">
        <v>78748817</v>
      </c>
      <c r="F2880" s="197" t="s">
        <v>7285</v>
      </c>
      <c r="G2880" s="90">
        <v>5902638704</v>
      </c>
      <c r="H2880" s="91">
        <v>32602</v>
      </c>
      <c r="I2880" s="89"/>
      <c r="J2880" s="89" t="s">
        <v>51</v>
      </c>
      <c r="K2880" s="89" t="s">
        <v>76</v>
      </c>
      <c r="L2880" s="89" t="s">
        <v>101</v>
      </c>
      <c r="M2880" s="89" t="s">
        <v>7286</v>
      </c>
      <c r="N2880" s="89" t="s">
        <v>137</v>
      </c>
      <c r="O2880" s="92" t="s">
        <v>7287</v>
      </c>
      <c r="P2880" s="93" t="s">
        <v>57</v>
      </c>
      <c r="Q2880" s="110" t="s">
        <v>5322</v>
      </c>
      <c r="R2880" s="94"/>
      <c r="S2880" s="95">
        <v>46168</v>
      </c>
      <c r="T2880" s="95" t="s">
        <v>5203</v>
      </c>
      <c r="U2880" s="95" t="s">
        <v>1125</v>
      </c>
      <c r="V2880" s="91">
        <v>46118</v>
      </c>
      <c r="W2880" s="91">
        <v>46161</v>
      </c>
      <c r="X2880" s="91">
        <v>46167</v>
      </c>
      <c r="Y2880" s="96" t="s">
        <v>2851</v>
      </c>
      <c r="Z2880" s="89"/>
      <c r="AA2880" s="95"/>
      <c r="AB2880" s="89"/>
      <c r="AC2880" s="109"/>
      <c r="AD2880" s="89"/>
      <c r="AE2880" s="89"/>
      <c r="AF2880" s="191"/>
      <c r="AG2880" s="194"/>
      <c r="AH2880" s="193"/>
      <c r="AI2880" s="97"/>
      <c r="AJ2880" s="97"/>
      <c r="AK2880" s="97"/>
      <c r="AL2880" s="45" t="s">
        <v>67</v>
      </c>
      <c r="AM2880" s="160" t="str">
        <f>MONTH(B2880)&amp;"/"&amp;YEAR(B2880)</f>
        <v>3/2026</v>
      </c>
      <c r="AN2880" s="45">
        <f>WEEKNUM(B2880)-WEEKNUM(EOMONTH(B2880,-1)+1)+1</f>
        <v>4</v>
      </c>
      <c r="AO2880" s="45" t="str">
        <f>MONTH(R2880)&amp;"/"&amp;YEAR(R2880)</f>
        <v>1/1900</v>
      </c>
      <c r="AP2880" s="45" t="e">
        <f>WEEKNUM(R2880)-WEEKNUM(EOMONTH(R2880,-1)+1)+1</f>
        <v>#NUM!</v>
      </c>
      <c r="AQ2880" s="45">
        <f>IF(AU2880="S",IF(Q2880="1. Aceitou o programa",R2880-B2880,0),0)</f>
        <v>0</v>
      </c>
      <c r="AR2880" s="45">
        <f>IF(AU2880="S",IF(AND(S2880&lt;&gt;"",R2880&lt;&gt;""),S2880-R2880,0),0)</f>
        <v>0</v>
      </c>
      <c r="AS2880" s="45">
        <f>IF(AU2880="S",IF(Q2880="1. Aceitou o programa",IF(OR(X2880="Não se Aplica",X2880=""),IF(OR(W2880="Não se Aplica",W2880=""),0,W2880-V2880),AVERAGE(X2880-W2880,W2880-V2880)),0),0)</f>
        <v>0</v>
      </c>
      <c r="AT2880" s="45">
        <f>IF(AU2880="S",IF(AND(Q2880="1. Aceitou o programa",AB2880="Realizada"),IFERROR(IF(AA2880="",0,AA2880-R2880),0),0),0)</f>
        <v>0</v>
      </c>
      <c r="AU2880" s="45" t="str">
        <f>_xlfn.XLOOKUP(U2880,'Lista Suspensa'!$AA$20:$AA$23,'Lista Suspensa'!$AB$20:$AB$23,"N/A")</f>
        <v>S</v>
      </c>
    </row>
    <row r="2881" spans="1:47" ht="12" customHeight="1" x14ac:dyDescent="0.3">
      <c r="A2881" s="87" t="s">
        <v>47</v>
      </c>
      <c r="B2881" s="88">
        <v>46104</v>
      </c>
      <c r="C2881" s="89" t="s">
        <v>48</v>
      </c>
      <c r="D2881" s="89" t="s">
        <v>49</v>
      </c>
      <c r="E2881" s="189">
        <v>78759298</v>
      </c>
      <c r="F2881" s="197" t="s">
        <v>7288</v>
      </c>
      <c r="G2881" s="90">
        <v>15237179800</v>
      </c>
      <c r="H2881" s="91">
        <v>26885</v>
      </c>
      <c r="I2881" s="89"/>
      <c r="J2881" s="89" t="s">
        <v>51</v>
      </c>
      <c r="K2881" s="89" t="s">
        <v>52</v>
      </c>
      <c r="L2881" s="89" t="s">
        <v>85</v>
      </c>
      <c r="M2881" s="89" t="s">
        <v>1111</v>
      </c>
      <c r="N2881" s="89" t="s">
        <v>137</v>
      </c>
      <c r="O2881" s="92" t="s">
        <v>7289</v>
      </c>
      <c r="P2881" s="93" t="s">
        <v>57</v>
      </c>
      <c r="Q2881" s="110" t="s">
        <v>5322</v>
      </c>
      <c r="R2881" s="94"/>
      <c r="S2881" s="95">
        <v>46168</v>
      </c>
      <c r="T2881" s="95" t="s">
        <v>5203</v>
      </c>
      <c r="U2881" s="95" t="s">
        <v>1125</v>
      </c>
      <c r="V2881" s="91">
        <v>46118</v>
      </c>
      <c r="W2881" s="91">
        <v>46161</v>
      </c>
      <c r="X2881" s="91">
        <v>46167</v>
      </c>
      <c r="Y2881" s="96" t="s">
        <v>2851</v>
      </c>
      <c r="Z2881" s="89"/>
      <c r="AA2881" s="95"/>
      <c r="AB2881" s="89"/>
      <c r="AC2881" s="109"/>
      <c r="AD2881" s="89"/>
      <c r="AE2881" s="89"/>
      <c r="AF2881" s="191"/>
      <c r="AG2881" s="194"/>
      <c r="AH2881" s="193"/>
      <c r="AI2881" s="97"/>
      <c r="AJ2881" s="97"/>
      <c r="AK2881" s="97"/>
      <c r="AL2881" s="45" t="s">
        <v>67</v>
      </c>
      <c r="AM2881" s="160" t="str">
        <f>MONTH(B2881)&amp;"/"&amp;YEAR(B2881)</f>
        <v>3/2026</v>
      </c>
      <c r="AN2881" s="45">
        <f>WEEKNUM(B2881)-WEEKNUM(EOMONTH(B2881,-1)+1)+1</f>
        <v>4</v>
      </c>
      <c r="AO2881" s="45" t="str">
        <f>MONTH(R2881)&amp;"/"&amp;YEAR(R2881)</f>
        <v>1/1900</v>
      </c>
      <c r="AP2881" s="45" t="e">
        <f>WEEKNUM(R2881)-WEEKNUM(EOMONTH(R2881,-1)+1)+1</f>
        <v>#NUM!</v>
      </c>
      <c r="AQ2881" s="45">
        <f>IF(AU2881="S",IF(Q2881="1. Aceitou o programa",R2881-B2881,0),0)</f>
        <v>0</v>
      </c>
      <c r="AR2881" s="45">
        <f>IF(AU2881="S",IF(AND(S2881&lt;&gt;"",R2881&lt;&gt;""),S2881-R2881,0),0)</f>
        <v>0</v>
      </c>
      <c r="AS2881" s="45">
        <f>IF(AU2881="S",IF(Q2881="1. Aceitou o programa",IF(OR(X2881="Não se Aplica",X2881=""),IF(OR(W2881="Não se Aplica",W2881=""),0,W2881-V2881),AVERAGE(X2881-W2881,W2881-V2881)),0),0)</f>
        <v>0</v>
      </c>
      <c r="AT2881" s="45">
        <f>IF(AU2881="S",IF(AND(Q2881="1. Aceitou o programa",AB2881="Realizada"),IFERROR(IF(AA2881="",0,AA2881-R2881),0),0),0)</f>
        <v>0</v>
      </c>
      <c r="AU2881" s="45" t="str">
        <f>_xlfn.XLOOKUP(U2881,'Lista Suspensa'!$AA$20:$AA$23,'Lista Suspensa'!$AB$20:$AB$23,"N/A")</f>
        <v>S</v>
      </c>
    </row>
    <row r="2882" spans="1:47" ht="12" customHeight="1" x14ac:dyDescent="0.3">
      <c r="A2882" s="87" t="s">
        <v>47</v>
      </c>
      <c r="B2882" s="88">
        <v>46104</v>
      </c>
      <c r="C2882" s="89" t="s">
        <v>48</v>
      </c>
      <c r="D2882" s="89" t="s">
        <v>49</v>
      </c>
      <c r="E2882" s="189">
        <v>78767485</v>
      </c>
      <c r="F2882" s="197" t="s">
        <v>7290</v>
      </c>
      <c r="G2882" s="90">
        <v>88549348791</v>
      </c>
      <c r="H2882" s="91">
        <v>23292</v>
      </c>
      <c r="I2882" s="89"/>
      <c r="J2882" s="89" t="s">
        <v>51</v>
      </c>
      <c r="K2882" s="89" t="s">
        <v>76</v>
      </c>
      <c r="L2882" s="89" t="s">
        <v>95</v>
      </c>
      <c r="M2882" s="89" t="s">
        <v>96</v>
      </c>
      <c r="N2882" s="89" t="s">
        <v>137</v>
      </c>
      <c r="O2882" s="92" t="s">
        <v>1892</v>
      </c>
      <c r="P2882" s="93" t="s">
        <v>57</v>
      </c>
      <c r="Q2882" s="110" t="s">
        <v>5322</v>
      </c>
      <c r="R2882" s="94"/>
      <c r="S2882" s="95">
        <v>46168</v>
      </c>
      <c r="T2882" s="95" t="s">
        <v>5203</v>
      </c>
      <c r="U2882" s="95" t="s">
        <v>1125</v>
      </c>
      <c r="V2882" s="91">
        <v>46118</v>
      </c>
      <c r="W2882" s="91">
        <v>46161</v>
      </c>
      <c r="X2882" s="91">
        <v>46167</v>
      </c>
      <c r="Y2882" s="96" t="s">
        <v>2851</v>
      </c>
      <c r="Z2882" s="89"/>
      <c r="AA2882" s="95"/>
      <c r="AB2882" s="89"/>
      <c r="AC2882" s="109"/>
      <c r="AD2882" s="89"/>
      <c r="AE2882" s="89"/>
      <c r="AF2882" s="191"/>
      <c r="AG2882" s="194"/>
      <c r="AH2882" s="193"/>
      <c r="AI2882" s="97"/>
      <c r="AJ2882" s="97"/>
      <c r="AK2882" s="97"/>
      <c r="AL2882" s="45" t="s">
        <v>67</v>
      </c>
      <c r="AM2882" s="160" t="str">
        <f>MONTH(B2882)&amp;"/"&amp;YEAR(B2882)</f>
        <v>3/2026</v>
      </c>
      <c r="AN2882" s="45">
        <f>WEEKNUM(B2882)-WEEKNUM(EOMONTH(B2882,-1)+1)+1</f>
        <v>4</v>
      </c>
      <c r="AO2882" s="45" t="str">
        <f>MONTH(R2882)&amp;"/"&amp;YEAR(R2882)</f>
        <v>1/1900</v>
      </c>
      <c r="AP2882" s="45" t="e">
        <f>WEEKNUM(R2882)-WEEKNUM(EOMONTH(R2882,-1)+1)+1</f>
        <v>#NUM!</v>
      </c>
      <c r="AQ2882" s="45">
        <f>IF(AU2882="S",IF(Q2882="1. Aceitou o programa",R2882-B2882,0),0)</f>
        <v>0</v>
      </c>
      <c r="AR2882" s="45">
        <f>IF(AU2882="S",IF(AND(S2882&lt;&gt;"",R2882&lt;&gt;""),S2882-R2882,0),0)</f>
        <v>0</v>
      </c>
      <c r="AS2882" s="45">
        <f>IF(AU2882="S",IF(Q2882="1. Aceitou o programa",IF(OR(X2882="Não se Aplica",X2882=""),IF(OR(W2882="Não se Aplica",W2882=""),0,W2882-V2882),AVERAGE(X2882-W2882,W2882-V2882)),0),0)</f>
        <v>0</v>
      </c>
      <c r="AT2882" s="45">
        <f>IF(AU2882="S",IF(AND(Q2882="1. Aceitou o programa",AB2882="Realizada"),IFERROR(IF(AA2882="",0,AA2882-R2882),0),0),0)</f>
        <v>0</v>
      </c>
      <c r="AU2882" s="45" t="str">
        <f>_xlfn.XLOOKUP(U2882,'Lista Suspensa'!$AA$20:$AA$23,'Lista Suspensa'!$AB$20:$AB$23,"N/A")</f>
        <v>S</v>
      </c>
    </row>
    <row r="2883" spans="1:47" ht="12" customHeight="1" x14ac:dyDescent="0.3">
      <c r="A2883" s="87" t="s">
        <v>47</v>
      </c>
      <c r="B2883" s="88">
        <v>46104</v>
      </c>
      <c r="C2883" s="89" t="s">
        <v>48</v>
      </c>
      <c r="D2883" s="89" t="s">
        <v>49</v>
      </c>
      <c r="E2883" s="189">
        <v>78798358</v>
      </c>
      <c r="F2883" s="197" t="s">
        <v>7291</v>
      </c>
      <c r="G2883" s="90">
        <v>14678163883</v>
      </c>
      <c r="H2883" s="91">
        <v>26893</v>
      </c>
      <c r="I2883" s="89"/>
      <c r="J2883" s="89" t="s">
        <v>51</v>
      </c>
      <c r="K2883" s="89" t="s">
        <v>52</v>
      </c>
      <c r="L2883" s="89" t="s">
        <v>85</v>
      </c>
      <c r="M2883" s="89" t="s">
        <v>1512</v>
      </c>
      <c r="N2883" s="89" t="s">
        <v>137</v>
      </c>
      <c r="O2883" s="92" t="s">
        <v>7292</v>
      </c>
      <c r="P2883" s="93" t="s">
        <v>57</v>
      </c>
      <c r="Q2883" s="110" t="s">
        <v>5322</v>
      </c>
      <c r="R2883" s="94"/>
      <c r="S2883" s="95">
        <v>46168</v>
      </c>
      <c r="T2883" s="95" t="s">
        <v>5203</v>
      </c>
      <c r="U2883" s="95" t="s">
        <v>1125</v>
      </c>
      <c r="V2883" s="91">
        <v>46118</v>
      </c>
      <c r="W2883" s="91">
        <v>46161</v>
      </c>
      <c r="X2883" s="91">
        <v>46167</v>
      </c>
      <c r="Y2883" s="96" t="s">
        <v>2851</v>
      </c>
      <c r="Z2883" s="89"/>
      <c r="AA2883" s="95"/>
      <c r="AB2883" s="89"/>
      <c r="AC2883" s="109"/>
      <c r="AD2883" s="89"/>
      <c r="AE2883" s="89"/>
      <c r="AF2883" s="191"/>
      <c r="AG2883" s="194"/>
      <c r="AH2883" s="193"/>
      <c r="AI2883" s="97"/>
      <c r="AJ2883" s="97"/>
      <c r="AK2883" s="97"/>
      <c r="AL2883" s="45" t="s">
        <v>67</v>
      </c>
      <c r="AM2883" s="160" t="str">
        <f>MONTH(B2883)&amp;"/"&amp;YEAR(B2883)</f>
        <v>3/2026</v>
      </c>
      <c r="AN2883" s="45">
        <f>WEEKNUM(B2883)-WEEKNUM(EOMONTH(B2883,-1)+1)+1</f>
        <v>4</v>
      </c>
      <c r="AO2883" s="45" t="str">
        <f>MONTH(R2883)&amp;"/"&amp;YEAR(R2883)</f>
        <v>1/1900</v>
      </c>
      <c r="AP2883" s="45" t="e">
        <f>WEEKNUM(R2883)-WEEKNUM(EOMONTH(R2883,-1)+1)+1</f>
        <v>#NUM!</v>
      </c>
      <c r="AQ2883" s="45">
        <f>IF(AU2883="S",IF(Q2883="1. Aceitou o programa",R2883-B2883,0),0)</f>
        <v>0</v>
      </c>
      <c r="AR2883" s="45">
        <f>IF(AU2883="S",IF(AND(S2883&lt;&gt;"",R2883&lt;&gt;""),S2883-R2883,0),0)</f>
        <v>0</v>
      </c>
      <c r="AS2883" s="45">
        <f>IF(AU2883="S",IF(Q2883="1. Aceitou o programa",IF(OR(X2883="Não se Aplica",X2883=""),IF(OR(W2883="Não se Aplica",W2883=""),0,W2883-V2883),AVERAGE(X2883-W2883,W2883-V2883)),0),0)</f>
        <v>0</v>
      </c>
      <c r="AT2883" s="45">
        <f>IF(AU2883="S",IF(AND(Q2883="1. Aceitou o programa",AB2883="Realizada"),IFERROR(IF(AA2883="",0,AA2883-R2883),0),0),0)</f>
        <v>0</v>
      </c>
      <c r="AU2883" s="45" t="str">
        <f>_xlfn.XLOOKUP(U2883,'Lista Suspensa'!$AA$20:$AA$23,'Lista Suspensa'!$AB$20:$AB$23,"N/A")</f>
        <v>S</v>
      </c>
    </row>
    <row r="2884" spans="1:47" ht="12" customHeight="1" x14ac:dyDescent="0.3">
      <c r="A2884" s="87" t="s">
        <v>47</v>
      </c>
      <c r="B2884" s="88">
        <v>46104</v>
      </c>
      <c r="C2884" s="89" t="s">
        <v>48</v>
      </c>
      <c r="D2884" s="89" t="s">
        <v>49</v>
      </c>
      <c r="E2884" s="189">
        <v>78844637</v>
      </c>
      <c r="F2884" s="197" t="s">
        <v>7293</v>
      </c>
      <c r="G2884" s="90">
        <v>29488847808</v>
      </c>
      <c r="H2884" s="91">
        <v>29677</v>
      </c>
      <c r="I2884" s="89"/>
      <c r="J2884" s="89" t="s">
        <v>51</v>
      </c>
      <c r="K2884" s="89" t="s">
        <v>52</v>
      </c>
      <c r="L2884" s="89" t="s">
        <v>85</v>
      </c>
      <c r="M2884" s="89" t="s">
        <v>7294</v>
      </c>
      <c r="N2884" s="89" t="s">
        <v>137</v>
      </c>
      <c r="O2884" s="92" t="s">
        <v>7295</v>
      </c>
      <c r="P2884" s="93" t="s">
        <v>57</v>
      </c>
      <c r="Q2884" s="110" t="s">
        <v>5322</v>
      </c>
      <c r="R2884" s="94"/>
      <c r="S2884" s="95">
        <v>46168</v>
      </c>
      <c r="T2884" s="95" t="s">
        <v>5203</v>
      </c>
      <c r="U2884" s="95" t="s">
        <v>1125</v>
      </c>
      <c r="V2884" s="91">
        <v>46118</v>
      </c>
      <c r="W2884" s="91">
        <v>46161</v>
      </c>
      <c r="X2884" s="91">
        <v>46167</v>
      </c>
      <c r="Y2884" s="96" t="s">
        <v>2851</v>
      </c>
      <c r="Z2884" s="89"/>
      <c r="AA2884" s="95"/>
      <c r="AB2884" s="89"/>
      <c r="AC2884" s="109"/>
      <c r="AD2884" s="89"/>
      <c r="AE2884" s="89"/>
      <c r="AF2884" s="191"/>
      <c r="AG2884" s="194"/>
      <c r="AH2884" s="193"/>
      <c r="AI2884" s="97"/>
      <c r="AJ2884" s="97"/>
      <c r="AK2884" s="97"/>
      <c r="AL2884" s="45" t="s">
        <v>67</v>
      </c>
      <c r="AM2884" s="160" t="str">
        <f>MONTH(B2884)&amp;"/"&amp;YEAR(B2884)</f>
        <v>3/2026</v>
      </c>
      <c r="AN2884" s="45">
        <f>WEEKNUM(B2884)-WEEKNUM(EOMONTH(B2884,-1)+1)+1</f>
        <v>4</v>
      </c>
      <c r="AO2884" s="45" t="str">
        <f>MONTH(R2884)&amp;"/"&amp;YEAR(R2884)</f>
        <v>1/1900</v>
      </c>
      <c r="AP2884" s="45" t="e">
        <f>WEEKNUM(R2884)-WEEKNUM(EOMONTH(R2884,-1)+1)+1</f>
        <v>#NUM!</v>
      </c>
      <c r="AQ2884" s="45">
        <f>IF(AU2884="S",IF(Q2884="1. Aceitou o programa",R2884-B2884,0),0)</f>
        <v>0</v>
      </c>
      <c r="AR2884" s="45">
        <f>IF(AU2884="S",IF(AND(S2884&lt;&gt;"",R2884&lt;&gt;""),S2884-R2884,0),0)</f>
        <v>0</v>
      </c>
      <c r="AS2884" s="45">
        <f>IF(AU2884="S",IF(Q2884="1. Aceitou o programa",IF(OR(X2884="Não se Aplica",X2884=""),IF(OR(W2884="Não se Aplica",W2884=""),0,W2884-V2884),AVERAGE(X2884-W2884,W2884-V2884)),0),0)</f>
        <v>0</v>
      </c>
      <c r="AT2884" s="45">
        <f>IF(AU2884="S",IF(AND(Q2884="1. Aceitou o programa",AB2884="Realizada"),IFERROR(IF(AA2884="",0,AA2884-R2884),0),0),0)</f>
        <v>0</v>
      </c>
      <c r="AU2884" s="45" t="str">
        <f>_xlfn.XLOOKUP(U2884,'Lista Suspensa'!$AA$20:$AA$23,'Lista Suspensa'!$AB$20:$AB$23,"N/A")</f>
        <v>S</v>
      </c>
    </row>
    <row r="2885" spans="1:47" ht="12" customHeight="1" x14ac:dyDescent="0.3">
      <c r="A2885" s="87" t="s">
        <v>47</v>
      </c>
      <c r="B2885" s="88">
        <v>46104</v>
      </c>
      <c r="C2885" s="89" t="s">
        <v>48</v>
      </c>
      <c r="D2885" s="89" t="s">
        <v>49</v>
      </c>
      <c r="E2885" s="189">
        <v>78857985</v>
      </c>
      <c r="F2885" s="197" t="s">
        <v>7296</v>
      </c>
      <c r="G2885" s="90">
        <v>27237826700</v>
      </c>
      <c r="H2885" s="91">
        <v>14669</v>
      </c>
      <c r="I2885" s="89"/>
      <c r="J2885" s="89" t="s">
        <v>84</v>
      </c>
      <c r="K2885" s="89" t="s">
        <v>76</v>
      </c>
      <c r="L2885" s="89" t="s">
        <v>95</v>
      </c>
      <c r="M2885" s="89" t="s">
        <v>1757</v>
      </c>
      <c r="N2885" s="89" t="s">
        <v>197</v>
      </c>
      <c r="O2885" s="92" t="s">
        <v>7297</v>
      </c>
      <c r="P2885" s="93" t="s">
        <v>57</v>
      </c>
      <c r="Q2885" s="110" t="s">
        <v>58</v>
      </c>
      <c r="R2885" s="94">
        <v>46169</v>
      </c>
      <c r="S2885" s="95"/>
      <c r="T2885" s="95" t="s">
        <v>59</v>
      </c>
      <c r="U2885" s="95" t="s">
        <v>60</v>
      </c>
      <c r="V2885" s="91">
        <v>46118</v>
      </c>
      <c r="W2885" s="91">
        <v>46161</v>
      </c>
      <c r="X2885" s="91">
        <v>46167</v>
      </c>
      <c r="Y2885" s="96" t="s">
        <v>2851</v>
      </c>
      <c r="Z2885" s="89" t="s">
        <v>62</v>
      </c>
      <c r="AA2885" s="95"/>
      <c r="AB2885" s="95" t="s">
        <v>63</v>
      </c>
      <c r="AC2885" s="95" t="s">
        <v>63</v>
      </c>
      <c r="AD2885" s="95" t="s">
        <v>63</v>
      </c>
      <c r="AE2885" s="95" t="s">
        <v>63</v>
      </c>
      <c r="AF2885" s="95" t="s">
        <v>63</v>
      </c>
      <c r="AG2885" s="194" t="s">
        <v>108</v>
      </c>
      <c r="AH2885" s="95" t="s">
        <v>63</v>
      </c>
      <c r="AI2885" s="97"/>
      <c r="AJ2885" s="97" t="s">
        <v>65</v>
      </c>
      <c r="AK2885" s="97" t="s">
        <v>66</v>
      </c>
      <c r="AL2885" s="45" t="s">
        <v>67</v>
      </c>
      <c r="AM2885" s="160" t="str">
        <f>MONTH(B2885)&amp;"/"&amp;YEAR(B2885)</f>
        <v>3/2026</v>
      </c>
      <c r="AN2885" s="45">
        <f>WEEKNUM(B2885)-WEEKNUM(EOMONTH(B2885,-1)+1)+1</f>
        <v>4</v>
      </c>
      <c r="AO2885" s="45" t="str">
        <f>MONTH(R2885)&amp;"/"&amp;YEAR(R2885)</f>
        <v>5/2026</v>
      </c>
      <c r="AP2885" s="45">
        <f>WEEKNUM(R2885)-WEEKNUM(EOMONTH(R2885,-1)+1)+1</f>
        <v>5</v>
      </c>
      <c r="AQ2885" s="45">
        <f>IF(AU2885="S",IF(Q2885="1. Aceitou o programa",R2885-B2885,0),0)</f>
        <v>65</v>
      </c>
      <c r="AR2885" s="45">
        <f>IF(AU2885="S",IF(AND(S2885&lt;&gt;"",R2885&lt;&gt;""),S2885-R2885,0),0)</f>
        <v>0</v>
      </c>
      <c r="AS2885" s="45">
        <f>IF(AU2885="S",IF(Q2885="1. Aceitou o programa",IF(OR(X2885="Não se Aplica",X2885=""),IF(OR(W2885="Não se Aplica",W2885=""),0,W2885-V2885),AVERAGE(X2885-W2885,W2885-V2885)),0),0)</f>
        <v>24.5</v>
      </c>
      <c r="AT2885" s="45">
        <f>IF(AU2885="S",IF(AND(Q2885="1. Aceitou o programa",AB2885="Realizada"),IFERROR(IF(AA2885="",0,AA2885-R2885),0),0),0)</f>
        <v>0</v>
      </c>
      <c r="AU2885" s="45" t="str">
        <f>_xlfn.XLOOKUP(U2885,'Lista Suspensa'!$AA$20:$AA$23,'Lista Suspensa'!$AB$20:$AB$23,"N/A")</f>
        <v>S</v>
      </c>
    </row>
    <row r="2886" spans="1:47" ht="12" customHeight="1" x14ac:dyDescent="0.3">
      <c r="A2886" s="87" t="s">
        <v>47</v>
      </c>
      <c r="B2886" s="88">
        <v>46104</v>
      </c>
      <c r="C2886" s="89" t="s">
        <v>48</v>
      </c>
      <c r="D2886" s="89" t="s">
        <v>49</v>
      </c>
      <c r="E2886" s="189">
        <v>78874218</v>
      </c>
      <c r="F2886" s="197" t="s">
        <v>7298</v>
      </c>
      <c r="G2886" s="90">
        <v>66928010444</v>
      </c>
      <c r="H2886" s="91">
        <v>25111</v>
      </c>
      <c r="I2886" s="89"/>
      <c r="J2886" s="89" t="s">
        <v>84</v>
      </c>
      <c r="K2886" s="89" t="s">
        <v>52</v>
      </c>
      <c r="L2886" s="89" t="s">
        <v>85</v>
      </c>
      <c r="M2886" s="89" t="s">
        <v>317</v>
      </c>
      <c r="N2886" s="89" t="s">
        <v>159</v>
      </c>
      <c r="O2886" s="92" t="s">
        <v>7299</v>
      </c>
      <c r="P2886" s="93" t="s">
        <v>57</v>
      </c>
      <c r="Q2886" s="110" t="s">
        <v>5322</v>
      </c>
      <c r="R2886" s="94"/>
      <c r="S2886" s="95">
        <v>46168</v>
      </c>
      <c r="T2886" s="95" t="s">
        <v>5203</v>
      </c>
      <c r="U2886" s="95" t="s">
        <v>1125</v>
      </c>
      <c r="V2886" s="91">
        <v>46118</v>
      </c>
      <c r="W2886" s="91">
        <v>46161</v>
      </c>
      <c r="X2886" s="91">
        <v>46167</v>
      </c>
      <c r="Y2886" s="96" t="s">
        <v>2851</v>
      </c>
      <c r="Z2886" s="89"/>
      <c r="AA2886" s="95"/>
      <c r="AB2886" s="89"/>
      <c r="AC2886" s="109"/>
      <c r="AD2886" s="89"/>
      <c r="AE2886" s="89"/>
      <c r="AF2886" s="191"/>
      <c r="AG2886" s="194"/>
      <c r="AH2886" s="193"/>
      <c r="AI2886" s="97"/>
      <c r="AJ2886" s="97"/>
      <c r="AK2886" s="97"/>
      <c r="AL2886" s="45" t="s">
        <v>67</v>
      </c>
      <c r="AM2886" s="160" t="str">
        <f>MONTH(B2886)&amp;"/"&amp;YEAR(B2886)</f>
        <v>3/2026</v>
      </c>
      <c r="AN2886" s="45">
        <f>WEEKNUM(B2886)-WEEKNUM(EOMONTH(B2886,-1)+1)+1</f>
        <v>4</v>
      </c>
      <c r="AO2886" s="45" t="str">
        <f>MONTH(R2886)&amp;"/"&amp;YEAR(R2886)</f>
        <v>1/1900</v>
      </c>
      <c r="AP2886" s="45" t="e">
        <f>WEEKNUM(R2886)-WEEKNUM(EOMONTH(R2886,-1)+1)+1</f>
        <v>#NUM!</v>
      </c>
      <c r="AQ2886" s="45">
        <f>IF(AU2886="S",IF(Q2886="1. Aceitou o programa",R2886-B2886,0),0)</f>
        <v>0</v>
      </c>
      <c r="AR2886" s="45">
        <f>IF(AU2886="S",IF(AND(S2886&lt;&gt;"",R2886&lt;&gt;""),S2886-R2886,0),0)</f>
        <v>0</v>
      </c>
      <c r="AS2886" s="45">
        <f>IF(AU2886="S",IF(Q2886="1. Aceitou o programa",IF(OR(X2886="Não se Aplica",X2886=""),IF(OR(W2886="Não se Aplica",W2886=""),0,W2886-V2886),AVERAGE(X2886-W2886,W2886-V2886)),0),0)</f>
        <v>0</v>
      </c>
      <c r="AT2886" s="45">
        <f>IF(AU2886="S",IF(AND(Q2886="1. Aceitou o programa",AB2886="Realizada"),IFERROR(IF(AA2886="",0,AA2886-R2886),0),0),0)</f>
        <v>0</v>
      </c>
      <c r="AU2886" s="45" t="str">
        <f>_xlfn.XLOOKUP(U2886,'Lista Suspensa'!$AA$20:$AA$23,'Lista Suspensa'!$AB$20:$AB$23,"N/A")</f>
        <v>S</v>
      </c>
    </row>
    <row r="2887" spans="1:47" ht="12" customHeight="1" x14ac:dyDescent="0.3">
      <c r="A2887" s="87" t="s">
        <v>47</v>
      </c>
      <c r="B2887" s="88">
        <v>46104</v>
      </c>
      <c r="C2887" s="89" t="s">
        <v>48</v>
      </c>
      <c r="D2887" s="89" t="s">
        <v>49</v>
      </c>
      <c r="E2887" s="189">
        <v>78903727</v>
      </c>
      <c r="F2887" s="197" t="s">
        <v>7300</v>
      </c>
      <c r="G2887" s="90">
        <v>13423018895</v>
      </c>
      <c r="H2887" s="91">
        <v>26347</v>
      </c>
      <c r="I2887" s="89"/>
      <c r="J2887" s="89" t="s">
        <v>51</v>
      </c>
      <c r="K2887" s="89" t="s">
        <v>52</v>
      </c>
      <c r="L2887" s="89" t="s">
        <v>85</v>
      </c>
      <c r="M2887" s="89" t="s">
        <v>7301</v>
      </c>
      <c r="N2887" s="89" t="s">
        <v>137</v>
      </c>
      <c r="O2887" s="92" t="s">
        <v>7302</v>
      </c>
      <c r="P2887" s="93" t="s">
        <v>57</v>
      </c>
      <c r="Q2887" s="110" t="s">
        <v>5322</v>
      </c>
      <c r="R2887" s="94"/>
      <c r="S2887" s="95">
        <v>46168</v>
      </c>
      <c r="T2887" s="95" t="s">
        <v>5203</v>
      </c>
      <c r="U2887" s="95" t="s">
        <v>1125</v>
      </c>
      <c r="V2887" s="91">
        <v>46118</v>
      </c>
      <c r="W2887" s="91">
        <v>46161</v>
      </c>
      <c r="X2887" s="91">
        <v>46167</v>
      </c>
      <c r="Y2887" s="96" t="s">
        <v>2851</v>
      </c>
      <c r="Z2887" s="89"/>
      <c r="AA2887" s="95"/>
      <c r="AB2887" s="89"/>
      <c r="AC2887" s="109"/>
      <c r="AD2887" s="89"/>
      <c r="AE2887" s="89"/>
      <c r="AF2887" s="191"/>
      <c r="AG2887" s="194"/>
      <c r="AH2887" s="193"/>
      <c r="AI2887" s="97"/>
      <c r="AJ2887" s="97"/>
      <c r="AK2887" s="97"/>
      <c r="AL2887" s="45" t="s">
        <v>67</v>
      </c>
      <c r="AM2887" s="160" t="str">
        <f>MONTH(B2887)&amp;"/"&amp;YEAR(B2887)</f>
        <v>3/2026</v>
      </c>
      <c r="AN2887" s="45">
        <f>WEEKNUM(B2887)-WEEKNUM(EOMONTH(B2887,-1)+1)+1</f>
        <v>4</v>
      </c>
      <c r="AO2887" s="45" t="str">
        <f>MONTH(R2887)&amp;"/"&amp;YEAR(R2887)</f>
        <v>1/1900</v>
      </c>
      <c r="AP2887" s="45" t="e">
        <f>WEEKNUM(R2887)-WEEKNUM(EOMONTH(R2887,-1)+1)+1</f>
        <v>#NUM!</v>
      </c>
      <c r="AQ2887" s="45">
        <f>IF(AU2887="S",IF(Q2887="1. Aceitou o programa",R2887-B2887,0),0)</f>
        <v>0</v>
      </c>
      <c r="AR2887" s="45">
        <f>IF(AU2887="S",IF(AND(S2887&lt;&gt;"",R2887&lt;&gt;""),S2887-R2887,0),0)</f>
        <v>0</v>
      </c>
      <c r="AS2887" s="45">
        <f>IF(AU2887="S",IF(Q2887="1. Aceitou o programa",IF(OR(X2887="Não se Aplica",X2887=""),IF(OR(W2887="Não se Aplica",W2887=""),0,W2887-V2887),AVERAGE(X2887-W2887,W2887-V2887)),0),0)</f>
        <v>0</v>
      </c>
      <c r="AT2887" s="45">
        <f>IF(AU2887="S",IF(AND(Q2887="1. Aceitou o programa",AB2887="Realizada"),IFERROR(IF(AA2887="",0,AA2887-R2887),0),0),0)</f>
        <v>0</v>
      </c>
      <c r="AU2887" s="45" t="str">
        <f>_xlfn.XLOOKUP(U2887,'Lista Suspensa'!$AA$20:$AA$23,'Lista Suspensa'!$AB$20:$AB$23,"N/A")</f>
        <v>S</v>
      </c>
    </row>
    <row r="2888" spans="1:47" ht="12" customHeight="1" x14ac:dyDescent="0.3">
      <c r="A2888" s="87" t="s">
        <v>47</v>
      </c>
      <c r="B2888" s="88">
        <v>46104</v>
      </c>
      <c r="C2888" s="89" t="s">
        <v>48</v>
      </c>
      <c r="D2888" s="89" t="s">
        <v>49</v>
      </c>
      <c r="E2888" s="189">
        <v>84853402</v>
      </c>
      <c r="F2888" s="197" t="s">
        <v>7303</v>
      </c>
      <c r="G2888" s="90">
        <v>13599080801</v>
      </c>
      <c r="H2888" s="91">
        <v>26638</v>
      </c>
      <c r="I2888" s="89"/>
      <c r="J2888" s="89" t="s">
        <v>51</v>
      </c>
      <c r="K2888" s="89" t="s">
        <v>52</v>
      </c>
      <c r="L2888" s="89" t="s">
        <v>53</v>
      </c>
      <c r="M2888" s="89" t="s">
        <v>4091</v>
      </c>
      <c r="N2888" s="89" t="s">
        <v>137</v>
      </c>
      <c r="O2888" s="92" t="s">
        <v>7304</v>
      </c>
      <c r="P2888" s="93" t="s">
        <v>57</v>
      </c>
      <c r="Q2888" s="110" t="s">
        <v>5322</v>
      </c>
      <c r="R2888" s="94"/>
      <c r="S2888" s="95">
        <v>46168</v>
      </c>
      <c r="T2888" s="95" t="s">
        <v>5203</v>
      </c>
      <c r="U2888" s="95" t="s">
        <v>1125</v>
      </c>
      <c r="V2888" s="91">
        <v>46118</v>
      </c>
      <c r="W2888" s="91">
        <v>46161</v>
      </c>
      <c r="X2888" s="91">
        <v>46167</v>
      </c>
      <c r="Y2888" s="96" t="s">
        <v>2851</v>
      </c>
      <c r="Z2888" s="89"/>
      <c r="AA2888" s="95"/>
      <c r="AB2888" s="89"/>
      <c r="AC2888" s="109"/>
      <c r="AD2888" s="89"/>
      <c r="AE2888" s="89"/>
      <c r="AF2888" s="191"/>
      <c r="AG2888" s="194"/>
      <c r="AH2888" s="193"/>
      <c r="AI2888" s="97"/>
      <c r="AJ2888" s="97"/>
      <c r="AK2888" s="97"/>
      <c r="AL2888" s="45" t="s">
        <v>67</v>
      </c>
      <c r="AM2888" s="160" t="str">
        <f>MONTH(B2888)&amp;"/"&amp;YEAR(B2888)</f>
        <v>3/2026</v>
      </c>
      <c r="AN2888" s="45">
        <f>WEEKNUM(B2888)-WEEKNUM(EOMONTH(B2888,-1)+1)+1</f>
        <v>4</v>
      </c>
      <c r="AO2888" s="45" t="str">
        <f>MONTH(R2888)&amp;"/"&amp;YEAR(R2888)</f>
        <v>1/1900</v>
      </c>
      <c r="AP2888" s="45" t="e">
        <f>WEEKNUM(R2888)-WEEKNUM(EOMONTH(R2888,-1)+1)+1</f>
        <v>#NUM!</v>
      </c>
      <c r="AQ2888" s="45">
        <f>IF(AU2888="S",IF(Q2888="1. Aceitou o programa",R2888-B2888,0),0)</f>
        <v>0</v>
      </c>
      <c r="AR2888" s="45">
        <f>IF(AU2888="S",IF(AND(S2888&lt;&gt;"",R2888&lt;&gt;""),S2888-R2888,0),0)</f>
        <v>0</v>
      </c>
      <c r="AS2888" s="45">
        <f>IF(AU2888="S",IF(Q2888="1. Aceitou o programa",IF(OR(X2888="Não se Aplica",X2888=""),IF(OR(W2888="Não se Aplica",W2888=""),0,W2888-V2888),AVERAGE(X2888-W2888,W2888-V2888)),0),0)</f>
        <v>0</v>
      </c>
      <c r="AT2888" s="45">
        <f>IF(AU2888="S",IF(AND(Q2888="1. Aceitou o programa",AB2888="Realizada"),IFERROR(IF(AA2888="",0,AA2888-R2888),0),0),0)</f>
        <v>0</v>
      </c>
      <c r="AU2888" s="45" t="str">
        <f>_xlfn.XLOOKUP(U2888,'Lista Suspensa'!$AA$20:$AA$23,'Lista Suspensa'!$AB$20:$AB$23,"N/A")</f>
        <v>S</v>
      </c>
    </row>
    <row r="2889" spans="1:47" ht="12" customHeight="1" x14ac:dyDescent="0.3">
      <c r="A2889" s="87" t="s">
        <v>47</v>
      </c>
      <c r="B2889" s="88">
        <v>46104</v>
      </c>
      <c r="C2889" s="89" t="s">
        <v>48</v>
      </c>
      <c r="D2889" s="89" t="s">
        <v>49</v>
      </c>
      <c r="E2889" s="189">
        <v>78928508</v>
      </c>
      <c r="F2889" s="197" t="s">
        <v>7305</v>
      </c>
      <c r="G2889" s="90">
        <v>62021826791</v>
      </c>
      <c r="H2889" s="91">
        <v>21977</v>
      </c>
      <c r="I2889" s="89"/>
      <c r="J2889" s="89" t="s">
        <v>51</v>
      </c>
      <c r="K2889" s="89" t="s">
        <v>76</v>
      </c>
      <c r="L2889" s="89" t="s">
        <v>101</v>
      </c>
      <c r="M2889" s="89" t="s">
        <v>7306</v>
      </c>
      <c r="N2889" s="89" t="s">
        <v>137</v>
      </c>
      <c r="O2889" s="92" t="s">
        <v>7307</v>
      </c>
      <c r="P2889" s="93" t="s">
        <v>57</v>
      </c>
      <c r="Q2889" s="110" t="s">
        <v>5322</v>
      </c>
      <c r="R2889" s="94"/>
      <c r="S2889" s="95">
        <v>46168</v>
      </c>
      <c r="T2889" s="95" t="s">
        <v>5203</v>
      </c>
      <c r="U2889" s="95" t="s">
        <v>1125</v>
      </c>
      <c r="V2889" s="91">
        <v>46118</v>
      </c>
      <c r="W2889" s="91">
        <v>46161</v>
      </c>
      <c r="X2889" s="91">
        <v>46167</v>
      </c>
      <c r="Y2889" s="96" t="s">
        <v>2851</v>
      </c>
      <c r="Z2889" s="89"/>
      <c r="AA2889" s="95"/>
      <c r="AB2889" s="89"/>
      <c r="AC2889" s="109"/>
      <c r="AD2889" s="89"/>
      <c r="AE2889" s="89"/>
      <c r="AF2889" s="191"/>
      <c r="AG2889" s="194"/>
      <c r="AH2889" s="193"/>
      <c r="AI2889" s="97"/>
      <c r="AJ2889" s="97"/>
      <c r="AK2889" s="97"/>
      <c r="AL2889" s="45" t="s">
        <v>67</v>
      </c>
      <c r="AM2889" s="160" t="str">
        <f>MONTH(B2889)&amp;"/"&amp;YEAR(B2889)</f>
        <v>3/2026</v>
      </c>
      <c r="AN2889" s="45">
        <f>WEEKNUM(B2889)-WEEKNUM(EOMONTH(B2889,-1)+1)+1</f>
        <v>4</v>
      </c>
      <c r="AO2889" s="45" t="str">
        <f>MONTH(R2889)&amp;"/"&amp;YEAR(R2889)</f>
        <v>1/1900</v>
      </c>
      <c r="AP2889" s="45" t="e">
        <f>WEEKNUM(R2889)-WEEKNUM(EOMONTH(R2889,-1)+1)+1</f>
        <v>#NUM!</v>
      </c>
      <c r="AQ2889" s="45">
        <f>IF(AU2889="S",IF(Q2889="1. Aceitou o programa",R2889-B2889,0),0)</f>
        <v>0</v>
      </c>
      <c r="AR2889" s="45">
        <f>IF(AU2889="S",IF(AND(S2889&lt;&gt;"",R2889&lt;&gt;""),S2889-R2889,0),0)</f>
        <v>0</v>
      </c>
      <c r="AS2889" s="45">
        <f>IF(AU2889="S",IF(Q2889="1. Aceitou o programa",IF(OR(X2889="Não se Aplica",X2889=""),IF(OR(W2889="Não se Aplica",W2889=""),0,W2889-V2889),AVERAGE(X2889-W2889,W2889-V2889)),0),0)</f>
        <v>0</v>
      </c>
      <c r="AT2889" s="45">
        <f>IF(AU2889="S",IF(AND(Q2889="1. Aceitou o programa",AB2889="Realizada"),IFERROR(IF(AA2889="",0,AA2889-R2889),0),0),0)</f>
        <v>0</v>
      </c>
      <c r="AU2889" s="45" t="str">
        <f>_xlfn.XLOOKUP(U2889,'Lista Suspensa'!$AA$20:$AA$23,'Lista Suspensa'!$AB$20:$AB$23,"N/A")</f>
        <v>S</v>
      </c>
    </row>
    <row r="2890" spans="1:47" ht="12" customHeight="1" x14ac:dyDescent="0.3">
      <c r="A2890" s="87" t="s">
        <v>47</v>
      </c>
      <c r="B2890" s="88">
        <v>46104</v>
      </c>
      <c r="C2890" s="89" t="s">
        <v>48</v>
      </c>
      <c r="D2890" s="89" t="s">
        <v>49</v>
      </c>
      <c r="E2890" s="189">
        <v>85060254</v>
      </c>
      <c r="F2890" s="197" t="s">
        <v>7308</v>
      </c>
      <c r="G2890" s="90">
        <v>66447739749</v>
      </c>
      <c r="H2890" s="91">
        <v>22108</v>
      </c>
      <c r="I2890" s="89"/>
      <c r="J2890" s="89" t="s">
        <v>51</v>
      </c>
      <c r="K2890" s="89" t="s">
        <v>76</v>
      </c>
      <c r="L2890" s="89" t="s">
        <v>95</v>
      </c>
      <c r="M2890" s="89" t="s">
        <v>971</v>
      </c>
      <c r="N2890" s="89" t="s">
        <v>137</v>
      </c>
      <c r="O2890" s="92" t="s">
        <v>7309</v>
      </c>
      <c r="P2890" s="93" t="s">
        <v>57</v>
      </c>
      <c r="Q2890" s="110" t="s">
        <v>5322</v>
      </c>
      <c r="R2890" s="94"/>
      <c r="S2890" s="95">
        <v>46168</v>
      </c>
      <c r="T2890" s="95" t="s">
        <v>5203</v>
      </c>
      <c r="U2890" s="95" t="s">
        <v>1125</v>
      </c>
      <c r="V2890" s="91">
        <v>46118</v>
      </c>
      <c r="W2890" s="91">
        <v>46161</v>
      </c>
      <c r="X2890" s="91">
        <v>46167</v>
      </c>
      <c r="Y2890" s="96" t="s">
        <v>2851</v>
      </c>
      <c r="Z2890" s="89"/>
      <c r="AA2890" s="95"/>
      <c r="AB2890" s="89"/>
      <c r="AC2890" s="109"/>
      <c r="AD2890" s="89"/>
      <c r="AE2890" s="89"/>
      <c r="AF2890" s="191"/>
      <c r="AG2890" s="194"/>
      <c r="AH2890" s="193"/>
      <c r="AI2890" s="97"/>
      <c r="AJ2890" s="97"/>
      <c r="AK2890" s="97"/>
      <c r="AL2890" s="45" t="s">
        <v>67</v>
      </c>
      <c r="AM2890" s="160" t="str">
        <f>MONTH(B2890)&amp;"/"&amp;YEAR(B2890)</f>
        <v>3/2026</v>
      </c>
      <c r="AN2890" s="45">
        <f>WEEKNUM(B2890)-WEEKNUM(EOMONTH(B2890,-1)+1)+1</f>
        <v>4</v>
      </c>
      <c r="AO2890" s="45" t="str">
        <f>MONTH(R2890)&amp;"/"&amp;YEAR(R2890)</f>
        <v>1/1900</v>
      </c>
      <c r="AP2890" s="45" t="e">
        <f>WEEKNUM(R2890)-WEEKNUM(EOMONTH(R2890,-1)+1)+1</f>
        <v>#NUM!</v>
      </c>
      <c r="AQ2890" s="45">
        <f>IF(AU2890="S",IF(Q2890="1. Aceitou o programa",R2890-B2890,0),0)</f>
        <v>0</v>
      </c>
      <c r="AR2890" s="45">
        <f>IF(AU2890="S",IF(AND(S2890&lt;&gt;"",R2890&lt;&gt;""),S2890-R2890,0),0)</f>
        <v>0</v>
      </c>
      <c r="AS2890" s="45">
        <f>IF(AU2890="S",IF(Q2890="1. Aceitou o programa",IF(OR(X2890="Não se Aplica",X2890=""),IF(OR(W2890="Não se Aplica",W2890=""),0,W2890-V2890),AVERAGE(X2890-W2890,W2890-V2890)),0),0)</f>
        <v>0</v>
      </c>
      <c r="AT2890" s="45">
        <f>IF(AU2890="S",IF(AND(Q2890="1. Aceitou o programa",AB2890="Realizada"),IFERROR(IF(AA2890="",0,AA2890-R2890),0),0),0)</f>
        <v>0</v>
      </c>
      <c r="AU2890" s="45" t="str">
        <f>_xlfn.XLOOKUP(U2890,'Lista Suspensa'!$AA$20:$AA$23,'Lista Suspensa'!$AB$20:$AB$23,"N/A")</f>
        <v>S</v>
      </c>
    </row>
    <row r="2891" spans="1:47" ht="12" customHeight="1" x14ac:dyDescent="0.3">
      <c r="A2891" s="87" t="s">
        <v>47</v>
      </c>
      <c r="B2891" s="88">
        <v>46104</v>
      </c>
      <c r="C2891" s="89" t="s">
        <v>48</v>
      </c>
      <c r="D2891" s="89" t="s">
        <v>49</v>
      </c>
      <c r="E2891" s="189">
        <v>78955801</v>
      </c>
      <c r="F2891" s="197" t="s">
        <v>7310</v>
      </c>
      <c r="G2891" s="90">
        <v>8648228476</v>
      </c>
      <c r="H2891" s="91">
        <v>33033</v>
      </c>
      <c r="I2891" s="89"/>
      <c r="J2891" s="89" t="s">
        <v>51</v>
      </c>
      <c r="K2891" s="89" t="s">
        <v>52</v>
      </c>
      <c r="L2891" s="89" t="s">
        <v>53</v>
      </c>
      <c r="M2891" s="89" t="s">
        <v>7311</v>
      </c>
      <c r="N2891" s="89" t="s">
        <v>229</v>
      </c>
      <c r="O2891" s="92" t="s">
        <v>7312</v>
      </c>
      <c r="P2891" s="93" t="s">
        <v>57</v>
      </c>
      <c r="Q2891" s="110" t="s">
        <v>5322</v>
      </c>
      <c r="R2891" s="94"/>
      <c r="S2891" s="95">
        <v>46168</v>
      </c>
      <c r="T2891" s="95" t="s">
        <v>5203</v>
      </c>
      <c r="U2891" s="95" t="s">
        <v>1125</v>
      </c>
      <c r="V2891" s="91">
        <v>46118</v>
      </c>
      <c r="W2891" s="91">
        <v>46161</v>
      </c>
      <c r="X2891" s="91">
        <v>46167</v>
      </c>
      <c r="Y2891" s="96" t="s">
        <v>2851</v>
      </c>
      <c r="Z2891" s="89"/>
      <c r="AA2891" s="95"/>
      <c r="AB2891" s="89"/>
      <c r="AC2891" s="109"/>
      <c r="AD2891" s="89"/>
      <c r="AE2891" s="89"/>
      <c r="AF2891" s="191"/>
      <c r="AG2891" s="194"/>
      <c r="AH2891" s="193"/>
      <c r="AI2891" s="97"/>
      <c r="AJ2891" s="97"/>
      <c r="AK2891" s="97"/>
      <c r="AL2891" s="45" t="s">
        <v>67</v>
      </c>
      <c r="AM2891" s="160" t="str">
        <f>MONTH(B2891)&amp;"/"&amp;YEAR(B2891)</f>
        <v>3/2026</v>
      </c>
      <c r="AN2891" s="45">
        <f>WEEKNUM(B2891)-WEEKNUM(EOMONTH(B2891,-1)+1)+1</f>
        <v>4</v>
      </c>
      <c r="AO2891" s="45" t="str">
        <f>MONTH(R2891)&amp;"/"&amp;YEAR(R2891)</f>
        <v>1/1900</v>
      </c>
      <c r="AP2891" s="45" t="e">
        <f>WEEKNUM(R2891)-WEEKNUM(EOMONTH(R2891,-1)+1)+1</f>
        <v>#NUM!</v>
      </c>
      <c r="AQ2891" s="45">
        <f>IF(AU2891="S",IF(Q2891="1. Aceitou o programa",R2891-B2891,0),0)</f>
        <v>0</v>
      </c>
      <c r="AR2891" s="45">
        <f>IF(AU2891="S",IF(AND(S2891&lt;&gt;"",R2891&lt;&gt;""),S2891-R2891,0),0)</f>
        <v>0</v>
      </c>
      <c r="AS2891" s="45">
        <f>IF(AU2891="S",IF(Q2891="1. Aceitou o programa",IF(OR(X2891="Não se Aplica",X2891=""),IF(OR(W2891="Não se Aplica",W2891=""),0,W2891-V2891),AVERAGE(X2891-W2891,W2891-V2891)),0),0)</f>
        <v>0</v>
      </c>
      <c r="AT2891" s="45">
        <f>IF(AU2891="S",IF(AND(Q2891="1. Aceitou o programa",AB2891="Realizada"),IFERROR(IF(AA2891="",0,AA2891-R2891),0),0),0)</f>
        <v>0</v>
      </c>
      <c r="AU2891" s="45" t="str">
        <f>_xlfn.XLOOKUP(U2891,'Lista Suspensa'!$AA$20:$AA$23,'Lista Suspensa'!$AB$20:$AB$23,"N/A")</f>
        <v>S</v>
      </c>
    </row>
    <row r="2892" spans="1:47" ht="12" customHeight="1" x14ac:dyDescent="0.3">
      <c r="A2892" s="87" t="s">
        <v>47</v>
      </c>
      <c r="B2892" s="88">
        <v>46104</v>
      </c>
      <c r="C2892" s="89" t="s">
        <v>48</v>
      </c>
      <c r="D2892" s="89" t="s">
        <v>49</v>
      </c>
      <c r="E2892" s="189">
        <v>84619194</v>
      </c>
      <c r="F2892" s="197" t="s">
        <v>7313</v>
      </c>
      <c r="G2892" s="90">
        <v>94229732791</v>
      </c>
      <c r="H2892" s="91">
        <v>24015</v>
      </c>
      <c r="I2892" s="89"/>
      <c r="J2892" s="89" t="s">
        <v>51</v>
      </c>
      <c r="K2892" s="89" t="s">
        <v>76</v>
      </c>
      <c r="L2892" s="89" t="s">
        <v>95</v>
      </c>
      <c r="M2892" s="89" t="s">
        <v>360</v>
      </c>
      <c r="N2892" s="89" t="s">
        <v>137</v>
      </c>
      <c r="O2892" s="92" t="s">
        <v>7314</v>
      </c>
      <c r="P2892" s="93" t="s">
        <v>57</v>
      </c>
      <c r="Q2892" s="110" t="s">
        <v>5322</v>
      </c>
      <c r="R2892" s="94"/>
      <c r="S2892" s="95">
        <v>46168</v>
      </c>
      <c r="T2892" s="95" t="s">
        <v>5203</v>
      </c>
      <c r="U2892" s="95" t="s">
        <v>1125</v>
      </c>
      <c r="V2892" s="91">
        <v>46118</v>
      </c>
      <c r="W2892" s="91">
        <v>46161</v>
      </c>
      <c r="X2892" s="91">
        <v>46167</v>
      </c>
      <c r="Y2892" s="96" t="s">
        <v>2851</v>
      </c>
      <c r="Z2892" s="89"/>
      <c r="AA2892" s="95"/>
      <c r="AB2892" s="89"/>
      <c r="AC2892" s="109"/>
      <c r="AD2892" s="89"/>
      <c r="AE2892" s="89"/>
      <c r="AF2892" s="191"/>
      <c r="AG2892" s="194"/>
      <c r="AH2892" s="193"/>
      <c r="AI2892" s="97"/>
      <c r="AJ2892" s="97"/>
      <c r="AK2892" s="97"/>
      <c r="AL2892" s="45" t="s">
        <v>67</v>
      </c>
      <c r="AM2892" s="160" t="str">
        <f>MONTH(B2892)&amp;"/"&amp;YEAR(B2892)</f>
        <v>3/2026</v>
      </c>
      <c r="AN2892" s="45">
        <f>WEEKNUM(B2892)-WEEKNUM(EOMONTH(B2892,-1)+1)+1</f>
        <v>4</v>
      </c>
      <c r="AO2892" s="45" t="str">
        <f>MONTH(R2892)&amp;"/"&amp;YEAR(R2892)</f>
        <v>1/1900</v>
      </c>
      <c r="AP2892" s="45" t="e">
        <f>WEEKNUM(R2892)-WEEKNUM(EOMONTH(R2892,-1)+1)+1</f>
        <v>#NUM!</v>
      </c>
      <c r="AQ2892" s="45">
        <f>IF(AU2892="S",IF(Q2892="1. Aceitou o programa",R2892-B2892,0),0)</f>
        <v>0</v>
      </c>
      <c r="AR2892" s="45">
        <f>IF(AU2892="S",IF(AND(S2892&lt;&gt;"",R2892&lt;&gt;""),S2892-R2892,0),0)</f>
        <v>0</v>
      </c>
      <c r="AS2892" s="45">
        <f>IF(AU2892="S",IF(Q2892="1. Aceitou o programa",IF(OR(X2892="Não se Aplica",X2892=""),IF(OR(W2892="Não se Aplica",W2892=""),0,W2892-V2892),AVERAGE(X2892-W2892,W2892-V2892)),0),0)</f>
        <v>0</v>
      </c>
      <c r="AT2892" s="45">
        <f>IF(AU2892="S",IF(AND(Q2892="1. Aceitou o programa",AB2892="Realizada"),IFERROR(IF(AA2892="",0,AA2892-R2892),0),0),0)</f>
        <v>0</v>
      </c>
      <c r="AU2892" s="45" t="str">
        <f>_xlfn.XLOOKUP(U2892,'Lista Suspensa'!$AA$20:$AA$23,'Lista Suspensa'!$AB$20:$AB$23,"N/A")</f>
        <v>S</v>
      </c>
    </row>
    <row r="2893" spans="1:47" ht="12" customHeight="1" x14ac:dyDescent="0.3">
      <c r="A2893" s="87" t="s">
        <v>47</v>
      </c>
      <c r="B2893" s="88">
        <v>46104</v>
      </c>
      <c r="C2893" s="89" t="s">
        <v>48</v>
      </c>
      <c r="D2893" s="89" t="s">
        <v>49</v>
      </c>
      <c r="E2893" s="189">
        <v>78978494</v>
      </c>
      <c r="F2893" s="197" t="s">
        <v>7315</v>
      </c>
      <c r="G2893" s="90">
        <v>16628731740</v>
      </c>
      <c r="H2893" s="91">
        <v>36839</v>
      </c>
      <c r="I2893" s="89"/>
      <c r="J2893" s="89" t="s">
        <v>51</v>
      </c>
      <c r="K2893" s="89" t="s">
        <v>76</v>
      </c>
      <c r="L2893" s="89" t="s">
        <v>283</v>
      </c>
      <c r="M2893" s="89" t="s">
        <v>693</v>
      </c>
      <c r="N2893" s="89" t="s">
        <v>137</v>
      </c>
      <c r="O2893" s="92" t="s">
        <v>7316</v>
      </c>
      <c r="P2893" s="93" t="s">
        <v>57</v>
      </c>
      <c r="Q2893" s="110" t="s">
        <v>5322</v>
      </c>
      <c r="R2893" s="94"/>
      <c r="S2893" s="95">
        <v>46168</v>
      </c>
      <c r="T2893" s="95" t="s">
        <v>5203</v>
      </c>
      <c r="U2893" s="95" t="s">
        <v>1125</v>
      </c>
      <c r="V2893" s="91">
        <v>46118</v>
      </c>
      <c r="W2893" s="91">
        <v>46161</v>
      </c>
      <c r="X2893" s="91">
        <v>46167</v>
      </c>
      <c r="Y2893" s="96" t="s">
        <v>2851</v>
      </c>
      <c r="Z2893" s="89"/>
      <c r="AA2893" s="95"/>
      <c r="AB2893" s="89"/>
      <c r="AC2893" s="109"/>
      <c r="AD2893" s="89"/>
      <c r="AE2893" s="89"/>
      <c r="AF2893" s="191"/>
      <c r="AG2893" s="194"/>
      <c r="AH2893" s="193"/>
      <c r="AI2893" s="97"/>
      <c r="AJ2893" s="97"/>
      <c r="AK2893" s="97"/>
      <c r="AL2893" s="45" t="s">
        <v>67</v>
      </c>
      <c r="AM2893" s="160" t="str">
        <f>MONTH(B2893)&amp;"/"&amp;YEAR(B2893)</f>
        <v>3/2026</v>
      </c>
      <c r="AN2893" s="45">
        <f>WEEKNUM(B2893)-WEEKNUM(EOMONTH(B2893,-1)+1)+1</f>
        <v>4</v>
      </c>
      <c r="AO2893" s="45" t="str">
        <f>MONTH(R2893)&amp;"/"&amp;YEAR(R2893)</f>
        <v>1/1900</v>
      </c>
      <c r="AP2893" s="45" t="e">
        <f>WEEKNUM(R2893)-WEEKNUM(EOMONTH(R2893,-1)+1)+1</f>
        <v>#NUM!</v>
      </c>
      <c r="AQ2893" s="45">
        <f>IF(AU2893="S",IF(Q2893="1. Aceitou o programa",R2893-B2893,0),0)</f>
        <v>0</v>
      </c>
      <c r="AR2893" s="45">
        <f>IF(AU2893="S",IF(AND(S2893&lt;&gt;"",R2893&lt;&gt;""),S2893-R2893,0),0)</f>
        <v>0</v>
      </c>
      <c r="AS2893" s="45">
        <f>IF(AU2893="S",IF(Q2893="1. Aceitou o programa",IF(OR(X2893="Não se Aplica",X2893=""),IF(OR(W2893="Não se Aplica",W2893=""),0,W2893-V2893),AVERAGE(X2893-W2893,W2893-V2893)),0),0)</f>
        <v>0</v>
      </c>
      <c r="AT2893" s="45">
        <f>IF(AU2893="S",IF(AND(Q2893="1. Aceitou o programa",AB2893="Realizada"),IFERROR(IF(AA2893="",0,AA2893-R2893),0),0),0)</f>
        <v>0</v>
      </c>
      <c r="AU2893" s="45" t="str">
        <f>_xlfn.XLOOKUP(U2893,'Lista Suspensa'!$AA$20:$AA$23,'Lista Suspensa'!$AB$20:$AB$23,"N/A")</f>
        <v>S</v>
      </c>
    </row>
    <row r="2894" spans="1:47" ht="12" customHeight="1" x14ac:dyDescent="0.3">
      <c r="A2894" s="87" t="s">
        <v>47</v>
      </c>
      <c r="B2894" s="88">
        <v>46104</v>
      </c>
      <c r="C2894" s="89" t="s">
        <v>48</v>
      </c>
      <c r="D2894" s="89" t="s">
        <v>49</v>
      </c>
      <c r="E2894" s="189">
        <v>78994647</v>
      </c>
      <c r="F2894" s="197" t="s">
        <v>7317</v>
      </c>
      <c r="G2894" s="90">
        <v>65270266415</v>
      </c>
      <c r="H2894" s="91">
        <v>25236</v>
      </c>
      <c r="I2894" s="89"/>
      <c r="J2894" s="89" t="s">
        <v>51</v>
      </c>
      <c r="K2894" s="89" t="s">
        <v>76</v>
      </c>
      <c r="L2894" s="89" t="s">
        <v>303</v>
      </c>
      <c r="M2894" s="89" t="s">
        <v>7318</v>
      </c>
      <c r="N2894" s="89" t="s">
        <v>137</v>
      </c>
      <c r="O2894" s="92" t="s">
        <v>7319</v>
      </c>
      <c r="P2894" s="93" t="s">
        <v>57</v>
      </c>
      <c r="Q2894" s="110" t="s">
        <v>5322</v>
      </c>
      <c r="R2894" s="94"/>
      <c r="S2894" s="95">
        <v>46168</v>
      </c>
      <c r="T2894" s="95" t="s">
        <v>5203</v>
      </c>
      <c r="U2894" s="95" t="s">
        <v>1125</v>
      </c>
      <c r="V2894" s="91">
        <v>46118</v>
      </c>
      <c r="W2894" s="91">
        <v>46161</v>
      </c>
      <c r="X2894" s="91">
        <v>46167</v>
      </c>
      <c r="Y2894" s="96" t="s">
        <v>2851</v>
      </c>
      <c r="Z2894" s="89"/>
      <c r="AA2894" s="95"/>
      <c r="AB2894" s="89"/>
      <c r="AC2894" s="109"/>
      <c r="AD2894" s="89"/>
      <c r="AE2894" s="89"/>
      <c r="AF2894" s="191"/>
      <c r="AG2894" s="194"/>
      <c r="AH2894" s="193"/>
      <c r="AI2894" s="97"/>
      <c r="AJ2894" s="97"/>
      <c r="AK2894" s="97"/>
      <c r="AL2894" s="45" t="s">
        <v>67</v>
      </c>
      <c r="AM2894" s="160" t="str">
        <f>MONTH(B2894)&amp;"/"&amp;YEAR(B2894)</f>
        <v>3/2026</v>
      </c>
      <c r="AN2894" s="45">
        <f>WEEKNUM(B2894)-WEEKNUM(EOMONTH(B2894,-1)+1)+1</f>
        <v>4</v>
      </c>
      <c r="AO2894" s="45" t="str">
        <f>MONTH(R2894)&amp;"/"&amp;YEAR(R2894)</f>
        <v>1/1900</v>
      </c>
      <c r="AP2894" s="45" t="e">
        <f>WEEKNUM(R2894)-WEEKNUM(EOMONTH(R2894,-1)+1)+1</f>
        <v>#NUM!</v>
      </c>
      <c r="AQ2894" s="45">
        <f>IF(AU2894="S",IF(Q2894="1. Aceitou o programa",R2894-B2894,0),0)</f>
        <v>0</v>
      </c>
      <c r="AR2894" s="45">
        <f>IF(AU2894="S",IF(AND(S2894&lt;&gt;"",R2894&lt;&gt;""),S2894-R2894,0),0)</f>
        <v>0</v>
      </c>
      <c r="AS2894" s="45">
        <f>IF(AU2894="S",IF(Q2894="1. Aceitou o programa",IF(OR(X2894="Não se Aplica",X2894=""),IF(OR(W2894="Não se Aplica",W2894=""),0,W2894-V2894),AVERAGE(X2894-W2894,W2894-V2894)),0),0)</f>
        <v>0</v>
      </c>
      <c r="AT2894" s="45">
        <f>IF(AU2894="S",IF(AND(Q2894="1. Aceitou o programa",AB2894="Realizada"),IFERROR(IF(AA2894="",0,AA2894-R2894),0),0),0)</f>
        <v>0</v>
      </c>
      <c r="AU2894" s="45" t="str">
        <f>_xlfn.XLOOKUP(U2894,'Lista Suspensa'!$AA$20:$AA$23,'Lista Suspensa'!$AB$20:$AB$23,"N/A")</f>
        <v>S</v>
      </c>
    </row>
    <row r="2895" spans="1:47" ht="12" customHeight="1" x14ac:dyDescent="0.3">
      <c r="A2895" s="87" t="s">
        <v>47</v>
      </c>
      <c r="B2895" s="88">
        <v>46104</v>
      </c>
      <c r="C2895" s="89" t="s">
        <v>48</v>
      </c>
      <c r="D2895" s="89" t="s">
        <v>49</v>
      </c>
      <c r="E2895" s="189">
        <v>79015821</v>
      </c>
      <c r="F2895" s="197" t="s">
        <v>7320</v>
      </c>
      <c r="G2895" s="90">
        <v>1658623789</v>
      </c>
      <c r="H2895" s="91">
        <v>23560</v>
      </c>
      <c r="I2895" s="89"/>
      <c r="J2895" s="89" t="s">
        <v>51</v>
      </c>
      <c r="K2895" s="89" t="s">
        <v>76</v>
      </c>
      <c r="L2895" s="89" t="s">
        <v>95</v>
      </c>
      <c r="M2895" s="89" t="s">
        <v>388</v>
      </c>
      <c r="N2895" s="89" t="s">
        <v>137</v>
      </c>
      <c r="O2895" s="92" t="s">
        <v>7321</v>
      </c>
      <c r="P2895" s="93" t="s">
        <v>57</v>
      </c>
      <c r="Q2895" s="110" t="s">
        <v>5322</v>
      </c>
      <c r="R2895" s="94"/>
      <c r="S2895" s="95">
        <v>46168</v>
      </c>
      <c r="T2895" s="95" t="s">
        <v>5203</v>
      </c>
      <c r="U2895" s="95" t="s">
        <v>1125</v>
      </c>
      <c r="V2895" s="91">
        <v>46118</v>
      </c>
      <c r="W2895" s="91">
        <v>46161</v>
      </c>
      <c r="X2895" s="91">
        <v>46167</v>
      </c>
      <c r="Y2895" s="96" t="s">
        <v>2851</v>
      </c>
      <c r="Z2895" s="89"/>
      <c r="AA2895" s="95"/>
      <c r="AB2895" s="89"/>
      <c r="AC2895" s="109"/>
      <c r="AD2895" s="89"/>
      <c r="AE2895" s="89"/>
      <c r="AF2895" s="191"/>
      <c r="AG2895" s="194"/>
      <c r="AH2895" s="193"/>
      <c r="AI2895" s="97"/>
      <c r="AJ2895" s="97"/>
      <c r="AK2895" s="97"/>
      <c r="AL2895" s="45" t="s">
        <v>67</v>
      </c>
      <c r="AM2895" s="160" t="str">
        <f>MONTH(B2895)&amp;"/"&amp;YEAR(B2895)</f>
        <v>3/2026</v>
      </c>
      <c r="AN2895" s="45">
        <f>WEEKNUM(B2895)-WEEKNUM(EOMONTH(B2895,-1)+1)+1</f>
        <v>4</v>
      </c>
      <c r="AO2895" s="45" t="str">
        <f>MONTH(R2895)&amp;"/"&amp;YEAR(R2895)</f>
        <v>1/1900</v>
      </c>
      <c r="AP2895" s="45" t="e">
        <f>WEEKNUM(R2895)-WEEKNUM(EOMONTH(R2895,-1)+1)+1</f>
        <v>#NUM!</v>
      </c>
      <c r="AQ2895" s="45">
        <f>IF(AU2895="S",IF(Q2895="1. Aceitou o programa",R2895-B2895,0),0)</f>
        <v>0</v>
      </c>
      <c r="AR2895" s="45">
        <f>IF(AU2895="S",IF(AND(S2895&lt;&gt;"",R2895&lt;&gt;""),S2895-R2895,0),0)</f>
        <v>0</v>
      </c>
      <c r="AS2895" s="45">
        <f>IF(AU2895="S",IF(Q2895="1. Aceitou o programa",IF(OR(X2895="Não se Aplica",X2895=""),IF(OR(W2895="Não se Aplica",W2895=""),0,W2895-V2895),AVERAGE(X2895-W2895,W2895-V2895)),0),0)</f>
        <v>0</v>
      </c>
      <c r="AT2895" s="45">
        <f>IF(AU2895="S",IF(AND(Q2895="1. Aceitou o programa",AB2895="Realizada"),IFERROR(IF(AA2895="",0,AA2895-R2895),0),0),0)</f>
        <v>0</v>
      </c>
      <c r="AU2895" s="45" t="str">
        <f>_xlfn.XLOOKUP(U2895,'Lista Suspensa'!$AA$20:$AA$23,'Lista Suspensa'!$AB$20:$AB$23,"N/A")</f>
        <v>S</v>
      </c>
    </row>
    <row r="2896" spans="1:47" ht="12" customHeight="1" x14ac:dyDescent="0.3">
      <c r="A2896" s="87" t="s">
        <v>47</v>
      </c>
      <c r="B2896" s="88">
        <v>46104</v>
      </c>
      <c r="C2896" s="89" t="s">
        <v>48</v>
      </c>
      <c r="D2896" s="89" t="s">
        <v>49</v>
      </c>
      <c r="E2896" s="189">
        <v>79038993</v>
      </c>
      <c r="F2896" s="197" t="s">
        <v>7322</v>
      </c>
      <c r="G2896" s="90">
        <v>15109584877</v>
      </c>
      <c r="H2896" s="91">
        <v>27786</v>
      </c>
      <c r="I2896" s="89"/>
      <c r="J2896" s="89" t="s">
        <v>51</v>
      </c>
      <c r="K2896" s="89" t="s">
        <v>52</v>
      </c>
      <c r="L2896" s="89" t="s">
        <v>53</v>
      </c>
      <c r="M2896" s="89" t="s">
        <v>234</v>
      </c>
      <c r="N2896" s="89" t="s">
        <v>137</v>
      </c>
      <c r="O2896" s="92" t="s">
        <v>7323</v>
      </c>
      <c r="P2896" s="93" t="s">
        <v>57</v>
      </c>
      <c r="Q2896" s="110" t="s">
        <v>5322</v>
      </c>
      <c r="R2896" s="94"/>
      <c r="S2896" s="95">
        <v>46168</v>
      </c>
      <c r="T2896" s="95" t="s">
        <v>5203</v>
      </c>
      <c r="U2896" s="95" t="s">
        <v>1125</v>
      </c>
      <c r="V2896" s="91">
        <v>46118</v>
      </c>
      <c r="W2896" s="91">
        <v>46161</v>
      </c>
      <c r="X2896" s="91">
        <v>46167</v>
      </c>
      <c r="Y2896" s="96" t="s">
        <v>2851</v>
      </c>
      <c r="Z2896" s="89"/>
      <c r="AA2896" s="95"/>
      <c r="AB2896" s="89"/>
      <c r="AC2896" s="109"/>
      <c r="AD2896" s="89"/>
      <c r="AE2896" s="89"/>
      <c r="AF2896" s="191"/>
      <c r="AG2896" s="194"/>
      <c r="AH2896" s="193"/>
      <c r="AI2896" s="97"/>
      <c r="AJ2896" s="97"/>
      <c r="AK2896" s="97"/>
      <c r="AL2896" s="45" t="s">
        <v>67</v>
      </c>
      <c r="AM2896" s="160" t="str">
        <f>MONTH(B2896)&amp;"/"&amp;YEAR(B2896)</f>
        <v>3/2026</v>
      </c>
      <c r="AN2896" s="45">
        <f>WEEKNUM(B2896)-WEEKNUM(EOMONTH(B2896,-1)+1)+1</f>
        <v>4</v>
      </c>
      <c r="AO2896" s="45" t="str">
        <f>MONTH(R2896)&amp;"/"&amp;YEAR(R2896)</f>
        <v>1/1900</v>
      </c>
      <c r="AP2896" s="45" t="e">
        <f>WEEKNUM(R2896)-WEEKNUM(EOMONTH(R2896,-1)+1)+1</f>
        <v>#NUM!</v>
      </c>
      <c r="AQ2896" s="45">
        <f>IF(AU2896="S",IF(Q2896="1. Aceitou o programa",R2896-B2896,0),0)</f>
        <v>0</v>
      </c>
      <c r="AR2896" s="45">
        <f>IF(AU2896="S",IF(AND(S2896&lt;&gt;"",R2896&lt;&gt;""),S2896-R2896,0),0)</f>
        <v>0</v>
      </c>
      <c r="AS2896" s="45">
        <f>IF(AU2896="S",IF(Q2896="1. Aceitou o programa",IF(OR(X2896="Não se Aplica",X2896=""),IF(OR(W2896="Não se Aplica",W2896=""),0,W2896-V2896),AVERAGE(X2896-W2896,W2896-V2896)),0),0)</f>
        <v>0</v>
      </c>
      <c r="AT2896" s="45">
        <f>IF(AU2896="S",IF(AND(Q2896="1. Aceitou o programa",AB2896="Realizada"),IFERROR(IF(AA2896="",0,AA2896-R2896),0),0),0)</f>
        <v>0</v>
      </c>
      <c r="AU2896" s="45" t="str">
        <f>_xlfn.XLOOKUP(U2896,'Lista Suspensa'!$AA$20:$AA$23,'Lista Suspensa'!$AB$20:$AB$23,"N/A")</f>
        <v>S</v>
      </c>
    </row>
    <row r="2897" spans="1:47" ht="12" customHeight="1" x14ac:dyDescent="0.3">
      <c r="A2897" s="87" t="s">
        <v>47</v>
      </c>
      <c r="B2897" s="88">
        <v>46104</v>
      </c>
      <c r="C2897" s="89" t="s">
        <v>48</v>
      </c>
      <c r="D2897" s="89" t="s">
        <v>49</v>
      </c>
      <c r="E2897" s="189">
        <v>79042987</v>
      </c>
      <c r="F2897" s="197" t="s">
        <v>7324</v>
      </c>
      <c r="G2897" s="90">
        <v>26300458890</v>
      </c>
      <c r="H2897" s="91">
        <v>28479</v>
      </c>
      <c r="I2897" s="89"/>
      <c r="J2897" s="89" t="s">
        <v>51</v>
      </c>
      <c r="K2897" s="89" t="s">
        <v>52</v>
      </c>
      <c r="L2897" s="89" t="s">
        <v>85</v>
      </c>
      <c r="M2897" s="89" t="s">
        <v>7325</v>
      </c>
      <c r="N2897" s="89" t="s">
        <v>229</v>
      </c>
      <c r="O2897" s="92" t="s">
        <v>7326</v>
      </c>
      <c r="P2897" s="93" t="s">
        <v>57</v>
      </c>
      <c r="Q2897" s="110" t="s">
        <v>5322</v>
      </c>
      <c r="R2897" s="94"/>
      <c r="S2897" s="95">
        <v>46168</v>
      </c>
      <c r="T2897" s="95" t="s">
        <v>5203</v>
      </c>
      <c r="U2897" s="95" t="s">
        <v>1125</v>
      </c>
      <c r="V2897" s="91">
        <v>46118</v>
      </c>
      <c r="W2897" s="91">
        <v>46161</v>
      </c>
      <c r="X2897" s="91">
        <v>46167</v>
      </c>
      <c r="Y2897" s="96" t="s">
        <v>2851</v>
      </c>
      <c r="Z2897" s="89"/>
      <c r="AA2897" s="95"/>
      <c r="AB2897" s="89"/>
      <c r="AC2897" s="109"/>
      <c r="AD2897" s="89"/>
      <c r="AE2897" s="89"/>
      <c r="AF2897" s="191"/>
      <c r="AG2897" s="194"/>
      <c r="AH2897" s="193"/>
      <c r="AI2897" s="97"/>
      <c r="AJ2897" s="97"/>
      <c r="AK2897" s="97"/>
      <c r="AL2897" s="45" t="s">
        <v>67</v>
      </c>
      <c r="AM2897" s="160" t="str">
        <f>MONTH(B2897)&amp;"/"&amp;YEAR(B2897)</f>
        <v>3/2026</v>
      </c>
      <c r="AN2897" s="45">
        <f>WEEKNUM(B2897)-WEEKNUM(EOMONTH(B2897,-1)+1)+1</f>
        <v>4</v>
      </c>
      <c r="AO2897" s="45" t="str">
        <f>MONTH(R2897)&amp;"/"&amp;YEAR(R2897)</f>
        <v>1/1900</v>
      </c>
      <c r="AP2897" s="45" t="e">
        <f>WEEKNUM(R2897)-WEEKNUM(EOMONTH(R2897,-1)+1)+1</f>
        <v>#NUM!</v>
      </c>
      <c r="AQ2897" s="45">
        <f>IF(AU2897="S",IF(Q2897="1. Aceitou o programa",R2897-B2897,0),0)</f>
        <v>0</v>
      </c>
      <c r="AR2897" s="45">
        <f>IF(AU2897="S",IF(AND(S2897&lt;&gt;"",R2897&lt;&gt;""),S2897-R2897,0),0)</f>
        <v>0</v>
      </c>
      <c r="AS2897" s="45">
        <f>IF(AU2897="S",IF(Q2897="1. Aceitou o programa",IF(OR(X2897="Não se Aplica",X2897=""),IF(OR(W2897="Não se Aplica",W2897=""),0,W2897-V2897),AVERAGE(X2897-W2897,W2897-V2897)),0),0)</f>
        <v>0</v>
      </c>
      <c r="AT2897" s="45">
        <f>IF(AU2897="S",IF(AND(Q2897="1. Aceitou o programa",AB2897="Realizada"),IFERROR(IF(AA2897="",0,AA2897-R2897),0),0),0)</f>
        <v>0</v>
      </c>
      <c r="AU2897" s="45" t="str">
        <f>_xlfn.XLOOKUP(U2897,'Lista Suspensa'!$AA$20:$AA$23,'Lista Suspensa'!$AB$20:$AB$23,"N/A")</f>
        <v>S</v>
      </c>
    </row>
    <row r="2898" spans="1:47" ht="12" customHeight="1" x14ac:dyDescent="0.3">
      <c r="A2898" s="87" t="s">
        <v>47</v>
      </c>
      <c r="B2898" s="88">
        <v>46104</v>
      </c>
      <c r="C2898" s="89" t="s">
        <v>48</v>
      </c>
      <c r="D2898" s="89" t="s">
        <v>49</v>
      </c>
      <c r="E2898" s="189">
        <v>79050490</v>
      </c>
      <c r="F2898" s="197" t="s">
        <v>7327</v>
      </c>
      <c r="G2898" s="90">
        <v>9885928782</v>
      </c>
      <c r="H2898" s="91">
        <v>30493</v>
      </c>
      <c r="I2898" s="89"/>
      <c r="J2898" s="89" t="s">
        <v>84</v>
      </c>
      <c r="K2898" s="89" t="s">
        <v>76</v>
      </c>
      <c r="L2898" s="89" t="s">
        <v>95</v>
      </c>
      <c r="M2898" s="89" t="s">
        <v>222</v>
      </c>
      <c r="N2898" s="89" t="s">
        <v>137</v>
      </c>
      <c r="O2898" s="92" t="s">
        <v>7328</v>
      </c>
      <c r="P2898" s="93" t="s">
        <v>57</v>
      </c>
      <c r="Q2898" s="110" t="s">
        <v>5322</v>
      </c>
      <c r="R2898" s="94"/>
      <c r="S2898" s="95">
        <v>46168</v>
      </c>
      <c r="T2898" s="95" t="s">
        <v>5203</v>
      </c>
      <c r="U2898" s="95" t="s">
        <v>1125</v>
      </c>
      <c r="V2898" s="91">
        <v>46118</v>
      </c>
      <c r="W2898" s="91">
        <v>46161</v>
      </c>
      <c r="X2898" s="91">
        <v>46167</v>
      </c>
      <c r="Y2898" s="96" t="s">
        <v>2851</v>
      </c>
      <c r="Z2898" s="89"/>
      <c r="AA2898" s="95"/>
      <c r="AB2898" s="89"/>
      <c r="AC2898" s="109"/>
      <c r="AD2898" s="89"/>
      <c r="AE2898" s="89"/>
      <c r="AF2898" s="191"/>
      <c r="AG2898" s="194"/>
      <c r="AH2898" s="193"/>
      <c r="AI2898" s="97"/>
      <c r="AJ2898" s="97"/>
      <c r="AK2898" s="97"/>
      <c r="AL2898" s="45" t="s">
        <v>67</v>
      </c>
      <c r="AM2898" s="160" t="str">
        <f>MONTH(B2898)&amp;"/"&amp;YEAR(B2898)</f>
        <v>3/2026</v>
      </c>
      <c r="AN2898" s="45">
        <f>WEEKNUM(B2898)-WEEKNUM(EOMONTH(B2898,-1)+1)+1</f>
        <v>4</v>
      </c>
      <c r="AO2898" s="45" t="str">
        <f>MONTH(R2898)&amp;"/"&amp;YEAR(R2898)</f>
        <v>1/1900</v>
      </c>
      <c r="AP2898" s="45" t="e">
        <f>WEEKNUM(R2898)-WEEKNUM(EOMONTH(R2898,-1)+1)+1</f>
        <v>#NUM!</v>
      </c>
      <c r="AQ2898" s="45">
        <f>IF(AU2898="S",IF(Q2898="1. Aceitou o programa",R2898-B2898,0),0)</f>
        <v>0</v>
      </c>
      <c r="AR2898" s="45">
        <f>IF(AU2898="S",IF(AND(S2898&lt;&gt;"",R2898&lt;&gt;""),S2898-R2898,0),0)</f>
        <v>0</v>
      </c>
      <c r="AS2898" s="45">
        <f>IF(AU2898="S",IF(Q2898="1. Aceitou o programa",IF(OR(X2898="Não se Aplica",X2898=""),IF(OR(W2898="Não se Aplica",W2898=""),0,W2898-V2898),AVERAGE(X2898-W2898,W2898-V2898)),0),0)</f>
        <v>0</v>
      </c>
      <c r="AT2898" s="45">
        <f>IF(AU2898="S",IF(AND(Q2898="1. Aceitou o programa",AB2898="Realizada"),IFERROR(IF(AA2898="",0,AA2898-R2898),0),0),0)</f>
        <v>0</v>
      </c>
      <c r="AU2898" s="45" t="str">
        <f>_xlfn.XLOOKUP(U2898,'Lista Suspensa'!$AA$20:$AA$23,'Lista Suspensa'!$AB$20:$AB$23,"N/A")</f>
        <v>S</v>
      </c>
    </row>
    <row r="2899" spans="1:47" ht="12" customHeight="1" x14ac:dyDescent="0.3">
      <c r="A2899" s="87" t="s">
        <v>47</v>
      </c>
      <c r="B2899" s="88">
        <v>46104</v>
      </c>
      <c r="C2899" s="89" t="s">
        <v>48</v>
      </c>
      <c r="D2899" s="89" t="s">
        <v>49</v>
      </c>
      <c r="E2899" s="189">
        <v>81801444</v>
      </c>
      <c r="F2899" s="197" t="s">
        <v>7329</v>
      </c>
      <c r="G2899" s="90">
        <v>26237960848</v>
      </c>
      <c r="H2899" s="91">
        <v>28104</v>
      </c>
      <c r="I2899" s="89"/>
      <c r="J2899" s="89" t="s">
        <v>51</v>
      </c>
      <c r="K2899" s="89" t="s">
        <v>52</v>
      </c>
      <c r="L2899" s="89" t="s">
        <v>53</v>
      </c>
      <c r="M2899" s="89" t="s">
        <v>3842</v>
      </c>
      <c r="N2899" s="89" t="s">
        <v>137</v>
      </c>
      <c r="O2899" s="92" t="s">
        <v>7330</v>
      </c>
      <c r="P2899" s="93" t="s">
        <v>57</v>
      </c>
      <c r="Q2899" s="110" t="s">
        <v>58</v>
      </c>
      <c r="R2899" s="94">
        <v>46169</v>
      </c>
      <c r="S2899" s="95"/>
      <c r="T2899" s="95" t="s">
        <v>59</v>
      </c>
      <c r="U2899" s="95" t="s">
        <v>60</v>
      </c>
      <c r="V2899" s="91">
        <v>46118</v>
      </c>
      <c r="W2899" s="91">
        <v>46161</v>
      </c>
      <c r="X2899" s="91">
        <v>46167</v>
      </c>
      <c r="Y2899" s="96" t="s">
        <v>2851</v>
      </c>
      <c r="Z2899" s="89" t="s">
        <v>62</v>
      </c>
      <c r="AA2899" s="95"/>
      <c r="AB2899" s="95" t="s">
        <v>2804</v>
      </c>
      <c r="AC2899" s="95" t="s">
        <v>2804</v>
      </c>
      <c r="AD2899" s="95" t="s">
        <v>2804</v>
      </c>
      <c r="AE2899" s="95" t="s">
        <v>2804</v>
      </c>
      <c r="AF2899" s="95" t="s">
        <v>2804</v>
      </c>
      <c r="AG2899" s="95" t="s">
        <v>2804</v>
      </c>
      <c r="AH2899" s="95" t="s">
        <v>2804</v>
      </c>
      <c r="AI2899" s="97"/>
      <c r="AJ2899" s="97" t="s">
        <v>65</v>
      </c>
      <c r="AK2899" s="97" t="s">
        <v>66</v>
      </c>
      <c r="AL2899" s="45" t="s">
        <v>67</v>
      </c>
      <c r="AM2899" s="160" t="str">
        <f>MONTH(B2899)&amp;"/"&amp;YEAR(B2899)</f>
        <v>3/2026</v>
      </c>
      <c r="AN2899" s="45">
        <f>WEEKNUM(B2899)-WEEKNUM(EOMONTH(B2899,-1)+1)+1</f>
        <v>4</v>
      </c>
      <c r="AO2899" s="45" t="str">
        <f>MONTH(R2899)&amp;"/"&amp;YEAR(R2899)</f>
        <v>5/2026</v>
      </c>
      <c r="AP2899" s="45">
        <f>WEEKNUM(R2899)-WEEKNUM(EOMONTH(R2899,-1)+1)+1</f>
        <v>5</v>
      </c>
      <c r="AQ2899" s="45">
        <f>IF(AU2899="S",IF(Q2899="1. Aceitou o programa",R2899-B2899,0),0)</f>
        <v>65</v>
      </c>
      <c r="AR2899" s="45">
        <f>IF(AU2899="S",IF(AND(S2899&lt;&gt;"",R2899&lt;&gt;""),S2899-R2899,0),0)</f>
        <v>0</v>
      </c>
      <c r="AS2899" s="45">
        <f>IF(AU2899="S",IF(Q2899="1. Aceitou o programa",IF(OR(X2899="Não se Aplica",X2899=""),IF(OR(W2899="Não se Aplica",W2899=""),0,W2899-V2899),AVERAGE(X2899-W2899,W2899-V2899)),0),0)</f>
        <v>24.5</v>
      </c>
      <c r="AT2899" s="45">
        <f>IF(AU2899="S",IF(AND(Q2899="1. Aceitou o programa",AB2899="Realizada"),IFERROR(IF(AA2899="",0,AA2899-R2899),0),0),0)</f>
        <v>0</v>
      </c>
      <c r="AU2899" s="45" t="str">
        <f>_xlfn.XLOOKUP(U2899,'Lista Suspensa'!$AA$20:$AA$23,'Lista Suspensa'!$AB$20:$AB$23,"N/A")</f>
        <v>S</v>
      </c>
    </row>
    <row r="2900" spans="1:47" ht="12" customHeight="1" x14ac:dyDescent="0.3">
      <c r="A2900" s="87" t="s">
        <v>47</v>
      </c>
      <c r="B2900" s="88">
        <v>46104</v>
      </c>
      <c r="C2900" s="89" t="s">
        <v>48</v>
      </c>
      <c r="D2900" s="89" t="s">
        <v>49</v>
      </c>
      <c r="E2900" s="189">
        <v>79060446</v>
      </c>
      <c r="F2900" s="197" t="s">
        <v>7331</v>
      </c>
      <c r="G2900" s="90">
        <v>16543871857</v>
      </c>
      <c r="H2900" s="91">
        <v>26785</v>
      </c>
      <c r="I2900" s="89"/>
      <c r="J2900" s="89" t="s">
        <v>51</v>
      </c>
      <c r="K2900" s="89" t="s">
        <v>52</v>
      </c>
      <c r="L2900" s="89" t="s">
        <v>85</v>
      </c>
      <c r="M2900" s="89" t="s">
        <v>7332</v>
      </c>
      <c r="N2900" s="89" t="s">
        <v>137</v>
      </c>
      <c r="O2900" s="92" t="s">
        <v>7333</v>
      </c>
      <c r="P2900" s="93" t="s">
        <v>57</v>
      </c>
      <c r="Q2900" s="110" t="s">
        <v>5322</v>
      </c>
      <c r="R2900" s="94"/>
      <c r="S2900" s="95">
        <v>46168</v>
      </c>
      <c r="T2900" s="95" t="s">
        <v>5203</v>
      </c>
      <c r="U2900" s="95" t="s">
        <v>1125</v>
      </c>
      <c r="V2900" s="91">
        <v>46118</v>
      </c>
      <c r="W2900" s="91">
        <v>46161</v>
      </c>
      <c r="X2900" s="91">
        <v>46167</v>
      </c>
      <c r="Y2900" s="96" t="s">
        <v>2851</v>
      </c>
      <c r="Z2900" s="89"/>
      <c r="AA2900" s="95"/>
      <c r="AB2900" s="89"/>
      <c r="AC2900" s="109"/>
      <c r="AD2900" s="89"/>
      <c r="AE2900" s="89"/>
      <c r="AF2900" s="191"/>
      <c r="AG2900" s="194"/>
      <c r="AH2900" s="193"/>
      <c r="AI2900" s="97"/>
      <c r="AJ2900" s="97"/>
      <c r="AK2900" s="97"/>
      <c r="AL2900" s="45" t="s">
        <v>67</v>
      </c>
      <c r="AM2900" s="160" t="str">
        <f>MONTH(B2900)&amp;"/"&amp;YEAR(B2900)</f>
        <v>3/2026</v>
      </c>
      <c r="AN2900" s="45">
        <f>WEEKNUM(B2900)-WEEKNUM(EOMONTH(B2900,-1)+1)+1</f>
        <v>4</v>
      </c>
      <c r="AO2900" s="45" t="str">
        <f>MONTH(R2900)&amp;"/"&amp;YEAR(R2900)</f>
        <v>1/1900</v>
      </c>
      <c r="AP2900" s="45" t="e">
        <f>WEEKNUM(R2900)-WEEKNUM(EOMONTH(R2900,-1)+1)+1</f>
        <v>#NUM!</v>
      </c>
      <c r="AQ2900" s="45">
        <f>IF(AU2900="S",IF(Q2900="1. Aceitou o programa",R2900-B2900,0),0)</f>
        <v>0</v>
      </c>
      <c r="AR2900" s="45">
        <f>IF(AU2900="S",IF(AND(S2900&lt;&gt;"",R2900&lt;&gt;""),S2900-R2900,0),0)</f>
        <v>0</v>
      </c>
      <c r="AS2900" s="45">
        <f>IF(AU2900="S",IF(Q2900="1. Aceitou o programa",IF(OR(X2900="Não se Aplica",X2900=""),IF(OR(W2900="Não se Aplica",W2900=""),0,W2900-V2900),AVERAGE(X2900-W2900,W2900-V2900)),0),0)</f>
        <v>0</v>
      </c>
      <c r="AT2900" s="45">
        <f>IF(AU2900="S",IF(AND(Q2900="1. Aceitou o programa",AB2900="Realizada"),IFERROR(IF(AA2900="",0,AA2900-R2900),0),0),0)</f>
        <v>0</v>
      </c>
      <c r="AU2900" s="45" t="str">
        <f>_xlfn.XLOOKUP(U2900,'Lista Suspensa'!$AA$20:$AA$23,'Lista Suspensa'!$AB$20:$AB$23,"N/A")</f>
        <v>S</v>
      </c>
    </row>
    <row r="2901" spans="1:47" ht="12" customHeight="1" x14ac:dyDescent="0.3">
      <c r="A2901" s="87" t="s">
        <v>47</v>
      </c>
      <c r="B2901" s="88">
        <v>46104</v>
      </c>
      <c r="C2901" s="89" t="s">
        <v>48</v>
      </c>
      <c r="D2901" s="89" t="s">
        <v>49</v>
      </c>
      <c r="E2901" s="189">
        <v>79070322</v>
      </c>
      <c r="F2901" s="197" t="s">
        <v>7334</v>
      </c>
      <c r="G2901" s="90">
        <v>55081967734</v>
      </c>
      <c r="H2901" s="91">
        <v>21272</v>
      </c>
      <c r="I2901" s="89"/>
      <c r="J2901" s="89" t="s">
        <v>84</v>
      </c>
      <c r="K2901" s="89" t="s">
        <v>76</v>
      </c>
      <c r="L2901" s="89" t="s">
        <v>95</v>
      </c>
      <c r="M2901" s="89" t="s">
        <v>426</v>
      </c>
      <c r="N2901" s="89" t="s">
        <v>229</v>
      </c>
      <c r="O2901" s="92" t="s">
        <v>7335</v>
      </c>
      <c r="P2901" s="93" t="s">
        <v>57</v>
      </c>
      <c r="Q2901" s="110" t="s">
        <v>5322</v>
      </c>
      <c r="R2901" s="94"/>
      <c r="S2901" s="95">
        <v>46168</v>
      </c>
      <c r="T2901" s="95" t="s">
        <v>5203</v>
      </c>
      <c r="U2901" s="95" t="s">
        <v>1125</v>
      </c>
      <c r="V2901" s="91">
        <v>46118</v>
      </c>
      <c r="W2901" s="91">
        <v>46161</v>
      </c>
      <c r="X2901" s="91">
        <v>46167</v>
      </c>
      <c r="Y2901" s="96" t="s">
        <v>2851</v>
      </c>
      <c r="Z2901" s="89"/>
      <c r="AA2901" s="95"/>
      <c r="AB2901" s="89"/>
      <c r="AC2901" s="109"/>
      <c r="AD2901" s="89"/>
      <c r="AE2901" s="89"/>
      <c r="AF2901" s="191"/>
      <c r="AG2901" s="194"/>
      <c r="AH2901" s="193"/>
      <c r="AI2901" s="97"/>
      <c r="AJ2901" s="97"/>
      <c r="AK2901" s="97"/>
      <c r="AL2901" s="45" t="s">
        <v>67</v>
      </c>
      <c r="AM2901" s="160" t="str">
        <f>MONTH(B2901)&amp;"/"&amp;YEAR(B2901)</f>
        <v>3/2026</v>
      </c>
      <c r="AN2901" s="45">
        <f>WEEKNUM(B2901)-WEEKNUM(EOMONTH(B2901,-1)+1)+1</f>
        <v>4</v>
      </c>
      <c r="AO2901" s="45" t="str">
        <f>MONTH(R2901)&amp;"/"&amp;YEAR(R2901)</f>
        <v>1/1900</v>
      </c>
      <c r="AP2901" s="45" t="e">
        <f>WEEKNUM(R2901)-WEEKNUM(EOMONTH(R2901,-1)+1)+1</f>
        <v>#NUM!</v>
      </c>
      <c r="AQ2901" s="45">
        <f>IF(AU2901="S",IF(Q2901="1. Aceitou o programa",R2901-B2901,0),0)</f>
        <v>0</v>
      </c>
      <c r="AR2901" s="45">
        <f>IF(AU2901="S",IF(AND(S2901&lt;&gt;"",R2901&lt;&gt;""),S2901-R2901,0),0)</f>
        <v>0</v>
      </c>
      <c r="AS2901" s="45">
        <f>IF(AU2901="S",IF(Q2901="1. Aceitou o programa",IF(OR(X2901="Não se Aplica",X2901=""),IF(OR(W2901="Não se Aplica",W2901=""),0,W2901-V2901),AVERAGE(X2901-W2901,W2901-V2901)),0),0)</f>
        <v>0</v>
      </c>
      <c r="AT2901" s="45">
        <f>IF(AU2901="S",IF(AND(Q2901="1. Aceitou o programa",AB2901="Realizada"),IFERROR(IF(AA2901="",0,AA2901-R2901),0),0),0)</f>
        <v>0</v>
      </c>
      <c r="AU2901" s="45" t="str">
        <f>_xlfn.XLOOKUP(U2901,'Lista Suspensa'!$AA$20:$AA$23,'Lista Suspensa'!$AB$20:$AB$23,"N/A")</f>
        <v>S</v>
      </c>
    </row>
    <row r="2902" spans="1:47" ht="12" customHeight="1" x14ac:dyDescent="0.3">
      <c r="A2902" s="87" t="s">
        <v>47</v>
      </c>
      <c r="B2902" s="88">
        <v>46104</v>
      </c>
      <c r="C2902" s="89" t="s">
        <v>48</v>
      </c>
      <c r="D2902" s="89" t="s">
        <v>49</v>
      </c>
      <c r="E2902" s="189">
        <v>79082875</v>
      </c>
      <c r="F2902" s="197" t="s">
        <v>7336</v>
      </c>
      <c r="G2902" s="90">
        <v>46716440704</v>
      </c>
      <c r="H2902" s="91">
        <v>19807</v>
      </c>
      <c r="I2902" s="89"/>
      <c r="J2902" s="89" t="s">
        <v>84</v>
      </c>
      <c r="K2902" s="89" t="s">
        <v>76</v>
      </c>
      <c r="L2902" s="89" t="s">
        <v>95</v>
      </c>
      <c r="M2902" s="89" t="s">
        <v>4831</v>
      </c>
      <c r="N2902" s="89" t="s">
        <v>137</v>
      </c>
      <c r="O2902" s="92" t="s">
        <v>7337</v>
      </c>
      <c r="P2902" s="93" t="s">
        <v>57</v>
      </c>
      <c r="Q2902" s="110" t="s">
        <v>5322</v>
      </c>
      <c r="R2902" s="94"/>
      <c r="S2902" s="95">
        <v>46168</v>
      </c>
      <c r="T2902" s="95" t="s">
        <v>5203</v>
      </c>
      <c r="U2902" s="95" t="s">
        <v>1125</v>
      </c>
      <c r="V2902" s="91">
        <v>46118</v>
      </c>
      <c r="W2902" s="91">
        <v>46161</v>
      </c>
      <c r="X2902" s="91">
        <v>46167</v>
      </c>
      <c r="Y2902" s="96" t="s">
        <v>2851</v>
      </c>
      <c r="Z2902" s="89"/>
      <c r="AA2902" s="95"/>
      <c r="AB2902" s="89"/>
      <c r="AC2902" s="109"/>
      <c r="AD2902" s="89"/>
      <c r="AE2902" s="89"/>
      <c r="AF2902" s="191"/>
      <c r="AG2902" s="194"/>
      <c r="AH2902" s="193"/>
      <c r="AI2902" s="97"/>
      <c r="AJ2902" s="97"/>
      <c r="AK2902" s="97"/>
      <c r="AL2902" s="45" t="s">
        <v>67</v>
      </c>
      <c r="AM2902" s="160" t="str">
        <f>MONTH(B2902)&amp;"/"&amp;YEAR(B2902)</f>
        <v>3/2026</v>
      </c>
      <c r="AN2902" s="45">
        <f>WEEKNUM(B2902)-WEEKNUM(EOMONTH(B2902,-1)+1)+1</f>
        <v>4</v>
      </c>
      <c r="AO2902" s="45" t="str">
        <f>MONTH(R2902)&amp;"/"&amp;YEAR(R2902)</f>
        <v>1/1900</v>
      </c>
      <c r="AP2902" s="45" t="e">
        <f>WEEKNUM(R2902)-WEEKNUM(EOMONTH(R2902,-1)+1)+1</f>
        <v>#NUM!</v>
      </c>
      <c r="AQ2902" s="45">
        <f>IF(AU2902="S",IF(Q2902="1. Aceitou o programa",R2902-B2902,0),0)</f>
        <v>0</v>
      </c>
      <c r="AR2902" s="45">
        <f>IF(AU2902="S",IF(AND(S2902&lt;&gt;"",R2902&lt;&gt;""),S2902-R2902,0),0)</f>
        <v>0</v>
      </c>
      <c r="AS2902" s="45">
        <f>IF(AU2902="S",IF(Q2902="1. Aceitou o programa",IF(OR(X2902="Não se Aplica",X2902=""),IF(OR(W2902="Não se Aplica",W2902=""),0,W2902-V2902),AVERAGE(X2902-W2902,W2902-V2902)),0),0)</f>
        <v>0</v>
      </c>
      <c r="AT2902" s="45">
        <f>IF(AU2902="S",IF(AND(Q2902="1. Aceitou o programa",AB2902="Realizada"),IFERROR(IF(AA2902="",0,AA2902-R2902),0),0),0)</f>
        <v>0</v>
      </c>
      <c r="AU2902" s="45" t="str">
        <f>_xlfn.XLOOKUP(U2902,'Lista Suspensa'!$AA$20:$AA$23,'Lista Suspensa'!$AB$20:$AB$23,"N/A")</f>
        <v>S</v>
      </c>
    </row>
    <row r="2903" spans="1:47" ht="12" customHeight="1" x14ac:dyDescent="0.3">
      <c r="A2903" s="87" t="s">
        <v>47</v>
      </c>
      <c r="B2903" s="88">
        <v>46104</v>
      </c>
      <c r="C2903" s="89" t="s">
        <v>48</v>
      </c>
      <c r="D2903" s="89" t="s">
        <v>49</v>
      </c>
      <c r="E2903" s="189">
        <v>79084165</v>
      </c>
      <c r="F2903" s="197" t="s">
        <v>7338</v>
      </c>
      <c r="G2903" s="90">
        <v>15113129801</v>
      </c>
      <c r="H2903" s="91">
        <v>24768</v>
      </c>
      <c r="I2903" s="89"/>
      <c r="J2903" s="89" t="s">
        <v>84</v>
      </c>
      <c r="K2903" s="89" t="s">
        <v>52</v>
      </c>
      <c r="L2903" s="89" t="s">
        <v>85</v>
      </c>
      <c r="M2903" s="89" t="s">
        <v>288</v>
      </c>
      <c r="N2903" s="89" t="s">
        <v>137</v>
      </c>
      <c r="O2903" s="92" t="s">
        <v>7339</v>
      </c>
      <c r="P2903" s="93" t="s">
        <v>57</v>
      </c>
      <c r="Q2903" s="110" t="s">
        <v>5322</v>
      </c>
      <c r="R2903" s="94"/>
      <c r="S2903" s="95">
        <v>46168</v>
      </c>
      <c r="T2903" s="95" t="s">
        <v>5203</v>
      </c>
      <c r="U2903" s="95" t="s">
        <v>1125</v>
      </c>
      <c r="V2903" s="91">
        <v>46118</v>
      </c>
      <c r="W2903" s="91">
        <v>46161</v>
      </c>
      <c r="X2903" s="91">
        <v>46167</v>
      </c>
      <c r="Y2903" s="96" t="s">
        <v>2851</v>
      </c>
      <c r="Z2903" s="89"/>
      <c r="AA2903" s="95"/>
      <c r="AB2903" s="89"/>
      <c r="AC2903" s="109"/>
      <c r="AD2903" s="89"/>
      <c r="AE2903" s="89"/>
      <c r="AF2903" s="191"/>
      <c r="AG2903" s="194"/>
      <c r="AH2903" s="193"/>
      <c r="AI2903" s="97"/>
      <c r="AJ2903" s="97"/>
      <c r="AK2903" s="97"/>
      <c r="AL2903" s="45" t="s">
        <v>67</v>
      </c>
      <c r="AM2903" s="160" t="str">
        <f>MONTH(B2903)&amp;"/"&amp;YEAR(B2903)</f>
        <v>3/2026</v>
      </c>
      <c r="AN2903" s="45">
        <f>WEEKNUM(B2903)-WEEKNUM(EOMONTH(B2903,-1)+1)+1</f>
        <v>4</v>
      </c>
      <c r="AO2903" s="45" t="str">
        <f>MONTH(R2903)&amp;"/"&amp;YEAR(R2903)</f>
        <v>1/1900</v>
      </c>
      <c r="AP2903" s="45" t="e">
        <f>WEEKNUM(R2903)-WEEKNUM(EOMONTH(R2903,-1)+1)+1</f>
        <v>#NUM!</v>
      </c>
      <c r="AQ2903" s="45">
        <f>IF(AU2903="S",IF(Q2903="1. Aceitou o programa",R2903-B2903,0),0)</f>
        <v>0</v>
      </c>
      <c r="AR2903" s="45">
        <f>IF(AU2903="S",IF(AND(S2903&lt;&gt;"",R2903&lt;&gt;""),S2903-R2903,0),0)</f>
        <v>0</v>
      </c>
      <c r="AS2903" s="45">
        <f>IF(AU2903="S",IF(Q2903="1. Aceitou o programa",IF(OR(X2903="Não se Aplica",X2903=""),IF(OR(W2903="Não se Aplica",W2903=""),0,W2903-V2903),AVERAGE(X2903-W2903,W2903-V2903)),0),0)</f>
        <v>0</v>
      </c>
      <c r="AT2903" s="45">
        <f>IF(AU2903="S",IF(AND(Q2903="1. Aceitou o programa",AB2903="Realizada"),IFERROR(IF(AA2903="",0,AA2903-R2903),0),0),0)</f>
        <v>0</v>
      </c>
      <c r="AU2903" s="45" t="str">
        <f>_xlfn.XLOOKUP(U2903,'Lista Suspensa'!$AA$20:$AA$23,'Lista Suspensa'!$AB$20:$AB$23,"N/A")</f>
        <v>S</v>
      </c>
    </row>
    <row r="2904" spans="1:47" ht="12" customHeight="1" x14ac:dyDescent="0.3">
      <c r="A2904" s="87" t="s">
        <v>47</v>
      </c>
      <c r="B2904" s="88">
        <v>46104</v>
      </c>
      <c r="C2904" s="89" t="s">
        <v>48</v>
      </c>
      <c r="D2904" s="89" t="s">
        <v>49</v>
      </c>
      <c r="E2904" s="189">
        <v>93624253</v>
      </c>
      <c r="F2904" s="197" t="s">
        <v>7340</v>
      </c>
      <c r="G2904" s="90">
        <v>49555974837</v>
      </c>
      <c r="H2904" s="91">
        <v>35733</v>
      </c>
      <c r="I2904" s="89"/>
      <c r="J2904" s="89" t="s">
        <v>84</v>
      </c>
      <c r="K2904" s="89" t="s">
        <v>52</v>
      </c>
      <c r="L2904" s="89" t="s">
        <v>85</v>
      </c>
      <c r="M2904" s="89" t="s">
        <v>4826</v>
      </c>
      <c r="N2904" s="89" t="s">
        <v>137</v>
      </c>
      <c r="O2904" s="92" t="s">
        <v>7341</v>
      </c>
      <c r="P2904" s="93" t="s">
        <v>57</v>
      </c>
      <c r="Q2904" s="110" t="s">
        <v>5322</v>
      </c>
      <c r="R2904" s="94"/>
      <c r="S2904" s="95">
        <v>46168</v>
      </c>
      <c r="T2904" s="95" t="s">
        <v>5203</v>
      </c>
      <c r="U2904" s="95" t="s">
        <v>1125</v>
      </c>
      <c r="V2904" s="91">
        <v>46118</v>
      </c>
      <c r="W2904" s="91">
        <v>46161</v>
      </c>
      <c r="X2904" s="91">
        <v>46167</v>
      </c>
      <c r="Y2904" s="96" t="s">
        <v>2851</v>
      </c>
      <c r="Z2904" s="89"/>
      <c r="AA2904" s="95"/>
      <c r="AB2904" s="89"/>
      <c r="AC2904" s="109"/>
      <c r="AD2904" s="89"/>
      <c r="AE2904" s="89"/>
      <c r="AF2904" s="191"/>
      <c r="AG2904" s="194"/>
      <c r="AH2904" s="193"/>
      <c r="AI2904" s="97"/>
      <c r="AJ2904" s="97"/>
      <c r="AK2904" s="97"/>
      <c r="AL2904" s="45" t="s">
        <v>67</v>
      </c>
      <c r="AM2904" s="160" t="str">
        <f>MONTH(B2904)&amp;"/"&amp;YEAR(B2904)</f>
        <v>3/2026</v>
      </c>
      <c r="AN2904" s="45">
        <f>WEEKNUM(B2904)-WEEKNUM(EOMONTH(B2904,-1)+1)+1</f>
        <v>4</v>
      </c>
      <c r="AO2904" s="45" t="str">
        <f>MONTH(R2904)&amp;"/"&amp;YEAR(R2904)</f>
        <v>1/1900</v>
      </c>
      <c r="AP2904" s="45" t="e">
        <f>WEEKNUM(R2904)-WEEKNUM(EOMONTH(R2904,-1)+1)+1</f>
        <v>#NUM!</v>
      </c>
      <c r="AQ2904" s="45">
        <f>IF(AU2904="S",IF(Q2904="1. Aceitou o programa",R2904-B2904,0),0)</f>
        <v>0</v>
      </c>
      <c r="AR2904" s="45">
        <f>IF(AU2904="S",IF(AND(S2904&lt;&gt;"",R2904&lt;&gt;""),S2904-R2904,0),0)</f>
        <v>0</v>
      </c>
      <c r="AS2904" s="45">
        <f>IF(AU2904="S",IF(Q2904="1. Aceitou o programa",IF(OR(X2904="Não se Aplica",X2904=""),IF(OR(W2904="Não se Aplica",W2904=""),0,W2904-V2904),AVERAGE(X2904-W2904,W2904-V2904)),0),0)</f>
        <v>0</v>
      </c>
      <c r="AT2904" s="45">
        <f>IF(AU2904="S",IF(AND(Q2904="1. Aceitou o programa",AB2904="Realizada"),IFERROR(IF(AA2904="",0,AA2904-R2904),0),0),0)</f>
        <v>0</v>
      </c>
      <c r="AU2904" s="45" t="str">
        <f>_xlfn.XLOOKUP(U2904,'Lista Suspensa'!$AA$20:$AA$23,'Lista Suspensa'!$AB$20:$AB$23,"N/A")</f>
        <v>S</v>
      </c>
    </row>
    <row r="2905" spans="1:47" ht="12" customHeight="1" x14ac:dyDescent="0.3">
      <c r="A2905" s="87" t="s">
        <v>47</v>
      </c>
      <c r="B2905" s="88">
        <v>46104</v>
      </c>
      <c r="C2905" s="89" t="s">
        <v>48</v>
      </c>
      <c r="D2905" s="89" t="s">
        <v>49</v>
      </c>
      <c r="E2905" s="189">
        <v>79106184</v>
      </c>
      <c r="F2905" s="197" t="s">
        <v>7342</v>
      </c>
      <c r="G2905" s="90">
        <v>5127414848</v>
      </c>
      <c r="H2905" s="91">
        <v>21451</v>
      </c>
      <c r="I2905" s="89"/>
      <c r="J2905" s="89" t="s">
        <v>51</v>
      </c>
      <c r="K2905" s="89" t="s">
        <v>52</v>
      </c>
      <c r="L2905" s="89" t="s">
        <v>1421</v>
      </c>
      <c r="M2905" s="89" t="s">
        <v>7343</v>
      </c>
      <c r="N2905" s="89" t="s">
        <v>137</v>
      </c>
      <c r="O2905" s="92" t="s">
        <v>7344</v>
      </c>
      <c r="P2905" s="93" t="s">
        <v>57</v>
      </c>
      <c r="Q2905" s="110" t="s">
        <v>5322</v>
      </c>
      <c r="R2905" s="94"/>
      <c r="S2905" s="95">
        <v>46168</v>
      </c>
      <c r="T2905" s="95" t="s">
        <v>5203</v>
      </c>
      <c r="U2905" s="95" t="s">
        <v>1125</v>
      </c>
      <c r="V2905" s="91">
        <v>46118</v>
      </c>
      <c r="W2905" s="91">
        <v>46161</v>
      </c>
      <c r="X2905" s="91">
        <v>46167</v>
      </c>
      <c r="Y2905" s="96" t="s">
        <v>2851</v>
      </c>
      <c r="Z2905" s="89"/>
      <c r="AA2905" s="95"/>
      <c r="AB2905" s="89"/>
      <c r="AC2905" s="109"/>
      <c r="AD2905" s="89"/>
      <c r="AE2905" s="89"/>
      <c r="AF2905" s="191"/>
      <c r="AG2905" s="194"/>
      <c r="AH2905" s="193"/>
      <c r="AI2905" s="97"/>
      <c r="AJ2905" s="97"/>
      <c r="AK2905" s="97"/>
      <c r="AL2905" s="45" t="s">
        <v>67</v>
      </c>
      <c r="AM2905" s="160" t="str">
        <f>MONTH(B2905)&amp;"/"&amp;YEAR(B2905)</f>
        <v>3/2026</v>
      </c>
      <c r="AN2905" s="45">
        <f>WEEKNUM(B2905)-WEEKNUM(EOMONTH(B2905,-1)+1)+1</f>
        <v>4</v>
      </c>
      <c r="AO2905" s="45" t="str">
        <f>MONTH(R2905)&amp;"/"&amp;YEAR(R2905)</f>
        <v>1/1900</v>
      </c>
      <c r="AP2905" s="45" t="e">
        <f>WEEKNUM(R2905)-WEEKNUM(EOMONTH(R2905,-1)+1)+1</f>
        <v>#NUM!</v>
      </c>
      <c r="AQ2905" s="45">
        <f>IF(AU2905="S",IF(Q2905="1. Aceitou o programa",R2905-B2905,0),0)</f>
        <v>0</v>
      </c>
      <c r="AR2905" s="45">
        <f>IF(AU2905="S",IF(AND(S2905&lt;&gt;"",R2905&lt;&gt;""),S2905-R2905,0),0)</f>
        <v>0</v>
      </c>
      <c r="AS2905" s="45">
        <f>IF(AU2905="S",IF(Q2905="1. Aceitou o programa",IF(OR(X2905="Não se Aplica",X2905=""),IF(OR(W2905="Não se Aplica",W2905=""),0,W2905-V2905),AVERAGE(X2905-W2905,W2905-V2905)),0),0)</f>
        <v>0</v>
      </c>
      <c r="AT2905" s="45">
        <f>IF(AU2905="S",IF(AND(Q2905="1. Aceitou o programa",AB2905="Realizada"),IFERROR(IF(AA2905="",0,AA2905-R2905),0),0),0)</f>
        <v>0</v>
      </c>
      <c r="AU2905" s="45" t="str">
        <f>_xlfn.XLOOKUP(U2905,'Lista Suspensa'!$AA$20:$AA$23,'Lista Suspensa'!$AB$20:$AB$23,"N/A")</f>
        <v>S</v>
      </c>
    </row>
    <row r="2906" spans="1:47" ht="12" customHeight="1" x14ac:dyDescent="0.3">
      <c r="A2906" s="87" t="s">
        <v>47</v>
      </c>
      <c r="B2906" s="88">
        <v>46104</v>
      </c>
      <c r="C2906" s="89" t="s">
        <v>48</v>
      </c>
      <c r="D2906" s="89" t="s">
        <v>49</v>
      </c>
      <c r="E2906" s="189">
        <v>79130912</v>
      </c>
      <c r="F2906" s="197" t="s">
        <v>7345</v>
      </c>
      <c r="G2906" s="90">
        <v>60106697749</v>
      </c>
      <c r="H2906" s="91">
        <v>20649</v>
      </c>
      <c r="I2906" s="89"/>
      <c r="J2906" s="89" t="s">
        <v>51</v>
      </c>
      <c r="K2906" s="89" t="s">
        <v>76</v>
      </c>
      <c r="L2906" s="89" t="s">
        <v>95</v>
      </c>
      <c r="M2906" s="89" t="s">
        <v>540</v>
      </c>
      <c r="N2906" s="89" t="s">
        <v>137</v>
      </c>
      <c r="O2906" s="92" t="s">
        <v>7346</v>
      </c>
      <c r="P2906" s="93" t="s">
        <v>57</v>
      </c>
      <c r="Q2906" s="110" t="s">
        <v>5322</v>
      </c>
      <c r="R2906" s="94"/>
      <c r="S2906" s="95">
        <v>46168</v>
      </c>
      <c r="T2906" s="95" t="s">
        <v>5203</v>
      </c>
      <c r="U2906" s="95" t="s">
        <v>1125</v>
      </c>
      <c r="V2906" s="91">
        <v>46118</v>
      </c>
      <c r="W2906" s="91">
        <v>46161</v>
      </c>
      <c r="X2906" s="91">
        <v>46167</v>
      </c>
      <c r="Y2906" s="96" t="s">
        <v>2851</v>
      </c>
      <c r="Z2906" s="89"/>
      <c r="AA2906" s="95"/>
      <c r="AB2906" s="89"/>
      <c r="AC2906" s="109"/>
      <c r="AD2906" s="89"/>
      <c r="AE2906" s="89"/>
      <c r="AF2906" s="191"/>
      <c r="AG2906" s="194"/>
      <c r="AH2906" s="193"/>
      <c r="AI2906" s="97"/>
      <c r="AJ2906" s="97"/>
      <c r="AK2906" s="97"/>
      <c r="AL2906" s="45" t="s">
        <v>67</v>
      </c>
      <c r="AM2906" s="160" t="str">
        <f>MONTH(B2906)&amp;"/"&amp;YEAR(B2906)</f>
        <v>3/2026</v>
      </c>
      <c r="AN2906" s="45">
        <f>WEEKNUM(B2906)-WEEKNUM(EOMONTH(B2906,-1)+1)+1</f>
        <v>4</v>
      </c>
      <c r="AO2906" s="45" t="str">
        <f>MONTH(R2906)&amp;"/"&amp;YEAR(R2906)</f>
        <v>1/1900</v>
      </c>
      <c r="AP2906" s="45" t="e">
        <f>WEEKNUM(R2906)-WEEKNUM(EOMONTH(R2906,-1)+1)+1</f>
        <v>#NUM!</v>
      </c>
      <c r="AQ2906" s="45">
        <f>IF(AU2906="S",IF(Q2906="1. Aceitou o programa",R2906-B2906,0),0)</f>
        <v>0</v>
      </c>
      <c r="AR2906" s="45">
        <f>IF(AU2906="S",IF(AND(S2906&lt;&gt;"",R2906&lt;&gt;""),S2906-R2906,0),0)</f>
        <v>0</v>
      </c>
      <c r="AS2906" s="45">
        <f>IF(AU2906="S",IF(Q2906="1. Aceitou o programa",IF(OR(X2906="Não se Aplica",X2906=""),IF(OR(W2906="Não se Aplica",W2906=""),0,W2906-V2906),AVERAGE(X2906-W2906,W2906-V2906)),0),0)</f>
        <v>0</v>
      </c>
      <c r="AT2906" s="45">
        <f>IF(AU2906="S",IF(AND(Q2906="1. Aceitou o programa",AB2906="Realizada"),IFERROR(IF(AA2906="",0,AA2906-R2906),0),0),0)</f>
        <v>0</v>
      </c>
      <c r="AU2906" s="45" t="str">
        <f>_xlfn.XLOOKUP(U2906,'Lista Suspensa'!$AA$20:$AA$23,'Lista Suspensa'!$AB$20:$AB$23,"N/A")</f>
        <v>S</v>
      </c>
    </row>
    <row r="2907" spans="1:47" ht="12" customHeight="1" x14ac:dyDescent="0.3">
      <c r="A2907" s="87" t="s">
        <v>47</v>
      </c>
      <c r="B2907" s="88">
        <v>46104</v>
      </c>
      <c r="C2907" s="89" t="s">
        <v>48</v>
      </c>
      <c r="D2907" s="89" t="s">
        <v>49</v>
      </c>
      <c r="E2907" s="189">
        <v>89595034</v>
      </c>
      <c r="F2907" s="197" t="s">
        <v>7347</v>
      </c>
      <c r="G2907" s="90">
        <v>46078946803</v>
      </c>
      <c r="H2907" s="91">
        <v>36047</v>
      </c>
      <c r="I2907" s="89"/>
      <c r="J2907" s="89" t="s">
        <v>84</v>
      </c>
      <c r="K2907" s="89" t="s">
        <v>52</v>
      </c>
      <c r="L2907" s="89" t="s">
        <v>2964</v>
      </c>
      <c r="M2907" s="89" t="s">
        <v>7348</v>
      </c>
      <c r="N2907" s="89" t="s">
        <v>449</v>
      </c>
      <c r="O2907" s="92" t="s">
        <v>7349</v>
      </c>
      <c r="P2907" s="93" t="s">
        <v>57</v>
      </c>
      <c r="Q2907" s="110" t="s">
        <v>5322</v>
      </c>
      <c r="R2907" s="94"/>
      <c r="S2907" s="95">
        <v>46168</v>
      </c>
      <c r="T2907" s="95" t="s">
        <v>5203</v>
      </c>
      <c r="U2907" s="95" t="s">
        <v>1125</v>
      </c>
      <c r="V2907" s="91">
        <v>46118</v>
      </c>
      <c r="W2907" s="91">
        <v>46161</v>
      </c>
      <c r="X2907" s="91">
        <v>46167</v>
      </c>
      <c r="Y2907" s="96" t="s">
        <v>2851</v>
      </c>
      <c r="Z2907" s="89"/>
      <c r="AA2907" s="95"/>
      <c r="AB2907" s="89"/>
      <c r="AC2907" s="109"/>
      <c r="AD2907" s="89"/>
      <c r="AE2907" s="89"/>
      <c r="AF2907" s="191"/>
      <c r="AG2907" s="194"/>
      <c r="AH2907" s="193"/>
      <c r="AI2907" s="97"/>
      <c r="AJ2907" s="97"/>
      <c r="AK2907" s="97"/>
      <c r="AL2907" s="45" t="s">
        <v>67</v>
      </c>
      <c r="AM2907" s="160" t="str">
        <f>MONTH(B2907)&amp;"/"&amp;YEAR(B2907)</f>
        <v>3/2026</v>
      </c>
      <c r="AN2907" s="45">
        <f>WEEKNUM(B2907)-WEEKNUM(EOMONTH(B2907,-1)+1)+1</f>
        <v>4</v>
      </c>
      <c r="AO2907" s="45" t="str">
        <f>MONTH(R2907)&amp;"/"&amp;YEAR(R2907)</f>
        <v>1/1900</v>
      </c>
      <c r="AP2907" s="45" t="e">
        <f>WEEKNUM(R2907)-WEEKNUM(EOMONTH(R2907,-1)+1)+1</f>
        <v>#NUM!</v>
      </c>
      <c r="AQ2907" s="45">
        <f>IF(AU2907="S",IF(Q2907="1. Aceitou o programa",R2907-B2907,0),0)</f>
        <v>0</v>
      </c>
      <c r="AR2907" s="45">
        <f>IF(AU2907="S",IF(AND(S2907&lt;&gt;"",R2907&lt;&gt;""),S2907-R2907,0),0)</f>
        <v>0</v>
      </c>
      <c r="AS2907" s="45">
        <f>IF(AU2907="S",IF(Q2907="1. Aceitou o programa",IF(OR(X2907="Não se Aplica",X2907=""),IF(OR(W2907="Não se Aplica",W2907=""),0,W2907-V2907),AVERAGE(X2907-W2907,W2907-V2907)),0),0)</f>
        <v>0</v>
      </c>
      <c r="AT2907" s="45">
        <f>IF(AU2907="S",IF(AND(Q2907="1. Aceitou o programa",AB2907="Realizada"),IFERROR(IF(AA2907="",0,AA2907-R2907),0),0),0)</f>
        <v>0</v>
      </c>
      <c r="AU2907" s="45" t="str">
        <f>_xlfn.XLOOKUP(U2907,'Lista Suspensa'!$AA$20:$AA$23,'Lista Suspensa'!$AB$20:$AB$23,"N/A")</f>
        <v>S</v>
      </c>
    </row>
    <row r="2908" spans="1:47" ht="12" customHeight="1" x14ac:dyDescent="0.3">
      <c r="A2908" s="87" t="s">
        <v>47</v>
      </c>
      <c r="B2908" s="88">
        <v>46104</v>
      </c>
      <c r="C2908" s="89" t="s">
        <v>48</v>
      </c>
      <c r="D2908" s="89" t="s">
        <v>49</v>
      </c>
      <c r="E2908" s="189">
        <v>79151276</v>
      </c>
      <c r="F2908" s="197" t="s">
        <v>7350</v>
      </c>
      <c r="G2908" s="90">
        <v>29795368818</v>
      </c>
      <c r="H2908" s="91">
        <v>30130</v>
      </c>
      <c r="I2908" s="89"/>
      <c r="J2908" s="89" t="s">
        <v>51</v>
      </c>
      <c r="K2908" s="89" t="s">
        <v>52</v>
      </c>
      <c r="L2908" s="89" t="s">
        <v>85</v>
      </c>
      <c r="M2908" s="89" t="s">
        <v>1571</v>
      </c>
      <c r="N2908" s="89" t="s">
        <v>229</v>
      </c>
      <c r="O2908" s="92" t="s">
        <v>7351</v>
      </c>
      <c r="P2908" s="93" t="s">
        <v>57</v>
      </c>
      <c r="Q2908" s="110" t="s">
        <v>5322</v>
      </c>
      <c r="R2908" s="94"/>
      <c r="S2908" s="95">
        <v>46168</v>
      </c>
      <c r="T2908" s="95" t="s">
        <v>5203</v>
      </c>
      <c r="U2908" s="95" t="s">
        <v>1125</v>
      </c>
      <c r="V2908" s="91">
        <v>46118</v>
      </c>
      <c r="W2908" s="91">
        <v>46161</v>
      </c>
      <c r="X2908" s="91">
        <v>46167</v>
      </c>
      <c r="Y2908" s="96" t="s">
        <v>2851</v>
      </c>
      <c r="Z2908" s="89"/>
      <c r="AA2908" s="95"/>
      <c r="AB2908" s="89"/>
      <c r="AC2908" s="109"/>
      <c r="AD2908" s="89"/>
      <c r="AE2908" s="89"/>
      <c r="AF2908" s="191"/>
      <c r="AG2908" s="194"/>
      <c r="AH2908" s="193"/>
      <c r="AI2908" s="97"/>
      <c r="AJ2908" s="97"/>
      <c r="AK2908" s="97"/>
      <c r="AL2908" s="45" t="s">
        <v>67</v>
      </c>
      <c r="AM2908" s="160" t="str">
        <f>MONTH(B2908)&amp;"/"&amp;YEAR(B2908)</f>
        <v>3/2026</v>
      </c>
      <c r="AN2908" s="45">
        <f>WEEKNUM(B2908)-WEEKNUM(EOMONTH(B2908,-1)+1)+1</f>
        <v>4</v>
      </c>
      <c r="AO2908" s="45" t="str">
        <f>MONTH(R2908)&amp;"/"&amp;YEAR(R2908)</f>
        <v>1/1900</v>
      </c>
      <c r="AP2908" s="45" t="e">
        <f>WEEKNUM(R2908)-WEEKNUM(EOMONTH(R2908,-1)+1)+1</f>
        <v>#NUM!</v>
      </c>
      <c r="AQ2908" s="45">
        <f>IF(AU2908="S",IF(Q2908="1. Aceitou o programa",R2908-B2908,0),0)</f>
        <v>0</v>
      </c>
      <c r="AR2908" s="45">
        <f>IF(AU2908="S",IF(AND(S2908&lt;&gt;"",R2908&lt;&gt;""),S2908-R2908,0),0)</f>
        <v>0</v>
      </c>
      <c r="AS2908" s="45">
        <f>IF(AU2908="S",IF(Q2908="1. Aceitou o programa",IF(OR(X2908="Não se Aplica",X2908=""),IF(OR(W2908="Não se Aplica",W2908=""),0,W2908-V2908),AVERAGE(X2908-W2908,W2908-V2908)),0),0)</f>
        <v>0</v>
      </c>
      <c r="AT2908" s="45">
        <f>IF(AU2908="S",IF(AND(Q2908="1. Aceitou o programa",AB2908="Realizada"),IFERROR(IF(AA2908="",0,AA2908-R2908),0),0),0)</f>
        <v>0</v>
      </c>
      <c r="AU2908" s="45" t="str">
        <f>_xlfn.XLOOKUP(U2908,'Lista Suspensa'!$AA$20:$AA$23,'Lista Suspensa'!$AB$20:$AB$23,"N/A")</f>
        <v>S</v>
      </c>
    </row>
    <row r="2909" spans="1:47" ht="12" customHeight="1" x14ac:dyDescent="0.3">
      <c r="A2909" s="87" t="s">
        <v>47</v>
      </c>
      <c r="B2909" s="88">
        <v>46104</v>
      </c>
      <c r="C2909" s="89" t="s">
        <v>48</v>
      </c>
      <c r="D2909" s="89" t="s">
        <v>49</v>
      </c>
      <c r="E2909" s="189">
        <v>79201041</v>
      </c>
      <c r="F2909" s="197" t="s">
        <v>7352</v>
      </c>
      <c r="G2909" s="90">
        <v>93961219753</v>
      </c>
      <c r="H2909" s="91">
        <v>24832</v>
      </c>
      <c r="I2909" s="89"/>
      <c r="J2909" s="89" t="s">
        <v>51</v>
      </c>
      <c r="K2909" s="89" t="s">
        <v>76</v>
      </c>
      <c r="L2909" s="89" t="s">
        <v>95</v>
      </c>
      <c r="M2909" s="89" t="s">
        <v>624</v>
      </c>
      <c r="N2909" s="89" t="s">
        <v>55</v>
      </c>
      <c r="O2909" s="92" t="s">
        <v>7353</v>
      </c>
      <c r="P2909" s="93" t="s">
        <v>57</v>
      </c>
      <c r="Q2909" s="110" t="s">
        <v>5322</v>
      </c>
      <c r="R2909" s="94"/>
      <c r="S2909" s="95">
        <v>46168</v>
      </c>
      <c r="T2909" s="95" t="s">
        <v>5203</v>
      </c>
      <c r="U2909" s="95" t="s">
        <v>1125</v>
      </c>
      <c r="V2909" s="91">
        <v>46118</v>
      </c>
      <c r="W2909" s="91">
        <v>46161</v>
      </c>
      <c r="X2909" s="91">
        <v>46167</v>
      </c>
      <c r="Y2909" s="96" t="s">
        <v>2851</v>
      </c>
      <c r="Z2909" s="89"/>
      <c r="AA2909" s="95"/>
      <c r="AB2909" s="89"/>
      <c r="AC2909" s="109"/>
      <c r="AD2909" s="89"/>
      <c r="AE2909" s="89"/>
      <c r="AF2909" s="191"/>
      <c r="AG2909" s="194"/>
      <c r="AH2909" s="193"/>
      <c r="AI2909" s="97"/>
      <c r="AJ2909" s="97"/>
      <c r="AK2909" s="97"/>
      <c r="AL2909" s="45" t="s">
        <v>67</v>
      </c>
      <c r="AM2909" s="160" t="str">
        <f>MONTH(B2909)&amp;"/"&amp;YEAR(B2909)</f>
        <v>3/2026</v>
      </c>
      <c r="AN2909" s="45">
        <f>WEEKNUM(B2909)-WEEKNUM(EOMONTH(B2909,-1)+1)+1</f>
        <v>4</v>
      </c>
      <c r="AO2909" s="45" t="str">
        <f>MONTH(R2909)&amp;"/"&amp;YEAR(R2909)</f>
        <v>1/1900</v>
      </c>
      <c r="AP2909" s="45" t="e">
        <f>WEEKNUM(R2909)-WEEKNUM(EOMONTH(R2909,-1)+1)+1</f>
        <v>#NUM!</v>
      </c>
      <c r="AQ2909" s="45">
        <f>IF(AU2909="S",IF(Q2909="1. Aceitou o programa",R2909-B2909,0),0)</f>
        <v>0</v>
      </c>
      <c r="AR2909" s="45">
        <f>IF(AU2909="S",IF(AND(S2909&lt;&gt;"",R2909&lt;&gt;""),S2909-R2909,0),0)</f>
        <v>0</v>
      </c>
      <c r="AS2909" s="45">
        <f>IF(AU2909="S",IF(Q2909="1. Aceitou o programa",IF(OR(X2909="Não se Aplica",X2909=""),IF(OR(W2909="Não se Aplica",W2909=""),0,W2909-V2909),AVERAGE(X2909-W2909,W2909-V2909)),0),0)</f>
        <v>0</v>
      </c>
      <c r="AT2909" s="45">
        <f>IF(AU2909="S",IF(AND(Q2909="1. Aceitou o programa",AB2909="Realizada"),IFERROR(IF(AA2909="",0,AA2909-R2909),0),0),0)</f>
        <v>0</v>
      </c>
      <c r="AU2909" s="45" t="str">
        <f>_xlfn.XLOOKUP(U2909,'Lista Suspensa'!$AA$20:$AA$23,'Lista Suspensa'!$AB$20:$AB$23,"N/A")</f>
        <v>S</v>
      </c>
    </row>
    <row r="2910" spans="1:47" ht="12" customHeight="1" x14ac:dyDescent="0.3">
      <c r="A2910" s="87" t="s">
        <v>47</v>
      </c>
      <c r="B2910" s="88">
        <v>46104</v>
      </c>
      <c r="C2910" s="89" t="s">
        <v>48</v>
      </c>
      <c r="D2910" s="89" t="s">
        <v>49</v>
      </c>
      <c r="E2910" s="189">
        <v>79204476</v>
      </c>
      <c r="F2910" s="197" t="s">
        <v>7354</v>
      </c>
      <c r="G2910" s="90">
        <v>407562702</v>
      </c>
      <c r="H2910" s="91">
        <v>25295</v>
      </c>
      <c r="I2910" s="89"/>
      <c r="J2910" s="89" t="s">
        <v>51</v>
      </c>
      <c r="K2910" s="89" t="s">
        <v>76</v>
      </c>
      <c r="L2910" s="89" t="s">
        <v>283</v>
      </c>
      <c r="M2910" s="89" t="s">
        <v>937</v>
      </c>
      <c r="N2910" s="89" t="s">
        <v>79</v>
      </c>
      <c r="O2910" s="92" t="s">
        <v>7355</v>
      </c>
      <c r="P2910" s="93" t="s">
        <v>57</v>
      </c>
      <c r="Q2910" s="110" t="s">
        <v>5322</v>
      </c>
      <c r="R2910" s="94"/>
      <c r="S2910" s="95">
        <v>46168</v>
      </c>
      <c r="T2910" s="95" t="s">
        <v>5203</v>
      </c>
      <c r="U2910" s="95" t="s">
        <v>1125</v>
      </c>
      <c r="V2910" s="91">
        <v>46118</v>
      </c>
      <c r="W2910" s="91">
        <v>46161</v>
      </c>
      <c r="X2910" s="91">
        <v>46167</v>
      </c>
      <c r="Y2910" s="96" t="s">
        <v>2851</v>
      </c>
      <c r="Z2910" s="89"/>
      <c r="AA2910" s="95"/>
      <c r="AB2910" s="89"/>
      <c r="AC2910" s="109"/>
      <c r="AD2910" s="89"/>
      <c r="AE2910" s="89"/>
      <c r="AF2910" s="191"/>
      <c r="AG2910" s="194"/>
      <c r="AH2910" s="193"/>
      <c r="AI2910" s="97"/>
      <c r="AJ2910" s="97"/>
      <c r="AK2910" s="97"/>
      <c r="AL2910" s="45" t="s">
        <v>67</v>
      </c>
      <c r="AM2910" s="160" t="str">
        <f>MONTH(B2910)&amp;"/"&amp;YEAR(B2910)</f>
        <v>3/2026</v>
      </c>
      <c r="AN2910" s="45">
        <f>WEEKNUM(B2910)-WEEKNUM(EOMONTH(B2910,-1)+1)+1</f>
        <v>4</v>
      </c>
      <c r="AO2910" s="45" t="str">
        <f>MONTH(R2910)&amp;"/"&amp;YEAR(R2910)</f>
        <v>1/1900</v>
      </c>
      <c r="AP2910" s="45" t="e">
        <f>WEEKNUM(R2910)-WEEKNUM(EOMONTH(R2910,-1)+1)+1</f>
        <v>#NUM!</v>
      </c>
      <c r="AQ2910" s="45">
        <f>IF(AU2910="S",IF(Q2910="1. Aceitou o programa",R2910-B2910,0),0)</f>
        <v>0</v>
      </c>
      <c r="AR2910" s="45">
        <f>IF(AU2910="S",IF(AND(S2910&lt;&gt;"",R2910&lt;&gt;""),S2910-R2910,0),0)</f>
        <v>0</v>
      </c>
      <c r="AS2910" s="45">
        <f>IF(AU2910="S",IF(Q2910="1. Aceitou o programa",IF(OR(X2910="Não se Aplica",X2910=""),IF(OR(W2910="Não se Aplica",W2910=""),0,W2910-V2910),AVERAGE(X2910-W2910,W2910-V2910)),0),0)</f>
        <v>0</v>
      </c>
      <c r="AT2910" s="45">
        <f>IF(AU2910="S",IF(AND(Q2910="1. Aceitou o programa",AB2910="Realizada"),IFERROR(IF(AA2910="",0,AA2910-R2910),0),0),0)</f>
        <v>0</v>
      </c>
      <c r="AU2910" s="45" t="str">
        <f>_xlfn.XLOOKUP(U2910,'Lista Suspensa'!$AA$20:$AA$23,'Lista Suspensa'!$AB$20:$AB$23,"N/A")</f>
        <v>S</v>
      </c>
    </row>
    <row r="2911" spans="1:47" ht="12" customHeight="1" x14ac:dyDescent="0.3">
      <c r="A2911" s="87" t="s">
        <v>47</v>
      </c>
      <c r="B2911" s="88">
        <v>46104</v>
      </c>
      <c r="C2911" s="89" t="s">
        <v>48</v>
      </c>
      <c r="D2911" s="89" t="s">
        <v>49</v>
      </c>
      <c r="E2911" s="189">
        <v>79206325</v>
      </c>
      <c r="F2911" s="197" t="s">
        <v>7356</v>
      </c>
      <c r="G2911" s="90">
        <v>15246604420</v>
      </c>
      <c r="H2911" s="91">
        <v>20606</v>
      </c>
      <c r="I2911" s="89"/>
      <c r="J2911" s="89" t="s">
        <v>84</v>
      </c>
      <c r="K2911" s="89" t="s">
        <v>52</v>
      </c>
      <c r="L2911" s="89" t="s">
        <v>85</v>
      </c>
      <c r="M2911" s="89" t="s">
        <v>2219</v>
      </c>
      <c r="N2911" s="89" t="s">
        <v>229</v>
      </c>
      <c r="O2911" s="92" t="s">
        <v>7357</v>
      </c>
      <c r="P2911" s="93" t="s">
        <v>57</v>
      </c>
      <c r="Q2911" s="110" t="s">
        <v>5322</v>
      </c>
      <c r="R2911" s="94"/>
      <c r="S2911" s="95">
        <v>46168</v>
      </c>
      <c r="T2911" s="95" t="s">
        <v>5203</v>
      </c>
      <c r="U2911" s="95" t="s">
        <v>1125</v>
      </c>
      <c r="V2911" s="91">
        <v>46118</v>
      </c>
      <c r="W2911" s="91">
        <v>46161</v>
      </c>
      <c r="X2911" s="91">
        <v>46167</v>
      </c>
      <c r="Y2911" s="96" t="s">
        <v>2851</v>
      </c>
      <c r="Z2911" s="89"/>
      <c r="AA2911" s="95"/>
      <c r="AB2911" s="89"/>
      <c r="AC2911" s="109"/>
      <c r="AD2911" s="89"/>
      <c r="AE2911" s="89"/>
      <c r="AF2911" s="191"/>
      <c r="AG2911" s="194"/>
      <c r="AH2911" s="193"/>
      <c r="AI2911" s="97"/>
      <c r="AJ2911" s="97"/>
      <c r="AK2911" s="97"/>
      <c r="AL2911" s="45" t="s">
        <v>67</v>
      </c>
      <c r="AM2911" s="160" t="str">
        <f>MONTH(B2911)&amp;"/"&amp;YEAR(B2911)</f>
        <v>3/2026</v>
      </c>
      <c r="AN2911" s="45">
        <f>WEEKNUM(B2911)-WEEKNUM(EOMONTH(B2911,-1)+1)+1</f>
        <v>4</v>
      </c>
      <c r="AO2911" s="45" t="str">
        <f>MONTH(R2911)&amp;"/"&amp;YEAR(R2911)</f>
        <v>1/1900</v>
      </c>
      <c r="AP2911" s="45" t="e">
        <f>WEEKNUM(R2911)-WEEKNUM(EOMONTH(R2911,-1)+1)+1</f>
        <v>#NUM!</v>
      </c>
      <c r="AQ2911" s="45">
        <f>IF(AU2911="S",IF(Q2911="1. Aceitou o programa",R2911-B2911,0),0)</f>
        <v>0</v>
      </c>
      <c r="AR2911" s="45">
        <f>IF(AU2911="S",IF(AND(S2911&lt;&gt;"",R2911&lt;&gt;""),S2911-R2911,0),0)</f>
        <v>0</v>
      </c>
      <c r="AS2911" s="45">
        <f>IF(AU2911="S",IF(Q2911="1. Aceitou o programa",IF(OR(X2911="Não se Aplica",X2911=""),IF(OR(W2911="Não se Aplica",W2911=""),0,W2911-V2911),AVERAGE(X2911-W2911,W2911-V2911)),0),0)</f>
        <v>0</v>
      </c>
      <c r="AT2911" s="45">
        <f>IF(AU2911="S",IF(AND(Q2911="1. Aceitou o programa",AB2911="Realizada"),IFERROR(IF(AA2911="",0,AA2911-R2911),0),0),0)</f>
        <v>0</v>
      </c>
      <c r="AU2911" s="45" t="str">
        <f>_xlfn.XLOOKUP(U2911,'Lista Suspensa'!$AA$20:$AA$23,'Lista Suspensa'!$AB$20:$AB$23,"N/A")</f>
        <v>S</v>
      </c>
    </row>
    <row r="2912" spans="1:47" ht="12" customHeight="1" x14ac:dyDescent="0.3">
      <c r="A2912" s="87" t="s">
        <v>47</v>
      </c>
      <c r="B2912" s="88">
        <v>46104</v>
      </c>
      <c r="C2912" s="89" t="s">
        <v>48</v>
      </c>
      <c r="D2912" s="89" t="s">
        <v>49</v>
      </c>
      <c r="E2912" s="189">
        <v>79234699</v>
      </c>
      <c r="F2912" s="197" t="s">
        <v>7358</v>
      </c>
      <c r="G2912" s="90">
        <v>30314080805</v>
      </c>
      <c r="H2912" s="91">
        <v>30041</v>
      </c>
      <c r="I2912" s="89"/>
      <c r="J2912" s="89" t="s">
        <v>51</v>
      </c>
      <c r="K2912" s="89" t="s">
        <v>52</v>
      </c>
      <c r="L2912" s="89" t="s">
        <v>53</v>
      </c>
      <c r="M2912" s="89" t="s">
        <v>672</v>
      </c>
      <c r="N2912" s="89" t="s">
        <v>137</v>
      </c>
      <c r="O2912" s="92" t="s">
        <v>7359</v>
      </c>
      <c r="P2912" s="93" t="s">
        <v>57</v>
      </c>
      <c r="Q2912" s="110" t="s">
        <v>5322</v>
      </c>
      <c r="R2912" s="94"/>
      <c r="S2912" s="95">
        <v>46168</v>
      </c>
      <c r="T2912" s="95" t="s">
        <v>5203</v>
      </c>
      <c r="U2912" s="95" t="s">
        <v>1125</v>
      </c>
      <c r="V2912" s="91">
        <v>46118</v>
      </c>
      <c r="W2912" s="91">
        <v>46161</v>
      </c>
      <c r="X2912" s="91">
        <v>46167</v>
      </c>
      <c r="Y2912" s="96" t="s">
        <v>2851</v>
      </c>
      <c r="Z2912" s="89"/>
      <c r="AA2912" s="95"/>
      <c r="AB2912" s="89"/>
      <c r="AC2912" s="109"/>
      <c r="AD2912" s="89"/>
      <c r="AE2912" s="89"/>
      <c r="AF2912" s="191"/>
      <c r="AG2912" s="194"/>
      <c r="AH2912" s="193"/>
      <c r="AI2912" s="97"/>
      <c r="AJ2912" s="97"/>
      <c r="AK2912" s="97"/>
      <c r="AL2912" s="45" t="s">
        <v>67</v>
      </c>
      <c r="AM2912" s="160" t="str">
        <f>MONTH(B2912)&amp;"/"&amp;YEAR(B2912)</f>
        <v>3/2026</v>
      </c>
      <c r="AN2912" s="45">
        <f>WEEKNUM(B2912)-WEEKNUM(EOMONTH(B2912,-1)+1)+1</f>
        <v>4</v>
      </c>
      <c r="AO2912" s="45" t="str">
        <f>MONTH(R2912)&amp;"/"&amp;YEAR(R2912)</f>
        <v>1/1900</v>
      </c>
      <c r="AP2912" s="45" t="e">
        <f>WEEKNUM(R2912)-WEEKNUM(EOMONTH(R2912,-1)+1)+1</f>
        <v>#NUM!</v>
      </c>
      <c r="AQ2912" s="45">
        <f>IF(AU2912="S",IF(Q2912="1. Aceitou o programa",R2912-B2912,0),0)</f>
        <v>0</v>
      </c>
      <c r="AR2912" s="45">
        <f>IF(AU2912="S",IF(AND(S2912&lt;&gt;"",R2912&lt;&gt;""),S2912-R2912,0),0)</f>
        <v>0</v>
      </c>
      <c r="AS2912" s="45">
        <f>IF(AU2912="S",IF(Q2912="1. Aceitou o programa",IF(OR(X2912="Não se Aplica",X2912=""),IF(OR(W2912="Não se Aplica",W2912=""),0,W2912-V2912),AVERAGE(X2912-W2912,W2912-V2912)),0),0)</f>
        <v>0</v>
      </c>
      <c r="AT2912" s="45">
        <f>IF(AU2912="S",IF(AND(Q2912="1. Aceitou o programa",AB2912="Realizada"),IFERROR(IF(AA2912="",0,AA2912-R2912),0),0),0)</f>
        <v>0</v>
      </c>
      <c r="AU2912" s="45" t="str">
        <f>_xlfn.XLOOKUP(U2912,'Lista Suspensa'!$AA$20:$AA$23,'Lista Suspensa'!$AB$20:$AB$23,"N/A")</f>
        <v>S</v>
      </c>
    </row>
    <row r="2913" spans="1:47" ht="12" customHeight="1" x14ac:dyDescent="0.3">
      <c r="A2913" s="87" t="s">
        <v>47</v>
      </c>
      <c r="B2913" s="88">
        <v>46104</v>
      </c>
      <c r="C2913" s="89" t="s">
        <v>48</v>
      </c>
      <c r="D2913" s="89" t="s">
        <v>49</v>
      </c>
      <c r="E2913" s="189">
        <v>79234847</v>
      </c>
      <c r="F2913" s="197" t="s">
        <v>7360</v>
      </c>
      <c r="G2913" s="90">
        <v>24816842810</v>
      </c>
      <c r="H2913" s="91">
        <v>26928</v>
      </c>
      <c r="I2913" s="89"/>
      <c r="J2913" s="89" t="s">
        <v>84</v>
      </c>
      <c r="K2913" s="89" t="s">
        <v>52</v>
      </c>
      <c r="L2913" s="89" t="s">
        <v>85</v>
      </c>
      <c r="M2913" s="89" t="s">
        <v>4881</v>
      </c>
      <c r="N2913" s="89" t="s">
        <v>1727</v>
      </c>
      <c r="O2913" s="92" t="s">
        <v>7361</v>
      </c>
      <c r="P2913" s="93" t="s">
        <v>57</v>
      </c>
      <c r="Q2913" s="110" t="s">
        <v>5322</v>
      </c>
      <c r="R2913" s="94"/>
      <c r="S2913" s="95">
        <v>46168</v>
      </c>
      <c r="T2913" s="95" t="s">
        <v>5203</v>
      </c>
      <c r="U2913" s="95" t="s">
        <v>1125</v>
      </c>
      <c r="V2913" s="91">
        <v>46118</v>
      </c>
      <c r="W2913" s="91">
        <v>46161</v>
      </c>
      <c r="X2913" s="91">
        <v>46167</v>
      </c>
      <c r="Y2913" s="96" t="s">
        <v>2851</v>
      </c>
      <c r="Z2913" s="89"/>
      <c r="AA2913" s="95"/>
      <c r="AB2913" s="89"/>
      <c r="AC2913" s="109"/>
      <c r="AD2913" s="89"/>
      <c r="AE2913" s="89"/>
      <c r="AF2913" s="191"/>
      <c r="AG2913" s="194"/>
      <c r="AH2913" s="193"/>
      <c r="AI2913" s="97"/>
      <c r="AJ2913" s="97"/>
      <c r="AK2913" s="97"/>
      <c r="AL2913" s="45" t="s">
        <v>67</v>
      </c>
      <c r="AM2913" s="160" t="str">
        <f>MONTH(B2913)&amp;"/"&amp;YEAR(B2913)</f>
        <v>3/2026</v>
      </c>
      <c r="AN2913" s="45">
        <f>WEEKNUM(B2913)-WEEKNUM(EOMONTH(B2913,-1)+1)+1</f>
        <v>4</v>
      </c>
      <c r="AO2913" s="45" t="str">
        <f>MONTH(R2913)&amp;"/"&amp;YEAR(R2913)</f>
        <v>1/1900</v>
      </c>
      <c r="AP2913" s="45" t="e">
        <f>WEEKNUM(R2913)-WEEKNUM(EOMONTH(R2913,-1)+1)+1</f>
        <v>#NUM!</v>
      </c>
      <c r="AQ2913" s="45">
        <f>IF(AU2913="S",IF(Q2913="1. Aceitou o programa",R2913-B2913,0),0)</f>
        <v>0</v>
      </c>
      <c r="AR2913" s="45">
        <f>IF(AU2913="S",IF(AND(S2913&lt;&gt;"",R2913&lt;&gt;""),S2913-R2913,0),0)</f>
        <v>0</v>
      </c>
      <c r="AS2913" s="45">
        <f>IF(AU2913="S",IF(Q2913="1. Aceitou o programa",IF(OR(X2913="Não se Aplica",X2913=""),IF(OR(W2913="Não se Aplica",W2913=""),0,W2913-V2913),AVERAGE(X2913-W2913,W2913-V2913)),0),0)</f>
        <v>0</v>
      </c>
      <c r="AT2913" s="45">
        <f>IF(AU2913="S",IF(AND(Q2913="1. Aceitou o programa",AB2913="Realizada"),IFERROR(IF(AA2913="",0,AA2913-R2913),0),0),0)</f>
        <v>0</v>
      </c>
      <c r="AU2913" s="45" t="str">
        <f>_xlfn.XLOOKUP(U2913,'Lista Suspensa'!$AA$20:$AA$23,'Lista Suspensa'!$AB$20:$AB$23,"N/A")</f>
        <v>S</v>
      </c>
    </row>
    <row r="2914" spans="1:47" ht="12" customHeight="1" x14ac:dyDescent="0.3">
      <c r="A2914" s="87" t="s">
        <v>47</v>
      </c>
      <c r="B2914" s="88">
        <v>46104</v>
      </c>
      <c r="C2914" s="89" t="s">
        <v>48</v>
      </c>
      <c r="D2914" s="89" t="s">
        <v>49</v>
      </c>
      <c r="E2914" s="189">
        <v>79235771</v>
      </c>
      <c r="F2914" s="197" t="s">
        <v>7362</v>
      </c>
      <c r="G2914" s="90">
        <v>14539215833</v>
      </c>
      <c r="H2914" s="91">
        <v>26868</v>
      </c>
      <c r="I2914" s="89"/>
      <c r="J2914" s="89" t="s">
        <v>51</v>
      </c>
      <c r="K2914" s="89" t="s">
        <v>52</v>
      </c>
      <c r="L2914" s="89" t="s">
        <v>53</v>
      </c>
      <c r="M2914" s="89" t="s">
        <v>3842</v>
      </c>
      <c r="N2914" s="89" t="s">
        <v>137</v>
      </c>
      <c r="O2914" s="92" t="s">
        <v>7363</v>
      </c>
      <c r="P2914" s="93" t="s">
        <v>57</v>
      </c>
      <c r="Q2914" s="110" t="s">
        <v>5322</v>
      </c>
      <c r="R2914" s="94"/>
      <c r="S2914" s="95">
        <v>46168</v>
      </c>
      <c r="T2914" s="95" t="s">
        <v>5203</v>
      </c>
      <c r="U2914" s="95" t="s">
        <v>1125</v>
      </c>
      <c r="V2914" s="91">
        <v>46118</v>
      </c>
      <c r="W2914" s="91">
        <v>46161</v>
      </c>
      <c r="X2914" s="91">
        <v>46167</v>
      </c>
      <c r="Y2914" s="96" t="s">
        <v>2851</v>
      </c>
      <c r="Z2914" s="89"/>
      <c r="AA2914" s="95"/>
      <c r="AB2914" s="89"/>
      <c r="AC2914" s="109"/>
      <c r="AD2914" s="89"/>
      <c r="AE2914" s="89"/>
      <c r="AF2914" s="191"/>
      <c r="AG2914" s="194"/>
      <c r="AH2914" s="193"/>
      <c r="AI2914" s="97"/>
      <c r="AJ2914" s="97"/>
      <c r="AK2914" s="97"/>
      <c r="AL2914" s="45" t="s">
        <v>67</v>
      </c>
      <c r="AM2914" s="160" t="str">
        <f>MONTH(B2914)&amp;"/"&amp;YEAR(B2914)</f>
        <v>3/2026</v>
      </c>
      <c r="AN2914" s="45">
        <f>WEEKNUM(B2914)-WEEKNUM(EOMONTH(B2914,-1)+1)+1</f>
        <v>4</v>
      </c>
      <c r="AO2914" s="45" t="str">
        <f>MONTH(R2914)&amp;"/"&amp;YEAR(R2914)</f>
        <v>1/1900</v>
      </c>
      <c r="AP2914" s="45" t="e">
        <f>WEEKNUM(R2914)-WEEKNUM(EOMONTH(R2914,-1)+1)+1</f>
        <v>#NUM!</v>
      </c>
      <c r="AQ2914" s="45">
        <f>IF(AU2914="S",IF(Q2914="1. Aceitou o programa",R2914-B2914,0),0)</f>
        <v>0</v>
      </c>
      <c r="AR2914" s="45">
        <f>IF(AU2914="S",IF(AND(S2914&lt;&gt;"",R2914&lt;&gt;""),S2914-R2914,0),0)</f>
        <v>0</v>
      </c>
      <c r="AS2914" s="45">
        <f>IF(AU2914="S",IF(Q2914="1. Aceitou o programa",IF(OR(X2914="Não se Aplica",X2914=""),IF(OR(W2914="Não se Aplica",W2914=""),0,W2914-V2914),AVERAGE(X2914-W2914,W2914-V2914)),0),0)</f>
        <v>0</v>
      </c>
      <c r="AT2914" s="45">
        <f>IF(AU2914="S",IF(AND(Q2914="1. Aceitou o programa",AB2914="Realizada"),IFERROR(IF(AA2914="",0,AA2914-R2914),0),0),0)</f>
        <v>0</v>
      </c>
      <c r="AU2914" s="45" t="str">
        <f>_xlfn.XLOOKUP(U2914,'Lista Suspensa'!$AA$20:$AA$23,'Lista Suspensa'!$AB$20:$AB$23,"N/A")</f>
        <v>S</v>
      </c>
    </row>
    <row r="2915" spans="1:47" ht="12" customHeight="1" x14ac:dyDescent="0.3">
      <c r="A2915" s="87" t="s">
        <v>47</v>
      </c>
      <c r="B2915" s="88">
        <v>46104</v>
      </c>
      <c r="C2915" s="89" t="s">
        <v>48</v>
      </c>
      <c r="D2915" s="89" t="s">
        <v>49</v>
      </c>
      <c r="E2915" s="189">
        <v>79241011</v>
      </c>
      <c r="F2915" s="197" t="s">
        <v>7364</v>
      </c>
      <c r="G2915" s="90">
        <v>17326394857</v>
      </c>
      <c r="H2915" s="91">
        <v>27173</v>
      </c>
      <c r="I2915" s="89"/>
      <c r="J2915" s="89" t="s">
        <v>51</v>
      </c>
      <c r="K2915" s="89" t="s">
        <v>52</v>
      </c>
      <c r="L2915" s="89" t="s">
        <v>53</v>
      </c>
      <c r="M2915" s="89" t="s">
        <v>3490</v>
      </c>
      <c r="N2915" s="89" t="s">
        <v>229</v>
      </c>
      <c r="O2915" s="92" t="s">
        <v>7365</v>
      </c>
      <c r="P2915" s="93" t="s">
        <v>57</v>
      </c>
      <c r="Q2915" s="110" t="s">
        <v>5322</v>
      </c>
      <c r="R2915" s="94"/>
      <c r="S2915" s="95">
        <v>46168</v>
      </c>
      <c r="T2915" s="95" t="s">
        <v>5203</v>
      </c>
      <c r="U2915" s="95" t="s">
        <v>1125</v>
      </c>
      <c r="V2915" s="91">
        <v>46118</v>
      </c>
      <c r="W2915" s="91">
        <v>46161</v>
      </c>
      <c r="X2915" s="91">
        <v>46167</v>
      </c>
      <c r="Y2915" s="96" t="s">
        <v>2851</v>
      </c>
      <c r="Z2915" s="89"/>
      <c r="AA2915" s="95"/>
      <c r="AB2915" s="89"/>
      <c r="AC2915" s="109"/>
      <c r="AD2915" s="89"/>
      <c r="AE2915" s="89"/>
      <c r="AF2915" s="191"/>
      <c r="AG2915" s="194"/>
      <c r="AH2915" s="193"/>
      <c r="AI2915" s="97"/>
      <c r="AJ2915" s="97"/>
      <c r="AK2915" s="97"/>
      <c r="AL2915" s="45" t="s">
        <v>67</v>
      </c>
      <c r="AM2915" s="160" t="str">
        <f>MONTH(B2915)&amp;"/"&amp;YEAR(B2915)</f>
        <v>3/2026</v>
      </c>
      <c r="AN2915" s="45">
        <f>WEEKNUM(B2915)-WEEKNUM(EOMONTH(B2915,-1)+1)+1</f>
        <v>4</v>
      </c>
      <c r="AO2915" s="45" t="str">
        <f>MONTH(R2915)&amp;"/"&amp;YEAR(R2915)</f>
        <v>1/1900</v>
      </c>
      <c r="AP2915" s="45" t="e">
        <f>WEEKNUM(R2915)-WEEKNUM(EOMONTH(R2915,-1)+1)+1</f>
        <v>#NUM!</v>
      </c>
      <c r="AQ2915" s="45">
        <f>IF(AU2915="S",IF(Q2915="1. Aceitou o programa",R2915-B2915,0),0)</f>
        <v>0</v>
      </c>
      <c r="AR2915" s="45">
        <f>IF(AU2915="S",IF(AND(S2915&lt;&gt;"",R2915&lt;&gt;""),S2915-R2915,0),0)</f>
        <v>0</v>
      </c>
      <c r="AS2915" s="45">
        <f>IF(AU2915="S",IF(Q2915="1. Aceitou o programa",IF(OR(X2915="Não se Aplica",X2915=""),IF(OR(W2915="Não se Aplica",W2915=""),0,W2915-V2915),AVERAGE(X2915-W2915,W2915-V2915)),0),0)</f>
        <v>0</v>
      </c>
      <c r="AT2915" s="45">
        <f>IF(AU2915="S",IF(AND(Q2915="1. Aceitou o programa",AB2915="Realizada"),IFERROR(IF(AA2915="",0,AA2915-R2915),0),0),0)</f>
        <v>0</v>
      </c>
      <c r="AU2915" s="45" t="str">
        <f>_xlfn.XLOOKUP(U2915,'Lista Suspensa'!$AA$20:$AA$23,'Lista Suspensa'!$AB$20:$AB$23,"N/A")</f>
        <v>S</v>
      </c>
    </row>
    <row r="2916" spans="1:47" ht="12" customHeight="1" x14ac:dyDescent="0.3">
      <c r="A2916" s="87" t="s">
        <v>47</v>
      </c>
      <c r="B2916" s="88">
        <v>46104</v>
      </c>
      <c r="C2916" s="89" t="s">
        <v>48</v>
      </c>
      <c r="D2916" s="89" t="s">
        <v>49</v>
      </c>
      <c r="E2916" s="189">
        <v>79258766</v>
      </c>
      <c r="F2916" s="197" t="s">
        <v>7366</v>
      </c>
      <c r="G2916" s="90">
        <v>28427566816</v>
      </c>
      <c r="H2916" s="91">
        <v>29440</v>
      </c>
      <c r="I2916" s="89"/>
      <c r="J2916" s="89" t="s">
        <v>51</v>
      </c>
      <c r="K2916" s="89" t="s">
        <v>52</v>
      </c>
      <c r="L2916" s="89" t="s">
        <v>85</v>
      </c>
      <c r="M2916" s="89" t="s">
        <v>2453</v>
      </c>
      <c r="N2916" s="89" t="s">
        <v>229</v>
      </c>
      <c r="O2916" s="92" t="s">
        <v>7367</v>
      </c>
      <c r="P2916" s="93" t="s">
        <v>57</v>
      </c>
      <c r="Q2916" s="110" t="s">
        <v>58</v>
      </c>
      <c r="R2916" s="94">
        <v>46169</v>
      </c>
      <c r="S2916" s="95"/>
      <c r="T2916" s="95" t="s">
        <v>59</v>
      </c>
      <c r="U2916" s="95" t="s">
        <v>60</v>
      </c>
      <c r="V2916" s="91">
        <v>46118</v>
      </c>
      <c r="W2916" s="91">
        <v>46161</v>
      </c>
      <c r="X2916" s="91">
        <v>46167</v>
      </c>
      <c r="Y2916" s="96" t="s">
        <v>2851</v>
      </c>
      <c r="Z2916" s="89" t="s">
        <v>62</v>
      </c>
      <c r="AA2916" s="95"/>
      <c r="AB2916" s="95" t="s">
        <v>2804</v>
      </c>
      <c r="AC2916" s="95" t="s">
        <v>2804</v>
      </c>
      <c r="AD2916" s="95" t="s">
        <v>2804</v>
      </c>
      <c r="AE2916" s="95" t="s">
        <v>2804</v>
      </c>
      <c r="AF2916" s="95" t="s">
        <v>2804</v>
      </c>
      <c r="AG2916" s="95" t="s">
        <v>2804</v>
      </c>
      <c r="AH2916" s="95" t="s">
        <v>2804</v>
      </c>
      <c r="AI2916" s="97"/>
      <c r="AJ2916" s="97" t="s">
        <v>65</v>
      </c>
      <c r="AK2916" s="97" t="s">
        <v>66</v>
      </c>
      <c r="AL2916" s="45" t="s">
        <v>67</v>
      </c>
      <c r="AM2916" s="160" t="str">
        <f>MONTH(B2916)&amp;"/"&amp;YEAR(B2916)</f>
        <v>3/2026</v>
      </c>
      <c r="AN2916" s="45">
        <f>WEEKNUM(B2916)-WEEKNUM(EOMONTH(B2916,-1)+1)+1</f>
        <v>4</v>
      </c>
      <c r="AO2916" s="45" t="str">
        <f>MONTH(R2916)&amp;"/"&amp;YEAR(R2916)</f>
        <v>5/2026</v>
      </c>
      <c r="AP2916" s="45">
        <f>WEEKNUM(R2916)-WEEKNUM(EOMONTH(R2916,-1)+1)+1</f>
        <v>5</v>
      </c>
      <c r="AQ2916" s="45">
        <f>IF(AU2916="S",IF(Q2916="1. Aceitou o programa",R2916-B2916,0),0)</f>
        <v>65</v>
      </c>
      <c r="AR2916" s="45">
        <f>IF(AU2916="S",IF(AND(S2916&lt;&gt;"",R2916&lt;&gt;""),S2916-R2916,0),0)</f>
        <v>0</v>
      </c>
      <c r="AS2916" s="45">
        <f>IF(AU2916="S",IF(Q2916="1. Aceitou o programa",IF(OR(X2916="Não se Aplica",X2916=""),IF(OR(W2916="Não se Aplica",W2916=""),0,W2916-V2916),AVERAGE(X2916-W2916,W2916-V2916)),0),0)</f>
        <v>24.5</v>
      </c>
      <c r="AT2916" s="45">
        <f>IF(AU2916="S",IF(AND(Q2916="1. Aceitou o programa",AB2916="Realizada"),IFERROR(IF(AA2916="",0,AA2916-R2916),0),0),0)</f>
        <v>0</v>
      </c>
      <c r="AU2916" s="45" t="str">
        <f>_xlfn.XLOOKUP(U2916,'Lista Suspensa'!$AA$20:$AA$23,'Lista Suspensa'!$AB$20:$AB$23,"N/A")</f>
        <v>S</v>
      </c>
    </row>
    <row r="2917" spans="1:47" ht="12" customHeight="1" x14ac:dyDescent="0.3">
      <c r="A2917" s="87" t="s">
        <v>47</v>
      </c>
      <c r="B2917" s="88">
        <v>46104</v>
      </c>
      <c r="C2917" s="89" t="s">
        <v>48</v>
      </c>
      <c r="D2917" s="89" t="s">
        <v>49</v>
      </c>
      <c r="E2917" s="189">
        <v>79273130</v>
      </c>
      <c r="F2917" s="197" t="s">
        <v>7368</v>
      </c>
      <c r="G2917" s="90">
        <v>55414680353</v>
      </c>
      <c r="H2917" s="91">
        <v>24925</v>
      </c>
      <c r="I2917" s="89"/>
      <c r="J2917" s="89" t="s">
        <v>84</v>
      </c>
      <c r="K2917" s="89" t="s">
        <v>52</v>
      </c>
      <c r="L2917" s="89" t="s">
        <v>53</v>
      </c>
      <c r="M2917" s="89" t="s">
        <v>267</v>
      </c>
      <c r="N2917" s="89" t="s">
        <v>229</v>
      </c>
      <c r="O2917" s="92" t="s">
        <v>7369</v>
      </c>
      <c r="P2917" s="93" t="s">
        <v>57</v>
      </c>
      <c r="Q2917" s="110" t="s">
        <v>5322</v>
      </c>
      <c r="R2917" s="94"/>
      <c r="S2917" s="95">
        <v>46168</v>
      </c>
      <c r="T2917" s="95" t="s">
        <v>5203</v>
      </c>
      <c r="U2917" s="95" t="s">
        <v>1125</v>
      </c>
      <c r="V2917" s="91">
        <v>46118</v>
      </c>
      <c r="W2917" s="91">
        <v>46161</v>
      </c>
      <c r="X2917" s="91">
        <v>46167</v>
      </c>
      <c r="Y2917" s="96" t="s">
        <v>2851</v>
      </c>
      <c r="Z2917" s="89"/>
      <c r="AA2917" s="95"/>
      <c r="AB2917" s="89"/>
      <c r="AC2917" s="109"/>
      <c r="AD2917" s="89"/>
      <c r="AE2917" s="89"/>
      <c r="AF2917" s="191"/>
      <c r="AG2917" s="194"/>
      <c r="AH2917" s="193"/>
      <c r="AI2917" s="97"/>
      <c r="AJ2917" s="97"/>
      <c r="AK2917" s="97"/>
      <c r="AL2917" s="45" t="s">
        <v>67</v>
      </c>
      <c r="AM2917" s="160" t="str">
        <f>MONTH(B2917)&amp;"/"&amp;YEAR(B2917)</f>
        <v>3/2026</v>
      </c>
      <c r="AN2917" s="45">
        <f>WEEKNUM(B2917)-WEEKNUM(EOMONTH(B2917,-1)+1)+1</f>
        <v>4</v>
      </c>
      <c r="AO2917" s="45" t="str">
        <f>MONTH(R2917)&amp;"/"&amp;YEAR(R2917)</f>
        <v>1/1900</v>
      </c>
      <c r="AP2917" s="45" t="e">
        <f>WEEKNUM(R2917)-WEEKNUM(EOMONTH(R2917,-1)+1)+1</f>
        <v>#NUM!</v>
      </c>
      <c r="AQ2917" s="45">
        <f>IF(AU2917="S",IF(Q2917="1. Aceitou o programa",R2917-B2917,0),0)</f>
        <v>0</v>
      </c>
      <c r="AR2917" s="45">
        <f>IF(AU2917="S",IF(AND(S2917&lt;&gt;"",R2917&lt;&gt;""),S2917-R2917,0),0)</f>
        <v>0</v>
      </c>
      <c r="AS2917" s="45">
        <f>IF(AU2917="S",IF(Q2917="1. Aceitou o programa",IF(OR(X2917="Não se Aplica",X2917=""),IF(OR(W2917="Não se Aplica",W2917=""),0,W2917-V2917),AVERAGE(X2917-W2917,W2917-V2917)),0),0)</f>
        <v>0</v>
      </c>
      <c r="AT2917" s="45">
        <f>IF(AU2917="S",IF(AND(Q2917="1. Aceitou o programa",AB2917="Realizada"),IFERROR(IF(AA2917="",0,AA2917-R2917),0),0),0)</f>
        <v>0</v>
      </c>
      <c r="AU2917" s="45" t="str">
        <f>_xlfn.XLOOKUP(U2917,'Lista Suspensa'!$AA$20:$AA$23,'Lista Suspensa'!$AB$20:$AB$23,"N/A")</f>
        <v>S</v>
      </c>
    </row>
    <row r="2918" spans="1:47" ht="12" customHeight="1" x14ac:dyDescent="0.3">
      <c r="A2918" s="87" t="s">
        <v>47</v>
      </c>
      <c r="B2918" s="88">
        <v>46104</v>
      </c>
      <c r="C2918" s="89" t="s">
        <v>48</v>
      </c>
      <c r="D2918" s="89" t="s">
        <v>49</v>
      </c>
      <c r="E2918" s="189">
        <v>79281315</v>
      </c>
      <c r="F2918" s="197" t="s">
        <v>7370</v>
      </c>
      <c r="G2918" s="90">
        <v>12770497855</v>
      </c>
      <c r="H2918" s="91">
        <v>21854</v>
      </c>
      <c r="I2918" s="89"/>
      <c r="J2918" s="89" t="s">
        <v>51</v>
      </c>
      <c r="K2918" s="89" t="s">
        <v>52</v>
      </c>
      <c r="L2918" s="89" t="s">
        <v>53</v>
      </c>
      <c r="M2918" s="89" t="s">
        <v>7371</v>
      </c>
      <c r="N2918" s="89" t="s">
        <v>137</v>
      </c>
      <c r="O2918" s="92" t="s">
        <v>7372</v>
      </c>
      <c r="P2918" s="93" t="s">
        <v>57</v>
      </c>
      <c r="Q2918" s="110" t="s">
        <v>5322</v>
      </c>
      <c r="R2918" s="94"/>
      <c r="S2918" s="95">
        <v>46168</v>
      </c>
      <c r="T2918" s="95" t="s">
        <v>5203</v>
      </c>
      <c r="U2918" s="95" t="s">
        <v>1125</v>
      </c>
      <c r="V2918" s="91">
        <v>46118</v>
      </c>
      <c r="W2918" s="91">
        <v>46161</v>
      </c>
      <c r="X2918" s="91">
        <v>46167</v>
      </c>
      <c r="Y2918" s="96" t="s">
        <v>2851</v>
      </c>
      <c r="Z2918" s="89"/>
      <c r="AA2918" s="95"/>
      <c r="AB2918" s="89"/>
      <c r="AC2918" s="109"/>
      <c r="AD2918" s="89"/>
      <c r="AE2918" s="89"/>
      <c r="AF2918" s="191"/>
      <c r="AG2918" s="194"/>
      <c r="AH2918" s="193"/>
      <c r="AI2918" s="97"/>
      <c r="AJ2918" s="97"/>
      <c r="AK2918" s="97"/>
      <c r="AL2918" s="45" t="s">
        <v>67</v>
      </c>
      <c r="AM2918" s="160" t="str">
        <f>MONTH(B2918)&amp;"/"&amp;YEAR(B2918)</f>
        <v>3/2026</v>
      </c>
      <c r="AN2918" s="45">
        <f>WEEKNUM(B2918)-WEEKNUM(EOMONTH(B2918,-1)+1)+1</f>
        <v>4</v>
      </c>
      <c r="AO2918" s="45" t="str">
        <f>MONTH(R2918)&amp;"/"&amp;YEAR(R2918)</f>
        <v>1/1900</v>
      </c>
      <c r="AP2918" s="45" t="e">
        <f>WEEKNUM(R2918)-WEEKNUM(EOMONTH(R2918,-1)+1)+1</f>
        <v>#NUM!</v>
      </c>
      <c r="AQ2918" s="45">
        <f>IF(AU2918="S",IF(Q2918="1. Aceitou o programa",R2918-B2918,0),0)</f>
        <v>0</v>
      </c>
      <c r="AR2918" s="45">
        <f>IF(AU2918="S",IF(AND(S2918&lt;&gt;"",R2918&lt;&gt;""),S2918-R2918,0),0)</f>
        <v>0</v>
      </c>
      <c r="AS2918" s="45">
        <f>IF(AU2918="S",IF(Q2918="1. Aceitou o programa",IF(OR(X2918="Não se Aplica",X2918=""),IF(OR(W2918="Não se Aplica",W2918=""),0,W2918-V2918),AVERAGE(X2918-W2918,W2918-V2918)),0),0)</f>
        <v>0</v>
      </c>
      <c r="AT2918" s="45">
        <f>IF(AU2918="S",IF(AND(Q2918="1. Aceitou o programa",AB2918="Realizada"),IFERROR(IF(AA2918="",0,AA2918-R2918),0),0),0)</f>
        <v>0</v>
      </c>
      <c r="AU2918" s="45" t="str">
        <f>_xlfn.XLOOKUP(U2918,'Lista Suspensa'!$AA$20:$AA$23,'Lista Suspensa'!$AB$20:$AB$23,"N/A")</f>
        <v>S</v>
      </c>
    </row>
    <row r="2919" spans="1:47" ht="12" customHeight="1" x14ac:dyDescent="0.3">
      <c r="A2919" s="87" t="s">
        <v>47</v>
      </c>
      <c r="B2919" s="88">
        <v>46104</v>
      </c>
      <c r="C2919" s="89" t="s">
        <v>48</v>
      </c>
      <c r="D2919" s="89" t="s">
        <v>49</v>
      </c>
      <c r="E2919" s="189">
        <v>79300147</v>
      </c>
      <c r="F2919" s="197" t="s">
        <v>7373</v>
      </c>
      <c r="G2919" s="90">
        <v>94253617700</v>
      </c>
      <c r="H2919" s="91">
        <v>24741</v>
      </c>
      <c r="I2919" s="89"/>
      <c r="J2919" s="89" t="s">
        <v>51</v>
      </c>
      <c r="K2919" s="89" t="s">
        <v>76</v>
      </c>
      <c r="L2919" s="89" t="s">
        <v>283</v>
      </c>
      <c r="M2919" s="89" t="s">
        <v>7374</v>
      </c>
      <c r="N2919" s="89" t="s">
        <v>291</v>
      </c>
      <c r="O2919" s="92" t="s">
        <v>7375</v>
      </c>
      <c r="P2919" s="93" t="s">
        <v>57</v>
      </c>
      <c r="Q2919" s="110" t="s">
        <v>5322</v>
      </c>
      <c r="R2919" s="94"/>
      <c r="S2919" s="95">
        <v>46168</v>
      </c>
      <c r="T2919" s="95" t="s">
        <v>5203</v>
      </c>
      <c r="U2919" s="95" t="s">
        <v>1125</v>
      </c>
      <c r="V2919" s="91">
        <v>46118</v>
      </c>
      <c r="W2919" s="91">
        <v>46161</v>
      </c>
      <c r="X2919" s="91">
        <v>46167</v>
      </c>
      <c r="Y2919" s="96" t="s">
        <v>2851</v>
      </c>
      <c r="Z2919" s="89"/>
      <c r="AA2919" s="95"/>
      <c r="AB2919" s="89"/>
      <c r="AC2919" s="109"/>
      <c r="AD2919" s="89"/>
      <c r="AE2919" s="89"/>
      <c r="AF2919" s="191"/>
      <c r="AG2919" s="194"/>
      <c r="AH2919" s="193"/>
      <c r="AI2919" s="97"/>
      <c r="AJ2919" s="97"/>
      <c r="AK2919" s="97"/>
      <c r="AL2919" s="45" t="s">
        <v>67</v>
      </c>
      <c r="AM2919" s="160" t="str">
        <f>MONTH(B2919)&amp;"/"&amp;YEAR(B2919)</f>
        <v>3/2026</v>
      </c>
      <c r="AN2919" s="45">
        <f>WEEKNUM(B2919)-WEEKNUM(EOMONTH(B2919,-1)+1)+1</f>
        <v>4</v>
      </c>
      <c r="AO2919" s="45" t="str">
        <f>MONTH(R2919)&amp;"/"&amp;YEAR(R2919)</f>
        <v>1/1900</v>
      </c>
      <c r="AP2919" s="45" t="e">
        <f>WEEKNUM(R2919)-WEEKNUM(EOMONTH(R2919,-1)+1)+1</f>
        <v>#NUM!</v>
      </c>
      <c r="AQ2919" s="45">
        <f>IF(AU2919="S",IF(Q2919="1. Aceitou o programa",R2919-B2919,0),0)</f>
        <v>0</v>
      </c>
      <c r="AR2919" s="45">
        <f>IF(AU2919="S",IF(AND(S2919&lt;&gt;"",R2919&lt;&gt;""),S2919-R2919,0),0)</f>
        <v>0</v>
      </c>
      <c r="AS2919" s="45">
        <f>IF(AU2919="S",IF(Q2919="1. Aceitou o programa",IF(OR(X2919="Não se Aplica",X2919=""),IF(OR(W2919="Não se Aplica",W2919=""),0,W2919-V2919),AVERAGE(X2919-W2919,W2919-V2919)),0),0)</f>
        <v>0</v>
      </c>
      <c r="AT2919" s="45">
        <f>IF(AU2919="S",IF(AND(Q2919="1. Aceitou o programa",AB2919="Realizada"),IFERROR(IF(AA2919="",0,AA2919-R2919),0),0),0)</f>
        <v>0</v>
      </c>
      <c r="AU2919" s="45" t="str">
        <f>_xlfn.XLOOKUP(U2919,'Lista Suspensa'!$AA$20:$AA$23,'Lista Suspensa'!$AB$20:$AB$23,"N/A")</f>
        <v>S</v>
      </c>
    </row>
    <row r="2920" spans="1:47" ht="12" customHeight="1" x14ac:dyDescent="0.3">
      <c r="A2920" s="87" t="s">
        <v>47</v>
      </c>
      <c r="B2920" s="88">
        <v>46104</v>
      </c>
      <c r="C2920" s="89" t="s">
        <v>48</v>
      </c>
      <c r="D2920" s="89" t="s">
        <v>49</v>
      </c>
      <c r="E2920" s="189">
        <v>79302824</v>
      </c>
      <c r="F2920" s="197" t="s">
        <v>7376</v>
      </c>
      <c r="G2920" s="90">
        <v>2653897717</v>
      </c>
      <c r="H2920" s="91">
        <v>25795</v>
      </c>
      <c r="I2920" s="89"/>
      <c r="J2920" s="89" t="s">
        <v>84</v>
      </c>
      <c r="K2920" s="89" t="s">
        <v>76</v>
      </c>
      <c r="L2920" s="89" t="s">
        <v>283</v>
      </c>
      <c r="M2920" s="89" t="s">
        <v>3159</v>
      </c>
      <c r="N2920" s="89" t="s">
        <v>137</v>
      </c>
      <c r="O2920" s="92" t="s">
        <v>7377</v>
      </c>
      <c r="P2920" s="93" t="s">
        <v>57</v>
      </c>
      <c r="Q2920" s="110" t="s">
        <v>5322</v>
      </c>
      <c r="R2920" s="94"/>
      <c r="S2920" s="95">
        <v>46168</v>
      </c>
      <c r="T2920" s="95" t="s">
        <v>5203</v>
      </c>
      <c r="U2920" s="95" t="s">
        <v>1125</v>
      </c>
      <c r="V2920" s="91">
        <v>46118</v>
      </c>
      <c r="W2920" s="91">
        <v>46161</v>
      </c>
      <c r="X2920" s="91">
        <v>46167</v>
      </c>
      <c r="Y2920" s="96" t="s">
        <v>2851</v>
      </c>
      <c r="Z2920" s="89"/>
      <c r="AA2920" s="95"/>
      <c r="AB2920" s="89"/>
      <c r="AC2920" s="109"/>
      <c r="AD2920" s="89"/>
      <c r="AE2920" s="89"/>
      <c r="AF2920" s="191"/>
      <c r="AG2920" s="194"/>
      <c r="AH2920" s="193"/>
      <c r="AI2920" s="97"/>
      <c r="AJ2920" s="97"/>
      <c r="AK2920" s="97"/>
      <c r="AL2920" s="45" t="s">
        <v>67</v>
      </c>
      <c r="AM2920" s="160" t="str">
        <f>MONTH(B2920)&amp;"/"&amp;YEAR(B2920)</f>
        <v>3/2026</v>
      </c>
      <c r="AN2920" s="45">
        <f>WEEKNUM(B2920)-WEEKNUM(EOMONTH(B2920,-1)+1)+1</f>
        <v>4</v>
      </c>
      <c r="AO2920" s="45" t="str">
        <f>MONTH(R2920)&amp;"/"&amp;YEAR(R2920)</f>
        <v>1/1900</v>
      </c>
      <c r="AP2920" s="45" t="e">
        <f>WEEKNUM(R2920)-WEEKNUM(EOMONTH(R2920,-1)+1)+1</f>
        <v>#NUM!</v>
      </c>
      <c r="AQ2920" s="45">
        <f>IF(AU2920="S",IF(Q2920="1. Aceitou o programa",R2920-B2920,0),0)</f>
        <v>0</v>
      </c>
      <c r="AR2920" s="45">
        <f>IF(AU2920="S",IF(AND(S2920&lt;&gt;"",R2920&lt;&gt;""),S2920-R2920,0),0)</f>
        <v>0</v>
      </c>
      <c r="AS2920" s="45">
        <f>IF(AU2920="S",IF(Q2920="1. Aceitou o programa",IF(OR(X2920="Não se Aplica",X2920=""),IF(OR(W2920="Não se Aplica",W2920=""),0,W2920-V2920),AVERAGE(X2920-W2920,W2920-V2920)),0),0)</f>
        <v>0</v>
      </c>
      <c r="AT2920" s="45">
        <f>IF(AU2920="S",IF(AND(Q2920="1. Aceitou o programa",AB2920="Realizada"),IFERROR(IF(AA2920="",0,AA2920-R2920),0),0),0)</f>
        <v>0</v>
      </c>
      <c r="AU2920" s="45" t="str">
        <f>_xlfn.XLOOKUP(U2920,'Lista Suspensa'!$AA$20:$AA$23,'Lista Suspensa'!$AB$20:$AB$23,"N/A")</f>
        <v>S</v>
      </c>
    </row>
    <row r="2921" spans="1:47" ht="12" customHeight="1" x14ac:dyDescent="0.3">
      <c r="A2921" s="87" t="s">
        <v>47</v>
      </c>
      <c r="B2921" s="88">
        <v>46104</v>
      </c>
      <c r="C2921" s="89" t="s">
        <v>48</v>
      </c>
      <c r="D2921" s="89" t="s">
        <v>49</v>
      </c>
      <c r="E2921" s="189">
        <v>79303204</v>
      </c>
      <c r="F2921" s="197" t="s">
        <v>7378</v>
      </c>
      <c r="G2921" s="90">
        <v>31168403855</v>
      </c>
      <c r="H2921" s="91">
        <v>30265</v>
      </c>
      <c r="I2921" s="89"/>
      <c r="J2921" s="89" t="s">
        <v>51</v>
      </c>
      <c r="K2921" s="89" t="s">
        <v>52</v>
      </c>
      <c r="L2921" s="89" t="s">
        <v>85</v>
      </c>
      <c r="M2921" s="89" t="s">
        <v>4205</v>
      </c>
      <c r="N2921" s="89" t="s">
        <v>137</v>
      </c>
      <c r="O2921" s="92" t="s">
        <v>7379</v>
      </c>
      <c r="P2921" s="93" t="s">
        <v>57</v>
      </c>
      <c r="Q2921" s="110" t="s">
        <v>5322</v>
      </c>
      <c r="R2921" s="94"/>
      <c r="S2921" s="95">
        <v>46168</v>
      </c>
      <c r="T2921" s="95" t="s">
        <v>5203</v>
      </c>
      <c r="U2921" s="95" t="s">
        <v>1125</v>
      </c>
      <c r="V2921" s="91">
        <v>46118</v>
      </c>
      <c r="W2921" s="91">
        <v>46161</v>
      </c>
      <c r="X2921" s="91">
        <v>46167</v>
      </c>
      <c r="Y2921" s="96" t="s">
        <v>2851</v>
      </c>
      <c r="Z2921" s="89"/>
      <c r="AA2921" s="95"/>
      <c r="AB2921" s="89"/>
      <c r="AC2921" s="109"/>
      <c r="AD2921" s="89"/>
      <c r="AE2921" s="89"/>
      <c r="AF2921" s="191"/>
      <c r="AG2921" s="194"/>
      <c r="AH2921" s="193"/>
      <c r="AI2921" s="97"/>
      <c r="AJ2921" s="97"/>
      <c r="AK2921" s="97"/>
      <c r="AL2921" s="45" t="s">
        <v>67</v>
      </c>
      <c r="AM2921" s="160" t="str">
        <f>MONTH(B2921)&amp;"/"&amp;YEAR(B2921)</f>
        <v>3/2026</v>
      </c>
      <c r="AN2921" s="45">
        <f>WEEKNUM(B2921)-WEEKNUM(EOMONTH(B2921,-1)+1)+1</f>
        <v>4</v>
      </c>
      <c r="AO2921" s="45" t="str">
        <f>MONTH(R2921)&amp;"/"&amp;YEAR(R2921)</f>
        <v>1/1900</v>
      </c>
      <c r="AP2921" s="45" t="e">
        <f>WEEKNUM(R2921)-WEEKNUM(EOMONTH(R2921,-1)+1)+1</f>
        <v>#NUM!</v>
      </c>
      <c r="AQ2921" s="45">
        <f>IF(AU2921="S",IF(Q2921="1. Aceitou o programa",R2921-B2921,0),0)</f>
        <v>0</v>
      </c>
      <c r="AR2921" s="45">
        <f>IF(AU2921="S",IF(AND(S2921&lt;&gt;"",R2921&lt;&gt;""),S2921-R2921,0),0)</f>
        <v>0</v>
      </c>
      <c r="AS2921" s="45">
        <f>IF(AU2921="S",IF(Q2921="1. Aceitou o programa",IF(OR(X2921="Não se Aplica",X2921=""),IF(OR(W2921="Não se Aplica",W2921=""),0,W2921-V2921),AVERAGE(X2921-W2921,W2921-V2921)),0),0)</f>
        <v>0</v>
      </c>
      <c r="AT2921" s="45">
        <f>IF(AU2921="S",IF(AND(Q2921="1. Aceitou o programa",AB2921="Realizada"),IFERROR(IF(AA2921="",0,AA2921-R2921),0),0),0)</f>
        <v>0</v>
      </c>
      <c r="AU2921" s="45" t="str">
        <f>_xlfn.XLOOKUP(U2921,'Lista Suspensa'!$AA$20:$AA$23,'Lista Suspensa'!$AB$20:$AB$23,"N/A")</f>
        <v>S</v>
      </c>
    </row>
    <row r="2922" spans="1:47" ht="12" customHeight="1" x14ac:dyDescent="0.3">
      <c r="A2922" s="87" t="s">
        <v>47</v>
      </c>
      <c r="B2922" s="88">
        <v>46104</v>
      </c>
      <c r="C2922" s="89" t="s">
        <v>48</v>
      </c>
      <c r="D2922" s="89" t="s">
        <v>49</v>
      </c>
      <c r="E2922" s="189">
        <v>82892928</v>
      </c>
      <c r="F2922" s="197" t="s">
        <v>7380</v>
      </c>
      <c r="G2922" s="90">
        <v>56333087866</v>
      </c>
      <c r="H2922" s="91">
        <v>39081</v>
      </c>
      <c r="I2922" s="89"/>
      <c r="J2922" s="89" t="s">
        <v>51</v>
      </c>
      <c r="K2922" s="89" t="s">
        <v>52</v>
      </c>
      <c r="L2922" s="89" t="s">
        <v>85</v>
      </c>
      <c r="M2922" s="89" t="s">
        <v>279</v>
      </c>
      <c r="N2922" s="89" t="s">
        <v>229</v>
      </c>
      <c r="O2922" s="92" t="s">
        <v>7381</v>
      </c>
      <c r="P2922" s="93" t="s">
        <v>57</v>
      </c>
      <c r="Q2922" s="110" t="s">
        <v>5322</v>
      </c>
      <c r="R2922" s="94"/>
      <c r="S2922" s="95">
        <v>46168</v>
      </c>
      <c r="T2922" s="95" t="s">
        <v>5203</v>
      </c>
      <c r="U2922" s="95" t="s">
        <v>1125</v>
      </c>
      <c r="V2922" s="91">
        <v>46118</v>
      </c>
      <c r="W2922" s="91">
        <v>46161</v>
      </c>
      <c r="X2922" s="91">
        <v>46167</v>
      </c>
      <c r="Y2922" s="96" t="s">
        <v>2851</v>
      </c>
      <c r="Z2922" s="89"/>
      <c r="AA2922" s="95"/>
      <c r="AB2922" s="89"/>
      <c r="AC2922" s="109"/>
      <c r="AD2922" s="89"/>
      <c r="AE2922" s="89"/>
      <c r="AF2922" s="191"/>
      <c r="AG2922" s="194"/>
      <c r="AH2922" s="193"/>
      <c r="AI2922" s="97"/>
      <c r="AJ2922" s="97"/>
      <c r="AK2922" s="97"/>
      <c r="AL2922" s="45" t="s">
        <v>67</v>
      </c>
      <c r="AM2922" s="160" t="str">
        <f>MONTH(B2922)&amp;"/"&amp;YEAR(B2922)</f>
        <v>3/2026</v>
      </c>
      <c r="AN2922" s="45">
        <f>WEEKNUM(B2922)-WEEKNUM(EOMONTH(B2922,-1)+1)+1</f>
        <v>4</v>
      </c>
      <c r="AO2922" s="45" t="str">
        <f>MONTH(R2922)&amp;"/"&amp;YEAR(R2922)</f>
        <v>1/1900</v>
      </c>
      <c r="AP2922" s="45" t="e">
        <f>WEEKNUM(R2922)-WEEKNUM(EOMONTH(R2922,-1)+1)+1</f>
        <v>#NUM!</v>
      </c>
      <c r="AQ2922" s="45">
        <f>IF(AU2922="S",IF(Q2922="1. Aceitou o programa",R2922-B2922,0),0)</f>
        <v>0</v>
      </c>
      <c r="AR2922" s="45">
        <f>IF(AU2922="S",IF(AND(S2922&lt;&gt;"",R2922&lt;&gt;""),S2922-R2922,0),0)</f>
        <v>0</v>
      </c>
      <c r="AS2922" s="45">
        <f>IF(AU2922="S",IF(Q2922="1. Aceitou o programa",IF(OR(X2922="Não se Aplica",X2922=""),IF(OR(W2922="Não se Aplica",W2922=""),0,W2922-V2922),AVERAGE(X2922-W2922,W2922-V2922)),0),0)</f>
        <v>0</v>
      </c>
      <c r="AT2922" s="45">
        <f>IF(AU2922="S",IF(AND(Q2922="1. Aceitou o programa",AB2922="Realizada"),IFERROR(IF(AA2922="",0,AA2922-R2922),0),0),0)</f>
        <v>0</v>
      </c>
      <c r="AU2922" s="45" t="str">
        <f>_xlfn.XLOOKUP(U2922,'Lista Suspensa'!$AA$20:$AA$23,'Lista Suspensa'!$AB$20:$AB$23,"N/A")</f>
        <v>S</v>
      </c>
    </row>
    <row r="2923" spans="1:47" ht="12" customHeight="1" x14ac:dyDescent="0.3">
      <c r="A2923" s="87" t="s">
        <v>47</v>
      </c>
      <c r="B2923" s="88">
        <v>46104</v>
      </c>
      <c r="C2923" s="89" t="s">
        <v>48</v>
      </c>
      <c r="D2923" s="89" t="s">
        <v>49</v>
      </c>
      <c r="E2923" s="189">
        <v>79318221</v>
      </c>
      <c r="F2923" s="197" t="s">
        <v>7382</v>
      </c>
      <c r="G2923" s="90">
        <v>1454752807</v>
      </c>
      <c r="H2923" s="91">
        <v>21588</v>
      </c>
      <c r="I2923" s="89"/>
      <c r="J2923" s="89" t="s">
        <v>51</v>
      </c>
      <c r="K2923" s="89" t="s">
        <v>52</v>
      </c>
      <c r="L2923" s="89" t="s">
        <v>410</v>
      </c>
      <c r="M2923" s="89" t="s">
        <v>7383</v>
      </c>
      <c r="N2923" s="89" t="s">
        <v>229</v>
      </c>
      <c r="O2923" s="92" t="s">
        <v>7384</v>
      </c>
      <c r="P2923" s="93" t="s">
        <v>57</v>
      </c>
      <c r="Q2923" s="110" t="s">
        <v>5322</v>
      </c>
      <c r="R2923" s="94"/>
      <c r="S2923" s="95">
        <v>46168</v>
      </c>
      <c r="T2923" s="95" t="s">
        <v>5203</v>
      </c>
      <c r="U2923" s="95" t="s">
        <v>1125</v>
      </c>
      <c r="V2923" s="91">
        <v>46118</v>
      </c>
      <c r="W2923" s="91">
        <v>46161</v>
      </c>
      <c r="X2923" s="91">
        <v>46167</v>
      </c>
      <c r="Y2923" s="96" t="s">
        <v>2851</v>
      </c>
      <c r="Z2923" s="89"/>
      <c r="AA2923" s="95"/>
      <c r="AB2923" s="89"/>
      <c r="AC2923" s="109"/>
      <c r="AD2923" s="89"/>
      <c r="AE2923" s="89"/>
      <c r="AF2923" s="191"/>
      <c r="AG2923" s="194"/>
      <c r="AH2923" s="193"/>
      <c r="AI2923" s="97"/>
      <c r="AJ2923" s="97"/>
      <c r="AK2923" s="97"/>
      <c r="AL2923" s="45" t="s">
        <v>67</v>
      </c>
      <c r="AM2923" s="160" t="str">
        <f>MONTH(B2923)&amp;"/"&amp;YEAR(B2923)</f>
        <v>3/2026</v>
      </c>
      <c r="AN2923" s="45">
        <f>WEEKNUM(B2923)-WEEKNUM(EOMONTH(B2923,-1)+1)+1</f>
        <v>4</v>
      </c>
      <c r="AO2923" s="45" t="str">
        <f>MONTH(R2923)&amp;"/"&amp;YEAR(R2923)</f>
        <v>1/1900</v>
      </c>
      <c r="AP2923" s="45" t="e">
        <f>WEEKNUM(R2923)-WEEKNUM(EOMONTH(R2923,-1)+1)+1</f>
        <v>#NUM!</v>
      </c>
      <c r="AQ2923" s="45">
        <f>IF(AU2923="S",IF(Q2923="1. Aceitou o programa",R2923-B2923,0),0)</f>
        <v>0</v>
      </c>
      <c r="AR2923" s="45">
        <f>IF(AU2923="S",IF(AND(S2923&lt;&gt;"",R2923&lt;&gt;""),S2923-R2923,0),0)</f>
        <v>0</v>
      </c>
      <c r="AS2923" s="45">
        <f>IF(AU2923="S",IF(Q2923="1. Aceitou o programa",IF(OR(X2923="Não se Aplica",X2923=""),IF(OR(W2923="Não se Aplica",W2923=""),0,W2923-V2923),AVERAGE(X2923-W2923,W2923-V2923)),0),0)</f>
        <v>0</v>
      </c>
      <c r="AT2923" s="45">
        <f>IF(AU2923="S",IF(AND(Q2923="1. Aceitou o programa",AB2923="Realizada"),IFERROR(IF(AA2923="",0,AA2923-R2923),0),0),0)</f>
        <v>0</v>
      </c>
      <c r="AU2923" s="45" t="str">
        <f>_xlfn.XLOOKUP(U2923,'Lista Suspensa'!$AA$20:$AA$23,'Lista Suspensa'!$AB$20:$AB$23,"N/A")</f>
        <v>S</v>
      </c>
    </row>
    <row r="2924" spans="1:47" ht="12" customHeight="1" x14ac:dyDescent="0.3">
      <c r="A2924" s="87" t="s">
        <v>47</v>
      </c>
      <c r="B2924" s="88">
        <v>46104</v>
      </c>
      <c r="C2924" s="89" t="s">
        <v>48</v>
      </c>
      <c r="D2924" s="89" t="s">
        <v>49</v>
      </c>
      <c r="E2924" s="189">
        <v>79320412</v>
      </c>
      <c r="F2924" s="197" t="s">
        <v>7385</v>
      </c>
      <c r="G2924" s="90">
        <v>25998053842</v>
      </c>
      <c r="H2924" s="91">
        <v>27505</v>
      </c>
      <c r="I2924" s="89"/>
      <c r="J2924" s="89" t="s">
        <v>51</v>
      </c>
      <c r="K2924" s="89" t="s">
        <v>52</v>
      </c>
      <c r="L2924" s="89" t="s">
        <v>85</v>
      </c>
      <c r="M2924" s="89" t="s">
        <v>4569</v>
      </c>
      <c r="N2924" s="89" t="s">
        <v>229</v>
      </c>
      <c r="O2924" s="92" t="s">
        <v>7386</v>
      </c>
      <c r="P2924" s="93" t="s">
        <v>57</v>
      </c>
      <c r="Q2924" s="110" t="s">
        <v>58</v>
      </c>
      <c r="R2924" s="94">
        <v>46169</v>
      </c>
      <c r="S2924" s="95"/>
      <c r="T2924" s="95" t="s">
        <v>59</v>
      </c>
      <c r="U2924" s="95" t="s">
        <v>60</v>
      </c>
      <c r="V2924" s="91">
        <v>46118</v>
      </c>
      <c r="W2924" s="91">
        <v>46161</v>
      </c>
      <c r="X2924" s="91">
        <v>46167</v>
      </c>
      <c r="Y2924" s="96" t="s">
        <v>2851</v>
      </c>
      <c r="Z2924" s="89" t="s">
        <v>62</v>
      </c>
      <c r="AA2924" s="95"/>
      <c r="AB2924" s="95" t="s">
        <v>2804</v>
      </c>
      <c r="AC2924" s="95" t="s">
        <v>2804</v>
      </c>
      <c r="AD2924" s="95" t="s">
        <v>2804</v>
      </c>
      <c r="AE2924" s="95" t="s">
        <v>2804</v>
      </c>
      <c r="AF2924" s="95" t="s">
        <v>2804</v>
      </c>
      <c r="AG2924" s="95" t="s">
        <v>2804</v>
      </c>
      <c r="AH2924" s="95" t="s">
        <v>2804</v>
      </c>
      <c r="AI2924" s="97"/>
      <c r="AJ2924" s="97" t="s">
        <v>65</v>
      </c>
      <c r="AK2924" s="97" t="s">
        <v>66</v>
      </c>
      <c r="AL2924" s="45" t="s">
        <v>67</v>
      </c>
      <c r="AM2924" s="160" t="str">
        <f>MONTH(B2924)&amp;"/"&amp;YEAR(B2924)</f>
        <v>3/2026</v>
      </c>
      <c r="AN2924" s="45">
        <f>WEEKNUM(B2924)-WEEKNUM(EOMONTH(B2924,-1)+1)+1</f>
        <v>4</v>
      </c>
      <c r="AO2924" s="45" t="str">
        <f>MONTH(R2924)&amp;"/"&amp;YEAR(R2924)</f>
        <v>5/2026</v>
      </c>
      <c r="AP2924" s="45">
        <f>WEEKNUM(R2924)-WEEKNUM(EOMONTH(R2924,-1)+1)+1</f>
        <v>5</v>
      </c>
      <c r="AQ2924" s="45">
        <f>IF(AU2924="S",IF(Q2924="1. Aceitou o programa",R2924-B2924,0),0)</f>
        <v>65</v>
      </c>
      <c r="AR2924" s="45">
        <f>IF(AU2924="S",IF(AND(S2924&lt;&gt;"",R2924&lt;&gt;""),S2924-R2924,0),0)</f>
        <v>0</v>
      </c>
      <c r="AS2924" s="45">
        <f>IF(AU2924="S",IF(Q2924="1. Aceitou o programa",IF(OR(X2924="Não se Aplica",X2924=""),IF(OR(W2924="Não se Aplica",W2924=""),0,W2924-V2924),AVERAGE(X2924-W2924,W2924-V2924)),0),0)</f>
        <v>24.5</v>
      </c>
      <c r="AT2924" s="45">
        <f>IF(AU2924="S",IF(AND(Q2924="1. Aceitou o programa",AB2924="Realizada"),IFERROR(IF(AA2924="",0,AA2924-R2924),0),0),0)</f>
        <v>0</v>
      </c>
      <c r="AU2924" s="45" t="str">
        <f>_xlfn.XLOOKUP(U2924,'Lista Suspensa'!$AA$20:$AA$23,'Lista Suspensa'!$AB$20:$AB$23,"N/A")</f>
        <v>S</v>
      </c>
    </row>
    <row r="2925" spans="1:47" ht="12" customHeight="1" x14ac:dyDescent="0.3">
      <c r="A2925" s="87" t="s">
        <v>47</v>
      </c>
      <c r="B2925" s="88">
        <v>46104</v>
      </c>
      <c r="C2925" s="89" t="s">
        <v>48</v>
      </c>
      <c r="D2925" s="89" t="s">
        <v>49</v>
      </c>
      <c r="E2925" s="189">
        <v>79330501</v>
      </c>
      <c r="F2925" s="197" t="s">
        <v>7387</v>
      </c>
      <c r="G2925" s="90">
        <v>16046190827</v>
      </c>
      <c r="H2925" s="91">
        <v>26795</v>
      </c>
      <c r="I2925" s="89"/>
      <c r="J2925" s="89" t="s">
        <v>84</v>
      </c>
      <c r="K2925" s="89" t="s">
        <v>52</v>
      </c>
      <c r="L2925" s="89" t="s">
        <v>53</v>
      </c>
      <c r="M2925" s="89" t="s">
        <v>2031</v>
      </c>
      <c r="N2925" s="89" t="s">
        <v>137</v>
      </c>
      <c r="O2925" s="92" t="s">
        <v>7388</v>
      </c>
      <c r="P2925" s="93" t="s">
        <v>57</v>
      </c>
      <c r="Q2925" s="110" t="s">
        <v>5322</v>
      </c>
      <c r="R2925" s="94"/>
      <c r="S2925" s="95">
        <v>46168</v>
      </c>
      <c r="T2925" s="95" t="s">
        <v>5203</v>
      </c>
      <c r="U2925" s="95" t="s">
        <v>1125</v>
      </c>
      <c r="V2925" s="91">
        <v>46118</v>
      </c>
      <c r="W2925" s="91">
        <v>46161</v>
      </c>
      <c r="X2925" s="91">
        <v>46167</v>
      </c>
      <c r="Y2925" s="96" t="s">
        <v>2851</v>
      </c>
      <c r="Z2925" s="89"/>
      <c r="AA2925" s="95"/>
      <c r="AB2925" s="89"/>
      <c r="AC2925" s="109"/>
      <c r="AD2925" s="89"/>
      <c r="AE2925" s="89"/>
      <c r="AF2925" s="191"/>
      <c r="AG2925" s="194"/>
      <c r="AH2925" s="193"/>
      <c r="AI2925" s="97"/>
      <c r="AJ2925" s="97"/>
      <c r="AK2925" s="97"/>
      <c r="AL2925" s="45" t="s">
        <v>67</v>
      </c>
      <c r="AM2925" s="160" t="str">
        <f>MONTH(B2925)&amp;"/"&amp;YEAR(B2925)</f>
        <v>3/2026</v>
      </c>
      <c r="AN2925" s="45">
        <f>WEEKNUM(B2925)-WEEKNUM(EOMONTH(B2925,-1)+1)+1</f>
        <v>4</v>
      </c>
      <c r="AO2925" s="45" t="str">
        <f>MONTH(R2925)&amp;"/"&amp;YEAR(R2925)</f>
        <v>1/1900</v>
      </c>
      <c r="AP2925" s="45" t="e">
        <f>WEEKNUM(R2925)-WEEKNUM(EOMONTH(R2925,-1)+1)+1</f>
        <v>#NUM!</v>
      </c>
      <c r="AQ2925" s="45">
        <f>IF(AU2925="S",IF(Q2925="1. Aceitou o programa",R2925-B2925,0),0)</f>
        <v>0</v>
      </c>
      <c r="AR2925" s="45">
        <f>IF(AU2925="S",IF(AND(S2925&lt;&gt;"",R2925&lt;&gt;""),S2925-R2925,0),0)</f>
        <v>0</v>
      </c>
      <c r="AS2925" s="45">
        <f>IF(AU2925="S",IF(Q2925="1. Aceitou o programa",IF(OR(X2925="Não se Aplica",X2925=""),IF(OR(W2925="Não se Aplica",W2925=""),0,W2925-V2925),AVERAGE(X2925-W2925,W2925-V2925)),0),0)</f>
        <v>0</v>
      </c>
      <c r="AT2925" s="45">
        <f>IF(AU2925="S",IF(AND(Q2925="1. Aceitou o programa",AB2925="Realizada"),IFERROR(IF(AA2925="",0,AA2925-R2925),0),0),0)</f>
        <v>0</v>
      </c>
      <c r="AU2925" s="45" t="str">
        <f>_xlfn.XLOOKUP(U2925,'Lista Suspensa'!$AA$20:$AA$23,'Lista Suspensa'!$AB$20:$AB$23,"N/A")</f>
        <v>S</v>
      </c>
    </row>
    <row r="2926" spans="1:47" ht="12" customHeight="1" x14ac:dyDescent="0.3">
      <c r="A2926" s="87" t="s">
        <v>47</v>
      </c>
      <c r="B2926" s="88">
        <v>46104</v>
      </c>
      <c r="C2926" s="89" t="s">
        <v>48</v>
      </c>
      <c r="D2926" s="89" t="s">
        <v>49</v>
      </c>
      <c r="E2926" s="189">
        <v>86395264</v>
      </c>
      <c r="F2926" s="197" t="s">
        <v>7389</v>
      </c>
      <c r="G2926" s="90">
        <v>24618781882</v>
      </c>
      <c r="H2926" s="91">
        <v>27640</v>
      </c>
      <c r="I2926" s="89"/>
      <c r="J2926" s="89" t="s">
        <v>51</v>
      </c>
      <c r="K2926" s="89" t="s">
        <v>52</v>
      </c>
      <c r="L2926" s="89" t="s">
        <v>53</v>
      </c>
      <c r="M2926" s="89" t="s">
        <v>2031</v>
      </c>
      <c r="N2926" s="89" t="s">
        <v>137</v>
      </c>
      <c r="O2926" s="92" t="s">
        <v>7388</v>
      </c>
      <c r="P2926" s="93" t="s">
        <v>57</v>
      </c>
      <c r="Q2926" s="110" t="s">
        <v>5322</v>
      </c>
      <c r="R2926" s="94"/>
      <c r="S2926" s="95">
        <v>46168</v>
      </c>
      <c r="T2926" s="95" t="s">
        <v>5203</v>
      </c>
      <c r="U2926" s="95" t="s">
        <v>1125</v>
      </c>
      <c r="V2926" s="91">
        <v>46118</v>
      </c>
      <c r="W2926" s="91">
        <v>46161</v>
      </c>
      <c r="X2926" s="91">
        <v>46167</v>
      </c>
      <c r="Y2926" s="96" t="s">
        <v>2851</v>
      </c>
      <c r="Z2926" s="89"/>
      <c r="AA2926" s="95"/>
      <c r="AB2926" s="89"/>
      <c r="AC2926" s="109"/>
      <c r="AD2926" s="89"/>
      <c r="AE2926" s="89"/>
      <c r="AF2926" s="191"/>
      <c r="AG2926" s="194"/>
      <c r="AH2926" s="193"/>
      <c r="AI2926" s="97"/>
      <c r="AJ2926" s="97"/>
      <c r="AK2926" s="97"/>
      <c r="AL2926" s="45" t="s">
        <v>67</v>
      </c>
      <c r="AM2926" s="160" t="str">
        <f>MONTH(B2926)&amp;"/"&amp;YEAR(B2926)</f>
        <v>3/2026</v>
      </c>
      <c r="AN2926" s="45">
        <f>WEEKNUM(B2926)-WEEKNUM(EOMONTH(B2926,-1)+1)+1</f>
        <v>4</v>
      </c>
      <c r="AO2926" s="45" t="str">
        <f>MONTH(R2926)&amp;"/"&amp;YEAR(R2926)</f>
        <v>1/1900</v>
      </c>
      <c r="AP2926" s="45" t="e">
        <f>WEEKNUM(R2926)-WEEKNUM(EOMONTH(R2926,-1)+1)+1</f>
        <v>#NUM!</v>
      </c>
      <c r="AQ2926" s="45">
        <f>IF(AU2926="S",IF(Q2926="1. Aceitou o programa",R2926-B2926,0),0)</f>
        <v>0</v>
      </c>
      <c r="AR2926" s="45">
        <f>IF(AU2926="S",IF(AND(S2926&lt;&gt;"",R2926&lt;&gt;""),S2926-R2926,0),0)</f>
        <v>0</v>
      </c>
      <c r="AS2926" s="45">
        <f>IF(AU2926="S",IF(Q2926="1. Aceitou o programa",IF(OR(X2926="Não se Aplica",X2926=""),IF(OR(W2926="Não se Aplica",W2926=""),0,W2926-V2926),AVERAGE(X2926-W2926,W2926-V2926)),0),0)</f>
        <v>0</v>
      </c>
      <c r="AT2926" s="45">
        <f>IF(AU2926="S",IF(AND(Q2926="1. Aceitou o programa",AB2926="Realizada"),IFERROR(IF(AA2926="",0,AA2926-R2926),0),0),0)</f>
        <v>0</v>
      </c>
      <c r="AU2926" s="45" t="str">
        <f>_xlfn.XLOOKUP(U2926,'Lista Suspensa'!$AA$20:$AA$23,'Lista Suspensa'!$AB$20:$AB$23,"N/A")</f>
        <v>S</v>
      </c>
    </row>
    <row r="2927" spans="1:47" ht="12" customHeight="1" x14ac:dyDescent="0.3">
      <c r="A2927" s="87" t="s">
        <v>47</v>
      </c>
      <c r="B2927" s="88">
        <v>46104</v>
      </c>
      <c r="C2927" s="89" t="s">
        <v>48</v>
      </c>
      <c r="D2927" s="89" t="s">
        <v>49</v>
      </c>
      <c r="E2927" s="189">
        <v>79354369</v>
      </c>
      <c r="F2927" s="197" t="s">
        <v>7390</v>
      </c>
      <c r="G2927" s="90">
        <v>11934133701</v>
      </c>
      <c r="H2927" s="91">
        <v>32335</v>
      </c>
      <c r="I2927" s="89"/>
      <c r="J2927" s="89" t="s">
        <v>51</v>
      </c>
      <c r="K2927" s="89" t="s">
        <v>76</v>
      </c>
      <c r="L2927" s="89" t="s">
        <v>233</v>
      </c>
      <c r="M2927" s="89" t="s">
        <v>1122</v>
      </c>
      <c r="N2927" s="89" t="s">
        <v>137</v>
      </c>
      <c r="O2927" s="92" t="s">
        <v>7391</v>
      </c>
      <c r="P2927" s="93" t="s">
        <v>57</v>
      </c>
      <c r="Q2927" s="110" t="s">
        <v>5322</v>
      </c>
      <c r="R2927" s="94"/>
      <c r="S2927" s="95">
        <v>46168</v>
      </c>
      <c r="T2927" s="95" t="s">
        <v>5203</v>
      </c>
      <c r="U2927" s="95" t="s">
        <v>1125</v>
      </c>
      <c r="V2927" s="91">
        <v>46118</v>
      </c>
      <c r="W2927" s="91">
        <v>46161</v>
      </c>
      <c r="X2927" s="91">
        <v>46167</v>
      </c>
      <c r="Y2927" s="96" t="s">
        <v>2851</v>
      </c>
      <c r="Z2927" s="89"/>
      <c r="AA2927" s="95"/>
      <c r="AB2927" s="89"/>
      <c r="AC2927" s="109"/>
      <c r="AD2927" s="89"/>
      <c r="AE2927" s="89"/>
      <c r="AF2927" s="191"/>
      <c r="AG2927" s="194"/>
      <c r="AH2927" s="193"/>
      <c r="AI2927" s="97"/>
      <c r="AJ2927" s="97"/>
      <c r="AK2927" s="97"/>
      <c r="AL2927" s="45" t="s">
        <v>67</v>
      </c>
      <c r="AM2927" s="160" t="str">
        <f>MONTH(B2927)&amp;"/"&amp;YEAR(B2927)</f>
        <v>3/2026</v>
      </c>
      <c r="AN2927" s="45">
        <f>WEEKNUM(B2927)-WEEKNUM(EOMONTH(B2927,-1)+1)+1</f>
        <v>4</v>
      </c>
      <c r="AO2927" s="45" t="str">
        <f>MONTH(R2927)&amp;"/"&amp;YEAR(R2927)</f>
        <v>1/1900</v>
      </c>
      <c r="AP2927" s="45" t="e">
        <f>WEEKNUM(R2927)-WEEKNUM(EOMONTH(R2927,-1)+1)+1</f>
        <v>#NUM!</v>
      </c>
      <c r="AQ2927" s="45">
        <f>IF(AU2927="S",IF(Q2927="1. Aceitou o programa",R2927-B2927,0),0)</f>
        <v>0</v>
      </c>
      <c r="AR2927" s="45">
        <f>IF(AU2927="S",IF(AND(S2927&lt;&gt;"",R2927&lt;&gt;""),S2927-R2927,0),0)</f>
        <v>0</v>
      </c>
      <c r="AS2927" s="45">
        <f>IF(AU2927="S",IF(Q2927="1. Aceitou o programa",IF(OR(X2927="Não se Aplica",X2927=""),IF(OR(W2927="Não se Aplica",W2927=""),0,W2927-V2927),AVERAGE(X2927-W2927,W2927-V2927)),0),0)</f>
        <v>0</v>
      </c>
      <c r="AT2927" s="45">
        <f>IF(AU2927="S",IF(AND(Q2927="1. Aceitou o programa",AB2927="Realizada"),IFERROR(IF(AA2927="",0,AA2927-R2927),0),0),0)</f>
        <v>0</v>
      </c>
      <c r="AU2927" s="45" t="str">
        <f>_xlfn.XLOOKUP(U2927,'Lista Suspensa'!$AA$20:$AA$23,'Lista Suspensa'!$AB$20:$AB$23,"N/A")</f>
        <v>S</v>
      </c>
    </row>
    <row r="2928" spans="1:47" ht="12" customHeight="1" x14ac:dyDescent="0.3">
      <c r="A2928" s="87" t="s">
        <v>47</v>
      </c>
      <c r="B2928" s="88">
        <v>46104</v>
      </c>
      <c r="C2928" s="89" t="s">
        <v>48</v>
      </c>
      <c r="D2928" s="89" t="s">
        <v>49</v>
      </c>
      <c r="E2928" s="189">
        <v>88958297</v>
      </c>
      <c r="F2928" s="197" t="s">
        <v>7392</v>
      </c>
      <c r="G2928" s="90">
        <v>66088798572</v>
      </c>
      <c r="H2928" s="91">
        <v>27647</v>
      </c>
      <c r="I2928" s="89"/>
      <c r="J2928" s="89" t="s">
        <v>84</v>
      </c>
      <c r="K2928" s="89" t="s">
        <v>52</v>
      </c>
      <c r="L2928" s="89" t="s">
        <v>85</v>
      </c>
      <c r="M2928" s="89" t="s">
        <v>7393</v>
      </c>
      <c r="N2928" s="89" t="s">
        <v>137</v>
      </c>
      <c r="O2928" s="92" t="s">
        <v>7394</v>
      </c>
      <c r="P2928" s="93" t="s">
        <v>57</v>
      </c>
      <c r="Q2928" s="110" t="s">
        <v>5322</v>
      </c>
      <c r="R2928" s="94"/>
      <c r="S2928" s="95">
        <v>46168</v>
      </c>
      <c r="T2928" s="95" t="s">
        <v>5203</v>
      </c>
      <c r="U2928" s="95" t="s">
        <v>1125</v>
      </c>
      <c r="V2928" s="91">
        <v>46118</v>
      </c>
      <c r="W2928" s="91">
        <v>46161</v>
      </c>
      <c r="X2928" s="91">
        <v>46167</v>
      </c>
      <c r="Y2928" s="96" t="s">
        <v>2851</v>
      </c>
      <c r="Z2928" s="89"/>
      <c r="AA2928" s="95"/>
      <c r="AB2928" s="89"/>
      <c r="AC2928" s="109"/>
      <c r="AD2928" s="89"/>
      <c r="AE2928" s="89"/>
      <c r="AF2928" s="191"/>
      <c r="AG2928" s="194"/>
      <c r="AH2928" s="193"/>
      <c r="AI2928" s="97"/>
      <c r="AJ2928" s="97"/>
      <c r="AK2928" s="97"/>
      <c r="AL2928" s="45" t="s">
        <v>67</v>
      </c>
      <c r="AM2928" s="160" t="str">
        <f>MONTH(B2928)&amp;"/"&amp;YEAR(B2928)</f>
        <v>3/2026</v>
      </c>
      <c r="AN2928" s="45">
        <f>WEEKNUM(B2928)-WEEKNUM(EOMONTH(B2928,-1)+1)+1</f>
        <v>4</v>
      </c>
      <c r="AO2928" s="45" t="str">
        <f>MONTH(R2928)&amp;"/"&amp;YEAR(R2928)</f>
        <v>1/1900</v>
      </c>
      <c r="AP2928" s="45" t="e">
        <f>WEEKNUM(R2928)-WEEKNUM(EOMONTH(R2928,-1)+1)+1</f>
        <v>#NUM!</v>
      </c>
      <c r="AQ2928" s="45">
        <f>IF(AU2928="S",IF(Q2928="1. Aceitou o programa",R2928-B2928,0),0)</f>
        <v>0</v>
      </c>
      <c r="AR2928" s="45">
        <f>IF(AU2928="S",IF(AND(S2928&lt;&gt;"",R2928&lt;&gt;""),S2928-R2928,0),0)</f>
        <v>0</v>
      </c>
      <c r="AS2928" s="45">
        <f>IF(AU2928="S",IF(Q2928="1. Aceitou o programa",IF(OR(X2928="Não se Aplica",X2928=""),IF(OR(W2928="Não se Aplica",W2928=""),0,W2928-V2928),AVERAGE(X2928-W2928,W2928-V2928)),0),0)</f>
        <v>0</v>
      </c>
      <c r="AT2928" s="45">
        <f>IF(AU2928="S",IF(AND(Q2928="1. Aceitou o programa",AB2928="Realizada"),IFERROR(IF(AA2928="",0,AA2928-R2928),0),0),0)</f>
        <v>0</v>
      </c>
      <c r="AU2928" s="45" t="str">
        <f>_xlfn.XLOOKUP(U2928,'Lista Suspensa'!$AA$20:$AA$23,'Lista Suspensa'!$AB$20:$AB$23,"N/A")</f>
        <v>S</v>
      </c>
    </row>
    <row r="2929" spans="1:47" ht="12" customHeight="1" x14ac:dyDescent="0.3">
      <c r="A2929" s="87" t="s">
        <v>47</v>
      </c>
      <c r="B2929" s="88">
        <v>46104</v>
      </c>
      <c r="C2929" s="89" t="s">
        <v>48</v>
      </c>
      <c r="D2929" s="89" t="s">
        <v>49</v>
      </c>
      <c r="E2929" s="189">
        <v>85730027</v>
      </c>
      <c r="F2929" s="197" t="s">
        <v>7395</v>
      </c>
      <c r="G2929" s="90">
        <v>11779434847</v>
      </c>
      <c r="H2929" s="91">
        <v>26468</v>
      </c>
      <c r="I2929" s="89"/>
      <c r="J2929" s="89" t="s">
        <v>84</v>
      </c>
      <c r="K2929" s="89" t="s">
        <v>52</v>
      </c>
      <c r="L2929" s="89" t="s">
        <v>1457</v>
      </c>
      <c r="M2929" s="89" t="s">
        <v>7396</v>
      </c>
      <c r="N2929" s="89" t="s">
        <v>137</v>
      </c>
      <c r="O2929" s="92" t="s">
        <v>7397</v>
      </c>
      <c r="P2929" s="93" t="s">
        <v>57</v>
      </c>
      <c r="Q2929" s="110" t="s">
        <v>5322</v>
      </c>
      <c r="R2929" s="94"/>
      <c r="S2929" s="95">
        <v>46168</v>
      </c>
      <c r="T2929" s="95" t="s">
        <v>5203</v>
      </c>
      <c r="U2929" s="95" t="s">
        <v>1125</v>
      </c>
      <c r="V2929" s="91">
        <v>46118</v>
      </c>
      <c r="W2929" s="91">
        <v>46161</v>
      </c>
      <c r="X2929" s="91">
        <v>46167</v>
      </c>
      <c r="Y2929" s="96" t="s">
        <v>2851</v>
      </c>
      <c r="Z2929" s="89"/>
      <c r="AA2929" s="95"/>
      <c r="AB2929" s="89"/>
      <c r="AC2929" s="109"/>
      <c r="AD2929" s="89"/>
      <c r="AE2929" s="89"/>
      <c r="AF2929" s="191"/>
      <c r="AG2929" s="194"/>
      <c r="AH2929" s="193"/>
      <c r="AI2929" s="97"/>
      <c r="AJ2929" s="97"/>
      <c r="AK2929" s="97"/>
      <c r="AL2929" s="45" t="s">
        <v>67</v>
      </c>
      <c r="AM2929" s="160" t="str">
        <f>MONTH(B2929)&amp;"/"&amp;YEAR(B2929)</f>
        <v>3/2026</v>
      </c>
      <c r="AN2929" s="45">
        <f>WEEKNUM(B2929)-WEEKNUM(EOMONTH(B2929,-1)+1)+1</f>
        <v>4</v>
      </c>
      <c r="AO2929" s="45" t="str">
        <f>MONTH(R2929)&amp;"/"&amp;YEAR(R2929)</f>
        <v>1/1900</v>
      </c>
      <c r="AP2929" s="45" t="e">
        <f>WEEKNUM(R2929)-WEEKNUM(EOMONTH(R2929,-1)+1)+1</f>
        <v>#NUM!</v>
      </c>
      <c r="AQ2929" s="45">
        <f>IF(AU2929="S",IF(Q2929="1. Aceitou o programa",R2929-B2929,0),0)</f>
        <v>0</v>
      </c>
      <c r="AR2929" s="45">
        <f>IF(AU2929="S",IF(AND(S2929&lt;&gt;"",R2929&lt;&gt;""),S2929-R2929,0),0)</f>
        <v>0</v>
      </c>
      <c r="AS2929" s="45">
        <f>IF(AU2929="S",IF(Q2929="1. Aceitou o programa",IF(OR(X2929="Não se Aplica",X2929=""),IF(OR(W2929="Não se Aplica",W2929=""),0,W2929-V2929),AVERAGE(X2929-W2929,W2929-V2929)),0),0)</f>
        <v>0</v>
      </c>
      <c r="AT2929" s="45">
        <f>IF(AU2929="S",IF(AND(Q2929="1. Aceitou o programa",AB2929="Realizada"),IFERROR(IF(AA2929="",0,AA2929-R2929),0),0),0)</f>
        <v>0</v>
      </c>
      <c r="AU2929" s="45" t="str">
        <f>_xlfn.XLOOKUP(U2929,'Lista Suspensa'!$AA$20:$AA$23,'Lista Suspensa'!$AB$20:$AB$23,"N/A")</f>
        <v>S</v>
      </c>
    </row>
    <row r="2930" spans="1:47" ht="12" customHeight="1" x14ac:dyDescent="0.3">
      <c r="A2930" s="87" t="s">
        <v>47</v>
      </c>
      <c r="B2930" s="88">
        <v>46104</v>
      </c>
      <c r="C2930" s="89" t="s">
        <v>48</v>
      </c>
      <c r="D2930" s="89" t="s">
        <v>49</v>
      </c>
      <c r="E2930" s="189">
        <v>79354023</v>
      </c>
      <c r="F2930" s="197" t="s">
        <v>7398</v>
      </c>
      <c r="G2930" s="90">
        <v>11188395874</v>
      </c>
      <c r="H2930" s="91">
        <v>24223</v>
      </c>
      <c r="I2930" s="89"/>
      <c r="J2930" s="89" t="s">
        <v>51</v>
      </c>
      <c r="K2930" s="89" t="s">
        <v>52</v>
      </c>
      <c r="L2930" s="89" t="s">
        <v>53</v>
      </c>
      <c r="M2930" s="89" t="s">
        <v>7399</v>
      </c>
      <c r="N2930" s="89" t="s">
        <v>229</v>
      </c>
      <c r="O2930" s="92" t="s">
        <v>7400</v>
      </c>
      <c r="P2930" s="93" t="s">
        <v>57</v>
      </c>
      <c r="Q2930" s="110" t="s">
        <v>5322</v>
      </c>
      <c r="R2930" s="94"/>
      <c r="S2930" s="95">
        <v>46168</v>
      </c>
      <c r="T2930" s="95" t="s">
        <v>5203</v>
      </c>
      <c r="U2930" s="95" t="s">
        <v>1125</v>
      </c>
      <c r="V2930" s="91">
        <v>46118</v>
      </c>
      <c r="W2930" s="91">
        <v>46161</v>
      </c>
      <c r="X2930" s="91">
        <v>46167</v>
      </c>
      <c r="Y2930" s="96" t="s">
        <v>2851</v>
      </c>
      <c r="Z2930" s="89"/>
      <c r="AA2930" s="95"/>
      <c r="AB2930" s="89"/>
      <c r="AC2930" s="109"/>
      <c r="AD2930" s="89"/>
      <c r="AE2930" s="89"/>
      <c r="AF2930" s="191"/>
      <c r="AG2930" s="194"/>
      <c r="AH2930" s="193"/>
      <c r="AI2930" s="97"/>
      <c r="AJ2930" s="97"/>
      <c r="AK2930" s="97"/>
      <c r="AL2930" s="45" t="s">
        <v>67</v>
      </c>
      <c r="AM2930" s="160" t="str">
        <f>MONTH(B2930)&amp;"/"&amp;YEAR(B2930)</f>
        <v>3/2026</v>
      </c>
      <c r="AN2930" s="45">
        <f>WEEKNUM(B2930)-WEEKNUM(EOMONTH(B2930,-1)+1)+1</f>
        <v>4</v>
      </c>
      <c r="AO2930" s="45" t="str">
        <f>MONTH(R2930)&amp;"/"&amp;YEAR(R2930)</f>
        <v>1/1900</v>
      </c>
      <c r="AP2930" s="45" t="e">
        <f>WEEKNUM(R2930)-WEEKNUM(EOMONTH(R2930,-1)+1)+1</f>
        <v>#NUM!</v>
      </c>
      <c r="AQ2930" s="45">
        <f>IF(AU2930="S",IF(Q2930="1. Aceitou o programa",R2930-B2930,0),0)</f>
        <v>0</v>
      </c>
      <c r="AR2930" s="45">
        <f>IF(AU2930="S",IF(AND(S2930&lt;&gt;"",R2930&lt;&gt;""),S2930-R2930,0),0)</f>
        <v>0</v>
      </c>
      <c r="AS2930" s="45">
        <f>IF(AU2930="S",IF(Q2930="1. Aceitou o programa",IF(OR(X2930="Não se Aplica",X2930=""),IF(OR(W2930="Não se Aplica",W2930=""),0,W2930-V2930),AVERAGE(X2930-W2930,W2930-V2930)),0),0)</f>
        <v>0</v>
      </c>
      <c r="AT2930" s="45">
        <f>IF(AU2930="S",IF(AND(Q2930="1. Aceitou o programa",AB2930="Realizada"),IFERROR(IF(AA2930="",0,AA2930-R2930),0),0),0)</f>
        <v>0</v>
      </c>
      <c r="AU2930" s="45" t="str">
        <f>_xlfn.XLOOKUP(U2930,'Lista Suspensa'!$AA$20:$AA$23,'Lista Suspensa'!$AB$20:$AB$23,"N/A")</f>
        <v>S</v>
      </c>
    </row>
    <row r="2931" spans="1:47" ht="12" customHeight="1" x14ac:dyDescent="0.3">
      <c r="A2931" s="87" t="s">
        <v>47</v>
      </c>
      <c r="B2931" s="88">
        <v>46104</v>
      </c>
      <c r="C2931" s="89" t="s">
        <v>48</v>
      </c>
      <c r="D2931" s="89" t="s">
        <v>49</v>
      </c>
      <c r="E2931" s="189">
        <v>79360273</v>
      </c>
      <c r="F2931" s="197" t="s">
        <v>7401</v>
      </c>
      <c r="G2931" s="90">
        <v>2744521701</v>
      </c>
      <c r="H2931" s="91">
        <v>25881</v>
      </c>
      <c r="I2931" s="89"/>
      <c r="J2931" s="89" t="s">
        <v>84</v>
      </c>
      <c r="K2931" s="89" t="s">
        <v>76</v>
      </c>
      <c r="L2931" s="89" t="s">
        <v>233</v>
      </c>
      <c r="M2931" s="89" t="s">
        <v>5221</v>
      </c>
      <c r="N2931" s="89" t="s">
        <v>229</v>
      </c>
      <c r="O2931" s="92" t="s">
        <v>7402</v>
      </c>
      <c r="P2931" s="93" t="s">
        <v>57</v>
      </c>
      <c r="Q2931" s="110" t="s">
        <v>5322</v>
      </c>
      <c r="R2931" s="94"/>
      <c r="S2931" s="95">
        <v>46168</v>
      </c>
      <c r="T2931" s="95" t="s">
        <v>5203</v>
      </c>
      <c r="U2931" s="95" t="s">
        <v>1125</v>
      </c>
      <c r="V2931" s="91">
        <v>46118</v>
      </c>
      <c r="W2931" s="91">
        <v>46161</v>
      </c>
      <c r="X2931" s="91">
        <v>46167</v>
      </c>
      <c r="Y2931" s="96" t="s">
        <v>2851</v>
      </c>
      <c r="Z2931" s="89"/>
      <c r="AA2931" s="95"/>
      <c r="AB2931" s="89"/>
      <c r="AC2931" s="109"/>
      <c r="AD2931" s="89"/>
      <c r="AE2931" s="89"/>
      <c r="AF2931" s="191"/>
      <c r="AG2931" s="194"/>
      <c r="AH2931" s="193"/>
      <c r="AI2931" s="97"/>
      <c r="AJ2931" s="97"/>
      <c r="AK2931" s="97"/>
      <c r="AL2931" s="45" t="s">
        <v>67</v>
      </c>
      <c r="AM2931" s="160" t="str">
        <f>MONTH(B2931)&amp;"/"&amp;YEAR(B2931)</f>
        <v>3/2026</v>
      </c>
      <c r="AN2931" s="45">
        <f>WEEKNUM(B2931)-WEEKNUM(EOMONTH(B2931,-1)+1)+1</f>
        <v>4</v>
      </c>
      <c r="AO2931" s="45" t="str">
        <f>MONTH(R2931)&amp;"/"&amp;YEAR(R2931)</f>
        <v>1/1900</v>
      </c>
      <c r="AP2931" s="45" t="e">
        <f>WEEKNUM(R2931)-WEEKNUM(EOMONTH(R2931,-1)+1)+1</f>
        <v>#NUM!</v>
      </c>
      <c r="AQ2931" s="45">
        <f>IF(AU2931="S",IF(Q2931="1. Aceitou o programa",R2931-B2931,0),0)</f>
        <v>0</v>
      </c>
      <c r="AR2931" s="45">
        <f>IF(AU2931="S",IF(AND(S2931&lt;&gt;"",R2931&lt;&gt;""),S2931-R2931,0),0)</f>
        <v>0</v>
      </c>
      <c r="AS2931" s="45">
        <f>IF(AU2931="S",IF(Q2931="1. Aceitou o programa",IF(OR(X2931="Não se Aplica",X2931=""),IF(OR(W2931="Não se Aplica",W2931=""),0,W2931-V2931),AVERAGE(X2931-W2931,W2931-V2931)),0),0)</f>
        <v>0</v>
      </c>
      <c r="AT2931" s="45">
        <f>IF(AU2931="S",IF(AND(Q2931="1. Aceitou o programa",AB2931="Realizada"),IFERROR(IF(AA2931="",0,AA2931-R2931),0),0),0)</f>
        <v>0</v>
      </c>
      <c r="AU2931" s="45" t="str">
        <f>_xlfn.XLOOKUP(U2931,'Lista Suspensa'!$AA$20:$AA$23,'Lista Suspensa'!$AB$20:$AB$23,"N/A")</f>
        <v>S</v>
      </c>
    </row>
    <row r="2932" spans="1:47" ht="12" customHeight="1" x14ac:dyDescent="0.3">
      <c r="A2932" s="87" t="s">
        <v>47</v>
      </c>
      <c r="B2932" s="88">
        <v>46104</v>
      </c>
      <c r="C2932" s="89" t="s">
        <v>48</v>
      </c>
      <c r="D2932" s="89" t="s">
        <v>49</v>
      </c>
      <c r="E2932" s="189">
        <v>79362705</v>
      </c>
      <c r="F2932" s="197" t="s">
        <v>7403</v>
      </c>
      <c r="G2932" s="90">
        <v>21379804876</v>
      </c>
      <c r="H2932" s="91">
        <v>28554</v>
      </c>
      <c r="I2932" s="89"/>
      <c r="J2932" s="89" t="s">
        <v>84</v>
      </c>
      <c r="K2932" s="89" t="s">
        <v>52</v>
      </c>
      <c r="L2932" s="89" t="s">
        <v>85</v>
      </c>
      <c r="M2932" s="89" t="s">
        <v>218</v>
      </c>
      <c r="N2932" s="89" t="s">
        <v>229</v>
      </c>
      <c r="O2932" s="92" t="s">
        <v>7404</v>
      </c>
      <c r="P2932" s="93" t="s">
        <v>57</v>
      </c>
      <c r="Q2932" s="110" t="s">
        <v>5322</v>
      </c>
      <c r="R2932" s="94"/>
      <c r="S2932" s="95">
        <v>46168</v>
      </c>
      <c r="T2932" s="95" t="s">
        <v>5203</v>
      </c>
      <c r="U2932" s="95" t="s">
        <v>1125</v>
      </c>
      <c r="V2932" s="91">
        <v>46118</v>
      </c>
      <c r="W2932" s="91">
        <v>46161</v>
      </c>
      <c r="X2932" s="91">
        <v>46167</v>
      </c>
      <c r="Y2932" s="96" t="s">
        <v>2851</v>
      </c>
      <c r="Z2932" s="89"/>
      <c r="AA2932" s="95"/>
      <c r="AB2932" s="89"/>
      <c r="AC2932" s="109"/>
      <c r="AD2932" s="89"/>
      <c r="AE2932" s="89"/>
      <c r="AF2932" s="191"/>
      <c r="AG2932" s="194"/>
      <c r="AH2932" s="193"/>
      <c r="AI2932" s="97"/>
      <c r="AJ2932" s="97"/>
      <c r="AK2932" s="97"/>
      <c r="AL2932" s="45" t="s">
        <v>67</v>
      </c>
      <c r="AM2932" s="160" t="str">
        <f>MONTH(B2932)&amp;"/"&amp;YEAR(B2932)</f>
        <v>3/2026</v>
      </c>
      <c r="AN2932" s="45">
        <f>WEEKNUM(B2932)-WEEKNUM(EOMONTH(B2932,-1)+1)+1</f>
        <v>4</v>
      </c>
      <c r="AO2932" s="45" t="str">
        <f>MONTH(R2932)&amp;"/"&amp;YEAR(R2932)</f>
        <v>1/1900</v>
      </c>
      <c r="AP2932" s="45" t="e">
        <f>WEEKNUM(R2932)-WEEKNUM(EOMONTH(R2932,-1)+1)+1</f>
        <v>#NUM!</v>
      </c>
      <c r="AQ2932" s="45">
        <f>IF(AU2932="S",IF(Q2932="1. Aceitou o programa",R2932-B2932,0),0)</f>
        <v>0</v>
      </c>
      <c r="AR2932" s="45">
        <f>IF(AU2932="S",IF(AND(S2932&lt;&gt;"",R2932&lt;&gt;""),S2932-R2932,0),0)</f>
        <v>0</v>
      </c>
      <c r="AS2932" s="45">
        <f>IF(AU2932="S",IF(Q2932="1. Aceitou o programa",IF(OR(X2932="Não se Aplica",X2932=""),IF(OR(W2932="Não se Aplica",W2932=""),0,W2932-V2932),AVERAGE(X2932-W2932,W2932-V2932)),0),0)</f>
        <v>0</v>
      </c>
      <c r="AT2932" s="45">
        <f>IF(AU2932="S",IF(AND(Q2932="1. Aceitou o programa",AB2932="Realizada"),IFERROR(IF(AA2932="",0,AA2932-R2932),0),0),0)</f>
        <v>0</v>
      </c>
      <c r="AU2932" s="45" t="str">
        <f>_xlfn.XLOOKUP(U2932,'Lista Suspensa'!$AA$20:$AA$23,'Lista Suspensa'!$AB$20:$AB$23,"N/A")</f>
        <v>S</v>
      </c>
    </row>
    <row r="2933" spans="1:47" ht="12" customHeight="1" x14ac:dyDescent="0.3">
      <c r="A2933" s="87" t="s">
        <v>47</v>
      </c>
      <c r="B2933" s="88">
        <v>46104</v>
      </c>
      <c r="C2933" s="89" t="s">
        <v>48</v>
      </c>
      <c r="D2933" s="89" t="s">
        <v>49</v>
      </c>
      <c r="E2933" s="189">
        <v>915731886</v>
      </c>
      <c r="F2933" s="197" t="s">
        <v>7405</v>
      </c>
      <c r="G2933" s="90">
        <v>63495686720</v>
      </c>
      <c r="H2933" s="91">
        <v>21910</v>
      </c>
      <c r="I2933" s="89"/>
      <c r="J2933" s="89" t="s">
        <v>51</v>
      </c>
      <c r="K2933" s="89" t="s">
        <v>76</v>
      </c>
      <c r="L2933" s="89" t="s">
        <v>95</v>
      </c>
      <c r="M2933" s="89" t="s">
        <v>129</v>
      </c>
      <c r="N2933" s="89" t="s">
        <v>79</v>
      </c>
      <c r="O2933" s="92" t="s">
        <v>7406</v>
      </c>
      <c r="P2933" s="93" t="s">
        <v>57</v>
      </c>
      <c r="Q2933" s="110" t="s">
        <v>5322</v>
      </c>
      <c r="R2933" s="94"/>
      <c r="S2933" s="95">
        <v>46168</v>
      </c>
      <c r="T2933" s="95" t="s">
        <v>5203</v>
      </c>
      <c r="U2933" s="95" t="s">
        <v>1125</v>
      </c>
      <c r="V2933" s="91">
        <v>46118</v>
      </c>
      <c r="W2933" s="91">
        <v>46161</v>
      </c>
      <c r="X2933" s="91">
        <v>46167</v>
      </c>
      <c r="Y2933" s="96" t="s">
        <v>2851</v>
      </c>
      <c r="Z2933" s="89"/>
      <c r="AA2933" s="95"/>
      <c r="AB2933" s="89"/>
      <c r="AC2933" s="109"/>
      <c r="AD2933" s="89"/>
      <c r="AE2933" s="89"/>
      <c r="AF2933" s="191"/>
      <c r="AG2933" s="194"/>
      <c r="AH2933" s="193"/>
      <c r="AI2933" s="97"/>
      <c r="AJ2933" s="97"/>
      <c r="AK2933" s="97"/>
      <c r="AL2933" s="45" t="s">
        <v>67</v>
      </c>
      <c r="AM2933" s="160" t="str">
        <f>MONTH(B2933)&amp;"/"&amp;YEAR(B2933)</f>
        <v>3/2026</v>
      </c>
      <c r="AN2933" s="45">
        <f>WEEKNUM(B2933)-WEEKNUM(EOMONTH(B2933,-1)+1)+1</f>
        <v>4</v>
      </c>
      <c r="AO2933" s="45" t="str">
        <f>MONTH(R2933)&amp;"/"&amp;YEAR(R2933)</f>
        <v>1/1900</v>
      </c>
      <c r="AP2933" s="45" t="e">
        <f>WEEKNUM(R2933)-WEEKNUM(EOMONTH(R2933,-1)+1)+1</f>
        <v>#NUM!</v>
      </c>
      <c r="AQ2933" s="45">
        <f>IF(AU2933="S",IF(Q2933="1. Aceitou o programa",R2933-B2933,0),0)</f>
        <v>0</v>
      </c>
      <c r="AR2933" s="45">
        <f>IF(AU2933="S",IF(AND(S2933&lt;&gt;"",R2933&lt;&gt;""),S2933-R2933,0),0)</f>
        <v>0</v>
      </c>
      <c r="AS2933" s="45">
        <f>IF(AU2933="S",IF(Q2933="1. Aceitou o programa",IF(OR(X2933="Não se Aplica",X2933=""),IF(OR(W2933="Não se Aplica",W2933=""),0,W2933-V2933),AVERAGE(X2933-W2933,W2933-V2933)),0),0)</f>
        <v>0</v>
      </c>
      <c r="AT2933" s="45">
        <f>IF(AU2933="S",IF(AND(Q2933="1. Aceitou o programa",AB2933="Realizada"),IFERROR(IF(AA2933="",0,AA2933-R2933),0),0),0)</f>
        <v>0</v>
      </c>
      <c r="AU2933" s="45" t="str">
        <f>_xlfn.XLOOKUP(U2933,'Lista Suspensa'!$AA$20:$AA$23,'Lista Suspensa'!$AB$20:$AB$23,"N/A")</f>
        <v>S</v>
      </c>
    </row>
    <row r="2934" spans="1:47" ht="12" customHeight="1" x14ac:dyDescent="0.3">
      <c r="A2934" s="87" t="s">
        <v>47</v>
      </c>
      <c r="B2934" s="88">
        <v>46104</v>
      </c>
      <c r="C2934" s="89" t="s">
        <v>48</v>
      </c>
      <c r="D2934" s="89" t="s">
        <v>49</v>
      </c>
      <c r="E2934" s="189">
        <v>79399252</v>
      </c>
      <c r="F2934" s="197" t="s">
        <v>7407</v>
      </c>
      <c r="G2934" s="90">
        <v>22129502172</v>
      </c>
      <c r="H2934" s="91">
        <v>21991</v>
      </c>
      <c r="I2934" s="89"/>
      <c r="J2934" s="89" t="s">
        <v>51</v>
      </c>
      <c r="K2934" s="89" t="s">
        <v>76</v>
      </c>
      <c r="L2934" s="89" t="s">
        <v>283</v>
      </c>
      <c r="M2934" s="89" t="s">
        <v>1225</v>
      </c>
      <c r="N2934" s="89" t="s">
        <v>137</v>
      </c>
      <c r="O2934" s="92" t="s">
        <v>7408</v>
      </c>
      <c r="P2934" s="93" t="s">
        <v>57</v>
      </c>
      <c r="Q2934" s="110" t="s">
        <v>5322</v>
      </c>
      <c r="R2934" s="94"/>
      <c r="S2934" s="95">
        <v>46168</v>
      </c>
      <c r="T2934" s="95" t="s">
        <v>5203</v>
      </c>
      <c r="U2934" s="95" t="s">
        <v>1125</v>
      </c>
      <c r="V2934" s="91">
        <v>46118</v>
      </c>
      <c r="W2934" s="91">
        <v>46161</v>
      </c>
      <c r="X2934" s="91">
        <v>46167</v>
      </c>
      <c r="Y2934" s="96" t="s">
        <v>5548</v>
      </c>
      <c r="Z2934" s="89"/>
      <c r="AA2934" s="95"/>
      <c r="AB2934" s="89"/>
      <c r="AC2934" s="109"/>
      <c r="AD2934" s="89"/>
      <c r="AE2934" s="89"/>
      <c r="AF2934" s="191"/>
      <c r="AG2934" s="194"/>
      <c r="AH2934" s="193"/>
      <c r="AI2934" s="97"/>
      <c r="AJ2934" s="97"/>
      <c r="AK2934" s="97"/>
      <c r="AL2934" s="45" t="s">
        <v>67</v>
      </c>
      <c r="AM2934" s="160" t="str">
        <f>MONTH(B2934)&amp;"/"&amp;YEAR(B2934)</f>
        <v>3/2026</v>
      </c>
      <c r="AN2934" s="45">
        <f>WEEKNUM(B2934)-WEEKNUM(EOMONTH(B2934,-1)+1)+1</f>
        <v>4</v>
      </c>
      <c r="AO2934" s="45" t="str">
        <f>MONTH(R2934)&amp;"/"&amp;YEAR(R2934)</f>
        <v>1/1900</v>
      </c>
      <c r="AP2934" s="45" t="e">
        <f>WEEKNUM(R2934)-WEEKNUM(EOMONTH(R2934,-1)+1)+1</f>
        <v>#NUM!</v>
      </c>
      <c r="AQ2934" s="45">
        <f>IF(AU2934="S",IF(Q2934="1. Aceitou o programa",R2934-B2934,0),0)</f>
        <v>0</v>
      </c>
      <c r="AR2934" s="45">
        <f>IF(AU2934="S",IF(AND(S2934&lt;&gt;"",R2934&lt;&gt;""),S2934-R2934,0),0)</f>
        <v>0</v>
      </c>
      <c r="AS2934" s="45">
        <f>IF(AU2934="S",IF(Q2934="1. Aceitou o programa",IF(OR(X2934="Não se Aplica",X2934=""),IF(OR(W2934="Não se Aplica",W2934=""),0,W2934-V2934),AVERAGE(X2934-W2934,W2934-V2934)),0),0)</f>
        <v>0</v>
      </c>
      <c r="AT2934" s="45">
        <f>IF(AU2934="S",IF(AND(Q2934="1. Aceitou o programa",AB2934="Realizada"),IFERROR(IF(AA2934="",0,AA2934-R2934),0),0),0)</f>
        <v>0</v>
      </c>
      <c r="AU2934" s="45" t="str">
        <f>_xlfn.XLOOKUP(U2934,'Lista Suspensa'!$AA$20:$AA$23,'Lista Suspensa'!$AB$20:$AB$23,"N/A")</f>
        <v>S</v>
      </c>
    </row>
    <row r="2935" spans="1:47" ht="12" customHeight="1" x14ac:dyDescent="0.3">
      <c r="A2935" s="87" t="s">
        <v>47</v>
      </c>
      <c r="B2935" s="88">
        <v>46104</v>
      </c>
      <c r="C2935" s="89" t="s">
        <v>48</v>
      </c>
      <c r="D2935" s="89" t="s">
        <v>49</v>
      </c>
      <c r="E2935" s="189">
        <v>79402428</v>
      </c>
      <c r="F2935" s="197" t="s">
        <v>7409</v>
      </c>
      <c r="G2935" s="90">
        <v>89905555820</v>
      </c>
      <c r="H2935" s="91">
        <v>19898</v>
      </c>
      <c r="I2935" s="89"/>
      <c r="J2935" s="89" t="s">
        <v>84</v>
      </c>
      <c r="K2935" s="89" t="s">
        <v>52</v>
      </c>
      <c r="L2935" s="89" t="s">
        <v>85</v>
      </c>
      <c r="M2935" s="89" t="s">
        <v>2950</v>
      </c>
      <c r="N2935" s="89" t="s">
        <v>229</v>
      </c>
      <c r="O2935" s="92" t="s">
        <v>7410</v>
      </c>
      <c r="P2935" s="93" t="s">
        <v>57</v>
      </c>
      <c r="Q2935" s="110" t="s">
        <v>5322</v>
      </c>
      <c r="R2935" s="94"/>
      <c r="S2935" s="95">
        <v>46168</v>
      </c>
      <c r="T2935" s="95" t="s">
        <v>5203</v>
      </c>
      <c r="U2935" s="95" t="s">
        <v>1125</v>
      </c>
      <c r="V2935" s="91">
        <v>46118</v>
      </c>
      <c r="W2935" s="91">
        <v>46161</v>
      </c>
      <c r="X2935" s="91">
        <v>46167</v>
      </c>
      <c r="Y2935" s="96" t="s">
        <v>2851</v>
      </c>
      <c r="Z2935" s="89"/>
      <c r="AA2935" s="95"/>
      <c r="AB2935" s="89"/>
      <c r="AC2935" s="109"/>
      <c r="AD2935" s="89"/>
      <c r="AE2935" s="89"/>
      <c r="AF2935" s="191"/>
      <c r="AG2935" s="194"/>
      <c r="AH2935" s="193"/>
      <c r="AI2935" s="97"/>
      <c r="AJ2935" s="97"/>
      <c r="AK2935" s="97"/>
      <c r="AL2935" s="45" t="s">
        <v>67</v>
      </c>
      <c r="AM2935" s="160" t="str">
        <f>MONTH(B2935)&amp;"/"&amp;YEAR(B2935)</f>
        <v>3/2026</v>
      </c>
      <c r="AN2935" s="45">
        <f>WEEKNUM(B2935)-WEEKNUM(EOMONTH(B2935,-1)+1)+1</f>
        <v>4</v>
      </c>
      <c r="AO2935" s="45" t="str">
        <f>MONTH(R2935)&amp;"/"&amp;YEAR(R2935)</f>
        <v>1/1900</v>
      </c>
      <c r="AP2935" s="45" t="e">
        <f>WEEKNUM(R2935)-WEEKNUM(EOMONTH(R2935,-1)+1)+1</f>
        <v>#NUM!</v>
      </c>
      <c r="AQ2935" s="45">
        <f>IF(AU2935="S",IF(Q2935="1. Aceitou o programa",R2935-B2935,0),0)</f>
        <v>0</v>
      </c>
      <c r="AR2935" s="45">
        <f>IF(AU2935="S",IF(AND(S2935&lt;&gt;"",R2935&lt;&gt;""),S2935-R2935,0),0)</f>
        <v>0</v>
      </c>
      <c r="AS2935" s="45">
        <f>IF(AU2935="S",IF(Q2935="1. Aceitou o programa",IF(OR(X2935="Não se Aplica",X2935=""),IF(OR(W2935="Não se Aplica",W2935=""),0,W2935-V2935),AVERAGE(X2935-W2935,W2935-V2935)),0),0)</f>
        <v>0</v>
      </c>
      <c r="AT2935" s="45">
        <f>IF(AU2935="S",IF(AND(Q2935="1. Aceitou o programa",AB2935="Realizada"),IFERROR(IF(AA2935="",0,AA2935-R2935),0),0),0)</f>
        <v>0</v>
      </c>
      <c r="AU2935" s="45" t="str">
        <f>_xlfn.XLOOKUP(U2935,'Lista Suspensa'!$AA$20:$AA$23,'Lista Suspensa'!$AB$20:$AB$23,"N/A")</f>
        <v>S</v>
      </c>
    </row>
    <row r="2936" spans="1:47" ht="12" customHeight="1" x14ac:dyDescent="0.3">
      <c r="A2936" s="87" t="s">
        <v>47</v>
      </c>
      <c r="B2936" s="88">
        <v>46104</v>
      </c>
      <c r="C2936" s="89" t="s">
        <v>48</v>
      </c>
      <c r="D2936" s="89" t="s">
        <v>49</v>
      </c>
      <c r="E2936" s="189">
        <v>79403261</v>
      </c>
      <c r="F2936" s="197" t="s">
        <v>7411</v>
      </c>
      <c r="G2936" s="90">
        <v>8609877876</v>
      </c>
      <c r="H2936" s="91">
        <v>24094</v>
      </c>
      <c r="I2936" s="89"/>
      <c r="J2936" s="89" t="s">
        <v>84</v>
      </c>
      <c r="K2936" s="89" t="s">
        <v>52</v>
      </c>
      <c r="L2936" s="89" t="s">
        <v>85</v>
      </c>
      <c r="M2936" s="89" t="s">
        <v>1942</v>
      </c>
      <c r="N2936" s="89" t="s">
        <v>137</v>
      </c>
      <c r="O2936" s="92" t="s">
        <v>7412</v>
      </c>
      <c r="P2936" s="93" t="s">
        <v>57</v>
      </c>
      <c r="Q2936" s="110" t="s">
        <v>5322</v>
      </c>
      <c r="R2936" s="94"/>
      <c r="S2936" s="95">
        <v>46168</v>
      </c>
      <c r="T2936" s="95" t="s">
        <v>5203</v>
      </c>
      <c r="U2936" s="95" t="s">
        <v>1125</v>
      </c>
      <c r="V2936" s="91">
        <v>46118</v>
      </c>
      <c r="W2936" s="91">
        <v>46161</v>
      </c>
      <c r="X2936" s="91">
        <v>46167</v>
      </c>
      <c r="Y2936" s="96" t="s">
        <v>2851</v>
      </c>
      <c r="Z2936" s="89"/>
      <c r="AA2936" s="95"/>
      <c r="AB2936" s="89"/>
      <c r="AC2936" s="109"/>
      <c r="AD2936" s="89"/>
      <c r="AE2936" s="89"/>
      <c r="AF2936" s="191"/>
      <c r="AG2936" s="194"/>
      <c r="AH2936" s="193"/>
      <c r="AI2936" s="97"/>
      <c r="AJ2936" s="97"/>
      <c r="AK2936" s="97"/>
      <c r="AL2936" s="45" t="s">
        <v>67</v>
      </c>
      <c r="AM2936" s="160" t="str">
        <f>MONTH(B2936)&amp;"/"&amp;YEAR(B2936)</f>
        <v>3/2026</v>
      </c>
      <c r="AN2936" s="45">
        <f>WEEKNUM(B2936)-WEEKNUM(EOMONTH(B2936,-1)+1)+1</f>
        <v>4</v>
      </c>
      <c r="AO2936" s="45" t="str">
        <f>MONTH(R2936)&amp;"/"&amp;YEAR(R2936)</f>
        <v>1/1900</v>
      </c>
      <c r="AP2936" s="45" t="e">
        <f>WEEKNUM(R2936)-WEEKNUM(EOMONTH(R2936,-1)+1)+1</f>
        <v>#NUM!</v>
      </c>
      <c r="AQ2936" s="45">
        <f>IF(AU2936="S",IF(Q2936="1. Aceitou o programa",R2936-B2936,0),0)</f>
        <v>0</v>
      </c>
      <c r="AR2936" s="45">
        <f>IF(AU2936="S",IF(AND(S2936&lt;&gt;"",R2936&lt;&gt;""),S2936-R2936,0),0)</f>
        <v>0</v>
      </c>
      <c r="AS2936" s="45">
        <f>IF(AU2936="S",IF(Q2936="1. Aceitou o programa",IF(OR(X2936="Não se Aplica",X2936=""),IF(OR(W2936="Não se Aplica",W2936=""),0,W2936-V2936),AVERAGE(X2936-W2936,W2936-V2936)),0),0)</f>
        <v>0</v>
      </c>
      <c r="AT2936" s="45">
        <f>IF(AU2936="S",IF(AND(Q2936="1. Aceitou o programa",AB2936="Realizada"),IFERROR(IF(AA2936="",0,AA2936-R2936),0),0),0)</f>
        <v>0</v>
      </c>
      <c r="AU2936" s="45" t="str">
        <f>_xlfn.XLOOKUP(U2936,'Lista Suspensa'!$AA$20:$AA$23,'Lista Suspensa'!$AB$20:$AB$23,"N/A")</f>
        <v>S</v>
      </c>
    </row>
    <row r="2937" spans="1:47" ht="12" customHeight="1" x14ac:dyDescent="0.3">
      <c r="A2937" s="87" t="s">
        <v>47</v>
      </c>
      <c r="B2937" s="88">
        <v>46104</v>
      </c>
      <c r="C2937" s="89" t="s">
        <v>48</v>
      </c>
      <c r="D2937" s="89" t="s">
        <v>49</v>
      </c>
      <c r="E2937" s="189">
        <v>83144661</v>
      </c>
      <c r="F2937" s="197" t="s">
        <v>7413</v>
      </c>
      <c r="G2937" s="90">
        <v>17950741830</v>
      </c>
      <c r="H2937" s="91">
        <v>27193</v>
      </c>
      <c r="I2937" s="89"/>
      <c r="J2937" s="89" t="s">
        <v>51</v>
      </c>
      <c r="K2937" s="89" t="s">
        <v>52</v>
      </c>
      <c r="L2937" s="89" t="s">
        <v>85</v>
      </c>
      <c r="M2937" s="89" t="s">
        <v>7414</v>
      </c>
      <c r="N2937" s="89" t="s">
        <v>197</v>
      </c>
      <c r="O2937" s="92" t="s">
        <v>7415</v>
      </c>
      <c r="P2937" s="93" t="s">
        <v>57</v>
      </c>
      <c r="Q2937" s="110" t="s">
        <v>5322</v>
      </c>
      <c r="R2937" s="94"/>
      <c r="S2937" s="95">
        <v>46168</v>
      </c>
      <c r="T2937" s="95" t="s">
        <v>5203</v>
      </c>
      <c r="U2937" s="95" t="s">
        <v>1125</v>
      </c>
      <c r="V2937" s="91">
        <v>46118</v>
      </c>
      <c r="W2937" s="91">
        <v>46161</v>
      </c>
      <c r="X2937" s="91">
        <v>46167</v>
      </c>
      <c r="Y2937" s="96" t="s">
        <v>2851</v>
      </c>
      <c r="Z2937" s="89"/>
      <c r="AA2937" s="95"/>
      <c r="AB2937" s="89"/>
      <c r="AC2937" s="109"/>
      <c r="AD2937" s="89"/>
      <c r="AE2937" s="89"/>
      <c r="AF2937" s="191"/>
      <c r="AG2937" s="194"/>
      <c r="AH2937" s="193"/>
      <c r="AI2937" s="97"/>
      <c r="AJ2937" s="97"/>
      <c r="AK2937" s="97"/>
      <c r="AL2937" s="45" t="s">
        <v>67</v>
      </c>
      <c r="AM2937" s="160" t="str">
        <f>MONTH(B2937)&amp;"/"&amp;YEAR(B2937)</f>
        <v>3/2026</v>
      </c>
      <c r="AN2937" s="45">
        <f>WEEKNUM(B2937)-WEEKNUM(EOMONTH(B2937,-1)+1)+1</f>
        <v>4</v>
      </c>
      <c r="AO2937" s="45" t="str">
        <f>MONTH(R2937)&amp;"/"&amp;YEAR(R2937)</f>
        <v>1/1900</v>
      </c>
      <c r="AP2937" s="45" t="e">
        <f>WEEKNUM(R2937)-WEEKNUM(EOMONTH(R2937,-1)+1)+1</f>
        <v>#NUM!</v>
      </c>
      <c r="AQ2937" s="45">
        <f>IF(AU2937="S",IF(Q2937="1. Aceitou o programa",R2937-B2937,0),0)</f>
        <v>0</v>
      </c>
      <c r="AR2937" s="45">
        <f>IF(AU2937="S",IF(AND(S2937&lt;&gt;"",R2937&lt;&gt;""),S2937-R2937,0),0)</f>
        <v>0</v>
      </c>
      <c r="AS2937" s="45">
        <f>IF(AU2937="S",IF(Q2937="1. Aceitou o programa",IF(OR(X2937="Não se Aplica",X2937=""),IF(OR(W2937="Não se Aplica",W2937=""),0,W2937-V2937),AVERAGE(X2937-W2937,W2937-V2937)),0),0)</f>
        <v>0</v>
      </c>
      <c r="AT2937" s="45">
        <f>IF(AU2937="S",IF(AND(Q2937="1. Aceitou o programa",AB2937="Realizada"),IFERROR(IF(AA2937="",0,AA2937-R2937),0),0),0)</f>
        <v>0</v>
      </c>
      <c r="AU2937" s="45" t="str">
        <f>_xlfn.XLOOKUP(U2937,'Lista Suspensa'!$AA$20:$AA$23,'Lista Suspensa'!$AB$20:$AB$23,"N/A")</f>
        <v>S</v>
      </c>
    </row>
    <row r="2938" spans="1:47" ht="12" customHeight="1" x14ac:dyDescent="0.3">
      <c r="A2938" s="87" t="s">
        <v>47</v>
      </c>
      <c r="B2938" s="88">
        <v>46104</v>
      </c>
      <c r="C2938" s="89" t="s">
        <v>48</v>
      </c>
      <c r="D2938" s="89" t="s">
        <v>49</v>
      </c>
      <c r="E2938" s="189">
        <v>79450571</v>
      </c>
      <c r="F2938" s="197" t="s">
        <v>7416</v>
      </c>
      <c r="G2938" s="90">
        <v>27472075876</v>
      </c>
      <c r="H2938" s="91">
        <v>27674</v>
      </c>
      <c r="I2938" s="89"/>
      <c r="J2938" s="89" t="s">
        <v>51</v>
      </c>
      <c r="K2938" s="89" t="s">
        <v>52</v>
      </c>
      <c r="L2938" s="89" t="s">
        <v>53</v>
      </c>
      <c r="M2938" s="89" t="s">
        <v>238</v>
      </c>
      <c r="N2938" s="89" t="s">
        <v>137</v>
      </c>
      <c r="O2938" s="92" t="s">
        <v>7417</v>
      </c>
      <c r="P2938" s="93" t="s">
        <v>57</v>
      </c>
      <c r="Q2938" s="110" t="s">
        <v>58</v>
      </c>
      <c r="R2938" s="94">
        <v>46169</v>
      </c>
      <c r="S2938" s="95"/>
      <c r="T2938" s="95" t="s">
        <v>59</v>
      </c>
      <c r="U2938" s="95" t="s">
        <v>60</v>
      </c>
      <c r="V2938" s="91">
        <v>46118</v>
      </c>
      <c r="W2938" s="91">
        <v>46161</v>
      </c>
      <c r="X2938" s="91">
        <v>46167</v>
      </c>
      <c r="Y2938" s="96" t="s">
        <v>2851</v>
      </c>
      <c r="Z2938" s="89" t="s">
        <v>62</v>
      </c>
      <c r="AA2938" s="95"/>
      <c r="AB2938" s="95" t="s">
        <v>2804</v>
      </c>
      <c r="AC2938" s="95" t="s">
        <v>2804</v>
      </c>
      <c r="AD2938" s="95" t="s">
        <v>2804</v>
      </c>
      <c r="AE2938" s="95" t="s">
        <v>2804</v>
      </c>
      <c r="AF2938" s="95" t="s">
        <v>2804</v>
      </c>
      <c r="AG2938" s="95" t="s">
        <v>2804</v>
      </c>
      <c r="AH2938" s="95" t="s">
        <v>2804</v>
      </c>
      <c r="AI2938" s="97"/>
      <c r="AJ2938" s="97" t="s">
        <v>65</v>
      </c>
      <c r="AK2938" s="97" t="s">
        <v>66</v>
      </c>
      <c r="AL2938" s="45" t="s">
        <v>67</v>
      </c>
      <c r="AM2938" s="160" t="str">
        <f>MONTH(B2938)&amp;"/"&amp;YEAR(B2938)</f>
        <v>3/2026</v>
      </c>
      <c r="AN2938" s="45">
        <f>WEEKNUM(B2938)-WEEKNUM(EOMONTH(B2938,-1)+1)+1</f>
        <v>4</v>
      </c>
      <c r="AO2938" s="45" t="str">
        <f>MONTH(R2938)&amp;"/"&amp;YEAR(R2938)</f>
        <v>5/2026</v>
      </c>
      <c r="AP2938" s="45">
        <f>WEEKNUM(R2938)-WEEKNUM(EOMONTH(R2938,-1)+1)+1</f>
        <v>5</v>
      </c>
      <c r="AQ2938" s="45">
        <f>IF(AU2938="S",IF(Q2938="1. Aceitou o programa",R2938-B2938,0),0)</f>
        <v>65</v>
      </c>
      <c r="AR2938" s="45">
        <f>IF(AU2938="S",IF(AND(S2938&lt;&gt;"",R2938&lt;&gt;""),S2938-R2938,0),0)</f>
        <v>0</v>
      </c>
      <c r="AS2938" s="45">
        <f>IF(AU2938="S",IF(Q2938="1. Aceitou o programa",IF(OR(X2938="Não se Aplica",X2938=""),IF(OR(W2938="Não se Aplica",W2938=""),0,W2938-V2938),AVERAGE(X2938-W2938,W2938-V2938)),0),0)</f>
        <v>24.5</v>
      </c>
      <c r="AT2938" s="45">
        <f>IF(AU2938="S",IF(AND(Q2938="1. Aceitou o programa",AB2938="Realizada"),IFERROR(IF(AA2938="",0,AA2938-R2938),0),0),0)</f>
        <v>0</v>
      </c>
      <c r="AU2938" s="45" t="str">
        <f>_xlfn.XLOOKUP(U2938,'Lista Suspensa'!$AA$20:$AA$23,'Lista Suspensa'!$AB$20:$AB$23,"N/A")</f>
        <v>S</v>
      </c>
    </row>
    <row r="2939" spans="1:47" ht="12" customHeight="1" x14ac:dyDescent="0.3">
      <c r="A2939" s="87" t="s">
        <v>47</v>
      </c>
      <c r="B2939" s="88">
        <v>46104</v>
      </c>
      <c r="C2939" s="89" t="s">
        <v>48</v>
      </c>
      <c r="D2939" s="89" t="s">
        <v>49</v>
      </c>
      <c r="E2939" s="189">
        <v>79451734</v>
      </c>
      <c r="F2939" s="197" t="s">
        <v>7418</v>
      </c>
      <c r="G2939" s="90">
        <v>91441447849</v>
      </c>
      <c r="H2939" s="91">
        <v>18928</v>
      </c>
      <c r="I2939" s="89"/>
      <c r="J2939" s="89" t="s">
        <v>84</v>
      </c>
      <c r="K2939" s="89" t="s">
        <v>52</v>
      </c>
      <c r="L2939" s="89" t="s">
        <v>85</v>
      </c>
      <c r="M2939" s="89" t="s">
        <v>2187</v>
      </c>
      <c r="N2939" s="89" t="s">
        <v>229</v>
      </c>
      <c r="O2939" s="92" t="s">
        <v>7419</v>
      </c>
      <c r="P2939" s="93" t="s">
        <v>57</v>
      </c>
      <c r="Q2939" s="110" t="s">
        <v>5322</v>
      </c>
      <c r="R2939" s="94"/>
      <c r="S2939" s="95">
        <v>46168</v>
      </c>
      <c r="T2939" s="95" t="s">
        <v>5203</v>
      </c>
      <c r="U2939" s="95" t="s">
        <v>1125</v>
      </c>
      <c r="V2939" s="91">
        <v>46118</v>
      </c>
      <c r="W2939" s="91">
        <v>46161</v>
      </c>
      <c r="X2939" s="91">
        <v>46167</v>
      </c>
      <c r="Y2939" s="96" t="s">
        <v>2851</v>
      </c>
      <c r="Z2939" s="89"/>
      <c r="AA2939" s="95"/>
      <c r="AB2939" s="89"/>
      <c r="AC2939" s="109"/>
      <c r="AD2939" s="89"/>
      <c r="AE2939" s="89"/>
      <c r="AF2939" s="191"/>
      <c r="AG2939" s="194"/>
      <c r="AH2939" s="193"/>
      <c r="AI2939" s="97"/>
      <c r="AJ2939" s="97"/>
      <c r="AK2939" s="97"/>
      <c r="AL2939" s="45" t="s">
        <v>67</v>
      </c>
      <c r="AM2939" s="160" t="str">
        <f>MONTH(B2939)&amp;"/"&amp;YEAR(B2939)</f>
        <v>3/2026</v>
      </c>
      <c r="AN2939" s="45">
        <f>WEEKNUM(B2939)-WEEKNUM(EOMONTH(B2939,-1)+1)+1</f>
        <v>4</v>
      </c>
      <c r="AO2939" s="45" t="str">
        <f>MONTH(R2939)&amp;"/"&amp;YEAR(R2939)</f>
        <v>1/1900</v>
      </c>
      <c r="AP2939" s="45" t="e">
        <f>WEEKNUM(R2939)-WEEKNUM(EOMONTH(R2939,-1)+1)+1</f>
        <v>#NUM!</v>
      </c>
      <c r="AQ2939" s="45">
        <f>IF(AU2939="S",IF(Q2939="1. Aceitou o programa",R2939-B2939,0),0)</f>
        <v>0</v>
      </c>
      <c r="AR2939" s="45">
        <f>IF(AU2939="S",IF(AND(S2939&lt;&gt;"",R2939&lt;&gt;""),S2939-R2939,0),0)</f>
        <v>0</v>
      </c>
      <c r="AS2939" s="45">
        <f>IF(AU2939="S",IF(Q2939="1. Aceitou o programa",IF(OR(X2939="Não se Aplica",X2939=""),IF(OR(W2939="Não se Aplica",W2939=""),0,W2939-V2939),AVERAGE(X2939-W2939,W2939-V2939)),0),0)</f>
        <v>0</v>
      </c>
      <c r="AT2939" s="45">
        <f>IF(AU2939="S",IF(AND(Q2939="1. Aceitou o programa",AB2939="Realizada"),IFERROR(IF(AA2939="",0,AA2939-R2939),0),0),0)</f>
        <v>0</v>
      </c>
      <c r="AU2939" s="45" t="str">
        <f>_xlfn.XLOOKUP(U2939,'Lista Suspensa'!$AA$20:$AA$23,'Lista Suspensa'!$AB$20:$AB$23,"N/A")</f>
        <v>S</v>
      </c>
    </row>
    <row r="2940" spans="1:47" ht="12" customHeight="1" x14ac:dyDescent="0.3">
      <c r="A2940" s="87" t="s">
        <v>47</v>
      </c>
      <c r="B2940" s="88">
        <v>46104</v>
      </c>
      <c r="C2940" s="89" t="s">
        <v>48</v>
      </c>
      <c r="D2940" s="89" t="s">
        <v>49</v>
      </c>
      <c r="E2940" s="189">
        <v>89561161</v>
      </c>
      <c r="F2940" s="197" t="s">
        <v>7420</v>
      </c>
      <c r="G2940" s="90">
        <v>9782746797</v>
      </c>
      <c r="H2940" s="91">
        <v>30425</v>
      </c>
      <c r="I2940" s="89"/>
      <c r="J2940" s="89" t="s">
        <v>51</v>
      </c>
      <c r="K2940" s="89" t="s">
        <v>76</v>
      </c>
      <c r="L2940" s="89" t="s">
        <v>95</v>
      </c>
      <c r="M2940" s="89" t="s">
        <v>5119</v>
      </c>
      <c r="N2940" s="89" t="s">
        <v>229</v>
      </c>
      <c r="O2940" s="92" t="s">
        <v>7421</v>
      </c>
      <c r="P2940" s="93" t="s">
        <v>57</v>
      </c>
      <c r="Q2940" s="110" t="s">
        <v>58</v>
      </c>
      <c r="R2940" s="94">
        <v>46169</v>
      </c>
      <c r="S2940" s="95"/>
      <c r="T2940" s="95" t="s">
        <v>59</v>
      </c>
      <c r="U2940" s="95" t="s">
        <v>60</v>
      </c>
      <c r="V2940" s="91">
        <v>46118</v>
      </c>
      <c r="W2940" s="91">
        <v>46161</v>
      </c>
      <c r="X2940" s="91">
        <v>46167</v>
      </c>
      <c r="Y2940" s="96" t="s">
        <v>2851</v>
      </c>
      <c r="Z2940" s="89" t="s">
        <v>62</v>
      </c>
      <c r="AA2940" s="95"/>
      <c r="AB2940" s="95" t="s">
        <v>2804</v>
      </c>
      <c r="AC2940" s="95" t="s">
        <v>2804</v>
      </c>
      <c r="AD2940" s="95" t="s">
        <v>2804</v>
      </c>
      <c r="AE2940" s="95" t="s">
        <v>2804</v>
      </c>
      <c r="AF2940" s="95" t="s">
        <v>2804</v>
      </c>
      <c r="AG2940" s="95" t="s">
        <v>2804</v>
      </c>
      <c r="AH2940" s="95" t="s">
        <v>2804</v>
      </c>
      <c r="AI2940" s="97"/>
      <c r="AJ2940" s="97" t="s">
        <v>65</v>
      </c>
      <c r="AK2940" s="97" t="s">
        <v>66</v>
      </c>
      <c r="AL2940" s="45" t="s">
        <v>67</v>
      </c>
      <c r="AM2940" s="160" t="str">
        <f>MONTH(B2940)&amp;"/"&amp;YEAR(B2940)</f>
        <v>3/2026</v>
      </c>
      <c r="AN2940" s="45">
        <f>WEEKNUM(B2940)-WEEKNUM(EOMONTH(B2940,-1)+1)+1</f>
        <v>4</v>
      </c>
      <c r="AO2940" s="45" t="str">
        <f>MONTH(R2940)&amp;"/"&amp;YEAR(R2940)</f>
        <v>5/2026</v>
      </c>
      <c r="AP2940" s="45">
        <f>WEEKNUM(R2940)-WEEKNUM(EOMONTH(R2940,-1)+1)+1</f>
        <v>5</v>
      </c>
      <c r="AQ2940" s="45">
        <f>IF(AU2940="S",IF(Q2940="1. Aceitou o programa",R2940-B2940,0),0)</f>
        <v>65</v>
      </c>
      <c r="AR2940" s="45">
        <f>IF(AU2940="S",IF(AND(S2940&lt;&gt;"",R2940&lt;&gt;""),S2940-R2940,0),0)</f>
        <v>0</v>
      </c>
      <c r="AS2940" s="45">
        <f>IF(AU2940="S",IF(Q2940="1. Aceitou o programa",IF(OR(X2940="Não se Aplica",X2940=""),IF(OR(W2940="Não se Aplica",W2940=""),0,W2940-V2940),AVERAGE(X2940-W2940,W2940-V2940)),0),0)</f>
        <v>24.5</v>
      </c>
      <c r="AT2940" s="45">
        <f>IF(AU2940="S",IF(AND(Q2940="1. Aceitou o programa",AB2940="Realizada"),IFERROR(IF(AA2940="",0,AA2940-R2940),0),0),0)</f>
        <v>0</v>
      </c>
      <c r="AU2940" s="45" t="str">
        <f>_xlfn.XLOOKUP(U2940,'Lista Suspensa'!$AA$20:$AA$23,'Lista Suspensa'!$AB$20:$AB$23,"N/A")</f>
        <v>S</v>
      </c>
    </row>
    <row r="2941" spans="1:47" ht="12" customHeight="1" x14ac:dyDescent="0.3">
      <c r="A2941" s="87" t="s">
        <v>47</v>
      </c>
      <c r="B2941" s="88">
        <v>46104</v>
      </c>
      <c r="C2941" s="89" t="s">
        <v>48</v>
      </c>
      <c r="D2941" s="89" t="s">
        <v>49</v>
      </c>
      <c r="E2941" s="189">
        <v>93893374</v>
      </c>
      <c r="F2941" s="197" t="s">
        <v>7422</v>
      </c>
      <c r="G2941" s="90">
        <v>13852993717</v>
      </c>
      <c r="H2941" s="91">
        <v>35608</v>
      </c>
      <c r="I2941" s="89"/>
      <c r="J2941" s="89" t="s">
        <v>51</v>
      </c>
      <c r="K2941" s="89" t="s">
        <v>76</v>
      </c>
      <c r="L2941" s="89" t="s">
        <v>233</v>
      </c>
      <c r="M2941" s="89" t="s">
        <v>7423</v>
      </c>
      <c r="N2941" s="89" t="s">
        <v>331</v>
      </c>
      <c r="O2941" s="92" t="s">
        <v>7424</v>
      </c>
      <c r="P2941" s="93" t="s">
        <v>57</v>
      </c>
      <c r="Q2941" s="110" t="s">
        <v>5322</v>
      </c>
      <c r="R2941" s="94"/>
      <c r="S2941" s="95">
        <v>46168</v>
      </c>
      <c r="T2941" s="95" t="s">
        <v>5203</v>
      </c>
      <c r="U2941" s="95" t="s">
        <v>1125</v>
      </c>
      <c r="V2941" s="91">
        <v>46118</v>
      </c>
      <c r="W2941" s="91">
        <v>46161</v>
      </c>
      <c r="X2941" s="91">
        <v>46167</v>
      </c>
      <c r="Y2941" s="96" t="s">
        <v>2851</v>
      </c>
      <c r="Z2941" s="89"/>
      <c r="AA2941" s="95"/>
      <c r="AB2941" s="89"/>
      <c r="AC2941" s="109"/>
      <c r="AD2941" s="89"/>
      <c r="AE2941" s="89"/>
      <c r="AF2941" s="191"/>
      <c r="AG2941" s="194"/>
      <c r="AH2941" s="193"/>
      <c r="AI2941" s="97"/>
      <c r="AJ2941" s="97"/>
      <c r="AK2941" s="97"/>
      <c r="AL2941" s="45" t="s">
        <v>67</v>
      </c>
      <c r="AM2941" s="160" t="str">
        <f>MONTH(B2941)&amp;"/"&amp;YEAR(B2941)</f>
        <v>3/2026</v>
      </c>
      <c r="AN2941" s="45">
        <f>WEEKNUM(B2941)-WEEKNUM(EOMONTH(B2941,-1)+1)+1</f>
        <v>4</v>
      </c>
      <c r="AO2941" s="45" t="str">
        <f>MONTH(R2941)&amp;"/"&amp;YEAR(R2941)</f>
        <v>1/1900</v>
      </c>
      <c r="AP2941" s="45" t="e">
        <f>WEEKNUM(R2941)-WEEKNUM(EOMONTH(R2941,-1)+1)+1</f>
        <v>#NUM!</v>
      </c>
      <c r="AQ2941" s="45">
        <f>IF(AU2941="S",IF(Q2941="1. Aceitou o programa",R2941-B2941,0),0)</f>
        <v>0</v>
      </c>
      <c r="AR2941" s="45">
        <f>IF(AU2941="S",IF(AND(S2941&lt;&gt;"",R2941&lt;&gt;""),S2941-R2941,0),0)</f>
        <v>0</v>
      </c>
      <c r="AS2941" s="45">
        <f>IF(AU2941="S",IF(Q2941="1. Aceitou o programa",IF(OR(X2941="Não se Aplica",X2941=""),IF(OR(W2941="Não se Aplica",W2941=""),0,W2941-V2941),AVERAGE(X2941-W2941,W2941-V2941)),0),0)</f>
        <v>0</v>
      </c>
      <c r="AT2941" s="45">
        <f>IF(AU2941="S",IF(AND(Q2941="1. Aceitou o programa",AB2941="Realizada"),IFERROR(IF(AA2941="",0,AA2941-R2941),0),0),0)</f>
        <v>0</v>
      </c>
      <c r="AU2941" s="45" t="str">
        <f>_xlfn.XLOOKUP(U2941,'Lista Suspensa'!$AA$20:$AA$23,'Lista Suspensa'!$AB$20:$AB$23,"N/A")</f>
        <v>S</v>
      </c>
    </row>
    <row r="2942" spans="1:47" ht="12" customHeight="1" x14ac:dyDescent="0.3">
      <c r="A2942" s="87" t="s">
        <v>47</v>
      </c>
      <c r="B2942" s="88">
        <v>46104</v>
      </c>
      <c r="C2942" s="89" t="s">
        <v>48</v>
      </c>
      <c r="D2942" s="89" t="s">
        <v>49</v>
      </c>
      <c r="E2942" s="189">
        <v>79476718</v>
      </c>
      <c r="F2942" s="197" t="s">
        <v>7425</v>
      </c>
      <c r="G2942" s="90">
        <v>41093966890</v>
      </c>
      <c r="H2942" s="91">
        <v>34108</v>
      </c>
      <c r="I2942" s="89"/>
      <c r="J2942" s="89" t="s">
        <v>51</v>
      </c>
      <c r="K2942" s="89" t="s">
        <v>52</v>
      </c>
      <c r="L2942" s="89" t="s">
        <v>53</v>
      </c>
      <c r="M2942" s="89" t="s">
        <v>3842</v>
      </c>
      <c r="N2942" s="89" t="s">
        <v>137</v>
      </c>
      <c r="O2942" s="92" t="s">
        <v>7426</v>
      </c>
      <c r="P2942" s="93" t="s">
        <v>57</v>
      </c>
      <c r="Q2942" s="110" t="s">
        <v>5322</v>
      </c>
      <c r="R2942" s="94"/>
      <c r="S2942" s="95">
        <v>46168</v>
      </c>
      <c r="T2942" s="95" t="s">
        <v>5203</v>
      </c>
      <c r="U2942" s="95" t="s">
        <v>1125</v>
      </c>
      <c r="V2942" s="91">
        <v>46118</v>
      </c>
      <c r="W2942" s="91">
        <v>46161</v>
      </c>
      <c r="X2942" s="91">
        <v>46167</v>
      </c>
      <c r="Y2942" s="96" t="s">
        <v>2851</v>
      </c>
      <c r="Z2942" s="89"/>
      <c r="AA2942" s="95"/>
      <c r="AB2942" s="89"/>
      <c r="AC2942" s="109"/>
      <c r="AD2942" s="89"/>
      <c r="AE2942" s="89"/>
      <c r="AF2942" s="191"/>
      <c r="AG2942" s="194"/>
      <c r="AH2942" s="193"/>
      <c r="AI2942" s="97"/>
      <c r="AJ2942" s="97"/>
      <c r="AK2942" s="97"/>
      <c r="AL2942" s="45" t="s">
        <v>67</v>
      </c>
      <c r="AM2942" s="160" t="str">
        <f>MONTH(B2942)&amp;"/"&amp;YEAR(B2942)</f>
        <v>3/2026</v>
      </c>
      <c r="AN2942" s="45">
        <f>WEEKNUM(B2942)-WEEKNUM(EOMONTH(B2942,-1)+1)+1</f>
        <v>4</v>
      </c>
      <c r="AO2942" s="45" t="str">
        <f>MONTH(R2942)&amp;"/"&amp;YEAR(R2942)</f>
        <v>1/1900</v>
      </c>
      <c r="AP2942" s="45" t="e">
        <f>WEEKNUM(R2942)-WEEKNUM(EOMONTH(R2942,-1)+1)+1</f>
        <v>#NUM!</v>
      </c>
      <c r="AQ2942" s="45">
        <f>IF(AU2942="S",IF(Q2942="1. Aceitou o programa",R2942-B2942,0),0)</f>
        <v>0</v>
      </c>
      <c r="AR2942" s="45">
        <f>IF(AU2942="S",IF(AND(S2942&lt;&gt;"",R2942&lt;&gt;""),S2942-R2942,0),0)</f>
        <v>0</v>
      </c>
      <c r="AS2942" s="45">
        <f>IF(AU2942="S",IF(Q2942="1. Aceitou o programa",IF(OR(X2942="Não se Aplica",X2942=""),IF(OR(W2942="Não se Aplica",W2942=""),0,W2942-V2942),AVERAGE(X2942-W2942,W2942-V2942)),0),0)</f>
        <v>0</v>
      </c>
      <c r="AT2942" s="45">
        <f>IF(AU2942="S",IF(AND(Q2942="1. Aceitou o programa",AB2942="Realizada"),IFERROR(IF(AA2942="",0,AA2942-R2942),0),0),0)</f>
        <v>0</v>
      </c>
      <c r="AU2942" s="45" t="str">
        <f>_xlfn.XLOOKUP(U2942,'Lista Suspensa'!$AA$20:$AA$23,'Lista Suspensa'!$AB$20:$AB$23,"N/A")</f>
        <v>S</v>
      </c>
    </row>
    <row r="2943" spans="1:47" ht="12" customHeight="1" x14ac:dyDescent="0.3">
      <c r="A2943" s="87" t="s">
        <v>47</v>
      </c>
      <c r="B2943" s="88">
        <v>46104</v>
      </c>
      <c r="C2943" s="89" t="s">
        <v>48</v>
      </c>
      <c r="D2943" s="89" t="s">
        <v>49</v>
      </c>
      <c r="E2943" s="189">
        <v>79478080</v>
      </c>
      <c r="F2943" s="197" t="s">
        <v>7427</v>
      </c>
      <c r="G2943" s="90">
        <v>41436450845</v>
      </c>
      <c r="H2943" s="91">
        <v>32287</v>
      </c>
      <c r="I2943" s="89"/>
      <c r="J2943" s="89" t="s">
        <v>51</v>
      </c>
      <c r="K2943" s="89" t="s">
        <v>52</v>
      </c>
      <c r="L2943" s="89" t="s">
        <v>85</v>
      </c>
      <c r="M2943" s="89" t="s">
        <v>401</v>
      </c>
      <c r="N2943" s="89" t="s">
        <v>229</v>
      </c>
      <c r="O2943" s="92" t="s">
        <v>7428</v>
      </c>
      <c r="P2943" s="93" t="s">
        <v>57</v>
      </c>
      <c r="Q2943" s="110" t="s">
        <v>5322</v>
      </c>
      <c r="R2943" s="94"/>
      <c r="S2943" s="95">
        <v>46168</v>
      </c>
      <c r="T2943" s="95" t="s">
        <v>5203</v>
      </c>
      <c r="U2943" s="95" t="s">
        <v>1125</v>
      </c>
      <c r="V2943" s="91">
        <v>46118</v>
      </c>
      <c r="W2943" s="91">
        <v>46161</v>
      </c>
      <c r="X2943" s="91">
        <v>46167</v>
      </c>
      <c r="Y2943" s="96" t="s">
        <v>2851</v>
      </c>
      <c r="Z2943" s="89"/>
      <c r="AA2943" s="95"/>
      <c r="AB2943" s="89"/>
      <c r="AC2943" s="109"/>
      <c r="AD2943" s="89"/>
      <c r="AE2943" s="89"/>
      <c r="AF2943" s="191"/>
      <c r="AG2943" s="194"/>
      <c r="AH2943" s="193"/>
      <c r="AI2943" s="97"/>
      <c r="AJ2943" s="97"/>
      <c r="AK2943" s="97"/>
      <c r="AL2943" s="45" t="s">
        <v>67</v>
      </c>
      <c r="AM2943" s="160" t="str">
        <f>MONTH(B2943)&amp;"/"&amp;YEAR(B2943)</f>
        <v>3/2026</v>
      </c>
      <c r="AN2943" s="45">
        <f>WEEKNUM(B2943)-WEEKNUM(EOMONTH(B2943,-1)+1)+1</f>
        <v>4</v>
      </c>
      <c r="AO2943" s="45" t="str">
        <f>MONTH(R2943)&amp;"/"&amp;YEAR(R2943)</f>
        <v>1/1900</v>
      </c>
      <c r="AP2943" s="45" t="e">
        <f>WEEKNUM(R2943)-WEEKNUM(EOMONTH(R2943,-1)+1)+1</f>
        <v>#NUM!</v>
      </c>
      <c r="AQ2943" s="45">
        <f>IF(AU2943="S",IF(Q2943="1. Aceitou o programa",R2943-B2943,0),0)</f>
        <v>0</v>
      </c>
      <c r="AR2943" s="45">
        <f>IF(AU2943="S",IF(AND(S2943&lt;&gt;"",R2943&lt;&gt;""),S2943-R2943,0),0)</f>
        <v>0</v>
      </c>
      <c r="AS2943" s="45">
        <f>IF(AU2943="S",IF(Q2943="1. Aceitou o programa",IF(OR(X2943="Não se Aplica",X2943=""),IF(OR(W2943="Não se Aplica",W2943=""),0,W2943-V2943),AVERAGE(X2943-W2943,W2943-V2943)),0),0)</f>
        <v>0</v>
      </c>
      <c r="AT2943" s="45">
        <f>IF(AU2943="S",IF(AND(Q2943="1. Aceitou o programa",AB2943="Realizada"),IFERROR(IF(AA2943="",0,AA2943-R2943),0),0),0)</f>
        <v>0</v>
      </c>
      <c r="AU2943" s="45" t="str">
        <f>_xlfn.XLOOKUP(U2943,'Lista Suspensa'!$AA$20:$AA$23,'Lista Suspensa'!$AB$20:$AB$23,"N/A")</f>
        <v>S</v>
      </c>
    </row>
    <row r="2944" spans="1:47" ht="12" customHeight="1" x14ac:dyDescent="0.3">
      <c r="A2944" s="87" t="s">
        <v>47</v>
      </c>
      <c r="B2944" s="88">
        <v>46104</v>
      </c>
      <c r="C2944" s="89" t="s">
        <v>48</v>
      </c>
      <c r="D2944" s="89" t="s">
        <v>49</v>
      </c>
      <c r="E2944" s="189">
        <v>79485550</v>
      </c>
      <c r="F2944" s="197" t="s">
        <v>7429</v>
      </c>
      <c r="G2944" s="90">
        <v>13572545803</v>
      </c>
      <c r="H2944" s="91">
        <v>23282</v>
      </c>
      <c r="I2944" s="89"/>
      <c r="J2944" s="89" t="s">
        <v>51</v>
      </c>
      <c r="K2944" s="89" t="s">
        <v>52</v>
      </c>
      <c r="L2944" s="89" t="s">
        <v>85</v>
      </c>
      <c r="M2944" s="89" t="s">
        <v>2020</v>
      </c>
      <c r="N2944" s="89" t="s">
        <v>229</v>
      </c>
      <c r="O2944" s="92" t="s">
        <v>7430</v>
      </c>
      <c r="P2944" s="93" t="s">
        <v>57</v>
      </c>
      <c r="Q2944" s="110" t="s">
        <v>5322</v>
      </c>
      <c r="R2944" s="94"/>
      <c r="S2944" s="95">
        <v>46168</v>
      </c>
      <c r="T2944" s="95" t="s">
        <v>5203</v>
      </c>
      <c r="U2944" s="95" t="s">
        <v>1125</v>
      </c>
      <c r="V2944" s="91">
        <v>46118</v>
      </c>
      <c r="W2944" s="91">
        <v>46161</v>
      </c>
      <c r="X2944" s="91">
        <v>46167</v>
      </c>
      <c r="Y2944" s="96" t="s">
        <v>2851</v>
      </c>
      <c r="Z2944" s="89"/>
      <c r="AA2944" s="95"/>
      <c r="AB2944" s="89"/>
      <c r="AC2944" s="109"/>
      <c r="AD2944" s="89"/>
      <c r="AE2944" s="89"/>
      <c r="AF2944" s="191"/>
      <c r="AG2944" s="194"/>
      <c r="AH2944" s="193"/>
      <c r="AI2944" s="97"/>
      <c r="AJ2944" s="97"/>
      <c r="AK2944" s="97"/>
      <c r="AL2944" s="45" t="s">
        <v>67</v>
      </c>
      <c r="AM2944" s="160" t="str">
        <f>MONTH(B2944)&amp;"/"&amp;YEAR(B2944)</f>
        <v>3/2026</v>
      </c>
      <c r="AN2944" s="45">
        <f>WEEKNUM(B2944)-WEEKNUM(EOMONTH(B2944,-1)+1)+1</f>
        <v>4</v>
      </c>
      <c r="AO2944" s="45" t="str">
        <f>MONTH(R2944)&amp;"/"&amp;YEAR(R2944)</f>
        <v>1/1900</v>
      </c>
      <c r="AP2944" s="45" t="e">
        <f>WEEKNUM(R2944)-WEEKNUM(EOMONTH(R2944,-1)+1)+1</f>
        <v>#NUM!</v>
      </c>
      <c r="AQ2944" s="45">
        <f>IF(AU2944="S",IF(Q2944="1. Aceitou o programa",R2944-B2944,0),0)</f>
        <v>0</v>
      </c>
      <c r="AR2944" s="45">
        <f>IF(AU2944="S",IF(AND(S2944&lt;&gt;"",R2944&lt;&gt;""),S2944-R2944,0),0)</f>
        <v>0</v>
      </c>
      <c r="AS2944" s="45">
        <f>IF(AU2944="S",IF(Q2944="1. Aceitou o programa",IF(OR(X2944="Não se Aplica",X2944=""),IF(OR(W2944="Não se Aplica",W2944=""),0,W2944-V2944),AVERAGE(X2944-W2944,W2944-V2944)),0),0)</f>
        <v>0</v>
      </c>
      <c r="AT2944" s="45">
        <f>IF(AU2944="S",IF(AND(Q2944="1. Aceitou o programa",AB2944="Realizada"),IFERROR(IF(AA2944="",0,AA2944-R2944),0),0),0)</f>
        <v>0</v>
      </c>
      <c r="AU2944" s="45" t="str">
        <f>_xlfn.XLOOKUP(U2944,'Lista Suspensa'!$AA$20:$AA$23,'Lista Suspensa'!$AB$20:$AB$23,"N/A")</f>
        <v>S</v>
      </c>
    </row>
    <row r="2945" spans="1:47" ht="12" customHeight="1" x14ac:dyDescent="0.3">
      <c r="A2945" s="87" t="s">
        <v>47</v>
      </c>
      <c r="B2945" s="88">
        <v>46104</v>
      </c>
      <c r="C2945" s="89" t="s">
        <v>48</v>
      </c>
      <c r="D2945" s="89" t="s">
        <v>49</v>
      </c>
      <c r="E2945" s="189">
        <v>82879960</v>
      </c>
      <c r="F2945" s="197" t="s">
        <v>7431</v>
      </c>
      <c r="G2945" s="90">
        <v>63825732720</v>
      </c>
      <c r="H2945" s="91">
        <v>21589</v>
      </c>
      <c r="I2945" s="89"/>
      <c r="J2945" s="89" t="s">
        <v>84</v>
      </c>
      <c r="K2945" s="89" t="s">
        <v>76</v>
      </c>
      <c r="L2945" s="89" t="s">
        <v>283</v>
      </c>
      <c r="M2945" s="89" t="s">
        <v>688</v>
      </c>
      <c r="N2945" s="89" t="s">
        <v>137</v>
      </c>
      <c r="O2945" s="92" t="s">
        <v>7432</v>
      </c>
      <c r="P2945" s="93" t="s">
        <v>57</v>
      </c>
      <c r="Q2945" s="110" t="s">
        <v>5322</v>
      </c>
      <c r="R2945" s="94"/>
      <c r="S2945" s="95">
        <v>46168</v>
      </c>
      <c r="T2945" s="95" t="s">
        <v>5203</v>
      </c>
      <c r="U2945" s="95" t="s">
        <v>1125</v>
      </c>
      <c r="V2945" s="91">
        <v>46118</v>
      </c>
      <c r="W2945" s="91">
        <v>46161</v>
      </c>
      <c r="X2945" s="91">
        <v>46167</v>
      </c>
      <c r="Y2945" s="96" t="s">
        <v>2851</v>
      </c>
      <c r="Z2945" s="89"/>
      <c r="AA2945" s="95"/>
      <c r="AB2945" s="89"/>
      <c r="AC2945" s="109"/>
      <c r="AD2945" s="89"/>
      <c r="AE2945" s="89"/>
      <c r="AF2945" s="191"/>
      <c r="AG2945" s="194"/>
      <c r="AH2945" s="193"/>
      <c r="AI2945" s="97"/>
      <c r="AJ2945" s="97"/>
      <c r="AK2945" s="97"/>
      <c r="AL2945" s="45" t="s">
        <v>67</v>
      </c>
      <c r="AM2945" s="160" t="str">
        <f>MONTH(B2945)&amp;"/"&amp;YEAR(B2945)</f>
        <v>3/2026</v>
      </c>
      <c r="AN2945" s="45">
        <f>WEEKNUM(B2945)-WEEKNUM(EOMONTH(B2945,-1)+1)+1</f>
        <v>4</v>
      </c>
      <c r="AO2945" s="45" t="str">
        <f>MONTH(R2945)&amp;"/"&amp;YEAR(R2945)</f>
        <v>1/1900</v>
      </c>
      <c r="AP2945" s="45" t="e">
        <f>WEEKNUM(R2945)-WEEKNUM(EOMONTH(R2945,-1)+1)+1</f>
        <v>#NUM!</v>
      </c>
      <c r="AQ2945" s="45">
        <f>IF(AU2945="S",IF(Q2945="1. Aceitou o programa",R2945-B2945,0),0)</f>
        <v>0</v>
      </c>
      <c r="AR2945" s="45">
        <f>IF(AU2945="S",IF(AND(S2945&lt;&gt;"",R2945&lt;&gt;""),S2945-R2945,0),0)</f>
        <v>0</v>
      </c>
      <c r="AS2945" s="45">
        <f>IF(AU2945="S",IF(Q2945="1. Aceitou o programa",IF(OR(X2945="Não se Aplica",X2945=""),IF(OR(W2945="Não se Aplica",W2945=""),0,W2945-V2945),AVERAGE(X2945-W2945,W2945-V2945)),0),0)</f>
        <v>0</v>
      </c>
      <c r="AT2945" s="45">
        <f>IF(AU2945="S",IF(AND(Q2945="1. Aceitou o programa",AB2945="Realizada"),IFERROR(IF(AA2945="",0,AA2945-R2945),0),0),0)</f>
        <v>0</v>
      </c>
      <c r="AU2945" s="45" t="str">
        <f>_xlfn.XLOOKUP(U2945,'Lista Suspensa'!$AA$20:$AA$23,'Lista Suspensa'!$AB$20:$AB$23,"N/A")</f>
        <v>S</v>
      </c>
    </row>
    <row r="2946" spans="1:47" ht="12" customHeight="1" x14ac:dyDescent="0.3">
      <c r="A2946" s="87" t="s">
        <v>47</v>
      </c>
      <c r="B2946" s="88">
        <v>46104</v>
      </c>
      <c r="C2946" s="89" t="s">
        <v>48</v>
      </c>
      <c r="D2946" s="89" t="s">
        <v>49</v>
      </c>
      <c r="E2946" s="189">
        <v>79486177</v>
      </c>
      <c r="F2946" s="197" t="s">
        <v>7433</v>
      </c>
      <c r="G2946" s="90">
        <v>29412193823</v>
      </c>
      <c r="H2946" s="91">
        <v>29780</v>
      </c>
      <c r="I2946" s="89"/>
      <c r="J2946" s="89" t="s">
        <v>51</v>
      </c>
      <c r="K2946" s="89" t="s">
        <v>52</v>
      </c>
      <c r="L2946" s="89" t="s">
        <v>85</v>
      </c>
      <c r="M2946" s="89" t="s">
        <v>7434</v>
      </c>
      <c r="N2946" s="89" t="s">
        <v>137</v>
      </c>
      <c r="O2946" s="92" t="s">
        <v>7435</v>
      </c>
      <c r="P2946" s="93" t="s">
        <v>57</v>
      </c>
      <c r="Q2946" s="110" t="s">
        <v>5322</v>
      </c>
      <c r="R2946" s="94"/>
      <c r="S2946" s="95">
        <v>46168</v>
      </c>
      <c r="T2946" s="95" t="s">
        <v>5203</v>
      </c>
      <c r="U2946" s="95" t="s">
        <v>1125</v>
      </c>
      <c r="V2946" s="91">
        <v>46118</v>
      </c>
      <c r="W2946" s="91">
        <v>46161</v>
      </c>
      <c r="X2946" s="91">
        <v>46167</v>
      </c>
      <c r="Y2946" s="96" t="s">
        <v>2851</v>
      </c>
      <c r="Z2946" s="89"/>
      <c r="AA2946" s="95"/>
      <c r="AB2946" s="89"/>
      <c r="AC2946" s="109"/>
      <c r="AD2946" s="89"/>
      <c r="AE2946" s="89"/>
      <c r="AF2946" s="191"/>
      <c r="AG2946" s="194"/>
      <c r="AH2946" s="193"/>
      <c r="AI2946" s="97"/>
      <c r="AJ2946" s="97"/>
      <c r="AK2946" s="97"/>
      <c r="AL2946" s="45" t="s">
        <v>67</v>
      </c>
      <c r="AM2946" s="160" t="str">
        <f>MONTH(B2946)&amp;"/"&amp;YEAR(B2946)</f>
        <v>3/2026</v>
      </c>
      <c r="AN2946" s="45">
        <f>WEEKNUM(B2946)-WEEKNUM(EOMONTH(B2946,-1)+1)+1</f>
        <v>4</v>
      </c>
      <c r="AO2946" s="45" t="str">
        <f>MONTH(R2946)&amp;"/"&amp;YEAR(R2946)</f>
        <v>1/1900</v>
      </c>
      <c r="AP2946" s="45" t="e">
        <f>WEEKNUM(R2946)-WEEKNUM(EOMONTH(R2946,-1)+1)+1</f>
        <v>#NUM!</v>
      </c>
      <c r="AQ2946" s="45">
        <f>IF(AU2946="S",IF(Q2946="1. Aceitou o programa",R2946-B2946,0),0)</f>
        <v>0</v>
      </c>
      <c r="AR2946" s="45">
        <f>IF(AU2946="S",IF(AND(S2946&lt;&gt;"",R2946&lt;&gt;""),S2946-R2946,0),0)</f>
        <v>0</v>
      </c>
      <c r="AS2946" s="45">
        <f>IF(AU2946="S",IF(Q2946="1. Aceitou o programa",IF(OR(X2946="Não se Aplica",X2946=""),IF(OR(W2946="Não se Aplica",W2946=""),0,W2946-V2946),AVERAGE(X2946-W2946,W2946-V2946)),0),0)</f>
        <v>0</v>
      </c>
      <c r="AT2946" s="45">
        <f>IF(AU2946="S",IF(AND(Q2946="1. Aceitou o programa",AB2946="Realizada"),IFERROR(IF(AA2946="",0,AA2946-R2946),0),0),0)</f>
        <v>0</v>
      </c>
      <c r="AU2946" s="45" t="str">
        <f>_xlfn.XLOOKUP(U2946,'Lista Suspensa'!$AA$20:$AA$23,'Lista Suspensa'!$AB$20:$AB$23,"N/A")</f>
        <v>S</v>
      </c>
    </row>
    <row r="2947" spans="1:47" ht="12" customHeight="1" x14ac:dyDescent="0.3">
      <c r="A2947" s="87" t="s">
        <v>47</v>
      </c>
      <c r="B2947" s="88">
        <v>46104</v>
      </c>
      <c r="C2947" s="89" t="s">
        <v>48</v>
      </c>
      <c r="D2947" s="89" t="s">
        <v>49</v>
      </c>
      <c r="E2947" s="189">
        <v>79487436</v>
      </c>
      <c r="F2947" s="197" t="s">
        <v>7436</v>
      </c>
      <c r="G2947" s="90">
        <v>17268449860</v>
      </c>
      <c r="H2947" s="91">
        <v>26251</v>
      </c>
      <c r="I2947" s="89"/>
      <c r="J2947" s="89" t="s">
        <v>84</v>
      </c>
      <c r="K2947" s="89" t="s">
        <v>52</v>
      </c>
      <c r="L2947" s="89" t="s">
        <v>85</v>
      </c>
      <c r="M2947" s="89" t="s">
        <v>7437</v>
      </c>
      <c r="N2947" s="89" t="s">
        <v>229</v>
      </c>
      <c r="O2947" s="92" t="s">
        <v>7438</v>
      </c>
      <c r="P2947" s="93" t="s">
        <v>57</v>
      </c>
      <c r="Q2947" s="110" t="s">
        <v>5322</v>
      </c>
      <c r="R2947" s="94"/>
      <c r="S2947" s="95">
        <v>46168</v>
      </c>
      <c r="T2947" s="95" t="s">
        <v>5203</v>
      </c>
      <c r="U2947" s="95" t="s">
        <v>1125</v>
      </c>
      <c r="V2947" s="91">
        <v>46118</v>
      </c>
      <c r="W2947" s="91">
        <v>46161</v>
      </c>
      <c r="X2947" s="91">
        <v>46167</v>
      </c>
      <c r="Y2947" s="96" t="s">
        <v>2851</v>
      </c>
      <c r="Z2947" s="89"/>
      <c r="AA2947" s="95"/>
      <c r="AB2947" s="89"/>
      <c r="AC2947" s="109"/>
      <c r="AD2947" s="89"/>
      <c r="AE2947" s="89"/>
      <c r="AF2947" s="191"/>
      <c r="AG2947" s="194"/>
      <c r="AH2947" s="193"/>
      <c r="AI2947" s="97"/>
      <c r="AJ2947" s="97"/>
      <c r="AK2947" s="97"/>
      <c r="AL2947" s="45" t="s">
        <v>67</v>
      </c>
      <c r="AM2947" s="160" t="str">
        <f>MONTH(B2947)&amp;"/"&amp;YEAR(B2947)</f>
        <v>3/2026</v>
      </c>
      <c r="AN2947" s="45">
        <f>WEEKNUM(B2947)-WEEKNUM(EOMONTH(B2947,-1)+1)+1</f>
        <v>4</v>
      </c>
      <c r="AO2947" s="45" t="str">
        <f>MONTH(R2947)&amp;"/"&amp;YEAR(R2947)</f>
        <v>1/1900</v>
      </c>
      <c r="AP2947" s="45" t="e">
        <f>WEEKNUM(R2947)-WEEKNUM(EOMONTH(R2947,-1)+1)+1</f>
        <v>#NUM!</v>
      </c>
      <c r="AQ2947" s="45">
        <f>IF(AU2947="S",IF(Q2947="1. Aceitou o programa",R2947-B2947,0),0)</f>
        <v>0</v>
      </c>
      <c r="AR2947" s="45">
        <f>IF(AU2947="S",IF(AND(S2947&lt;&gt;"",R2947&lt;&gt;""),S2947-R2947,0),0)</f>
        <v>0</v>
      </c>
      <c r="AS2947" s="45">
        <f>IF(AU2947="S",IF(Q2947="1. Aceitou o programa",IF(OR(X2947="Não se Aplica",X2947=""),IF(OR(W2947="Não se Aplica",W2947=""),0,W2947-V2947),AVERAGE(X2947-W2947,W2947-V2947)),0),0)</f>
        <v>0</v>
      </c>
      <c r="AT2947" s="45">
        <f>IF(AU2947="S",IF(AND(Q2947="1. Aceitou o programa",AB2947="Realizada"),IFERROR(IF(AA2947="",0,AA2947-R2947),0),0),0)</f>
        <v>0</v>
      </c>
      <c r="AU2947" s="45" t="str">
        <f>_xlfn.XLOOKUP(U2947,'Lista Suspensa'!$AA$20:$AA$23,'Lista Suspensa'!$AB$20:$AB$23,"N/A")</f>
        <v>S</v>
      </c>
    </row>
    <row r="2948" spans="1:47" ht="12" customHeight="1" x14ac:dyDescent="0.3">
      <c r="A2948" s="87" t="s">
        <v>47</v>
      </c>
      <c r="B2948" s="88">
        <v>46104</v>
      </c>
      <c r="C2948" s="89" t="s">
        <v>48</v>
      </c>
      <c r="D2948" s="89" t="s">
        <v>49</v>
      </c>
      <c r="E2948" s="189">
        <v>79494920</v>
      </c>
      <c r="F2948" s="197" t="s">
        <v>7439</v>
      </c>
      <c r="G2948" s="90">
        <v>29422011850</v>
      </c>
      <c r="H2948" s="91">
        <v>28537</v>
      </c>
      <c r="I2948" s="89"/>
      <c r="J2948" s="89" t="s">
        <v>51</v>
      </c>
      <c r="K2948" s="89" t="s">
        <v>52</v>
      </c>
      <c r="L2948" s="89" t="s">
        <v>85</v>
      </c>
      <c r="M2948" s="89" t="s">
        <v>3428</v>
      </c>
      <c r="N2948" s="89" t="s">
        <v>229</v>
      </c>
      <c r="O2948" s="92" t="s">
        <v>7440</v>
      </c>
      <c r="P2948" s="93" t="s">
        <v>57</v>
      </c>
      <c r="Q2948" s="110" t="s">
        <v>5322</v>
      </c>
      <c r="R2948" s="94"/>
      <c r="S2948" s="95">
        <v>46168</v>
      </c>
      <c r="T2948" s="95" t="s">
        <v>5203</v>
      </c>
      <c r="U2948" s="95" t="s">
        <v>1125</v>
      </c>
      <c r="V2948" s="91">
        <v>46118</v>
      </c>
      <c r="W2948" s="91">
        <v>46161</v>
      </c>
      <c r="X2948" s="91">
        <v>46167</v>
      </c>
      <c r="Y2948" s="96" t="s">
        <v>2851</v>
      </c>
      <c r="Z2948" s="89"/>
      <c r="AA2948" s="95"/>
      <c r="AB2948" s="89"/>
      <c r="AC2948" s="109"/>
      <c r="AD2948" s="89"/>
      <c r="AE2948" s="89"/>
      <c r="AF2948" s="191"/>
      <c r="AG2948" s="194"/>
      <c r="AH2948" s="193"/>
      <c r="AI2948" s="97"/>
      <c r="AJ2948" s="97"/>
      <c r="AK2948" s="97"/>
      <c r="AL2948" s="45" t="s">
        <v>67</v>
      </c>
      <c r="AM2948" s="160" t="str">
        <f>MONTH(B2948)&amp;"/"&amp;YEAR(B2948)</f>
        <v>3/2026</v>
      </c>
      <c r="AN2948" s="45">
        <f>WEEKNUM(B2948)-WEEKNUM(EOMONTH(B2948,-1)+1)+1</f>
        <v>4</v>
      </c>
      <c r="AO2948" s="45" t="str">
        <f>MONTH(R2948)&amp;"/"&amp;YEAR(R2948)</f>
        <v>1/1900</v>
      </c>
      <c r="AP2948" s="45" t="e">
        <f>WEEKNUM(R2948)-WEEKNUM(EOMONTH(R2948,-1)+1)+1</f>
        <v>#NUM!</v>
      </c>
      <c r="AQ2948" s="45">
        <f>IF(AU2948="S",IF(Q2948="1. Aceitou o programa",R2948-B2948,0),0)</f>
        <v>0</v>
      </c>
      <c r="AR2948" s="45">
        <f>IF(AU2948="S",IF(AND(S2948&lt;&gt;"",R2948&lt;&gt;""),S2948-R2948,0),0)</f>
        <v>0</v>
      </c>
      <c r="AS2948" s="45">
        <f>IF(AU2948="S",IF(Q2948="1. Aceitou o programa",IF(OR(X2948="Não se Aplica",X2948=""),IF(OR(W2948="Não se Aplica",W2948=""),0,W2948-V2948),AVERAGE(X2948-W2948,W2948-V2948)),0),0)</f>
        <v>0</v>
      </c>
      <c r="AT2948" s="45">
        <f>IF(AU2948="S",IF(AND(Q2948="1. Aceitou o programa",AB2948="Realizada"),IFERROR(IF(AA2948="",0,AA2948-R2948),0),0),0)</f>
        <v>0</v>
      </c>
      <c r="AU2948" s="45" t="str">
        <f>_xlfn.XLOOKUP(U2948,'Lista Suspensa'!$AA$20:$AA$23,'Lista Suspensa'!$AB$20:$AB$23,"N/A")</f>
        <v>S</v>
      </c>
    </row>
    <row r="2949" spans="1:47" ht="12" customHeight="1" x14ac:dyDescent="0.3">
      <c r="A2949" s="87" t="s">
        <v>47</v>
      </c>
      <c r="B2949" s="88">
        <v>46104</v>
      </c>
      <c r="C2949" s="89" t="s">
        <v>48</v>
      </c>
      <c r="D2949" s="89" t="s">
        <v>49</v>
      </c>
      <c r="E2949" s="189">
        <v>79503693</v>
      </c>
      <c r="F2949" s="197" t="s">
        <v>7441</v>
      </c>
      <c r="G2949" s="90">
        <v>2797927788</v>
      </c>
      <c r="H2949" s="91">
        <v>17430</v>
      </c>
      <c r="I2949" s="89"/>
      <c r="J2949" s="89" t="s">
        <v>51</v>
      </c>
      <c r="K2949" s="89" t="s">
        <v>76</v>
      </c>
      <c r="L2949" s="89" t="s">
        <v>101</v>
      </c>
      <c r="M2949" s="89" t="s">
        <v>7442</v>
      </c>
      <c r="N2949" s="89" t="s">
        <v>137</v>
      </c>
      <c r="O2949" s="92" t="s">
        <v>7443</v>
      </c>
      <c r="P2949" s="93" t="s">
        <v>57</v>
      </c>
      <c r="Q2949" s="110" t="s">
        <v>5322</v>
      </c>
      <c r="R2949" s="94"/>
      <c r="S2949" s="95">
        <v>46168</v>
      </c>
      <c r="T2949" s="95" t="s">
        <v>5203</v>
      </c>
      <c r="U2949" s="95" t="s">
        <v>1125</v>
      </c>
      <c r="V2949" s="91">
        <v>46118</v>
      </c>
      <c r="W2949" s="91">
        <v>46161</v>
      </c>
      <c r="X2949" s="91">
        <v>46167</v>
      </c>
      <c r="Y2949" s="96" t="s">
        <v>2851</v>
      </c>
      <c r="Z2949" s="89"/>
      <c r="AA2949" s="95"/>
      <c r="AB2949" s="89"/>
      <c r="AC2949" s="109"/>
      <c r="AD2949" s="89"/>
      <c r="AE2949" s="89"/>
      <c r="AF2949" s="191"/>
      <c r="AG2949" s="194"/>
      <c r="AH2949" s="193"/>
      <c r="AI2949" s="97"/>
      <c r="AJ2949" s="97"/>
      <c r="AK2949" s="97"/>
      <c r="AL2949" s="45" t="s">
        <v>67</v>
      </c>
      <c r="AM2949" s="160" t="str">
        <f>MONTH(B2949)&amp;"/"&amp;YEAR(B2949)</f>
        <v>3/2026</v>
      </c>
      <c r="AN2949" s="45">
        <f>WEEKNUM(B2949)-WEEKNUM(EOMONTH(B2949,-1)+1)+1</f>
        <v>4</v>
      </c>
      <c r="AO2949" s="45" t="str">
        <f>MONTH(R2949)&amp;"/"&amp;YEAR(R2949)</f>
        <v>1/1900</v>
      </c>
      <c r="AP2949" s="45" t="e">
        <f>WEEKNUM(R2949)-WEEKNUM(EOMONTH(R2949,-1)+1)+1</f>
        <v>#NUM!</v>
      </c>
      <c r="AQ2949" s="45">
        <f>IF(AU2949="S",IF(Q2949="1. Aceitou o programa",R2949-B2949,0),0)</f>
        <v>0</v>
      </c>
      <c r="AR2949" s="45">
        <f>IF(AU2949="S",IF(AND(S2949&lt;&gt;"",R2949&lt;&gt;""),S2949-R2949,0),0)</f>
        <v>0</v>
      </c>
      <c r="AS2949" s="45">
        <f>IF(AU2949="S",IF(Q2949="1. Aceitou o programa",IF(OR(X2949="Não se Aplica",X2949=""),IF(OR(W2949="Não se Aplica",W2949=""),0,W2949-V2949),AVERAGE(X2949-W2949,W2949-V2949)),0),0)</f>
        <v>0</v>
      </c>
      <c r="AT2949" s="45">
        <f>IF(AU2949="S",IF(AND(Q2949="1. Aceitou o programa",AB2949="Realizada"),IFERROR(IF(AA2949="",0,AA2949-R2949),0),0),0)</f>
        <v>0</v>
      </c>
      <c r="AU2949" s="45" t="str">
        <f>_xlfn.XLOOKUP(U2949,'Lista Suspensa'!$AA$20:$AA$23,'Lista Suspensa'!$AB$20:$AB$23,"N/A")</f>
        <v>S</v>
      </c>
    </row>
    <row r="2950" spans="1:47" ht="12" customHeight="1" x14ac:dyDescent="0.3">
      <c r="A2950" s="87" t="s">
        <v>47</v>
      </c>
      <c r="B2950" s="88">
        <v>46104</v>
      </c>
      <c r="C2950" s="89" t="s">
        <v>48</v>
      </c>
      <c r="D2950" s="89" t="s">
        <v>49</v>
      </c>
      <c r="E2950" s="189">
        <v>81040186</v>
      </c>
      <c r="F2950" s="197" t="s">
        <v>7444</v>
      </c>
      <c r="G2950" s="90">
        <v>377098523</v>
      </c>
      <c r="H2950" s="91">
        <v>29818</v>
      </c>
      <c r="I2950" s="89"/>
      <c r="J2950" s="89" t="s">
        <v>51</v>
      </c>
      <c r="K2950" s="89" t="s">
        <v>52</v>
      </c>
      <c r="L2950" s="89" t="s">
        <v>85</v>
      </c>
      <c r="M2950" s="89" t="s">
        <v>513</v>
      </c>
      <c r="N2950" s="89" t="s">
        <v>229</v>
      </c>
      <c r="O2950" s="92" t="s">
        <v>7445</v>
      </c>
      <c r="P2950" s="93" t="s">
        <v>57</v>
      </c>
      <c r="Q2950" s="110" t="s">
        <v>58</v>
      </c>
      <c r="R2950" s="94">
        <v>46169</v>
      </c>
      <c r="S2950" s="95"/>
      <c r="T2950" s="95" t="s">
        <v>59</v>
      </c>
      <c r="U2950" s="95" t="s">
        <v>60</v>
      </c>
      <c r="V2950" s="91">
        <v>46118</v>
      </c>
      <c r="W2950" s="91">
        <v>46161</v>
      </c>
      <c r="X2950" s="91">
        <v>46167</v>
      </c>
      <c r="Y2950" s="96" t="s">
        <v>2851</v>
      </c>
      <c r="Z2950" s="89" t="s">
        <v>62</v>
      </c>
      <c r="AA2950" s="95"/>
      <c r="AB2950" s="95" t="s">
        <v>2804</v>
      </c>
      <c r="AC2950" s="95" t="s">
        <v>2804</v>
      </c>
      <c r="AD2950" s="95" t="s">
        <v>2804</v>
      </c>
      <c r="AE2950" s="95" t="s">
        <v>2804</v>
      </c>
      <c r="AF2950" s="95" t="s">
        <v>2804</v>
      </c>
      <c r="AG2950" s="95" t="s">
        <v>2804</v>
      </c>
      <c r="AH2950" s="95" t="s">
        <v>2804</v>
      </c>
      <c r="AI2950" s="97"/>
      <c r="AJ2950" s="97" t="s">
        <v>65</v>
      </c>
      <c r="AK2950" s="97" t="s">
        <v>66</v>
      </c>
      <c r="AL2950" s="45" t="s">
        <v>67</v>
      </c>
      <c r="AM2950" s="160" t="str">
        <f>MONTH(B2950)&amp;"/"&amp;YEAR(B2950)</f>
        <v>3/2026</v>
      </c>
      <c r="AN2950" s="45">
        <f>WEEKNUM(B2950)-WEEKNUM(EOMONTH(B2950,-1)+1)+1</f>
        <v>4</v>
      </c>
      <c r="AO2950" s="45" t="str">
        <f>MONTH(R2950)&amp;"/"&amp;YEAR(R2950)</f>
        <v>5/2026</v>
      </c>
      <c r="AP2950" s="45">
        <f>WEEKNUM(R2950)-WEEKNUM(EOMONTH(R2950,-1)+1)+1</f>
        <v>5</v>
      </c>
      <c r="AQ2950" s="45">
        <f>IF(AU2950="S",IF(Q2950="1. Aceitou o programa",R2950-B2950,0),0)</f>
        <v>65</v>
      </c>
      <c r="AR2950" s="45">
        <f>IF(AU2950="S",IF(AND(S2950&lt;&gt;"",R2950&lt;&gt;""),S2950-R2950,0),0)</f>
        <v>0</v>
      </c>
      <c r="AS2950" s="45">
        <f>IF(AU2950="S",IF(Q2950="1. Aceitou o programa",IF(OR(X2950="Não se Aplica",X2950=""),IF(OR(W2950="Não se Aplica",W2950=""),0,W2950-V2950),AVERAGE(X2950-W2950,W2950-V2950)),0),0)</f>
        <v>24.5</v>
      </c>
      <c r="AT2950" s="45">
        <f>IF(AU2950="S",IF(AND(Q2950="1. Aceitou o programa",AB2950="Realizada"),IFERROR(IF(AA2950="",0,AA2950-R2950),0),0),0)</f>
        <v>0</v>
      </c>
      <c r="AU2950" s="45" t="str">
        <f>_xlfn.XLOOKUP(U2950,'Lista Suspensa'!$AA$20:$AA$23,'Lista Suspensa'!$AB$20:$AB$23,"N/A")</f>
        <v>S</v>
      </c>
    </row>
    <row r="2951" spans="1:47" ht="12" customHeight="1" x14ac:dyDescent="0.3">
      <c r="A2951" s="87" t="s">
        <v>47</v>
      </c>
      <c r="B2951" s="88">
        <v>46104</v>
      </c>
      <c r="C2951" s="89" t="s">
        <v>48</v>
      </c>
      <c r="D2951" s="89" t="s">
        <v>49</v>
      </c>
      <c r="E2951" s="189">
        <v>79540212</v>
      </c>
      <c r="F2951" s="197" t="s">
        <v>7446</v>
      </c>
      <c r="G2951" s="90">
        <v>69537780759</v>
      </c>
      <c r="H2951" s="91">
        <v>22456</v>
      </c>
      <c r="I2951" s="89"/>
      <c r="J2951" s="89" t="s">
        <v>51</v>
      </c>
      <c r="K2951" s="89" t="s">
        <v>76</v>
      </c>
      <c r="L2951" s="89" t="s">
        <v>95</v>
      </c>
      <c r="M2951" s="89" t="s">
        <v>222</v>
      </c>
      <c r="N2951" s="89" t="s">
        <v>229</v>
      </c>
      <c r="O2951" s="92" t="s">
        <v>7447</v>
      </c>
      <c r="P2951" s="93" t="s">
        <v>57</v>
      </c>
      <c r="Q2951" s="110" t="s">
        <v>5322</v>
      </c>
      <c r="R2951" s="94"/>
      <c r="S2951" s="95">
        <v>46168</v>
      </c>
      <c r="T2951" s="95" t="s">
        <v>5203</v>
      </c>
      <c r="U2951" s="95" t="s">
        <v>1125</v>
      </c>
      <c r="V2951" s="91">
        <v>46118</v>
      </c>
      <c r="W2951" s="91">
        <v>46161</v>
      </c>
      <c r="X2951" s="91">
        <v>46167</v>
      </c>
      <c r="Y2951" s="96" t="s">
        <v>2851</v>
      </c>
      <c r="Z2951" s="89"/>
      <c r="AA2951" s="95"/>
      <c r="AB2951" s="89"/>
      <c r="AC2951" s="109"/>
      <c r="AD2951" s="89"/>
      <c r="AE2951" s="89"/>
      <c r="AF2951" s="191"/>
      <c r="AG2951" s="194"/>
      <c r="AH2951" s="193"/>
      <c r="AI2951" s="97"/>
      <c r="AJ2951" s="97"/>
      <c r="AK2951" s="97"/>
      <c r="AL2951" s="45" t="s">
        <v>67</v>
      </c>
      <c r="AM2951" s="160" t="str">
        <f>MONTH(B2951)&amp;"/"&amp;YEAR(B2951)</f>
        <v>3/2026</v>
      </c>
      <c r="AN2951" s="45">
        <f>WEEKNUM(B2951)-WEEKNUM(EOMONTH(B2951,-1)+1)+1</f>
        <v>4</v>
      </c>
      <c r="AO2951" s="45" t="str">
        <f>MONTH(R2951)&amp;"/"&amp;YEAR(R2951)</f>
        <v>1/1900</v>
      </c>
      <c r="AP2951" s="45" t="e">
        <f>WEEKNUM(R2951)-WEEKNUM(EOMONTH(R2951,-1)+1)+1</f>
        <v>#NUM!</v>
      </c>
      <c r="AQ2951" s="45">
        <f>IF(AU2951="S",IF(Q2951="1. Aceitou o programa",R2951-B2951,0),0)</f>
        <v>0</v>
      </c>
      <c r="AR2951" s="45">
        <f>IF(AU2951="S",IF(AND(S2951&lt;&gt;"",R2951&lt;&gt;""),S2951-R2951,0),0)</f>
        <v>0</v>
      </c>
      <c r="AS2951" s="45">
        <f>IF(AU2951="S",IF(Q2951="1. Aceitou o programa",IF(OR(X2951="Não se Aplica",X2951=""),IF(OR(W2951="Não se Aplica",W2951=""),0,W2951-V2951),AVERAGE(X2951-W2951,W2951-V2951)),0),0)</f>
        <v>0</v>
      </c>
      <c r="AT2951" s="45">
        <f>IF(AU2951="S",IF(AND(Q2951="1. Aceitou o programa",AB2951="Realizada"),IFERROR(IF(AA2951="",0,AA2951-R2951),0),0),0)</f>
        <v>0</v>
      </c>
      <c r="AU2951" s="45" t="str">
        <f>_xlfn.XLOOKUP(U2951,'Lista Suspensa'!$AA$20:$AA$23,'Lista Suspensa'!$AB$20:$AB$23,"N/A")</f>
        <v>S</v>
      </c>
    </row>
    <row r="2952" spans="1:47" ht="12" customHeight="1" x14ac:dyDescent="0.3">
      <c r="A2952" s="87" t="s">
        <v>47</v>
      </c>
      <c r="B2952" s="88">
        <v>46104</v>
      </c>
      <c r="C2952" s="89" t="s">
        <v>48</v>
      </c>
      <c r="D2952" s="89" t="s">
        <v>49</v>
      </c>
      <c r="E2952" s="189">
        <v>79549161</v>
      </c>
      <c r="F2952" s="197" t="s">
        <v>7448</v>
      </c>
      <c r="G2952" s="90">
        <v>15249447775</v>
      </c>
      <c r="H2952" s="91">
        <v>37265</v>
      </c>
      <c r="I2952" s="89"/>
      <c r="J2952" s="89" t="s">
        <v>84</v>
      </c>
      <c r="K2952" s="89" t="s">
        <v>76</v>
      </c>
      <c r="L2952" s="89" t="s">
        <v>740</v>
      </c>
      <c r="M2952" s="89" t="s">
        <v>7449</v>
      </c>
      <c r="N2952" s="89" t="s">
        <v>137</v>
      </c>
      <c r="O2952" s="92" t="s">
        <v>7450</v>
      </c>
      <c r="P2952" s="93" t="s">
        <v>57</v>
      </c>
      <c r="Q2952" s="110" t="s">
        <v>5322</v>
      </c>
      <c r="R2952" s="94"/>
      <c r="S2952" s="95">
        <v>46168</v>
      </c>
      <c r="T2952" s="95" t="s">
        <v>5203</v>
      </c>
      <c r="U2952" s="95" t="s">
        <v>1125</v>
      </c>
      <c r="V2952" s="91">
        <v>46118</v>
      </c>
      <c r="W2952" s="91">
        <v>46161</v>
      </c>
      <c r="X2952" s="91">
        <v>46167</v>
      </c>
      <c r="Y2952" s="96" t="s">
        <v>2851</v>
      </c>
      <c r="Z2952" s="89"/>
      <c r="AA2952" s="95"/>
      <c r="AB2952" s="89"/>
      <c r="AC2952" s="109"/>
      <c r="AD2952" s="89"/>
      <c r="AE2952" s="89"/>
      <c r="AF2952" s="191"/>
      <c r="AG2952" s="194"/>
      <c r="AH2952" s="193"/>
      <c r="AI2952" s="97"/>
      <c r="AJ2952" s="97"/>
      <c r="AK2952" s="97"/>
      <c r="AL2952" s="45" t="s">
        <v>67</v>
      </c>
      <c r="AM2952" s="160" t="str">
        <f>MONTH(B2952)&amp;"/"&amp;YEAR(B2952)</f>
        <v>3/2026</v>
      </c>
      <c r="AN2952" s="45">
        <f>WEEKNUM(B2952)-WEEKNUM(EOMONTH(B2952,-1)+1)+1</f>
        <v>4</v>
      </c>
      <c r="AO2952" s="45" t="str">
        <f>MONTH(R2952)&amp;"/"&amp;YEAR(R2952)</f>
        <v>1/1900</v>
      </c>
      <c r="AP2952" s="45" t="e">
        <f>WEEKNUM(R2952)-WEEKNUM(EOMONTH(R2952,-1)+1)+1</f>
        <v>#NUM!</v>
      </c>
      <c r="AQ2952" s="45">
        <f>IF(AU2952="S",IF(Q2952="1. Aceitou o programa",R2952-B2952,0),0)</f>
        <v>0</v>
      </c>
      <c r="AR2952" s="45">
        <f>IF(AU2952="S",IF(AND(S2952&lt;&gt;"",R2952&lt;&gt;""),S2952-R2952,0),0)</f>
        <v>0</v>
      </c>
      <c r="AS2952" s="45">
        <f>IF(AU2952="S",IF(Q2952="1. Aceitou o programa",IF(OR(X2952="Não se Aplica",X2952=""),IF(OR(W2952="Não se Aplica",W2952=""),0,W2952-V2952),AVERAGE(X2952-W2952,W2952-V2952)),0),0)</f>
        <v>0</v>
      </c>
      <c r="AT2952" s="45">
        <f>IF(AU2952="S",IF(AND(Q2952="1. Aceitou o programa",AB2952="Realizada"),IFERROR(IF(AA2952="",0,AA2952-R2952),0),0),0)</f>
        <v>0</v>
      </c>
      <c r="AU2952" s="45" t="str">
        <f>_xlfn.XLOOKUP(U2952,'Lista Suspensa'!$AA$20:$AA$23,'Lista Suspensa'!$AB$20:$AB$23,"N/A")</f>
        <v>S</v>
      </c>
    </row>
    <row r="2953" spans="1:47" ht="12" customHeight="1" x14ac:dyDescent="0.3">
      <c r="A2953" s="87" t="s">
        <v>47</v>
      </c>
      <c r="B2953" s="88">
        <v>46104</v>
      </c>
      <c r="C2953" s="89" t="s">
        <v>48</v>
      </c>
      <c r="D2953" s="89" t="s">
        <v>49</v>
      </c>
      <c r="E2953" s="189">
        <v>79557130</v>
      </c>
      <c r="F2953" s="197" t="s">
        <v>7451</v>
      </c>
      <c r="G2953" s="90">
        <v>8253047762</v>
      </c>
      <c r="H2953" s="91">
        <v>27352</v>
      </c>
      <c r="I2953" s="89"/>
      <c r="J2953" s="89" t="s">
        <v>51</v>
      </c>
      <c r="K2953" s="89" t="s">
        <v>76</v>
      </c>
      <c r="L2953" s="89" t="s">
        <v>95</v>
      </c>
      <c r="M2953" s="89" t="s">
        <v>106</v>
      </c>
      <c r="N2953" s="89" t="s">
        <v>137</v>
      </c>
      <c r="O2953" s="92" t="s">
        <v>7452</v>
      </c>
      <c r="P2953" s="93" t="s">
        <v>57</v>
      </c>
      <c r="Q2953" s="110" t="s">
        <v>5322</v>
      </c>
      <c r="R2953" s="94"/>
      <c r="S2953" s="95">
        <v>46168</v>
      </c>
      <c r="T2953" s="95" t="s">
        <v>5203</v>
      </c>
      <c r="U2953" s="95" t="s">
        <v>1125</v>
      </c>
      <c r="V2953" s="91">
        <v>46118</v>
      </c>
      <c r="W2953" s="91">
        <v>46161</v>
      </c>
      <c r="X2953" s="91">
        <v>46167</v>
      </c>
      <c r="Y2953" s="96" t="s">
        <v>2851</v>
      </c>
      <c r="Z2953" s="89"/>
      <c r="AA2953" s="95"/>
      <c r="AB2953" s="89"/>
      <c r="AC2953" s="109"/>
      <c r="AD2953" s="89"/>
      <c r="AE2953" s="89"/>
      <c r="AF2953" s="191"/>
      <c r="AG2953" s="194"/>
      <c r="AH2953" s="193"/>
      <c r="AI2953" s="97"/>
      <c r="AJ2953" s="97"/>
      <c r="AK2953" s="97"/>
      <c r="AL2953" s="45" t="s">
        <v>67</v>
      </c>
      <c r="AM2953" s="160" t="str">
        <f>MONTH(B2953)&amp;"/"&amp;YEAR(B2953)</f>
        <v>3/2026</v>
      </c>
      <c r="AN2953" s="45">
        <f>WEEKNUM(B2953)-WEEKNUM(EOMONTH(B2953,-1)+1)+1</f>
        <v>4</v>
      </c>
      <c r="AO2953" s="45" t="str">
        <f>MONTH(R2953)&amp;"/"&amp;YEAR(R2953)</f>
        <v>1/1900</v>
      </c>
      <c r="AP2953" s="45" t="e">
        <f>WEEKNUM(R2953)-WEEKNUM(EOMONTH(R2953,-1)+1)+1</f>
        <v>#NUM!</v>
      </c>
      <c r="AQ2953" s="45">
        <f>IF(AU2953="S",IF(Q2953="1. Aceitou o programa",R2953-B2953,0),0)</f>
        <v>0</v>
      </c>
      <c r="AR2953" s="45">
        <f>IF(AU2953="S",IF(AND(S2953&lt;&gt;"",R2953&lt;&gt;""),S2953-R2953,0),0)</f>
        <v>0</v>
      </c>
      <c r="AS2953" s="45">
        <f>IF(AU2953="S",IF(Q2953="1. Aceitou o programa",IF(OR(X2953="Não se Aplica",X2953=""),IF(OR(W2953="Não se Aplica",W2953=""),0,W2953-V2953),AVERAGE(X2953-W2953,W2953-V2953)),0),0)</f>
        <v>0</v>
      </c>
      <c r="AT2953" s="45">
        <f>IF(AU2953="S",IF(AND(Q2953="1. Aceitou o programa",AB2953="Realizada"),IFERROR(IF(AA2953="",0,AA2953-R2953),0),0),0)</f>
        <v>0</v>
      </c>
      <c r="AU2953" s="45" t="str">
        <f>_xlfn.XLOOKUP(U2953,'Lista Suspensa'!$AA$20:$AA$23,'Lista Suspensa'!$AB$20:$AB$23,"N/A")</f>
        <v>S</v>
      </c>
    </row>
    <row r="2954" spans="1:47" ht="12" customHeight="1" x14ac:dyDescent="0.3">
      <c r="A2954" s="87" t="s">
        <v>47</v>
      </c>
      <c r="B2954" s="88">
        <v>46104</v>
      </c>
      <c r="C2954" s="89" t="s">
        <v>48</v>
      </c>
      <c r="D2954" s="89" t="s">
        <v>49</v>
      </c>
      <c r="E2954" s="189">
        <v>79576915</v>
      </c>
      <c r="F2954" s="197" t="s">
        <v>7453</v>
      </c>
      <c r="G2954" s="90">
        <v>44770561768</v>
      </c>
      <c r="H2954" s="91">
        <v>19550</v>
      </c>
      <c r="I2954" s="89"/>
      <c r="J2954" s="89" t="s">
        <v>51</v>
      </c>
      <c r="K2954" s="89" t="s">
        <v>76</v>
      </c>
      <c r="L2954" s="89" t="s">
        <v>95</v>
      </c>
      <c r="M2954" s="89" t="s">
        <v>2861</v>
      </c>
      <c r="N2954" s="89" t="s">
        <v>137</v>
      </c>
      <c r="O2954" s="92" t="s">
        <v>7454</v>
      </c>
      <c r="P2954" s="93" t="s">
        <v>57</v>
      </c>
      <c r="Q2954" s="110" t="s">
        <v>5322</v>
      </c>
      <c r="R2954" s="94"/>
      <c r="S2954" s="95">
        <v>46168</v>
      </c>
      <c r="T2954" s="95" t="s">
        <v>5203</v>
      </c>
      <c r="U2954" s="95" t="s">
        <v>1125</v>
      </c>
      <c r="V2954" s="91">
        <v>46118</v>
      </c>
      <c r="W2954" s="91">
        <v>46161</v>
      </c>
      <c r="X2954" s="91">
        <v>46167</v>
      </c>
      <c r="Y2954" s="96" t="s">
        <v>2851</v>
      </c>
      <c r="Z2954" s="89"/>
      <c r="AA2954" s="95"/>
      <c r="AB2954" s="89"/>
      <c r="AC2954" s="109"/>
      <c r="AD2954" s="89"/>
      <c r="AE2954" s="89"/>
      <c r="AF2954" s="191"/>
      <c r="AG2954" s="194"/>
      <c r="AH2954" s="193"/>
      <c r="AI2954" s="97"/>
      <c r="AJ2954" s="97"/>
      <c r="AK2954" s="97"/>
      <c r="AL2954" s="45" t="s">
        <v>67</v>
      </c>
      <c r="AM2954" s="160" t="str">
        <f>MONTH(B2954)&amp;"/"&amp;YEAR(B2954)</f>
        <v>3/2026</v>
      </c>
      <c r="AN2954" s="45">
        <f>WEEKNUM(B2954)-WEEKNUM(EOMONTH(B2954,-1)+1)+1</f>
        <v>4</v>
      </c>
      <c r="AO2954" s="45" t="str">
        <f>MONTH(R2954)&amp;"/"&amp;YEAR(R2954)</f>
        <v>1/1900</v>
      </c>
      <c r="AP2954" s="45" t="e">
        <f>WEEKNUM(R2954)-WEEKNUM(EOMONTH(R2954,-1)+1)+1</f>
        <v>#NUM!</v>
      </c>
      <c r="AQ2954" s="45">
        <f>IF(AU2954="S",IF(Q2954="1. Aceitou o programa",R2954-B2954,0),0)</f>
        <v>0</v>
      </c>
      <c r="AR2954" s="45">
        <f>IF(AU2954="S",IF(AND(S2954&lt;&gt;"",R2954&lt;&gt;""),S2954-R2954,0),0)</f>
        <v>0</v>
      </c>
      <c r="AS2954" s="45">
        <f>IF(AU2954="S",IF(Q2954="1. Aceitou o programa",IF(OR(X2954="Não se Aplica",X2954=""),IF(OR(W2954="Não se Aplica",W2954=""),0,W2954-V2954),AVERAGE(X2954-W2954,W2954-V2954)),0),0)</f>
        <v>0</v>
      </c>
      <c r="AT2954" s="45">
        <f>IF(AU2954="S",IF(AND(Q2954="1. Aceitou o programa",AB2954="Realizada"),IFERROR(IF(AA2954="",0,AA2954-R2954),0),0),0)</f>
        <v>0</v>
      </c>
      <c r="AU2954" s="45" t="str">
        <f>_xlfn.XLOOKUP(U2954,'Lista Suspensa'!$AA$20:$AA$23,'Lista Suspensa'!$AB$20:$AB$23,"N/A")</f>
        <v>S</v>
      </c>
    </row>
    <row r="2955" spans="1:47" ht="12" customHeight="1" x14ac:dyDescent="0.3">
      <c r="A2955" s="87" t="s">
        <v>47</v>
      </c>
      <c r="B2955" s="88">
        <v>46104</v>
      </c>
      <c r="C2955" s="89" t="s">
        <v>48</v>
      </c>
      <c r="D2955" s="89" t="s">
        <v>49</v>
      </c>
      <c r="E2955" s="189">
        <v>82645557</v>
      </c>
      <c r="F2955" s="197" t="s">
        <v>7455</v>
      </c>
      <c r="G2955" s="90">
        <v>11278591702</v>
      </c>
      <c r="H2955" s="91">
        <v>31702</v>
      </c>
      <c r="I2955" s="89"/>
      <c r="J2955" s="89" t="s">
        <v>51</v>
      </c>
      <c r="K2955" s="89" t="s">
        <v>76</v>
      </c>
      <c r="L2955" s="89" t="s">
        <v>95</v>
      </c>
      <c r="M2955" s="89" t="s">
        <v>296</v>
      </c>
      <c r="N2955" s="89" t="s">
        <v>87</v>
      </c>
      <c r="O2955" s="92" t="s">
        <v>7456</v>
      </c>
      <c r="P2955" s="93" t="s">
        <v>57</v>
      </c>
      <c r="Q2955" s="110" t="s">
        <v>5322</v>
      </c>
      <c r="R2955" s="94"/>
      <c r="S2955" s="95">
        <v>46168</v>
      </c>
      <c r="T2955" s="95" t="s">
        <v>5203</v>
      </c>
      <c r="U2955" s="95" t="s">
        <v>1125</v>
      </c>
      <c r="V2955" s="91">
        <v>46118</v>
      </c>
      <c r="W2955" s="91">
        <v>46161</v>
      </c>
      <c r="X2955" s="91">
        <v>46167</v>
      </c>
      <c r="Y2955" s="96" t="s">
        <v>2851</v>
      </c>
      <c r="Z2955" s="89"/>
      <c r="AA2955" s="95"/>
      <c r="AB2955" s="89"/>
      <c r="AC2955" s="109"/>
      <c r="AD2955" s="89"/>
      <c r="AE2955" s="89"/>
      <c r="AF2955" s="191"/>
      <c r="AG2955" s="194"/>
      <c r="AH2955" s="193"/>
      <c r="AI2955" s="97"/>
      <c r="AJ2955" s="97"/>
      <c r="AK2955" s="97"/>
      <c r="AL2955" s="45" t="s">
        <v>67</v>
      </c>
      <c r="AM2955" s="160" t="str">
        <f>MONTH(B2955)&amp;"/"&amp;YEAR(B2955)</f>
        <v>3/2026</v>
      </c>
      <c r="AN2955" s="45">
        <f>WEEKNUM(B2955)-WEEKNUM(EOMONTH(B2955,-1)+1)+1</f>
        <v>4</v>
      </c>
      <c r="AO2955" s="45" t="str">
        <f>MONTH(R2955)&amp;"/"&amp;YEAR(R2955)</f>
        <v>1/1900</v>
      </c>
      <c r="AP2955" s="45" t="e">
        <f>WEEKNUM(R2955)-WEEKNUM(EOMONTH(R2955,-1)+1)+1</f>
        <v>#NUM!</v>
      </c>
      <c r="AQ2955" s="45">
        <f>IF(AU2955="S",IF(Q2955="1. Aceitou o programa",R2955-B2955,0),0)</f>
        <v>0</v>
      </c>
      <c r="AR2955" s="45">
        <f>IF(AU2955="S",IF(AND(S2955&lt;&gt;"",R2955&lt;&gt;""),S2955-R2955,0),0)</f>
        <v>0</v>
      </c>
      <c r="AS2955" s="45">
        <f>IF(AU2955="S",IF(Q2955="1. Aceitou o programa",IF(OR(X2955="Não se Aplica",X2955=""),IF(OR(W2955="Não se Aplica",W2955=""),0,W2955-V2955),AVERAGE(X2955-W2955,W2955-V2955)),0),0)</f>
        <v>0</v>
      </c>
      <c r="AT2955" s="45">
        <f>IF(AU2955="S",IF(AND(Q2955="1. Aceitou o programa",AB2955="Realizada"),IFERROR(IF(AA2955="",0,AA2955-R2955),0),0),0)</f>
        <v>0</v>
      </c>
      <c r="AU2955" s="45" t="str">
        <f>_xlfn.XLOOKUP(U2955,'Lista Suspensa'!$AA$20:$AA$23,'Lista Suspensa'!$AB$20:$AB$23,"N/A")</f>
        <v>S</v>
      </c>
    </row>
    <row r="2956" spans="1:47" ht="12" customHeight="1" x14ac:dyDescent="0.3">
      <c r="A2956" s="87" t="s">
        <v>47</v>
      </c>
      <c r="B2956" s="88">
        <v>46104</v>
      </c>
      <c r="C2956" s="89" t="s">
        <v>48</v>
      </c>
      <c r="D2956" s="89" t="s">
        <v>49</v>
      </c>
      <c r="E2956" s="189">
        <v>88188913</v>
      </c>
      <c r="F2956" s="197" t="s">
        <v>7457</v>
      </c>
      <c r="G2956" s="90">
        <v>96297352704</v>
      </c>
      <c r="H2956" s="91">
        <v>22947</v>
      </c>
      <c r="I2956" s="89"/>
      <c r="J2956" s="89" t="s">
        <v>51</v>
      </c>
      <c r="K2956" s="89" t="s">
        <v>76</v>
      </c>
      <c r="L2956" s="89" t="s">
        <v>95</v>
      </c>
      <c r="M2956" s="89" t="s">
        <v>1757</v>
      </c>
      <c r="N2956" s="89" t="s">
        <v>137</v>
      </c>
      <c r="O2956" s="92" t="s">
        <v>7458</v>
      </c>
      <c r="P2956" s="93" t="s">
        <v>57</v>
      </c>
      <c r="Q2956" s="110" t="s">
        <v>5322</v>
      </c>
      <c r="R2956" s="94"/>
      <c r="S2956" s="95">
        <v>46168</v>
      </c>
      <c r="T2956" s="95" t="s">
        <v>5203</v>
      </c>
      <c r="U2956" s="95" t="s">
        <v>1125</v>
      </c>
      <c r="V2956" s="91">
        <v>46118</v>
      </c>
      <c r="W2956" s="91">
        <v>46161</v>
      </c>
      <c r="X2956" s="91">
        <v>46167</v>
      </c>
      <c r="Y2956" s="96" t="s">
        <v>2851</v>
      </c>
      <c r="Z2956" s="89"/>
      <c r="AA2956" s="95"/>
      <c r="AB2956" s="89"/>
      <c r="AC2956" s="109"/>
      <c r="AD2956" s="89"/>
      <c r="AE2956" s="89"/>
      <c r="AF2956" s="191"/>
      <c r="AG2956" s="194"/>
      <c r="AH2956" s="193"/>
      <c r="AI2956" s="97"/>
      <c r="AJ2956" s="97"/>
      <c r="AK2956" s="97"/>
      <c r="AL2956" s="45" t="s">
        <v>67</v>
      </c>
      <c r="AM2956" s="160" t="str">
        <f>MONTH(B2956)&amp;"/"&amp;YEAR(B2956)</f>
        <v>3/2026</v>
      </c>
      <c r="AN2956" s="45">
        <f>WEEKNUM(B2956)-WEEKNUM(EOMONTH(B2956,-1)+1)+1</f>
        <v>4</v>
      </c>
      <c r="AO2956" s="45" t="str">
        <f>MONTH(R2956)&amp;"/"&amp;YEAR(R2956)</f>
        <v>1/1900</v>
      </c>
      <c r="AP2956" s="45" t="e">
        <f>WEEKNUM(R2956)-WEEKNUM(EOMONTH(R2956,-1)+1)+1</f>
        <v>#NUM!</v>
      </c>
      <c r="AQ2956" s="45">
        <f>IF(AU2956="S",IF(Q2956="1. Aceitou o programa",R2956-B2956,0),0)</f>
        <v>0</v>
      </c>
      <c r="AR2956" s="45">
        <f>IF(AU2956="S",IF(AND(S2956&lt;&gt;"",R2956&lt;&gt;""),S2956-R2956,0),0)</f>
        <v>0</v>
      </c>
      <c r="AS2956" s="45">
        <f>IF(AU2956="S",IF(Q2956="1. Aceitou o programa",IF(OR(X2956="Não se Aplica",X2956=""),IF(OR(W2956="Não se Aplica",W2956=""),0,W2956-V2956),AVERAGE(X2956-W2956,W2956-V2956)),0),0)</f>
        <v>0</v>
      </c>
      <c r="AT2956" s="45">
        <f>IF(AU2956="S",IF(AND(Q2956="1. Aceitou o programa",AB2956="Realizada"),IFERROR(IF(AA2956="",0,AA2956-R2956),0),0),0)</f>
        <v>0</v>
      </c>
      <c r="AU2956" s="45" t="str">
        <f>_xlfn.XLOOKUP(U2956,'Lista Suspensa'!$AA$20:$AA$23,'Lista Suspensa'!$AB$20:$AB$23,"N/A")</f>
        <v>S</v>
      </c>
    </row>
    <row r="2957" spans="1:47" ht="12" customHeight="1" x14ac:dyDescent="0.3">
      <c r="A2957" s="87" t="s">
        <v>47</v>
      </c>
      <c r="B2957" s="88">
        <v>46104</v>
      </c>
      <c r="C2957" s="89" t="s">
        <v>48</v>
      </c>
      <c r="D2957" s="89" t="s">
        <v>49</v>
      </c>
      <c r="E2957" s="189">
        <v>79584265</v>
      </c>
      <c r="F2957" s="197" t="s">
        <v>7459</v>
      </c>
      <c r="G2957" s="90">
        <v>18300984704</v>
      </c>
      <c r="H2957" s="91">
        <v>37463</v>
      </c>
      <c r="I2957" s="89"/>
      <c r="J2957" s="89" t="s">
        <v>51</v>
      </c>
      <c r="K2957" s="89" t="s">
        <v>76</v>
      </c>
      <c r="L2957" s="89" t="s">
        <v>95</v>
      </c>
      <c r="M2957" s="89" t="s">
        <v>487</v>
      </c>
      <c r="N2957" s="89" t="s">
        <v>229</v>
      </c>
      <c r="O2957" s="92" t="s">
        <v>7460</v>
      </c>
      <c r="P2957" s="93" t="s">
        <v>57</v>
      </c>
      <c r="Q2957" s="110" t="s">
        <v>58</v>
      </c>
      <c r="R2957" s="94">
        <v>46169</v>
      </c>
      <c r="S2957" s="95"/>
      <c r="T2957" s="95" t="s">
        <v>59</v>
      </c>
      <c r="U2957" s="95" t="s">
        <v>60</v>
      </c>
      <c r="V2957" s="91">
        <v>46118</v>
      </c>
      <c r="W2957" s="91">
        <v>46161</v>
      </c>
      <c r="X2957" s="91">
        <v>46167</v>
      </c>
      <c r="Y2957" s="96" t="s">
        <v>2851</v>
      </c>
      <c r="Z2957" s="89" t="s">
        <v>62</v>
      </c>
      <c r="AA2957" s="95"/>
      <c r="AB2957" s="95" t="s">
        <v>2804</v>
      </c>
      <c r="AC2957" s="95" t="s">
        <v>2804</v>
      </c>
      <c r="AD2957" s="95" t="s">
        <v>2804</v>
      </c>
      <c r="AE2957" s="95" t="s">
        <v>2804</v>
      </c>
      <c r="AF2957" s="95" t="s">
        <v>2804</v>
      </c>
      <c r="AG2957" s="95" t="s">
        <v>2804</v>
      </c>
      <c r="AH2957" s="95" t="s">
        <v>2804</v>
      </c>
      <c r="AI2957" s="97"/>
      <c r="AJ2957" s="97" t="s">
        <v>65</v>
      </c>
      <c r="AK2957" s="97" t="s">
        <v>66</v>
      </c>
      <c r="AL2957" s="45" t="s">
        <v>67</v>
      </c>
      <c r="AM2957" s="160" t="str">
        <f>MONTH(B2957)&amp;"/"&amp;YEAR(B2957)</f>
        <v>3/2026</v>
      </c>
      <c r="AN2957" s="45">
        <f>WEEKNUM(B2957)-WEEKNUM(EOMONTH(B2957,-1)+1)+1</f>
        <v>4</v>
      </c>
      <c r="AO2957" s="45" t="str">
        <f>MONTH(R2957)&amp;"/"&amp;YEAR(R2957)</f>
        <v>5/2026</v>
      </c>
      <c r="AP2957" s="45">
        <f>WEEKNUM(R2957)-WEEKNUM(EOMONTH(R2957,-1)+1)+1</f>
        <v>5</v>
      </c>
      <c r="AQ2957" s="45">
        <f>IF(AU2957="S",IF(Q2957="1. Aceitou o programa",R2957-B2957,0),0)</f>
        <v>65</v>
      </c>
      <c r="AR2957" s="45">
        <f>IF(AU2957="S",IF(AND(S2957&lt;&gt;"",R2957&lt;&gt;""),S2957-R2957,0),0)</f>
        <v>0</v>
      </c>
      <c r="AS2957" s="45">
        <f>IF(AU2957="S",IF(Q2957="1. Aceitou o programa",IF(OR(X2957="Não se Aplica",X2957=""),IF(OR(W2957="Não se Aplica",W2957=""),0,W2957-V2957),AVERAGE(X2957-W2957,W2957-V2957)),0),0)</f>
        <v>24.5</v>
      </c>
      <c r="AT2957" s="45">
        <f>IF(AU2957="S",IF(AND(Q2957="1. Aceitou o programa",AB2957="Realizada"),IFERROR(IF(AA2957="",0,AA2957-R2957),0),0),0)</f>
        <v>0</v>
      </c>
      <c r="AU2957" s="45" t="str">
        <f>_xlfn.XLOOKUP(U2957,'Lista Suspensa'!$AA$20:$AA$23,'Lista Suspensa'!$AB$20:$AB$23,"N/A")</f>
        <v>S</v>
      </c>
    </row>
    <row r="2958" spans="1:47" ht="12" customHeight="1" x14ac:dyDescent="0.3">
      <c r="A2958" s="87" t="s">
        <v>47</v>
      </c>
      <c r="B2958" s="88">
        <v>46104</v>
      </c>
      <c r="C2958" s="89" t="s">
        <v>48</v>
      </c>
      <c r="D2958" s="89" t="s">
        <v>49</v>
      </c>
      <c r="E2958" s="189">
        <v>79584605</v>
      </c>
      <c r="F2958" s="197" t="s">
        <v>7461</v>
      </c>
      <c r="G2958" s="90">
        <v>8804007818</v>
      </c>
      <c r="H2958" s="91">
        <v>24718</v>
      </c>
      <c r="I2958" s="89"/>
      <c r="J2958" s="89" t="s">
        <v>51</v>
      </c>
      <c r="K2958" s="89" t="s">
        <v>52</v>
      </c>
      <c r="L2958" s="89" t="s">
        <v>85</v>
      </c>
      <c r="M2958" s="89" t="s">
        <v>3122</v>
      </c>
      <c r="N2958" s="89" t="s">
        <v>229</v>
      </c>
      <c r="O2958" s="92" t="s">
        <v>7462</v>
      </c>
      <c r="P2958" s="93" t="s">
        <v>57</v>
      </c>
      <c r="Q2958" s="110" t="s">
        <v>5322</v>
      </c>
      <c r="R2958" s="94"/>
      <c r="S2958" s="95">
        <v>46168</v>
      </c>
      <c r="T2958" s="95" t="s">
        <v>5203</v>
      </c>
      <c r="U2958" s="95" t="s">
        <v>1125</v>
      </c>
      <c r="V2958" s="91">
        <v>46118</v>
      </c>
      <c r="W2958" s="91">
        <v>46161</v>
      </c>
      <c r="X2958" s="91">
        <v>46167</v>
      </c>
      <c r="Y2958" s="96" t="s">
        <v>2851</v>
      </c>
      <c r="Z2958" s="89"/>
      <c r="AA2958" s="95"/>
      <c r="AB2958" s="89"/>
      <c r="AC2958" s="109"/>
      <c r="AD2958" s="89"/>
      <c r="AE2958" s="89"/>
      <c r="AF2958" s="191"/>
      <c r="AG2958" s="194"/>
      <c r="AH2958" s="193"/>
      <c r="AI2958" s="97"/>
      <c r="AJ2958" s="97"/>
      <c r="AK2958" s="97"/>
      <c r="AL2958" s="45" t="s">
        <v>67</v>
      </c>
      <c r="AM2958" s="160" t="str">
        <f>MONTH(B2958)&amp;"/"&amp;YEAR(B2958)</f>
        <v>3/2026</v>
      </c>
      <c r="AN2958" s="45">
        <f>WEEKNUM(B2958)-WEEKNUM(EOMONTH(B2958,-1)+1)+1</f>
        <v>4</v>
      </c>
      <c r="AO2958" s="45" t="str">
        <f>MONTH(R2958)&amp;"/"&amp;YEAR(R2958)</f>
        <v>1/1900</v>
      </c>
      <c r="AP2958" s="45" t="e">
        <f>WEEKNUM(R2958)-WEEKNUM(EOMONTH(R2958,-1)+1)+1</f>
        <v>#NUM!</v>
      </c>
      <c r="AQ2958" s="45">
        <f>IF(AU2958="S",IF(Q2958="1. Aceitou o programa",R2958-B2958,0),0)</f>
        <v>0</v>
      </c>
      <c r="AR2958" s="45">
        <f>IF(AU2958="S",IF(AND(S2958&lt;&gt;"",R2958&lt;&gt;""),S2958-R2958,0),0)</f>
        <v>0</v>
      </c>
      <c r="AS2958" s="45">
        <f>IF(AU2958="S",IF(Q2958="1. Aceitou o programa",IF(OR(X2958="Não se Aplica",X2958=""),IF(OR(W2958="Não se Aplica",W2958=""),0,W2958-V2958),AVERAGE(X2958-W2958,W2958-V2958)),0),0)</f>
        <v>0</v>
      </c>
      <c r="AT2958" s="45">
        <f>IF(AU2958="S",IF(AND(Q2958="1. Aceitou o programa",AB2958="Realizada"),IFERROR(IF(AA2958="",0,AA2958-R2958),0),0),0)</f>
        <v>0</v>
      </c>
      <c r="AU2958" s="45" t="str">
        <f>_xlfn.XLOOKUP(U2958,'Lista Suspensa'!$AA$20:$AA$23,'Lista Suspensa'!$AB$20:$AB$23,"N/A")</f>
        <v>S</v>
      </c>
    </row>
    <row r="2959" spans="1:47" ht="12" customHeight="1" x14ac:dyDescent="0.3">
      <c r="A2959" s="87" t="s">
        <v>47</v>
      </c>
      <c r="B2959" s="88">
        <v>46104</v>
      </c>
      <c r="C2959" s="89" t="s">
        <v>48</v>
      </c>
      <c r="D2959" s="89" t="s">
        <v>49</v>
      </c>
      <c r="E2959" s="189">
        <v>79601663</v>
      </c>
      <c r="F2959" s="197" t="s">
        <v>7463</v>
      </c>
      <c r="G2959" s="90">
        <v>29415479833</v>
      </c>
      <c r="H2959" s="91">
        <v>29729</v>
      </c>
      <c r="I2959" s="89"/>
      <c r="J2959" s="89" t="s">
        <v>51</v>
      </c>
      <c r="K2959" s="89" t="s">
        <v>52</v>
      </c>
      <c r="L2959" s="89" t="s">
        <v>85</v>
      </c>
      <c r="M2959" s="89" t="s">
        <v>1539</v>
      </c>
      <c r="N2959" s="89" t="s">
        <v>291</v>
      </c>
      <c r="O2959" s="92" t="s">
        <v>7464</v>
      </c>
      <c r="P2959" s="93" t="s">
        <v>57</v>
      </c>
      <c r="Q2959" s="110" t="s">
        <v>5322</v>
      </c>
      <c r="R2959" s="94"/>
      <c r="S2959" s="95">
        <v>46168</v>
      </c>
      <c r="T2959" s="95" t="s">
        <v>5203</v>
      </c>
      <c r="U2959" s="95" t="s">
        <v>1125</v>
      </c>
      <c r="V2959" s="91">
        <v>46118</v>
      </c>
      <c r="W2959" s="91">
        <v>46161</v>
      </c>
      <c r="X2959" s="91">
        <v>46167</v>
      </c>
      <c r="Y2959" s="96" t="s">
        <v>2851</v>
      </c>
      <c r="Z2959" s="89"/>
      <c r="AA2959" s="95"/>
      <c r="AB2959" s="89"/>
      <c r="AC2959" s="109"/>
      <c r="AD2959" s="89"/>
      <c r="AE2959" s="89"/>
      <c r="AF2959" s="191"/>
      <c r="AG2959" s="194"/>
      <c r="AH2959" s="193"/>
      <c r="AI2959" s="97"/>
      <c r="AJ2959" s="97"/>
      <c r="AK2959" s="97"/>
      <c r="AL2959" s="45" t="s">
        <v>67</v>
      </c>
      <c r="AM2959" s="160" t="str">
        <f>MONTH(B2959)&amp;"/"&amp;YEAR(B2959)</f>
        <v>3/2026</v>
      </c>
      <c r="AN2959" s="45">
        <f>WEEKNUM(B2959)-WEEKNUM(EOMONTH(B2959,-1)+1)+1</f>
        <v>4</v>
      </c>
      <c r="AO2959" s="45" t="str">
        <f>MONTH(R2959)&amp;"/"&amp;YEAR(R2959)</f>
        <v>1/1900</v>
      </c>
      <c r="AP2959" s="45" t="e">
        <f>WEEKNUM(R2959)-WEEKNUM(EOMONTH(R2959,-1)+1)+1</f>
        <v>#NUM!</v>
      </c>
      <c r="AQ2959" s="45">
        <f>IF(AU2959="S",IF(Q2959="1. Aceitou o programa",R2959-B2959,0),0)</f>
        <v>0</v>
      </c>
      <c r="AR2959" s="45">
        <f>IF(AU2959="S",IF(AND(S2959&lt;&gt;"",R2959&lt;&gt;""),S2959-R2959,0),0)</f>
        <v>0</v>
      </c>
      <c r="AS2959" s="45">
        <f>IF(AU2959="S",IF(Q2959="1. Aceitou o programa",IF(OR(X2959="Não se Aplica",X2959=""),IF(OR(W2959="Não se Aplica",W2959=""),0,W2959-V2959),AVERAGE(X2959-W2959,W2959-V2959)),0),0)</f>
        <v>0</v>
      </c>
      <c r="AT2959" s="45">
        <f>IF(AU2959="S",IF(AND(Q2959="1. Aceitou o programa",AB2959="Realizada"),IFERROR(IF(AA2959="",0,AA2959-R2959),0),0),0)</f>
        <v>0</v>
      </c>
      <c r="AU2959" s="45" t="str">
        <f>_xlfn.XLOOKUP(U2959,'Lista Suspensa'!$AA$20:$AA$23,'Lista Suspensa'!$AB$20:$AB$23,"N/A")</f>
        <v>S</v>
      </c>
    </row>
    <row r="2960" spans="1:47" ht="12" customHeight="1" x14ac:dyDescent="0.3">
      <c r="A2960" s="87" t="s">
        <v>47</v>
      </c>
      <c r="B2960" s="88">
        <v>46104</v>
      </c>
      <c r="C2960" s="89" t="s">
        <v>48</v>
      </c>
      <c r="D2960" s="89" t="s">
        <v>49</v>
      </c>
      <c r="E2960" s="189">
        <v>79675054</v>
      </c>
      <c r="F2960" s="197" t="s">
        <v>7465</v>
      </c>
      <c r="G2960" s="90">
        <v>25340938867</v>
      </c>
      <c r="H2960" s="91">
        <v>19035</v>
      </c>
      <c r="I2960" s="89"/>
      <c r="J2960" s="89" t="s">
        <v>51</v>
      </c>
      <c r="K2960" s="89" t="s">
        <v>52</v>
      </c>
      <c r="L2960" s="89" t="s">
        <v>85</v>
      </c>
      <c r="M2960" s="89" t="s">
        <v>1478</v>
      </c>
      <c r="N2960" s="89" t="s">
        <v>229</v>
      </c>
      <c r="O2960" s="92" t="s">
        <v>7466</v>
      </c>
      <c r="P2960" s="93" t="s">
        <v>57</v>
      </c>
      <c r="Q2960" s="110" t="s">
        <v>5322</v>
      </c>
      <c r="R2960" s="94"/>
      <c r="S2960" s="95">
        <v>46168</v>
      </c>
      <c r="T2960" s="95" t="s">
        <v>5203</v>
      </c>
      <c r="U2960" s="95" t="s">
        <v>1125</v>
      </c>
      <c r="V2960" s="91">
        <v>46118</v>
      </c>
      <c r="W2960" s="91">
        <v>46161</v>
      </c>
      <c r="X2960" s="91">
        <v>46167</v>
      </c>
      <c r="Y2960" s="96" t="s">
        <v>2851</v>
      </c>
      <c r="Z2960" s="89"/>
      <c r="AA2960" s="95"/>
      <c r="AB2960" s="89"/>
      <c r="AC2960" s="109"/>
      <c r="AD2960" s="89"/>
      <c r="AE2960" s="89"/>
      <c r="AF2960" s="191"/>
      <c r="AG2960" s="194"/>
      <c r="AH2960" s="193"/>
      <c r="AI2960" s="97"/>
      <c r="AJ2960" s="97"/>
      <c r="AK2960" s="97"/>
      <c r="AL2960" s="45" t="s">
        <v>67</v>
      </c>
      <c r="AM2960" s="160" t="str">
        <f>MONTH(B2960)&amp;"/"&amp;YEAR(B2960)</f>
        <v>3/2026</v>
      </c>
      <c r="AN2960" s="45">
        <f>WEEKNUM(B2960)-WEEKNUM(EOMONTH(B2960,-1)+1)+1</f>
        <v>4</v>
      </c>
      <c r="AO2960" s="45" t="str">
        <f>MONTH(R2960)&amp;"/"&amp;YEAR(R2960)</f>
        <v>1/1900</v>
      </c>
      <c r="AP2960" s="45" t="e">
        <f>WEEKNUM(R2960)-WEEKNUM(EOMONTH(R2960,-1)+1)+1</f>
        <v>#NUM!</v>
      </c>
      <c r="AQ2960" s="45">
        <f>IF(AU2960="S",IF(Q2960="1. Aceitou o programa",R2960-B2960,0),0)</f>
        <v>0</v>
      </c>
      <c r="AR2960" s="45">
        <f>IF(AU2960="S",IF(AND(S2960&lt;&gt;"",R2960&lt;&gt;""),S2960-R2960,0),0)</f>
        <v>0</v>
      </c>
      <c r="AS2960" s="45">
        <f>IF(AU2960="S",IF(Q2960="1. Aceitou o programa",IF(OR(X2960="Não se Aplica",X2960=""),IF(OR(W2960="Não se Aplica",W2960=""),0,W2960-V2960),AVERAGE(X2960-W2960,W2960-V2960)),0),0)</f>
        <v>0</v>
      </c>
      <c r="AT2960" s="45">
        <f>IF(AU2960="S",IF(AND(Q2960="1. Aceitou o programa",AB2960="Realizada"),IFERROR(IF(AA2960="",0,AA2960-R2960),0),0),0)</f>
        <v>0</v>
      </c>
      <c r="AU2960" s="45" t="str">
        <f>_xlfn.XLOOKUP(U2960,'Lista Suspensa'!$AA$20:$AA$23,'Lista Suspensa'!$AB$20:$AB$23,"N/A")</f>
        <v>S</v>
      </c>
    </row>
    <row r="2961" spans="1:47" ht="12" customHeight="1" x14ac:dyDescent="0.3">
      <c r="A2961" s="87" t="s">
        <v>47</v>
      </c>
      <c r="B2961" s="88">
        <v>46104</v>
      </c>
      <c r="C2961" s="89" t="s">
        <v>48</v>
      </c>
      <c r="D2961" s="89" t="s">
        <v>49</v>
      </c>
      <c r="E2961" s="189">
        <v>89646374</v>
      </c>
      <c r="F2961" s="197" t="s">
        <v>7467</v>
      </c>
      <c r="G2961" s="90">
        <v>25706928835</v>
      </c>
      <c r="H2961" s="91">
        <v>26880</v>
      </c>
      <c r="I2961" s="89"/>
      <c r="J2961" s="89" t="s">
        <v>51</v>
      </c>
      <c r="K2961" s="89" t="s">
        <v>52</v>
      </c>
      <c r="L2961" s="89" t="s">
        <v>85</v>
      </c>
      <c r="M2961" s="89" t="s">
        <v>6578</v>
      </c>
      <c r="N2961" s="89" t="s">
        <v>137</v>
      </c>
      <c r="O2961" s="92" t="s">
        <v>7468</v>
      </c>
      <c r="P2961" s="93" t="s">
        <v>57</v>
      </c>
      <c r="Q2961" s="110" t="s">
        <v>5322</v>
      </c>
      <c r="R2961" s="94"/>
      <c r="S2961" s="95">
        <v>46168</v>
      </c>
      <c r="T2961" s="95" t="s">
        <v>5203</v>
      </c>
      <c r="U2961" s="95" t="s">
        <v>1125</v>
      </c>
      <c r="V2961" s="91">
        <v>46118</v>
      </c>
      <c r="W2961" s="91">
        <v>46161</v>
      </c>
      <c r="X2961" s="91">
        <v>46167</v>
      </c>
      <c r="Y2961" s="96" t="s">
        <v>2851</v>
      </c>
      <c r="Z2961" s="89"/>
      <c r="AA2961" s="95"/>
      <c r="AB2961" s="89"/>
      <c r="AC2961" s="109"/>
      <c r="AD2961" s="89"/>
      <c r="AE2961" s="89"/>
      <c r="AF2961" s="191"/>
      <c r="AG2961" s="194"/>
      <c r="AH2961" s="193"/>
      <c r="AI2961" s="97"/>
      <c r="AJ2961" s="97"/>
      <c r="AK2961" s="97"/>
      <c r="AL2961" s="45" t="s">
        <v>67</v>
      </c>
      <c r="AM2961" s="160" t="str">
        <f>MONTH(B2961)&amp;"/"&amp;YEAR(B2961)</f>
        <v>3/2026</v>
      </c>
      <c r="AN2961" s="45">
        <f>WEEKNUM(B2961)-WEEKNUM(EOMONTH(B2961,-1)+1)+1</f>
        <v>4</v>
      </c>
      <c r="AO2961" s="45" t="str">
        <f>MONTH(R2961)&amp;"/"&amp;YEAR(R2961)</f>
        <v>1/1900</v>
      </c>
      <c r="AP2961" s="45" t="e">
        <f>WEEKNUM(R2961)-WEEKNUM(EOMONTH(R2961,-1)+1)+1</f>
        <v>#NUM!</v>
      </c>
      <c r="AQ2961" s="45">
        <f>IF(AU2961="S",IF(Q2961="1. Aceitou o programa",R2961-B2961,0),0)</f>
        <v>0</v>
      </c>
      <c r="AR2961" s="45">
        <f>IF(AU2961="S",IF(AND(S2961&lt;&gt;"",R2961&lt;&gt;""),S2961-R2961,0),0)</f>
        <v>0</v>
      </c>
      <c r="AS2961" s="45">
        <f>IF(AU2961="S",IF(Q2961="1. Aceitou o programa",IF(OR(X2961="Não se Aplica",X2961=""),IF(OR(W2961="Não se Aplica",W2961=""),0,W2961-V2961),AVERAGE(X2961-W2961,W2961-V2961)),0),0)</f>
        <v>0</v>
      </c>
      <c r="AT2961" s="45">
        <f>IF(AU2961="S",IF(AND(Q2961="1. Aceitou o programa",AB2961="Realizada"),IFERROR(IF(AA2961="",0,AA2961-R2961),0),0),0)</f>
        <v>0</v>
      </c>
      <c r="AU2961" s="45" t="str">
        <f>_xlfn.XLOOKUP(U2961,'Lista Suspensa'!$AA$20:$AA$23,'Lista Suspensa'!$AB$20:$AB$23,"N/A")</f>
        <v>S</v>
      </c>
    </row>
    <row r="2962" spans="1:47" ht="12" customHeight="1" x14ac:dyDescent="0.3">
      <c r="A2962" s="87" t="s">
        <v>47</v>
      </c>
      <c r="B2962" s="88">
        <v>46104</v>
      </c>
      <c r="C2962" s="89" t="s">
        <v>48</v>
      </c>
      <c r="D2962" s="89" t="s">
        <v>49</v>
      </c>
      <c r="E2962" s="189">
        <v>79694702</v>
      </c>
      <c r="F2962" s="197" t="s">
        <v>7469</v>
      </c>
      <c r="G2962" s="90">
        <v>7855726780</v>
      </c>
      <c r="H2962" s="91">
        <v>19993</v>
      </c>
      <c r="I2962" s="89"/>
      <c r="J2962" s="89" t="s">
        <v>51</v>
      </c>
      <c r="K2962" s="89" t="s">
        <v>76</v>
      </c>
      <c r="L2962" s="89" t="s">
        <v>283</v>
      </c>
      <c r="M2962" s="89" t="s">
        <v>1330</v>
      </c>
      <c r="N2962" s="89" t="s">
        <v>137</v>
      </c>
      <c r="O2962" s="92" t="s">
        <v>7470</v>
      </c>
      <c r="P2962" s="93" t="s">
        <v>57</v>
      </c>
      <c r="Q2962" s="110" t="s">
        <v>5322</v>
      </c>
      <c r="R2962" s="94"/>
      <c r="S2962" s="95">
        <v>46168</v>
      </c>
      <c r="T2962" s="95" t="s">
        <v>5203</v>
      </c>
      <c r="U2962" s="95" t="s">
        <v>1125</v>
      </c>
      <c r="V2962" s="91">
        <v>46118</v>
      </c>
      <c r="W2962" s="91">
        <v>46161</v>
      </c>
      <c r="X2962" s="91">
        <v>46167</v>
      </c>
      <c r="Y2962" s="96" t="s">
        <v>2851</v>
      </c>
      <c r="Z2962" s="89"/>
      <c r="AA2962" s="95"/>
      <c r="AB2962" s="89"/>
      <c r="AC2962" s="109"/>
      <c r="AD2962" s="89"/>
      <c r="AE2962" s="89"/>
      <c r="AF2962" s="191"/>
      <c r="AG2962" s="194"/>
      <c r="AH2962" s="193"/>
      <c r="AI2962" s="97"/>
      <c r="AJ2962" s="97"/>
      <c r="AK2962" s="97"/>
      <c r="AL2962" s="45" t="s">
        <v>67</v>
      </c>
      <c r="AM2962" s="160" t="str">
        <f>MONTH(B2962)&amp;"/"&amp;YEAR(B2962)</f>
        <v>3/2026</v>
      </c>
      <c r="AN2962" s="45">
        <f>WEEKNUM(B2962)-WEEKNUM(EOMONTH(B2962,-1)+1)+1</f>
        <v>4</v>
      </c>
      <c r="AO2962" s="45" t="str">
        <f>MONTH(R2962)&amp;"/"&amp;YEAR(R2962)</f>
        <v>1/1900</v>
      </c>
      <c r="AP2962" s="45" t="e">
        <f>WEEKNUM(R2962)-WEEKNUM(EOMONTH(R2962,-1)+1)+1</f>
        <v>#NUM!</v>
      </c>
      <c r="AQ2962" s="45">
        <f>IF(AU2962="S",IF(Q2962="1. Aceitou o programa",R2962-B2962,0),0)</f>
        <v>0</v>
      </c>
      <c r="AR2962" s="45">
        <f>IF(AU2962="S",IF(AND(S2962&lt;&gt;"",R2962&lt;&gt;""),S2962-R2962,0),0)</f>
        <v>0</v>
      </c>
      <c r="AS2962" s="45">
        <f>IF(AU2962="S",IF(Q2962="1. Aceitou o programa",IF(OR(X2962="Não se Aplica",X2962=""),IF(OR(W2962="Não se Aplica",W2962=""),0,W2962-V2962),AVERAGE(X2962-W2962,W2962-V2962)),0),0)</f>
        <v>0</v>
      </c>
      <c r="AT2962" s="45">
        <f>IF(AU2962="S",IF(AND(Q2962="1. Aceitou o programa",AB2962="Realizada"),IFERROR(IF(AA2962="",0,AA2962-R2962),0),0),0)</f>
        <v>0</v>
      </c>
      <c r="AU2962" s="45" t="str">
        <f>_xlfn.XLOOKUP(U2962,'Lista Suspensa'!$AA$20:$AA$23,'Lista Suspensa'!$AB$20:$AB$23,"N/A")</f>
        <v>S</v>
      </c>
    </row>
    <row r="2963" spans="1:47" ht="12" customHeight="1" x14ac:dyDescent="0.3">
      <c r="A2963" s="87" t="s">
        <v>47</v>
      </c>
      <c r="B2963" s="88">
        <v>46104</v>
      </c>
      <c r="C2963" s="89" t="s">
        <v>48</v>
      </c>
      <c r="D2963" s="89" t="s">
        <v>49</v>
      </c>
      <c r="E2963" s="189">
        <v>79711597</v>
      </c>
      <c r="F2963" s="197" t="s">
        <v>7471</v>
      </c>
      <c r="G2963" s="90">
        <v>93651902820</v>
      </c>
      <c r="H2963" s="91">
        <v>21147</v>
      </c>
      <c r="I2963" s="89"/>
      <c r="J2963" s="89" t="s">
        <v>84</v>
      </c>
      <c r="K2963" s="89" t="s">
        <v>52</v>
      </c>
      <c r="L2963" s="89" t="s">
        <v>85</v>
      </c>
      <c r="M2963" s="89" t="s">
        <v>328</v>
      </c>
      <c r="N2963" s="89" t="s">
        <v>137</v>
      </c>
      <c r="O2963" s="92" t="s">
        <v>7472</v>
      </c>
      <c r="P2963" s="93" t="s">
        <v>57</v>
      </c>
      <c r="Q2963" s="110" t="s">
        <v>5322</v>
      </c>
      <c r="R2963" s="94"/>
      <c r="S2963" s="95">
        <v>46168</v>
      </c>
      <c r="T2963" s="95" t="s">
        <v>5203</v>
      </c>
      <c r="U2963" s="95" t="s">
        <v>1125</v>
      </c>
      <c r="V2963" s="91">
        <v>46118</v>
      </c>
      <c r="W2963" s="91">
        <v>46161</v>
      </c>
      <c r="X2963" s="91">
        <v>46167</v>
      </c>
      <c r="Y2963" s="96" t="s">
        <v>2851</v>
      </c>
      <c r="Z2963" s="89"/>
      <c r="AA2963" s="95"/>
      <c r="AB2963" s="89"/>
      <c r="AC2963" s="109"/>
      <c r="AD2963" s="89"/>
      <c r="AE2963" s="89"/>
      <c r="AF2963" s="191"/>
      <c r="AG2963" s="194"/>
      <c r="AH2963" s="193"/>
      <c r="AI2963" s="97"/>
      <c r="AJ2963" s="97"/>
      <c r="AK2963" s="97"/>
      <c r="AL2963" s="45" t="s">
        <v>67</v>
      </c>
      <c r="AM2963" s="160" t="str">
        <f>MONTH(B2963)&amp;"/"&amp;YEAR(B2963)</f>
        <v>3/2026</v>
      </c>
      <c r="AN2963" s="45">
        <f>WEEKNUM(B2963)-WEEKNUM(EOMONTH(B2963,-1)+1)+1</f>
        <v>4</v>
      </c>
      <c r="AO2963" s="45" t="str">
        <f>MONTH(R2963)&amp;"/"&amp;YEAR(R2963)</f>
        <v>1/1900</v>
      </c>
      <c r="AP2963" s="45" t="e">
        <f>WEEKNUM(R2963)-WEEKNUM(EOMONTH(R2963,-1)+1)+1</f>
        <v>#NUM!</v>
      </c>
      <c r="AQ2963" s="45">
        <f>IF(AU2963="S",IF(Q2963="1. Aceitou o programa",R2963-B2963,0),0)</f>
        <v>0</v>
      </c>
      <c r="AR2963" s="45">
        <f>IF(AU2963="S",IF(AND(S2963&lt;&gt;"",R2963&lt;&gt;""),S2963-R2963,0),0)</f>
        <v>0</v>
      </c>
      <c r="AS2963" s="45">
        <f>IF(AU2963="S",IF(Q2963="1. Aceitou o programa",IF(OR(X2963="Não se Aplica",X2963=""),IF(OR(W2963="Não se Aplica",W2963=""),0,W2963-V2963),AVERAGE(X2963-W2963,W2963-V2963)),0),0)</f>
        <v>0</v>
      </c>
      <c r="AT2963" s="45">
        <f>IF(AU2963="S",IF(AND(Q2963="1. Aceitou o programa",AB2963="Realizada"),IFERROR(IF(AA2963="",0,AA2963-R2963),0),0),0)</f>
        <v>0</v>
      </c>
      <c r="AU2963" s="45" t="str">
        <f>_xlfn.XLOOKUP(U2963,'Lista Suspensa'!$AA$20:$AA$23,'Lista Suspensa'!$AB$20:$AB$23,"N/A")</f>
        <v>S</v>
      </c>
    </row>
    <row r="2964" spans="1:47" ht="12" customHeight="1" x14ac:dyDescent="0.3">
      <c r="A2964" s="87" t="s">
        <v>47</v>
      </c>
      <c r="B2964" s="88">
        <v>46104</v>
      </c>
      <c r="C2964" s="89" t="s">
        <v>48</v>
      </c>
      <c r="D2964" s="89" t="s">
        <v>49</v>
      </c>
      <c r="E2964" s="189">
        <v>79721882</v>
      </c>
      <c r="F2964" s="197" t="s">
        <v>7473</v>
      </c>
      <c r="G2964" s="90">
        <v>46386365860</v>
      </c>
      <c r="H2964" s="91">
        <v>39941</v>
      </c>
      <c r="I2964" s="89"/>
      <c r="J2964" s="89" t="s">
        <v>51</v>
      </c>
      <c r="K2964" s="89" t="s">
        <v>52</v>
      </c>
      <c r="L2964" s="89" t="s">
        <v>85</v>
      </c>
      <c r="M2964" s="89" t="s">
        <v>3590</v>
      </c>
      <c r="N2964" s="89" t="s">
        <v>229</v>
      </c>
      <c r="O2964" s="92" t="s">
        <v>7474</v>
      </c>
      <c r="P2964" s="93" t="s">
        <v>57</v>
      </c>
      <c r="Q2964" s="110" t="s">
        <v>5322</v>
      </c>
      <c r="R2964" s="94"/>
      <c r="S2964" s="95">
        <v>46168</v>
      </c>
      <c r="T2964" s="95" t="s">
        <v>5203</v>
      </c>
      <c r="U2964" s="95" t="s">
        <v>1125</v>
      </c>
      <c r="V2964" s="91">
        <v>46118</v>
      </c>
      <c r="W2964" s="91">
        <v>46161</v>
      </c>
      <c r="X2964" s="91">
        <v>46167</v>
      </c>
      <c r="Y2964" s="96" t="s">
        <v>2851</v>
      </c>
      <c r="Z2964" s="89"/>
      <c r="AA2964" s="95"/>
      <c r="AB2964" s="89"/>
      <c r="AC2964" s="109"/>
      <c r="AD2964" s="89"/>
      <c r="AE2964" s="89"/>
      <c r="AF2964" s="191"/>
      <c r="AG2964" s="194"/>
      <c r="AH2964" s="193"/>
      <c r="AI2964" s="97"/>
      <c r="AJ2964" s="97"/>
      <c r="AK2964" s="97"/>
      <c r="AL2964" s="45" t="s">
        <v>67</v>
      </c>
      <c r="AM2964" s="160" t="str">
        <f>MONTH(B2964)&amp;"/"&amp;YEAR(B2964)</f>
        <v>3/2026</v>
      </c>
      <c r="AN2964" s="45">
        <f>WEEKNUM(B2964)-WEEKNUM(EOMONTH(B2964,-1)+1)+1</f>
        <v>4</v>
      </c>
      <c r="AO2964" s="45" t="str">
        <f>MONTH(R2964)&amp;"/"&amp;YEAR(R2964)</f>
        <v>1/1900</v>
      </c>
      <c r="AP2964" s="45" t="e">
        <f>WEEKNUM(R2964)-WEEKNUM(EOMONTH(R2964,-1)+1)+1</f>
        <v>#NUM!</v>
      </c>
      <c r="AQ2964" s="45">
        <f>IF(AU2964="S",IF(Q2964="1. Aceitou o programa",R2964-B2964,0),0)</f>
        <v>0</v>
      </c>
      <c r="AR2964" s="45">
        <f>IF(AU2964="S",IF(AND(S2964&lt;&gt;"",R2964&lt;&gt;""),S2964-R2964,0),0)</f>
        <v>0</v>
      </c>
      <c r="AS2964" s="45">
        <f>IF(AU2964="S",IF(Q2964="1. Aceitou o programa",IF(OR(X2964="Não se Aplica",X2964=""),IF(OR(W2964="Não se Aplica",W2964=""),0,W2964-V2964),AVERAGE(X2964-W2964,W2964-V2964)),0),0)</f>
        <v>0</v>
      </c>
      <c r="AT2964" s="45">
        <f>IF(AU2964="S",IF(AND(Q2964="1. Aceitou o programa",AB2964="Realizada"),IFERROR(IF(AA2964="",0,AA2964-R2964),0),0),0)</f>
        <v>0</v>
      </c>
      <c r="AU2964" s="45" t="str">
        <f>_xlfn.XLOOKUP(U2964,'Lista Suspensa'!$AA$20:$AA$23,'Lista Suspensa'!$AB$20:$AB$23,"N/A")</f>
        <v>S</v>
      </c>
    </row>
    <row r="2965" spans="1:47" ht="12" customHeight="1" x14ac:dyDescent="0.3">
      <c r="A2965" s="87" t="s">
        <v>47</v>
      </c>
      <c r="B2965" s="88">
        <v>46104</v>
      </c>
      <c r="C2965" s="89" t="s">
        <v>48</v>
      </c>
      <c r="D2965" s="89" t="s">
        <v>49</v>
      </c>
      <c r="E2965" s="189">
        <v>79753821</v>
      </c>
      <c r="F2965" s="197" t="s">
        <v>7475</v>
      </c>
      <c r="G2965" s="90">
        <v>93127340753</v>
      </c>
      <c r="H2965" s="91">
        <v>23641</v>
      </c>
      <c r="I2965" s="89"/>
      <c r="J2965" s="89" t="s">
        <v>51</v>
      </c>
      <c r="K2965" s="89" t="s">
        <v>76</v>
      </c>
      <c r="L2965" s="89" t="s">
        <v>95</v>
      </c>
      <c r="M2965" s="89" t="s">
        <v>214</v>
      </c>
      <c r="N2965" s="89" t="s">
        <v>137</v>
      </c>
      <c r="O2965" s="92" t="s">
        <v>7476</v>
      </c>
      <c r="P2965" s="93" t="s">
        <v>57</v>
      </c>
      <c r="Q2965" s="110" t="s">
        <v>5322</v>
      </c>
      <c r="R2965" s="94"/>
      <c r="S2965" s="95">
        <v>46168</v>
      </c>
      <c r="T2965" s="95" t="s">
        <v>5203</v>
      </c>
      <c r="U2965" s="95" t="s">
        <v>1125</v>
      </c>
      <c r="V2965" s="91">
        <v>46118</v>
      </c>
      <c r="W2965" s="91">
        <v>46161</v>
      </c>
      <c r="X2965" s="91">
        <v>46167</v>
      </c>
      <c r="Y2965" s="96" t="s">
        <v>2851</v>
      </c>
      <c r="Z2965" s="89"/>
      <c r="AA2965" s="95"/>
      <c r="AB2965" s="89"/>
      <c r="AC2965" s="109"/>
      <c r="AD2965" s="89"/>
      <c r="AE2965" s="89"/>
      <c r="AF2965" s="191"/>
      <c r="AG2965" s="194"/>
      <c r="AH2965" s="193"/>
      <c r="AI2965" s="97"/>
      <c r="AJ2965" s="97"/>
      <c r="AK2965" s="97"/>
      <c r="AL2965" s="45" t="s">
        <v>67</v>
      </c>
      <c r="AM2965" s="160" t="str">
        <f>MONTH(B2965)&amp;"/"&amp;YEAR(B2965)</f>
        <v>3/2026</v>
      </c>
      <c r="AN2965" s="45">
        <f>WEEKNUM(B2965)-WEEKNUM(EOMONTH(B2965,-1)+1)+1</f>
        <v>4</v>
      </c>
      <c r="AO2965" s="45" t="str">
        <f>MONTH(R2965)&amp;"/"&amp;YEAR(R2965)</f>
        <v>1/1900</v>
      </c>
      <c r="AP2965" s="45" t="e">
        <f>WEEKNUM(R2965)-WEEKNUM(EOMONTH(R2965,-1)+1)+1</f>
        <v>#NUM!</v>
      </c>
      <c r="AQ2965" s="45">
        <f>IF(AU2965="S",IF(Q2965="1. Aceitou o programa",R2965-B2965,0),0)</f>
        <v>0</v>
      </c>
      <c r="AR2965" s="45">
        <f>IF(AU2965="S",IF(AND(S2965&lt;&gt;"",R2965&lt;&gt;""),S2965-R2965,0),0)</f>
        <v>0</v>
      </c>
      <c r="AS2965" s="45">
        <f>IF(AU2965="S",IF(Q2965="1. Aceitou o programa",IF(OR(X2965="Não se Aplica",X2965=""),IF(OR(W2965="Não se Aplica",W2965=""),0,W2965-V2965),AVERAGE(X2965-W2965,W2965-V2965)),0),0)</f>
        <v>0</v>
      </c>
      <c r="AT2965" s="45">
        <f>IF(AU2965="S",IF(AND(Q2965="1. Aceitou o programa",AB2965="Realizada"),IFERROR(IF(AA2965="",0,AA2965-R2965),0),0),0)</f>
        <v>0</v>
      </c>
      <c r="AU2965" s="45" t="str">
        <f>_xlfn.XLOOKUP(U2965,'Lista Suspensa'!$AA$20:$AA$23,'Lista Suspensa'!$AB$20:$AB$23,"N/A")</f>
        <v>S</v>
      </c>
    </row>
    <row r="2966" spans="1:47" ht="12" customHeight="1" x14ac:dyDescent="0.3">
      <c r="A2966" s="87" t="s">
        <v>47</v>
      </c>
      <c r="B2966" s="88">
        <v>46104</v>
      </c>
      <c r="C2966" s="89" t="s">
        <v>48</v>
      </c>
      <c r="D2966" s="89" t="s">
        <v>49</v>
      </c>
      <c r="E2966" s="189">
        <v>84749896</v>
      </c>
      <c r="F2966" s="197" t="s">
        <v>7477</v>
      </c>
      <c r="G2966" s="90">
        <v>7042407776</v>
      </c>
      <c r="H2966" s="91">
        <v>27789</v>
      </c>
      <c r="I2966" s="89"/>
      <c r="J2966" s="89" t="s">
        <v>84</v>
      </c>
      <c r="K2966" s="89" t="s">
        <v>76</v>
      </c>
      <c r="L2966" s="89" t="s">
        <v>95</v>
      </c>
      <c r="M2966" s="89" t="s">
        <v>577</v>
      </c>
      <c r="N2966" s="89" t="s">
        <v>176</v>
      </c>
      <c r="O2966" s="92" t="s">
        <v>7478</v>
      </c>
      <c r="P2966" s="93" t="s">
        <v>57</v>
      </c>
      <c r="Q2966" s="110" t="s">
        <v>5322</v>
      </c>
      <c r="R2966" s="94"/>
      <c r="S2966" s="95">
        <v>46168</v>
      </c>
      <c r="T2966" s="95" t="s">
        <v>5203</v>
      </c>
      <c r="U2966" s="95" t="s">
        <v>1125</v>
      </c>
      <c r="V2966" s="91">
        <v>46118</v>
      </c>
      <c r="W2966" s="91">
        <v>46161</v>
      </c>
      <c r="X2966" s="91">
        <v>46167</v>
      </c>
      <c r="Y2966" s="96" t="s">
        <v>2851</v>
      </c>
      <c r="Z2966" s="89"/>
      <c r="AA2966" s="95"/>
      <c r="AB2966" s="89"/>
      <c r="AC2966" s="109"/>
      <c r="AD2966" s="89"/>
      <c r="AE2966" s="89"/>
      <c r="AF2966" s="191"/>
      <c r="AG2966" s="194"/>
      <c r="AH2966" s="193"/>
      <c r="AI2966" s="97"/>
      <c r="AJ2966" s="97"/>
      <c r="AK2966" s="97"/>
      <c r="AL2966" s="45" t="s">
        <v>67</v>
      </c>
      <c r="AM2966" s="160" t="str">
        <f>MONTH(B2966)&amp;"/"&amp;YEAR(B2966)</f>
        <v>3/2026</v>
      </c>
      <c r="AN2966" s="45">
        <f>WEEKNUM(B2966)-WEEKNUM(EOMONTH(B2966,-1)+1)+1</f>
        <v>4</v>
      </c>
      <c r="AO2966" s="45" t="str">
        <f>MONTH(R2966)&amp;"/"&amp;YEAR(R2966)</f>
        <v>1/1900</v>
      </c>
      <c r="AP2966" s="45" t="e">
        <f>WEEKNUM(R2966)-WEEKNUM(EOMONTH(R2966,-1)+1)+1</f>
        <v>#NUM!</v>
      </c>
      <c r="AQ2966" s="45">
        <f>IF(AU2966="S",IF(Q2966="1. Aceitou o programa",R2966-B2966,0),0)</f>
        <v>0</v>
      </c>
      <c r="AR2966" s="45">
        <f>IF(AU2966="S",IF(AND(S2966&lt;&gt;"",R2966&lt;&gt;""),S2966-R2966,0),0)</f>
        <v>0</v>
      </c>
      <c r="AS2966" s="45">
        <f>IF(AU2966="S",IF(Q2966="1. Aceitou o programa",IF(OR(X2966="Não se Aplica",X2966=""),IF(OR(W2966="Não se Aplica",W2966=""),0,W2966-V2966),AVERAGE(X2966-W2966,W2966-V2966)),0),0)</f>
        <v>0</v>
      </c>
      <c r="AT2966" s="45">
        <f>IF(AU2966="S",IF(AND(Q2966="1. Aceitou o programa",AB2966="Realizada"),IFERROR(IF(AA2966="",0,AA2966-R2966),0),0),0)</f>
        <v>0</v>
      </c>
      <c r="AU2966" s="45" t="str">
        <f>_xlfn.XLOOKUP(U2966,'Lista Suspensa'!$AA$20:$AA$23,'Lista Suspensa'!$AB$20:$AB$23,"N/A")</f>
        <v>S</v>
      </c>
    </row>
    <row r="2967" spans="1:47" ht="12" customHeight="1" x14ac:dyDescent="0.3">
      <c r="A2967" s="87" t="s">
        <v>47</v>
      </c>
      <c r="B2967" s="88">
        <v>46104</v>
      </c>
      <c r="C2967" s="89" t="s">
        <v>48</v>
      </c>
      <c r="D2967" s="89" t="s">
        <v>49</v>
      </c>
      <c r="E2967" s="189">
        <v>79820652</v>
      </c>
      <c r="F2967" s="197" t="s">
        <v>7479</v>
      </c>
      <c r="G2967" s="90">
        <v>5758369896</v>
      </c>
      <c r="H2967" s="91">
        <v>22895</v>
      </c>
      <c r="I2967" s="89"/>
      <c r="J2967" s="89" t="s">
        <v>51</v>
      </c>
      <c r="K2967" s="89" t="s">
        <v>52</v>
      </c>
      <c r="L2967" s="89" t="s">
        <v>85</v>
      </c>
      <c r="M2967" s="89" t="s">
        <v>141</v>
      </c>
      <c r="N2967" s="89" t="s">
        <v>137</v>
      </c>
      <c r="O2967" s="92" t="s">
        <v>7480</v>
      </c>
      <c r="P2967" s="93" t="s">
        <v>57</v>
      </c>
      <c r="Q2967" s="110" t="s">
        <v>5322</v>
      </c>
      <c r="R2967" s="94"/>
      <c r="S2967" s="95">
        <v>46168</v>
      </c>
      <c r="T2967" s="95" t="s">
        <v>5203</v>
      </c>
      <c r="U2967" s="95" t="s">
        <v>1125</v>
      </c>
      <c r="V2967" s="91">
        <v>46118</v>
      </c>
      <c r="W2967" s="91">
        <v>46161</v>
      </c>
      <c r="X2967" s="91">
        <v>46167</v>
      </c>
      <c r="Y2967" s="96" t="s">
        <v>2851</v>
      </c>
      <c r="Z2967" s="89"/>
      <c r="AA2967" s="95"/>
      <c r="AB2967" s="89"/>
      <c r="AC2967" s="109"/>
      <c r="AD2967" s="89"/>
      <c r="AE2967" s="89"/>
      <c r="AF2967" s="191"/>
      <c r="AG2967" s="194"/>
      <c r="AH2967" s="193"/>
      <c r="AI2967" s="97"/>
      <c r="AJ2967" s="97"/>
      <c r="AK2967" s="97"/>
      <c r="AL2967" s="45" t="s">
        <v>67</v>
      </c>
      <c r="AM2967" s="160" t="str">
        <f>MONTH(B2967)&amp;"/"&amp;YEAR(B2967)</f>
        <v>3/2026</v>
      </c>
      <c r="AN2967" s="45">
        <f>WEEKNUM(B2967)-WEEKNUM(EOMONTH(B2967,-1)+1)+1</f>
        <v>4</v>
      </c>
      <c r="AO2967" s="45" t="str">
        <f>MONTH(R2967)&amp;"/"&amp;YEAR(R2967)</f>
        <v>1/1900</v>
      </c>
      <c r="AP2967" s="45" t="e">
        <f>WEEKNUM(R2967)-WEEKNUM(EOMONTH(R2967,-1)+1)+1</f>
        <v>#NUM!</v>
      </c>
      <c r="AQ2967" s="45">
        <f>IF(AU2967="S",IF(Q2967="1. Aceitou o programa",R2967-B2967,0),0)</f>
        <v>0</v>
      </c>
      <c r="AR2967" s="45">
        <f>IF(AU2967="S",IF(AND(S2967&lt;&gt;"",R2967&lt;&gt;""),S2967-R2967,0),0)</f>
        <v>0</v>
      </c>
      <c r="AS2967" s="45">
        <f>IF(AU2967="S",IF(Q2967="1. Aceitou o programa",IF(OR(X2967="Não se Aplica",X2967=""),IF(OR(W2967="Não se Aplica",W2967=""),0,W2967-V2967),AVERAGE(X2967-W2967,W2967-V2967)),0),0)</f>
        <v>0</v>
      </c>
      <c r="AT2967" s="45">
        <f>IF(AU2967="S",IF(AND(Q2967="1. Aceitou o programa",AB2967="Realizada"),IFERROR(IF(AA2967="",0,AA2967-R2967),0),0),0)</f>
        <v>0</v>
      </c>
      <c r="AU2967" s="45" t="str">
        <f>_xlfn.XLOOKUP(U2967,'Lista Suspensa'!$AA$20:$AA$23,'Lista Suspensa'!$AB$20:$AB$23,"N/A")</f>
        <v>S</v>
      </c>
    </row>
    <row r="2968" spans="1:47" ht="12" customHeight="1" x14ac:dyDescent="0.3">
      <c r="A2968" s="87" t="s">
        <v>47</v>
      </c>
      <c r="B2968" s="88">
        <v>46104</v>
      </c>
      <c r="C2968" s="89" t="s">
        <v>48</v>
      </c>
      <c r="D2968" s="89" t="s">
        <v>49</v>
      </c>
      <c r="E2968" s="189">
        <v>79843229</v>
      </c>
      <c r="F2968" s="197" t="s">
        <v>7481</v>
      </c>
      <c r="G2968" s="90">
        <v>15105799828</v>
      </c>
      <c r="H2968" s="91">
        <v>26521</v>
      </c>
      <c r="I2968" s="89"/>
      <c r="J2968" s="89" t="s">
        <v>84</v>
      </c>
      <c r="K2968" s="89" t="s">
        <v>52</v>
      </c>
      <c r="L2968" s="89" t="s">
        <v>85</v>
      </c>
      <c r="M2968" s="89" t="s">
        <v>363</v>
      </c>
      <c r="N2968" s="89" t="s">
        <v>229</v>
      </c>
      <c r="O2968" s="92" t="s">
        <v>7482</v>
      </c>
      <c r="P2968" s="93" t="s">
        <v>57</v>
      </c>
      <c r="Q2968" s="110" t="s">
        <v>5322</v>
      </c>
      <c r="R2968" s="94"/>
      <c r="S2968" s="95">
        <v>46168</v>
      </c>
      <c r="T2968" s="95" t="s">
        <v>5203</v>
      </c>
      <c r="U2968" s="95" t="s">
        <v>1125</v>
      </c>
      <c r="V2968" s="91">
        <v>46118</v>
      </c>
      <c r="W2968" s="91">
        <v>46161</v>
      </c>
      <c r="X2968" s="91">
        <v>46167</v>
      </c>
      <c r="Y2968" s="96" t="s">
        <v>2851</v>
      </c>
      <c r="Z2968" s="89"/>
      <c r="AA2968" s="95"/>
      <c r="AB2968" s="89"/>
      <c r="AC2968" s="109"/>
      <c r="AD2968" s="89"/>
      <c r="AE2968" s="89"/>
      <c r="AF2968" s="191"/>
      <c r="AG2968" s="194"/>
      <c r="AH2968" s="193"/>
      <c r="AI2968" s="97"/>
      <c r="AJ2968" s="97"/>
      <c r="AK2968" s="97"/>
      <c r="AL2968" s="45" t="s">
        <v>67</v>
      </c>
      <c r="AM2968" s="160" t="str">
        <f>MONTH(B2968)&amp;"/"&amp;YEAR(B2968)</f>
        <v>3/2026</v>
      </c>
      <c r="AN2968" s="45">
        <f>WEEKNUM(B2968)-WEEKNUM(EOMONTH(B2968,-1)+1)+1</f>
        <v>4</v>
      </c>
      <c r="AO2968" s="45" t="str">
        <f>MONTH(R2968)&amp;"/"&amp;YEAR(R2968)</f>
        <v>1/1900</v>
      </c>
      <c r="AP2968" s="45" t="e">
        <f>WEEKNUM(R2968)-WEEKNUM(EOMONTH(R2968,-1)+1)+1</f>
        <v>#NUM!</v>
      </c>
      <c r="AQ2968" s="45">
        <f>IF(AU2968="S",IF(Q2968="1. Aceitou o programa",R2968-B2968,0),0)</f>
        <v>0</v>
      </c>
      <c r="AR2968" s="45">
        <f>IF(AU2968="S",IF(AND(S2968&lt;&gt;"",R2968&lt;&gt;""),S2968-R2968,0),0)</f>
        <v>0</v>
      </c>
      <c r="AS2968" s="45">
        <f>IF(AU2968="S",IF(Q2968="1. Aceitou o programa",IF(OR(X2968="Não se Aplica",X2968=""),IF(OR(W2968="Não se Aplica",W2968=""),0,W2968-V2968),AVERAGE(X2968-W2968,W2968-V2968)),0),0)</f>
        <v>0</v>
      </c>
      <c r="AT2968" s="45">
        <f>IF(AU2968="S",IF(AND(Q2968="1. Aceitou o programa",AB2968="Realizada"),IFERROR(IF(AA2968="",0,AA2968-R2968),0),0),0)</f>
        <v>0</v>
      </c>
      <c r="AU2968" s="45" t="str">
        <f>_xlfn.XLOOKUP(U2968,'Lista Suspensa'!$AA$20:$AA$23,'Lista Suspensa'!$AB$20:$AB$23,"N/A")</f>
        <v>S</v>
      </c>
    </row>
    <row r="2969" spans="1:47" ht="12" customHeight="1" x14ac:dyDescent="0.3">
      <c r="A2969" s="87" t="s">
        <v>47</v>
      </c>
      <c r="B2969" s="88">
        <v>46104</v>
      </c>
      <c r="C2969" s="89" t="s">
        <v>48</v>
      </c>
      <c r="D2969" s="89" t="s">
        <v>49</v>
      </c>
      <c r="E2969" s="189">
        <v>79854253</v>
      </c>
      <c r="F2969" s="197" t="s">
        <v>7483</v>
      </c>
      <c r="G2969" s="90">
        <v>25694443837</v>
      </c>
      <c r="H2969" s="91">
        <v>26904</v>
      </c>
      <c r="I2969" s="89"/>
      <c r="J2969" s="89" t="s">
        <v>84</v>
      </c>
      <c r="K2969" s="89" t="s">
        <v>52</v>
      </c>
      <c r="L2969" s="89" t="s">
        <v>85</v>
      </c>
      <c r="M2969" s="89" t="s">
        <v>1015</v>
      </c>
      <c r="N2969" s="89" t="s">
        <v>137</v>
      </c>
      <c r="O2969" s="92" t="s">
        <v>7484</v>
      </c>
      <c r="P2969" s="93" t="s">
        <v>57</v>
      </c>
      <c r="Q2969" s="110" t="s">
        <v>5322</v>
      </c>
      <c r="R2969" s="94"/>
      <c r="S2969" s="95">
        <v>46168</v>
      </c>
      <c r="T2969" s="95" t="s">
        <v>5203</v>
      </c>
      <c r="U2969" s="95" t="s">
        <v>1125</v>
      </c>
      <c r="V2969" s="91">
        <v>46118</v>
      </c>
      <c r="W2969" s="91">
        <v>46161</v>
      </c>
      <c r="X2969" s="91">
        <v>46167</v>
      </c>
      <c r="Y2969" s="96" t="s">
        <v>2851</v>
      </c>
      <c r="Z2969" s="89"/>
      <c r="AA2969" s="95"/>
      <c r="AB2969" s="89"/>
      <c r="AC2969" s="109"/>
      <c r="AD2969" s="89"/>
      <c r="AE2969" s="89"/>
      <c r="AF2969" s="191"/>
      <c r="AG2969" s="194"/>
      <c r="AH2969" s="193"/>
      <c r="AI2969" s="97"/>
      <c r="AJ2969" s="97"/>
      <c r="AK2969" s="97"/>
      <c r="AL2969" s="45" t="s">
        <v>67</v>
      </c>
      <c r="AM2969" s="160" t="str">
        <f>MONTH(B2969)&amp;"/"&amp;YEAR(B2969)</f>
        <v>3/2026</v>
      </c>
      <c r="AN2969" s="45">
        <f>WEEKNUM(B2969)-WEEKNUM(EOMONTH(B2969,-1)+1)+1</f>
        <v>4</v>
      </c>
      <c r="AO2969" s="45" t="str">
        <f>MONTH(R2969)&amp;"/"&amp;YEAR(R2969)</f>
        <v>1/1900</v>
      </c>
      <c r="AP2969" s="45" t="e">
        <f>WEEKNUM(R2969)-WEEKNUM(EOMONTH(R2969,-1)+1)+1</f>
        <v>#NUM!</v>
      </c>
      <c r="AQ2969" s="45">
        <f>IF(AU2969="S",IF(Q2969="1. Aceitou o programa",R2969-B2969,0),0)</f>
        <v>0</v>
      </c>
      <c r="AR2969" s="45">
        <f>IF(AU2969="S",IF(AND(S2969&lt;&gt;"",R2969&lt;&gt;""),S2969-R2969,0),0)</f>
        <v>0</v>
      </c>
      <c r="AS2969" s="45">
        <f>IF(AU2969="S",IF(Q2969="1. Aceitou o programa",IF(OR(X2969="Não se Aplica",X2969=""),IF(OR(W2969="Não se Aplica",W2969=""),0,W2969-V2969),AVERAGE(X2969-W2969,W2969-V2969)),0),0)</f>
        <v>0</v>
      </c>
      <c r="AT2969" s="45">
        <f>IF(AU2969="S",IF(AND(Q2969="1. Aceitou o programa",AB2969="Realizada"),IFERROR(IF(AA2969="",0,AA2969-R2969),0),0),0)</f>
        <v>0</v>
      </c>
      <c r="AU2969" s="45" t="str">
        <f>_xlfn.XLOOKUP(U2969,'Lista Suspensa'!$AA$20:$AA$23,'Lista Suspensa'!$AB$20:$AB$23,"N/A")</f>
        <v>S</v>
      </c>
    </row>
    <row r="2970" spans="1:47" ht="12" customHeight="1" x14ac:dyDescent="0.3">
      <c r="A2970" s="87" t="s">
        <v>47</v>
      </c>
      <c r="B2970" s="88">
        <v>46104</v>
      </c>
      <c r="C2970" s="89" t="s">
        <v>48</v>
      </c>
      <c r="D2970" s="89" t="s">
        <v>49</v>
      </c>
      <c r="E2970" s="189">
        <v>79862363</v>
      </c>
      <c r="F2970" s="197" t="s">
        <v>7485</v>
      </c>
      <c r="G2970" s="90">
        <v>41961633787</v>
      </c>
      <c r="H2970" s="91">
        <v>19130</v>
      </c>
      <c r="I2970" s="89"/>
      <c r="J2970" s="89" t="s">
        <v>84</v>
      </c>
      <c r="K2970" s="89" t="s">
        <v>76</v>
      </c>
      <c r="L2970" s="89" t="s">
        <v>283</v>
      </c>
      <c r="M2970" s="89" t="s">
        <v>334</v>
      </c>
      <c r="N2970" s="89" t="s">
        <v>137</v>
      </c>
      <c r="O2970" s="92" t="s">
        <v>7486</v>
      </c>
      <c r="P2970" s="93" t="s">
        <v>57</v>
      </c>
      <c r="Q2970" s="110" t="s">
        <v>5322</v>
      </c>
      <c r="R2970" s="94"/>
      <c r="S2970" s="95">
        <v>46168</v>
      </c>
      <c r="T2970" s="95" t="s">
        <v>5203</v>
      </c>
      <c r="U2970" s="95" t="s">
        <v>1125</v>
      </c>
      <c r="V2970" s="91">
        <v>46118</v>
      </c>
      <c r="W2970" s="91">
        <v>46161</v>
      </c>
      <c r="X2970" s="91">
        <v>46167</v>
      </c>
      <c r="Y2970" s="96" t="s">
        <v>2851</v>
      </c>
      <c r="Z2970" s="89"/>
      <c r="AA2970" s="95"/>
      <c r="AB2970" s="89"/>
      <c r="AC2970" s="109"/>
      <c r="AD2970" s="89"/>
      <c r="AE2970" s="89"/>
      <c r="AF2970" s="191"/>
      <c r="AG2970" s="194"/>
      <c r="AH2970" s="193"/>
      <c r="AI2970" s="97"/>
      <c r="AJ2970" s="97"/>
      <c r="AK2970" s="97"/>
      <c r="AL2970" s="45" t="s">
        <v>67</v>
      </c>
      <c r="AM2970" s="160" t="str">
        <f>MONTH(B2970)&amp;"/"&amp;YEAR(B2970)</f>
        <v>3/2026</v>
      </c>
      <c r="AN2970" s="45">
        <f>WEEKNUM(B2970)-WEEKNUM(EOMONTH(B2970,-1)+1)+1</f>
        <v>4</v>
      </c>
      <c r="AO2970" s="45" t="str">
        <f>MONTH(R2970)&amp;"/"&amp;YEAR(R2970)</f>
        <v>1/1900</v>
      </c>
      <c r="AP2970" s="45" t="e">
        <f>WEEKNUM(R2970)-WEEKNUM(EOMONTH(R2970,-1)+1)+1</f>
        <v>#NUM!</v>
      </c>
      <c r="AQ2970" s="45">
        <f>IF(AU2970="S",IF(Q2970="1. Aceitou o programa",R2970-B2970,0),0)</f>
        <v>0</v>
      </c>
      <c r="AR2970" s="45">
        <f>IF(AU2970="S",IF(AND(S2970&lt;&gt;"",R2970&lt;&gt;""),S2970-R2970,0),0)</f>
        <v>0</v>
      </c>
      <c r="AS2970" s="45">
        <f>IF(AU2970="S",IF(Q2970="1. Aceitou o programa",IF(OR(X2970="Não se Aplica",X2970=""),IF(OR(W2970="Não se Aplica",W2970=""),0,W2970-V2970),AVERAGE(X2970-W2970,W2970-V2970)),0),0)</f>
        <v>0</v>
      </c>
      <c r="AT2970" s="45">
        <f>IF(AU2970="S",IF(AND(Q2970="1. Aceitou o programa",AB2970="Realizada"),IFERROR(IF(AA2970="",0,AA2970-R2970),0),0),0)</f>
        <v>0</v>
      </c>
      <c r="AU2970" s="45" t="str">
        <f>_xlfn.XLOOKUP(U2970,'Lista Suspensa'!$AA$20:$AA$23,'Lista Suspensa'!$AB$20:$AB$23,"N/A")</f>
        <v>S</v>
      </c>
    </row>
    <row r="2971" spans="1:47" ht="12" customHeight="1" x14ac:dyDescent="0.3">
      <c r="A2971" s="87" t="s">
        <v>47</v>
      </c>
      <c r="B2971" s="88">
        <v>46104</v>
      </c>
      <c r="C2971" s="89" t="s">
        <v>48</v>
      </c>
      <c r="D2971" s="89" t="s">
        <v>49</v>
      </c>
      <c r="E2971" s="189">
        <v>87091663</v>
      </c>
      <c r="F2971" s="197" t="s">
        <v>7487</v>
      </c>
      <c r="G2971" s="90">
        <v>61449113320</v>
      </c>
      <c r="H2971" s="91">
        <v>27616</v>
      </c>
      <c r="I2971" s="89"/>
      <c r="J2971" s="89" t="s">
        <v>84</v>
      </c>
      <c r="K2971" s="89" t="s">
        <v>52</v>
      </c>
      <c r="L2971" s="89" t="s">
        <v>69</v>
      </c>
      <c r="M2971" s="89" t="s">
        <v>7488</v>
      </c>
      <c r="N2971" s="89" t="s">
        <v>137</v>
      </c>
      <c r="O2971" s="92" t="s">
        <v>7489</v>
      </c>
      <c r="P2971" s="93" t="s">
        <v>57</v>
      </c>
      <c r="Q2971" s="110" t="s">
        <v>5322</v>
      </c>
      <c r="R2971" s="94"/>
      <c r="S2971" s="95">
        <v>46168</v>
      </c>
      <c r="T2971" s="95" t="s">
        <v>5203</v>
      </c>
      <c r="U2971" s="95" t="s">
        <v>1125</v>
      </c>
      <c r="V2971" s="91">
        <v>46118</v>
      </c>
      <c r="W2971" s="91">
        <v>46161</v>
      </c>
      <c r="X2971" s="91">
        <v>46167</v>
      </c>
      <c r="Y2971" s="96" t="s">
        <v>2851</v>
      </c>
      <c r="Z2971" s="89"/>
      <c r="AA2971" s="95"/>
      <c r="AB2971" s="89"/>
      <c r="AC2971" s="109"/>
      <c r="AD2971" s="89"/>
      <c r="AE2971" s="89"/>
      <c r="AF2971" s="191"/>
      <c r="AG2971" s="194"/>
      <c r="AH2971" s="193"/>
      <c r="AI2971" s="97"/>
      <c r="AJ2971" s="97"/>
      <c r="AK2971" s="97"/>
      <c r="AL2971" s="45" t="s">
        <v>67</v>
      </c>
      <c r="AM2971" s="160" t="str">
        <f>MONTH(B2971)&amp;"/"&amp;YEAR(B2971)</f>
        <v>3/2026</v>
      </c>
      <c r="AN2971" s="45">
        <f>WEEKNUM(B2971)-WEEKNUM(EOMONTH(B2971,-1)+1)+1</f>
        <v>4</v>
      </c>
      <c r="AO2971" s="45" t="str">
        <f>MONTH(R2971)&amp;"/"&amp;YEAR(R2971)</f>
        <v>1/1900</v>
      </c>
      <c r="AP2971" s="45" t="e">
        <f>WEEKNUM(R2971)-WEEKNUM(EOMONTH(R2971,-1)+1)+1</f>
        <v>#NUM!</v>
      </c>
      <c r="AQ2971" s="45">
        <f>IF(AU2971="S",IF(Q2971="1. Aceitou o programa",R2971-B2971,0),0)</f>
        <v>0</v>
      </c>
      <c r="AR2971" s="45">
        <f>IF(AU2971="S",IF(AND(S2971&lt;&gt;"",R2971&lt;&gt;""),S2971-R2971,0),0)</f>
        <v>0</v>
      </c>
      <c r="AS2971" s="45">
        <f>IF(AU2971="S",IF(Q2971="1. Aceitou o programa",IF(OR(X2971="Não se Aplica",X2971=""),IF(OR(W2971="Não se Aplica",W2971=""),0,W2971-V2971),AVERAGE(X2971-W2971,W2971-V2971)),0),0)</f>
        <v>0</v>
      </c>
      <c r="AT2971" s="45">
        <f>IF(AU2971="S",IF(AND(Q2971="1. Aceitou o programa",AB2971="Realizada"),IFERROR(IF(AA2971="",0,AA2971-R2971),0),0),0)</f>
        <v>0</v>
      </c>
      <c r="AU2971" s="45" t="str">
        <f>_xlfn.XLOOKUP(U2971,'Lista Suspensa'!$AA$20:$AA$23,'Lista Suspensa'!$AB$20:$AB$23,"N/A")</f>
        <v>S</v>
      </c>
    </row>
    <row r="2972" spans="1:47" ht="12" customHeight="1" x14ac:dyDescent="0.3">
      <c r="A2972" s="87" t="s">
        <v>47</v>
      </c>
      <c r="B2972" s="88">
        <v>46104</v>
      </c>
      <c r="C2972" s="89" t="s">
        <v>48</v>
      </c>
      <c r="D2972" s="89" t="s">
        <v>49</v>
      </c>
      <c r="E2972" s="189">
        <v>79873420</v>
      </c>
      <c r="F2972" s="197" t="s">
        <v>7490</v>
      </c>
      <c r="G2972" s="90">
        <v>264447557</v>
      </c>
      <c r="H2972" s="91">
        <v>30103</v>
      </c>
      <c r="I2972" s="89"/>
      <c r="J2972" s="89" t="s">
        <v>84</v>
      </c>
      <c r="K2972" s="89" t="s">
        <v>52</v>
      </c>
      <c r="L2972" s="89" t="s">
        <v>85</v>
      </c>
      <c r="M2972" s="89" t="s">
        <v>7491</v>
      </c>
      <c r="N2972" s="89" t="s">
        <v>229</v>
      </c>
      <c r="O2972" s="92" t="s">
        <v>7492</v>
      </c>
      <c r="P2972" s="93" t="s">
        <v>57</v>
      </c>
      <c r="Q2972" s="110" t="s">
        <v>5322</v>
      </c>
      <c r="R2972" s="94"/>
      <c r="S2972" s="95">
        <v>46168</v>
      </c>
      <c r="T2972" s="95" t="s">
        <v>5203</v>
      </c>
      <c r="U2972" s="95" t="s">
        <v>1125</v>
      </c>
      <c r="V2972" s="91">
        <v>46118</v>
      </c>
      <c r="W2972" s="91">
        <v>46161</v>
      </c>
      <c r="X2972" s="91">
        <v>46167</v>
      </c>
      <c r="Y2972" s="96" t="s">
        <v>2851</v>
      </c>
      <c r="Z2972" s="89"/>
      <c r="AA2972" s="95"/>
      <c r="AB2972" s="89"/>
      <c r="AC2972" s="109"/>
      <c r="AD2972" s="89"/>
      <c r="AE2972" s="89"/>
      <c r="AF2972" s="191"/>
      <c r="AG2972" s="194"/>
      <c r="AH2972" s="193"/>
      <c r="AI2972" s="97"/>
      <c r="AJ2972" s="97"/>
      <c r="AK2972" s="97"/>
      <c r="AL2972" s="45" t="s">
        <v>67</v>
      </c>
      <c r="AM2972" s="160" t="str">
        <f>MONTH(B2972)&amp;"/"&amp;YEAR(B2972)</f>
        <v>3/2026</v>
      </c>
      <c r="AN2972" s="45">
        <f>WEEKNUM(B2972)-WEEKNUM(EOMONTH(B2972,-1)+1)+1</f>
        <v>4</v>
      </c>
      <c r="AO2972" s="45" t="str">
        <f>MONTH(R2972)&amp;"/"&amp;YEAR(R2972)</f>
        <v>1/1900</v>
      </c>
      <c r="AP2972" s="45" t="e">
        <f>WEEKNUM(R2972)-WEEKNUM(EOMONTH(R2972,-1)+1)+1</f>
        <v>#NUM!</v>
      </c>
      <c r="AQ2972" s="45">
        <f>IF(AU2972="S",IF(Q2972="1. Aceitou o programa",R2972-B2972,0),0)</f>
        <v>0</v>
      </c>
      <c r="AR2972" s="45">
        <f>IF(AU2972="S",IF(AND(S2972&lt;&gt;"",R2972&lt;&gt;""),S2972-R2972,0),0)</f>
        <v>0</v>
      </c>
      <c r="AS2972" s="45">
        <f>IF(AU2972="S",IF(Q2972="1. Aceitou o programa",IF(OR(X2972="Não se Aplica",X2972=""),IF(OR(W2972="Não se Aplica",W2972=""),0,W2972-V2972),AVERAGE(X2972-W2972,W2972-V2972)),0),0)</f>
        <v>0</v>
      </c>
      <c r="AT2972" s="45">
        <f>IF(AU2972="S",IF(AND(Q2972="1. Aceitou o programa",AB2972="Realizada"),IFERROR(IF(AA2972="",0,AA2972-R2972),0),0),0)</f>
        <v>0</v>
      </c>
      <c r="AU2972" s="45" t="str">
        <f>_xlfn.XLOOKUP(U2972,'Lista Suspensa'!$AA$20:$AA$23,'Lista Suspensa'!$AB$20:$AB$23,"N/A")</f>
        <v>S</v>
      </c>
    </row>
    <row r="2973" spans="1:47" ht="12" customHeight="1" x14ac:dyDescent="0.3">
      <c r="A2973" s="87" t="s">
        <v>47</v>
      </c>
      <c r="B2973" s="88">
        <v>46104</v>
      </c>
      <c r="C2973" s="89" t="s">
        <v>48</v>
      </c>
      <c r="D2973" s="89" t="s">
        <v>49</v>
      </c>
      <c r="E2973" s="189">
        <v>79874789</v>
      </c>
      <c r="F2973" s="197" t="s">
        <v>7493</v>
      </c>
      <c r="G2973" s="90">
        <v>32661037349</v>
      </c>
      <c r="H2973" s="91">
        <v>22788</v>
      </c>
      <c r="I2973" s="89"/>
      <c r="J2973" s="89" t="s">
        <v>51</v>
      </c>
      <c r="K2973" s="89" t="s">
        <v>52</v>
      </c>
      <c r="L2973" s="89" t="s">
        <v>53</v>
      </c>
      <c r="M2973" s="89" t="s">
        <v>7494</v>
      </c>
      <c r="N2973" s="89" t="s">
        <v>229</v>
      </c>
      <c r="O2973" s="92" t="s">
        <v>7495</v>
      </c>
      <c r="P2973" s="93" t="s">
        <v>57</v>
      </c>
      <c r="Q2973" s="110" t="s">
        <v>5322</v>
      </c>
      <c r="R2973" s="94"/>
      <c r="S2973" s="95">
        <v>46168</v>
      </c>
      <c r="T2973" s="95" t="s">
        <v>5203</v>
      </c>
      <c r="U2973" s="95" t="s">
        <v>1125</v>
      </c>
      <c r="V2973" s="91">
        <v>46118</v>
      </c>
      <c r="W2973" s="91">
        <v>46161</v>
      </c>
      <c r="X2973" s="91">
        <v>46167</v>
      </c>
      <c r="Y2973" s="96" t="s">
        <v>2851</v>
      </c>
      <c r="Z2973" s="89"/>
      <c r="AA2973" s="95"/>
      <c r="AB2973" s="89"/>
      <c r="AC2973" s="109"/>
      <c r="AD2973" s="89"/>
      <c r="AE2973" s="89"/>
      <c r="AF2973" s="191"/>
      <c r="AG2973" s="194"/>
      <c r="AH2973" s="193"/>
      <c r="AI2973" s="97"/>
      <c r="AJ2973" s="97"/>
      <c r="AK2973" s="97"/>
      <c r="AL2973" s="45" t="s">
        <v>67</v>
      </c>
      <c r="AM2973" s="160" t="str">
        <f>MONTH(B2973)&amp;"/"&amp;YEAR(B2973)</f>
        <v>3/2026</v>
      </c>
      <c r="AN2973" s="45">
        <f>WEEKNUM(B2973)-WEEKNUM(EOMONTH(B2973,-1)+1)+1</f>
        <v>4</v>
      </c>
      <c r="AO2973" s="45" t="str">
        <f>MONTH(R2973)&amp;"/"&amp;YEAR(R2973)</f>
        <v>1/1900</v>
      </c>
      <c r="AP2973" s="45" t="e">
        <f>WEEKNUM(R2973)-WEEKNUM(EOMONTH(R2973,-1)+1)+1</f>
        <v>#NUM!</v>
      </c>
      <c r="AQ2973" s="45">
        <f>IF(AU2973="S",IF(Q2973="1. Aceitou o programa",R2973-B2973,0),0)</f>
        <v>0</v>
      </c>
      <c r="AR2973" s="45">
        <f>IF(AU2973="S",IF(AND(S2973&lt;&gt;"",R2973&lt;&gt;""),S2973-R2973,0),0)</f>
        <v>0</v>
      </c>
      <c r="AS2973" s="45">
        <f>IF(AU2973="S",IF(Q2973="1. Aceitou o programa",IF(OR(X2973="Não se Aplica",X2973=""),IF(OR(W2973="Não se Aplica",W2973=""),0,W2973-V2973),AVERAGE(X2973-W2973,W2973-V2973)),0),0)</f>
        <v>0</v>
      </c>
      <c r="AT2973" s="45">
        <f>IF(AU2973="S",IF(AND(Q2973="1. Aceitou o programa",AB2973="Realizada"),IFERROR(IF(AA2973="",0,AA2973-R2973),0),0),0)</f>
        <v>0</v>
      </c>
      <c r="AU2973" s="45" t="str">
        <f>_xlfn.XLOOKUP(U2973,'Lista Suspensa'!$AA$20:$AA$23,'Lista Suspensa'!$AB$20:$AB$23,"N/A")</f>
        <v>S</v>
      </c>
    </row>
    <row r="2974" spans="1:47" ht="12" customHeight="1" x14ac:dyDescent="0.3">
      <c r="A2974" s="87" t="s">
        <v>47</v>
      </c>
      <c r="B2974" s="88">
        <v>46104</v>
      </c>
      <c r="C2974" s="89" t="s">
        <v>48</v>
      </c>
      <c r="D2974" s="89" t="s">
        <v>49</v>
      </c>
      <c r="E2974" s="189">
        <v>79888655</v>
      </c>
      <c r="F2974" s="197" t="s">
        <v>7496</v>
      </c>
      <c r="G2974" s="90">
        <v>2879184754</v>
      </c>
      <c r="H2974" s="91">
        <v>26359</v>
      </c>
      <c r="I2974" s="89"/>
      <c r="J2974" s="89" t="s">
        <v>51</v>
      </c>
      <c r="K2974" s="89" t="s">
        <v>76</v>
      </c>
      <c r="L2974" s="89" t="s">
        <v>233</v>
      </c>
      <c r="M2974" s="89" t="s">
        <v>1090</v>
      </c>
      <c r="N2974" s="89" t="s">
        <v>291</v>
      </c>
      <c r="O2974" s="92" t="s">
        <v>7497</v>
      </c>
      <c r="P2974" s="93" t="s">
        <v>57</v>
      </c>
      <c r="Q2974" s="110" t="s">
        <v>5322</v>
      </c>
      <c r="R2974" s="94"/>
      <c r="S2974" s="95">
        <v>46168</v>
      </c>
      <c r="T2974" s="95" t="s">
        <v>5203</v>
      </c>
      <c r="U2974" s="95" t="s">
        <v>1125</v>
      </c>
      <c r="V2974" s="91">
        <v>46118</v>
      </c>
      <c r="W2974" s="91">
        <v>46161</v>
      </c>
      <c r="X2974" s="91">
        <v>46167</v>
      </c>
      <c r="Y2974" s="96" t="s">
        <v>2851</v>
      </c>
      <c r="Z2974" s="89"/>
      <c r="AA2974" s="95"/>
      <c r="AB2974" s="89"/>
      <c r="AC2974" s="109"/>
      <c r="AD2974" s="89"/>
      <c r="AE2974" s="89"/>
      <c r="AF2974" s="191"/>
      <c r="AG2974" s="194"/>
      <c r="AH2974" s="193"/>
      <c r="AI2974" s="97"/>
      <c r="AJ2974" s="97"/>
      <c r="AK2974" s="97"/>
      <c r="AL2974" s="45" t="s">
        <v>67</v>
      </c>
      <c r="AM2974" s="160" t="str">
        <f>MONTH(B2974)&amp;"/"&amp;YEAR(B2974)</f>
        <v>3/2026</v>
      </c>
      <c r="AN2974" s="45">
        <f>WEEKNUM(B2974)-WEEKNUM(EOMONTH(B2974,-1)+1)+1</f>
        <v>4</v>
      </c>
      <c r="AO2974" s="45" t="str">
        <f>MONTH(R2974)&amp;"/"&amp;YEAR(R2974)</f>
        <v>1/1900</v>
      </c>
      <c r="AP2974" s="45" t="e">
        <f>WEEKNUM(R2974)-WEEKNUM(EOMONTH(R2974,-1)+1)+1</f>
        <v>#NUM!</v>
      </c>
      <c r="AQ2974" s="45">
        <f>IF(AU2974="S",IF(Q2974="1. Aceitou o programa",R2974-B2974,0),0)</f>
        <v>0</v>
      </c>
      <c r="AR2974" s="45">
        <f>IF(AU2974="S",IF(AND(S2974&lt;&gt;"",R2974&lt;&gt;""),S2974-R2974,0),0)</f>
        <v>0</v>
      </c>
      <c r="AS2974" s="45">
        <f>IF(AU2974="S",IF(Q2974="1. Aceitou o programa",IF(OR(X2974="Não se Aplica",X2974=""),IF(OR(W2974="Não se Aplica",W2974=""),0,W2974-V2974),AVERAGE(X2974-W2974,W2974-V2974)),0),0)</f>
        <v>0</v>
      </c>
      <c r="AT2974" s="45">
        <f>IF(AU2974="S",IF(AND(Q2974="1. Aceitou o programa",AB2974="Realizada"),IFERROR(IF(AA2974="",0,AA2974-R2974),0),0),0)</f>
        <v>0</v>
      </c>
      <c r="AU2974" s="45" t="str">
        <f>_xlfn.XLOOKUP(U2974,'Lista Suspensa'!$AA$20:$AA$23,'Lista Suspensa'!$AB$20:$AB$23,"N/A")</f>
        <v>S</v>
      </c>
    </row>
    <row r="2975" spans="1:47" ht="12" customHeight="1" x14ac:dyDescent="0.3">
      <c r="A2975" s="87" t="s">
        <v>47</v>
      </c>
      <c r="B2975" s="88">
        <v>46104</v>
      </c>
      <c r="C2975" s="89" t="s">
        <v>48</v>
      </c>
      <c r="D2975" s="89" t="s">
        <v>49</v>
      </c>
      <c r="E2975" s="189">
        <v>79897704</v>
      </c>
      <c r="F2975" s="197" t="s">
        <v>7498</v>
      </c>
      <c r="G2975" s="90">
        <v>67602509820</v>
      </c>
      <c r="H2975" s="91">
        <v>19686</v>
      </c>
      <c r="I2975" s="89"/>
      <c r="J2975" s="89" t="s">
        <v>84</v>
      </c>
      <c r="K2975" s="89" t="s">
        <v>52</v>
      </c>
      <c r="L2975" s="89" t="s">
        <v>85</v>
      </c>
      <c r="M2975" s="89" t="s">
        <v>2871</v>
      </c>
      <c r="N2975" s="89" t="s">
        <v>229</v>
      </c>
      <c r="O2975" s="92" t="s">
        <v>7499</v>
      </c>
      <c r="P2975" s="93" t="s">
        <v>57</v>
      </c>
      <c r="Q2975" s="110" t="s">
        <v>5322</v>
      </c>
      <c r="R2975" s="94"/>
      <c r="S2975" s="95">
        <v>46168</v>
      </c>
      <c r="T2975" s="95" t="s">
        <v>5203</v>
      </c>
      <c r="U2975" s="95" t="s">
        <v>1125</v>
      </c>
      <c r="V2975" s="91">
        <v>46118</v>
      </c>
      <c r="W2975" s="91">
        <v>46161</v>
      </c>
      <c r="X2975" s="91">
        <v>46167</v>
      </c>
      <c r="Y2975" s="96" t="s">
        <v>2851</v>
      </c>
      <c r="Z2975" s="89"/>
      <c r="AA2975" s="95"/>
      <c r="AB2975" s="89"/>
      <c r="AC2975" s="109"/>
      <c r="AD2975" s="89"/>
      <c r="AE2975" s="89"/>
      <c r="AF2975" s="191"/>
      <c r="AG2975" s="194"/>
      <c r="AH2975" s="193"/>
      <c r="AI2975" s="97"/>
      <c r="AJ2975" s="97"/>
      <c r="AK2975" s="97"/>
      <c r="AL2975" s="45" t="s">
        <v>67</v>
      </c>
      <c r="AM2975" s="160" t="str">
        <f>MONTH(B2975)&amp;"/"&amp;YEAR(B2975)</f>
        <v>3/2026</v>
      </c>
      <c r="AN2975" s="45">
        <f>WEEKNUM(B2975)-WEEKNUM(EOMONTH(B2975,-1)+1)+1</f>
        <v>4</v>
      </c>
      <c r="AO2975" s="45" t="str">
        <f>MONTH(R2975)&amp;"/"&amp;YEAR(R2975)</f>
        <v>1/1900</v>
      </c>
      <c r="AP2975" s="45" t="e">
        <f>WEEKNUM(R2975)-WEEKNUM(EOMONTH(R2975,-1)+1)+1</f>
        <v>#NUM!</v>
      </c>
      <c r="AQ2975" s="45">
        <f>IF(AU2975="S",IF(Q2975="1. Aceitou o programa",R2975-B2975,0),0)</f>
        <v>0</v>
      </c>
      <c r="AR2975" s="45">
        <f>IF(AU2975="S",IF(AND(S2975&lt;&gt;"",R2975&lt;&gt;""),S2975-R2975,0),0)</f>
        <v>0</v>
      </c>
      <c r="AS2975" s="45">
        <f>IF(AU2975="S",IF(Q2975="1. Aceitou o programa",IF(OR(X2975="Não se Aplica",X2975=""),IF(OR(W2975="Não se Aplica",W2975=""),0,W2975-V2975),AVERAGE(X2975-W2975,W2975-V2975)),0),0)</f>
        <v>0</v>
      </c>
      <c r="AT2975" s="45">
        <f>IF(AU2975="S",IF(AND(Q2975="1. Aceitou o programa",AB2975="Realizada"),IFERROR(IF(AA2975="",0,AA2975-R2975),0),0),0)</f>
        <v>0</v>
      </c>
      <c r="AU2975" s="45" t="str">
        <f>_xlfn.XLOOKUP(U2975,'Lista Suspensa'!$AA$20:$AA$23,'Lista Suspensa'!$AB$20:$AB$23,"N/A")</f>
        <v>S</v>
      </c>
    </row>
    <row r="2976" spans="1:47" ht="12" customHeight="1" x14ac:dyDescent="0.3">
      <c r="A2976" s="87" t="s">
        <v>47</v>
      </c>
      <c r="B2976" s="88">
        <v>46104</v>
      </c>
      <c r="C2976" s="89" t="s">
        <v>48</v>
      </c>
      <c r="D2976" s="89" t="s">
        <v>49</v>
      </c>
      <c r="E2976" s="189">
        <v>82229948</v>
      </c>
      <c r="F2976" s="197" t="s">
        <v>7500</v>
      </c>
      <c r="G2976" s="90">
        <v>16300853837</v>
      </c>
      <c r="H2976" s="91">
        <v>26287</v>
      </c>
      <c r="I2976" s="89"/>
      <c r="J2976" s="89" t="s">
        <v>51</v>
      </c>
      <c r="K2976" s="89" t="s">
        <v>52</v>
      </c>
      <c r="L2976" s="89" t="s">
        <v>85</v>
      </c>
      <c r="M2976" s="89" t="s">
        <v>2028</v>
      </c>
      <c r="N2976" s="89" t="s">
        <v>176</v>
      </c>
      <c r="O2976" s="92" t="s">
        <v>7501</v>
      </c>
      <c r="P2976" s="93" t="s">
        <v>57</v>
      </c>
      <c r="Q2976" s="110" t="s">
        <v>5322</v>
      </c>
      <c r="R2976" s="94"/>
      <c r="S2976" s="95">
        <v>46168</v>
      </c>
      <c r="T2976" s="95" t="s">
        <v>5203</v>
      </c>
      <c r="U2976" s="95" t="s">
        <v>1125</v>
      </c>
      <c r="V2976" s="91">
        <v>46118</v>
      </c>
      <c r="W2976" s="91">
        <v>46161</v>
      </c>
      <c r="X2976" s="91">
        <v>46167</v>
      </c>
      <c r="Y2976" s="96" t="s">
        <v>2851</v>
      </c>
      <c r="Z2976" s="89"/>
      <c r="AA2976" s="95"/>
      <c r="AB2976" s="89"/>
      <c r="AC2976" s="109"/>
      <c r="AD2976" s="89"/>
      <c r="AE2976" s="89"/>
      <c r="AF2976" s="191"/>
      <c r="AG2976" s="194"/>
      <c r="AH2976" s="193"/>
      <c r="AI2976" s="97"/>
      <c r="AJ2976" s="97"/>
      <c r="AK2976" s="97"/>
      <c r="AL2976" s="45" t="s">
        <v>67</v>
      </c>
      <c r="AM2976" s="160" t="str">
        <f>MONTH(B2976)&amp;"/"&amp;YEAR(B2976)</f>
        <v>3/2026</v>
      </c>
      <c r="AN2976" s="45">
        <f>WEEKNUM(B2976)-WEEKNUM(EOMONTH(B2976,-1)+1)+1</f>
        <v>4</v>
      </c>
      <c r="AO2976" s="45" t="str">
        <f>MONTH(R2976)&amp;"/"&amp;YEAR(R2976)</f>
        <v>1/1900</v>
      </c>
      <c r="AP2976" s="45" t="e">
        <f>WEEKNUM(R2976)-WEEKNUM(EOMONTH(R2976,-1)+1)+1</f>
        <v>#NUM!</v>
      </c>
      <c r="AQ2976" s="45">
        <f>IF(AU2976="S",IF(Q2976="1. Aceitou o programa",R2976-B2976,0),0)</f>
        <v>0</v>
      </c>
      <c r="AR2976" s="45">
        <f>IF(AU2976="S",IF(AND(S2976&lt;&gt;"",R2976&lt;&gt;""),S2976-R2976,0),0)</f>
        <v>0</v>
      </c>
      <c r="AS2976" s="45">
        <f>IF(AU2976="S",IF(Q2976="1. Aceitou o programa",IF(OR(X2976="Não se Aplica",X2976=""),IF(OR(W2976="Não se Aplica",W2976=""),0,W2976-V2976),AVERAGE(X2976-W2976,W2976-V2976)),0),0)</f>
        <v>0</v>
      </c>
      <c r="AT2976" s="45">
        <f>IF(AU2976="S",IF(AND(Q2976="1. Aceitou o programa",AB2976="Realizada"),IFERROR(IF(AA2976="",0,AA2976-R2976),0),0),0)</f>
        <v>0</v>
      </c>
      <c r="AU2976" s="45" t="str">
        <f>_xlfn.XLOOKUP(U2976,'Lista Suspensa'!$AA$20:$AA$23,'Lista Suspensa'!$AB$20:$AB$23,"N/A")</f>
        <v>S</v>
      </c>
    </row>
    <row r="2977" spans="1:47" ht="12" customHeight="1" x14ac:dyDescent="0.3">
      <c r="A2977" s="87" t="s">
        <v>47</v>
      </c>
      <c r="B2977" s="88">
        <v>46104</v>
      </c>
      <c r="C2977" s="89" t="s">
        <v>48</v>
      </c>
      <c r="D2977" s="89" t="s">
        <v>49</v>
      </c>
      <c r="E2977" s="189">
        <v>87379482</v>
      </c>
      <c r="F2977" s="197" t="s">
        <v>7502</v>
      </c>
      <c r="G2977" s="90">
        <v>31753556848</v>
      </c>
      <c r="H2977" s="91">
        <v>28255</v>
      </c>
      <c r="I2977" s="89"/>
      <c r="J2977" s="89" t="s">
        <v>51</v>
      </c>
      <c r="K2977" s="89" t="s">
        <v>52</v>
      </c>
      <c r="L2977" s="89" t="s">
        <v>53</v>
      </c>
      <c r="M2977" s="89" t="s">
        <v>7503</v>
      </c>
      <c r="N2977" s="89" t="s">
        <v>137</v>
      </c>
      <c r="O2977" s="92" t="s">
        <v>7504</v>
      </c>
      <c r="P2977" s="93" t="s">
        <v>57</v>
      </c>
      <c r="Q2977" s="110" t="s">
        <v>5322</v>
      </c>
      <c r="R2977" s="94"/>
      <c r="S2977" s="95">
        <v>46168</v>
      </c>
      <c r="T2977" s="95" t="s">
        <v>5203</v>
      </c>
      <c r="U2977" s="95" t="s">
        <v>1125</v>
      </c>
      <c r="V2977" s="91">
        <v>46118</v>
      </c>
      <c r="W2977" s="91">
        <v>46161</v>
      </c>
      <c r="X2977" s="91">
        <v>46167</v>
      </c>
      <c r="Y2977" s="96" t="s">
        <v>2851</v>
      </c>
      <c r="Z2977" s="89"/>
      <c r="AA2977" s="95"/>
      <c r="AB2977" s="89"/>
      <c r="AC2977" s="109"/>
      <c r="AD2977" s="89"/>
      <c r="AE2977" s="89"/>
      <c r="AF2977" s="191"/>
      <c r="AG2977" s="194"/>
      <c r="AH2977" s="193"/>
      <c r="AI2977" s="97"/>
      <c r="AJ2977" s="97"/>
      <c r="AK2977" s="97"/>
      <c r="AL2977" s="45" t="s">
        <v>67</v>
      </c>
      <c r="AM2977" s="160" t="str">
        <f>MONTH(B2977)&amp;"/"&amp;YEAR(B2977)</f>
        <v>3/2026</v>
      </c>
      <c r="AN2977" s="45">
        <f>WEEKNUM(B2977)-WEEKNUM(EOMONTH(B2977,-1)+1)+1</f>
        <v>4</v>
      </c>
      <c r="AO2977" s="45" t="str">
        <f>MONTH(R2977)&amp;"/"&amp;YEAR(R2977)</f>
        <v>1/1900</v>
      </c>
      <c r="AP2977" s="45" t="e">
        <f>WEEKNUM(R2977)-WEEKNUM(EOMONTH(R2977,-1)+1)+1</f>
        <v>#NUM!</v>
      </c>
      <c r="AQ2977" s="45">
        <f>IF(AU2977="S",IF(Q2977="1. Aceitou o programa",R2977-B2977,0),0)</f>
        <v>0</v>
      </c>
      <c r="AR2977" s="45">
        <f>IF(AU2977="S",IF(AND(S2977&lt;&gt;"",R2977&lt;&gt;""),S2977-R2977,0),0)</f>
        <v>0</v>
      </c>
      <c r="AS2977" s="45">
        <f>IF(AU2977="S",IF(Q2977="1. Aceitou o programa",IF(OR(X2977="Não se Aplica",X2977=""),IF(OR(W2977="Não se Aplica",W2977=""),0,W2977-V2977),AVERAGE(X2977-W2977,W2977-V2977)),0),0)</f>
        <v>0</v>
      </c>
      <c r="AT2977" s="45">
        <f>IF(AU2977="S",IF(AND(Q2977="1. Aceitou o programa",AB2977="Realizada"),IFERROR(IF(AA2977="",0,AA2977-R2977),0),0),0)</f>
        <v>0</v>
      </c>
      <c r="AU2977" s="45" t="str">
        <f>_xlfn.XLOOKUP(U2977,'Lista Suspensa'!$AA$20:$AA$23,'Lista Suspensa'!$AB$20:$AB$23,"N/A")</f>
        <v>S</v>
      </c>
    </row>
    <row r="2978" spans="1:47" ht="12" customHeight="1" x14ac:dyDescent="0.3">
      <c r="A2978" s="87" t="s">
        <v>47</v>
      </c>
      <c r="B2978" s="88">
        <v>46104</v>
      </c>
      <c r="C2978" s="89" t="s">
        <v>48</v>
      </c>
      <c r="D2978" s="89" t="s">
        <v>49</v>
      </c>
      <c r="E2978" s="189">
        <v>79944297</v>
      </c>
      <c r="F2978" s="197" t="s">
        <v>7505</v>
      </c>
      <c r="G2978" s="90">
        <v>31588128865</v>
      </c>
      <c r="H2978" s="91">
        <v>30794</v>
      </c>
      <c r="I2978" s="89"/>
      <c r="J2978" s="89" t="s">
        <v>51</v>
      </c>
      <c r="K2978" s="89" t="s">
        <v>52</v>
      </c>
      <c r="L2978" s="89" t="s">
        <v>85</v>
      </c>
      <c r="M2978" s="89" t="s">
        <v>2627</v>
      </c>
      <c r="N2978" s="89" t="s">
        <v>229</v>
      </c>
      <c r="O2978" s="92" t="s">
        <v>7506</v>
      </c>
      <c r="P2978" s="93" t="s">
        <v>57</v>
      </c>
      <c r="Q2978" s="110" t="s">
        <v>5322</v>
      </c>
      <c r="R2978" s="94"/>
      <c r="S2978" s="95">
        <v>46168</v>
      </c>
      <c r="T2978" s="95" t="s">
        <v>5203</v>
      </c>
      <c r="U2978" s="95" t="s">
        <v>1125</v>
      </c>
      <c r="V2978" s="91">
        <v>46118</v>
      </c>
      <c r="W2978" s="91">
        <v>46161</v>
      </c>
      <c r="X2978" s="91">
        <v>46167</v>
      </c>
      <c r="Y2978" s="96" t="s">
        <v>2851</v>
      </c>
      <c r="Z2978" s="89"/>
      <c r="AA2978" s="95"/>
      <c r="AB2978" s="89"/>
      <c r="AC2978" s="109"/>
      <c r="AD2978" s="89"/>
      <c r="AE2978" s="89"/>
      <c r="AF2978" s="191"/>
      <c r="AG2978" s="194"/>
      <c r="AH2978" s="193"/>
      <c r="AI2978" s="97"/>
      <c r="AJ2978" s="97"/>
      <c r="AK2978" s="97"/>
      <c r="AL2978" s="45" t="s">
        <v>67</v>
      </c>
      <c r="AM2978" s="160" t="str">
        <f>MONTH(B2978)&amp;"/"&amp;YEAR(B2978)</f>
        <v>3/2026</v>
      </c>
      <c r="AN2978" s="45">
        <f>WEEKNUM(B2978)-WEEKNUM(EOMONTH(B2978,-1)+1)+1</f>
        <v>4</v>
      </c>
      <c r="AO2978" s="45" t="str">
        <f>MONTH(R2978)&amp;"/"&amp;YEAR(R2978)</f>
        <v>1/1900</v>
      </c>
      <c r="AP2978" s="45" t="e">
        <f>WEEKNUM(R2978)-WEEKNUM(EOMONTH(R2978,-1)+1)+1</f>
        <v>#NUM!</v>
      </c>
      <c r="AQ2978" s="45">
        <f>IF(AU2978="S",IF(Q2978="1. Aceitou o programa",R2978-B2978,0),0)</f>
        <v>0</v>
      </c>
      <c r="AR2978" s="45">
        <f>IF(AU2978="S",IF(AND(S2978&lt;&gt;"",R2978&lt;&gt;""),S2978-R2978,0),0)</f>
        <v>0</v>
      </c>
      <c r="AS2978" s="45">
        <f>IF(AU2978="S",IF(Q2978="1. Aceitou o programa",IF(OR(X2978="Não se Aplica",X2978=""),IF(OR(W2978="Não se Aplica",W2978=""),0,W2978-V2978),AVERAGE(X2978-W2978,W2978-V2978)),0),0)</f>
        <v>0</v>
      </c>
      <c r="AT2978" s="45">
        <f>IF(AU2978="S",IF(AND(Q2978="1. Aceitou o programa",AB2978="Realizada"),IFERROR(IF(AA2978="",0,AA2978-R2978),0),0),0)</f>
        <v>0</v>
      </c>
      <c r="AU2978" s="45" t="str">
        <f>_xlfn.XLOOKUP(U2978,'Lista Suspensa'!$AA$20:$AA$23,'Lista Suspensa'!$AB$20:$AB$23,"N/A")</f>
        <v>S</v>
      </c>
    </row>
    <row r="2979" spans="1:47" ht="12" customHeight="1" x14ac:dyDescent="0.3">
      <c r="A2979" s="87" t="s">
        <v>47</v>
      </c>
      <c r="B2979" s="88">
        <v>46104</v>
      </c>
      <c r="C2979" s="89" t="s">
        <v>48</v>
      </c>
      <c r="D2979" s="89" t="s">
        <v>49</v>
      </c>
      <c r="E2979" s="189">
        <v>79944871</v>
      </c>
      <c r="F2979" s="197" t="s">
        <v>7507</v>
      </c>
      <c r="G2979" s="90">
        <v>6931763857</v>
      </c>
      <c r="H2979" s="91">
        <v>24006</v>
      </c>
      <c r="I2979" s="89"/>
      <c r="J2979" s="89" t="s">
        <v>84</v>
      </c>
      <c r="K2979" s="89" t="s">
        <v>52</v>
      </c>
      <c r="L2979" s="89" t="s">
        <v>85</v>
      </c>
      <c r="M2979" s="89" t="s">
        <v>91</v>
      </c>
      <c r="N2979" s="89" t="s">
        <v>229</v>
      </c>
      <c r="O2979" s="92" t="s">
        <v>7508</v>
      </c>
      <c r="P2979" s="93" t="s">
        <v>57</v>
      </c>
      <c r="Q2979" s="110" t="s">
        <v>5322</v>
      </c>
      <c r="R2979" s="94"/>
      <c r="S2979" s="95">
        <v>46168</v>
      </c>
      <c r="T2979" s="95" t="s">
        <v>5203</v>
      </c>
      <c r="U2979" s="95" t="s">
        <v>1125</v>
      </c>
      <c r="V2979" s="91">
        <v>46118</v>
      </c>
      <c r="W2979" s="91">
        <v>46161</v>
      </c>
      <c r="X2979" s="91">
        <v>46167</v>
      </c>
      <c r="Y2979" s="96" t="s">
        <v>2851</v>
      </c>
      <c r="Z2979" s="89"/>
      <c r="AA2979" s="95"/>
      <c r="AB2979" s="89"/>
      <c r="AC2979" s="109"/>
      <c r="AD2979" s="89"/>
      <c r="AE2979" s="89"/>
      <c r="AF2979" s="191"/>
      <c r="AG2979" s="194"/>
      <c r="AH2979" s="193"/>
      <c r="AI2979" s="97"/>
      <c r="AJ2979" s="97"/>
      <c r="AK2979" s="97"/>
      <c r="AL2979" s="45" t="s">
        <v>67</v>
      </c>
      <c r="AM2979" s="160" t="str">
        <f>MONTH(B2979)&amp;"/"&amp;YEAR(B2979)</f>
        <v>3/2026</v>
      </c>
      <c r="AN2979" s="45">
        <f>WEEKNUM(B2979)-WEEKNUM(EOMONTH(B2979,-1)+1)+1</f>
        <v>4</v>
      </c>
      <c r="AO2979" s="45" t="str">
        <f>MONTH(R2979)&amp;"/"&amp;YEAR(R2979)</f>
        <v>1/1900</v>
      </c>
      <c r="AP2979" s="45" t="e">
        <f>WEEKNUM(R2979)-WEEKNUM(EOMONTH(R2979,-1)+1)+1</f>
        <v>#NUM!</v>
      </c>
      <c r="AQ2979" s="45">
        <f>IF(AU2979="S",IF(Q2979="1. Aceitou o programa",R2979-B2979,0),0)</f>
        <v>0</v>
      </c>
      <c r="AR2979" s="45">
        <f>IF(AU2979="S",IF(AND(S2979&lt;&gt;"",R2979&lt;&gt;""),S2979-R2979,0),0)</f>
        <v>0</v>
      </c>
      <c r="AS2979" s="45">
        <f>IF(AU2979="S",IF(Q2979="1. Aceitou o programa",IF(OR(X2979="Não se Aplica",X2979=""),IF(OR(W2979="Não se Aplica",W2979=""),0,W2979-V2979),AVERAGE(X2979-W2979,W2979-V2979)),0),0)</f>
        <v>0</v>
      </c>
      <c r="AT2979" s="45">
        <f>IF(AU2979="S",IF(AND(Q2979="1. Aceitou o programa",AB2979="Realizada"),IFERROR(IF(AA2979="",0,AA2979-R2979),0),0),0)</f>
        <v>0</v>
      </c>
      <c r="AU2979" s="45" t="str">
        <f>_xlfn.XLOOKUP(U2979,'Lista Suspensa'!$AA$20:$AA$23,'Lista Suspensa'!$AB$20:$AB$23,"N/A")</f>
        <v>S</v>
      </c>
    </row>
    <row r="2980" spans="1:47" ht="12" customHeight="1" x14ac:dyDescent="0.3">
      <c r="A2980" s="87" t="s">
        <v>47</v>
      </c>
      <c r="B2980" s="88">
        <v>46104</v>
      </c>
      <c r="C2980" s="89" t="s">
        <v>48</v>
      </c>
      <c r="D2980" s="89" t="s">
        <v>49</v>
      </c>
      <c r="E2980" s="189">
        <v>85742923</v>
      </c>
      <c r="F2980" s="197" t="s">
        <v>7509</v>
      </c>
      <c r="G2980" s="90">
        <v>17188681708</v>
      </c>
      <c r="H2980" s="91">
        <v>35339</v>
      </c>
      <c r="I2980" s="89"/>
      <c r="J2980" s="89" t="s">
        <v>51</v>
      </c>
      <c r="K2980" s="89" t="s">
        <v>76</v>
      </c>
      <c r="L2980" s="89" t="s">
        <v>95</v>
      </c>
      <c r="M2980" s="89" t="s">
        <v>2742</v>
      </c>
      <c r="N2980" s="89" t="s">
        <v>137</v>
      </c>
      <c r="O2980" s="92" t="s">
        <v>7510</v>
      </c>
      <c r="P2980" s="93" t="s">
        <v>57</v>
      </c>
      <c r="Q2980" s="110" t="s">
        <v>5322</v>
      </c>
      <c r="R2980" s="94"/>
      <c r="S2980" s="95">
        <v>46168</v>
      </c>
      <c r="T2980" s="95" t="s">
        <v>5203</v>
      </c>
      <c r="U2980" s="95" t="s">
        <v>1125</v>
      </c>
      <c r="V2980" s="91">
        <v>46118</v>
      </c>
      <c r="W2980" s="91">
        <v>46161</v>
      </c>
      <c r="X2980" s="91">
        <v>46167</v>
      </c>
      <c r="Y2980" s="96" t="s">
        <v>2851</v>
      </c>
      <c r="Z2980" s="89"/>
      <c r="AA2980" s="95"/>
      <c r="AB2980" s="89"/>
      <c r="AC2980" s="109"/>
      <c r="AD2980" s="89"/>
      <c r="AE2980" s="89"/>
      <c r="AF2980" s="191"/>
      <c r="AG2980" s="194"/>
      <c r="AH2980" s="193"/>
      <c r="AI2980" s="97"/>
      <c r="AJ2980" s="97"/>
      <c r="AK2980" s="97"/>
      <c r="AL2980" s="45" t="s">
        <v>67</v>
      </c>
      <c r="AM2980" s="160" t="str">
        <f>MONTH(B2980)&amp;"/"&amp;YEAR(B2980)</f>
        <v>3/2026</v>
      </c>
      <c r="AN2980" s="45">
        <f>WEEKNUM(B2980)-WEEKNUM(EOMONTH(B2980,-1)+1)+1</f>
        <v>4</v>
      </c>
      <c r="AO2980" s="45" t="str">
        <f>MONTH(R2980)&amp;"/"&amp;YEAR(R2980)</f>
        <v>1/1900</v>
      </c>
      <c r="AP2980" s="45" t="e">
        <f>WEEKNUM(R2980)-WEEKNUM(EOMONTH(R2980,-1)+1)+1</f>
        <v>#NUM!</v>
      </c>
      <c r="AQ2980" s="45">
        <f>IF(AU2980="S",IF(Q2980="1. Aceitou o programa",R2980-B2980,0),0)</f>
        <v>0</v>
      </c>
      <c r="AR2980" s="45">
        <f>IF(AU2980="S",IF(AND(S2980&lt;&gt;"",R2980&lt;&gt;""),S2980-R2980,0),0)</f>
        <v>0</v>
      </c>
      <c r="AS2980" s="45">
        <f>IF(AU2980="S",IF(Q2980="1. Aceitou o programa",IF(OR(X2980="Não se Aplica",X2980=""),IF(OR(W2980="Não se Aplica",W2980=""),0,W2980-V2980),AVERAGE(X2980-W2980,W2980-V2980)),0),0)</f>
        <v>0</v>
      </c>
      <c r="AT2980" s="45">
        <f>IF(AU2980="S",IF(AND(Q2980="1. Aceitou o programa",AB2980="Realizada"),IFERROR(IF(AA2980="",0,AA2980-R2980),0),0),0)</f>
        <v>0</v>
      </c>
      <c r="AU2980" s="45" t="str">
        <f>_xlfn.XLOOKUP(U2980,'Lista Suspensa'!$AA$20:$AA$23,'Lista Suspensa'!$AB$20:$AB$23,"N/A")</f>
        <v>S</v>
      </c>
    </row>
    <row r="2981" spans="1:47" ht="12" customHeight="1" x14ac:dyDescent="0.3">
      <c r="A2981" s="87" t="s">
        <v>47</v>
      </c>
      <c r="B2981" s="88">
        <v>46104</v>
      </c>
      <c r="C2981" s="89" t="s">
        <v>48</v>
      </c>
      <c r="D2981" s="89" t="s">
        <v>49</v>
      </c>
      <c r="E2981" s="189">
        <v>85733405</v>
      </c>
      <c r="F2981" s="197" t="s">
        <v>7511</v>
      </c>
      <c r="G2981" s="90">
        <v>21358268711</v>
      </c>
      <c r="H2981" s="91">
        <v>37957</v>
      </c>
      <c r="I2981" s="89"/>
      <c r="J2981" s="89" t="s">
        <v>84</v>
      </c>
      <c r="K2981" s="89" t="s">
        <v>76</v>
      </c>
      <c r="L2981" s="89" t="s">
        <v>95</v>
      </c>
      <c r="M2981" s="89" t="s">
        <v>222</v>
      </c>
      <c r="N2981" s="89" t="s">
        <v>137</v>
      </c>
      <c r="O2981" s="92" t="s">
        <v>7512</v>
      </c>
      <c r="P2981" s="93" t="s">
        <v>57</v>
      </c>
      <c r="Q2981" s="110" t="s">
        <v>5322</v>
      </c>
      <c r="R2981" s="94"/>
      <c r="S2981" s="95">
        <v>46168</v>
      </c>
      <c r="T2981" s="95" t="s">
        <v>5203</v>
      </c>
      <c r="U2981" s="95" t="s">
        <v>1125</v>
      </c>
      <c r="V2981" s="91">
        <v>46118</v>
      </c>
      <c r="W2981" s="91">
        <v>46161</v>
      </c>
      <c r="X2981" s="91">
        <v>46167</v>
      </c>
      <c r="Y2981" s="96" t="s">
        <v>2851</v>
      </c>
      <c r="Z2981" s="89"/>
      <c r="AA2981" s="95"/>
      <c r="AB2981" s="89"/>
      <c r="AC2981" s="109"/>
      <c r="AD2981" s="89"/>
      <c r="AE2981" s="89"/>
      <c r="AF2981" s="191"/>
      <c r="AG2981" s="194"/>
      <c r="AH2981" s="193"/>
      <c r="AI2981" s="97"/>
      <c r="AJ2981" s="97"/>
      <c r="AK2981" s="97"/>
      <c r="AL2981" s="45" t="s">
        <v>67</v>
      </c>
      <c r="AM2981" s="160" t="str">
        <f>MONTH(B2981)&amp;"/"&amp;YEAR(B2981)</f>
        <v>3/2026</v>
      </c>
      <c r="AN2981" s="45">
        <f>WEEKNUM(B2981)-WEEKNUM(EOMONTH(B2981,-1)+1)+1</f>
        <v>4</v>
      </c>
      <c r="AO2981" s="45" t="str">
        <f>MONTH(R2981)&amp;"/"&amp;YEAR(R2981)</f>
        <v>1/1900</v>
      </c>
      <c r="AP2981" s="45" t="e">
        <f>WEEKNUM(R2981)-WEEKNUM(EOMONTH(R2981,-1)+1)+1</f>
        <v>#NUM!</v>
      </c>
      <c r="AQ2981" s="45">
        <f>IF(AU2981="S",IF(Q2981="1. Aceitou o programa",R2981-B2981,0),0)</f>
        <v>0</v>
      </c>
      <c r="AR2981" s="45">
        <f>IF(AU2981="S",IF(AND(S2981&lt;&gt;"",R2981&lt;&gt;""),S2981-R2981,0),0)</f>
        <v>0</v>
      </c>
      <c r="AS2981" s="45">
        <f>IF(AU2981="S",IF(Q2981="1. Aceitou o programa",IF(OR(X2981="Não se Aplica",X2981=""),IF(OR(W2981="Não se Aplica",W2981=""),0,W2981-V2981),AVERAGE(X2981-W2981,W2981-V2981)),0),0)</f>
        <v>0</v>
      </c>
      <c r="AT2981" s="45">
        <f>IF(AU2981="S",IF(AND(Q2981="1. Aceitou o programa",AB2981="Realizada"),IFERROR(IF(AA2981="",0,AA2981-R2981),0),0),0)</f>
        <v>0</v>
      </c>
      <c r="AU2981" s="45" t="str">
        <f>_xlfn.XLOOKUP(U2981,'Lista Suspensa'!$AA$20:$AA$23,'Lista Suspensa'!$AB$20:$AB$23,"N/A")</f>
        <v>S</v>
      </c>
    </row>
    <row r="2982" spans="1:47" ht="12" customHeight="1" x14ac:dyDescent="0.3">
      <c r="A2982" s="87" t="s">
        <v>47</v>
      </c>
      <c r="B2982" s="88">
        <v>46104</v>
      </c>
      <c r="C2982" s="89" t="s">
        <v>48</v>
      </c>
      <c r="D2982" s="89" t="s">
        <v>49</v>
      </c>
      <c r="E2982" s="189">
        <v>85742891</v>
      </c>
      <c r="F2982" s="197" t="s">
        <v>7513</v>
      </c>
      <c r="G2982" s="90">
        <v>1483350711</v>
      </c>
      <c r="H2982" s="91">
        <v>25952</v>
      </c>
      <c r="I2982" s="89"/>
      <c r="J2982" s="89" t="s">
        <v>84</v>
      </c>
      <c r="K2982" s="89" t="s">
        <v>76</v>
      </c>
      <c r="L2982" s="89" t="s">
        <v>95</v>
      </c>
      <c r="M2982" s="89" t="s">
        <v>222</v>
      </c>
      <c r="N2982" s="89" t="s">
        <v>137</v>
      </c>
      <c r="O2982" s="92" t="s">
        <v>7514</v>
      </c>
      <c r="P2982" s="93" t="s">
        <v>57</v>
      </c>
      <c r="Q2982" s="110" t="s">
        <v>5322</v>
      </c>
      <c r="R2982" s="94"/>
      <c r="S2982" s="95">
        <v>46168</v>
      </c>
      <c r="T2982" s="95" t="s">
        <v>5203</v>
      </c>
      <c r="U2982" s="95" t="s">
        <v>1125</v>
      </c>
      <c r="V2982" s="91">
        <v>46118</v>
      </c>
      <c r="W2982" s="91">
        <v>46161</v>
      </c>
      <c r="X2982" s="91">
        <v>46167</v>
      </c>
      <c r="Y2982" s="96" t="s">
        <v>2851</v>
      </c>
      <c r="Z2982" s="89"/>
      <c r="AA2982" s="95"/>
      <c r="AB2982" s="89"/>
      <c r="AC2982" s="109"/>
      <c r="AD2982" s="89"/>
      <c r="AE2982" s="89"/>
      <c r="AF2982" s="191"/>
      <c r="AG2982" s="194"/>
      <c r="AH2982" s="193"/>
      <c r="AI2982" s="97"/>
      <c r="AJ2982" s="97"/>
      <c r="AK2982" s="97"/>
      <c r="AL2982" s="45" t="s">
        <v>67</v>
      </c>
      <c r="AM2982" s="160" t="str">
        <f>MONTH(B2982)&amp;"/"&amp;YEAR(B2982)</f>
        <v>3/2026</v>
      </c>
      <c r="AN2982" s="45">
        <f>WEEKNUM(B2982)-WEEKNUM(EOMONTH(B2982,-1)+1)+1</f>
        <v>4</v>
      </c>
      <c r="AO2982" s="45" t="str">
        <f>MONTH(R2982)&amp;"/"&amp;YEAR(R2982)</f>
        <v>1/1900</v>
      </c>
      <c r="AP2982" s="45" t="e">
        <f>WEEKNUM(R2982)-WEEKNUM(EOMONTH(R2982,-1)+1)+1</f>
        <v>#NUM!</v>
      </c>
      <c r="AQ2982" s="45">
        <f>IF(AU2982="S",IF(Q2982="1. Aceitou o programa",R2982-B2982,0),0)</f>
        <v>0</v>
      </c>
      <c r="AR2982" s="45">
        <f>IF(AU2982="S",IF(AND(S2982&lt;&gt;"",R2982&lt;&gt;""),S2982-R2982,0),0)</f>
        <v>0</v>
      </c>
      <c r="AS2982" s="45">
        <f>IF(AU2982="S",IF(Q2982="1. Aceitou o programa",IF(OR(X2982="Não se Aplica",X2982=""),IF(OR(W2982="Não se Aplica",W2982=""),0,W2982-V2982),AVERAGE(X2982-W2982,W2982-V2982)),0),0)</f>
        <v>0</v>
      </c>
      <c r="AT2982" s="45">
        <f>IF(AU2982="S",IF(AND(Q2982="1. Aceitou o programa",AB2982="Realizada"),IFERROR(IF(AA2982="",0,AA2982-R2982),0),0),0)</f>
        <v>0</v>
      </c>
      <c r="AU2982" s="45" t="str">
        <f>_xlfn.XLOOKUP(U2982,'Lista Suspensa'!$AA$20:$AA$23,'Lista Suspensa'!$AB$20:$AB$23,"N/A")</f>
        <v>S</v>
      </c>
    </row>
    <row r="2983" spans="1:47" ht="12" customHeight="1" x14ac:dyDescent="0.3">
      <c r="A2983" s="87" t="s">
        <v>47</v>
      </c>
      <c r="B2983" s="88">
        <v>46104</v>
      </c>
      <c r="C2983" s="89" t="s">
        <v>48</v>
      </c>
      <c r="D2983" s="89" t="s">
        <v>49</v>
      </c>
      <c r="E2983" s="189">
        <v>84701767</v>
      </c>
      <c r="F2983" s="197" t="s">
        <v>7515</v>
      </c>
      <c r="G2983" s="90">
        <v>43519539772</v>
      </c>
      <c r="H2983" s="91">
        <v>19957</v>
      </c>
      <c r="I2983" s="89"/>
      <c r="J2983" s="89" t="s">
        <v>51</v>
      </c>
      <c r="K2983" s="89" t="s">
        <v>76</v>
      </c>
      <c r="L2983" s="89" t="s">
        <v>95</v>
      </c>
      <c r="M2983" s="89" t="s">
        <v>334</v>
      </c>
      <c r="N2983" s="89" t="s">
        <v>79</v>
      </c>
      <c r="O2983" s="92" t="s">
        <v>7516</v>
      </c>
      <c r="P2983" s="93" t="s">
        <v>57</v>
      </c>
      <c r="Q2983" s="110" t="s">
        <v>5322</v>
      </c>
      <c r="R2983" s="94"/>
      <c r="S2983" s="95">
        <v>46168</v>
      </c>
      <c r="T2983" s="95" t="s">
        <v>5203</v>
      </c>
      <c r="U2983" s="95" t="s">
        <v>1125</v>
      </c>
      <c r="V2983" s="91">
        <v>46118</v>
      </c>
      <c r="W2983" s="91">
        <v>46161</v>
      </c>
      <c r="X2983" s="91">
        <v>46167</v>
      </c>
      <c r="Y2983" s="96" t="s">
        <v>2851</v>
      </c>
      <c r="Z2983" s="89"/>
      <c r="AA2983" s="95"/>
      <c r="AB2983" s="89"/>
      <c r="AC2983" s="109"/>
      <c r="AD2983" s="89"/>
      <c r="AE2983" s="89"/>
      <c r="AF2983" s="191"/>
      <c r="AG2983" s="194"/>
      <c r="AH2983" s="193"/>
      <c r="AI2983" s="97"/>
      <c r="AJ2983" s="97"/>
      <c r="AK2983" s="97"/>
      <c r="AL2983" s="45" t="s">
        <v>67</v>
      </c>
      <c r="AM2983" s="160" t="str">
        <f>MONTH(B2983)&amp;"/"&amp;YEAR(B2983)</f>
        <v>3/2026</v>
      </c>
      <c r="AN2983" s="45">
        <f>WEEKNUM(B2983)-WEEKNUM(EOMONTH(B2983,-1)+1)+1</f>
        <v>4</v>
      </c>
      <c r="AO2983" s="45" t="str">
        <f>MONTH(R2983)&amp;"/"&amp;YEAR(R2983)</f>
        <v>1/1900</v>
      </c>
      <c r="AP2983" s="45" t="e">
        <f>WEEKNUM(R2983)-WEEKNUM(EOMONTH(R2983,-1)+1)+1</f>
        <v>#NUM!</v>
      </c>
      <c r="AQ2983" s="45">
        <f>IF(AU2983="S",IF(Q2983="1. Aceitou o programa",R2983-B2983,0),0)</f>
        <v>0</v>
      </c>
      <c r="AR2983" s="45">
        <f>IF(AU2983="S",IF(AND(S2983&lt;&gt;"",R2983&lt;&gt;""),S2983-R2983,0),0)</f>
        <v>0</v>
      </c>
      <c r="AS2983" s="45">
        <f>IF(AU2983="S",IF(Q2983="1. Aceitou o programa",IF(OR(X2983="Não se Aplica",X2983=""),IF(OR(W2983="Não se Aplica",W2983=""),0,W2983-V2983),AVERAGE(X2983-W2983,W2983-V2983)),0),0)</f>
        <v>0</v>
      </c>
      <c r="AT2983" s="45">
        <f>IF(AU2983="S",IF(AND(Q2983="1. Aceitou o programa",AB2983="Realizada"),IFERROR(IF(AA2983="",0,AA2983-R2983),0),0),0)</f>
        <v>0</v>
      </c>
      <c r="AU2983" s="45" t="str">
        <f>_xlfn.XLOOKUP(U2983,'Lista Suspensa'!$AA$20:$AA$23,'Lista Suspensa'!$AB$20:$AB$23,"N/A")</f>
        <v>S</v>
      </c>
    </row>
    <row r="2984" spans="1:47" ht="12" customHeight="1" x14ac:dyDescent="0.3">
      <c r="A2984" s="87" t="s">
        <v>47</v>
      </c>
      <c r="B2984" s="88">
        <v>46104</v>
      </c>
      <c r="C2984" s="89" t="s">
        <v>48</v>
      </c>
      <c r="D2984" s="89" t="s">
        <v>49</v>
      </c>
      <c r="E2984" s="189">
        <v>919737447</v>
      </c>
      <c r="F2984" s="197" t="s">
        <v>7517</v>
      </c>
      <c r="G2984" s="90">
        <v>23912693749</v>
      </c>
      <c r="H2984" s="91">
        <v>16979</v>
      </c>
      <c r="I2984" s="89"/>
      <c r="J2984" s="89" t="s">
        <v>51</v>
      </c>
      <c r="K2984" s="89" t="s">
        <v>76</v>
      </c>
      <c r="L2984" s="89" t="s">
        <v>95</v>
      </c>
      <c r="M2984" s="89" t="s">
        <v>1606</v>
      </c>
      <c r="N2984" s="89" t="s">
        <v>87</v>
      </c>
      <c r="O2984" s="92" t="s">
        <v>7518</v>
      </c>
      <c r="P2984" s="93" t="s">
        <v>57</v>
      </c>
      <c r="Q2984" s="110" t="s">
        <v>5322</v>
      </c>
      <c r="R2984" s="94"/>
      <c r="S2984" s="95">
        <v>46168</v>
      </c>
      <c r="T2984" s="95" t="s">
        <v>5203</v>
      </c>
      <c r="U2984" s="95" t="s">
        <v>1125</v>
      </c>
      <c r="V2984" s="91">
        <v>46118</v>
      </c>
      <c r="W2984" s="91">
        <v>46161</v>
      </c>
      <c r="X2984" s="91">
        <v>46167</v>
      </c>
      <c r="Y2984" s="96" t="s">
        <v>2851</v>
      </c>
      <c r="Z2984" s="89"/>
      <c r="AA2984" s="95"/>
      <c r="AB2984" s="89"/>
      <c r="AC2984" s="109"/>
      <c r="AD2984" s="89"/>
      <c r="AE2984" s="89"/>
      <c r="AF2984" s="191"/>
      <c r="AG2984" s="194"/>
      <c r="AH2984" s="193"/>
      <c r="AI2984" s="97"/>
      <c r="AJ2984" s="97"/>
      <c r="AK2984" s="97"/>
      <c r="AL2984" s="45" t="s">
        <v>67</v>
      </c>
      <c r="AM2984" s="160" t="str">
        <f>MONTH(B2984)&amp;"/"&amp;YEAR(B2984)</f>
        <v>3/2026</v>
      </c>
      <c r="AN2984" s="45">
        <f>WEEKNUM(B2984)-WEEKNUM(EOMONTH(B2984,-1)+1)+1</f>
        <v>4</v>
      </c>
      <c r="AO2984" s="45" t="str">
        <f>MONTH(R2984)&amp;"/"&amp;YEAR(R2984)</f>
        <v>1/1900</v>
      </c>
      <c r="AP2984" s="45" t="e">
        <f>WEEKNUM(R2984)-WEEKNUM(EOMONTH(R2984,-1)+1)+1</f>
        <v>#NUM!</v>
      </c>
      <c r="AQ2984" s="45">
        <f>IF(AU2984="S",IF(Q2984="1. Aceitou o programa",R2984-B2984,0),0)</f>
        <v>0</v>
      </c>
      <c r="AR2984" s="45">
        <f>IF(AU2984="S",IF(AND(S2984&lt;&gt;"",R2984&lt;&gt;""),S2984-R2984,0),0)</f>
        <v>0</v>
      </c>
      <c r="AS2984" s="45">
        <f>IF(AU2984="S",IF(Q2984="1. Aceitou o programa",IF(OR(X2984="Não se Aplica",X2984=""),IF(OR(W2984="Não se Aplica",W2984=""),0,W2984-V2984),AVERAGE(X2984-W2984,W2984-V2984)),0),0)</f>
        <v>0</v>
      </c>
      <c r="AT2984" s="45">
        <f>IF(AU2984="S",IF(AND(Q2984="1. Aceitou o programa",AB2984="Realizada"),IFERROR(IF(AA2984="",0,AA2984-R2984),0),0),0)</f>
        <v>0</v>
      </c>
      <c r="AU2984" s="45" t="str">
        <f>_xlfn.XLOOKUP(U2984,'Lista Suspensa'!$AA$20:$AA$23,'Lista Suspensa'!$AB$20:$AB$23,"N/A")</f>
        <v>S</v>
      </c>
    </row>
    <row r="2985" spans="1:47" ht="12" customHeight="1" x14ac:dyDescent="0.3">
      <c r="A2985" s="87" t="s">
        <v>47</v>
      </c>
      <c r="B2985" s="88">
        <v>46104</v>
      </c>
      <c r="C2985" s="89" t="s">
        <v>48</v>
      </c>
      <c r="D2985" s="89" t="s">
        <v>49</v>
      </c>
      <c r="E2985" s="189">
        <v>79991165</v>
      </c>
      <c r="F2985" s="197" t="s">
        <v>7519</v>
      </c>
      <c r="G2985" s="90">
        <v>6715803889</v>
      </c>
      <c r="H2985" s="91">
        <v>23949</v>
      </c>
      <c r="I2985" s="89"/>
      <c r="J2985" s="89" t="s">
        <v>51</v>
      </c>
      <c r="K2985" s="89" t="s">
        <v>52</v>
      </c>
      <c r="L2985" s="89" t="s">
        <v>53</v>
      </c>
      <c r="M2985" s="89" t="s">
        <v>6078</v>
      </c>
      <c r="N2985" s="89" t="s">
        <v>137</v>
      </c>
      <c r="O2985" s="92" t="s">
        <v>7520</v>
      </c>
      <c r="P2985" s="93" t="s">
        <v>57</v>
      </c>
      <c r="Q2985" s="110" t="s">
        <v>58</v>
      </c>
      <c r="R2985" s="94">
        <v>46169</v>
      </c>
      <c r="S2985" s="95"/>
      <c r="T2985" s="95" t="s">
        <v>59</v>
      </c>
      <c r="U2985" s="95" t="s">
        <v>60</v>
      </c>
      <c r="V2985" s="91">
        <v>46118</v>
      </c>
      <c r="W2985" s="91">
        <v>46161</v>
      </c>
      <c r="X2985" s="91">
        <v>46167</v>
      </c>
      <c r="Y2985" s="96" t="s">
        <v>2851</v>
      </c>
      <c r="Z2985" s="89" t="s">
        <v>62</v>
      </c>
      <c r="AA2985" s="95"/>
      <c r="AB2985" s="95" t="s">
        <v>2804</v>
      </c>
      <c r="AC2985" s="95" t="s">
        <v>2804</v>
      </c>
      <c r="AD2985" s="95" t="s">
        <v>2804</v>
      </c>
      <c r="AE2985" s="95" t="s">
        <v>2804</v>
      </c>
      <c r="AF2985" s="95" t="s">
        <v>2804</v>
      </c>
      <c r="AG2985" s="95" t="s">
        <v>2804</v>
      </c>
      <c r="AH2985" s="95" t="s">
        <v>2804</v>
      </c>
      <c r="AI2985" s="97"/>
      <c r="AJ2985" s="97" t="s">
        <v>65</v>
      </c>
      <c r="AK2985" s="97" t="s">
        <v>66</v>
      </c>
      <c r="AL2985" s="45" t="s">
        <v>67</v>
      </c>
      <c r="AM2985" s="160" t="str">
        <f>MONTH(B2985)&amp;"/"&amp;YEAR(B2985)</f>
        <v>3/2026</v>
      </c>
      <c r="AN2985" s="45">
        <f>WEEKNUM(B2985)-WEEKNUM(EOMONTH(B2985,-1)+1)+1</f>
        <v>4</v>
      </c>
      <c r="AO2985" s="45" t="str">
        <f>MONTH(R2985)&amp;"/"&amp;YEAR(R2985)</f>
        <v>5/2026</v>
      </c>
      <c r="AP2985" s="45">
        <f>WEEKNUM(R2985)-WEEKNUM(EOMONTH(R2985,-1)+1)+1</f>
        <v>5</v>
      </c>
      <c r="AQ2985" s="45">
        <f>IF(AU2985="S",IF(Q2985="1. Aceitou o programa",R2985-B2985,0),0)</f>
        <v>65</v>
      </c>
      <c r="AR2985" s="45">
        <f>IF(AU2985="S",IF(AND(S2985&lt;&gt;"",R2985&lt;&gt;""),S2985-R2985,0),0)</f>
        <v>0</v>
      </c>
      <c r="AS2985" s="45">
        <f>IF(AU2985="S",IF(Q2985="1. Aceitou o programa",IF(OR(X2985="Não se Aplica",X2985=""),IF(OR(W2985="Não se Aplica",W2985=""),0,W2985-V2985),AVERAGE(X2985-W2985,W2985-V2985)),0),0)</f>
        <v>24.5</v>
      </c>
      <c r="AT2985" s="45">
        <f>IF(AU2985="S",IF(AND(Q2985="1. Aceitou o programa",AB2985="Realizada"),IFERROR(IF(AA2985="",0,AA2985-R2985),0),0),0)</f>
        <v>0</v>
      </c>
      <c r="AU2985" s="45" t="str">
        <f>_xlfn.XLOOKUP(U2985,'Lista Suspensa'!$AA$20:$AA$23,'Lista Suspensa'!$AB$20:$AB$23,"N/A")</f>
        <v>S</v>
      </c>
    </row>
    <row r="2986" spans="1:47" ht="12" customHeight="1" x14ac:dyDescent="0.3">
      <c r="A2986" s="87" t="s">
        <v>47</v>
      </c>
      <c r="B2986" s="88">
        <v>46104</v>
      </c>
      <c r="C2986" s="89" t="s">
        <v>48</v>
      </c>
      <c r="D2986" s="89" t="s">
        <v>49</v>
      </c>
      <c r="E2986" s="189">
        <v>79991524</v>
      </c>
      <c r="F2986" s="197" t="s">
        <v>7521</v>
      </c>
      <c r="G2986" s="90">
        <v>24579697863</v>
      </c>
      <c r="H2986" s="91">
        <v>26116</v>
      </c>
      <c r="I2986" s="89"/>
      <c r="J2986" s="89" t="s">
        <v>84</v>
      </c>
      <c r="K2986" s="89" t="s">
        <v>52</v>
      </c>
      <c r="L2986" s="89" t="s">
        <v>53</v>
      </c>
      <c r="M2986" s="89" t="s">
        <v>855</v>
      </c>
      <c r="N2986" s="89" t="s">
        <v>137</v>
      </c>
      <c r="O2986" s="92" t="s">
        <v>7522</v>
      </c>
      <c r="P2986" s="93" t="s">
        <v>57</v>
      </c>
      <c r="Q2986" s="110" t="s">
        <v>5322</v>
      </c>
      <c r="R2986" s="94"/>
      <c r="S2986" s="95">
        <v>46168</v>
      </c>
      <c r="T2986" s="95" t="s">
        <v>5203</v>
      </c>
      <c r="U2986" s="95" t="s">
        <v>1125</v>
      </c>
      <c r="V2986" s="91">
        <v>46118</v>
      </c>
      <c r="W2986" s="91">
        <v>46161</v>
      </c>
      <c r="X2986" s="91">
        <v>46167</v>
      </c>
      <c r="Y2986" s="96" t="s">
        <v>2851</v>
      </c>
      <c r="Z2986" s="89"/>
      <c r="AA2986" s="95"/>
      <c r="AB2986" s="89"/>
      <c r="AC2986" s="109"/>
      <c r="AD2986" s="89"/>
      <c r="AE2986" s="89"/>
      <c r="AF2986" s="191"/>
      <c r="AG2986" s="194"/>
      <c r="AH2986" s="193"/>
      <c r="AI2986" s="97"/>
      <c r="AJ2986" s="97"/>
      <c r="AK2986" s="97"/>
      <c r="AL2986" s="45" t="s">
        <v>67</v>
      </c>
      <c r="AM2986" s="160" t="str">
        <f>MONTH(B2986)&amp;"/"&amp;YEAR(B2986)</f>
        <v>3/2026</v>
      </c>
      <c r="AN2986" s="45">
        <f>WEEKNUM(B2986)-WEEKNUM(EOMONTH(B2986,-1)+1)+1</f>
        <v>4</v>
      </c>
      <c r="AO2986" s="45" t="str">
        <f>MONTH(R2986)&amp;"/"&amp;YEAR(R2986)</f>
        <v>1/1900</v>
      </c>
      <c r="AP2986" s="45" t="e">
        <f>WEEKNUM(R2986)-WEEKNUM(EOMONTH(R2986,-1)+1)+1</f>
        <v>#NUM!</v>
      </c>
      <c r="AQ2986" s="45">
        <f>IF(AU2986="S",IF(Q2986="1. Aceitou o programa",R2986-B2986,0),0)</f>
        <v>0</v>
      </c>
      <c r="AR2986" s="45">
        <f>IF(AU2986="S",IF(AND(S2986&lt;&gt;"",R2986&lt;&gt;""),S2986-R2986,0),0)</f>
        <v>0</v>
      </c>
      <c r="AS2986" s="45">
        <f>IF(AU2986="S",IF(Q2986="1. Aceitou o programa",IF(OR(X2986="Não se Aplica",X2986=""),IF(OR(W2986="Não se Aplica",W2986=""),0,W2986-V2986),AVERAGE(X2986-W2986,W2986-V2986)),0),0)</f>
        <v>0</v>
      </c>
      <c r="AT2986" s="45">
        <f>IF(AU2986="S",IF(AND(Q2986="1. Aceitou o programa",AB2986="Realizada"),IFERROR(IF(AA2986="",0,AA2986-R2986),0),0),0)</f>
        <v>0</v>
      </c>
      <c r="AU2986" s="45" t="str">
        <f>_xlfn.XLOOKUP(U2986,'Lista Suspensa'!$AA$20:$AA$23,'Lista Suspensa'!$AB$20:$AB$23,"N/A")</f>
        <v>S</v>
      </c>
    </row>
    <row r="2987" spans="1:47" ht="12" customHeight="1" x14ac:dyDescent="0.3">
      <c r="A2987" s="87" t="s">
        <v>47</v>
      </c>
      <c r="B2987" s="88">
        <v>46104</v>
      </c>
      <c r="C2987" s="89" t="s">
        <v>48</v>
      </c>
      <c r="D2987" s="89" t="s">
        <v>49</v>
      </c>
      <c r="E2987" s="189">
        <v>83958906</v>
      </c>
      <c r="F2987" s="197" t="s">
        <v>7523</v>
      </c>
      <c r="G2987" s="90">
        <v>40608082880</v>
      </c>
      <c r="H2987" s="91">
        <v>36825</v>
      </c>
      <c r="I2987" s="89"/>
      <c r="J2987" s="89" t="s">
        <v>51</v>
      </c>
      <c r="K2987" s="89" t="s">
        <v>52</v>
      </c>
      <c r="L2987" s="89" t="s">
        <v>85</v>
      </c>
      <c r="M2987" s="89" t="s">
        <v>1402</v>
      </c>
      <c r="N2987" s="89" t="s">
        <v>449</v>
      </c>
      <c r="O2987" s="92" t="s">
        <v>7524</v>
      </c>
      <c r="P2987" s="93" t="s">
        <v>57</v>
      </c>
      <c r="Q2987" s="110" t="s">
        <v>5322</v>
      </c>
      <c r="R2987" s="94"/>
      <c r="S2987" s="95">
        <v>46168</v>
      </c>
      <c r="T2987" s="95" t="s">
        <v>5203</v>
      </c>
      <c r="U2987" s="95" t="s">
        <v>1125</v>
      </c>
      <c r="V2987" s="91">
        <v>46118</v>
      </c>
      <c r="W2987" s="91">
        <v>46161</v>
      </c>
      <c r="X2987" s="91">
        <v>46167</v>
      </c>
      <c r="Y2987" s="96" t="s">
        <v>2851</v>
      </c>
      <c r="Z2987" s="89"/>
      <c r="AA2987" s="95"/>
      <c r="AB2987" s="89"/>
      <c r="AC2987" s="109"/>
      <c r="AD2987" s="89"/>
      <c r="AE2987" s="89"/>
      <c r="AF2987" s="191"/>
      <c r="AG2987" s="194"/>
      <c r="AH2987" s="193"/>
      <c r="AI2987" s="97"/>
      <c r="AJ2987" s="97"/>
      <c r="AK2987" s="97"/>
      <c r="AL2987" s="45" t="s">
        <v>67</v>
      </c>
      <c r="AM2987" s="160" t="str">
        <f>MONTH(B2987)&amp;"/"&amp;YEAR(B2987)</f>
        <v>3/2026</v>
      </c>
      <c r="AN2987" s="45">
        <f>WEEKNUM(B2987)-WEEKNUM(EOMONTH(B2987,-1)+1)+1</f>
        <v>4</v>
      </c>
      <c r="AO2987" s="45" t="str">
        <f>MONTH(R2987)&amp;"/"&amp;YEAR(R2987)</f>
        <v>1/1900</v>
      </c>
      <c r="AP2987" s="45" t="e">
        <f>WEEKNUM(R2987)-WEEKNUM(EOMONTH(R2987,-1)+1)+1</f>
        <v>#NUM!</v>
      </c>
      <c r="AQ2987" s="45">
        <f>IF(AU2987="S",IF(Q2987="1. Aceitou o programa",R2987-B2987,0),0)</f>
        <v>0</v>
      </c>
      <c r="AR2987" s="45">
        <f>IF(AU2987="S",IF(AND(S2987&lt;&gt;"",R2987&lt;&gt;""),S2987-R2987,0),0)</f>
        <v>0</v>
      </c>
      <c r="AS2987" s="45">
        <f>IF(AU2987="S",IF(Q2987="1. Aceitou o programa",IF(OR(X2987="Não se Aplica",X2987=""),IF(OR(W2987="Não se Aplica",W2987=""),0,W2987-V2987),AVERAGE(X2987-W2987,W2987-V2987)),0),0)</f>
        <v>0</v>
      </c>
      <c r="AT2987" s="45">
        <f>IF(AU2987="S",IF(AND(Q2987="1. Aceitou o programa",AB2987="Realizada"),IFERROR(IF(AA2987="",0,AA2987-R2987),0),0),0)</f>
        <v>0</v>
      </c>
      <c r="AU2987" s="45" t="str">
        <f>_xlfn.XLOOKUP(U2987,'Lista Suspensa'!$AA$20:$AA$23,'Lista Suspensa'!$AB$20:$AB$23,"N/A")</f>
        <v>S</v>
      </c>
    </row>
    <row r="2988" spans="1:47" ht="12" customHeight="1" x14ac:dyDescent="0.3">
      <c r="A2988" s="87" t="s">
        <v>47</v>
      </c>
      <c r="B2988" s="88">
        <v>46104</v>
      </c>
      <c r="C2988" s="89" t="s">
        <v>48</v>
      </c>
      <c r="D2988" s="89" t="s">
        <v>49</v>
      </c>
      <c r="E2988" s="189">
        <v>80909500</v>
      </c>
      <c r="F2988" s="197" t="s">
        <v>7525</v>
      </c>
      <c r="G2988" s="90">
        <v>36590438854</v>
      </c>
      <c r="H2988" s="91">
        <v>32808</v>
      </c>
      <c r="I2988" s="89"/>
      <c r="J2988" s="89" t="s">
        <v>51</v>
      </c>
      <c r="K2988" s="89" t="s">
        <v>52</v>
      </c>
      <c r="L2988" s="89" t="s">
        <v>53</v>
      </c>
      <c r="M2988" s="89" t="s">
        <v>7526</v>
      </c>
      <c r="N2988" s="89" t="s">
        <v>137</v>
      </c>
      <c r="O2988" s="92" t="s">
        <v>7527</v>
      </c>
      <c r="P2988" s="93" t="s">
        <v>57</v>
      </c>
      <c r="Q2988" s="110" t="s">
        <v>5322</v>
      </c>
      <c r="R2988" s="94"/>
      <c r="S2988" s="95">
        <v>46168</v>
      </c>
      <c r="T2988" s="95" t="s">
        <v>5203</v>
      </c>
      <c r="U2988" s="95" t="s">
        <v>1125</v>
      </c>
      <c r="V2988" s="91">
        <v>46118</v>
      </c>
      <c r="W2988" s="91">
        <v>46161</v>
      </c>
      <c r="X2988" s="91">
        <v>46167</v>
      </c>
      <c r="Y2988" s="96" t="s">
        <v>2851</v>
      </c>
      <c r="Z2988" s="89"/>
      <c r="AA2988" s="95"/>
      <c r="AB2988" s="89"/>
      <c r="AC2988" s="109"/>
      <c r="AD2988" s="89"/>
      <c r="AE2988" s="89"/>
      <c r="AF2988" s="191"/>
      <c r="AG2988" s="194"/>
      <c r="AH2988" s="193"/>
      <c r="AI2988" s="97"/>
      <c r="AJ2988" s="97"/>
      <c r="AK2988" s="97"/>
      <c r="AL2988" s="45" t="s">
        <v>67</v>
      </c>
      <c r="AM2988" s="160" t="str">
        <f>MONTH(B2988)&amp;"/"&amp;YEAR(B2988)</f>
        <v>3/2026</v>
      </c>
      <c r="AN2988" s="45">
        <f>WEEKNUM(B2988)-WEEKNUM(EOMONTH(B2988,-1)+1)+1</f>
        <v>4</v>
      </c>
      <c r="AO2988" s="45" t="str">
        <f>MONTH(R2988)&amp;"/"&amp;YEAR(R2988)</f>
        <v>1/1900</v>
      </c>
      <c r="AP2988" s="45" t="e">
        <f>WEEKNUM(R2988)-WEEKNUM(EOMONTH(R2988,-1)+1)+1</f>
        <v>#NUM!</v>
      </c>
      <c r="AQ2988" s="45">
        <f>IF(AU2988="S",IF(Q2988="1. Aceitou o programa",R2988-B2988,0),0)</f>
        <v>0</v>
      </c>
      <c r="AR2988" s="45">
        <f>IF(AU2988="S",IF(AND(S2988&lt;&gt;"",R2988&lt;&gt;""),S2988-R2988,0),0)</f>
        <v>0</v>
      </c>
      <c r="AS2988" s="45">
        <f>IF(AU2988="S",IF(Q2988="1. Aceitou o programa",IF(OR(X2988="Não se Aplica",X2988=""),IF(OR(W2988="Não se Aplica",W2988=""),0,W2988-V2988),AVERAGE(X2988-W2988,W2988-V2988)),0),0)</f>
        <v>0</v>
      </c>
      <c r="AT2988" s="45">
        <f>IF(AU2988="S",IF(AND(Q2988="1. Aceitou o programa",AB2988="Realizada"),IFERROR(IF(AA2988="",0,AA2988-R2988),0),0),0)</f>
        <v>0</v>
      </c>
      <c r="AU2988" s="45" t="str">
        <f>_xlfn.XLOOKUP(U2988,'Lista Suspensa'!$AA$20:$AA$23,'Lista Suspensa'!$AB$20:$AB$23,"N/A")</f>
        <v>S</v>
      </c>
    </row>
    <row r="2989" spans="1:47" ht="12" customHeight="1" x14ac:dyDescent="0.3">
      <c r="A2989" s="87" t="s">
        <v>47</v>
      </c>
      <c r="B2989" s="88">
        <v>46104</v>
      </c>
      <c r="C2989" s="89" t="s">
        <v>48</v>
      </c>
      <c r="D2989" s="89" t="s">
        <v>49</v>
      </c>
      <c r="E2989" s="189">
        <v>80915821</v>
      </c>
      <c r="F2989" s="197" t="s">
        <v>7528</v>
      </c>
      <c r="G2989" s="90">
        <v>24505986268</v>
      </c>
      <c r="H2989" s="91">
        <v>24031</v>
      </c>
      <c r="I2989" s="89"/>
      <c r="J2989" s="89" t="s">
        <v>84</v>
      </c>
      <c r="K2989" s="89" t="s">
        <v>52</v>
      </c>
      <c r="L2989" s="89" t="s">
        <v>85</v>
      </c>
      <c r="M2989" s="89" t="s">
        <v>192</v>
      </c>
      <c r="N2989" s="89" t="s">
        <v>449</v>
      </c>
      <c r="O2989" s="92" t="s">
        <v>7529</v>
      </c>
      <c r="P2989" s="93" t="s">
        <v>57</v>
      </c>
      <c r="Q2989" s="110" t="s">
        <v>5322</v>
      </c>
      <c r="R2989" s="94"/>
      <c r="S2989" s="95">
        <v>46168</v>
      </c>
      <c r="T2989" s="95" t="s">
        <v>5203</v>
      </c>
      <c r="U2989" s="95" t="s">
        <v>1125</v>
      </c>
      <c r="V2989" s="91">
        <v>46118</v>
      </c>
      <c r="W2989" s="91">
        <v>46161</v>
      </c>
      <c r="X2989" s="91">
        <v>46167</v>
      </c>
      <c r="Y2989" s="96" t="s">
        <v>2851</v>
      </c>
      <c r="Z2989" s="89"/>
      <c r="AA2989" s="95"/>
      <c r="AB2989" s="89"/>
      <c r="AC2989" s="109"/>
      <c r="AD2989" s="89"/>
      <c r="AE2989" s="89"/>
      <c r="AF2989" s="191"/>
      <c r="AG2989" s="194"/>
      <c r="AH2989" s="193"/>
      <c r="AI2989" s="97"/>
      <c r="AJ2989" s="97"/>
      <c r="AK2989" s="97"/>
      <c r="AL2989" s="45" t="s">
        <v>67</v>
      </c>
      <c r="AM2989" s="160" t="str">
        <f>MONTH(B2989)&amp;"/"&amp;YEAR(B2989)</f>
        <v>3/2026</v>
      </c>
      <c r="AN2989" s="45">
        <f>WEEKNUM(B2989)-WEEKNUM(EOMONTH(B2989,-1)+1)+1</f>
        <v>4</v>
      </c>
      <c r="AO2989" s="45" t="str">
        <f>MONTH(R2989)&amp;"/"&amp;YEAR(R2989)</f>
        <v>1/1900</v>
      </c>
      <c r="AP2989" s="45" t="e">
        <f>WEEKNUM(R2989)-WEEKNUM(EOMONTH(R2989,-1)+1)+1</f>
        <v>#NUM!</v>
      </c>
      <c r="AQ2989" s="45">
        <f>IF(AU2989="S",IF(Q2989="1. Aceitou o programa",R2989-B2989,0),0)</f>
        <v>0</v>
      </c>
      <c r="AR2989" s="45">
        <f>IF(AU2989="S",IF(AND(S2989&lt;&gt;"",R2989&lt;&gt;""),S2989-R2989,0),0)</f>
        <v>0</v>
      </c>
      <c r="AS2989" s="45">
        <f>IF(AU2989="S",IF(Q2989="1. Aceitou o programa",IF(OR(X2989="Não se Aplica",X2989=""),IF(OR(W2989="Não se Aplica",W2989=""),0,W2989-V2989),AVERAGE(X2989-W2989,W2989-V2989)),0),0)</f>
        <v>0</v>
      </c>
      <c r="AT2989" s="45">
        <f>IF(AU2989="S",IF(AND(Q2989="1. Aceitou o programa",AB2989="Realizada"),IFERROR(IF(AA2989="",0,AA2989-R2989),0),0),0)</f>
        <v>0</v>
      </c>
      <c r="AU2989" s="45" t="str">
        <f>_xlfn.XLOOKUP(U2989,'Lista Suspensa'!$AA$20:$AA$23,'Lista Suspensa'!$AB$20:$AB$23,"N/A")</f>
        <v>S</v>
      </c>
    </row>
    <row r="2990" spans="1:47" ht="12" customHeight="1" x14ac:dyDescent="0.3">
      <c r="A2990" s="87" t="s">
        <v>47</v>
      </c>
      <c r="B2990" s="88">
        <v>46104</v>
      </c>
      <c r="C2990" s="89" t="s">
        <v>48</v>
      </c>
      <c r="D2990" s="89" t="s">
        <v>49</v>
      </c>
      <c r="E2990" s="189">
        <v>80916026</v>
      </c>
      <c r="F2990" s="197" t="s">
        <v>7530</v>
      </c>
      <c r="G2990" s="90">
        <v>15229767871</v>
      </c>
      <c r="H2990" s="91">
        <v>26925</v>
      </c>
      <c r="I2990" s="89"/>
      <c r="J2990" s="89" t="s">
        <v>51</v>
      </c>
      <c r="K2990" s="89" t="s">
        <v>52</v>
      </c>
      <c r="L2990" s="89" t="s">
        <v>85</v>
      </c>
      <c r="M2990" s="89" t="s">
        <v>7531</v>
      </c>
      <c r="N2990" s="89" t="s">
        <v>449</v>
      </c>
      <c r="O2990" s="92" t="s">
        <v>7532</v>
      </c>
      <c r="P2990" s="93" t="s">
        <v>57</v>
      </c>
      <c r="Q2990" s="110" t="s">
        <v>5322</v>
      </c>
      <c r="R2990" s="94"/>
      <c r="S2990" s="95">
        <v>46168</v>
      </c>
      <c r="T2990" s="95" t="s">
        <v>5203</v>
      </c>
      <c r="U2990" s="95" t="s">
        <v>1125</v>
      </c>
      <c r="V2990" s="91">
        <v>46118</v>
      </c>
      <c r="W2990" s="91">
        <v>46161</v>
      </c>
      <c r="X2990" s="91">
        <v>46167</v>
      </c>
      <c r="Y2990" s="96" t="s">
        <v>2851</v>
      </c>
      <c r="Z2990" s="89"/>
      <c r="AA2990" s="95"/>
      <c r="AB2990" s="89"/>
      <c r="AC2990" s="109"/>
      <c r="AD2990" s="89"/>
      <c r="AE2990" s="89"/>
      <c r="AF2990" s="191"/>
      <c r="AG2990" s="194"/>
      <c r="AH2990" s="193"/>
      <c r="AI2990" s="97"/>
      <c r="AJ2990" s="97"/>
      <c r="AK2990" s="97"/>
      <c r="AL2990" s="45" t="s">
        <v>67</v>
      </c>
      <c r="AM2990" s="160" t="str">
        <f>MONTH(B2990)&amp;"/"&amp;YEAR(B2990)</f>
        <v>3/2026</v>
      </c>
      <c r="AN2990" s="45">
        <f>WEEKNUM(B2990)-WEEKNUM(EOMONTH(B2990,-1)+1)+1</f>
        <v>4</v>
      </c>
      <c r="AO2990" s="45" t="str">
        <f>MONTH(R2990)&amp;"/"&amp;YEAR(R2990)</f>
        <v>1/1900</v>
      </c>
      <c r="AP2990" s="45" t="e">
        <f>WEEKNUM(R2990)-WEEKNUM(EOMONTH(R2990,-1)+1)+1</f>
        <v>#NUM!</v>
      </c>
      <c r="AQ2990" s="45">
        <f>IF(AU2990="S",IF(Q2990="1. Aceitou o programa",R2990-B2990,0),0)</f>
        <v>0</v>
      </c>
      <c r="AR2990" s="45">
        <f>IF(AU2990="S",IF(AND(S2990&lt;&gt;"",R2990&lt;&gt;""),S2990-R2990,0),0)</f>
        <v>0</v>
      </c>
      <c r="AS2990" s="45">
        <f>IF(AU2990="S",IF(Q2990="1. Aceitou o programa",IF(OR(X2990="Não se Aplica",X2990=""),IF(OR(W2990="Não se Aplica",W2990=""),0,W2990-V2990),AVERAGE(X2990-W2990,W2990-V2990)),0),0)</f>
        <v>0</v>
      </c>
      <c r="AT2990" s="45">
        <f>IF(AU2990="S",IF(AND(Q2990="1. Aceitou o programa",AB2990="Realizada"),IFERROR(IF(AA2990="",0,AA2990-R2990),0),0),0)</f>
        <v>0</v>
      </c>
      <c r="AU2990" s="45" t="str">
        <f>_xlfn.XLOOKUP(U2990,'Lista Suspensa'!$AA$20:$AA$23,'Lista Suspensa'!$AB$20:$AB$23,"N/A")</f>
        <v>S</v>
      </c>
    </row>
    <row r="2991" spans="1:47" ht="12" customHeight="1" x14ac:dyDescent="0.3">
      <c r="A2991" s="87" t="s">
        <v>47</v>
      </c>
      <c r="B2991" s="88">
        <v>46104</v>
      </c>
      <c r="C2991" s="89" t="s">
        <v>48</v>
      </c>
      <c r="D2991" s="89" t="s">
        <v>49</v>
      </c>
      <c r="E2991" s="189">
        <v>80930667</v>
      </c>
      <c r="F2991" s="197" t="s">
        <v>7533</v>
      </c>
      <c r="G2991" s="90">
        <v>66324360725</v>
      </c>
      <c r="H2991" s="91">
        <v>21465</v>
      </c>
      <c r="I2991" s="89"/>
      <c r="J2991" s="89" t="s">
        <v>51</v>
      </c>
      <c r="K2991" s="89" t="s">
        <v>76</v>
      </c>
      <c r="L2991" s="89" t="s">
        <v>95</v>
      </c>
      <c r="M2991" s="89" t="s">
        <v>7534</v>
      </c>
      <c r="N2991" s="89" t="s">
        <v>137</v>
      </c>
      <c r="O2991" s="92" t="s">
        <v>7535</v>
      </c>
      <c r="P2991" s="93" t="s">
        <v>57</v>
      </c>
      <c r="Q2991" s="110" t="s">
        <v>5322</v>
      </c>
      <c r="R2991" s="94"/>
      <c r="S2991" s="95">
        <v>46168</v>
      </c>
      <c r="T2991" s="95" t="s">
        <v>5203</v>
      </c>
      <c r="U2991" s="95" t="s">
        <v>1125</v>
      </c>
      <c r="V2991" s="91">
        <v>46118</v>
      </c>
      <c r="W2991" s="91">
        <v>46161</v>
      </c>
      <c r="X2991" s="91">
        <v>46167</v>
      </c>
      <c r="Y2991" s="96" t="s">
        <v>2851</v>
      </c>
      <c r="Z2991" s="89"/>
      <c r="AA2991" s="95"/>
      <c r="AB2991" s="89"/>
      <c r="AC2991" s="109"/>
      <c r="AD2991" s="89"/>
      <c r="AE2991" s="89"/>
      <c r="AF2991" s="191"/>
      <c r="AG2991" s="194"/>
      <c r="AH2991" s="193"/>
      <c r="AI2991" s="97"/>
      <c r="AJ2991" s="97"/>
      <c r="AK2991" s="97"/>
      <c r="AL2991" s="45" t="s">
        <v>67</v>
      </c>
      <c r="AM2991" s="160" t="str">
        <f>MONTH(B2991)&amp;"/"&amp;YEAR(B2991)</f>
        <v>3/2026</v>
      </c>
      <c r="AN2991" s="45">
        <f>WEEKNUM(B2991)-WEEKNUM(EOMONTH(B2991,-1)+1)+1</f>
        <v>4</v>
      </c>
      <c r="AO2991" s="45" t="str">
        <f>MONTH(R2991)&amp;"/"&amp;YEAR(R2991)</f>
        <v>1/1900</v>
      </c>
      <c r="AP2991" s="45" t="e">
        <f>WEEKNUM(R2991)-WEEKNUM(EOMONTH(R2991,-1)+1)+1</f>
        <v>#NUM!</v>
      </c>
      <c r="AQ2991" s="45">
        <f>IF(AU2991="S",IF(Q2991="1. Aceitou o programa",R2991-B2991,0),0)</f>
        <v>0</v>
      </c>
      <c r="AR2991" s="45">
        <f>IF(AU2991="S",IF(AND(S2991&lt;&gt;"",R2991&lt;&gt;""),S2991-R2991,0),0)</f>
        <v>0</v>
      </c>
      <c r="AS2991" s="45">
        <f>IF(AU2991="S",IF(Q2991="1. Aceitou o programa",IF(OR(X2991="Não se Aplica",X2991=""),IF(OR(W2991="Não se Aplica",W2991=""),0,W2991-V2991),AVERAGE(X2991-W2991,W2991-V2991)),0),0)</f>
        <v>0</v>
      </c>
      <c r="AT2991" s="45">
        <f>IF(AU2991="S",IF(AND(Q2991="1. Aceitou o programa",AB2991="Realizada"),IFERROR(IF(AA2991="",0,AA2991-R2991),0),0),0)</f>
        <v>0</v>
      </c>
      <c r="AU2991" s="45" t="str">
        <f>_xlfn.XLOOKUP(U2991,'Lista Suspensa'!$AA$20:$AA$23,'Lista Suspensa'!$AB$20:$AB$23,"N/A")</f>
        <v>S</v>
      </c>
    </row>
    <row r="2992" spans="1:47" ht="12" customHeight="1" x14ac:dyDescent="0.3">
      <c r="A2992" s="87" t="s">
        <v>47</v>
      </c>
      <c r="B2992" s="88">
        <v>46104</v>
      </c>
      <c r="C2992" s="89" t="s">
        <v>48</v>
      </c>
      <c r="D2992" s="89" t="s">
        <v>49</v>
      </c>
      <c r="E2992" s="189">
        <v>80932002</v>
      </c>
      <c r="F2992" s="197" t="s">
        <v>7536</v>
      </c>
      <c r="G2992" s="90">
        <v>855778717</v>
      </c>
      <c r="H2992" s="91">
        <v>25413</v>
      </c>
      <c r="I2992" s="89"/>
      <c r="J2992" s="89" t="s">
        <v>51</v>
      </c>
      <c r="K2992" s="89" t="s">
        <v>52</v>
      </c>
      <c r="L2992" s="89" t="s">
        <v>53</v>
      </c>
      <c r="M2992" s="89" t="s">
        <v>7537</v>
      </c>
      <c r="N2992" s="89" t="s">
        <v>137</v>
      </c>
      <c r="O2992" s="92" t="s">
        <v>7538</v>
      </c>
      <c r="P2992" s="93" t="s">
        <v>57</v>
      </c>
      <c r="Q2992" s="110" t="s">
        <v>5322</v>
      </c>
      <c r="R2992" s="94"/>
      <c r="S2992" s="95">
        <v>46168</v>
      </c>
      <c r="T2992" s="95" t="s">
        <v>5203</v>
      </c>
      <c r="U2992" s="95" t="s">
        <v>1125</v>
      </c>
      <c r="V2992" s="91">
        <v>46118</v>
      </c>
      <c r="W2992" s="91">
        <v>46161</v>
      </c>
      <c r="X2992" s="91">
        <v>46167</v>
      </c>
      <c r="Y2992" s="96" t="s">
        <v>2851</v>
      </c>
      <c r="Z2992" s="89"/>
      <c r="AA2992" s="95"/>
      <c r="AB2992" s="89"/>
      <c r="AC2992" s="109"/>
      <c r="AD2992" s="89"/>
      <c r="AE2992" s="89"/>
      <c r="AF2992" s="191"/>
      <c r="AG2992" s="194"/>
      <c r="AH2992" s="193"/>
      <c r="AI2992" s="97"/>
      <c r="AJ2992" s="97"/>
      <c r="AK2992" s="97"/>
      <c r="AL2992" s="45" t="s">
        <v>67</v>
      </c>
      <c r="AM2992" s="160" t="str">
        <f>MONTH(B2992)&amp;"/"&amp;YEAR(B2992)</f>
        <v>3/2026</v>
      </c>
      <c r="AN2992" s="45">
        <f>WEEKNUM(B2992)-WEEKNUM(EOMONTH(B2992,-1)+1)+1</f>
        <v>4</v>
      </c>
      <c r="AO2992" s="45" t="str">
        <f>MONTH(R2992)&amp;"/"&amp;YEAR(R2992)</f>
        <v>1/1900</v>
      </c>
      <c r="AP2992" s="45" t="e">
        <f>WEEKNUM(R2992)-WEEKNUM(EOMONTH(R2992,-1)+1)+1</f>
        <v>#NUM!</v>
      </c>
      <c r="AQ2992" s="45">
        <f>IF(AU2992="S",IF(Q2992="1. Aceitou o programa",R2992-B2992,0),0)</f>
        <v>0</v>
      </c>
      <c r="AR2992" s="45">
        <f>IF(AU2992="S",IF(AND(S2992&lt;&gt;"",R2992&lt;&gt;""),S2992-R2992,0),0)</f>
        <v>0</v>
      </c>
      <c r="AS2992" s="45">
        <f>IF(AU2992="S",IF(Q2992="1. Aceitou o programa",IF(OR(X2992="Não se Aplica",X2992=""),IF(OR(W2992="Não se Aplica",W2992=""),0,W2992-V2992),AVERAGE(X2992-W2992,W2992-V2992)),0),0)</f>
        <v>0</v>
      </c>
      <c r="AT2992" s="45">
        <f>IF(AU2992="S",IF(AND(Q2992="1. Aceitou o programa",AB2992="Realizada"),IFERROR(IF(AA2992="",0,AA2992-R2992),0),0),0)</f>
        <v>0</v>
      </c>
      <c r="AU2992" s="45" t="str">
        <f>_xlfn.XLOOKUP(U2992,'Lista Suspensa'!$AA$20:$AA$23,'Lista Suspensa'!$AB$20:$AB$23,"N/A")</f>
        <v>S</v>
      </c>
    </row>
    <row r="2993" spans="1:47" ht="12" customHeight="1" x14ac:dyDescent="0.3">
      <c r="A2993" s="87" t="s">
        <v>47</v>
      </c>
      <c r="B2993" s="88">
        <v>46104</v>
      </c>
      <c r="C2993" s="89" t="s">
        <v>48</v>
      </c>
      <c r="D2993" s="89" t="s">
        <v>49</v>
      </c>
      <c r="E2993" s="189">
        <v>86954545</v>
      </c>
      <c r="F2993" s="197" t="s">
        <v>7539</v>
      </c>
      <c r="G2993" s="90">
        <v>25459781833</v>
      </c>
      <c r="H2993" s="91">
        <v>24510</v>
      </c>
      <c r="I2993" s="89"/>
      <c r="J2993" s="89" t="s">
        <v>51</v>
      </c>
      <c r="K2993" s="89" t="s">
        <v>52</v>
      </c>
      <c r="L2993" s="89" t="s">
        <v>85</v>
      </c>
      <c r="M2993" s="89" t="s">
        <v>3297</v>
      </c>
      <c r="N2993" s="89" t="s">
        <v>137</v>
      </c>
      <c r="O2993" s="92" t="s">
        <v>7540</v>
      </c>
      <c r="P2993" s="93" t="s">
        <v>57</v>
      </c>
      <c r="Q2993" s="110" t="s">
        <v>5322</v>
      </c>
      <c r="R2993" s="94"/>
      <c r="S2993" s="95">
        <v>46168</v>
      </c>
      <c r="T2993" s="95" t="s">
        <v>5203</v>
      </c>
      <c r="U2993" s="95" t="s">
        <v>1125</v>
      </c>
      <c r="V2993" s="91">
        <v>46156</v>
      </c>
      <c r="W2993" s="91">
        <v>46164</v>
      </c>
      <c r="X2993" s="91">
        <v>46168</v>
      </c>
      <c r="Y2993" s="96" t="s">
        <v>5548</v>
      </c>
      <c r="Z2993" s="89"/>
      <c r="AA2993" s="95"/>
      <c r="AB2993" s="89"/>
      <c r="AC2993" s="109"/>
      <c r="AD2993" s="89"/>
      <c r="AE2993" s="89"/>
      <c r="AF2993" s="191"/>
      <c r="AG2993" s="194"/>
      <c r="AH2993" s="193"/>
      <c r="AI2993" s="97"/>
      <c r="AJ2993" s="97"/>
      <c r="AK2993" s="97"/>
      <c r="AL2993" s="45" t="s">
        <v>67</v>
      </c>
      <c r="AM2993" s="160" t="str">
        <f>MONTH(B2993)&amp;"/"&amp;YEAR(B2993)</f>
        <v>3/2026</v>
      </c>
      <c r="AN2993" s="45">
        <f>WEEKNUM(B2993)-WEEKNUM(EOMONTH(B2993,-1)+1)+1</f>
        <v>4</v>
      </c>
      <c r="AO2993" s="45" t="str">
        <f>MONTH(R2993)&amp;"/"&amp;YEAR(R2993)</f>
        <v>1/1900</v>
      </c>
      <c r="AP2993" s="45" t="e">
        <f>WEEKNUM(R2993)-WEEKNUM(EOMONTH(R2993,-1)+1)+1</f>
        <v>#NUM!</v>
      </c>
      <c r="AQ2993" s="45">
        <f>IF(AU2993="S",IF(Q2993="1. Aceitou o programa",R2993-B2993,0),0)</f>
        <v>0</v>
      </c>
      <c r="AR2993" s="45">
        <f>IF(AU2993="S",IF(AND(S2993&lt;&gt;"",R2993&lt;&gt;""),S2993-R2993,0),0)</f>
        <v>0</v>
      </c>
      <c r="AS2993" s="45">
        <f>IF(AU2993="S",IF(Q2993="1. Aceitou o programa",IF(OR(X2993="Não se Aplica",X2993=""),IF(OR(W2993="Não se Aplica",W2993=""),0,W2993-V2993),AVERAGE(X2993-W2993,W2993-V2993)),0),0)</f>
        <v>0</v>
      </c>
      <c r="AT2993" s="45">
        <f>IF(AU2993="S",IF(AND(Q2993="1. Aceitou o programa",AB2993="Realizada"),IFERROR(IF(AA2993="",0,AA2993-R2993),0),0),0)</f>
        <v>0</v>
      </c>
      <c r="AU2993" s="45" t="str">
        <f>_xlfn.XLOOKUP(U2993,'Lista Suspensa'!$AA$20:$AA$23,'Lista Suspensa'!$AB$20:$AB$23,"N/A")</f>
        <v>S</v>
      </c>
    </row>
    <row r="2994" spans="1:47" ht="12" customHeight="1" x14ac:dyDescent="0.3">
      <c r="A2994" s="87" t="s">
        <v>47</v>
      </c>
      <c r="B2994" s="88">
        <v>46104</v>
      </c>
      <c r="C2994" s="89" t="s">
        <v>48</v>
      </c>
      <c r="D2994" s="89" t="s">
        <v>49</v>
      </c>
      <c r="E2994" s="189">
        <v>80953158</v>
      </c>
      <c r="F2994" s="197" t="s">
        <v>7541</v>
      </c>
      <c r="G2994" s="90">
        <v>32639468898</v>
      </c>
      <c r="H2994" s="91">
        <v>30293</v>
      </c>
      <c r="I2994" s="89"/>
      <c r="J2994" s="89" t="s">
        <v>51</v>
      </c>
      <c r="K2994" s="89" t="s">
        <v>52</v>
      </c>
      <c r="L2994" s="89" t="s">
        <v>85</v>
      </c>
      <c r="M2994" s="89" t="s">
        <v>363</v>
      </c>
      <c r="N2994" s="89" t="s">
        <v>229</v>
      </c>
      <c r="O2994" s="92" t="s">
        <v>7542</v>
      </c>
      <c r="P2994" s="93" t="s">
        <v>57</v>
      </c>
      <c r="Q2994" s="110" t="s">
        <v>5322</v>
      </c>
      <c r="R2994" s="94"/>
      <c r="S2994" s="95">
        <v>46168</v>
      </c>
      <c r="T2994" s="95" t="s">
        <v>5203</v>
      </c>
      <c r="U2994" s="95" t="s">
        <v>1125</v>
      </c>
      <c r="V2994" s="91">
        <v>46118</v>
      </c>
      <c r="W2994" s="91">
        <v>46161</v>
      </c>
      <c r="X2994" s="91">
        <v>46167</v>
      </c>
      <c r="Y2994" s="96" t="s">
        <v>2851</v>
      </c>
      <c r="Z2994" s="89"/>
      <c r="AA2994" s="95"/>
      <c r="AB2994" s="89"/>
      <c r="AC2994" s="109"/>
      <c r="AD2994" s="89"/>
      <c r="AE2994" s="89"/>
      <c r="AF2994" s="191"/>
      <c r="AG2994" s="194"/>
      <c r="AH2994" s="193"/>
      <c r="AI2994" s="97"/>
      <c r="AJ2994" s="97"/>
      <c r="AK2994" s="97"/>
      <c r="AL2994" s="45" t="s">
        <v>67</v>
      </c>
      <c r="AM2994" s="160" t="str">
        <f>MONTH(B2994)&amp;"/"&amp;YEAR(B2994)</f>
        <v>3/2026</v>
      </c>
      <c r="AN2994" s="45">
        <f>WEEKNUM(B2994)-WEEKNUM(EOMONTH(B2994,-1)+1)+1</f>
        <v>4</v>
      </c>
      <c r="AO2994" s="45" t="str">
        <f>MONTH(R2994)&amp;"/"&amp;YEAR(R2994)</f>
        <v>1/1900</v>
      </c>
      <c r="AP2994" s="45" t="e">
        <f>WEEKNUM(R2994)-WEEKNUM(EOMONTH(R2994,-1)+1)+1</f>
        <v>#NUM!</v>
      </c>
      <c r="AQ2994" s="45">
        <f>IF(AU2994="S",IF(Q2994="1. Aceitou o programa",R2994-B2994,0),0)</f>
        <v>0</v>
      </c>
      <c r="AR2994" s="45">
        <f>IF(AU2994="S",IF(AND(S2994&lt;&gt;"",R2994&lt;&gt;""),S2994-R2994,0),0)</f>
        <v>0</v>
      </c>
      <c r="AS2994" s="45">
        <f>IF(AU2994="S",IF(Q2994="1. Aceitou o programa",IF(OR(X2994="Não se Aplica",X2994=""),IF(OR(W2994="Não se Aplica",W2994=""),0,W2994-V2994),AVERAGE(X2994-W2994,W2994-V2994)),0),0)</f>
        <v>0</v>
      </c>
      <c r="AT2994" s="45">
        <f>IF(AU2994="S",IF(AND(Q2994="1. Aceitou o programa",AB2994="Realizada"),IFERROR(IF(AA2994="",0,AA2994-R2994),0),0),0)</f>
        <v>0</v>
      </c>
      <c r="AU2994" s="45" t="str">
        <f>_xlfn.XLOOKUP(U2994,'Lista Suspensa'!$AA$20:$AA$23,'Lista Suspensa'!$AB$20:$AB$23,"N/A")</f>
        <v>S</v>
      </c>
    </row>
    <row r="2995" spans="1:47" ht="12" customHeight="1" x14ac:dyDescent="0.3">
      <c r="A2995" s="87" t="s">
        <v>47</v>
      </c>
      <c r="B2995" s="88">
        <v>46104</v>
      </c>
      <c r="C2995" s="89" t="s">
        <v>48</v>
      </c>
      <c r="D2995" s="89" t="s">
        <v>49</v>
      </c>
      <c r="E2995" s="189">
        <v>80958848</v>
      </c>
      <c r="F2995" s="197" t="s">
        <v>7543</v>
      </c>
      <c r="G2995" s="90">
        <v>20006729738</v>
      </c>
      <c r="H2995" s="91">
        <v>38400</v>
      </c>
      <c r="I2995" s="89"/>
      <c r="J2995" s="89" t="s">
        <v>51</v>
      </c>
      <c r="K2995" s="89" t="s">
        <v>76</v>
      </c>
      <c r="L2995" s="89" t="s">
        <v>95</v>
      </c>
      <c r="M2995" s="89" t="s">
        <v>544</v>
      </c>
      <c r="N2995" s="89" t="s">
        <v>229</v>
      </c>
      <c r="O2995" s="92" t="s">
        <v>7544</v>
      </c>
      <c r="P2995" s="93" t="s">
        <v>57</v>
      </c>
      <c r="Q2995" s="110" t="s">
        <v>5322</v>
      </c>
      <c r="R2995" s="94"/>
      <c r="S2995" s="95">
        <v>46168</v>
      </c>
      <c r="T2995" s="95" t="s">
        <v>5203</v>
      </c>
      <c r="U2995" s="95" t="s">
        <v>1125</v>
      </c>
      <c r="V2995" s="91">
        <v>46118</v>
      </c>
      <c r="W2995" s="91">
        <v>46161</v>
      </c>
      <c r="X2995" s="91">
        <v>46167</v>
      </c>
      <c r="Y2995" s="96" t="s">
        <v>2851</v>
      </c>
      <c r="Z2995" s="89"/>
      <c r="AA2995" s="95"/>
      <c r="AB2995" s="89"/>
      <c r="AC2995" s="109"/>
      <c r="AD2995" s="89"/>
      <c r="AE2995" s="89"/>
      <c r="AF2995" s="191"/>
      <c r="AG2995" s="194"/>
      <c r="AH2995" s="193"/>
      <c r="AI2995" s="97"/>
      <c r="AJ2995" s="97"/>
      <c r="AK2995" s="97"/>
      <c r="AL2995" s="45" t="s">
        <v>67</v>
      </c>
      <c r="AM2995" s="160" t="str">
        <f>MONTH(B2995)&amp;"/"&amp;YEAR(B2995)</f>
        <v>3/2026</v>
      </c>
      <c r="AN2995" s="45">
        <f>WEEKNUM(B2995)-WEEKNUM(EOMONTH(B2995,-1)+1)+1</f>
        <v>4</v>
      </c>
      <c r="AO2995" s="45" t="str">
        <f>MONTH(R2995)&amp;"/"&amp;YEAR(R2995)</f>
        <v>1/1900</v>
      </c>
      <c r="AP2995" s="45" t="e">
        <f>WEEKNUM(R2995)-WEEKNUM(EOMONTH(R2995,-1)+1)+1</f>
        <v>#NUM!</v>
      </c>
      <c r="AQ2995" s="45">
        <f>IF(AU2995="S",IF(Q2995="1. Aceitou o programa",R2995-B2995,0),0)</f>
        <v>0</v>
      </c>
      <c r="AR2995" s="45">
        <f>IF(AU2995="S",IF(AND(S2995&lt;&gt;"",R2995&lt;&gt;""),S2995-R2995,0),0)</f>
        <v>0</v>
      </c>
      <c r="AS2995" s="45">
        <f>IF(AU2995="S",IF(Q2995="1. Aceitou o programa",IF(OR(X2995="Não se Aplica",X2995=""),IF(OR(W2995="Não se Aplica",W2995=""),0,W2995-V2995),AVERAGE(X2995-W2995,W2995-V2995)),0),0)</f>
        <v>0</v>
      </c>
      <c r="AT2995" s="45">
        <f>IF(AU2995="S",IF(AND(Q2995="1. Aceitou o programa",AB2995="Realizada"),IFERROR(IF(AA2995="",0,AA2995-R2995),0),0),0)</f>
        <v>0</v>
      </c>
      <c r="AU2995" s="45" t="str">
        <f>_xlfn.XLOOKUP(U2995,'Lista Suspensa'!$AA$20:$AA$23,'Lista Suspensa'!$AB$20:$AB$23,"N/A")</f>
        <v>S</v>
      </c>
    </row>
    <row r="2996" spans="1:47" ht="12" customHeight="1" x14ac:dyDescent="0.3">
      <c r="A2996" s="87" t="s">
        <v>47</v>
      </c>
      <c r="B2996" s="88">
        <v>46104</v>
      </c>
      <c r="C2996" s="89" t="s">
        <v>48</v>
      </c>
      <c r="D2996" s="89" t="s">
        <v>49</v>
      </c>
      <c r="E2996" s="189">
        <v>80960342</v>
      </c>
      <c r="F2996" s="197" t="s">
        <v>7545</v>
      </c>
      <c r="G2996" s="90">
        <v>2704729751</v>
      </c>
      <c r="H2996" s="91">
        <v>26159</v>
      </c>
      <c r="I2996" s="89"/>
      <c r="J2996" s="89" t="s">
        <v>84</v>
      </c>
      <c r="K2996" s="89" t="s">
        <v>76</v>
      </c>
      <c r="L2996" s="89" t="s">
        <v>95</v>
      </c>
      <c r="M2996" s="89" t="s">
        <v>2928</v>
      </c>
      <c r="N2996" s="89" t="s">
        <v>176</v>
      </c>
      <c r="O2996" s="92" t="s">
        <v>7546</v>
      </c>
      <c r="P2996" s="93" t="s">
        <v>57</v>
      </c>
      <c r="Q2996" s="110" t="s">
        <v>5322</v>
      </c>
      <c r="R2996" s="94"/>
      <c r="S2996" s="95">
        <v>46168</v>
      </c>
      <c r="T2996" s="95" t="s">
        <v>5203</v>
      </c>
      <c r="U2996" s="95" t="s">
        <v>1125</v>
      </c>
      <c r="V2996" s="91">
        <v>46118</v>
      </c>
      <c r="W2996" s="91">
        <v>46161</v>
      </c>
      <c r="X2996" s="91">
        <v>46167</v>
      </c>
      <c r="Y2996" s="96" t="s">
        <v>2851</v>
      </c>
      <c r="Z2996" s="89"/>
      <c r="AA2996" s="95"/>
      <c r="AB2996" s="89"/>
      <c r="AC2996" s="109"/>
      <c r="AD2996" s="89"/>
      <c r="AE2996" s="89"/>
      <c r="AF2996" s="191"/>
      <c r="AG2996" s="194"/>
      <c r="AH2996" s="193"/>
      <c r="AI2996" s="97"/>
      <c r="AJ2996" s="97"/>
      <c r="AK2996" s="97"/>
      <c r="AL2996" s="45" t="s">
        <v>67</v>
      </c>
      <c r="AM2996" s="160" t="str">
        <f>MONTH(B2996)&amp;"/"&amp;YEAR(B2996)</f>
        <v>3/2026</v>
      </c>
      <c r="AN2996" s="45">
        <f>WEEKNUM(B2996)-WEEKNUM(EOMONTH(B2996,-1)+1)+1</f>
        <v>4</v>
      </c>
      <c r="AO2996" s="45" t="str">
        <f>MONTH(R2996)&amp;"/"&amp;YEAR(R2996)</f>
        <v>1/1900</v>
      </c>
      <c r="AP2996" s="45" t="e">
        <f>WEEKNUM(R2996)-WEEKNUM(EOMONTH(R2996,-1)+1)+1</f>
        <v>#NUM!</v>
      </c>
      <c r="AQ2996" s="45">
        <f>IF(AU2996="S",IF(Q2996="1. Aceitou o programa",R2996-B2996,0),0)</f>
        <v>0</v>
      </c>
      <c r="AR2996" s="45">
        <f>IF(AU2996="S",IF(AND(S2996&lt;&gt;"",R2996&lt;&gt;""),S2996-R2996,0),0)</f>
        <v>0</v>
      </c>
      <c r="AS2996" s="45">
        <f>IF(AU2996="S",IF(Q2996="1. Aceitou o programa",IF(OR(X2996="Não se Aplica",X2996=""),IF(OR(W2996="Não se Aplica",W2996=""),0,W2996-V2996),AVERAGE(X2996-W2996,W2996-V2996)),0),0)</f>
        <v>0</v>
      </c>
      <c r="AT2996" s="45">
        <f>IF(AU2996="S",IF(AND(Q2996="1. Aceitou o programa",AB2996="Realizada"),IFERROR(IF(AA2996="",0,AA2996-R2996),0),0),0)</f>
        <v>0</v>
      </c>
      <c r="AU2996" s="45" t="str">
        <f>_xlfn.XLOOKUP(U2996,'Lista Suspensa'!$AA$20:$AA$23,'Lista Suspensa'!$AB$20:$AB$23,"N/A")</f>
        <v>S</v>
      </c>
    </row>
    <row r="2997" spans="1:47" ht="12" customHeight="1" x14ac:dyDescent="0.3">
      <c r="A2997" s="87" t="s">
        <v>47</v>
      </c>
      <c r="B2997" s="88">
        <v>46104</v>
      </c>
      <c r="C2997" s="89" t="s">
        <v>48</v>
      </c>
      <c r="D2997" s="89" t="s">
        <v>49</v>
      </c>
      <c r="E2997" s="189">
        <v>81220261</v>
      </c>
      <c r="F2997" s="197" t="s">
        <v>7547</v>
      </c>
      <c r="G2997" s="90">
        <v>7975633771</v>
      </c>
      <c r="H2997" s="91">
        <v>28362</v>
      </c>
      <c r="I2997" s="89"/>
      <c r="J2997" s="89" t="s">
        <v>51</v>
      </c>
      <c r="K2997" s="89" t="s">
        <v>76</v>
      </c>
      <c r="L2997" s="89" t="s">
        <v>95</v>
      </c>
      <c r="M2997" s="89" t="s">
        <v>234</v>
      </c>
      <c r="N2997" s="89" t="s">
        <v>55</v>
      </c>
      <c r="O2997" s="92" t="s">
        <v>7548</v>
      </c>
      <c r="P2997" s="93" t="s">
        <v>57</v>
      </c>
      <c r="Q2997" s="110" t="s">
        <v>58</v>
      </c>
      <c r="R2997" s="94">
        <v>46169</v>
      </c>
      <c r="S2997" s="95"/>
      <c r="T2997" s="95" t="s">
        <v>59</v>
      </c>
      <c r="U2997" s="95" t="s">
        <v>60</v>
      </c>
      <c r="V2997" s="91">
        <v>46114</v>
      </c>
      <c r="W2997" s="91">
        <v>46160</v>
      </c>
      <c r="X2997" s="91">
        <v>46167</v>
      </c>
      <c r="Y2997" s="96" t="s">
        <v>2851</v>
      </c>
      <c r="Z2997" s="89" t="s">
        <v>2798</v>
      </c>
      <c r="AA2997" s="95"/>
      <c r="AB2997" s="89"/>
      <c r="AC2997" s="109"/>
      <c r="AD2997" s="89"/>
      <c r="AE2997" s="89"/>
      <c r="AF2997" s="191"/>
      <c r="AG2997" s="194" t="s">
        <v>194</v>
      </c>
      <c r="AH2997" s="193"/>
      <c r="AI2997" s="97"/>
      <c r="AJ2997" s="97" t="s">
        <v>65</v>
      </c>
      <c r="AK2997" s="97" t="s">
        <v>66</v>
      </c>
      <c r="AL2997" s="45" t="s">
        <v>67</v>
      </c>
      <c r="AM2997" s="160" t="str">
        <f>MONTH(B2997)&amp;"/"&amp;YEAR(B2997)</f>
        <v>3/2026</v>
      </c>
      <c r="AN2997" s="45">
        <f>WEEKNUM(B2997)-WEEKNUM(EOMONTH(B2997,-1)+1)+1</f>
        <v>4</v>
      </c>
      <c r="AO2997" s="45" t="str">
        <f>MONTH(R2997)&amp;"/"&amp;YEAR(R2997)</f>
        <v>5/2026</v>
      </c>
      <c r="AP2997" s="45">
        <f>WEEKNUM(R2997)-WEEKNUM(EOMONTH(R2997,-1)+1)+1</f>
        <v>5</v>
      </c>
      <c r="AQ2997" s="45">
        <f>IF(AU2997="S",IF(Q2997="1. Aceitou o programa",R2997-B2997,0),0)</f>
        <v>65</v>
      </c>
      <c r="AR2997" s="45">
        <f>IF(AU2997="S",IF(AND(S2997&lt;&gt;"",R2997&lt;&gt;""),S2997-R2997,0),0)</f>
        <v>0</v>
      </c>
      <c r="AS2997" s="45">
        <f>IF(AU2997="S",IF(Q2997="1. Aceitou o programa",IF(OR(X2997="Não se Aplica",X2997=""),IF(OR(W2997="Não se Aplica",W2997=""),0,W2997-V2997),AVERAGE(X2997-W2997,W2997-V2997)),0),0)</f>
        <v>26.5</v>
      </c>
      <c r="AT2997" s="45">
        <f>IF(AU2997="S",IF(AND(Q2997="1. Aceitou o programa",AB2997="Realizada"),IFERROR(IF(AA2997="",0,AA2997-R2997),0),0),0)</f>
        <v>0</v>
      </c>
      <c r="AU2997" s="45" t="str">
        <f>_xlfn.XLOOKUP(U2997,'Lista Suspensa'!$AA$20:$AA$23,'Lista Suspensa'!$AB$20:$AB$23,"N/A")</f>
        <v>S</v>
      </c>
    </row>
    <row r="2998" spans="1:47" ht="12" customHeight="1" x14ac:dyDescent="0.3">
      <c r="A2998" s="87" t="s">
        <v>47</v>
      </c>
      <c r="B2998" s="88">
        <v>46104</v>
      </c>
      <c r="C2998" s="89" t="s">
        <v>48</v>
      </c>
      <c r="D2998" s="89" t="s">
        <v>49</v>
      </c>
      <c r="E2998" s="189">
        <v>80969963</v>
      </c>
      <c r="F2998" s="197" t="s">
        <v>7549</v>
      </c>
      <c r="G2998" s="90">
        <v>9701029763</v>
      </c>
      <c r="H2998" s="91">
        <v>29698</v>
      </c>
      <c r="I2998" s="89"/>
      <c r="J2998" s="89" t="s">
        <v>51</v>
      </c>
      <c r="K2998" s="89" t="s">
        <v>76</v>
      </c>
      <c r="L2998" s="89" t="s">
        <v>191</v>
      </c>
      <c r="M2998" s="89" t="s">
        <v>3478</v>
      </c>
      <c r="N2998" s="89" t="s">
        <v>137</v>
      </c>
      <c r="O2998" s="92" t="s">
        <v>7550</v>
      </c>
      <c r="P2998" s="93" t="s">
        <v>57</v>
      </c>
      <c r="Q2998" s="110" t="s">
        <v>5322</v>
      </c>
      <c r="R2998" s="94"/>
      <c r="S2998" s="95">
        <v>46168</v>
      </c>
      <c r="T2998" s="95" t="s">
        <v>5203</v>
      </c>
      <c r="U2998" s="95" t="s">
        <v>1125</v>
      </c>
      <c r="V2998" s="91">
        <v>46118</v>
      </c>
      <c r="W2998" s="91">
        <v>46161</v>
      </c>
      <c r="X2998" s="91">
        <v>46167</v>
      </c>
      <c r="Y2998" s="96" t="s">
        <v>2851</v>
      </c>
      <c r="Z2998" s="89"/>
      <c r="AA2998" s="95"/>
      <c r="AB2998" s="89"/>
      <c r="AC2998" s="109"/>
      <c r="AD2998" s="89"/>
      <c r="AE2998" s="89"/>
      <c r="AF2998" s="191"/>
      <c r="AG2998" s="194"/>
      <c r="AH2998" s="193"/>
      <c r="AI2998" s="97"/>
      <c r="AJ2998" s="97"/>
      <c r="AK2998" s="97"/>
      <c r="AL2998" s="45" t="s">
        <v>67</v>
      </c>
      <c r="AM2998" s="160" t="str">
        <f>MONTH(B2998)&amp;"/"&amp;YEAR(B2998)</f>
        <v>3/2026</v>
      </c>
      <c r="AN2998" s="45">
        <f>WEEKNUM(B2998)-WEEKNUM(EOMONTH(B2998,-1)+1)+1</f>
        <v>4</v>
      </c>
      <c r="AO2998" s="45" t="str">
        <f>MONTH(R2998)&amp;"/"&amp;YEAR(R2998)</f>
        <v>1/1900</v>
      </c>
      <c r="AP2998" s="45" t="e">
        <f>WEEKNUM(R2998)-WEEKNUM(EOMONTH(R2998,-1)+1)+1</f>
        <v>#NUM!</v>
      </c>
      <c r="AQ2998" s="45">
        <f>IF(AU2998="S",IF(Q2998="1. Aceitou o programa",R2998-B2998,0),0)</f>
        <v>0</v>
      </c>
      <c r="AR2998" s="45">
        <f>IF(AU2998="S",IF(AND(S2998&lt;&gt;"",R2998&lt;&gt;""),S2998-R2998,0),0)</f>
        <v>0</v>
      </c>
      <c r="AS2998" s="45">
        <f>IF(AU2998="S",IF(Q2998="1. Aceitou o programa",IF(OR(X2998="Não se Aplica",X2998=""),IF(OR(W2998="Não se Aplica",W2998=""),0,W2998-V2998),AVERAGE(X2998-W2998,W2998-V2998)),0),0)</f>
        <v>0</v>
      </c>
      <c r="AT2998" s="45">
        <f>IF(AU2998="S",IF(AND(Q2998="1. Aceitou o programa",AB2998="Realizada"),IFERROR(IF(AA2998="",0,AA2998-R2998),0),0),0)</f>
        <v>0</v>
      </c>
      <c r="AU2998" s="45" t="str">
        <f>_xlfn.XLOOKUP(U2998,'Lista Suspensa'!$AA$20:$AA$23,'Lista Suspensa'!$AB$20:$AB$23,"N/A")</f>
        <v>S</v>
      </c>
    </row>
    <row r="2999" spans="1:47" ht="12" customHeight="1" x14ac:dyDescent="0.3">
      <c r="A2999" s="87" t="s">
        <v>47</v>
      </c>
      <c r="B2999" s="88">
        <v>46104</v>
      </c>
      <c r="C2999" s="89" t="s">
        <v>48</v>
      </c>
      <c r="D2999" s="89" t="s">
        <v>49</v>
      </c>
      <c r="E2999" s="189">
        <v>80986980</v>
      </c>
      <c r="F2999" s="197" t="s">
        <v>7551</v>
      </c>
      <c r="G2999" s="90">
        <v>6713058833</v>
      </c>
      <c r="H2999" s="91">
        <v>24250</v>
      </c>
      <c r="I2999" s="89"/>
      <c r="J2999" s="89" t="s">
        <v>51</v>
      </c>
      <c r="K2999" s="89" t="s">
        <v>52</v>
      </c>
      <c r="L2999" s="89" t="s">
        <v>53</v>
      </c>
      <c r="M2999" s="89" t="s">
        <v>4834</v>
      </c>
      <c r="N2999" s="89" t="s">
        <v>137</v>
      </c>
      <c r="O2999" s="92" t="s">
        <v>7552</v>
      </c>
      <c r="P2999" s="93" t="s">
        <v>57</v>
      </c>
      <c r="Q2999" s="110" t="s">
        <v>5322</v>
      </c>
      <c r="R2999" s="94"/>
      <c r="S2999" s="95">
        <v>46168</v>
      </c>
      <c r="T2999" s="95" t="s">
        <v>5203</v>
      </c>
      <c r="U2999" s="95" t="s">
        <v>1125</v>
      </c>
      <c r="V2999" s="91">
        <v>46118</v>
      </c>
      <c r="W2999" s="91">
        <v>46161</v>
      </c>
      <c r="X2999" s="91">
        <v>46167</v>
      </c>
      <c r="Y2999" s="96" t="s">
        <v>2851</v>
      </c>
      <c r="Z2999" s="89"/>
      <c r="AA2999" s="95"/>
      <c r="AB2999" s="89"/>
      <c r="AC2999" s="109"/>
      <c r="AD2999" s="89"/>
      <c r="AE2999" s="89"/>
      <c r="AF2999" s="191"/>
      <c r="AG2999" s="194"/>
      <c r="AH2999" s="193"/>
      <c r="AI2999" s="97"/>
      <c r="AJ2999" s="97"/>
      <c r="AK2999" s="97"/>
      <c r="AL2999" s="45" t="s">
        <v>67</v>
      </c>
      <c r="AM2999" s="160" t="str">
        <f>MONTH(B2999)&amp;"/"&amp;YEAR(B2999)</f>
        <v>3/2026</v>
      </c>
      <c r="AN2999" s="45">
        <f>WEEKNUM(B2999)-WEEKNUM(EOMONTH(B2999,-1)+1)+1</f>
        <v>4</v>
      </c>
      <c r="AO2999" s="45" t="str">
        <f>MONTH(R2999)&amp;"/"&amp;YEAR(R2999)</f>
        <v>1/1900</v>
      </c>
      <c r="AP2999" s="45" t="e">
        <f>WEEKNUM(R2999)-WEEKNUM(EOMONTH(R2999,-1)+1)+1</f>
        <v>#NUM!</v>
      </c>
      <c r="AQ2999" s="45">
        <f>IF(AU2999="S",IF(Q2999="1. Aceitou o programa",R2999-B2999,0),0)</f>
        <v>0</v>
      </c>
      <c r="AR2999" s="45">
        <f>IF(AU2999="S",IF(AND(S2999&lt;&gt;"",R2999&lt;&gt;""),S2999-R2999,0),0)</f>
        <v>0</v>
      </c>
      <c r="AS2999" s="45">
        <f>IF(AU2999="S",IF(Q2999="1. Aceitou o programa",IF(OR(X2999="Não se Aplica",X2999=""),IF(OR(W2999="Não se Aplica",W2999=""),0,W2999-V2999),AVERAGE(X2999-W2999,W2999-V2999)),0),0)</f>
        <v>0</v>
      </c>
      <c r="AT2999" s="45">
        <f>IF(AU2999="S",IF(AND(Q2999="1. Aceitou o programa",AB2999="Realizada"),IFERROR(IF(AA2999="",0,AA2999-R2999),0),0),0)</f>
        <v>0</v>
      </c>
      <c r="AU2999" s="45" t="str">
        <f>_xlfn.XLOOKUP(U2999,'Lista Suspensa'!$AA$20:$AA$23,'Lista Suspensa'!$AB$20:$AB$23,"N/A")</f>
        <v>S</v>
      </c>
    </row>
    <row r="3000" spans="1:47" ht="12" customHeight="1" x14ac:dyDescent="0.3">
      <c r="A3000" s="87" t="s">
        <v>47</v>
      </c>
      <c r="B3000" s="88">
        <v>46104</v>
      </c>
      <c r="C3000" s="89" t="s">
        <v>48</v>
      </c>
      <c r="D3000" s="89" t="s">
        <v>49</v>
      </c>
      <c r="E3000" s="189">
        <v>80987387</v>
      </c>
      <c r="F3000" s="197" t="s">
        <v>7553</v>
      </c>
      <c r="G3000" s="90">
        <v>16590175721</v>
      </c>
      <c r="H3000" s="91">
        <v>36922</v>
      </c>
      <c r="I3000" s="89"/>
      <c r="J3000" s="89" t="s">
        <v>84</v>
      </c>
      <c r="K3000" s="89" t="s">
        <v>76</v>
      </c>
      <c r="L3000" s="89" t="s">
        <v>77</v>
      </c>
      <c r="M3000" s="89" t="s">
        <v>234</v>
      </c>
      <c r="N3000" s="89" t="s">
        <v>137</v>
      </c>
      <c r="O3000" s="92" t="s">
        <v>7554</v>
      </c>
      <c r="P3000" s="93" t="s">
        <v>57</v>
      </c>
      <c r="Q3000" s="110" t="s">
        <v>5322</v>
      </c>
      <c r="R3000" s="94"/>
      <c r="S3000" s="95">
        <v>46168</v>
      </c>
      <c r="T3000" s="95" t="s">
        <v>5203</v>
      </c>
      <c r="U3000" s="95" t="s">
        <v>1125</v>
      </c>
      <c r="V3000" s="91">
        <v>46118</v>
      </c>
      <c r="W3000" s="91">
        <v>46161</v>
      </c>
      <c r="X3000" s="91">
        <v>46167</v>
      </c>
      <c r="Y3000" s="96" t="s">
        <v>2851</v>
      </c>
      <c r="Z3000" s="89"/>
      <c r="AA3000" s="95"/>
      <c r="AB3000" s="89"/>
      <c r="AC3000" s="109"/>
      <c r="AD3000" s="89"/>
      <c r="AE3000" s="89"/>
      <c r="AF3000" s="191"/>
      <c r="AG3000" s="194"/>
      <c r="AH3000" s="193"/>
      <c r="AI3000" s="97"/>
      <c r="AJ3000" s="97"/>
      <c r="AK3000" s="97"/>
      <c r="AL3000" s="45" t="s">
        <v>67</v>
      </c>
      <c r="AM3000" s="160" t="str">
        <f>MONTH(B3000)&amp;"/"&amp;YEAR(B3000)</f>
        <v>3/2026</v>
      </c>
      <c r="AN3000" s="45">
        <f>WEEKNUM(B3000)-WEEKNUM(EOMONTH(B3000,-1)+1)+1</f>
        <v>4</v>
      </c>
      <c r="AO3000" s="45" t="str">
        <f>MONTH(R3000)&amp;"/"&amp;YEAR(R3000)</f>
        <v>1/1900</v>
      </c>
      <c r="AP3000" s="45" t="e">
        <f>WEEKNUM(R3000)-WEEKNUM(EOMONTH(R3000,-1)+1)+1</f>
        <v>#NUM!</v>
      </c>
      <c r="AQ3000" s="45">
        <f>IF(AU3000="S",IF(Q3000="1. Aceitou o programa",R3000-B3000,0),0)</f>
        <v>0</v>
      </c>
      <c r="AR3000" s="45">
        <f>IF(AU3000="S",IF(AND(S3000&lt;&gt;"",R3000&lt;&gt;""),S3000-R3000,0),0)</f>
        <v>0</v>
      </c>
      <c r="AS3000" s="45">
        <f>IF(AU3000="S",IF(Q3000="1. Aceitou o programa",IF(OR(X3000="Não se Aplica",X3000=""),IF(OR(W3000="Não se Aplica",W3000=""),0,W3000-V3000),AVERAGE(X3000-W3000,W3000-V3000)),0),0)</f>
        <v>0</v>
      </c>
      <c r="AT3000" s="45">
        <f>IF(AU3000="S",IF(AND(Q3000="1. Aceitou o programa",AB3000="Realizada"),IFERROR(IF(AA3000="",0,AA3000-R3000),0),0),0)</f>
        <v>0</v>
      </c>
      <c r="AU3000" s="45" t="str">
        <f>_xlfn.XLOOKUP(U3000,'Lista Suspensa'!$AA$20:$AA$23,'Lista Suspensa'!$AB$20:$AB$23,"N/A")</f>
        <v>S</v>
      </c>
    </row>
    <row r="3001" spans="1:47" ht="12" customHeight="1" x14ac:dyDescent="0.3">
      <c r="A3001" s="87" t="s">
        <v>47</v>
      </c>
      <c r="B3001" s="88">
        <v>46104</v>
      </c>
      <c r="C3001" s="89" t="s">
        <v>48</v>
      </c>
      <c r="D3001" s="89" t="s">
        <v>49</v>
      </c>
      <c r="E3001" s="189">
        <v>80996196</v>
      </c>
      <c r="F3001" s="197" t="s">
        <v>7555</v>
      </c>
      <c r="G3001" s="90">
        <v>36633518749</v>
      </c>
      <c r="H3001" s="91">
        <v>20108</v>
      </c>
      <c r="I3001" s="89"/>
      <c r="J3001" s="89" t="s">
        <v>51</v>
      </c>
      <c r="K3001" s="89" t="s">
        <v>76</v>
      </c>
      <c r="L3001" s="89" t="s">
        <v>283</v>
      </c>
      <c r="M3001" s="89" t="s">
        <v>1968</v>
      </c>
      <c r="N3001" s="89" t="s">
        <v>137</v>
      </c>
      <c r="O3001" s="92" t="s">
        <v>7556</v>
      </c>
      <c r="P3001" s="93" t="s">
        <v>57</v>
      </c>
      <c r="Q3001" s="110" t="s">
        <v>5322</v>
      </c>
      <c r="R3001" s="94"/>
      <c r="S3001" s="95">
        <v>46168</v>
      </c>
      <c r="T3001" s="95" t="s">
        <v>5203</v>
      </c>
      <c r="U3001" s="95" t="s">
        <v>1125</v>
      </c>
      <c r="V3001" s="91">
        <v>46118</v>
      </c>
      <c r="W3001" s="91">
        <v>46161</v>
      </c>
      <c r="X3001" s="91">
        <v>46167</v>
      </c>
      <c r="Y3001" s="96" t="s">
        <v>2851</v>
      </c>
      <c r="Z3001" s="89"/>
      <c r="AA3001" s="95"/>
      <c r="AB3001" s="89"/>
      <c r="AC3001" s="109"/>
      <c r="AD3001" s="89"/>
      <c r="AE3001" s="89"/>
      <c r="AF3001" s="191"/>
      <c r="AG3001" s="194"/>
      <c r="AH3001" s="193"/>
      <c r="AI3001" s="97"/>
      <c r="AJ3001" s="97"/>
      <c r="AK3001" s="97"/>
      <c r="AL3001" s="45" t="s">
        <v>67</v>
      </c>
      <c r="AM3001" s="160" t="str">
        <f>MONTH(B3001)&amp;"/"&amp;YEAR(B3001)</f>
        <v>3/2026</v>
      </c>
      <c r="AN3001" s="45">
        <f>WEEKNUM(B3001)-WEEKNUM(EOMONTH(B3001,-1)+1)+1</f>
        <v>4</v>
      </c>
      <c r="AO3001" s="45" t="str">
        <f>MONTH(R3001)&amp;"/"&amp;YEAR(R3001)</f>
        <v>1/1900</v>
      </c>
      <c r="AP3001" s="45" t="e">
        <f>WEEKNUM(R3001)-WEEKNUM(EOMONTH(R3001,-1)+1)+1</f>
        <v>#NUM!</v>
      </c>
      <c r="AQ3001" s="45">
        <f>IF(AU3001="S",IF(Q3001="1. Aceitou o programa",R3001-B3001,0),0)</f>
        <v>0</v>
      </c>
      <c r="AR3001" s="45">
        <f>IF(AU3001="S",IF(AND(S3001&lt;&gt;"",R3001&lt;&gt;""),S3001-R3001,0),0)</f>
        <v>0</v>
      </c>
      <c r="AS3001" s="45">
        <f>IF(AU3001="S",IF(Q3001="1. Aceitou o programa",IF(OR(X3001="Não se Aplica",X3001=""),IF(OR(W3001="Não se Aplica",W3001=""),0,W3001-V3001),AVERAGE(X3001-W3001,W3001-V3001)),0),0)</f>
        <v>0</v>
      </c>
      <c r="AT3001" s="45">
        <f>IF(AU3001="S",IF(AND(Q3001="1. Aceitou o programa",AB3001="Realizada"),IFERROR(IF(AA3001="",0,AA3001-R3001),0),0),0)</f>
        <v>0</v>
      </c>
      <c r="AU3001" s="45" t="str">
        <f>_xlfn.XLOOKUP(U3001,'Lista Suspensa'!$AA$20:$AA$23,'Lista Suspensa'!$AB$20:$AB$23,"N/A")</f>
        <v>S</v>
      </c>
    </row>
    <row r="3002" spans="1:47" ht="12" customHeight="1" x14ac:dyDescent="0.3">
      <c r="A3002" s="87" t="s">
        <v>47</v>
      </c>
      <c r="B3002" s="88">
        <v>46104</v>
      </c>
      <c r="C3002" s="89" t="s">
        <v>48</v>
      </c>
      <c r="D3002" s="89" t="s">
        <v>49</v>
      </c>
      <c r="E3002" s="189">
        <v>81009943</v>
      </c>
      <c r="F3002" s="197" t="s">
        <v>7557</v>
      </c>
      <c r="G3002" s="90">
        <v>31133204880</v>
      </c>
      <c r="H3002" s="91">
        <v>29609</v>
      </c>
      <c r="I3002" s="89"/>
      <c r="J3002" s="89" t="s">
        <v>84</v>
      </c>
      <c r="K3002" s="89" t="s">
        <v>52</v>
      </c>
      <c r="L3002" s="89" t="s">
        <v>85</v>
      </c>
      <c r="M3002" s="89" t="s">
        <v>7281</v>
      </c>
      <c r="N3002" s="89" t="s">
        <v>229</v>
      </c>
      <c r="O3002" s="92" t="s">
        <v>7558</v>
      </c>
      <c r="P3002" s="93" t="s">
        <v>57</v>
      </c>
      <c r="Q3002" s="110" t="s">
        <v>5322</v>
      </c>
      <c r="R3002" s="94"/>
      <c r="S3002" s="95">
        <v>46168</v>
      </c>
      <c r="T3002" s="95" t="s">
        <v>5203</v>
      </c>
      <c r="U3002" s="95" t="s">
        <v>1125</v>
      </c>
      <c r="V3002" s="91">
        <v>46118</v>
      </c>
      <c r="W3002" s="91">
        <v>46161</v>
      </c>
      <c r="X3002" s="91">
        <v>46167</v>
      </c>
      <c r="Y3002" s="96" t="s">
        <v>2851</v>
      </c>
      <c r="Z3002" s="89"/>
      <c r="AA3002" s="95"/>
      <c r="AB3002" s="89"/>
      <c r="AC3002" s="109"/>
      <c r="AD3002" s="89"/>
      <c r="AE3002" s="89"/>
      <c r="AF3002" s="191"/>
      <c r="AG3002" s="194"/>
      <c r="AH3002" s="193"/>
      <c r="AI3002" s="97"/>
      <c r="AJ3002" s="97"/>
      <c r="AK3002" s="97"/>
      <c r="AL3002" s="45" t="s">
        <v>67</v>
      </c>
      <c r="AM3002" s="160" t="str">
        <f>MONTH(B3002)&amp;"/"&amp;YEAR(B3002)</f>
        <v>3/2026</v>
      </c>
      <c r="AN3002" s="45">
        <f>WEEKNUM(B3002)-WEEKNUM(EOMONTH(B3002,-1)+1)+1</f>
        <v>4</v>
      </c>
      <c r="AO3002" s="45" t="str">
        <f>MONTH(R3002)&amp;"/"&amp;YEAR(R3002)</f>
        <v>1/1900</v>
      </c>
      <c r="AP3002" s="45" t="e">
        <f>WEEKNUM(R3002)-WEEKNUM(EOMONTH(R3002,-1)+1)+1</f>
        <v>#NUM!</v>
      </c>
      <c r="AQ3002" s="45">
        <f>IF(AU3002="S",IF(Q3002="1. Aceitou o programa",R3002-B3002,0),0)</f>
        <v>0</v>
      </c>
      <c r="AR3002" s="45">
        <f>IF(AU3002="S",IF(AND(S3002&lt;&gt;"",R3002&lt;&gt;""),S3002-R3002,0),0)</f>
        <v>0</v>
      </c>
      <c r="AS3002" s="45">
        <f>IF(AU3002="S",IF(Q3002="1. Aceitou o programa",IF(OR(X3002="Não se Aplica",X3002=""),IF(OR(W3002="Não se Aplica",W3002=""),0,W3002-V3002),AVERAGE(X3002-W3002,W3002-V3002)),0),0)</f>
        <v>0</v>
      </c>
      <c r="AT3002" s="45">
        <f>IF(AU3002="S",IF(AND(Q3002="1. Aceitou o programa",AB3002="Realizada"),IFERROR(IF(AA3002="",0,AA3002-R3002),0),0),0)</f>
        <v>0</v>
      </c>
      <c r="AU3002" s="45" t="str">
        <f>_xlfn.XLOOKUP(U3002,'Lista Suspensa'!$AA$20:$AA$23,'Lista Suspensa'!$AB$20:$AB$23,"N/A")</f>
        <v>S</v>
      </c>
    </row>
    <row r="3003" spans="1:47" ht="12" customHeight="1" x14ac:dyDescent="0.3">
      <c r="A3003" s="87" t="s">
        <v>47</v>
      </c>
      <c r="B3003" s="88">
        <v>46104</v>
      </c>
      <c r="C3003" s="89" t="s">
        <v>48</v>
      </c>
      <c r="D3003" s="89" t="s">
        <v>49</v>
      </c>
      <c r="E3003" s="189">
        <v>81023284</v>
      </c>
      <c r="F3003" s="197" t="s">
        <v>7559</v>
      </c>
      <c r="G3003" s="90">
        <v>27882905860</v>
      </c>
      <c r="H3003" s="91">
        <v>28598</v>
      </c>
      <c r="I3003" s="89"/>
      <c r="J3003" s="89" t="s">
        <v>84</v>
      </c>
      <c r="K3003" s="89" t="s">
        <v>52</v>
      </c>
      <c r="L3003" s="89" t="s">
        <v>85</v>
      </c>
      <c r="M3003" s="89" t="s">
        <v>2195</v>
      </c>
      <c r="N3003" s="89" t="s">
        <v>229</v>
      </c>
      <c r="O3003" s="92" t="s">
        <v>7560</v>
      </c>
      <c r="P3003" s="93" t="s">
        <v>57</v>
      </c>
      <c r="Q3003" s="110" t="s">
        <v>5322</v>
      </c>
      <c r="R3003" s="94"/>
      <c r="S3003" s="95">
        <v>46168</v>
      </c>
      <c r="T3003" s="95" t="s">
        <v>5203</v>
      </c>
      <c r="U3003" s="95" t="s">
        <v>1125</v>
      </c>
      <c r="V3003" s="91">
        <v>46118</v>
      </c>
      <c r="W3003" s="91">
        <v>46161</v>
      </c>
      <c r="X3003" s="91">
        <v>46167</v>
      </c>
      <c r="Y3003" s="96" t="s">
        <v>2851</v>
      </c>
      <c r="Z3003" s="89"/>
      <c r="AA3003" s="95"/>
      <c r="AB3003" s="89"/>
      <c r="AC3003" s="109"/>
      <c r="AD3003" s="89"/>
      <c r="AE3003" s="89"/>
      <c r="AF3003" s="191"/>
      <c r="AG3003" s="194"/>
      <c r="AH3003" s="193"/>
      <c r="AI3003" s="97"/>
      <c r="AJ3003" s="97"/>
      <c r="AK3003" s="97"/>
      <c r="AL3003" s="45" t="s">
        <v>67</v>
      </c>
      <c r="AM3003" s="160" t="str">
        <f>MONTH(B3003)&amp;"/"&amp;YEAR(B3003)</f>
        <v>3/2026</v>
      </c>
      <c r="AN3003" s="45">
        <f>WEEKNUM(B3003)-WEEKNUM(EOMONTH(B3003,-1)+1)+1</f>
        <v>4</v>
      </c>
      <c r="AO3003" s="45" t="str">
        <f>MONTH(R3003)&amp;"/"&amp;YEAR(R3003)</f>
        <v>1/1900</v>
      </c>
      <c r="AP3003" s="45" t="e">
        <f>WEEKNUM(R3003)-WEEKNUM(EOMONTH(R3003,-1)+1)+1</f>
        <v>#NUM!</v>
      </c>
      <c r="AQ3003" s="45">
        <f>IF(AU3003="S",IF(Q3003="1. Aceitou o programa",R3003-B3003,0),0)</f>
        <v>0</v>
      </c>
      <c r="AR3003" s="45">
        <f>IF(AU3003="S",IF(AND(S3003&lt;&gt;"",R3003&lt;&gt;""),S3003-R3003,0),0)</f>
        <v>0</v>
      </c>
      <c r="AS3003" s="45">
        <f>IF(AU3003="S",IF(Q3003="1. Aceitou o programa",IF(OR(X3003="Não se Aplica",X3003=""),IF(OR(W3003="Não se Aplica",W3003=""),0,W3003-V3003),AVERAGE(X3003-W3003,W3003-V3003)),0),0)</f>
        <v>0</v>
      </c>
      <c r="AT3003" s="45">
        <f>IF(AU3003="S",IF(AND(Q3003="1. Aceitou o programa",AB3003="Realizada"),IFERROR(IF(AA3003="",0,AA3003-R3003),0),0),0)</f>
        <v>0</v>
      </c>
      <c r="AU3003" s="45" t="str">
        <f>_xlfn.XLOOKUP(U3003,'Lista Suspensa'!$AA$20:$AA$23,'Lista Suspensa'!$AB$20:$AB$23,"N/A")</f>
        <v>S</v>
      </c>
    </row>
    <row r="3004" spans="1:47" ht="12" customHeight="1" x14ac:dyDescent="0.3">
      <c r="A3004" s="87" t="s">
        <v>47</v>
      </c>
      <c r="B3004" s="88">
        <v>46104</v>
      </c>
      <c r="C3004" s="89" t="s">
        <v>48</v>
      </c>
      <c r="D3004" s="89" t="s">
        <v>49</v>
      </c>
      <c r="E3004" s="189">
        <v>81023584</v>
      </c>
      <c r="F3004" s="197" t="s">
        <v>7561</v>
      </c>
      <c r="G3004" s="90">
        <v>8101698434</v>
      </c>
      <c r="H3004" s="91">
        <v>19575</v>
      </c>
      <c r="I3004" s="89"/>
      <c r="J3004" s="89" t="s">
        <v>51</v>
      </c>
      <c r="K3004" s="89" t="s">
        <v>52</v>
      </c>
      <c r="L3004" s="89" t="s">
        <v>85</v>
      </c>
      <c r="M3004" s="89" t="s">
        <v>4423</v>
      </c>
      <c r="N3004" s="89" t="s">
        <v>176</v>
      </c>
      <c r="O3004" s="92" t="s">
        <v>7562</v>
      </c>
      <c r="P3004" s="93" t="s">
        <v>57</v>
      </c>
      <c r="Q3004" s="110" t="s">
        <v>5322</v>
      </c>
      <c r="R3004" s="94"/>
      <c r="S3004" s="95">
        <v>46168</v>
      </c>
      <c r="T3004" s="95" t="s">
        <v>5203</v>
      </c>
      <c r="U3004" s="95" t="s">
        <v>1125</v>
      </c>
      <c r="V3004" s="91">
        <v>46118</v>
      </c>
      <c r="W3004" s="91">
        <v>46161</v>
      </c>
      <c r="X3004" s="91">
        <v>46167</v>
      </c>
      <c r="Y3004" s="96" t="s">
        <v>2851</v>
      </c>
      <c r="Z3004" s="89"/>
      <c r="AA3004" s="95"/>
      <c r="AB3004" s="89"/>
      <c r="AC3004" s="109"/>
      <c r="AD3004" s="89"/>
      <c r="AE3004" s="89"/>
      <c r="AF3004" s="191"/>
      <c r="AG3004" s="194"/>
      <c r="AH3004" s="193"/>
      <c r="AI3004" s="97"/>
      <c r="AJ3004" s="97"/>
      <c r="AK3004" s="97"/>
      <c r="AL3004" s="45" t="s">
        <v>67</v>
      </c>
      <c r="AM3004" s="160" t="str">
        <f>MONTH(B3004)&amp;"/"&amp;YEAR(B3004)</f>
        <v>3/2026</v>
      </c>
      <c r="AN3004" s="45">
        <f>WEEKNUM(B3004)-WEEKNUM(EOMONTH(B3004,-1)+1)+1</f>
        <v>4</v>
      </c>
      <c r="AO3004" s="45" t="str">
        <f>MONTH(R3004)&amp;"/"&amp;YEAR(R3004)</f>
        <v>1/1900</v>
      </c>
      <c r="AP3004" s="45" t="e">
        <f>WEEKNUM(R3004)-WEEKNUM(EOMONTH(R3004,-1)+1)+1</f>
        <v>#NUM!</v>
      </c>
      <c r="AQ3004" s="45">
        <f>IF(AU3004="S",IF(Q3004="1. Aceitou o programa",R3004-B3004,0),0)</f>
        <v>0</v>
      </c>
      <c r="AR3004" s="45">
        <f>IF(AU3004="S",IF(AND(S3004&lt;&gt;"",R3004&lt;&gt;""),S3004-R3004,0),0)</f>
        <v>0</v>
      </c>
      <c r="AS3004" s="45">
        <f>IF(AU3004="S",IF(Q3004="1. Aceitou o programa",IF(OR(X3004="Não se Aplica",X3004=""),IF(OR(W3004="Não se Aplica",W3004=""),0,W3004-V3004),AVERAGE(X3004-W3004,W3004-V3004)),0),0)</f>
        <v>0</v>
      </c>
      <c r="AT3004" s="45">
        <f>IF(AU3004="S",IF(AND(Q3004="1. Aceitou o programa",AB3004="Realizada"),IFERROR(IF(AA3004="",0,AA3004-R3004),0),0),0)</f>
        <v>0</v>
      </c>
      <c r="AU3004" s="45" t="str">
        <f>_xlfn.XLOOKUP(U3004,'Lista Suspensa'!$AA$20:$AA$23,'Lista Suspensa'!$AB$20:$AB$23,"N/A")</f>
        <v>S</v>
      </c>
    </row>
    <row r="3005" spans="1:47" ht="12" customHeight="1" x14ac:dyDescent="0.3">
      <c r="A3005" s="87" t="s">
        <v>47</v>
      </c>
      <c r="B3005" s="88">
        <v>46104</v>
      </c>
      <c r="C3005" s="89" t="s">
        <v>48</v>
      </c>
      <c r="D3005" s="89" t="s">
        <v>49</v>
      </c>
      <c r="E3005" s="189">
        <v>81039592</v>
      </c>
      <c r="F3005" s="197" t="s">
        <v>7563</v>
      </c>
      <c r="G3005" s="90">
        <v>1474279830</v>
      </c>
      <c r="H3005" s="91">
        <v>22885</v>
      </c>
      <c r="I3005" s="89"/>
      <c r="J3005" s="89" t="s">
        <v>84</v>
      </c>
      <c r="K3005" s="89" t="s">
        <v>52</v>
      </c>
      <c r="L3005" s="89" t="s">
        <v>85</v>
      </c>
      <c r="M3005" s="89" t="s">
        <v>467</v>
      </c>
      <c r="N3005" s="89" t="s">
        <v>197</v>
      </c>
      <c r="O3005" s="92" t="s">
        <v>7564</v>
      </c>
      <c r="P3005" s="93" t="s">
        <v>57</v>
      </c>
      <c r="Q3005" s="110" t="s">
        <v>5322</v>
      </c>
      <c r="R3005" s="94"/>
      <c r="S3005" s="95">
        <v>46168</v>
      </c>
      <c r="T3005" s="95" t="s">
        <v>5203</v>
      </c>
      <c r="U3005" s="95" t="s">
        <v>1125</v>
      </c>
      <c r="V3005" s="91">
        <v>46118</v>
      </c>
      <c r="W3005" s="91">
        <v>46161</v>
      </c>
      <c r="X3005" s="91">
        <v>46167</v>
      </c>
      <c r="Y3005" s="96" t="s">
        <v>2851</v>
      </c>
      <c r="Z3005" s="89"/>
      <c r="AA3005" s="95"/>
      <c r="AB3005" s="89"/>
      <c r="AC3005" s="109"/>
      <c r="AD3005" s="89"/>
      <c r="AE3005" s="89"/>
      <c r="AF3005" s="191"/>
      <c r="AG3005" s="194"/>
      <c r="AH3005" s="193"/>
      <c r="AI3005" s="97"/>
      <c r="AJ3005" s="97"/>
      <c r="AK3005" s="97"/>
      <c r="AL3005" s="45" t="s">
        <v>67</v>
      </c>
      <c r="AM3005" s="160" t="str">
        <f>MONTH(B3005)&amp;"/"&amp;YEAR(B3005)</f>
        <v>3/2026</v>
      </c>
      <c r="AN3005" s="45">
        <f>WEEKNUM(B3005)-WEEKNUM(EOMONTH(B3005,-1)+1)+1</f>
        <v>4</v>
      </c>
      <c r="AO3005" s="45" t="str">
        <f>MONTH(R3005)&amp;"/"&amp;YEAR(R3005)</f>
        <v>1/1900</v>
      </c>
      <c r="AP3005" s="45" t="e">
        <f>WEEKNUM(R3005)-WEEKNUM(EOMONTH(R3005,-1)+1)+1</f>
        <v>#NUM!</v>
      </c>
      <c r="AQ3005" s="45">
        <f>IF(AU3005="S",IF(Q3005="1. Aceitou o programa",R3005-B3005,0),0)</f>
        <v>0</v>
      </c>
      <c r="AR3005" s="45">
        <f>IF(AU3005="S",IF(AND(S3005&lt;&gt;"",R3005&lt;&gt;""),S3005-R3005,0),0)</f>
        <v>0</v>
      </c>
      <c r="AS3005" s="45">
        <f>IF(AU3005="S",IF(Q3005="1. Aceitou o programa",IF(OR(X3005="Não se Aplica",X3005=""),IF(OR(W3005="Não se Aplica",W3005=""),0,W3005-V3005),AVERAGE(X3005-W3005,W3005-V3005)),0),0)</f>
        <v>0</v>
      </c>
      <c r="AT3005" s="45">
        <f>IF(AU3005="S",IF(AND(Q3005="1. Aceitou o programa",AB3005="Realizada"),IFERROR(IF(AA3005="",0,AA3005-R3005),0),0),0)</f>
        <v>0</v>
      </c>
      <c r="AU3005" s="45" t="str">
        <f>_xlfn.XLOOKUP(U3005,'Lista Suspensa'!$AA$20:$AA$23,'Lista Suspensa'!$AB$20:$AB$23,"N/A")</f>
        <v>S</v>
      </c>
    </row>
    <row r="3006" spans="1:47" ht="12" customHeight="1" x14ac:dyDescent="0.3">
      <c r="A3006" s="87" t="s">
        <v>47</v>
      </c>
      <c r="B3006" s="88">
        <v>46104</v>
      </c>
      <c r="C3006" s="89" t="s">
        <v>48</v>
      </c>
      <c r="D3006" s="89" t="s">
        <v>49</v>
      </c>
      <c r="E3006" s="189">
        <v>81041107</v>
      </c>
      <c r="F3006" s="197" t="s">
        <v>7565</v>
      </c>
      <c r="G3006" s="90">
        <v>16917176818</v>
      </c>
      <c r="H3006" s="91">
        <v>27799</v>
      </c>
      <c r="I3006" s="89"/>
      <c r="J3006" s="89" t="s">
        <v>51</v>
      </c>
      <c r="K3006" s="89" t="s">
        <v>52</v>
      </c>
      <c r="L3006" s="89" t="s">
        <v>53</v>
      </c>
      <c r="M3006" s="89" t="s">
        <v>7566</v>
      </c>
      <c r="N3006" s="89" t="s">
        <v>229</v>
      </c>
      <c r="O3006" s="92" t="s">
        <v>7567</v>
      </c>
      <c r="P3006" s="93" t="s">
        <v>57</v>
      </c>
      <c r="Q3006" s="110" t="s">
        <v>5322</v>
      </c>
      <c r="R3006" s="94"/>
      <c r="S3006" s="95">
        <v>46168</v>
      </c>
      <c r="T3006" s="95" t="s">
        <v>5203</v>
      </c>
      <c r="U3006" s="95" t="s">
        <v>1125</v>
      </c>
      <c r="V3006" s="91">
        <v>46118</v>
      </c>
      <c r="W3006" s="91">
        <v>46161</v>
      </c>
      <c r="X3006" s="91">
        <v>46167</v>
      </c>
      <c r="Y3006" s="96" t="s">
        <v>2851</v>
      </c>
      <c r="Z3006" s="89"/>
      <c r="AA3006" s="95"/>
      <c r="AB3006" s="89"/>
      <c r="AC3006" s="109"/>
      <c r="AD3006" s="89"/>
      <c r="AE3006" s="89"/>
      <c r="AF3006" s="191"/>
      <c r="AG3006" s="194"/>
      <c r="AH3006" s="193"/>
      <c r="AI3006" s="97"/>
      <c r="AJ3006" s="97"/>
      <c r="AK3006" s="97"/>
      <c r="AL3006" s="45" t="s">
        <v>67</v>
      </c>
      <c r="AM3006" s="160" t="str">
        <f>MONTH(B3006)&amp;"/"&amp;YEAR(B3006)</f>
        <v>3/2026</v>
      </c>
      <c r="AN3006" s="45">
        <f>WEEKNUM(B3006)-WEEKNUM(EOMONTH(B3006,-1)+1)+1</f>
        <v>4</v>
      </c>
      <c r="AO3006" s="45" t="str">
        <f>MONTH(R3006)&amp;"/"&amp;YEAR(R3006)</f>
        <v>1/1900</v>
      </c>
      <c r="AP3006" s="45" t="e">
        <f>WEEKNUM(R3006)-WEEKNUM(EOMONTH(R3006,-1)+1)+1</f>
        <v>#NUM!</v>
      </c>
      <c r="AQ3006" s="45">
        <f>IF(AU3006="S",IF(Q3006="1. Aceitou o programa",R3006-B3006,0),0)</f>
        <v>0</v>
      </c>
      <c r="AR3006" s="45">
        <f>IF(AU3006="S",IF(AND(S3006&lt;&gt;"",R3006&lt;&gt;""),S3006-R3006,0),0)</f>
        <v>0</v>
      </c>
      <c r="AS3006" s="45">
        <f>IF(AU3006="S",IF(Q3006="1. Aceitou o programa",IF(OR(X3006="Não se Aplica",X3006=""),IF(OR(W3006="Não se Aplica",W3006=""),0,W3006-V3006),AVERAGE(X3006-W3006,W3006-V3006)),0),0)</f>
        <v>0</v>
      </c>
      <c r="AT3006" s="45">
        <f>IF(AU3006="S",IF(AND(Q3006="1. Aceitou o programa",AB3006="Realizada"),IFERROR(IF(AA3006="",0,AA3006-R3006),0),0),0)</f>
        <v>0</v>
      </c>
      <c r="AU3006" s="45" t="str">
        <f>_xlfn.XLOOKUP(U3006,'Lista Suspensa'!$AA$20:$AA$23,'Lista Suspensa'!$AB$20:$AB$23,"N/A")</f>
        <v>S</v>
      </c>
    </row>
    <row r="3007" spans="1:47" ht="12" customHeight="1" x14ac:dyDescent="0.3">
      <c r="A3007" s="87" t="s">
        <v>47</v>
      </c>
      <c r="B3007" s="88">
        <v>46104</v>
      </c>
      <c r="C3007" s="89" t="s">
        <v>48</v>
      </c>
      <c r="D3007" s="89" t="s">
        <v>49</v>
      </c>
      <c r="E3007" s="189">
        <v>95128480</v>
      </c>
      <c r="F3007" s="197" t="s">
        <v>7568</v>
      </c>
      <c r="G3007" s="90">
        <v>41124611860</v>
      </c>
      <c r="H3007" s="91">
        <v>33977</v>
      </c>
      <c r="I3007" s="89"/>
      <c r="J3007" s="89" t="s">
        <v>84</v>
      </c>
      <c r="K3007" s="89" t="s">
        <v>52</v>
      </c>
      <c r="L3007" s="89" t="s">
        <v>53</v>
      </c>
      <c r="M3007" s="89" t="s">
        <v>4077</v>
      </c>
      <c r="N3007" s="89" t="s">
        <v>229</v>
      </c>
      <c r="O3007" s="92" t="s">
        <v>7569</v>
      </c>
      <c r="P3007" s="93" t="s">
        <v>57</v>
      </c>
      <c r="Q3007" s="110" t="s">
        <v>5322</v>
      </c>
      <c r="R3007" s="94"/>
      <c r="S3007" s="95">
        <v>46168</v>
      </c>
      <c r="T3007" s="95" t="s">
        <v>5203</v>
      </c>
      <c r="U3007" s="95" t="s">
        <v>1125</v>
      </c>
      <c r="V3007" s="91">
        <v>46118</v>
      </c>
      <c r="W3007" s="91">
        <v>46161</v>
      </c>
      <c r="X3007" s="91">
        <v>46167</v>
      </c>
      <c r="Y3007" s="96" t="s">
        <v>2851</v>
      </c>
      <c r="Z3007" s="89"/>
      <c r="AA3007" s="95"/>
      <c r="AB3007" s="89"/>
      <c r="AC3007" s="109"/>
      <c r="AD3007" s="89"/>
      <c r="AE3007" s="89"/>
      <c r="AF3007" s="191"/>
      <c r="AG3007" s="194"/>
      <c r="AH3007" s="193"/>
      <c r="AI3007" s="97"/>
      <c r="AJ3007" s="97"/>
      <c r="AK3007" s="97"/>
      <c r="AL3007" s="45" t="s">
        <v>67</v>
      </c>
      <c r="AM3007" s="160" t="str">
        <f>MONTH(B3007)&amp;"/"&amp;YEAR(B3007)</f>
        <v>3/2026</v>
      </c>
      <c r="AN3007" s="45">
        <f>WEEKNUM(B3007)-WEEKNUM(EOMONTH(B3007,-1)+1)+1</f>
        <v>4</v>
      </c>
      <c r="AO3007" s="45" t="str">
        <f>MONTH(R3007)&amp;"/"&amp;YEAR(R3007)</f>
        <v>1/1900</v>
      </c>
      <c r="AP3007" s="45" t="e">
        <f>WEEKNUM(R3007)-WEEKNUM(EOMONTH(R3007,-1)+1)+1</f>
        <v>#NUM!</v>
      </c>
      <c r="AQ3007" s="45">
        <f>IF(AU3007="S",IF(Q3007="1. Aceitou o programa",R3007-B3007,0),0)</f>
        <v>0</v>
      </c>
      <c r="AR3007" s="45">
        <f>IF(AU3007="S",IF(AND(S3007&lt;&gt;"",R3007&lt;&gt;""),S3007-R3007,0),0)</f>
        <v>0</v>
      </c>
      <c r="AS3007" s="45">
        <f>IF(AU3007="S",IF(Q3007="1. Aceitou o programa",IF(OR(X3007="Não se Aplica",X3007=""),IF(OR(W3007="Não se Aplica",W3007=""),0,W3007-V3007),AVERAGE(X3007-W3007,W3007-V3007)),0),0)</f>
        <v>0</v>
      </c>
      <c r="AT3007" s="45">
        <f>IF(AU3007="S",IF(AND(Q3007="1. Aceitou o programa",AB3007="Realizada"),IFERROR(IF(AA3007="",0,AA3007-R3007),0),0),0)</f>
        <v>0</v>
      </c>
      <c r="AU3007" s="45" t="str">
        <f>_xlfn.XLOOKUP(U3007,'Lista Suspensa'!$AA$20:$AA$23,'Lista Suspensa'!$AB$20:$AB$23,"N/A")</f>
        <v>S</v>
      </c>
    </row>
    <row r="3008" spans="1:47" ht="12" customHeight="1" x14ac:dyDescent="0.3">
      <c r="A3008" s="87" t="s">
        <v>47</v>
      </c>
      <c r="B3008" s="88">
        <v>46104</v>
      </c>
      <c r="C3008" s="89" t="s">
        <v>48</v>
      </c>
      <c r="D3008" s="89" t="s">
        <v>49</v>
      </c>
      <c r="E3008" s="189">
        <v>81079986</v>
      </c>
      <c r="F3008" s="197" t="s">
        <v>7570</v>
      </c>
      <c r="G3008" s="90">
        <v>16047809839</v>
      </c>
      <c r="H3008" s="91">
        <v>19040</v>
      </c>
      <c r="I3008" s="89"/>
      <c r="J3008" s="89" t="s">
        <v>51</v>
      </c>
      <c r="K3008" s="89" t="s">
        <v>52</v>
      </c>
      <c r="L3008" s="89" t="s">
        <v>53</v>
      </c>
      <c r="M3008" s="89" t="s">
        <v>7571</v>
      </c>
      <c r="N3008" s="89" t="s">
        <v>229</v>
      </c>
      <c r="O3008" s="92" t="s">
        <v>7572</v>
      </c>
      <c r="P3008" s="93" t="s">
        <v>57</v>
      </c>
      <c r="Q3008" s="110" t="s">
        <v>5322</v>
      </c>
      <c r="R3008" s="94"/>
      <c r="S3008" s="95">
        <v>46168</v>
      </c>
      <c r="T3008" s="95" t="s">
        <v>5203</v>
      </c>
      <c r="U3008" s="95" t="s">
        <v>1125</v>
      </c>
      <c r="V3008" s="91">
        <v>46118</v>
      </c>
      <c r="W3008" s="91">
        <v>46161</v>
      </c>
      <c r="X3008" s="91">
        <v>46167</v>
      </c>
      <c r="Y3008" s="96" t="s">
        <v>2851</v>
      </c>
      <c r="Z3008" s="89"/>
      <c r="AA3008" s="95"/>
      <c r="AB3008" s="89"/>
      <c r="AC3008" s="109"/>
      <c r="AD3008" s="89"/>
      <c r="AE3008" s="89"/>
      <c r="AF3008" s="191"/>
      <c r="AG3008" s="194"/>
      <c r="AH3008" s="193"/>
      <c r="AI3008" s="97"/>
      <c r="AJ3008" s="97"/>
      <c r="AK3008" s="97"/>
      <c r="AL3008" s="45" t="s">
        <v>67</v>
      </c>
      <c r="AM3008" s="160" t="str">
        <f>MONTH(B3008)&amp;"/"&amp;YEAR(B3008)</f>
        <v>3/2026</v>
      </c>
      <c r="AN3008" s="45">
        <f>WEEKNUM(B3008)-WEEKNUM(EOMONTH(B3008,-1)+1)+1</f>
        <v>4</v>
      </c>
      <c r="AO3008" s="45" t="str">
        <f>MONTH(R3008)&amp;"/"&amp;YEAR(R3008)</f>
        <v>1/1900</v>
      </c>
      <c r="AP3008" s="45" t="e">
        <f>WEEKNUM(R3008)-WEEKNUM(EOMONTH(R3008,-1)+1)+1</f>
        <v>#NUM!</v>
      </c>
      <c r="AQ3008" s="45">
        <f>IF(AU3008="S",IF(Q3008="1. Aceitou o programa",R3008-B3008,0),0)</f>
        <v>0</v>
      </c>
      <c r="AR3008" s="45">
        <f>IF(AU3008="S",IF(AND(S3008&lt;&gt;"",R3008&lt;&gt;""),S3008-R3008,0),0)</f>
        <v>0</v>
      </c>
      <c r="AS3008" s="45">
        <f>IF(AU3008="S",IF(Q3008="1. Aceitou o programa",IF(OR(X3008="Não se Aplica",X3008=""),IF(OR(W3008="Não se Aplica",W3008=""),0,W3008-V3008),AVERAGE(X3008-W3008,W3008-V3008)),0),0)</f>
        <v>0</v>
      </c>
      <c r="AT3008" s="45">
        <f>IF(AU3008="S",IF(AND(Q3008="1. Aceitou o programa",AB3008="Realizada"),IFERROR(IF(AA3008="",0,AA3008-R3008),0),0),0)</f>
        <v>0</v>
      </c>
      <c r="AU3008" s="45" t="str">
        <f>_xlfn.XLOOKUP(U3008,'Lista Suspensa'!$AA$20:$AA$23,'Lista Suspensa'!$AB$20:$AB$23,"N/A")</f>
        <v>S</v>
      </c>
    </row>
    <row r="3009" spans="1:47" ht="12" customHeight="1" x14ac:dyDescent="0.3">
      <c r="A3009" s="87" t="s">
        <v>47</v>
      </c>
      <c r="B3009" s="88">
        <v>46104</v>
      </c>
      <c r="C3009" s="89" t="s">
        <v>48</v>
      </c>
      <c r="D3009" s="89" t="s">
        <v>49</v>
      </c>
      <c r="E3009" s="189">
        <v>81079985</v>
      </c>
      <c r="F3009" s="197" t="s">
        <v>7573</v>
      </c>
      <c r="G3009" s="90">
        <v>32069474801</v>
      </c>
      <c r="H3009" s="91">
        <v>30868</v>
      </c>
      <c r="I3009" s="89"/>
      <c r="J3009" s="89" t="s">
        <v>84</v>
      </c>
      <c r="K3009" s="89" t="s">
        <v>52</v>
      </c>
      <c r="L3009" s="89" t="s">
        <v>53</v>
      </c>
      <c r="M3009" s="89" t="s">
        <v>7571</v>
      </c>
      <c r="N3009" s="89" t="s">
        <v>229</v>
      </c>
      <c r="O3009" s="92" t="s">
        <v>7574</v>
      </c>
      <c r="P3009" s="93" t="s">
        <v>57</v>
      </c>
      <c r="Q3009" s="110" t="s">
        <v>5322</v>
      </c>
      <c r="R3009" s="94"/>
      <c r="S3009" s="95">
        <v>46168</v>
      </c>
      <c r="T3009" s="95" t="s">
        <v>5203</v>
      </c>
      <c r="U3009" s="95" t="s">
        <v>1125</v>
      </c>
      <c r="V3009" s="91">
        <v>46118</v>
      </c>
      <c r="W3009" s="91">
        <v>46161</v>
      </c>
      <c r="X3009" s="91">
        <v>46167</v>
      </c>
      <c r="Y3009" s="96" t="s">
        <v>2851</v>
      </c>
      <c r="Z3009" s="89"/>
      <c r="AA3009" s="95"/>
      <c r="AB3009" s="89"/>
      <c r="AC3009" s="109"/>
      <c r="AD3009" s="89"/>
      <c r="AE3009" s="89"/>
      <c r="AF3009" s="191"/>
      <c r="AG3009" s="194"/>
      <c r="AH3009" s="193"/>
      <c r="AI3009" s="97"/>
      <c r="AJ3009" s="97"/>
      <c r="AK3009" s="97"/>
      <c r="AL3009" s="45" t="s">
        <v>67</v>
      </c>
      <c r="AM3009" s="160" t="str">
        <f>MONTH(B3009)&amp;"/"&amp;YEAR(B3009)</f>
        <v>3/2026</v>
      </c>
      <c r="AN3009" s="45">
        <f>WEEKNUM(B3009)-WEEKNUM(EOMONTH(B3009,-1)+1)+1</f>
        <v>4</v>
      </c>
      <c r="AO3009" s="45" t="str">
        <f>MONTH(R3009)&amp;"/"&amp;YEAR(R3009)</f>
        <v>1/1900</v>
      </c>
      <c r="AP3009" s="45" t="e">
        <f>WEEKNUM(R3009)-WEEKNUM(EOMONTH(R3009,-1)+1)+1</f>
        <v>#NUM!</v>
      </c>
      <c r="AQ3009" s="45">
        <f>IF(AU3009="S",IF(Q3009="1. Aceitou o programa",R3009-B3009,0),0)</f>
        <v>0</v>
      </c>
      <c r="AR3009" s="45">
        <f>IF(AU3009="S",IF(AND(S3009&lt;&gt;"",R3009&lt;&gt;""),S3009-R3009,0),0)</f>
        <v>0</v>
      </c>
      <c r="AS3009" s="45">
        <f>IF(AU3009="S",IF(Q3009="1. Aceitou o programa",IF(OR(X3009="Não se Aplica",X3009=""),IF(OR(W3009="Não se Aplica",W3009=""),0,W3009-V3009),AVERAGE(X3009-W3009,W3009-V3009)),0),0)</f>
        <v>0</v>
      </c>
      <c r="AT3009" s="45">
        <f>IF(AU3009="S",IF(AND(Q3009="1. Aceitou o programa",AB3009="Realizada"),IFERROR(IF(AA3009="",0,AA3009-R3009),0),0),0)</f>
        <v>0</v>
      </c>
      <c r="AU3009" s="45" t="str">
        <f>_xlfn.XLOOKUP(U3009,'Lista Suspensa'!$AA$20:$AA$23,'Lista Suspensa'!$AB$20:$AB$23,"N/A")</f>
        <v>S</v>
      </c>
    </row>
    <row r="3010" spans="1:47" ht="12" customHeight="1" x14ac:dyDescent="0.3">
      <c r="A3010" s="87" t="s">
        <v>47</v>
      </c>
      <c r="B3010" s="88">
        <v>46104</v>
      </c>
      <c r="C3010" s="89" t="s">
        <v>48</v>
      </c>
      <c r="D3010" s="89" t="s">
        <v>49</v>
      </c>
      <c r="E3010" s="189">
        <v>81089409</v>
      </c>
      <c r="F3010" s="197" t="s">
        <v>7575</v>
      </c>
      <c r="G3010" s="90">
        <v>32634030282</v>
      </c>
      <c r="H3010" s="91">
        <v>24052</v>
      </c>
      <c r="I3010" s="89"/>
      <c r="J3010" s="89" t="s">
        <v>51</v>
      </c>
      <c r="K3010" s="89" t="s">
        <v>52</v>
      </c>
      <c r="L3010" s="89" t="s">
        <v>53</v>
      </c>
      <c r="M3010" s="89" t="s">
        <v>1233</v>
      </c>
      <c r="N3010" s="89" t="s">
        <v>229</v>
      </c>
      <c r="O3010" s="92" t="s">
        <v>7576</v>
      </c>
      <c r="P3010" s="93" t="s">
        <v>57</v>
      </c>
      <c r="Q3010" s="110" t="s">
        <v>5322</v>
      </c>
      <c r="R3010" s="94"/>
      <c r="S3010" s="95">
        <v>46168</v>
      </c>
      <c r="T3010" s="95" t="s">
        <v>5203</v>
      </c>
      <c r="U3010" s="95" t="s">
        <v>1125</v>
      </c>
      <c r="V3010" s="91">
        <v>46118</v>
      </c>
      <c r="W3010" s="91">
        <v>46161</v>
      </c>
      <c r="X3010" s="91">
        <v>46167</v>
      </c>
      <c r="Y3010" s="96" t="s">
        <v>2851</v>
      </c>
      <c r="Z3010" s="89"/>
      <c r="AA3010" s="95"/>
      <c r="AB3010" s="89"/>
      <c r="AC3010" s="109"/>
      <c r="AD3010" s="89"/>
      <c r="AE3010" s="89"/>
      <c r="AF3010" s="191"/>
      <c r="AG3010" s="194"/>
      <c r="AH3010" s="193"/>
      <c r="AI3010" s="97"/>
      <c r="AJ3010" s="97"/>
      <c r="AK3010" s="97"/>
      <c r="AL3010" s="45" t="s">
        <v>67</v>
      </c>
      <c r="AM3010" s="160" t="str">
        <f>MONTH(B3010)&amp;"/"&amp;YEAR(B3010)</f>
        <v>3/2026</v>
      </c>
      <c r="AN3010" s="45">
        <f>WEEKNUM(B3010)-WEEKNUM(EOMONTH(B3010,-1)+1)+1</f>
        <v>4</v>
      </c>
      <c r="AO3010" s="45" t="str">
        <f>MONTH(R3010)&amp;"/"&amp;YEAR(R3010)</f>
        <v>1/1900</v>
      </c>
      <c r="AP3010" s="45" t="e">
        <f>WEEKNUM(R3010)-WEEKNUM(EOMONTH(R3010,-1)+1)+1</f>
        <v>#NUM!</v>
      </c>
      <c r="AQ3010" s="45">
        <f>IF(AU3010="S",IF(Q3010="1. Aceitou o programa",R3010-B3010,0),0)</f>
        <v>0</v>
      </c>
      <c r="AR3010" s="45">
        <f>IF(AU3010="S",IF(AND(S3010&lt;&gt;"",R3010&lt;&gt;""),S3010-R3010,0),0)</f>
        <v>0</v>
      </c>
      <c r="AS3010" s="45">
        <f>IF(AU3010="S",IF(Q3010="1. Aceitou o programa",IF(OR(X3010="Não se Aplica",X3010=""),IF(OR(W3010="Não se Aplica",W3010=""),0,W3010-V3010),AVERAGE(X3010-W3010,W3010-V3010)),0),0)</f>
        <v>0</v>
      </c>
      <c r="AT3010" s="45">
        <f>IF(AU3010="S",IF(AND(Q3010="1. Aceitou o programa",AB3010="Realizada"),IFERROR(IF(AA3010="",0,AA3010-R3010),0),0),0)</f>
        <v>0</v>
      </c>
      <c r="AU3010" s="45" t="str">
        <f>_xlfn.XLOOKUP(U3010,'Lista Suspensa'!$AA$20:$AA$23,'Lista Suspensa'!$AB$20:$AB$23,"N/A")</f>
        <v>S</v>
      </c>
    </row>
    <row r="3011" spans="1:47" ht="12" customHeight="1" x14ac:dyDescent="0.3">
      <c r="A3011" s="87" t="s">
        <v>47</v>
      </c>
      <c r="B3011" s="88">
        <v>46104</v>
      </c>
      <c r="C3011" s="89" t="s">
        <v>48</v>
      </c>
      <c r="D3011" s="89" t="s">
        <v>49</v>
      </c>
      <c r="E3011" s="189">
        <v>81106114</v>
      </c>
      <c r="F3011" s="197" t="s">
        <v>7577</v>
      </c>
      <c r="G3011" s="90">
        <v>13920469801</v>
      </c>
      <c r="H3011" s="91">
        <v>25434</v>
      </c>
      <c r="I3011" s="89"/>
      <c r="J3011" s="89" t="s">
        <v>84</v>
      </c>
      <c r="K3011" s="89" t="s">
        <v>52</v>
      </c>
      <c r="L3011" s="89" t="s">
        <v>53</v>
      </c>
      <c r="M3011" s="89" t="s">
        <v>7578</v>
      </c>
      <c r="N3011" s="89" t="s">
        <v>137</v>
      </c>
      <c r="O3011" s="92" t="s">
        <v>7579</v>
      </c>
      <c r="P3011" s="93" t="s">
        <v>57</v>
      </c>
      <c r="Q3011" s="110" t="s">
        <v>5322</v>
      </c>
      <c r="R3011" s="94"/>
      <c r="S3011" s="95">
        <v>46168</v>
      </c>
      <c r="T3011" s="95" t="s">
        <v>5203</v>
      </c>
      <c r="U3011" s="95" t="s">
        <v>1125</v>
      </c>
      <c r="V3011" s="91">
        <v>46118</v>
      </c>
      <c r="W3011" s="91">
        <v>46161</v>
      </c>
      <c r="X3011" s="91">
        <v>46167</v>
      </c>
      <c r="Y3011" s="96" t="s">
        <v>2851</v>
      </c>
      <c r="Z3011" s="89"/>
      <c r="AA3011" s="95"/>
      <c r="AB3011" s="89"/>
      <c r="AC3011" s="109"/>
      <c r="AD3011" s="89"/>
      <c r="AE3011" s="89"/>
      <c r="AF3011" s="191"/>
      <c r="AG3011" s="194"/>
      <c r="AH3011" s="193"/>
      <c r="AI3011" s="97"/>
      <c r="AJ3011" s="97"/>
      <c r="AK3011" s="97"/>
      <c r="AL3011" s="45" t="s">
        <v>67</v>
      </c>
      <c r="AM3011" s="160" t="str">
        <f>MONTH(B3011)&amp;"/"&amp;YEAR(B3011)</f>
        <v>3/2026</v>
      </c>
      <c r="AN3011" s="45">
        <f>WEEKNUM(B3011)-WEEKNUM(EOMONTH(B3011,-1)+1)+1</f>
        <v>4</v>
      </c>
      <c r="AO3011" s="45" t="str">
        <f>MONTH(R3011)&amp;"/"&amp;YEAR(R3011)</f>
        <v>1/1900</v>
      </c>
      <c r="AP3011" s="45" t="e">
        <f>WEEKNUM(R3011)-WEEKNUM(EOMONTH(R3011,-1)+1)+1</f>
        <v>#NUM!</v>
      </c>
      <c r="AQ3011" s="45">
        <f>IF(AU3011="S",IF(Q3011="1. Aceitou o programa",R3011-B3011,0),0)</f>
        <v>0</v>
      </c>
      <c r="AR3011" s="45">
        <f>IF(AU3011="S",IF(AND(S3011&lt;&gt;"",R3011&lt;&gt;""),S3011-R3011,0),0)</f>
        <v>0</v>
      </c>
      <c r="AS3011" s="45">
        <f>IF(AU3011="S",IF(Q3011="1. Aceitou o programa",IF(OR(X3011="Não se Aplica",X3011=""),IF(OR(W3011="Não se Aplica",W3011=""),0,W3011-V3011),AVERAGE(X3011-W3011,W3011-V3011)),0),0)</f>
        <v>0</v>
      </c>
      <c r="AT3011" s="45">
        <f>IF(AU3011="S",IF(AND(Q3011="1. Aceitou o programa",AB3011="Realizada"),IFERROR(IF(AA3011="",0,AA3011-R3011),0),0),0)</f>
        <v>0</v>
      </c>
      <c r="AU3011" s="45" t="str">
        <f>_xlfn.XLOOKUP(U3011,'Lista Suspensa'!$AA$20:$AA$23,'Lista Suspensa'!$AB$20:$AB$23,"N/A")</f>
        <v>S</v>
      </c>
    </row>
    <row r="3012" spans="1:47" ht="12" customHeight="1" x14ac:dyDescent="0.3">
      <c r="A3012" s="87" t="s">
        <v>47</v>
      </c>
      <c r="B3012" s="88">
        <v>46104</v>
      </c>
      <c r="C3012" s="89" t="s">
        <v>48</v>
      </c>
      <c r="D3012" s="89" t="s">
        <v>49</v>
      </c>
      <c r="E3012" s="189">
        <v>81116489</v>
      </c>
      <c r="F3012" s="197" t="s">
        <v>7580</v>
      </c>
      <c r="G3012" s="90">
        <v>64049469987</v>
      </c>
      <c r="H3012" s="91">
        <v>24404</v>
      </c>
      <c r="I3012" s="89"/>
      <c r="J3012" s="89" t="s">
        <v>51</v>
      </c>
      <c r="K3012" s="89" t="s">
        <v>52</v>
      </c>
      <c r="L3012" s="89" t="s">
        <v>85</v>
      </c>
      <c r="M3012" s="89" t="s">
        <v>1793</v>
      </c>
      <c r="N3012" s="89" t="s">
        <v>137</v>
      </c>
      <c r="O3012" s="92" t="s">
        <v>7581</v>
      </c>
      <c r="P3012" s="93" t="s">
        <v>57</v>
      </c>
      <c r="Q3012" s="110" t="s">
        <v>5322</v>
      </c>
      <c r="R3012" s="94"/>
      <c r="S3012" s="95">
        <v>46168</v>
      </c>
      <c r="T3012" s="95" t="s">
        <v>5203</v>
      </c>
      <c r="U3012" s="95" t="s">
        <v>1125</v>
      </c>
      <c r="V3012" s="91">
        <v>46118</v>
      </c>
      <c r="W3012" s="91">
        <v>46161</v>
      </c>
      <c r="X3012" s="91">
        <v>46167</v>
      </c>
      <c r="Y3012" s="96" t="s">
        <v>2851</v>
      </c>
      <c r="Z3012" s="89"/>
      <c r="AA3012" s="95"/>
      <c r="AB3012" s="89"/>
      <c r="AC3012" s="109"/>
      <c r="AD3012" s="89"/>
      <c r="AE3012" s="89"/>
      <c r="AF3012" s="191"/>
      <c r="AG3012" s="194"/>
      <c r="AH3012" s="193"/>
      <c r="AI3012" s="97"/>
      <c r="AJ3012" s="97"/>
      <c r="AK3012" s="97"/>
      <c r="AL3012" s="45" t="s">
        <v>67</v>
      </c>
      <c r="AM3012" s="160" t="str">
        <f>MONTH(B3012)&amp;"/"&amp;YEAR(B3012)</f>
        <v>3/2026</v>
      </c>
      <c r="AN3012" s="45">
        <f>WEEKNUM(B3012)-WEEKNUM(EOMONTH(B3012,-1)+1)+1</f>
        <v>4</v>
      </c>
      <c r="AO3012" s="45" t="str">
        <f>MONTH(R3012)&amp;"/"&amp;YEAR(R3012)</f>
        <v>1/1900</v>
      </c>
      <c r="AP3012" s="45" t="e">
        <f>WEEKNUM(R3012)-WEEKNUM(EOMONTH(R3012,-1)+1)+1</f>
        <v>#NUM!</v>
      </c>
      <c r="AQ3012" s="45">
        <f>IF(AU3012="S",IF(Q3012="1. Aceitou o programa",R3012-B3012,0),0)</f>
        <v>0</v>
      </c>
      <c r="AR3012" s="45">
        <f>IF(AU3012="S",IF(AND(S3012&lt;&gt;"",R3012&lt;&gt;""),S3012-R3012,0),0)</f>
        <v>0</v>
      </c>
      <c r="AS3012" s="45">
        <f>IF(AU3012="S",IF(Q3012="1. Aceitou o programa",IF(OR(X3012="Não se Aplica",X3012=""),IF(OR(W3012="Não se Aplica",W3012=""),0,W3012-V3012),AVERAGE(X3012-W3012,W3012-V3012)),0),0)</f>
        <v>0</v>
      </c>
      <c r="AT3012" s="45">
        <f>IF(AU3012="S",IF(AND(Q3012="1. Aceitou o programa",AB3012="Realizada"),IFERROR(IF(AA3012="",0,AA3012-R3012),0),0),0)</f>
        <v>0</v>
      </c>
      <c r="AU3012" s="45" t="str">
        <f>_xlfn.XLOOKUP(U3012,'Lista Suspensa'!$AA$20:$AA$23,'Lista Suspensa'!$AB$20:$AB$23,"N/A")</f>
        <v>S</v>
      </c>
    </row>
    <row r="3013" spans="1:47" ht="12" customHeight="1" x14ac:dyDescent="0.3">
      <c r="A3013" s="87" t="s">
        <v>47</v>
      </c>
      <c r="B3013" s="88">
        <v>46104</v>
      </c>
      <c r="C3013" s="89" t="s">
        <v>48</v>
      </c>
      <c r="D3013" s="89" t="s">
        <v>49</v>
      </c>
      <c r="E3013" s="189">
        <v>81116511</v>
      </c>
      <c r="F3013" s="197" t="s">
        <v>7582</v>
      </c>
      <c r="G3013" s="90">
        <v>22989144862</v>
      </c>
      <c r="H3013" s="91">
        <v>33644</v>
      </c>
      <c r="I3013" s="89"/>
      <c r="J3013" s="89" t="s">
        <v>84</v>
      </c>
      <c r="K3013" s="89" t="s">
        <v>52</v>
      </c>
      <c r="L3013" s="89" t="s">
        <v>53</v>
      </c>
      <c r="M3013" s="89" t="s">
        <v>1768</v>
      </c>
      <c r="N3013" s="89" t="s">
        <v>137</v>
      </c>
      <c r="O3013" s="92" t="s">
        <v>7583</v>
      </c>
      <c r="P3013" s="93" t="s">
        <v>57</v>
      </c>
      <c r="Q3013" s="110" t="s">
        <v>5322</v>
      </c>
      <c r="R3013" s="94"/>
      <c r="S3013" s="95">
        <v>46168</v>
      </c>
      <c r="T3013" s="95" t="s">
        <v>5203</v>
      </c>
      <c r="U3013" s="95" t="s">
        <v>1125</v>
      </c>
      <c r="V3013" s="91">
        <v>46118</v>
      </c>
      <c r="W3013" s="91">
        <v>46161</v>
      </c>
      <c r="X3013" s="91">
        <v>46167</v>
      </c>
      <c r="Y3013" s="96" t="s">
        <v>2851</v>
      </c>
      <c r="Z3013" s="89"/>
      <c r="AA3013" s="95"/>
      <c r="AB3013" s="89"/>
      <c r="AC3013" s="109"/>
      <c r="AD3013" s="89"/>
      <c r="AE3013" s="89"/>
      <c r="AF3013" s="191"/>
      <c r="AG3013" s="194"/>
      <c r="AH3013" s="193"/>
      <c r="AI3013" s="97"/>
      <c r="AJ3013" s="97"/>
      <c r="AK3013" s="97"/>
      <c r="AL3013" s="45" t="s">
        <v>67</v>
      </c>
      <c r="AM3013" s="160" t="str">
        <f>MONTH(B3013)&amp;"/"&amp;YEAR(B3013)</f>
        <v>3/2026</v>
      </c>
      <c r="AN3013" s="45">
        <f>WEEKNUM(B3013)-WEEKNUM(EOMONTH(B3013,-1)+1)+1</f>
        <v>4</v>
      </c>
      <c r="AO3013" s="45" t="str">
        <f>MONTH(R3013)&amp;"/"&amp;YEAR(R3013)</f>
        <v>1/1900</v>
      </c>
      <c r="AP3013" s="45" t="e">
        <f>WEEKNUM(R3013)-WEEKNUM(EOMONTH(R3013,-1)+1)+1</f>
        <v>#NUM!</v>
      </c>
      <c r="AQ3013" s="45">
        <f>IF(AU3013="S",IF(Q3013="1. Aceitou o programa",R3013-B3013,0),0)</f>
        <v>0</v>
      </c>
      <c r="AR3013" s="45">
        <f>IF(AU3013="S",IF(AND(S3013&lt;&gt;"",R3013&lt;&gt;""),S3013-R3013,0),0)</f>
        <v>0</v>
      </c>
      <c r="AS3013" s="45">
        <f>IF(AU3013="S",IF(Q3013="1. Aceitou o programa",IF(OR(X3013="Não se Aplica",X3013=""),IF(OR(W3013="Não se Aplica",W3013=""),0,W3013-V3013),AVERAGE(X3013-W3013,W3013-V3013)),0),0)</f>
        <v>0</v>
      </c>
      <c r="AT3013" s="45">
        <f>IF(AU3013="S",IF(AND(Q3013="1. Aceitou o programa",AB3013="Realizada"),IFERROR(IF(AA3013="",0,AA3013-R3013),0),0),0)</f>
        <v>0</v>
      </c>
      <c r="AU3013" s="45" t="str">
        <f>_xlfn.XLOOKUP(U3013,'Lista Suspensa'!$AA$20:$AA$23,'Lista Suspensa'!$AB$20:$AB$23,"N/A")</f>
        <v>S</v>
      </c>
    </row>
    <row r="3014" spans="1:47" ht="12" customHeight="1" x14ac:dyDescent="0.3">
      <c r="A3014" s="87" t="s">
        <v>47</v>
      </c>
      <c r="B3014" s="88">
        <v>46104</v>
      </c>
      <c r="C3014" s="89" t="s">
        <v>48</v>
      </c>
      <c r="D3014" s="89" t="s">
        <v>49</v>
      </c>
      <c r="E3014" s="189">
        <v>81145357</v>
      </c>
      <c r="F3014" s="197" t="s">
        <v>7584</v>
      </c>
      <c r="G3014" s="90">
        <v>3123788741</v>
      </c>
      <c r="H3014" s="91">
        <v>26082</v>
      </c>
      <c r="I3014" s="89"/>
      <c r="J3014" s="89" t="s">
        <v>51</v>
      </c>
      <c r="K3014" s="89" t="s">
        <v>76</v>
      </c>
      <c r="L3014" s="89" t="s">
        <v>95</v>
      </c>
      <c r="M3014" s="89" t="s">
        <v>214</v>
      </c>
      <c r="N3014" s="89" t="s">
        <v>176</v>
      </c>
      <c r="O3014" s="92" t="s">
        <v>7585</v>
      </c>
      <c r="P3014" s="93" t="s">
        <v>57</v>
      </c>
      <c r="Q3014" s="110" t="s">
        <v>5322</v>
      </c>
      <c r="R3014" s="94"/>
      <c r="S3014" s="95">
        <v>46168</v>
      </c>
      <c r="T3014" s="95" t="s">
        <v>5203</v>
      </c>
      <c r="U3014" s="95" t="s">
        <v>1125</v>
      </c>
      <c r="V3014" s="91">
        <v>46118</v>
      </c>
      <c r="W3014" s="91">
        <v>46161</v>
      </c>
      <c r="X3014" s="91">
        <v>46167</v>
      </c>
      <c r="Y3014" s="96" t="s">
        <v>2851</v>
      </c>
      <c r="Z3014" s="89"/>
      <c r="AA3014" s="95"/>
      <c r="AB3014" s="89"/>
      <c r="AC3014" s="109"/>
      <c r="AD3014" s="89"/>
      <c r="AE3014" s="89"/>
      <c r="AF3014" s="191"/>
      <c r="AG3014" s="194"/>
      <c r="AH3014" s="193"/>
      <c r="AI3014" s="97"/>
      <c r="AJ3014" s="97"/>
      <c r="AK3014" s="97"/>
      <c r="AL3014" s="45" t="s">
        <v>67</v>
      </c>
      <c r="AM3014" s="160" t="str">
        <f>MONTH(B3014)&amp;"/"&amp;YEAR(B3014)</f>
        <v>3/2026</v>
      </c>
      <c r="AN3014" s="45">
        <f>WEEKNUM(B3014)-WEEKNUM(EOMONTH(B3014,-1)+1)+1</f>
        <v>4</v>
      </c>
      <c r="AO3014" s="45" t="str">
        <f>MONTH(R3014)&amp;"/"&amp;YEAR(R3014)</f>
        <v>1/1900</v>
      </c>
      <c r="AP3014" s="45" t="e">
        <f>WEEKNUM(R3014)-WEEKNUM(EOMONTH(R3014,-1)+1)+1</f>
        <v>#NUM!</v>
      </c>
      <c r="AQ3014" s="45">
        <f>IF(AU3014="S",IF(Q3014="1. Aceitou o programa",R3014-B3014,0),0)</f>
        <v>0</v>
      </c>
      <c r="AR3014" s="45">
        <f>IF(AU3014="S",IF(AND(S3014&lt;&gt;"",R3014&lt;&gt;""),S3014-R3014,0),0)</f>
        <v>0</v>
      </c>
      <c r="AS3014" s="45">
        <f>IF(AU3014="S",IF(Q3014="1. Aceitou o programa",IF(OR(X3014="Não se Aplica",X3014=""),IF(OR(W3014="Não se Aplica",W3014=""),0,W3014-V3014),AVERAGE(X3014-W3014,W3014-V3014)),0),0)</f>
        <v>0</v>
      </c>
      <c r="AT3014" s="45">
        <f>IF(AU3014="S",IF(AND(Q3014="1. Aceitou o programa",AB3014="Realizada"),IFERROR(IF(AA3014="",0,AA3014-R3014),0),0),0)</f>
        <v>0</v>
      </c>
      <c r="AU3014" s="45" t="str">
        <f>_xlfn.XLOOKUP(U3014,'Lista Suspensa'!$AA$20:$AA$23,'Lista Suspensa'!$AB$20:$AB$23,"N/A")</f>
        <v>S</v>
      </c>
    </row>
    <row r="3015" spans="1:47" ht="12" customHeight="1" x14ac:dyDescent="0.3">
      <c r="A3015" s="87" t="s">
        <v>47</v>
      </c>
      <c r="B3015" s="88">
        <v>46104</v>
      </c>
      <c r="C3015" s="89" t="s">
        <v>48</v>
      </c>
      <c r="D3015" s="89" t="s">
        <v>49</v>
      </c>
      <c r="E3015" s="189">
        <v>85820791</v>
      </c>
      <c r="F3015" s="197" t="s">
        <v>7586</v>
      </c>
      <c r="G3015" s="90">
        <v>12301516725</v>
      </c>
      <c r="H3015" s="91">
        <v>32456</v>
      </c>
      <c r="I3015" s="89"/>
      <c r="J3015" s="89" t="s">
        <v>51</v>
      </c>
      <c r="K3015" s="89" t="s">
        <v>76</v>
      </c>
      <c r="L3015" s="89" t="s">
        <v>283</v>
      </c>
      <c r="M3015" s="89" t="s">
        <v>7587</v>
      </c>
      <c r="N3015" s="89" t="s">
        <v>137</v>
      </c>
      <c r="O3015" s="92" t="s">
        <v>7588</v>
      </c>
      <c r="P3015" s="93" t="s">
        <v>57</v>
      </c>
      <c r="Q3015" s="110" t="s">
        <v>5322</v>
      </c>
      <c r="R3015" s="94"/>
      <c r="S3015" s="95">
        <v>46168</v>
      </c>
      <c r="T3015" s="95" t="s">
        <v>5203</v>
      </c>
      <c r="U3015" s="95" t="s">
        <v>1125</v>
      </c>
      <c r="V3015" s="91">
        <v>46118</v>
      </c>
      <c r="W3015" s="91">
        <v>46161</v>
      </c>
      <c r="X3015" s="91">
        <v>46167</v>
      </c>
      <c r="Y3015" s="96" t="s">
        <v>2851</v>
      </c>
      <c r="Z3015" s="89"/>
      <c r="AA3015" s="95"/>
      <c r="AB3015" s="89"/>
      <c r="AC3015" s="109"/>
      <c r="AD3015" s="89"/>
      <c r="AE3015" s="89"/>
      <c r="AF3015" s="191"/>
      <c r="AG3015" s="194"/>
      <c r="AH3015" s="193"/>
      <c r="AI3015" s="97"/>
      <c r="AJ3015" s="97"/>
      <c r="AK3015" s="97"/>
      <c r="AL3015" s="45" t="s">
        <v>67</v>
      </c>
      <c r="AM3015" s="160" t="str">
        <f>MONTH(B3015)&amp;"/"&amp;YEAR(B3015)</f>
        <v>3/2026</v>
      </c>
      <c r="AN3015" s="45">
        <f>WEEKNUM(B3015)-WEEKNUM(EOMONTH(B3015,-1)+1)+1</f>
        <v>4</v>
      </c>
      <c r="AO3015" s="45" t="str">
        <f>MONTH(R3015)&amp;"/"&amp;YEAR(R3015)</f>
        <v>1/1900</v>
      </c>
      <c r="AP3015" s="45" t="e">
        <f>WEEKNUM(R3015)-WEEKNUM(EOMONTH(R3015,-1)+1)+1</f>
        <v>#NUM!</v>
      </c>
      <c r="AQ3015" s="45">
        <f>IF(AU3015="S",IF(Q3015="1. Aceitou o programa",R3015-B3015,0),0)</f>
        <v>0</v>
      </c>
      <c r="AR3015" s="45">
        <f>IF(AU3015="S",IF(AND(S3015&lt;&gt;"",R3015&lt;&gt;""),S3015-R3015,0),0)</f>
        <v>0</v>
      </c>
      <c r="AS3015" s="45">
        <f>IF(AU3015="S",IF(Q3015="1. Aceitou o programa",IF(OR(X3015="Não se Aplica",X3015=""),IF(OR(W3015="Não se Aplica",W3015=""),0,W3015-V3015),AVERAGE(X3015-W3015,W3015-V3015)),0),0)</f>
        <v>0</v>
      </c>
      <c r="AT3015" s="45">
        <f>IF(AU3015="S",IF(AND(Q3015="1. Aceitou o programa",AB3015="Realizada"),IFERROR(IF(AA3015="",0,AA3015-R3015),0),0),0)</f>
        <v>0</v>
      </c>
      <c r="AU3015" s="45" t="str">
        <f>_xlfn.XLOOKUP(U3015,'Lista Suspensa'!$AA$20:$AA$23,'Lista Suspensa'!$AB$20:$AB$23,"N/A")</f>
        <v>S</v>
      </c>
    </row>
    <row r="3016" spans="1:47" ht="12" customHeight="1" x14ac:dyDescent="0.3">
      <c r="A3016" s="87" t="s">
        <v>47</v>
      </c>
      <c r="B3016" s="88">
        <v>46104</v>
      </c>
      <c r="C3016" s="89" t="s">
        <v>48</v>
      </c>
      <c r="D3016" s="89" t="s">
        <v>49</v>
      </c>
      <c r="E3016" s="189">
        <v>83229948</v>
      </c>
      <c r="F3016" s="197" t="s">
        <v>7589</v>
      </c>
      <c r="G3016" s="90">
        <v>5161679794</v>
      </c>
      <c r="H3016" s="91">
        <v>20288</v>
      </c>
      <c r="I3016" s="89"/>
      <c r="J3016" s="89" t="s">
        <v>51</v>
      </c>
      <c r="K3016" s="89" t="s">
        <v>76</v>
      </c>
      <c r="L3016" s="89" t="s">
        <v>101</v>
      </c>
      <c r="M3016" s="89" t="s">
        <v>7286</v>
      </c>
      <c r="N3016" s="89" t="s">
        <v>137</v>
      </c>
      <c r="O3016" s="92" t="s">
        <v>7590</v>
      </c>
      <c r="P3016" s="93" t="s">
        <v>57</v>
      </c>
      <c r="Q3016" s="110" t="s">
        <v>5322</v>
      </c>
      <c r="R3016" s="94"/>
      <c r="S3016" s="95">
        <v>46168</v>
      </c>
      <c r="T3016" s="95" t="s">
        <v>5203</v>
      </c>
      <c r="U3016" s="95" t="s">
        <v>1125</v>
      </c>
      <c r="V3016" s="91">
        <v>46118</v>
      </c>
      <c r="W3016" s="91">
        <v>46161</v>
      </c>
      <c r="X3016" s="91">
        <v>46167</v>
      </c>
      <c r="Y3016" s="96" t="s">
        <v>2851</v>
      </c>
      <c r="Z3016" s="89"/>
      <c r="AA3016" s="95"/>
      <c r="AB3016" s="89"/>
      <c r="AC3016" s="109"/>
      <c r="AD3016" s="89"/>
      <c r="AE3016" s="89"/>
      <c r="AF3016" s="191"/>
      <c r="AG3016" s="194"/>
      <c r="AH3016" s="193"/>
      <c r="AI3016" s="97"/>
      <c r="AJ3016" s="97"/>
      <c r="AK3016" s="97"/>
      <c r="AL3016" s="45" t="s">
        <v>67</v>
      </c>
      <c r="AM3016" s="160" t="str">
        <f>MONTH(B3016)&amp;"/"&amp;YEAR(B3016)</f>
        <v>3/2026</v>
      </c>
      <c r="AN3016" s="45">
        <f>WEEKNUM(B3016)-WEEKNUM(EOMONTH(B3016,-1)+1)+1</f>
        <v>4</v>
      </c>
      <c r="AO3016" s="45" t="str">
        <f>MONTH(R3016)&amp;"/"&amp;YEAR(R3016)</f>
        <v>1/1900</v>
      </c>
      <c r="AP3016" s="45" t="e">
        <f>WEEKNUM(R3016)-WEEKNUM(EOMONTH(R3016,-1)+1)+1</f>
        <v>#NUM!</v>
      </c>
      <c r="AQ3016" s="45">
        <f>IF(AU3016="S",IF(Q3016="1. Aceitou o programa",R3016-B3016,0),0)</f>
        <v>0</v>
      </c>
      <c r="AR3016" s="45">
        <f>IF(AU3016="S",IF(AND(S3016&lt;&gt;"",R3016&lt;&gt;""),S3016-R3016,0),0)</f>
        <v>0</v>
      </c>
      <c r="AS3016" s="45">
        <f>IF(AU3016="S",IF(Q3016="1. Aceitou o programa",IF(OR(X3016="Não se Aplica",X3016=""),IF(OR(W3016="Não se Aplica",W3016=""),0,W3016-V3016),AVERAGE(X3016-W3016,W3016-V3016)),0),0)</f>
        <v>0</v>
      </c>
      <c r="AT3016" s="45">
        <f>IF(AU3016="S",IF(AND(Q3016="1. Aceitou o programa",AB3016="Realizada"),IFERROR(IF(AA3016="",0,AA3016-R3016),0),0),0)</f>
        <v>0</v>
      </c>
      <c r="AU3016" s="45" t="str">
        <f>_xlfn.XLOOKUP(U3016,'Lista Suspensa'!$AA$20:$AA$23,'Lista Suspensa'!$AB$20:$AB$23,"N/A")</f>
        <v>S</v>
      </c>
    </row>
    <row r="3017" spans="1:47" ht="12" customHeight="1" x14ac:dyDescent="0.3">
      <c r="A3017" s="87" t="s">
        <v>47</v>
      </c>
      <c r="B3017" s="88">
        <v>46104</v>
      </c>
      <c r="C3017" s="89" t="s">
        <v>48</v>
      </c>
      <c r="D3017" s="89" t="s">
        <v>49</v>
      </c>
      <c r="E3017" s="189">
        <v>81189739</v>
      </c>
      <c r="F3017" s="197" t="s">
        <v>7591</v>
      </c>
      <c r="G3017" s="90">
        <v>28623503899</v>
      </c>
      <c r="H3017" s="91">
        <v>29314</v>
      </c>
      <c r="I3017" s="89"/>
      <c r="J3017" s="89" t="s">
        <v>51</v>
      </c>
      <c r="K3017" s="89" t="s">
        <v>52</v>
      </c>
      <c r="L3017" s="89" t="s">
        <v>85</v>
      </c>
      <c r="M3017" s="89" t="s">
        <v>1429</v>
      </c>
      <c r="N3017" s="89" t="s">
        <v>137</v>
      </c>
      <c r="O3017" s="92" t="s">
        <v>7592</v>
      </c>
      <c r="P3017" s="93" t="s">
        <v>57</v>
      </c>
      <c r="Q3017" s="110" t="s">
        <v>5322</v>
      </c>
      <c r="R3017" s="94"/>
      <c r="S3017" s="95">
        <v>46168</v>
      </c>
      <c r="T3017" s="95" t="s">
        <v>5203</v>
      </c>
      <c r="U3017" s="95" t="s">
        <v>1125</v>
      </c>
      <c r="V3017" s="91">
        <v>46118</v>
      </c>
      <c r="W3017" s="91">
        <v>46161</v>
      </c>
      <c r="X3017" s="91">
        <v>46167</v>
      </c>
      <c r="Y3017" s="96" t="s">
        <v>2851</v>
      </c>
      <c r="Z3017" s="89"/>
      <c r="AA3017" s="95"/>
      <c r="AB3017" s="89"/>
      <c r="AC3017" s="109"/>
      <c r="AD3017" s="89"/>
      <c r="AE3017" s="89"/>
      <c r="AF3017" s="191"/>
      <c r="AG3017" s="194"/>
      <c r="AH3017" s="193"/>
      <c r="AI3017" s="97"/>
      <c r="AJ3017" s="97"/>
      <c r="AK3017" s="97"/>
      <c r="AL3017" s="45" t="s">
        <v>67</v>
      </c>
      <c r="AM3017" s="160" t="str">
        <f>MONTH(B3017)&amp;"/"&amp;YEAR(B3017)</f>
        <v>3/2026</v>
      </c>
      <c r="AN3017" s="45">
        <f>WEEKNUM(B3017)-WEEKNUM(EOMONTH(B3017,-1)+1)+1</f>
        <v>4</v>
      </c>
      <c r="AO3017" s="45" t="str">
        <f>MONTH(R3017)&amp;"/"&amp;YEAR(R3017)</f>
        <v>1/1900</v>
      </c>
      <c r="AP3017" s="45" t="e">
        <f>WEEKNUM(R3017)-WEEKNUM(EOMONTH(R3017,-1)+1)+1</f>
        <v>#NUM!</v>
      </c>
      <c r="AQ3017" s="45">
        <f>IF(AU3017="S",IF(Q3017="1. Aceitou o programa",R3017-B3017,0),0)</f>
        <v>0</v>
      </c>
      <c r="AR3017" s="45">
        <f>IF(AU3017="S",IF(AND(S3017&lt;&gt;"",R3017&lt;&gt;""),S3017-R3017,0),0)</f>
        <v>0</v>
      </c>
      <c r="AS3017" s="45">
        <f>IF(AU3017="S",IF(Q3017="1. Aceitou o programa",IF(OR(X3017="Não se Aplica",X3017=""),IF(OR(W3017="Não se Aplica",W3017=""),0,W3017-V3017),AVERAGE(X3017-W3017,W3017-V3017)),0),0)</f>
        <v>0</v>
      </c>
      <c r="AT3017" s="45">
        <f>IF(AU3017="S",IF(AND(Q3017="1. Aceitou o programa",AB3017="Realizada"),IFERROR(IF(AA3017="",0,AA3017-R3017),0),0),0)</f>
        <v>0</v>
      </c>
      <c r="AU3017" s="45" t="str">
        <f>_xlfn.XLOOKUP(U3017,'Lista Suspensa'!$AA$20:$AA$23,'Lista Suspensa'!$AB$20:$AB$23,"N/A")</f>
        <v>S</v>
      </c>
    </row>
    <row r="3018" spans="1:47" ht="12" customHeight="1" x14ac:dyDescent="0.3">
      <c r="A3018" s="87" t="s">
        <v>47</v>
      </c>
      <c r="B3018" s="88">
        <v>46104</v>
      </c>
      <c r="C3018" s="89" t="s">
        <v>48</v>
      </c>
      <c r="D3018" s="89" t="s">
        <v>49</v>
      </c>
      <c r="E3018" s="189">
        <v>81190094</v>
      </c>
      <c r="F3018" s="197" t="s">
        <v>7593</v>
      </c>
      <c r="G3018" s="90">
        <v>18482434802</v>
      </c>
      <c r="H3018" s="91">
        <v>26673</v>
      </c>
      <c r="I3018" s="89"/>
      <c r="J3018" s="89" t="s">
        <v>51</v>
      </c>
      <c r="K3018" s="89" t="s">
        <v>52</v>
      </c>
      <c r="L3018" s="89" t="s">
        <v>53</v>
      </c>
      <c r="M3018" s="89" t="s">
        <v>1442</v>
      </c>
      <c r="N3018" s="89" t="s">
        <v>137</v>
      </c>
      <c r="O3018" s="92" t="s">
        <v>7594</v>
      </c>
      <c r="P3018" s="93" t="s">
        <v>57</v>
      </c>
      <c r="Q3018" s="110" t="s">
        <v>5322</v>
      </c>
      <c r="R3018" s="94"/>
      <c r="S3018" s="95">
        <v>46168</v>
      </c>
      <c r="T3018" s="95" t="s">
        <v>5203</v>
      </c>
      <c r="U3018" s="95" t="s">
        <v>1125</v>
      </c>
      <c r="V3018" s="91">
        <v>46118</v>
      </c>
      <c r="W3018" s="91">
        <v>46161</v>
      </c>
      <c r="X3018" s="91">
        <v>46167</v>
      </c>
      <c r="Y3018" s="96" t="s">
        <v>2851</v>
      </c>
      <c r="Z3018" s="89"/>
      <c r="AA3018" s="95"/>
      <c r="AB3018" s="89"/>
      <c r="AC3018" s="109"/>
      <c r="AD3018" s="89"/>
      <c r="AE3018" s="89"/>
      <c r="AF3018" s="191"/>
      <c r="AG3018" s="194"/>
      <c r="AH3018" s="193"/>
      <c r="AI3018" s="97"/>
      <c r="AJ3018" s="97"/>
      <c r="AK3018" s="97"/>
      <c r="AL3018" s="45" t="s">
        <v>67</v>
      </c>
      <c r="AM3018" s="160" t="str">
        <f>MONTH(B3018)&amp;"/"&amp;YEAR(B3018)</f>
        <v>3/2026</v>
      </c>
      <c r="AN3018" s="45">
        <f>WEEKNUM(B3018)-WEEKNUM(EOMONTH(B3018,-1)+1)+1</f>
        <v>4</v>
      </c>
      <c r="AO3018" s="45" t="str">
        <f>MONTH(R3018)&amp;"/"&amp;YEAR(R3018)</f>
        <v>1/1900</v>
      </c>
      <c r="AP3018" s="45" t="e">
        <f>WEEKNUM(R3018)-WEEKNUM(EOMONTH(R3018,-1)+1)+1</f>
        <v>#NUM!</v>
      </c>
      <c r="AQ3018" s="45">
        <f>IF(AU3018="S",IF(Q3018="1. Aceitou o programa",R3018-B3018,0),0)</f>
        <v>0</v>
      </c>
      <c r="AR3018" s="45">
        <f>IF(AU3018="S",IF(AND(S3018&lt;&gt;"",R3018&lt;&gt;""),S3018-R3018,0),0)</f>
        <v>0</v>
      </c>
      <c r="AS3018" s="45">
        <f>IF(AU3018="S",IF(Q3018="1. Aceitou o programa",IF(OR(X3018="Não se Aplica",X3018=""),IF(OR(W3018="Não se Aplica",W3018=""),0,W3018-V3018),AVERAGE(X3018-W3018,W3018-V3018)),0),0)</f>
        <v>0</v>
      </c>
      <c r="AT3018" s="45">
        <f>IF(AU3018="S",IF(AND(Q3018="1. Aceitou o programa",AB3018="Realizada"),IFERROR(IF(AA3018="",0,AA3018-R3018),0),0),0)</f>
        <v>0</v>
      </c>
      <c r="AU3018" s="45" t="str">
        <f>_xlfn.XLOOKUP(U3018,'Lista Suspensa'!$AA$20:$AA$23,'Lista Suspensa'!$AB$20:$AB$23,"N/A")</f>
        <v>S</v>
      </c>
    </row>
    <row r="3019" spans="1:47" ht="12" customHeight="1" x14ac:dyDescent="0.3">
      <c r="A3019" s="87" t="s">
        <v>47</v>
      </c>
      <c r="B3019" s="88">
        <v>46104</v>
      </c>
      <c r="C3019" s="89" t="s">
        <v>48</v>
      </c>
      <c r="D3019" s="89" t="s">
        <v>49</v>
      </c>
      <c r="E3019" s="189">
        <v>81190147</v>
      </c>
      <c r="F3019" s="197" t="s">
        <v>7595</v>
      </c>
      <c r="G3019" s="90">
        <v>5868421795</v>
      </c>
      <c r="H3019" s="91">
        <v>24520</v>
      </c>
      <c r="I3019" s="89"/>
      <c r="J3019" s="89" t="s">
        <v>51</v>
      </c>
      <c r="K3019" s="89" t="s">
        <v>76</v>
      </c>
      <c r="L3019" s="89" t="s">
        <v>95</v>
      </c>
      <c r="M3019" s="89" t="s">
        <v>334</v>
      </c>
      <c r="N3019" s="89" t="s">
        <v>137</v>
      </c>
      <c r="O3019" s="92" t="s">
        <v>7596</v>
      </c>
      <c r="P3019" s="93" t="s">
        <v>57</v>
      </c>
      <c r="Q3019" s="110" t="s">
        <v>5322</v>
      </c>
      <c r="R3019" s="94"/>
      <c r="S3019" s="95">
        <v>46168</v>
      </c>
      <c r="T3019" s="95" t="s">
        <v>5203</v>
      </c>
      <c r="U3019" s="95" t="s">
        <v>1125</v>
      </c>
      <c r="V3019" s="91">
        <v>46118</v>
      </c>
      <c r="W3019" s="91">
        <v>46161</v>
      </c>
      <c r="X3019" s="91">
        <v>46167</v>
      </c>
      <c r="Y3019" s="96" t="s">
        <v>2851</v>
      </c>
      <c r="Z3019" s="89"/>
      <c r="AA3019" s="95"/>
      <c r="AB3019" s="89"/>
      <c r="AC3019" s="109"/>
      <c r="AD3019" s="89"/>
      <c r="AE3019" s="89"/>
      <c r="AF3019" s="191"/>
      <c r="AG3019" s="194"/>
      <c r="AH3019" s="193"/>
      <c r="AI3019" s="97"/>
      <c r="AJ3019" s="97"/>
      <c r="AK3019" s="97"/>
      <c r="AL3019" s="45" t="s">
        <v>67</v>
      </c>
      <c r="AM3019" s="160" t="str">
        <f>MONTH(B3019)&amp;"/"&amp;YEAR(B3019)</f>
        <v>3/2026</v>
      </c>
      <c r="AN3019" s="45">
        <f>WEEKNUM(B3019)-WEEKNUM(EOMONTH(B3019,-1)+1)+1</f>
        <v>4</v>
      </c>
      <c r="AO3019" s="45" t="str">
        <f>MONTH(R3019)&amp;"/"&amp;YEAR(R3019)</f>
        <v>1/1900</v>
      </c>
      <c r="AP3019" s="45" t="e">
        <f>WEEKNUM(R3019)-WEEKNUM(EOMONTH(R3019,-1)+1)+1</f>
        <v>#NUM!</v>
      </c>
      <c r="AQ3019" s="45">
        <f>IF(AU3019="S",IF(Q3019="1. Aceitou o programa",R3019-B3019,0),0)</f>
        <v>0</v>
      </c>
      <c r="AR3019" s="45">
        <f>IF(AU3019="S",IF(AND(S3019&lt;&gt;"",R3019&lt;&gt;""),S3019-R3019,0),0)</f>
        <v>0</v>
      </c>
      <c r="AS3019" s="45">
        <f>IF(AU3019="S",IF(Q3019="1. Aceitou o programa",IF(OR(X3019="Não se Aplica",X3019=""),IF(OR(W3019="Não se Aplica",W3019=""),0,W3019-V3019),AVERAGE(X3019-W3019,W3019-V3019)),0),0)</f>
        <v>0</v>
      </c>
      <c r="AT3019" s="45">
        <f>IF(AU3019="S",IF(AND(Q3019="1. Aceitou o programa",AB3019="Realizada"),IFERROR(IF(AA3019="",0,AA3019-R3019),0),0),0)</f>
        <v>0</v>
      </c>
      <c r="AU3019" s="45" t="str">
        <f>_xlfn.XLOOKUP(U3019,'Lista Suspensa'!$AA$20:$AA$23,'Lista Suspensa'!$AB$20:$AB$23,"N/A")</f>
        <v>S</v>
      </c>
    </row>
    <row r="3020" spans="1:47" ht="12" customHeight="1" x14ac:dyDescent="0.3">
      <c r="A3020" s="87" t="s">
        <v>47</v>
      </c>
      <c r="B3020" s="88">
        <v>46104</v>
      </c>
      <c r="C3020" s="89" t="s">
        <v>48</v>
      </c>
      <c r="D3020" s="89" t="s">
        <v>49</v>
      </c>
      <c r="E3020" s="189">
        <v>81191749</v>
      </c>
      <c r="F3020" s="197" t="s">
        <v>7597</v>
      </c>
      <c r="G3020" s="90">
        <v>85572527815</v>
      </c>
      <c r="H3020" s="91">
        <v>21153</v>
      </c>
      <c r="I3020" s="89"/>
      <c r="J3020" s="89" t="s">
        <v>84</v>
      </c>
      <c r="K3020" s="89" t="s">
        <v>52</v>
      </c>
      <c r="L3020" s="89" t="s">
        <v>85</v>
      </c>
      <c r="M3020" s="89" t="s">
        <v>1957</v>
      </c>
      <c r="N3020" s="89" t="s">
        <v>137</v>
      </c>
      <c r="O3020" s="92" t="s">
        <v>7598</v>
      </c>
      <c r="P3020" s="93" t="s">
        <v>57</v>
      </c>
      <c r="Q3020" s="110" t="s">
        <v>5322</v>
      </c>
      <c r="R3020" s="94"/>
      <c r="S3020" s="95">
        <v>46168</v>
      </c>
      <c r="T3020" s="95" t="s">
        <v>5203</v>
      </c>
      <c r="U3020" s="95" t="s">
        <v>1125</v>
      </c>
      <c r="V3020" s="91">
        <v>46118</v>
      </c>
      <c r="W3020" s="91">
        <v>46161</v>
      </c>
      <c r="X3020" s="91">
        <v>46167</v>
      </c>
      <c r="Y3020" s="96" t="s">
        <v>2851</v>
      </c>
      <c r="Z3020" s="89"/>
      <c r="AA3020" s="95"/>
      <c r="AB3020" s="89"/>
      <c r="AC3020" s="109"/>
      <c r="AD3020" s="89"/>
      <c r="AE3020" s="89"/>
      <c r="AF3020" s="191"/>
      <c r="AG3020" s="194"/>
      <c r="AH3020" s="193"/>
      <c r="AI3020" s="97"/>
      <c r="AJ3020" s="97"/>
      <c r="AK3020" s="97"/>
      <c r="AL3020" s="45" t="s">
        <v>67</v>
      </c>
      <c r="AM3020" s="160" t="str">
        <f>MONTH(B3020)&amp;"/"&amp;YEAR(B3020)</f>
        <v>3/2026</v>
      </c>
      <c r="AN3020" s="45">
        <f>WEEKNUM(B3020)-WEEKNUM(EOMONTH(B3020,-1)+1)+1</f>
        <v>4</v>
      </c>
      <c r="AO3020" s="45" t="str">
        <f>MONTH(R3020)&amp;"/"&amp;YEAR(R3020)</f>
        <v>1/1900</v>
      </c>
      <c r="AP3020" s="45" t="e">
        <f>WEEKNUM(R3020)-WEEKNUM(EOMONTH(R3020,-1)+1)+1</f>
        <v>#NUM!</v>
      </c>
      <c r="AQ3020" s="45">
        <f>IF(AU3020="S",IF(Q3020="1. Aceitou o programa",R3020-B3020,0),0)</f>
        <v>0</v>
      </c>
      <c r="AR3020" s="45">
        <f>IF(AU3020="S",IF(AND(S3020&lt;&gt;"",R3020&lt;&gt;""),S3020-R3020,0),0)</f>
        <v>0</v>
      </c>
      <c r="AS3020" s="45">
        <f>IF(AU3020="S",IF(Q3020="1. Aceitou o programa",IF(OR(X3020="Não se Aplica",X3020=""),IF(OR(W3020="Não se Aplica",W3020=""),0,W3020-V3020),AVERAGE(X3020-W3020,W3020-V3020)),0),0)</f>
        <v>0</v>
      </c>
      <c r="AT3020" s="45">
        <f>IF(AU3020="S",IF(AND(Q3020="1. Aceitou o programa",AB3020="Realizada"),IFERROR(IF(AA3020="",0,AA3020-R3020),0),0),0)</f>
        <v>0</v>
      </c>
      <c r="AU3020" s="45" t="str">
        <f>_xlfn.XLOOKUP(U3020,'Lista Suspensa'!$AA$20:$AA$23,'Lista Suspensa'!$AB$20:$AB$23,"N/A")</f>
        <v>S</v>
      </c>
    </row>
    <row r="3021" spans="1:47" ht="12" customHeight="1" x14ac:dyDescent="0.3">
      <c r="A3021" s="87" t="s">
        <v>47</v>
      </c>
      <c r="B3021" s="88">
        <v>46104</v>
      </c>
      <c r="C3021" s="89" t="s">
        <v>48</v>
      </c>
      <c r="D3021" s="89" t="s">
        <v>49</v>
      </c>
      <c r="E3021" s="189">
        <v>81249214</v>
      </c>
      <c r="F3021" s="197" t="s">
        <v>7599</v>
      </c>
      <c r="G3021" s="90">
        <v>370745710</v>
      </c>
      <c r="H3021" s="91">
        <v>25708</v>
      </c>
      <c r="I3021" s="89"/>
      <c r="J3021" s="89" t="s">
        <v>84</v>
      </c>
      <c r="K3021" s="89" t="s">
        <v>52</v>
      </c>
      <c r="L3021" s="89" t="s">
        <v>53</v>
      </c>
      <c r="M3021" s="89" t="s">
        <v>5960</v>
      </c>
      <c r="N3021" s="89" t="s">
        <v>229</v>
      </c>
      <c r="O3021" s="92" t="s">
        <v>7600</v>
      </c>
      <c r="P3021" s="93" t="s">
        <v>57</v>
      </c>
      <c r="Q3021" s="110" t="s">
        <v>5322</v>
      </c>
      <c r="R3021" s="94"/>
      <c r="S3021" s="95">
        <v>46168</v>
      </c>
      <c r="T3021" s="95" t="s">
        <v>5203</v>
      </c>
      <c r="U3021" s="95" t="s">
        <v>1125</v>
      </c>
      <c r="V3021" s="91">
        <v>46118</v>
      </c>
      <c r="W3021" s="91">
        <v>46161</v>
      </c>
      <c r="X3021" s="91">
        <v>46167</v>
      </c>
      <c r="Y3021" s="96" t="s">
        <v>2851</v>
      </c>
      <c r="Z3021" s="89"/>
      <c r="AA3021" s="95"/>
      <c r="AB3021" s="89"/>
      <c r="AC3021" s="109"/>
      <c r="AD3021" s="89"/>
      <c r="AE3021" s="89"/>
      <c r="AF3021" s="191"/>
      <c r="AG3021" s="194"/>
      <c r="AH3021" s="193"/>
      <c r="AI3021" s="97"/>
      <c r="AJ3021" s="97"/>
      <c r="AK3021" s="97"/>
      <c r="AL3021" s="45" t="s">
        <v>67</v>
      </c>
      <c r="AM3021" s="160" t="str">
        <f>MONTH(B3021)&amp;"/"&amp;YEAR(B3021)</f>
        <v>3/2026</v>
      </c>
      <c r="AN3021" s="45">
        <f>WEEKNUM(B3021)-WEEKNUM(EOMONTH(B3021,-1)+1)+1</f>
        <v>4</v>
      </c>
      <c r="AO3021" s="45" t="str">
        <f>MONTH(R3021)&amp;"/"&amp;YEAR(R3021)</f>
        <v>1/1900</v>
      </c>
      <c r="AP3021" s="45" t="e">
        <f>WEEKNUM(R3021)-WEEKNUM(EOMONTH(R3021,-1)+1)+1</f>
        <v>#NUM!</v>
      </c>
      <c r="AQ3021" s="45">
        <f>IF(AU3021="S",IF(Q3021="1. Aceitou o programa",R3021-B3021,0),0)</f>
        <v>0</v>
      </c>
      <c r="AR3021" s="45">
        <f>IF(AU3021="S",IF(AND(S3021&lt;&gt;"",R3021&lt;&gt;""),S3021-R3021,0),0)</f>
        <v>0</v>
      </c>
      <c r="AS3021" s="45">
        <f>IF(AU3021="S",IF(Q3021="1. Aceitou o programa",IF(OR(X3021="Não se Aplica",X3021=""),IF(OR(W3021="Não se Aplica",W3021=""),0,W3021-V3021),AVERAGE(X3021-W3021,W3021-V3021)),0),0)</f>
        <v>0</v>
      </c>
      <c r="AT3021" s="45">
        <f>IF(AU3021="S",IF(AND(Q3021="1. Aceitou o programa",AB3021="Realizada"),IFERROR(IF(AA3021="",0,AA3021-R3021),0),0),0)</f>
        <v>0</v>
      </c>
      <c r="AU3021" s="45" t="str">
        <f>_xlfn.XLOOKUP(U3021,'Lista Suspensa'!$AA$20:$AA$23,'Lista Suspensa'!$AB$20:$AB$23,"N/A")</f>
        <v>S</v>
      </c>
    </row>
    <row r="3022" spans="1:47" ht="12" customHeight="1" x14ac:dyDescent="0.3">
      <c r="A3022" s="87" t="s">
        <v>47</v>
      </c>
      <c r="B3022" s="88">
        <v>46104</v>
      </c>
      <c r="C3022" s="89" t="s">
        <v>48</v>
      </c>
      <c r="D3022" s="89" t="s">
        <v>49</v>
      </c>
      <c r="E3022" s="189">
        <v>81252065</v>
      </c>
      <c r="F3022" s="197" t="s">
        <v>7601</v>
      </c>
      <c r="G3022" s="90">
        <v>91685923704</v>
      </c>
      <c r="H3022" s="91">
        <v>23111</v>
      </c>
      <c r="I3022" s="89"/>
      <c r="J3022" s="89" t="s">
        <v>51</v>
      </c>
      <c r="K3022" s="89" t="s">
        <v>76</v>
      </c>
      <c r="L3022" s="89" t="s">
        <v>95</v>
      </c>
      <c r="M3022" s="89" t="s">
        <v>830</v>
      </c>
      <c r="N3022" s="89" t="s">
        <v>229</v>
      </c>
      <c r="O3022" s="92" t="s">
        <v>7602</v>
      </c>
      <c r="P3022" s="93" t="s">
        <v>57</v>
      </c>
      <c r="Q3022" s="110" t="s">
        <v>5322</v>
      </c>
      <c r="R3022" s="94"/>
      <c r="S3022" s="95">
        <v>46168</v>
      </c>
      <c r="T3022" s="95" t="s">
        <v>5203</v>
      </c>
      <c r="U3022" s="95" t="s">
        <v>1125</v>
      </c>
      <c r="V3022" s="91">
        <v>46118</v>
      </c>
      <c r="W3022" s="91">
        <v>46161</v>
      </c>
      <c r="X3022" s="91">
        <v>46167</v>
      </c>
      <c r="Y3022" s="96" t="s">
        <v>2851</v>
      </c>
      <c r="Z3022" s="89"/>
      <c r="AA3022" s="95"/>
      <c r="AB3022" s="89"/>
      <c r="AC3022" s="109"/>
      <c r="AD3022" s="89"/>
      <c r="AE3022" s="89"/>
      <c r="AF3022" s="191"/>
      <c r="AG3022" s="194"/>
      <c r="AH3022" s="193"/>
      <c r="AI3022" s="97"/>
      <c r="AJ3022" s="97"/>
      <c r="AK3022" s="97"/>
      <c r="AL3022" s="45" t="s">
        <v>67</v>
      </c>
      <c r="AM3022" s="160" t="str">
        <f>MONTH(B3022)&amp;"/"&amp;YEAR(B3022)</f>
        <v>3/2026</v>
      </c>
      <c r="AN3022" s="45">
        <f>WEEKNUM(B3022)-WEEKNUM(EOMONTH(B3022,-1)+1)+1</f>
        <v>4</v>
      </c>
      <c r="AO3022" s="45" t="str">
        <f>MONTH(R3022)&amp;"/"&amp;YEAR(R3022)</f>
        <v>1/1900</v>
      </c>
      <c r="AP3022" s="45" t="e">
        <f>WEEKNUM(R3022)-WEEKNUM(EOMONTH(R3022,-1)+1)+1</f>
        <v>#NUM!</v>
      </c>
      <c r="AQ3022" s="45">
        <f>IF(AU3022="S",IF(Q3022="1. Aceitou o programa",R3022-B3022,0),0)</f>
        <v>0</v>
      </c>
      <c r="AR3022" s="45">
        <f>IF(AU3022="S",IF(AND(S3022&lt;&gt;"",R3022&lt;&gt;""),S3022-R3022,0),0)</f>
        <v>0</v>
      </c>
      <c r="AS3022" s="45">
        <f>IF(AU3022="S",IF(Q3022="1. Aceitou o programa",IF(OR(X3022="Não se Aplica",X3022=""),IF(OR(W3022="Não se Aplica",W3022=""),0,W3022-V3022),AVERAGE(X3022-W3022,W3022-V3022)),0),0)</f>
        <v>0</v>
      </c>
      <c r="AT3022" s="45">
        <f>IF(AU3022="S",IF(AND(Q3022="1. Aceitou o programa",AB3022="Realizada"),IFERROR(IF(AA3022="",0,AA3022-R3022),0),0),0)</f>
        <v>0</v>
      </c>
      <c r="AU3022" s="45" t="str">
        <f>_xlfn.XLOOKUP(U3022,'Lista Suspensa'!$AA$20:$AA$23,'Lista Suspensa'!$AB$20:$AB$23,"N/A")</f>
        <v>S</v>
      </c>
    </row>
    <row r="3023" spans="1:47" ht="12" customHeight="1" x14ac:dyDescent="0.3">
      <c r="A3023" s="87" t="s">
        <v>47</v>
      </c>
      <c r="B3023" s="88">
        <v>46104</v>
      </c>
      <c r="C3023" s="89" t="s">
        <v>48</v>
      </c>
      <c r="D3023" s="89" t="s">
        <v>49</v>
      </c>
      <c r="E3023" s="189">
        <v>81252084</v>
      </c>
      <c r="F3023" s="197" t="s">
        <v>7603</v>
      </c>
      <c r="G3023" s="90">
        <v>2565032730</v>
      </c>
      <c r="H3023" s="91">
        <v>23822</v>
      </c>
      <c r="I3023" s="89"/>
      <c r="J3023" s="89" t="s">
        <v>51</v>
      </c>
      <c r="K3023" s="89" t="s">
        <v>76</v>
      </c>
      <c r="L3023" s="89" t="s">
        <v>95</v>
      </c>
      <c r="M3023" s="89" t="s">
        <v>1195</v>
      </c>
      <c r="N3023" s="89" t="s">
        <v>229</v>
      </c>
      <c r="O3023" s="92" t="s">
        <v>7604</v>
      </c>
      <c r="P3023" s="93" t="s">
        <v>57</v>
      </c>
      <c r="Q3023" s="110" t="s">
        <v>5322</v>
      </c>
      <c r="R3023" s="94"/>
      <c r="S3023" s="95">
        <v>46168</v>
      </c>
      <c r="T3023" s="95" t="s">
        <v>5203</v>
      </c>
      <c r="U3023" s="95" t="s">
        <v>1125</v>
      </c>
      <c r="V3023" s="91">
        <v>46118</v>
      </c>
      <c r="W3023" s="91">
        <v>46161</v>
      </c>
      <c r="X3023" s="91">
        <v>46167</v>
      </c>
      <c r="Y3023" s="96" t="s">
        <v>2851</v>
      </c>
      <c r="Z3023" s="89"/>
      <c r="AA3023" s="95"/>
      <c r="AB3023" s="89"/>
      <c r="AC3023" s="109"/>
      <c r="AD3023" s="89"/>
      <c r="AE3023" s="89"/>
      <c r="AF3023" s="191"/>
      <c r="AG3023" s="194"/>
      <c r="AH3023" s="193"/>
      <c r="AI3023" s="97"/>
      <c r="AJ3023" s="97"/>
      <c r="AK3023" s="97"/>
      <c r="AL3023" s="45" t="s">
        <v>67</v>
      </c>
      <c r="AM3023" s="160" t="str">
        <f>MONTH(B3023)&amp;"/"&amp;YEAR(B3023)</f>
        <v>3/2026</v>
      </c>
      <c r="AN3023" s="45">
        <f>WEEKNUM(B3023)-WEEKNUM(EOMONTH(B3023,-1)+1)+1</f>
        <v>4</v>
      </c>
      <c r="AO3023" s="45" t="str">
        <f>MONTH(R3023)&amp;"/"&amp;YEAR(R3023)</f>
        <v>1/1900</v>
      </c>
      <c r="AP3023" s="45" t="e">
        <f>WEEKNUM(R3023)-WEEKNUM(EOMONTH(R3023,-1)+1)+1</f>
        <v>#NUM!</v>
      </c>
      <c r="AQ3023" s="45">
        <f>IF(AU3023="S",IF(Q3023="1. Aceitou o programa",R3023-B3023,0),0)</f>
        <v>0</v>
      </c>
      <c r="AR3023" s="45">
        <f>IF(AU3023="S",IF(AND(S3023&lt;&gt;"",R3023&lt;&gt;""),S3023-R3023,0),0)</f>
        <v>0</v>
      </c>
      <c r="AS3023" s="45">
        <f>IF(AU3023="S",IF(Q3023="1. Aceitou o programa",IF(OR(X3023="Não se Aplica",X3023=""),IF(OR(W3023="Não se Aplica",W3023=""),0,W3023-V3023),AVERAGE(X3023-W3023,W3023-V3023)),0),0)</f>
        <v>0</v>
      </c>
      <c r="AT3023" s="45">
        <f>IF(AU3023="S",IF(AND(Q3023="1. Aceitou o programa",AB3023="Realizada"),IFERROR(IF(AA3023="",0,AA3023-R3023),0),0),0)</f>
        <v>0</v>
      </c>
      <c r="AU3023" s="45" t="str">
        <f>_xlfn.XLOOKUP(U3023,'Lista Suspensa'!$AA$20:$AA$23,'Lista Suspensa'!$AB$20:$AB$23,"N/A")</f>
        <v>S</v>
      </c>
    </row>
    <row r="3024" spans="1:47" ht="12" customHeight="1" x14ac:dyDescent="0.3">
      <c r="A3024" s="87" t="s">
        <v>47</v>
      </c>
      <c r="B3024" s="88">
        <v>46104</v>
      </c>
      <c r="C3024" s="89" t="s">
        <v>48</v>
      </c>
      <c r="D3024" s="89" t="s">
        <v>49</v>
      </c>
      <c r="E3024" s="189">
        <v>81252849</v>
      </c>
      <c r="F3024" s="197" t="s">
        <v>7605</v>
      </c>
      <c r="G3024" s="90">
        <v>37014136810</v>
      </c>
      <c r="H3024" s="91">
        <v>32099</v>
      </c>
      <c r="I3024" s="89"/>
      <c r="J3024" s="89" t="s">
        <v>51</v>
      </c>
      <c r="K3024" s="89" t="s">
        <v>52</v>
      </c>
      <c r="L3024" s="89" t="s">
        <v>85</v>
      </c>
      <c r="M3024" s="89" t="s">
        <v>7606</v>
      </c>
      <c r="N3024" s="89" t="s">
        <v>229</v>
      </c>
      <c r="O3024" s="92" t="s">
        <v>7607</v>
      </c>
      <c r="P3024" s="93" t="s">
        <v>57</v>
      </c>
      <c r="Q3024" s="110" t="s">
        <v>5322</v>
      </c>
      <c r="R3024" s="94"/>
      <c r="S3024" s="95">
        <v>46168</v>
      </c>
      <c r="T3024" s="95" t="s">
        <v>5203</v>
      </c>
      <c r="U3024" s="95" t="s">
        <v>1125</v>
      </c>
      <c r="V3024" s="91">
        <v>46118</v>
      </c>
      <c r="W3024" s="91">
        <v>46161</v>
      </c>
      <c r="X3024" s="91">
        <v>46167</v>
      </c>
      <c r="Y3024" s="96" t="s">
        <v>2851</v>
      </c>
      <c r="Z3024" s="89"/>
      <c r="AA3024" s="95"/>
      <c r="AB3024" s="89"/>
      <c r="AC3024" s="109"/>
      <c r="AD3024" s="89"/>
      <c r="AE3024" s="89"/>
      <c r="AF3024" s="191"/>
      <c r="AG3024" s="194"/>
      <c r="AH3024" s="193"/>
      <c r="AI3024" s="97"/>
      <c r="AJ3024" s="97"/>
      <c r="AK3024" s="97"/>
      <c r="AL3024" s="45" t="s">
        <v>67</v>
      </c>
      <c r="AM3024" s="160" t="str">
        <f>MONTH(B3024)&amp;"/"&amp;YEAR(B3024)</f>
        <v>3/2026</v>
      </c>
      <c r="AN3024" s="45">
        <f>WEEKNUM(B3024)-WEEKNUM(EOMONTH(B3024,-1)+1)+1</f>
        <v>4</v>
      </c>
      <c r="AO3024" s="45" t="str">
        <f>MONTH(R3024)&amp;"/"&amp;YEAR(R3024)</f>
        <v>1/1900</v>
      </c>
      <c r="AP3024" s="45" t="e">
        <f>WEEKNUM(R3024)-WEEKNUM(EOMONTH(R3024,-1)+1)+1</f>
        <v>#NUM!</v>
      </c>
      <c r="AQ3024" s="45">
        <f>IF(AU3024="S",IF(Q3024="1. Aceitou o programa",R3024-B3024,0),0)</f>
        <v>0</v>
      </c>
      <c r="AR3024" s="45">
        <f>IF(AU3024="S",IF(AND(S3024&lt;&gt;"",R3024&lt;&gt;""),S3024-R3024,0),0)</f>
        <v>0</v>
      </c>
      <c r="AS3024" s="45">
        <f>IF(AU3024="S",IF(Q3024="1. Aceitou o programa",IF(OR(X3024="Não se Aplica",X3024=""),IF(OR(W3024="Não se Aplica",W3024=""),0,W3024-V3024),AVERAGE(X3024-W3024,W3024-V3024)),0),0)</f>
        <v>0</v>
      </c>
      <c r="AT3024" s="45">
        <f>IF(AU3024="S",IF(AND(Q3024="1. Aceitou o programa",AB3024="Realizada"),IFERROR(IF(AA3024="",0,AA3024-R3024),0),0),0)</f>
        <v>0</v>
      </c>
      <c r="AU3024" s="45" t="str">
        <f>_xlfn.XLOOKUP(U3024,'Lista Suspensa'!$AA$20:$AA$23,'Lista Suspensa'!$AB$20:$AB$23,"N/A")</f>
        <v>S</v>
      </c>
    </row>
    <row r="3025" spans="1:47" ht="12" customHeight="1" x14ac:dyDescent="0.3">
      <c r="A3025" s="87" t="s">
        <v>47</v>
      </c>
      <c r="B3025" s="88">
        <v>46104</v>
      </c>
      <c r="C3025" s="89" t="s">
        <v>48</v>
      </c>
      <c r="D3025" s="89" t="s">
        <v>49</v>
      </c>
      <c r="E3025" s="189">
        <v>81346774</v>
      </c>
      <c r="F3025" s="197" t="s">
        <v>7608</v>
      </c>
      <c r="G3025" s="90">
        <v>50685953300</v>
      </c>
      <c r="H3025" s="91">
        <v>22464</v>
      </c>
      <c r="I3025" s="89"/>
      <c r="J3025" s="89" t="s">
        <v>51</v>
      </c>
      <c r="K3025" s="89" t="s">
        <v>76</v>
      </c>
      <c r="L3025" s="89" t="s">
        <v>283</v>
      </c>
      <c r="M3025" s="89" t="s">
        <v>234</v>
      </c>
      <c r="N3025" s="89" t="s">
        <v>137</v>
      </c>
      <c r="O3025" s="92" t="s">
        <v>7609</v>
      </c>
      <c r="P3025" s="93" t="s">
        <v>57</v>
      </c>
      <c r="Q3025" s="110" t="s">
        <v>5322</v>
      </c>
      <c r="R3025" s="94"/>
      <c r="S3025" s="95">
        <v>46168</v>
      </c>
      <c r="T3025" s="95" t="s">
        <v>5203</v>
      </c>
      <c r="U3025" s="95" t="s">
        <v>1125</v>
      </c>
      <c r="V3025" s="91">
        <v>46118</v>
      </c>
      <c r="W3025" s="91">
        <v>46161</v>
      </c>
      <c r="X3025" s="91">
        <v>46167</v>
      </c>
      <c r="Y3025" s="96" t="s">
        <v>2851</v>
      </c>
      <c r="Z3025" s="89"/>
      <c r="AA3025" s="95"/>
      <c r="AB3025" s="89"/>
      <c r="AC3025" s="109"/>
      <c r="AD3025" s="89"/>
      <c r="AE3025" s="89"/>
      <c r="AF3025" s="191"/>
      <c r="AG3025" s="194"/>
      <c r="AH3025" s="193"/>
      <c r="AI3025" s="97"/>
      <c r="AJ3025" s="97"/>
      <c r="AK3025" s="97"/>
      <c r="AL3025" s="45" t="s">
        <v>67</v>
      </c>
      <c r="AM3025" s="160" t="str">
        <f>MONTH(B3025)&amp;"/"&amp;YEAR(B3025)</f>
        <v>3/2026</v>
      </c>
      <c r="AN3025" s="45">
        <f>WEEKNUM(B3025)-WEEKNUM(EOMONTH(B3025,-1)+1)+1</f>
        <v>4</v>
      </c>
      <c r="AO3025" s="45" t="str">
        <f>MONTH(R3025)&amp;"/"&amp;YEAR(R3025)</f>
        <v>1/1900</v>
      </c>
      <c r="AP3025" s="45" t="e">
        <f>WEEKNUM(R3025)-WEEKNUM(EOMONTH(R3025,-1)+1)+1</f>
        <v>#NUM!</v>
      </c>
      <c r="AQ3025" s="45">
        <f>IF(AU3025="S",IF(Q3025="1. Aceitou o programa",R3025-B3025,0),0)</f>
        <v>0</v>
      </c>
      <c r="AR3025" s="45">
        <f>IF(AU3025="S",IF(AND(S3025&lt;&gt;"",R3025&lt;&gt;""),S3025-R3025,0),0)</f>
        <v>0</v>
      </c>
      <c r="AS3025" s="45">
        <f>IF(AU3025="S",IF(Q3025="1. Aceitou o programa",IF(OR(X3025="Não se Aplica",X3025=""),IF(OR(W3025="Não se Aplica",W3025=""),0,W3025-V3025),AVERAGE(X3025-W3025,W3025-V3025)),0),0)</f>
        <v>0</v>
      </c>
      <c r="AT3025" s="45">
        <f>IF(AU3025="S",IF(AND(Q3025="1. Aceitou o programa",AB3025="Realizada"),IFERROR(IF(AA3025="",0,AA3025-R3025),0),0),0)</f>
        <v>0</v>
      </c>
      <c r="AU3025" s="45" t="str">
        <f>_xlfn.XLOOKUP(U3025,'Lista Suspensa'!$AA$20:$AA$23,'Lista Suspensa'!$AB$20:$AB$23,"N/A")</f>
        <v>S</v>
      </c>
    </row>
    <row r="3026" spans="1:47" ht="12" customHeight="1" x14ac:dyDescent="0.3">
      <c r="A3026" s="87" t="s">
        <v>47</v>
      </c>
      <c r="B3026" s="88">
        <v>46104</v>
      </c>
      <c r="C3026" s="89" t="s">
        <v>48</v>
      </c>
      <c r="D3026" s="89" t="s">
        <v>49</v>
      </c>
      <c r="E3026" s="189">
        <v>89651381</v>
      </c>
      <c r="F3026" s="197" t="s">
        <v>7610</v>
      </c>
      <c r="G3026" s="90">
        <v>27042762851</v>
      </c>
      <c r="H3026" s="91">
        <v>29005</v>
      </c>
      <c r="I3026" s="89"/>
      <c r="J3026" s="89" t="s">
        <v>84</v>
      </c>
      <c r="K3026" s="89" t="s">
        <v>52</v>
      </c>
      <c r="L3026" s="89" t="s">
        <v>85</v>
      </c>
      <c r="M3026" s="89" t="s">
        <v>2823</v>
      </c>
      <c r="N3026" s="89" t="s">
        <v>137</v>
      </c>
      <c r="O3026" s="92" t="s">
        <v>7611</v>
      </c>
      <c r="P3026" s="93" t="s">
        <v>57</v>
      </c>
      <c r="Q3026" s="110" t="s">
        <v>5322</v>
      </c>
      <c r="R3026" s="94"/>
      <c r="S3026" s="95">
        <v>46168</v>
      </c>
      <c r="T3026" s="95" t="s">
        <v>5203</v>
      </c>
      <c r="U3026" s="95" t="s">
        <v>1125</v>
      </c>
      <c r="V3026" s="91">
        <v>46118</v>
      </c>
      <c r="W3026" s="91">
        <v>46161</v>
      </c>
      <c r="X3026" s="91">
        <v>46167</v>
      </c>
      <c r="Y3026" s="96" t="s">
        <v>2851</v>
      </c>
      <c r="Z3026" s="89"/>
      <c r="AA3026" s="95"/>
      <c r="AB3026" s="89"/>
      <c r="AC3026" s="109"/>
      <c r="AD3026" s="89"/>
      <c r="AE3026" s="89"/>
      <c r="AF3026" s="191"/>
      <c r="AG3026" s="194"/>
      <c r="AH3026" s="193"/>
      <c r="AI3026" s="97"/>
      <c r="AJ3026" s="97"/>
      <c r="AK3026" s="97"/>
      <c r="AL3026" s="45" t="s">
        <v>67</v>
      </c>
      <c r="AM3026" s="160" t="str">
        <f>MONTH(B3026)&amp;"/"&amp;YEAR(B3026)</f>
        <v>3/2026</v>
      </c>
      <c r="AN3026" s="45">
        <f>WEEKNUM(B3026)-WEEKNUM(EOMONTH(B3026,-1)+1)+1</f>
        <v>4</v>
      </c>
      <c r="AO3026" s="45" t="str">
        <f>MONTH(R3026)&amp;"/"&amp;YEAR(R3026)</f>
        <v>1/1900</v>
      </c>
      <c r="AP3026" s="45" t="e">
        <f>WEEKNUM(R3026)-WEEKNUM(EOMONTH(R3026,-1)+1)+1</f>
        <v>#NUM!</v>
      </c>
      <c r="AQ3026" s="45">
        <f>IF(AU3026="S",IF(Q3026="1. Aceitou o programa",R3026-B3026,0),0)</f>
        <v>0</v>
      </c>
      <c r="AR3026" s="45">
        <f>IF(AU3026="S",IF(AND(S3026&lt;&gt;"",R3026&lt;&gt;""),S3026-R3026,0),0)</f>
        <v>0</v>
      </c>
      <c r="AS3026" s="45">
        <f>IF(AU3026="S",IF(Q3026="1. Aceitou o programa",IF(OR(X3026="Não se Aplica",X3026=""),IF(OR(W3026="Não se Aplica",W3026=""),0,W3026-V3026),AVERAGE(X3026-W3026,W3026-V3026)),0),0)</f>
        <v>0</v>
      </c>
      <c r="AT3026" s="45">
        <f>IF(AU3026="S",IF(AND(Q3026="1. Aceitou o programa",AB3026="Realizada"),IFERROR(IF(AA3026="",0,AA3026-R3026),0),0),0)</f>
        <v>0</v>
      </c>
      <c r="AU3026" s="45" t="str">
        <f>_xlfn.XLOOKUP(U3026,'Lista Suspensa'!$AA$20:$AA$23,'Lista Suspensa'!$AB$20:$AB$23,"N/A")</f>
        <v>S</v>
      </c>
    </row>
    <row r="3027" spans="1:47" ht="12" customHeight="1" x14ac:dyDescent="0.3">
      <c r="A3027" s="87" t="s">
        <v>47</v>
      </c>
      <c r="B3027" s="88">
        <v>46104</v>
      </c>
      <c r="C3027" s="89" t="s">
        <v>48</v>
      </c>
      <c r="D3027" s="89" t="s">
        <v>49</v>
      </c>
      <c r="E3027" s="189">
        <v>81315456</v>
      </c>
      <c r="F3027" s="197" t="s">
        <v>7612</v>
      </c>
      <c r="G3027" s="90">
        <v>30805045856</v>
      </c>
      <c r="H3027" s="91">
        <v>30071</v>
      </c>
      <c r="I3027" s="89"/>
      <c r="J3027" s="89" t="s">
        <v>84</v>
      </c>
      <c r="K3027" s="89" t="s">
        <v>52</v>
      </c>
      <c r="L3027" s="89" t="s">
        <v>85</v>
      </c>
      <c r="M3027" s="89" t="s">
        <v>1709</v>
      </c>
      <c r="N3027" s="89" t="s">
        <v>229</v>
      </c>
      <c r="O3027" s="92" t="s">
        <v>7613</v>
      </c>
      <c r="P3027" s="93" t="s">
        <v>57</v>
      </c>
      <c r="Q3027" s="110" t="s">
        <v>5322</v>
      </c>
      <c r="R3027" s="94"/>
      <c r="S3027" s="95">
        <v>46168</v>
      </c>
      <c r="T3027" s="95" t="s">
        <v>5203</v>
      </c>
      <c r="U3027" s="95" t="s">
        <v>1125</v>
      </c>
      <c r="V3027" s="91">
        <v>46118</v>
      </c>
      <c r="W3027" s="91">
        <v>46161</v>
      </c>
      <c r="X3027" s="91">
        <v>46167</v>
      </c>
      <c r="Y3027" s="96" t="s">
        <v>2851</v>
      </c>
      <c r="Z3027" s="89"/>
      <c r="AA3027" s="95"/>
      <c r="AB3027" s="89"/>
      <c r="AC3027" s="109"/>
      <c r="AD3027" s="89"/>
      <c r="AE3027" s="89"/>
      <c r="AF3027" s="191"/>
      <c r="AG3027" s="194"/>
      <c r="AH3027" s="193"/>
      <c r="AI3027" s="97"/>
      <c r="AJ3027" s="97"/>
      <c r="AK3027" s="97"/>
      <c r="AL3027" s="45" t="s">
        <v>67</v>
      </c>
      <c r="AM3027" s="160" t="str">
        <f>MONTH(B3027)&amp;"/"&amp;YEAR(B3027)</f>
        <v>3/2026</v>
      </c>
      <c r="AN3027" s="45">
        <f>WEEKNUM(B3027)-WEEKNUM(EOMONTH(B3027,-1)+1)+1</f>
        <v>4</v>
      </c>
      <c r="AO3027" s="45" t="str">
        <f>MONTH(R3027)&amp;"/"&amp;YEAR(R3027)</f>
        <v>1/1900</v>
      </c>
      <c r="AP3027" s="45" t="e">
        <f>WEEKNUM(R3027)-WEEKNUM(EOMONTH(R3027,-1)+1)+1</f>
        <v>#NUM!</v>
      </c>
      <c r="AQ3027" s="45">
        <f>IF(AU3027="S",IF(Q3027="1. Aceitou o programa",R3027-B3027,0),0)</f>
        <v>0</v>
      </c>
      <c r="AR3027" s="45">
        <f>IF(AU3027="S",IF(AND(S3027&lt;&gt;"",R3027&lt;&gt;""),S3027-R3027,0),0)</f>
        <v>0</v>
      </c>
      <c r="AS3027" s="45">
        <f>IF(AU3027="S",IF(Q3027="1. Aceitou o programa",IF(OR(X3027="Não se Aplica",X3027=""),IF(OR(W3027="Não se Aplica",W3027=""),0,W3027-V3027),AVERAGE(X3027-W3027,W3027-V3027)),0),0)</f>
        <v>0</v>
      </c>
      <c r="AT3027" s="45">
        <f>IF(AU3027="S",IF(AND(Q3027="1. Aceitou o programa",AB3027="Realizada"),IFERROR(IF(AA3027="",0,AA3027-R3027),0),0),0)</f>
        <v>0</v>
      </c>
      <c r="AU3027" s="45" t="str">
        <f>_xlfn.XLOOKUP(U3027,'Lista Suspensa'!$AA$20:$AA$23,'Lista Suspensa'!$AB$20:$AB$23,"N/A")</f>
        <v>S</v>
      </c>
    </row>
    <row r="3028" spans="1:47" ht="12" customHeight="1" x14ac:dyDescent="0.3">
      <c r="A3028" s="87" t="s">
        <v>47</v>
      </c>
      <c r="B3028" s="88">
        <v>46104</v>
      </c>
      <c r="C3028" s="89" t="s">
        <v>48</v>
      </c>
      <c r="D3028" s="89" t="s">
        <v>49</v>
      </c>
      <c r="E3028" s="189">
        <v>81326514</v>
      </c>
      <c r="F3028" s="197" t="s">
        <v>7614</v>
      </c>
      <c r="G3028" s="90">
        <v>23087000841</v>
      </c>
      <c r="H3028" s="91">
        <v>32289</v>
      </c>
      <c r="I3028" s="89"/>
      <c r="J3028" s="89" t="s">
        <v>51</v>
      </c>
      <c r="K3028" s="89" t="s">
        <v>52</v>
      </c>
      <c r="L3028" s="89" t="s">
        <v>85</v>
      </c>
      <c r="M3028" s="89" t="s">
        <v>7615</v>
      </c>
      <c r="N3028" s="89" t="s">
        <v>176</v>
      </c>
      <c r="O3028" s="92" t="s">
        <v>7616</v>
      </c>
      <c r="P3028" s="93" t="s">
        <v>57</v>
      </c>
      <c r="Q3028" s="110" t="s">
        <v>5322</v>
      </c>
      <c r="R3028" s="94"/>
      <c r="S3028" s="95">
        <v>46168</v>
      </c>
      <c r="T3028" s="95" t="s">
        <v>5203</v>
      </c>
      <c r="U3028" s="95" t="s">
        <v>1125</v>
      </c>
      <c r="V3028" s="91">
        <v>46118</v>
      </c>
      <c r="W3028" s="91">
        <v>46161</v>
      </c>
      <c r="X3028" s="91">
        <v>46167</v>
      </c>
      <c r="Y3028" s="96" t="s">
        <v>2851</v>
      </c>
      <c r="Z3028" s="89"/>
      <c r="AA3028" s="95"/>
      <c r="AB3028" s="89"/>
      <c r="AC3028" s="109"/>
      <c r="AD3028" s="89"/>
      <c r="AE3028" s="89"/>
      <c r="AF3028" s="191"/>
      <c r="AG3028" s="194"/>
      <c r="AH3028" s="193"/>
      <c r="AI3028" s="97"/>
      <c r="AJ3028" s="97"/>
      <c r="AK3028" s="97"/>
      <c r="AL3028" s="45" t="s">
        <v>67</v>
      </c>
      <c r="AM3028" s="160" t="str">
        <f>MONTH(B3028)&amp;"/"&amp;YEAR(B3028)</f>
        <v>3/2026</v>
      </c>
      <c r="AN3028" s="45">
        <f>WEEKNUM(B3028)-WEEKNUM(EOMONTH(B3028,-1)+1)+1</f>
        <v>4</v>
      </c>
      <c r="AO3028" s="45" t="str">
        <f>MONTH(R3028)&amp;"/"&amp;YEAR(R3028)</f>
        <v>1/1900</v>
      </c>
      <c r="AP3028" s="45" t="e">
        <f>WEEKNUM(R3028)-WEEKNUM(EOMONTH(R3028,-1)+1)+1</f>
        <v>#NUM!</v>
      </c>
      <c r="AQ3028" s="45">
        <f>IF(AU3028="S",IF(Q3028="1. Aceitou o programa",R3028-B3028,0),0)</f>
        <v>0</v>
      </c>
      <c r="AR3028" s="45">
        <f>IF(AU3028="S",IF(AND(S3028&lt;&gt;"",R3028&lt;&gt;""),S3028-R3028,0),0)</f>
        <v>0</v>
      </c>
      <c r="AS3028" s="45">
        <f>IF(AU3028="S",IF(Q3028="1. Aceitou o programa",IF(OR(X3028="Não se Aplica",X3028=""),IF(OR(W3028="Não se Aplica",W3028=""),0,W3028-V3028),AVERAGE(X3028-W3028,W3028-V3028)),0),0)</f>
        <v>0</v>
      </c>
      <c r="AT3028" s="45">
        <f>IF(AU3028="S",IF(AND(Q3028="1. Aceitou o programa",AB3028="Realizada"),IFERROR(IF(AA3028="",0,AA3028-R3028),0),0),0)</f>
        <v>0</v>
      </c>
      <c r="AU3028" s="45" t="str">
        <f>_xlfn.XLOOKUP(U3028,'Lista Suspensa'!$AA$20:$AA$23,'Lista Suspensa'!$AB$20:$AB$23,"N/A")</f>
        <v>S</v>
      </c>
    </row>
    <row r="3029" spans="1:47" ht="12" customHeight="1" x14ac:dyDescent="0.3">
      <c r="A3029" s="87" t="s">
        <v>47</v>
      </c>
      <c r="B3029" s="88">
        <v>46104</v>
      </c>
      <c r="C3029" s="89" t="s">
        <v>48</v>
      </c>
      <c r="D3029" s="89" t="s">
        <v>49</v>
      </c>
      <c r="E3029" s="189">
        <v>81334911</v>
      </c>
      <c r="F3029" s="197" t="s">
        <v>7617</v>
      </c>
      <c r="G3029" s="90">
        <v>10949032808</v>
      </c>
      <c r="H3029" s="91">
        <v>26168</v>
      </c>
      <c r="I3029" s="89"/>
      <c r="J3029" s="89" t="s">
        <v>84</v>
      </c>
      <c r="K3029" s="89" t="s">
        <v>52</v>
      </c>
      <c r="L3029" s="89" t="s">
        <v>53</v>
      </c>
      <c r="M3029" s="89" t="s">
        <v>3857</v>
      </c>
      <c r="N3029" s="89" t="s">
        <v>449</v>
      </c>
      <c r="O3029" s="92" t="s">
        <v>7618</v>
      </c>
      <c r="P3029" s="93" t="s">
        <v>57</v>
      </c>
      <c r="Q3029" s="110" t="s">
        <v>5322</v>
      </c>
      <c r="R3029" s="94"/>
      <c r="S3029" s="95">
        <v>46168</v>
      </c>
      <c r="T3029" s="95" t="s">
        <v>5203</v>
      </c>
      <c r="U3029" s="95" t="s">
        <v>1125</v>
      </c>
      <c r="V3029" s="91">
        <v>46118</v>
      </c>
      <c r="W3029" s="91">
        <v>46161</v>
      </c>
      <c r="X3029" s="91">
        <v>46167</v>
      </c>
      <c r="Y3029" s="96" t="s">
        <v>2851</v>
      </c>
      <c r="Z3029" s="89"/>
      <c r="AA3029" s="95"/>
      <c r="AB3029" s="89"/>
      <c r="AC3029" s="109"/>
      <c r="AD3029" s="89"/>
      <c r="AE3029" s="89"/>
      <c r="AF3029" s="191"/>
      <c r="AG3029" s="194"/>
      <c r="AH3029" s="193"/>
      <c r="AI3029" s="97"/>
      <c r="AJ3029" s="97"/>
      <c r="AK3029" s="97"/>
      <c r="AL3029" s="45" t="s">
        <v>67</v>
      </c>
      <c r="AM3029" s="160" t="str">
        <f>MONTH(B3029)&amp;"/"&amp;YEAR(B3029)</f>
        <v>3/2026</v>
      </c>
      <c r="AN3029" s="45">
        <f>WEEKNUM(B3029)-WEEKNUM(EOMONTH(B3029,-1)+1)+1</f>
        <v>4</v>
      </c>
      <c r="AO3029" s="45" t="str">
        <f>MONTH(R3029)&amp;"/"&amp;YEAR(R3029)</f>
        <v>1/1900</v>
      </c>
      <c r="AP3029" s="45" t="e">
        <f>WEEKNUM(R3029)-WEEKNUM(EOMONTH(R3029,-1)+1)+1</f>
        <v>#NUM!</v>
      </c>
      <c r="AQ3029" s="45">
        <f>IF(AU3029="S",IF(Q3029="1. Aceitou o programa",R3029-B3029,0),0)</f>
        <v>0</v>
      </c>
      <c r="AR3029" s="45">
        <f>IF(AU3029="S",IF(AND(S3029&lt;&gt;"",R3029&lt;&gt;""),S3029-R3029,0),0)</f>
        <v>0</v>
      </c>
      <c r="AS3029" s="45">
        <f>IF(AU3029="S",IF(Q3029="1. Aceitou o programa",IF(OR(X3029="Não se Aplica",X3029=""),IF(OR(W3029="Não se Aplica",W3029=""),0,W3029-V3029),AVERAGE(X3029-W3029,W3029-V3029)),0),0)</f>
        <v>0</v>
      </c>
      <c r="AT3029" s="45">
        <f>IF(AU3029="S",IF(AND(Q3029="1. Aceitou o programa",AB3029="Realizada"),IFERROR(IF(AA3029="",0,AA3029-R3029),0),0),0)</f>
        <v>0</v>
      </c>
      <c r="AU3029" s="45" t="str">
        <f>_xlfn.XLOOKUP(U3029,'Lista Suspensa'!$AA$20:$AA$23,'Lista Suspensa'!$AB$20:$AB$23,"N/A")</f>
        <v>S</v>
      </c>
    </row>
    <row r="3030" spans="1:47" ht="12" customHeight="1" x14ac:dyDescent="0.3">
      <c r="A3030" s="87" t="s">
        <v>47</v>
      </c>
      <c r="B3030" s="88">
        <v>46104</v>
      </c>
      <c r="C3030" s="89" t="s">
        <v>48</v>
      </c>
      <c r="D3030" s="89" t="s">
        <v>49</v>
      </c>
      <c r="E3030" s="189">
        <v>81344532</v>
      </c>
      <c r="F3030" s="197" t="s">
        <v>7619</v>
      </c>
      <c r="G3030" s="90">
        <v>40605233802</v>
      </c>
      <c r="H3030" s="91">
        <v>33731</v>
      </c>
      <c r="I3030" s="89"/>
      <c r="J3030" s="89" t="s">
        <v>51</v>
      </c>
      <c r="K3030" s="89" t="s">
        <v>52</v>
      </c>
      <c r="L3030" s="89" t="s">
        <v>69</v>
      </c>
      <c r="M3030" s="89" t="s">
        <v>5967</v>
      </c>
      <c r="N3030" s="89" t="s">
        <v>137</v>
      </c>
      <c r="O3030" s="92" t="s">
        <v>7620</v>
      </c>
      <c r="P3030" s="93" t="s">
        <v>57</v>
      </c>
      <c r="Q3030" s="110" t="s">
        <v>5322</v>
      </c>
      <c r="R3030" s="94"/>
      <c r="S3030" s="95">
        <v>46168</v>
      </c>
      <c r="T3030" s="95" t="s">
        <v>5203</v>
      </c>
      <c r="U3030" s="95" t="s">
        <v>1125</v>
      </c>
      <c r="V3030" s="91">
        <v>46118</v>
      </c>
      <c r="W3030" s="91">
        <v>46161</v>
      </c>
      <c r="X3030" s="91">
        <v>46167</v>
      </c>
      <c r="Y3030" s="96" t="s">
        <v>2851</v>
      </c>
      <c r="Z3030" s="89"/>
      <c r="AA3030" s="95"/>
      <c r="AB3030" s="89"/>
      <c r="AC3030" s="109"/>
      <c r="AD3030" s="89"/>
      <c r="AE3030" s="89"/>
      <c r="AF3030" s="191"/>
      <c r="AG3030" s="194"/>
      <c r="AH3030" s="193"/>
      <c r="AI3030" s="97"/>
      <c r="AJ3030" s="97"/>
      <c r="AK3030" s="97"/>
      <c r="AL3030" s="45" t="s">
        <v>67</v>
      </c>
      <c r="AM3030" s="160" t="str">
        <f>MONTH(B3030)&amp;"/"&amp;YEAR(B3030)</f>
        <v>3/2026</v>
      </c>
      <c r="AN3030" s="45">
        <f>WEEKNUM(B3030)-WEEKNUM(EOMONTH(B3030,-1)+1)+1</f>
        <v>4</v>
      </c>
      <c r="AO3030" s="45" t="str">
        <f>MONTH(R3030)&amp;"/"&amp;YEAR(R3030)</f>
        <v>1/1900</v>
      </c>
      <c r="AP3030" s="45" t="e">
        <f>WEEKNUM(R3030)-WEEKNUM(EOMONTH(R3030,-1)+1)+1</f>
        <v>#NUM!</v>
      </c>
      <c r="AQ3030" s="45">
        <f>IF(AU3030="S",IF(Q3030="1. Aceitou o programa",R3030-B3030,0),0)</f>
        <v>0</v>
      </c>
      <c r="AR3030" s="45">
        <f>IF(AU3030="S",IF(AND(S3030&lt;&gt;"",R3030&lt;&gt;""),S3030-R3030,0),0)</f>
        <v>0</v>
      </c>
      <c r="AS3030" s="45">
        <f>IF(AU3030="S",IF(Q3030="1. Aceitou o programa",IF(OR(X3030="Não se Aplica",X3030=""),IF(OR(W3030="Não se Aplica",W3030=""),0,W3030-V3030),AVERAGE(X3030-W3030,W3030-V3030)),0),0)</f>
        <v>0</v>
      </c>
      <c r="AT3030" s="45">
        <f>IF(AU3030="S",IF(AND(Q3030="1. Aceitou o programa",AB3030="Realizada"),IFERROR(IF(AA3030="",0,AA3030-R3030),0),0),0)</f>
        <v>0</v>
      </c>
      <c r="AU3030" s="45" t="str">
        <f>_xlfn.XLOOKUP(U3030,'Lista Suspensa'!$AA$20:$AA$23,'Lista Suspensa'!$AB$20:$AB$23,"N/A")</f>
        <v>S</v>
      </c>
    </row>
    <row r="3031" spans="1:47" ht="12" customHeight="1" x14ac:dyDescent="0.3">
      <c r="A3031" s="87" t="s">
        <v>47</v>
      </c>
      <c r="B3031" s="88">
        <v>46104</v>
      </c>
      <c r="C3031" s="89" t="s">
        <v>48</v>
      </c>
      <c r="D3031" s="89" t="s">
        <v>49</v>
      </c>
      <c r="E3031" s="189">
        <v>93606458</v>
      </c>
      <c r="F3031" s="197" t="s">
        <v>7621</v>
      </c>
      <c r="G3031" s="90">
        <v>16060871852</v>
      </c>
      <c r="H3031" s="91">
        <v>26894</v>
      </c>
      <c r="I3031" s="89"/>
      <c r="J3031" s="89" t="s">
        <v>84</v>
      </c>
      <c r="K3031" s="89" t="s">
        <v>52</v>
      </c>
      <c r="L3031" s="89" t="s">
        <v>1421</v>
      </c>
      <c r="M3031" s="89" t="s">
        <v>234</v>
      </c>
      <c r="N3031" s="89" t="s">
        <v>229</v>
      </c>
      <c r="O3031" s="92" t="s">
        <v>7622</v>
      </c>
      <c r="P3031" s="93" t="s">
        <v>57</v>
      </c>
      <c r="Q3031" s="110" t="s">
        <v>5322</v>
      </c>
      <c r="R3031" s="94"/>
      <c r="S3031" s="95">
        <v>46168</v>
      </c>
      <c r="T3031" s="95" t="s">
        <v>5203</v>
      </c>
      <c r="U3031" s="95" t="s">
        <v>1125</v>
      </c>
      <c r="V3031" s="91">
        <v>46118</v>
      </c>
      <c r="W3031" s="91">
        <v>46161</v>
      </c>
      <c r="X3031" s="91">
        <v>46167</v>
      </c>
      <c r="Y3031" s="96" t="s">
        <v>2851</v>
      </c>
      <c r="Z3031" s="89"/>
      <c r="AA3031" s="95"/>
      <c r="AB3031" s="89"/>
      <c r="AC3031" s="109"/>
      <c r="AD3031" s="89"/>
      <c r="AE3031" s="89"/>
      <c r="AF3031" s="191"/>
      <c r="AG3031" s="194"/>
      <c r="AH3031" s="193"/>
      <c r="AI3031" s="97"/>
      <c r="AJ3031" s="97"/>
      <c r="AK3031" s="97"/>
      <c r="AL3031" s="45" t="s">
        <v>67</v>
      </c>
      <c r="AM3031" s="160" t="str">
        <f>MONTH(B3031)&amp;"/"&amp;YEAR(B3031)</f>
        <v>3/2026</v>
      </c>
      <c r="AN3031" s="45">
        <f>WEEKNUM(B3031)-WEEKNUM(EOMONTH(B3031,-1)+1)+1</f>
        <v>4</v>
      </c>
      <c r="AO3031" s="45" t="str">
        <f>MONTH(R3031)&amp;"/"&amp;YEAR(R3031)</f>
        <v>1/1900</v>
      </c>
      <c r="AP3031" s="45" t="e">
        <f>WEEKNUM(R3031)-WEEKNUM(EOMONTH(R3031,-1)+1)+1</f>
        <v>#NUM!</v>
      </c>
      <c r="AQ3031" s="45">
        <f>IF(AU3031="S",IF(Q3031="1. Aceitou o programa",R3031-B3031,0),0)</f>
        <v>0</v>
      </c>
      <c r="AR3031" s="45">
        <f>IF(AU3031="S",IF(AND(S3031&lt;&gt;"",R3031&lt;&gt;""),S3031-R3031,0),0)</f>
        <v>0</v>
      </c>
      <c r="AS3031" s="45">
        <f>IF(AU3031="S",IF(Q3031="1. Aceitou o programa",IF(OR(X3031="Não se Aplica",X3031=""),IF(OR(W3031="Não se Aplica",W3031=""),0,W3031-V3031),AVERAGE(X3031-W3031,W3031-V3031)),0),0)</f>
        <v>0</v>
      </c>
      <c r="AT3031" s="45">
        <f>IF(AU3031="S",IF(AND(Q3031="1. Aceitou o programa",AB3031="Realizada"),IFERROR(IF(AA3031="",0,AA3031-R3031),0),0),0)</f>
        <v>0</v>
      </c>
      <c r="AU3031" s="45" t="str">
        <f>_xlfn.XLOOKUP(U3031,'Lista Suspensa'!$AA$20:$AA$23,'Lista Suspensa'!$AB$20:$AB$23,"N/A")</f>
        <v>S</v>
      </c>
    </row>
    <row r="3032" spans="1:47" ht="12" customHeight="1" x14ac:dyDescent="0.3">
      <c r="A3032" s="87" t="s">
        <v>47</v>
      </c>
      <c r="B3032" s="88">
        <v>46104</v>
      </c>
      <c r="C3032" s="89" t="s">
        <v>48</v>
      </c>
      <c r="D3032" s="89" t="s">
        <v>49</v>
      </c>
      <c r="E3032" s="189">
        <v>81353083</v>
      </c>
      <c r="F3032" s="197" t="s">
        <v>7623</v>
      </c>
      <c r="G3032" s="90">
        <v>26000583893</v>
      </c>
      <c r="H3032" s="91">
        <v>27817</v>
      </c>
      <c r="I3032" s="89"/>
      <c r="J3032" s="89" t="s">
        <v>51</v>
      </c>
      <c r="K3032" s="89" t="s">
        <v>52</v>
      </c>
      <c r="L3032" s="89" t="s">
        <v>85</v>
      </c>
      <c r="M3032" s="89" t="s">
        <v>7624</v>
      </c>
      <c r="N3032" s="89" t="s">
        <v>137</v>
      </c>
      <c r="O3032" s="92" t="s">
        <v>7625</v>
      </c>
      <c r="P3032" s="93" t="s">
        <v>57</v>
      </c>
      <c r="Q3032" s="110" t="s">
        <v>58</v>
      </c>
      <c r="R3032" s="94">
        <v>46169</v>
      </c>
      <c r="S3032" s="95"/>
      <c r="T3032" s="95" t="s">
        <v>59</v>
      </c>
      <c r="U3032" s="95" t="s">
        <v>60</v>
      </c>
      <c r="V3032" s="91">
        <v>46118</v>
      </c>
      <c r="W3032" s="91">
        <v>46161</v>
      </c>
      <c r="X3032" s="91">
        <v>46167</v>
      </c>
      <c r="Y3032" s="96" t="s">
        <v>2851</v>
      </c>
      <c r="Z3032" s="89" t="s">
        <v>62</v>
      </c>
      <c r="AA3032" s="95"/>
      <c r="AB3032" s="95" t="s">
        <v>2804</v>
      </c>
      <c r="AC3032" s="95" t="s">
        <v>2804</v>
      </c>
      <c r="AD3032" s="95" t="s">
        <v>2804</v>
      </c>
      <c r="AE3032" s="95" t="s">
        <v>2804</v>
      </c>
      <c r="AF3032" s="95" t="s">
        <v>2804</v>
      </c>
      <c r="AG3032" s="95" t="s">
        <v>2804</v>
      </c>
      <c r="AH3032" s="95" t="s">
        <v>2804</v>
      </c>
      <c r="AI3032" s="97"/>
      <c r="AJ3032" s="97" t="s">
        <v>65</v>
      </c>
      <c r="AK3032" s="97" t="s">
        <v>66</v>
      </c>
      <c r="AL3032" s="45" t="s">
        <v>67</v>
      </c>
      <c r="AM3032" s="160" t="str">
        <f>MONTH(B3032)&amp;"/"&amp;YEAR(B3032)</f>
        <v>3/2026</v>
      </c>
      <c r="AN3032" s="45">
        <f>WEEKNUM(B3032)-WEEKNUM(EOMONTH(B3032,-1)+1)+1</f>
        <v>4</v>
      </c>
      <c r="AO3032" s="45" t="str">
        <f>MONTH(R3032)&amp;"/"&amp;YEAR(R3032)</f>
        <v>5/2026</v>
      </c>
      <c r="AP3032" s="45">
        <f>WEEKNUM(R3032)-WEEKNUM(EOMONTH(R3032,-1)+1)+1</f>
        <v>5</v>
      </c>
      <c r="AQ3032" s="45">
        <f>IF(AU3032="S",IF(Q3032="1. Aceitou o programa",R3032-B3032,0),0)</f>
        <v>65</v>
      </c>
      <c r="AR3032" s="45">
        <f>IF(AU3032="S",IF(AND(S3032&lt;&gt;"",R3032&lt;&gt;""),S3032-R3032,0),0)</f>
        <v>0</v>
      </c>
      <c r="AS3032" s="45">
        <f>IF(AU3032="S",IF(Q3032="1. Aceitou o programa",IF(OR(X3032="Não se Aplica",X3032=""),IF(OR(W3032="Não se Aplica",W3032=""),0,W3032-V3032),AVERAGE(X3032-W3032,W3032-V3032)),0),0)</f>
        <v>24.5</v>
      </c>
      <c r="AT3032" s="45">
        <f>IF(AU3032="S",IF(AND(Q3032="1. Aceitou o programa",AB3032="Realizada"),IFERROR(IF(AA3032="",0,AA3032-R3032),0),0),0)</f>
        <v>0</v>
      </c>
      <c r="AU3032" s="45" t="str">
        <f>_xlfn.XLOOKUP(U3032,'Lista Suspensa'!$AA$20:$AA$23,'Lista Suspensa'!$AB$20:$AB$23,"N/A")</f>
        <v>S</v>
      </c>
    </row>
    <row r="3033" spans="1:47" ht="12" customHeight="1" x14ac:dyDescent="0.3">
      <c r="A3033" s="87" t="s">
        <v>47</v>
      </c>
      <c r="B3033" s="88">
        <v>46104</v>
      </c>
      <c r="C3033" s="89" t="s">
        <v>48</v>
      </c>
      <c r="D3033" s="89" t="s">
        <v>49</v>
      </c>
      <c r="E3033" s="189">
        <v>73775107</v>
      </c>
      <c r="F3033" s="197" t="s">
        <v>7626</v>
      </c>
      <c r="G3033" s="90">
        <v>29509697800</v>
      </c>
      <c r="H3033" s="91">
        <v>24340</v>
      </c>
      <c r="I3033" s="89"/>
      <c r="J3033" s="89" t="s">
        <v>84</v>
      </c>
      <c r="K3033" s="89" t="s">
        <v>52</v>
      </c>
      <c r="L3033" s="89" t="s">
        <v>85</v>
      </c>
      <c r="M3033" s="89" t="s">
        <v>7627</v>
      </c>
      <c r="N3033" s="89" t="s">
        <v>159</v>
      </c>
      <c r="O3033" s="92" t="s">
        <v>7628</v>
      </c>
      <c r="P3033" s="93" t="s">
        <v>57</v>
      </c>
      <c r="Q3033" s="110" t="s">
        <v>5322</v>
      </c>
      <c r="R3033" s="94"/>
      <c r="S3033" s="95">
        <v>46168</v>
      </c>
      <c r="T3033" s="95" t="s">
        <v>5203</v>
      </c>
      <c r="U3033" s="95" t="s">
        <v>1125</v>
      </c>
      <c r="V3033" s="91">
        <v>46118</v>
      </c>
      <c r="W3033" s="91">
        <v>46161</v>
      </c>
      <c r="X3033" s="91">
        <v>46167</v>
      </c>
      <c r="Y3033" s="96" t="s">
        <v>2851</v>
      </c>
      <c r="Z3033" s="89"/>
      <c r="AA3033" s="95"/>
      <c r="AB3033" s="89"/>
      <c r="AC3033" s="109"/>
      <c r="AD3033" s="89"/>
      <c r="AE3033" s="89"/>
      <c r="AF3033" s="191"/>
      <c r="AG3033" s="194"/>
      <c r="AH3033" s="193"/>
      <c r="AI3033" s="97"/>
      <c r="AJ3033" s="97"/>
      <c r="AK3033" s="97"/>
      <c r="AL3033" s="45" t="s">
        <v>67</v>
      </c>
      <c r="AM3033" s="160" t="str">
        <f>MONTH(B3033)&amp;"/"&amp;YEAR(B3033)</f>
        <v>3/2026</v>
      </c>
      <c r="AN3033" s="45">
        <f>WEEKNUM(B3033)-WEEKNUM(EOMONTH(B3033,-1)+1)+1</f>
        <v>4</v>
      </c>
      <c r="AO3033" s="45" t="str">
        <f>MONTH(R3033)&amp;"/"&amp;YEAR(R3033)</f>
        <v>1/1900</v>
      </c>
      <c r="AP3033" s="45" t="e">
        <f>WEEKNUM(R3033)-WEEKNUM(EOMONTH(R3033,-1)+1)+1</f>
        <v>#NUM!</v>
      </c>
      <c r="AQ3033" s="45">
        <f>IF(AU3033="S",IF(Q3033="1. Aceitou o programa",R3033-B3033,0),0)</f>
        <v>0</v>
      </c>
      <c r="AR3033" s="45">
        <f>IF(AU3033="S",IF(AND(S3033&lt;&gt;"",R3033&lt;&gt;""),S3033-R3033,0),0)</f>
        <v>0</v>
      </c>
      <c r="AS3033" s="45">
        <f>IF(AU3033="S",IF(Q3033="1. Aceitou o programa",IF(OR(X3033="Não se Aplica",X3033=""),IF(OR(W3033="Não se Aplica",W3033=""),0,W3033-V3033),AVERAGE(X3033-W3033,W3033-V3033)),0),0)</f>
        <v>0</v>
      </c>
      <c r="AT3033" s="45">
        <f>IF(AU3033="S",IF(AND(Q3033="1. Aceitou o programa",AB3033="Realizada"),IFERROR(IF(AA3033="",0,AA3033-R3033),0),0),0)</f>
        <v>0</v>
      </c>
      <c r="AU3033" s="45" t="str">
        <f>_xlfn.XLOOKUP(U3033,'Lista Suspensa'!$AA$20:$AA$23,'Lista Suspensa'!$AB$20:$AB$23,"N/A")</f>
        <v>S</v>
      </c>
    </row>
    <row r="3034" spans="1:47" ht="12" customHeight="1" x14ac:dyDescent="0.3">
      <c r="A3034" s="87" t="s">
        <v>47</v>
      </c>
      <c r="B3034" s="88">
        <v>46104</v>
      </c>
      <c r="C3034" s="89" t="s">
        <v>48</v>
      </c>
      <c r="D3034" s="89" t="s">
        <v>49</v>
      </c>
      <c r="E3034" s="189">
        <v>81386764</v>
      </c>
      <c r="F3034" s="197" t="s">
        <v>7629</v>
      </c>
      <c r="G3034" s="90">
        <v>16321690880</v>
      </c>
      <c r="H3034" s="91">
        <v>26742</v>
      </c>
      <c r="I3034" s="89"/>
      <c r="J3034" s="89" t="s">
        <v>84</v>
      </c>
      <c r="K3034" s="89" t="s">
        <v>52</v>
      </c>
      <c r="L3034" s="89" t="s">
        <v>85</v>
      </c>
      <c r="M3034" s="89" t="s">
        <v>7630</v>
      </c>
      <c r="N3034" s="89" t="s">
        <v>137</v>
      </c>
      <c r="O3034" s="92" t="s">
        <v>7631</v>
      </c>
      <c r="P3034" s="93" t="s">
        <v>57</v>
      </c>
      <c r="Q3034" s="110" t="s">
        <v>5322</v>
      </c>
      <c r="R3034" s="94"/>
      <c r="S3034" s="95">
        <v>46168</v>
      </c>
      <c r="T3034" s="95" t="s">
        <v>5203</v>
      </c>
      <c r="U3034" s="95" t="s">
        <v>1125</v>
      </c>
      <c r="V3034" s="91">
        <v>46118</v>
      </c>
      <c r="W3034" s="91">
        <v>46161</v>
      </c>
      <c r="X3034" s="91">
        <v>46167</v>
      </c>
      <c r="Y3034" s="96" t="s">
        <v>2851</v>
      </c>
      <c r="Z3034" s="89"/>
      <c r="AA3034" s="95"/>
      <c r="AB3034" s="89"/>
      <c r="AC3034" s="109"/>
      <c r="AD3034" s="89"/>
      <c r="AE3034" s="89"/>
      <c r="AF3034" s="191"/>
      <c r="AG3034" s="194"/>
      <c r="AH3034" s="193"/>
      <c r="AI3034" s="97"/>
      <c r="AJ3034" s="97"/>
      <c r="AK3034" s="97"/>
      <c r="AL3034" s="45" t="s">
        <v>67</v>
      </c>
      <c r="AM3034" s="160" t="str">
        <f>MONTH(B3034)&amp;"/"&amp;YEAR(B3034)</f>
        <v>3/2026</v>
      </c>
      <c r="AN3034" s="45">
        <f>WEEKNUM(B3034)-WEEKNUM(EOMONTH(B3034,-1)+1)+1</f>
        <v>4</v>
      </c>
      <c r="AO3034" s="45" t="str">
        <f>MONTH(R3034)&amp;"/"&amp;YEAR(R3034)</f>
        <v>1/1900</v>
      </c>
      <c r="AP3034" s="45" t="e">
        <f>WEEKNUM(R3034)-WEEKNUM(EOMONTH(R3034,-1)+1)+1</f>
        <v>#NUM!</v>
      </c>
      <c r="AQ3034" s="45">
        <f>IF(AU3034="S",IF(Q3034="1. Aceitou o programa",R3034-B3034,0),0)</f>
        <v>0</v>
      </c>
      <c r="AR3034" s="45">
        <f>IF(AU3034="S",IF(AND(S3034&lt;&gt;"",R3034&lt;&gt;""),S3034-R3034,0),0)</f>
        <v>0</v>
      </c>
      <c r="AS3034" s="45">
        <f>IF(AU3034="S",IF(Q3034="1. Aceitou o programa",IF(OR(X3034="Não se Aplica",X3034=""),IF(OR(W3034="Não se Aplica",W3034=""),0,W3034-V3034),AVERAGE(X3034-W3034,W3034-V3034)),0),0)</f>
        <v>0</v>
      </c>
      <c r="AT3034" s="45">
        <f>IF(AU3034="S",IF(AND(Q3034="1. Aceitou o programa",AB3034="Realizada"),IFERROR(IF(AA3034="",0,AA3034-R3034),0),0),0)</f>
        <v>0</v>
      </c>
      <c r="AU3034" s="45" t="str">
        <f>_xlfn.XLOOKUP(U3034,'Lista Suspensa'!$AA$20:$AA$23,'Lista Suspensa'!$AB$20:$AB$23,"N/A")</f>
        <v>S</v>
      </c>
    </row>
    <row r="3035" spans="1:47" ht="12" customHeight="1" x14ac:dyDescent="0.3">
      <c r="A3035" s="87" t="s">
        <v>47</v>
      </c>
      <c r="B3035" s="88">
        <v>46104</v>
      </c>
      <c r="C3035" s="89" t="s">
        <v>48</v>
      </c>
      <c r="D3035" s="89" t="s">
        <v>49</v>
      </c>
      <c r="E3035" s="189">
        <v>81408337</v>
      </c>
      <c r="F3035" s="197" t="s">
        <v>7632</v>
      </c>
      <c r="G3035" s="90">
        <v>10941268705</v>
      </c>
      <c r="H3035" s="91">
        <v>31704</v>
      </c>
      <c r="I3035" s="89"/>
      <c r="J3035" s="89" t="s">
        <v>51</v>
      </c>
      <c r="K3035" s="89" t="s">
        <v>76</v>
      </c>
      <c r="L3035" s="89" t="s">
        <v>233</v>
      </c>
      <c r="M3035" s="89" t="s">
        <v>7633</v>
      </c>
      <c r="N3035" s="89" t="s">
        <v>137</v>
      </c>
      <c r="O3035" s="92" t="s">
        <v>7634</v>
      </c>
      <c r="P3035" s="93" t="s">
        <v>57</v>
      </c>
      <c r="Q3035" s="110" t="s">
        <v>5322</v>
      </c>
      <c r="R3035" s="94"/>
      <c r="S3035" s="95">
        <v>46168</v>
      </c>
      <c r="T3035" s="95" t="s">
        <v>5203</v>
      </c>
      <c r="U3035" s="95" t="s">
        <v>1125</v>
      </c>
      <c r="V3035" s="91">
        <v>46118</v>
      </c>
      <c r="W3035" s="91">
        <v>46161</v>
      </c>
      <c r="X3035" s="91">
        <v>46167</v>
      </c>
      <c r="Y3035" s="96" t="s">
        <v>2851</v>
      </c>
      <c r="Z3035" s="89"/>
      <c r="AA3035" s="95"/>
      <c r="AB3035" s="89"/>
      <c r="AC3035" s="109"/>
      <c r="AD3035" s="89"/>
      <c r="AE3035" s="89"/>
      <c r="AF3035" s="191"/>
      <c r="AG3035" s="194"/>
      <c r="AH3035" s="193"/>
      <c r="AI3035" s="97"/>
      <c r="AJ3035" s="97"/>
      <c r="AK3035" s="97"/>
      <c r="AL3035" s="45" t="s">
        <v>67</v>
      </c>
      <c r="AM3035" s="160" t="str">
        <f>MONTH(B3035)&amp;"/"&amp;YEAR(B3035)</f>
        <v>3/2026</v>
      </c>
      <c r="AN3035" s="45">
        <f>WEEKNUM(B3035)-WEEKNUM(EOMONTH(B3035,-1)+1)+1</f>
        <v>4</v>
      </c>
      <c r="AO3035" s="45" t="str">
        <f>MONTH(R3035)&amp;"/"&amp;YEAR(R3035)</f>
        <v>1/1900</v>
      </c>
      <c r="AP3035" s="45" t="e">
        <f>WEEKNUM(R3035)-WEEKNUM(EOMONTH(R3035,-1)+1)+1</f>
        <v>#NUM!</v>
      </c>
      <c r="AQ3035" s="45">
        <f>IF(AU3035="S",IF(Q3035="1. Aceitou o programa",R3035-B3035,0),0)</f>
        <v>0</v>
      </c>
      <c r="AR3035" s="45">
        <f>IF(AU3035="S",IF(AND(S3035&lt;&gt;"",R3035&lt;&gt;""),S3035-R3035,0),0)</f>
        <v>0</v>
      </c>
      <c r="AS3035" s="45">
        <f>IF(AU3035="S",IF(Q3035="1. Aceitou o programa",IF(OR(X3035="Não se Aplica",X3035=""),IF(OR(W3035="Não se Aplica",W3035=""),0,W3035-V3035),AVERAGE(X3035-W3035,W3035-V3035)),0),0)</f>
        <v>0</v>
      </c>
      <c r="AT3035" s="45">
        <f>IF(AU3035="S",IF(AND(Q3035="1. Aceitou o programa",AB3035="Realizada"),IFERROR(IF(AA3035="",0,AA3035-R3035),0),0),0)</f>
        <v>0</v>
      </c>
      <c r="AU3035" s="45" t="str">
        <f>_xlfn.XLOOKUP(U3035,'Lista Suspensa'!$AA$20:$AA$23,'Lista Suspensa'!$AB$20:$AB$23,"N/A")</f>
        <v>S</v>
      </c>
    </row>
    <row r="3036" spans="1:47" ht="12" customHeight="1" x14ac:dyDescent="0.3">
      <c r="A3036" s="87" t="s">
        <v>47</v>
      </c>
      <c r="B3036" s="88">
        <v>46104</v>
      </c>
      <c r="C3036" s="89" t="s">
        <v>48</v>
      </c>
      <c r="D3036" s="89" t="s">
        <v>49</v>
      </c>
      <c r="E3036" s="189">
        <v>84617397</v>
      </c>
      <c r="F3036" s="197" t="s">
        <v>7635</v>
      </c>
      <c r="G3036" s="90">
        <v>46939414843</v>
      </c>
      <c r="H3036" s="91">
        <v>34428</v>
      </c>
      <c r="I3036" s="89"/>
      <c r="J3036" s="89" t="s">
        <v>84</v>
      </c>
      <c r="K3036" s="89" t="s">
        <v>52</v>
      </c>
      <c r="L3036" s="89" t="s">
        <v>53</v>
      </c>
      <c r="M3036" s="89" t="s">
        <v>7636</v>
      </c>
      <c r="N3036" s="89" t="s">
        <v>137</v>
      </c>
      <c r="O3036" s="92" t="s">
        <v>7637</v>
      </c>
      <c r="P3036" s="93" t="s">
        <v>57</v>
      </c>
      <c r="Q3036" s="110" t="s">
        <v>58</v>
      </c>
      <c r="R3036" s="94">
        <v>46169</v>
      </c>
      <c r="S3036" s="95"/>
      <c r="T3036" s="95" t="s">
        <v>59</v>
      </c>
      <c r="U3036" s="95" t="s">
        <v>60</v>
      </c>
      <c r="V3036" s="91">
        <v>46118</v>
      </c>
      <c r="W3036" s="91">
        <v>46161</v>
      </c>
      <c r="X3036" s="91">
        <v>46167</v>
      </c>
      <c r="Y3036" s="96" t="s">
        <v>2851</v>
      </c>
      <c r="Z3036" s="89" t="s">
        <v>62</v>
      </c>
      <c r="AA3036" s="95"/>
      <c r="AB3036" s="95" t="s">
        <v>2804</v>
      </c>
      <c r="AC3036" s="95" t="s">
        <v>2804</v>
      </c>
      <c r="AD3036" s="95" t="s">
        <v>2804</v>
      </c>
      <c r="AE3036" s="95" t="s">
        <v>2804</v>
      </c>
      <c r="AF3036" s="95" t="s">
        <v>2804</v>
      </c>
      <c r="AG3036" s="95" t="s">
        <v>2804</v>
      </c>
      <c r="AH3036" s="95" t="s">
        <v>2804</v>
      </c>
      <c r="AI3036" s="97"/>
      <c r="AJ3036" s="97" t="s">
        <v>65</v>
      </c>
      <c r="AK3036" s="97" t="s">
        <v>66</v>
      </c>
      <c r="AL3036" s="45" t="s">
        <v>67</v>
      </c>
      <c r="AM3036" s="160" t="str">
        <f>MONTH(B3036)&amp;"/"&amp;YEAR(B3036)</f>
        <v>3/2026</v>
      </c>
      <c r="AN3036" s="45">
        <f>WEEKNUM(B3036)-WEEKNUM(EOMONTH(B3036,-1)+1)+1</f>
        <v>4</v>
      </c>
      <c r="AO3036" s="45" t="str">
        <f>MONTH(R3036)&amp;"/"&amp;YEAR(R3036)</f>
        <v>5/2026</v>
      </c>
      <c r="AP3036" s="45">
        <f>WEEKNUM(R3036)-WEEKNUM(EOMONTH(R3036,-1)+1)+1</f>
        <v>5</v>
      </c>
      <c r="AQ3036" s="45">
        <f>IF(AU3036="S",IF(Q3036="1. Aceitou o programa",R3036-B3036,0),0)</f>
        <v>65</v>
      </c>
      <c r="AR3036" s="45">
        <f>IF(AU3036="S",IF(AND(S3036&lt;&gt;"",R3036&lt;&gt;""),S3036-R3036,0),0)</f>
        <v>0</v>
      </c>
      <c r="AS3036" s="45">
        <f>IF(AU3036="S",IF(Q3036="1. Aceitou o programa",IF(OR(X3036="Não se Aplica",X3036=""),IF(OR(W3036="Não se Aplica",W3036=""),0,W3036-V3036),AVERAGE(X3036-W3036,W3036-V3036)),0),0)</f>
        <v>24.5</v>
      </c>
      <c r="AT3036" s="45">
        <f>IF(AU3036="S",IF(AND(Q3036="1. Aceitou o programa",AB3036="Realizada"),IFERROR(IF(AA3036="",0,AA3036-R3036),0),0),0)</f>
        <v>0</v>
      </c>
      <c r="AU3036" s="45" t="str">
        <f>_xlfn.XLOOKUP(U3036,'Lista Suspensa'!$AA$20:$AA$23,'Lista Suspensa'!$AB$20:$AB$23,"N/A")</f>
        <v>S</v>
      </c>
    </row>
    <row r="3037" spans="1:47" ht="12" customHeight="1" x14ac:dyDescent="0.3">
      <c r="A3037" s="87" t="s">
        <v>47</v>
      </c>
      <c r="B3037" s="88">
        <v>46104</v>
      </c>
      <c r="C3037" s="89" t="s">
        <v>48</v>
      </c>
      <c r="D3037" s="89" t="s">
        <v>49</v>
      </c>
      <c r="E3037" s="189">
        <v>81439501</v>
      </c>
      <c r="F3037" s="197" t="s">
        <v>7638</v>
      </c>
      <c r="G3037" s="90">
        <v>5671989795</v>
      </c>
      <c r="H3037" s="91">
        <v>29614</v>
      </c>
      <c r="I3037" s="89"/>
      <c r="J3037" s="89" t="s">
        <v>84</v>
      </c>
      <c r="K3037" s="89" t="s">
        <v>76</v>
      </c>
      <c r="L3037" s="89" t="s">
        <v>95</v>
      </c>
      <c r="M3037" s="89" t="s">
        <v>4401</v>
      </c>
      <c r="N3037" s="89" t="s">
        <v>137</v>
      </c>
      <c r="O3037" s="92" t="s">
        <v>7639</v>
      </c>
      <c r="P3037" s="93" t="s">
        <v>57</v>
      </c>
      <c r="Q3037" s="110" t="s">
        <v>5322</v>
      </c>
      <c r="R3037" s="94"/>
      <c r="S3037" s="95">
        <v>46168</v>
      </c>
      <c r="T3037" s="95" t="s">
        <v>5203</v>
      </c>
      <c r="U3037" s="95" t="s">
        <v>1125</v>
      </c>
      <c r="V3037" s="91">
        <v>46118</v>
      </c>
      <c r="W3037" s="91">
        <v>46161</v>
      </c>
      <c r="X3037" s="91">
        <v>46167</v>
      </c>
      <c r="Y3037" s="96" t="s">
        <v>2851</v>
      </c>
      <c r="Z3037" s="89"/>
      <c r="AA3037" s="95"/>
      <c r="AB3037" s="89"/>
      <c r="AC3037" s="109"/>
      <c r="AD3037" s="89"/>
      <c r="AE3037" s="89"/>
      <c r="AF3037" s="191"/>
      <c r="AG3037" s="194"/>
      <c r="AH3037" s="193"/>
      <c r="AI3037" s="97"/>
      <c r="AJ3037" s="97"/>
      <c r="AK3037" s="97"/>
      <c r="AL3037" s="45" t="s">
        <v>67</v>
      </c>
      <c r="AM3037" s="160" t="str">
        <f>MONTH(B3037)&amp;"/"&amp;YEAR(B3037)</f>
        <v>3/2026</v>
      </c>
      <c r="AN3037" s="45">
        <f>WEEKNUM(B3037)-WEEKNUM(EOMONTH(B3037,-1)+1)+1</f>
        <v>4</v>
      </c>
      <c r="AO3037" s="45" t="str">
        <f>MONTH(R3037)&amp;"/"&amp;YEAR(R3037)</f>
        <v>1/1900</v>
      </c>
      <c r="AP3037" s="45" t="e">
        <f>WEEKNUM(R3037)-WEEKNUM(EOMONTH(R3037,-1)+1)+1</f>
        <v>#NUM!</v>
      </c>
      <c r="AQ3037" s="45">
        <f>IF(AU3037="S",IF(Q3037="1. Aceitou o programa",R3037-B3037,0),0)</f>
        <v>0</v>
      </c>
      <c r="AR3037" s="45">
        <f>IF(AU3037="S",IF(AND(S3037&lt;&gt;"",R3037&lt;&gt;""),S3037-R3037,0),0)</f>
        <v>0</v>
      </c>
      <c r="AS3037" s="45">
        <f>IF(AU3037="S",IF(Q3037="1. Aceitou o programa",IF(OR(X3037="Não se Aplica",X3037=""),IF(OR(W3037="Não se Aplica",W3037=""),0,W3037-V3037),AVERAGE(X3037-W3037,W3037-V3037)),0),0)</f>
        <v>0</v>
      </c>
      <c r="AT3037" s="45">
        <f>IF(AU3037="S",IF(AND(Q3037="1. Aceitou o programa",AB3037="Realizada"),IFERROR(IF(AA3037="",0,AA3037-R3037),0),0),0)</f>
        <v>0</v>
      </c>
      <c r="AU3037" s="45" t="str">
        <f>_xlfn.XLOOKUP(U3037,'Lista Suspensa'!$AA$20:$AA$23,'Lista Suspensa'!$AB$20:$AB$23,"N/A")</f>
        <v>S</v>
      </c>
    </row>
    <row r="3038" spans="1:47" ht="12" customHeight="1" x14ac:dyDescent="0.3">
      <c r="A3038" s="87" t="s">
        <v>47</v>
      </c>
      <c r="B3038" s="88">
        <v>46104</v>
      </c>
      <c r="C3038" s="89" t="s">
        <v>48</v>
      </c>
      <c r="D3038" s="89" t="s">
        <v>49</v>
      </c>
      <c r="E3038" s="189">
        <v>81439503</v>
      </c>
      <c r="F3038" s="197" t="s">
        <v>7640</v>
      </c>
      <c r="G3038" s="90">
        <v>9641290789</v>
      </c>
      <c r="H3038" s="91">
        <v>29614</v>
      </c>
      <c r="I3038" s="89"/>
      <c r="J3038" s="89" t="s">
        <v>51</v>
      </c>
      <c r="K3038" s="89" t="s">
        <v>76</v>
      </c>
      <c r="L3038" s="89" t="s">
        <v>95</v>
      </c>
      <c r="M3038" s="89" t="s">
        <v>4401</v>
      </c>
      <c r="N3038" s="89" t="s">
        <v>137</v>
      </c>
      <c r="O3038" s="92" t="s">
        <v>7639</v>
      </c>
      <c r="P3038" s="93" t="s">
        <v>57</v>
      </c>
      <c r="Q3038" s="110" t="s">
        <v>5322</v>
      </c>
      <c r="R3038" s="94"/>
      <c r="S3038" s="95">
        <v>46168</v>
      </c>
      <c r="T3038" s="95" t="s">
        <v>5203</v>
      </c>
      <c r="U3038" s="95" t="s">
        <v>1125</v>
      </c>
      <c r="V3038" s="91">
        <v>46118</v>
      </c>
      <c r="W3038" s="91">
        <v>46161</v>
      </c>
      <c r="X3038" s="91">
        <v>46167</v>
      </c>
      <c r="Y3038" s="96" t="s">
        <v>2851</v>
      </c>
      <c r="Z3038" s="89"/>
      <c r="AA3038" s="95"/>
      <c r="AB3038" s="89"/>
      <c r="AC3038" s="109"/>
      <c r="AD3038" s="89"/>
      <c r="AE3038" s="89"/>
      <c r="AF3038" s="191"/>
      <c r="AG3038" s="194"/>
      <c r="AH3038" s="193"/>
      <c r="AI3038" s="97"/>
      <c r="AJ3038" s="97"/>
      <c r="AK3038" s="97"/>
      <c r="AL3038" s="45" t="s">
        <v>67</v>
      </c>
      <c r="AM3038" s="160" t="str">
        <f>MONTH(B3038)&amp;"/"&amp;YEAR(B3038)</f>
        <v>3/2026</v>
      </c>
      <c r="AN3038" s="45">
        <f>WEEKNUM(B3038)-WEEKNUM(EOMONTH(B3038,-1)+1)+1</f>
        <v>4</v>
      </c>
      <c r="AO3038" s="45" t="str">
        <f>MONTH(R3038)&amp;"/"&amp;YEAR(R3038)</f>
        <v>1/1900</v>
      </c>
      <c r="AP3038" s="45" t="e">
        <f>WEEKNUM(R3038)-WEEKNUM(EOMONTH(R3038,-1)+1)+1</f>
        <v>#NUM!</v>
      </c>
      <c r="AQ3038" s="45">
        <f>IF(AU3038="S",IF(Q3038="1. Aceitou o programa",R3038-B3038,0),0)</f>
        <v>0</v>
      </c>
      <c r="AR3038" s="45">
        <f>IF(AU3038="S",IF(AND(S3038&lt;&gt;"",R3038&lt;&gt;""),S3038-R3038,0),0)</f>
        <v>0</v>
      </c>
      <c r="AS3038" s="45">
        <f>IF(AU3038="S",IF(Q3038="1. Aceitou o programa",IF(OR(X3038="Não se Aplica",X3038=""),IF(OR(W3038="Não se Aplica",W3038=""),0,W3038-V3038),AVERAGE(X3038-W3038,W3038-V3038)),0),0)</f>
        <v>0</v>
      </c>
      <c r="AT3038" s="45">
        <f>IF(AU3038="S",IF(AND(Q3038="1. Aceitou o programa",AB3038="Realizada"),IFERROR(IF(AA3038="",0,AA3038-R3038),0),0),0)</f>
        <v>0</v>
      </c>
      <c r="AU3038" s="45" t="str">
        <f>_xlfn.XLOOKUP(U3038,'Lista Suspensa'!$AA$20:$AA$23,'Lista Suspensa'!$AB$20:$AB$23,"N/A")</f>
        <v>S</v>
      </c>
    </row>
    <row r="3039" spans="1:47" ht="12" customHeight="1" x14ac:dyDescent="0.3">
      <c r="A3039" s="87" t="s">
        <v>47</v>
      </c>
      <c r="B3039" s="88">
        <v>46104</v>
      </c>
      <c r="C3039" s="89" t="s">
        <v>48</v>
      </c>
      <c r="D3039" s="89" t="s">
        <v>49</v>
      </c>
      <c r="E3039" s="189">
        <v>93460253</v>
      </c>
      <c r="F3039" s="197" t="s">
        <v>7641</v>
      </c>
      <c r="G3039" s="90">
        <v>10978893786</v>
      </c>
      <c r="H3039" s="91">
        <v>30737</v>
      </c>
      <c r="I3039" s="89"/>
      <c r="J3039" s="89" t="s">
        <v>84</v>
      </c>
      <c r="K3039" s="89" t="s">
        <v>76</v>
      </c>
      <c r="L3039" s="89" t="s">
        <v>95</v>
      </c>
      <c r="M3039" s="89" t="s">
        <v>577</v>
      </c>
      <c r="N3039" s="89" t="s">
        <v>197</v>
      </c>
      <c r="O3039" s="92" t="s">
        <v>7642</v>
      </c>
      <c r="P3039" s="93" t="s">
        <v>57</v>
      </c>
      <c r="Q3039" s="110" t="s">
        <v>5322</v>
      </c>
      <c r="R3039" s="94"/>
      <c r="S3039" s="95">
        <v>46168</v>
      </c>
      <c r="T3039" s="95" t="s">
        <v>5203</v>
      </c>
      <c r="U3039" s="95" t="s">
        <v>1125</v>
      </c>
      <c r="V3039" s="91">
        <v>46118</v>
      </c>
      <c r="W3039" s="91">
        <v>46161</v>
      </c>
      <c r="X3039" s="91">
        <v>46167</v>
      </c>
      <c r="Y3039" s="96" t="s">
        <v>2851</v>
      </c>
      <c r="Z3039" s="89"/>
      <c r="AA3039" s="95"/>
      <c r="AB3039" s="89"/>
      <c r="AC3039" s="109"/>
      <c r="AD3039" s="89"/>
      <c r="AE3039" s="89"/>
      <c r="AF3039" s="191"/>
      <c r="AG3039" s="194"/>
      <c r="AH3039" s="193"/>
      <c r="AI3039" s="97"/>
      <c r="AJ3039" s="97"/>
      <c r="AK3039" s="97"/>
      <c r="AL3039" s="45" t="s">
        <v>67</v>
      </c>
      <c r="AM3039" s="160" t="str">
        <f>MONTH(B3039)&amp;"/"&amp;YEAR(B3039)</f>
        <v>3/2026</v>
      </c>
      <c r="AN3039" s="45">
        <f>WEEKNUM(B3039)-WEEKNUM(EOMONTH(B3039,-1)+1)+1</f>
        <v>4</v>
      </c>
      <c r="AO3039" s="45" t="str">
        <f>MONTH(R3039)&amp;"/"&amp;YEAR(R3039)</f>
        <v>1/1900</v>
      </c>
      <c r="AP3039" s="45" t="e">
        <f>WEEKNUM(R3039)-WEEKNUM(EOMONTH(R3039,-1)+1)+1</f>
        <v>#NUM!</v>
      </c>
      <c r="AQ3039" s="45">
        <f>IF(AU3039="S",IF(Q3039="1. Aceitou o programa",R3039-B3039,0),0)</f>
        <v>0</v>
      </c>
      <c r="AR3039" s="45">
        <f>IF(AU3039="S",IF(AND(S3039&lt;&gt;"",R3039&lt;&gt;""),S3039-R3039,0),0)</f>
        <v>0</v>
      </c>
      <c r="AS3039" s="45">
        <f>IF(AU3039="S",IF(Q3039="1. Aceitou o programa",IF(OR(X3039="Não se Aplica",X3039=""),IF(OR(W3039="Não se Aplica",W3039=""),0,W3039-V3039),AVERAGE(X3039-W3039,W3039-V3039)),0),0)</f>
        <v>0</v>
      </c>
      <c r="AT3039" s="45">
        <f>IF(AU3039="S",IF(AND(Q3039="1. Aceitou o programa",AB3039="Realizada"),IFERROR(IF(AA3039="",0,AA3039-R3039),0),0),0)</f>
        <v>0</v>
      </c>
      <c r="AU3039" s="45" t="str">
        <f>_xlfn.XLOOKUP(U3039,'Lista Suspensa'!$AA$20:$AA$23,'Lista Suspensa'!$AB$20:$AB$23,"N/A")</f>
        <v>S</v>
      </c>
    </row>
    <row r="3040" spans="1:47" ht="12" customHeight="1" x14ac:dyDescent="0.3">
      <c r="A3040" s="87" t="s">
        <v>47</v>
      </c>
      <c r="B3040" s="88">
        <v>46104</v>
      </c>
      <c r="C3040" s="89" t="s">
        <v>48</v>
      </c>
      <c r="D3040" s="89" t="s">
        <v>49</v>
      </c>
      <c r="E3040" s="189">
        <v>88416472</v>
      </c>
      <c r="F3040" s="197" t="s">
        <v>7643</v>
      </c>
      <c r="G3040" s="90">
        <v>88212149820</v>
      </c>
      <c r="H3040" s="91">
        <v>21146</v>
      </c>
      <c r="I3040" s="89"/>
      <c r="J3040" s="89" t="s">
        <v>84</v>
      </c>
      <c r="K3040" s="89" t="s">
        <v>52</v>
      </c>
      <c r="L3040" s="89" t="s">
        <v>69</v>
      </c>
      <c r="M3040" s="89" t="s">
        <v>1801</v>
      </c>
      <c r="N3040" s="89" t="s">
        <v>137</v>
      </c>
      <c r="O3040" s="92" t="s">
        <v>7644</v>
      </c>
      <c r="P3040" s="93" t="s">
        <v>57</v>
      </c>
      <c r="Q3040" s="110" t="s">
        <v>5322</v>
      </c>
      <c r="R3040" s="94"/>
      <c r="S3040" s="95">
        <v>46168</v>
      </c>
      <c r="T3040" s="95" t="s">
        <v>5203</v>
      </c>
      <c r="U3040" s="95" t="s">
        <v>1125</v>
      </c>
      <c r="V3040" s="91">
        <v>46118</v>
      </c>
      <c r="W3040" s="91">
        <v>46161</v>
      </c>
      <c r="X3040" s="91">
        <v>46167</v>
      </c>
      <c r="Y3040" s="96" t="s">
        <v>2851</v>
      </c>
      <c r="Z3040" s="89"/>
      <c r="AA3040" s="95"/>
      <c r="AB3040" s="89"/>
      <c r="AC3040" s="109"/>
      <c r="AD3040" s="89"/>
      <c r="AE3040" s="89"/>
      <c r="AF3040" s="191"/>
      <c r="AG3040" s="194"/>
      <c r="AH3040" s="193"/>
      <c r="AI3040" s="97"/>
      <c r="AJ3040" s="97"/>
      <c r="AK3040" s="97"/>
      <c r="AL3040" s="45" t="s">
        <v>67</v>
      </c>
      <c r="AM3040" s="160" t="str">
        <f>MONTH(B3040)&amp;"/"&amp;YEAR(B3040)</f>
        <v>3/2026</v>
      </c>
      <c r="AN3040" s="45">
        <f>WEEKNUM(B3040)-WEEKNUM(EOMONTH(B3040,-1)+1)+1</f>
        <v>4</v>
      </c>
      <c r="AO3040" s="45" t="str">
        <f>MONTH(R3040)&amp;"/"&amp;YEAR(R3040)</f>
        <v>1/1900</v>
      </c>
      <c r="AP3040" s="45" t="e">
        <f>WEEKNUM(R3040)-WEEKNUM(EOMONTH(R3040,-1)+1)+1</f>
        <v>#NUM!</v>
      </c>
      <c r="AQ3040" s="45">
        <f>IF(AU3040="S",IF(Q3040="1. Aceitou o programa",R3040-B3040,0),0)</f>
        <v>0</v>
      </c>
      <c r="AR3040" s="45">
        <f>IF(AU3040="S",IF(AND(S3040&lt;&gt;"",R3040&lt;&gt;""),S3040-R3040,0),0)</f>
        <v>0</v>
      </c>
      <c r="AS3040" s="45">
        <f>IF(AU3040="S",IF(Q3040="1. Aceitou o programa",IF(OR(X3040="Não se Aplica",X3040=""),IF(OR(W3040="Não se Aplica",W3040=""),0,W3040-V3040),AVERAGE(X3040-W3040,W3040-V3040)),0),0)</f>
        <v>0</v>
      </c>
      <c r="AT3040" s="45">
        <f>IF(AU3040="S",IF(AND(Q3040="1. Aceitou o programa",AB3040="Realizada"),IFERROR(IF(AA3040="",0,AA3040-R3040),0),0),0)</f>
        <v>0</v>
      </c>
      <c r="AU3040" s="45" t="str">
        <f>_xlfn.XLOOKUP(U3040,'Lista Suspensa'!$AA$20:$AA$23,'Lista Suspensa'!$AB$20:$AB$23,"N/A")</f>
        <v>S</v>
      </c>
    </row>
    <row r="3041" spans="1:47" ht="12" customHeight="1" x14ac:dyDescent="0.3">
      <c r="A3041" s="87" t="s">
        <v>47</v>
      </c>
      <c r="B3041" s="88">
        <v>46104</v>
      </c>
      <c r="C3041" s="89" t="s">
        <v>48</v>
      </c>
      <c r="D3041" s="89" t="s">
        <v>49</v>
      </c>
      <c r="E3041" s="189">
        <v>81521985</v>
      </c>
      <c r="F3041" s="197" t="s">
        <v>7645</v>
      </c>
      <c r="G3041" s="90">
        <v>5296356748</v>
      </c>
      <c r="H3041" s="91">
        <v>27954</v>
      </c>
      <c r="I3041" s="89"/>
      <c r="J3041" s="89" t="s">
        <v>84</v>
      </c>
      <c r="K3041" s="89" t="s">
        <v>76</v>
      </c>
      <c r="L3041" s="89" t="s">
        <v>191</v>
      </c>
      <c r="M3041" s="89" t="s">
        <v>2560</v>
      </c>
      <c r="N3041" s="89" t="s">
        <v>137</v>
      </c>
      <c r="O3041" s="92" t="s">
        <v>7646</v>
      </c>
      <c r="P3041" s="93" t="s">
        <v>57</v>
      </c>
      <c r="Q3041" s="110" t="s">
        <v>5322</v>
      </c>
      <c r="R3041" s="94"/>
      <c r="S3041" s="95">
        <v>46168</v>
      </c>
      <c r="T3041" s="95" t="s">
        <v>5203</v>
      </c>
      <c r="U3041" s="95" t="s">
        <v>1125</v>
      </c>
      <c r="V3041" s="91">
        <v>46118</v>
      </c>
      <c r="W3041" s="91">
        <v>46161</v>
      </c>
      <c r="X3041" s="91">
        <v>46167</v>
      </c>
      <c r="Y3041" s="96" t="s">
        <v>2851</v>
      </c>
      <c r="Z3041" s="89"/>
      <c r="AA3041" s="95"/>
      <c r="AB3041" s="89"/>
      <c r="AC3041" s="109"/>
      <c r="AD3041" s="89"/>
      <c r="AE3041" s="89"/>
      <c r="AF3041" s="191"/>
      <c r="AG3041" s="194"/>
      <c r="AH3041" s="193"/>
      <c r="AI3041" s="97"/>
      <c r="AJ3041" s="97"/>
      <c r="AK3041" s="97"/>
      <c r="AL3041" s="45" t="s">
        <v>67</v>
      </c>
      <c r="AM3041" s="160" t="str">
        <f>MONTH(B3041)&amp;"/"&amp;YEAR(B3041)</f>
        <v>3/2026</v>
      </c>
      <c r="AN3041" s="45">
        <f>WEEKNUM(B3041)-WEEKNUM(EOMONTH(B3041,-1)+1)+1</f>
        <v>4</v>
      </c>
      <c r="AO3041" s="45" t="str">
        <f>MONTH(R3041)&amp;"/"&amp;YEAR(R3041)</f>
        <v>1/1900</v>
      </c>
      <c r="AP3041" s="45" t="e">
        <f>WEEKNUM(R3041)-WEEKNUM(EOMONTH(R3041,-1)+1)+1</f>
        <v>#NUM!</v>
      </c>
      <c r="AQ3041" s="45">
        <f>IF(AU3041="S",IF(Q3041="1. Aceitou o programa",R3041-B3041,0),0)</f>
        <v>0</v>
      </c>
      <c r="AR3041" s="45">
        <f>IF(AU3041="S",IF(AND(S3041&lt;&gt;"",R3041&lt;&gt;""),S3041-R3041,0),0)</f>
        <v>0</v>
      </c>
      <c r="AS3041" s="45">
        <f>IF(AU3041="S",IF(Q3041="1. Aceitou o programa",IF(OR(X3041="Não se Aplica",X3041=""),IF(OR(W3041="Não se Aplica",W3041=""),0,W3041-V3041),AVERAGE(X3041-W3041,W3041-V3041)),0),0)</f>
        <v>0</v>
      </c>
      <c r="AT3041" s="45">
        <f>IF(AU3041="S",IF(AND(Q3041="1. Aceitou o programa",AB3041="Realizada"),IFERROR(IF(AA3041="",0,AA3041-R3041),0),0),0)</f>
        <v>0</v>
      </c>
      <c r="AU3041" s="45" t="str">
        <f>_xlfn.XLOOKUP(U3041,'Lista Suspensa'!$AA$20:$AA$23,'Lista Suspensa'!$AB$20:$AB$23,"N/A")</f>
        <v>S</v>
      </c>
    </row>
    <row r="3042" spans="1:47" ht="12" customHeight="1" x14ac:dyDescent="0.3">
      <c r="A3042" s="87" t="s">
        <v>47</v>
      </c>
      <c r="B3042" s="88">
        <v>46104</v>
      </c>
      <c r="C3042" s="89" t="s">
        <v>48</v>
      </c>
      <c r="D3042" s="89" t="s">
        <v>49</v>
      </c>
      <c r="E3042" s="189">
        <v>81557012</v>
      </c>
      <c r="F3042" s="197" t="s">
        <v>7647</v>
      </c>
      <c r="G3042" s="90">
        <v>83870822791</v>
      </c>
      <c r="H3042" s="91">
        <v>25386</v>
      </c>
      <c r="I3042" s="89"/>
      <c r="J3042" s="89" t="s">
        <v>84</v>
      </c>
      <c r="K3042" s="89" t="s">
        <v>76</v>
      </c>
      <c r="L3042" s="89" t="s">
        <v>95</v>
      </c>
      <c r="M3042" s="89" t="s">
        <v>1432</v>
      </c>
      <c r="N3042" s="89" t="s">
        <v>137</v>
      </c>
      <c r="O3042" s="92" t="s">
        <v>7648</v>
      </c>
      <c r="P3042" s="93" t="s">
        <v>57</v>
      </c>
      <c r="Q3042" s="110" t="s">
        <v>5322</v>
      </c>
      <c r="R3042" s="94"/>
      <c r="S3042" s="95">
        <v>46168</v>
      </c>
      <c r="T3042" s="95" t="s">
        <v>5203</v>
      </c>
      <c r="U3042" s="95" t="s">
        <v>1125</v>
      </c>
      <c r="V3042" s="91">
        <v>46118</v>
      </c>
      <c r="W3042" s="91">
        <v>46161</v>
      </c>
      <c r="X3042" s="91">
        <v>46167</v>
      </c>
      <c r="Y3042" s="96" t="s">
        <v>2851</v>
      </c>
      <c r="Z3042" s="89"/>
      <c r="AA3042" s="95"/>
      <c r="AB3042" s="89"/>
      <c r="AC3042" s="109"/>
      <c r="AD3042" s="89"/>
      <c r="AE3042" s="89"/>
      <c r="AF3042" s="191"/>
      <c r="AG3042" s="194"/>
      <c r="AH3042" s="193"/>
      <c r="AI3042" s="97"/>
      <c r="AJ3042" s="97"/>
      <c r="AK3042" s="97"/>
      <c r="AL3042" s="45" t="s">
        <v>67</v>
      </c>
      <c r="AM3042" s="160" t="str">
        <f>MONTH(B3042)&amp;"/"&amp;YEAR(B3042)</f>
        <v>3/2026</v>
      </c>
      <c r="AN3042" s="45">
        <f>WEEKNUM(B3042)-WEEKNUM(EOMONTH(B3042,-1)+1)+1</f>
        <v>4</v>
      </c>
      <c r="AO3042" s="45" t="str">
        <f>MONTH(R3042)&amp;"/"&amp;YEAR(R3042)</f>
        <v>1/1900</v>
      </c>
      <c r="AP3042" s="45" t="e">
        <f>WEEKNUM(R3042)-WEEKNUM(EOMONTH(R3042,-1)+1)+1</f>
        <v>#NUM!</v>
      </c>
      <c r="AQ3042" s="45">
        <f>IF(AU3042="S",IF(Q3042="1. Aceitou o programa",R3042-B3042,0),0)</f>
        <v>0</v>
      </c>
      <c r="AR3042" s="45">
        <f>IF(AU3042="S",IF(AND(S3042&lt;&gt;"",R3042&lt;&gt;""),S3042-R3042,0),0)</f>
        <v>0</v>
      </c>
      <c r="AS3042" s="45">
        <f>IF(AU3042="S",IF(Q3042="1. Aceitou o programa",IF(OR(X3042="Não se Aplica",X3042=""),IF(OR(W3042="Não se Aplica",W3042=""),0,W3042-V3042),AVERAGE(X3042-W3042,W3042-V3042)),0),0)</f>
        <v>0</v>
      </c>
      <c r="AT3042" s="45">
        <f>IF(AU3042="S",IF(AND(Q3042="1. Aceitou o programa",AB3042="Realizada"),IFERROR(IF(AA3042="",0,AA3042-R3042),0),0),0)</f>
        <v>0</v>
      </c>
      <c r="AU3042" s="45" t="str">
        <f>_xlfn.XLOOKUP(U3042,'Lista Suspensa'!$AA$20:$AA$23,'Lista Suspensa'!$AB$20:$AB$23,"N/A")</f>
        <v>S</v>
      </c>
    </row>
    <row r="3043" spans="1:47" ht="12" customHeight="1" x14ac:dyDescent="0.3">
      <c r="A3043" s="87" t="s">
        <v>47</v>
      </c>
      <c r="B3043" s="88">
        <v>46104</v>
      </c>
      <c r="C3043" s="89" t="s">
        <v>48</v>
      </c>
      <c r="D3043" s="89" t="s">
        <v>49</v>
      </c>
      <c r="E3043" s="189">
        <v>81557013</v>
      </c>
      <c r="F3043" s="197" t="s">
        <v>7649</v>
      </c>
      <c r="G3043" s="90">
        <v>3540310746</v>
      </c>
      <c r="H3043" s="91">
        <v>26562</v>
      </c>
      <c r="I3043" s="89"/>
      <c r="J3043" s="89" t="s">
        <v>51</v>
      </c>
      <c r="K3043" s="89" t="s">
        <v>76</v>
      </c>
      <c r="L3043" s="89" t="s">
        <v>95</v>
      </c>
      <c r="M3043" s="89" t="s">
        <v>1432</v>
      </c>
      <c r="N3043" s="89" t="s">
        <v>137</v>
      </c>
      <c r="O3043" s="92" t="s">
        <v>7650</v>
      </c>
      <c r="P3043" s="93" t="s">
        <v>57</v>
      </c>
      <c r="Q3043" s="110" t="s">
        <v>5322</v>
      </c>
      <c r="R3043" s="94"/>
      <c r="S3043" s="95">
        <v>46168</v>
      </c>
      <c r="T3043" s="95" t="s">
        <v>5203</v>
      </c>
      <c r="U3043" s="95" t="s">
        <v>1125</v>
      </c>
      <c r="V3043" s="91">
        <v>46118</v>
      </c>
      <c r="W3043" s="91">
        <v>46161</v>
      </c>
      <c r="X3043" s="91">
        <v>46167</v>
      </c>
      <c r="Y3043" s="96" t="s">
        <v>2851</v>
      </c>
      <c r="Z3043" s="89"/>
      <c r="AA3043" s="95"/>
      <c r="AB3043" s="89"/>
      <c r="AC3043" s="109"/>
      <c r="AD3043" s="89"/>
      <c r="AE3043" s="89"/>
      <c r="AF3043" s="191"/>
      <c r="AG3043" s="194"/>
      <c r="AH3043" s="193"/>
      <c r="AI3043" s="97"/>
      <c r="AJ3043" s="97"/>
      <c r="AK3043" s="97"/>
      <c r="AL3043" s="45" t="s">
        <v>67</v>
      </c>
      <c r="AM3043" s="160" t="str">
        <f>MONTH(B3043)&amp;"/"&amp;YEAR(B3043)</f>
        <v>3/2026</v>
      </c>
      <c r="AN3043" s="45">
        <f>WEEKNUM(B3043)-WEEKNUM(EOMONTH(B3043,-1)+1)+1</f>
        <v>4</v>
      </c>
      <c r="AO3043" s="45" t="str">
        <f>MONTH(R3043)&amp;"/"&amp;YEAR(R3043)</f>
        <v>1/1900</v>
      </c>
      <c r="AP3043" s="45" t="e">
        <f>WEEKNUM(R3043)-WEEKNUM(EOMONTH(R3043,-1)+1)+1</f>
        <v>#NUM!</v>
      </c>
      <c r="AQ3043" s="45">
        <f>IF(AU3043="S",IF(Q3043="1. Aceitou o programa",R3043-B3043,0),0)</f>
        <v>0</v>
      </c>
      <c r="AR3043" s="45">
        <f>IF(AU3043="S",IF(AND(S3043&lt;&gt;"",R3043&lt;&gt;""),S3043-R3043,0),0)</f>
        <v>0</v>
      </c>
      <c r="AS3043" s="45">
        <f>IF(AU3043="S",IF(Q3043="1. Aceitou o programa",IF(OR(X3043="Não se Aplica",X3043=""),IF(OR(W3043="Não se Aplica",W3043=""),0,W3043-V3043),AVERAGE(X3043-W3043,W3043-V3043)),0),0)</f>
        <v>0</v>
      </c>
      <c r="AT3043" s="45">
        <f>IF(AU3043="S",IF(AND(Q3043="1. Aceitou o programa",AB3043="Realizada"),IFERROR(IF(AA3043="",0,AA3043-R3043),0),0),0)</f>
        <v>0</v>
      </c>
      <c r="AU3043" s="45" t="str">
        <f>_xlfn.XLOOKUP(U3043,'Lista Suspensa'!$AA$20:$AA$23,'Lista Suspensa'!$AB$20:$AB$23,"N/A")</f>
        <v>S</v>
      </c>
    </row>
    <row r="3044" spans="1:47" ht="12" customHeight="1" x14ac:dyDescent="0.3">
      <c r="A3044" s="87" t="s">
        <v>47</v>
      </c>
      <c r="B3044" s="88">
        <v>46104</v>
      </c>
      <c r="C3044" s="89" t="s">
        <v>48</v>
      </c>
      <c r="D3044" s="89" t="s">
        <v>49</v>
      </c>
      <c r="E3044" s="189">
        <v>81585230</v>
      </c>
      <c r="F3044" s="197" t="s">
        <v>7651</v>
      </c>
      <c r="G3044" s="90">
        <v>40522550894</v>
      </c>
      <c r="H3044" s="91">
        <v>34097</v>
      </c>
      <c r="I3044" s="89"/>
      <c r="J3044" s="89" t="s">
        <v>51</v>
      </c>
      <c r="K3044" s="89" t="s">
        <v>52</v>
      </c>
      <c r="L3044" s="89" t="s">
        <v>53</v>
      </c>
      <c r="M3044" s="89" t="s">
        <v>238</v>
      </c>
      <c r="N3044" s="89" t="s">
        <v>197</v>
      </c>
      <c r="O3044" s="92" t="s">
        <v>7652</v>
      </c>
      <c r="P3044" s="93" t="s">
        <v>57</v>
      </c>
      <c r="Q3044" s="110" t="s">
        <v>5322</v>
      </c>
      <c r="R3044" s="94"/>
      <c r="S3044" s="95">
        <v>46168</v>
      </c>
      <c r="T3044" s="95" t="s">
        <v>5203</v>
      </c>
      <c r="U3044" s="95" t="s">
        <v>1125</v>
      </c>
      <c r="V3044" s="91">
        <v>46118</v>
      </c>
      <c r="W3044" s="91">
        <v>46161</v>
      </c>
      <c r="X3044" s="91">
        <v>46167</v>
      </c>
      <c r="Y3044" s="96" t="s">
        <v>2851</v>
      </c>
      <c r="Z3044" s="89"/>
      <c r="AA3044" s="95"/>
      <c r="AB3044" s="89"/>
      <c r="AC3044" s="109"/>
      <c r="AD3044" s="89"/>
      <c r="AE3044" s="89"/>
      <c r="AF3044" s="191"/>
      <c r="AG3044" s="194"/>
      <c r="AH3044" s="193"/>
      <c r="AI3044" s="97"/>
      <c r="AJ3044" s="97"/>
      <c r="AK3044" s="97"/>
      <c r="AL3044" s="45" t="s">
        <v>67</v>
      </c>
      <c r="AM3044" s="160" t="str">
        <f>MONTH(B3044)&amp;"/"&amp;YEAR(B3044)</f>
        <v>3/2026</v>
      </c>
      <c r="AN3044" s="45">
        <f>WEEKNUM(B3044)-WEEKNUM(EOMONTH(B3044,-1)+1)+1</f>
        <v>4</v>
      </c>
      <c r="AO3044" s="45" t="str">
        <f>MONTH(R3044)&amp;"/"&amp;YEAR(R3044)</f>
        <v>1/1900</v>
      </c>
      <c r="AP3044" s="45" t="e">
        <f>WEEKNUM(R3044)-WEEKNUM(EOMONTH(R3044,-1)+1)+1</f>
        <v>#NUM!</v>
      </c>
      <c r="AQ3044" s="45">
        <f>IF(AU3044="S",IF(Q3044="1. Aceitou o programa",R3044-B3044,0),0)</f>
        <v>0</v>
      </c>
      <c r="AR3044" s="45">
        <f>IF(AU3044="S",IF(AND(S3044&lt;&gt;"",R3044&lt;&gt;""),S3044-R3044,0),0)</f>
        <v>0</v>
      </c>
      <c r="AS3044" s="45">
        <f>IF(AU3044="S",IF(Q3044="1. Aceitou o programa",IF(OR(X3044="Não se Aplica",X3044=""),IF(OR(W3044="Não se Aplica",W3044=""),0,W3044-V3044),AVERAGE(X3044-W3044,W3044-V3044)),0),0)</f>
        <v>0</v>
      </c>
      <c r="AT3044" s="45">
        <f>IF(AU3044="S",IF(AND(Q3044="1. Aceitou o programa",AB3044="Realizada"),IFERROR(IF(AA3044="",0,AA3044-R3044),0),0),0)</f>
        <v>0</v>
      </c>
      <c r="AU3044" s="45" t="str">
        <f>_xlfn.XLOOKUP(U3044,'Lista Suspensa'!$AA$20:$AA$23,'Lista Suspensa'!$AB$20:$AB$23,"N/A")</f>
        <v>S</v>
      </c>
    </row>
    <row r="3045" spans="1:47" ht="12" customHeight="1" x14ac:dyDescent="0.3">
      <c r="A3045" s="87" t="s">
        <v>47</v>
      </c>
      <c r="B3045" s="88">
        <v>46104</v>
      </c>
      <c r="C3045" s="89" t="s">
        <v>48</v>
      </c>
      <c r="D3045" s="89" t="s">
        <v>49</v>
      </c>
      <c r="E3045" s="189">
        <v>81596552</v>
      </c>
      <c r="F3045" s="197" t="s">
        <v>7653</v>
      </c>
      <c r="G3045" s="90">
        <v>4813411703</v>
      </c>
      <c r="H3045" s="91">
        <v>26873</v>
      </c>
      <c r="I3045" s="89"/>
      <c r="J3045" s="89" t="s">
        <v>51</v>
      </c>
      <c r="K3045" s="89" t="s">
        <v>76</v>
      </c>
      <c r="L3045" s="89" t="s">
        <v>283</v>
      </c>
      <c r="M3045" s="89" t="s">
        <v>5702</v>
      </c>
      <c r="N3045" s="89" t="s">
        <v>137</v>
      </c>
      <c r="O3045" s="92" t="s">
        <v>7654</v>
      </c>
      <c r="P3045" s="93" t="s">
        <v>57</v>
      </c>
      <c r="Q3045" s="110" t="s">
        <v>5322</v>
      </c>
      <c r="R3045" s="94"/>
      <c r="S3045" s="95">
        <v>46168</v>
      </c>
      <c r="T3045" s="95" t="s">
        <v>5203</v>
      </c>
      <c r="U3045" s="95" t="s">
        <v>1125</v>
      </c>
      <c r="V3045" s="91">
        <v>46118</v>
      </c>
      <c r="W3045" s="91">
        <v>46161</v>
      </c>
      <c r="X3045" s="91">
        <v>46167</v>
      </c>
      <c r="Y3045" s="96" t="s">
        <v>2851</v>
      </c>
      <c r="Z3045" s="89"/>
      <c r="AA3045" s="95"/>
      <c r="AB3045" s="89"/>
      <c r="AC3045" s="109"/>
      <c r="AD3045" s="89"/>
      <c r="AE3045" s="89"/>
      <c r="AF3045" s="191"/>
      <c r="AG3045" s="194"/>
      <c r="AH3045" s="193"/>
      <c r="AI3045" s="97"/>
      <c r="AJ3045" s="97"/>
      <c r="AK3045" s="97"/>
      <c r="AL3045" s="45" t="s">
        <v>67</v>
      </c>
      <c r="AM3045" s="160" t="str">
        <f>MONTH(B3045)&amp;"/"&amp;YEAR(B3045)</f>
        <v>3/2026</v>
      </c>
      <c r="AN3045" s="45">
        <f>WEEKNUM(B3045)-WEEKNUM(EOMONTH(B3045,-1)+1)+1</f>
        <v>4</v>
      </c>
      <c r="AO3045" s="45" t="str">
        <f>MONTH(R3045)&amp;"/"&amp;YEAR(R3045)</f>
        <v>1/1900</v>
      </c>
      <c r="AP3045" s="45" t="e">
        <f>WEEKNUM(R3045)-WEEKNUM(EOMONTH(R3045,-1)+1)+1</f>
        <v>#NUM!</v>
      </c>
      <c r="AQ3045" s="45">
        <f>IF(AU3045="S",IF(Q3045="1. Aceitou o programa",R3045-B3045,0),0)</f>
        <v>0</v>
      </c>
      <c r="AR3045" s="45">
        <f>IF(AU3045="S",IF(AND(S3045&lt;&gt;"",R3045&lt;&gt;""),S3045-R3045,0),0)</f>
        <v>0</v>
      </c>
      <c r="AS3045" s="45">
        <f>IF(AU3045="S",IF(Q3045="1. Aceitou o programa",IF(OR(X3045="Não se Aplica",X3045=""),IF(OR(W3045="Não se Aplica",W3045=""),0,W3045-V3045),AVERAGE(X3045-W3045,W3045-V3045)),0),0)</f>
        <v>0</v>
      </c>
      <c r="AT3045" s="45">
        <f>IF(AU3045="S",IF(AND(Q3045="1. Aceitou o programa",AB3045="Realizada"),IFERROR(IF(AA3045="",0,AA3045-R3045),0),0),0)</f>
        <v>0</v>
      </c>
      <c r="AU3045" s="45" t="str">
        <f>_xlfn.XLOOKUP(U3045,'Lista Suspensa'!$AA$20:$AA$23,'Lista Suspensa'!$AB$20:$AB$23,"N/A")</f>
        <v>S</v>
      </c>
    </row>
    <row r="3046" spans="1:47" ht="12" customHeight="1" x14ac:dyDescent="0.3">
      <c r="A3046" s="87" t="s">
        <v>47</v>
      </c>
      <c r="B3046" s="88">
        <v>46104</v>
      </c>
      <c r="C3046" s="89" t="s">
        <v>48</v>
      </c>
      <c r="D3046" s="89" t="s">
        <v>49</v>
      </c>
      <c r="E3046" s="189">
        <v>81597108</v>
      </c>
      <c r="F3046" s="197" t="s">
        <v>7655</v>
      </c>
      <c r="G3046" s="90">
        <v>2238481826</v>
      </c>
      <c r="H3046" s="91">
        <v>22245</v>
      </c>
      <c r="I3046" s="89"/>
      <c r="J3046" s="89" t="s">
        <v>51</v>
      </c>
      <c r="K3046" s="89" t="s">
        <v>52</v>
      </c>
      <c r="L3046" s="89" t="s">
        <v>85</v>
      </c>
      <c r="M3046" s="89" t="s">
        <v>1394</v>
      </c>
      <c r="N3046" s="89" t="s">
        <v>229</v>
      </c>
      <c r="O3046" s="92" t="s">
        <v>7656</v>
      </c>
      <c r="P3046" s="93" t="s">
        <v>57</v>
      </c>
      <c r="Q3046" s="110" t="s">
        <v>5322</v>
      </c>
      <c r="R3046" s="94"/>
      <c r="S3046" s="95">
        <v>46168</v>
      </c>
      <c r="T3046" s="95" t="s">
        <v>5203</v>
      </c>
      <c r="U3046" s="95" t="s">
        <v>1125</v>
      </c>
      <c r="V3046" s="91">
        <v>46118</v>
      </c>
      <c r="W3046" s="91">
        <v>46161</v>
      </c>
      <c r="X3046" s="91">
        <v>46167</v>
      </c>
      <c r="Y3046" s="96" t="s">
        <v>2851</v>
      </c>
      <c r="Z3046" s="89"/>
      <c r="AA3046" s="95"/>
      <c r="AB3046" s="89"/>
      <c r="AC3046" s="109"/>
      <c r="AD3046" s="89"/>
      <c r="AE3046" s="89"/>
      <c r="AF3046" s="191"/>
      <c r="AG3046" s="194"/>
      <c r="AH3046" s="193"/>
      <c r="AI3046" s="97"/>
      <c r="AJ3046" s="97"/>
      <c r="AK3046" s="97"/>
      <c r="AL3046" s="45" t="s">
        <v>67</v>
      </c>
      <c r="AM3046" s="160" t="str">
        <f>MONTH(B3046)&amp;"/"&amp;YEAR(B3046)</f>
        <v>3/2026</v>
      </c>
      <c r="AN3046" s="45">
        <f>WEEKNUM(B3046)-WEEKNUM(EOMONTH(B3046,-1)+1)+1</f>
        <v>4</v>
      </c>
      <c r="AO3046" s="45" t="str">
        <f>MONTH(R3046)&amp;"/"&amp;YEAR(R3046)</f>
        <v>1/1900</v>
      </c>
      <c r="AP3046" s="45" t="e">
        <f>WEEKNUM(R3046)-WEEKNUM(EOMONTH(R3046,-1)+1)+1</f>
        <v>#NUM!</v>
      </c>
      <c r="AQ3046" s="45">
        <f>IF(AU3046="S",IF(Q3046="1. Aceitou o programa",R3046-B3046,0),0)</f>
        <v>0</v>
      </c>
      <c r="AR3046" s="45">
        <f>IF(AU3046="S",IF(AND(S3046&lt;&gt;"",R3046&lt;&gt;""),S3046-R3046,0),0)</f>
        <v>0</v>
      </c>
      <c r="AS3046" s="45">
        <f>IF(AU3046="S",IF(Q3046="1. Aceitou o programa",IF(OR(X3046="Não se Aplica",X3046=""),IF(OR(W3046="Não se Aplica",W3046=""),0,W3046-V3046),AVERAGE(X3046-W3046,W3046-V3046)),0),0)</f>
        <v>0</v>
      </c>
      <c r="AT3046" s="45">
        <f>IF(AU3046="S",IF(AND(Q3046="1. Aceitou o programa",AB3046="Realizada"),IFERROR(IF(AA3046="",0,AA3046-R3046),0),0),0)</f>
        <v>0</v>
      </c>
      <c r="AU3046" s="45" t="str">
        <f>_xlfn.XLOOKUP(U3046,'Lista Suspensa'!$AA$20:$AA$23,'Lista Suspensa'!$AB$20:$AB$23,"N/A")</f>
        <v>S</v>
      </c>
    </row>
    <row r="3047" spans="1:47" ht="12" customHeight="1" x14ac:dyDescent="0.3">
      <c r="A3047" s="87" t="s">
        <v>47</v>
      </c>
      <c r="B3047" s="88">
        <v>46104</v>
      </c>
      <c r="C3047" s="89" t="s">
        <v>48</v>
      </c>
      <c r="D3047" s="89" t="s">
        <v>49</v>
      </c>
      <c r="E3047" s="189">
        <v>81597152</v>
      </c>
      <c r="F3047" s="197" t="s">
        <v>7657</v>
      </c>
      <c r="G3047" s="90">
        <v>26295122825</v>
      </c>
      <c r="H3047" s="91">
        <v>28088</v>
      </c>
      <c r="I3047" s="89"/>
      <c r="J3047" s="89" t="s">
        <v>84</v>
      </c>
      <c r="K3047" s="89" t="s">
        <v>52</v>
      </c>
      <c r="L3047" s="89" t="s">
        <v>85</v>
      </c>
      <c r="M3047" s="89" t="s">
        <v>2438</v>
      </c>
      <c r="N3047" s="89" t="s">
        <v>229</v>
      </c>
      <c r="O3047" s="92" t="s">
        <v>7658</v>
      </c>
      <c r="P3047" s="93" t="s">
        <v>57</v>
      </c>
      <c r="Q3047" s="110" t="s">
        <v>5322</v>
      </c>
      <c r="R3047" s="94"/>
      <c r="S3047" s="95">
        <v>46168</v>
      </c>
      <c r="T3047" s="95" t="s">
        <v>5203</v>
      </c>
      <c r="U3047" s="95" t="s">
        <v>1125</v>
      </c>
      <c r="V3047" s="91">
        <v>46118</v>
      </c>
      <c r="W3047" s="91">
        <v>46161</v>
      </c>
      <c r="X3047" s="91">
        <v>46167</v>
      </c>
      <c r="Y3047" s="96" t="s">
        <v>2851</v>
      </c>
      <c r="Z3047" s="89"/>
      <c r="AA3047" s="95"/>
      <c r="AB3047" s="89"/>
      <c r="AC3047" s="109"/>
      <c r="AD3047" s="89"/>
      <c r="AE3047" s="89"/>
      <c r="AF3047" s="191"/>
      <c r="AG3047" s="194"/>
      <c r="AH3047" s="193"/>
      <c r="AI3047" s="97"/>
      <c r="AJ3047" s="97"/>
      <c r="AK3047" s="97"/>
      <c r="AL3047" s="45" t="s">
        <v>67</v>
      </c>
      <c r="AM3047" s="160" t="str">
        <f>MONTH(B3047)&amp;"/"&amp;YEAR(B3047)</f>
        <v>3/2026</v>
      </c>
      <c r="AN3047" s="45">
        <f>WEEKNUM(B3047)-WEEKNUM(EOMONTH(B3047,-1)+1)+1</f>
        <v>4</v>
      </c>
      <c r="AO3047" s="45" t="str">
        <f>MONTH(R3047)&amp;"/"&amp;YEAR(R3047)</f>
        <v>1/1900</v>
      </c>
      <c r="AP3047" s="45" t="e">
        <f>WEEKNUM(R3047)-WEEKNUM(EOMONTH(R3047,-1)+1)+1</f>
        <v>#NUM!</v>
      </c>
      <c r="AQ3047" s="45">
        <f>IF(AU3047="S",IF(Q3047="1. Aceitou o programa",R3047-B3047,0),0)</f>
        <v>0</v>
      </c>
      <c r="AR3047" s="45">
        <f>IF(AU3047="S",IF(AND(S3047&lt;&gt;"",R3047&lt;&gt;""),S3047-R3047,0),0)</f>
        <v>0</v>
      </c>
      <c r="AS3047" s="45">
        <f>IF(AU3047="S",IF(Q3047="1. Aceitou o programa",IF(OR(X3047="Não se Aplica",X3047=""),IF(OR(W3047="Não se Aplica",W3047=""),0,W3047-V3047),AVERAGE(X3047-W3047,W3047-V3047)),0),0)</f>
        <v>0</v>
      </c>
      <c r="AT3047" s="45">
        <f>IF(AU3047="S",IF(AND(Q3047="1. Aceitou o programa",AB3047="Realizada"),IFERROR(IF(AA3047="",0,AA3047-R3047),0),0),0)</f>
        <v>0</v>
      </c>
      <c r="AU3047" s="45" t="str">
        <f>_xlfn.XLOOKUP(U3047,'Lista Suspensa'!$AA$20:$AA$23,'Lista Suspensa'!$AB$20:$AB$23,"N/A")</f>
        <v>S</v>
      </c>
    </row>
    <row r="3048" spans="1:47" ht="12" customHeight="1" x14ac:dyDescent="0.3">
      <c r="A3048" s="87" t="s">
        <v>47</v>
      </c>
      <c r="B3048" s="88">
        <v>46104</v>
      </c>
      <c r="C3048" s="89" t="s">
        <v>48</v>
      </c>
      <c r="D3048" s="89" t="s">
        <v>49</v>
      </c>
      <c r="E3048" s="189">
        <v>81607083</v>
      </c>
      <c r="F3048" s="197" t="s">
        <v>7659</v>
      </c>
      <c r="G3048" s="90">
        <v>45202109415</v>
      </c>
      <c r="H3048" s="91">
        <v>24546</v>
      </c>
      <c r="I3048" s="89"/>
      <c r="J3048" s="89" t="s">
        <v>51</v>
      </c>
      <c r="K3048" s="89" t="s">
        <v>52</v>
      </c>
      <c r="L3048" s="89" t="s">
        <v>85</v>
      </c>
      <c r="M3048" s="89" t="s">
        <v>1047</v>
      </c>
      <c r="N3048" s="89" t="s">
        <v>137</v>
      </c>
      <c r="O3048" s="92" t="s">
        <v>7660</v>
      </c>
      <c r="P3048" s="93" t="s">
        <v>57</v>
      </c>
      <c r="Q3048" s="110" t="s">
        <v>5322</v>
      </c>
      <c r="R3048" s="94"/>
      <c r="S3048" s="95">
        <v>46168</v>
      </c>
      <c r="T3048" s="95" t="s">
        <v>5203</v>
      </c>
      <c r="U3048" s="95" t="s">
        <v>1125</v>
      </c>
      <c r="V3048" s="91">
        <v>46118</v>
      </c>
      <c r="W3048" s="91">
        <v>46161</v>
      </c>
      <c r="X3048" s="91">
        <v>46167</v>
      </c>
      <c r="Y3048" s="96" t="s">
        <v>2851</v>
      </c>
      <c r="Z3048" s="89"/>
      <c r="AA3048" s="95"/>
      <c r="AB3048" s="89"/>
      <c r="AC3048" s="109"/>
      <c r="AD3048" s="89"/>
      <c r="AE3048" s="89"/>
      <c r="AF3048" s="191"/>
      <c r="AG3048" s="194"/>
      <c r="AH3048" s="193"/>
      <c r="AI3048" s="97"/>
      <c r="AJ3048" s="97"/>
      <c r="AK3048" s="97"/>
      <c r="AL3048" s="45" t="s">
        <v>67</v>
      </c>
      <c r="AM3048" s="160" t="str">
        <f>MONTH(B3048)&amp;"/"&amp;YEAR(B3048)</f>
        <v>3/2026</v>
      </c>
      <c r="AN3048" s="45">
        <f>WEEKNUM(B3048)-WEEKNUM(EOMONTH(B3048,-1)+1)+1</f>
        <v>4</v>
      </c>
      <c r="AO3048" s="45" t="str">
        <f>MONTH(R3048)&amp;"/"&amp;YEAR(R3048)</f>
        <v>1/1900</v>
      </c>
      <c r="AP3048" s="45" t="e">
        <f>WEEKNUM(R3048)-WEEKNUM(EOMONTH(R3048,-1)+1)+1</f>
        <v>#NUM!</v>
      </c>
      <c r="AQ3048" s="45">
        <f>IF(AU3048="S",IF(Q3048="1. Aceitou o programa",R3048-B3048,0),0)</f>
        <v>0</v>
      </c>
      <c r="AR3048" s="45">
        <f>IF(AU3048="S",IF(AND(S3048&lt;&gt;"",R3048&lt;&gt;""),S3048-R3048,0),0)</f>
        <v>0</v>
      </c>
      <c r="AS3048" s="45">
        <f>IF(AU3048="S",IF(Q3048="1. Aceitou o programa",IF(OR(X3048="Não se Aplica",X3048=""),IF(OR(W3048="Não se Aplica",W3048=""),0,W3048-V3048),AVERAGE(X3048-W3048,W3048-V3048)),0),0)</f>
        <v>0</v>
      </c>
      <c r="AT3048" s="45">
        <f>IF(AU3048="S",IF(AND(Q3048="1. Aceitou o programa",AB3048="Realizada"),IFERROR(IF(AA3048="",0,AA3048-R3048),0),0),0)</f>
        <v>0</v>
      </c>
      <c r="AU3048" s="45" t="str">
        <f>_xlfn.XLOOKUP(U3048,'Lista Suspensa'!$AA$20:$AA$23,'Lista Suspensa'!$AB$20:$AB$23,"N/A")</f>
        <v>S</v>
      </c>
    </row>
    <row r="3049" spans="1:47" ht="12" customHeight="1" x14ac:dyDescent="0.3">
      <c r="A3049" s="87" t="s">
        <v>47</v>
      </c>
      <c r="B3049" s="88">
        <v>46104</v>
      </c>
      <c r="C3049" s="89" t="s">
        <v>48</v>
      </c>
      <c r="D3049" s="89" t="s">
        <v>49</v>
      </c>
      <c r="E3049" s="189">
        <v>87195705</v>
      </c>
      <c r="F3049" s="197" t="s">
        <v>7661</v>
      </c>
      <c r="G3049" s="90">
        <v>87440407849</v>
      </c>
      <c r="H3049" s="91">
        <v>20874</v>
      </c>
      <c r="I3049" s="89"/>
      <c r="J3049" s="89" t="s">
        <v>84</v>
      </c>
      <c r="K3049" s="89" t="s">
        <v>52</v>
      </c>
      <c r="L3049" s="89" t="s">
        <v>85</v>
      </c>
      <c r="M3049" s="89" t="s">
        <v>5165</v>
      </c>
      <c r="N3049" s="89" t="s">
        <v>197</v>
      </c>
      <c r="O3049" s="92" t="s">
        <v>7662</v>
      </c>
      <c r="P3049" s="93" t="s">
        <v>57</v>
      </c>
      <c r="Q3049" s="110" t="s">
        <v>5322</v>
      </c>
      <c r="R3049" s="94"/>
      <c r="S3049" s="95">
        <v>46168</v>
      </c>
      <c r="T3049" s="95" t="s">
        <v>5203</v>
      </c>
      <c r="U3049" s="95" t="s">
        <v>1125</v>
      </c>
      <c r="V3049" s="91">
        <v>46118</v>
      </c>
      <c r="W3049" s="91">
        <v>46161</v>
      </c>
      <c r="X3049" s="91">
        <v>46167</v>
      </c>
      <c r="Y3049" s="96" t="s">
        <v>2851</v>
      </c>
      <c r="Z3049" s="89"/>
      <c r="AA3049" s="95"/>
      <c r="AB3049" s="89"/>
      <c r="AC3049" s="109"/>
      <c r="AD3049" s="89"/>
      <c r="AE3049" s="89"/>
      <c r="AF3049" s="191"/>
      <c r="AG3049" s="194"/>
      <c r="AH3049" s="193"/>
      <c r="AI3049" s="97"/>
      <c r="AJ3049" s="97"/>
      <c r="AK3049" s="97"/>
      <c r="AL3049" s="45" t="s">
        <v>67</v>
      </c>
      <c r="AM3049" s="160" t="str">
        <f>MONTH(B3049)&amp;"/"&amp;YEAR(B3049)</f>
        <v>3/2026</v>
      </c>
      <c r="AN3049" s="45">
        <f>WEEKNUM(B3049)-WEEKNUM(EOMONTH(B3049,-1)+1)+1</f>
        <v>4</v>
      </c>
      <c r="AO3049" s="45" t="str">
        <f>MONTH(R3049)&amp;"/"&amp;YEAR(R3049)</f>
        <v>1/1900</v>
      </c>
      <c r="AP3049" s="45" t="e">
        <f>WEEKNUM(R3049)-WEEKNUM(EOMONTH(R3049,-1)+1)+1</f>
        <v>#NUM!</v>
      </c>
      <c r="AQ3049" s="45">
        <f>IF(AU3049="S",IF(Q3049="1. Aceitou o programa",R3049-B3049,0),0)</f>
        <v>0</v>
      </c>
      <c r="AR3049" s="45">
        <f>IF(AU3049="S",IF(AND(S3049&lt;&gt;"",R3049&lt;&gt;""),S3049-R3049,0),0)</f>
        <v>0</v>
      </c>
      <c r="AS3049" s="45">
        <f>IF(AU3049="S",IF(Q3049="1. Aceitou o programa",IF(OR(X3049="Não se Aplica",X3049=""),IF(OR(W3049="Não se Aplica",W3049=""),0,W3049-V3049),AVERAGE(X3049-W3049,W3049-V3049)),0),0)</f>
        <v>0</v>
      </c>
      <c r="AT3049" s="45">
        <f>IF(AU3049="S",IF(AND(Q3049="1. Aceitou o programa",AB3049="Realizada"),IFERROR(IF(AA3049="",0,AA3049-R3049),0),0),0)</f>
        <v>0</v>
      </c>
      <c r="AU3049" s="45" t="str">
        <f>_xlfn.XLOOKUP(U3049,'Lista Suspensa'!$AA$20:$AA$23,'Lista Suspensa'!$AB$20:$AB$23,"N/A")</f>
        <v>S</v>
      </c>
    </row>
    <row r="3050" spans="1:47" ht="12" customHeight="1" x14ac:dyDescent="0.3">
      <c r="A3050" s="87" t="s">
        <v>47</v>
      </c>
      <c r="B3050" s="88">
        <v>46104</v>
      </c>
      <c r="C3050" s="89" t="s">
        <v>48</v>
      </c>
      <c r="D3050" s="89" t="s">
        <v>49</v>
      </c>
      <c r="E3050" s="189">
        <v>81622592</v>
      </c>
      <c r="F3050" s="197" t="s">
        <v>7663</v>
      </c>
      <c r="G3050" s="90">
        <v>9519389830</v>
      </c>
      <c r="H3050" s="91">
        <v>24643</v>
      </c>
      <c r="I3050" s="89"/>
      <c r="J3050" s="89" t="s">
        <v>84</v>
      </c>
      <c r="K3050" s="89" t="s">
        <v>52</v>
      </c>
      <c r="L3050" s="89" t="s">
        <v>85</v>
      </c>
      <c r="M3050" s="89" t="s">
        <v>3603</v>
      </c>
      <c r="N3050" s="89" t="s">
        <v>229</v>
      </c>
      <c r="O3050" s="92" t="s">
        <v>7664</v>
      </c>
      <c r="P3050" s="93" t="s">
        <v>57</v>
      </c>
      <c r="Q3050" s="110" t="s">
        <v>5322</v>
      </c>
      <c r="R3050" s="94"/>
      <c r="S3050" s="95">
        <v>46168</v>
      </c>
      <c r="T3050" s="95" t="s">
        <v>5203</v>
      </c>
      <c r="U3050" s="95" t="s">
        <v>1125</v>
      </c>
      <c r="V3050" s="91">
        <v>46118</v>
      </c>
      <c r="W3050" s="91">
        <v>46161</v>
      </c>
      <c r="X3050" s="91">
        <v>46167</v>
      </c>
      <c r="Y3050" s="96" t="s">
        <v>2851</v>
      </c>
      <c r="Z3050" s="89"/>
      <c r="AA3050" s="95"/>
      <c r="AB3050" s="89"/>
      <c r="AC3050" s="109"/>
      <c r="AD3050" s="89"/>
      <c r="AE3050" s="89"/>
      <c r="AF3050" s="191"/>
      <c r="AG3050" s="194"/>
      <c r="AH3050" s="193"/>
      <c r="AI3050" s="97"/>
      <c r="AJ3050" s="97"/>
      <c r="AK3050" s="97"/>
      <c r="AL3050" s="45" t="s">
        <v>67</v>
      </c>
      <c r="AM3050" s="160" t="str">
        <f>MONTH(B3050)&amp;"/"&amp;YEAR(B3050)</f>
        <v>3/2026</v>
      </c>
      <c r="AN3050" s="45">
        <f>WEEKNUM(B3050)-WEEKNUM(EOMONTH(B3050,-1)+1)+1</f>
        <v>4</v>
      </c>
      <c r="AO3050" s="45" t="str">
        <f>MONTH(R3050)&amp;"/"&amp;YEAR(R3050)</f>
        <v>1/1900</v>
      </c>
      <c r="AP3050" s="45" t="e">
        <f>WEEKNUM(R3050)-WEEKNUM(EOMONTH(R3050,-1)+1)+1</f>
        <v>#NUM!</v>
      </c>
      <c r="AQ3050" s="45">
        <f>IF(AU3050="S",IF(Q3050="1. Aceitou o programa",R3050-B3050,0),0)</f>
        <v>0</v>
      </c>
      <c r="AR3050" s="45">
        <f>IF(AU3050="S",IF(AND(S3050&lt;&gt;"",R3050&lt;&gt;""),S3050-R3050,0),0)</f>
        <v>0</v>
      </c>
      <c r="AS3050" s="45">
        <f>IF(AU3050="S",IF(Q3050="1. Aceitou o programa",IF(OR(X3050="Não se Aplica",X3050=""),IF(OR(W3050="Não se Aplica",W3050=""),0,W3050-V3050),AVERAGE(X3050-W3050,W3050-V3050)),0),0)</f>
        <v>0</v>
      </c>
      <c r="AT3050" s="45">
        <f>IF(AU3050="S",IF(AND(Q3050="1. Aceitou o programa",AB3050="Realizada"),IFERROR(IF(AA3050="",0,AA3050-R3050),0),0),0)</f>
        <v>0</v>
      </c>
      <c r="AU3050" s="45" t="str">
        <f>_xlfn.XLOOKUP(U3050,'Lista Suspensa'!$AA$20:$AA$23,'Lista Suspensa'!$AB$20:$AB$23,"N/A")</f>
        <v>S</v>
      </c>
    </row>
    <row r="3051" spans="1:47" ht="12" customHeight="1" x14ac:dyDescent="0.3">
      <c r="A3051" s="87" t="s">
        <v>47</v>
      </c>
      <c r="B3051" s="88">
        <v>46104</v>
      </c>
      <c r="C3051" s="89" t="s">
        <v>48</v>
      </c>
      <c r="D3051" s="89" t="s">
        <v>49</v>
      </c>
      <c r="E3051" s="189">
        <v>81629930</v>
      </c>
      <c r="F3051" s="197" t="s">
        <v>7665</v>
      </c>
      <c r="G3051" s="90">
        <v>7389275898</v>
      </c>
      <c r="H3051" s="91">
        <v>24315</v>
      </c>
      <c r="I3051" s="89"/>
      <c r="J3051" s="89" t="s">
        <v>84</v>
      </c>
      <c r="K3051" s="89" t="s">
        <v>52</v>
      </c>
      <c r="L3051" s="89" t="s">
        <v>85</v>
      </c>
      <c r="M3051" s="89" t="s">
        <v>1098</v>
      </c>
      <c r="N3051" s="89" t="s">
        <v>229</v>
      </c>
      <c r="O3051" s="92" t="s">
        <v>7666</v>
      </c>
      <c r="P3051" s="93" t="s">
        <v>57</v>
      </c>
      <c r="Q3051" s="110" t="s">
        <v>5322</v>
      </c>
      <c r="R3051" s="94"/>
      <c r="S3051" s="95">
        <v>46168</v>
      </c>
      <c r="T3051" s="95" t="s">
        <v>5203</v>
      </c>
      <c r="U3051" s="95" t="s">
        <v>1125</v>
      </c>
      <c r="V3051" s="91">
        <v>46118</v>
      </c>
      <c r="W3051" s="91">
        <v>46161</v>
      </c>
      <c r="X3051" s="91">
        <v>46167</v>
      </c>
      <c r="Y3051" s="96" t="s">
        <v>2851</v>
      </c>
      <c r="Z3051" s="89"/>
      <c r="AA3051" s="95"/>
      <c r="AB3051" s="89"/>
      <c r="AC3051" s="109"/>
      <c r="AD3051" s="89"/>
      <c r="AE3051" s="89"/>
      <c r="AF3051" s="191"/>
      <c r="AG3051" s="194"/>
      <c r="AH3051" s="193"/>
      <c r="AI3051" s="97"/>
      <c r="AJ3051" s="97"/>
      <c r="AK3051" s="97"/>
      <c r="AL3051" s="45" t="s">
        <v>67</v>
      </c>
      <c r="AM3051" s="160" t="str">
        <f>MONTH(B3051)&amp;"/"&amp;YEAR(B3051)</f>
        <v>3/2026</v>
      </c>
      <c r="AN3051" s="45">
        <f>WEEKNUM(B3051)-WEEKNUM(EOMONTH(B3051,-1)+1)+1</f>
        <v>4</v>
      </c>
      <c r="AO3051" s="45" t="str">
        <f>MONTH(R3051)&amp;"/"&amp;YEAR(R3051)</f>
        <v>1/1900</v>
      </c>
      <c r="AP3051" s="45" t="e">
        <f>WEEKNUM(R3051)-WEEKNUM(EOMONTH(R3051,-1)+1)+1</f>
        <v>#NUM!</v>
      </c>
      <c r="AQ3051" s="45">
        <f>IF(AU3051="S",IF(Q3051="1. Aceitou o programa",R3051-B3051,0),0)</f>
        <v>0</v>
      </c>
      <c r="AR3051" s="45">
        <f>IF(AU3051="S",IF(AND(S3051&lt;&gt;"",R3051&lt;&gt;""),S3051-R3051,0),0)</f>
        <v>0</v>
      </c>
      <c r="AS3051" s="45">
        <f>IF(AU3051="S",IF(Q3051="1. Aceitou o programa",IF(OR(X3051="Não se Aplica",X3051=""),IF(OR(W3051="Não se Aplica",W3051=""),0,W3051-V3051),AVERAGE(X3051-W3051,W3051-V3051)),0),0)</f>
        <v>0</v>
      </c>
      <c r="AT3051" s="45">
        <f>IF(AU3051="S",IF(AND(Q3051="1. Aceitou o programa",AB3051="Realizada"),IFERROR(IF(AA3051="",0,AA3051-R3051),0),0),0)</f>
        <v>0</v>
      </c>
      <c r="AU3051" s="45" t="str">
        <f>_xlfn.XLOOKUP(U3051,'Lista Suspensa'!$AA$20:$AA$23,'Lista Suspensa'!$AB$20:$AB$23,"N/A")</f>
        <v>S</v>
      </c>
    </row>
    <row r="3052" spans="1:47" ht="12" customHeight="1" x14ac:dyDescent="0.3">
      <c r="A3052" s="87" t="s">
        <v>47</v>
      </c>
      <c r="B3052" s="88">
        <v>46104</v>
      </c>
      <c r="C3052" s="89" t="s">
        <v>48</v>
      </c>
      <c r="D3052" s="89" t="s">
        <v>49</v>
      </c>
      <c r="E3052" s="189">
        <v>81637974</v>
      </c>
      <c r="F3052" s="197" t="s">
        <v>7667</v>
      </c>
      <c r="G3052" s="90">
        <v>10515791806</v>
      </c>
      <c r="H3052" s="91">
        <v>24618</v>
      </c>
      <c r="I3052" s="89"/>
      <c r="J3052" s="89" t="s">
        <v>51</v>
      </c>
      <c r="K3052" s="89" t="s">
        <v>52</v>
      </c>
      <c r="L3052" s="89" t="s">
        <v>85</v>
      </c>
      <c r="M3052" s="89" t="s">
        <v>7668</v>
      </c>
      <c r="N3052" s="89" t="s">
        <v>229</v>
      </c>
      <c r="O3052" s="92" t="s">
        <v>7669</v>
      </c>
      <c r="P3052" s="93" t="s">
        <v>57</v>
      </c>
      <c r="Q3052" s="110" t="s">
        <v>5322</v>
      </c>
      <c r="R3052" s="94"/>
      <c r="S3052" s="95">
        <v>46168</v>
      </c>
      <c r="T3052" s="95" t="s">
        <v>5203</v>
      </c>
      <c r="U3052" s="95" t="s">
        <v>1125</v>
      </c>
      <c r="V3052" s="91">
        <v>46118</v>
      </c>
      <c r="W3052" s="91">
        <v>46161</v>
      </c>
      <c r="X3052" s="91">
        <v>46167</v>
      </c>
      <c r="Y3052" s="96" t="s">
        <v>2851</v>
      </c>
      <c r="Z3052" s="89"/>
      <c r="AA3052" s="95"/>
      <c r="AB3052" s="89"/>
      <c r="AC3052" s="109"/>
      <c r="AD3052" s="89"/>
      <c r="AE3052" s="89"/>
      <c r="AF3052" s="191"/>
      <c r="AG3052" s="194"/>
      <c r="AH3052" s="193"/>
      <c r="AI3052" s="97"/>
      <c r="AJ3052" s="97"/>
      <c r="AK3052" s="97"/>
      <c r="AL3052" s="45" t="s">
        <v>67</v>
      </c>
      <c r="AM3052" s="160" t="str">
        <f>MONTH(B3052)&amp;"/"&amp;YEAR(B3052)</f>
        <v>3/2026</v>
      </c>
      <c r="AN3052" s="45">
        <f>WEEKNUM(B3052)-WEEKNUM(EOMONTH(B3052,-1)+1)+1</f>
        <v>4</v>
      </c>
      <c r="AO3052" s="45" t="str">
        <f>MONTH(R3052)&amp;"/"&amp;YEAR(R3052)</f>
        <v>1/1900</v>
      </c>
      <c r="AP3052" s="45" t="e">
        <f>WEEKNUM(R3052)-WEEKNUM(EOMONTH(R3052,-1)+1)+1</f>
        <v>#NUM!</v>
      </c>
      <c r="AQ3052" s="45">
        <f>IF(AU3052="S",IF(Q3052="1. Aceitou o programa",R3052-B3052,0),0)</f>
        <v>0</v>
      </c>
      <c r="AR3052" s="45">
        <f>IF(AU3052="S",IF(AND(S3052&lt;&gt;"",R3052&lt;&gt;""),S3052-R3052,0),0)</f>
        <v>0</v>
      </c>
      <c r="AS3052" s="45">
        <f>IF(AU3052="S",IF(Q3052="1. Aceitou o programa",IF(OR(X3052="Não se Aplica",X3052=""),IF(OR(W3052="Não se Aplica",W3052=""),0,W3052-V3052),AVERAGE(X3052-W3052,W3052-V3052)),0),0)</f>
        <v>0</v>
      </c>
      <c r="AT3052" s="45">
        <f>IF(AU3052="S",IF(AND(Q3052="1. Aceitou o programa",AB3052="Realizada"),IFERROR(IF(AA3052="",0,AA3052-R3052),0),0),0)</f>
        <v>0</v>
      </c>
      <c r="AU3052" s="45" t="str">
        <f>_xlfn.XLOOKUP(U3052,'Lista Suspensa'!$AA$20:$AA$23,'Lista Suspensa'!$AB$20:$AB$23,"N/A")</f>
        <v>S</v>
      </c>
    </row>
    <row r="3053" spans="1:47" ht="12" customHeight="1" x14ac:dyDescent="0.3">
      <c r="A3053" s="87" t="s">
        <v>47</v>
      </c>
      <c r="B3053" s="88">
        <v>46104</v>
      </c>
      <c r="C3053" s="89" t="s">
        <v>48</v>
      </c>
      <c r="D3053" s="89" t="s">
        <v>49</v>
      </c>
      <c r="E3053" s="189">
        <v>81648510</v>
      </c>
      <c r="F3053" s="197" t="s">
        <v>7670</v>
      </c>
      <c r="G3053" s="90">
        <v>28014975847</v>
      </c>
      <c r="H3053" s="91">
        <v>28502</v>
      </c>
      <c r="I3053" s="89"/>
      <c r="J3053" s="89" t="s">
        <v>51</v>
      </c>
      <c r="K3053" s="89" t="s">
        <v>52</v>
      </c>
      <c r="L3053" s="89" t="s">
        <v>69</v>
      </c>
      <c r="M3053" s="89" t="s">
        <v>1061</v>
      </c>
      <c r="N3053" s="89" t="s">
        <v>137</v>
      </c>
      <c r="O3053" s="92" t="s">
        <v>7671</v>
      </c>
      <c r="P3053" s="93" t="s">
        <v>57</v>
      </c>
      <c r="Q3053" s="110" t="s">
        <v>5322</v>
      </c>
      <c r="R3053" s="94"/>
      <c r="S3053" s="95">
        <v>46168</v>
      </c>
      <c r="T3053" s="95" t="s">
        <v>5203</v>
      </c>
      <c r="U3053" s="95" t="s">
        <v>1125</v>
      </c>
      <c r="V3053" s="91">
        <v>46118</v>
      </c>
      <c r="W3053" s="91">
        <v>46161</v>
      </c>
      <c r="X3053" s="91">
        <v>46167</v>
      </c>
      <c r="Y3053" s="96" t="s">
        <v>2851</v>
      </c>
      <c r="Z3053" s="89"/>
      <c r="AA3053" s="95"/>
      <c r="AB3053" s="89"/>
      <c r="AC3053" s="109"/>
      <c r="AD3053" s="89"/>
      <c r="AE3053" s="89"/>
      <c r="AF3053" s="191"/>
      <c r="AG3053" s="194"/>
      <c r="AH3053" s="193"/>
      <c r="AI3053" s="97"/>
      <c r="AJ3053" s="97"/>
      <c r="AK3053" s="97"/>
      <c r="AL3053" s="45" t="s">
        <v>67</v>
      </c>
      <c r="AM3053" s="160" t="str">
        <f>MONTH(B3053)&amp;"/"&amp;YEAR(B3053)</f>
        <v>3/2026</v>
      </c>
      <c r="AN3053" s="45">
        <f>WEEKNUM(B3053)-WEEKNUM(EOMONTH(B3053,-1)+1)+1</f>
        <v>4</v>
      </c>
      <c r="AO3053" s="45" t="str">
        <f>MONTH(R3053)&amp;"/"&amp;YEAR(R3053)</f>
        <v>1/1900</v>
      </c>
      <c r="AP3053" s="45" t="e">
        <f>WEEKNUM(R3053)-WEEKNUM(EOMONTH(R3053,-1)+1)+1</f>
        <v>#NUM!</v>
      </c>
      <c r="AQ3053" s="45">
        <f>IF(AU3053="S",IF(Q3053="1. Aceitou o programa",R3053-B3053,0),0)</f>
        <v>0</v>
      </c>
      <c r="AR3053" s="45">
        <f>IF(AU3053="S",IF(AND(S3053&lt;&gt;"",R3053&lt;&gt;""),S3053-R3053,0),0)</f>
        <v>0</v>
      </c>
      <c r="AS3053" s="45">
        <f>IF(AU3053="S",IF(Q3053="1. Aceitou o programa",IF(OR(X3053="Não se Aplica",X3053=""),IF(OR(W3053="Não se Aplica",W3053=""),0,W3053-V3053),AVERAGE(X3053-W3053,W3053-V3053)),0),0)</f>
        <v>0</v>
      </c>
      <c r="AT3053" s="45">
        <f>IF(AU3053="S",IF(AND(Q3053="1. Aceitou o programa",AB3053="Realizada"),IFERROR(IF(AA3053="",0,AA3053-R3053),0),0),0)</f>
        <v>0</v>
      </c>
      <c r="AU3053" s="45" t="str">
        <f>_xlfn.XLOOKUP(U3053,'Lista Suspensa'!$AA$20:$AA$23,'Lista Suspensa'!$AB$20:$AB$23,"N/A")</f>
        <v>S</v>
      </c>
    </row>
    <row r="3054" spans="1:47" ht="12" customHeight="1" x14ac:dyDescent="0.3">
      <c r="A3054" s="87" t="s">
        <v>47</v>
      </c>
      <c r="B3054" s="88">
        <v>46104</v>
      </c>
      <c r="C3054" s="89" t="s">
        <v>48</v>
      </c>
      <c r="D3054" s="89" t="s">
        <v>49</v>
      </c>
      <c r="E3054" s="189">
        <v>81651514</v>
      </c>
      <c r="F3054" s="197" t="s">
        <v>7672</v>
      </c>
      <c r="G3054" s="90">
        <v>65129890582</v>
      </c>
      <c r="H3054" s="91">
        <v>26998</v>
      </c>
      <c r="I3054" s="89"/>
      <c r="J3054" s="89" t="s">
        <v>84</v>
      </c>
      <c r="K3054" s="89" t="s">
        <v>52</v>
      </c>
      <c r="L3054" s="89" t="s">
        <v>85</v>
      </c>
      <c r="M3054" s="89" t="s">
        <v>2623</v>
      </c>
      <c r="N3054" s="89" t="s">
        <v>137</v>
      </c>
      <c r="O3054" s="92" t="s">
        <v>7673</v>
      </c>
      <c r="P3054" s="93" t="s">
        <v>57</v>
      </c>
      <c r="Q3054" s="110" t="s">
        <v>5322</v>
      </c>
      <c r="R3054" s="94"/>
      <c r="S3054" s="95">
        <v>46168</v>
      </c>
      <c r="T3054" s="95" t="s">
        <v>5203</v>
      </c>
      <c r="U3054" s="95" t="s">
        <v>1125</v>
      </c>
      <c r="V3054" s="91">
        <v>46118</v>
      </c>
      <c r="W3054" s="91">
        <v>46161</v>
      </c>
      <c r="X3054" s="91">
        <v>46167</v>
      </c>
      <c r="Y3054" s="96" t="s">
        <v>2851</v>
      </c>
      <c r="Z3054" s="89"/>
      <c r="AA3054" s="95"/>
      <c r="AB3054" s="89"/>
      <c r="AC3054" s="109"/>
      <c r="AD3054" s="89"/>
      <c r="AE3054" s="89"/>
      <c r="AF3054" s="191"/>
      <c r="AG3054" s="194"/>
      <c r="AH3054" s="193"/>
      <c r="AI3054" s="97"/>
      <c r="AJ3054" s="97"/>
      <c r="AK3054" s="97"/>
      <c r="AL3054" s="45" t="s">
        <v>67</v>
      </c>
      <c r="AM3054" s="160" t="str">
        <f>MONTH(B3054)&amp;"/"&amp;YEAR(B3054)</f>
        <v>3/2026</v>
      </c>
      <c r="AN3054" s="45">
        <f>WEEKNUM(B3054)-WEEKNUM(EOMONTH(B3054,-1)+1)+1</f>
        <v>4</v>
      </c>
      <c r="AO3054" s="45" t="str">
        <f>MONTH(R3054)&amp;"/"&amp;YEAR(R3054)</f>
        <v>1/1900</v>
      </c>
      <c r="AP3054" s="45" t="e">
        <f>WEEKNUM(R3054)-WEEKNUM(EOMONTH(R3054,-1)+1)+1</f>
        <v>#NUM!</v>
      </c>
      <c r="AQ3054" s="45">
        <f>IF(AU3054="S",IF(Q3054="1. Aceitou o programa",R3054-B3054,0),0)</f>
        <v>0</v>
      </c>
      <c r="AR3054" s="45">
        <f>IF(AU3054="S",IF(AND(S3054&lt;&gt;"",R3054&lt;&gt;""),S3054-R3054,0),0)</f>
        <v>0</v>
      </c>
      <c r="AS3054" s="45">
        <f>IF(AU3054="S",IF(Q3054="1. Aceitou o programa",IF(OR(X3054="Não se Aplica",X3054=""),IF(OR(W3054="Não se Aplica",W3054=""),0,W3054-V3054),AVERAGE(X3054-W3054,W3054-V3054)),0),0)</f>
        <v>0</v>
      </c>
      <c r="AT3054" s="45">
        <f>IF(AU3054="S",IF(AND(Q3054="1. Aceitou o programa",AB3054="Realizada"),IFERROR(IF(AA3054="",0,AA3054-R3054),0),0),0)</f>
        <v>0</v>
      </c>
      <c r="AU3054" s="45" t="str">
        <f>_xlfn.XLOOKUP(U3054,'Lista Suspensa'!$AA$20:$AA$23,'Lista Suspensa'!$AB$20:$AB$23,"N/A")</f>
        <v>S</v>
      </c>
    </row>
    <row r="3055" spans="1:47" ht="12" customHeight="1" x14ac:dyDescent="0.3">
      <c r="A3055" s="87" t="s">
        <v>47</v>
      </c>
      <c r="B3055" s="88">
        <v>46104</v>
      </c>
      <c r="C3055" s="89" t="s">
        <v>48</v>
      </c>
      <c r="D3055" s="89" t="s">
        <v>49</v>
      </c>
      <c r="E3055" s="189">
        <v>89564799</v>
      </c>
      <c r="F3055" s="197" t="s">
        <v>7674</v>
      </c>
      <c r="G3055" s="90">
        <v>7180448788</v>
      </c>
      <c r="H3055" s="91">
        <v>27626</v>
      </c>
      <c r="I3055" s="89"/>
      <c r="J3055" s="89" t="s">
        <v>84</v>
      </c>
      <c r="K3055" s="89" t="s">
        <v>76</v>
      </c>
      <c r="L3055" s="89" t="s">
        <v>95</v>
      </c>
      <c r="M3055" s="89" t="s">
        <v>1592</v>
      </c>
      <c r="N3055" s="89" t="s">
        <v>137</v>
      </c>
      <c r="O3055" s="92" t="s">
        <v>7675</v>
      </c>
      <c r="P3055" s="93" t="s">
        <v>57</v>
      </c>
      <c r="Q3055" s="110" t="s">
        <v>5322</v>
      </c>
      <c r="R3055" s="94"/>
      <c r="S3055" s="95">
        <v>46168</v>
      </c>
      <c r="T3055" s="95" t="s">
        <v>5203</v>
      </c>
      <c r="U3055" s="95" t="s">
        <v>1125</v>
      </c>
      <c r="V3055" s="91">
        <v>46118</v>
      </c>
      <c r="W3055" s="91">
        <v>46161</v>
      </c>
      <c r="X3055" s="91">
        <v>46167</v>
      </c>
      <c r="Y3055" s="96" t="s">
        <v>2851</v>
      </c>
      <c r="Z3055" s="89"/>
      <c r="AA3055" s="95"/>
      <c r="AB3055" s="89"/>
      <c r="AC3055" s="109"/>
      <c r="AD3055" s="89"/>
      <c r="AE3055" s="89"/>
      <c r="AF3055" s="191"/>
      <c r="AG3055" s="194"/>
      <c r="AH3055" s="193"/>
      <c r="AI3055" s="97"/>
      <c r="AJ3055" s="97"/>
      <c r="AK3055" s="97"/>
      <c r="AL3055" s="45" t="s">
        <v>67</v>
      </c>
      <c r="AM3055" s="160" t="str">
        <f>MONTH(B3055)&amp;"/"&amp;YEAR(B3055)</f>
        <v>3/2026</v>
      </c>
      <c r="AN3055" s="45">
        <f>WEEKNUM(B3055)-WEEKNUM(EOMONTH(B3055,-1)+1)+1</f>
        <v>4</v>
      </c>
      <c r="AO3055" s="45" t="str">
        <f>MONTH(R3055)&amp;"/"&amp;YEAR(R3055)</f>
        <v>1/1900</v>
      </c>
      <c r="AP3055" s="45" t="e">
        <f>WEEKNUM(R3055)-WEEKNUM(EOMONTH(R3055,-1)+1)+1</f>
        <v>#NUM!</v>
      </c>
      <c r="AQ3055" s="45">
        <f>IF(AU3055="S",IF(Q3055="1. Aceitou o programa",R3055-B3055,0),0)</f>
        <v>0</v>
      </c>
      <c r="AR3055" s="45">
        <f>IF(AU3055="S",IF(AND(S3055&lt;&gt;"",R3055&lt;&gt;""),S3055-R3055,0),0)</f>
        <v>0</v>
      </c>
      <c r="AS3055" s="45">
        <f>IF(AU3055="S",IF(Q3055="1. Aceitou o programa",IF(OR(X3055="Não se Aplica",X3055=""),IF(OR(W3055="Não se Aplica",W3055=""),0,W3055-V3055),AVERAGE(X3055-W3055,W3055-V3055)),0),0)</f>
        <v>0</v>
      </c>
      <c r="AT3055" s="45">
        <f>IF(AU3055="S",IF(AND(Q3055="1. Aceitou o programa",AB3055="Realizada"),IFERROR(IF(AA3055="",0,AA3055-R3055),0),0),0)</f>
        <v>0</v>
      </c>
      <c r="AU3055" s="45" t="str">
        <f>_xlfn.XLOOKUP(U3055,'Lista Suspensa'!$AA$20:$AA$23,'Lista Suspensa'!$AB$20:$AB$23,"N/A")</f>
        <v>S</v>
      </c>
    </row>
    <row r="3056" spans="1:47" ht="12" customHeight="1" x14ac:dyDescent="0.3">
      <c r="A3056" s="87" t="s">
        <v>47</v>
      </c>
      <c r="B3056" s="88">
        <v>46104</v>
      </c>
      <c r="C3056" s="89" t="s">
        <v>48</v>
      </c>
      <c r="D3056" s="89" t="s">
        <v>49</v>
      </c>
      <c r="E3056" s="189">
        <v>81699576</v>
      </c>
      <c r="F3056" s="197" t="s">
        <v>7676</v>
      </c>
      <c r="G3056" s="90">
        <v>83585818749</v>
      </c>
      <c r="H3056" s="91">
        <v>23484</v>
      </c>
      <c r="I3056" s="89"/>
      <c r="J3056" s="89" t="s">
        <v>51</v>
      </c>
      <c r="K3056" s="89" t="s">
        <v>76</v>
      </c>
      <c r="L3056" s="89" t="s">
        <v>303</v>
      </c>
      <c r="M3056" s="89" t="s">
        <v>3274</v>
      </c>
      <c r="N3056" s="89" t="s">
        <v>137</v>
      </c>
      <c r="O3056" s="92" t="s">
        <v>7677</v>
      </c>
      <c r="P3056" s="93" t="s">
        <v>57</v>
      </c>
      <c r="Q3056" s="110" t="s">
        <v>5322</v>
      </c>
      <c r="R3056" s="94"/>
      <c r="S3056" s="95">
        <v>46168</v>
      </c>
      <c r="T3056" s="95" t="s">
        <v>5203</v>
      </c>
      <c r="U3056" s="95" t="s">
        <v>1125</v>
      </c>
      <c r="V3056" s="91">
        <v>46118</v>
      </c>
      <c r="W3056" s="91">
        <v>46161</v>
      </c>
      <c r="X3056" s="91">
        <v>46167</v>
      </c>
      <c r="Y3056" s="96" t="s">
        <v>2851</v>
      </c>
      <c r="Z3056" s="89"/>
      <c r="AA3056" s="95"/>
      <c r="AB3056" s="89"/>
      <c r="AC3056" s="109"/>
      <c r="AD3056" s="89"/>
      <c r="AE3056" s="89"/>
      <c r="AF3056" s="191"/>
      <c r="AG3056" s="194"/>
      <c r="AH3056" s="193"/>
      <c r="AI3056" s="97"/>
      <c r="AJ3056" s="97"/>
      <c r="AK3056" s="97"/>
      <c r="AL3056" s="45" t="s">
        <v>67</v>
      </c>
      <c r="AM3056" s="160" t="str">
        <f>MONTH(B3056)&amp;"/"&amp;YEAR(B3056)</f>
        <v>3/2026</v>
      </c>
      <c r="AN3056" s="45">
        <f>WEEKNUM(B3056)-WEEKNUM(EOMONTH(B3056,-1)+1)+1</f>
        <v>4</v>
      </c>
      <c r="AO3056" s="45" t="str">
        <f>MONTH(R3056)&amp;"/"&amp;YEAR(R3056)</f>
        <v>1/1900</v>
      </c>
      <c r="AP3056" s="45" t="e">
        <f>WEEKNUM(R3056)-WEEKNUM(EOMONTH(R3056,-1)+1)+1</f>
        <v>#NUM!</v>
      </c>
      <c r="AQ3056" s="45">
        <f>IF(AU3056="S",IF(Q3056="1. Aceitou o programa",R3056-B3056,0),0)</f>
        <v>0</v>
      </c>
      <c r="AR3056" s="45">
        <f>IF(AU3056="S",IF(AND(S3056&lt;&gt;"",R3056&lt;&gt;""),S3056-R3056,0),0)</f>
        <v>0</v>
      </c>
      <c r="AS3056" s="45">
        <f>IF(AU3056="S",IF(Q3056="1. Aceitou o programa",IF(OR(X3056="Não se Aplica",X3056=""),IF(OR(W3056="Não se Aplica",W3056=""),0,W3056-V3056),AVERAGE(X3056-W3056,W3056-V3056)),0),0)</f>
        <v>0</v>
      </c>
      <c r="AT3056" s="45">
        <f>IF(AU3056="S",IF(AND(Q3056="1. Aceitou o programa",AB3056="Realizada"),IFERROR(IF(AA3056="",0,AA3056-R3056),0),0),0)</f>
        <v>0</v>
      </c>
      <c r="AU3056" s="45" t="str">
        <f>_xlfn.XLOOKUP(U3056,'Lista Suspensa'!$AA$20:$AA$23,'Lista Suspensa'!$AB$20:$AB$23,"N/A")</f>
        <v>S</v>
      </c>
    </row>
    <row r="3057" spans="1:47" ht="12" customHeight="1" x14ac:dyDescent="0.3">
      <c r="A3057" s="87" t="s">
        <v>47</v>
      </c>
      <c r="B3057" s="88">
        <v>46104</v>
      </c>
      <c r="C3057" s="89" t="s">
        <v>48</v>
      </c>
      <c r="D3057" s="89" t="s">
        <v>49</v>
      </c>
      <c r="E3057" s="189">
        <v>84036436</v>
      </c>
      <c r="F3057" s="197" t="s">
        <v>7678</v>
      </c>
      <c r="G3057" s="90">
        <v>1101074892</v>
      </c>
      <c r="H3057" s="91">
        <v>21208</v>
      </c>
      <c r="I3057" s="89"/>
      <c r="J3057" s="89" t="s">
        <v>84</v>
      </c>
      <c r="K3057" s="89" t="s">
        <v>52</v>
      </c>
      <c r="L3057" s="89" t="s">
        <v>85</v>
      </c>
      <c r="M3057" s="89" t="s">
        <v>7679</v>
      </c>
      <c r="N3057" s="89" t="s">
        <v>176</v>
      </c>
      <c r="O3057" s="92" t="s">
        <v>7680</v>
      </c>
      <c r="P3057" s="93" t="s">
        <v>57</v>
      </c>
      <c r="Q3057" s="110" t="s">
        <v>5322</v>
      </c>
      <c r="R3057" s="94"/>
      <c r="S3057" s="95">
        <v>46168</v>
      </c>
      <c r="T3057" s="95" t="s">
        <v>5203</v>
      </c>
      <c r="U3057" s="95" t="s">
        <v>1125</v>
      </c>
      <c r="V3057" s="91">
        <v>46118</v>
      </c>
      <c r="W3057" s="91">
        <v>46161</v>
      </c>
      <c r="X3057" s="91">
        <v>46167</v>
      </c>
      <c r="Y3057" s="96" t="s">
        <v>2851</v>
      </c>
      <c r="Z3057" s="89"/>
      <c r="AA3057" s="95"/>
      <c r="AB3057" s="89"/>
      <c r="AC3057" s="109"/>
      <c r="AD3057" s="89"/>
      <c r="AE3057" s="89"/>
      <c r="AF3057" s="191"/>
      <c r="AG3057" s="194"/>
      <c r="AH3057" s="193"/>
      <c r="AI3057" s="97"/>
      <c r="AJ3057" s="97"/>
      <c r="AK3057" s="97"/>
      <c r="AL3057" s="45" t="s">
        <v>67</v>
      </c>
      <c r="AM3057" s="160" t="str">
        <f>MONTH(B3057)&amp;"/"&amp;YEAR(B3057)</f>
        <v>3/2026</v>
      </c>
      <c r="AN3057" s="45">
        <f>WEEKNUM(B3057)-WEEKNUM(EOMONTH(B3057,-1)+1)+1</f>
        <v>4</v>
      </c>
      <c r="AO3057" s="45" t="str">
        <f>MONTH(R3057)&amp;"/"&amp;YEAR(R3057)</f>
        <v>1/1900</v>
      </c>
      <c r="AP3057" s="45" t="e">
        <f>WEEKNUM(R3057)-WEEKNUM(EOMONTH(R3057,-1)+1)+1</f>
        <v>#NUM!</v>
      </c>
      <c r="AQ3057" s="45">
        <f>IF(AU3057="S",IF(Q3057="1. Aceitou o programa",R3057-B3057,0),0)</f>
        <v>0</v>
      </c>
      <c r="AR3057" s="45">
        <f>IF(AU3057="S",IF(AND(S3057&lt;&gt;"",R3057&lt;&gt;""),S3057-R3057,0),0)</f>
        <v>0</v>
      </c>
      <c r="AS3057" s="45">
        <f>IF(AU3057="S",IF(Q3057="1. Aceitou o programa",IF(OR(X3057="Não se Aplica",X3057=""),IF(OR(W3057="Não se Aplica",W3057=""),0,W3057-V3057),AVERAGE(X3057-W3057,W3057-V3057)),0),0)</f>
        <v>0</v>
      </c>
      <c r="AT3057" s="45">
        <f>IF(AU3057="S",IF(AND(Q3057="1. Aceitou o programa",AB3057="Realizada"),IFERROR(IF(AA3057="",0,AA3057-R3057),0),0),0)</f>
        <v>0</v>
      </c>
      <c r="AU3057" s="45" t="str">
        <f>_xlfn.XLOOKUP(U3057,'Lista Suspensa'!$AA$20:$AA$23,'Lista Suspensa'!$AB$20:$AB$23,"N/A")</f>
        <v>S</v>
      </c>
    </row>
    <row r="3058" spans="1:47" ht="12" customHeight="1" x14ac:dyDescent="0.3">
      <c r="A3058" s="87" t="s">
        <v>47</v>
      </c>
      <c r="B3058" s="88">
        <v>46104</v>
      </c>
      <c r="C3058" s="89" t="s">
        <v>48</v>
      </c>
      <c r="D3058" s="89" t="s">
        <v>49</v>
      </c>
      <c r="E3058" s="189">
        <v>86349529</v>
      </c>
      <c r="F3058" s="197" t="s">
        <v>7681</v>
      </c>
      <c r="G3058" s="90">
        <v>39064604878</v>
      </c>
      <c r="H3058" s="91">
        <v>32803</v>
      </c>
      <c r="I3058" s="89"/>
      <c r="J3058" s="89" t="s">
        <v>84</v>
      </c>
      <c r="K3058" s="89" t="s">
        <v>52</v>
      </c>
      <c r="L3058" s="89" t="s">
        <v>53</v>
      </c>
      <c r="M3058" s="89" t="s">
        <v>1804</v>
      </c>
      <c r="N3058" s="89" t="s">
        <v>137</v>
      </c>
      <c r="O3058" s="92" t="s">
        <v>7682</v>
      </c>
      <c r="P3058" s="93" t="s">
        <v>57</v>
      </c>
      <c r="Q3058" s="110" t="s">
        <v>5322</v>
      </c>
      <c r="R3058" s="94"/>
      <c r="S3058" s="95">
        <v>46168</v>
      </c>
      <c r="T3058" s="95" t="s">
        <v>5203</v>
      </c>
      <c r="U3058" s="95" t="s">
        <v>1125</v>
      </c>
      <c r="V3058" s="91">
        <v>46118</v>
      </c>
      <c r="W3058" s="91">
        <v>46161</v>
      </c>
      <c r="X3058" s="91">
        <v>46167</v>
      </c>
      <c r="Y3058" s="96" t="s">
        <v>2851</v>
      </c>
      <c r="Z3058" s="89"/>
      <c r="AA3058" s="95"/>
      <c r="AB3058" s="89"/>
      <c r="AC3058" s="109"/>
      <c r="AD3058" s="89"/>
      <c r="AE3058" s="89"/>
      <c r="AF3058" s="191"/>
      <c r="AG3058" s="194"/>
      <c r="AH3058" s="193"/>
      <c r="AI3058" s="97"/>
      <c r="AJ3058" s="97"/>
      <c r="AK3058" s="97"/>
      <c r="AL3058" s="45" t="s">
        <v>67</v>
      </c>
      <c r="AM3058" s="160" t="str">
        <f>MONTH(B3058)&amp;"/"&amp;YEAR(B3058)</f>
        <v>3/2026</v>
      </c>
      <c r="AN3058" s="45">
        <f>WEEKNUM(B3058)-WEEKNUM(EOMONTH(B3058,-1)+1)+1</f>
        <v>4</v>
      </c>
      <c r="AO3058" s="45" t="str">
        <f>MONTH(R3058)&amp;"/"&amp;YEAR(R3058)</f>
        <v>1/1900</v>
      </c>
      <c r="AP3058" s="45" t="e">
        <f>WEEKNUM(R3058)-WEEKNUM(EOMONTH(R3058,-1)+1)+1</f>
        <v>#NUM!</v>
      </c>
      <c r="AQ3058" s="45">
        <f>IF(AU3058="S",IF(Q3058="1. Aceitou o programa",R3058-B3058,0),0)</f>
        <v>0</v>
      </c>
      <c r="AR3058" s="45">
        <f>IF(AU3058="S",IF(AND(S3058&lt;&gt;"",R3058&lt;&gt;""),S3058-R3058,0),0)</f>
        <v>0</v>
      </c>
      <c r="AS3058" s="45">
        <f>IF(AU3058="S",IF(Q3058="1. Aceitou o programa",IF(OR(X3058="Não se Aplica",X3058=""),IF(OR(W3058="Não se Aplica",W3058=""),0,W3058-V3058),AVERAGE(X3058-W3058,W3058-V3058)),0),0)</f>
        <v>0</v>
      </c>
      <c r="AT3058" s="45">
        <f>IF(AU3058="S",IF(AND(Q3058="1. Aceitou o programa",AB3058="Realizada"),IFERROR(IF(AA3058="",0,AA3058-R3058),0),0),0)</f>
        <v>0</v>
      </c>
      <c r="AU3058" s="45" t="str">
        <f>_xlfn.XLOOKUP(U3058,'Lista Suspensa'!$AA$20:$AA$23,'Lista Suspensa'!$AB$20:$AB$23,"N/A")</f>
        <v>S</v>
      </c>
    </row>
    <row r="3059" spans="1:47" ht="12" customHeight="1" x14ac:dyDescent="0.3">
      <c r="A3059" s="87" t="s">
        <v>47</v>
      </c>
      <c r="B3059" s="88">
        <v>46104</v>
      </c>
      <c r="C3059" s="89" t="s">
        <v>48</v>
      </c>
      <c r="D3059" s="89" t="s">
        <v>49</v>
      </c>
      <c r="E3059" s="189">
        <v>81724172</v>
      </c>
      <c r="F3059" s="197" t="s">
        <v>7683</v>
      </c>
      <c r="G3059" s="90">
        <v>29773724824</v>
      </c>
      <c r="H3059" s="91">
        <v>29408</v>
      </c>
      <c r="I3059" s="89"/>
      <c r="J3059" s="89" t="s">
        <v>84</v>
      </c>
      <c r="K3059" s="89" t="s">
        <v>52</v>
      </c>
      <c r="L3059" s="89" t="s">
        <v>53</v>
      </c>
      <c r="M3059" s="89" t="s">
        <v>649</v>
      </c>
      <c r="N3059" s="89" t="s">
        <v>137</v>
      </c>
      <c r="O3059" s="92" t="s">
        <v>7684</v>
      </c>
      <c r="P3059" s="93" t="s">
        <v>57</v>
      </c>
      <c r="Q3059" s="110" t="s">
        <v>5322</v>
      </c>
      <c r="R3059" s="94"/>
      <c r="S3059" s="95">
        <v>46168</v>
      </c>
      <c r="T3059" s="95" t="s">
        <v>5203</v>
      </c>
      <c r="U3059" s="95" t="s">
        <v>1125</v>
      </c>
      <c r="V3059" s="91">
        <v>46118</v>
      </c>
      <c r="W3059" s="91">
        <v>46161</v>
      </c>
      <c r="X3059" s="91">
        <v>46167</v>
      </c>
      <c r="Y3059" s="96" t="s">
        <v>2851</v>
      </c>
      <c r="Z3059" s="89"/>
      <c r="AA3059" s="95"/>
      <c r="AB3059" s="89"/>
      <c r="AC3059" s="109"/>
      <c r="AD3059" s="89"/>
      <c r="AE3059" s="89"/>
      <c r="AF3059" s="191"/>
      <c r="AG3059" s="194"/>
      <c r="AH3059" s="193"/>
      <c r="AI3059" s="97"/>
      <c r="AJ3059" s="97"/>
      <c r="AK3059" s="97"/>
      <c r="AL3059" s="45" t="s">
        <v>67</v>
      </c>
      <c r="AM3059" s="160" t="str">
        <f>MONTH(B3059)&amp;"/"&amp;YEAR(B3059)</f>
        <v>3/2026</v>
      </c>
      <c r="AN3059" s="45">
        <f>WEEKNUM(B3059)-WEEKNUM(EOMONTH(B3059,-1)+1)+1</f>
        <v>4</v>
      </c>
      <c r="AO3059" s="45" t="str">
        <f>MONTH(R3059)&amp;"/"&amp;YEAR(R3059)</f>
        <v>1/1900</v>
      </c>
      <c r="AP3059" s="45" t="e">
        <f>WEEKNUM(R3059)-WEEKNUM(EOMONTH(R3059,-1)+1)+1</f>
        <v>#NUM!</v>
      </c>
      <c r="AQ3059" s="45">
        <f>IF(AU3059="S",IF(Q3059="1. Aceitou o programa",R3059-B3059,0),0)</f>
        <v>0</v>
      </c>
      <c r="AR3059" s="45">
        <f>IF(AU3059="S",IF(AND(S3059&lt;&gt;"",R3059&lt;&gt;""),S3059-R3059,0),0)</f>
        <v>0</v>
      </c>
      <c r="AS3059" s="45">
        <f>IF(AU3059="S",IF(Q3059="1. Aceitou o programa",IF(OR(X3059="Não se Aplica",X3059=""),IF(OR(W3059="Não se Aplica",W3059=""),0,W3059-V3059),AVERAGE(X3059-W3059,W3059-V3059)),0),0)</f>
        <v>0</v>
      </c>
      <c r="AT3059" s="45">
        <f>IF(AU3059="S",IF(AND(Q3059="1. Aceitou o programa",AB3059="Realizada"),IFERROR(IF(AA3059="",0,AA3059-R3059),0),0),0)</f>
        <v>0</v>
      </c>
      <c r="AU3059" s="45" t="str">
        <f>_xlfn.XLOOKUP(U3059,'Lista Suspensa'!$AA$20:$AA$23,'Lista Suspensa'!$AB$20:$AB$23,"N/A")</f>
        <v>S</v>
      </c>
    </row>
    <row r="3060" spans="1:47" ht="12" customHeight="1" x14ac:dyDescent="0.3">
      <c r="A3060" s="87" t="s">
        <v>47</v>
      </c>
      <c r="B3060" s="88">
        <v>46104</v>
      </c>
      <c r="C3060" s="89" t="s">
        <v>48</v>
      </c>
      <c r="D3060" s="89" t="s">
        <v>49</v>
      </c>
      <c r="E3060" s="189">
        <v>81724139</v>
      </c>
      <c r="F3060" s="197" t="s">
        <v>7685</v>
      </c>
      <c r="G3060" s="90">
        <v>7515178876</v>
      </c>
      <c r="H3060" s="91">
        <v>24105</v>
      </c>
      <c r="I3060" s="89"/>
      <c r="J3060" s="89" t="s">
        <v>84</v>
      </c>
      <c r="K3060" s="89" t="s">
        <v>52</v>
      </c>
      <c r="L3060" s="89" t="s">
        <v>85</v>
      </c>
      <c r="M3060" s="89" t="s">
        <v>7686</v>
      </c>
      <c r="N3060" s="89" t="s">
        <v>137</v>
      </c>
      <c r="O3060" s="92" t="s">
        <v>7687</v>
      </c>
      <c r="P3060" s="93" t="s">
        <v>57</v>
      </c>
      <c r="Q3060" s="110" t="s">
        <v>5322</v>
      </c>
      <c r="R3060" s="94"/>
      <c r="S3060" s="95">
        <v>46168</v>
      </c>
      <c r="T3060" s="95" t="s">
        <v>5203</v>
      </c>
      <c r="U3060" s="95" t="s">
        <v>1125</v>
      </c>
      <c r="V3060" s="91">
        <v>46118</v>
      </c>
      <c r="W3060" s="91">
        <v>46161</v>
      </c>
      <c r="X3060" s="91">
        <v>46167</v>
      </c>
      <c r="Y3060" s="96" t="s">
        <v>2851</v>
      </c>
      <c r="Z3060" s="89"/>
      <c r="AA3060" s="95"/>
      <c r="AB3060" s="89"/>
      <c r="AC3060" s="109"/>
      <c r="AD3060" s="89"/>
      <c r="AE3060" s="89"/>
      <c r="AF3060" s="191"/>
      <c r="AG3060" s="194"/>
      <c r="AH3060" s="193"/>
      <c r="AI3060" s="97"/>
      <c r="AJ3060" s="97"/>
      <c r="AK3060" s="97"/>
      <c r="AL3060" s="45" t="s">
        <v>67</v>
      </c>
      <c r="AM3060" s="160" t="str">
        <f>MONTH(B3060)&amp;"/"&amp;YEAR(B3060)</f>
        <v>3/2026</v>
      </c>
      <c r="AN3060" s="45">
        <f>WEEKNUM(B3060)-WEEKNUM(EOMONTH(B3060,-1)+1)+1</f>
        <v>4</v>
      </c>
      <c r="AO3060" s="45" t="str">
        <f>MONTH(R3060)&amp;"/"&amp;YEAR(R3060)</f>
        <v>1/1900</v>
      </c>
      <c r="AP3060" s="45" t="e">
        <f>WEEKNUM(R3060)-WEEKNUM(EOMONTH(R3060,-1)+1)+1</f>
        <v>#NUM!</v>
      </c>
      <c r="AQ3060" s="45">
        <f>IF(AU3060="S",IF(Q3060="1. Aceitou o programa",R3060-B3060,0),0)</f>
        <v>0</v>
      </c>
      <c r="AR3060" s="45">
        <f>IF(AU3060="S",IF(AND(S3060&lt;&gt;"",R3060&lt;&gt;""),S3060-R3060,0),0)</f>
        <v>0</v>
      </c>
      <c r="AS3060" s="45">
        <f>IF(AU3060="S",IF(Q3060="1. Aceitou o programa",IF(OR(X3060="Não se Aplica",X3060=""),IF(OR(W3060="Não se Aplica",W3060=""),0,W3060-V3060),AVERAGE(X3060-W3060,W3060-V3060)),0),0)</f>
        <v>0</v>
      </c>
      <c r="AT3060" s="45">
        <f>IF(AU3060="S",IF(AND(Q3060="1. Aceitou o programa",AB3060="Realizada"),IFERROR(IF(AA3060="",0,AA3060-R3060),0),0),0)</f>
        <v>0</v>
      </c>
      <c r="AU3060" s="45" t="str">
        <f>_xlfn.XLOOKUP(U3060,'Lista Suspensa'!$AA$20:$AA$23,'Lista Suspensa'!$AB$20:$AB$23,"N/A")</f>
        <v>S</v>
      </c>
    </row>
    <row r="3061" spans="1:47" ht="12" customHeight="1" x14ac:dyDescent="0.3">
      <c r="A3061" s="87" t="s">
        <v>47</v>
      </c>
      <c r="B3061" s="88">
        <v>46104</v>
      </c>
      <c r="C3061" s="89" t="s">
        <v>48</v>
      </c>
      <c r="D3061" s="89" t="s">
        <v>49</v>
      </c>
      <c r="E3061" s="189">
        <v>89561428</v>
      </c>
      <c r="F3061" s="197" t="s">
        <v>7688</v>
      </c>
      <c r="G3061" s="90">
        <v>22720764833</v>
      </c>
      <c r="H3061" s="91">
        <v>30206</v>
      </c>
      <c r="I3061" s="89"/>
      <c r="J3061" s="89" t="s">
        <v>84</v>
      </c>
      <c r="K3061" s="89" t="s">
        <v>52</v>
      </c>
      <c r="L3061" s="89" t="s">
        <v>85</v>
      </c>
      <c r="M3061" s="89" t="s">
        <v>5342</v>
      </c>
      <c r="N3061" s="89" t="s">
        <v>449</v>
      </c>
      <c r="O3061" s="92" t="s">
        <v>7689</v>
      </c>
      <c r="P3061" s="93" t="s">
        <v>57</v>
      </c>
      <c r="Q3061" s="110" t="s">
        <v>5322</v>
      </c>
      <c r="R3061" s="94"/>
      <c r="S3061" s="95">
        <v>46168</v>
      </c>
      <c r="T3061" s="95" t="s">
        <v>5203</v>
      </c>
      <c r="U3061" s="95" t="s">
        <v>1125</v>
      </c>
      <c r="V3061" s="91">
        <v>46118</v>
      </c>
      <c r="W3061" s="91">
        <v>46161</v>
      </c>
      <c r="X3061" s="91">
        <v>46167</v>
      </c>
      <c r="Y3061" s="96" t="s">
        <v>2851</v>
      </c>
      <c r="Z3061" s="89"/>
      <c r="AA3061" s="95"/>
      <c r="AB3061" s="89"/>
      <c r="AC3061" s="109"/>
      <c r="AD3061" s="89"/>
      <c r="AE3061" s="89"/>
      <c r="AF3061" s="191"/>
      <c r="AG3061" s="194"/>
      <c r="AH3061" s="193"/>
      <c r="AI3061" s="97"/>
      <c r="AJ3061" s="97"/>
      <c r="AK3061" s="97"/>
      <c r="AL3061" s="45" t="s">
        <v>67</v>
      </c>
      <c r="AM3061" s="160" t="str">
        <f>MONTH(B3061)&amp;"/"&amp;YEAR(B3061)</f>
        <v>3/2026</v>
      </c>
      <c r="AN3061" s="45">
        <f>WEEKNUM(B3061)-WEEKNUM(EOMONTH(B3061,-1)+1)+1</f>
        <v>4</v>
      </c>
      <c r="AO3061" s="45" t="str">
        <f>MONTH(R3061)&amp;"/"&amp;YEAR(R3061)</f>
        <v>1/1900</v>
      </c>
      <c r="AP3061" s="45" t="e">
        <f>WEEKNUM(R3061)-WEEKNUM(EOMONTH(R3061,-1)+1)+1</f>
        <v>#NUM!</v>
      </c>
      <c r="AQ3061" s="45">
        <f>IF(AU3061="S",IF(Q3061="1. Aceitou o programa",R3061-B3061,0),0)</f>
        <v>0</v>
      </c>
      <c r="AR3061" s="45">
        <f>IF(AU3061="S",IF(AND(S3061&lt;&gt;"",R3061&lt;&gt;""),S3061-R3061,0),0)</f>
        <v>0</v>
      </c>
      <c r="AS3061" s="45">
        <f>IF(AU3061="S",IF(Q3061="1. Aceitou o programa",IF(OR(X3061="Não se Aplica",X3061=""),IF(OR(W3061="Não se Aplica",W3061=""),0,W3061-V3061),AVERAGE(X3061-W3061,W3061-V3061)),0),0)</f>
        <v>0</v>
      </c>
      <c r="AT3061" s="45">
        <f>IF(AU3061="S",IF(AND(Q3061="1. Aceitou o programa",AB3061="Realizada"),IFERROR(IF(AA3061="",0,AA3061-R3061),0),0),0)</f>
        <v>0</v>
      </c>
      <c r="AU3061" s="45" t="str">
        <f>_xlfn.XLOOKUP(U3061,'Lista Suspensa'!$AA$20:$AA$23,'Lista Suspensa'!$AB$20:$AB$23,"N/A")</f>
        <v>S</v>
      </c>
    </row>
    <row r="3062" spans="1:47" ht="12" customHeight="1" x14ac:dyDescent="0.3">
      <c r="A3062" s="87" t="s">
        <v>47</v>
      </c>
      <c r="B3062" s="88">
        <v>46104</v>
      </c>
      <c r="C3062" s="89" t="s">
        <v>48</v>
      </c>
      <c r="D3062" s="89" t="s">
        <v>49</v>
      </c>
      <c r="E3062" s="189">
        <v>94055004</v>
      </c>
      <c r="F3062" s="197" t="s">
        <v>7690</v>
      </c>
      <c r="G3062" s="90">
        <v>80855113200</v>
      </c>
      <c r="H3062" s="91">
        <v>28479</v>
      </c>
      <c r="I3062" s="89"/>
      <c r="J3062" s="89" t="s">
        <v>51</v>
      </c>
      <c r="K3062" s="89" t="s">
        <v>52</v>
      </c>
      <c r="L3062" s="89" t="s">
        <v>85</v>
      </c>
      <c r="M3062" s="89" t="s">
        <v>7691</v>
      </c>
      <c r="N3062" s="89" t="s">
        <v>197</v>
      </c>
      <c r="O3062" s="92" t="s">
        <v>7692</v>
      </c>
      <c r="P3062" s="93" t="s">
        <v>57</v>
      </c>
      <c r="Q3062" s="110" t="s">
        <v>5322</v>
      </c>
      <c r="R3062" s="94"/>
      <c r="S3062" s="95">
        <v>46168</v>
      </c>
      <c r="T3062" s="95" t="s">
        <v>5203</v>
      </c>
      <c r="U3062" s="95" t="s">
        <v>1125</v>
      </c>
      <c r="V3062" s="91">
        <v>46118</v>
      </c>
      <c r="W3062" s="91">
        <v>46161</v>
      </c>
      <c r="X3062" s="91">
        <v>46167</v>
      </c>
      <c r="Y3062" s="96" t="s">
        <v>2851</v>
      </c>
      <c r="Z3062" s="89"/>
      <c r="AA3062" s="95"/>
      <c r="AB3062" s="89"/>
      <c r="AC3062" s="109"/>
      <c r="AD3062" s="89"/>
      <c r="AE3062" s="89"/>
      <c r="AF3062" s="191"/>
      <c r="AG3062" s="194"/>
      <c r="AH3062" s="193"/>
      <c r="AI3062" s="97"/>
      <c r="AJ3062" s="97"/>
      <c r="AK3062" s="97"/>
      <c r="AL3062" s="45" t="s">
        <v>67</v>
      </c>
      <c r="AM3062" s="160" t="str">
        <f>MONTH(B3062)&amp;"/"&amp;YEAR(B3062)</f>
        <v>3/2026</v>
      </c>
      <c r="AN3062" s="45">
        <f>WEEKNUM(B3062)-WEEKNUM(EOMONTH(B3062,-1)+1)+1</f>
        <v>4</v>
      </c>
      <c r="AO3062" s="45" t="str">
        <f>MONTH(R3062)&amp;"/"&amp;YEAR(R3062)</f>
        <v>1/1900</v>
      </c>
      <c r="AP3062" s="45" t="e">
        <f>WEEKNUM(R3062)-WEEKNUM(EOMONTH(R3062,-1)+1)+1</f>
        <v>#NUM!</v>
      </c>
      <c r="AQ3062" s="45">
        <f>IF(AU3062="S",IF(Q3062="1. Aceitou o programa",R3062-B3062,0),0)</f>
        <v>0</v>
      </c>
      <c r="AR3062" s="45">
        <f>IF(AU3062="S",IF(AND(S3062&lt;&gt;"",R3062&lt;&gt;""),S3062-R3062,0),0)</f>
        <v>0</v>
      </c>
      <c r="AS3062" s="45">
        <f>IF(AU3062="S",IF(Q3062="1. Aceitou o programa",IF(OR(X3062="Não se Aplica",X3062=""),IF(OR(W3062="Não se Aplica",W3062=""),0,W3062-V3062),AVERAGE(X3062-W3062,W3062-V3062)),0),0)</f>
        <v>0</v>
      </c>
      <c r="AT3062" s="45">
        <f>IF(AU3062="S",IF(AND(Q3062="1. Aceitou o programa",AB3062="Realizada"),IFERROR(IF(AA3062="",0,AA3062-R3062),0),0),0)</f>
        <v>0</v>
      </c>
      <c r="AU3062" s="45" t="str">
        <f>_xlfn.XLOOKUP(U3062,'Lista Suspensa'!$AA$20:$AA$23,'Lista Suspensa'!$AB$20:$AB$23,"N/A")</f>
        <v>S</v>
      </c>
    </row>
    <row r="3063" spans="1:47" ht="12" customHeight="1" x14ac:dyDescent="0.3">
      <c r="A3063" s="87" t="s">
        <v>47</v>
      </c>
      <c r="B3063" s="88">
        <v>46104</v>
      </c>
      <c r="C3063" s="89" t="s">
        <v>48</v>
      </c>
      <c r="D3063" s="89" t="s">
        <v>49</v>
      </c>
      <c r="E3063" s="189">
        <v>89820832</v>
      </c>
      <c r="F3063" s="197" t="s">
        <v>7693</v>
      </c>
      <c r="G3063" s="90">
        <v>4696995747</v>
      </c>
      <c r="H3063" s="91">
        <v>28197</v>
      </c>
      <c r="I3063" s="89"/>
      <c r="J3063" s="89" t="s">
        <v>51</v>
      </c>
      <c r="K3063" s="89" t="s">
        <v>76</v>
      </c>
      <c r="L3063" s="89" t="s">
        <v>2459</v>
      </c>
      <c r="M3063" s="89" t="s">
        <v>7694</v>
      </c>
      <c r="N3063" s="89" t="s">
        <v>449</v>
      </c>
      <c r="O3063" s="92" t="s">
        <v>7695</v>
      </c>
      <c r="P3063" s="93" t="s">
        <v>57</v>
      </c>
      <c r="Q3063" s="110" t="s">
        <v>5322</v>
      </c>
      <c r="R3063" s="94"/>
      <c r="S3063" s="95">
        <v>46168</v>
      </c>
      <c r="T3063" s="95" t="s">
        <v>5203</v>
      </c>
      <c r="U3063" s="95" t="s">
        <v>1125</v>
      </c>
      <c r="V3063" s="91">
        <v>46118</v>
      </c>
      <c r="W3063" s="91">
        <v>46161</v>
      </c>
      <c r="X3063" s="91">
        <v>46167</v>
      </c>
      <c r="Y3063" s="96" t="s">
        <v>2851</v>
      </c>
      <c r="Z3063" s="89"/>
      <c r="AA3063" s="95"/>
      <c r="AB3063" s="89"/>
      <c r="AC3063" s="109"/>
      <c r="AD3063" s="89"/>
      <c r="AE3063" s="89"/>
      <c r="AF3063" s="191"/>
      <c r="AG3063" s="194"/>
      <c r="AH3063" s="193"/>
      <c r="AI3063" s="97"/>
      <c r="AJ3063" s="97"/>
      <c r="AK3063" s="97"/>
      <c r="AL3063" s="45" t="s">
        <v>67</v>
      </c>
      <c r="AM3063" s="160" t="str">
        <f>MONTH(B3063)&amp;"/"&amp;YEAR(B3063)</f>
        <v>3/2026</v>
      </c>
      <c r="AN3063" s="45">
        <f>WEEKNUM(B3063)-WEEKNUM(EOMONTH(B3063,-1)+1)+1</f>
        <v>4</v>
      </c>
      <c r="AO3063" s="45" t="str">
        <f>MONTH(R3063)&amp;"/"&amp;YEAR(R3063)</f>
        <v>1/1900</v>
      </c>
      <c r="AP3063" s="45" t="e">
        <f>WEEKNUM(R3063)-WEEKNUM(EOMONTH(R3063,-1)+1)+1</f>
        <v>#NUM!</v>
      </c>
      <c r="AQ3063" s="45">
        <f>IF(AU3063="S",IF(Q3063="1. Aceitou o programa",R3063-B3063,0),0)</f>
        <v>0</v>
      </c>
      <c r="AR3063" s="45">
        <f>IF(AU3063="S",IF(AND(S3063&lt;&gt;"",R3063&lt;&gt;""),S3063-R3063,0),0)</f>
        <v>0</v>
      </c>
      <c r="AS3063" s="45">
        <f>IF(AU3063="S",IF(Q3063="1. Aceitou o programa",IF(OR(X3063="Não se Aplica",X3063=""),IF(OR(W3063="Não se Aplica",W3063=""),0,W3063-V3063),AVERAGE(X3063-W3063,W3063-V3063)),0),0)</f>
        <v>0</v>
      </c>
      <c r="AT3063" s="45">
        <f>IF(AU3063="S",IF(AND(Q3063="1. Aceitou o programa",AB3063="Realizada"),IFERROR(IF(AA3063="",0,AA3063-R3063),0),0),0)</f>
        <v>0</v>
      </c>
      <c r="AU3063" s="45" t="str">
        <f>_xlfn.XLOOKUP(U3063,'Lista Suspensa'!$AA$20:$AA$23,'Lista Suspensa'!$AB$20:$AB$23,"N/A")</f>
        <v>S</v>
      </c>
    </row>
    <row r="3064" spans="1:47" ht="12" customHeight="1" x14ac:dyDescent="0.3">
      <c r="A3064" s="87" t="s">
        <v>47</v>
      </c>
      <c r="B3064" s="88">
        <v>46104</v>
      </c>
      <c r="C3064" s="89" t="s">
        <v>48</v>
      </c>
      <c r="D3064" s="89" t="s">
        <v>49</v>
      </c>
      <c r="E3064" s="189">
        <v>86713553</v>
      </c>
      <c r="F3064" s="197" t="s">
        <v>7696</v>
      </c>
      <c r="G3064" s="90">
        <v>21659832829</v>
      </c>
      <c r="H3064" s="91">
        <v>30066</v>
      </c>
      <c r="I3064" s="89"/>
      <c r="J3064" s="89" t="s">
        <v>84</v>
      </c>
      <c r="K3064" s="89" t="s">
        <v>52</v>
      </c>
      <c r="L3064" s="89" t="s">
        <v>619</v>
      </c>
      <c r="M3064" s="89" t="s">
        <v>7697</v>
      </c>
      <c r="N3064" s="89" t="s">
        <v>137</v>
      </c>
      <c r="O3064" s="92" t="s">
        <v>7698</v>
      </c>
      <c r="P3064" s="93" t="s">
        <v>57</v>
      </c>
      <c r="Q3064" s="110" t="s">
        <v>5322</v>
      </c>
      <c r="R3064" s="94"/>
      <c r="S3064" s="95">
        <v>46168</v>
      </c>
      <c r="T3064" s="95" t="s">
        <v>5203</v>
      </c>
      <c r="U3064" s="95" t="s">
        <v>1125</v>
      </c>
      <c r="V3064" s="91">
        <v>46118</v>
      </c>
      <c r="W3064" s="91">
        <v>46161</v>
      </c>
      <c r="X3064" s="91">
        <v>46168</v>
      </c>
      <c r="Y3064" s="96"/>
      <c r="Z3064" s="89"/>
      <c r="AA3064" s="95"/>
      <c r="AB3064" s="89"/>
      <c r="AC3064" s="109"/>
      <c r="AD3064" s="89"/>
      <c r="AE3064" s="89"/>
      <c r="AF3064" s="191"/>
      <c r="AG3064" s="194"/>
      <c r="AH3064" s="193"/>
      <c r="AI3064" s="97"/>
      <c r="AJ3064" s="97"/>
      <c r="AK3064" s="97"/>
      <c r="AL3064" s="45" t="s">
        <v>67</v>
      </c>
      <c r="AM3064" s="160" t="str">
        <f>MONTH(B3064)&amp;"/"&amp;YEAR(B3064)</f>
        <v>3/2026</v>
      </c>
      <c r="AN3064" s="45">
        <f>WEEKNUM(B3064)-WEEKNUM(EOMONTH(B3064,-1)+1)+1</f>
        <v>4</v>
      </c>
      <c r="AO3064" s="45" t="str">
        <f>MONTH(R3064)&amp;"/"&amp;YEAR(R3064)</f>
        <v>1/1900</v>
      </c>
      <c r="AP3064" s="45" t="e">
        <f>WEEKNUM(R3064)-WEEKNUM(EOMONTH(R3064,-1)+1)+1</f>
        <v>#NUM!</v>
      </c>
      <c r="AQ3064" s="45">
        <f>IF(AU3064="S",IF(Q3064="1. Aceitou o programa",R3064-B3064,0),0)</f>
        <v>0</v>
      </c>
      <c r="AR3064" s="45">
        <f>IF(AU3064="S",IF(AND(S3064&lt;&gt;"",R3064&lt;&gt;""),S3064-R3064,0),0)</f>
        <v>0</v>
      </c>
      <c r="AS3064" s="45">
        <f>IF(AU3064="S",IF(Q3064="1. Aceitou o programa",IF(OR(X3064="Não se Aplica",X3064=""),IF(OR(W3064="Não se Aplica",W3064=""),0,W3064-V3064),AVERAGE(X3064-W3064,W3064-V3064)),0),0)</f>
        <v>0</v>
      </c>
      <c r="AT3064" s="45">
        <f>IF(AU3064="S",IF(AND(Q3064="1. Aceitou o programa",AB3064="Realizada"),IFERROR(IF(AA3064="",0,AA3064-R3064),0),0),0)</f>
        <v>0</v>
      </c>
      <c r="AU3064" s="45" t="str">
        <f>_xlfn.XLOOKUP(U3064,'Lista Suspensa'!$AA$20:$AA$23,'Lista Suspensa'!$AB$20:$AB$23,"N/A")</f>
        <v>S</v>
      </c>
    </row>
    <row r="3065" spans="1:47" ht="12" customHeight="1" x14ac:dyDescent="0.3">
      <c r="A3065" s="87" t="s">
        <v>47</v>
      </c>
      <c r="B3065" s="88">
        <v>46104</v>
      </c>
      <c r="C3065" s="89" t="s">
        <v>48</v>
      </c>
      <c r="D3065" s="89" t="s">
        <v>49</v>
      </c>
      <c r="E3065" s="189">
        <v>81797436</v>
      </c>
      <c r="F3065" s="197" t="s">
        <v>7699</v>
      </c>
      <c r="G3065" s="90">
        <v>47599901515</v>
      </c>
      <c r="H3065" s="91">
        <v>24826</v>
      </c>
      <c r="I3065" s="89"/>
      <c r="J3065" s="89" t="s">
        <v>51</v>
      </c>
      <c r="K3065" s="89" t="s">
        <v>76</v>
      </c>
      <c r="L3065" s="89" t="s">
        <v>191</v>
      </c>
      <c r="M3065" s="89" t="s">
        <v>234</v>
      </c>
      <c r="N3065" s="89" t="s">
        <v>449</v>
      </c>
      <c r="O3065" s="92" t="s">
        <v>7700</v>
      </c>
      <c r="P3065" s="93" t="s">
        <v>57</v>
      </c>
      <c r="Q3065" s="110" t="s">
        <v>5322</v>
      </c>
      <c r="R3065" s="94"/>
      <c r="S3065" s="95">
        <v>46168</v>
      </c>
      <c r="T3065" s="95" t="s">
        <v>5203</v>
      </c>
      <c r="U3065" s="95" t="s">
        <v>1125</v>
      </c>
      <c r="V3065" s="91">
        <v>46118</v>
      </c>
      <c r="W3065" s="91">
        <v>46161</v>
      </c>
      <c r="X3065" s="91">
        <v>46168</v>
      </c>
      <c r="Y3065" s="96"/>
      <c r="Z3065" s="89"/>
      <c r="AA3065" s="95"/>
      <c r="AB3065" s="89"/>
      <c r="AC3065" s="109"/>
      <c r="AD3065" s="89"/>
      <c r="AE3065" s="89"/>
      <c r="AF3065" s="191"/>
      <c r="AG3065" s="194"/>
      <c r="AH3065" s="193"/>
      <c r="AI3065" s="97"/>
      <c r="AJ3065" s="97"/>
      <c r="AK3065" s="97"/>
      <c r="AL3065" s="45" t="s">
        <v>67</v>
      </c>
      <c r="AM3065" s="160" t="str">
        <f>MONTH(B3065)&amp;"/"&amp;YEAR(B3065)</f>
        <v>3/2026</v>
      </c>
      <c r="AN3065" s="45">
        <f>WEEKNUM(B3065)-WEEKNUM(EOMONTH(B3065,-1)+1)+1</f>
        <v>4</v>
      </c>
      <c r="AO3065" s="45" t="str">
        <f>MONTH(R3065)&amp;"/"&amp;YEAR(R3065)</f>
        <v>1/1900</v>
      </c>
      <c r="AP3065" s="45" t="e">
        <f>WEEKNUM(R3065)-WEEKNUM(EOMONTH(R3065,-1)+1)+1</f>
        <v>#NUM!</v>
      </c>
      <c r="AQ3065" s="45">
        <f>IF(AU3065="S",IF(Q3065="1. Aceitou o programa",R3065-B3065,0),0)</f>
        <v>0</v>
      </c>
      <c r="AR3065" s="45">
        <f>IF(AU3065="S",IF(AND(S3065&lt;&gt;"",R3065&lt;&gt;""),S3065-R3065,0),0)</f>
        <v>0</v>
      </c>
      <c r="AS3065" s="45">
        <f>IF(AU3065="S",IF(Q3065="1. Aceitou o programa",IF(OR(X3065="Não se Aplica",X3065=""),IF(OR(W3065="Não se Aplica",W3065=""),0,W3065-V3065),AVERAGE(X3065-W3065,W3065-V3065)),0),0)</f>
        <v>0</v>
      </c>
      <c r="AT3065" s="45">
        <f>IF(AU3065="S",IF(AND(Q3065="1. Aceitou o programa",AB3065="Realizada"),IFERROR(IF(AA3065="",0,AA3065-R3065),0),0),0)</f>
        <v>0</v>
      </c>
      <c r="AU3065" s="45" t="str">
        <f>_xlfn.XLOOKUP(U3065,'Lista Suspensa'!$AA$20:$AA$23,'Lista Suspensa'!$AB$20:$AB$23,"N/A")</f>
        <v>S</v>
      </c>
    </row>
    <row r="3066" spans="1:47" ht="12" customHeight="1" x14ac:dyDescent="0.3">
      <c r="A3066" s="87" t="s">
        <v>47</v>
      </c>
      <c r="B3066" s="88">
        <v>46104</v>
      </c>
      <c r="C3066" s="89" t="s">
        <v>48</v>
      </c>
      <c r="D3066" s="89" t="s">
        <v>49</v>
      </c>
      <c r="E3066" s="189">
        <v>81778381</v>
      </c>
      <c r="F3066" s="197" t="s">
        <v>7701</v>
      </c>
      <c r="G3066" s="90">
        <v>14230546874</v>
      </c>
      <c r="H3066" s="91">
        <v>26875</v>
      </c>
      <c r="I3066" s="89"/>
      <c r="J3066" s="89" t="s">
        <v>51</v>
      </c>
      <c r="K3066" s="89" t="s">
        <v>52</v>
      </c>
      <c r="L3066" s="89" t="s">
        <v>85</v>
      </c>
      <c r="M3066" s="89" t="s">
        <v>3186</v>
      </c>
      <c r="N3066" s="89" t="s">
        <v>137</v>
      </c>
      <c r="O3066" s="92" t="s">
        <v>7702</v>
      </c>
      <c r="P3066" s="93" t="s">
        <v>57</v>
      </c>
      <c r="Q3066" s="110" t="s">
        <v>5322</v>
      </c>
      <c r="R3066" s="94"/>
      <c r="S3066" s="95">
        <v>46168</v>
      </c>
      <c r="T3066" s="95" t="s">
        <v>5203</v>
      </c>
      <c r="U3066" s="95" t="s">
        <v>1125</v>
      </c>
      <c r="V3066" s="91">
        <v>46118</v>
      </c>
      <c r="W3066" s="91">
        <v>46161</v>
      </c>
      <c r="X3066" s="91">
        <v>46168</v>
      </c>
      <c r="Y3066" s="96"/>
      <c r="Z3066" s="89"/>
      <c r="AA3066" s="95"/>
      <c r="AB3066" s="89"/>
      <c r="AC3066" s="109"/>
      <c r="AD3066" s="89"/>
      <c r="AE3066" s="89"/>
      <c r="AF3066" s="191"/>
      <c r="AG3066" s="194"/>
      <c r="AH3066" s="193"/>
      <c r="AI3066" s="97"/>
      <c r="AJ3066" s="97"/>
      <c r="AK3066" s="97"/>
      <c r="AL3066" s="45" t="s">
        <v>67</v>
      </c>
      <c r="AM3066" s="160" t="str">
        <f>MONTH(B3066)&amp;"/"&amp;YEAR(B3066)</f>
        <v>3/2026</v>
      </c>
      <c r="AN3066" s="45">
        <f>WEEKNUM(B3066)-WEEKNUM(EOMONTH(B3066,-1)+1)+1</f>
        <v>4</v>
      </c>
      <c r="AO3066" s="45" t="str">
        <f>MONTH(R3066)&amp;"/"&amp;YEAR(R3066)</f>
        <v>1/1900</v>
      </c>
      <c r="AP3066" s="45" t="e">
        <f>WEEKNUM(R3066)-WEEKNUM(EOMONTH(R3066,-1)+1)+1</f>
        <v>#NUM!</v>
      </c>
      <c r="AQ3066" s="45">
        <f>IF(AU3066="S",IF(Q3066="1. Aceitou o programa",R3066-B3066,0),0)</f>
        <v>0</v>
      </c>
      <c r="AR3066" s="45">
        <f>IF(AU3066="S",IF(AND(S3066&lt;&gt;"",R3066&lt;&gt;""),S3066-R3066,0),0)</f>
        <v>0</v>
      </c>
      <c r="AS3066" s="45">
        <f>IF(AU3066="S",IF(Q3066="1. Aceitou o programa",IF(OR(X3066="Não se Aplica",X3066=""),IF(OR(W3066="Não se Aplica",W3066=""),0,W3066-V3066),AVERAGE(X3066-W3066,W3066-V3066)),0),0)</f>
        <v>0</v>
      </c>
      <c r="AT3066" s="45">
        <f>IF(AU3066="S",IF(AND(Q3066="1. Aceitou o programa",AB3066="Realizada"),IFERROR(IF(AA3066="",0,AA3066-R3066),0),0),0)</f>
        <v>0</v>
      </c>
      <c r="AU3066" s="45" t="str">
        <f>_xlfn.XLOOKUP(U3066,'Lista Suspensa'!$AA$20:$AA$23,'Lista Suspensa'!$AB$20:$AB$23,"N/A")</f>
        <v>S</v>
      </c>
    </row>
    <row r="3067" spans="1:47" ht="12" customHeight="1" x14ac:dyDescent="0.3">
      <c r="A3067" s="87" t="s">
        <v>47</v>
      </c>
      <c r="B3067" s="88">
        <v>46104</v>
      </c>
      <c r="C3067" s="89" t="s">
        <v>48</v>
      </c>
      <c r="D3067" s="89" t="s">
        <v>49</v>
      </c>
      <c r="E3067" s="189">
        <v>81791450</v>
      </c>
      <c r="F3067" s="197" t="s">
        <v>7703</v>
      </c>
      <c r="G3067" s="90">
        <v>16297659885</v>
      </c>
      <c r="H3067" s="91">
        <v>26344</v>
      </c>
      <c r="I3067" s="89"/>
      <c r="J3067" s="89" t="s">
        <v>51</v>
      </c>
      <c r="K3067" s="89" t="s">
        <v>52</v>
      </c>
      <c r="L3067" s="89" t="s">
        <v>85</v>
      </c>
      <c r="M3067" s="89" t="s">
        <v>2159</v>
      </c>
      <c r="N3067" s="89" t="s">
        <v>137</v>
      </c>
      <c r="O3067" s="92" t="s">
        <v>7704</v>
      </c>
      <c r="P3067" s="93" t="s">
        <v>57</v>
      </c>
      <c r="Q3067" s="110" t="s">
        <v>5322</v>
      </c>
      <c r="R3067" s="94"/>
      <c r="S3067" s="95">
        <v>46168</v>
      </c>
      <c r="T3067" s="95" t="s">
        <v>5203</v>
      </c>
      <c r="U3067" s="95" t="s">
        <v>1125</v>
      </c>
      <c r="V3067" s="91">
        <v>46118</v>
      </c>
      <c r="W3067" s="91">
        <v>46161</v>
      </c>
      <c r="X3067" s="91">
        <v>46168</v>
      </c>
      <c r="Y3067" s="96"/>
      <c r="Z3067" s="89"/>
      <c r="AA3067" s="95"/>
      <c r="AB3067" s="89"/>
      <c r="AC3067" s="109"/>
      <c r="AD3067" s="89"/>
      <c r="AE3067" s="89"/>
      <c r="AF3067" s="191"/>
      <c r="AG3067" s="194"/>
      <c r="AH3067" s="193"/>
      <c r="AI3067" s="97"/>
      <c r="AJ3067" s="97"/>
      <c r="AK3067" s="97"/>
      <c r="AL3067" s="45" t="s">
        <v>67</v>
      </c>
      <c r="AM3067" s="160" t="str">
        <f>MONTH(B3067)&amp;"/"&amp;YEAR(B3067)</f>
        <v>3/2026</v>
      </c>
      <c r="AN3067" s="45">
        <f>WEEKNUM(B3067)-WEEKNUM(EOMONTH(B3067,-1)+1)+1</f>
        <v>4</v>
      </c>
      <c r="AO3067" s="45" t="str">
        <f>MONTH(R3067)&amp;"/"&amp;YEAR(R3067)</f>
        <v>1/1900</v>
      </c>
      <c r="AP3067" s="45" t="e">
        <f>WEEKNUM(R3067)-WEEKNUM(EOMONTH(R3067,-1)+1)+1</f>
        <v>#NUM!</v>
      </c>
      <c r="AQ3067" s="45">
        <f>IF(AU3067="S",IF(Q3067="1. Aceitou o programa",R3067-B3067,0),0)</f>
        <v>0</v>
      </c>
      <c r="AR3067" s="45">
        <f>IF(AU3067="S",IF(AND(S3067&lt;&gt;"",R3067&lt;&gt;""),S3067-R3067,0),0)</f>
        <v>0</v>
      </c>
      <c r="AS3067" s="45">
        <f>IF(AU3067="S",IF(Q3067="1. Aceitou o programa",IF(OR(X3067="Não se Aplica",X3067=""),IF(OR(W3067="Não se Aplica",W3067=""),0,W3067-V3067),AVERAGE(X3067-W3067,W3067-V3067)),0),0)</f>
        <v>0</v>
      </c>
      <c r="AT3067" s="45">
        <f>IF(AU3067="S",IF(AND(Q3067="1. Aceitou o programa",AB3067="Realizada"),IFERROR(IF(AA3067="",0,AA3067-R3067),0),0),0)</f>
        <v>0</v>
      </c>
      <c r="AU3067" s="45" t="str">
        <f>_xlfn.XLOOKUP(U3067,'Lista Suspensa'!$AA$20:$AA$23,'Lista Suspensa'!$AB$20:$AB$23,"N/A")</f>
        <v>S</v>
      </c>
    </row>
    <row r="3068" spans="1:47" ht="12" customHeight="1" x14ac:dyDescent="0.3">
      <c r="A3068" s="87" t="s">
        <v>47</v>
      </c>
      <c r="B3068" s="88">
        <v>46104</v>
      </c>
      <c r="C3068" s="89" t="s">
        <v>48</v>
      </c>
      <c r="D3068" s="89" t="s">
        <v>49</v>
      </c>
      <c r="E3068" s="189">
        <v>81809362</v>
      </c>
      <c r="F3068" s="197" t="s">
        <v>7705</v>
      </c>
      <c r="G3068" s="90">
        <v>99173980749</v>
      </c>
      <c r="H3068" s="91">
        <v>21033</v>
      </c>
      <c r="I3068" s="89"/>
      <c r="J3068" s="89" t="s">
        <v>51</v>
      </c>
      <c r="K3068" s="89" t="s">
        <v>76</v>
      </c>
      <c r="L3068" s="89" t="s">
        <v>95</v>
      </c>
      <c r="M3068" s="89" t="s">
        <v>395</v>
      </c>
      <c r="N3068" s="89" t="s">
        <v>137</v>
      </c>
      <c r="O3068" s="92" t="s">
        <v>7706</v>
      </c>
      <c r="P3068" s="93" t="s">
        <v>57</v>
      </c>
      <c r="Q3068" s="110" t="s">
        <v>5322</v>
      </c>
      <c r="R3068" s="94"/>
      <c r="S3068" s="95">
        <v>46168</v>
      </c>
      <c r="T3068" s="95" t="s">
        <v>5203</v>
      </c>
      <c r="U3068" s="95" t="s">
        <v>1125</v>
      </c>
      <c r="V3068" s="91">
        <v>46118</v>
      </c>
      <c r="W3068" s="91">
        <v>46161</v>
      </c>
      <c r="X3068" s="91">
        <v>46168</v>
      </c>
      <c r="Y3068" s="96"/>
      <c r="Z3068" s="89"/>
      <c r="AA3068" s="95"/>
      <c r="AB3068" s="89"/>
      <c r="AC3068" s="109"/>
      <c r="AD3068" s="89"/>
      <c r="AE3068" s="89"/>
      <c r="AF3068" s="191"/>
      <c r="AG3068" s="194"/>
      <c r="AH3068" s="193"/>
      <c r="AI3068" s="97"/>
      <c r="AJ3068" s="97"/>
      <c r="AK3068" s="97"/>
      <c r="AL3068" s="45" t="s">
        <v>67</v>
      </c>
      <c r="AM3068" s="160" t="str">
        <f>MONTH(B3068)&amp;"/"&amp;YEAR(B3068)</f>
        <v>3/2026</v>
      </c>
      <c r="AN3068" s="45">
        <f>WEEKNUM(B3068)-WEEKNUM(EOMONTH(B3068,-1)+1)+1</f>
        <v>4</v>
      </c>
      <c r="AO3068" s="45" t="str">
        <f>MONTH(R3068)&amp;"/"&amp;YEAR(R3068)</f>
        <v>1/1900</v>
      </c>
      <c r="AP3068" s="45" t="e">
        <f>WEEKNUM(R3068)-WEEKNUM(EOMONTH(R3068,-1)+1)+1</f>
        <v>#NUM!</v>
      </c>
      <c r="AQ3068" s="45">
        <f>IF(AU3068="S",IF(Q3068="1. Aceitou o programa",R3068-B3068,0),0)</f>
        <v>0</v>
      </c>
      <c r="AR3068" s="45">
        <f>IF(AU3068="S",IF(AND(S3068&lt;&gt;"",R3068&lt;&gt;""),S3068-R3068,0),0)</f>
        <v>0</v>
      </c>
      <c r="AS3068" s="45">
        <f>IF(AU3068="S",IF(Q3068="1. Aceitou o programa",IF(OR(X3068="Não se Aplica",X3068=""),IF(OR(W3068="Não se Aplica",W3068=""),0,W3068-V3068),AVERAGE(X3068-W3068,W3068-V3068)),0),0)</f>
        <v>0</v>
      </c>
      <c r="AT3068" s="45">
        <f>IF(AU3068="S",IF(AND(Q3068="1. Aceitou o programa",AB3068="Realizada"),IFERROR(IF(AA3068="",0,AA3068-R3068),0),0),0)</f>
        <v>0</v>
      </c>
      <c r="AU3068" s="45" t="str">
        <f>_xlfn.XLOOKUP(U3068,'Lista Suspensa'!$AA$20:$AA$23,'Lista Suspensa'!$AB$20:$AB$23,"N/A")</f>
        <v>S</v>
      </c>
    </row>
    <row r="3069" spans="1:47" ht="12" customHeight="1" x14ac:dyDescent="0.3">
      <c r="A3069" s="87" t="s">
        <v>47</v>
      </c>
      <c r="B3069" s="88">
        <v>46104</v>
      </c>
      <c r="C3069" s="89" t="s">
        <v>48</v>
      </c>
      <c r="D3069" s="89" t="s">
        <v>49</v>
      </c>
      <c r="E3069" s="189">
        <v>95346809</v>
      </c>
      <c r="F3069" s="197" t="s">
        <v>7707</v>
      </c>
      <c r="G3069" s="90">
        <v>413124738</v>
      </c>
      <c r="H3069" s="91">
        <v>22272</v>
      </c>
      <c r="I3069" s="89"/>
      <c r="J3069" s="89" t="s">
        <v>51</v>
      </c>
      <c r="K3069" s="89" t="s">
        <v>76</v>
      </c>
      <c r="L3069" s="89" t="s">
        <v>95</v>
      </c>
      <c r="M3069" s="89" t="s">
        <v>1561</v>
      </c>
      <c r="N3069" s="89" t="s">
        <v>331</v>
      </c>
      <c r="O3069" s="92" t="s">
        <v>7708</v>
      </c>
      <c r="P3069" s="93" t="s">
        <v>57</v>
      </c>
      <c r="Q3069" s="110" t="s">
        <v>5322</v>
      </c>
      <c r="R3069" s="94"/>
      <c r="S3069" s="95">
        <v>46168</v>
      </c>
      <c r="T3069" s="95" t="s">
        <v>5203</v>
      </c>
      <c r="U3069" s="95" t="s">
        <v>1125</v>
      </c>
      <c r="V3069" s="91">
        <v>46118</v>
      </c>
      <c r="W3069" s="91">
        <v>46161</v>
      </c>
      <c r="X3069" s="91">
        <v>46168</v>
      </c>
      <c r="Y3069" s="96"/>
      <c r="Z3069" s="89"/>
      <c r="AA3069" s="95"/>
      <c r="AB3069" s="89"/>
      <c r="AC3069" s="109"/>
      <c r="AD3069" s="89"/>
      <c r="AE3069" s="89"/>
      <c r="AF3069" s="191"/>
      <c r="AG3069" s="194"/>
      <c r="AH3069" s="193"/>
      <c r="AI3069" s="97"/>
      <c r="AJ3069" s="97"/>
      <c r="AK3069" s="97"/>
      <c r="AL3069" s="45" t="s">
        <v>67</v>
      </c>
      <c r="AM3069" s="160" t="str">
        <f>MONTH(B3069)&amp;"/"&amp;YEAR(B3069)</f>
        <v>3/2026</v>
      </c>
      <c r="AN3069" s="45">
        <f>WEEKNUM(B3069)-WEEKNUM(EOMONTH(B3069,-1)+1)+1</f>
        <v>4</v>
      </c>
      <c r="AO3069" s="45" t="str">
        <f>MONTH(R3069)&amp;"/"&amp;YEAR(R3069)</f>
        <v>1/1900</v>
      </c>
      <c r="AP3069" s="45" t="e">
        <f>WEEKNUM(R3069)-WEEKNUM(EOMONTH(R3069,-1)+1)+1</f>
        <v>#NUM!</v>
      </c>
      <c r="AQ3069" s="45">
        <f>IF(AU3069="S",IF(Q3069="1. Aceitou o programa",R3069-B3069,0),0)</f>
        <v>0</v>
      </c>
      <c r="AR3069" s="45">
        <f>IF(AU3069="S",IF(AND(S3069&lt;&gt;"",R3069&lt;&gt;""),S3069-R3069,0),0)</f>
        <v>0</v>
      </c>
      <c r="AS3069" s="45">
        <f>IF(AU3069="S",IF(Q3069="1. Aceitou o programa",IF(OR(X3069="Não se Aplica",X3069=""),IF(OR(W3069="Não se Aplica",W3069=""),0,W3069-V3069),AVERAGE(X3069-W3069,W3069-V3069)),0),0)</f>
        <v>0</v>
      </c>
      <c r="AT3069" s="45">
        <f>IF(AU3069="S",IF(AND(Q3069="1. Aceitou o programa",AB3069="Realizada"),IFERROR(IF(AA3069="",0,AA3069-R3069),0),0),0)</f>
        <v>0</v>
      </c>
      <c r="AU3069" s="45" t="str">
        <f>_xlfn.XLOOKUP(U3069,'Lista Suspensa'!$AA$20:$AA$23,'Lista Suspensa'!$AB$20:$AB$23,"N/A")</f>
        <v>S</v>
      </c>
    </row>
    <row r="3070" spans="1:47" ht="12" customHeight="1" x14ac:dyDescent="0.3">
      <c r="A3070" s="87" t="s">
        <v>47</v>
      </c>
      <c r="B3070" s="88">
        <v>46104</v>
      </c>
      <c r="C3070" s="89" t="s">
        <v>48</v>
      </c>
      <c r="D3070" s="89" t="s">
        <v>49</v>
      </c>
      <c r="E3070" s="189">
        <v>81845782</v>
      </c>
      <c r="F3070" s="197" t="s">
        <v>7709</v>
      </c>
      <c r="G3070" s="90">
        <v>30800583809</v>
      </c>
      <c r="H3070" s="91">
        <v>26035</v>
      </c>
      <c r="I3070" s="89"/>
      <c r="J3070" s="89" t="s">
        <v>51</v>
      </c>
      <c r="K3070" s="89" t="s">
        <v>52</v>
      </c>
      <c r="L3070" s="89" t="s">
        <v>53</v>
      </c>
      <c r="M3070" s="89" t="s">
        <v>3782</v>
      </c>
      <c r="N3070" s="89" t="s">
        <v>137</v>
      </c>
      <c r="O3070" s="92" t="s">
        <v>7710</v>
      </c>
      <c r="P3070" s="93" t="s">
        <v>57</v>
      </c>
      <c r="Q3070" s="110" t="s">
        <v>5322</v>
      </c>
      <c r="R3070" s="94"/>
      <c r="S3070" s="95">
        <v>46168</v>
      </c>
      <c r="T3070" s="95" t="s">
        <v>5203</v>
      </c>
      <c r="U3070" s="95" t="s">
        <v>1125</v>
      </c>
      <c r="V3070" s="91">
        <v>46118</v>
      </c>
      <c r="W3070" s="91">
        <v>46161</v>
      </c>
      <c r="X3070" s="91">
        <v>46168</v>
      </c>
      <c r="Y3070" s="96"/>
      <c r="Z3070" s="89"/>
      <c r="AA3070" s="95"/>
      <c r="AB3070" s="89"/>
      <c r="AC3070" s="109"/>
      <c r="AD3070" s="89"/>
      <c r="AE3070" s="89"/>
      <c r="AF3070" s="191"/>
      <c r="AG3070" s="194"/>
      <c r="AH3070" s="193"/>
      <c r="AI3070" s="97"/>
      <c r="AJ3070" s="97"/>
      <c r="AK3070" s="97"/>
      <c r="AL3070" s="45" t="s">
        <v>67</v>
      </c>
      <c r="AM3070" s="160" t="str">
        <f>MONTH(B3070)&amp;"/"&amp;YEAR(B3070)</f>
        <v>3/2026</v>
      </c>
      <c r="AN3070" s="45">
        <f>WEEKNUM(B3070)-WEEKNUM(EOMONTH(B3070,-1)+1)+1</f>
        <v>4</v>
      </c>
      <c r="AO3070" s="45" t="str">
        <f>MONTH(R3070)&amp;"/"&amp;YEAR(R3070)</f>
        <v>1/1900</v>
      </c>
      <c r="AP3070" s="45" t="e">
        <f>WEEKNUM(R3070)-WEEKNUM(EOMONTH(R3070,-1)+1)+1</f>
        <v>#NUM!</v>
      </c>
      <c r="AQ3070" s="45">
        <f>IF(AU3070="S",IF(Q3070="1. Aceitou o programa",R3070-B3070,0),0)</f>
        <v>0</v>
      </c>
      <c r="AR3070" s="45">
        <f>IF(AU3070="S",IF(AND(S3070&lt;&gt;"",R3070&lt;&gt;""),S3070-R3070,0),0)</f>
        <v>0</v>
      </c>
      <c r="AS3070" s="45">
        <f>IF(AU3070="S",IF(Q3070="1. Aceitou o programa",IF(OR(X3070="Não se Aplica",X3070=""),IF(OR(W3070="Não se Aplica",W3070=""),0,W3070-V3070),AVERAGE(X3070-W3070,W3070-V3070)),0),0)</f>
        <v>0</v>
      </c>
      <c r="AT3070" s="45">
        <f>IF(AU3070="S",IF(AND(Q3070="1. Aceitou o programa",AB3070="Realizada"),IFERROR(IF(AA3070="",0,AA3070-R3070),0),0),0)</f>
        <v>0</v>
      </c>
      <c r="AU3070" s="45" t="str">
        <f>_xlfn.XLOOKUP(U3070,'Lista Suspensa'!$AA$20:$AA$23,'Lista Suspensa'!$AB$20:$AB$23,"N/A")</f>
        <v>S</v>
      </c>
    </row>
    <row r="3071" spans="1:47" ht="12" customHeight="1" x14ac:dyDescent="0.3">
      <c r="A3071" s="87" t="s">
        <v>47</v>
      </c>
      <c r="B3071" s="88">
        <v>46104</v>
      </c>
      <c r="C3071" s="89" t="s">
        <v>48</v>
      </c>
      <c r="D3071" s="89" t="s">
        <v>49</v>
      </c>
      <c r="E3071" s="189">
        <v>84446430</v>
      </c>
      <c r="F3071" s="197" t="s">
        <v>7711</v>
      </c>
      <c r="G3071" s="90">
        <v>19362688760</v>
      </c>
      <c r="H3071" s="91">
        <v>37309</v>
      </c>
      <c r="I3071" s="89"/>
      <c r="J3071" s="89" t="s">
        <v>84</v>
      </c>
      <c r="K3071" s="89" t="s">
        <v>76</v>
      </c>
      <c r="L3071" s="89" t="s">
        <v>283</v>
      </c>
      <c r="M3071" s="89" t="s">
        <v>6372</v>
      </c>
      <c r="N3071" s="89" t="s">
        <v>137</v>
      </c>
      <c r="O3071" s="92" t="s">
        <v>7712</v>
      </c>
      <c r="P3071" s="93" t="s">
        <v>57</v>
      </c>
      <c r="Q3071" s="110" t="s">
        <v>5322</v>
      </c>
      <c r="R3071" s="94"/>
      <c r="S3071" s="95">
        <v>46168</v>
      </c>
      <c r="T3071" s="95" t="s">
        <v>5203</v>
      </c>
      <c r="U3071" s="95" t="s">
        <v>1125</v>
      </c>
      <c r="V3071" s="91">
        <v>46118</v>
      </c>
      <c r="W3071" s="91">
        <v>46161</v>
      </c>
      <c r="X3071" s="91">
        <v>46168</v>
      </c>
      <c r="Y3071" s="96"/>
      <c r="Z3071" s="89"/>
      <c r="AA3071" s="95"/>
      <c r="AB3071" s="89"/>
      <c r="AC3071" s="109"/>
      <c r="AD3071" s="89"/>
      <c r="AE3071" s="89"/>
      <c r="AF3071" s="191"/>
      <c r="AG3071" s="194"/>
      <c r="AH3071" s="193"/>
      <c r="AI3071" s="97"/>
      <c r="AJ3071" s="97"/>
      <c r="AK3071" s="97"/>
      <c r="AL3071" s="45" t="s">
        <v>67</v>
      </c>
      <c r="AM3071" s="160" t="str">
        <f>MONTH(B3071)&amp;"/"&amp;YEAR(B3071)</f>
        <v>3/2026</v>
      </c>
      <c r="AN3071" s="45">
        <f>WEEKNUM(B3071)-WEEKNUM(EOMONTH(B3071,-1)+1)+1</f>
        <v>4</v>
      </c>
      <c r="AO3071" s="45" t="str">
        <f>MONTH(R3071)&amp;"/"&amp;YEAR(R3071)</f>
        <v>1/1900</v>
      </c>
      <c r="AP3071" s="45" t="e">
        <f>WEEKNUM(R3071)-WEEKNUM(EOMONTH(R3071,-1)+1)+1</f>
        <v>#NUM!</v>
      </c>
      <c r="AQ3071" s="45">
        <f>IF(AU3071="S",IF(Q3071="1. Aceitou o programa",R3071-B3071,0),0)</f>
        <v>0</v>
      </c>
      <c r="AR3071" s="45">
        <f>IF(AU3071="S",IF(AND(S3071&lt;&gt;"",R3071&lt;&gt;""),S3071-R3071,0),0)</f>
        <v>0</v>
      </c>
      <c r="AS3071" s="45">
        <f>IF(AU3071="S",IF(Q3071="1. Aceitou o programa",IF(OR(X3071="Não se Aplica",X3071=""),IF(OR(W3071="Não se Aplica",W3071=""),0,W3071-V3071),AVERAGE(X3071-W3071,W3071-V3071)),0),0)</f>
        <v>0</v>
      </c>
      <c r="AT3071" s="45">
        <f>IF(AU3071="S",IF(AND(Q3071="1. Aceitou o programa",AB3071="Realizada"),IFERROR(IF(AA3071="",0,AA3071-R3071),0),0),0)</f>
        <v>0</v>
      </c>
      <c r="AU3071" s="45" t="str">
        <f>_xlfn.XLOOKUP(U3071,'Lista Suspensa'!$AA$20:$AA$23,'Lista Suspensa'!$AB$20:$AB$23,"N/A")</f>
        <v>S</v>
      </c>
    </row>
    <row r="3072" spans="1:47" ht="12" customHeight="1" x14ac:dyDescent="0.3">
      <c r="A3072" s="87" t="s">
        <v>47</v>
      </c>
      <c r="B3072" s="88">
        <v>46104</v>
      </c>
      <c r="C3072" s="89" t="s">
        <v>48</v>
      </c>
      <c r="D3072" s="89" t="s">
        <v>49</v>
      </c>
      <c r="E3072" s="189">
        <v>81917258</v>
      </c>
      <c r="F3072" s="197" t="s">
        <v>7713</v>
      </c>
      <c r="G3072" s="90">
        <v>55060323749</v>
      </c>
      <c r="H3072" s="91">
        <v>20978</v>
      </c>
      <c r="I3072" s="89"/>
      <c r="J3072" s="89" t="s">
        <v>84</v>
      </c>
      <c r="K3072" s="89" t="s">
        <v>76</v>
      </c>
      <c r="L3072" s="89" t="s">
        <v>95</v>
      </c>
      <c r="M3072" s="89" t="s">
        <v>96</v>
      </c>
      <c r="N3072" s="89" t="s">
        <v>137</v>
      </c>
      <c r="O3072" s="92" t="s">
        <v>7714</v>
      </c>
      <c r="P3072" s="93" t="s">
        <v>57</v>
      </c>
      <c r="Q3072" s="110" t="s">
        <v>5322</v>
      </c>
      <c r="R3072" s="94"/>
      <c r="S3072" s="95">
        <v>46168</v>
      </c>
      <c r="T3072" s="95" t="s">
        <v>5203</v>
      </c>
      <c r="U3072" s="95" t="s">
        <v>1125</v>
      </c>
      <c r="V3072" s="91">
        <v>46118</v>
      </c>
      <c r="W3072" s="91">
        <v>46161</v>
      </c>
      <c r="X3072" s="91">
        <v>46168</v>
      </c>
      <c r="Y3072" s="96"/>
      <c r="Z3072" s="89"/>
      <c r="AA3072" s="95"/>
      <c r="AB3072" s="89"/>
      <c r="AC3072" s="109"/>
      <c r="AD3072" s="89"/>
      <c r="AE3072" s="89"/>
      <c r="AF3072" s="191"/>
      <c r="AG3072" s="194"/>
      <c r="AH3072" s="193"/>
      <c r="AI3072" s="97"/>
      <c r="AJ3072" s="97"/>
      <c r="AK3072" s="97"/>
      <c r="AL3072" s="45" t="s">
        <v>67</v>
      </c>
      <c r="AM3072" s="160" t="str">
        <f>MONTH(B3072)&amp;"/"&amp;YEAR(B3072)</f>
        <v>3/2026</v>
      </c>
      <c r="AN3072" s="45">
        <f>WEEKNUM(B3072)-WEEKNUM(EOMONTH(B3072,-1)+1)+1</f>
        <v>4</v>
      </c>
      <c r="AO3072" s="45" t="str">
        <f>MONTH(R3072)&amp;"/"&amp;YEAR(R3072)</f>
        <v>1/1900</v>
      </c>
      <c r="AP3072" s="45" t="e">
        <f>WEEKNUM(R3072)-WEEKNUM(EOMONTH(R3072,-1)+1)+1</f>
        <v>#NUM!</v>
      </c>
      <c r="AQ3072" s="45">
        <f>IF(AU3072="S",IF(Q3072="1. Aceitou o programa",R3072-B3072,0),0)</f>
        <v>0</v>
      </c>
      <c r="AR3072" s="45">
        <f>IF(AU3072="S",IF(AND(S3072&lt;&gt;"",R3072&lt;&gt;""),S3072-R3072,0),0)</f>
        <v>0</v>
      </c>
      <c r="AS3072" s="45">
        <f>IF(AU3072="S",IF(Q3072="1. Aceitou o programa",IF(OR(X3072="Não se Aplica",X3072=""),IF(OR(W3072="Não se Aplica",W3072=""),0,W3072-V3072),AVERAGE(X3072-W3072,W3072-V3072)),0),0)</f>
        <v>0</v>
      </c>
      <c r="AT3072" s="45">
        <f>IF(AU3072="S",IF(AND(Q3072="1. Aceitou o programa",AB3072="Realizada"),IFERROR(IF(AA3072="",0,AA3072-R3072),0),0),0)</f>
        <v>0</v>
      </c>
      <c r="AU3072" s="45" t="str">
        <f>_xlfn.XLOOKUP(U3072,'Lista Suspensa'!$AA$20:$AA$23,'Lista Suspensa'!$AB$20:$AB$23,"N/A")</f>
        <v>S</v>
      </c>
    </row>
    <row r="3073" spans="1:47" ht="12" customHeight="1" x14ac:dyDescent="0.3">
      <c r="A3073" s="87" t="s">
        <v>47</v>
      </c>
      <c r="B3073" s="88">
        <v>46104</v>
      </c>
      <c r="C3073" s="89" t="s">
        <v>48</v>
      </c>
      <c r="D3073" s="89" t="s">
        <v>49</v>
      </c>
      <c r="E3073" s="189">
        <v>81917259</v>
      </c>
      <c r="F3073" s="197" t="s">
        <v>7715</v>
      </c>
      <c r="G3073" s="90">
        <v>67169490706</v>
      </c>
      <c r="H3073" s="91">
        <v>22605</v>
      </c>
      <c r="I3073" s="89"/>
      <c r="J3073" s="89" t="s">
        <v>51</v>
      </c>
      <c r="K3073" s="89" t="s">
        <v>76</v>
      </c>
      <c r="L3073" s="89" t="s">
        <v>95</v>
      </c>
      <c r="M3073" s="89" t="s">
        <v>96</v>
      </c>
      <c r="N3073" s="89" t="s">
        <v>137</v>
      </c>
      <c r="O3073" s="92" t="s">
        <v>7716</v>
      </c>
      <c r="P3073" s="93" t="s">
        <v>57</v>
      </c>
      <c r="Q3073" s="110" t="s">
        <v>5322</v>
      </c>
      <c r="R3073" s="94"/>
      <c r="S3073" s="95">
        <v>46168</v>
      </c>
      <c r="T3073" s="95" t="s">
        <v>5203</v>
      </c>
      <c r="U3073" s="95" t="s">
        <v>1125</v>
      </c>
      <c r="V3073" s="91">
        <v>46118</v>
      </c>
      <c r="W3073" s="91">
        <v>46161</v>
      </c>
      <c r="X3073" s="91">
        <v>46168</v>
      </c>
      <c r="Y3073" s="96"/>
      <c r="Z3073" s="89"/>
      <c r="AA3073" s="95"/>
      <c r="AB3073" s="89"/>
      <c r="AC3073" s="109"/>
      <c r="AD3073" s="89"/>
      <c r="AE3073" s="89"/>
      <c r="AF3073" s="191"/>
      <c r="AG3073" s="194"/>
      <c r="AH3073" s="193"/>
      <c r="AI3073" s="97"/>
      <c r="AJ3073" s="97"/>
      <c r="AK3073" s="97"/>
      <c r="AL3073" s="45" t="s">
        <v>67</v>
      </c>
      <c r="AM3073" s="160" t="str">
        <f>MONTH(B3073)&amp;"/"&amp;YEAR(B3073)</f>
        <v>3/2026</v>
      </c>
      <c r="AN3073" s="45">
        <f>WEEKNUM(B3073)-WEEKNUM(EOMONTH(B3073,-1)+1)+1</f>
        <v>4</v>
      </c>
      <c r="AO3073" s="45" t="str">
        <f>MONTH(R3073)&amp;"/"&amp;YEAR(R3073)</f>
        <v>1/1900</v>
      </c>
      <c r="AP3073" s="45" t="e">
        <f>WEEKNUM(R3073)-WEEKNUM(EOMONTH(R3073,-1)+1)+1</f>
        <v>#NUM!</v>
      </c>
      <c r="AQ3073" s="45">
        <f>IF(AU3073="S",IF(Q3073="1. Aceitou o programa",R3073-B3073,0),0)</f>
        <v>0</v>
      </c>
      <c r="AR3073" s="45">
        <f>IF(AU3073="S",IF(AND(S3073&lt;&gt;"",R3073&lt;&gt;""),S3073-R3073,0),0)</f>
        <v>0</v>
      </c>
      <c r="AS3073" s="45">
        <f>IF(AU3073="S",IF(Q3073="1. Aceitou o programa",IF(OR(X3073="Não se Aplica",X3073=""),IF(OR(W3073="Não se Aplica",W3073=""),0,W3073-V3073),AVERAGE(X3073-W3073,W3073-V3073)),0),0)</f>
        <v>0</v>
      </c>
      <c r="AT3073" s="45">
        <f>IF(AU3073="S",IF(AND(Q3073="1. Aceitou o programa",AB3073="Realizada"),IFERROR(IF(AA3073="",0,AA3073-R3073),0),0),0)</f>
        <v>0</v>
      </c>
      <c r="AU3073" s="45" t="str">
        <f>_xlfn.XLOOKUP(U3073,'Lista Suspensa'!$AA$20:$AA$23,'Lista Suspensa'!$AB$20:$AB$23,"N/A")</f>
        <v>S</v>
      </c>
    </row>
    <row r="3074" spans="1:47" ht="12" customHeight="1" x14ac:dyDescent="0.3">
      <c r="A3074" s="87" t="s">
        <v>47</v>
      </c>
      <c r="B3074" s="88">
        <v>46104</v>
      </c>
      <c r="C3074" s="89" t="s">
        <v>48</v>
      </c>
      <c r="D3074" s="89" t="s">
        <v>49</v>
      </c>
      <c r="E3074" s="189">
        <v>81917907</v>
      </c>
      <c r="F3074" s="197" t="s">
        <v>7717</v>
      </c>
      <c r="G3074" s="90">
        <v>7359541786</v>
      </c>
      <c r="H3074" s="91">
        <v>17396</v>
      </c>
      <c r="I3074" s="89"/>
      <c r="J3074" s="89" t="s">
        <v>51</v>
      </c>
      <c r="K3074" s="89" t="s">
        <v>76</v>
      </c>
      <c r="L3074" s="89" t="s">
        <v>283</v>
      </c>
      <c r="M3074" s="89" t="s">
        <v>1960</v>
      </c>
      <c r="N3074" s="89" t="s">
        <v>137</v>
      </c>
      <c r="O3074" s="92" t="s">
        <v>7718</v>
      </c>
      <c r="P3074" s="93" t="s">
        <v>57</v>
      </c>
      <c r="Q3074" s="110" t="s">
        <v>5322</v>
      </c>
      <c r="R3074" s="94"/>
      <c r="S3074" s="95">
        <v>46168</v>
      </c>
      <c r="T3074" s="95" t="s">
        <v>5203</v>
      </c>
      <c r="U3074" s="95" t="s">
        <v>1125</v>
      </c>
      <c r="V3074" s="91">
        <v>46118</v>
      </c>
      <c r="W3074" s="91">
        <v>46161</v>
      </c>
      <c r="X3074" s="91">
        <v>46168</v>
      </c>
      <c r="Y3074" s="96"/>
      <c r="Z3074" s="89"/>
      <c r="AA3074" s="95"/>
      <c r="AB3074" s="89"/>
      <c r="AC3074" s="109"/>
      <c r="AD3074" s="89"/>
      <c r="AE3074" s="89"/>
      <c r="AF3074" s="191"/>
      <c r="AG3074" s="194"/>
      <c r="AH3074" s="193"/>
      <c r="AI3074" s="97"/>
      <c r="AJ3074" s="97"/>
      <c r="AK3074" s="97"/>
      <c r="AL3074" s="45" t="s">
        <v>67</v>
      </c>
      <c r="AM3074" s="160" t="str">
        <f>MONTH(B3074)&amp;"/"&amp;YEAR(B3074)</f>
        <v>3/2026</v>
      </c>
      <c r="AN3074" s="45">
        <f>WEEKNUM(B3074)-WEEKNUM(EOMONTH(B3074,-1)+1)+1</f>
        <v>4</v>
      </c>
      <c r="AO3074" s="45" t="str">
        <f>MONTH(R3074)&amp;"/"&amp;YEAR(R3074)</f>
        <v>1/1900</v>
      </c>
      <c r="AP3074" s="45" t="e">
        <f>WEEKNUM(R3074)-WEEKNUM(EOMONTH(R3074,-1)+1)+1</f>
        <v>#NUM!</v>
      </c>
      <c r="AQ3074" s="45">
        <f>IF(AU3074="S",IF(Q3074="1. Aceitou o programa",R3074-B3074,0),0)</f>
        <v>0</v>
      </c>
      <c r="AR3074" s="45">
        <f>IF(AU3074="S",IF(AND(S3074&lt;&gt;"",R3074&lt;&gt;""),S3074-R3074,0),0)</f>
        <v>0</v>
      </c>
      <c r="AS3074" s="45">
        <f>IF(AU3074="S",IF(Q3074="1. Aceitou o programa",IF(OR(X3074="Não se Aplica",X3074=""),IF(OR(W3074="Não se Aplica",W3074=""),0,W3074-V3074),AVERAGE(X3074-W3074,W3074-V3074)),0),0)</f>
        <v>0</v>
      </c>
      <c r="AT3074" s="45">
        <f>IF(AU3074="S",IF(AND(Q3074="1. Aceitou o programa",AB3074="Realizada"),IFERROR(IF(AA3074="",0,AA3074-R3074),0),0),0)</f>
        <v>0</v>
      </c>
      <c r="AU3074" s="45" t="str">
        <f>_xlfn.XLOOKUP(U3074,'Lista Suspensa'!$AA$20:$AA$23,'Lista Suspensa'!$AB$20:$AB$23,"N/A")</f>
        <v>S</v>
      </c>
    </row>
    <row r="3075" spans="1:47" ht="12" customHeight="1" x14ac:dyDescent="0.3">
      <c r="A3075" s="87" t="s">
        <v>47</v>
      </c>
      <c r="B3075" s="88">
        <v>46104</v>
      </c>
      <c r="C3075" s="89" t="s">
        <v>48</v>
      </c>
      <c r="D3075" s="89" t="s">
        <v>49</v>
      </c>
      <c r="E3075" s="189">
        <v>82937012</v>
      </c>
      <c r="F3075" s="197" t="s">
        <v>7719</v>
      </c>
      <c r="G3075" s="90">
        <v>90715187791</v>
      </c>
      <c r="H3075" s="91">
        <v>23829</v>
      </c>
      <c r="I3075" s="89"/>
      <c r="J3075" s="89" t="s">
        <v>84</v>
      </c>
      <c r="K3075" s="89" t="s">
        <v>76</v>
      </c>
      <c r="L3075" s="89" t="s">
        <v>7720</v>
      </c>
      <c r="M3075" s="89" t="s">
        <v>7721</v>
      </c>
      <c r="N3075" s="89" t="s">
        <v>55</v>
      </c>
      <c r="O3075" s="92" t="s">
        <v>7722</v>
      </c>
      <c r="P3075" s="93" t="s">
        <v>57</v>
      </c>
      <c r="Q3075" s="110" t="s">
        <v>5322</v>
      </c>
      <c r="R3075" s="94"/>
      <c r="S3075" s="95">
        <v>46168</v>
      </c>
      <c r="T3075" s="95" t="s">
        <v>5203</v>
      </c>
      <c r="U3075" s="95" t="s">
        <v>1125</v>
      </c>
      <c r="V3075" s="91">
        <v>46118</v>
      </c>
      <c r="W3075" s="91">
        <v>46161</v>
      </c>
      <c r="X3075" s="91">
        <v>46168</v>
      </c>
      <c r="Y3075" s="96"/>
      <c r="Z3075" s="89"/>
      <c r="AA3075" s="95"/>
      <c r="AB3075" s="89"/>
      <c r="AC3075" s="109"/>
      <c r="AD3075" s="89"/>
      <c r="AE3075" s="89"/>
      <c r="AF3075" s="191"/>
      <c r="AG3075" s="194"/>
      <c r="AH3075" s="193"/>
      <c r="AI3075" s="97"/>
      <c r="AJ3075" s="97"/>
      <c r="AK3075" s="97"/>
      <c r="AL3075" s="45" t="s">
        <v>67</v>
      </c>
      <c r="AM3075" s="160" t="str">
        <f>MONTH(B3075)&amp;"/"&amp;YEAR(B3075)</f>
        <v>3/2026</v>
      </c>
      <c r="AN3075" s="45">
        <f>WEEKNUM(B3075)-WEEKNUM(EOMONTH(B3075,-1)+1)+1</f>
        <v>4</v>
      </c>
      <c r="AO3075" s="45" t="str">
        <f>MONTH(R3075)&amp;"/"&amp;YEAR(R3075)</f>
        <v>1/1900</v>
      </c>
      <c r="AP3075" s="45" t="e">
        <f>WEEKNUM(R3075)-WEEKNUM(EOMONTH(R3075,-1)+1)+1</f>
        <v>#NUM!</v>
      </c>
      <c r="AQ3075" s="45">
        <f>IF(AU3075="S",IF(Q3075="1. Aceitou o programa",R3075-B3075,0),0)</f>
        <v>0</v>
      </c>
      <c r="AR3075" s="45">
        <f>IF(AU3075="S",IF(AND(S3075&lt;&gt;"",R3075&lt;&gt;""),S3075-R3075,0),0)</f>
        <v>0</v>
      </c>
      <c r="AS3075" s="45">
        <f>IF(AU3075="S",IF(Q3075="1. Aceitou o programa",IF(OR(X3075="Não se Aplica",X3075=""),IF(OR(W3075="Não se Aplica",W3075=""),0,W3075-V3075),AVERAGE(X3075-W3075,W3075-V3075)),0),0)</f>
        <v>0</v>
      </c>
      <c r="AT3075" s="45">
        <f>IF(AU3075="S",IF(AND(Q3075="1. Aceitou o programa",AB3075="Realizada"),IFERROR(IF(AA3075="",0,AA3075-R3075),0),0),0)</f>
        <v>0</v>
      </c>
      <c r="AU3075" s="45" t="str">
        <f>_xlfn.XLOOKUP(U3075,'Lista Suspensa'!$AA$20:$AA$23,'Lista Suspensa'!$AB$20:$AB$23,"N/A")</f>
        <v>S</v>
      </c>
    </row>
    <row r="3076" spans="1:47" ht="12" customHeight="1" x14ac:dyDescent="0.3">
      <c r="A3076" s="87" t="s">
        <v>47</v>
      </c>
      <c r="B3076" s="88">
        <v>46104</v>
      </c>
      <c r="C3076" s="89" t="s">
        <v>48</v>
      </c>
      <c r="D3076" s="89" t="s">
        <v>49</v>
      </c>
      <c r="E3076" s="189">
        <v>83248472</v>
      </c>
      <c r="F3076" s="197" t="s">
        <v>7723</v>
      </c>
      <c r="G3076" s="90">
        <v>1364466716</v>
      </c>
      <c r="H3076" s="91">
        <v>24783</v>
      </c>
      <c r="I3076" s="89"/>
      <c r="J3076" s="89" t="s">
        <v>51</v>
      </c>
      <c r="K3076" s="89" t="s">
        <v>76</v>
      </c>
      <c r="L3076" s="89" t="s">
        <v>7720</v>
      </c>
      <c r="M3076" s="89" t="s">
        <v>7721</v>
      </c>
      <c r="N3076" s="89" t="s">
        <v>55</v>
      </c>
      <c r="O3076" s="92" t="s">
        <v>7724</v>
      </c>
      <c r="P3076" s="93" t="s">
        <v>57</v>
      </c>
      <c r="Q3076" s="110" t="s">
        <v>58</v>
      </c>
      <c r="R3076" s="94">
        <v>46169</v>
      </c>
      <c r="S3076" s="95"/>
      <c r="T3076" s="95" t="s">
        <v>59</v>
      </c>
      <c r="U3076" s="95" t="s">
        <v>60</v>
      </c>
      <c r="V3076" s="91">
        <v>46118</v>
      </c>
      <c r="W3076" s="91">
        <v>46161</v>
      </c>
      <c r="X3076" s="91">
        <v>46168</v>
      </c>
      <c r="Y3076" s="96"/>
      <c r="Z3076" s="89" t="s">
        <v>62</v>
      </c>
      <c r="AA3076" s="95"/>
      <c r="AB3076" s="95" t="s">
        <v>2804</v>
      </c>
      <c r="AC3076" s="95" t="s">
        <v>2804</v>
      </c>
      <c r="AD3076" s="95" t="s">
        <v>2804</v>
      </c>
      <c r="AE3076" s="95" t="s">
        <v>2804</v>
      </c>
      <c r="AF3076" s="95" t="s">
        <v>2804</v>
      </c>
      <c r="AG3076" s="95" t="s">
        <v>2804</v>
      </c>
      <c r="AH3076" s="95" t="s">
        <v>2804</v>
      </c>
      <c r="AI3076" s="97"/>
      <c r="AJ3076" s="97" t="s">
        <v>65</v>
      </c>
      <c r="AK3076" s="97" t="s">
        <v>66</v>
      </c>
      <c r="AL3076" s="45" t="s">
        <v>67</v>
      </c>
      <c r="AM3076" s="160" t="str">
        <f>MONTH(B3076)&amp;"/"&amp;YEAR(B3076)</f>
        <v>3/2026</v>
      </c>
      <c r="AN3076" s="45">
        <f>WEEKNUM(B3076)-WEEKNUM(EOMONTH(B3076,-1)+1)+1</f>
        <v>4</v>
      </c>
      <c r="AO3076" s="45" t="str">
        <f>MONTH(R3076)&amp;"/"&amp;YEAR(R3076)</f>
        <v>5/2026</v>
      </c>
      <c r="AP3076" s="45">
        <f>WEEKNUM(R3076)-WEEKNUM(EOMONTH(R3076,-1)+1)+1</f>
        <v>5</v>
      </c>
      <c r="AQ3076" s="45">
        <f>IF(AU3076="S",IF(Q3076="1. Aceitou o programa",R3076-B3076,0),0)</f>
        <v>65</v>
      </c>
      <c r="AR3076" s="45">
        <f>IF(AU3076="S",IF(AND(S3076&lt;&gt;"",R3076&lt;&gt;""),S3076-R3076,0),0)</f>
        <v>0</v>
      </c>
      <c r="AS3076" s="45">
        <f>IF(AU3076="S",IF(Q3076="1. Aceitou o programa",IF(OR(X3076="Não se Aplica",X3076=""),IF(OR(W3076="Não se Aplica",W3076=""),0,W3076-V3076),AVERAGE(X3076-W3076,W3076-V3076)),0),0)</f>
        <v>25</v>
      </c>
      <c r="AT3076" s="45">
        <f>IF(AU3076="S",IF(AND(Q3076="1. Aceitou o programa",AB3076="Realizada"),IFERROR(IF(AA3076="",0,AA3076-R3076),0),0),0)</f>
        <v>0</v>
      </c>
      <c r="AU3076" s="45" t="str">
        <f>_xlfn.XLOOKUP(U3076,'Lista Suspensa'!$AA$20:$AA$23,'Lista Suspensa'!$AB$20:$AB$23,"N/A")</f>
        <v>S</v>
      </c>
    </row>
    <row r="3077" spans="1:47" ht="12" customHeight="1" x14ac:dyDescent="0.3">
      <c r="A3077" s="87" t="s">
        <v>47</v>
      </c>
      <c r="B3077" s="88">
        <v>46104</v>
      </c>
      <c r="C3077" s="89" t="s">
        <v>48</v>
      </c>
      <c r="D3077" s="89" t="s">
        <v>49</v>
      </c>
      <c r="E3077" s="189">
        <v>88430446</v>
      </c>
      <c r="F3077" s="197" t="s">
        <v>7725</v>
      </c>
      <c r="G3077" s="90">
        <v>7563038850</v>
      </c>
      <c r="H3077" s="91">
        <v>19759</v>
      </c>
      <c r="I3077" s="89"/>
      <c r="J3077" s="89" t="s">
        <v>51</v>
      </c>
      <c r="K3077" s="89" t="s">
        <v>52</v>
      </c>
      <c r="L3077" s="89" t="s">
        <v>53</v>
      </c>
      <c r="M3077" s="89" t="s">
        <v>2093</v>
      </c>
      <c r="N3077" s="89" t="s">
        <v>137</v>
      </c>
      <c r="O3077" s="92" t="s">
        <v>7726</v>
      </c>
      <c r="P3077" s="93" t="s">
        <v>57</v>
      </c>
      <c r="Q3077" s="110" t="s">
        <v>5322</v>
      </c>
      <c r="R3077" s="94"/>
      <c r="S3077" s="95">
        <v>46168</v>
      </c>
      <c r="T3077" s="95" t="s">
        <v>5203</v>
      </c>
      <c r="U3077" s="95" t="s">
        <v>1125</v>
      </c>
      <c r="V3077" s="91">
        <v>46118</v>
      </c>
      <c r="W3077" s="91">
        <v>46161</v>
      </c>
      <c r="X3077" s="91">
        <v>46168</v>
      </c>
      <c r="Y3077" s="96"/>
      <c r="Z3077" s="89"/>
      <c r="AA3077" s="95"/>
      <c r="AB3077" s="89"/>
      <c r="AC3077" s="109"/>
      <c r="AD3077" s="89"/>
      <c r="AE3077" s="89"/>
      <c r="AF3077" s="191"/>
      <c r="AG3077" s="194"/>
      <c r="AH3077" s="193"/>
      <c r="AI3077" s="97"/>
      <c r="AJ3077" s="97"/>
      <c r="AK3077" s="97"/>
      <c r="AL3077" s="45" t="s">
        <v>67</v>
      </c>
      <c r="AM3077" s="160" t="str">
        <f>MONTH(B3077)&amp;"/"&amp;YEAR(B3077)</f>
        <v>3/2026</v>
      </c>
      <c r="AN3077" s="45">
        <f>WEEKNUM(B3077)-WEEKNUM(EOMONTH(B3077,-1)+1)+1</f>
        <v>4</v>
      </c>
      <c r="AO3077" s="45" t="str">
        <f>MONTH(R3077)&amp;"/"&amp;YEAR(R3077)</f>
        <v>1/1900</v>
      </c>
      <c r="AP3077" s="45" t="e">
        <f>WEEKNUM(R3077)-WEEKNUM(EOMONTH(R3077,-1)+1)+1</f>
        <v>#NUM!</v>
      </c>
      <c r="AQ3077" s="45">
        <f>IF(AU3077="S",IF(Q3077="1. Aceitou o programa",R3077-B3077,0),0)</f>
        <v>0</v>
      </c>
      <c r="AR3077" s="45">
        <f>IF(AU3077="S",IF(AND(S3077&lt;&gt;"",R3077&lt;&gt;""),S3077-R3077,0),0)</f>
        <v>0</v>
      </c>
      <c r="AS3077" s="45">
        <f>IF(AU3077="S",IF(Q3077="1. Aceitou o programa",IF(OR(X3077="Não se Aplica",X3077=""),IF(OR(W3077="Não se Aplica",W3077=""),0,W3077-V3077),AVERAGE(X3077-W3077,W3077-V3077)),0),0)</f>
        <v>0</v>
      </c>
      <c r="AT3077" s="45">
        <f>IF(AU3077="S",IF(AND(Q3077="1. Aceitou o programa",AB3077="Realizada"),IFERROR(IF(AA3077="",0,AA3077-R3077),0),0),0)</f>
        <v>0</v>
      </c>
      <c r="AU3077" s="45" t="str">
        <f>_xlfn.XLOOKUP(U3077,'Lista Suspensa'!$AA$20:$AA$23,'Lista Suspensa'!$AB$20:$AB$23,"N/A")</f>
        <v>S</v>
      </c>
    </row>
    <row r="3078" spans="1:47" ht="12" customHeight="1" x14ac:dyDescent="0.3">
      <c r="A3078" s="87" t="s">
        <v>47</v>
      </c>
      <c r="B3078" s="88">
        <v>46104</v>
      </c>
      <c r="C3078" s="89" t="s">
        <v>48</v>
      </c>
      <c r="D3078" s="89" t="s">
        <v>49</v>
      </c>
      <c r="E3078" s="189">
        <v>83778345</v>
      </c>
      <c r="F3078" s="197" t="s">
        <v>7727</v>
      </c>
      <c r="G3078" s="90">
        <v>25989511825</v>
      </c>
      <c r="H3078" s="91">
        <v>27563</v>
      </c>
      <c r="I3078" s="89"/>
      <c r="J3078" s="89" t="s">
        <v>51</v>
      </c>
      <c r="K3078" s="89" t="s">
        <v>52</v>
      </c>
      <c r="L3078" s="89" t="s">
        <v>85</v>
      </c>
      <c r="M3078" s="89" t="s">
        <v>943</v>
      </c>
      <c r="N3078" s="89" t="s">
        <v>137</v>
      </c>
      <c r="O3078" s="92" t="s">
        <v>7728</v>
      </c>
      <c r="P3078" s="93" t="s">
        <v>57</v>
      </c>
      <c r="Q3078" s="110" t="s">
        <v>5322</v>
      </c>
      <c r="R3078" s="94"/>
      <c r="S3078" s="95">
        <v>46168</v>
      </c>
      <c r="T3078" s="95" t="s">
        <v>5203</v>
      </c>
      <c r="U3078" s="95" t="s">
        <v>1125</v>
      </c>
      <c r="V3078" s="91">
        <v>46118</v>
      </c>
      <c r="W3078" s="91">
        <v>46161</v>
      </c>
      <c r="X3078" s="91">
        <v>46168</v>
      </c>
      <c r="Y3078" s="96"/>
      <c r="Z3078" s="89"/>
      <c r="AA3078" s="95"/>
      <c r="AB3078" s="89"/>
      <c r="AC3078" s="109"/>
      <c r="AD3078" s="89"/>
      <c r="AE3078" s="89"/>
      <c r="AF3078" s="191"/>
      <c r="AG3078" s="194"/>
      <c r="AH3078" s="193"/>
      <c r="AI3078" s="97"/>
      <c r="AJ3078" s="97"/>
      <c r="AK3078" s="97"/>
      <c r="AL3078" s="45" t="s">
        <v>67</v>
      </c>
      <c r="AM3078" s="160" t="str">
        <f>MONTH(B3078)&amp;"/"&amp;YEAR(B3078)</f>
        <v>3/2026</v>
      </c>
      <c r="AN3078" s="45">
        <f>WEEKNUM(B3078)-WEEKNUM(EOMONTH(B3078,-1)+1)+1</f>
        <v>4</v>
      </c>
      <c r="AO3078" s="45" t="str">
        <f>MONTH(R3078)&amp;"/"&amp;YEAR(R3078)</f>
        <v>1/1900</v>
      </c>
      <c r="AP3078" s="45" t="e">
        <f>WEEKNUM(R3078)-WEEKNUM(EOMONTH(R3078,-1)+1)+1</f>
        <v>#NUM!</v>
      </c>
      <c r="AQ3078" s="45">
        <f>IF(AU3078="S",IF(Q3078="1. Aceitou o programa",R3078-B3078,0),0)</f>
        <v>0</v>
      </c>
      <c r="AR3078" s="45">
        <f>IF(AU3078="S",IF(AND(S3078&lt;&gt;"",R3078&lt;&gt;""),S3078-R3078,0),0)</f>
        <v>0</v>
      </c>
      <c r="AS3078" s="45">
        <f>IF(AU3078="S",IF(Q3078="1. Aceitou o programa",IF(OR(X3078="Não se Aplica",X3078=""),IF(OR(W3078="Não se Aplica",W3078=""),0,W3078-V3078),AVERAGE(X3078-W3078,W3078-V3078)),0),0)</f>
        <v>0</v>
      </c>
      <c r="AT3078" s="45">
        <f>IF(AU3078="S",IF(AND(Q3078="1. Aceitou o programa",AB3078="Realizada"),IFERROR(IF(AA3078="",0,AA3078-R3078),0),0),0)</f>
        <v>0</v>
      </c>
      <c r="AU3078" s="45" t="str">
        <f>_xlfn.XLOOKUP(U3078,'Lista Suspensa'!$AA$20:$AA$23,'Lista Suspensa'!$AB$20:$AB$23,"N/A")</f>
        <v>S</v>
      </c>
    </row>
    <row r="3079" spans="1:47" ht="12" customHeight="1" x14ac:dyDescent="0.3">
      <c r="A3079" s="87" t="s">
        <v>47</v>
      </c>
      <c r="B3079" s="88">
        <v>46104</v>
      </c>
      <c r="C3079" s="89" t="s">
        <v>48</v>
      </c>
      <c r="D3079" s="89" t="s">
        <v>49</v>
      </c>
      <c r="E3079" s="189">
        <v>81983888</v>
      </c>
      <c r="F3079" s="197" t="s">
        <v>7729</v>
      </c>
      <c r="G3079" s="90">
        <v>26194268808</v>
      </c>
      <c r="H3079" s="91">
        <v>27879</v>
      </c>
      <c r="I3079" s="89"/>
      <c r="J3079" s="89" t="s">
        <v>84</v>
      </c>
      <c r="K3079" s="89" t="s">
        <v>52</v>
      </c>
      <c r="L3079" s="89" t="s">
        <v>53</v>
      </c>
      <c r="M3079" s="89" t="s">
        <v>7730</v>
      </c>
      <c r="N3079" s="89" t="s">
        <v>137</v>
      </c>
      <c r="O3079" s="92" t="s">
        <v>7731</v>
      </c>
      <c r="P3079" s="93" t="s">
        <v>57</v>
      </c>
      <c r="Q3079" s="110" t="s">
        <v>5322</v>
      </c>
      <c r="R3079" s="94"/>
      <c r="S3079" s="95">
        <v>46168</v>
      </c>
      <c r="T3079" s="95" t="s">
        <v>5203</v>
      </c>
      <c r="U3079" s="95" t="s">
        <v>1125</v>
      </c>
      <c r="V3079" s="91">
        <v>46118</v>
      </c>
      <c r="W3079" s="91">
        <v>46161</v>
      </c>
      <c r="X3079" s="91">
        <v>46168</v>
      </c>
      <c r="Y3079" s="96"/>
      <c r="Z3079" s="89"/>
      <c r="AA3079" s="95"/>
      <c r="AB3079" s="89"/>
      <c r="AC3079" s="109"/>
      <c r="AD3079" s="89"/>
      <c r="AE3079" s="89"/>
      <c r="AF3079" s="191"/>
      <c r="AG3079" s="194"/>
      <c r="AH3079" s="193"/>
      <c r="AI3079" s="97"/>
      <c r="AJ3079" s="97"/>
      <c r="AK3079" s="97"/>
      <c r="AL3079" s="45" t="s">
        <v>67</v>
      </c>
      <c r="AM3079" s="160" t="str">
        <f>MONTH(B3079)&amp;"/"&amp;YEAR(B3079)</f>
        <v>3/2026</v>
      </c>
      <c r="AN3079" s="45">
        <f>WEEKNUM(B3079)-WEEKNUM(EOMONTH(B3079,-1)+1)+1</f>
        <v>4</v>
      </c>
      <c r="AO3079" s="45" t="str">
        <f>MONTH(R3079)&amp;"/"&amp;YEAR(R3079)</f>
        <v>1/1900</v>
      </c>
      <c r="AP3079" s="45" t="e">
        <f>WEEKNUM(R3079)-WEEKNUM(EOMONTH(R3079,-1)+1)+1</f>
        <v>#NUM!</v>
      </c>
      <c r="AQ3079" s="45">
        <f>IF(AU3079="S",IF(Q3079="1. Aceitou o programa",R3079-B3079,0),0)</f>
        <v>0</v>
      </c>
      <c r="AR3079" s="45">
        <f>IF(AU3079="S",IF(AND(S3079&lt;&gt;"",R3079&lt;&gt;""),S3079-R3079,0),0)</f>
        <v>0</v>
      </c>
      <c r="AS3079" s="45">
        <f>IF(AU3079="S",IF(Q3079="1. Aceitou o programa",IF(OR(X3079="Não se Aplica",X3079=""),IF(OR(W3079="Não se Aplica",W3079=""),0,W3079-V3079),AVERAGE(X3079-W3079,W3079-V3079)),0),0)</f>
        <v>0</v>
      </c>
      <c r="AT3079" s="45">
        <f>IF(AU3079="S",IF(AND(Q3079="1. Aceitou o programa",AB3079="Realizada"),IFERROR(IF(AA3079="",0,AA3079-R3079),0),0),0)</f>
        <v>0</v>
      </c>
      <c r="AU3079" s="45" t="str">
        <f>_xlfn.XLOOKUP(U3079,'Lista Suspensa'!$AA$20:$AA$23,'Lista Suspensa'!$AB$20:$AB$23,"N/A")</f>
        <v>S</v>
      </c>
    </row>
    <row r="3080" spans="1:47" ht="12" customHeight="1" x14ac:dyDescent="0.3">
      <c r="A3080" s="87" t="s">
        <v>47</v>
      </c>
      <c r="B3080" s="88">
        <v>46104</v>
      </c>
      <c r="C3080" s="89" t="s">
        <v>48</v>
      </c>
      <c r="D3080" s="89" t="s">
        <v>49</v>
      </c>
      <c r="E3080" s="189">
        <v>81983789</v>
      </c>
      <c r="F3080" s="197" t="s">
        <v>7732</v>
      </c>
      <c r="G3080" s="90">
        <v>26777196811</v>
      </c>
      <c r="H3080" s="91">
        <v>29147</v>
      </c>
      <c r="I3080" s="89"/>
      <c r="J3080" s="89" t="s">
        <v>84</v>
      </c>
      <c r="K3080" s="89" t="s">
        <v>52</v>
      </c>
      <c r="L3080" s="89" t="s">
        <v>410</v>
      </c>
      <c r="M3080" s="89" t="s">
        <v>3904</v>
      </c>
      <c r="N3080" s="89" t="s">
        <v>137</v>
      </c>
      <c r="O3080" s="92" t="s">
        <v>7733</v>
      </c>
      <c r="P3080" s="93" t="s">
        <v>57</v>
      </c>
      <c r="Q3080" s="110" t="s">
        <v>5322</v>
      </c>
      <c r="R3080" s="94"/>
      <c r="S3080" s="95">
        <v>46168</v>
      </c>
      <c r="T3080" s="95" t="s">
        <v>5203</v>
      </c>
      <c r="U3080" s="95" t="s">
        <v>1125</v>
      </c>
      <c r="V3080" s="91">
        <v>46118</v>
      </c>
      <c r="W3080" s="91">
        <v>46161</v>
      </c>
      <c r="X3080" s="91">
        <v>46168</v>
      </c>
      <c r="Y3080" s="96"/>
      <c r="Z3080" s="89"/>
      <c r="AA3080" s="95"/>
      <c r="AB3080" s="89"/>
      <c r="AC3080" s="109"/>
      <c r="AD3080" s="89"/>
      <c r="AE3080" s="89"/>
      <c r="AF3080" s="191"/>
      <c r="AG3080" s="194"/>
      <c r="AH3080" s="193"/>
      <c r="AI3080" s="97"/>
      <c r="AJ3080" s="97"/>
      <c r="AK3080" s="97"/>
      <c r="AL3080" s="45" t="s">
        <v>67</v>
      </c>
      <c r="AM3080" s="160" t="str">
        <f>MONTH(B3080)&amp;"/"&amp;YEAR(B3080)</f>
        <v>3/2026</v>
      </c>
      <c r="AN3080" s="45">
        <f>WEEKNUM(B3080)-WEEKNUM(EOMONTH(B3080,-1)+1)+1</f>
        <v>4</v>
      </c>
      <c r="AO3080" s="45" t="str">
        <f>MONTH(R3080)&amp;"/"&amp;YEAR(R3080)</f>
        <v>1/1900</v>
      </c>
      <c r="AP3080" s="45" t="e">
        <f>WEEKNUM(R3080)-WEEKNUM(EOMONTH(R3080,-1)+1)+1</f>
        <v>#NUM!</v>
      </c>
      <c r="AQ3080" s="45">
        <f>IF(AU3080="S",IF(Q3080="1. Aceitou o programa",R3080-B3080,0),0)</f>
        <v>0</v>
      </c>
      <c r="AR3080" s="45">
        <f>IF(AU3080="S",IF(AND(S3080&lt;&gt;"",R3080&lt;&gt;""),S3080-R3080,0),0)</f>
        <v>0</v>
      </c>
      <c r="AS3080" s="45">
        <f>IF(AU3080="S",IF(Q3080="1. Aceitou o programa",IF(OR(X3080="Não se Aplica",X3080=""),IF(OR(W3080="Não se Aplica",W3080=""),0,W3080-V3080),AVERAGE(X3080-W3080,W3080-V3080)),0),0)</f>
        <v>0</v>
      </c>
      <c r="AT3080" s="45">
        <f>IF(AU3080="S",IF(AND(Q3080="1. Aceitou o programa",AB3080="Realizada"),IFERROR(IF(AA3080="",0,AA3080-R3080),0),0),0)</f>
        <v>0</v>
      </c>
      <c r="AU3080" s="45" t="str">
        <f>_xlfn.XLOOKUP(U3080,'Lista Suspensa'!$AA$20:$AA$23,'Lista Suspensa'!$AB$20:$AB$23,"N/A")</f>
        <v>S</v>
      </c>
    </row>
    <row r="3081" spans="1:47" ht="12" customHeight="1" x14ac:dyDescent="0.3">
      <c r="A3081" s="87" t="s">
        <v>47</v>
      </c>
      <c r="B3081" s="88">
        <v>46104</v>
      </c>
      <c r="C3081" s="89" t="s">
        <v>48</v>
      </c>
      <c r="D3081" s="89" t="s">
        <v>49</v>
      </c>
      <c r="E3081" s="189">
        <v>81984154</v>
      </c>
      <c r="F3081" s="197" t="s">
        <v>7734</v>
      </c>
      <c r="G3081" s="90">
        <v>46905513830</v>
      </c>
      <c r="H3081" s="91">
        <v>37588</v>
      </c>
      <c r="I3081" s="89"/>
      <c r="J3081" s="89" t="s">
        <v>51</v>
      </c>
      <c r="K3081" s="89" t="s">
        <v>52</v>
      </c>
      <c r="L3081" s="89" t="s">
        <v>69</v>
      </c>
      <c r="M3081" s="89" t="s">
        <v>7735</v>
      </c>
      <c r="N3081" s="89" t="s">
        <v>137</v>
      </c>
      <c r="O3081" s="92" t="s">
        <v>7736</v>
      </c>
      <c r="P3081" s="93" t="s">
        <v>57</v>
      </c>
      <c r="Q3081" s="110" t="s">
        <v>5322</v>
      </c>
      <c r="R3081" s="94"/>
      <c r="S3081" s="95">
        <v>46168</v>
      </c>
      <c r="T3081" s="95" t="s">
        <v>5203</v>
      </c>
      <c r="U3081" s="95" t="s">
        <v>1125</v>
      </c>
      <c r="V3081" s="91">
        <v>46118</v>
      </c>
      <c r="W3081" s="91">
        <v>46161</v>
      </c>
      <c r="X3081" s="91">
        <v>46168</v>
      </c>
      <c r="Y3081" s="96"/>
      <c r="Z3081" s="89"/>
      <c r="AA3081" s="95"/>
      <c r="AB3081" s="89"/>
      <c r="AC3081" s="109"/>
      <c r="AD3081" s="89"/>
      <c r="AE3081" s="89"/>
      <c r="AF3081" s="191"/>
      <c r="AG3081" s="194"/>
      <c r="AH3081" s="193"/>
      <c r="AI3081" s="97"/>
      <c r="AJ3081" s="97"/>
      <c r="AK3081" s="97"/>
      <c r="AL3081" s="45" t="s">
        <v>67</v>
      </c>
      <c r="AM3081" s="160" t="str">
        <f>MONTH(B3081)&amp;"/"&amp;YEAR(B3081)</f>
        <v>3/2026</v>
      </c>
      <c r="AN3081" s="45">
        <f>WEEKNUM(B3081)-WEEKNUM(EOMONTH(B3081,-1)+1)+1</f>
        <v>4</v>
      </c>
      <c r="AO3081" s="45" t="str">
        <f>MONTH(R3081)&amp;"/"&amp;YEAR(R3081)</f>
        <v>1/1900</v>
      </c>
      <c r="AP3081" s="45" t="e">
        <f>WEEKNUM(R3081)-WEEKNUM(EOMONTH(R3081,-1)+1)+1</f>
        <v>#NUM!</v>
      </c>
      <c r="AQ3081" s="45">
        <f>IF(AU3081="S",IF(Q3081="1. Aceitou o programa",R3081-B3081,0),0)</f>
        <v>0</v>
      </c>
      <c r="AR3081" s="45">
        <f>IF(AU3081="S",IF(AND(S3081&lt;&gt;"",R3081&lt;&gt;""),S3081-R3081,0),0)</f>
        <v>0</v>
      </c>
      <c r="AS3081" s="45">
        <f>IF(AU3081="S",IF(Q3081="1. Aceitou o programa",IF(OR(X3081="Não se Aplica",X3081=""),IF(OR(W3081="Não se Aplica",W3081=""),0,W3081-V3081),AVERAGE(X3081-W3081,W3081-V3081)),0),0)</f>
        <v>0</v>
      </c>
      <c r="AT3081" s="45">
        <f>IF(AU3081="S",IF(AND(Q3081="1. Aceitou o programa",AB3081="Realizada"),IFERROR(IF(AA3081="",0,AA3081-R3081),0),0),0)</f>
        <v>0</v>
      </c>
      <c r="AU3081" s="45" t="str">
        <f>_xlfn.XLOOKUP(U3081,'Lista Suspensa'!$AA$20:$AA$23,'Lista Suspensa'!$AB$20:$AB$23,"N/A")</f>
        <v>S</v>
      </c>
    </row>
    <row r="3082" spans="1:47" ht="12" customHeight="1" x14ac:dyDescent="0.3">
      <c r="A3082" s="87" t="s">
        <v>47</v>
      </c>
      <c r="B3082" s="88">
        <v>46104</v>
      </c>
      <c r="C3082" s="89" t="s">
        <v>48</v>
      </c>
      <c r="D3082" s="89" t="s">
        <v>49</v>
      </c>
      <c r="E3082" s="189">
        <v>81983800</v>
      </c>
      <c r="F3082" s="197" t="s">
        <v>7737</v>
      </c>
      <c r="G3082" s="90">
        <v>9039834865</v>
      </c>
      <c r="H3082" s="91">
        <v>23807</v>
      </c>
      <c r="I3082" s="89"/>
      <c r="J3082" s="89" t="s">
        <v>84</v>
      </c>
      <c r="K3082" s="89" t="s">
        <v>52</v>
      </c>
      <c r="L3082" s="89" t="s">
        <v>53</v>
      </c>
      <c r="M3082" s="89" t="s">
        <v>1899</v>
      </c>
      <c r="N3082" s="89" t="s">
        <v>137</v>
      </c>
      <c r="O3082" s="92" t="s">
        <v>7738</v>
      </c>
      <c r="P3082" s="93" t="s">
        <v>57</v>
      </c>
      <c r="Q3082" s="110" t="s">
        <v>5322</v>
      </c>
      <c r="R3082" s="94"/>
      <c r="S3082" s="95">
        <v>46168</v>
      </c>
      <c r="T3082" s="95" t="s">
        <v>5203</v>
      </c>
      <c r="U3082" s="95" t="s">
        <v>1125</v>
      </c>
      <c r="V3082" s="91">
        <v>46118</v>
      </c>
      <c r="W3082" s="91">
        <v>46161</v>
      </c>
      <c r="X3082" s="91">
        <v>46168</v>
      </c>
      <c r="Y3082" s="96"/>
      <c r="Z3082" s="89"/>
      <c r="AA3082" s="95"/>
      <c r="AB3082" s="89"/>
      <c r="AC3082" s="109"/>
      <c r="AD3082" s="89"/>
      <c r="AE3082" s="89"/>
      <c r="AF3082" s="191"/>
      <c r="AG3082" s="194"/>
      <c r="AH3082" s="193"/>
      <c r="AI3082" s="97"/>
      <c r="AJ3082" s="97"/>
      <c r="AK3082" s="97"/>
      <c r="AL3082" s="45" t="s">
        <v>67</v>
      </c>
      <c r="AM3082" s="160" t="str">
        <f>MONTH(B3082)&amp;"/"&amp;YEAR(B3082)</f>
        <v>3/2026</v>
      </c>
      <c r="AN3082" s="45">
        <f>WEEKNUM(B3082)-WEEKNUM(EOMONTH(B3082,-1)+1)+1</f>
        <v>4</v>
      </c>
      <c r="AO3082" s="45" t="str">
        <f>MONTH(R3082)&amp;"/"&amp;YEAR(R3082)</f>
        <v>1/1900</v>
      </c>
      <c r="AP3082" s="45" t="e">
        <f>WEEKNUM(R3082)-WEEKNUM(EOMONTH(R3082,-1)+1)+1</f>
        <v>#NUM!</v>
      </c>
      <c r="AQ3082" s="45">
        <f>IF(AU3082="S",IF(Q3082="1. Aceitou o programa",R3082-B3082,0),0)</f>
        <v>0</v>
      </c>
      <c r="AR3082" s="45">
        <f>IF(AU3082="S",IF(AND(S3082&lt;&gt;"",R3082&lt;&gt;""),S3082-R3082,0),0)</f>
        <v>0</v>
      </c>
      <c r="AS3082" s="45">
        <f>IF(AU3082="S",IF(Q3082="1. Aceitou o programa",IF(OR(X3082="Não se Aplica",X3082=""),IF(OR(W3082="Não se Aplica",W3082=""),0,W3082-V3082),AVERAGE(X3082-W3082,W3082-V3082)),0),0)</f>
        <v>0</v>
      </c>
      <c r="AT3082" s="45">
        <f>IF(AU3082="S",IF(AND(Q3082="1. Aceitou o programa",AB3082="Realizada"),IFERROR(IF(AA3082="",0,AA3082-R3082),0),0),0)</f>
        <v>0</v>
      </c>
      <c r="AU3082" s="45" t="str">
        <f>_xlfn.XLOOKUP(U3082,'Lista Suspensa'!$AA$20:$AA$23,'Lista Suspensa'!$AB$20:$AB$23,"N/A")</f>
        <v>S</v>
      </c>
    </row>
    <row r="3083" spans="1:47" ht="12" customHeight="1" x14ac:dyDescent="0.3">
      <c r="A3083" s="87" t="s">
        <v>47</v>
      </c>
      <c r="B3083" s="88">
        <v>46104</v>
      </c>
      <c r="C3083" s="89" t="s">
        <v>48</v>
      </c>
      <c r="D3083" s="89" t="s">
        <v>49</v>
      </c>
      <c r="E3083" s="189">
        <v>81996760</v>
      </c>
      <c r="F3083" s="197" t="s">
        <v>7739</v>
      </c>
      <c r="G3083" s="90">
        <v>8800631738</v>
      </c>
      <c r="H3083" s="91">
        <v>29470</v>
      </c>
      <c r="I3083" s="89"/>
      <c r="J3083" s="89" t="s">
        <v>84</v>
      </c>
      <c r="K3083" s="89" t="s">
        <v>76</v>
      </c>
      <c r="L3083" s="89" t="s">
        <v>95</v>
      </c>
      <c r="M3083" s="89" t="s">
        <v>2928</v>
      </c>
      <c r="N3083" s="89" t="s">
        <v>176</v>
      </c>
      <c r="O3083" s="92" t="s">
        <v>7740</v>
      </c>
      <c r="P3083" s="93" t="s">
        <v>57</v>
      </c>
      <c r="Q3083" s="110" t="s">
        <v>5322</v>
      </c>
      <c r="R3083" s="94"/>
      <c r="S3083" s="95">
        <v>46168</v>
      </c>
      <c r="T3083" s="95" t="s">
        <v>5203</v>
      </c>
      <c r="U3083" s="95" t="s">
        <v>1125</v>
      </c>
      <c r="V3083" s="91">
        <v>46118</v>
      </c>
      <c r="W3083" s="91">
        <v>46161</v>
      </c>
      <c r="X3083" s="91">
        <v>46168</v>
      </c>
      <c r="Y3083" s="96"/>
      <c r="Z3083" s="89"/>
      <c r="AA3083" s="95"/>
      <c r="AB3083" s="89"/>
      <c r="AC3083" s="109"/>
      <c r="AD3083" s="89"/>
      <c r="AE3083" s="89"/>
      <c r="AF3083" s="191"/>
      <c r="AG3083" s="194"/>
      <c r="AH3083" s="193"/>
      <c r="AI3083" s="97"/>
      <c r="AJ3083" s="97"/>
      <c r="AK3083" s="97"/>
      <c r="AL3083" s="45" t="s">
        <v>67</v>
      </c>
      <c r="AM3083" s="160" t="str">
        <f>MONTH(B3083)&amp;"/"&amp;YEAR(B3083)</f>
        <v>3/2026</v>
      </c>
      <c r="AN3083" s="45">
        <f>WEEKNUM(B3083)-WEEKNUM(EOMONTH(B3083,-1)+1)+1</f>
        <v>4</v>
      </c>
      <c r="AO3083" s="45" t="str">
        <f>MONTH(R3083)&amp;"/"&amp;YEAR(R3083)</f>
        <v>1/1900</v>
      </c>
      <c r="AP3083" s="45" t="e">
        <f>WEEKNUM(R3083)-WEEKNUM(EOMONTH(R3083,-1)+1)+1</f>
        <v>#NUM!</v>
      </c>
      <c r="AQ3083" s="45">
        <f>IF(AU3083="S",IF(Q3083="1. Aceitou o programa",R3083-B3083,0),0)</f>
        <v>0</v>
      </c>
      <c r="AR3083" s="45">
        <f>IF(AU3083="S",IF(AND(S3083&lt;&gt;"",R3083&lt;&gt;""),S3083-R3083,0),0)</f>
        <v>0</v>
      </c>
      <c r="AS3083" s="45">
        <f>IF(AU3083="S",IF(Q3083="1. Aceitou o programa",IF(OR(X3083="Não se Aplica",X3083=""),IF(OR(W3083="Não se Aplica",W3083=""),0,W3083-V3083),AVERAGE(X3083-W3083,W3083-V3083)),0),0)</f>
        <v>0</v>
      </c>
      <c r="AT3083" s="45">
        <f>IF(AU3083="S",IF(AND(Q3083="1. Aceitou o programa",AB3083="Realizada"),IFERROR(IF(AA3083="",0,AA3083-R3083),0),0),0)</f>
        <v>0</v>
      </c>
      <c r="AU3083" s="45" t="str">
        <f>_xlfn.XLOOKUP(U3083,'Lista Suspensa'!$AA$20:$AA$23,'Lista Suspensa'!$AB$20:$AB$23,"N/A")</f>
        <v>S</v>
      </c>
    </row>
    <row r="3084" spans="1:47" ht="12" customHeight="1" x14ac:dyDescent="0.3">
      <c r="A3084" s="87" t="s">
        <v>47</v>
      </c>
      <c r="B3084" s="88">
        <v>46104</v>
      </c>
      <c r="C3084" s="89" t="s">
        <v>48</v>
      </c>
      <c r="D3084" s="89" t="s">
        <v>49</v>
      </c>
      <c r="E3084" s="189">
        <v>451630947</v>
      </c>
      <c r="F3084" s="197" t="s">
        <v>7741</v>
      </c>
      <c r="G3084" s="90">
        <v>30478758987</v>
      </c>
      <c r="H3084" s="91">
        <v>21559</v>
      </c>
      <c r="I3084" s="89"/>
      <c r="J3084" s="89" t="s">
        <v>84</v>
      </c>
      <c r="K3084" s="89" t="s">
        <v>52</v>
      </c>
      <c r="L3084" s="89" t="s">
        <v>85</v>
      </c>
      <c r="M3084" s="89" t="s">
        <v>998</v>
      </c>
      <c r="N3084" s="89" t="s">
        <v>79</v>
      </c>
      <c r="O3084" s="92" t="s">
        <v>7742</v>
      </c>
      <c r="P3084" s="93" t="s">
        <v>57</v>
      </c>
      <c r="Q3084" s="110" t="s">
        <v>5322</v>
      </c>
      <c r="R3084" s="94"/>
      <c r="S3084" s="95">
        <v>46168</v>
      </c>
      <c r="T3084" s="95" t="s">
        <v>5203</v>
      </c>
      <c r="U3084" s="95" t="s">
        <v>1125</v>
      </c>
      <c r="V3084" s="91">
        <v>46113</v>
      </c>
      <c r="W3084" s="91">
        <v>46160</v>
      </c>
      <c r="X3084" s="91">
        <v>46167</v>
      </c>
      <c r="Y3084" s="96" t="s">
        <v>5548</v>
      </c>
      <c r="Z3084" s="89"/>
      <c r="AA3084" s="95"/>
      <c r="AB3084" s="89"/>
      <c r="AC3084" s="109"/>
      <c r="AD3084" s="89"/>
      <c r="AE3084" s="89"/>
      <c r="AF3084" s="191"/>
      <c r="AG3084" s="194"/>
      <c r="AH3084" s="193"/>
      <c r="AI3084" s="97"/>
      <c r="AJ3084" s="97"/>
      <c r="AK3084" s="97"/>
      <c r="AL3084" s="45" t="s">
        <v>67</v>
      </c>
      <c r="AM3084" s="160" t="str">
        <f>MONTH(B3084)&amp;"/"&amp;YEAR(B3084)</f>
        <v>3/2026</v>
      </c>
      <c r="AN3084" s="45">
        <f>WEEKNUM(B3084)-WEEKNUM(EOMONTH(B3084,-1)+1)+1</f>
        <v>4</v>
      </c>
      <c r="AO3084" s="45" t="str">
        <f>MONTH(R3084)&amp;"/"&amp;YEAR(R3084)</f>
        <v>1/1900</v>
      </c>
      <c r="AP3084" s="45" t="e">
        <f>WEEKNUM(R3084)-WEEKNUM(EOMONTH(R3084,-1)+1)+1</f>
        <v>#NUM!</v>
      </c>
      <c r="AQ3084" s="45">
        <f>IF(AU3084="S",IF(Q3084="1. Aceitou o programa",R3084-B3084,0),0)</f>
        <v>0</v>
      </c>
      <c r="AR3084" s="45">
        <f>IF(AU3084="S",IF(AND(S3084&lt;&gt;"",R3084&lt;&gt;""),S3084-R3084,0),0)</f>
        <v>0</v>
      </c>
      <c r="AS3084" s="45">
        <f>IF(AU3084="S",IF(Q3084="1. Aceitou o programa",IF(OR(X3084="Não se Aplica",X3084=""),IF(OR(W3084="Não se Aplica",W3084=""),0,W3084-V3084),AVERAGE(X3084-W3084,W3084-V3084)),0),0)</f>
        <v>0</v>
      </c>
      <c r="AT3084" s="45">
        <f>IF(AU3084="S",IF(AND(Q3084="1. Aceitou o programa",AB3084="Realizada"),IFERROR(IF(AA3084="",0,AA3084-R3084),0),0),0)</f>
        <v>0</v>
      </c>
      <c r="AU3084" s="45" t="str">
        <f>_xlfn.XLOOKUP(U3084,'Lista Suspensa'!$AA$20:$AA$23,'Lista Suspensa'!$AB$20:$AB$23,"N/A")</f>
        <v>S</v>
      </c>
    </row>
    <row r="3085" spans="1:47" ht="12" customHeight="1" x14ac:dyDescent="0.3">
      <c r="A3085" s="87" t="s">
        <v>47</v>
      </c>
      <c r="B3085" s="88">
        <v>46104</v>
      </c>
      <c r="C3085" s="89" t="s">
        <v>48</v>
      </c>
      <c r="D3085" s="89" t="s">
        <v>49</v>
      </c>
      <c r="E3085" s="189">
        <v>81997318</v>
      </c>
      <c r="F3085" s="197" t="s">
        <v>7743</v>
      </c>
      <c r="G3085" s="90">
        <v>26174345831</v>
      </c>
      <c r="H3085" s="91">
        <v>27418</v>
      </c>
      <c r="I3085" s="89"/>
      <c r="J3085" s="89" t="s">
        <v>51</v>
      </c>
      <c r="K3085" s="89" t="s">
        <v>52</v>
      </c>
      <c r="L3085" s="89" t="s">
        <v>85</v>
      </c>
      <c r="M3085" s="89" t="s">
        <v>1626</v>
      </c>
      <c r="N3085" s="89" t="s">
        <v>229</v>
      </c>
      <c r="O3085" s="92" t="s">
        <v>7744</v>
      </c>
      <c r="P3085" s="93" t="s">
        <v>57</v>
      </c>
      <c r="Q3085" s="110" t="s">
        <v>5322</v>
      </c>
      <c r="R3085" s="94"/>
      <c r="S3085" s="95">
        <v>46168</v>
      </c>
      <c r="T3085" s="95" t="s">
        <v>5203</v>
      </c>
      <c r="U3085" s="95" t="s">
        <v>1125</v>
      </c>
      <c r="V3085" s="91">
        <v>46118</v>
      </c>
      <c r="W3085" s="91">
        <v>46161</v>
      </c>
      <c r="X3085" s="91">
        <v>46168</v>
      </c>
      <c r="Y3085" s="96"/>
      <c r="Z3085" s="89"/>
      <c r="AA3085" s="95"/>
      <c r="AB3085" s="89"/>
      <c r="AC3085" s="109"/>
      <c r="AD3085" s="89"/>
      <c r="AE3085" s="89"/>
      <c r="AF3085" s="191"/>
      <c r="AG3085" s="194"/>
      <c r="AH3085" s="193"/>
      <c r="AI3085" s="97"/>
      <c r="AJ3085" s="97"/>
      <c r="AK3085" s="97"/>
      <c r="AL3085" s="45" t="s">
        <v>67</v>
      </c>
      <c r="AM3085" s="160" t="str">
        <f>MONTH(B3085)&amp;"/"&amp;YEAR(B3085)</f>
        <v>3/2026</v>
      </c>
      <c r="AN3085" s="45">
        <f>WEEKNUM(B3085)-WEEKNUM(EOMONTH(B3085,-1)+1)+1</f>
        <v>4</v>
      </c>
      <c r="AO3085" s="45" t="str">
        <f>MONTH(R3085)&amp;"/"&amp;YEAR(R3085)</f>
        <v>1/1900</v>
      </c>
      <c r="AP3085" s="45" t="e">
        <f>WEEKNUM(R3085)-WEEKNUM(EOMONTH(R3085,-1)+1)+1</f>
        <v>#NUM!</v>
      </c>
      <c r="AQ3085" s="45">
        <f>IF(AU3085="S",IF(Q3085="1. Aceitou o programa",R3085-B3085,0),0)</f>
        <v>0</v>
      </c>
      <c r="AR3085" s="45">
        <f>IF(AU3085="S",IF(AND(S3085&lt;&gt;"",R3085&lt;&gt;""),S3085-R3085,0),0)</f>
        <v>0</v>
      </c>
      <c r="AS3085" s="45">
        <f>IF(AU3085="S",IF(Q3085="1. Aceitou o programa",IF(OR(X3085="Não se Aplica",X3085=""),IF(OR(W3085="Não se Aplica",W3085=""),0,W3085-V3085),AVERAGE(X3085-W3085,W3085-V3085)),0),0)</f>
        <v>0</v>
      </c>
      <c r="AT3085" s="45">
        <f>IF(AU3085="S",IF(AND(Q3085="1. Aceitou o programa",AB3085="Realizada"),IFERROR(IF(AA3085="",0,AA3085-R3085),0),0),0)</f>
        <v>0</v>
      </c>
      <c r="AU3085" s="45" t="str">
        <f>_xlfn.XLOOKUP(U3085,'Lista Suspensa'!$AA$20:$AA$23,'Lista Suspensa'!$AB$20:$AB$23,"N/A")</f>
        <v>S</v>
      </c>
    </row>
    <row r="3086" spans="1:47" ht="12" customHeight="1" x14ac:dyDescent="0.3">
      <c r="A3086" s="87" t="s">
        <v>47</v>
      </c>
      <c r="B3086" s="88">
        <v>46104</v>
      </c>
      <c r="C3086" s="89" t="s">
        <v>48</v>
      </c>
      <c r="D3086" s="89" t="s">
        <v>49</v>
      </c>
      <c r="E3086" s="189">
        <v>82004807</v>
      </c>
      <c r="F3086" s="197" t="s">
        <v>7745</v>
      </c>
      <c r="G3086" s="90">
        <v>13557282821</v>
      </c>
      <c r="H3086" s="91">
        <v>26080</v>
      </c>
      <c r="I3086" s="89"/>
      <c r="J3086" s="89" t="s">
        <v>84</v>
      </c>
      <c r="K3086" s="89" t="s">
        <v>52</v>
      </c>
      <c r="L3086" s="89" t="s">
        <v>85</v>
      </c>
      <c r="M3086" s="89" t="s">
        <v>3901</v>
      </c>
      <c r="N3086" s="89" t="s">
        <v>176</v>
      </c>
      <c r="O3086" s="92" t="s">
        <v>7746</v>
      </c>
      <c r="P3086" s="93" t="s">
        <v>57</v>
      </c>
      <c r="Q3086" s="110" t="s">
        <v>5322</v>
      </c>
      <c r="R3086" s="94"/>
      <c r="S3086" s="95">
        <v>46168</v>
      </c>
      <c r="T3086" s="95" t="s">
        <v>5203</v>
      </c>
      <c r="U3086" s="95" t="s">
        <v>1125</v>
      </c>
      <c r="V3086" s="91">
        <v>46118</v>
      </c>
      <c r="W3086" s="91">
        <v>46161</v>
      </c>
      <c r="X3086" s="91">
        <v>46168</v>
      </c>
      <c r="Y3086" s="96"/>
      <c r="Z3086" s="89"/>
      <c r="AA3086" s="95"/>
      <c r="AB3086" s="89"/>
      <c r="AC3086" s="109"/>
      <c r="AD3086" s="89"/>
      <c r="AE3086" s="89"/>
      <c r="AF3086" s="191"/>
      <c r="AG3086" s="194"/>
      <c r="AH3086" s="193"/>
      <c r="AI3086" s="97"/>
      <c r="AJ3086" s="97"/>
      <c r="AK3086" s="97"/>
      <c r="AL3086" s="45" t="s">
        <v>67</v>
      </c>
      <c r="AM3086" s="160" t="str">
        <f>MONTH(B3086)&amp;"/"&amp;YEAR(B3086)</f>
        <v>3/2026</v>
      </c>
      <c r="AN3086" s="45">
        <f>WEEKNUM(B3086)-WEEKNUM(EOMONTH(B3086,-1)+1)+1</f>
        <v>4</v>
      </c>
      <c r="AO3086" s="45" t="str">
        <f>MONTH(R3086)&amp;"/"&amp;YEAR(R3086)</f>
        <v>1/1900</v>
      </c>
      <c r="AP3086" s="45" t="e">
        <f>WEEKNUM(R3086)-WEEKNUM(EOMONTH(R3086,-1)+1)+1</f>
        <v>#NUM!</v>
      </c>
      <c r="AQ3086" s="45">
        <f>IF(AU3086="S",IF(Q3086="1. Aceitou o programa",R3086-B3086,0),0)</f>
        <v>0</v>
      </c>
      <c r="AR3086" s="45">
        <f>IF(AU3086="S",IF(AND(S3086&lt;&gt;"",R3086&lt;&gt;""),S3086-R3086,0),0)</f>
        <v>0</v>
      </c>
      <c r="AS3086" s="45">
        <f>IF(AU3086="S",IF(Q3086="1. Aceitou o programa",IF(OR(X3086="Não se Aplica",X3086=""),IF(OR(W3086="Não se Aplica",W3086=""),0,W3086-V3086),AVERAGE(X3086-W3086,W3086-V3086)),0),0)</f>
        <v>0</v>
      </c>
      <c r="AT3086" s="45">
        <f>IF(AU3086="S",IF(AND(Q3086="1. Aceitou o programa",AB3086="Realizada"),IFERROR(IF(AA3086="",0,AA3086-R3086),0),0),0)</f>
        <v>0</v>
      </c>
      <c r="AU3086" s="45" t="str">
        <f>_xlfn.XLOOKUP(U3086,'Lista Suspensa'!$AA$20:$AA$23,'Lista Suspensa'!$AB$20:$AB$23,"N/A")</f>
        <v>S</v>
      </c>
    </row>
    <row r="3087" spans="1:47" ht="12" customHeight="1" x14ac:dyDescent="0.3">
      <c r="A3087" s="87" t="s">
        <v>47</v>
      </c>
      <c r="B3087" s="88">
        <v>46104</v>
      </c>
      <c r="C3087" s="89" t="s">
        <v>48</v>
      </c>
      <c r="D3087" s="89" t="s">
        <v>49</v>
      </c>
      <c r="E3087" s="189">
        <v>82027495</v>
      </c>
      <c r="F3087" s="197" t="s">
        <v>7747</v>
      </c>
      <c r="G3087" s="90">
        <v>10166082767</v>
      </c>
      <c r="H3087" s="91">
        <v>29662</v>
      </c>
      <c r="I3087" s="89"/>
      <c r="J3087" s="89" t="s">
        <v>51</v>
      </c>
      <c r="K3087" s="89" t="s">
        <v>76</v>
      </c>
      <c r="L3087" s="89" t="s">
        <v>95</v>
      </c>
      <c r="M3087" s="89" t="s">
        <v>1151</v>
      </c>
      <c r="N3087" s="89" t="s">
        <v>137</v>
      </c>
      <c r="O3087" s="92" t="s">
        <v>7748</v>
      </c>
      <c r="P3087" s="93" t="s">
        <v>57</v>
      </c>
      <c r="Q3087" s="110" t="s">
        <v>5322</v>
      </c>
      <c r="R3087" s="94"/>
      <c r="S3087" s="95">
        <v>46168</v>
      </c>
      <c r="T3087" s="95" t="s">
        <v>5203</v>
      </c>
      <c r="U3087" s="95" t="s">
        <v>1125</v>
      </c>
      <c r="V3087" s="91">
        <v>46146</v>
      </c>
      <c r="W3087" s="91">
        <v>46161</v>
      </c>
      <c r="X3087" s="91">
        <v>46168</v>
      </c>
      <c r="Y3087" s="96"/>
      <c r="Z3087" s="89"/>
      <c r="AA3087" s="95"/>
      <c r="AB3087" s="89"/>
      <c r="AC3087" s="109"/>
      <c r="AD3087" s="89"/>
      <c r="AE3087" s="89"/>
      <c r="AF3087" s="191"/>
      <c r="AG3087" s="194"/>
      <c r="AH3087" s="193"/>
      <c r="AI3087" s="97"/>
      <c r="AJ3087" s="97"/>
      <c r="AK3087" s="97"/>
      <c r="AL3087" s="45" t="s">
        <v>67</v>
      </c>
      <c r="AM3087" s="160" t="str">
        <f>MONTH(B3087)&amp;"/"&amp;YEAR(B3087)</f>
        <v>3/2026</v>
      </c>
      <c r="AN3087" s="45">
        <f>WEEKNUM(B3087)-WEEKNUM(EOMONTH(B3087,-1)+1)+1</f>
        <v>4</v>
      </c>
      <c r="AO3087" s="45" t="str">
        <f>MONTH(R3087)&amp;"/"&amp;YEAR(R3087)</f>
        <v>1/1900</v>
      </c>
      <c r="AP3087" s="45" t="e">
        <f>WEEKNUM(R3087)-WEEKNUM(EOMONTH(R3087,-1)+1)+1</f>
        <v>#NUM!</v>
      </c>
      <c r="AQ3087" s="45">
        <f>IF(AU3087="S",IF(Q3087="1. Aceitou o programa",R3087-B3087,0),0)</f>
        <v>0</v>
      </c>
      <c r="AR3087" s="45">
        <f>IF(AU3087="S",IF(AND(S3087&lt;&gt;"",R3087&lt;&gt;""),S3087-R3087,0),0)</f>
        <v>0</v>
      </c>
      <c r="AS3087" s="45">
        <f>IF(AU3087="S",IF(Q3087="1. Aceitou o programa",IF(OR(X3087="Não se Aplica",X3087=""),IF(OR(W3087="Não se Aplica",W3087=""),0,W3087-V3087),AVERAGE(X3087-W3087,W3087-V3087)),0),0)</f>
        <v>0</v>
      </c>
      <c r="AT3087" s="45">
        <f>IF(AU3087="S",IF(AND(Q3087="1. Aceitou o programa",AB3087="Realizada"),IFERROR(IF(AA3087="",0,AA3087-R3087),0),0),0)</f>
        <v>0</v>
      </c>
      <c r="AU3087" s="45" t="str">
        <f>_xlfn.XLOOKUP(U3087,'Lista Suspensa'!$AA$20:$AA$23,'Lista Suspensa'!$AB$20:$AB$23,"N/A")</f>
        <v>S</v>
      </c>
    </row>
    <row r="3088" spans="1:47" ht="12" customHeight="1" x14ac:dyDescent="0.3">
      <c r="A3088" s="87" t="s">
        <v>47</v>
      </c>
      <c r="B3088" s="88">
        <v>46104</v>
      </c>
      <c r="C3088" s="89" t="s">
        <v>48</v>
      </c>
      <c r="D3088" s="89" t="s">
        <v>49</v>
      </c>
      <c r="E3088" s="189">
        <v>82043541</v>
      </c>
      <c r="F3088" s="197" t="s">
        <v>7749</v>
      </c>
      <c r="G3088" s="90">
        <v>25513813807</v>
      </c>
      <c r="H3088" s="91">
        <v>26124</v>
      </c>
      <c r="I3088" s="89"/>
      <c r="J3088" s="89" t="s">
        <v>51</v>
      </c>
      <c r="K3088" s="89" t="s">
        <v>52</v>
      </c>
      <c r="L3088" s="89" t="s">
        <v>1031</v>
      </c>
      <c r="M3088" s="89" t="s">
        <v>7750</v>
      </c>
      <c r="N3088" s="89" t="s">
        <v>449</v>
      </c>
      <c r="O3088" s="92" t="s">
        <v>7751</v>
      </c>
      <c r="P3088" s="93" t="s">
        <v>57</v>
      </c>
      <c r="Q3088" s="110" t="s">
        <v>5322</v>
      </c>
      <c r="R3088" s="94"/>
      <c r="S3088" s="95">
        <v>46168</v>
      </c>
      <c r="T3088" s="95" t="s">
        <v>5203</v>
      </c>
      <c r="U3088" s="95" t="s">
        <v>1125</v>
      </c>
      <c r="V3088" s="91">
        <v>46146</v>
      </c>
      <c r="W3088" s="91">
        <v>46161</v>
      </c>
      <c r="X3088" s="91">
        <v>46168</v>
      </c>
      <c r="Y3088" s="96"/>
      <c r="Z3088" s="89"/>
      <c r="AA3088" s="95"/>
      <c r="AB3088" s="89"/>
      <c r="AC3088" s="109"/>
      <c r="AD3088" s="89"/>
      <c r="AE3088" s="89"/>
      <c r="AF3088" s="191"/>
      <c r="AG3088" s="194"/>
      <c r="AH3088" s="193"/>
      <c r="AI3088" s="97"/>
      <c r="AJ3088" s="97"/>
      <c r="AK3088" s="97"/>
      <c r="AL3088" s="45" t="s">
        <v>67</v>
      </c>
      <c r="AM3088" s="160" t="str">
        <f>MONTH(B3088)&amp;"/"&amp;YEAR(B3088)</f>
        <v>3/2026</v>
      </c>
      <c r="AN3088" s="45">
        <f>WEEKNUM(B3088)-WEEKNUM(EOMONTH(B3088,-1)+1)+1</f>
        <v>4</v>
      </c>
      <c r="AO3088" s="45" t="str">
        <f>MONTH(R3088)&amp;"/"&amp;YEAR(R3088)</f>
        <v>1/1900</v>
      </c>
      <c r="AP3088" s="45" t="e">
        <f>WEEKNUM(R3088)-WEEKNUM(EOMONTH(R3088,-1)+1)+1</f>
        <v>#NUM!</v>
      </c>
      <c r="AQ3088" s="45">
        <f>IF(AU3088="S",IF(Q3088="1. Aceitou o programa",R3088-B3088,0),0)</f>
        <v>0</v>
      </c>
      <c r="AR3088" s="45">
        <f>IF(AU3088="S",IF(AND(S3088&lt;&gt;"",R3088&lt;&gt;""),S3088-R3088,0),0)</f>
        <v>0</v>
      </c>
      <c r="AS3088" s="45">
        <f>IF(AU3088="S",IF(Q3088="1. Aceitou o programa",IF(OR(X3088="Não se Aplica",X3088=""),IF(OR(W3088="Não se Aplica",W3088=""),0,W3088-V3088),AVERAGE(X3088-W3088,W3088-V3088)),0),0)</f>
        <v>0</v>
      </c>
      <c r="AT3088" s="45">
        <f>IF(AU3088="S",IF(AND(Q3088="1. Aceitou o programa",AB3088="Realizada"),IFERROR(IF(AA3088="",0,AA3088-R3088),0),0),0)</f>
        <v>0</v>
      </c>
      <c r="AU3088" s="45" t="str">
        <f>_xlfn.XLOOKUP(U3088,'Lista Suspensa'!$AA$20:$AA$23,'Lista Suspensa'!$AB$20:$AB$23,"N/A")</f>
        <v>S</v>
      </c>
    </row>
    <row r="3089" spans="1:47" ht="12" customHeight="1" x14ac:dyDescent="0.3">
      <c r="A3089" s="87" t="s">
        <v>47</v>
      </c>
      <c r="B3089" s="88">
        <v>46104</v>
      </c>
      <c r="C3089" s="89" t="s">
        <v>48</v>
      </c>
      <c r="D3089" s="89" t="s">
        <v>49</v>
      </c>
      <c r="E3089" s="189">
        <v>82053535</v>
      </c>
      <c r="F3089" s="197" t="s">
        <v>7752</v>
      </c>
      <c r="G3089" s="90">
        <v>14287418875</v>
      </c>
      <c r="H3089" s="91">
        <v>26046</v>
      </c>
      <c r="I3089" s="89"/>
      <c r="J3089" s="89" t="s">
        <v>51</v>
      </c>
      <c r="K3089" s="89" t="s">
        <v>52</v>
      </c>
      <c r="L3089" s="89" t="s">
        <v>85</v>
      </c>
      <c r="M3089" s="89" t="s">
        <v>2438</v>
      </c>
      <c r="N3089" s="89" t="s">
        <v>229</v>
      </c>
      <c r="O3089" s="92" t="s">
        <v>7753</v>
      </c>
      <c r="P3089" s="93" t="s">
        <v>57</v>
      </c>
      <c r="Q3089" s="110" t="s">
        <v>5322</v>
      </c>
      <c r="R3089" s="94"/>
      <c r="S3089" s="95">
        <v>46168</v>
      </c>
      <c r="T3089" s="95" t="s">
        <v>5203</v>
      </c>
      <c r="U3089" s="95" t="s">
        <v>1125</v>
      </c>
      <c r="V3089" s="91">
        <v>46146</v>
      </c>
      <c r="W3089" s="91">
        <v>46161</v>
      </c>
      <c r="X3089" s="91">
        <v>46168</v>
      </c>
      <c r="Y3089" s="96"/>
      <c r="Z3089" s="89"/>
      <c r="AA3089" s="95"/>
      <c r="AB3089" s="89"/>
      <c r="AC3089" s="109"/>
      <c r="AD3089" s="89"/>
      <c r="AE3089" s="89"/>
      <c r="AF3089" s="191"/>
      <c r="AG3089" s="194"/>
      <c r="AH3089" s="193"/>
      <c r="AI3089" s="97"/>
      <c r="AJ3089" s="97"/>
      <c r="AK3089" s="97"/>
      <c r="AL3089" s="45" t="s">
        <v>67</v>
      </c>
      <c r="AM3089" s="160" t="str">
        <f>MONTH(B3089)&amp;"/"&amp;YEAR(B3089)</f>
        <v>3/2026</v>
      </c>
      <c r="AN3089" s="45">
        <f>WEEKNUM(B3089)-WEEKNUM(EOMONTH(B3089,-1)+1)+1</f>
        <v>4</v>
      </c>
      <c r="AO3089" s="45" t="str">
        <f>MONTH(R3089)&amp;"/"&amp;YEAR(R3089)</f>
        <v>1/1900</v>
      </c>
      <c r="AP3089" s="45" t="e">
        <f>WEEKNUM(R3089)-WEEKNUM(EOMONTH(R3089,-1)+1)+1</f>
        <v>#NUM!</v>
      </c>
      <c r="AQ3089" s="45">
        <f>IF(AU3089="S",IF(Q3089="1. Aceitou o programa",R3089-B3089,0),0)</f>
        <v>0</v>
      </c>
      <c r="AR3089" s="45">
        <f>IF(AU3089="S",IF(AND(S3089&lt;&gt;"",R3089&lt;&gt;""),S3089-R3089,0),0)</f>
        <v>0</v>
      </c>
      <c r="AS3089" s="45">
        <f>IF(AU3089="S",IF(Q3089="1. Aceitou o programa",IF(OR(X3089="Não se Aplica",X3089=""),IF(OR(W3089="Não se Aplica",W3089=""),0,W3089-V3089),AVERAGE(X3089-W3089,W3089-V3089)),0),0)</f>
        <v>0</v>
      </c>
      <c r="AT3089" s="45">
        <f>IF(AU3089="S",IF(AND(Q3089="1. Aceitou o programa",AB3089="Realizada"),IFERROR(IF(AA3089="",0,AA3089-R3089),0),0),0)</f>
        <v>0</v>
      </c>
      <c r="AU3089" s="45" t="str">
        <f>_xlfn.XLOOKUP(U3089,'Lista Suspensa'!$AA$20:$AA$23,'Lista Suspensa'!$AB$20:$AB$23,"N/A")</f>
        <v>S</v>
      </c>
    </row>
    <row r="3090" spans="1:47" ht="12" customHeight="1" x14ac:dyDescent="0.3">
      <c r="A3090" s="87" t="s">
        <v>47</v>
      </c>
      <c r="B3090" s="88">
        <v>46104</v>
      </c>
      <c r="C3090" s="89" t="s">
        <v>48</v>
      </c>
      <c r="D3090" s="89" t="s">
        <v>49</v>
      </c>
      <c r="E3090" s="189">
        <v>82066343</v>
      </c>
      <c r="F3090" s="197" t="s">
        <v>7754</v>
      </c>
      <c r="G3090" s="90">
        <v>21514030845</v>
      </c>
      <c r="H3090" s="91">
        <v>26084</v>
      </c>
      <c r="I3090" s="89"/>
      <c r="J3090" s="89" t="s">
        <v>51</v>
      </c>
      <c r="K3090" s="89" t="s">
        <v>52</v>
      </c>
      <c r="L3090" s="89" t="s">
        <v>53</v>
      </c>
      <c r="M3090" s="89" t="s">
        <v>7755</v>
      </c>
      <c r="N3090" s="89" t="s">
        <v>137</v>
      </c>
      <c r="O3090" s="92" t="s">
        <v>7756</v>
      </c>
      <c r="P3090" s="93" t="s">
        <v>57</v>
      </c>
      <c r="Q3090" s="110" t="s">
        <v>5322</v>
      </c>
      <c r="R3090" s="94"/>
      <c r="S3090" s="95">
        <v>46168</v>
      </c>
      <c r="T3090" s="95" t="s">
        <v>5203</v>
      </c>
      <c r="U3090" s="95" t="s">
        <v>1125</v>
      </c>
      <c r="V3090" s="91">
        <v>46146</v>
      </c>
      <c r="W3090" s="91">
        <v>46161</v>
      </c>
      <c r="X3090" s="91">
        <v>46168</v>
      </c>
      <c r="Y3090" s="96"/>
      <c r="Z3090" s="89"/>
      <c r="AA3090" s="95"/>
      <c r="AB3090" s="89"/>
      <c r="AC3090" s="109"/>
      <c r="AD3090" s="89"/>
      <c r="AE3090" s="89"/>
      <c r="AF3090" s="191"/>
      <c r="AG3090" s="194"/>
      <c r="AH3090" s="193"/>
      <c r="AI3090" s="97"/>
      <c r="AJ3090" s="97"/>
      <c r="AK3090" s="97"/>
      <c r="AL3090" s="45" t="s">
        <v>67</v>
      </c>
      <c r="AM3090" s="160" t="str">
        <f>MONTH(B3090)&amp;"/"&amp;YEAR(B3090)</f>
        <v>3/2026</v>
      </c>
      <c r="AN3090" s="45">
        <f>WEEKNUM(B3090)-WEEKNUM(EOMONTH(B3090,-1)+1)+1</f>
        <v>4</v>
      </c>
      <c r="AO3090" s="45" t="str">
        <f>MONTH(R3090)&amp;"/"&amp;YEAR(R3090)</f>
        <v>1/1900</v>
      </c>
      <c r="AP3090" s="45" t="e">
        <f>WEEKNUM(R3090)-WEEKNUM(EOMONTH(R3090,-1)+1)+1</f>
        <v>#NUM!</v>
      </c>
      <c r="AQ3090" s="45">
        <f>IF(AU3090="S",IF(Q3090="1. Aceitou o programa",R3090-B3090,0),0)</f>
        <v>0</v>
      </c>
      <c r="AR3090" s="45">
        <f>IF(AU3090="S",IF(AND(S3090&lt;&gt;"",R3090&lt;&gt;""),S3090-R3090,0),0)</f>
        <v>0</v>
      </c>
      <c r="AS3090" s="45">
        <f>IF(AU3090="S",IF(Q3090="1. Aceitou o programa",IF(OR(X3090="Não se Aplica",X3090=""),IF(OR(W3090="Não se Aplica",W3090=""),0,W3090-V3090),AVERAGE(X3090-W3090,W3090-V3090)),0),0)</f>
        <v>0</v>
      </c>
      <c r="AT3090" s="45">
        <f>IF(AU3090="S",IF(AND(Q3090="1. Aceitou o programa",AB3090="Realizada"),IFERROR(IF(AA3090="",0,AA3090-R3090),0),0),0)</f>
        <v>0</v>
      </c>
      <c r="AU3090" s="45" t="str">
        <f>_xlfn.XLOOKUP(U3090,'Lista Suspensa'!$AA$20:$AA$23,'Lista Suspensa'!$AB$20:$AB$23,"N/A")</f>
        <v>S</v>
      </c>
    </row>
    <row r="3091" spans="1:47" ht="12" customHeight="1" x14ac:dyDescent="0.3">
      <c r="A3091" s="87" t="s">
        <v>47</v>
      </c>
      <c r="B3091" s="88">
        <v>46104</v>
      </c>
      <c r="C3091" s="89" t="s">
        <v>48</v>
      </c>
      <c r="D3091" s="89" t="s">
        <v>49</v>
      </c>
      <c r="E3091" s="189">
        <v>86423330</v>
      </c>
      <c r="F3091" s="197" t="s">
        <v>7757</v>
      </c>
      <c r="G3091" s="90">
        <v>35790951880</v>
      </c>
      <c r="H3091" s="91">
        <v>27292</v>
      </c>
      <c r="I3091" s="89"/>
      <c r="J3091" s="89" t="s">
        <v>51</v>
      </c>
      <c r="K3091" s="89" t="s">
        <v>52</v>
      </c>
      <c r="L3091" s="89" t="s">
        <v>69</v>
      </c>
      <c r="M3091" s="89" t="s">
        <v>2043</v>
      </c>
      <c r="N3091" s="89" t="s">
        <v>197</v>
      </c>
      <c r="O3091" s="92" t="s">
        <v>7758</v>
      </c>
      <c r="P3091" s="93" t="s">
        <v>57</v>
      </c>
      <c r="Q3091" s="110" t="s">
        <v>5322</v>
      </c>
      <c r="R3091" s="94"/>
      <c r="S3091" s="95">
        <v>46168</v>
      </c>
      <c r="T3091" s="95" t="s">
        <v>5203</v>
      </c>
      <c r="U3091" s="95" t="s">
        <v>1125</v>
      </c>
      <c r="V3091" s="91">
        <v>46146</v>
      </c>
      <c r="W3091" s="91">
        <v>46161</v>
      </c>
      <c r="X3091" s="91">
        <v>46168</v>
      </c>
      <c r="Y3091" s="96"/>
      <c r="Z3091" s="89"/>
      <c r="AA3091" s="95"/>
      <c r="AB3091" s="89"/>
      <c r="AC3091" s="109"/>
      <c r="AD3091" s="89"/>
      <c r="AE3091" s="89"/>
      <c r="AF3091" s="191"/>
      <c r="AG3091" s="194"/>
      <c r="AH3091" s="193"/>
      <c r="AI3091" s="97"/>
      <c r="AJ3091" s="97"/>
      <c r="AK3091" s="97"/>
      <c r="AL3091" s="45" t="s">
        <v>67</v>
      </c>
      <c r="AM3091" s="160" t="str">
        <f>MONTH(B3091)&amp;"/"&amp;YEAR(B3091)</f>
        <v>3/2026</v>
      </c>
      <c r="AN3091" s="45">
        <f>WEEKNUM(B3091)-WEEKNUM(EOMONTH(B3091,-1)+1)+1</f>
        <v>4</v>
      </c>
      <c r="AO3091" s="45" t="str">
        <f>MONTH(R3091)&amp;"/"&amp;YEAR(R3091)</f>
        <v>1/1900</v>
      </c>
      <c r="AP3091" s="45" t="e">
        <f>WEEKNUM(R3091)-WEEKNUM(EOMONTH(R3091,-1)+1)+1</f>
        <v>#NUM!</v>
      </c>
      <c r="AQ3091" s="45">
        <f>IF(AU3091="S",IF(Q3091="1. Aceitou o programa",R3091-B3091,0),0)</f>
        <v>0</v>
      </c>
      <c r="AR3091" s="45">
        <f>IF(AU3091="S",IF(AND(S3091&lt;&gt;"",R3091&lt;&gt;""),S3091-R3091,0),0)</f>
        <v>0</v>
      </c>
      <c r="AS3091" s="45">
        <f>IF(AU3091="S",IF(Q3091="1. Aceitou o programa",IF(OR(X3091="Não se Aplica",X3091=""),IF(OR(W3091="Não se Aplica",W3091=""),0,W3091-V3091),AVERAGE(X3091-W3091,W3091-V3091)),0),0)</f>
        <v>0</v>
      </c>
      <c r="AT3091" s="45">
        <f>IF(AU3091="S",IF(AND(Q3091="1. Aceitou o programa",AB3091="Realizada"),IFERROR(IF(AA3091="",0,AA3091-R3091),0),0),0)</f>
        <v>0</v>
      </c>
      <c r="AU3091" s="45" t="str">
        <f>_xlfn.XLOOKUP(U3091,'Lista Suspensa'!$AA$20:$AA$23,'Lista Suspensa'!$AB$20:$AB$23,"N/A")</f>
        <v>S</v>
      </c>
    </row>
    <row r="3092" spans="1:47" ht="12" customHeight="1" x14ac:dyDescent="0.3">
      <c r="A3092" s="87" t="s">
        <v>47</v>
      </c>
      <c r="B3092" s="88">
        <v>46104</v>
      </c>
      <c r="C3092" s="89" t="s">
        <v>48</v>
      </c>
      <c r="D3092" s="89" t="s">
        <v>49</v>
      </c>
      <c r="E3092" s="189">
        <v>82084612</v>
      </c>
      <c r="F3092" s="197" t="s">
        <v>7759</v>
      </c>
      <c r="G3092" s="90">
        <v>18310823819</v>
      </c>
      <c r="H3092" s="91">
        <v>27823</v>
      </c>
      <c r="I3092" s="89"/>
      <c r="J3092" s="89" t="s">
        <v>51</v>
      </c>
      <c r="K3092" s="89" t="s">
        <v>52</v>
      </c>
      <c r="L3092" s="89" t="s">
        <v>85</v>
      </c>
      <c r="M3092" s="89" t="s">
        <v>5914</v>
      </c>
      <c r="N3092" s="89" t="s">
        <v>229</v>
      </c>
      <c r="O3092" s="92" t="s">
        <v>7760</v>
      </c>
      <c r="P3092" s="93" t="s">
        <v>57</v>
      </c>
      <c r="Q3092" s="110" t="s">
        <v>5322</v>
      </c>
      <c r="R3092" s="94"/>
      <c r="S3092" s="95">
        <v>46168</v>
      </c>
      <c r="T3092" s="95" t="s">
        <v>5203</v>
      </c>
      <c r="U3092" s="95" t="s">
        <v>1125</v>
      </c>
      <c r="V3092" s="91">
        <v>46146</v>
      </c>
      <c r="W3092" s="91">
        <v>46161</v>
      </c>
      <c r="X3092" s="91">
        <v>46168</v>
      </c>
      <c r="Y3092" s="96"/>
      <c r="Z3092" s="89"/>
      <c r="AA3092" s="95"/>
      <c r="AB3092" s="89"/>
      <c r="AC3092" s="109"/>
      <c r="AD3092" s="89"/>
      <c r="AE3092" s="89"/>
      <c r="AF3092" s="191"/>
      <c r="AG3092" s="194"/>
      <c r="AH3092" s="193"/>
      <c r="AI3092" s="97"/>
      <c r="AJ3092" s="97"/>
      <c r="AK3092" s="97"/>
      <c r="AL3092" s="45" t="s">
        <v>67</v>
      </c>
      <c r="AM3092" s="160" t="str">
        <f>MONTH(B3092)&amp;"/"&amp;YEAR(B3092)</f>
        <v>3/2026</v>
      </c>
      <c r="AN3092" s="45">
        <f>WEEKNUM(B3092)-WEEKNUM(EOMONTH(B3092,-1)+1)+1</f>
        <v>4</v>
      </c>
      <c r="AO3092" s="45" t="str">
        <f>MONTH(R3092)&amp;"/"&amp;YEAR(R3092)</f>
        <v>1/1900</v>
      </c>
      <c r="AP3092" s="45" t="e">
        <f>WEEKNUM(R3092)-WEEKNUM(EOMONTH(R3092,-1)+1)+1</f>
        <v>#NUM!</v>
      </c>
      <c r="AQ3092" s="45">
        <f>IF(AU3092="S",IF(Q3092="1. Aceitou o programa",R3092-B3092,0),0)</f>
        <v>0</v>
      </c>
      <c r="AR3092" s="45">
        <f>IF(AU3092="S",IF(AND(S3092&lt;&gt;"",R3092&lt;&gt;""),S3092-R3092,0),0)</f>
        <v>0</v>
      </c>
      <c r="AS3092" s="45">
        <f>IF(AU3092="S",IF(Q3092="1. Aceitou o programa",IF(OR(X3092="Não se Aplica",X3092=""),IF(OR(W3092="Não se Aplica",W3092=""),0,W3092-V3092),AVERAGE(X3092-W3092,W3092-V3092)),0),0)</f>
        <v>0</v>
      </c>
      <c r="AT3092" s="45">
        <f>IF(AU3092="S",IF(AND(Q3092="1. Aceitou o programa",AB3092="Realizada"),IFERROR(IF(AA3092="",0,AA3092-R3092),0),0),0)</f>
        <v>0</v>
      </c>
      <c r="AU3092" s="45" t="str">
        <f>_xlfn.XLOOKUP(U3092,'Lista Suspensa'!$AA$20:$AA$23,'Lista Suspensa'!$AB$20:$AB$23,"N/A")</f>
        <v>S</v>
      </c>
    </row>
    <row r="3093" spans="1:47" ht="12" customHeight="1" x14ac:dyDescent="0.3">
      <c r="A3093" s="87" t="s">
        <v>47</v>
      </c>
      <c r="B3093" s="88">
        <v>46104</v>
      </c>
      <c r="C3093" s="89" t="s">
        <v>48</v>
      </c>
      <c r="D3093" s="89" t="s">
        <v>49</v>
      </c>
      <c r="E3093" s="189">
        <v>82084610</v>
      </c>
      <c r="F3093" s="197" t="s">
        <v>7761</v>
      </c>
      <c r="G3093" s="90">
        <v>12785238800</v>
      </c>
      <c r="H3093" s="91">
        <v>27273</v>
      </c>
      <c r="I3093" s="89"/>
      <c r="J3093" s="89" t="s">
        <v>84</v>
      </c>
      <c r="K3093" s="89" t="s">
        <v>52</v>
      </c>
      <c r="L3093" s="89" t="s">
        <v>85</v>
      </c>
      <c r="M3093" s="89" t="s">
        <v>5914</v>
      </c>
      <c r="N3093" s="89" t="s">
        <v>229</v>
      </c>
      <c r="O3093" s="92" t="s">
        <v>7762</v>
      </c>
      <c r="P3093" s="93" t="s">
        <v>57</v>
      </c>
      <c r="Q3093" s="110" t="s">
        <v>5322</v>
      </c>
      <c r="R3093" s="94"/>
      <c r="S3093" s="95">
        <v>46168</v>
      </c>
      <c r="T3093" s="95" t="s">
        <v>5203</v>
      </c>
      <c r="U3093" s="95" t="s">
        <v>1125</v>
      </c>
      <c r="V3093" s="91">
        <v>46146</v>
      </c>
      <c r="W3093" s="91">
        <v>46161</v>
      </c>
      <c r="X3093" s="91">
        <v>46168</v>
      </c>
      <c r="Y3093" s="96"/>
      <c r="Z3093" s="89"/>
      <c r="AA3093" s="95"/>
      <c r="AB3093" s="89"/>
      <c r="AC3093" s="109"/>
      <c r="AD3093" s="89"/>
      <c r="AE3093" s="89"/>
      <c r="AF3093" s="191"/>
      <c r="AG3093" s="194"/>
      <c r="AH3093" s="193"/>
      <c r="AI3093" s="97"/>
      <c r="AJ3093" s="97"/>
      <c r="AK3093" s="97"/>
      <c r="AL3093" s="45" t="s">
        <v>67</v>
      </c>
      <c r="AM3093" s="160" t="str">
        <f>MONTH(B3093)&amp;"/"&amp;YEAR(B3093)</f>
        <v>3/2026</v>
      </c>
      <c r="AN3093" s="45">
        <f>WEEKNUM(B3093)-WEEKNUM(EOMONTH(B3093,-1)+1)+1</f>
        <v>4</v>
      </c>
      <c r="AO3093" s="45" t="str">
        <f>MONTH(R3093)&amp;"/"&amp;YEAR(R3093)</f>
        <v>1/1900</v>
      </c>
      <c r="AP3093" s="45" t="e">
        <f>WEEKNUM(R3093)-WEEKNUM(EOMONTH(R3093,-1)+1)+1</f>
        <v>#NUM!</v>
      </c>
      <c r="AQ3093" s="45">
        <f>IF(AU3093="S",IF(Q3093="1. Aceitou o programa",R3093-B3093,0),0)</f>
        <v>0</v>
      </c>
      <c r="AR3093" s="45">
        <f>IF(AU3093="S",IF(AND(S3093&lt;&gt;"",R3093&lt;&gt;""),S3093-R3093,0),0)</f>
        <v>0</v>
      </c>
      <c r="AS3093" s="45">
        <f>IF(AU3093="S",IF(Q3093="1. Aceitou o programa",IF(OR(X3093="Não se Aplica",X3093=""),IF(OR(W3093="Não se Aplica",W3093=""),0,W3093-V3093),AVERAGE(X3093-W3093,W3093-V3093)),0),0)</f>
        <v>0</v>
      </c>
      <c r="AT3093" s="45">
        <f>IF(AU3093="S",IF(AND(Q3093="1. Aceitou o programa",AB3093="Realizada"),IFERROR(IF(AA3093="",0,AA3093-R3093),0),0),0)</f>
        <v>0</v>
      </c>
      <c r="AU3093" s="45" t="str">
        <f>_xlfn.XLOOKUP(U3093,'Lista Suspensa'!$AA$20:$AA$23,'Lista Suspensa'!$AB$20:$AB$23,"N/A")</f>
        <v>S</v>
      </c>
    </row>
    <row r="3094" spans="1:47" ht="12" customHeight="1" x14ac:dyDescent="0.3">
      <c r="A3094" s="87" t="s">
        <v>47</v>
      </c>
      <c r="B3094" s="88">
        <v>46104</v>
      </c>
      <c r="C3094" s="89" t="s">
        <v>48</v>
      </c>
      <c r="D3094" s="89" t="s">
        <v>49</v>
      </c>
      <c r="E3094" s="189">
        <v>82094520</v>
      </c>
      <c r="F3094" s="197" t="s">
        <v>7763</v>
      </c>
      <c r="G3094" s="90">
        <v>41299436854</v>
      </c>
      <c r="H3094" s="91">
        <v>34706</v>
      </c>
      <c r="I3094" s="89"/>
      <c r="J3094" s="89" t="s">
        <v>84</v>
      </c>
      <c r="K3094" s="89" t="s">
        <v>52</v>
      </c>
      <c r="L3094" s="89" t="s">
        <v>85</v>
      </c>
      <c r="M3094" s="89" t="s">
        <v>3306</v>
      </c>
      <c r="N3094" s="89" t="s">
        <v>229</v>
      </c>
      <c r="O3094" s="92" t="s">
        <v>7764</v>
      </c>
      <c r="P3094" s="93" t="s">
        <v>57</v>
      </c>
      <c r="Q3094" s="110" t="s">
        <v>5322</v>
      </c>
      <c r="R3094" s="94"/>
      <c r="S3094" s="95">
        <v>46168</v>
      </c>
      <c r="T3094" s="95" t="s">
        <v>5203</v>
      </c>
      <c r="U3094" s="95" t="s">
        <v>1125</v>
      </c>
      <c r="V3094" s="91">
        <v>46146</v>
      </c>
      <c r="W3094" s="91">
        <v>46161</v>
      </c>
      <c r="X3094" s="91">
        <v>46168</v>
      </c>
      <c r="Y3094" s="96"/>
      <c r="Z3094" s="89"/>
      <c r="AA3094" s="95"/>
      <c r="AB3094" s="89"/>
      <c r="AC3094" s="109"/>
      <c r="AD3094" s="89"/>
      <c r="AE3094" s="89"/>
      <c r="AF3094" s="191"/>
      <c r="AG3094" s="194"/>
      <c r="AH3094" s="193"/>
      <c r="AI3094" s="97"/>
      <c r="AJ3094" s="97"/>
      <c r="AK3094" s="97"/>
      <c r="AL3094" s="45" t="s">
        <v>67</v>
      </c>
      <c r="AM3094" s="160" t="str">
        <f>MONTH(B3094)&amp;"/"&amp;YEAR(B3094)</f>
        <v>3/2026</v>
      </c>
      <c r="AN3094" s="45">
        <f>WEEKNUM(B3094)-WEEKNUM(EOMONTH(B3094,-1)+1)+1</f>
        <v>4</v>
      </c>
      <c r="AO3094" s="45" t="str">
        <f>MONTH(R3094)&amp;"/"&amp;YEAR(R3094)</f>
        <v>1/1900</v>
      </c>
      <c r="AP3094" s="45" t="e">
        <f>WEEKNUM(R3094)-WEEKNUM(EOMONTH(R3094,-1)+1)+1</f>
        <v>#NUM!</v>
      </c>
      <c r="AQ3094" s="45">
        <f>IF(AU3094="S",IF(Q3094="1. Aceitou o programa",R3094-B3094,0),0)</f>
        <v>0</v>
      </c>
      <c r="AR3094" s="45">
        <f>IF(AU3094="S",IF(AND(S3094&lt;&gt;"",R3094&lt;&gt;""),S3094-R3094,0),0)</f>
        <v>0</v>
      </c>
      <c r="AS3094" s="45">
        <f>IF(AU3094="S",IF(Q3094="1. Aceitou o programa",IF(OR(X3094="Não se Aplica",X3094=""),IF(OR(W3094="Não se Aplica",W3094=""),0,W3094-V3094),AVERAGE(X3094-W3094,W3094-V3094)),0),0)</f>
        <v>0</v>
      </c>
      <c r="AT3094" s="45">
        <f>IF(AU3094="S",IF(AND(Q3094="1. Aceitou o programa",AB3094="Realizada"),IFERROR(IF(AA3094="",0,AA3094-R3094),0),0),0)</f>
        <v>0</v>
      </c>
      <c r="AU3094" s="45" t="str">
        <f>_xlfn.XLOOKUP(U3094,'Lista Suspensa'!$AA$20:$AA$23,'Lista Suspensa'!$AB$20:$AB$23,"N/A")</f>
        <v>S</v>
      </c>
    </row>
    <row r="3095" spans="1:47" ht="12" customHeight="1" x14ac:dyDescent="0.3">
      <c r="A3095" s="87" t="s">
        <v>47</v>
      </c>
      <c r="B3095" s="88">
        <v>46104</v>
      </c>
      <c r="C3095" s="89" t="s">
        <v>48</v>
      </c>
      <c r="D3095" s="89" t="s">
        <v>49</v>
      </c>
      <c r="E3095" s="189">
        <v>82102924</v>
      </c>
      <c r="F3095" s="197" t="s">
        <v>7765</v>
      </c>
      <c r="G3095" s="90">
        <v>29734705873</v>
      </c>
      <c r="H3095" s="91">
        <v>30102</v>
      </c>
      <c r="I3095" s="89"/>
      <c r="J3095" s="89" t="s">
        <v>51</v>
      </c>
      <c r="K3095" s="89" t="s">
        <v>52</v>
      </c>
      <c r="L3095" s="89" t="s">
        <v>85</v>
      </c>
      <c r="M3095" s="89" t="s">
        <v>7766</v>
      </c>
      <c r="N3095" s="89" t="s">
        <v>137</v>
      </c>
      <c r="O3095" s="92" t="s">
        <v>7767</v>
      </c>
      <c r="P3095" s="93" t="s">
        <v>57</v>
      </c>
      <c r="Q3095" s="110" t="s">
        <v>5322</v>
      </c>
      <c r="R3095" s="94"/>
      <c r="S3095" s="95">
        <v>46168</v>
      </c>
      <c r="T3095" s="95" t="s">
        <v>5203</v>
      </c>
      <c r="U3095" s="95" t="s">
        <v>1125</v>
      </c>
      <c r="V3095" s="91">
        <v>46146</v>
      </c>
      <c r="W3095" s="91">
        <v>46161</v>
      </c>
      <c r="X3095" s="91">
        <v>46168</v>
      </c>
      <c r="Y3095" s="96"/>
      <c r="Z3095" s="89"/>
      <c r="AA3095" s="95"/>
      <c r="AB3095" s="89"/>
      <c r="AC3095" s="109"/>
      <c r="AD3095" s="89"/>
      <c r="AE3095" s="89"/>
      <c r="AF3095" s="191"/>
      <c r="AG3095" s="194"/>
      <c r="AH3095" s="193"/>
      <c r="AI3095" s="97"/>
      <c r="AJ3095" s="97"/>
      <c r="AK3095" s="97"/>
      <c r="AL3095" s="45" t="s">
        <v>67</v>
      </c>
      <c r="AM3095" s="160" t="str">
        <f>MONTH(B3095)&amp;"/"&amp;YEAR(B3095)</f>
        <v>3/2026</v>
      </c>
      <c r="AN3095" s="45">
        <f>WEEKNUM(B3095)-WEEKNUM(EOMONTH(B3095,-1)+1)+1</f>
        <v>4</v>
      </c>
      <c r="AO3095" s="45" t="str">
        <f>MONTH(R3095)&amp;"/"&amp;YEAR(R3095)</f>
        <v>1/1900</v>
      </c>
      <c r="AP3095" s="45" t="e">
        <f>WEEKNUM(R3095)-WEEKNUM(EOMONTH(R3095,-1)+1)+1</f>
        <v>#NUM!</v>
      </c>
      <c r="AQ3095" s="45">
        <f>IF(AU3095="S",IF(Q3095="1. Aceitou o programa",R3095-B3095,0),0)</f>
        <v>0</v>
      </c>
      <c r="AR3095" s="45">
        <f>IF(AU3095="S",IF(AND(S3095&lt;&gt;"",R3095&lt;&gt;""),S3095-R3095,0),0)</f>
        <v>0</v>
      </c>
      <c r="AS3095" s="45">
        <f>IF(AU3095="S",IF(Q3095="1. Aceitou o programa",IF(OR(X3095="Não se Aplica",X3095=""),IF(OR(W3095="Não se Aplica",W3095=""),0,W3095-V3095),AVERAGE(X3095-W3095,W3095-V3095)),0),0)</f>
        <v>0</v>
      </c>
      <c r="AT3095" s="45">
        <f>IF(AU3095="S",IF(AND(Q3095="1. Aceitou o programa",AB3095="Realizada"),IFERROR(IF(AA3095="",0,AA3095-R3095),0),0),0)</f>
        <v>0</v>
      </c>
      <c r="AU3095" s="45" t="str">
        <f>_xlfn.XLOOKUP(U3095,'Lista Suspensa'!$AA$20:$AA$23,'Lista Suspensa'!$AB$20:$AB$23,"N/A")</f>
        <v>S</v>
      </c>
    </row>
    <row r="3096" spans="1:47" ht="12" customHeight="1" x14ac:dyDescent="0.3">
      <c r="A3096" s="87" t="s">
        <v>47</v>
      </c>
      <c r="B3096" s="88">
        <v>46104</v>
      </c>
      <c r="C3096" s="89" t="s">
        <v>48</v>
      </c>
      <c r="D3096" s="89" t="s">
        <v>49</v>
      </c>
      <c r="E3096" s="189">
        <v>85687004</v>
      </c>
      <c r="F3096" s="197" t="s">
        <v>7768</v>
      </c>
      <c r="G3096" s="90">
        <v>88843009591</v>
      </c>
      <c r="H3096" s="91">
        <v>25515</v>
      </c>
      <c r="I3096" s="89"/>
      <c r="J3096" s="89" t="s">
        <v>51</v>
      </c>
      <c r="K3096" s="89" t="s">
        <v>52</v>
      </c>
      <c r="L3096" s="89" t="s">
        <v>53</v>
      </c>
      <c r="M3096" s="89" t="s">
        <v>1442</v>
      </c>
      <c r="N3096" s="89" t="s">
        <v>137</v>
      </c>
      <c r="O3096" s="92" t="s">
        <v>7769</v>
      </c>
      <c r="P3096" s="93" t="s">
        <v>57</v>
      </c>
      <c r="Q3096" s="110" t="s">
        <v>5322</v>
      </c>
      <c r="R3096" s="94"/>
      <c r="S3096" s="95">
        <v>46168</v>
      </c>
      <c r="T3096" s="95" t="s">
        <v>5203</v>
      </c>
      <c r="U3096" s="95" t="s">
        <v>1125</v>
      </c>
      <c r="V3096" s="91">
        <v>46146</v>
      </c>
      <c r="W3096" s="91">
        <v>46161</v>
      </c>
      <c r="X3096" s="91">
        <v>46168</v>
      </c>
      <c r="Y3096" s="96"/>
      <c r="Z3096" s="89"/>
      <c r="AA3096" s="95"/>
      <c r="AB3096" s="89"/>
      <c r="AC3096" s="109"/>
      <c r="AD3096" s="89"/>
      <c r="AE3096" s="89"/>
      <c r="AF3096" s="191"/>
      <c r="AG3096" s="194"/>
      <c r="AH3096" s="193"/>
      <c r="AI3096" s="97"/>
      <c r="AJ3096" s="97"/>
      <c r="AK3096" s="97"/>
      <c r="AL3096" s="45" t="s">
        <v>67</v>
      </c>
      <c r="AM3096" s="160" t="str">
        <f>MONTH(B3096)&amp;"/"&amp;YEAR(B3096)</f>
        <v>3/2026</v>
      </c>
      <c r="AN3096" s="45">
        <f>WEEKNUM(B3096)-WEEKNUM(EOMONTH(B3096,-1)+1)+1</f>
        <v>4</v>
      </c>
      <c r="AO3096" s="45" t="str">
        <f>MONTH(R3096)&amp;"/"&amp;YEAR(R3096)</f>
        <v>1/1900</v>
      </c>
      <c r="AP3096" s="45" t="e">
        <f>WEEKNUM(R3096)-WEEKNUM(EOMONTH(R3096,-1)+1)+1</f>
        <v>#NUM!</v>
      </c>
      <c r="AQ3096" s="45">
        <f>IF(AU3096="S",IF(Q3096="1. Aceitou o programa",R3096-B3096,0),0)</f>
        <v>0</v>
      </c>
      <c r="AR3096" s="45">
        <f>IF(AU3096="S",IF(AND(S3096&lt;&gt;"",R3096&lt;&gt;""),S3096-R3096,0),0)</f>
        <v>0</v>
      </c>
      <c r="AS3096" s="45">
        <f>IF(AU3096="S",IF(Q3096="1. Aceitou o programa",IF(OR(X3096="Não se Aplica",X3096=""),IF(OR(W3096="Não se Aplica",W3096=""),0,W3096-V3096),AVERAGE(X3096-W3096,W3096-V3096)),0),0)</f>
        <v>0</v>
      </c>
      <c r="AT3096" s="45">
        <f>IF(AU3096="S",IF(AND(Q3096="1. Aceitou o programa",AB3096="Realizada"),IFERROR(IF(AA3096="",0,AA3096-R3096),0),0),0)</f>
        <v>0</v>
      </c>
      <c r="AU3096" s="45" t="str">
        <f>_xlfn.XLOOKUP(U3096,'Lista Suspensa'!$AA$20:$AA$23,'Lista Suspensa'!$AB$20:$AB$23,"N/A")</f>
        <v>S</v>
      </c>
    </row>
    <row r="3097" spans="1:47" ht="12" customHeight="1" x14ac:dyDescent="0.3">
      <c r="A3097" s="87" t="s">
        <v>47</v>
      </c>
      <c r="B3097" s="88">
        <v>46104</v>
      </c>
      <c r="C3097" s="89" t="s">
        <v>48</v>
      </c>
      <c r="D3097" s="89" t="s">
        <v>49</v>
      </c>
      <c r="E3097" s="189">
        <v>89535623</v>
      </c>
      <c r="F3097" s="197" t="s">
        <v>7770</v>
      </c>
      <c r="G3097" s="90">
        <v>57652403804</v>
      </c>
      <c r="H3097" s="91">
        <v>39495</v>
      </c>
      <c r="I3097" s="89"/>
      <c r="J3097" s="89" t="s">
        <v>84</v>
      </c>
      <c r="K3097" s="89" t="s">
        <v>52</v>
      </c>
      <c r="L3097" s="89" t="s">
        <v>85</v>
      </c>
      <c r="M3097" s="89" t="s">
        <v>7771</v>
      </c>
      <c r="N3097" s="89" t="s">
        <v>137</v>
      </c>
      <c r="O3097" s="92" t="s">
        <v>7772</v>
      </c>
      <c r="P3097" s="93" t="s">
        <v>57</v>
      </c>
      <c r="Q3097" s="110" t="s">
        <v>5322</v>
      </c>
      <c r="R3097" s="94"/>
      <c r="S3097" s="95">
        <v>46168</v>
      </c>
      <c r="T3097" s="95" t="s">
        <v>5203</v>
      </c>
      <c r="U3097" s="95" t="s">
        <v>1125</v>
      </c>
      <c r="V3097" s="91">
        <v>46146</v>
      </c>
      <c r="W3097" s="91">
        <v>46161</v>
      </c>
      <c r="X3097" s="91">
        <v>46168</v>
      </c>
      <c r="Y3097" s="96"/>
      <c r="Z3097" s="89"/>
      <c r="AA3097" s="95"/>
      <c r="AB3097" s="89"/>
      <c r="AC3097" s="109"/>
      <c r="AD3097" s="89"/>
      <c r="AE3097" s="89"/>
      <c r="AF3097" s="191"/>
      <c r="AG3097" s="194"/>
      <c r="AH3097" s="193"/>
      <c r="AI3097" s="97"/>
      <c r="AJ3097" s="97"/>
      <c r="AK3097" s="97"/>
      <c r="AL3097" s="45" t="s">
        <v>67</v>
      </c>
      <c r="AM3097" s="160" t="str">
        <f>MONTH(B3097)&amp;"/"&amp;YEAR(B3097)</f>
        <v>3/2026</v>
      </c>
      <c r="AN3097" s="45">
        <f>WEEKNUM(B3097)-WEEKNUM(EOMONTH(B3097,-1)+1)+1</f>
        <v>4</v>
      </c>
      <c r="AO3097" s="45" t="str">
        <f>MONTH(R3097)&amp;"/"&amp;YEAR(R3097)</f>
        <v>1/1900</v>
      </c>
      <c r="AP3097" s="45" t="e">
        <f>WEEKNUM(R3097)-WEEKNUM(EOMONTH(R3097,-1)+1)+1</f>
        <v>#NUM!</v>
      </c>
      <c r="AQ3097" s="45">
        <f>IF(AU3097="S",IF(Q3097="1. Aceitou o programa",R3097-B3097,0),0)</f>
        <v>0</v>
      </c>
      <c r="AR3097" s="45">
        <f>IF(AU3097="S",IF(AND(S3097&lt;&gt;"",R3097&lt;&gt;""),S3097-R3097,0),0)</f>
        <v>0</v>
      </c>
      <c r="AS3097" s="45">
        <f>IF(AU3097="S",IF(Q3097="1. Aceitou o programa",IF(OR(X3097="Não se Aplica",X3097=""),IF(OR(W3097="Não se Aplica",W3097=""),0,W3097-V3097),AVERAGE(X3097-W3097,W3097-V3097)),0),0)</f>
        <v>0</v>
      </c>
      <c r="AT3097" s="45">
        <f>IF(AU3097="S",IF(AND(Q3097="1. Aceitou o programa",AB3097="Realizada"),IFERROR(IF(AA3097="",0,AA3097-R3097),0),0),0)</f>
        <v>0</v>
      </c>
      <c r="AU3097" s="45" t="str">
        <f>_xlfn.XLOOKUP(U3097,'Lista Suspensa'!$AA$20:$AA$23,'Lista Suspensa'!$AB$20:$AB$23,"N/A")</f>
        <v>S</v>
      </c>
    </row>
    <row r="3098" spans="1:47" ht="12" customHeight="1" x14ac:dyDescent="0.3">
      <c r="A3098" s="87" t="s">
        <v>47</v>
      </c>
      <c r="B3098" s="88">
        <v>46104</v>
      </c>
      <c r="C3098" s="89" t="s">
        <v>48</v>
      </c>
      <c r="D3098" s="89" t="s">
        <v>49</v>
      </c>
      <c r="E3098" s="189">
        <v>82118797</v>
      </c>
      <c r="F3098" s="197" t="s">
        <v>7773</v>
      </c>
      <c r="G3098" s="90">
        <v>7448766805</v>
      </c>
      <c r="H3098" s="91">
        <v>23006</v>
      </c>
      <c r="I3098" s="89"/>
      <c r="J3098" s="89" t="s">
        <v>51</v>
      </c>
      <c r="K3098" s="89" t="s">
        <v>52</v>
      </c>
      <c r="L3098" s="89" t="s">
        <v>85</v>
      </c>
      <c r="M3098" s="89" t="s">
        <v>1571</v>
      </c>
      <c r="N3098" s="89" t="s">
        <v>229</v>
      </c>
      <c r="O3098" s="92" t="s">
        <v>7774</v>
      </c>
      <c r="P3098" s="93" t="s">
        <v>57</v>
      </c>
      <c r="Q3098" s="110" t="s">
        <v>5322</v>
      </c>
      <c r="R3098" s="94"/>
      <c r="S3098" s="95">
        <v>46168</v>
      </c>
      <c r="T3098" s="95" t="s">
        <v>5203</v>
      </c>
      <c r="U3098" s="95" t="s">
        <v>1125</v>
      </c>
      <c r="V3098" s="91">
        <v>46146</v>
      </c>
      <c r="W3098" s="91">
        <v>46161</v>
      </c>
      <c r="X3098" s="91">
        <v>46168</v>
      </c>
      <c r="Y3098" s="96"/>
      <c r="Z3098" s="89"/>
      <c r="AA3098" s="95"/>
      <c r="AB3098" s="89"/>
      <c r="AC3098" s="109"/>
      <c r="AD3098" s="89"/>
      <c r="AE3098" s="89"/>
      <c r="AF3098" s="191"/>
      <c r="AG3098" s="194"/>
      <c r="AH3098" s="193"/>
      <c r="AI3098" s="97"/>
      <c r="AJ3098" s="97"/>
      <c r="AK3098" s="97"/>
      <c r="AL3098" s="45" t="s">
        <v>67</v>
      </c>
      <c r="AM3098" s="160" t="str">
        <f>MONTH(B3098)&amp;"/"&amp;YEAR(B3098)</f>
        <v>3/2026</v>
      </c>
      <c r="AN3098" s="45">
        <f>WEEKNUM(B3098)-WEEKNUM(EOMONTH(B3098,-1)+1)+1</f>
        <v>4</v>
      </c>
      <c r="AO3098" s="45" t="str">
        <f>MONTH(R3098)&amp;"/"&amp;YEAR(R3098)</f>
        <v>1/1900</v>
      </c>
      <c r="AP3098" s="45" t="e">
        <f>WEEKNUM(R3098)-WEEKNUM(EOMONTH(R3098,-1)+1)+1</f>
        <v>#NUM!</v>
      </c>
      <c r="AQ3098" s="45">
        <f>IF(AU3098="S",IF(Q3098="1. Aceitou o programa",R3098-B3098,0),0)</f>
        <v>0</v>
      </c>
      <c r="AR3098" s="45">
        <f>IF(AU3098="S",IF(AND(S3098&lt;&gt;"",R3098&lt;&gt;""),S3098-R3098,0),0)</f>
        <v>0</v>
      </c>
      <c r="AS3098" s="45">
        <f>IF(AU3098="S",IF(Q3098="1. Aceitou o programa",IF(OR(X3098="Não se Aplica",X3098=""),IF(OR(W3098="Não se Aplica",W3098=""),0,W3098-V3098),AVERAGE(X3098-W3098,W3098-V3098)),0),0)</f>
        <v>0</v>
      </c>
      <c r="AT3098" s="45">
        <f>IF(AU3098="S",IF(AND(Q3098="1. Aceitou o programa",AB3098="Realizada"),IFERROR(IF(AA3098="",0,AA3098-R3098),0),0),0)</f>
        <v>0</v>
      </c>
      <c r="AU3098" s="45" t="str">
        <f>_xlfn.XLOOKUP(U3098,'Lista Suspensa'!$AA$20:$AA$23,'Lista Suspensa'!$AB$20:$AB$23,"N/A")</f>
        <v>S</v>
      </c>
    </row>
    <row r="3099" spans="1:47" ht="12" customHeight="1" x14ac:dyDescent="0.3">
      <c r="A3099" s="87" t="s">
        <v>47</v>
      </c>
      <c r="B3099" s="88">
        <v>46104</v>
      </c>
      <c r="C3099" s="89" t="s">
        <v>48</v>
      </c>
      <c r="D3099" s="89" t="s">
        <v>49</v>
      </c>
      <c r="E3099" s="189">
        <v>94340612</v>
      </c>
      <c r="F3099" s="197" t="s">
        <v>7775</v>
      </c>
      <c r="G3099" s="90">
        <v>3594103323</v>
      </c>
      <c r="H3099" s="91">
        <v>32529</v>
      </c>
      <c r="I3099" s="89"/>
      <c r="J3099" s="89" t="s">
        <v>51</v>
      </c>
      <c r="K3099" s="89" t="s">
        <v>52</v>
      </c>
      <c r="L3099" s="89" t="s">
        <v>53</v>
      </c>
      <c r="M3099" s="89" t="s">
        <v>317</v>
      </c>
      <c r="N3099" s="89" t="s">
        <v>229</v>
      </c>
      <c r="O3099" s="92" t="s">
        <v>7776</v>
      </c>
      <c r="P3099" s="93" t="s">
        <v>57</v>
      </c>
      <c r="Q3099" s="110" t="s">
        <v>5322</v>
      </c>
      <c r="R3099" s="94"/>
      <c r="S3099" s="95">
        <v>46168</v>
      </c>
      <c r="T3099" s="95" t="s">
        <v>5203</v>
      </c>
      <c r="U3099" s="95" t="s">
        <v>1125</v>
      </c>
      <c r="V3099" s="91">
        <v>46146</v>
      </c>
      <c r="W3099" s="91">
        <v>46161</v>
      </c>
      <c r="X3099" s="91">
        <v>46168</v>
      </c>
      <c r="Y3099" s="96"/>
      <c r="Z3099" s="89"/>
      <c r="AA3099" s="95"/>
      <c r="AB3099" s="89"/>
      <c r="AC3099" s="109"/>
      <c r="AD3099" s="89"/>
      <c r="AE3099" s="89"/>
      <c r="AF3099" s="191"/>
      <c r="AG3099" s="194"/>
      <c r="AH3099" s="193"/>
      <c r="AI3099" s="97"/>
      <c r="AJ3099" s="97"/>
      <c r="AK3099" s="97"/>
      <c r="AL3099" s="45" t="s">
        <v>67</v>
      </c>
      <c r="AM3099" s="160" t="str">
        <f>MONTH(B3099)&amp;"/"&amp;YEAR(B3099)</f>
        <v>3/2026</v>
      </c>
      <c r="AN3099" s="45">
        <f>WEEKNUM(B3099)-WEEKNUM(EOMONTH(B3099,-1)+1)+1</f>
        <v>4</v>
      </c>
      <c r="AO3099" s="45" t="str">
        <f>MONTH(R3099)&amp;"/"&amp;YEAR(R3099)</f>
        <v>1/1900</v>
      </c>
      <c r="AP3099" s="45" t="e">
        <f>WEEKNUM(R3099)-WEEKNUM(EOMONTH(R3099,-1)+1)+1</f>
        <v>#NUM!</v>
      </c>
      <c r="AQ3099" s="45">
        <f>IF(AU3099="S",IF(Q3099="1. Aceitou o programa",R3099-B3099,0),0)</f>
        <v>0</v>
      </c>
      <c r="AR3099" s="45">
        <f>IF(AU3099="S",IF(AND(S3099&lt;&gt;"",R3099&lt;&gt;""),S3099-R3099,0),0)</f>
        <v>0</v>
      </c>
      <c r="AS3099" s="45">
        <f>IF(AU3099="S",IF(Q3099="1. Aceitou o programa",IF(OR(X3099="Não se Aplica",X3099=""),IF(OR(W3099="Não se Aplica",W3099=""),0,W3099-V3099),AVERAGE(X3099-W3099,W3099-V3099)),0),0)</f>
        <v>0</v>
      </c>
      <c r="AT3099" s="45">
        <f>IF(AU3099="S",IF(AND(Q3099="1. Aceitou o programa",AB3099="Realizada"),IFERROR(IF(AA3099="",0,AA3099-R3099),0),0),0)</f>
        <v>0</v>
      </c>
      <c r="AU3099" s="45" t="str">
        <f>_xlfn.XLOOKUP(U3099,'Lista Suspensa'!$AA$20:$AA$23,'Lista Suspensa'!$AB$20:$AB$23,"N/A")</f>
        <v>S</v>
      </c>
    </row>
    <row r="3100" spans="1:47" ht="12" customHeight="1" x14ac:dyDescent="0.3">
      <c r="A3100" s="87" t="s">
        <v>47</v>
      </c>
      <c r="B3100" s="88">
        <v>46104</v>
      </c>
      <c r="C3100" s="89" t="s">
        <v>48</v>
      </c>
      <c r="D3100" s="89" t="s">
        <v>49</v>
      </c>
      <c r="E3100" s="189">
        <v>82118847</v>
      </c>
      <c r="F3100" s="197" t="s">
        <v>7777</v>
      </c>
      <c r="G3100" s="90">
        <v>29856486882</v>
      </c>
      <c r="H3100" s="91">
        <v>29845</v>
      </c>
      <c r="I3100" s="89"/>
      <c r="J3100" s="89" t="s">
        <v>51</v>
      </c>
      <c r="K3100" s="89" t="s">
        <v>52</v>
      </c>
      <c r="L3100" s="89" t="s">
        <v>53</v>
      </c>
      <c r="M3100" s="89" t="s">
        <v>7778</v>
      </c>
      <c r="N3100" s="89" t="s">
        <v>229</v>
      </c>
      <c r="O3100" s="92" t="s">
        <v>7779</v>
      </c>
      <c r="P3100" s="93" t="s">
        <v>57</v>
      </c>
      <c r="Q3100" s="110" t="s">
        <v>5322</v>
      </c>
      <c r="R3100" s="94"/>
      <c r="S3100" s="95">
        <v>46168</v>
      </c>
      <c r="T3100" s="95" t="s">
        <v>5203</v>
      </c>
      <c r="U3100" s="95" t="s">
        <v>1125</v>
      </c>
      <c r="V3100" s="91">
        <v>46146</v>
      </c>
      <c r="W3100" s="91">
        <v>46161</v>
      </c>
      <c r="X3100" s="91">
        <v>46168</v>
      </c>
      <c r="Y3100" s="96"/>
      <c r="Z3100" s="89"/>
      <c r="AA3100" s="95"/>
      <c r="AB3100" s="89"/>
      <c r="AC3100" s="109"/>
      <c r="AD3100" s="89"/>
      <c r="AE3100" s="89"/>
      <c r="AF3100" s="191"/>
      <c r="AG3100" s="194"/>
      <c r="AH3100" s="193"/>
      <c r="AI3100" s="97"/>
      <c r="AJ3100" s="97"/>
      <c r="AK3100" s="97"/>
      <c r="AL3100" s="45" t="s">
        <v>67</v>
      </c>
      <c r="AM3100" s="160" t="str">
        <f>MONTH(B3100)&amp;"/"&amp;YEAR(B3100)</f>
        <v>3/2026</v>
      </c>
      <c r="AN3100" s="45">
        <f>WEEKNUM(B3100)-WEEKNUM(EOMONTH(B3100,-1)+1)+1</f>
        <v>4</v>
      </c>
      <c r="AO3100" s="45" t="str">
        <f>MONTH(R3100)&amp;"/"&amp;YEAR(R3100)</f>
        <v>1/1900</v>
      </c>
      <c r="AP3100" s="45" t="e">
        <f>WEEKNUM(R3100)-WEEKNUM(EOMONTH(R3100,-1)+1)+1</f>
        <v>#NUM!</v>
      </c>
      <c r="AQ3100" s="45">
        <f>IF(AU3100="S",IF(Q3100="1. Aceitou o programa",R3100-B3100,0),0)</f>
        <v>0</v>
      </c>
      <c r="AR3100" s="45">
        <f>IF(AU3100="S",IF(AND(S3100&lt;&gt;"",R3100&lt;&gt;""),S3100-R3100,0),0)</f>
        <v>0</v>
      </c>
      <c r="AS3100" s="45">
        <f>IF(AU3100="S",IF(Q3100="1. Aceitou o programa",IF(OR(X3100="Não se Aplica",X3100=""),IF(OR(W3100="Não se Aplica",W3100=""),0,W3100-V3100),AVERAGE(X3100-W3100,W3100-V3100)),0),0)</f>
        <v>0</v>
      </c>
      <c r="AT3100" s="45">
        <f>IF(AU3100="S",IF(AND(Q3100="1. Aceitou o programa",AB3100="Realizada"),IFERROR(IF(AA3100="",0,AA3100-R3100),0),0),0)</f>
        <v>0</v>
      </c>
      <c r="AU3100" s="45" t="str">
        <f>_xlfn.XLOOKUP(U3100,'Lista Suspensa'!$AA$20:$AA$23,'Lista Suspensa'!$AB$20:$AB$23,"N/A")</f>
        <v>S</v>
      </c>
    </row>
    <row r="3101" spans="1:47" ht="12" customHeight="1" x14ac:dyDescent="0.3">
      <c r="A3101" s="87" t="s">
        <v>47</v>
      </c>
      <c r="B3101" s="88">
        <v>46104</v>
      </c>
      <c r="C3101" s="89" t="s">
        <v>48</v>
      </c>
      <c r="D3101" s="89" t="s">
        <v>49</v>
      </c>
      <c r="E3101" s="189">
        <v>82119341</v>
      </c>
      <c r="F3101" s="197" t="s">
        <v>7780</v>
      </c>
      <c r="G3101" s="90">
        <v>3230692748</v>
      </c>
      <c r="H3101" s="91">
        <v>26781</v>
      </c>
      <c r="I3101" s="89"/>
      <c r="J3101" s="89" t="s">
        <v>51</v>
      </c>
      <c r="K3101" s="89" t="s">
        <v>76</v>
      </c>
      <c r="L3101" s="89" t="s">
        <v>101</v>
      </c>
      <c r="M3101" s="89" t="s">
        <v>7781</v>
      </c>
      <c r="N3101" s="89" t="s">
        <v>137</v>
      </c>
      <c r="O3101" s="92" t="s">
        <v>7782</v>
      </c>
      <c r="P3101" s="93" t="s">
        <v>57</v>
      </c>
      <c r="Q3101" s="110" t="s">
        <v>5322</v>
      </c>
      <c r="R3101" s="94"/>
      <c r="S3101" s="95">
        <v>46168</v>
      </c>
      <c r="T3101" s="95" t="s">
        <v>5203</v>
      </c>
      <c r="U3101" s="95" t="s">
        <v>1125</v>
      </c>
      <c r="V3101" s="91">
        <v>46146</v>
      </c>
      <c r="W3101" s="91">
        <v>46161</v>
      </c>
      <c r="X3101" s="91">
        <v>46168</v>
      </c>
      <c r="Y3101" s="96"/>
      <c r="Z3101" s="89"/>
      <c r="AA3101" s="95"/>
      <c r="AB3101" s="89"/>
      <c r="AC3101" s="109"/>
      <c r="AD3101" s="89"/>
      <c r="AE3101" s="89"/>
      <c r="AF3101" s="191"/>
      <c r="AG3101" s="194"/>
      <c r="AH3101" s="193"/>
      <c r="AI3101" s="97"/>
      <c r="AJ3101" s="97"/>
      <c r="AK3101" s="97"/>
      <c r="AL3101" s="45" t="s">
        <v>67</v>
      </c>
      <c r="AM3101" s="160" t="str">
        <f>MONTH(B3101)&amp;"/"&amp;YEAR(B3101)</f>
        <v>3/2026</v>
      </c>
      <c r="AN3101" s="45">
        <f>WEEKNUM(B3101)-WEEKNUM(EOMONTH(B3101,-1)+1)+1</f>
        <v>4</v>
      </c>
      <c r="AO3101" s="45" t="str">
        <f>MONTH(R3101)&amp;"/"&amp;YEAR(R3101)</f>
        <v>1/1900</v>
      </c>
      <c r="AP3101" s="45" t="e">
        <f>WEEKNUM(R3101)-WEEKNUM(EOMONTH(R3101,-1)+1)+1</f>
        <v>#NUM!</v>
      </c>
      <c r="AQ3101" s="45">
        <f>IF(AU3101="S",IF(Q3101="1. Aceitou o programa",R3101-B3101,0),0)</f>
        <v>0</v>
      </c>
      <c r="AR3101" s="45">
        <f>IF(AU3101="S",IF(AND(S3101&lt;&gt;"",R3101&lt;&gt;""),S3101-R3101,0),0)</f>
        <v>0</v>
      </c>
      <c r="AS3101" s="45">
        <f>IF(AU3101="S",IF(Q3101="1. Aceitou o programa",IF(OR(X3101="Não se Aplica",X3101=""),IF(OR(W3101="Não se Aplica",W3101=""),0,W3101-V3101),AVERAGE(X3101-W3101,W3101-V3101)),0),0)</f>
        <v>0</v>
      </c>
      <c r="AT3101" s="45">
        <f>IF(AU3101="S",IF(AND(Q3101="1. Aceitou o programa",AB3101="Realizada"),IFERROR(IF(AA3101="",0,AA3101-R3101),0),0),0)</f>
        <v>0</v>
      </c>
      <c r="AU3101" s="45" t="str">
        <f>_xlfn.XLOOKUP(U3101,'Lista Suspensa'!$AA$20:$AA$23,'Lista Suspensa'!$AB$20:$AB$23,"N/A")</f>
        <v>S</v>
      </c>
    </row>
    <row r="3102" spans="1:47" ht="12" customHeight="1" x14ac:dyDescent="0.3">
      <c r="A3102" s="87" t="s">
        <v>47</v>
      </c>
      <c r="B3102" s="88">
        <v>46104</v>
      </c>
      <c r="C3102" s="89" t="s">
        <v>48</v>
      </c>
      <c r="D3102" s="89" t="s">
        <v>49</v>
      </c>
      <c r="E3102" s="189">
        <v>82120445</v>
      </c>
      <c r="F3102" s="197" t="s">
        <v>7783</v>
      </c>
      <c r="G3102" s="90">
        <v>26434065833</v>
      </c>
      <c r="H3102" s="91">
        <v>28226</v>
      </c>
      <c r="I3102" s="89"/>
      <c r="J3102" s="89" t="s">
        <v>51</v>
      </c>
      <c r="K3102" s="89" t="s">
        <v>52</v>
      </c>
      <c r="L3102" s="89" t="s">
        <v>53</v>
      </c>
      <c r="M3102" s="89" t="s">
        <v>1135</v>
      </c>
      <c r="N3102" s="89" t="s">
        <v>137</v>
      </c>
      <c r="O3102" s="92" t="s">
        <v>7784</v>
      </c>
      <c r="P3102" s="93" t="s">
        <v>57</v>
      </c>
      <c r="Q3102" s="110" t="s">
        <v>5322</v>
      </c>
      <c r="R3102" s="94"/>
      <c r="S3102" s="95">
        <v>46168</v>
      </c>
      <c r="T3102" s="95" t="s">
        <v>5203</v>
      </c>
      <c r="U3102" s="95" t="s">
        <v>1125</v>
      </c>
      <c r="V3102" s="91">
        <v>46146</v>
      </c>
      <c r="W3102" s="91">
        <v>46161</v>
      </c>
      <c r="X3102" s="91">
        <v>46168</v>
      </c>
      <c r="Y3102" s="96" t="s">
        <v>5548</v>
      </c>
      <c r="Z3102" s="89"/>
      <c r="AA3102" s="95"/>
      <c r="AB3102" s="89"/>
      <c r="AC3102" s="109"/>
      <c r="AD3102" s="89"/>
      <c r="AE3102" s="89"/>
      <c r="AF3102" s="191"/>
      <c r="AG3102" s="194"/>
      <c r="AH3102" s="193"/>
      <c r="AI3102" s="97"/>
      <c r="AJ3102" s="97"/>
      <c r="AK3102" s="97"/>
      <c r="AL3102" s="45" t="s">
        <v>67</v>
      </c>
      <c r="AM3102" s="160" t="str">
        <f>MONTH(B3102)&amp;"/"&amp;YEAR(B3102)</f>
        <v>3/2026</v>
      </c>
      <c r="AN3102" s="45">
        <f>WEEKNUM(B3102)-WEEKNUM(EOMONTH(B3102,-1)+1)+1</f>
        <v>4</v>
      </c>
      <c r="AO3102" s="45" t="str">
        <f>MONTH(R3102)&amp;"/"&amp;YEAR(R3102)</f>
        <v>1/1900</v>
      </c>
      <c r="AP3102" s="45" t="e">
        <f>WEEKNUM(R3102)-WEEKNUM(EOMONTH(R3102,-1)+1)+1</f>
        <v>#NUM!</v>
      </c>
      <c r="AQ3102" s="45">
        <f>IF(AU3102="S",IF(Q3102="1. Aceitou o programa",R3102-B3102,0),0)</f>
        <v>0</v>
      </c>
      <c r="AR3102" s="45">
        <f>IF(AU3102="S",IF(AND(S3102&lt;&gt;"",R3102&lt;&gt;""),S3102-R3102,0),0)</f>
        <v>0</v>
      </c>
      <c r="AS3102" s="45">
        <f>IF(AU3102="S",IF(Q3102="1. Aceitou o programa",IF(OR(X3102="Não se Aplica",X3102=""),IF(OR(W3102="Não se Aplica",W3102=""),0,W3102-V3102),AVERAGE(X3102-W3102,W3102-V3102)),0),0)</f>
        <v>0</v>
      </c>
      <c r="AT3102" s="45">
        <f>IF(AU3102="S",IF(AND(Q3102="1. Aceitou o programa",AB3102="Realizada"),IFERROR(IF(AA3102="",0,AA3102-R3102),0),0),0)</f>
        <v>0</v>
      </c>
      <c r="AU3102" s="45" t="str">
        <f>_xlfn.XLOOKUP(U3102,'Lista Suspensa'!$AA$20:$AA$23,'Lista Suspensa'!$AB$20:$AB$23,"N/A")</f>
        <v>S</v>
      </c>
    </row>
    <row r="3103" spans="1:47" ht="12" customHeight="1" x14ac:dyDescent="0.3">
      <c r="A3103" s="87" t="s">
        <v>47</v>
      </c>
      <c r="B3103" s="88">
        <v>46104</v>
      </c>
      <c r="C3103" s="89" t="s">
        <v>48</v>
      </c>
      <c r="D3103" s="89" t="s">
        <v>49</v>
      </c>
      <c r="E3103" s="189">
        <v>82141583</v>
      </c>
      <c r="F3103" s="197" t="s">
        <v>7785</v>
      </c>
      <c r="G3103" s="90">
        <v>41652835504</v>
      </c>
      <c r="H3103" s="91">
        <v>24607</v>
      </c>
      <c r="I3103" s="89"/>
      <c r="J3103" s="89" t="s">
        <v>51</v>
      </c>
      <c r="K3103" s="89" t="s">
        <v>52</v>
      </c>
      <c r="L3103" s="89" t="s">
        <v>53</v>
      </c>
      <c r="M3103" s="89" t="s">
        <v>957</v>
      </c>
      <c r="N3103" s="89" t="s">
        <v>229</v>
      </c>
      <c r="O3103" s="92" t="s">
        <v>7786</v>
      </c>
      <c r="P3103" s="93" t="s">
        <v>57</v>
      </c>
      <c r="Q3103" s="110" t="s">
        <v>5322</v>
      </c>
      <c r="R3103" s="94"/>
      <c r="S3103" s="95">
        <v>46168</v>
      </c>
      <c r="T3103" s="95" t="s">
        <v>5203</v>
      </c>
      <c r="U3103" s="95" t="s">
        <v>1125</v>
      </c>
      <c r="V3103" s="91">
        <v>46146</v>
      </c>
      <c r="W3103" s="91">
        <v>46161</v>
      </c>
      <c r="X3103" s="91">
        <v>46168</v>
      </c>
      <c r="Y3103" s="96"/>
      <c r="Z3103" s="89"/>
      <c r="AA3103" s="95"/>
      <c r="AB3103" s="89"/>
      <c r="AC3103" s="109"/>
      <c r="AD3103" s="89"/>
      <c r="AE3103" s="89"/>
      <c r="AF3103" s="191"/>
      <c r="AG3103" s="194"/>
      <c r="AH3103" s="193"/>
      <c r="AI3103" s="97"/>
      <c r="AJ3103" s="97"/>
      <c r="AK3103" s="97"/>
      <c r="AL3103" s="45" t="s">
        <v>67</v>
      </c>
      <c r="AM3103" s="160" t="str">
        <f>MONTH(B3103)&amp;"/"&amp;YEAR(B3103)</f>
        <v>3/2026</v>
      </c>
      <c r="AN3103" s="45">
        <f>WEEKNUM(B3103)-WEEKNUM(EOMONTH(B3103,-1)+1)+1</f>
        <v>4</v>
      </c>
      <c r="AO3103" s="45" t="str">
        <f>MONTH(R3103)&amp;"/"&amp;YEAR(R3103)</f>
        <v>1/1900</v>
      </c>
      <c r="AP3103" s="45" t="e">
        <f>WEEKNUM(R3103)-WEEKNUM(EOMONTH(R3103,-1)+1)+1</f>
        <v>#NUM!</v>
      </c>
      <c r="AQ3103" s="45">
        <f>IF(AU3103="S",IF(Q3103="1. Aceitou o programa",R3103-B3103,0),0)</f>
        <v>0</v>
      </c>
      <c r="AR3103" s="45">
        <f>IF(AU3103="S",IF(AND(S3103&lt;&gt;"",R3103&lt;&gt;""),S3103-R3103,0),0)</f>
        <v>0</v>
      </c>
      <c r="AS3103" s="45">
        <f>IF(AU3103="S",IF(Q3103="1. Aceitou o programa",IF(OR(X3103="Não se Aplica",X3103=""),IF(OR(W3103="Não se Aplica",W3103=""),0,W3103-V3103),AVERAGE(X3103-W3103,W3103-V3103)),0),0)</f>
        <v>0</v>
      </c>
      <c r="AT3103" s="45">
        <f>IF(AU3103="S",IF(AND(Q3103="1. Aceitou o programa",AB3103="Realizada"),IFERROR(IF(AA3103="",0,AA3103-R3103),0),0),0)</f>
        <v>0</v>
      </c>
      <c r="AU3103" s="45" t="str">
        <f>_xlfn.XLOOKUP(U3103,'Lista Suspensa'!$AA$20:$AA$23,'Lista Suspensa'!$AB$20:$AB$23,"N/A")</f>
        <v>S</v>
      </c>
    </row>
    <row r="3104" spans="1:47" ht="12" customHeight="1" x14ac:dyDescent="0.3">
      <c r="A3104" s="87" t="s">
        <v>47</v>
      </c>
      <c r="B3104" s="88">
        <v>46104</v>
      </c>
      <c r="C3104" s="89" t="s">
        <v>48</v>
      </c>
      <c r="D3104" s="89" t="s">
        <v>49</v>
      </c>
      <c r="E3104" s="189">
        <v>89805050</v>
      </c>
      <c r="F3104" s="197" t="s">
        <v>7787</v>
      </c>
      <c r="G3104" s="90">
        <v>22010268822</v>
      </c>
      <c r="H3104" s="91">
        <v>29773</v>
      </c>
      <c r="I3104" s="89"/>
      <c r="J3104" s="89" t="s">
        <v>51</v>
      </c>
      <c r="K3104" s="89" t="s">
        <v>52</v>
      </c>
      <c r="L3104" s="89" t="s">
        <v>85</v>
      </c>
      <c r="M3104" s="89" t="s">
        <v>2202</v>
      </c>
      <c r="N3104" s="89" t="s">
        <v>137</v>
      </c>
      <c r="O3104" s="92" t="s">
        <v>7788</v>
      </c>
      <c r="P3104" s="93" t="s">
        <v>57</v>
      </c>
      <c r="Q3104" s="110" t="s">
        <v>5322</v>
      </c>
      <c r="R3104" s="94"/>
      <c r="S3104" s="95">
        <v>46168</v>
      </c>
      <c r="T3104" s="95" t="s">
        <v>5203</v>
      </c>
      <c r="U3104" s="95" t="s">
        <v>1125</v>
      </c>
      <c r="V3104" s="91">
        <v>46146</v>
      </c>
      <c r="W3104" s="91">
        <v>46161</v>
      </c>
      <c r="X3104" s="91">
        <v>46168</v>
      </c>
      <c r="Y3104" s="96"/>
      <c r="Z3104" s="89"/>
      <c r="AA3104" s="95"/>
      <c r="AB3104" s="89"/>
      <c r="AC3104" s="109"/>
      <c r="AD3104" s="89"/>
      <c r="AE3104" s="89"/>
      <c r="AF3104" s="191"/>
      <c r="AG3104" s="194"/>
      <c r="AH3104" s="193"/>
      <c r="AI3104" s="97"/>
      <c r="AJ3104" s="97"/>
      <c r="AK3104" s="97"/>
      <c r="AL3104" s="45" t="s">
        <v>67</v>
      </c>
      <c r="AM3104" s="160" t="str">
        <f>MONTH(B3104)&amp;"/"&amp;YEAR(B3104)</f>
        <v>3/2026</v>
      </c>
      <c r="AN3104" s="45">
        <f>WEEKNUM(B3104)-WEEKNUM(EOMONTH(B3104,-1)+1)+1</f>
        <v>4</v>
      </c>
      <c r="AO3104" s="45" t="str">
        <f>MONTH(R3104)&amp;"/"&amp;YEAR(R3104)</f>
        <v>1/1900</v>
      </c>
      <c r="AP3104" s="45" t="e">
        <f>WEEKNUM(R3104)-WEEKNUM(EOMONTH(R3104,-1)+1)+1</f>
        <v>#NUM!</v>
      </c>
      <c r="AQ3104" s="45">
        <f>IF(AU3104="S",IF(Q3104="1. Aceitou o programa",R3104-B3104,0),0)</f>
        <v>0</v>
      </c>
      <c r="AR3104" s="45">
        <f>IF(AU3104="S",IF(AND(S3104&lt;&gt;"",R3104&lt;&gt;""),S3104-R3104,0),0)</f>
        <v>0</v>
      </c>
      <c r="AS3104" s="45">
        <f>IF(AU3104="S",IF(Q3104="1. Aceitou o programa",IF(OR(X3104="Não se Aplica",X3104=""),IF(OR(W3104="Não se Aplica",W3104=""),0,W3104-V3104),AVERAGE(X3104-W3104,W3104-V3104)),0),0)</f>
        <v>0</v>
      </c>
      <c r="AT3104" s="45">
        <f>IF(AU3104="S",IF(AND(Q3104="1. Aceitou o programa",AB3104="Realizada"),IFERROR(IF(AA3104="",0,AA3104-R3104),0),0),0)</f>
        <v>0</v>
      </c>
      <c r="AU3104" s="45" t="str">
        <f>_xlfn.XLOOKUP(U3104,'Lista Suspensa'!$AA$20:$AA$23,'Lista Suspensa'!$AB$20:$AB$23,"N/A")</f>
        <v>S</v>
      </c>
    </row>
    <row r="3105" spans="1:47" ht="12" customHeight="1" x14ac:dyDescent="0.3">
      <c r="A3105" s="87" t="s">
        <v>47</v>
      </c>
      <c r="B3105" s="88">
        <v>46104</v>
      </c>
      <c r="C3105" s="89" t="s">
        <v>48</v>
      </c>
      <c r="D3105" s="89" t="s">
        <v>49</v>
      </c>
      <c r="E3105" s="189">
        <v>82169396</v>
      </c>
      <c r="F3105" s="197" t="s">
        <v>7789</v>
      </c>
      <c r="G3105" s="90">
        <v>13671198800</v>
      </c>
      <c r="H3105" s="91">
        <v>26165</v>
      </c>
      <c r="I3105" s="89"/>
      <c r="J3105" s="89" t="s">
        <v>51</v>
      </c>
      <c r="K3105" s="89" t="s">
        <v>52</v>
      </c>
      <c r="L3105" s="89" t="s">
        <v>85</v>
      </c>
      <c r="M3105" s="89" t="s">
        <v>141</v>
      </c>
      <c r="N3105" s="89" t="s">
        <v>176</v>
      </c>
      <c r="O3105" s="92" t="s">
        <v>7790</v>
      </c>
      <c r="P3105" s="93" t="s">
        <v>57</v>
      </c>
      <c r="Q3105" s="110" t="s">
        <v>5322</v>
      </c>
      <c r="R3105" s="94"/>
      <c r="S3105" s="95">
        <v>46168</v>
      </c>
      <c r="T3105" s="95" t="s">
        <v>5203</v>
      </c>
      <c r="U3105" s="95" t="s">
        <v>1125</v>
      </c>
      <c r="V3105" s="91">
        <v>46146</v>
      </c>
      <c r="W3105" s="91">
        <v>46161</v>
      </c>
      <c r="X3105" s="91">
        <v>46168</v>
      </c>
      <c r="Y3105" s="96"/>
      <c r="Z3105" s="89"/>
      <c r="AA3105" s="95"/>
      <c r="AB3105" s="89"/>
      <c r="AC3105" s="109"/>
      <c r="AD3105" s="89"/>
      <c r="AE3105" s="89"/>
      <c r="AF3105" s="191"/>
      <c r="AG3105" s="194"/>
      <c r="AH3105" s="193"/>
      <c r="AI3105" s="97"/>
      <c r="AJ3105" s="97"/>
      <c r="AK3105" s="97"/>
      <c r="AL3105" s="45" t="s">
        <v>67</v>
      </c>
      <c r="AM3105" s="160" t="str">
        <f>MONTH(B3105)&amp;"/"&amp;YEAR(B3105)</f>
        <v>3/2026</v>
      </c>
      <c r="AN3105" s="45">
        <f>WEEKNUM(B3105)-WEEKNUM(EOMONTH(B3105,-1)+1)+1</f>
        <v>4</v>
      </c>
      <c r="AO3105" s="45" t="str">
        <f>MONTH(R3105)&amp;"/"&amp;YEAR(R3105)</f>
        <v>1/1900</v>
      </c>
      <c r="AP3105" s="45" t="e">
        <f>WEEKNUM(R3105)-WEEKNUM(EOMONTH(R3105,-1)+1)+1</f>
        <v>#NUM!</v>
      </c>
      <c r="AQ3105" s="45">
        <f>IF(AU3105="S",IF(Q3105="1. Aceitou o programa",R3105-B3105,0),0)</f>
        <v>0</v>
      </c>
      <c r="AR3105" s="45">
        <f>IF(AU3105="S",IF(AND(S3105&lt;&gt;"",R3105&lt;&gt;""),S3105-R3105,0),0)</f>
        <v>0</v>
      </c>
      <c r="AS3105" s="45">
        <f>IF(AU3105="S",IF(Q3105="1. Aceitou o programa",IF(OR(X3105="Não se Aplica",X3105=""),IF(OR(W3105="Não se Aplica",W3105=""),0,W3105-V3105),AVERAGE(X3105-W3105,W3105-V3105)),0),0)</f>
        <v>0</v>
      </c>
      <c r="AT3105" s="45">
        <f>IF(AU3105="S",IF(AND(Q3105="1. Aceitou o programa",AB3105="Realizada"),IFERROR(IF(AA3105="",0,AA3105-R3105),0),0),0)</f>
        <v>0</v>
      </c>
      <c r="AU3105" s="45" t="str">
        <f>_xlfn.XLOOKUP(U3105,'Lista Suspensa'!$AA$20:$AA$23,'Lista Suspensa'!$AB$20:$AB$23,"N/A")</f>
        <v>S</v>
      </c>
    </row>
    <row r="3106" spans="1:47" ht="12" customHeight="1" x14ac:dyDescent="0.3">
      <c r="A3106" s="87" t="s">
        <v>47</v>
      </c>
      <c r="B3106" s="88">
        <v>46104</v>
      </c>
      <c r="C3106" s="89" t="s">
        <v>48</v>
      </c>
      <c r="D3106" s="89" t="s">
        <v>49</v>
      </c>
      <c r="E3106" s="189">
        <v>82195099</v>
      </c>
      <c r="F3106" s="197" t="s">
        <v>7791</v>
      </c>
      <c r="G3106" s="90">
        <v>10227764790</v>
      </c>
      <c r="H3106" s="91">
        <v>31200</v>
      </c>
      <c r="I3106" s="89"/>
      <c r="J3106" s="89" t="s">
        <v>51</v>
      </c>
      <c r="K3106" s="89" t="s">
        <v>76</v>
      </c>
      <c r="L3106" s="89" t="s">
        <v>283</v>
      </c>
      <c r="M3106" s="89" t="s">
        <v>3159</v>
      </c>
      <c r="N3106" s="89" t="s">
        <v>291</v>
      </c>
      <c r="O3106" s="92" t="s">
        <v>7792</v>
      </c>
      <c r="P3106" s="93" t="s">
        <v>57</v>
      </c>
      <c r="Q3106" s="110" t="s">
        <v>5322</v>
      </c>
      <c r="R3106" s="94"/>
      <c r="S3106" s="95">
        <v>46168</v>
      </c>
      <c r="T3106" s="95" t="s">
        <v>5203</v>
      </c>
      <c r="U3106" s="95" t="s">
        <v>1125</v>
      </c>
      <c r="V3106" s="91">
        <v>46146</v>
      </c>
      <c r="W3106" s="91">
        <v>46161</v>
      </c>
      <c r="X3106" s="91">
        <v>46168</v>
      </c>
      <c r="Y3106" s="96"/>
      <c r="Z3106" s="89"/>
      <c r="AA3106" s="95"/>
      <c r="AB3106" s="89"/>
      <c r="AC3106" s="109"/>
      <c r="AD3106" s="89"/>
      <c r="AE3106" s="89"/>
      <c r="AF3106" s="191"/>
      <c r="AG3106" s="194"/>
      <c r="AH3106" s="193"/>
      <c r="AI3106" s="97"/>
      <c r="AJ3106" s="97"/>
      <c r="AK3106" s="97"/>
      <c r="AL3106" s="45" t="s">
        <v>67</v>
      </c>
      <c r="AM3106" s="160" t="str">
        <f>MONTH(B3106)&amp;"/"&amp;YEAR(B3106)</f>
        <v>3/2026</v>
      </c>
      <c r="AN3106" s="45">
        <f>WEEKNUM(B3106)-WEEKNUM(EOMONTH(B3106,-1)+1)+1</f>
        <v>4</v>
      </c>
      <c r="AO3106" s="45" t="str">
        <f>MONTH(R3106)&amp;"/"&amp;YEAR(R3106)</f>
        <v>1/1900</v>
      </c>
      <c r="AP3106" s="45" t="e">
        <f>WEEKNUM(R3106)-WEEKNUM(EOMONTH(R3106,-1)+1)+1</f>
        <v>#NUM!</v>
      </c>
      <c r="AQ3106" s="45">
        <f>IF(AU3106="S",IF(Q3106="1. Aceitou o programa",R3106-B3106,0),0)</f>
        <v>0</v>
      </c>
      <c r="AR3106" s="45">
        <f>IF(AU3106="S",IF(AND(S3106&lt;&gt;"",R3106&lt;&gt;""),S3106-R3106,0),0)</f>
        <v>0</v>
      </c>
      <c r="AS3106" s="45">
        <f>IF(AU3106="S",IF(Q3106="1. Aceitou o programa",IF(OR(X3106="Não se Aplica",X3106=""),IF(OR(W3106="Não se Aplica",W3106=""),0,W3106-V3106),AVERAGE(X3106-W3106,W3106-V3106)),0),0)</f>
        <v>0</v>
      </c>
      <c r="AT3106" s="45">
        <f>IF(AU3106="S",IF(AND(Q3106="1. Aceitou o programa",AB3106="Realizada"),IFERROR(IF(AA3106="",0,AA3106-R3106),0),0),0)</f>
        <v>0</v>
      </c>
      <c r="AU3106" s="45" t="str">
        <f>_xlfn.XLOOKUP(U3106,'Lista Suspensa'!$AA$20:$AA$23,'Lista Suspensa'!$AB$20:$AB$23,"N/A")</f>
        <v>S</v>
      </c>
    </row>
    <row r="3107" spans="1:47" ht="12" customHeight="1" x14ac:dyDescent="0.3">
      <c r="A3107" s="87" t="s">
        <v>47</v>
      </c>
      <c r="B3107" s="88">
        <v>46104</v>
      </c>
      <c r="C3107" s="89" t="s">
        <v>48</v>
      </c>
      <c r="D3107" s="89" t="s">
        <v>49</v>
      </c>
      <c r="E3107" s="189">
        <v>86944374</v>
      </c>
      <c r="F3107" s="197" t="s">
        <v>7793</v>
      </c>
      <c r="G3107" s="90">
        <v>13187237797</v>
      </c>
      <c r="H3107" s="91">
        <v>32334</v>
      </c>
      <c r="I3107" s="89"/>
      <c r="J3107" s="89" t="s">
        <v>84</v>
      </c>
      <c r="K3107" s="89" t="s">
        <v>76</v>
      </c>
      <c r="L3107" s="89" t="s">
        <v>283</v>
      </c>
      <c r="M3107" s="89" t="s">
        <v>86</v>
      </c>
      <c r="N3107" s="89" t="s">
        <v>197</v>
      </c>
      <c r="O3107" s="92" t="s">
        <v>7794</v>
      </c>
      <c r="P3107" s="93" t="s">
        <v>57</v>
      </c>
      <c r="Q3107" s="110" t="s">
        <v>5322</v>
      </c>
      <c r="R3107" s="94"/>
      <c r="S3107" s="95">
        <v>46168</v>
      </c>
      <c r="T3107" s="95" t="s">
        <v>5203</v>
      </c>
      <c r="U3107" s="95" t="s">
        <v>1125</v>
      </c>
      <c r="V3107" s="91">
        <v>46146</v>
      </c>
      <c r="W3107" s="91">
        <v>46161</v>
      </c>
      <c r="X3107" s="91">
        <v>46168</v>
      </c>
      <c r="Y3107" s="96"/>
      <c r="Z3107" s="89"/>
      <c r="AA3107" s="95"/>
      <c r="AB3107" s="89"/>
      <c r="AC3107" s="109"/>
      <c r="AD3107" s="89"/>
      <c r="AE3107" s="89"/>
      <c r="AF3107" s="191"/>
      <c r="AG3107" s="194"/>
      <c r="AH3107" s="193"/>
      <c r="AI3107" s="97"/>
      <c r="AJ3107" s="97"/>
      <c r="AK3107" s="97"/>
      <c r="AL3107" s="45" t="s">
        <v>67</v>
      </c>
      <c r="AM3107" s="160" t="str">
        <f>MONTH(B3107)&amp;"/"&amp;YEAR(B3107)</f>
        <v>3/2026</v>
      </c>
      <c r="AN3107" s="45">
        <f>WEEKNUM(B3107)-WEEKNUM(EOMONTH(B3107,-1)+1)+1</f>
        <v>4</v>
      </c>
      <c r="AO3107" s="45" t="str">
        <f>MONTH(R3107)&amp;"/"&amp;YEAR(R3107)</f>
        <v>1/1900</v>
      </c>
      <c r="AP3107" s="45" t="e">
        <f>WEEKNUM(R3107)-WEEKNUM(EOMONTH(R3107,-1)+1)+1</f>
        <v>#NUM!</v>
      </c>
      <c r="AQ3107" s="45">
        <f>IF(AU3107="S",IF(Q3107="1. Aceitou o programa",R3107-B3107,0),0)</f>
        <v>0</v>
      </c>
      <c r="AR3107" s="45">
        <f>IF(AU3107="S",IF(AND(S3107&lt;&gt;"",R3107&lt;&gt;""),S3107-R3107,0),0)</f>
        <v>0</v>
      </c>
      <c r="AS3107" s="45">
        <f>IF(AU3107="S",IF(Q3107="1. Aceitou o programa",IF(OR(X3107="Não se Aplica",X3107=""),IF(OR(W3107="Não se Aplica",W3107=""),0,W3107-V3107),AVERAGE(X3107-W3107,W3107-V3107)),0),0)</f>
        <v>0</v>
      </c>
      <c r="AT3107" s="45">
        <f>IF(AU3107="S",IF(AND(Q3107="1. Aceitou o programa",AB3107="Realizada"),IFERROR(IF(AA3107="",0,AA3107-R3107),0),0),0)</f>
        <v>0</v>
      </c>
      <c r="AU3107" s="45" t="str">
        <f>_xlfn.XLOOKUP(U3107,'Lista Suspensa'!$AA$20:$AA$23,'Lista Suspensa'!$AB$20:$AB$23,"N/A")</f>
        <v>S</v>
      </c>
    </row>
    <row r="3108" spans="1:47" ht="12" customHeight="1" x14ac:dyDescent="0.3">
      <c r="A3108" s="87" t="s">
        <v>47</v>
      </c>
      <c r="B3108" s="88">
        <v>46104</v>
      </c>
      <c r="C3108" s="89" t="s">
        <v>48</v>
      </c>
      <c r="D3108" s="89" t="s">
        <v>49</v>
      </c>
      <c r="E3108" s="189">
        <v>82204974</v>
      </c>
      <c r="F3108" s="197" t="s">
        <v>7795</v>
      </c>
      <c r="G3108" s="90">
        <v>30470880805</v>
      </c>
      <c r="H3108" s="91">
        <v>30689</v>
      </c>
      <c r="I3108" s="89"/>
      <c r="J3108" s="89" t="s">
        <v>84</v>
      </c>
      <c r="K3108" s="89" t="s">
        <v>52</v>
      </c>
      <c r="L3108" s="89" t="s">
        <v>53</v>
      </c>
      <c r="M3108" s="89" t="s">
        <v>7778</v>
      </c>
      <c r="N3108" s="89" t="s">
        <v>229</v>
      </c>
      <c r="O3108" s="92" t="s">
        <v>7796</v>
      </c>
      <c r="P3108" s="93" t="s">
        <v>57</v>
      </c>
      <c r="Q3108" s="110" t="s">
        <v>5322</v>
      </c>
      <c r="R3108" s="94"/>
      <c r="S3108" s="95">
        <v>46168</v>
      </c>
      <c r="T3108" s="95" t="s">
        <v>5203</v>
      </c>
      <c r="U3108" s="95" t="s">
        <v>1125</v>
      </c>
      <c r="V3108" s="91">
        <v>46146</v>
      </c>
      <c r="W3108" s="91">
        <v>46161</v>
      </c>
      <c r="X3108" s="91">
        <v>46168</v>
      </c>
      <c r="Y3108" s="96"/>
      <c r="Z3108" s="89"/>
      <c r="AA3108" s="95"/>
      <c r="AB3108" s="89"/>
      <c r="AC3108" s="109"/>
      <c r="AD3108" s="89"/>
      <c r="AE3108" s="89"/>
      <c r="AF3108" s="191"/>
      <c r="AG3108" s="194"/>
      <c r="AH3108" s="193"/>
      <c r="AI3108" s="97"/>
      <c r="AJ3108" s="97"/>
      <c r="AK3108" s="97"/>
      <c r="AL3108" s="45" t="s">
        <v>67</v>
      </c>
      <c r="AM3108" s="160" t="str">
        <f>MONTH(B3108)&amp;"/"&amp;YEAR(B3108)</f>
        <v>3/2026</v>
      </c>
      <c r="AN3108" s="45">
        <f>WEEKNUM(B3108)-WEEKNUM(EOMONTH(B3108,-1)+1)+1</f>
        <v>4</v>
      </c>
      <c r="AO3108" s="45" t="str">
        <f>MONTH(R3108)&amp;"/"&amp;YEAR(R3108)</f>
        <v>1/1900</v>
      </c>
      <c r="AP3108" s="45" t="e">
        <f>WEEKNUM(R3108)-WEEKNUM(EOMONTH(R3108,-1)+1)+1</f>
        <v>#NUM!</v>
      </c>
      <c r="AQ3108" s="45">
        <f>IF(AU3108="S",IF(Q3108="1. Aceitou o programa",R3108-B3108,0),0)</f>
        <v>0</v>
      </c>
      <c r="AR3108" s="45">
        <f>IF(AU3108="S",IF(AND(S3108&lt;&gt;"",R3108&lt;&gt;""),S3108-R3108,0),0)</f>
        <v>0</v>
      </c>
      <c r="AS3108" s="45">
        <f>IF(AU3108="S",IF(Q3108="1. Aceitou o programa",IF(OR(X3108="Não se Aplica",X3108=""),IF(OR(W3108="Não se Aplica",W3108=""),0,W3108-V3108),AVERAGE(X3108-W3108,W3108-V3108)),0),0)</f>
        <v>0</v>
      </c>
      <c r="AT3108" s="45">
        <f>IF(AU3108="S",IF(AND(Q3108="1. Aceitou o programa",AB3108="Realizada"),IFERROR(IF(AA3108="",0,AA3108-R3108),0),0),0)</f>
        <v>0</v>
      </c>
      <c r="AU3108" s="45" t="str">
        <f>_xlfn.XLOOKUP(U3108,'Lista Suspensa'!$AA$20:$AA$23,'Lista Suspensa'!$AB$20:$AB$23,"N/A")</f>
        <v>S</v>
      </c>
    </row>
    <row r="3109" spans="1:47" ht="12" customHeight="1" x14ac:dyDescent="0.3">
      <c r="A3109" s="87" t="s">
        <v>47</v>
      </c>
      <c r="B3109" s="88">
        <v>46104</v>
      </c>
      <c r="C3109" s="89" t="s">
        <v>48</v>
      </c>
      <c r="D3109" s="89" t="s">
        <v>49</v>
      </c>
      <c r="E3109" s="189">
        <v>82211291</v>
      </c>
      <c r="F3109" s="197" t="s">
        <v>7797</v>
      </c>
      <c r="G3109" s="90">
        <v>45858012787</v>
      </c>
      <c r="H3109" s="91">
        <v>20834</v>
      </c>
      <c r="I3109" s="89"/>
      <c r="J3109" s="89" t="s">
        <v>84</v>
      </c>
      <c r="K3109" s="89" t="s">
        <v>76</v>
      </c>
      <c r="L3109" s="89" t="s">
        <v>101</v>
      </c>
      <c r="M3109" s="89" t="s">
        <v>328</v>
      </c>
      <c r="N3109" s="89" t="s">
        <v>137</v>
      </c>
      <c r="O3109" s="92" t="s">
        <v>7798</v>
      </c>
      <c r="P3109" s="93" t="s">
        <v>57</v>
      </c>
      <c r="Q3109" s="110" t="s">
        <v>5322</v>
      </c>
      <c r="R3109" s="94"/>
      <c r="S3109" s="95">
        <v>46168</v>
      </c>
      <c r="T3109" s="95" t="s">
        <v>5203</v>
      </c>
      <c r="U3109" s="95" t="s">
        <v>1125</v>
      </c>
      <c r="V3109" s="91">
        <v>46146</v>
      </c>
      <c r="W3109" s="91">
        <v>46161</v>
      </c>
      <c r="X3109" s="91">
        <v>46168</v>
      </c>
      <c r="Y3109" s="96"/>
      <c r="Z3109" s="89"/>
      <c r="AA3109" s="95"/>
      <c r="AB3109" s="89"/>
      <c r="AC3109" s="109"/>
      <c r="AD3109" s="89"/>
      <c r="AE3109" s="89"/>
      <c r="AF3109" s="191"/>
      <c r="AG3109" s="194"/>
      <c r="AH3109" s="193"/>
      <c r="AI3109" s="97"/>
      <c r="AJ3109" s="97"/>
      <c r="AK3109" s="97"/>
      <c r="AL3109" s="45" t="s">
        <v>67</v>
      </c>
      <c r="AM3109" s="160" t="str">
        <f>MONTH(B3109)&amp;"/"&amp;YEAR(B3109)</f>
        <v>3/2026</v>
      </c>
      <c r="AN3109" s="45">
        <f>WEEKNUM(B3109)-WEEKNUM(EOMONTH(B3109,-1)+1)+1</f>
        <v>4</v>
      </c>
      <c r="AO3109" s="45" t="str">
        <f>MONTH(R3109)&amp;"/"&amp;YEAR(R3109)</f>
        <v>1/1900</v>
      </c>
      <c r="AP3109" s="45" t="e">
        <f>WEEKNUM(R3109)-WEEKNUM(EOMONTH(R3109,-1)+1)+1</f>
        <v>#NUM!</v>
      </c>
      <c r="AQ3109" s="45">
        <f>IF(AU3109="S",IF(Q3109="1. Aceitou o programa",R3109-B3109,0),0)</f>
        <v>0</v>
      </c>
      <c r="AR3109" s="45">
        <f>IF(AU3109="S",IF(AND(S3109&lt;&gt;"",R3109&lt;&gt;""),S3109-R3109,0),0)</f>
        <v>0</v>
      </c>
      <c r="AS3109" s="45">
        <f>IF(AU3109="S",IF(Q3109="1. Aceitou o programa",IF(OR(X3109="Não se Aplica",X3109=""),IF(OR(W3109="Não se Aplica",W3109=""),0,W3109-V3109),AVERAGE(X3109-W3109,W3109-V3109)),0),0)</f>
        <v>0</v>
      </c>
      <c r="AT3109" s="45">
        <f>IF(AU3109="S",IF(AND(Q3109="1. Aceitou o programa",AB3109="Realizada"),IFERROR(IF(AA3109="",0,AA3109-R3109),0),0),0)</f>
        <v>0</v>
      </c>
      <c r="AU3109" s="45" t="str">
        <f>_xlfn.XLOOKUP(U3109,'Lista Suspensa'!$AA$20:$AA$23,'Lista Suspensa'!$AB$20:$AB$23,"N/A")</f>
        <v>S</v>
      </c>
    </row>
    <row r="3110" spans="1:47" ht="12" customHeight="1" x14ac:dyDescent="0.3">
      <c r="A3110" s="87" t="s">
        <v>47</v>
      </c>
      <c r="B3110" s="88">
        <v>46104</v>
      </c>
      <c r="C3110" s="89" t="s">
        <v>48</v>
      </c>
      <c r="D3110" s="89" t="s">
        <v>49</v>
      </c>
      <c r="E3110" s="189">
        <v>92951837</v>
      </c>
      <c r="F3110" s="197" t="s">
        <v>7799</v>
      </c>
      <c r="G3110" s="90">
        <v>8984802727</v>
      </c>
      <c r="H3110" s="91">
        <v>29714</v>
      </c>
      <c r="I3110" s="89"/>
      <c r="J3110" s="89" t="s">
        <v>51</v>
      </c>
      <c r="K3110" s="89" t="s">
        <v>6821</v>
      </c>
      <c r="L3110" s="89" t="s">
        <v>7800</v>
      </c>
      <c r="M3110" s="89" t="s">
        <v>2090</v>
      </c>
      <c r="N3110" s="89" t="s">
        <v>197</v>
      </c>
      <c r="O3110" s="92" t="s">
        <v>7801</v>
      </c>
      <c r="P3110" s="93" t="s">
        <v>57</v>
      </c>
      <c r="Q3110" s="110" t="s">
        <v>5322</v>
      </c>
      <c r="R3110" s="94"/>
      <c r="S3110" s="95">
        <v>46168</v>
      </c>
      <c r="T3110" s="95" t="s">
        <v>5203</v>
      </c>
      <c r="U3110" s="95" t="s">
        <v>1125</v>
      </c>
      <c r="V3110" s="91">
        <v>46146</v>
      </c>
      <c r="W3110" s="91">
        <v>46161</v>
      </c>
      <c r="X3110" s="91">
        <v>46168</v>
      </c>
      <c r="Y3110" s="96"/>
      <c r="Z3110" s="89"/>
      <c r="AA3110" s="95"/>
      <c r="AB3110" s="89"/>
      <c r="AC3110" s="109"/>
      <c r="AD3110" s="89"/>
      <c r="AE3110" s="89"/>
      <c r="AF3110" s="191"/>
      <c r="AG3110" s="194"/>
      <c r="AH3110" s="193"/>
      <c r="AI3110" s="97"/>
      <c r="AJ3110" s="97"/>
      <c r="AK3110" s="97"/>
      <c r="AL3110" s="45" t="s">
        <v>67</v>
      </c>
      <c r="AM3110" s="160" t="str">
        <f>MONTH(B3110)&amp;"/"&amp;YEAR(B3110)</f>
        <v>3/2026</v>
      </c>
      <c r="AN3110" s="45">
        <f>WEEKNUM(B3110)-WEEKNUM(EOMONTH(B3110,-1)+1)+1</f>
        <v>4</v>
      </c>
      <c r="AO3110" s="45" t="str">
        <f>MONTH(R3110)&amp;"/"&amp;YEAR(R3110)</f>
        <v>1/1900</v>
      </c>
      <c r="AP3110" s="45" t="e">
        <f>WEEKNUM(R3110)-WEEKNUM(EOMONTH(R3110,-1)+1)+1</f>
        <v>#NUM!</v>
      </c>
      <c r="AQ3110" s="45">
        <f>IF(AU3110="S",IF(Q3110="1. Aceitou o programa",R3110-B3110,0),0)</f>
        <v>0</v>
      </c>
      <c r="AR3110" s="45">
        <f>IF(AU3110="S",IF(AND(S3110&lt;&gt;"",R3110&lt;&gt;""),S3110-R3110,0),0)</f>
        <v>0</v>
      </c>
      <c r="AS3110" s="45">
        <f>IF(AU3110="S",IF(Q3110="1. Aceitou o programa",IF(OR(X3110="Não se Aplica",X3110=""),IF(OR(W3110="Não se Aplica",W3110=""),0,W3110-V3110),AVERAGE(X3110-W3110,W3110-V3110)),0),0)</f>
        <v>0</v>
      </c>
      <c r="AT3110" s="45">
        <f>IF(AU3110="S",IF(AND(Q3110="1. Aceitou o programa",AB3110="Realizada"),IFERROR(IF(AA3110="",0,AA3110-R3110),0),0),0)</f>
        <v>0</v>
      </c>
      <c r="AU3110" s="45" t="str">
        <f>_xlfn.XLOOKUP(U3110,'Lista Suspensa'!$AA$20:$AA$23,'Lista Suspensa'!$AB$20:$AB$23,"N/A")</f>
        <v>S</v>
      </c>
    </row>
    <row r="3111" spans="1:47" ht="12" customHeight="1" x14ac:dyDescent="0.3">
      <c r="A3111" s="87" t="s">
        <v>47</v>
      </c>
      <c r="B3111" s="88">
        <v>46104</v>
      </c>
      <c r="C3111" s="89" t="s">
        <v>48</v>
      </c>
      <c r="D3111" s="89" t="s">
        <v>49</v>
      </c>
      <c r="E3111" s="189">
        <v>82246584</v>
      </c>
      <c r="F3111" s="197" t="s">
        <v>7802</v>
      </c>
      <c r="G3111" s="90">
        <v>29328671809</v>
      </c>
      <c r="H3111" s="91">
        <v>28488</v>
      </c>
      <c r="I3111" s="89"/>
      <c r="J3111" s="89" t="s">
        <v>84</v>
      </c>
      <c r="K3111" s="89" t="s">
        <v>52</v>
      </c>
      <c r="L3111" s="89" t="s">
        <v>53</v>
      </c>
      <c r="M3111" s="89" t="s">
        <v>1555</v>
      </c>
      <c r="N3111" s="89" t="s">
        <v>137</v>
      </c>
      <c r="O3111" s="92" t="s">
        <v>7803</v>
      </c>
      <c r="P3111" s="93" t="s">
        <v>57</v>
      </c>
      <c r="Q3111" s="110" t="s">
        <v>5322</v>
      </c>
      <c r="R3111" s="94"/>
      <c r="S3111" s="95">
        <v>46168</v>
      </c>
      <c r="T3111" s="95" t="s">
        <v>5203</v>
      </c>
      <c r="U3111" s="95" t="s">
        <v>1125</v>
      </c>
      <c r="V3111" s="91">
        <v>46146</v>
      </c>
      <c r="W3111" s="91">
        <v>46161</v>
      </c>
      <c r="X3111" s="91">
        <v>46168</v>
      </c>
      <c r="Y3111" s="96"/>
      <c r="Z3111" s="89"/>
      <c r="AA3111" s="95"/>
      <c r="AB3111" s="89"/>
      <c r="AC3111" s="109"/>
      <c r="AD3111" s="89"/>
      <c r="AE3111" s="89"/>
      <c r="AF3111" s="191"/>
      <c r="AG3111" s="194"/>
      <c r="AH3111" s="193"/>
      <c r="AI3111" s="97"/>
      <c r="AJ3111" s="97"/>
      <c r="AK3111" s="97"/>
      <c r="AL3111" s="45" t="s">
        <v>67</v>
      </c>
      <c r="AM3111" s="160" t="str">
        <f>MONTH(B3111)&amp;"/"&amp;YEAR(B3111)</f>
        <v>3/2026</v>
      </c>
      <c r="AN3111" s="45">
        <f>WEEKNUM(B3111)-WEEKNUM(EOMONTH(B3111,-1)+1)+1</f>
        <v>4</v>
      </c>
      <c r="AO3111" s="45" t="str">
        <f>MONTH(R3111)&amp;"/"&amp;YEAR(R3111)</f>
        <v>1/1900</v>
      </c>
      <c r="AP3111" s="45" t="e">
        <f>WEEKNUM(R3111)-WEEKNUM(EOMONTH(R3111,-1)+1)+1</f>
        <v>#NUM!</v>
      </c>
      <c r="AQ3111" s="45">
        <f>IF(AU3111="S",IF(Q3111="1. Aceitou o programa",R3111-B3111,0),0)</f>
        <v>0</v>
      </c>
      <c r="AR3111" s="45">
        <f>IF(AU3111="S",IF(AND(S3111&lt;&gt;"",R3111&lt;&gt;""),S3111-R3111,0),0)</f>
        <v>0</v>
      </c>
      <c r="AS3111" s="45">
        <f>IF(AU3111="S",IF(Q3111="1. Aceitou o programa",IF(OR(X3111="Não se Aplica",X3111=""),IF(OR(W3111="Não se Aplica",W3111=""),0,W3111-V3111),AVERAGE(X3111-W3111,W3111-V3111)),0),0)</f>
        <v>0</v>
      </c>
      <c r="AT3111" s="45">
        <f>IF(AU3111="S",IF(AND(Q3111="1. Aceitou o programa",AB3111="Realizada"),IFERROR(IF(AA3111="",0,AA3111-R3111),0),0),0)</f>
        <v>0</v>
      </c>
      <c r="AU3111" s="45" t="str">
        <f>_xlfn.XLOOKUP(U3111,'Lista Suspensa'!$AA$20:$AA$23,'Lista Suspensa'!$AB$20:$AB$23,"N/A")</f>
        <v>S</v>
      </c>
    </row>
    <row r="3112" spans="1:47" ht="12" customHeight="1" x14ac:dyDescent="0.3">
      <c r="A3112" s="87" t="s">
        <v>47</v>
      </c>
      <c r="B3112" s="88">
        <v>46104</v>
      </c>
      <c r="C3112" s="89" t="s">
        <v>48</v>
      </c>
      <c r="D3112" s="89" t="s">
        <v>49</v>
      </c>
      <c r="E3112" s="189">
        <v>87126420</v>
      </c>
      <c r="F3112" s="197" t="s">
        <v>7804</v>
      </c>
      <c r="G3112" s="90">
        <v>28402536824</v>
      </c>
      <c r="H3112" s="91">
        <v>28787</v>
      </c>
      <c r="I3112" s="89"/>
      <c r="J3112" s="89" t="s">
        <v>51</v>
      </c>
      <c r="K3112" s="89" t="s">
        <v>52</v>
      </c>
      <c r="L3112" s="89" t="s">
        <v>85</v>
      </c>
      <c r="M3112" s="89" t="s">
        <v>1927</v>
      </c>
      <c r="N3112" s="89" t="s">
        <v>137</v>
      </c>
      <c r="O3112" s="92" t="s">
        <v>7805</v>
      </c>
      <c r="P3112" s="93" t="s">
        <v>57</v>
      </c>
      <c r="Q3112" s="110" t="s">
        <v>5322</v>
      </c>
      <c r="R3112" s="94"/>
      <c r="S3112" s="95">
        <v>46168</v>
      </c>
      <c r="T3112" s="95" t="s">
        <v>5203</v>
      </c>
      <c r="U3112" s="95" t="s">
        <v>1125</v>
      </c>
      <c r="V3112" s="91">
        <v>46146</v>
      </c>
      <c r="W3112" s="91">
        <v>46161</v>
      </c>
      <c r="X3112" s="91">
        <v>46168</v>
      </c>
      <c r="Y3112" s="96"/>
      <c r="Z3112" s="89"/>
      <c r="AA3112" s="95"/>
      <c r="AB3112" s="89"/>
      <c r="AC3112" s="109"/>
      <c r="AD3112" s="89"/>
      <c r="AE3112" s="89"/>
      <c r="AF3112" s="191"/>
      <c r="AG3112" s="194"/>
      <c r="AH3112" s="193"/>
      <c r="AI3112" s="97"/>
      <c r="AJ3112" s="97"/>
      <c r="AK3112" s="97"/>
      <c r="AL3112" s="45" t="s">
        <v>67</v>
      </c>
      <c r="AM3112" s="160" t="str">
        <f>MONTH(B3112)&amp;"/"&amp;YEAR(B3112)</f>
        <v>3/2026</v>
      </c>
      <c r="AN3112" s="45">
        <f>WEEKNUM(B3112)-WEEKNUM(EOMONTH(B3112,-1)+1)+1</f>
        <v>4</v>
      </c>
      <c r="AO3112" s="45" t="str">
        <f>MONTH(R3112)&amp;"/"&amp;YEAR(R3112)</f>
        <v>1/1900</v>
      </c>
      <c r="AP3112" s="45" t="e">
        <f>WEEKNUM(R3112)-WEEKNUM(EOMONTH(R3112,-1)+1)+1</f>
        <v>#NUM!</v>
      </c>
      <c r="AQ3112" s="45">
        <f>IF(AU3112="S",IF(Q3112="1. Aceitou o programa",R3112-B3112,0),0)</f>
        <v>0</v>
      </c>
      <c r="AR3112" s="45">
        <f>IF(AU3112="S",IF(AND(S3112&lt;&gt;"",R3112&lt;&gt;""),S3112-R3112,0),0)</f>
        <v>0</v>
      </c>
      <c r="AS3112" s="45">
        <f>IF(AU3112="S",IF(Q3112="1. Aceitou o programa",IF(OR(X3112="Não se Aplica",X3112=""),IF(OR(W3112="Não se Aplica",W3112=""),0,W3112-V3112),AVERAGE(X3112-W3112,W3112-V3112)),0),0)</f>
        <v>0</v>
      </c>
      <c r="AT3112" s="45">
        <f>IF(AU3112="S",IF(AND(Q3112="1. Aceitou o programa",AB3112="Realizada"),IFERROR(IF(AA3112="",0,AA3112-R3112),0),0),0)</f>
        <v>0</v>
      </c>
      <c r="AU3112" s="45" t="str">
        <f>_xlfn.XLOOKUP(U3112,'Lista Suspensa'!$AA$20:$AA$23,'Lista Suspensa'!$AB$20:$AB$23,"N/A")</f>
        <v>S</v>
      </c>
    </row>
    <row r="3113" spans="1:47" ht="12" customHeight="1" x14ac:dyDescent="0.3">
      <c r="A3113" s="87" t="s">
        <v>47</v>
      </c>
      <c r="B3113" s="88">
        <v>46104</v>
      </c>
      <c r="C3113" s="89" t="s">
        <v>48</v>
      </c>
      <c r="D3113" s="89" t="s">
        <v>49</v>
      </c>
      <c r="E3113" s="189">
        <v>82268872</v>
      </c>
      <c r="F3113" s="197" t="s">
        <v>7806</v>
      </c>
      <c r="G3113" s="90">
        <v>30100489800</v>
      </c>
      <c r="H3113" s="91">
        <v>30287</v>
      </c>
      <c r="I3113" s="89"/>
      <c r="J3113" s="89" t="s">
        <v>51</v>
      </c>
      <c r="K3113" s="89" t="s">
        <v>52</v>
      </c>
      <c r="L3113" s="89" t="s">
        <v>53</v>
      </c>
      <c r="M3113" s="89" t="s">
        <v>1847</v>
      </c>
      <c r="N3113" s="89" t="s">
        <v>229</v>
      </c>
      <c r="O3113" s="92" t="s">
        <v>7807</v>
      </c>
      <c r="P3113" s="93" t="s">
        <v>57</v>
      </c>
      <c r="Q3113" s="110" t="s">
        <v>5322</v>
      </c>
      <c r="R3113" s="94"/>
      <c r="S3113" s="95">
        <v>46168</v>
      </c>
      <c r="T3113" s="95" t="s">
        <v>5203</v>
      </c>
      <c r="U3113" s="95" t="s">
        <v>1125</v>
      </c>
      <c r="V3113" s="91">
        <v>46146</v>
      </c>
      <c r="W3113" s="91">
        <v>46161</v>
      </c>
      <c r="X3113" s="91">
        <v>46168</v>
      </c>
      <c r="Y3113" s="96"/>
      <c r="Z3113" s="89"/>
      <c r="AA3113" s="95"/>
      <c r="AB3113" s="89"/>
      <c r="AC3113" s="109"/>
      <c r="AD3113" s="89"/>
      <c r="AE3113" s="89"/>
      <c r="AF3113" s="191"/>
      <c r="AG3113" s="194"/>
      <c r="AH3113" s="193"/>
      <c r="AI3113" s="97"/>
      <c r="AJ3113" s="97"/>
      <c r="AK3113" s="97"/>
      <c r="AL3113" s="45" t="s">
        <v>67</v>
      </c>
      <c r="AM3113" s="160" t="str">
        <f>MONTH(B3113)&amp;"/"&amp;YEAR(B3113)</f>
        <v>3/2026</v>
      </c>
      <c r="AN3113" s="45">
        <f>WEEKNUM(B3113)-WEEKNUM(EOMONTH(B3113,-1)+1)+1</f>
        <v>4</v>
      </c>
      <c r="AO3113" s="45" t="str">
        <f>MONTH(R3113)&amp;"/"&amp;YEAR(R3113)</f>
        <v>1/1900</v>
      </c>
      <c r="AP3113" s="45" t="e">
        <f>WEEKNUM(R3113)-WEEKNUM(EOMONTH(R3113,-1)+1)+1</f>
        <v>#NUM!</v>
      </c>
      <c r="AQ3113" s="45">
        <f>IF(AU3113="S",IF(Q3113="1. Aceitou o programa",R3113-B3113,0),0)</f>
        <v>0</v>
      </c>
      <c r="AR3113" s="45">
        <f>IF(AU3113="S",IF(AND(S3113&lt;&gt;"",R3113&lt;&gt;""),S3113-R3113,0),0)</f>
        <v>0</v>
      </c>
      <c r="AS3113" s="45">
        <f>IF(AU3113="S",IF(Q3113="1. Aceitou o programa",IF(OR(X3113="Não se Aplica",X3113=""),IF(OR(W3113="Não se Aplica",W3113=""),0,W3113-V3113),AVERAGE(X3113-W3113,W3113-V3113)),0),0)</f>
        <v>0</v>
      </c>
      <c r="AT3113" s="45">
        <f>IF(AU3113="S",IF(AND(Q3113="1. Aceitou o programa",AB3113="Realizada"),IFERROR(IF(AA3113="",0,AA3113-R3113),0),0),0)</f>
        <v>0</v>
      </c>
      <c r="AU3113" s="45" t="str">
        <f>_xlfn.XLOOKUP(U3113,'Lista Suspensa'!$AA$20:$AA$23,'Lista Suspensa'!$AB$20:$AB$23,"N/A")</f>
        <v>S</v>
      </c>
    </row>
    <row r="3114" spans="1:47" ht="12" customHeight="1" x14ac:dyDescent="0.3">
      <c r="A3114" s="87" t="s">
        <v>47</v>
      </c>
      <c r="B3114" s="88">
        <v>46104</v>
      </c>
      <c r="C3114" s="89" t="s">
        <v>48</v>
      </c>
      <c r="D3114" s="89" t="s">
        <v>49</v>
      </c>
      <c r="E3114" s="189">
        <v>84585493</v>
      </c>
      <c r="F3114" s="197" t="s">
        <v>7808</v>
      </c>
      <c r="G3114" s="90">
        <v>24707920888</v>
      </c>
      <c r="H3114" s="91">
        <v>22075</v>
      </c>
      <c r="I3114" s="89"/>
      <c r="J3114" s="89" t="s">
        <v>51</v>
      </c>
      <c r="K3114" s="89" t="s">
        <v>52</v>
      </c>
      <c r="L3114" s="89" t="s">
        <v>53</v>
      </c>
      <c r="M3114" s="89" t="s">
        <v>1847</v>
      </c>
      <c r="N3114" s="89" t="s">
        <v>229</v>
      </c>
      <c r="O3114" s="92" t="s">
        <v>7809</v>
      </c>
      <c r="P3114" s="93" t="s">
        <v>57</v>
      </c>
      <c r="Q3114" s="110" t="s">
        <v>5322</v>
      </c>
      <c r="R3114" s="94"/>
      <c r="S3114" s="95">
        <v>46168</v>
      </c>
      <c r="T3114" s="95" t="s">
        <v>5203</v>
      </c>
      <c r="U3114" s="95" t="s">
        <v>1125</v>
      </c>
      <c r="V3114" s="91">
        <v>46146</v>
      </c>
      <c r="W3114" s="91">
        <v>46161</v>
      </c>
      <c r="X3114" s="91">
        <v>46168</v>
      </c>
      <c r="Y3114" s="96"/>
      <c r="Z3114" s="89"/>
      <c r="AA3114" s="95"/>
      <c r="AB3114" s="89"/>
      <c r="AC3114" s="109"/>
      <c r="AD3114" s="89"/>
      <c r="AE3114" s="89"/>
      <c r="AF3114" s="191"/>
      <c r="AG3114" s="194"/>
      <c r="AH3114" s="193"/>
      <c r="AI3114" s="97"/>
      <c r="AJ3114" s="97"/>
      <c r="AK3114" s="97"/>
      <c r="AL3114" s="45" t="s">
        <v>67</v>
      </c>
      <c r="AM3114" s="160" t="str">
        <f>MONTH(B3114)&amp;"/"&amp;YEAR(B3114)</f>
        <v>3/2026</v>
      </c>
      <c r="AN3114" s="45">
        <f>WEEKNUM(B3114)-WEEKNUM(EOMONTH(B3114,-1)+1)+1</f>
        <v>4</v>
      </c>
      <c r="AO3114" s="45" t="str">
        <f>MONTH(R3114)&amp;"/"&amp;YEAR(R3114)</f>
        <v>1/1900</v>
      </c>
      <c r="AP3114" s="45" t="e">
        <f>WEEKNUM(R3114)-WEEKNUM(EOMONTH(R3114,-1)+1)+1</f>
        <v>#NUM!</v>
      </c>
      <c r="AQ3114" s="45">
        <f>IF(AU3114="S",IF(Q3114="1. Aceitou o programa",R3114-B3114,0),0)</f>
        <v>0</v>
      </c>
      <c r="AR3114" s="45">
        <f>IF(AU3114="S",IF(AND(S3114&lt;&gt;"",R3114&lt;&gt;""),S3114-R3114,0),0)</f>
        <v>0</v>
      </c>
      <c r="AS3114" s="45">
        <f>IF(AU3114="S",IF(Q3114="1. Aceitou o programa",IF(OR(X3114="Não se Aplica",X3114=""),IF(OR(W3114="Não se Aplica",W3114=""),0,W3114-V3114),AVERAGE(X3114-W3114,W3114-V3114)),0),0)</f>
        <v>0</v>
      </c>
      <c r="AT3114" s="45">
        <f>IF(AU3114="S",IF(AND(Q3114="1. Aceitou o programa",AB3114="Realizada"),IFERROR(IF(AA3114="",0,AA3114-R3114),0),0),0)</f>
        <v>0</v>
      </c>
      <c r="AU3114" s="45" t="str">
        <f>_xlfn.XLOOKUP(U3114,'Lista Suspensa'!$AA$20:$AA$23,'Lista Suspensa'!$AB$20:$AB$23,"N/A")</f>
        <v>S</v>
      </c>
    </row>
    <row r="3115" spans="1:47" ht="12" customHeight="1" x14ac:dyDescent="0.3">
      <c r="A3115" s="87" t="s">
        <v>47</v>
      </c>
      <c r="B3115" s="88">
        <v>46104</v>
      </c>
      <c r="C3115" s="89" t="s">
        <v>48</v>
      </c>
      <c r="D3115" s="89" t="s">
        <v>49</v>
      </c>
      <c r="E3115" s="189">
        <v>85808604</v>
      </c>
      <c r="F3115" s="197" t="s">
        <v>7810</v>
      </c>
      <c r="G3115" s="90">
        <v>23052782843</v>
      </c>
      <c r="H3115" s="91">
        <v>31313</v>
      </c>
      <c r="I3115" s="89"/>
      <c r="J3115" s="89" t="s">
        <v>84</v>
      </c>
      <c r="K3115" s="89" t="s">
        <v>52</v>
      </c>
      <c r="L3115" s="89" t="s">
        <v>53</v>
      </c>
      <c r="M3115" s="89" t="s">
        <v>1847</v>
      </c>
      <c r="N3115" s="89" t="s">
        <v>229</v>
      </c>
      <c r="O3115" s="92" t="s">
        <v>7811</v>
      </c>
      <c r="P3115" s="93" t="s">
        <v>57</v>
      </c>
      <c r="Q3115" s="110" t="s">
        <v>5322</v>
      </c>
      <c r="R3115" s="94"/>
      <c r="S3115" s="95">
        <v>46168</v>
      </c>
      <c r="T3115" s="95" t="s">
        <v>5203</v>
      </c>
      <c r="U3115" s="95" t="s">
        <v>1125</v>
      </c>
      <c r="V3115" s="91">
        <v>46146</v>
      </c>
      <c r="W3115" s="91">
        <v>46161</v>
      </c>
      <c r="X3115" s="91">
        <v>46168</v>
      </c>
      <c r="Y3115" s="96"/>
      <c r="Z3115" s="89"/>
      <c r="AA3115" s="95"/>
      <c r="AB3115" s="89"/>
      <c r="AC3115" s="109"/>
      <c r="AD3115" s="89"/>
      <c r="AE3115" s="89"/>
      <c r="AF3115" s="191"/>
      <c r="AG3115" s="194"/>
      <c r="AH3115" s="193"/>
      <c r="AI3115" s="97"/>
      <c r="AJ3115" s="97"/>
      <c r="AK3115" s="97"/>
      <c r="AL3115" s="45" t="s">
        <v>67</v>
      </c>
      <c r="AM3115" s="160" t="str">
        <f>MONTH(B3115)&amp;"/"&amp;YEAR(B3115)</f>
        <v>3/2026</v>
      </c>
      <c r="AN3115" s="45">
        <f>WEEKNUM(B3115)-WEEKNUM(EOMONTH(B3115,-1)+1)+1</f>
        <v>4</v>
      </c>
      <c r="AO3115" s="45" t="str">
        <f>MONTH(R3115)&amp;"/"&amp;YEAR(R3115)</f>
        <v>1/1900</v>
      </c>
      <c r="AP3115" s="45" t="e">
        <f>WEEKNUM(R3115)-WEEKNUM(EOMONTH(R3115,-1)+1)+1</f>
        <v>#NUM!</v>
      </c>
      <c r="AQ3115" s="45">
        <f>IF(AU3115="S",IF(Q3115="1. Aceitou o programa",R3115-B3115,0),0)</f>
        <v>0</v>
      </c>
      <c r="AR3115" s="45">
        <f>IF(AU3115="S",IF(AND(S3115&lt;&gt;"",R3115&lt;&gt;""),S3115-R3115,0),0)</f>
        <v>0</v>
      </c>
      <c r="AS3115" s="45">
        <f>IF(AU3115="S",IF(Q3115="1. Aceitou o programa",IF(OR(X3115="Não se Aplica",X3115=""),IF(OR(W3115="Não se Aplica",W3115=""),0,W3115-V3115),AVERAGE(X3115-W3115,W3115-V3115)),0),0)</f>
        <v>0</v>
      </c>
      <c r="AT3115" s="45">
        <f>IF(AU3115="S",IF(AND(Q3115="1. Aceitou o programa",AB3115="Realizada"),IFERROR(IF(AA3115="",0,AA3115-R3115),0),0),0)</f>
        <v>0</v>
      </c>
      <c r="AU3115" s="45" t="str">
        <f>_xlfn.XLOOKUP(U3115,'Lista Suspensa'!$AA$20:$AA$23,'Lista Suspensa'!$AB$20:$AB$23,"N/A")</f>
        <v>S</v>
      </c>
    </row>
    <row r="3116" spans="1:47" ht="12" customHeight="1" x14ac:dyDescent="0.3">
      <c r="A3116" s="87" t="s">
        <v>47</v>
      </c>
      <c r="B3116" s="88">
        <v>46104</v>
      </c>
      <c r="C3116" s="89" t="s">
        <v>48</v>
      </c>
      <c r="D3116" s="89" t="s">
        <v>49</v>
      </c>
      <c r="E3116" s="189">
        <v>82279975</v>
      </c>
      <c r="F3116" s="197" t="s">
        <v>7812</v>
      </c>
      <c r="G3116" s="90">
        <v>7692634700</v>
      </c>
      <c r="H3116" s="91">
        <v>29054</v>
      </c>
      <c r="I3116" s="89"/>
      <c r="J3116" s="89" t="s">
        <v>51</v>
      </c>
      <c r="K3116" s="89" t="s">
        <v>76</v>
      </c>
      <c r="L3116" s="89" t="s">
        <v>95</v>
      </c>
      <c r="M3116" s="89" t="s">
        <v>1304</v>
      </c>
      <c r="N3116" s="89" t="s">
        <v>137</v>
      </c>
      <c r="O3116" s="92" t="s">
        <v>7813</v>
      </c>
      <c r="P3116" s="93" t="s">
        <v>57</v>
      </c>
      <c r="Q3116" s="110" t="s">
        <v>5322</v>
      </c>
      <c r="R3116" s="94"/>
      <c r="S3116" s="95">
        <v>46168</v>
      </c>
      <c r="T3116" s="95" t="s">
        <v>5203</v>
      </c>
      <c r="U3116" s="95" t="s">
        <v>1125</v>
      </c>
      <c r="V3116" s="91">
        <v>46146</v>
      </c>
      <c r="W3116" s="91">
        <v>46161</v>
      </c>
      <c r="X3116" s="91">
        <v>46168</v>
      </c>
      <c r="Y3116" s="96"/>
      <c r="Z3116" s="89"/>
      <c r="AA3116" s="95"/>
      <c r="AB3116" s="89"/>
      <c r="AC3116" s="109"/>
      <c r="AD3116" s="89"/>
      <c r="AE3116" s="89"/>
      <c r="AF3116" s="191"/>
      <c r="AG3116" s="194"/>
      <c r="AH3116" s="193"/>
      <c r="AI3116" s="97"/>
      <c r="AJ3116" s="97"/>
      <c r="AK3116" s="97"/>
      <c r="AL3116" s="45" t="s">
        <v>67</v>
      </c>
      <c r="AM3116" s="160" t="str">
        <f>MONTH(B3116)&amp;"/"&amp;YEAR(B3116)</f>
        <v>3/2026</v>
      </c>
      <c r="AN3116" s="45">
        <f>WEEKNUM(B3116)-WEEKNUM(EOMONTH(B3116,-1)+1)+1</f>
        <v>4</v>
      </c>
      <c r="AO3116" s="45" t="str">
        <f>MONTH(R3116)&amp;"/"&amp;YEAR(R3116)</f>
        <v>1/1900</v>
      </c>
      <c r="AP3116" s="45" t="e">
        <f>WEEKNUM(R3116)-WEEKNUM(EOMONTH(R3116,-1)+1)+1</f>
        <v>#NUM!</v>
      </c>
      <c r="AQ3116" s="45">
        <f>IF(AU3116="S",IF(Q3116="1. Aceitou o programa",R3116-B3116,0),0)</f>
        <v>0</v>
      </c>
      <c r="AR3116" s="45">
        <f>IF(AU3116="S",IF(AND(S3116&lt;&gt;"",R3116&lt;&gt;""),S3116-R3116,0),0)</f>
        <v>0</v>
      </c>
      <c r="AS3116" s="45">
        <f>IF(AU3116="S",IF(Q3116="1. Aceitou o programa",IF(OR(X3116="Não se Aplica",X3116=""),IF(OR(W3116="Não se Aplica",W3116=""),0,W3116-V3116),AVERAGE(X3116-W3116,W3116-V3116)),0),0)</f>
        <v>0</v>
      </c>
      <c r="AT3116" s="45">
        <f>IF(AU3116="S",IF(AND(Q3116="1. Aceitou o programa",AB3116="Realizada"),IFERROR(IF(AA3116="",0,AA3116-R3116),0),0),0)</f>
        <v>0</v>
      </c>
      <c r="AU3116" s="45" t="str">
        <f>_xlfn.XLOOKUP(U3116,'Lista Suspensa'!$AA$20:$AA$23,'Lista Suspensa'!$AB$20:$AB$23,"N/A")</f>
        <v>S</v>
      </c>
    </row>
    <row r="3117" spans="1:47" ht="12" customHeight="1" x14ac:dyDescent="0.3">
      <c r="A3117" s="87" t="s">
        <v>47</v>
      </c>
      <c r="B3117" s="88">
        <v>46104</v>
      </c>
      <c r="C3117" s="89" t="s">
        <v>48</v>
      </c>
      <c r="D3117" s="89" t="s">
        <v>49</v>
      </c>
      <c r="E3117" s="189">
        <v>83680316</v>
      </c>
      <c r="F3117" s="197" t="s">
        <v>7814</v>
      </c>
      <c r="G3117" s="90">
        <v>31916897886</v>
      </c>
      <c r="H3117" s="91">
        <v>30950</v>
      </c>
      <c r="I3117" s="89"/>
      <c r="J3117" s="89" t="s">
        <v>84</v>
      </c>
      <c r="K3117" s="89" t="s">
        <v>52</v>
      </c>
      <c r="L3117" s="89" t="s">
        <v>85</v>
      </c>
      <c r="M3117" s="89" t="s">
        <v>1015</v>
      </c>
      <c r="N3117" s="89" t="s">
        <v>137</v>
      </c>
      <c r="O3117" s="92" t="s">
        <v>7815</v>
      </c>
      <c r="P3117" s="93" t="s">
        <v>57</v>
      </c>
      <c r="Q3117" s="110" t="s">
        <v>5322</v>
      </c>
      <c r="R3117" s="94"/>
      <c r="S3117" s="95">
        <v>46168</v>
      </c>
      <c r="T3117" s="95" t="s">
        <v>5203</v>
      </c>
      <c r="U3117" s="95" t="s">
        <v>1125</v>
      </c>
      <c r="V3117" s="91">
        <v>46147</v>
      </c>
      <c r="W3117" s="91">
        <v>46161</v>
      </c>
      <c r="X3117" s="91">
        <v>46168</v>
      </c>
      <c r="Y3117" s="96" t="s">
        <v>5548</v>
      </c>
      <c r="Z3117" s="89"/>
      <c r="AA3117" s="95"/>
      <c r="AB3117" s="89"/>
      <c r="AC3117" s="109"/>
      <c r="AD3117" s="89"/>
      <c r="AE3117" s="89"/>
      <c r="AF3117" s="191"/>
      <c r="AG3117" s="194"/>
      <c r="AH3117" s="193"/>
      <c r="AI3117" s="97"/>
      <c r="AJ3117" s="97"/>
      <c r="AK3117" s="97"/>
      <c r="AL3117" s="45" t="s">
        <v>67</v>
      </c>
      <c r="AM3117" s="160" t="str">
        <f>MONTH(B3117)&amp;"/"&amp;YEAR(B3117)</f>
        <v>3/2026</v>
      </c>
      <c r="AN3117" s="45">
        <f>WEEKNUM(B3117)-WEEKNUM(EOMONTH(B3117,-1)+1)+1</f>
        <v>4</v>
      </c>
      <c r="AO3117" s="45" t="str">
        <f>MONTH(R3117)&amp;"/"&amp;YEAR(R3117)</f>
        <v>1/1900</v>
      </c>
      <c r="AP3117" s="45" t="e">
        <f>WEEKNUM(R3117)-WEEKNUM(EOMONTH(R3117,-1)+1)+1</f>
        <v>#NUM!</v>
      </c>
      <c r="AQ3117" s="45">
        <f>IF(AU3117="S",IF(Q3117="1. Aceitou o programa",R3117-B3117,0),0)</f>
        <v>0</v>
      </c>
      <c r="AR3117" s="45">
        <f>IF(AU3117="S",IF(AND(S3117&lt;&gt;"",R3117&lt;&gt;""),S3117-R3117,0),0)</f>
        <v>0</v>
      </c>
      <c r="AS3117" s="45">
        <f>IF(AU3117="S",IF(Q3117="1. Aceitou o programa",IF(OR(X3117="Não se Aplica",X3117=""),IF(OR(W3117="Não se Aplica",W3117=""),0,W3117-V3117),AVERAGE(X3117-W3117,W3117-V3117)),0),0)</f>
        <v>0</v>
      </c>
      <c r="AT3117" s="45">
        <f>IF(AU3117="S",IF(AND(Q3117="1. Aceitou o programa",AB3117="Realizada"),IFERROR(IF(AA3117="",0,AA3117-R3117),0),0),0)</f>
        <v>0</v>
      </c>
      <c r="AU3117" s="45" t="str">
        <f>_xlfn.XLOOKUP(U3117,'Lista Suspensa'!$AA$20:$AA$23,'Lista Suspensa'!$AB$20:$AB$23,"N/A")</f>
        <v>S</v>
      </c>
    </row>
    <row r="3118" spans="1:47" ht="12" customHeight="1" x14ac:dyDescent="0.3">
      <c r="A3118" s="87" t="s">
        <v>47</v>
      </c>
      <c r="B3118" s="88">
        <v>46104</v>
      </c>
      <c r="C3118" s="89" t="s">
        <v>48</v>
      </c>
      <c r="D3118" s="89" t="s">
        <v>49</v>
      </c>
      <c r="E3118" s="189">
        <v>87776619</v>
      </c>
      <c r="F3118" s="197" t="s">
        <v>7816</v>
      </c>
      <c r="G3118" s="90">
        <v>1049718780</v>
      </c>
      <c r="H3118" s="91">
        <v>25992</v>
      </c>
      <c r="I3118" s="89"/>
      <c r="J3118" s="89" t="s">
        <v>84</v>
      </c>
      <c r="K3118" s="89" t="s">
        <v>76</v>
      </c>
      <c r="L3118" s="89" t="s">
        <v>101</v>
      </c>
      <c r="M3118" s="89" t="s">
        <v>2311</v>
      </c>
      <c r="N3118" s="89" t="s">
        <v>331</v>
      </c>
      <c r="O3118" s="92" t="s">
        <v>7817</v>
      </c>
      <c r="P3118" s="93" t="s">
        <v>57</v>
      </c>
      <c r="Q3118" s="110" t="s">
        <v>5322</v>
      </c>
      <c r="R3118" s="94"/>
      <c r="S3118" s="95">
        <v>46168</v>
      </c>
      <c r="T3118" s="95" t="s">
        <v>5203</v>
      </c>
      <c r="U3118" s="95" t="s">
        <v>1125</v>
      </c>
      <c r="V3118" s="91">
        <v>46146</v>
      </c>
      <c r="W3118" s="91">
        <v>46161</v>
      </c>
      <c r="X3118" s="91">
        <v>46168</v>
      </c>
      <c r="Y3118" s="96"/>
      <c r="Z3118" s="89"/>
      <c r="AA3118" s="95"/>
      <c r="AB3118" s="89"/>
      <c r="AC3118" s="109"/>
      <c r="AD3118" s="89"/>
      <c r="AE3118" s="89"/>
      <c r="AF3118" s="191"/>
      <c r="AG3118" s="194"/>
      <c r="AH3118" s="193"/>
      <c r="AI3118" s="97"/>
      <c r="AJ3118" s="97"/>
      <c r="AK3118" s="97"/>
      <c r="AL3118" s="45" t="s">
        <v>67</v>
      </c>
      <c r="AM3118" s="160" t="str">
        <f>MONTH(B3118)&amp;"/"&amp;YEAR(B3118)</f>
        <v>3/2026</v>
      </c>
      <c r="AN3118" s="45">
        <f>WEEKNUM(B3118)-WEEKNUM(EOMONTH(B3118,-1)+1)+1</f>
        <v>4</v>
      </c>
      <c r="AO3118" s="45" t="str">
        <f>MONTH(R3118)&amp;"/"&amp;YEAR(R3118)</f>
        <v>1/1900</v>
      </c>
      <c r="AP3118" s="45" t="e">
        <f>WEEKNUM(R3118)-WEEKNUM(EOMONTH(R3118,-1)+1)+1</f>
        <v>#NUM!</v>
      </c>
      <c r="AQ3118" s="45">
        <f>IF(AU3118="S",IF(Q3118="1. Aceitou o programa",R3118-B3118,0),0)</f>
        <v>0</v>
      </c>
      <c r="AR3118" s="45">
        <f>IF(AU3118="S",IF(AND(S3118&lt;&gt;"",R3118&lt;&gt;""),S3118-R3118,0),0)</f>
        <v>0</v>
      </c>
      <c r="AS3118" s="45">
        <f>IF(AU3118="S",IF(Q3118="1. Aceitou o programa",IF(OR(X3118="Não se Aplica",X3118=""),IF(OR(W3118="Não se Aplica",W3118=""),0,W3118-V3118),AVERAGE(X3118-W3118,W3118-V3118)),0),0)</f>
        <v>0</v>
      </c>
      <c r="AT3118" s="45">
        <f>IF(AU3118="S",IF(AND(Q3118="1. Aceitou o programa",AB3118="Realizada"),IFERROR(IF(AA3118="",0,AA3118-R3118),0),0),0)</f>
        <v>0</v>
      </c>
      <c r="AU3118" s="45" t="str">
        <f>_xlfn.XLOOKUP(U3118,'Lista Suspensa'!$AA$20:$AA$23,'Lista Suspensa'!$AB$20:$AB$23,"N/A")</f>
        <v>S</v>
      </c>
    </row>
    <row r="3119" spans="1:47" ht="12" customHeight="1" x14ac:dyDescent="0.3">
      <c r="A3119" s="87" t="s">
        <v>47</v>
      </c>
      <c r="B3119" s="88">
        <v>46104</v>
      </c>
      <c r="C3119" s="89" t="s">
        <v>48</v>
      </c>
      <c r="D3119" s="89" t="s">
        <v>49</v>
      </c>
      <c r="E3119" s="189">
        <v>93551873</v>
      </c>
      <c r="F3119" s="197" t="s">
        <v>7818</v>
      </c>
      <c r="G3119" s="90">
        <v>24043225830</v>
      </c>
      <c r="H3119" s="91">
        <v>31388</v>
      </c>
      <c r="I3119" s="89"/>
      <c r="J3119" s="89" t="s">
        <v>84</v>
      </c>
      <c r="K3119" s="89" t="s">
        <v>52</v>
      </c>
      <c r="L3119" s="89" t="s">
        <v>85</v>
      </c>
      <c r="M3119" s="89" t="s">
        <v>5242</v>
      </c>
      <c r="N3119" s="89" t="s">
        <v>137</v>
      </c>
      <c r="O3119" s="92" t="s">
        <v>7819</v>
      </c>
      <c r="P3119" s="93" t="s">
        <v>57</v>
      </c>
      <c r="Q3119" s="110" t="s">
        <v>5322</v>
      </c>
      <c r="R3119" s="94"/>
      <c r="S3119" s="95">
        <v>46168</v>
      </c>
      <c r="T3119" s="95" t="s">
        <v>5203</v>
      </c>
      <c r="U3119" s="95" t="s">
        <v>1125</v>
      </c>
      <c r="V3119" s="91">
        <v>46146</v>
      </c>
      <c r="W3119" s="91">
        <v>46161</v>
      </c>
      <c r="X3119" s="91">
        <v>46168</v>
      </c>
      <c r="Y3119" s="96"/>
      <c r="Z3119" s="89"/>
      <c r="AA3119" s="95"/>
      <c r="AB3119" s="89"/>
      <c r="AC3119" s="109"/>
      <c r="AD3119" s="89"/>
      <c r="AE3119" s="89"/>
      <c r="AF3119" s="191"/>
      <c r="AG3119" s="194"/>
      <c r="AH3119" s="193"/>
      <c r="AI3119" s="97"/>
      <c r="AJ3119" s="97"/>
      <c r="AK3119" s="97"/>
      <c r="AL3119" s="45" t="s">
        <v>67</v>
      </c>
      <c r="AM3119" s="160" t="str">
        <f>MONTH(B3119)&amp;"/"&amp;YEAR(B3119)</f>
        <v>3/2026</v>
      </c>
      <c r="AN3119" s="45">
        <f>WEEKNUM(B3119)-WEEKNUM(EOMONTH(B3119,-1)+1)+1</f>
        <v>4</v>
      </c>
      <c r="AO3119" s="45" t="str">
        <f>MONTH(R3119)&amp;"/"&amp;YEAR(R3119)</f>
        <v>1/1900</v>
      </c>
      <c r="AP3119" s="45" t="e">
        <f>WEEKNUM(R3119)-WEEKNUM(EOMONTH(R3119,-1)+1)+1</f>
        <v>#NUM!</v>
      </c>
      <c r="AQ3119" s="45">
        <f>IF(AU3119="S",IF(Q3119="1. Aceitou o programa",R3119-B3119,0),0)</f>
        <v>0</v>
      </c>
      <c r="AR3119" s="45">
        <f>IF(AU3119="S",IF(AND(S3119&lt;&gt;"",R3119&lt;&gt;""),S3119-R3119,0),0)</f>
        <v>0</v>
      </c>
      <c r="AS3119" s="45">
        <f>IF(AU3119="S",IF(Q3119="1. Aceitou o programa",IF(OR(X3119="Não se Aplica",X3119=""),IF(OR(W3119="Não se Aplica",W3119=""),0,W3119-V3119),AVERAGE(X3119-W3119,W3119-V3119)),0),0)</f>
        <v>0</v>
      </c>
      <c r="AT3119" s="45">
        <f>IF(AU3119="S",IF(AND(Q3119="1. Aceitou o programa",AB3119="Realizada"),IFERROR(IF(AA3119="",0,AA3119-R3119),0),0),0)</f>
        <v>0</v>
      </c>
      <c r="AU3119" s="45" t="str">
        <f>_xlfn.XLOOKUP(U3119,'Lista Suspensa'!$AA$20:$AA$23,'Lista Suspensa'!$AB$20:$AB$23,"N/A")</f>
        <v>S</v>
      </c>
    </row>
    <row r="3120" spans="1:47" ht="12" customHeight="1" x14ac:dyDescent="0.3">
      <c r="A3120" s="87" t="s">
        <v>47</v>
      </c>
      <c r="B3120" s="88">
        <v>46104</v>
      </c>
      <c r="C3120" s="89" t="s">
        <v>48</v>
      </c>
      <c r="D3120" s="89" t="s">
        <v>49</v>
      </c>
      <c r="E3120" s="189">
        <v>82316608</v>
      </c>
      <c r="F3120" s="197" t="s">
        <v>7820</v>
      </c>
      <c r="G3120" s="90">
        <v>2649240709</v>
      </c>
      <c r="H3120" s="91">
        <v>25258</v>
      </c>
      <c r="I3120" s="89"/>
      <c r="J3120" s="89" t="s">
        <v>51</v>
      </c>
      <c r="K3120" s="89" t="s">
        <v>76</v>
      </c>
      <c r="L3120" s="89" t="s">
        <v>95</v>
      </c>
      <c r="M3120" s="89" t="s">
        <v>1313</v>
      </c>
      <c r="N3120" s="89" t="s">
        <v>137</v>
      </c>
      <c r="O3120" s="92" t="s">
        <v>7821</v>
      </c>
      <c r="P3120" s="93" t="s">
        <v>57</v>
      </c>
      <c r="Q3120" s="110" t="s">
        <v>5322</v>
      </c>
      <c r="R3120" s="94"/>
      <c r="S3120" s="95">
        <v>46168</v>
      </c>
      <c r="T3120" s="95" t="s">
        <v>5203</v>
      </c>
      <c r="U3120" s="95" t="s">
        <v>1125</v>
      </c>
      <c r="V3120" s="91">
        <v>46146</v>
      </c>
      <c r="W3120" s="91">
        <v>46161</v>
      </c>
      <c r="X3120" s="91">
        <v>46168</v>
      </c>
      <c r="Y3120" s="96"/>
      <c r="Z3120" s="89"/>
      <c r="AA3120" s="95"/>
      <c r="AB3120" s="89"/>
      <c r="AC3120" s="109"/>
      <c r="AD3120" s="89"/>
      <c r="AE3120" s="89"/>
      <c r="AF3120" s="191"/>
      <c r="AG3120" s="194"/>
      <c r="AH3120" s="193"/>
      <c r="AI3120" s="97"/>
      <c r="AJ3120" s="97"/>
      <c r="AK3120" s="97"/>
      <c r="AL3120" s="45" t="s">
        <v>67</v>
      </c>
      <c r="AM3120" s="160" t="str">
        <f>MONTH(B3120)&amp;"/"&amp;YEAR(B3120)</f>
        <v>3/2026</v>
      </c>
      <c r="AN3120" s="45">
        <f>WEEKNUM(B3120)-WEEKNUM(EOMONTH(B3120,-1)+1)+1</f>
        <v>4</v>
      </c>
      <c r="AO3120" s="45" t="str">
        <f>MONTH(R3120)&amp;"/"&amp;YEAR(R3120)</f>
        <v>1/1900</v>
      </c>
      <c r="AP3120" s="45" t="e">
        <f>WEEKNUM(R3120)-WEEKNUM(EOMONTH(R3120,-1)+1)+1</f>
        <v>#NUM!</v>
      </c>
      <c r="AQ3120" s="45">
        <f>IF(AU3120="S",IF(Q3120="1. Aceitou o programa",R3120-B3120,0),0)</f>
        <v>0</v>
      </c>
      <c r="AR3120" s="45">
        <f>IF(AU3120="S",IF(AND(S3120&lt;&gt;"",R3120&lt;&gt;""),S3120-R3120,0),0)</f>
        <v>0</v>
      </c>
      <c r="AS3120" s="45">
        <f>IF(AU3120="S",IF(Q3120="1. Aceitou o programa",IF(OR(X3120="Não se Aplica",X3120=""),IF(OR(W3120="Não se Aplica",W3120=""),0,W3120-V3120),AVERAGE(X3120-W3120,W3120-V3120)),0),0)</f>
        <v>0</v>
      </c>
      <c r="AT3120" s="45">
        <f>IF(AU3120="S",IF(AND(Q3120="1. Aceitou o programa",AB3120="Realizada"),IFERROR(IF(AA3120="",0,AA3120-R3120),0),0),0)</f>
        <v>0</v>
      </c>
      <c r="AU3120" s="45" t="str">
        <f>_xlfn.XLOOKUP(U3120,'Lista Suspensa'!$AA$20:$AA$23,'Lista Suspensa'!$AB$20:$AB$23,"N/A")</f>
        <v>S</v>
      </c>
    </row>
    <row r="3121" spans="1:47" ht="12" customHeight="1" x14ac:dyDescent="0.3">
      <c r="A3121" s="87" t="s">
        <v>47</v>
      </c>
      <c r="B3121" s="88">
        <v>46104</v>
      </c>
      <c r="C3121" s="89" t="s">
        <v>48</v>
      </c>
      <c r="D3121" s="89" t="s">
        <v>49</v>
      </c>
      <c r="E3121" s="189">
        <v>82324184</v>
      </c>
      <c r="F3121" s="197" t="s">
        <v>7822</v>
      </c>
      <c r="G3121" s="90">
        <v>32248415320</v>
      </c>
      <c r="H3121" s="91">
        <v>26295</v>
      </c>
      <c r="I3121" s="89"/>
      <c r="J3121" s="89" t="s">
        <v>84</v>
      </c>
      <c r="K3121" s="89" t="s">
        <v>52</v>
      </c>
      <c r="L3121" s="89" t="s">
        <v>85</v>
      </c>
      <c r="M3121" s="89" t="s">
        <v>7823</v>
      </c>
      <c r="N3121" s="89" t="s">
        <v>137</v>
      </c>
      <c r="O3121" s="92" t="s">
        <v>7824</v>
      </c>
      <c r="P3121" s="93" t="s">
        <v>57</v>
      </c>
      <c r="Q3121" s="110" t="s">
        <v>5322</v>
      </c>
      <c r="R3121" s="94"/>
      <c r="S3121" s="95">
        <v>46168</v>
      </c>
      <c r="T3121" s="95" t="s">
        <v>5203</v>
      </c>
      <c r="U3121" s="95" t="s">
        <v>1125</v>
      </c>
      <c r="V3121" s="91">
        <v>46146</v>
      </c>
      <c r="W3121" s="91">
        <v>46161</v>
      </c>
      <c r="X3121" s="91">
        <v>46168</v>
      </c>
      <c r="Y3121" s="96"/>
      <c r="Z3121" s="89"/>
      <c r="AA3121" s="95"/>
      <c r="AB3121" s="89"/>
      <c r="AC3121" s="109"/>
      <c r="AD3121" s="89"/>
      <c r="AE3121" s="89"/>
      <c r="AF3121" s="191"/>
      <c r="AG3121" s="194"/>
      <c r="AH3121" s="193"/>
      <c r="AI3121" s="97"/>
      <c r="AJ3121" s="97"/>
      <c r="AK3121" s="97"/>
      <c r="AL3121" s="45" t="s">
        <v>67</v>
      </c>
      <c r="AM3121" s="160" t="str">
        <f>MONTH(B3121)&amp;"/"&amp;YEAR(B3121)</f>
        <v>3/2026</v>
      </c>
      <c r="AN3121" s="45">
        <f>WEEKNUM(B3121)-WEEKNUM(EOMONTH(B3121,-1)+1)+1</f>
        <v>4</v>
      </c>
      <c r="AO3121" s="45" t="str">
        <f>MONTH(R3121)&amp;"/"&amp;YEAR(R3121)</f>
        <v>1/1900</v>
      </c>
      <c r="AP3121" s="45" t="e">
        <f>WEEKNUM(R3121)-WEEKNUM(EOMONTH(R3121,-1)+1)+1</f>
        <v>#NUM!</v>
      </c>
      <c r="AQ3121" s="45">
        <f>IF(AU3121="S",IF(Q3121="1. Aceitou o programa",R3121-B3121,0),0)</f>
        <v>0</v>
      </c>
      <c r="AR3121" s="45">
        <f>IF(AU3121="S",IF(AND(S3121&lt;&gt;"",R3121&lt;&gt;""),S3121-R3121,0),0)</f>
        <v>0</v>
      </c>
      <c r="AS3121" s="45">
        <f>IF(AU3121="S",IF(Q3121="1. Aceitou o programa",IF(OR(X3121="Não se Aplica",X3121=""),IF(OR(W3121="Não se Aplica",W3121=""),0,W3121-V3121),AVERAGE(X3121-W3121,W3121-V3121)),0),0)</f>
        <v>0</v>
      </c>
      <c r="AT3121" s="45">
        <f>IF(AU3121="S",IF(AND(Q3121="1. Aceitou o programa",AB3121="Realizada"),IFERROR(IF(AA3121="",0,AA3121-R3121),0),0),0)</f>
        <v>0</v>
      </c>
      <c r="AU3121" s="45" t="str">
        <f>_xlfn.XLOOKUP(U3121,'Lista Suspensa'!$AA$20:$AA$23,'Lista Suspensa'!$AB$20:$AB$23,"N/A")</f>
        <v>S</v>
      </c>
    </row>
    <row r="3122" spans="1:47" ht="12" customHeight="1" x14ac:dyDescent="0.3">
      <c r="A3122" s="87" t="s">
        <v>47</v>
      </c>
      <c r="B3122" s="88">
        <v>46104</v>
      </c>
      <c r="C3122" s="89" t="s">
        <v>48</v>
      </c>
      <c r="D3122" s="89" t="s">
        <v>49</v>
      </c>
      <c r="E3122" s="189">
        <v>82324181</v>
      </c>
      <c r="F3122" s="197" t="s">
        <v>7825</v>
      </c>
      <c r="G3122" s="90">
        <v>88222721453</v>
      </c>
      <c r="H3122" s="91">
        <v>28075</v>
      </c>
      <c r="I3122" s="89"/>
      <c r="J3122" s="89" t="s">
        <v>51</v>
      </c>
      <c r="K3122" s="89" t="s">
        <v>52</v>
      </c>
      <c r="L3122" s="89" t="s">
        <v>53</v>
      </c>
      <c r="M3122" s="89" t="s">
        <v>7778</v>
      </c>
      <c r="N3122" s="89" t="s">
        <v>137</v>
      </c>
      <c r="O3122" s="92" t="s">
        <v>7826</v>
      </c>
      <c r="P3122" s="93" t="s">
        <v>57</v>
      </c>
      <c r="Q3122" s="110" t="s">
        <v>5322</v>
      </c>
      <c r="R3122" s="94"/>
      <c r="S3122" s="95">
        <v>46168</v>
      </c>
      <c r="T3122" s="95" t="s">
        <v>5203</v>
      </c>
      <c r="U3122" s="95" t="s">
        <v>1125</v>
      </c>
      <c r="V3122" s="91">
        <v>46146</v>
      </c>
      <c r="W3122" s="91">
        <v>46161</v>
      </c>
      <c r="X3122" s="91">
        <v>46168</v>
      </c>
      <c r="Y3122" s="96"/>
      <c r="Z3122" s="89"/>
      <c r="AA3122" s="95"/>
      <c r="AB3122" s="89"/>
      <c r="AC3122" s="109"/>
      <c r="AD3122" s="89"/>
      <c r="AE3122" s="89"/>
      <c r="AF3122" s="191"/>
      <c r="AG3122" s="194"/>
      <c r="AH3122" s="193"/>
      <c r="AI3122" s="97"/>
      <c r="AJ3122" s="97"/>
      <c r="AK3122" s="97"/>
      <c r="AL3122" s="45" t="s">
        <v>67</v>
      </c>
      <c r="AM3122" s="160" t="str">
        <f>MONTH(B3122)&amp;"/"&amp;YEAR(B3122)</f>
        <v>3/2026</v>
      </c>
      <c r="AN3122" s="45">
        <f>WEEKNUM(B3122)-WEEKNUM(EOMONTH(B3122,-1)+1)+1</f>
        <v>4</v>
      </c>
      <c r="AO3122" s="45" t="str">
        <f>MONTH(R3122)&amp;"/"&amp;YEAR(R3122)</f>
        <v>1/1900</v>
      </c>
      <c r="AP3122" s="45" t="e">
        <f>WEEKNUM(R3122)-WEEKNUM(EOMONTH(R3122,-1)+1)+1</f>
        <v>#NUM!</v>
      </c>
      <c r="AQ3122" s="45">
        <f>IF(AU3122="S",IF(Q3122="1. Aceitou o programa",R3122-B3122,0),0)</f>
        <v>0</v>
      </c>
      <c r="AR3122" s="45">
        <f>IF(AU3122="S",IF(AND(S3122&lt;&gt;"",R3122&lt;&gt;""),S3122-R3122,0),0)</f>
        <v>0</v>
      </c>
      <c r="AS3122" s="45">
        <f>IF(AU3122="S",IF(Q3122="1. Aceitou o programa",IF(OR(X3122="Não se Aplica",X3122=""),IF(OR(W3122="Não se Aplica",W3122=""),0,W3122-V3122),AVERAGE(X3122-W3122,W3122-V3122)),0),0)</f>
        <v>0</v>
      </c>
      <c r="AT3122" s="45">
        <f>IF(AU3122="S",IF(AND(Q3122="1. Aceitou o programa",AB3122="Realizada"),IFERROR(IF(AA3122="",0,AA3122-R3122),0),0),0)</f>
        <v>0</v>
      </c>
      <c r="AU3122" s="45" t="str">
        <f>_xlfn.XLOOKUP(U3122,'Lista Suspensa'!$AA$20:$AA$23,'Lista Suspensa'!$AB$20:$AB$23,"N/A")</f>
        <v>S</v>
      </c>
    </row>
    <row r="3123" spans="1:47" ht="12" customHeight="1" x14ac:dyDescent="0.3">
      <c r="A3123" s="87" t="s">
        <v>47</v>
      </c>
      <c r="B3123" s="88">
        <v>46104</v>
      </c>
      <c r="C3123" s="89" t="s">
        <v>48</v>
      </c>
      <c r="D3123" s="89" t="s">
        <v>49</v>
      </c>
      <c r="E3123" s="189">
        <v>82350445</v>
      </c>
      <c r="F3123" s="197" t="s">
        <v>7827</v>
      </c>
      <c r="G3123" s="90">
        <v>48531936772</v>
      </c>
      <c r="H3123" s="91">
        <v>20708</v>
      </c>
      <c r="I3123" s="89"/>
      <c r="J3123" s="89" t="s">
        <v>51</v>
      </c>
      <c r="K3123" s="89" t="s">
        <v>76</v>
      </c>
      <c r="L3123" s="89" t="s">
        <v>101</v>
      </c>
      <c r="M3123" s="89" t="s">
        <v>7286</v>
      </c>
      <c r="N3123" s="89" t="s">
        <v>137</v>
      </c>
      <c r="O3123" s="92" t="s">
        <v>7828</v>
      </c>
      <c r="P3123" s="93" t="s">
        <v>57</v>
      </c>
      <c r="Q3123" s="110" t="s">
        <v>5322</v>
      </c>
      <c r="R3123" s="94"/>
      <c r="S3123" s="95">
        <v>46168</v>
      </c>
      <c r="T3123" s="95" t="s">
        <v>5203</v>
      </c>
      <c r="U3123" s="95" t="s">
        <v>1125</v>
      </c>
      <c r="V3123" s="91">
        <v>46146</v>
      </c>
      <c r="W3123" s="91">
        <v>46161</v>
      </c>
      <c r="X3123" s="91">
        <v>46168</v>
      </c>
      <c r="Y3123" s="96"/>
      <c r="Z3123" s="89"/>
      <c r="AA3123" s="95"/>
      <c r="AB3123" s="89"/>
      <c r="AC3123" s="109"/>
      <c r="AD3123" s="89"/>
      <c r="AE3123" s="89"/>
      <c r="AF3123" s="191"/>
      <c r="AG3123" s="194"/>
      <c r="AH3123" s="193"/>
      <c r="AI3123" s="97"/>
      <c r="AJ3123" s="97"/>
      <c r="AK3123" s="97"/>
      <c r="AL3123" s="45" t="s">
        <v>67</v>
      </c>
      <c r="AM3123" s="160" t="str">
        <f>MONTH(B3123)&amp;"/"&amp;YEAR(B3123)</f>
        <v>3/2026</v>
      </c>
      <c r="AN3123" s="45">
        <f>WEEKNUM(B3123)-WEEKNUM(EOMONTH(B3123,-1)+1)+1</f>
        <v>4</v>
      </c>
      <c r="AO3123" s="45" t="str">
        <f>MONTH(R3123)&amp;"/"&amp;YEAR(R3123)</f>
        <v>1/1900</v>
      </c>
      <c r="AP3123" s="45" t="e">
        <f>WEEKNUM(R3123)-WEEKNUM(EOMONTH(R3123,-1)+1)+1</f>
        <v>#NUM!</v>
      </c>
      <c r="AQ3123" s="45">
        <f>IF(AU3123="S",IF(Q3123="1. Aceitou o programa",R3123-B3123,0),0)</f>
        <v>0</v>
      </c>
      <c r="AR3123" s="45">
        <f>IF(AU3123="S",IF(AND(S3123&lt;&gt;"",R3123&lt;&gt;""),S3123-R3123,0),0)</f>
        <v>0</v>
      </c>
      <c r="AS3123" s="45">
        <f>IF(AU3123="S",IF(Q3123="1. Aceitou o programa",IF(OR(X3123="Não se Aplica",X3123=""),IF(OR(W3123="Não se Aplica",W3123=""),0,W3123-V3123),AVERAGE(X3123-W3123,W3123-V3123)),0),0)</f>
        <v>0</v>
      </c>
      <c r="AT3123" s="45">
        <f>IF(AU3123="S",IF(AND(Q3123="1. Aceitou o programa",AB3123="Realizada"),IFERROR(IF(AA3123="",0,AA3123-R3123),0),0),0)</f>
        <v>0</v>
      </c>
      <c r="AU3123" s="45" t="str">
        <f>_xlfn.XLOOKUP(U3123,'Lista Suspensa'!$AA$20:$AA$23,'Lista Suspensa'!$AB$20:$AB$23,"N/A")</f>
        <v>S</v>
      </c>
    </row>
    <row r="3124" spans="1:47" ht="12" customHeight="1" x14ac:dyDescent="0.3">
      <c r="A3124" s="87" t="s">
        <v>47</v>
      </c>
      <c r="B3124" s="88">
        <v>46104</v>
      </c>
      <c r="C3124" s="89" t="s">
        <v>48</v>
      </c>
      <c r="D3124" s="89" t="s">
        <v>49</v>
      </c>
      <c r="E3124" s="189">
        <v>82359297</v>
      </c>
      <c r="F3124" s="197" t="s">
        <v>7829</v>
      </c>
      <c r="G3124" s="90">
        <v>41875725890</v>
      </c>
      <c r="H3124" s="91">
        <v>33686</v>
      </c>
      <c r="I3124" s="89"/>
      <c r="J3124" s="89" t="s">
        <v>84</v>
      </c>
      <c r="K3124" s="89" t="s">
        <v>52</v>
      </c>
      <c r="L3124" s="89" t="s">
        <v>53</v>
      </c>
      <c r="M3124" s="89" t="s">
        <v>7778</v>
      </c>
      <c r="N3124" s="89" t="s">
        <v>137</v>
      </c>
      <c r="O3124" s="92" t="s">
        <v>7830</v>
      </c>
      <c r="P3124" s="93" t="s">
        <v>57</v>
      </c>
      <c r="Q3124" s="110" t="s">
        <v>5322</v>
      </c>
      <c r="R3124" s="94"/>
      <c r="S3124" s="95">
        <v>46168</v>
      </c>
      <c r="T3124" s="95" t="s">
        <v>5203</v>
      </c>
      <c r="U3124" s="95" t="s">
        <v>1125</v>
      </c>
      <c r="V3124" s="91">
        <v>46146</v>
      </c>
      <c r="W3124" s="91">
        <v>46161</v>
      </c>
      <c r="X3124" s="91">
        <v>46168</v>
      </c>
      <c r="Y3124" s="96"/>
      <c r="Z3124" s="89"/>
      <c r="AA3124" s="95"/>
      <c r="AB3124" s="89"/>
      <c r="AC3124" s="109"/>
      <c r="AD3124" s="89"/>
      <c r="AE3124" s="89"/>
      <c r="AF3124" s="191"/>
      <c r="AG3124" s="194"/>
      <c r="AH3124" s="193"/>
      <c r="AI3124" s="97"/>
      <c r="AJ3124" s="97"/>
      <c r="AK3124" s="97"/>
      <c r="AL3124" s="45" t="s">
        <v>67</v>
      </c>
      <c r="AM3124" s="160" t="str">
        <f>MONTH(B3124)&amp;"/"&amp;YEAR(B3124)</f>
        <v>3/2026</v>
      </c>
      <c r="AN3124" s="45">
        <f>WEEKNUM(B3124)-WEEKNUM(EOMONTH(B3124,-1)+1)+1</f>
        <v>4</v>
      </c>
      <c r="AO3124" s="45" t="str">
        <f>MONTH(R3124)&amp;"/"&amp;YEAR(R3124)</f>
        <v>1/1900</v>
      </c>
      <c r="AP3124" s="45" t="e">
        <f>WEEKNUM(R3124)-WEEKNUM(EOMONTH(R3124,-1)+1)+1</f>
        <v>#NUM!</v>
      </c>
      <c r="AQ3124" s="45">
        <f>IF(AU3124="S",IF(Q3124="1. Aceitou o programa",R3124-B3124,0),0)</f>
        <v>0</v>
      </c>
      <c r="AR3124" s="45">
        <f>IF(AU3124="S",IF(AND(S3124&lt;&gt;"",R3124&lt;&gt;""),S3124-R3124,0),0)</f>
        <v>0</v>
      </c>
      <c r="AS3124" s="45">
        <f>IF(AU3124="S",IF(Q3124="1. Aceitou o programa",IF(OR(X3124="Não se Aplica",X3124=""),IF(OR(W3124="Não se Aplica",W3124=""),0,W3124-V3124),AVERAGE(X3124-W3124,W3124-V3124)),0),0)</f>
        <v>0</v>
      </c>
      <c r="AT3124" s="45">
        <f>IF(AU3124="S",IF(AND(Q3124="1. Aceitou o programa",AB3124="Realizada"),IFERROR(IF(AA3124="",0,AA3124-R3124),0),0),0)</f>
        <v>0</v>
      </c>
      <c r="AU3124" s="45" t="str">
        <f>_xlfn.XLOOKUP(U3124,'Lista Suspensa'!$AA$20:$AA$23,'Lista Suspensa'!$AB$20:$AB$23,"N/A")</f>
        <v>S</v>
      </c>
    </row>
    <row r="3125" spans="1:47" ht="12" customHeight="1" x14ac:dyDescent="0.3">
      <c r="A3125" s="87" t="s">
        <v>47</v>
      </c>
      <c r="B3125" s="88">
        <v>46104</v>
      </c>
      <c r="C3125" s="89" t="s">
        <v>48</v>
      </c>
      <c r="D3125" s="89" t="s">
        <v>49</v>
      </c>
      <c r="E3125" s="189">
        <v>82367761</v>
      </c>
      <c r="F3125" s="197" t="s">
        <v>7831</v>
      </c>
      <c r="G3125" s="90">
        <v>47381281830</v>
      </c>
      <c r="H3125" s="91">
        <v>35193</v>
      </c>
      <c r="I3125" s="89"/>
      <c r="J3125" s="89" t="s">
        <v>84</v>
      </c>
      <c r="K3125" s="89" t="s">
        <v>52</v>
      </c>
      <c r="L3125" s="89" t="s">
        <v>85</v>
      </c>
      <c r="M3125" s="89" t="s">
        <v>3490</v>
      </c>
      <c r="N3125" s="89" t="s">
        <v>229</v>
      </c>
      <c r="O3125" s="92" t="s">
        <v>7832</v>
      </c>
      <c r="P3125" s="93" t="s">
        <v>57</v>
      </c>
      <c r="Q3125" s="110" t="s">
        <v>5322</v>
      </c>
      <c r="R3125" s="94"/>
      <c r="S3125" s="95">
        <v>46168</v>
      </c>
      <c r="T3125" s="95" t="s">
        <v>5203</v>
      </c>
      <c r="U3125" s="95" t="s">
        <v>1125</v>
      </c>
      <c r="V3125" s="91">
        <v>46146</v>
      </c>
      <c r="W3125" s="91">
        <v>46161</v>
      </c>
      <c r="X3125" s="91">
        <v>46168</v>
      </c>
      <c r="Y3125" s="96"/>
      <c r="Z3125" s="89"/>
      <c r="AA3125" s="95"/>
      <c r="AB3125" s="89"/>
      <c r="AC3125" s="109"/>
      <c r="AD3125" s="89"/>
      <c r="AE3125" s="89"/>
      <c r="AF3125" s="191"/>
      <c r="AG3125" s="194"/>
      <c r="AH3125" s="193"/>
      <c r="AI3125" s="97"/>
      <c r="AJ3125" s="97"/>
      <c r="AK3125" s="97"/>
      <c r="AL3125" s="45" t="s">
        <v>67</v>
      </c>
      <c r="AM3125" s="160" t="str">
        <f>MONTH(B3125)&amp;"/"&amp;YEAR(B3125)</f>
        <v>3/2026</v>
      </c>
      <c r="AN3125" s="45">
        <f>WEEKNUM(B3125)-WEEKNUM(EOMONTH(B3125,-1)+1)+1</f>
        <v>4</v>
      </c>
      <c r="AO3125" s="45" t="str">
        <f>MONTH(R3125)&amp;"/"&amp;YEAR(R3125)</f>
        <v>1/1900</v>
      </c>
      <c r="AP3125" s="45" t="e">
        <f>WEEKNUM(R3125)-WEEKNUM(EOMONTH(R3125,-1)+1)+1</f>
        <v>#NUM!</v>
      </c>
      <c r="AQ3125" s="45">
        <f>IF(AU3125="S",IF(Q3125="1. Aceitou o programa",R3125-B3125,0),0)</f>
        <v>0</v>
      </c>
      <c r="AR3125" s="45">
        <f>IF(AU3125="S",IF(AND(S3125&lt;&gt;"",R3125&lt;&gt;""),S3125-R3125,0),0)</f>
        <v>0</v>
      </c>
      <c r="AS3125" s="45">
        <f>IF(AU3125="S",IF(Q3125="1. Aceitou o programa",IF(OR(X3125="Não se Aplica",X3125=""),IF(OR(W3125="Não se Aplica",W3125=""),0,W3125-V3125),AVERAGE(X3125-W3125,W3125-V3125)),0),0)</f>
        <v>0</v>
      </c>
      <c r="AT3125" s="45">
        <f>IF(AU3125="S",IF(AND(Q3125="1. Aceitou o programa",AB3125="Realizada"),IFERROR(IF(AA3125="",0,AA3125-R3125),0),0),0)</f>
        <v>0</v>
      </c>
      <c r="AU3125" s="45" t="str">
        <f>_xlfn.XLOOKUP(U3125,'Lista Suspensa'!$AA$20:$AA$23,'Lista Suspensa'!$AB$20:$AB$23,"N/A")</f>
        <v>S</v>
      </c>
    </row>
    <row r="3126" spans="1:47" ht="12" customHeight="1" x14ac:dyDescent="0.3">
      <c r="A3126" s="87" t="s">
        <v>47</v>
      </c>
      <c r="B3126" s="88">
        <v>46104</v>
      </c>
      <c r="C3126" s="89" t="s">
        <v>48</v>
      </c>
      <c r="D3126" s="89" t="s">
        <v>49</v>
      </c>
      <c r="E3126" s="189">
        <v>93706839</v>
      </c>
      <c r="F3126" s="197" t="s">
        <v>7833</v>
      </c>
      <c r="G3126" s="90">
        <v>59562900720</v>
      </c>
      <c r="H3126" s="91">
        <v>21731</v>
      </c>
      <c r="I3126" s="89"/>
      <c r="J3126" s="89" t="s">
        <v>84</v>
      </c>
      <c r="K3126" s="89" t="s">
        <v>76</v>
      </c>
      <c r="L3126" s="89" t="s">
        <v>95</v>
      </c>
      <c r="M3126" s="89" t="s">
        <v>96</v>
      </c>
      <c r="N3126" s="89" t="s">
        <v>331</v>
      </c>
      <c r="O3126" s="92" t="s">
        <v>7834</v>
      </c>
      <c r="P3126" s="93" t="s">
        <v>57</v>
      </c>
      <c r="Q3126" s="110" t="s">
        <v>5322</v>
      </c>
      <c r="R3126" s="94"/>
      <c r="S3126" s="95">
        <v>46168</v>
      </c>
      <c r="T3126" s="95" t="s">
        <v>5203</v>
      </c>
      <c r="U3126" s="95" t="s">
        <v>1125</v>
      </c>
      <c r="V3126" s="91">
        <v>46146</v>
      </c>
      <c r="W3126" s="91">
        <v>46161</v>
      </c>
      <c r="X3126" s="91">
        <v>46168</v>
      </c>
      <c r="Y3126" s="96"/>
      <c r="Z3126" s="89"/>
      <c r="AA3126" s="95"/>
      <c r="AB3126" s="89"/>
      <c r="AC3126" s="109"/>
      <c r="AD3126" s="89"/>
      <c r="AE3126" s="89"/>
      <c r="AF3126" s="191"/>
      <c r="AG3126" s="194"/>
      <c r="AH3126" s="193"/>
      <c r="AI3126" s="97"/>
      <c r="AJ3126" s="97"/>
      <c r="AK3126" s="97"/>
      <c r="AL3126" s="45" t="s">
        <v>67</v>
      </c>
      <c r="AM3126" s="160" t="str">
        <f>MONTH(B3126)&amp;"/"&amp;YEAR(B3126)</f>
        <v>3/2026</v>
      </c>
      <c r="AN3126" s="45">
        <f>WEEKNUM(B3126)-WEEKNUM(EOMONTH(B3126,-1)+1)+1</f>
        <v>4</v>
      </c>
      <c r="AO3126" s="45" t="str">
        <f>MONTH(R3126)&amp;"/"&amp;YEAR(R3126)</f>
        <v>1/1900</v>
      </c>
      <c r="AP3126" s="45" t="e">
        <f>WEEKNUM(R3126)-WEEKNUM(EOMONTH(R3126,-1)+1)+1</f>
        <v>#NUM!</v>
      </c>
      <c r="AQ3126" s="45">
        <f>IF(AU3126="S",IF(Q3126="1. Aceitou o programa",R3126-B3126,0),0)</f>
        <v>0</v>
      </c>
      <c r="AR3126" s="45">
        <f>IF(AU3126="S",IF(AND(S3126&lt;&gt;"",R3126&lt;&gt;""),S3126-R3126,0),0)</f>
        <v>0</v>
      </c>
      <c r="AS3126" s="45">
        <f>IF(AU3126="S",IF(Q3126="1. Aceitou o programa",IF(OR(X3126="Não se Aplica",X3126=""),IF(OR(W3126="Não se Aplica",W3126=""),0,W3126-V3126),AVERAGE(X3126-W3126,W3126-V3126)),0),0)</f>
        <v>0</v>
      </c>
      <c r="AT3126" s="45">
        <f>IF(AU3126="S",IF(AND(Q3126="1. Aceitou o programa",AB3126="Realizada"),IFERROR(IF(AA3126="",0,AA3126-R3126),0),0),0)</f>
        <v>0</v>
      </c>
      <c r="AU3126" s="45" t="str">
        <f>_xlfn.XLOOKUP(U3126,'Lista Suspensa'!$AA$20:$AA$23,'Lista Suspensa'!$AB$20:$AB$23,"N/A")</f>
        <v>S</v>
      </c>
    </row>
    <row r="3127" spans="1:47" ht="12" customHeight="1" x14ac:dyDescent="0.3">
      <c r="A3127" s="87" t="s">
        <v>47</v>
      </c>
      <c r="B3127" s="88">
        <v>46104</v>
      </c>
      <c r="C3127" s="89" t="s">
        <v>48</v>
      </c>
      <c r="D3127" s="89" t="s">
        <v>49</v>
      </c>
      <c r="E3127" s="189">
        <v>82390108</v>
      </c>
      <c r="F3127" s="197" t="s">
        <v>7835</v>
      </c>
      <c r="G3127" s="90">
        <v>16486690852</v>
      </c>
      <c r="H3127" s="91">
        <v>24682</v>
      </c>
      <c r="I3127" s="89"/>
      <c r="J3127" s="89" t="s">
        <v>51</v>
      </c>
      <c r="K3127" s="89" t="s">
        <v>52</v>
      </c>
      <c r="L3127" s="89" t="s">
        <v>85</v>
      </c>
      <c r="M3127" s="89" t="s">
        <v>517</v>
      </c>
      <c r="N3127" s="89" t="s">
        <v>229</v>
      </c>
      <c r="O3127" s="92" t="s">
        <v>7836</v>
      </c>
      <c r="P3127" s="93" t="s">
        <v>57</v>
      </c>
      <c r="Q3127" s="110" t="s">
        <v>5322</v>
      </c>
      <c r="R3127" s="94"/>
      <c r="S3127" s="95">
        <v>46168</v>
      </c>
      <c r="T3127" s="95" t="s">
        <v>5203</v>
      </c>
      <c r="U3127" s="95" t="s">
        <v>1125</v>
      </c>
      <c r="V3127" s="91">
        <v>46146</v>
      </c>
      <c r="W3127" s="91">
        <v>46161</v>
      </c>
      <c r="X3127" s="91">
        <v>46168</v>
      </c>
      <c r="Y3127" s="96"/>
      <c r="Z3127" s="89"/>
      <c r="AA3127" s="95"/>
      <c r="AB3127" s="89"/>
      <c r="AC3127" s="109"/>
      <c r="AD3127" s="89"/>
      <c r="AE3127" s="89"/>
      <c r="AF3127" s="191"/>
      <c r="AG3127" s="194"/>
      <c r="AH3127" s="193"/>
      <c r="AI3127" s="97"/>
      <c r="AJ3127" s="97"/>
      <c r="AK3127" s="97"/>
      <c r="AL3127" s="45" t="s">
        <v>67</v>
      </c>
      <c r="AM3127" s="160" t="str">
        <f>MONTH(B3127)&amp;"/"&amp;YEAR(B3127)</f>
        <v>3/2026</v>
      </c>
      <c r="AN3127" s="45">
        <f>WEEKNUM(B3127)-WEEKNUM(EOMONTH(B3127,-1)+1)+1</f>
        <v>4</v>
      </c>
      <c r="AO3127" s="45" t="str">
        <f>MONTH(R3127)&amp;"/"&amp;YEAR(R3127)</f>
        <v>1/1900</v>
      </c>
      <c r="AP3127" s="45" t="e">
        <f>WEEKNUM(R3127)-WEEKNUM(EOMONTH(R3127,-1)+1)+1</f>
        <v>#NUM!</v>
      </c>
      <c r="AQ3127" s="45">
        <f>IF(AU3127="S",IF(Q3127="1. Aceitou o programa",R3127-B3127,0),0)</f>
        <v>0</v>
      </c>
      <c r="AR3127" s="45">
        <f>IF(AU3127="S",IF(AND(S3127&lt;&gt;"",R3127&lt;&gt;""),S3127-R3127,0),0)</f>
        <v>0</v>
      </c>
      <c r="AS3127" s="45">
        <f>IF(AU3127="S",IF(Q3127="1. Aceitou o programa",IF(OR(X3127="Não se Aplica",X3127=""),IF(OR(W3127="Não se Aplica",W3127=""),0,W3127-V3127),AVERAGE(X3127-W3127,W3127-V3127)),0),0)</f>
        <v>0</v>
      </c>
      <c r="AT3127" s="45">
        <f>IF(AU3127="S",IF(AND(Q3127="1. Aceitou o programa",AB3127="Realizada"),IFERROR(IF(AA3127="",0,AA3127-R3127),0),0),0)</f>
        <v>0</v>
      </c>
      <c r="AU3127" s="45" t="str">
        <f>_xlfn.XLOOKUP(U3127,'Lista Suspensa'!$AA$20:$AA$23,'Lista Suspensa'!$AB$20:$AB$23,"N/A")</f>
        <v>S</v>
      </c>
    </row>
    <row r="3128" spans="1:47" ht="12" customHeight="1" x14ac:dyDescent="0.3">
      <c r="A3128" s="87" t="s">
        <v>47</v>
      </c>
      <c r="B3128" s="88">
        <v>46104</v>
      </c>
      <c r="C3128" s="89" t="s">
        <v>48</v>
      </c>
      <c r="D3128" s="89" t="s">
        <v>49</v>
      </c>
      <c r="E3128" s="189">
        <v>82390129</v>
      </c>
      <c r="F3128" s="197" t="s">
        <v>7837</v>
      </c>
      <c r="G3128" s="90">
        <v>35915819842</v>
      </c>
      <c r="H3128" s="91">
        <v>31954</v>
      </c>
      <c r="I3128" s="89"/>
      <c r="J3128" s="89" t="s">
        <v>51</v>
      </c>
      <c r="K3128" s="89" t="s">
        <v>52</v>
      </c>
      <c r="L3128" s="89" t="s">
        <v>53</v>
      </c>
      <c r="M3128" s="89" t="s">
        <v>957</v>
      </c>
      <c r="N3128" s="89" t="s">
        <v>137</v>
      </c>
      <c r="O3128" s="92" t="s">
        <v>7838</v>
      </c>
      <c r="P3128" s="93" t="s">
        <v>57</v>
      </c>
      <c r="Q3128" s="110" t="s">
        <v>5322</v>
      </c>
      <c r="R3128" s="94"/>
      <c r="S3128" s="95">
        <v>46168</v>
      </c>
      <c r="T3128" s="95" t="s">
        <v>5203</v>
      </c>
      <c r="U3128" s="95" t="s">
        <v>1125</v>
      </c>
      <c r="V3128" s="91">
        <v>46146</v>
      </c>
      <c r="W3128" s="91">
        <v>46161</v>
      </c>
      <c r="X3128" s="91">
        <v>46168</v>
      </c>
      <c r="Y3128" s="96"/>
      <c r="Z3128" s="89"/>
      <c r="AA3128" s="95"/>
      <c r="AB3128" s="89"/>
      <c r="AC3128" s="109"/>
      <c r="AD3128" s="89"/>
      <c r="AE3128" s="89"/>
      <c r="AF3128" s="191"/>
      <c r="AG3128" s="194"/>
      <c r="AH3128" s="193"/>
      <c r="AI3128" s="97"/>
      <c r="AJ3128" s="97"/>
      <c r="AK3128" s="97"/>
      <c r="AL3128" s="45" t="s">
        <v>67</v>
      </c>
      <c r="AM3128" s="160" t="str">
        <f>MONTH(B3128)&amp;"/"&amp;YEAR(B3128)</f>
        <v>3/2026</v>
      </c>
      <c r="AN3128" s="45">
        <f>WEEKNUM(B3128)-WEEKNUM(EOMONTH(B3128,-1)+1)+1</f>
        <v>4</v>
      </c>
      <c r="AO3128" s="45" t="str">
        <f>MONTH(R3128)&amp;"/"&amp;YEAR(R3128)</f>
        <v>1/1900</v>
      </c>
      <c r="AP3128" s="45" t="e">
        <f>WEEKNUM(R3128)-WEEKNUM(EOMONTH(R3128,-1)+1)+1</f>
        <v>#NUM!</v>
      </c>
      <c r="AQ3128" s="45">
        <f>IF(AU3128="S",IF(Q3128="1. Aceitou o programa",R3128-B3128,0),0)</f>
        <v>0</v>
      </c>
      <c r="AR3128" s="45">
        <f>IF(AU3128="S",IF(AND(S3128&lt;&gt;"",R3128&lt;&gt;""),S3128-R3128,0),0)</f>
        <v>0</v>
      </c>
      <c r="AS3128" s="45">
        <f>IF(AU3128="S",IF(Q3128="1. Aceitou o programa",IF(OR(X3128="Não se Aplica",X3128=""),IF(OR(W3128="Não se Aplica",W3128=""),0,W3128-V3128),AVERAGE(X3128-W3128,W3128-V3128)),0),0)</f>
        <v>0</v>
      </c>
      <c r="AT3128" s="45">
        <f>IF(AU3128="S",IF(AND(Q3128="1. Aceitou o programa",AB3128="Realizada"),IFERROR(IF(AA3128="",0,AA3128-R3128),0),0),0)</f>
        <v>0</v>
      </c>
      <c r="AU3128" s="45" t="str">
        <f>_xlfn.XLOOKUP(U3128,'Lista Suspensa'!$AA$20:$AA$23,'Lista Suspensa'!$AB$20:$AB$23,"N/A")</f>
        <v>S</v>
      </c>
    </row>
    <row r="3129" spans="1:47" ht="12" customHeight="1" x14ac:dyDescent="0.3">
      <c r="A3129" s="87" t="s">
        <v>47</v>
      </c>
      <c r="B3129" s="88">
        <v>46104</v>
      </c>
      <c r="C3129" s="89" t="s">
        <v>48</v>
      </c>
      <c r="D3129" s="89" t="s">
        <v>49</v>
      </c>
      <c r="E3129" s="189">
        <v>82413120</v>
      </c>
      <c r="F3129" s="197" t="s">
        <v>7839</v>
      </c>
      <c r="G3129" s="90">
        <v>10044500793</v>
      </c>
      <c r="H3129" s="91">
        <v>30089</v>
      </c>
      <c r="I3129" s="89"/>
      <c r="J3129" s="89" t="s">
        <v>51</v>
      </c>
      <c r="K3129" s="89" t="s">
        <v>76</v>
      </c>
      <c r="L3129" s="89" t="s">
        <v>95</v>
      </c>
      <c r="M3129" s="89" t="s">
        <v>836</v>
      </c>
      <c r="N3129" s="89" t="s">
        <v>137</v>
      </c>
      <c r="O3129" s="92" t="s">
        <v>7840</v>
      </c>
      <c r="P3129" s="93" t="s">
        <v>57</v>
      </c>
      <c r="Q3129" s="110" t="s">
        <v>5322</v>
      </c>
      <c r="R3129" s="94"/>
      <c r="S3129" s="95">
        <v>46168</v>
      </c>
      <c r="T3129" s="95" t="s">
        <v>5203</v>
      </c>
      <c r="U3129" s="95" t="s">
        <v>1125</v>
      </c>
      <c r="V3129" s="91">
        <v>46146</v>
      </c>
      <c r="W3129" s="91">
        <v>46161</v>
      </c>
      <c r="X3129" s="91">
        <v>46168</v>
      </c>
      <c r="Y3129" s="96"/>
      <c r="Z3129" s="89"/>
      <c r="AA3129" s="95"/>
      <c r="AB3129" s="89"/>
      <c r="AC3129" s="109"/>
      <c r="AD3129" s="89"/>
      <c r="AE3129" s="89"/>
      <c r="AF3129" s="191"/>
      <c r="AG3129" s="194"/>
      <c r="AH3129" s="193"/>
      <c r="AI3129" s="97"/>
      <c r="AJ3129" s="97"/>
      <c r="AK3129" s="97"/>
      <c r="AL3129" s="45" t="s">
        <v>67</v>
      </c>
      <c r="AM3129" s="160" t="str">
        <f>MONTH(B3129)&amp;"/"&amp;YEAR(B3129)</f>
        <v>3/2026</v>
      </c>
      <c r="AN3129" s="45">
        <f>WEEKNUM(B3129)-WEEKNUM(EOMONTH(B3129,-1)+1)+1</f>
        <v>4</v>
      </c>
      <c r="AO3129" s="45" t="str">
        <f>MONTH(R3129)&amp;"/"&amp;YEAR(R3129)</f>
        <v>1/1900</v>
      </c>
      <c r="AP3129" s="45" t="e">
        <f>WEEKNUM(R3129)-WEEKNUM(EOMONTH(R3129,-1)+1)+1</f>
        <v>#NUM!</v>
      </c>
      <c r="AQ3129" s="45">
        <f>IF(AU3129="S",IF(Q3129="1. Aceitou o programa",R3129-B3129,0),0)</f>
        <v>0</v>
      </c>
      <c r="AR3129" s="45">
        <f>IF(AU3129="S",IF(AND(S3129&lt;&gt;"",R3129&lt;&gt;""),S3129-R3129,0),0)</f>
        <v>0</v>
      </c>
      <c r="AS3129" s="45">
        <f>IF(AU3129="S",IF(Q3129="1. Aceitou o programa",IF(OR(X3129="Não se Aplica",X3129=""),IF(OR(W3129="Não se Aplica",W3129=""),0,W3129-V3129),AVERAGE(X3129-W3129,W3129-V3129)),0),0)</f>
        <v>0</v>
      </c>
      <c r="AT3129" s="45">
        <f>IF(AU3129="S",IF(AND(Q3129="1. Aceitou o programa",AB3129="Realizada"),IFERROR(IF(AA3129="",0,AA3129-R3129),0),0),0)</f>
        <v>0</v>
      </c>
      <c r="AU3129" s="45" t="str">
        <f>_xlfn.XLOOKUP(U3129,'Lista Suspensa'!$AA$20:$AA$23,'Lista Suspensa'!$AB$20:$AB$23,"N/A")</f>
        <v>S</v>
      </c>
    </row>
    <row r="3130" spans="1:47" ht="12" customHeight="1" x14ac:dyDescent="0.3">
      <c r="A3130" s="87" t="s">
        <v>47</v>
      </c>
      <c r="B3130" s="88">
        <v>46104</v>
      </c>
      <c r="C3130" s="89" t="s">
        <v>48</v>
      </c>
      <c r="D3130" s="89" t="s">
        <v>49</v>
      </c>
      <c r="E3130" s="189">
        <v>89455116</v>
      </c>
      <c r="F3130" s="197" t="s">
        <v>7841</v>
      </c>
      <c r="G3130" s="90">
        <v>11092863842</v>
      </c>
      <c r="H3130" s="91">
        <v>25770</v>
      </c>
      <c r="I3130" s="89"/>
      <c r="J3130" s="89" t="s">
        <v>84</v>
      </c>
      <c r="K3130" s="89" t="s">
        <v>52</v>
      </c>
      <c r="L3130" s="89" t="s">
        <v>85</v>
      </c>
      <c r="M3130" s="89" t="s">
        <v>1119</v>
      </c>
      <c r="N3130" s="89" t="s">
        <v>229</v>
      </c>
      <c r="O3130" s="92" t="s">
        <v>7842</v>
      </c>
      <c r="P3130" s="93" t="s">
        <v>57</v>
      </c>
      <c r="Q3130" s="110" t="s">
        <v>5322</v>
      </c>
      <c r="R3130" s="94"/>
      <c r="S3130" s="95">
        <v>46168</v>
      </c>
      <c r="T3130" s="95" t="s">
        <v>5203</v>
      </c>
      <c r="U3130" s="95" t="s">
        <v>1125</v>
      </c>
      <c r="V3130" s="91">
        <v>46146</v>
      </c>
      <c r="W3130" s="91">
        <v>46161</v>
      </c>
      <c r="X3130" s="91">
        <v>46168</v>
      </c>
      <c r="Y3130" s="96"/>
      <c r="Z3130" s="89"/>
      <c r="AA3130" s="95"/>
      <c r="AB3130" s="89"/>
      <c r="AC3130" s="109"/>
      <c r="AD3130" s="89"/>
      <c r="AE3130" s="89"/>
      <c r="AF3130" s="191"/>
      <c r="AG3130" s="194"/>
      <c r="AH3130" s="193"/>
      <c r="AI3130" s="97"/>
      <c r="AJ3130" s="97"/>
      <c r="AK3130" s="97"/>
      <c r="AL3130" s="45" t="s">
        <v>67</v>
      </c>
      <c r="AM3130" s="160" t="str">
        <f>MONTH(B3130)&amp;"/"&amp;YEAR(B3130)</f>
        <v>3/2026</v>
      </c>
      <c r="AN3130" s="45">
        <f>WEEKNUM(B3130)-WEEKNUM(EOMONTH(B3130,-1)+1)+1</f>
        <v>4</v>
      </c>
      <c r="AO3130" s="45" t="str">
        <f>MONTH(R3130)&amp;"/"&amp;YEAR(R3130)</f>
        <v>1/1900</v>
      </c>
      <c r="AP3130" s="45" t="e">
        <f>WEEKNUM(R3130)-WEEKNUM(EOMONTH(R3130,-1)+1)+1</f>
        <v>#NUM!</v>
      </c>
      <c r="AQ3130" s="45">
        <f>IF(AU3130="S",IF(Q3130="1. Aceitou o programa",R3130-B3130,0),0)</f>
        <v>0</v>
      </c>
      <c r="AR3130" s="45">
        <f>IF(AU3130="S",IF(AND(S3130&lt;&gt;"",R3130&lt;&gt;""),S3130-R3130,0),0)</f>
        <v>0</v>
      </c>
      <c r="AS3130" s="45">
        <f>IF(AU3130="S",IF(Q3130="1. Aceitou o programa",IF(OR(X3130="Não se Aplica",X3130=""),IF(OR(W3130="Não se Aplica",W3130=""),0,W3130-V3130),AVERAGE(X3130-W3130,W3130-V3130)),0),0)</f>
        <v>0</v>
      </c>
      <c r="AT3130" s="45">
        <f>IF(AU3130="S",IF(AND(Q3130="1. Aceitou o programa",AB3130="Realizada"),IFERROR(IF(AA3130="",0,AA3130-R3130),0),0),0)</f>
        <v>0</v>
      </c>
      <c r="AU3130" s="45" t="str">
        <f>_xlfn.XLOOKUP(U3130,'Lista Suspensa'!$AA$20:$AA$23,'Lista Suspensa'!$AB$20:$AB$23,"N/A")</f>
        <v>S</v>
      </c>
    </row>
    <row r="3131" spans="1:47" ht="12" customHeight="1" x14ac:dyDescent="0.3">
      <c r="A3131" s="87" t="s">
        <v>47</v>
      </c>
      <c r="B3131" s="88">
        <v>46104</v>
      </c>
      <c r="C3131" s="89" t="s">
        <v>48</v>
      </c>
      <c r="D3131" s="89" t="s">
        <v>49</v>
      </c>
      <c r="E3131" s="189">
        <v>82416204</v>
      </c>
      <c r="F3131" s="197" t="s">
        <v>7843</v>
      </c>
      <c r="G3131" s="90">
        <v>17460512800</v>
      </c>
      <c r="H3131" s="91">
        <v>28292</v>
      </c>
      <c r="I3131" s="89"/>
      <c r="J3131" s="89" t="s">
        <v>84</v>
      </c>
      <c r="K3131" s="89" t="s">
        <v>52</v>
      </c>
      <c r="L3131" s="89" t="s">
        <v>53</v>
      </c>
      <c r="M3131" s="89" t="s">
        <v>334</v>
      </c>
      <c r="N3131" s="89" t="s">
        <v>137</v>
      </c>
      <c r="O3131" s="92" t="s">
        <v>7844</v>
      </c>
      <c r="P3131" s="93" t="s">
        <v>57</v>
      </c>
      <c r="Q3131" s="110" t="s">
        <v>5322</v>
      </c>
      <c r="R3131" s="94"/>
      <c r="S3131" s="95">
        <v>46168</v>
      </c>
      <c r="T3131" s="95" t="s">
        <v>5203</v>
      </c>
      <c r="U3131" s="95" t="s">
        <v>1125</v>
      </c>
      <c r="V3131" s="91">
        <v>46146</v>
      </c>
      <c r="W3131" s="91">
        <v>46161</v>
      </c>
      <c r="X3131" s="91">
        <v>46168</v>
      </c>
      <c r="Y3131" s="96"/>
      <c r="Z3131" s="89"/>
      <c r="AA3131" s="95"/>
      <c r="AB3131" s="89"/>
      <c r="AC3131" s="109"/>
      <c r="AD3131" s="89"/>
      <c r="AE3131" s="89"/>
      <c r="AF3131" s="191"/>
      <c r="AG3131" s="194"/>
      <c r="AH3131" s="193"/>
      <c r="AI3131" s="97"/>
      <c r="AJ3131" s="97"/>
      <c r="AK3131" s="97"/>
      <c r="AL3131" s="45" t="s">
        <v>67</v>
      </c>
      <c r="AM3131" s="160" t="str">
        <f>MONTH(B3131)&amp;"/"&amp;YEAR(B3131)</f>
        <v>3/2026</v>
      </c>
      <c r="AN3131" s="45">
        <f>WEEKNUM(B3131)-WEEKNUM(EOMONTH(B3131,-1)+1)+1</f>
        <v>4</v>
      </c>
      <c r="AO3131" s="45" t="str">
        <f>MONTH(R3131)&amp;"/"&amp;YEAR(R3131)</f>
        <v>1/1900</v>
      </c>
      <c r="AP3131" s="45" t="e">
        <f>WEEKNUM(R3131)-WEEKNUM(EOMONTH(R3131,-1)+1)+1</f>
        <v>#NUM!</v>
      </c>
      <c r="AQ3131" s="45">
        <f>IF(AU3131="S",IF(Q3131="1. Aceitou o programa",R3131-B3131,0),0)</f>
        <v>0</v>
      </c>
      <c r="AR3131" s="45">
        <f>IF(AU3131="S",IF(AND(S3131&lt;&gt;"",R3131&lt;&gt;""),S3131-R3131,0),0)</f>
        <v>0</v>
      </c>
      <c r="AS3131" s="45">
        <f>IF(AU3131="S",IF(Q3131="1. Aceitou o programa",IF(OR(X3131="Não se Aplica",X3131=""),IF(OR(W3131="Não se Aplica",W3131=""),0,W3131-V3131),AVERAGE(X3131-W3131,W3131-V3131)),0),0)</f>
        <v>0</v>
      </c>
      <c r="AT3131" s="45">
        <f>IF(AU3131="S",IF(AND(Q3131="1. Aceitou o programa",AB3131="Realizada"),IFERROR(IF(AA3131="",0,AA3131-R3131),0),0),0)</f>
        <v>0</v>
      </c>
      <c r="AU3131" s="45" t="str">
        <f>_xlfn.XLOOKUP(U3131,'Lista Suspensa'!$AA$20:$AA$23,'Lista Suspensa'!$AB$20:$AB$23,"N/A")</f>
        <v>S</v>
      </c>
    </row>
    <row r="3132" spans="1:47" ht="12" customHeight="1" x14ac:dyDescent="0.3">
      <c r="A3132" s="87" t="s">
        <v>47</v>
      </c>
      <c r="B3132" s="88">
        <v>46104</v>
      </c>
      <c r="C3132" s="89" t="s">
        <v>48</v>
      </c>
      <c r="D3132" s="89" t="s">
        <v>49</v>
      </c>
      <c r="E3132" s="189">
        <v>82420094</v>
      </c>
      <c r="F3132" s="197" t="s">
        <v>7845</v>
      </c>
      <c r="G3132" s="90">
        <v>15749349705</v>
      </c>
      <c r="H3132" s="91">
        <v>34649</v>
      </c>
      <c r="I3132" s="89"/>
      <c r="J3132" s="89" t="s">
        <v>51</v>
      </c>
      <c r="K3132" s="89" t="s">
        <v>76</v>
      </c>
      <c r="L3132" s="89" t="s">
        <v>101</v>
      </c>
      <c r="M3132" s="89" t="s">
        <v>1098</v>
      </c>
      <c r="N3132" s="89" t="s">
        <v>137</v>
      </c>
      <c r="O3132" s="92" t="s">
        <v>7846</v>
      </c>
      <c r="P3132" s="93" t="s">
        <v>57</v>
      </c>
      <c r="Q3132" s="110" t="s">
        <v>5322</v>
      </c>
      <c r="R3132" s="94"/>
      <c r="S3132" s="95">
        <v>46168</v>
      </c>
      <c r="T3132" s="95" t="s">
        <v>5203</v>
      </c>
      <c r="U3132" s="95" t="s">
        <v>1125</v>
      </c>
      <c r="V3132" s="91">
        <v>46146</v>
      </c>
      <c r="W3132" s="91">
        <v>46161</v>
      </c>
      <c r="X3132" s="91">
        <v>46168</v>
      </c>
      <c r="Y3132" s="96"/>
      <c r="Z3132" s="89"/>
      <c r="AA3132" s="95"/>
      <c r="AB3132" s="89"/>
      <c r="AC3132" s="109"/>
      <c r="AD3132" s="89"/>
      <c r="AE3132" s="89"/>
      <c r="AF3132" s="191"/>
      <c r="AG3132" s="194"/>
      <c r="AH3132" s="193"/>
      <c r="AI3132" s="97"/>
      <c r="AJ3132" s="97"/>
      <c r="AK3132" s="97"/>
      <c r="AL3132" s="45" t="s">
        <v>67</v>
      </c>
      <c r="AM3132" s="160" t="str">
        <f>MONTH(B3132)&amp;"/"&amp;YEAR(B3132)</f>
        <v>3/2026</v>
      </c>
      <c r="AN3132" s="45">
        <f>WEEKNUM(B3132)-WEEKNUM(EOMONTH(B3132,-1)+1)+1</f>
        <v>4</v>
      </c>
      <c r="AO3132" s="45" t="str">
        <f>MONTH(R3132)&amp;"/"&amp;YEAR(R3132)</f>
        <v>1/1900</v>
      </c>
      <c r="AP3132" s="45" t="e">
        <f>WEEKNUM(R3132)-WEEKNUM(EOMONTH(R3132,-1)+1)+1</f>
        <v>#NUM!</v>
      </c>
      <c r="AQ3132" s="45">
        <f>IF(AU3132="S",IF(Q3132="1. Aceitou o programa",R3132-B3132,0),0)</f>
        <v>0</v>
      </c>
      <c r="AR3132" s="45">
        <f>IF(AU3132="S",IF(AND(S3132&lt;&gt;"",R3132&lt;&gt;""),S3132-R3132,0),0)</f>
        <v>0</v>
      </c>
      <c r="AS3132" s="45">
        <f>IF(AU3132="S",IF(Q3132="1. Aceitou o programa",IF(OR(X3132="Não se Aplica",X3132=""),IF(OR(W3132="Não se Aplica",W3132=""),0,W3132-V3132),AVERAGE(X3132-W3132,W3132-V3132)),0),0)</f>
        <v>0</v>
      </c>
      <c r="AT3132" s="45">
        <f>IF(AU3132="S",IF(AND(Q3132="1. Aceitou o programa",AB3132="Realizada"),IFERROR(IF(AA3132="",0,AA3132-R3132),0),0),0)</f>
        <v>0</v>
      </c>
      <c r="AU3132" s="45" t="str">
        <f>_xlfn.XLOOKUP(U3132,'Lista Suspensa'!$AA$20:$AA$23,'Lista Suspensa'!$AB$20:$AB$23,"N/A")</f>
        <v>S</v>
      </c>
    </row>
    <row r="3133" spans="1:47" ht="12" customHeight="1" x14ac:dyDescent="0.3">
      <c r="A3133" s="87" t="s">
        <v>47</v>
      </c>
      <c r="B3133" s="88">
        <v>46104</v>
      </c>
      <c r="C3133" s="89" t="s">
        <v>48</v>
      </c>
      <c r="D3133" s="89" t="s">
        <v>49</v>
      </c>
      <c r="E3133" s="189">
        <v>82420096</v>
      </c>
      <c r="F3133" s="197" t="s">
        <v>7847</v>
      </c>
      <c r="G3133" s="90">
        <v>18645405750</v>
      </c>
      <c r="H3133" s="91">
        <v>38077</v>
      </c>
      <c r="I3133" s="89"/>
      <c r="J3133" s="89" t="s">
        <v>51</v>
      </c>
      <c r="K3133" s="89" t="s">
        <v>76</v>
      </c>
      <c r="L3133" s="89" t="s">
        <v>101</v>
      </c>
      <c r="M3133" s="89" t="s">
        <v>1098</v>
      </c>
      <c r="N3133" s="89" t="s">
        <v>137</v>
      </c>
      <c r="O3133" s="92" t="s">
        <v>7848</v>
      </c>
      <c r="P3133" s="93" t="s">
        <v>57</v>
      </c>
      <c r="Q3133" s="110" t="s">
        <v>5322</v>
      </c>
      <c r="R3133" s="94"/>
      <c r="S3133" s="95">
        <v>46168</v>
      </c>
      <c r="T3133" s="95" t="s">
        <v>5203</v>
      </c>
      <c r="U3133" s="95" t="s">
        <v>1125</v>
      </c>
      <c r="V3133" s="91">
        <v>46146</v>
      </c>
      <c r="W3133" s="91">
        <v>46161</v>
      </c>
      <c r="X3133" s="91">
        <v>46168</v>
      </c>
      <c r="Y3133" s="96"/>
      <c r="Z3133" s="89"/>
      <c r="AA3133" s="95"/>
      <c r="AB3133" s="89"/>
      <c r="AC3133" s="109"/>
      <c r="AD3133" s="89"/>
      <c r="AE3133" s="89"/>
      <c r="AF3133" s="191"/>
      <c r="AG3133" s="194"/>
      <c r="AH3133" s="193"/>
      <c r="AI3133" s="97"/>
      <c r="AJ3133" s="97"/>
      <c r="AK3133" s="97"/>
      <c r="AL3133" s="45" t="s">
        <v>67</v>
      </c>
      <c r="AM3133" s="160" t="str">
        <f>MONTH(B3133)&amp;"/"&amp;YEAR(B3133)</f>
        <v>3/2026</v>
      </c>
      <c r="AN3133" s="45">
        <f>WEEKNUM(B3133)-WEEKNUM(EOMONTH(B3133,-1)+1)+1</f>
        <v>4</v>
      </c>
      <c r="AO3133" s="45" t="str">
        <f>MONTH(R3133)&amp;"/"&amp;YEAR(R3133)</f>
        <v>1/1900</v>
      </c>
      <c r="AP3133" s="45" t="e">
        <f>WEEKNUM(R3133)-WEEKNUM(EOMONTH(R3133,-1)+1)+1</f>
        <v>#NUM!</v>
      </c>
      <c r="AQ3133" s="45">
        <f>IF(AU3133="S",IF(Q3133="1. Aceitou o programa",R3133-B3133,0),0)</f>
        <v>0</v>
      </c>
      <c r="AR3133" s="45">
        <f>IF(AU3133="S",IF(AND(S3133&lt;&gt;"",R3133&lt;&gt;""),S3133-R3133,0),0)</f>
        <v>0</v>
      </c>
      <c r="AS3133" s="45">
        <f>IF(AU3133="S",IF(Q3133="1. Aceitou o programa",IF(OR(X3133="Não se Aplica",X3133=""),IF(OR(W3133="Não se Aplica",W3133=""),0,W3133-V3133),AVERAGE(X3133-W3133,W3133-V3133)),0),0)</f>
        <v>0</v>
      </c>
      <c r="AT3133" s="45">
        <f>IF(AU3133="S",IF(AND(Q3133="1. Aceitou o programa",AB3133="Realizada"),IFERROR(IF(AA3133="",0,AA3133-R3133),0),0),0)</f>
        <v>0</v>
      </c>
      <c r="AU3133" s="45" t="str">
        <f>_xlfn.XLOOKUP(U3133,'Lista Suspensa'!$AA$20:$AA$23,'Lista Suspensa'!$AB$20:$AB$23,"N/A")</f>
        <v>S</v>
      </c>
    </row>
    <row r="3134" spans="1:47" ht="12" customHeight="1" x14ac:dyDescent="0.3">
      <c r="A3134" s="87" t="s">
        <v>47</v>
      </c>
      <c r="B3134" s="88">
        <v>46104</v>
      </c>
      <c r="C3134" s="89" t="s">
        <v>48</v>
      </c>
      <c r="D3134" s="89" t="s">
        <v>49</v>
      </c>
      <c r="E3134" s="189">
        <v>82420093</v>
      </c>
      <c r="F3134" s="197" t="s">
        <v>7849</v>
      </c>
      <c r="G3134" s="90">
        <v>8363882755</v>
      </c>
      <c r="H3134" s="91">
        <v>27593</v>
      </c>
      <c r="I3134" s="89"/>
      <c r="J3134" s="89" t="s">
        <v>51</v>
      </c>
      <c r="K3134" s="89" t="s">
        <v>76</v>
      </c>
      <c r="L3134" s="89" t="s">
        <v>101</v>
      </c>
      <c r="M3134" s="89" t="s">
        <v>1098</v>
      </c>
      <c r="N3134" s="89" t="s">
        <v>137</v>
      </c>
      <c r="O3134" s="92" t="s">
        <v>7850</v>
      </c>
      <c r="P3134" s="93" t="s">
        <v>57</v>
      </c>
      <c r="Q3134" s="110" t="s">
        <v>5322</v>
      </c>
      <c r="R3134" s="94"/>
      <c r="S3134" s="95">
        <v>46168</v>
      </c>
      <c r="T3134" s="95" t="s">
        <v>5203</v>
      </c>
      <c r="U3134" s="95" t="s">
        <v>1125</v>
      </c>
      <c r="V3134" s="91">
        <v>46146</v>
      </c>
      <c r="W3134" s="91">
        <v>46161</v>
      </c>
      <c r="X3134" s="91">
        <v>46168</v>
      </c>
      <c r="Y3134" s="96"/>
      <c r="Z3134" s="89"/>
      <c r="AA3134" s="95"/>
      <c r="AB3134" s="89"/>
      <c r="AC3134" s="109"/>
      <c r="AD3134" s="89"/>
      <c r="AE3134" s="89"/>
      <c r="AF3134" s="191"/>
      <c r="AG3134" s="194"/>
      <c r="AH3134" s="193"/>
      <c r="AI3134" s="97"/>
      <c r="AJ3134" s="97"/>
      <c r="AK3134" s="97"/>
      <c r="AL3134" s="45" t="s">
        <v>67</v>
      </c>
      <c r="AM3134" s="160" t="str">
        <f>MONTH(B3134)&amp;"/"&amp;YEAR(B3134)</f>
        <v>3/2026</v>
      </c>
      <c r="AN3134" s="45">
        <f>WEEKNUM(B3134)-WEEKNUM(EOMONTH(B3134,-1)+1)+1</f>
        <v>4</v>
      </c>
      <c r="AO3134" s="45" t="str">
        <f>MONTH(R3134)&amp;"/"&amp;YEAR(R3134)</f>
        <v>1/1900</v>
      </c>
      <c r="AP3134" s="45" t="e">
        <f>WEEKNUM(R3134)-WEEKNUM(EOMONTH(R3134,-1)+1)+1</f>
        <v>#NUM!</v>
      </c>
      <c r="AQ3134" s="45">
        <f>IF(AU3134="S",IF(Q3134="1. Aceitou o programa",R3134-B3134,0),0)</f>
        <v>0</v>
      </c>
      <c r="AR3134" s="45">
        <f>IF(AU3134="S",IF(AND(S3134&lt;&gt;"",R3134&lt;&gt;""),S3134-R3134,0),0)</f>
        <v>0</v>
      </c>
      <c r="AS3134" s="45">
        <f>IF(AU3134="S",IF(Q3134="1. Aceitou o programa",IF(OR(X3134="Não se Aplica",X3134=""),IF(OR(W3134="Não se Aplica",W3134=""),0,W3134-V3134),AVERAGE(X3134-W3134,W3134-V3134)),0),0)</f>
        <v>0</v>
      </c>
      <c r="AT3134" s="45">
        <f>IF(AU3134="S",IF(AND(Q3134="1. Aceitou o programa",AB3134="Realizada"),IFERROR(IF(AA3134="",0,AA3134-R3134),0),0),0)</f>
        <v>0</v>
      </c>
      <c r="AU3134" s="45" t="str">
        <f>_xlfn.XLOOKUP(U3134,'Lista Suspensa'!$AA$20:$AA$23,'Lista Suspensa'!$AB$20:$AB$23,"N/A")</f>
        <v>S</v>
      </c>
    </row>
    <row r="3135" spans="1:47" ht="12" customHeight="1" x14ac:dyDescent="0.3">
      <c r="A3135" s="87" t="s">
        <v>47</v>
      </c>
      <c r="B3135" s="88">
        <v>46104</v>
      </c>
      <c r="C3135" s="89" t="s">
        <v>48</v>
      </c>
      <c r="D3135" s="89" t="s">
        <v>49</v>
      </c>
      <c r="E3135" s="189">
        <v>82447533</v>
      </c>
      <c r="F3135" s="197" t="s">
        <v>7851</v>
      </c>
      <c r="G3135" s="90">
        <v>8493470848</v>
      </c>
      <c r="H3135" s="91">
        <v>23897</v>
      </c>
      <c r="I3135" s="89"/>
      <c r="J3135" s="89" t="s">
        <v>51</v>
      </c>
      <c r="K3135" s="89" t="s">
        <v>52</v>
      </c>
      <c r="L3135" s="89" t="s">
        <v>85</v>
      </c>
      <c r="M3135" s="89" t="s">
        <v>2835</v>
      </c>
      <c r="N3135" s="89" t="s">
        <v>229</v>
      </c>
      <c r="O3135" s="92" t="s">
        <v>7852</v>
      </c>
      <c r="P3135" s="93" t="s">
        <v>57</v>
      </c>
      <c r="Q3135" s="110" t="s">
        <v>5322</v>
      </c>
      <c r="R3135" s="94"/>
      <c r="S3135" s="95">
        <v>46168</v>
      </c>
      <c r="T3135" s="95" t="s">
        <v>5203</v>
      </c>
      <c r="U3135" s="95" t="s">
        <v>1125</v>
      </c>
      <c r="V3135" s="91">
        <v>46146</v>
      </c>
      <c r="W3135" s="91">
        <v>46161</v>
      </c>
      <c r="X3135" s="91">
        <v>46168</v>
      </c>
      <c r="Y3135" s="96"/>
      <c r="Z3135" s="89"/>
      <c r="AA3135" s="95"/>
      <c r="AB3135" s="89"/>
      <c r="AC3135" s="109"/>
      <c r="AD3135" s="89"/>
      <c r="AE3135" s="89"/>
      <c r="AF3135" s="191"/>
      <c r="AG3135" s="194"/>
      <c r="AH3135" s="193"/>
      <c r="AI3135" s="97"/>
      <c r="AJ3135" s="97"/>
      <c r="AK3135" s="97"/>
      <c r="AL3135" s="45" t="s">
        <v>67</v>
      </c>
      <c r="AM3135" s="160" t="str">
        <f>MONTH(B3135)&amp;"/"&amp;YEAR(B3135)</f>
        <v>3/2026</v>
      </c>
      <c r="AN3135" s="45">
        <f>WEEKNUM(B3135)-WEEKNUM(EOMONTH(B3135,-1)+1)+1</f>
        <v>4</v>
      </c>
      <c r="AO3135" s="45" t="str">
        <f>MONTH(R3135)&amp;"/"&amp;YEAR(R3135)</f>
        <v>1/1900</v>
      </c>
      <c r="AP3135" s="45" t="e">
        <f>WEEKNUM(R3135)-WEEKNUM(EOMONTH(R3135,-1)+1)+1</f>
        <v>#NUM!</v>
      </c>
      <c r="AQ3135" s="45">
        <f>IF(AU3135="S",IF(Q3135="1. Aceitou o programa",R3135-B3135,0),0)</f>
        <v>0</v>
      </c>
      <c r="AR3135" s="45">
        <f>IF(AU3135="S",IF(AND(S3135&lt;&gt;"",R3135&lt;&gt;""),S3135-R3135,0),0)</f>
        <v>0</v>
      </c>
      <c r="AS3135" s="45">
        <f>IF(AU3135="S",IF(Q3135="1. Aceitou o programa",IF(OR(X3135="Não se Aplica",X3135=""),IF(OR(W3135="Não se Aplica",W3135=""),0,W3135-V3135),AVERAGE(X3135-W3135,W3135-V3135)),0),0)</f>
        <v>0</v>
      </c>
      <c r="AT3135" s="45">
        <f>IF(AU3135="S",IF(AND(Q3135="1. Aceitou o programa",AB3135="Realizada"),IFERROR(IF(AA3135="",0,AA3135-R3135),0),0),0)</f>
        <v>0</v>
      </c>
      <c r="AU3135" s="45" t="str">
        <f>_xlfn.XLOOKUP(U3135,'Lista Suspensa'!$AA$20:$AA$23,'Lista Suspensa'!$AB$20:$AB$23,"N/A")</f>
        <v>S</v>
      </c>
    </row>
    <row r="3136" spans="1:47" ht="12" customHeight="1" x14ac:dyDescent="0.3">
      <c r="A3136" s="87" t="s">
        <v>47</v>
      </c>
      <c r="B3136" s="88">
        <v>46104</v>
      </c>
      <c r="C3136" s="89" t="s">
        <v>48</v>
      </c>
      <c r="D3136" s="89" t="s">
        <v>49</v>
      </c>
      <c r="E3136" s="189">
        <v>82458022</v>
      </c>
      <c r="F3136" s="197" t="s">
        <v>7853</v>
      </c>
      <c r="G3136" s="90">
        <v>12795503840</v>
      </c>
      <c r="H3136" s="91">
        <v>25832</v>
      </c>
      <c r="I3136" s="89"/>
      <c r="J3136" s="89" t="s">
        <v>51</v>
      </c>
      <c r="K3136" s="89" t="s">
        <v>52</v>
      </c>
      <c r="L3136" s="89" t="s">
        <v>85</v>
      </c>
      <c r="M3136" s="89" t="s">
        <v>1733</v>
      </c>
      <c r="N3136" s="89" t="s">
        <v>229</v>
      </c>
      <c r="O3136" s="92" t="s">
        <v>7854</v>
      </c>
      <c r="P3136" s="93" t="s">
        <v>57</v>
      </c>
      <c r="Q3136" s="110" t="s">
        <v>5322</v>
      </c>
      <c r="R3136" s="94"/>
      <c r="S3136" s="95">
        <v>46168</v>
      </c>
      <c r="T3136" s="95" t="s">
        <v>5203</v>
      </c>
      <c r="U3136" s="95" t="s">
        <v>1125</v>
      </c>
      <c r="V3136" s="91">
        <v>46146</v>
      </c>
      <c r="W3136" s="91">
        <v>46161</v>
      </c>
      <c r="X3136" s="91">
        <v>46168</v>
      </c>
      <c r="Y3136" s="96"/>
      <c r="Z3136" s="89"/>
      <c r="AA3136" s="95"/>
      <c r="AB3136" s="89"/>
      <c r="AC3136" s="109"/>
      <c r="AD3136" s="89"/>
      <c r="AE3136" s="89"/>
      <c r="AF3136" s="191"/>
      <c r="AG3136" s="194"/>
      <c r="AH3136" s="193"/>
      <c r="AI3136" s="97"/>
      <c r="AJ3136" s="97"/>
      <c r="AK3136" s="97"/>
      <c r="AL3136" s="45" t="s">
        <v>67</v>
      </c>
      <c r="AM3136" s="160" t="str">
        <f>MONTH(B3136)&amp;"/"&amp;YEAR(B3136)</f>
        <v>3/2026</v>
      </c>
      <c r="AN3136" s="45">
        <f>WEEKNUM(B3136)-WEEKNUM(EOMONTH(B3136,-1)+1)+1</f>
        <v>4</v>
      </c>
      <c r="AO3136" s="45" t="str">
        <f>MONTH(R3136)&amp;"/"&amp;YEAR(R3136)</f>
        <v>1/1900</v>
      </c>
      <c r="AP3136" s="45" t="e">
        <f>WEEKNUM(R3136)-WEEKNUM(EOMONTH(R3136,-1)+1)+1</f>
        <v>#NUM!</v>
      </c>
      <c r="AQ3136" s="45">
        <f>IF(AU3136="S",IF(Q3136="1. Aceitou o programa",R3136-B3136,0),0)</f>
        <v>0</v>
      </c>
      <c r="AR3136" s="45">
        <f>IF(AU3136="S",IF(AND(S3136&lt;&gt;"",R3136&lt;&gt;""),S3136-R3136,0),0)</f>
        <v>0</v>
      </c>
      <c r="AS3136" s="45">
        <f>IF(AU3136="S",IF(Q3136="1. Aceitou o programa",IF(OR(X3136="Não se Aplica",X3136=""),IF(OR(W3136="Não se Aplica",W3136=""),0,W3136-V3136),AVERAGE(X3136-W3136,W3136-V3136)),0),0)</f>
        <v>0</v>
      </c>
      <c r="AT3136" s="45">
        <f>IF(AU3136="S",IF(AND(Q3136="1. Aceitou o programa",AB3136="Realizada"),IFERROR(IF(AA3136="",0,AA3136-R3136),0),0),0)</f>
        <v>0</v>
      </c>
      <c r="AU3136" s="45" t="str">
        <f>_xlfn.XLOOKUP(U3136,'Lista Suspensa'!$AA$20:$AA$23,'Lista Suspensa'!$AB$20:$AB$23,"N/A")</f>
        <v>S</v>
      </c>
    </row>
    <row r="3137" spans="1:47" ht="12" customHeight="1" x14ac:dyDescent="0.3">
      <c r="A3137" s="87" t="s">
        <v>47</v>
      </c>
      <c r="B3137" s="88">
        <v>46104</v>
      </c>
      <c r="C3137" s="89" t="s">
        <v>48</v>
      </c>
      <c r="D3137" s="89" t="s">
        <v>49</v>
      </c>
      <c r="E3137" s="189">
        <v>82483492</v>
      </c>
      <c r="F3137" s="197" t="s">
        <v>7855</v>
      </c>
      <c r="G3137" s="90">
        <v>2301879860</v>
      </c>
      <c r="H3137" s="91">
        <v>24378</v>
      </c>
      <c r="I3137" s="89"/>
      <c r="J3137" s="89" t="s">
        <v>51</v>
      </c>
      <c r="K3137" s="89" t="s">
        <v>52</v>
      </c>
      <c r="L3137" s="89" t="s">
        <v>85</v>
      </c>
      <c r="M3137" s="89" t="s">
        <v>7856</v>
      </c>
      <c r="N3137" s="89" t="s">
        <v>291</v>
      </c>
      <c r="O3137" s="92" t="s">
        <v>7857</v>
      </c>
      <c r="P3137" s="93" t="s">
        <v>57</v>
      </c>
      <c r="Q3137" s="110" t="s">
        <v>5322</v>
      </c>
      <c r="R3137" s="94"/>
      <c r="S3137" s="95">
        <v>46168</v>
      </c>
      <c r="T3137" s="95" t="s">
        <v>5203</v>
      </c>
      <c r="U3137" s="95" t="s">
        <v>1125</v>
      </c>
      <c r="V3137" s="91">
        <v>46146</v>
      </c>
      <c r="W3137" s="91">
        <v>46161</v>
      </c>
      <c r="X3137" s="91">
        <v>46168</v>
      </c>
      <c r="Y3137" s="96"/>
      <c r="Z3137" s="89"/>
      <c r="AA3137" s="95"/>
      <c r="AB3137" s="89"/>
      <c r="AC3137" s="109"/>
      <c r="AD3137" s="89"/>
      <c r="AE3137" s="89"/>
      <c r="AF3137" s="191"/>
      <c r="AG3137" s="194"/>
      <c r="AH3137" s="193"/>
      <c r="AI3137" s="97"/>
      <c r="AJ3137" s="97"/>
      <c r="AK3137" s="97"/>
      <c r="AL3137" s="45" t="s">
        <v>67</v>
      </c>
      <c r="AM3137" s="160" t="str">
        <f>MONTH(B3137)&amp;"/"&amp;YEAR(B3137)</f>
        <v>3/2026</v>
      </c>
      <c r="AN3137" s="45">
        <f>WEEKNUM(B3137)-WEEKNUM(EOMONTH(B3137,-1)+1)+1</f>
        <v>4</v>
      </c>
      <c r="AO3137" s="45" t="str">
        <f>MONTH(R3137)&amp;"/"&amp;YEAR(R3137)</f>
        <v>1/1900</v>
      </c>
      <c r="AP3137" s="45" t="e">
        <f>WEEKNUM(R3137)-WEEKNUM(EOMONTH(R3137,-1)+1)+1</f>
        <v>#NUM!</v>
      </c>
      <c r="AQ3137" s="45">
        <f>IF(AU3137="S",IF(Q3137="1. Aceitou o programa",R3137-B3137,0),0)</f>
        <v>0</v>
      </c>
      <c r="AR3137" s="45">
        <f>IF(AU3137="S",IF(AND(S3137&lt;&gt;"",R3137&lt;&gt;""),S3137-R3137,0),0)</f>
        <v>0</v>
      </c>
      <c r="AS3137" s="45">
        <f>IF(AU3137="S",IF(Q3137="1. Aceitou o programa",IF(OR(X3137="Não se Aplica",X3137=""),IF(OR(W3137="Não se Aplica",W3137=""),0,W3137-V3137),AVERAGE(X3137-W3137,W3137-V3137)),0),0)</f>
        <v>0</v>
      </c>
      <c r="AT3137" s="45">
        <f>IF(AU3137="S",IF(AND(Q3137="1. Aceitou o programa",AB3137="Realizada"),IFERROR(IF(AA3137="",0,AA3137-R3137),0),0),0)</f>
        <v>0</v>
      </c>
      <c r="AU3137" s="45" t="str">
        <f>_xlfn.XLOOKUP(U3137,'Lista Suspensa'!$AA$20:$AA$23,'Lista Suspensa'!$AB$20:$AB$23,"N/A")</f>
        <v>S</v>
      </c>
    </row>
    <row r="3138" spans="1:47" ht="12" customHeight="1" x14ac:dyDescent="0.3">
      <c r="A3138" s="87" t="s">
        <v>47</v>
      </c>
      <c r="B3138" s="88">
        <v>46104</v>
      </c>
      <c r="C3138" s="89" t="s">
        <v>48</v>
      </c>
      <c r="D3138" s="89" t="s">
        <v>49</v>
      </c>
      <c r="E3138" s="189">
        <v>82597358</v>
      </c>
      <c r="F3138" s="197" t="s">
        <v>7858</v>
      </c>
      <c r="G3138" s="90">
        <v>392736799</v>
      </c>
      <c r="H3138" s="91">
        <v>25599</v>
      </c>
      <c r="I3138" s="89"/>
      <c r="J3138" s="89" t="s">
        <v>84</v>
      </c>
      <c r="K3138" s="89" t="s">
        <v>76</v>
      </c>
      <c r="L3138" s="89" t="s">
        <v>95</v>
      </c>
      <c r="M3138" s="89" t="s">
        <v>222</v>
      </c>
      <c r="N3138" s="89" t="s">
        <v>291</v>
      </c>
      <c r="O3138" s="92" t="s">
        <v>7859</v>
      </c>
      <c r="P3138" s="93" t="s">
        <v>57</v>
      </c>
      <c r="Q3138" s="110" t="s">
        <v>5322</v>
      </c>
      <c r="R3138" s="94"/>
      <c r="S3138" s="95">
        <v>46168</v>
      </c>
      <c r="T3138" s="95" t="s">
        <v>5203</v>
      </c>
      <c r="U3138" s="95" t="s">
        <v>1125</v>
      </c>
      <c r="V3138" s="91">
        <v>46146</v>
      </c>
      <c r="W3138" s="91">
        <v>46161</v>
      </c>
      <c r="X3138" s="91">
        <v>46168</v>
      </c>
      <c r="Y3138" s="96"/>
      <c r="Z3138" s="89"/>
      <c r="AA3138" s="95"/>
      <c r="AB3138" s="89"/>
      <c r="AC3138" s="109"/>
      <c r="AD3138" s="89"/>
      <c r="AE3138" s="89"/>
      <c r="AF3138" s="191"/>
      <c r="AG3138" s="194"/>
      <c r="AH3138" s="193"/>
      <c r="AI3138" s="97"/>
      <c r="AJ3138" s="97"/>
      <c r="AK3138" s="97"/>
      <c r="AL3138" s="45" t="s">
        <v>67</v>
      </c>
      <c r="AM3138" s="160" t="str">
        <f>MONTH(B3138)&amp;"/"&amp;YEAR(B3138)</f>
        <v>3/2026</v>
      </c>
      <c r="AN3138" s="45">
        <f>WEEKNUM(B3138)-WEEKNUM(EOMONTH(B3138,-1)+1)+1</f>
        <v>4</v>
      </c>
      <c r="AO3138" s="45" t="str">
        <f>MONTH(R3138)&amp;"/"&amp;YEAR(R3138)</f>
        <v>1/1900</v>
      </c>
      <c r="AP3138" s="45" t="e">
        <f>WEEKNUM(R3138)-WEEKNUM(EOMONTH(R3138,-1)+1)+1</f>
        <v>#NUM!</v>
      </c>
      <c r="AQ3138" s="45">
        <f>IF(AU3138="S",IF(Q3138="1. Aceitou o programa",R3138-B3138,0),0)</f>
        <v>0</v>
      </c>
      <c r="AR3138" s="45">
        <f>IF(AU3138="S",IF(AND(S3138&lt;&gt;"",R3138&lt;&gt;""),S3138-R3138,0),0)</f>
        <v>0</v>
      </c>
      <c r="AS3138" s="45">
        <f>IF(AU3138="S",IF(Q3138="1. Aceitou o programa",IF(OR(X3138="Não se Aplica",X3138=""),IF(OR(W3138="Não se Aplica",W3138=""),0,W3138-V3138),AVERAGE(X3138-W3138,W3138-V3138)),0),0)</f>
        <v>0</v>
      </c>
      <c r="AT3138" s="45">
        <f>IF(AU3138="S",IF(AND(Q3138="1. Aceitou o programa",AB3138="Realizada"),IFERROR(IF(AA3138="",0,AA3138-R3138),0),0),0)</f>
        <v>0</v>
      </c>
      <c r="AU3138" s="45" t="str">
        <f>_xlfn.XLOOKUP(U3138,'Lista Suspensa'!$AA$20:$AA$23,'Lista Suspensa'!$AB$20:$AB$23,"N/A")</f>
        <v>S</v>
      </c>
    </row>
    <row r="3139" spans="1:47" ht="12" customHeight="1" x14ac:dyDescent="0.3">
      <c r="A3139" s="87" t="s">
        <v>47</v>
      </c>
      <c r="B3139" s="88">
        <v>46104</v>
      </c>
      <c r="C3139" s="89" t="s">
        <v>48</v>
      </c>
      <c r="D3139" s="89" t="s">
        <v>49</v>
      </c>
      <c r="E3139" s="189">
        <v>82600521</v>
      </c>
      <c r="F3139" s="197" t="s">
        <v>7860</v>
      </c>
      <c r="G3139" s="90">
        <v>5389156765</v>
      </c>
      <c r="H3139" s="91">
        <v>27036</v>
      </c>
      <c r="I3139" s="89"/>
      <c r="J3139" s="89" t="s">
        <v>84</v>
      </c>
      <c r="K3139" s="89" t="s">
        <v>76</v>
      </c>
      <c r="L3139" s="89" t="s">
        <v>95</v>
      </c>
      <c r="M3139" s="89" t="s">
        <v>299</v>
      </c>
      <c r="N3139" s="89" t="s">
        <v>197</v>
      </c>
      <c r="O3139" s="92" t="s">
        <v>7861</v>
      </c>
      <c r="P3139" s="93" t="s">
        <v>57</v>
      </c>
      <c r="Q3139" s="110" t="s">
        <v>5322</v>
      </c>
      <c r="R3139" s="94"/>
      <c r="S3139" s="95">
        <v>46168</v>
      </c>
      <c r="T3139" s="95" t="s">
        <v>5203</v>
      </c>
      <c r="U3139" s="95" t="s">
        <v>1125</v>
      </c>
      <c r="V3139" s="91">
        <v>46146</v>
      </c>
      <c r="W3139" s="91">
        <v>46161</v>
      </c>
      <c r="X3139" s="91">
        <v>46168</v>
      </c>
      <c r="Y3139" s="96"/>
      <c r="Z3139" s="89"/>
      <c r="AA3139" s="95"/>
      <c r="AB3139" s="89"/>
      <c r="AC3139" s="109"/>
      <c r="AD3139" s="89"/>
      <c r="AE3139" s="89"/>
      <c r="AF3139" s="191"/>
      <c r="AG3139" s="194"/>
      <c r="AH3139" s="193"/>
      <c r="AI3139" s="97"/>
      <c r="AJ3139" s="97"/>
      <c r="AK3139" s="97"/>
      <c r="AL3139" s="45" t="s">
        <v>67</v>
      </c>
      <c r="AM3139" s="160" t="str">
        <f>MONTH(B3139)&amp;"/"&amp;YEAR(B3139)</f>
        <v>3/2026</v>
      </c>
      <c r="AN3139" s="45">
        <f>WEEKNUM(B3139)-WEEKNUM(EOMONTH(B3139,-1)+1)+1</f>
        <v>4</v>
      </c>
      <c r="AO3139" s="45" t="str">
        <f>MONTH(R3139)&amp;"/"&amp;YEAR(R3139)</f>
        <v>1/1900</v>
      </c>
      <c r="AP3139" s="45" t="e">
        <f>WEEKNUM(R3139)-WEEKNUM(EOMONTH(R3139,-1)+1)+1</f>
        <v>#NUM!</v>
      </c>
      <c r="AQ3139" s="45">
        <f>IF(AU3139="S",IF(Q3139="1. Aceitou o programa",R3139-B3139,0),0)</f>
        <v>0</v>
      </c>
      <c r="AR3139" s="45">
        <f>IF(AU3139="S",IF(AND(S3139&lt;&gt;"",R3139&lt;&gt;""),S3139-R3139,0),0)</f>
        <v>0</v>
      </c>
      <c r="AS3139" s="45">
        <f>IF(AU3139="S",IF(Q3139="1. Aceitou o programa",IF(OR(X3139="Não se Aplica",X3139=""),IF(OR(W3139="Não se Aplica",W3139=""),0,W3139-V3139),AVERAGE(X3139-W3139,W3139-V3139)),0),0)</f>
        <v>0</v>
      </c>
      <c r="AT3139" s="45">
        <f>IF(AU3139="S",IF(AND(Q3139="1. Aceitou o programa",AB3139="Realizada"),IFERROR(IF(AA3139="",0,AA3139-R3139),0),0),0)</f>
        <v>0</v>
      </c>
      <c r="AU3139" s="45" t="str">
        <f>_xlfn.XLOOKUP(U3139,'Lista Suspensa'!$AA$20:$AA$23,'Lista Suspensa'!$AB$20:$AB$23,"N/A")</f>
        <v>S</v>
      </c>
    </row>
    <row r="3140" spans="1:47" ht="12" customHeight="1" x14ac:dyDescent="0.3">
      <c r="A3140" s="87" t="s">
        <v>47</v>
      </c>
      <c r="B3140" s="88">
        <v>46104</v>
      </c>
      <c r="C3140" s="89" t="s">
        <v>48</v>
      </c>
      <c r="D3140" s="89" t="s">
        <v>49</v>
      </c>
      <c r="E3140" s="189">
        <v>82595063</v>
      </c>
      <c r="F3140" s="197" t="s">
        <v>7862</v>
      </c>
      <c r="G3140" s="90">
        <v>9332179786</v>
      </c>
      <c r="H3140" s="91">
        <v>29092</v>
      </c>
      <c r="I3140" s="89"/>
      <c r="J3140" s="89" t="s">
        <v>51</v>
      </c>
      <c r="K3140" s="89" t="s">
        <v>76</v>
      </c>
      <c r="L3140" s="89" t="s">
        <v>95</v>
      </c>
      <c r="M3140" s="89" t="s">
        <v>299</v>
      </c>
      <c r="N3140" s="89" t="s">
        <v>197</v>
      </c>
      <c r="O3140" s="92" t="s">
        <v>7863</v>
      </c>
      <c r="P3140" s="93" t="s">
        <v>57</v>
      </c>
      <c r="Q3140" s="110" t="s">
        <v>5322</v>
      </c>
      <c r="R3140" s="94"/>
      <c r="S3140" s="95">
        <v>46168</v>
      </c>
      <c r="T3140" s="95" t="s">
        <v>5203</v>
      </c>
      <c r="U3140" s="95" t="s">
        <v>1125</v>
      </c>
      <c r="V3140" s="91">
        <v>46146</v>
      </c>
      <c r="W3140" s="91">
        <v>46161</v>
      </c>
      <c r="X3140" s="91">
        <v>46168</v>
      </c>
      <c r="Y3140" s="96"/>
      <c r="Z3140" s="89"/>
      <c r="AA3140" s="95"/>
      <c r="AB3140" s="89"/>
      <c r="AC3140" s="109"/>
      <c r="AD3140" s="89"/>
      <c r="AE3140" s="89"/>
      <c r="AF3140" s="191"/>
      <c r="AG3140" s="194"/>
      <c r="AH3140" s="193"/>
      <c r="AI3140" s="97"/>
      <c r="AJ3140" s="97"/>
      <c r="AK3140" s="97"/>
      <c r="AL3140" s="45" t="s">
        <v>67</v>
      </c>
      <c r="AM3140" s="160" t="str">
        <f>MONTH(B3140)&amp;"/"&amp;YEAR(B3140)</f>
        <v>3/2026</v>
      </c>
      <c r="AN3140" s="45">
        <f>WEEKNUM(B3140)-WEEKNUM(EOMONTH(B3140,-1)+1)+1</f>
        <v>4</v>
      </c>
      <c r="AO3140" s="45" t="str">
        <f>MONTH(R3140)&amp;"/"&amp;YEAR(R3140)</f>
        <v>1/1900</v>
      </c>
      <c r="AP3140" s="45" t="e">
        <f>WEEKNUM(R3140)-WEEKNUM(EOMONTH(R3140,-1)+1)+1</f>
        <v>#NUM!</v>
      </c>
      <c r="AQ3140" s="45">
        <f>IF(AU3140="S",IF(Q3140="1. Aceitou o programa",R3140-B3140,0),0)</f>
        <v>0</v>
      </c>
      <c r="AR3140" s="45">
        <f>IF(AU3140="S",IF(AND(S3140&lt;&gt;"",R3140&lt;&gt;""),S3140-R3140,0),0)</f>
        <v>0</v>
      </c>
      <c r="AS3140" s="45">
        <f>IF(AU3140="S",IF(Q3140="1. Aceitou o programa",IF(OR(X3140="Não se Aplica",X3140=""),IF(OR(W3140="Não se Aplica",W3140=""),0,W3140-V3140),AVERAGE(X3140-W3140,W3140-V3140)),0),0)</f>
        <v>0</v>
      </c>
      <c r="AT3140" s="45">
        <f>IF(AU3140="S",IF(AND(Q3140="1. Aceitou o programa",AB3140="Realizada"),IFERROR(IF(AA3140="",0,AA3140-R3140),0),0),0)</f>
        <v>0</v>
      </c>
      <c r="AU3140" s="45" t="str">
        <f>_xlfn.XLOOKUP(U3140,'Lista Suspensa'!$AA$20:$AA$23,'Lista Suspensa'!$AB$20:$AB$23,"N/A")</f>
        <v>S</v>
      </c>
    </row>
    <row r="3141" spans="1:47" ht="12" customHeight="1" x14ac:dyDescent="0.3">
      <c r="A3141" s="87" t="s">
        <v>47</v>
      </c>
      <c r="B3141" s="88">
        <v>46104</v>
      </c>
      <c r="C3141" s="89" t="s">
        <v>48</v>
      </c>
      <c r="D3141" s="89" t="s">
        <v>49</v>
      </c>
      <c r="E3141" s="189">
        <v>86543615</v>
      </c>
      <c r="F3141" s="197" t="s">
        <v>7864</v>
      </c>
      <c r="G3141" s="90">
        <v>9941034761</v>
      </c>
      <c r="H3141" s="91">
        <v>30122</v>
      </c>
      <c r="I3141" s="89"/>
      <c r="J3141" s="89" t="s">
        <v>84</v>
      </c>
      <c r="K3141" s="89" t="s">
        <v>76</v>
      </c>
      <c r="L3141" s="89" t="s">
        <v>370</v>
      </c>
      <c r="M3141" s="89" t="s">
        <v>7865</v>
      </c>
      <c r="N3141" s="89" t="s">
        <v>197</v>
      </c>
      <c r="O3141" s="92" t="s">
        <v>7866</v>
      </c>
      <c r="P3141" s="93" t="s">
        <v>57</v>
      </c>
      <c r="Q3141" s="110" t="s">
        <v>5322</v>
      </c>
      <c r="R3141" s="94"/>
      <c r="S3141" s="95">
        <v>46168</v>
      </c>
      <c r="T3141" s="95" t="s">
        <v>5203</v>
      </c>
      <c r="U3141" s="95" t="s">
        <v>1125</v>
      </c>
      <c r="V3141" s="91">
        <v>46146</v>
      </c>
      <c r="W3141" s="91">
        <v>46161</v>
      </c>
      <c r="X3141" s="91">
        <v>46168</v>
      </c>
      <c r="Y3141" s="96"/>
      <c r="Z3141" s="89"/>
      <c r="AA3141" s="95"/>
      <c r="AB3141" s="89"/>
      <c r="AC3141" s="109"/>
      <c r="AD3141" s="89"/>
      <c r="AE3141" s="89"/>
      <c r="AF3141" s="191"/>
      <c r="AG3141" s="194"/>
      <c r="AH3141" s="193"/>
      <c r="AI3141" s="97"/>
      <c r="AJ3141" s="97"/>
      <c r="AK3141" s="97"/>
      <c r="AL3141" s="45" t="s">
        <v>67</v>
      </c>
      <c r="AM3141" s="160" t="str">
        <f>MONTH(B3141)&amp;"/"&amp;YEAR(B3141)</f>
        <v>3/2026</v>
      </c>
      <c r="AN3141" s="45">
        <f>WEEKNUM(B3141)-WEEKNUM(EOMONTH(B3141,-1)+1)+1</f>
        <v>4</v>
      </c>
      <c r="AO3141" s="45" t="str">
        <f>MONTH(R3141)&amp;"/"&amp;YEAR(R3141)</f>
        <v>1/1900</v>
      </c>
      <c r="AP3141" s="45" t="e">
        <f>WEEKNUM(R3141)-WEEKNUM(EOMONTH(R3141,-1)+1)+1</f>
        <v>#NUM!</v>
      </c>
      <c r="AQ3141" s="45">
        <f>IF(AU3141="S",IF(Q3141="1. Aceitou o programa",R3141-B3141,0),0)</f>
        <v>0</v>
      </c>
      <c r="AR3141" s="45">
        <f>IF(AU3141="S",IF(AND(S3141&lt;&gt;"",R3141&lt;&gt;""),S3141-R3141,0),0)</f>
        <v>0</v>
      </c>
      <c r="AS3141" s="45">
        <f>IF(AU3141="S",IF(Q3141="1. Aceitou o programa",IF(OR(X3141="Não se Aplica",X3141=""),IF(OR(W3141="Não se Aplica",W3141=""),0,W3141-V3141),AVERAGE(X3141-W3141,W3141-V3141)),0),0)</f>
        <v>0</v>
      </c>
      <c r="AT3141" s="45">
        <f>IF(AU3141="S",IF(AND(Q3141="1. Aceitou o programa",AB3141="Realizada"),IFERROR(IF(AA3141="",0,AA3141-R3141),0),0),0)</f>
        <v>0</v>
      </c>
      <c r="AU3141" s="45" t="str">
        <f>_xlfn.XLOOKUP(U3141,'Lista Suspensa'!$AA$20:$AA$23,'Lista Suspensa'!$AB$20:$AB$23,"N/A")</f>
        <v>S</v>
      </c>
    </row>
    <row r="3142" spans="1:47" ht="12" customHeight="1" x14ac:dyDescent="0.3">
      <c r="A3142" s="87" t="s">
        <v>47</v>
      </c>
      <c r="B3142" s="88">
        <v>46104</v>
      </c>
      <c r="C3142" s="89" t="s">
        <v>48</v>
      </c>
      <c r="D3142" s="89" t="s">
        <v>49</v>
      </c>
      <c r="E3142" s="189">
        <v>87736312</v>
      </c>
      <c r="F3142" s="197" t="s">
        <v>7867</v>
      </c>
      <c r="G3142" s="90">
        <v>7532054756</v>
      </c>
      <c r="H3142" s="91">
        <v>28414</v>
      </c>
      <c r="I3142" s="89"/>
      <c r="J3142" s="89" t="s">
        <v>51</v>
      </c>
      <c r="K3142" s="89" t="s">
        <v>76</v>
      </c>
      <c r="L3142" s="89" t="s">
        <v>740</v>
      </c>
      <c r="M3142" s="89" t="s">
        <v>7868</v>
      </c>
      <c r="N3142" s="89" t="s">
        <v>291</v>
      </c>
      <c r="O3142" s="92" t="s">
        <v>7869</v>
      </c>
      <c r="P3142" s="93" t="s">
        <v>57</v>
      </c>
      <c r="Q3142" s="110" t="s">
        <v>5322</v>
      </c>
      <c r="R3142" s="94"/>
      <c r="S3142" s="95">
        <v>46168</v>
      </c>
      <c r="T3142" s="95" t="s">
        <v>5203</v>
      </c>
      <c r="U3142" s="95" t="s">
        <v>1125</v>
      </c>
      <c r="V3142" s="91">
        <v>46146</v>
      </c>
      <c r="W3142" s="91">
        <v>46161</v>
      </c>
      <c r="X3142" s="91">
        <v>46168</v>
      </c>
      <c r="Y3142" s="96"/>
      <c r="Z3142" s="89"/>
      <c r="AA3142" s="95"/>
      <c r="AB3142" s="89"/>
      <c r="AC3142" s="109"/>
      <c r="AD3142" s="89"/>
      <c r="AE3142" s="89"/>
      <c r="AF3142" s="191"/>
      <c r="AG3142" s="194"/>
      <c r="AH3142" s="193"/>
      <c r="AI3142" s="97"/>
      <c r="AJ3142" s="97"/>
      <c r="AK3142" s="97"/>
      <c r="AL3142" s="45" t="s">
        <v>67</v>
      </c>
      <c r="AM3142" s="160" t="str">
        <f>MONTH(B3142)&amp;"/"&amp;YEAR(B3142)</f>
        <v>3/2026</v>
      </c>
      <c r="AN3142" s="45">
        <f>WEEKNUM(B3142)-WEEKNUM(EOMONTH(B3142,-1)+1)+1</f>
        <v>4</v>
      </c>
      <c r="AO3142" s="45" t="str">
        <f>MONTH(R3142)&amp;"/"&amp;YEAR(R3142)</f>
        <v>1/1900</v>
      </c>
      <c r="AP3142" s="45" t="e">
        <f>WEEKNUM(R3142)-WEEKNUM(EOMONTH(R3142,-1)+1)+1</f>
        <v>#NUM!</v>
      </c>
      <c r="AQ3142" s="45">
        <f>IF(AU3142="S",IF(Q3142="1. Aceitou o programa",R3142-B3142,0),0)</f>
        <v>0</v>
      </c>
      <c r="AR3142" s="45">
        <f>IF(AU3142="S",IF(AND(S3142&lt;&gt;"",R3142&lt;&gt;""),S3142-R3142,0),0)</f>
        <v>0</v>
      </c>
      <c r="AS3142" s="45">
        <f>IF(AU3142="S",IF(Q3142="1. Aceitou o programa",IF(OR(X3142="Não se Aplica",X3142=""),IF(OR(W3142="Não se Aplica",W3142=""),0,W3142-V3142),AVERAGE(X3142-W3142,W3142-V3142)),0),0)</f>
        <v>0</v>
      </c>
      <c r="AT3142" s="45">
        <f>IF(AU3142="S",IF(AND(Q3142="1. Aceitou o programa",AB3142="Realizada"),IFERROR(IF(AA3142="",0,AA3142-R3142),0),0),0)</f>
        <v>0</v>
      </c>
      <c r="AU3142" s="45" t="str">
        <f>_xlfn.XLOOKUP(U3142,'Lista Suspensa'!$AA$20:$AA$23,'Lista Suspensa'!$AB$20:$AB$23,"N/A")</f>
        <v>S</v>
      </c>
    </row>
    <row r="3143" spans="1:47" ht="12" customHeight="1" x14ac:dyDescent="0.3">
      <c r="A3143" s="87" t="s">
        <v>47</v>
      </c>
      <c r="B3143" s="88">
        <v>46104</v>
      </c>
      <c r="C3143" s="89" t="s">
        <v>48</v>
      </c>
      <c r="D3143" s="89" t="s">
        <v>49</v>
      </c>
      <c r="E3143" s="189">
        <v>82601068</v>
      </c>
      <c r="F3143" s="197" t="s">
        <v>7870</v>
      </c>
      <c r="G3143" s="90">
        <v>8504619796</v>
      </c>
      <c r="H3143" s="91">
        <v>29653</v>
      </c>
      <c r="I3143" s="89"/>
      <c r="J3143" s="89" t="s">
        <v>84</v>
      </c>
      <c r="K3143" s="89" t="s">
        <v>76</v>
      </c>
      <c r="L3143" s="89" t="s">
        <v>303</v>
      </c>
      <c r="M3143" s="89" t="s">
        <v>3331</v>
      </c>
      <c r="N3143" s="89" t="s">
        <v>197</v>
      </c>
      <c r="O3143" s="92" t="s">
        <v>7871</v>
      </c>
      <c r="P3143" s="93" t="s">
        <v>57</v>
      </c>
      <c r="Q3143" s="110" t="s">
        <v>5322</v>
      </c>
      <c r="R3143" s="94"/>
      <c r="S3143" s="95">
        <v>46168</v>
      </c>
      <c r="T3143" s="95" t="s">
        <v>5203</v>
      </c>
      <c r="U3143" s="95" t="s">
        <v>1125</v>
      </c>
      <c r="V3143" s="91">
        <v>46146</v>
      </c>
      <c r="W3143" s="91">
        <v>46161</v>
      </c>
      <c r="X3143" s="91">
        <v>46168</v>
      </c>
      <c r="Y3143" s="96"/>
      <c r="Z3143" s="89"/>
      <c r="AA3143" s="95"/>
      <c r="AB3143" s="89"/>
      <c r="AC3143" s="109"/>
      <c r="AD3143" s="89"/>
      <c r="AE3143" s="89"/>
      <c r="AF3143" s="191"/>
      <c r="AG3143" s="194"/>
      <c r="AH3143" s="193"/>
      <c r="AI3143" s="97"/>
      <c r="AJ3143" s="97"/>
      <c r="AK3143" s="97"/>
      <c r="AL3143" s="45" t="s">
        <v>67</v>
      </c>
      <c r="AM3143" s="160" t="str">
        <f>MONTH(B3143)&amp;"/"&amp;YEAR(B3143)</f>
        <v>3/2026</v>
      </c>
      <c r="AN3143" s="45">
        <f>WEEKNUM(B3143)-WEEKNUM(EOMONTH(B3143,-1)+1)+1</f>
        <v>4</v>
      </c>
      <c r="AO3143" s="45" t="str">
        <f>MONTH(R3143)&amp;"/"&amp;YEAR(R3143)</f>
        <v>1/1900</v>
      </c>
      <c r="AP3143" s="45" t="e">
        <f>WEEKNUM(R3143)-WEEKNUM(EOMONTH(R3143,-1)+1)+1</f>
        <v>#NUM!</v>
      </c>
      <c r="AQ3143" s="45">
        <f>IF(AU3143="S",IF(Q3143="1. Aceitou o programa",R3143-B3143,0),0)</f>
        <v>0</v>
      </c>
      <c r="AR3143" s="45">
        <f>IF(AU3143="S",IF(AND(S3143&lt;&gt;"",R3143&lt;&gt;""),S3143-R3143,0),0)</f>
        <v>0</v>
      </c>
      <c r="AS3143" s="45">
        <f>IF(AU3143="S",IF(Q3143="1. Aceitou o programa",IF(OR(X3143="Não se Aplica",X3143=""),IF(OR(W3143="Não se Aplica",W3143=""),0,W3143-V3143),AVERAGE(X3143-W3143,W3143-V3143)),0),0)</f>
        <v>0</v>
      </c>
      <c r="AT3143" s="45">
        <f>IF(AU3143="S",IF(AND(Q3143="1. Aceitou o programa",AB3143="Realizada"),IFERROR(IF(AA3143="",0,AA3143-R3143),0),0),0)</f>
        <v>0</v>
      </c>
      <c r="AU3143" s="45" t="str">
        <f>_xlfn.XLOOKUP(U3143,'Lista Suspensa'!$AA$20:$AA$23,'Lista Suspensa'!$AB$20:$AB$23,"N/A")</f>
        <v>S</v>
      </c>
    </row>
    <row r="3144" spans="1:47" ht="12" customHeight="1" x14ac:dyDescent="0.3">
      <c r="A3144" s="87" t="s">
        <v>47</v>
      </c>
      <c r="B3144" s="88">
        <v>46104</v>
      </c>
      <c r="C3144" s="89" t="s">
        <v>48</v>
      </c>
      <c r="D3144" s="89" t="s">
        <v>49</v>
      </c>
      <c r="E3144" s="189">
        <v>82598303</v>
      </c>
      <c r="F3144" s="197" t="s">
        <v>7872</v>
      </c>
      <c r="G3144" s="90">
        <v>22093561727</v>
      </c>
      <c r="H3144" s="91">
        <v>40171</v>
      </c>
      <c r="I3144" s="89"/>
      <c r="J3144" s="89" t="s">
        <v>84</v>
      </c>
      <c r="K3144" s="89" t="s">
        <v>76</v>
      </c>
      <c r="L3144" s="89" t="s">
        <v>95</v>
      </c>
      <c r="M3144" s="89" t="s">
        <v>360</v>
      </c>
      <c r="N3144" s="89" t="s">
        <v>197</v>
      </c>
      <c r="O3144" s="92" t="s">
        <v>7873</v>
      </c>
      <c r="P3144" s="93" t="s">
        <v>57</v>
      </c>
      <c r="Q3144" s="110" t="s">
        <v>5322</v>
      </c>
      <c r="R3144" s="94"/>
      <c r="S3144" s="95">
        <v>46168</v>
      </c>
      <c r="T3144" s="95" t="s">
        <v>5203</v>
      </c>
      <c r="U3144" s="95" t="s">
        <v>1125</v>
      </c>
      <c r="V3144" s="91">
        <v>46146</v>
      </c>
      <c r="W3144" s="91">
        <v>46161</v>
      </c>
      <c r="X3144" s="91">
        <v>46168</v>
      </c>
      <c r="Y3144" s="96"/>
      <c r="Z3144" s="89"/>
      <c r="AA3144" s="95"/>
      <c r="AB3144" s="89"/>
      <c r="AC3144" s="109"/>
      <c r="AD3144" s="89"/>
      <c r="AE3144" s="89"/>
      <c r="AF3144" s="191"/>
      <c r="AG3144" s="194"/>
      <c r="AH3144" s="193"/>
      <c r="AI3144" s="97"/>
      <c r="AJ3144" s="97"/>
      <c r="AK3144" s="97"/>
      <c r="AL3144" s="45" t="s">
        <v>67</v>
      </c>
      <c r="AM3144" s="160" t="str">
        <f>MONTH(B3144)&amp;"/"&amp;YEAR(B3144)</f>
        <v>3/2026</v>
      </c>
      <c r="AN3144" s="45">
        <f>WEEKNUM(B3144)-WEEKNUM(EOMONTH(B3144,-1)+1)+1</f>
        <v>4</v>
      </c>
      <c r="AO3144" s="45" t="str">
        <f>MONTH(R3144)&amp;"/"&amp;YEAR(R3144)</f>
        <v>1/1900</v>
      </c>
      <c r="AP3144" s="45" t="e">
        <f>WEEKNUM(R3144)-WEEKNUM(EOMONTH(R3144,-1)+1)+1</f>
        <v>#NUM!</v>
      </c>
      <c r="AQ3144" s="45">
        <f>IF(AU3144="S",IF(Q3144="1. Aceitou o programa",R3144-B3144,0),0)</f>
        <v>0</v>
      </c>
      <c r="AR3144" s="45">
        <f>IF(AU3144="S",IF(AND(S3144&lt;&gt;"",R3144&lt;&gt;""),S3144-R3144,0),0)</f>
        <v>0</v>
      </c>
      <c r="AS3144" s="45">
        <f>IF(AU3144="S",IF(Q3144="1. Aceitou o programa",IF(OR(X3144="Não se Aplica",X3144=""),IF(OR(W3144="Não se Aplica",W3144=""),0,W3144-V3144),AVERAGE(X3144-W3144,W3144-V3144)),0),0)</f>
        <v>0</v>
      </c>
      <c r="AT3144" s="45">
        <f>IF(AU3144="S",IF(AND(Q3144="1. Aceitou o programa",AB3144="Realizada"),IFERROR(IF(AA3144="",0,AA3144-R3144),0),0),0)</f>
        <v>0</v>
      </c>
      <c r="AU3144" s="45" t="str">
        <f>_xlfn.XLOOKUP(U3144,'Lista Suspensa'!$AA$20:$AA$23,'Lista Suspensa'!$AB$20:$AB$23,"N/A")</f>
        <v>S</v>
      </c>
    </row>
    <row r="3145" spans="1:47" ht="12" customHeight="1" x14ac:dyDescent="0.3">
      <c r="A3145" s="87" t="s">
        <v>47</v>
      </c>
      <c r="B3145" s="88">
        <v>46104</v>
      </c>
      <c r="C3145" s="89" t="s">
        <v>48</v>
      </c>
      <c r="D3145" s="89" t="s">
        <v>49</v>
      </c>
      <c r="E3145" s="189">
        <v>94847700</v>
      </c>
      <c r="F3145" s="197" t="s">
        <v>7874</v>
      </c>
      <c r="G3145" s="90">
        <v>1611023793</v>
      </c>
      <c r="H3145" s="91">
        <v>25908</v>
      </c>
      <c r="I3145" s="89"/>
      <c r="J3145" s="89" t="s">
        <v>51</v>
      </c>
      <c r="K3145" s="89" t="s">
        <v>76</v>
      </c>
      <c r="L3145" s="89" t="s">
        <v>370</v>
      </c>
      <c r="M3145" s="89" t="s">
        <v>370</v>
      </c>
      <c r="N3145" s="89" t="s">
        <v>291</v>
      </c>
      <c r="O3145" s="92" t="s">
        <v>7875</v>
      </c>
      <c r="P3145" s="93" t="s">
        <v>57</v>
      </c>
      <c r="Q3145" s="110" t="s">
        <v>5322</v>
      </c>
      <c r="R3145" s="94"/>
      <c r="S3145" s="95">
        <v>46168</v>
      </c>
      <c r="T3145" s="95" t="s">
        <v>5203</v>
      </c>
      <c r="U3145" s="95" t="s">
        <v>1125</v>
      </c>
      <c r="V3145" s="91">
        <v>46146</v>
      </c>
      <c r="W3145" s="91">
        <v>46161</v>
      </c>
      <c r="X3145" s="91">
        <v>46168</v>
      </c>
      <c r="Y3145" s="96"/>
      <c r="Z3145" s="89"/>
      <c r="AA3145" s="95"/>
      <c r="AB3145" s="89"/>
      <c r="AC3145" s="109"/>
      <c r="AD3145" s="89"/>
      <c r="AE3145" s="89"/>
      <c r="AF3145" s="191"/>
      <c r="AG3145" s="194"/>
      <c r="AH3145" s="193"/>
      <c r="AI3145" s="97"/>
      <c r="AJ3145" s="97"/>
      <c r="AK3145" s="97"/>
      <c r="AL3145" s="45" t="s">
        <v>67</v>
      </c>
      <c r="AM3145" s="160" t="str">
        <f>MONTH(B3145)&amp;"/"&amp;YEAR(B3145)</f>
        <v>3/2026</v>
      </c>
      <c r="AN3145" s="45">
        <f>WEEKNUM(B3145)-WEEKNUM(EOMONTH(B3145,-1)+1)+1</f>
        <v>4</v>
      </c>
      <c r="AO3145" s="45" t="str">
        <f>MONTH(R3145)&amp;"/"&amp;YEAR(R3145)</f>
        <v>1/1900</v>
      </c>
      <c r="AP3145" s="45" t="e">
        <f>WEEKNUM(R3145)-WEEKNUM(EOMONTH(R3145,-1)+1)+1</f>
        <v>#NUM!</v>
      </c>
      <c r="AQ3145" s="45">
        <f>IF(AU3145="S",IF(Q3145="1. Aceitou o programa",R3145-B3145,0),0)</f>
        <v>0</v>
      </c>
      <c r="AR3145" s="45">
        <f>IF(AU3145="S",IF(AND(S3145&lt;&gt;"",R3145&lt;&gt;""),S3145-R3145,0),0)</f>
        <v>0</v>
      </c>
      <c r="AS3145" s="45">
        <f>IF(AU3145="S",IF(Q3145="1. Aceitou o programa",IF(OR(X3145="Não se Aplica",X3145=""),IF(OR(W3145="Não se Aplica",W3145=""),0,W3145-V3145),AVERAGE(X3145-W3145,W3145-V3145)),0),0)</f>
        <v>0</v>
      </c>
      <c r="AT3145" s="45">
        <f>IF(AU3145="S",IF(AND(Q3145="1. Aceitou o programa",AB3145="Realizada"),IFERROR(IF(AA3145="",0,AA3145-R3145),0),0),0)</f>
        <v>0</v>
      </c>
      <c r="AU3145" s="45" t="str">
        <f>_xlfn.XLOOKUP(U3145,'Lista Suspensa'!$AA$20:$AA$23,'Lista Suspensa'!$AB$20:$AB$23,"N/A")</f>
        <v>S</v>
      </c>
    </row>
    <row r="3146" spans="1:47" ht="12" customHeight="1" x14ac:dyDescent="0.3">
      <c r="A3146" s="87" t="s">
        <v>47</v>
      </c>
      <c r="B3146" s="88">
        <v>46104</v>
      </c>
      <c r="C3146" s="89" t="s">
        <v>48</v>
      </c>
      <c r="D3146" s="89" t="s">
        <v>49</v>
      </c>
      <c r="E3146" s="189">
        <v>82596360</v>
      </c>
      <c r="F3146" s="197" t="s">
        <v>7876</v>
      </c>
      <c r="G3146" s="90">
        <v>9069646790</v>
      </c>
      <c r="H3146" s="91">
        <v>29055</v>
      </c>
      <c r="I3146" s="89"/>
      <c r="J3146" s="89" t="s">
        <v>51</v>
      </c>
      <c r="K3146" s="89" t="s">
        <v>76</v>
      </c>
      <c r="L3146" s="89" t="s">
        <v>95</v>
      </c>
      <c r="M3146" s="89" t="s">
        <v>5119</v>
      </c>
      <c r="N3146" s="89" t="s">
        <v>197</v>
      </c>
      <c r="O3146" s="92" t="s">
        <v>7877</v>
      </c>
      <c r="P3146" s="93" t="s">
        <v>57</v>
      </c>
      <c r="Q3146" s="110" t="s">
        <v>5322</v>
      </c>
      <c r="R3146" s="94"/>
      <c r="S3146" s="95">
        <v>46168</v>
      </c>
      <c r="T3146" s="95" t="s">
        <v>5203</v>
      </c>
      <c r="U3146" s="95" t="s">
        <v>1125</v>
      </c>
      <c r="V3146" s="91">
        <v>46146</v>
      </c>
      <c r="W3146" s="91">
        <v>46161</v>
      </c>
      <c r="X3146" s="91">
        <v>46168</v>
      </c>
      <c r="Y3146" s="96"/>
      <c r="Z3146" s="89"/>
      <c r="AA3146" s="95"/>
      <c r="AB3146" s="89"/>
      <c r="AC3146" s="109"/>
      <c r="AD3146" s="89"/>
      <c r="AE3146" s="89"/>
      <c r="AF3146" s="191"/>
      <c r="AG3146" s="194"/>
      <c r="AH3146" s="193"/>
      <c r="AI3146" s="97"/>
      <c r="AJ3146" s="97"/>
      <c r="AK3146" s="97"/>
      <c r="AL3146" s="45" t="s">
        <v>67</v>
      </c>
      <c r="AM3146" s="160" t="str">
        <f>MONTH(B3146)&amp;"/"&amp;YEAR(B3146)</f>
        <v>3/2026</v>
      </c>
      <c r="AN3146" s="45">
        <f>WEEKNUM(B3146)-WEEKNUM(EOMONTH(B3146,-1)+1)+1</f>
        <v>4</v>
      </c>
      <c r="AO3146" s="45" t="str">
        <f>MONTH(R3146)&amp;"/"&amp;YEAR(R3146)</f>
        <v>1/1900</v>
      </c>
      <c r="AP3146" s="45" t="e">
        <f>WEEKNUM(R3146)-WEEKNUM(EOMONTH(R3146,-1)+1)+1</f>
        <v>#NUM!</v>
      </c>
      <c r="AQ3146" s="45">
        <f>IF(AU3146="S",IF(Q3146="1. Aceitou o programa",R3146-B3146,0),0)</f>
        <v>0</v>
      </c>
      <c r="AR3146" s="45">
        <f>IF(AU3146="S",IF(AND(S3146&lt;&gt;"",R3146&lt;&gt;""),S3146-R3146,0),0)</f>
        <v>0</v>
      </c>
      <c r="AS3146" s="45">
        <f>IF(AU3146="S",IF(Q3146="1. Aceitou o programa",IF(OR(X3146="Não se Aplica",X3146=""),IF(OR(W3146="Não se Aplica",W3146=""),0,W3146-V3146),AVERAGE(X3146-W3146,W3146-V3146)),0),0)</f>
        <v>0</v>
      </c>
      <c r="AT3146" s="45">
        <f>IF(AU3146="S",IF(AND(Q3146="1. Aceitou o programa",AB3146="Realizada"),IFERROR(IF(AA3146="",0,AA3146-R3146),0),0),0)</f>
        <v>0</v>
      </c>
      <c r="AU3146" s="45" t="str">
        <f>_xlfn.XLOOKUP(U3146,'Lista Suspensa'!$AA$20:$AA$23,'Lista Suspensa'!$AB$20:$AB$23,"N/A")</f>
        <v>S</v>
      </c>
    </row>
    <row r="3147" spans="1:47" ht="12" customHeight="1" x14ac:dyDescent="0.3">
      <c r="A3147" s="87" t="s">
        <v>47</v>
      </c>
      <c r="B3147" s="88">
        <v>46104</v>
      </c>
      <c r="C3147" s="89" t="s">
        <v>48</v>
      </c>
      <c r="D3147" s="89" t="s">
        <v>49</v>
      </c>
      <c r="E3147" s="189">
        <v>82596915</v>
      </c>
      <c r="F3147" s="197" t="s">
        <v>7878</v>
      </c>
      <c r="G3147" s="90">
        <v>895976722</v>
      </c>
      <c r="H3147" s="91">
        <v>25458</v>
      </c>
      <c r="I3147" s="89"/>
      <c r="J3147" s="89" t="s">
        <v>51</v>
      </c>
      <c r="K3147" s="89" t="s">
        <v>76</v>
      </c>
      <c r="L3147" s="89" t="s">
        <v>95</v>
      </c>
      <c r="M3147" s="89" t="s">
        <v>5849</v>
      </c>
      <c r="N3147" s="89" t="s">
        <v>197</v>
      </c>
      <c r="O3147" s="92" t="s">
        <v>7879</v>
      </c>
      <c r="P3147" s="93" t="s">
        <v>57</v>
      </c>
      <c r="Q3147" s="110" t="s">
        <v>5322</v>
      </c>
      <c r="R3147" s="94"/>
      <c r="S3147" s="95">
        <v>46168</v>
      </c>
      <c r="T3147" s="95" t="s">
        <v>5203</v>
      </c>
      <c r="U3147" s="95" t="s">
        <v>1125</v>
      </c>
      <c r="V3147" s="91">
        <v>46146</v>
      </c>
      <c r="W3147" s="91">
        <v>46161</v>
      </c>
      <c r="X3147" s="91">
        <v>46168</v>
      </c>
      <c r="Y3147" s="96"/>
      <c r="Z3147" s="89"/>
      <c r="AA3147" s="95"/>
      <c r="AB3147" s="89"/>
      <c r="AC3147" s="109"/>
      <c r="AD3147" s="89"/>
      <c r="AE3147" s="89"/>
      <c r="AF3147" s="191"/>
      <c r="AG3147" s="194"/>
      <c r="AH3147" s="193"/>
      <c r="AI3147" s="97"/>
      <c r="AJ3147" s="97"/>
      <c r="AK3147" s="97"/>
      <c r="AL3147" s="45" t="s">
        <v>67</v>
      </c>
      <c r="AM3147" s="160" t="str">
        <f>MONTH(B3147)&amp;"/"&amp;YEAR(B3147)</f>
        <v>3/2026</v>
      </c>
      <c r="AN3147" s="45">
        <f>WEEKNUM(B3147)-WEEKNUM(EOMONTH(B3147,-1)+1)+1</f>
        <v>4</v>
      </c>
      <c r="AO3147" s="45" t="str">
        <f>MONTH(R3147)&amp;"/"&amp;YEAR(R3147)</f>
        <v>1/1900</v>
      </c>
      <c r="AP3147" s="45" t="e">
        <f>WEEKNUM(R3147)-WEEKNUM(EOMONTH(R3147,-1)+1)+1</f>
        <v>#NUM!</v>
      </c>
      <c r="AQ3147" s="45">
        <f>IF(AU3147="S",IF(Q3147="1. Aceitou o programa",R3147-B3147,0),0)</f>
        <v>0</v>
      </c>
      <c r="AR3147" s="45">
        <f>IF(AU3147="S",IF(AND(S3147&lt;&gt;"",R3147&lt;&gt;""),S3147-R3147,0),0)</f>
        <v>0</v>
      </c>
      <c r="AS3147" s="45">
        <f>IF(AU3147="S",IF(Q3147="1. Aceitou o programa",IF(OR(X3147="Não se Aplica",X3147=""),IF(OR(W3147="Não se Aplica",W3147=""),0,W3147-V3147),AVERAGE(X3147-W3147,W3147-V3147)),0),0)</f>
        <v>0</v>
      </c>
      <c r="AT3147" s="45">
        <f>IF(AU3147="S",IF(AND(Q3147="1. Aceitou o programa",AB3147="Realizada"),IFERROR(IF(AA3147="",0,AA3147-R3147),0),0),0)</f>
        <v>0</v>
      </c>
      <c r="AU3147" s="45" t="str">
        <f>_xlfn.XLOOKUP(U3147,'Lista Suspensa'!$AA$20:$AA$23,'Lista Suspensa'!$AB$20:$AB$23,"N/A")</f>
        <v>S</v>
      </c>
    </row>
    <row r="3148" spans="1:47" ht="12" customHeight="1" x14ac:dyDescent="0.3">
      <c r="A3148" s="87" t="s">
        <v>47</v>
      </c>
      <c r="B3148" s="88">
        <v>46104</v>
      </c>
      <c r="C3148" s="89" t="s">
        <v>48</v>
      </c>
      <c r="D3148" s="89" t="s">
        <v>49</v>
      </c>
      <c r="E3148" s="189">
        <v>82597672</v>
      </c>
      <c r="F3148" s="197" t="s">
        <v>7880</v>
      </c>
      <c r="G3148" s="90">
        <v>70786798734</v>
      </c>
      <c r="H3148" s="91">
        <v>22798</v>
      </c>
      <c r="I3148" s="89"/>
      <c r="J3148" s="89" t="s">
        <v>51</v>
      </c>
      <c r="K3148" s="89" t="s">
        <v>76</v>
      </c>
      <c r="L3148" s="89" t="s">
        <v>370</v>
      </c>
      <c r="M3148" s="89" t="s">
        <v>7881</v>
      </c>
      <c r="N3148" s="89" t="s">
        <v>197</v>
      </c>
      <c r="O3148" s="92" t="s">
        <v>7882</v>
      </c>
      <c r="P3148" s="93" t="s">
        <v>57</v>
      </c>
      <c r="Q3148" s="110" t="s">
        <v>5322</v>
      </c>
      <c r="R3148" s="94"/>
      <c r="S3148" s="95">
        <v>46168</v>
      </c>
      <c r="T3148" s="95" t="s">
        <v>5203</v>
      </c>
      <c r="U3148" s="95" t="s">
        <v>1125</v>
      </c>
      <c r="V3148" s="91">
        <v>46146</v>
      </c>
      <c r="W3148" s="91">
        <v>46161</v>
      </c>
      <c r="X3148" s="91">
        <v>46168</v>
      </c>
      <c r="Y3148" s="96"/>
      <c r="Z3148" s="89"/>
      <c r="AA3148" s="95"/>
      <c r="AB3148" s="89"/>
      <c r="AC3148" s="109"/>
      <c r="AD3148" s="89"/>
      <c r="AE3148" s="89"/>
      <c r="AF3148" s="191"/>
      <c r="AG3148" s="194"/>
      <c r="AH3148" s="193"/>
      <c r="AI3148" s="97"/>
      <c r="AJ3148" s="97"/>
      <c r="AK3148" s="97"/>
      <c r="AL3148" s="45" t="s">
        <v>67</v>
      </c>
      <c r="AM3148" s="160" t="str">
        <f>MONTH(B3148)&amp;"/"&amp;YEAR(B3148)</f>
        <v>3/2026</v>
      </c>
      <c r="AN3148" s="45">
        <f>WEEKNUM(B3148)-WEEKNUM(EOMONTH(B3148,-1)+1)+1</f>
        <v>4</v>
      </c>
      <c r="AO3148" s="45" t="str">
        <f>MONTH(R3148)&amp;"/"&amp;YEAR(R3148)</f>
        <v>1/1900</v>
      </c>
      <c r="AP3148" s="45" t="e">
        <f>WEEKNUM(R3148)-WEEKNUM(EOMONTH(R3148,-1)+1)+1</f>
        <v>#NUM!</v>
      </c>
      <c r="AQ3148" s="45">
        <f>IF(AU3148="S",IF(Q3148="1. Aceitou o programa",R3148-B3148,0),0)</f>
        <v>0</v>
      </c>
      <c r="AR3148" s="45">
        <f>IF(AU3148="S",IF(AND(S3148&lt;&gt;"",R3148&lt;&gt;""),S3148-R3148,0),0)</f>
        <v>0</v>
      </c>
      <c r="AS3148" s="45">
        <f>IF(AU3148="S",IF(Q3148="1. Aceitou o programa",IF(OR(X3148="Não se Aplica",X3148=""),IF(OR(W3148="Não se Aplica",W3148=""),0,W3148-V3148),AVERAGE(X3148-W3148,W3148-V3148)),0),0)</f>
        <v>0</v>
      </c>
      <c r="AT3148" s="45">
        <f>IF(AU3148="S",IF(AND(Q3148="1. Aceitou o programa",AB3148="Realizada"),IFERROR(IF(AA3148="",0,AA3148-R3148),0),0),0)</f>
        <v>0</v>
      </c>
      <c r="AU3148" s="45" t="str">
        <f>_xlfn.XLOOKUP(U3148,'Lista Suspensa'!$AA$20:$AA$23,'Lista Suspensa'!$AB$20:$AB$23,"N/A")</f>
        <v>S</v>
      </c>
    </row>
    <row r="3149" spans="1:47" ht="12" customHeight="1" x14ac:dyDescent="0.3">
      <c r="A3149" s="87" t="s">
        <v>47</v>
      </c>
      <c r="B3149" s="88">
        <v>46104</v>
      </c>
      <c r="C3149" s="89" t="s">
        <v>48</v>
      </c>
      <c r="D3149" s="89" t="s">
        <v>49</v>
      </c>
      <c r="E3149" s="189">
        <v>86543652</v>
      </c>
      <c r="F3149" s="197" t="s">
        <v>7883</v>
      </c>
      <c r="G3149" s="90">
        <v>9264185720</v>
      </c>
      <c r="H3149" s="91">
        <v>29483</v>
      </c>
      <c r="I3149" s="89"/>
      <c r="J3149" s="89" t="s">
        <v>51</v>
      </c>
      <c r="K3149" s="89" t="s">
        <v>76</v>
      </c>
      <c r="L3149" s="89" t="s">
        <v>370</v>
      </c>
      <c r="M3149" s="89" t="s">
        <v>7865</v>
      </c>
      <c r="N3149" s="89" t="s">
        <v>197</v>
      </c>
      <c r="O3149" s="92" t="s">
        <v>7866</v>
      </c>
      <c r="P3149" s="93" t="s">
        <v>57</v>
      </c>
      <c r="Q3149" s="110" t="s">
        <v>5322</v>
      </c>
      <c r="R3149" s="94"/>
      <c r="S3149" s="95">
        <v>46168</v>
      </c>
      <c r="T3149" s="95" t="s">
        <v>5203</v>
      </c>
      <c r="U3149" s="95" t="s">
        <v>1125</v>
      </c>
      <c r="V3149" s="91">
        <v>46146</v>
      </c>
      <c r="W3149" s="91">
        <v>46161</v>
      </c>
      <c r="X3149" s="91">
        <v>46168</v>
      </c>
      <c r="Y3149" s="96"/>
      <c r="Z3149" s="89"/>
      <c r="AA3149" s="95"/>
      <c r="AB3149" s="89"/>
      <c r="AC3149" s="109"/>
      <c r="AD3149" s="89"/>
      <c r="AE3149" s="89"/>
      <c r="AF3149" s="191"/>
      <c r="AG3149" s="194"/>
      <c r="AH3149" s="193"/>
      <c r="AI3149" s="97"/>
      <c r="AJ3149" s="97"/>
      <c r="AK3149" s="97"/>
      <c r="AL3149" s="45" t="s">
        <v>67</v>
      </c>
      <c r="AM3149" s="160" t="str">
        <f>MONTH(B3149)&amp;"/"&amp;YEAR(B3149)</f>
        <v>3/2026</v>
      </c>
      <c r="AN3149" s="45">
        <f>WEEKNUM(B3149)-WEEKNUM(EOMONTH(B3149,-1)+1)+1</f>
        <v>4</v>
      </c>
      <c r="AO3149" s="45" t="str">
        <f>MONTH(R3149)&amp;"/"&amp;YEAR(R3149)</f>
        <v>1/1900</v>
      </c>
      <c r="AP3149" s="45" t="e">
        <f>WEEKNUM(R3149)-WEEKNUM(EOMONTH(R3149,-1)+1)+1</f>
        <v>#NUM!</v>
      </c>
      <c r="AQ3149" s="45">
        <f>IF(AU3149="S",IF(Q3149="1. Aceitou o programa",R3149-B3149,0),0)</f>
        <v>0</v>
      </c>
      <c r="AR3149" s="45">
        <f>IF(AU3149="S",IF(AND(S3149&lt;&gt;"",R3149&lt;&gt;""),S3149-R3149,0),0)</f>
        <v>0</v>
      </c>
      <c r="AS3149" s="45">
        <f>IF(AU3149="S",IF(Q3149="1. Aceitou o programa",IF(OR(X3149="Não se Aplica",X3149=""),IF(OR(W3149="Não se Aplica",W3149=""),0,W3149-V3149),AVERAGE(X3149-W3149,W3149-V3149)),0),0)</f>
        <v>0</v>
      </c>
      <c r="AT3149" s="45">
        <f>IF(AU3149="S",IF(AND(Q3149="1. Aceitou o programa",AB3149="Realizada"),IFERROR(IF(AA3149="",0,AA3149-R3149),0),0),0)</f>
        <v>0</v>
      </c>
      <c r="AU3149" s="45" t="str">
        <f>_xlfn.XLOOKUP(U3149,'Lista Suspensa'!$AA$20:$AA$23,'Lista Suspensa'!$AB$20:$AB$23,"N/A")</f>
        <v>S</v>
      </c>
    </row>
    <row r="3150" spans="1:47" ht="12" customHeight="1" x14ac:dyDescent="0.3">
      <c r="A3150" s="87" t="s">
        <v>47</v>
      </c>
      <c r="B3150" s="88">
        <v>46104</v>
      </c>
      <c r="C3150" s="89" t="s">
        <v>48</v>
      </c>
      <c r="D3150" s="89" t="s">
        <v>49</v>
      </c>
      <c r="E3150" s="189">
        <v>82598767</v>
      </c>
      <c r="F3150" s="197" t="s">
        <v>7884</v>
      </c>
      <c r="G3150" s="90">
        <v>3003206710</v>
      </c>
      <c r="H3150" s="91">
        <v>27593</v>
      </c>
      <c r="I3150" s="89"/>
      <c r="J3150" s="89" t="s">
        <v>84</v>
      </c>
      <c r="K3150" s="89" t="s">
        <v>76</v>
      </c>
      <c r="L3150" s="89" t="s">
        <v>95</v>
      </c>
      <c r="M3150" s="89" t="s">
        <v>222</v>
      </c>
      <c r="N3150" s="89" t="s">
        <v>197</v>
      </c>
      <c r="O3150" s="92" t="s">
        <v>7885</v>
      </c>
      <c r="P3150" s="93" t="s">
        <v>57</v>
      </c>
      <c r="Q3150" s="110" t="s">
        <v>5322</v>
      </c>
      <c r="R3150" s="94"/>
      <c r="S3150" s="95">
        <v>46168</v>
      </c>
      <c r="T3150" s="95" t="s">
        <v>5203</v>
      </c>
      <c r="U3150" s="95" t="s">
        <v>1125</v>
      </c>
      <c r="V3150" s="91">
        <v>46146</v>
      </c>
      <c r="W3150" s="91">
        <v>46161</v>
      </c>
      <c r="X3150" s="91">
        <v>46168</v>
      </c>
      <c r="Y3150" s="96"/>
      <c r="Z3150" s="89"/>
      <c r="AA3150" s="95"/>
      <c r="AB3150" s="89"/>
      <c r="AC3150" s="109"/>
      <c r="AD3150" s="89"/>
      <c r="AE3150" s="89"/>
      <c r="AF3150" s="191"/>
      <c r="AG3150" s="194"/>
      <c r="AH3150" s="193"/>
      <c r="AI3150" s="97"/>
      <c r="AJ3150" s="97"/>
      <c r="AK3150" s="97"/>
      <c r="AL3150" s="45" t="s">
        <v>67</v>
      </c>
      <c r="AM3150" s="160" t="str">
        <f>MONTH(B3150)&amp;"/"&amp;YEAR(B3150)</f>
        <v>3/2026</v>
      </c>
      <c r="AN3150" s="45">
        <f>WEEKNUM(B3150)-WEEKNUM(EOMONTH(B3150,-1)+1)+1</f>
        <v>4</v>
      </c>
      <c r="AO3150" s="45" t="str">
        <f>MONTH(R3150)&amp;"/"&amp;YEAR(R3150)</f>
        <v>1/1900</v>
      </c>
      <c r="AP3150" s="45" t="e">
        <f>WEEKNUM(R3150)-WEEKNUM(EOMONTH(R3150,-1)+1)+1</f>
        <v>#NUM!</v>
      </c>
      <c r="AQ3150" s="45">
        <f>IF(AU3150="S",IF(Q3150="1. Aceitou o programa",R3150-B3150,0),0)</f>
        <v>0</v>
      </c>
      <c r="AR3150" s="45">
        <f>IF(AU3150="S",IF(AND(S3150&lt;&gt;"",R3150&lt;&gt;""),S3150-R3150,0),0)</f>
        <v>0</v>
      </c>
      <c r="AS3150" s="45">
        <f>IF(AU3150="S",IF(Q3150="1. Aceitou o programa",IF(OR(X3150="Não se Aplica",X3150=""),IF(OR(W3150="Não se Aplica",W3150=""),0,W3150-V3150),AVERAGE(X3150-W3150,W3150-V3150)),0),0)</f>
        <v>0</v>
      </c>
      <c r="AT3150" s="45">
        <f>IF(AU3150="S",IF(AND(Q3150="1. Aceitou o programa",AB3150="Realizada"),IFERROR(IF(AA3150="",0,AA3150-R3150),0),0),0)</f>
        <v>0</v>
      </c>
      <c r="AU3150" s="45" t="str">
        <f>_xlfn.XLOOKUP(U3150,'Lista Suspensa'!$AA$20:$AA$23,'Lista Suspensa'!$AB$20:$AB$23,"N/A")</f>
        <v>S</v>
      </c>
    </row>
    <row r="3151" spans="1:47" ht="12" customHeight="1" x14ac:dyDescent="0.3">
      <c r="A3151" s="87" t="s">
        <v>47</v>
      </c>
      <c r="B3151" s="88">
        <v>46104</v>
      </c>
      <c r="C3151" s="89" t="s">
        <v>48</v>
      </c>
      <c r="D3151" s="89" t="s">
        <v>49</v>
      </c>
      <c r="E3151" s="189">
        <v>82601070</v>
      </c>
      <c r="F3151" s="197" t="s">
        <v>7886</v>
      </c>
      <c r="G3151" s="90">
        <v>2606932781</v>
      </c>
      <c r="H3151" s="91">
        <v>26458</v>
      </c>
      <c r="I3151" s="89"/>
      <c r="J3151" s="89" t="s">
        <v>51</v>
      </c>
      <c r="K3151" s="89" t="s">
        <v>76</v>
      </c>
      <c r="L3151" s="89" t="s">
        <v>95</v>
      </c>
      <c r="M3151" s="89" t="s">
        <v>1592</v>
      </c>
      <c r="N3151" s="89" t="s">
        <v>291</v>
      </c>
      <c r="O3151" s="92" t="s">
        <v>7887</v>
      </c>
      <c r="P3151" s="93" t="s">
        <v>57</v>
      </c>
      <c r="Q3151" s="110" t="s">
        <v>5322</v>
      </c>
      <c r="R3151" s="94"/>
      <c r="S3151" s="95">
        <v>46168</v>
      </c>
      <c r="T3151" s="95" t="s">
        <v>5203</v>
      </c>
      <c r="U3151" s="95" t="s">
        <v>1125</v>
      </c>
      <c r="V3151" s="91">
        <v>46146</v>
      </c>
      <c r="W3151" s="91">
        <v>46161</v>
      </c>
      <c r="X3151" s="91">
        <v>46168</v>
      </c>
      <c r="Y3151" s="96"/>
      <c r="Z3151" s="89"/>
      <c r="AA3151" s="95"/>
      <c r="AB3151" s="89"/>
      <c r="AC3151" s="109"/>
      <c r="AD3151" s="89"/>
      <c r="AE3151" s="89"/>
      <c r="AF3151" s="191"/>
      <c r="AG3151" s="194"/>
      <c r="AH3151" s="193"/>
      <c r="AI3151" s="97"/>
      <c r="AJ3151" s="97"/>
      <c r="AK3151" s="97"/>
      <c r="AL3151" s="45" t="s">
        <v>67</v>
      </c>
      <c r="AM3151" s="160" t="str">
        <f>MONTH(B3151)&amp;"/"&amp;YEAR(B3151)</f>
        <v>3/2026</v>
      </c>
      <c r="AN3151" s="45">
        <f>WEEKNUM(B3151)-WEEKNUM(EOMONTH(B3151,-1)+1)+1</f>
        <v>4</v>
      </c>
      <c r="AO3151" s="45" t="str">
        <f>MONTH(R3151)&amp;"/"&amp;YEAR(R3151)</f>
        <v>1/1900</v>
      </c>
      <c r="AP3151" s="45" t="e">
        <f>WEEKNUM(R3151)-WEEKNUM(EOMONTH(R3151,-1)+1)+1</f>
        <v>#NUM!</v>
      </c>
      <c r="AQ3151" s="45">
        <f>IF(AU3151="S",IF(Q3151="1. Aceitou o programa",R3151-B3151,0),0)</f>
        <v>0</v>
      </c>
      <c r="AR3151" s="45">
        <f>IF(AU3151="S",IF(AND(S3151&lt;&gt;"",R3151&lt;&gt;""),S3151-R3151,0),0)</f>
        <v>0</v>
      </c>
      <c r="AS3151" s="45">
        <f>IF(AU3151="S",IF(Q3151="1. Aceitou o programa",IF(OR(X3151="Não se Aplica",X3151=""),IF(OR(W3151="Não se Aplica",W3151=""),0,W3151-V3151),AVERAGE(X3151-W3151,W3151-V3151)),0),0)</f>
        <v>0</v>
      </c>
      <c r="AT3151" s="45">
        <f>IF(AU3151="S",IF(AND(Q3151="1. Aceitou o programa",AB3151="Realizada"),IFERROR(IF(AA3151="",0,AA3151-R3151),0),0),0)</f>
        <v>0</v>
      </c>
      <c r="AU3151" s="45" t="str">
        <f>_xlfn.XLOOKUP(U3151,'Lista Suspensa'!$AA$20:$AA$23,'Lista Suspensa'!$AB$20:$AB$23,"N/A")</f>
        <v>S</v>
      </c>
    </row>
    <row r="3152" spans="1:47" ht="12" customHeight="1" x14ac:dyDescent="0.3">
      <c r="A3152" s="87" t="s">
        <v>47</v>
      </c>
      <c r="B3152" s="88">
        <v>46104</v>
      </c>
      <c r="C3152" s="89" t="s">
        <v>48</v>
      </c>
      <c r="D3152" s="89" t="s">
        <v>49</v>
      </c>
      <c r="E3152" s="189">
        <v>82604174</v>
      </c>
      <c r="F3152" s="197" t="s">
        <v>7888</v>
      </c>
      <c r="G3152" s="90">
        <v>54529182720</v>
      </c>
      <c r="H3152" s="91">
        <v>21277</v>
      </c>
      <c r="I3152" s="89"/>
      <c r="J3152" s="89" t="s">
        <v>51</v>
      </c>
      <c r="K3152" s="89" t="s">
        <v>76</v>
      </c>
      <c r="L3152" s="89" t="s">
        <v>95</v>
      </c>
      <c r="M3152" s="89" t="s">
        <v>445</v>
      </c>
      <c r="N3152" s="89" t="s">
        <v>291</v>
      </c>
      <c r="O3152" s="92" t="s">
        <v>7889</v>
      </c>
      <c r="P3152" s="93" t="s">
        <v>57</v>
      </c>
      <c r="Q3152" s="110" t="s">
        <v>5322</v>
      </c>
      <c r="R3152" s="94"/>
      <c r="S3152" s="95">
        <v>46168</v>
      </c>
      <c r="T3152" s="95" t="s">
        <v>5203</v>
      </c>
      <c r="U3152" s="95" t="s">
        <v>1125</v>
      </c>
      <c r="V3152" s="91">
        <v>46146</v>
      </c>
      <c r="W3152" s="91">
        <v>46161</v>
      </c>
      <c r="X3152" s="91">
        <v>46168</v>
      </c>
      <c r="Y3152" s="96"/>
      <c r="Z3152" s="89"/>
      <c r="AA3152" s="95"/>
      <c r="AB3152" s="89"/>
      <c r="AC3152" s="109"/>
      <c r="AD3152" s="89"/>
      <c r="AE3152" s="89"/>
      <c r="AF3152" s="191"/>
      <c r="AG3152" s="194"/>
      <c r="AH3152" s="193"/>
      <c r="AI3152" s="97"/>
      <c r="AJ3152" s="97"/>
      <c r="AK3152" s="97"/>
      <c r="AL3152" s="45" t="s">
        <v>67</v>
      </c>
      <c r="AM3152" s="160" t="str">
        <f>MONTH(B3152)&amp;"/"&amp;YEAR(B3152)</f>
        <v>3/2026</v>
      </c>
      <c r="AN3152" s="45">
        <f>WEEKNUM(B3152)-WEEKNUM(EOMONTH(B3152,-1)+1)+1</f>
        <v>4</v>
      </c>
      <c r="AO3152" s="45" t="str">
        <f>MONTH(R3152)&amp;"/"&amp;YEAR(R3152)</f>
        <v>1/1900</v>
      </c>
      <c r="AP3152" s="45" t="e">
        <f>WEEKNUM(R3152)-WEEKNUM(EOMONTH(R3152,-1)+1)+1</f>
        <v>#NUM!</v>
      </c>
      <c r="AQ3152" s="45">
        <f>IF(AU3152="S",IF(Q3152="1. Aceitou o programa",R3152-B3152,0),0)</f>
        <v>0</v>
      </c>
      <c r="AR3152" s="45">
        <f>IF(AU3152="S",IF(AND(S3152&lt;&gt;"",R3152&lt;&gt;""),S3152-R3152,0),0)</f>
        <v>0</v>
      </c>
      <c r="AS3152" s="45">
        <f>IF(AU3152="S",IF(Q3152="1. Aceitou o programa",IF(OR(X3152="Não se Aplica",X3152=""),IF(OR(W3152="Não se Aplica",W3152=""),0,W3152-V3152),AVERAGE(X3152-W3152,W3152-V3152)),0),0)</f>
        <v>0</v>
      </c>
      <c r="AT3152" s="45">
        <f>IF(AU3152="S",IF(AND(Q3152="1. Aceitou o programa",AB3152="Realizada"),IFERROR(IF(AA3152="",0,AA3152-R3152),0),0),0)</f>
        <v>0</v>
      </c>
      <c r="AU3152" s="45" t="str">
        <f>_xlfn.XLOOKUP(U3152,'Lista Suspensa'!$AA$20:$AA$23,'Lista Suspensa'!$AB$20:$AB$23,"N/A")</f>
        <v>S</v>
      </c>
    </row>
    <row r="3153" spans="1:47" ht="12" customHeight="1" x14ac:dyDescent="0.3">
      <c r="A3153" s="87" t="s">
        <v>47</v>
      </c>
      <c r="B3153" s="88">
        <v>46104</v>
      </c>
      <c r="C3153" s="89" t="s">
        <v>48</v>
      </c>
      <c r="D3153" s="89" t="s">
        <v>49</v>
      </c>
      <c r="E3153" s="189">
        <v>94223174</v>
      </c>
      <c r="F3153" s="197" t="s">
        <v>7890</v>
      </c>
      <c r="G3153" s="90">
        <v>17151272774</v>
      </c>
      <c r="H3153" s="91">
        <v>37082</v>
      </c>
      <c r="I3153" s="89"/>
      <c r="J3153" s="89" t="s">
        <v>84</v>
      </c>
      <c r="K3153" s="89" t="s">
        <v>76</v>
      </c>
      <c r="L3153" s="89" t="s">
        <v>95</v>
      </c>
      <c r="M3153" s="89" t="s">
        <v>222</v>
      </c>
      <c r="N3153" s="89" t="s">
        <v>197</v>
      </c>
      <c r="O3153" s="92" t="s">
        <v>7891</v>
      </c>
      <c r="P3153" s="93" t="s">
        <v>57</v>
      </c>
      <c r="Q3153" s="110" t="s">
        <v>5322</v>
      </c>
      <c r="R3153" s="94"/>
      <c r="S3153" s="95">
        <v>46168</v>
      </c>
      <c r="T3153" s="95" t="s">
        <v>5203</v>
      </c>
      <c r="U3153" s="95" t="s">
        <v>1125</v>
      </c>
      <c r="V3153" s="91">
        <v>46146</v>
      </c>
      <c r="W3153" s="91">
        <v>46161</v>
      </c>
      <c r="X3153" s="91">
        <v>46168</v>
      </c>
      <c r="Y3153" s="96"/>
      <c r="Z3153" s="89"/>
      <c r="AA3153" s="95"/>
      <c r="AB3153" s="89"/>
      <c r="AC3153" s="109"/>
      <c r="AD3153" s="89"/>
      <c r="AE3153" s="89"/>
      <c r="AF3153" s="191"/>
      <c r="AG3153" s="194"/>
      <c r="AH3153" s="193"/>
      <c r="AI3153" s="97"/>
      <c r="AJ3153" s="97"/>
      <c r="AK3153" s="97"/>
      <c r="AL3153" s="45" t="s">
        <v>67</v>
      </c>
      <c r="AM3153" s="160" t="str">
        <f>MONTH(B3153)&amp;"/"&amp;YEAR(B3153)</f>
        <v>3/2026</v>
      </c>
      <c r="AN3153" s="45">
        <f>WEEKNUM(B3153)-WEEKNUM(EOMONTH(B3153,-1)+1)+1</f>
        <v>4</v>
      </c>
      <c r="AO3153" s="45" t="str">
        <f>MONTH(R3153)&amp;"/"&amp;YEAR(R3153)</f>
        <v>1/1900</v>
      </c>
      <c r="AP3153" s="45" t="e">
        <f>WEEKNUM(R3153)-WEEKNUM(EOMONTH(R3153,-1)+1)+1</f>
        <v>#NUM!</v>
      </c>
      <c r="AQ3153" s="45">
        <f>IF(AU3153="S",IF(Q3153="1. Aceitou o programa",R3153-B3153,0),0)</f>
        <v>0</v>
      </c>
      <c r="AR3153" s="45">
        <f>IF(AU3153="S",IF(AND(S3153&lt;&gt;"",R3153&lt;&gt;""),S3153-R3153,0),0)</f>
        <v>0</v>
      </c>
      <c r="AS3153" s="45">
        <f>IF(AU3153="S",IF(Q3153="1. Aceitou o programa",IF(OR(X3153="Não se Aplica",X3153=""),IF(OR(W3153="Não se Aplica",W3153=""),0,W3153-V3153),AVERAGE(X3153-W3153,W3153-V3153)),0),0)</f>
        <v>0</v>
      </c>
      <c r="AT3153" s="45">
        <f>IF(AU3153="S",IF(AND(Q3153="1. Aceitou o programa",AB3153="Realizada"),IFERROR(IF(AA3153="",0,AA3153-R3153),0),0),0)</f>
        <v>0</v>
      </c>
      <c r="AU3153" s="45" t="str">
        <f>_xlfn.XLOOKUP(U3153,'Lista Suspensa'!$AA$20:$AA$23,'Lista Suspensa'!$AB$20:$AB$23,"N/A")</f>
        <v>S</v>
      </c>
    </row>
    <row r="3154" spans="1:47" ht="12" customHeight="1" x14ac:dyDescent="0.3">
      <c r="A3154" s="87" t="s">
        <v>47</v>
      </c>
      <c r="B3154" s="88">
        <v>46104</v>
      </c>
      <c r="C3154" s="89" t="s">
        <v>48</v>
      </c>
      <c r="D3154" s="89" t="s">
        <v>49</v>
      </c>
      <c r="E3154" s="189">
        <v>82601034</v>
      </c>
      <c r="F3154" s="197" t="s">
        <v>7892</v>
      </c>
      <c r="G3154" s="90">
        <v>901427721</v>
      </c>
      <c r="H3154" s="91">
        <v>26214</v>
      </c>
      <c r="I3154" s="89"/>
      <c r="J3154" s="89" t="s">
        <v>51</v>
      </c>
      <c r="K3154" s="89" t="s">
        <v>76</v>
      </c>
      <c r="L3154" s="89" t="s">
        <v>95</v>
      </c>
      <c r="M3154" s="89" t="s">
        <v>299</v>
      </c>
      <c r="N3154" s="89" t="s">
        <v>197</v>
      </c>
      <c r="O3154" s="92" t="s">
        <v>7893</v>
      </c>
      <c r="P3154" s="93" t="s">
        <v>57</v>
      </c>
      <c r="Q3154" s="110" t="s">
        <v>5322</v>
      </c>
      <c r="R3154" s="94"/>
      <c r="S3154" s="95">
        <v>46168</v>
      </c>
      <c r="T3154" s="95" t="s">
        <v>5203</v>
      </c>
      <c r="U3154" s="95" t="s">
        <v>1125</v>
      </c>
      <c r="V3154" s="91">
        <v>46146</v>
      </c>
      <c r="W3154" s="91">
        <v>46161</v>
      </c>
      <c r="X3154" s="91">
        <v>46168</v>
      </c>
      <c r="Y3154" s="96"/>
      <c r="Z3154" s="89"/>
      <c r="AA3154" s="95"/>
      <c r="AB3154" s="89"/>
      <c r="AC3154" s="109"/>
      <c r="AD3154" s="89"/>
      <c r="AE3154" s="89"/>
      <c r="AF3154" s="191"/>
      <c r="AG3154" s="194"/>
      <c r="AH3154" s="193"/>
      <c r="AI3154" s="97"/>
      <c r="AJ3154" s="97"/>
      <c r="AK3154" s="97"/>
      <c r="AL3154" s="45" t="s">
        <v>67</v>
      </c>
      <c r="AM3154" s="160" t="str">
        <f>MONTH(B3154)&amp;"/"&amp;YEAR(B3154)</f>
        <v>3/2026</v>
      </c>
      <c r="AN3154" s="45">
        <f>WEEKNUM(B3154)-WEEKNUM(EOMONTH(B3154,-1)+1)+1</f>
        <v>4</v>
      </c>
      <c r="AO3154" s="45" t="str">
        <f>MONTH(R3154)&amp;"/"&amp;YEAR(R3154)</f>
        <v>1/1900</v>
      </c>
      <c r="AP3154" s="45" t="e">
        <f>WEEKNUM(R3154)-WEEKNUM(EOMONTH(R3154,-1)+1)+1</f>
        <v>#NUM!</v>
      </c>
      <c r="AQ3154" s="45">
        <f>IF(AU3154="S",IF(Q3154="1. Aceitou o programa",R3154-B3154,0),0)</f>
        <v>0</v>
      </c>
      <c r="AR3154" s="45">
        <f>IF(AU3154="S",IF(AND(S3154&lt;&gt;"",R3154&lt;&gt;""),S3154-R3154,0),0)</f>
        <v>0</v>
      </c>
      <c r="AS3154" s="45">
        <f>IF(AU3154="S",IF(Q3154="1. Aceitou o programa",IF(OR(X3154="Não se Aplica",X3154=""),IF(OR(W3154="Não se Aplica",W3154=""),0,W3154-V3154),AVERAGE(X3154-W3154,W3154-V3154)),0),0)</f>
        <v>0</v>
      </c>
      <c r="AT3154" s="45">
        <f>IF(AU3154="S",IF(AND(Q3154="1. Aceitou o programa",AB3154="Realizada"),IFERROR(IF(AA3154="",0,AA3154-R3154),0),0),0)</f>
        <v>0</v>
      </c>
      <c r="AU3154" s="45" t="str">
        <f>_xlfn.XLOOKUP(U3154,'Lista Suspensa'!$AA$20:$AA$23,'Lista Suspensa'!$AB$20:$AB$23,"N/A")</f>
        <v>S</v>
      </c>
    </row>
    <row r="3155" spans="1:47" ht="12" customHeight="1" x14ac:dyDescent="0.3">
      <c r="A3155" s="87" t="s">
        <v>47</v>
      </c>
      <c r="B3155" s="88">
        <v>46104</v>
      </c>
      <c r="C3155" s="89" t="s">
        <v>48</v>
      </c>
      <c r="D3155" s="89" t="s">
        <v>49</v>
      </c>
      <c r="E3155" s="189">
        <v>82600082</v>
      </c>
      <c r="F3155" s="197" t="s">
        <v>7894</v>
      </c>
      <c r="G3155" s="90">
        <v>8892196723</v>
      </c>
      <c r="H3155" s="91">
        <v>28411</v>
      </c>
      <c r="I3155" s="89"/>
      <c r="J3155" s="89" t="s">
        <v>51</v>
      </c>
      <c r="K3155" s="89" t="s">
        <v>76</v>
      </c>
      <c r="L3155" s="89" t="s">
        <v>95</v>
      </c>
      <c r="M3155" s="89" t="s">
        <v>222</v>
      </c>
      <c r="N3155" s="89" t="s">
        <v>197</v>
      </c>
      <c r="O3155" s="92" t="s">
        <v>7895</v>
      </c>
      <c r="P3155" s="93" t="s">
        <v>57</v>
      </c>
      <c r="Q3155" s="110" t="s">
        <v>5322</v>
      </c>
      <c r="R3155" s="94"/>
      <c r="S3155" s="95">
        <v>46168</v>
      </c>
      <c r="T3155" s="95" t="s">
        <v>5203</v>
      </c>
      <c r="U3155" s="95" t="s">
        <v>1125</v>
      </c>
      <c r="V3155" s="91">
        <v>46146</v>
      </c>
      <c r="W3155" s="91">
        <v>46161</v>
      </c>
      <c r="X3155" s="91">
        <v>46168</v>
      </c>
      <c r="Y3155" s="96"/>
      <c r="Z3155" s="89"/>
      <c r="AA3155" s="95"/>
      <c r="AB3155" s="89"/>
      <c r="AC3155" s="109"/>
      <c r="AD3155" s="89"/>
      <c r="AE3155" s="89"/>
      <c r="AF3155" s="191"/>
      <c r="AG3155" s="194"/>
      <c r="AH3155" s="193"/>
      <c r="AI3155" s="97"/>
      <c r="AJ3155" s="97"/>
      <c r="AK3155" s="97"/>
      <c r="AL3155" s="45" t="s">
        <v>67</v>
      </c>
      <c r="AM3155" s="160" t="str">
        <f>MONTH(B3155)&amp;"/"&amp;YEAR(B3155)</f>
        <v>3/2026</v>
      </c>
      <c r="AN3155" s="45">
        <f>WEEKNUM(B3155)-WEEKNUM(EOMONTH(B3155,-1)+1)+1</f>
        <v>4</v>
      </c>
      <c r="AO3155" s="45" t="str">
        <f>MONTH(R3155)&amp;"/"&amp;YEAR(R3155)</f>
        <v>1/1900</v>
      </c>
      <c r="AP3155" s="45" t="e">
        <f>WEEKNUM(R3155)-WEEKNUM(EOMONTH(R3155,-1)+1)+1</f>
        <v>#NUM!</v>
      </c>
      <c r="AQ3155" s="45">
        <f>IF(AU3155="S",IF(Q3155="1. Aceitou o programa",R3155-B3155,0),0)</f>
        <v>0</v>
      </c>
      <c r="AR3155" s="45">
        <f>IF(AU3155="S",IF(AND(S3155&lt;&gt;"",R3155&lt;&gt;""),S3155-R3155,0),0)</f>
        <v>0</v>
      </c>
      <c r="AS3155" s="45">
        <f>IF(AU3155="S",IF(Q3155="1. Aceitou o programa",IF(OR(X3155="Não se Aplica",X3155=""),IF(OR(W3155="Não se Aplica",W3155=""),0,W3155-V3155),AVERAGE(X3155-W3155,W3155-V3155)),0),0)</f>
        <v>0</v>
      </c>
      <c r="AT3155" s="45">
        <f>IF(AU3155="S",IF(AND(Q3155="1. Aceitou o programa",AB3155="Realizada"),IFERROR(IF(AA3155="",0,AA3155-R3155),0),0),0)</f>
        <v>0</v>
      </c>
      <c r="AU3155" s="45" t="str">
        <f>_xlfn.XLOOKUP(U3155,'Lista Suspensa'!$AA$20:$AA$23,'Lista Suspensa'!$AB$20:$AB$23,"N/A")</f>
        <v>S</v>
      </c>
    </row>
    <row r="3156" spans="1:47" ht="12" customHeight="1" x14ac:dyDescent="0.3">
      <c r="A3156" s="87" t="s">
        <v>47</v>
      </c>
      <c r="B3156" s="88">
        <v>46104</v>
      </c>
      <c r="C3156" s="89" t="s">
        <v>48</v>
      </c>
      <c r="D3156" s="89" t="s">
        <v>49</v>
      </c>
      <c r="E3156" s="189">
        <v>82597038</v>
      </c>
      <c r="F3156" s="197" t="s">
        <v>7896</v>
      </c>
      <c r="G3156" s="90">
        <v>81243499753</v>
      </c>
      <c r="H3156" s="91">
        <v>23529</v>
      </c>
      <c r="I3156" s="89"/>
      <c r="J3156" s="89" t="s">
        <v>84</v>
      </c>
      <c r="K3156" s="89" t="s">
        <v>76</v>
      </c>
      <c r="L3156" s="89" t="s">
        <v>370</v>
      </c>
      <c r="M3156" s="89" t="s">
        <v>328</v>
      </c>
      <c r="N3156" s="89" t="s">
        <v>197</v>
      </c>
      <c r="O3156" s="92" t="s">
        <v>7897</v>
      </c>
      <c r="P3156" s="93" t="s">
        <v>57</v>
      </c>
      <c r="Q3156" s="110" t="s">
        <v>5322</v>
      </c>
      <c r="R3156" s="94"/>
      <c r="S3156" s="95">
        <v>46168</v>
      </c>
      <c r="T3156" s="95" t="s">
        <v>5203</v>
      </c>
      <c r="U3156" s="95" t="s">
        <v>1125</v>
      </c>
      <c r="V3156" s="91">
        <v>46146</v>
      </c>
      <c r="W3156" s="91">
        <v>46161</v>
      </c>
      <c r="X3156" s="91">
        <v>46168</v>
      </c>
      <c r="Y3156" s="96"/>
      <c r="Z3156" s="89"/>
      <c r="AA3156" s="95"/>
      <c r="AB3156" s="89"/>
      <c r="AC3156" s="109"/>
      <c r="AD3156" s="89"/>
      <c r="AE3156" s="89"/>
      <c r="AF3156" s="191"/>
      <c r="AG3156" s="194"/>
      <c r="AH3156" s="193"/>
      <c r="AI3156" s="97"/>
      <c r="AJ3156" s="97"/>
      <c r="AK3156" s="97"/>
      <c r="AL3156" s="45" t="s">
        <v>67</v>
      </c>
      <c r="AM3156" s="160" t="str">
        <f>MONTH(B3156)&amp;"/"&amp;YEAR(B3156)</f>
        <v>3/2026</v>
      </c>
      <c r="AN3156" s="45">
        <f>WEEKNUM(B3156)-WEEKNUM(EOMONTH(B3156,-1)+1)+1</f>
        <v>4</v>
      </c>
      <c r="AO3156" s="45" t="str">
        <f>MONTH(R3156)&amp;"/"&amp;YEAR(R3156)</f>
        <v>1/1900</v>
      </c>
      <c r="AP3156" s="45" t="e">
        <f>WEEKNUM(R3156)-WEEKNUM(EOMONTH(R3156,-1)+1)+1</f>
        <v>#NUM!</v>
      </c>
      <c r="AQ3156" s="45">
        <f>IF(AU3156="S",IF(Q3156="1. Aceitou o programa",R3156-B3156,0),0)</f>
        <v>0</v>
      </c>
      <c r="AR3156" s="45">
        <f>IF(AU3156="S",IF(AND(S3156&lt;&gt;"",R3156&lt;&gt;""),S3156-R3156,0),0)</f>
        <v>0</v>
      </c>
      <c r="AS3156" s="45">
        <f>IF(AU3156="S",IF(Q3156="1. Aceitou o programa",IF(OR(X3156="Não se Aplica",X3156=""),IF(OR(W3156="Não se Aplica",W3156=""),0,W3156-V3156),AVERAGE(X3156-W3156,W3156-V3156)),0),0)</f>
        <v>0</v>
      </c>
      <c r="AT3156" s="45">
        <f>IF(AU3156="S",IF(AND(Q3156="1. Aceitou o programa",AB3156="Realizada"),IFERROR(IF(AA3156="",0,AA3156-R3156),0),0),0)</f>
        <v>0</v>
      </c>
      <c r="AU3156" s="45" t="str">
        <f>_xlfn.XLOOKUP(U3156,'Lista Suspensa'!$AA$20:$AA$23,'Lista Suspensa'!$AB$20:$AB$23,"N/A")</f>
        <v>S</v>
      </c>
    </row>
    <row r="3157" spans="1:47" ht="12" customHeight="1" x14ac:dyDescent="0.3">
      <c r="A3157" s="87" t="s">
        <v>47</v>
      </c>
      <c r="B3157" s="88">
        <v>46104</v>
      </c>
      <c r="C3157" s="89" t="s">
        <v>48</v>
      </c>
      <c r="D3157" s="89" t="s">
        <v>49</v>
      </c>
      <c r="E3157" s="189">
        <v>82603500</v>
      </c>
      <c r="F3157" s="197" t="s">
        <v>7898</v>
      </c>
      <c r="G3157" s="90">
        <v>17192486728</v>
      </c>
      <c r="H3157" s="91">
        <v>39269</v>
      </c>
      <c r="I3157" s="89"/>
      <c r="J3157" s="89" t="s">
        <v>51</v>
      </c>
      <c r="K3157" s="89" t="s">
        <v>76</v>
      </c>
      <c r="L3157" s="89" t="s">
        <v>95</v>
      </c>
      <c r="M3157" s="89" t="s">
        <v>577</v>
      </c>
      <c r="N3157" s="89" t="s">
        <v>197</v>
      </c>
      <c r="O3157" s="92" t="s">
        <v>7899</v>
      </c>
      <c r="P3157" s="93" t="s">
        <v>57</v>
      </c>
      <c r="Q3157" s="110" t="s">
        <v>5322</v>
      </c>
      <c r="R3157" s="94"/>
      <c r="S3157" s="95">
        <v>46168</v>
      </c>
      <c r="T3157" s="95" t="s">
        <v>5203</v>
      </c>
      <c r="U3157" s="95" t="s">
        <v>1125</v>
      </c>
      <c r="V3157" s="91">
        <v>46146</v>
      </c>
      <c r="W3157" s="91">
        <v>46161</v>
      </c>
      <c r="X3157" s="91">
        <v>46168</v>
      </c>
      <c r="Y3157" s="96"/>
      <c r="Z3157" s="89"/>
      <c r="AA3157" s="95"/>
      <c r="AB3157" s="89"/>
      <c r="AC3157" s="109"/>
      <c r="AD3157" s="89"/>
      <c r="AE3157" s="89"/>
      <c r="AF3157" s="191"/>
      <c r="AG3157" s="194"/>
      <c r="AH3157" s="193"/>
      <c r="AI3157" s="97"/>
      <c r="AJ3157" s="97"/>
      <c r="AK3157" s="97"/>
      <c r="AL3157" s="45" t="s">
        <v>67</v>
      </c>
      <c r="AM3157" s="160" t="str">
        <f>MONTH(B3157)&amp;"/"&amp;YEAR(B3157)</f>
        <v>3/2026</v>
      </c>
      <c r="AN3157" s="45">
        <f>WEEKNUM(B3157)-WEEKNUM(EOMONTH(B3157,-1)+1)+1</f>
        <v>4</v>
      </c>
      <c r="AO3157" s="45" t="str">
        <f>MONTH(R3157)&amp;"/"&amp;YEAR(R3157)</f>
        <v>1/1900</v>
      </c>
      <c r="AP3157" s="45" t="e">
        <f>WEEKNUM(R3157)-WEEKNUM(EOMONTH(R3157,-1)+1)+1</f>
        <v>#NUM!</v>
      </c>
      <c r="AQ3157" s="45">
        <f>IF(AU3157="S",IF(Q3157="1. Aceitou o programa",R3157-B3157,0),0)</f>
        <v>0</v>
      </c>
      <c r="AR3157" s="45">
        <f>IF(AU3157="S",IF(AND(S3157&lt;&gt;"",R3157&lt;&gt;""),S3157-R3157,0),0)</f>
        <v>0</v>
      </c>
      <c r="AS3157" s="45">
        <f>IF(AU3157="S",IF(Q3157="1. Aceitou o programa",IF(OR(X3157="Não se Aplica",X3157=""),IF(OR(W3157="Não se Aplica",W3157=""),0,W3157-V3157),AVERAGE(X3157-W3157,W3157-V3157)),0),0)</f>
        <v>0</v>
      </c>
      <c r="AT3157" s="45">
        <f>IF(AU3157="S",IF(AND(Q3157="1. Aceitou o programa",AB3157="Realizada"),IFERROR(IF(AA3157="",0,AA3157-R3157),0),0),0)</f>
        <v>0</v>
      </c>
      <c r="AU3157" s="45" t="str">
        <f>_xlfn.XLOOKUP(U3157,'Lista Suspensa'!$AA$20:$AA$23,'Lista Suspensa'!$AB$20:$AB$23,"N/A")</f>
        <v>S</v>
      </c>
    </row>
    <row r="3158" spans="1:47" ht="12" customHeight="1" x14ac:dyDescent="0.3">
      <c r="A3158" s="87" t="s">
        <v>47</v>
      </c>
      <c r="B3158" s="88">
        <v>46104</v>
      </c>
      <c r="C3158" s="89" t="s">
        <v>48</v>
      </c>
      <c r="D3158" s="89" t="s">
        <v>49</v>
      </c>
      <c r="E3158" s="189">
        <v>82601935</v>
      </c>
      <c r="F3158" s="197" t="s">
        <v>7900</v>
      </c>
      <c r="G3158" s="90">
        <v>10900754729</v>
      </c>
      <c r="H3158" s="91">
        <v>31517</v>
      </c>
      <c r="I3158" s="89"/>
      <c r="J3158" s="89" t="s">
        <v>51</v>
      </c>
      <c r="K3158" s="89" t="s">
        <v>76</v>
      </c>
      <c r="L3158" s="89" t="s">
        <v>95</v>
      </c>
      <c r="M3158" s="89" t="s">
        <v>343</v>
      </c>
      <c r="N3158" s="89" t="s">
        <v>197</v>
      </c>
      <c r="O3158" s="92" t="s">
        <v>7901</v>
      </c>
      <c r="P3158" s="93" t="s">
        <v>57</v>
      </c>
      <c r="Q3158" s="110" t="s">
        <v>5322</v>
      </c>
      <c r="R3158" s="94"/>
      <c r="S3158" s="95">
        <v>46168</v>
      </c>
      <c r="T3158" s="95" t="s">
        <v>5203</v>
      </c>
      <c r="U3158" s="95" t="s">
        <v>1125</v>
      </c>
      <c r="V3158" s="91">
        <v>46146</v>
      </c>
      <c r="W3158" s="91">
        <v>46161</v>
      </c>
      <c r="X3158" s="91">
        <v>46168</v>
      </c>
      <c r="Y3158" s="96"/>
      <c r="Z3158" s="89"/>
      <c r="AA3158" s="95"/>
      <c r="AB3158" s="89"/>
      <c r="AC3158" s="109"/>
      <c r="AD3158" s="89"/>
      <c r="AE3158" s="89"/>
      <c r="AF3158" s="191"/>
      <c r="AG3158" s="194"/>
      <c r="AH3158" s="193"/>
      <c r="AI3158" s="97"/>
      <c r="AJ3158" s="97"/>
      <c r="AK3158" s="97"/>
      <c r="AL3158" s="45" t="s">
        <v>67</v>
      </c>
      <c r="AM3158" s="160" t="str">
        <f>MONTH(B3158)&amp;"/"&amp;YEAR(B3158)</f>
        <v>3/2026</v>
      </c>
      <c r="AN3158" s="45">
        <f>WEEKNUM(B3158)-WEEKNUM(EOMONTH(B3158,-1)+1)+1</f>
        <v>4</v>
      </c>
      <c r="AO3158" s="45" t="str">
        <f>MONTH(R3158)&amp;"/"&amp;YEAR(R3158)</f>
        <v>1/1900</v>
      </c>
      <c r="AP3158" s="45" t="e">
        <f>WEEKNUM(R3158)-WEEKNUM(EOMONTH(R3158,-1)+1)+1</f>
        <v>#NUM!</v>
      </c>
      <c r="AQ3158" s="45">
        <f>IF(AU3158="S",IF(Q3158="1. Aceitou o programa",R3158-B3158,0),0)</f>
        <v>0</v>
      </c>
      <c r="AR3158" s="45">
        <f>IF(AU3158="S",IF(AND(S3158&lt;&gt;"",R3158&lt;&gt;""),S3158-R3158,0),0)</f>
        <v>0</v>
      </c>
      <c r="AS3158" s="45">
        <f>IF(AU3158="S",IF(Q3158="1. Aceitou o programa",IF(OR(X3158="Não se Aplica",X3158=""),IF(OR(W3158="Não se Aplica",W3158=""),0,W3158-V3158),AVERAGE(X3158-W3158,W3158-V3158)),0),0)</f>
        <v>0</v>
      </c>
      <c r="AT3158" s="45">
        <f>IF(AU3158="S",IF(AND(Q3158="1. Aceitou o programa",AB3158="Realizada"),IFERROR(IF(AA3158="",0,AA3158-R3158),0),0),0)</f>
        <v>0</v>
      </c>
      <c r="AU3158" s="45" t="str">
        <f>_xlfn.XLOOKUP(U3158,'Lista Suspensa'!$AA$20:$AA$23,'Lista Suspensa'!$AB$20:$AB$23,"N/A")</f>
        <v>S</v>
      </c>
    </row>
    <row r="3159" spans="1:47" ht="12" customHeight="1" x14ac:dyDescent="0.3">
      <c r="A3159" s="87" t="s">
        <v>47</v>
      </c>
      <c r="B3159" s="88">
        <v>46104</v>
      </c>
      <c r="C3159" s="89" t="s">
        <v>48</v>
      </c>
      <c r="D3159" s="89" t="s">
        <v>49</v>
      </c>
      <c r="E3159" s="189">
        <v>82595552</v>
      </c>
      <c r="F3159" s="197" t="s">
        <v>7902</v>
      </c>
      <c r="G3159" s="90">
        <v>8183178766</v>
      </c>
      <c r="H3159" s="91">
        <v>28984</v>
      </c>
      <c r="I3159" s="89"/>
      <c r="J3159" s="89" t="s">
        <v>84</v>
      </c>
      <c r="K3159" s="89" t="s">
        <v>76</v>
      </c>
      <c r="L3159" s="89" t="s">
        <v>95</v>
      </c>
      <c r="M3159" s="89" t="s">
        <v>222</v>
      </c>
      <c r="N3159" s="89" t="s">
        <v>197</v>
      </c>
      <c r="O3159" s="92" t="s">
        <v>7903</v>
      </c>
      <c r="P3159" s="93" t="s">
        <v>57</v>
      </c>
      <c r="Q3159" s="110" t="s">
        <v>5322</v>
      </c>
      <c r="R3159" s="94"/>
      <c r="S3159" s="95">
        <v>46168</v>
      </c>
      <c r="T3159" s="95" t="s">
        <v>5203</v>
      </c>
      <c r="U3159" s="95" t="s">
        <v>1125</v>
      </c>
      <c r="V3159" s="91">
        <v>46146</v>
      </c>
      <c r="W3159" s="91">
        <v>46161</v>
      </c>
      <c r="X3159" s="91">
        <v>46168</v>
      </c>
      <c r="Y3159" s="96"/>
      <c r="Z3159" s="89"/>
      <c r="AA3159" s="95"/>
      <c r="AB3159" s="89"/>
      <c r="AC3159" s="109"/>
      <c r="AD3159" s="89"/>
      <c r="AE3159" s="89"/>
      <c r="AF3159" s="191"/>
      <c r="AG3159" s="194"/>
      <c r="AH3159" s="193"/>
      <c r="AI3159" s="97"/>
      <c r="AJ3159" s="97"/>
      <c r="AK3159" s="97"/>
      <c r="AL3159" s="45" t="s">
        <v>67</v>
      </c>
      <c r="AM3159" s="160" t="str">
        <f>MONTH(B3159)&amp;"/"&amp;YEAR(B3159)</f>
        <v>3/2026</v>
      </c>
      <c r="AN3159" s="45">
        <f>WEEKNUM(B3159)-WEEKNUM(EOMONTH(B3159,-1)+1)+1</f>
        <v>4</v>
      </c>
      <c r="AO3159" s="45" t="str">
        <f>MONTH(R3159)&amp;"/"&amp;YEAR(R3159)</f>
        <v>1/1900</v>
      </c>
      <c r="AP3159" s="45" t="e">
        <f>WEEKNUM(R3159)-WEEKNUM(EOMONTH(R3159,-1)+1)+1</f>
        <v>#NUM!</v>
      </c>
      <c r="AQ3159" s="45">
        <f>IF(AU3159="S",IF(Q3159="1. Aceitou o programa",R3159-B3159,0),0)</f>
        <v>0</v>
      </c>
      <c r="AR3159" s="45">
        <f>IF(AU3159="S",IF(AND(S3159&lt;&gt;"",R3159&lt;&gt;""),S3159-R3159,0),0)</f>
        <v>0</v>
      </c>
      <c r="AS3159" s="45">
        <f>IF(AU3159="S",IF(Q3159="1. Aceitou o programa",IF(OR(X3159="Não se Aplica",X3159=""),IF(OR(W3159="Não se Aplica",W3159=""),0,W3159-V3159),AVERAGE(X3159-W3159,W3159-V3159)),0),0)</f>
        <v>0</v>
      </c>
      <c r="AT3159" s="45">
        <f>IF(AU3159="S",IF(AND(Q3159="1. Aceitou o programa",AB3159="Realizada"),IFERROR(IF(AA3159="",0,AA3159-R3159),0),0),0)</f>
        <v>0</v>
      </c>
      <c r="AU3159" s="45" t="str">
        <f>_xlfn.XLOOKUP(U3159,'Lista Suspensa'!$AA$20:$AA$23,'Lista Suspensa'!$AB$20:$AB$23,"N/A")</f>
        <v>S</v>
      </c>
    </row>
    <row r="3160" spans="1:47" ht="12" customHeight="1" x14ac:dyDescent="0.3">
      <c r="A3160" s="87" t="s">
        <v>47</v>
      </c>
      <c r="B3160" s="88">
        <v>46104</v>
      </c>
      <c r="C3160" s="89" t="s">
        <v>48</v>
      </c>
      <c r="D3160" s="89" t="s">
        <v>49</v>
      </c>
      <c r="E3160" s="189">
        <v>82597459</v>
      </c>
      <c r="F3160" s="197" t="s">
        <v>7904</v>
      </c>
      <c r="G3160" s="90">
        <v>11731163703</v>
      </c>
      <c r="H3160" s="91">
        <v>31373</v>
      </c>
      <c r="I3160" s="89"/>
      <c r="J3160" s="89" t="s">
        <v>84</v>
      </c>
      <c r="K3160" s="89" t="s">
        <v>76</v>
      </c>
      <c r="L3160" s="89" t="s">
        <v>740</v>
      </c>
      <c r="M3160" s="89" t="s">
        <v>7905</v>
      </c>
      <c r="N3160" s="89" t="s">
        <v>197</v>
      </c>
      <c r="O3160" s="92" t="s">
        <v>7906</v>
      </c>
      <c r="P3160" s="93" t="s">
        <v>57</v>
      </c>
      <c r="Q3160" s="110" t="s">
        <v>5322</v>
      </c>
      <c r="R3160" s="94"/>
      <c r="S3160" s="95">
        <v>46168</v>
      </c>
      <c r="T3160" s="95" t="s">
        <v>5203</v>
      </c>
      <c r="U3160" s="95" t="s">
        <v>1125</v>
      </c>
      <c r="V3160" s="91">
        <v>46146</v>
      </c>
      <c r="W3160" s="91">
        <v>46161</v>
      </c>
      <c r="X3160" s="91">
        <v>46168</v>
      </c>
      <c r="Y3160" s="96"/>
      <c r="Z3160" s="89"/>
      <c r="AA3160" s="95"/>
      <c r="AB3160" s="89"/>
      <c r="AC3160" s="109"/>
      <c r="AD3160" s="89"/>
      <c r="AE3160" s="89"/>
      <c r="AF3160" s="191"/>
      <c r="AG3160" s="194"/>
      <c r="AH3160" s="193"/>
      <c r="AI3160" s="97"/>
      <c r="AJ3160" s="97"/>
      <c r="AK3160" s="97"/>
      <c r="AL3160" s="45" t="s">
        <v>67</v>
      </c>
      <c r="AM3160" s="160" t="str">
        <f>MONTH(B3160)&amp;"/"&amp;YEAR(B3160)</f>
        <v>3/2026</v>
      </c>
      <c r="AN3160" s="45">
        <f>WEEKNUM(B3160)-WEEKNUM(EOMONTH(B3160,-1)+1)+1</f>
        <v>4</v>
      </c>
      <c r="AO3160" s="45" t="str">
        <f>MONTH(R3160)&amp;"/"&amp;YEAR(R3160)</f>
        <v>1/1900</v>
      </c>
      <c r="AP3160" s="45" t="e">
        <f>WEEKNUM(R3160)-WEEKNUM(EOMONTH(R3160,-1)+1)+1</f>
        <v>#NUM!</v>
      </c>
      <c r="AQ3160" s="45">
        <f>IF(AU3160="S",IF(Q3160="1. Aceitou o programa",R3160-B3160,0),0)</f>
        <v>0</v>
      </c>
      <c r="AR3160" s="45">
        <f>IF(AU3160="S",IF(AND(S3160&lt;&gt;"",R3160&lt;&gt;""),S3160-R3160,0),0)</f>
        <v>0</v>
      </c>
      <c r="AS3160" s="45">
        <f>IF(AU3160="S",IF(Q3160="1. Aceitou o programa",IF(OR(X3160="Não se Aplica",X3160=""),IF(OR(W3160="Não se Aplica",W3160=""),0,W3160-V3160),AVERAGE(X3160-W3160,W3160-V3160)),0),0)</f>
        <v>0</v>
      </c>
      <c r="AT3160" s="45">
        <f>IF(AU3160="S",IF(AND(Q3160="1. Aceitou o programa",AB3160="Realizada"),IFERROR(IF(AA3160="",0,AA3160-R3160),0),0),0)</f>
        <v>0</v>
      </c>
      <c r="AU3160" s="45" t="str">
        <f>_xlfn.XLOOKUP(U3160,'Lista Suspensa'!$AA$20:$AA$23,'Lista Suspensa'!$AB$20:$AB$23,"N/A")</f>
        <v>S</v>
      </c>
    </row>
    <row r="3161" spans="1:47" ht="12" customHeight="1" x14ac:dyDescent="0.3">
      <c r="A3161" s="87" t="s">
        <v>47</v>
      </c>
      <c r="B3161" s="88">
        <v>46104</v>
      </c>
      <c r="C3161" s="89" t="s">
        <v>48</v>
      </c>
      <c r="D3161" s="89" t="s">
        <v>49</v>
      </c>
      <c r="E3161" s="189">
        <v>82596809</v>
      </c>
      <c r="F3161" s="197" t="s">
        <v>7907</v>
      </c>
      <c r="G3161" s="90">
        <v>7573511744</v>
      </c>
      <c r="H3161" s="91">
        <v>28870</v>
      </c>
      <c r="I3161" s="89"/>
      <c r="J3161" s="89" t="s">
        <v>84</v>
      </c>
      <c r="K3161" s="89" t="s">
        <v>76</v>
      </c>
      <c r="L3161" s="89" t="s">
        <v>191</v>
      </c>
      <c r="M3161" s="89" t="s">
        <v>2560</v>
      </c>
      <c r="N3161" s="89" t="s">
        <v>291</v>
      </c>
      <c r="O3161" s="92" t="s">
        <v>7908</v>
      </c>
      <c r="P3161" s="93" t="s">
        <v>57</v>
      </c>
      <c r="Q3161" s="110" t="s">
        <v>5322</v>
      </c>
      <c r="R3161" s="94"/>
      <c r="S3161" s="95">
        <v>46168</v>
      </c>
      <c r="T3161" s="95" t="s">
        <v>5203</v>
      </c>
      <c r="U3161" s="95" t="s">
        <v>1125</v>
      </c>
      <c r="V3161" s="91">
        <v>46146</v>
      </c>
      <c r="W3161" s="91">
        <v>46161</v>
      </c>
      <c r="X3161" s="91">
        <v>46168</v>
      </c>
      <c r="Y3161" s="96"/>
      <c r="Z3161" s="89"/>
      <c r="AA3161" s="95"/>
      <c r="AB3161" s="89"/>
      <c r="AC3161" s="109"/>
      <c r="AD3161" s="89"/>
      <c r="AE3161" s="89"/>
      <c r="AF3161" s="191"/>
      <c r="AG3161" s="194"/>
      <c r="AH3161" s="193"/>
      <c r="AI3161" s="97"/>
      <c r="AJ3161" s="97"/>
      <c r="AK3161" s="97"/>
      <c r="AL3161" s="45" t="s">
        <v>67</v>
      </c>
      <c r="AM3161" s="160" t="str">
        <f>MONTH(B3161)&amp;"/"&amp;YEAR(B3161)</f>
        <v>3/2026</v>
      </c>
      <c r="AN3161" s="45">
        <f>WEEKNUM(B3161)-WEEKNUM(EOMONTH(B3161,-1)+1)+1</f>
        <v>4</v>
      </c>
      <c r="AO3161" s="45" t="str">
        <f>MONTH(R3161)&amp;"/"&amp;YEAR(R3161)</f>
        <v>1/1900</v>
      </c>
      <c r="AP3161" s="45" t="e">
        <f>WEEKNUM(R3161)-WEEKNUM(EOMONTH(R3161,-1)+1)+1</f>
        <v>#NUM!</v>
      </c>
      <c r="AQ3161" s="45">
        <f>IF(AU3161="S",IF(Q3161="1. Aceitou o programa",R3161-B3161,0),0)</f>
        <v>0</v>
      </c>
      <c r="AR3161" s="45">
        <f>IF(AU3161="S",IF(AND(S3161&lt;&gt;"",R3161&lt;&gt;""),S3161-R3161,0),0)</f>
        <v>0</v>
      </c>
      <c r="AS3161" s="45">
        <f>IF(AU3161="S",IF(Q3161="1. Aceitou o programa",IF(OR(X3161="Não se Aplica",X3161=""),IF(OR(W3161="Não se Aplica",W3161=""),0,W3161-V3161),AVERAGE(X3161-W3161,W3161-V3161)),0),0)</f>
        <v>0</v>
      </c>
      <c r="AT3161" s="45">
        <f>IF(AU3161="S",IF(AND(Q3161="1. Aceitou o programa",AB3161="Realizada"),IFERROR(IF(AA3161="",0,AA3161-R3161),0),0),0)</f>
        <v>0</v>
      </c>
      <c r="AU3161" s="45" t="str">
        <f>_xlfn.XLOOKUP(U3161,'Lista Suspensa'!$AA$20:$AA$23,'Lista Suspensa'!$AB$20:$AB$23,"N/A")</f>
        <v>S</v>
      </c>
    </row>
    <row r="3162" spans="1:47" ht="12" customHeight="1" x14ac:dyDescent="0.3">
      <c r="A3162" s="87" t="s">
        <v>47</v>
      </c>
      <c r="B3162" s="88">
        <v>46104</v>
      </c>
      <c r="C3162" s="89" t="s">
        <v>48</v>
      </c>
      <c r="D3162" s="89" t="s">
        <v>49</v>
      </c>
      <c r="E3162" s="189">
        <v>82595367</v>
      </c>
      <c r="F3162" s="197" t="s">
        <v>7909</v>
      </c>
      <c r="G3162" s="90">
        <v>93679408749</v>
      </c>
      <c r="H3162" s="91">
        <v>24656</v>
      </c>
      <c r="I3162" s="89"/>
      <c r="J3162" s="89" t="s">
        <v>84</v>
      </c>
      <c r="K3162" s="89" t="s">
        <v>76</v>
      </c>
      <c r="L3162" s="89" t="s">
        <v>95</v>
      </c>
      <c r="M3162" s="89" t="s">
        <v>1715</v>
      </c>
      <c r="N3162" s="89" t="s">
        <v>291</v>
      </c>
      <c r="O3162" s="92" t="s">
        <v>7910</v>
      </c>
      <c r="P3162" s="93" t="s">
        <v>57</v>
      </c>
      <c r="Q3162" s="110" t="s">
        <v>5322</v>
      </c>
      <c r="R3162" s="94"/>
      <c r="S3162" s="95">
        <v>46168</v>
      </c>
      <c r="T3162" s="95" t="s">
        <v>5203</v>
      </c>
      <c r="U3162" s="95" t="s">
        <v>1125</v>
      </c>
      <c r="V3162" s="91">
        <v>46146</v>
      </c>
      <c r="W3162" s="91">
        <v>46161</v>
      </c>
      <c r="X3162" s="91">
        <v>46168</v>
      </c>
      <c r="Y3162" s="96"/>
      <c r="Z3162" s="89"/>
      <c r="AA3162" s="95"/>
      <c r="AB3162" s="89"/>
      <c r="AC3162" s="109"/>
      <c r="AD3162" s="89"/>
      <c r="AE3162" s="89"/>
      <c r="AF3162" s="191"/>
      <c r="AG3162" s="194"/>
      <c r="AH3162" s="193"/>
      <c r="AI3162" s="97"/>
      <c r="AJ3162" s="97"/>
      <c r="AK3162" s="97"/>
      <c r="AL3162" s="45" t="s">
        <v>67</v>
      </c>
      <c r="AM3162" s="160" t="str">
        <f>MONTH(B3162)&amp;"/"&amp;YEAR(B3162)</f>
        <v>3/2026</v>
      </c>
      <c r="AN3162" s="45">
        <f>WEEKNUM(B3162)-WEEKNUM(EOMONTH(B3162,-1)+1)+1</f>
        <v>4</v>
      </c>
      <c r="AO3162" s="45" t="str">
        <f>MONTH(R3162)&amp;"/"&amp;YEAR(R3162)</f>
        <v>1/1900</v>
      </c>
      <c r="AP3162" s="45" t="e">
        <f>WEEKNUM(R3162)-WEEKNUM(EOMONTH(R3162,-1)+1)+1</f>
        <v>#NUM!</v>
      </c>
      <c r="AQ3162" s="45">
        <f>IF(AU3162="S",IF(Q3162="1. Aceitou o programa",R3162-B3162,0),0)</f>
        <v>0</v>
      </c>
      <c r="AR3162" s="45">
        <f>IF(AU3162="S",IF(AND(S3162&lt;&gt;"",R3162&lt;&gt;""),S3162-R3162,0),0)</f>
        <v>0</v>
      </c>
      <c r="AS3162" s="45">
        <f>IF(AU3162="S",IF(Q3162="1. Aceitou o programa",IF(OR(X3162="Não se Aplica",X3162=""),IF(OR(W3162="Não se Aplica",W3162=""),0,W3162-V3162),AVERAGE(X3162-W3162,W3162-V3162)),0),0)</f>
        <v>0</v>
      </c>
      <c r="AT3162" s="45">
        <f>IF(AU3162="S",IF(AND(Q3162="1. Aceitou o programa",AB3162="Realizada"),IFERROR(IF(AA3162="",0,AA3162-R3162),0),0),0)</f>
        <v>0</v>
      </c>
      <c r="AU3162" s="45" t="str">
        <f>_xlfn.XLOOKUP(U3162,'Lista Suspensa'!$AA$20:$AA$23,'Lista Suspensa'!$AB$20:$AB$23,"N/A")</f>
        <v>S</v>
      </c>
    </row>
    <row r="3163" spans="1:47" ht="12" customHeight="1" x14ac:dyDescent="0.3">
      <c r="A3163" s="87" t="s">
        <v>47</v>
      </c>
      <c r="B3163" s="88">
        <v>46104</v>
      </c>
      <c r="C3163" s="89" t="s">
        <v>48</v>
      </c>
      <c r="D3163" s="89" t="s">
        <v>49</v>
      </c>
      <c r="E3163" s="189">
        <v>82535648</v>
      </c>
      <c r="F3163" s="197" t="s">
        <v>7911</v>
      </c>
      <c r="G3163" s="90">
        <v>18597808810</v>
      </c>
      <c r="H3163" s="91">
        <v>26392</v>
      </c>
      <c r="I3163" s="89"/>
      <c r="J3163" s="89" t="s">
        <v>51</v>
      </c>
      <c r="K3163" s="89" t="s">
        <v>52</v>
      </c>
      <c r="L3163" s="89" t="s">
        <v>69</v>
      </c>
      <c r="M3163" s="89" t="s">
        <v>7912</v>
      </c>
      <c r="N3163" s="89" t="s">
        <v>137</v>
      </c>
      <c r="O3163" s="92" t="s">
        <v>7913</v>
      </c>
      <c r="P3163" s="93" t="s">
        <v>57</v>
      </c>
      <c r="Q3163" s="110" t="s">
        <v>5322</v>
      </c>
      <c r="R3163" s="94"/>
      <c r="S3163" s="95">
        <v>46168</v>
      </c>
      <c r="T3163" s="95" t="s">
        <v>5203</v>
      </c>
      <c r="U3163" s="95" t="s">
        <v>1125</v>
      </c>
      <c r="V3163" s="91">
        <v>46146</v>
      </c>
      <c r="W3163" s="91">
        <v>46161</v>
      </c>
      <c r="X3163" s="91">
        <v>46168</v>
      </c>
      <c r="Y3163" s="96"/>
      <c r="Z3163" s="89"/>
      <c r="AA3163" s="95"/>
      <c r="AB3163" s="89"/>
      <c r="AC3163" s="109"/>
      <c r="AD3163" s="89"/>
      <c r="AE3163" s="89"/>
      <c r="AF3163" s="191"/>
      <c r="AG3163" s="194"/>
      <c r="AH3163" s="193"/>
      <c r="AI3163" s="97"/>
      <c r="AJ3163" s="97"/>
      <c r="AK3163" s="97"/>
      <c r="AL3163" s="45" t="s">
        <v>67</v>
      </c>
      <c r="AM3163" s="160" t="str">
        <f>MONTH(B3163)&amp;"/"&amp;YEAR(B3163)</f>
        <v>3/2026</v>
      </c>
      <c r="AN3163" s="45">
        <f>WEEKNUM(B3163)-WEEKNUM(EOMONTH(B3163,-1)+1)+1</f>
        <v>4</v>
      </c>
      <c r="AO3163" s="45" t="str">
        <f>MONTH(R3163)&amp;"/"&amp;YEAR(R3163)</f>
        <v>1/1900</v>
      </c>
      <c r="AP3163" s="45" t="e">
        <f>WEEKNUM(R3163)-WEEKNUM(EOMONTH(R3163,-1)+1)+1</f>
        <v>#NUM!</v>
      </c>
      <c r="AQ3163" s="45">
        <f>IF(AU3163="S",IF(Q3163="1. Aceitou o programa",R3163-B3163,0),0)</f>
        <v>0</v>
      </c>
      <c r="AR3163" s="45">
        <f>IF(AU3163="S",IF(AND(S3163&lt;&gt;"",R3163&lt;&gt;""),S3163-R3163,0),0)</f>
        <v>0</v>
      </c>
      <c r="AS3163" s="45">
        <f>IF(AU3163="S",IF(Q3163="1. Aceitou o programa",IF(OR(X3163="Não se Aplica",X3163=""),IF(OR(W3163="Não se Aplica",W3163=""),0,W3163-V3163),AVERAGE(X3163-W3163,W3163-V3163)),0),0)</f>
        <v>0</v>
      </c>
      <c r="AT3163" s="45">
        <f>IF(AU3163="S",IF(AND(Q3163="1. Aceitou o programa",AB3163="Realizada"),IFERROR(IF(AA3163="",0,AA3163-R3163),0),0),0)</f>
        <v>0</v>
      </c>
      <c r="AU3163" s="45" t="str">
        <f>_xlfn.XLOOKUP(U3163,'Lista Suspensa'!$AA$20:$AA$23,'Lista Suspensa'!$AB$20:$AB$23,"N/A")</f>
        <v>S</v>
      </c>
    </row>
    <row r="3164" spans="1:47" ht="12" customHeight="1" x14ac:dyDescent="0.3">
      <c r="A3164" s="87" t="s">
        <v>47</v>
      </c>
      <c r="B3164" s="88">
        <v>46104</v>
      </c>
      <c r="C3164" s="89" t="s">
        <v>48</v>
      </c>
      <c r="D3164" s="89" t="s">
        <v>49</v>
      </c>
      <c r="E3164" s="189">
        <v>82541895</v>
      </c>
      <c r="F3164" s="197" t="s">
        <v>7914</v>
      </c>
      <c r="G3164" s="90">
        <v>12384284797</v>
      </c>
      <c r="H3164" s="91">
        <v>31775</v>
      </c>
      <c r="I3164" s="89"/>
      <c r="J3164" s="89" t="s">
        <v>51</v>
      </c>
      <c r="K3164" s="89" t="s">
        <v>76</v>
      </c>
      <c r="L3164" s="89" t="s">
        <v>283</v>
      </c>
      <c r="M3164" s="89" t="s">
        <v>284</v>
      </c>
      <c r="N3164" s="89" t="s">
        <v>137</v>
      </c>
      <c r="O3164" s="92" t="s">
        <v>7915</v>
      </c>
      <c r="P3164" s="93" t="s">
        <v>57</v>
      </c>
      <c r="Q3164" s="110" t="s">
        <v>5322</v>
      </c>
      <c r="R3164" s="94"/>
      <c r="S3164" s="95">
        <v>46168</v>
      </c>
      <c r="T3164" s="95" t="s">
        <v>5203</v>
      </c>
      <c r="U3164" s="95" t="s">
        <v>1125</v>
      </c>
      <c r="V3164" s="91">
        <v>46146</v>
      </c>
      <c r="W3164" s="91">
        <v>46161</v>
      </c>
      <c r="X3164" s="91">
        <v>46168</v>
      </c>
      <c r="Y3164" s="96" t="s">
        <v>5548</v>
      </c>
      <c r="Z3164" s="89"/>
      <c r="AA3164" s="95"/>
      <c r="AB3164" s="89"/>
      <c r="AC3164" s="109"/>
      <c r="AD3164" s="89"/>
      <c r="AE3164" s="89"/>
      <c r="AF3164" s="191"/>
      <c r="AG3164" s="194"/>
      <c r="AH3164" s="193"/>
      <c r="AI3164" s="97"/>
      <c r="AJ3164" s="97"/>
      <c r="AK3164" s="97"/>
      <c r="AL3164" s="45" t="s">
        <v>67</v>
      </c>
      <c r="AM3164" s="160" t="str">
        <f>MONTH(B3164)&amp;"/"&amp;YEAR(B3164)</f>
        <v>3/2026</v>
      </c>
      <c r="AN3164" s="45">
        <f>WEEKNUM(B3164)-WEEKNUM(EOMONTH(B3164,-1)+1)+1</f>
        <v>4</v>
      </c>
      <c r="AO3164" s="45" t="str">
        <f>MONTH(R3164)&amp;"/"&amp;YEAR(R3164)</f>
        <v>1/1900</v>
      </c>
      <c r="AP3164" s="45" t="e">
        <f>WEEKNUM(R3164)-WEEKNUM(EOMONTH(R3164,-1)+1)+1</f>
        <v>#NUM!</v>
      </c>
      <c r="AQ3164" s="45">
        <f>IF(AU3164="S",IF(Q3164="1. Aceitou o programa",R3164-B3164,0),0)</f>
        <v>0</v>
      </c>
      <c r="AR3164" s="45">
        <f>IF(AU3164="S",IF(AND(S3164&lt;&gt;"",R3164&lt;&gt;""),S3164-R3164,0),0)</f>
        <v>0</v>
      </c>
      <c r="AS3164" s="45">
        <f>IF(AU3164="S",IF(Q3164="1. Aceitou o programa",IF(OR(X3164="Não se Aplica",X3164=""),IF(OR(W3164="Não se Aplica",W3164=""),0,W3164-V3164),AVERAGE(X3164-W3164,W3164-V3164)),0),0)</f>
        <v>0</v>
      </c>
      <c r="AT3164" s="45">
        <f>IF(AU3164="S",IF(AND(Q3164="1. Aceitou o programa",AB3164="Realizada"),IFERROR(IF(AA3164="",0,AA3164-R3164),0),0),0)</f>
        <v>0</v>
      </c>
      <c r="AU3164" s="45" t="str">
        <f>_xlfn.XLOOKUP(U3164,'Lista Suspensa'!$AA$20:$AA$23,'Lista Suspensa'!$AB$20:$AB$23,"N/A")</f>
        <v>S</v>
      </c>
    </row>
    <row r="3165" spans="1:47" ht="12" customHeight="1" x14ac:dyDescent="0.3">
      <c r="A3165" s="87" t="s">
        <v>47</v>
      </c>
      <c r="B3165" s="88">
        <v>46104</v>
      </c>
      <c r="C3165" s="89" t="s">
        <v>48</v>
      </c>
      <c r="D3165" s="89" t="s">
        <v>49</v>
      </c>
      <c r="E3165" s="189">
        <v>82541894</v>
      </c>
      <c r="F3165" s="197" t="s">
        <v>7916</v>
      </c>
      <c r="G3165" s="90">
        <v>35816988700</v>
      </c>
      <c r="H3165" s="91">
        <v>18776</v>
      </c>
      <c r="I3165" s="89"/>
      <c r="J3165" s="89" t="s">
        <v>51</v>
      </c>
      <c r="K3165" s="89" t="s">
        <v>76</v>
      </c>
      <c r="L3165" s="89" t="s">
        <v>283</v>
      </c>
      <c r="M3165" s="89" t="s">
        <v>607</v>
      </c>
      <c r="N3165" s="89" t="s">
        <v>137</v>
      </c>
      <c r="O3165" s="92" t="s">
        <v>7917</v>
      </c>
      <c r="P3165" s="93" t="s">
        <v>57</v>
      </c>
      <c r="Q3165" s="110" t="s">
        <v>5322</v>
      </c>
      <c r="R3165" s="94"/>
      <c r="S3165" s="95">
        <v>46168</v>
      </c>
      <c r="T3165" s="95" t="s">
        <v>5203</v>
      </c>
      <c r="U3165" s="95" t="s">
        <v>1125</v>
      </c>
      <c r="V3165" s="91">
        <v>46146</v>
      </c>
      <c r="W3165" s="91">
        <v>46161</v>
      </c>
      <c r="X3165" s="91">
        <v>46168</v>
      </c>
      <c r="Y3165" s="96"/>
      <c r="Z3165" s="89"/>
      <c r="AA3165" s="95"/>
      <c r="AB3165" s="89"/>
      <c r="AC3165" s="109"/>
      <c r="AD3165" s="89"/>
      <c r="AE3165" s="89"/>
      <c r="AF3165" s="191"/>
      <c r="AG3165" s="194"/>
      <c r="AH3165" s="193"/>
      <c r="AI3165" s="97"/>
      <c r="AJ3165" s="97"/>
      <c r="AK3165" s="97"/>
      <c r="AL3165" s="45" t="s">
        <v>67</v>
      </c>
      <c r="AM3165" s="160" t="str">
        <f>MONTH(B3165)&amp;"/"&amp;YEAR(B3165)</f>
        <v>3/2026</v>
      </c>
      <c r="AN3165" s="45">
        <f>WEEKNUM(B3165)-WEEKNUM(EOMONTH(B3165,-1)+1)+1</f>
        <v>4</v>
      </c>
      <c r="AO3165" s="45" t="str">
        <f>MONTH(R3165)&amp;"/"&amp;YEAR(R3165)</f>
        <v>1/1900</v>
      </c>
      <c r="AP3165" s="45" t="e">
        <f>WEEKNUM(R3165)-WEEKNUM(EOMONTH(R3165,-1)+1)+1</f>
        <v>#NUM!</v>
      </c>
      <c r="AQ3165" s="45">
        <f>IF(AU3165="S",IF(Q3165="1. Aceitou o programa",R3165-B3165,0),0)</f>
        <v>0</v>
      </c>
      <c r="AR3165" s="45">
        <f>IF(AU3165="S",IF(AND(S3165&lt;&gt;"",R3165&lt;&gt;""),S3165-R3165,0),0)</f>
        <v>0</v>
      </c>
      <c r="AS3165" s="45">
        <f>IF(AU3165="S",IF(Q3165="1. Aceitou o programa",IF(OR(X3165="Não se Aplica",X3165=""),IF(OR(W3165="Não se Aplica",W3165=""),0,W3165-V3165),AVERAGE(X3165-W3165,W3165-V3165)),0),0)</f>
        <v>0</v>
      </c>
      <c r="AT3165" s="45">
        <f>IF(AU3165="S",IF(AND(Q3165="1. Aceitou o programa",AB3165="Realizada"),IFERROR(IF(AA3165="",0,AA3165-R3165),0),0),0)</f>
        <v>0</v>
      </c>
      <c r="AU3165" s="45" t="str">
        <f>_xlfn.XLOOKUP(U3165,'Lista Suspensa'!$AA$20:$AA$23,'Lista Suspensa'!$AB$20:$AB$23,"N/A")</f>
        <v>S</v>
      </c>
    </row>
    <row r="3166" spans="1:47" ht="12" customHeight="1" x14ac:dyDescent="0.3">
      <c r="A3166" s="87" t="s">
        <v>47</v>
      </c>
      <c r="B3166" s="88">
        <v>46104</v>
      </c>
      <c r="C3166" s="89" t="s">
        <v>48</v>
      </c>
      <c r="D3166" s="89" t="s">
        <v>49</v>
      </c>
      <c r="E3166" s="189">
        <v>84146470</v>
      </c>
      <c r="F3166" s="197" t="s">
        <v>7918</v>
      </c>
      <c r="G3166" s="90">
        <v>42485349835</v>
      </c>
      <c r="H3166" s="91">
        <v>34346</v>
      </c>
      <c r="I3166" s="89"/>
      <c r="J3166" s="89" t="s">
        <v>84</v>
      </c>
      <c r="K3166" s="89" t="s">
        <v>52</v>
      </c>
      <c r="L3166" s="89" t="s">
        <v>85</v>
      </c>
      <c r="M3166" s="89" t="s">
        <v>7919</v>
      </c>
      <c r="N3166" s="89" t="s">
        <v>137</v>
      </c>
      <c r="O3166" s="92" t="s">
        <v>7920</v>
      </c>
      <c r="P3166" s="93" t="s">
        <v>57</v>
      </c>
      <c r="Q3166" s="110" t="s">
        <v>5322</v>
      </c>
      <c r="R3166" s="94"/>
      <c r="S3166" s="95">
        <v>46168</v>
      </c>
      <c r="T3166" s="95" t="s">
        <v>5203</v>
      </c>
      <c r="U3166" s="95" t="s">
        <v>1125</v>
      </c>
      <c r="V3166" s="91">
        <v>46146</v>
      </c>
      <c r="W3166" s="91">
        <v>46161</v>
      </c>
      <c r="X3166" s="91">
        <v>46168</v>
      </c>
      <c r="Y3166" s="96"/>
      <c r="Z3166" s="89"/>
      <c r="AA3166" s="95"/>
      <c r="AB3166" s="89"/>
      <c r="AC3166" s="109"/>
      <c r="AD3166" s="89"/>
      <c r="AE3166" s="89"/>
      <c r="AF3166" s="191"/>
      <c r="AG3166" s="194"/>
      <c r="AH3166" s="193"/>
      <c r="AI3166" s="97"/>
      <c r="AJ3166" s="97"/>
      <c r="AK3166" s="97"/>
      <c r="AL3166" s="45" t="s">
        <v>67</v>
      </c>
      <c r="AM3166" s="160" t="str">
        <f>MONTH(B3166)&amp;"/"&amp;YEAR(B3166)</f>
        <v>3/2026</v>
      </c>
      <c r="AN3166" s="45">
        <f>WEEKNUM(B3166)-WEEKNUM(EOMONTH(B3166,-1)+1)+1</f>
        <v>4</v>
      </c>
      <c r="AO3166" s="45" t="str">
        <f>MONTH(R3166)&amp;"/"&amp;YEAR(R3166)</f>
        <v>1/1900</v>
      </c>
      <c r="AP3166" s="45" t="e">
        <f>WEEKNUM(R3166)-WEEKNUM(EOMONTH(R3166,-1)+1)+1</f>
        <v>#NUM!</v>
      </c>
      <c r="AQ3166" s="45">
        <f>IF(AU3166="S",IF(Q3166="1. Aceitou o programa",R3166-B3166,0),0)</f>
        <v>0</v>
      </c>
      <c r="AR3166" s="45">
        <f>IF(AU3166="S",IF(AND(S3166&lt;&gt;"",R3166&lt;&gt;""),S3166-R3166,0),0)</f>
        <v>0</v>
      </c>
      <c r="AS3166" s="45">
        <f>IF(AU3166="S",IF(Q3166="1. Aceitou o programa",IF(OR(X3166="Não se Aplica",X3166=""),IF(OR(W3166="Não se Aplica",W3166=""),0,W3166-V3166),AVERAGE(X3166-W3166,W3166-V3166)),0),0)</f>
        <v>0</v>
      </c>
      <c r="AT3166" s="45">
        <f>IF(AU3166="S",IF(AND(Q3166="1. Aceitou o programa",AB3166="Realizada"),IFERROR(IF(AA3166="",0,AA3166-R3166),0),0),0)</f>
        <v>0</v>
      </c>
      <c r="AU3166" s="45" t="str">
        <f>_xlfn.XLOOKUP(U3166,'Lista Suspensa'!$AA$20:$AA$23,'Lista Suspensa'!$AB$20:$AB$23,"N/A")</f>
        <v>S</v>
      </c>
    </row>
    <row r="3167" spans="1:47" ht="12" customHeight="1" x14ac:dyDescent="0.3">
      <c r="A3167" s="87" t="s">
        <v>47</v>
      </c>
      <c r="B3167" s="88">
        <v>46104</v>
      </c>
      <c r="C3167" s="89" t="s">
        <v>48</v>
      </c>
      <c r="D3167" s="89" t="s">
        <v>49</v>
      </c>
      <c r="E3167" s="189">
        <v>82603517</v>
      </c>
      <c r="F3167" s="197" t="s">
        <v>7921</v>
      </c>
      <c r="G3167" s="90">
        <v>39386337860</v>
      </c>
      <c r="H3167" s="91">
        <v>34004</v>
      </c>
      <c r="I3167" s="89"/>
      <c r="J3167" s="89" t="s">
        <v>84</v>
      </c>
      <c r="K3167" s="89" t="s">
        <v>52</v>
      </c>
      <c r="L3167" s="89" t="s">
        <v>85</v>
      </c>
      <c r="M3167" s="89" t="s">
        <v>7437</v>
      </c>
      <c r="N3167" s="89" t="s">
        <v>291</v>
      </c>
      <c r="O3167" s="92" t="s">
        <v>7922</v>
      </c>
      <c r="P3167" s="93" t="s">
        <v>57</v>
      </c>
      <c r="Q3167" s="110" t="s">
        <v>5322</v>
      </c>
      <c r="R3167" s="94"/>
      <c r="S3167" s="95">
        <v>46168</v>
      </c>
      <c r="T3167" s="95" t="s">
        <v>5203</v>
      </c>
      <c r="U3167" s="95" t="s">
        <v>1125</v>
      </c>
      <c r="V3167" s="91">
        <v>46146</v>
      </c>
      <c r="W3167" s="91">
        <v>46161</v>
      </c>
      <c r="X3167" s="91">
        <v>46168</v>
      </c>
      <c r="Y3167" s="96"/>
      <c r="Z3167" s="89"/>
      <c r="AA3167" s="95"/>
      <c r="AB3167" s="89"/>
      <c r="AC3167" s="109"/>
      <c r="AD3167" s="89"/>
      <c r="AE3167" s="89"/>
      <c r="AF3167" s="191"/>
      <c r="AG3167" s="194"/>
      <c r="AH3167" s="193"/>
      <c r="AI3167" s="97"/>
      <c r="AJ3167" s="97"/>
      <c r="AK3167" s="97"/>
      <c r="AL3167" s="45" t="s">
        <v>67</v>
      </c>
      <c r="AM3167" s="160" t="str">
        <f>MONTH(B3167)&amp;"/"&amp;YEAR(B3167)</f>
        <v>3/2026</v>
      </c>
      <c r="AN3167" s="45">
        <f>WEEKNUM(B3167)-WEEKNUM(EOMONTH(B3167,-1)+1)+1</f>
        <v>4</v>
      </c>
      <c r="AO3167" s="45" t="str">
        <f>MONTH(R3167)&amp;"/"&amp;YEAR(R3167)</f>
        <v>1/1900</v>
      </c>
      <c r="AP3167" s="45" t="e">
        <f>WEEKNUM(R3167)-WEEKNUM(EOMONTH(R3167,-1)+1)+1</f>
        <v>#NUM!</v>
      </c>
      <c r="AQ3167" s="45">
        <f>IF(AU3167="S",IF(Q3167="1. Aceitou o programa",R3167-B3167,0),0)</f>
        <v>0</v>
      </c>
      <c r="AR3167" s="45">
        <f>IF(AU3167="S",IF(AND(S3167&lt;&gt;"",R3167&lt;&gt;""),S3167-R3167,0),0)</f>
        <v>0</v>
      </c>
      <c r="AS3167" s="45">
        <f>IF(AU3167="S",IF(Q3167="1. Aceitou o programa",IF(OR(X3167="Não se Aplica",X3167=""),IF(OR(W3167="Não se Aplica",W3167=""),0,W3167-V3167),AVERAGE(X3167-W3167,W3167-V3167)),0),0)</f>
        <v>0</v>
      </c>
      <c r="AT3167" s="45">
        <f>IF(AU3167="S",IF(AND(Q3167="1. Aceitou o programa",AB3167="Realizada"),IFERROR(IF(AA3167="",0,AA3167-R3167),0),0),0)</f>
        <v>0</v>
      </c>
      <c r="AU3167" s="45" t="str">
        <f>_xlfn.XLOOKUP(U3167,'Lista Suspensa'!$AA$20:$AA$23,'Lista Suspensa'!$AB$20:$AB$23,"N/A")</f>
        <v>S</v>
      </c>
    </row>
    <row r="3168" spans="1:47" ht="12" customHeight="1" x14ac:dyDescent="0.3">
      <c r="A3168" s="87" t="s">
        <v>47</v>
      </c>
      <c r="B3168" s="88">
        <v>46104</v>
      </c>
      <c r="C3168" s="89" t="s">
        <v>48</v>
      </c>
      <c r="D3168" s="89" t="s">
        <v>49</v>
      </c>
      <c r="E3168" s="189">
        <v>82608080</v>
      </c>
      <c r="F3168" s="197" t="s">
        <v>7923</v>
      </c>
      <c r="G3168" s="90">
        <v>9626405732</v>
      </c>
      <c r="H3168" s="91">
        <v>29790</v>
      </c>
      <c r="I3168" s="89"/>
      <c r="J3168" s="89" t="s">
        <v>51</v>
      </c>
      <c r="K3168" s="89" t="s">
        <v>76</v>
      </c>
      <c r="L3168" s="89" t="s">
        <v>233</v>
      </c>
      <c r="M3168" s="89" t="s">
        <v>334</v>
      </c>
      <c r="N3168" s="89" t="s">
        <v>229</v>
      </c>
      <c r="O3168" s="92" t="s">
        <v>7924</v>
      </c>
      <c r="P3168" s="93" t="s">
        <v>57</v>
      </c>
      <c r="Q3168" s="110" t="s">
        <v>5322</v>
      </c>
      <c r="R3168" s="94"/>
      <c r="S3168" s="95">
        <v>46168</v>
      </c>
      <c r="T3168" s="95" t="s">
        <v>5203</v>
      </c>
      <c r="U3168" s="95" t="s">
        <v>1125</v>
      </c>
      <c r="V3168" s="91">
        <v>46146</v>
      </c>
      <c r="W3168" s="91">
        <v>46161</v>
      </c>
      <c r="X3168" s="91">
        <v>46168</v>
      </c>
      <c r="Y3168" s="96"/>
      <c r="Z3168" s="89"/>
      <c r="AA3168" s="95"/>
      <c r="AB3168" s="89"/>
      <c r="AC3168" s="109"/>
      <c r="AD3168" s="89"/>
      <c r="AE3168" s="89"/>
      <c r="AF3168" s="191"/>
      <c r="AG3168" s="194"/>
      <c r="AH3168" s="193"/>
      <c r="AI3168" s="97"/>
      <c r="AJ3168" s="97"/>
      <c r="AK3168" s="97"/>
      <c r="AL3168" s="45" t="s">
        <v>67</v>
      </c>
      <c r="AM3168" s="160" t="str">
        <f>MONTH(B3168)&amp;"/"&amp;YEAR(B3168)</f>
        <v>3/2026</v>
      </c>
      <c r="AN3168" s="45">
        <f>WEEKNUM(B3168)-WEEKNUM(EOMONTH(B3168,-1)+1)+1</f>
        <v>4</v>
      </c>
      <c r="AO3168" s="45" t="str">
        <f>MONTH(R3168)&amp;"/"&amp;YEAR(R3168)</f>
        <v>1/1900</v>
      </c>
      <c r="AP3168" s="45" t="e">
        <f>WEEKNUM(R3168)-WEEKNUM(EOMONTH(R3168,-1)+1)+1</f>
        <v>#NUM!</v>
      </c>
      <c r="AQ3168" s="45">
        <f>IF(AU3168="S",IF(Q3168="1. Aceitou o programa",R3168-B3168,0),0)</f>
        <v>0</v>
      </c>
      <c r="AR3168" s="45">
        <f>IF(AU3168="S",IF(AND(S3168&lt;&gt;"",R3168&lt;&gt;""),S3168-R3168,0),0)</f>
        <v>0</v>
      </c>
      <c r="AS3168" s="45">
        <f>IF(AU3168="S",IF(Q3168="1. Aceitou o programa",IF(OR(X3168="Não se Aplica",X3168=""),IF(OR(W3168="Não se Aplica",W3168=""),0,W3168-V3168),AVERAGE(X3168-W3168,W3168-V3168)),0),0)</f>
        <v>0</v>
      </c>
      <c r="AT3168" s="45">
        <f>IF(AU3168="S",IF(AND(Q3168="1. Aceitou o programa",AB3168="Realizada"),IFERROR(IF(AA3168="",0,AA3168-R3168),0),0),0)</f>
        <v>0</v>
      </c>
      <c r="AU3168" s="45" t="str">
        <f>_xlfn.XLOOKUP(U3168,'Lista Suspensa'!$AA$20:$AA$23,'Lista Suspensa'!$AB$20:$AB$23,"N/A")</f>
        <v>S</v>
      </c>
    </row>
    <row r="3169" spans="1:47" ht="12" customHeight="1" x14ac:dyDescent="0.3">
      <c r="A3169" s="87" t="s">
        <v>47</v>
      </c>
      <c r="B3169" s="88">
        <v>46104</v>
      </c>
      <c r="C3169" s="89" t="s">
        <v>48</v>
      </c>
      <c r="D3169" s="89" t="s">
        <v>49</v>
      </c>
      <c r="E3169" s="189">
        <v>89368491</v>
      </c>
      <c r="F3169" s="197" t="s">
        <v>7925</v>
      </c>
      <c r="G3169" s="90">
        <v>27092462878</v>
      </c>
      <c r="H3169" s="91">
        <v>28147</v>
      </c>
      <c r="I3169" s="89"/>
      <c r="J3169" s="89" t="s">
        <v>84</v>
      </c>
      <c r="K3169" s="89" t="s">
        <v>52</v>
      </c>
      <c r="L3169" s="89" t="s">
        <v>85</v>
      </c>
      <c r="M3169" s="89" t="s">
        <v>3306</v>
      </c>
      <c r="N3169" s="89" t="s">
        <v>197</v>
      </c>
      <c r="O3169" s="92" t="s">
        <v>7926</v>
      </c>
      <c r="P3169" s="93" t="s">
        <v>57</v>
      </c>
      <c r="Q3169" s="110" t="s">
        <v>5322</v>
      </c>
      <c r="R3169" s="94"/>
      <c r="S3169" s="95">
        <v>46168</v>
      </c>
      <c r="T3169" s="95" t="s">
        <v>5203</v>
      </c>
      <c r="U3169" s="95" t="s">
        <v>1125</v>
      </c>
      <c r="V3169" s="91">
        <v>46146</v>
      </c>
      <c r="W3169" s="91">
        <v>46161</v>
      </c>
      <c r="X3169" s="91">
        <v>46168</v>
      </c>
      <c r="Y3169" s="96"/>
      <c r="Z3169" s="89"/>
      <c r="AA3169" s="95"/>
      <c r="AB3169" s="89"/>
      <c r="AC3169" s="109"/>
      <c r="AD3169" s="89"/>
      <c r="AE3169" s="89"/>
      <c r="AF3169" s="191"/>
      <c r="AG3169" s="194"/>
      <c r="AH3169" s="193"/>
      <c r="AI3169" s="97"/>
      <c r="AJ3169" s="97"/>
      <c r="AK3169" s="97"/>
      <c r="AL3169" s="45" t="s">
        <v>67</v>
      </c>
      <c r="AM3169" s="160" t="str">
        <f>MONTH(B3169)&amp;"/"&amp;YEAR(B3169)</f>
        <v>3/2026</v>
      </c>
      <c r="AN3169" s="45">
        <f>WEEKNUM(B3169)-WEEKNUM(EOMONTH(B3169,-1)+1)+1</f>
        <v>4</v>
      </c>
      <c r="AO3169" s="45" t="str">
        <f>MONTH(R3169)&amp;"/"&amp;YEAR(R3169)</f>
        <v>1/1900</v>
      </c>
      <c r="AP3169" s="45" t="e">
        <f>WEEKNUM(R3169)-WEEKNUM(EOMONTH(R3169,-1)+1)+1</f>
        <v>#NUM!</v>
      </c>
      <c r="AQ3169" s="45">
        <f>IF(AU3169="S",IF(Q3169="1. Aceitou o programa",R3169-B3169,0),0)</f>
        <v>0</v>
      </c>
      <c r="AR3169" s="45">
        <f>IF(AU3169="S",IF(AND(S3169&lt;&gt;"",R3169&lt;&gt;""),S3169-R3169,0),0)</f>
        <v>0</v>
      </c>
      <c r="AS3169" s="45">
        <f>IF(AU3169="S",IF(Q3169="1. Aceitou o programa",IF(OR(X3169="Não se Aplica",X3169=""),IF(OR(W3169="Não se Aplica",W3169=""),0,W3169-V3169),AVERAGE(X3169-W3169,W3169-V3169)),0),0)</f>
        <v>0</v>
      </c>
      <c r="AT3169" s="45">
        <f>IF(AU3169="S",IF(AND(Q3169="1. Aceitou o programa",AB3169="Realizada"),IFERROR(IF(AA3169="",0,AA3169-R3169),0),0),0)</f>
        <v>0</v>
      </c>
      <c r="AU3169" s="45" t="str">
        <f>_xlfn.XLOOKUP(U3169,'Lista Suspensa'!$AA$20:$AA$23,'Lista Suspensa'!$AB$20:$AB$23,"N/A")</f>
        <v>S</v>
      </c>
    </row>
    <row r="3170" spans="1:47" ht="12" customHeight="1" x14ac:dyDescent="0.3">
      <c r="A3170" s="87" t="s">
        <v>47</v>
      </c>
      <c r="B3170" s="88">
        <v>46104</v>
      </c>
      <c r="C3170" s="89" t="s">
        <v>48</v>
      </c>
      <c r="D3170" s="89" t="s">
        <v>49</v>
      </c>
      <c r="E3170" s="189">
        <v>89202417</v>
      </c>
      <c r="F3170" s="197" t="s">
        <v>7927</v>
      </c>
      <c r="G3170" s="90">
        <v>34343608832</v>
      </c>
      <c r="H3170" s="91">
        <v>31733</v>
      </c>
      <c r="I3170" s="89"/>
      <c r="J3170" s="89" t="s">
        <v>51</v>
      </c>
      <c r="K3170" s="89" t="s">
        <v>52</v>
      </c>
      <c r="L3170" s="89" t="s">
        <v>53</v>
      </c>
      <c r="M3170" s="89" t="s">
        <v>1367</v>
      </c>
      <c r="N3170" s="89" t="s">
        <v>1727</v>
      </c>
      <c r="O3170" s="92" t="s">
        <v>7928</v>
      </c>
      <c r="P3170" s="93" t="s">
        <v>57</v>
      </c>
      <c r="Q3170" s="110" t="s">
        <v>5322</v>
      </c>
      <c r="R3170" s="94"/>
      <c r="S3170" s="95">
        <v>46168</v>
      </c>
      <c r="T3170" s="95" t="s">
        <v>5203</v>
      </c>
      <c r="U3170" s="95" t="s">
        <v>1125</v>
      </c>
      <c r="V3170" s="91">
        <v>46146</v>
      </c>
      <c r="W3170" s="91">
        <v>46161</v>
      </c>
      <c r="X3170" s="91">
        <v>46168</v>
      </c>
      <c r="Y3170" s="96"/>
      <c r="Z3170" s="89"/>
      <c r="AA3170" s="95"/>
      <c r="AB3170" s="89"/>
      <c r="AC3170" s="109"/>
      <c r="AD3170" s="89"/>
      <c r="AE3170" s="89"/>
      <c r="AF3170" s="191"/>
      <c r="AG3170" s="194"/>
      <c r="AH3170" s="193"/>
      <c r="AI3170" s="97"/>
      <c r="AJ3170" s="97"/>
      <c r="AK3170" s="97"/>
      <c r="AL3170" s="45" t="s">
        <v>67</v>
      </c>
      <c r="AM3170" s="160" t="str">
        <f>MONTH(B3170)&amp;"/"&amp;YEAR(B3170)</f>
        <v>3/2026</v>
      </c>
      <c r="AN3170" s="45">
        <f>WEEKNUM(B3170)-WEEKNUM(EOMONTH(B3170,-1)+1)+1</f>
        <v>4</v>
      </c>
      <c r="AO3170" s="45" t="str">
        <f>MONTH(R3170)&amp;"/"&amp;YEAR(R3170)</f>
        <v>1/1900</v>
      </c>
      <c r="AP3170" s="45" t="e">
        <f>WEEKNUM(R3170)-WEEKNUM(EOMONTH(R3170,-1)+1)+1</f>
        <v>#NUM!</v>
      </c>
      <c r="AQ3170" s="45">
        <f>IF(AU3170="S",IF(Q3170="1. Aceitou o programa",R3170-B3170,0),0)</f>
        <v>0</v>
      </c>
      <c r="AR3170" s="45">
        <f>IF(AU3170="S",IF(AND(S3170&lt;&gt;"",R3170&lt;&gt;""),S3170-R3170,0),0)</f>
        <v>0</v>
      </c>
      <c r="AS3170" s="45">
        <f>IF(AU3170="S",IF(Q3170="1. Aceitou o programa",IF(OR(X3170="Não se Aplica",X3170=""),IF(OR(W3170="Não se Aplica",W3170=""),0,W3170-V3170),AVERAGE(X3170-W3170,W3170-V3170)),0),0)</f>
        <v>0</v>
      </c>
      <c r="AT3170" s="45">
        <f>IF(AU3170="S",IF(AND(Q3170="1. Aceitou o programa",AB3170="Realizada"),IFERROR(IF(AA3170="",0,AA3170-R3170),0),0),0)</f>
        <v>0</v>
      </c>
      <c r="AU3170" s="45" t="str">
        <f>_xlfn.XLOOKUP(U3170,'Lista Suspensa'!$AA$20:$AA$23,'Lista Suspensa'!$AB$20:$AB$23,"N/A")</f>
        <v>S</v>
      </c>
    </row>
    <row r="3171" spans="1:47" ht="12" customHeight="1" x14ac:dyDescent="0.3">
      <c r="A3171" s="87" t="s">
        <v>47</v>
      </c>
      <c r="B3171" s="88">
        <v>46104</v>
      </c>
      <c r="C3171" s="89" t="s">
        <v>48</v>
      </c>
      <c r="D3171" s="89" t="s">
        <v>49</v>
      </c>
      <c r="E3171" s="189">
        <v>82617978</v>
      </c>
      <c r="F3171" s="197" t="s">
        <v>7929</v>
      </c>
      <c r="G3171" s="90">
        <v>50869561880</v>
      </c>
      <c r="H3171" s="91">
        <v>38870</v>
      </c>
      <c r="I3171" s="89"/>
      <c r="J3171" s="89" t="s">
        <v>84</v>
      </c>
      <c r="K3171" s="89" t="s">
        <v>52</v>
      </c>
      <c r="L3171" s="89" t="s">
        <v>85</v>
      </c>
      <c r="M3171" s="89" t="s">
        <v>3306</v>
      </c>
      <c r="N3171" s="89" t="s">
        <v>137</v>
      </c>
      <c r="O3171" s="92" t="s">
        <v>7930</v>
      </c>
      <c r="P3171" s="93" t="s">
        <v>57</v>
      </c>
      <c r="Q3171" s="110" t="s">
        <v>5322</v>
      </c>
      <c r="R3171" s="94"/>
      <c r="S3171" s="95">
        <v>46168</v>
      </c>
      <c r="T3171" s="95" t="s">
        <v>5203</v>
      </c>
      <c r="U3171" s="95" t="s">
        <v>1125</v>
      </c>
      <c r="V3171" s="91">
        <v>46146</v>
      </c>
      <c r="W3171" s="91">
        <v>46161</v>
      </c>
      <c r="X3171" s="91">
        <v>46168</v>
      </c>
      <c r="Y3171" s="96"/>
      <c r="Z3171" s="89"/>
      <c r="AA3171" s="95"/>
      <c r="AB3171" s="89"/>
      <c r="AC3171" s="109"/>
      <c r="AD3171" s="89"/>
      <c r="AE3171" s="89"/>
      <c r="AF3171" s="191"/>
      <c r="AG3171" s="194"/>
      <c r="AH3171" s="193"/>
      <c r="AI3171" s="97"/>
      <c r="AJ3171" s="97"/>
      <c r="AK3171" s="97"/>
      <c r="AL3171" s="45" t="s">
        <v>67</v>
      </c>
      <c r="AM3171" s="160" t="str">
        <f>MONTH(B3171)&amp;"/"&amp;YEAR(B3171)</f>
        <v>3/2026</v>
      </c>
      <c r="AN3171" s="45">
        <f>WEEKNUM(B3171)-WEEKNUM(EOMONTH(B3171,-1)+1)+1</f>
        <v>4</v>
      </c>
      <c r="AO3171" s="45" t="str">
        <f>MONTH(R3171)&amp;"/"&amp;YEAR(R3171)</f>
        <v>1/1900</v>
      </c>
      <c r="AP3171" s="45" t="e">
        <f>WEEKNUM(R3171)-WEEKNUM(EOMONTH(R3171,-1)+1)+1</f>
        <v>#NUM!</v>
      </c>
      <c r="AQ3171" s="45">
        <f>IF(AU3171="S",IF(Q3171="1. Aceitou o programa",R3171-B3171,0),0)</f>
        <v>0</v>
      </c>
      <c r="AR3171" s="45">
        <f>IF(AU3171="S",IF(AND(S3171&lt;&gt;"",R3171&lt;&gt;""),S3171-R3171,0),0)</f>
        <v>0</v>
      </c>
      <c r="AS3171" s="45">
        <f>IF(AU3171="S",IF(Q3171="1. Aceitou o programa",IF(OR(X3171="Não se Aplica",X3171=""),IF(OR(W3171="Não se Aplica",W3171=""),0,W3171-V3171),AVERAGE(X3171-W3171,W3171-V3171)),0),0)</f>
        <v>0</v>
      </c>
      <c r="AT3171" s="45">
        <f>IF(AU3171="S",IF(AND(Q3171="1. Aceitou o programa",AB3171="Realizada"),IFERROR(IF(AA3171="",0,AA3171-R3171),0),0),0)</f>
        <v>0</v>
      </c>
      <c r="AU3171" s="45" t="str">
        <f>_xlfn.XLOOKUP(U3171,'Lista Suspensa'!$AA$20:$AA$23,'Lista Suspensa'!$AB$20:$AB$23,"N/A")</f>
        <v>S</v>
      </c>
    </row>
    <row r="3172" spans="1:47" ht="12" customHeight="1" x14ac:dyDescent="0.3">
      <c r="A3172" s="87" t="s">
        <v>47</v>
      </c>
      <c r="B3172" s="88">
        <v>46104</v>
      </c>
      <c r="C3172" s="89" t="s">
        <v>48</v>
      </c>
      <c r="D3172" s="89" t="s">
        <v>49</v>
      </c>
      <c r="E3172" s="189">
        <v>89427614</v>
      </c>
      <c r="F3172" s="197" t="s">
        <v>7931</v>
      </c>
      <c r="G3172" s="90">
        <v>17517607820</v>
      </c>
      <c r="H3172" s="91">
        <v>26529</v>
      </c>
      <c r="I3172" s="89"/>
      <c r="J3172" s="89" t="s">
        <v>51</v>
      </c>
      <c r="K3172" s="89" t="s">
        <v>52</v>
      </c>
      <c r="L3172" s="89" t="s">
        <v>53</v>
      </c>
      <c r="M3172" s="89" t="s">
        <v>5710</v>
      </c>
      <c r="N3172" s="89" t="s">
        <v>137</v>
      </c>
      <c r="O3172" s="92" t="s">
        <v>7932</v>
      </c>
      <c r="P3172" s="93" t="s">
        <v>57</v>
      </c>
      <c r="Q3172" s="110" t="s">
        <v>5322</v>
      </c>
      <c r="R3172" s="94"/>
      <c r="S3172" s="95">
        <v>46168</v>
      </c>
      <c r="T3172" s="95" t="s">
        <v>5203</v>
      </c>
      <c r="U3172" s="95" t="s">
        <v>1125</v>
      </c>
      <c r="V3172" s="91">
        <v>46146</v>
      </c>
      <c r="W3172" s="91">
        <v>46161</v>
      </c>
      <c r="X3172" s="91">
        <v>46168</v>
      </c>
      <c r="Y3172" s="96"/>
      <c r="Z3172" s="89"/>
      <c r="AA3172" s="95"/>
      <c r="AB3172" s="89"/>
      <c r="AC3172" s="109"/>
      <c r="AD3172" s="89"/>
      <c r="AE3172" s="89"/>
      <c r="AF3172" s="191"/>
      <c r="AG3172" s="194"/>
      <c r="AH3172" s="193"/>
      <c r="AI3172" s="97"/>
      <c r="AJ3172" s="97"/>
      <c r="AK3172" s="97"/>
      <c r="AL3172" s="45" t="s">
        <v>67</v>
      </c>
      <c r="AM3172" s="160" t="str">
        <f>MONTH(B3172)&amp;"/"&amp;YEAR(B3172)</f>
        <v>3/2026</v>
      </c>
      <c r="AN3172" s="45">
        <f>WEEKNUM(B3172)-WEEKNUM(EOMONTH(B3172,-1)+1)+1</f>
        <v>4</v>
      </c>
      <c r="AO3172" s="45" t="str">
        <f>MONTH(R3172)&amp;"/"&amp;YEAR(R3172)</f>
        <v>1/1900</v>
      </c>
      <c r="AP3172" s="45" t="e">
        <f>WEEKNUM(R3172)-WEEKNUM(EOMONTH(R3172,-1)+1)+1</f>
        <v>#NUM!</v>
      </c>
      <c r="AQ3172" s="45">
        <f>IF(AU3172="S",IF(Q3172="1. Aceitou o programa",R3172-B3172,0),0)</f>
        <v>0</v>
      </c>
      <c r="AR3172" s="45">
        <f>IF(AU3172="S",IF(AND(S3172&lt;&gt;"",R3172&lt;&gt;""),S3172-R3172,0),0)</f>
        <v>0</v>
      </c>
      <c r="AS3172" s="45">
        <f>IF(AU3172="S",IF(Q3172="1. Aceitou o programa",IF(OR(X3172="Não se Aplica",X3172=""),IF(OR(W3172="Não se Aplica",W3172=""),0,W3172-V3172),AVERAGE(X3172-W3172,W3172-V3172)),0),0)</f>
        <v>0</v>
      </c>
      <c r="AT3172" s="45">
        <f>IF(AU3172="S",IF(AND(Q3172="1. Aceitou o programa",AB3172="Realizada"),IFERROR(IF(AA3172="",0,AA3172-R3172),0),0),0)</f>
        <v>0</v>
      </c>
      <c r="AU3172" s="45" t="str">
        <f>_xlfn.XLOOKUP(U3172,'Lista Suspensa'!$AA$20:$AA$23,'Lista Suspensa'!$AB$20:$AB$23,"N/A")</f>
        <v>S</v>
      </c>
    </row>
    <row r="3173" spans="1:47" ht="12" customHeight="1" x14ac:dyDescent="0.3">
      <c r="A3173" s="87" t="s">
        <v>47</v>
      </c>
      <c r="B3173" s="88">
        <v>46104</v>
      </c>
      <c r="C3173" s="89" t="s">
        <v>48</v>
      </c>
      <c r="D3173" s="89" t="s">
        <v>49</v>
      </c>
      <c r="E3173" s="189">
        <v>82643714</v>
      </c>
      <c r="F3173" s="197" t="s">
        <v>7933</v>
      </c>
      <c r="G3173" s="90">
        <v>2624385770</v>
      </c>
      <c r="H3173" s="91">
        <v>25644</v>
      </c>
      <c r="I3173" s="89"/>
      <c r="J3173" s="89" t="s">
        <v>51</v>
      </c>
      <c r="K3173" s="89" t="s">
        <v>76</v>
      </c>
      <c r="L3173" s="89" t="s">
        <v>95</v>
      </c>
      <c r="M3173" s="89" t="s">
        <v>696</v>
      </c>
      <c r="N3173" s="89" t="s">
        <v>137</v>
      </c>
      <c r="O3173" s="92" t="s">
        <v>7934</v>
      </c>
      <c r="P3173" s="93" t="s">
        <v>57</v>
      </c>
      <c r="Q3173" s="110" t="s">
        <v>5322</v>
      </c>
      <c r="R3173" s="94"/>
      <c r="S3173" s="95">
        <v>46168</v>
      </c>
      <c r="T3173" s="95" t="s">
        <v>5203</v>
      </c>
      <c r="U3173" s="95" t="s">
        <v>1125</v>
      </c>
      <c r="V3173" s="91">
        <v>46146</v>
      </c>
      <c r="W3173" s="91">
        <v>46161</v>
      </c>
      <c r="X3173" s="91">
        <v>46168</v>
      </c>
      <c r="Y3173" s="96"/>
      <c r="Z3173" s="89"/>
      <c r="AA3173" s="95"/>
      <c r="AB3173" s="89"/>
      <c r="AC3173" s="109"/>
      <c r="AD3173" s="89"/>
      <c r="AE3173" s="89"/>
      <c r="AF3173" s="191"/>
      <c r="AG3173" s="194"/>
      <c r="AH3173" s="193"/>
      <c r="AI3173" s="97"/>
      <c r="AJ3173" s="97"/>
      <c r="AK3173" s="97"/>
      <c r="AL3173" s="45" t="s">
        <v>67</v>
      </c>
      <c r="AM3173" s="160" t="str">
        <f>MONTH(B3173)&amp;"/"&amp;YEAR(B3173)</f>
        <v>3/2026</v>
      </c>
      <c r="AN3173" s="45">
        <f>WEEKNUM(B3173)-WEEKNUM(EOMONTH(B3173,-1)+1)+1</f>
        <v>4</v>
      </c>
      <c r="AO3173" s="45" t="str">
        <f>MONTH(R3173)&amp;"/"&amp;YEAR(R3173)</f>
        <v>1/1900</v>
      </c>
      <c r="AP3173" s="45" t="e">
        <f>WEEKNUM(R3173)-WEEKNUM(EOMONTH(R3173,-1)+1)+1</f>
        <v>#NUM!</v>
      </c>
      <c r="AQ3173" s="45">
        <f>IF(AU3173="S",IF(Q3173="1. Aceitou o programa",R3173-B3173,0),0)</f>
        <v>0</v>
      </c>
      <c r="AR3173" s="45">
        <f>IF(AU3173="S",IF(AND(S3173&lt;&gt;"",R3173&lt;&gt;""),S3173-R3173,0),0)</f>
        <v>0</v>
      </c>
      <c r="AS3173" s="45">
        <f>IF(AU3173="S",IF(Q3173="1. Aceitou o programa",IF(OR(X3173="Não se Aplica",X3173=""),IF(OR(W3173="Não se Aplica",W3173=""),0,W3173-V3173),AVERAGE(X3173-W3173,W3173-V3173)),0),0)</f>
        <v>0</v>
      </c>
      <c r="AT3173" s="45">
        <f>IF(AU3173="S",IF(AND(Q3173="1. Aceitou o programa",AB3173="Realizada"),IFERROR(IF(AA3173="",0,AA3173-R3173),0),0),0)</f>
        <v>0</v>
      </c>
      <c r="AU3173" s="45" t="str">
        <f>_xlfn.XLOOKUP(U3173,'Lista Suspensa'!$AA$20:$AA$23,'Lista Suspensa'!$AB$20:$AB$23,"N/A")</f>
        <v>S</v>
      </c>
    </row>
    <row r="3174" spans="1:47" ht="12" customHeight="1" x14ac:dyDescent="0.3">
      <c r="A3174" s="87" t="s">
        <v>47</v>
      </c>
      <c r="B3174" s="88">
        <v>46104</v>
      </c>
      <c r="C3174" s="89" t="s">
        <v>48</v>
      </c>
      <c r="D3174" s="89" t="s">
        <v>49</v>
      </c>
      <c r="E3174" s="189">
        <v>82738155</v>
      </c>
      <c r="F3174" s="197" t="s">
        <v>7935</v>
      </c>
      <c r="G3174" s="90">
        <v>60123427720</v>
      </c>
      <c r="H3174" s="91">
        <v>22076</v>
      </c>
      <c r="I3174" s="89"/>
      <c r="J3174" s="89" t="s">
        <v>51</v>
      </c>
      <c r="K3174" s="89" t="s">
        <v>76</v>
      </c>
      <c r="L3174" s="89" t="s">
        <v>95</v>
      </c>
      <c r="M3174" s="89" t="s">
        <v>96</v>
      </c>
      <c r="N3174" s="89" t="s">
        <v>229</v>
      </c>
      <c r="O3174" s="92" t="s">
        <v>7936</v>
      </c>
      <c r="P3174" s="93" t="s">
        <v>57</v>
      </c>
      <c r="Q3174" s="110" t="s">
        <v>5322</v>
      </c>
      <c r="R3174" s="94"/>
      <c r="S3174" s="95">
        <v>46168</v>
      </c>
      <c r="T3174" s="95" t="s">
        <v>5203</v>
      </c>
      <c r="U3174" s="95" t="s">
        <v>1125</v>
      </c>
      <c r="V3174" s="91">
        <v>46146</v>
      </c>
      <c r="W3174" s="91">
        <v>46161</v>
      </c>
      <c r="X3174" s="91">
        <v>46168</v>
      </c>
      <c r="Y3174" s="96"/>
      <c r="Z3174" s="89"/>
      <c r="AA3174" s="95"/>
      <c r="AB3174" s="89"/>
      <c r="AC3174" s="109"/>
      <c r="AD3174" s="89"/>
      <c r="AE3174" s="89"/>
      <c r="AF3174" s="191"/>
      <c r="AG3174" s="194"/>
      <c r="AH3174" s="193"/>
      <c r="AI3174" s="97"/>
      <c r="AJ3174" s="97"/>
      <c r="AK3174" s="97"/>
      <c r="AL3174" s="45" t="s">
        <v>67</v>
      </c>
      <c r="AM3174" s="160" t="str">
        <f>MONTH(B3174)&amp;"/"&amp;YEAR(B3174)</f>
        <v>3/2026</v>
      </c>
      <c r="AN3174" s="45">
        <f>WEEKNUM(B3174)-WEEKNUM(EOMONTH(B3174,-1)+1)+1</f>
        <v>4</v>
      </c>
      <c r="AO3174" s="45" t="str">
        <f>MONTH(R3174)&amp;"/"&amp;YEAR(R3174)</f>
        <v>1/1900</v>
      </c>
      <c r="AP3174" s="45" t="e">
        <f>WEEKNUM(R3174)-WEEKNUM(EOMONTH(R3174,-1)+1)+1</f>
        <v>#NUM!</v>
      </c>
      <c r="AQ3174" s="45">
        <f>IF(AU3174="S",IF(Q3174="1. Aceitou o programa",R3174-B3174,0),0)</f>
        <v>0</v>
      </c>
      <c r="AR3174" s="45">
        <f>IF(AU3174="S",IF(AND(S3174&lt;&gt;"",R3174&lt;&gt;""),S3174-R3174,0),0)</f>
        <v>0</v>
      </c>
      <c r="AS3174" s="45">
        <f>IF(AU3174="S",IF(Q3174="1. Aceitou o programa",IF(OR(X3174="Não se Aplica",X3174=""),IF(OR(W3174="Não se Aplica",W3174=""),0,W3174-V3174),AVERAGE(X3174-W3174,W3174-V3174)),0),0)</f>
        <v>0</v>
      </c>
      <c r="AT3174" s="45">
        <f>IF(AU3174="S",IF(AND(Q3174="1. Aceitou o programa",AB3174="Realizada"),IFERROR(IF(AA3174="",0,AA3174-R3174),0),0),0)</f>
        <v>0</v>
      </c>
      <c r="AU3174" s="45" t="str">
        <f>_xlfn.XLOOKUP(U3174,'Lista Suspensa'!$AA$20:$AA$23,'Lista Suspensa'!$AB$20:$AB$23,"N/A")</f>
        <v>S</v>
      </c>
    </row>
    <row r="3175" spans="1:47" ht="12" customHeight="1" x14ac:dyDescent="0.3">
      <c r="A3175" s="87" t="s">
        <v>47</v>
      </c>
      <c r="B3175" s="88">
        <v>46104</v>
      </c>
      <c r="C3175" s="89" t="s">
        <v>48</v>
      </c>
      <c r="D3175" s="89" t="s">
        <v>49</v>
      </c>
      <c r="E3175" s="189">
        <v>82668322</v>
      </c>
      <c r="F3175" s="197" t="s">
        <v>7937</v>
      </c>
      <c r="G3175" s="90">
        <v>54185114753</v>
      </c>
      <c r="H3175" s="91">
        <v>21830</v>
      </c>
      <c r="I3175" s="89"/>
      <c r="J3175" s="89" t="s">
        <v>84</v>
      </c>
      <c r="K3175" s="89" t="s">
        <v>76</v>
      </c>
      <c r="L3175" s="89" t="s">
        <v>95</v>
      </c>
      <c r="M3175" s="89" t="s">
        <v>96</v>
      </c>
      <c r="N3175" s="89" t="s">
        <v>229</v>
      </c>
      <c r="O3175" s="92" t="s">
        <v>7938</v>
      </c>
      <c r="P3175" s="93" t="s">
        <v>57</v>
      </c>
      <c r="Q3175" s="110" t="s">
        <v>5322</v>
      </c>
      <c r="R3175" s="94"/>
      <c r="S3175" s="95">
        <v>46168</v>
      </c>
      <c r="T3175" s="95" t="s">
        <v>5203</v>
      </c>
      <c r="U3175" s="95" t="s">
        <v>1125</v>
      </c>
      <c r="V3175" s="91">
        <v>46146</v>
      </c>
      <c r="W3175" s="91">
        <v>46161</v>
      </c>
      <c r="X3175" s="91">
        <v>46168</v>
      </c>
      <c r="Y3175" s="96"/>
      <c r="Z3175" s="89"/>
      <c r="AA3175" s="95"/>
      <c r="AB3175" s="89"/>
      <c r="AC3175" s="109"/>
      <c r="AD3175" s="89"/>
      <c r="AE3175" s="89"/>
      <c r="AF3175" s="191"/>
      <c r="AG3175" s="194"/>
      <c r="AH3175" s="193"/>
      <c r="AI3175" s="97"/>
      <c r="AJ3175" s="97"/>
      <c r="AK3175" s="97"/>
      <c r="AL3175" s="45" t="s">
        <v>67</v>
      </c>
      <c r="AM3175" s="160" t="str">
        <f>MONTH(B3175)&amp;"/"&amp;YEAR(B3175)</f>
        <v>3/2026</v>
      </c>
      <c r="AN3175" s="45">
        <f>WEEKNUM(B3175)-WEEKNUM(EOMONTH(B3175,-1)+1)+1</f>
        <v>4</v>
      </c>
      <c r="AO3175" s="45" t="str">
        <f>MONTH(R3175)&amp;"/"&amp;YEAR(R3175)</f>
        <v>1/1900</v>
      </c>
      <c r="AP3175" s="45" t="e">
        <f>WEEKNUM(R3175)-WEEKNUM(EOMONTH(R3175,-1)+1)+1</f>
        <v>#NUM!</v>
      </c>
      <c r="AQ3175" s="45">
        <f>IF(AU3175="S",IF(Q3175="1. Aceitou o programa",R3175-B3175,0),0)</f>
        <v>0</v>
      </c>
      <c r="AR3175" s="45">
        <f>IF(AU3175="S",IF(AND(S3175&lt;&gt;"",R3175&lt;&gt;""),S3175-R3175,0),0)</f>
        <v>0</v>
      </c>
      <c r="AS3175" s="45">
        <f>IF(AU3175="S",IF(Q3175="1. Aceitou o programa",IF(OR(X3175="Não se Aplica",X3175=""),IF(OR(W3175="Não se Aplica",W3175=""),0,W3175-V3175),AVERAGE(X3175-W3175,W3175-V3175)),0),0)</f>
        <v>0</v>
      </c>
      <c r="AT3175" s="45">
        <f>IF(AU3175="S",IF(AND(Q3175="1. Aceitou o programa",AB3175="Realizada"),IFERROR(IF(AA3175="",0,AA3175-R3175),0),0),0)</f>
        <v>0</v>
      </c>
      <c r="AU3175" s="45" t="str">
        <f>_xlfn.XLOOKUP(U3175,'Lista Suspensa'!$AA$20:$AA$23,'Lista Suspensa'!$AB$20:$AB$23,"N/A")</f>
        <v>S</v>
      </c>
    </row>
    <row r="3176" spans="1:47" ht="12" customHeight="1" x14ac:dyDescent="0.3">
      <c r="A3176" s="87" t="s">
        <v>47</v>
      </c>
      <c r="B3176" s="88">
        <v>46104</v>
      </c>
      <c r="C3176" s="89" t="s">
        <v>48</v>
      </c>
      <c r="D3176" s="89" t="s">
        <v>49</v>
      </c>
      <c r="E3176" s="189">
        <v>410532754</v>
      </c>
      <c r="F3176" s="197" t="s">
        <v>7939</v>
      </c>
      <c r="G3176" s="90">
        <v>5424129773</v>
      </c>
      <c r="H3176" s="91">
        <v>28769</v>
      </c>
      <c r="I3176" s="89"/>
      <c r="J3176" s="89" t="s">
        <v>51</v>
      </c>
      <c r="K3176" s="89" t="s">
        <v>76</v>
      </c>
      <c r="L3176" s="89" t="s">
        <v>95</v>
      </c>
      <c r="M3176" s="89" t="s">
        <v>1606</v>
      </c>
      <c r="N3176" s="89" t="s">
        <v>79</v>
      </c>
      <c r="O3176" s="92" t="s">
        <v>7940</v>
      </c>
      <c r="P3176" s="93" t="s">
        <v>57</v>
      </c>
      <c r="Q3176" s="110" t="s">
        <v>5322</v>
      </c>
      <c r="R3176" s="94"/>
      <c r="S3176" s="95">
        <v>46168</v>
      </c>
      <c r="T3176" s="95" t="s">
        <v>5203</v>
      </c>
      <c r="U3176" s="95" t="s">
        <v>1125</v>
      </c>
      <c r="V3176" s="91">
        <v>46146</v>
      </c>
      <c r="W3176" s="91">
        <v>46161</v>
      </c>
      <c r="X3176" s="91">
        <v>46168</v>
      </c>
      <c r="Y3176" s="96"/>
      <c r="Z3176" s="89"/>
      <c r="AA3176" s="95"/>
      <c r="AB3176" s="89"/>
      <c r="AC3176" s="109"/>
      <c r="AD3176" s="89"/>
      <c r="AE3176" s="89"/>
      <c r="AF3176" s="191"/>
      <c r="AG3176" s="194"/>
      <c r="AH3176" s="193"/>
      <c r="AI3176" s="97"/>
      <c r="AJ3176" s="97"/>
      <c r="AK3176" s="97"/>
      <c r="AL3176" s="45" t="s">
        <v>67</v>
      </c>
      <c r="AM3176" s="160" t="str">
        <f>MONTH(B3176)&amp;"/"&amp;YEAR(B3176)</f>
        <v>3/2026</v>
      </c>
      <c r="AN3176" s="45">
        <f>WEEKNUM(B3176)-WEEKNUM(EOMONTH(B3176,-1)+1)+1</f>
        <v>4</v>
      </c>
      <c r="AO3176" s="45" t="str">
        <f>MONTH(R3176)&amp;"/"&amp;YEAR(R3176)</f>
        <v>1/1900</v>
      </c>
      <c r="AP3176" s="45" t="e">
        <f>WEEKNUM(R3176)-WEEKNUM(EOMONTH(R3176,-1)+1)+1</f>
        <v>#NUM!</v>
      </c>
      <c r="AQ3176" s="45">
        <f>IF(AU3176="S",IF(Q3176="1. Aceitou o programa",R3176-B3176,0),0)</f>
        <v>0</v>
      </c>
      <c r="AR3176" s="45">
        <f>IF(AU3176="S",IF(AND(S3176&lt;&gt;"",R3176&lt;&gt;""),S3176-R3176,0),0)</f>
        <v>0</v>
      </c>
      <c r="AS3176" s="45">
        <f>IF(AU3176="S",IF(Q3176="1. Aceitou o programa",IF(OR(X3176="Não se Aplica",X3176=""),IF(OR(W3176="Não se Aplica",W3176=""),0,W3176-V3176),AVERAGE(X3176-W3176,W3176-V3176)),0),0)</f>
        <v>0</v>
      </c>
      <c r="AT3176" s="45">
        <f>IF(AU3176="S",IF(AND(Q3176="1. Aceitou o programa",AB3176="Realizada"),IFERROR(IF(AA3176="",0,AA3176-R3176),0),0),0)</f>
        <v>0</v>
      </c>
      <c r="AU3176" s="45" t="str">
        <f>_xlfn.XLOOKUP(U3176,'Lista Suspensa'!$AA$20:$AA$23,'Lista Suspensa'!$AB$20:$AB$23,"N/A")</f>
        <v>S</v>
      </c>
    </row>
    <row r="3177" spans="1:47" ht="12" customHeight="1" x14ac:dyDescent="0.3">
      <c r="A3177" s="87" t="s">
        <v>47</v>
      </c>
      <c r="B3177" s="88">
        <v>46104</v>
      </c>
      <c r="C3177" s="89" t="s">
        <v>48</v>
      </c>
      <c r="D3177" s="89" t="s">
        <v>49</v>
      </c>
      <c r="E3177" s="189">
        <v>94529896</v>
      </c>
      <c r="F3177" s="197" t="s">
        <v>7941</v>
      </c>
      <c r="G3177" s="90">
        <v>7194997711</v>
      </c>
      <c r="H3177" s="91">
        <v>28213</v>
      </c>
      <c r="I3177" s="89"/>
      <c r="J3177" s="89" t="s">
        <v>51</v>
      </c>
      <c r="K3177" s="89" t="s">
        <v>76</v>
      </c>
      <c r="L3177" s="89" t="s">
        <v>95</v>
      </c>
      <c r="M3177" s="89" t="s">
        <v>334</v>
      </c>
      <c r="N3177" s="89" t="s">
        <v>229</v>
      </c>
      <c r="O3177" s="92" t="s">
        <v>7942</v>
      </c>
      <c r="P3177" s="93" t="s">
        <v>57</v>
      </c>
      <c r="Q3177" s="110" t="s">
        <v>5322</v>
      </c>
      <c r="R3177" s="94"/>
      <c r="S3177" s="95">
        <v>46168</v>
      </c>
      <c r="T3177" s="95" t="s">
        <v>5203</v>
      </c>
      <c r="U3177" s="95" t="s">
        <v>1125</v>
      </c>
      <c r="V3177" s="91">
        <v>46146</v>
      </c>
      <c r="W3177" s="91">
        <v>46161</v>
      </c>
      <c r="X3177" s="91">
        <v>46168</v>
      </c>
      <c r="Y3177" s="96"/>
      <c r="Z3177" s="89"/>
      <c r="AA3177" s="95"/>
      <c r="AB3177" s="89"/>
      <c r="AC3177" s="109"/>
      <c r="AD3177" s="89"/>
      <c r="AE3177" s="89"/>
      <c r="AF3177" s="191"/>
      <c r="AG3177" s="194"/>
      <c r="AH3177" s="193"/>
      <c r="AI3177" s="97"/>
      <c r="AJ3177" s="97"/>
      <c r="AK3177" s="97"/>
      <c r="AL3177" s="45" t="s">
        <v>67</v>
      </c>
      <c r="AM3177" s="160" t="str">
        <f>MONTH(B3177)&amp;"/"&amp;YEAR(B3177)</f>
        <v>3/2026</v>
      </c>
      <c r="AN3177" s="45">
        <f>WEEKNUM(B3177)-WEEKNUM(EOMONTH(B3177,-1)+1)+1</f>
        <v>4</v>
      </c>
      <c r="AO3177" s="45" t="str">
        <f>MONTH(R3177)&amp;"/"&amp;YEAR(R3177)</f>
        <v>1/1900</v>
      </c>
      <c r="AP3177" s="45" t="e">
        <f>WEEKNUM(R3177)-WEEKNUM(EOMONTH(R3177,-1)+1)+1</f>
        <v>#NUM!</v>
      </c>
      <c r="AQ3177" s="45">
        <f>IF(AU3177="S",IF(Q3177="1. Aceitou o programa",R3177-B3177,0),0)</f>
        <v>0</v>
      </c>
      <c r="AR3177" s="45">
        <f>IF(AU3177="S",IF(AND(S3177&lt;&gt;"",R3177&lt;&gt;""),S3177-R3177,0),0)</f>
        <v>0</v>
      </c>
      <c r="AS3177" s="45">
        <f>IF(AU3177="S",IF(Q3177="1. Aceitou o programa",IF(OR(X3177="Não se Aplica",X3177=""),IF(OR(W3177="Não se Aplica",W3177=""),0,W3177-V3177),AVERAGE(X3177-W3177,W3177-V3177)),0),0)</f>
        <v>0</v>
      </c>
      <c r="AT3177" s="45">
        <f>IF(AU3177="S",IF(AND(Q3177="1. Aceitou o programa",AB3177="Realizada"),IFERROR(IF(AA3177="",0,AA3177-R3177),0),0),0)</f>
        <v>0</v>
      </c>
      <c r="AU3177" s="45" t="str">
        <f>_xlfn.XLOOKUP(U3177,'Lista Suspensa'!$AA$20:$AA$23,'Lista Suspensa'!$AB$20:$AB$23,"N/A")</f>
        <v>S</v>
      </c>
    </row>
    <row r="3178" spans="1:47" ht="12" customHeight="1" x14ac:dyDescent="0.3">
      <c r="A3178" s="87" t="s">
        <v>47</v>
      </c>
      <c r="B3178" s="88">
        <v>46104</v>
      </c>
      <c r="C3178" s="89" t="s">
        <v>48</v>
      </c>
      <c r="D3178" s="89" t="s">
        <v>49</v>
      </c>
      <c r="E3178" s="189">
        <v>94135066</v>
      </c>
      <c r="F3178" s="197" t="s">
        <v>7943</v>
      </c>
      <c r="G3178" s="90">
        <v>9409495717</v>
      </c>
      <c r="H3178" s="91">
        <v>29228</v>
      </c>
      <c r="I3178" s="89"/>
      <c r="J3178" s="89" t="s">
        <v>84</v>
      </c>
      <c r="K3178" s="89" t="s">
        <v>76</v>
      </c>
      <c r="L3178" s="89" t="s">
        <v>95</v>
      </c>
      <c r="M3178" s="89" t="s">
        <v>163</v>
      </c>
      <c r="N3178" s="89" t="s">
        <v>137</v>
      </c>
      <c r="O3178" s="92" t="s">
        <v>7944</v>
      </c>
      <c r="P3178" s="93" t="s">
        <v>57</v>
      </c>
      <c r="Q3178" s="110" t="s">
        <v>5322</v>
      </c>
      <c r="R3178" s="94"/>
      <c r="S3178" s="95">
        <v>46168</v>
      </c>
      <c r="T3178" s="95" t="s">
        <v>5203</v>
      </c>
      <c r="U3178" s="95" t="s">
        <v>1125</v>
      </c>
      <c r="V3178" s="91">
        <v>46146</v>
      </c>
      <c r="W3178" s="91">
        <v>46161</v>
      </c>
      <c r="X3178" s="91">
        <v>46168</v>
      </c>
      <c r="Y3178" s="96"/>
      <c r="Z3178" s="89"/>
      <c r="AA3178" s="95"/>
      <c r="AB3178" s="89"/>
      <c r="AC3178" s="109"/>
      <c r="AD3178" s="89"/>
      <c r="AE3178" s="89"/>
      <c r="AF3178" s="191"/>
      <c r="AG3178" s="194"/>
      <c r="AH3178" s="193"/>
      <c r="AI3178" s="97"/>
      <c r="AJ3178" s="97"/>
      <c r="AK3178" s="97"/>
      <c r="AL3178" s="45" t="s">
        <v>67</v>
      </c>
      <c r="AM3178" s="160" t="str">
        <f>MONTH(B3178)&amp;"/"&amp;YEAR(B3178)</f>
        <v>3/2026</v>
      </c>
      <c r="AN3178" s="45">
        <f>WEEKNUM(B3178)-WEEKNUM(EOMONTH(B3178,-1)+1)+1</f>
        <v>4</v>
      </c>
      <c r="AO3178" s="45" t="str">
        <f>MONTH(R3178)&amp;"/"&amp;YEAR(R3178)</f>
        <v>1/1900</v>
      </c>
      <c r="AP3178" s="45" t="e">
        <f>WEEKNUM(R3178)-WEEKNUM(EOMONTH(R3178,-1)+1)+1</f>
        <v>#NUM!</v>
      </c>
      <c r="AQ3178" s="45">
        <f>IF(AU3178="S",IF(Q3178="1. Aceitou o programa",R3178-B3178,0),0)</f>
        <v>0</v>
      </c>
      <c r="AR3178" s="45">
        <f>IF(AU3178="S",IF(AND(S3178&lt;&gt;"",R3178&lt;&gt;""),S3178-R3178,0),0)</f>
        <v>0</v>
      </c>
      <c r="AS3178" s="45">
        <f>IF(AU3178="S",IF(Q3178="1. Aceitou o programa",IF(OR(X3178="Não se Aplica",X3178=""),IF(OR(W3178="Não se Aplica",W3178=""),0,W3178-V3178),AVERAGE(X3178-W3178,W3178-V3178)),0),0)</f>
        <v>0</v>
      </c>
      <c r="AT3178" s="45">
        <f>IF(AU3178="S",IF(AND(Q3178="1. Aceitou o programa",AB3178="Realizada"),IFERROR(IF(AA3178="",0,AA3178-R3178),0),0),0)</f>
        <v>0</v>
      </c>
      <c r="AU3178" s="45" t="str">
        <f>_xlfn.XLOOKUP(U3178,'Lista Suspensa'!$AA$20:$AA$23,'Lista Suspensa'!$AB$20:$AB$23,"N/A")</f>
        <v>S</v>
      </c>
    </row>
    <row r="3179" spans="1:47" ht="12" customHeight="1" x14ac:dyDescent="0.3">
      <c r="A3179" s="87" t="s">
        <v>47</v>
      </c>
      <c r="B3179" s="88">
        <v>46104</v>
      </c>
      <c r="C3179" s="89" t="s">
        <v>48</v>
      </c>
      <c r="D3179" s="89" t="s">
        <v>49</v>
      </c>
      <c r="E3179" s="189">
        <v>82706566</v>
      </c>
      <c r="F3179" s="197" t="s">
        <v>7945</v>
      </c>
      <c r="G3179" s="90">
        <v>11075568722</v>
      </c>
      <c r="H3179" s="91">
        <v>31116</v>
      </c>
      <c r="I3179" s="89"/>
      <c r="J3179" s="89" t="s">
        <v>51</v>
      </c>
      <c r="K3179" s="89" t="s">
        <v>76</v>
      </c>
      <c r="L3179" s="89" t="s">
        <v>191</v>
      </c>
      <c r="M3179" s="89" t="s">
        <v>4438</v>
      </c>
      <c r="N3179" s="89" t="s">
        <v>229</v>
      </c>
      <c r="O3179" s="92" t="s">
        <v>7946</v>
      </c>
      <c r="P3179" s="93" t="s">
        <v>57</v>
      </c>
      <c r="Q3179" s="110" t="s">
        <v>5322</v>
      </c>
      <c r="R3179" s="94"/>
      <c r="S3179" s="95">
        <v>46168</v>
      </c>
      <c r="T3179" s="95" t="s">
        <v>5203</v>
      </c>
      <c r="U3179" s="95" t="s">
        <v>1125</v>
      </c>
      <c r="V3179" s="91">
        <v>46146</v>
      </c>
      <c r="W3179" s="91">
        <v>46161</v>
      </c>
      <c r="X3179" s="91">
        <v>46168</v>
      </c>
      <c r="Y3179" s="96"/>
      <c r="Z3179" s="89"/>
      <c r="AA3179" s="95"/>
      <c r="AB3179" s="89"/>
      <c r="AC3179" s="109"/>
      <c r="AD3179" s="89"/>
      <c r="AE3179" s="89"/>
      <c r="AF3179" s="191"/>
      <c r="AG3179" s="194"/>
      <c r="AH3179" s="193"/>
      <c r="AI3179" s="97"/>
      <c r="AJ3179" s="97"/>
      <c r="AK3179" s="97"/>
      <c r="AL3179" s="45" t="s">
        <v>67</v>
      </c>
      <c r="AM3179" s="160" t="str">
        <f>MONTH(B3179)&amp;"/"&amp;YEAR(B3179)</f>
        <v>3/2026</v>
      </c>
      <c r="AN3179" s="45">
        <f>WEEKNUM(B3179)-WEEKNUM(EOMONTH(B3179,-1)+1)+1</f>
        <v>4</v>
      </c>
      <c r="AO3179" s="45" t="str">
        <f>MONTH(R3179)&amp;"/"&amp;YEAR(R3179)</f>
        <v>1/1900</v>
      </c>
      <c r="AP3179" s="45" t="e">
        <f>WEEKNUM(R3179)-WEEKNUM(EOMONTH(R3179,-1)+1)+1</f>
        <v>#NUM!</v>
      </c>
      <c r="AQ3179" s="45">
        <f>IF(AU3179="S",IF(Q3179="1. Aceitou o programa",R3179-B3179,0),0)</f>
        <v>0</v>
      </c>
      <c r="AR3179" s="45">
        <f>IF(AU3179="S",IF(AND(S3179&lt;&gt;"",R3179&lt;&gt;""),S3179-R3179,0),0)</f>
        <v>0</v>
      </c>
      <c r="AS3179" s="45">
        <f>IF(AU3179="S",IF(Q3179="1. Aceitou o programa",IF(OR(X3179="Não se Aplica",X3179=""),IF(OR(W3179="Não se Aplica",W3179=""),0,W3179-V3179),AVERAGE(X3179-W3179,W3179-V3179)),0),0)</f>
        <v>0</v>
      </c>
      <c r="AT3179" s="45">
        <f>IF(AU3179="S",IF(AND(Q3179="1. Aceitou o programa",AB3179="Realizada"),IFERROR(IF(AA3179="",0,AA3179-R3179),0),0),0)</f>
        <v>0</v>
      </c>
      <c r="AU3179" s="45" t="str">
        <f>_xlfn.XLOOKUP(U3179,'Lista Suspensa'!$AA$20:$AA$23,'Lista Suspensa'!$AB$20:$AB$23,"N/A")</f>
        <v>S</v>
      </c>
    </row>
    <row r="3180" spans="1:47" ht="12" customHeight="1" x14ac:dyDescent="0.3">
      <c r="A3180" s="87" t="s">
        <v>47</v>
      </c>
      <c r="B3180" s="88">
        <v>46104</v>
      </c>
      <c r="C3180" s="89" t="s">
        <v>48</v>
      </c>
      <c r="D3180" s="89" t="s">
        <v>49</v>
      </c>
      <c r="E3180" s="189">
        <v>82737341</v>
      </c>
      <c r="F3180" s="197" t="s">
        <v>7947</v>
      </c>
      <c r="G3180" s="90">
        <v>10254286763</v>
      </c>
      <c r="H3180" s="91">
        <v>30451</v>
      </c>
      <c r="I3180" s="89"/>
      <c r="J3180" s="89" t="s">
        <v>84</v>
      </c>
      <c r="K3180" s="89" t="s">
        <v>76</v>
      </c>
      <c r="L3180" s="89" t="s">
        <v>95</v>
      </c>
      <c r="M3180" s="89" t="s">
        <v>222</v>
      </c>
      <c r="N3180" s="89" t="s">
        <v>137</v>
      </c>
      <c r="O3180" s="92" t="s">
        <v>7948</v>
      </c>
      <c r="P3180" s="93" t="s">
        <v>57</v>
      </c>
      <c r="Q3180" s="110" t="s">
        <v>5322</v>
      </c>
      <c r="R3180" s="94"/>
      <c r="S3180" s="95">
        <v>46168</v>
      </c>
      <c r="T3180" s="95" t="s">
        <v>5203</v>
      </c>
      <c r="U3180" s="95" t="s">
        <v>1125</v>
      </c>
      <c r="V3180" s="91">
        <v>46146</v>
      </c>
      <c r="W3180" s="91">
        <v>46161</v>
      </c>
      <c r="X3180" s="91">
        <v>46168</v>
      </c>
      <c r="Y3180" s="96"/>
      <c r="Z3180" s="89"/>
      <c r="AA3180" s="95"/>
      <c r="AB3180" s="89"/>
      <c r="AC3180" s="109"/>
      <c r="AD3180" s="89"/>
      <c r="AE3180" s="89"/>
      <c r="AF3180" s="191"/>
      <c r="AG3180" s="194"/>
      <c r="AH3180" s="193"/>
      <c r="AI3180" s="97"/>
      <c r="AJ3180" s="97"/>
      <c r="AK3180" s="97"/>
      <c r="AL3180" s="45" t="s">
        <v>67</v>
      </c>
      <c r="AM3180" s="160" t="str">
        <f>MONTH(B3180)&amp;"/"&amp;YEAR(B3180)</f>
        <v>3/2026</v>
      </c>
      <c r="AN3180" s="45">
        <f>WEEKNUM(B3180)-WEEKNUM(EOMONTH(B3180,-1)+1)+1</f>
        <v>4</v>
      </c>
      <c r="AO3180" s="45" t="str">
        <f>MONTH(R3180)&amp;"/"&amp;YEAR(R3180)</f>
        <v>1/1900</v>
      </c>
      <c r="AP3180" s="45" t="e">
        <f>WEEKNUM(R3180)-WEEKNUM(EOMONTH(R3180,-1)+1)+1</f>
        <v>#NUM!</v>
      </c>
      <c r="AQ3180" s="45">
        <f>IF(AU3180="S",IF(Q3180="1. Aceitou o programa",R3180-B3180,0),0)</f>
        <v>0</v>
      </c>
      <c r="AR3180" s="45">
        <f>IF(AU3180="S",IF(AND(S3180&lt;&gt;"",R3180&lt;&gt;""),S3180-R3180,0),0)</f>
        <v>0</v>
      </c>
      <c r="AS3180" s="45">
        <f>IF(AU3180="S",IF(Q3180="1. Aceitou o programa",IF(OR(X3180="Não se Aplica",X3180=""),IF(OR(W3180="Não se Aplica",W3180=""),0,W3180-V3180),AVERAGE(X3180-W3180,W3180-V3180)),0),0)</f>
        <v>0</v>
      </c>
      <c r="AT3180" s="45">
        <f>IF(AU3180="S",IF(AND(Q3180="1. Aceitou o programa",AB3180="Realizada"),IFERROR(IF(AA3180="",0,AA3180-R3180),0),0),0)</f>
        <v>0</v>
      </c>
      <c r="AU3180" s="45" t="str">
        <f>_xlfn.XLOOKUP(U3180,'Lista Suspensa'!$AA$20:$AA$23,'Lista Suspensa'!$AB$20:$AB$23,"N/A")</f>
        <v>S</v>
      </c>
    </row>
    <row r="3181" spans="1:47" ht="12" customHeight="1" x14ac:dyDescent="0.3">
      <c r="A3181" s="87" t="s">
        <v>47</v>
      </c>
      <c r="B3181" s="88">
        <v>46104</v>
      </c>
      <c r="C3181" s="89" t="s">
        <v>48</v>
      </c>
      <c r="D3181" s="89" t="s">
        <v>49</v>
      </c>
      <c r="E3181" s="189">
        <v>82727923</v>
      </c>
      <c r="F3181" s="197" t="s">
        <v>7949</v>
      </c>
      <c r="G3181" s="90">
        <v>9576117739</v>
      </c>
      <c r="H3181" s="91">
        <v>30418</v>
      </c>
      <c r="I3181" s="89"/>
      <c r="J3181" s="89" t="s">
        <v>84</v>
      </c>
      <c r="K3181" s="89" t="s">
        <v>76</v>
      </c>
      <c r="L3181" s="89" t="s">
        <v>740</v>
      </c>
      <c r="M3181" s="89" t="s">
        <v>2706</v>
      </c>
      <c r="N3181" s="89" t="s">
        <v>229</v>
      </c>
      <c r="O3181" s="92" t="s">
        <v>7950</v>
      </c>
      <c r="P3181" s="93" t="s">
        <v>57</v>
      </c>
      <c r="Q3181" s="110" t="s">
        <v>5322</v>
      </c>
      <c r="R3181" s="94"/>
      <c r="S3181" s="95">
        <v>46168</v>
      </c>
      <c r="T3181" s="95" t="s">
        <v>5203</v>
      </c>
      <c r="U3181" s="95" t="s">
        <v>1125</v>
      </c>
      <c r="V3181" s="91">
        <v>46146</v>
      </c>
      <c r="W3181" s="91">
        <v>46161</v>
      </c>
      <c r="X3181" s="91">
        <v>46168</v>
      </c>
      <c r="Y3181" s="96"/>
      <c r="Z3181" s="89"/>
      <c r="AA3181" s="95"/>
      <c r="AB3181" s="89"/>
      <c r="AC3181" s="109"/>
      <c r="AD3181" s="89"/>
      <c r="AE3181" s="89"/>
      <c r="AF3181" s="191"/>
      <c r="AG3181" s="194"/>
      <c r="AH3181" s="193"/>
      <c r="AI3181" s="97"/>
      <c r="AJ3181" s="97"/>
      <c r="AK3181" s="97"/>
      <c r="AL3181" s="45" t="s">
        <v>67</v>
      </c>
      <c r="AM3181" s="160" t="str">
        <f>MONTH(B3181)&amp;"/"&amp;YEAR(B3181)</f>
        <v>3/2026</v>
      </c>
      <c r="AN3181" s="45">
        <f>WEEKNUM(B3181)-WEEKNUM(EOMONTH(B3181,-1)+1)+1</f>
        <v>4</v>
      </c>
      <c r="AO3181" s="45" t="str">
        <f>MONTH(R3181)&amp;"/"&amp;YEAR(R3181)</f>
        <v>1/1900</v>
      </c>
      <c r="AP3181" s="45" t="e">
        <f>WEEKNUM(R3181)-WEEKNUM(EOMONTH(R3181,-1)+1)+1</f>
        <v>#NUM!</v>
      </c>
      <c r="AQ3181" s="45">
        <f>IF(AU3181="S",IF(Q3181="1. Aceitou o programa",R3181-B3181,0),0)</f>
        <v>0</v>
      </c>
      <c r="AR3181" s="45">
        <f>IF(AU3181="S",IF(AND(S3181&lt;&gt;"",R3181&lt;&gt;""),S3181-R3181,0),0)</f>
        <v>0</v>
      </c>
      <c r="AS3181" s="45">
        <f>IF(AU3181="S",IF(Q3181="1. Aceitou o programa",IF(OR(X3181="Não se Aplica",X3181=""),IF(OR(W3181="Não se Aplica",W3181=""),0,W3181-V3181),AVERAGE(X3181-W3181,W3181-V3181)),0),0)</f>
        <v>0</v>
      </c>
      <c r="AT3181" s="45">
        <f>IF(AU3181="S",IF(AND(Q3181="1. Aceitou o programa",AB3181="Realizada"),IFERROR(IF(AA3181="",0,AA3181-R3181),0),0),0)</f>
        <v>0</v>
      </c>
      <c r="AU3181" s="45" t="str">
        <f>_xlfn.XLOOKUP(U3181,'Lista Suspensa'!$AA$20:$AA$23,'Lista Suspensa'!$AB$20:$AB$23,"N/A")</f>
        <v>S</v>
      </c>
    </row>
    <row r="3182" spans="1:47" ht="12" customHeight="1" x14ac:dyDescent="0.3">
      <c r="A3182" s="87" t="s">
        <v>47</v>
      </c>
      <c r="B3182" s="88">
        <v>46104</v>
      </c>
      <c r="C3182" s="89" t="s">
        <v>48</v>
      </c>
      <c r="D3182" s="89" t="s">
        <v>49</v>
      </c>
      <c r="E3182" s="189">
        <v>82728133</v>
      </c>
      <c r="F3182" s="197" t="s">
        <v>7951</v>
      </c>
      <c r="G3182" s="90">
        <v>27688598850</v>
      </c>
      <c r="H3182" s="91">
        <v>29485</v>
      </c>
      <c r="I3182" s="89"/>
      <c r="J3182" s="89" t="s">
        <v>84</v>
      </c>
      <c r="K3182" s="89" t="s">
        <v>52</v>
      </c>
      <c r="L3182" s="89" t="s">
        <v>85</v>
      </c>
      <c r="M3182" s="89" t="s">
        <v>7952</v>
      </c>
      <c r="N3182" s="89" t="s">
        <v>137</v>
      </c>
      <c r="O3182" s="92" t="s">
        <v>7953</v>
      </c>
      <c r="P3182" s="93" t="s">
        <v>57</v>
      </c>
      <c r="Q3182" s="110" t="s">
        <v>5322</v>
      </c>
      <c r="R3182" s="94"/>
      <c r="S3182" s="95">
        <v>46168</v>
      </c>
      <c r="T3182" s="95" t="s">
        <v>5203</v>
      </c>
      <c r="U3182" s="95" t="s">
        <v>1125</v>
      </c>
      <c r="V3182" s="91">
        <v>46146</v>
      </c>
      <c r="W3182" s="91">
        <v>46161</v>
      </c>
      <c r="X3182" s="91">
        <v>46168</v>
      </c>
      <c r="Y3182" s="96"/>
      <c r="Z3182" s="89"/>
      <c r="AA3182" s="95"/>
      <c r="AB3182" s="89"/>
      <c r="AC3182" s="109"/>
      <c r="AD3182" s="89"/>
      <c r="AE3182" s="89"/>
      <c r="AF3182" s="191"/>
      <c r="AG3182" s="194"/>
      <c r="AH3182" s="193"/>
      <c r="AI3182" s="97"/>
      <c r="AJ3182" s="97"/>
      <c r="AK3182" s="97"/>
      <c r="AL3182" s="45" t="s">
        <v>67</v>
      </c>
      <c r="AM3182" s="160" t="str">
        <f>MONTH(B3182)&amp;"/"&amp;YEAR(B3182)</f>
        <v>3/2026</v>
      </c>
      <c r="AN3182" s="45">
        <f>WEEKNUM(B3182)-WEEKNUM(EOMONTH(B3182,-1)+1)+1</f>
        <v>4</v>
      </c>
      <c r="AO3182" s="45" t="str">
        <f>MONTH(R3182)&amp;"/"&amp;YEAR(R3182)</f>
        <v>1/1900</v>
      </c>
      <c r="AP3182" s="45" t="e">
        <f>WEEKNUM(R3182)-WEEKNUM(EOMONTH(R3182,-1)+1)+1</f>
        <v>#NUM!</v>
      </c>
      <c r="AQ3182" s="45">
        <f>IF(AU3182="S",IF(Q3182="1. Aceitou o programa",R3182-B3182,0),0)</f>
        <v>0</v>
      </c>
      <c r="AR3182" s="45">
        <f>IF(AU3182="S",IF(AND(S3182&lt;&gt;"",R3182&lt;&gt;""),S3182-R3182,0),0)</f>
        <v>0</v>
      </c>
      <c r="AS3182" s="45">
        <f>IF(AU3182="S",IF(Q3182="1. Aceitou o programa",IF(OR(X3182="Não se Aplica",X3182=""),IF(OR(W3182="Não se Aplica",W3182=""),0,W3182-V3182),AVERAGE(X3182-W3182,W3182-V3182)),0),0)</f>
        <v>0</v>
      </c>
      <c r="AT3182" s="45">
        <f>IF(AU3182="S",IF(AND(Q3182="1. Aceitou o programa",AB3182="Realizada"),IFERROR(IF(AA3182="",0,AA3182-R3182),0),0),0)</f>
        <v>0</v>
      </c>
      <c r="AU3182" s="45" t="str">
        <f>_xlfn.XLOOKUP(U3182,'Lista Suspensa'!$AA$20:$AA$23,'Lista Suspensa'!$AB$20:$AB$23,"N/A")</f>
        <v>S</v>
      </c>
    </row>
    <row r="3183" spans="1:47" ht="12" customHeight="1" x14ac:dyDescent="0.3">
      <c r="A3183" s="87" t="s">
        <v>47</v>
      </c>
      <c r="B3183" s="88">
        <v>46104</v>
      </c>
      <c r="C3183" s="89" t="s">
        <v>48</v>
      </c>
      <c r="D3183" s="89" t="s">
        <v>49</v>
      </c>
      <c r="E3183" s="189">
        <v>85656263</v>
      </c>
      <c r="F3183" s="197" t="s">
        <v>7954</v>
      </c>
      <c r="G3183" s="90">
        <v>49836001832</v>
      </c>
      <c r="H3183" s="91">
        <v>36673</v>
      </c>
      <c r="I3183" s="89"/>
      <c r="J3183" s="89" t="s">
        <v>51</v>
      </c>
      <c r="K3183" s="89" t="s">
        <v>52</v>
      </c>
      <c r="L3183" s="89" t="s">
        <v>85</v>
      </c>
      <c r="M3183" s="89" t="s">
        <v>1015</v>
      </c>
      <c r="N3183" s="89" t="s">
        <v>229</v>
      </c>
      <c r="O3183" s="92" t="s">
        <v>7955</v>
      </c>
      <c r="P3183" s="93" t="s">
        <v>57</v>
      </c>
      <c r="Q3183" s="110" t="s">
        <v>5322</v>
      </c>
      <c r="R3183" s="94"/>
      <c r="S3183" s="95">
        <v>46168</v>
      </c>
      <c r="T3183" s="95" t="s">
        <v>5203</v>
      </c>
      <c r="U3183" s="95" t="s">
        <v>1125</v>
      </c>
      <c r="V3183" s="91">
        <v>46146</v>
      </c>
      <c r="W3183" s="91">
        <v>46161</v>
      </c>
      <c r="X3183" s="91">
        <v>46168</v>
      </c>
      <c r="Y3183" s="96"/>
      <c r="Z3183" s="89"/>
      <c r="AA3183" s="95"/>
      <c r="AB3183" s="89"/>
      <c r="AC3183" s="109"/>
      <c r="AD3183" s="89"/>
      <c r="AE3183" s="89"/>
      <c r="AF3183" s="191"/>
      <c r="AG3183" s="194"/>
      <c r="AH3183" s="193"/>
      <c r="AI3183" s="97"/>
      <c r="AJ3183" s="97"/>
      <c r="AK3183" s="97"/>
      <c r="AL3183" s="45" t="s">
        <v>67</v>
      </c>
      <c r="AM3183" s="160" t="str">
        <f>MONTH(B3183)&amp;"/"&amp;YEAR(B3183)</f>
        <v>3/2026</v>
      </c>
      <c r="AN3183" s="45">
        <f>WEEKNUM(B3183)-WEEKNUM(EOMONTH(B3183,-1)+1)+1</f>
        <v>4</v>
      </c>
      <c r="AO3183" s="45" t="str">
        <f>MONTH(R3183)&amp;"/"&amp;YEAR(R3183)</f>
        <v>1/1900</v>
      </c>
      <c r="AP3183" s="45" t="e">
        <f>WEEKNUM(R3183)-WEEKNUM(EOMONTH(R3183,-1)+1)+1</f>
        <v>#NUM!</v>
      </c>
      <c r="AQ3183" s="45">
        <f>IF(AU3183="S",IF(Q3183="1. Aceitou o programa",R3183-B3183,0),0)</f>
        <v>0</v>
      </c>
      <c r="AR3183" s="45">
        <f>IF(AU3183="S",IF(AND(S3183&lt;&gt;"",R3183&lt;&gt;""),S3183-R3183,0),0)</f>
        <v>0</v>
      </c>
      <c r="AS3183" s="45">
        <f>IF(AU3183="S",IF(Q3183="1. Aceitou o programa",IF(OR(X3183="Não se Aplica",X3183=""),IF(OR(W3183="Não se Aplica",W3183=""),0,W3183-V3183),AVERAGE(X3183-W3183,W3183-V3183)),0),0)</f>
        <v>0</v>
      </c>
      <c r="AT3183" s="45">
        <f>IF(AU3183="S",IF(AND(Q3183="1. Aceitou o programa",AB3183="Realizada"),IFERROR(IF(AA3183="",0,AA3183-R3183),0),0),0)</f>
        <v>0</v>
      </c>
      <c r="AU3183" s="45" t="str">
        <f>_xlfn.XLOOKUP(U3183,'Lista Suspensa'!$AA$20:$AA$23,'Lista Suspensa'!$AB$20:$AB$23,"N/A")</f>
        <v>S</v>
      </c>
    </row>
    <row r="3184" spans="1:47" ht="12" customHeight="1" x14ac:dyDescent="0.3">
      <c r="A3184" s="87" t="s">
        <v>47</v>
      </c>
      <c r="B3184" s="88">
        <v>46104</v>
      </c>
      <c r="C3184" s="89" t="s">
        <v>48</v>
      </c>
      <c r="D3184" s="89" t="s">
        <v>49</v>
      </c>
      <c r="E3184" s="189">
        <v>82737104</v>
      </c>
      <c r="F3184" s="197" t="s">
        <v>7956</v>
      </c>
      <c r="G3184" s="90">
        <v>84500646787</v>
      </c>
      <c r="H3184" s="91">
        <v>23418</v>
      </c>
      <c r="I3184" s="89"/>
      <c r="J3184" s="89" t="s">
        <v>51</v>
      </c>
      <c r="K3184" s="89" t="s">
        <v>76</v>
      </c>
      <c r="L3184" s="89" t="s">
        <v>95</v>
      </c>
      <c r="M3184" s="89" t="s">
        <v>211</v>
      </c>
      <c r="N3184" s="89" t="s">
        <v>137</v>
      </c>
      <c r="O3184" s="92" t="s">
        <v>7957</v>
      </c>
      <c r="P3184" s="93" t="s">
        <v>57</v>
      </c>
      <c r="Q3184" s="110" t="s">
        <v>5322</v>
      </c>
      <c r="R3184" s="94"/>
      <c r="S3184" s="95">
        <v>46168</v>
      </c>
      <c r="T3184" s="95" t="s">
        <v>5203</v>
      </c>
      <c r="U3184" s="95" t="s">
        <v>1125</v>
      </c>
      <c r="V3184" s="91">
        <v>46146</v>
      </c>
      <c r="W3184" s="91">
        <v>46161</v>
      </c>
      <c r="X3184" s="91">
        <v>46168</v>
      </c>
      <c r="Y3184" s="96"/>
      <c r="Z3184" s="89"/>
      <c r="AA3184" s="95"/>
      <c r="AB3184" s="89"/>
      <c r="AC3184" s="109"/>
      <c r="AD3184" s="89"/>
      <c r="AE3184" s="89"/>
      <c r="AF3184" s="191"/>
      <c r="AG3184" s="194"/>
      <c r="AH3184" s="193"/>
      <c r="AI3184" s="97"/>
      <c r="AJ3184" s="97"/>
      <c r="AK3184" s="97"/>
      <c r="AL3184" s="45" t="s">
        <v>67</v>
      </c>
      <c r="AM3184" s="160" t="str">
        <f>MONTH(B3184)&amp;"/"&amp;YEAR(B3184)</f>
        <v>3/2026</v>
      </c>
      <c r="AN3184" s="45">
        <f>WEEKNUM(B3184)-WEEKNUM(EOMONTH(B3184,-1)+1)+1</f>
        <v>4</v>
      </c>
      <c r="AO3184" s="45" t="str">
        <f>MONTH(R3184)&amp;"/"&amp;YEAR(R3184)</f>
        <v>1/1900</v>
      </c>
      <c r="AP3184" s="45" t="e">
        <f>WEEKNUM(R3184)-WEEKNUM(EOMONTH(R3184,-1)+1)+1</f>
        <v>#NUM!</v>
      </c>
      <c r="AQ3184" s="45">
        <f>IF(AU3184="S",IF(Q3184="1. Aceitou o programa",R3184-B3184,0),0)</f>
        <v>0</v>
      </c>
      <c r="AR3184" s="45">
        <f>IF(AU3184="S",IF(AND(S3184&lt;&gt;"",R3184&lt;&gt;""),S3184-R3184,0),0)</f>
        <v>0</v>
      </c>
      <c r="AS3184" s="45">
        <f>IF(AU3184="S",IF(Q3184="1. Aceitou o programa",IF(OR(X3184="Não se Aplica",X3184=""),IF(OR(W3184="Não se Aplica",W3184=""),0,W3184-V3184),AVERAGE(X3184-W3184,W3184-V3184)),0),0)</f>
        <v>0</v>
      </c>
      <c r="AT3184" s="45">
        <f>IF(AU3184="S",IF(AND(Q3184="1. Aceitou o programa",AB3184="Realizada"),IFERROR(IF(AA3184="",0,AA3184-R3184),0),0),0)</f>
        <v>0</v>
      </c>
      <c r="AU3184" s="45" t="str">
        <f>_xlfn.XLOOKUP(U3184,'Lista Suspensa'!$AA$20:$AA$23,'Lista Suspensa'!$AB$20:$AB$23,"N/A")</f>
        <v>S</v>
      </c>
    </row>
    <row r="3185" spans="1:47" ht="12" customHeight="1" x14ac:dyDescent="0.3">
      <c r="A3185" s="87" t="s">
        <v>47</v>
      </c>
      <c r="B3185" s="88">
        <v>46104</v>
      </c>
      <c r="C3185" s="89" t="s">
        <v>48</v>
      </c>
      <c r="D3185" s="89" t="s">
        <v>49</v>
      </c>
      <c r="E3185" s="189">
        <v>82754761</v>
      </c>
      <c r="F3185" s="197" t="s">
        <v>7958</v>
      </c>
      <c r="G3185" s="90">
        <v>15224811848</v>
      </c>
      <c r="H3185" s="91">
        <v>26333</v>
      </c>
      <c r="I3185" s="89"/>
      <c r="J3185" s="89" t="s">
        <v>51</v>
      </c>
      <c r="K3185" s="89" t="s">
        <v>52</v>
      </c>
      <c r="L3185" s="89" t="s">
        <v>53</v>
      </c>
      <c r="M3185" s="89" t="s">
        <v>334</v>
      </c>
      <c r="N3185" s="89" t="s">
        <v>137</v>
      </c>
      <c r="O3185" s="92" t="s">
        <v>7959</v>
      </c>
      <c r="P3185" s="93" t="s">
        <v>57</v>
      </c>
      <c r="Q3185" s="110" t="s">
        <v>5322</v>
      </c>
      <c r="R3185" s="94"/>
      <c r="S3185" s="95">
        <v>46168</v>
      </c>
      <c r="T3185" s="95" t="s">
        <v>5203</v>
      </c>
      <c r="U3185" s="95" t="s">
        <v>1125</v>
      </c>
      <c r="V3185" s="91">
        <v>46146</v>
      </c>
      <c r="W3185" s="91">
        <v>46161</v>
      </c>
      <c r="X3185" s="91">
        <v>46168</v>
      </c>
      <c r="Y3185" s="96"/>
      <c r="Z3185" s="89"/>
      <c r="AA3185" s="95"/>
      <c r="AB3185" s="89"/>
      <c r="AC3185" s="109"/>
      <c r="AD3185" s="89"/>
      <c r="AE3185" s="89"/>
      <c r="AF3185" s="191"/>
      <c r="AG3185" s="194"/>
      <c r="AH3185" s="193"/>
      <c r="AI3185" s="97"/>
      <c r="AJ3185" s="97"/>
      <c r="AK3185" s="97"/>
      <c r="AL3185" s="45" t="s">
        <v>67</v>
      </c>
      <c r="AM3185" s="160" t="str">
        <f>MONTH(B3185)&amp;"/"&amp;YEAR(B3185)</f>
        <v>3/2026</v>
      </c>
      <c r="AN3185" s="45">
        <f>WEEKNUM(B3185)-WEEKNUM(EOMONTH(B3185,-1)+1)+1</f>
        <v>4</v>
      </c>
      <c r="AO3185" s="45" t="str">
        <f>MONTH(R3185)&amp;"/"&amp;YEAR(R3185)</f>
        <v>1/1900</v>
      </c>
      <c r="AP3185" s="45" t="e">
        <f>WEEKNUM(R3185)-WEEKNUM(EOMONTH(R3185,-1)+1)+1</f>
        <v>#NUM!</v>
      </c>
      <c r="AQ3185" s="45">
        <f>IF(AU3185="S",IF(Q3185="1. Aceitou o programa",R3185-B3185,0),0)</f>
        <v>0</v>
      </c>
      <c r="AR3185" s="45">
        <f>IF(AU3185="S",IF(AND(S3185&lt;&gt;"",R3185&lt;&gt;""),S3185-R3185,0),0)</f>
        <v>0</v>
      </c>
      <c r="AS3185" s="45">
        <f>IF(AU3185="S",IF(Q3185="1. Aceitou o programa",IF(OR(X3185="Não se Aplica",X3185=""),IF(OR(W3185="Não se Aplica",W3185=""),0,W3185-V3185),AVERAGE(X3185-W3185,W3185-V3185)),0),0)</f>
        <v>0</v>
      </c>
      <c r="AT3185" s="45">
        <f>IF(AU3185="S",IF(AND(Q3185="1. Aceitou o programa",AB3185="Realizada"),IFERROR(IF(AA3185="",0,AA3185-R3185),0),0),0)</f>
        <v>0</v>
      </c>
      <c r="AU3185" s="45" t="str">
        <f>_xlfn.XLOOKUP(U3185,'Lista Suspensa'!$AA$20:$AA$23,'Lista Suspensa'!$AB$20:$AB$23,"N/A")</f>
        <v>S</v>
      </c>
    </row>
    <row r="3186" spans="1:47" ht="12" customHeight="1" x14ac:dyDescent="0.3">
      <c r="A3186" s="87" t="s">
        <v>47</v>
      </c>
      <c r="B3186" s="88">
        <v>46104</v>
      </c>
      <c r="C3186" s="89" t="s">
        <v>48</v>
      </c>
      <c r="D3186" s="89" t="s">
        <v>49</v>
      </c>
      <c r="E3186" s="189">
        <v>82756601</v>
      </c>
      <c r="F3186" s="197" t="s">
        <v>7960</v>
      </c>
      <c r="G3186" s="90">
        <v>14301141855</v>
      </c>
      <c r="H3186" s="91">
        <v>26304</v>
      </c>
      <c r="I3186" s="89"/>
      <c r="J3186" s="89" t="s">
        <v>51</v>
      </c>
      <c r="K3186" s="89" t="s">
        <v>52</v>
      </c>
      <c r="L3186" s="89" t="s">
        <v>85</v>
      </c>
      <c r="M3186" s="89" t="s">
        <v>4423</v>
      </c>
      <c r="N3186" s="89" t="s">
        <v>137</v>
      </c>
      <c r="O3186" s="92" t="s">
        <v>7961</v>
      </c>
      <c r="P3186" s="93" t="s">
        <v>57</v>
      </c>
      <c r="Q3186" s="110" t="s">
        <v>5322</v>
      </c>
      <c r="R3186" s="94"/>
      <c r="S3186" s="95">
        <v>46168</v>
      </c>
      <c r="T3186" s="95" t="s">
        <v>5203</v>
      </c>
      <c r="U3186" s="95" t="s">
        <v>1125</v>
      </c>
      <c r="V3186" s="91">
        <v>46146</v>
      </c>
      <c r="W3186" s="91">
        <v>46161</v>
      </c>
      <c r="X3186" s="91">
        <v>46168</v>
      </c>
      <c r="Y3186" s="96"/>
      <c r="Z3186" s="89"/>
      <c r="AA3186" s="95"/>
      <c r="AB3186" s="89"/>
      <c r="AC3186" s="109"/>
      <c r="AD3186" s="89"/>
      <c r="AE3186" s="89"/>
      <c r="AF3186" s="191"/>
      <c r="AG3186" s="194"/>
      <c r="AH3186" s="193"/>
      <c r="AI3186" s="97"/>
      <c r="AJ3186" s="97"/>
      <c r="AK3186" s="97"/>
      <c r="AL3186" s="45" t="s">
        <v>67</v>
      </c>
      <c r="AM3186" s="160" t="str">
        <f>MONTH(B3186)&amp;"/"&amp;YEAR(B3186)</f>
        <v>3/2026</v>
      </c>
      <c r="AN3186" s="45">
        <f>WEEKNUM(B3186)-WEEKNUM(EOMONTH(B3186,-1)+1)+1</f>
        <v>4</v>
      </c>
      <c r="AO3186" s="45" t="str">
        <f>MONTH(R3186)&amp;"/"&amp;YEAR(R3186)</f>
        <v>1/1900</v>
      </c>
      <c r="AP3186" s="45" t="e">
        <f>WEEKNUM(R3186)-WEEKNUM(EOMONTH(R3186,-1)+1)+1</f>
        <v>#NUM!</v>
      </c>
      <c r="AQ3186" s="45">
        <f>IF(AU3186="S",IF(Q3186="1. Aceitou o programa",R3186-B3186,0),0)</f>
        <v>0</v>
      </c>
      <c r="AR3186" s="45">
        <f>IF(AU3186="S",IF(AND(S3186&lt;&gt;"",R3186&lt;&gt;""),S3186-R3186,0),0)</f>
        <v>0</v>
      </c>
      <c r="AS3186" s="45">
        <f>IF(AU3186="S",IF(Q3186="1. Aceitou o programa",IF(OR(X3186="Não se Aplica",X3186=""),IF(OR(W3186="Não se Aplica",W3186=""),0,W3186-V3186),AVERAGE(X3186-W3186,W3186-V3186)),0),0)</f>
        <v>0</v>
      </c>
      <c r="AT3186" s="45">
        <f>IF(AU3186="S",IF(AND(Q3186="1. Aceitou o programa",AB3186="Realizada"),IFERROR(IF(AA3186="",0,AA3186-R3186),0),0),0)</f>
        <v>0</v>
      </c>
      <c r="AU3186" s="45" t="str">
        <f>_xlfn.XLOOKUP(U3186,'Lista Suspensa'!$AA$20:$AA$23,'Lista Suspensa'!$AB$20:$AB$23,"N/A")</f>
        <v>S</v>
      </c>
    </row>
    <row r="3187" spans="1:47" ht="12" customHeight="1" x14ac:dyDescent="0.3">
      <c r="A3187" s="87" t="s">
        <v>47</v>
      </c>
      <c r="B3187" s="88">
        <v>46104</v>
      </c>
      <c r="C3187" s="89" t="s">
        <v>48</v>
      </c>
      <c r="D3187" s="89" t="s">
        <v>49</v>
      </c>
      <c r="E3187" s="189">
        <v>82776296</v>
      </c>
      <c r="F3187" s="197" t="s">
        <v>7962</v>
      </c>
      <c r="G3187" s="90">
        <v>36608319304</v>
      </c>
      <c r="H3187" s="91">
        <v>25773</v>
      </c>
      <c r="I3187" s="89"/>
      <c r="J3187" s="89" t="s">
        <v>51</v>
      </c>
      <c r="K3187" s="89" t="s">
        <v>76</v>
      </c>
      <c r="L3187" s="89" t="s">
        <v>283</v>
      </c>
      <c r="M3187" s="89" t="s">
        <v>1138</v>
      </c>
      <c r="N3187" s="89" t="s">
        <v>449</v>
      </c>
      <c r="O3187" s="92" t="s">
        <v>7963</v>
      </c>
      <c r="P3187" s="93" t="s">
        <v>57</v>
      </c>
      <c r="Q3187" s="110" t="s">
        <v>5322</v>
      </c>
      <c r="R3187" s="94"/>
      <c r="S3187" s="95">
        <v>46168</v>
      </c>
      <c r="T3187" s="95" t="s">
        <v>5203</v>
      </c>
      <c r="U3187" s="95" t="s">
        <v>1125</v>
      </c>
      <c r="V3187" s="91">
        <v>46146</v>
      </c>
      <c r="W3187" s="91">
        <v>46161</v>
      </c>
      <c r="X3187" s="91">
        <v>46168</v>
      </c>
      <c r="Y3187" s="96"/>
      <c r="Z3187" s="89"/>
      <c r="AA3187" s="95"/>
      <c r="AB3187" s="89"/>
      <c r="AC3187" s="109"/>
      <c r="AD3187" s="89"/>
      <c r="AE3187" s="89"/>
      <c r="AF3187" s="191"/>
      <c r="AG3187" s="194"/>
      <c r="AH3187" s="193"/>
      <c r="AI3187" s="97"/>
      <c r="AJ3187" s="97"/>
      <c r="AK3187" s="97"/>
      <c r="AL3187" s="45" t="s">
        <v>67</v>
      </c>
      <c r="AM3187" s="160" t="str">
        <f>MONTH(B3187)&amp;"/"&amp;YEAR(B3187)</f>
        <v>3/2026</v>
      </c>
      <c r="AN3187" s="45">
        <f>WEEKNUM(B3187)-WEEKNUM(EOMONTH(B3187,-1)+1)+1</f>
        <v>4</v>
      </c>
      <c r="AO3187" s="45" t="str">
        <f>MONTH(R3187)&amp;"/"&amp;YEAR(R3187)</f>
        <v>1/1900</v>
      </c>
      <c r="AP3187" s="45" t="e">
        <f>WEEKNUM(R3187)-WEEKNUM(EOMONTH(R3187,-1)+1)+1</f>
        <v>#NUM!</v>
      </c>
      <c r="AQ3187" s="45">
        <f>IF(AU3187="S",IF(Q3187="1. Aceitou o programa",R3187-B3187,0),0)</f>
        <v>0</v>
      </c>
      <c r="AR3187" s="45">
        <f>IF(AU3187="S",IF(AND(S3187&lt;&gt;"",R3187&lt;&gt;""),S3187-R3187,0),0)</f>
        <v>0</v>
      </c>
      <c r="AS3187" s="45">
        <f>IF(AU3187="S",IF(Q3187="1. Aceitou o programa",IF(OR(X3187="Não se Aplica",X3187=""),IF(OR(W3187="Não se Aplica",W3187=""),0,W3187-V3187),AVERAGE(X3187-W3187,W3187-V3187)),0),0)</f>
        <v>0</v>
      </c>
      <c r="AT3187" s="45">
        <f>IF(AU3187="S",IF(AND(Q3187="1. Aceitou o programa",AB3187="Realizada"),IFERROR(IF(AA3187="",0,AA3187-R3187),0),0),0)</f>
        <v>0</v>
      </c>
      <c r="AU3187" s="45" t="str">
        <f>_xlfn.XLOOKUP(U3187,'Lista Suspensa'!$AA$20:$AA$23,'Lista Suspensa'!$AB$20:$AB$23,"N/A")</f>
        <v>S</v>
      </c>
    </row>
    <row r="3188" spans="1:47" ht="12" customHeight="1" x14ac:dyDescent="0.3">
      <c r="A3188" s="87" t="s">
        <v>47</v>
      </c>
      <c r="B3188" s="88">
        <v>46104</v>
      </c>
      <c r="C3188" s="89" t="s">
        <v>48</v>
      </c>
      <c r="D3188" s="89" t="s">
        <v>49</v>
      </c>
      <c r="E3188" s="189">
        <v>82807052</v>
      </c>
      <c r="F3188" s="197" t="s">
        <v>7964</v>
      </c>
      <c r="G3188" s="90">
        <v>25202972806</v>
      </c>
      <c r="H3188" s="91">
        <v>26762</v>
      </c>
      <c r="I3188" s="89"/>
      <c r="J3188" s="89" t="s">
        <v>51</v>
      </c>
      <c r="K3188" s="89" t="s">
        <v>52</v>
      </c>
      <c r="L3188" s="89" t="s">
        <v>619</v>
      </c>
      <c r="M3188" s="89" t="s">
        <v>7965</v>
      </c>
      <c r="N3188" s="89" t="s">
        <v>197</v>
      </c>
      <c r="O3188" s="92" t="s">
        <v>7966</v>
      </c>
      <c r="P3188" s="93" t="s">
        <v>57</v>
      </c>
      <c r="Q3188" s="110" t="s">
        <v>5322</v>
      </c>
      <c r="R3188" s="94"/>
      <c r="S3188" s="95">
        <v>46168</v>
      </c>
      <c r="T3188" s="95" t="s">
        <v>5203</v>
      </c>
      <c r="U3188" s="95" t="s">
        <v>1125</v>
      </c>
      <c r="V3188" s="91">
        <v>46146</v>
      </c>
      <c r="W3188" s="91">
        <v>46161</v>
      </c>
      <c r="X3188" s="91">
        <v>46168</v>
      </c>
      <c r="Y3188" s="96"/>
      <c r="Z3188" s="89"/>
      <c r="AA3188" s="95"/>
      <c r="AB3188" s="89"/>
      <c r="AC3188" s="109"/>
      <c r="AD3188" s="89"/>
      <c r="AE3188" s="89"/>
      <c r="AF3188" s="191"/>
      <c r="AG3188" s="194"/>
      <c r="AH3188" s="193"/>
      <c r="AI3188" s="97"/>
      <c r="AJ3188" s="97"/>
      <c r="AK3188" s="97"/>
      <c r="AL3188" s="45" t="s">
        <v>67</v>
      </c>
      <c r="AM3188" s="160" t="str">
        <f>MONTH(B3188)&amp;"/"&amp;YEAR(B3188)</f>
        <v>3/2026</v>
      </c>
      <c r="AN3188" s="45">
        <f>WEEKNUM(B3188)-WEEKNUM(EOMONTH(B3188,-1)+1)+1</f>
        <v>4</v>
      </c>
      <c r="AO3188" s="45" t="str">
        <f>MONTH(R3188)&amp;"/"&amp;YEAR(R3188)</f>
        <v>1/1900</v>
      </c>
      <c r="AP3188" s="45" t="e">
        <f>WEEKNUM(R3188)-WEEKNUM(EOMONTH(R3188,-1)+1)+1</f>
        <v>#NUM!</v>
      </c>
      <c r="AQ3188" s="45">
        <f>IF(AU3188="S",IF(Q3188="1. Aceitou o programa",R3188-B3188,0),0)</f>
        <v>0</v>
      </c>
      <c r="AR3188" s="45">
        <f>IF(AU3188="S",IF(AND(S3188&lt;&gt;"",R3188&lt;&gt;""),S3188-R3188,0),0)</f>
        <v>0</v>
      </c>
      <c r="AS3188" s="45">
        <f>IF(AU3188="S",IF(Q3188="1. Aceitou o programa",IF(OR(X3188="Não se Aplica",X3188=""),IF(OR(W3188="Não se Aplica",W3188=""),0,W3188-V3188),AVERAGE(X3188-W3188,W3188-V3188)),0),0)</f>
        <v>0</v>
      </c>
      <c r="AT3188" s="45">
        <f>IF(AU3188="S",IF(AND(Q3188="1. Aceitou o programa",AB3188="Realizada"),IFERROR(IF(AA3188="",0,AA3188-R3188),0),0),0)</f>
        <v>0</v>
      </c>
      <c r="AU3188" s="45" t="str">
        <f>_xlfn.XLOOKUP(U3188,'Lista Suspensa'!$AA$20:$AA$23,'Lista Suspensa'!$AB$20:$AB$23,"N/A")</f>
        <v>S</v>
      </c>
    </row>
    <row r="3189" spans="1:47" ht="12" customHeight="1" x14ac:dyDescent="0.3">
      <c r="A3189" s="87" t="s">
        <v>47</v>
      </c>
      <c r="B3189" s="88">
        <v>46104</v>
      </c>
      <c r="C3189" s="89" t="s">
        <v>48</v>
      </c>
      <c r="D3189" s="89" t="s">
        <v>49</v>
      </c>
      <c r="E3189" s="189">
        <v>82806885</v>
      </c>
      <c r="F3189" s="197" t="s">
        <v>7967</v>
      </c>
      <c r="G3189" s="90">
        <v>11385953810</v>
      </c>
      <c r="H3189" s="91">
        <v>25047</v>
      </c>
      <c r="I3189" s="89"/>
      <c r="J3189" s="89" t="s">
        <v>51</v>
      </c>
      <c r="K3189" s="89" t="s">
        <v>52</v>
      </c>
      <c r="L3189" s="89" t="s">
        <v>85</v>
      </c>
      <c r="M3189" s="89" t="s">
        <v>2283</v>
      </c>
      <c r="N3189" s="89" t="s">
        <v>137</v>
      </c>
      <c r="O3189" s="92" t="s">
        <v>7968</v>
      </c>
      <c r="P3189" s="93" t="s">
        <v>57</v>
      </c>
      <c r="Q3189" s="110" t="s">
        <v>5322</v>
      </c>
      <c r="R3189" s="94"/>
      <c r="S3189" s="95">
        <v>46168</v>
      </c>
      <c r="T3189" s="95" t="s">
        <v>5203</v>
      </c>
      <c r="U3189" s="95" t="s">
        <v>1125</v>
      </c>
      <c r="V3189" s="91">
        <v>46146</v>
      </c>
      <c r="W3189" s="91">
        <v>46161</v>
      </c>
      <c r="X3189" s="91">
        <v>46168</v>
      </c>
      <c r="Y3189" s="96"/>
      <c r="Z3189" s="89"/>
      <c r="AA3189" s="95"/>
      <c r="AB3189" s="89"/>
      <c r="AC3189" s="109"/>
      <c r="AD3189" s="89"/>
      <c r="AE3189" s="89"/>
      <c r="AF3189" s="191"/>
      <c r="AG3189" s="194"/>
      <c r="AH3189" s="193"/>
      <c r="AI3189" s="97"/>
      <c r="AJ3189" s="97"/>
      <c r="AK3189" s="97"/>
      <c r="AL3189" s="45" t="s">
        <v>67</v>
      </c>
      <c r="AM3189" s="160" t="str">
        <f>MONTH(B3189)&amp;"/"&amp;YEAR(B3189)</f>
        <v>3/2026</v>
      </c>
      <c r="AN3189" s="45">
        <f>WEEKNUM(B3189)-WEEKNUM(EOMONTH(B3189,-1)+1)+1</f>
        <v>4</v>
      </c>
      <c r="AO3189" s="45" t="str">
        <f>MONTH(R3189)&amp;"/"&amp;YEAR(R3189)</f>
        <v>1/1900</v>
      </c>
      <c r="AP3189" s="45" t="e">
        <f>WEEKNUM(R3189)-WEEKNUM(EOMONTH(R3189,-1)+1)+1</f>
        <v>#NUM!</v>
      </c>
      <c r="AQ3189" s="45">
        <f>IF(AU3189="S",IF(Q3189="1. Aceitou o programa",R3189-B3189,0),0)</f>
        <v>0</v>
      </c>
      <c r="AR3189" s="45">
        <f>IF(AU3189="S",IF(AND(S3189&lt;&gt;"",R3189&lt;&gt;""),S3189-R3189,0),0)</f>
        <v>0</v>
      </c>
      <c r="AS3189" s="45">
        <f>IF(AU3189="S",IF(Q3189="1. Aceitou o programa",IF(OR(X3189="Não se Aplica",X3189=""),IF(OR(W3189="Não se Aplica",W3189=""),0,W3189-V3189),AVERAGE(X3189-W3189,W3189-V3189)),0),0)</f>
        <v>0</v>
      </c>
      <c r="AT3189" s="45">
        <f>IF(AU3189="S",IF(AND(Q3189="1. Aceitou o programa",AB3189="Realizada"),IFERROR(IF(AA3189="",0,AA3189-R3189),0),0),0)</f>
        <v>0</v>
      </c>
      <c r="AU3189" s="45" t="str">
        <f>_xlfn.XLOOKUP(U3189,'Lista Suspensa'!$AA$20:$AA$23,'Lista Suspensa'!$AB$20:$AB$23,"N/A")</f>
        <v>S</v>
      </c>
    </row>
    <row r="3190" spans="1:47" ht="12" customHeight="1" x14ac:dyDescent="0.3">
      <c r="A3190" s="87" t="s">
        <v>47</v>
      </c>
      <c r="B3190" s="88">
        <v>46104</v>
      </c>
      <c r="C3190" s="89" t="s">
        <v>48</v>
      </c>
      <c r="D3190" s="89" t="s">
        <v>49</v>
      </c>
      <c r="E3190" s="189">
        <v>82766565</v>
      </c>
      <c r="F3190" s="197" t="s">
        <v>7969</v>
      </c>
      <c r="G3190" s="90">
        <v>1356009875</v>
      </c>
      <c r="H3190" s="91">
        <v>21670</v>
      </c>
      <c r="I3190" s="89"/>
      <c r="J3190" s="89" t="s">
        <v>84</v>
      </c>
      <c r="K3190" s="89" t="s">
        <v>52</v>
      </c>
      <c r="L3190" s="89" t="s">
        <v>85</v>
      </c>
      <c r="M3190" s="89" t="s">
        <v>1771</v>
      </c>
      <c r="N3190" s="89" t="s">
        <v>137</v>
      </c>
      <c r="O3190" s="92" t="s">
        <v>7970</v>
      </c>
      <c r="P3190" s="93" t="s">
        <v>57</v>
      </c>
      <c r="Q3190" s="110" t="s">
        <v>5322</v>
      </c>
      <c r="R3190" s="94"/>
      <c r="S3190" s="95">
        <v>46168</v>
      </c>
      <c r="T3190" s="95" t="s">
        <v>5203</v>
      </c>
      <c r="U3190" s="95" t="s">
        <v>1125</v>
      </c>
      <c r="V3190" s="91">
        <v>46147</v>
      </c>
      <c r="W3190" s="91">
        <v>46161</v>
      </c>
      <c r="X3190" s="91">
        <v>46168</v>
      </c>
      <c r="Y3190" s="96"/>
      <c r="Z3190" s="89"/>
      <c r="AA3190" s="95"/>
      <c r="AB3190" s="89"/>
      <c r="AC3190" s="109"/>
      <c r="AD3190" s="89"/>
      <c r="AE3190" s="89"/>
      <c r="AF3190" s="191"/>
      <c r="AG3190" s="194"/>
      <c r="AH3190" s="193"/>
      <c r="AI3190" s="97"/>
      <c r="AJ3190" s="97"/>
      <c r="AK3190" s="97"/>
      <c r="AL3190" s="45" t="s">
        <v>67</v>
      </c>
      <c r="AM3190" s="160" t="str">
        <f>MONTH(B3190)&amp;"/"&amp;YEAR(B3190)</f>
        <v>3/2026</v>
      </c>
      <c r="AN3190" s="45">
        <f>WEEKNUM(B3190)-WEEKNUM(EOMONTH(B3190,-1)+1)+1</f>
        <v>4</v>
      </c>
      <c r="AO3190" s="45" t="str">
        <f>MONTH(R3190)&amp;"/"&amp;YEAR(R3190)</f>
        <v>1/1900</v>
      </c>
      <c r="AP3190" s="45" t="e">
        <f>WEEKNUM(R3190)-WEEKNUM(EOMONTH(R3190,-1)+1)+1</f>
        <v>#NUM!</v>
      </c>
      <c r="AQ3190" s="45">
        <f>IF(AU3190="S",IF(Q3190="1. Aceitou o programa",R3190-B3190,0),0)</f>
        <v>0</v>
      </c>
      <c r="AR3190" s="45">
        <f>IF(AU3190="S",IF(AND(S3190&lt;&gt;"",R3190&lt;&gt;""),S3190-R3190,0),0)</f>
        <v>0</v>
      </c>
      <c r="AS3190" s="45">
        <f>IF(AU3190="S",IF(Q3190="1. Aceitou o programa",IF(OR(X3190="Não se Aplica",X3190=""),IF(OR(W3190="Não se Aplica",W3190=""),0,W3190-V3190),AVERAGE(X3190-W3190,W3190-V3190)),0),0)</f>
        <v>0</v>
      </c>
      <c r="AT3190" s="45">
        <f>IF(AU3190="S",IF(AND(Q3190="1. Aceitou o programa",AB3190="Realizada"),IFERROR(IF(AA3190="",0,AA3190-R3190),0),0),0)</f>
        <v>0</v>
      </c>
      <c r="AU3190" s="45" t="str">
        <f>_xlfn.XLOOKUP(U3190,'Lista Suspensa'!$AA$20:$AA$23,'Lista Suspensa'!$AB$20:$AB$23,"N/A")</f>
        <v>S</v>
      </c>
    </row>
    <row r="3191" spans="1:47" ht="12" customHeight="1" x14ac:dyDescent="0.3">
      <c r="A3191" s="87" t="s">
        <v>47</v>
      </c>
      <c r="B3191" s="88">
        <v>46104</v>
      </c>
      <c r="C3191" s="89" t="s">
        <v>48</v>
      </c>
      <c r="D3191" s="89" t="s">
        <v>49</v>
      </c>
      <c r="E3191" s="189">
        <v>82785570</v>
      </c>
      <c r="F3191" s="197" t="s">
        <v>7971</v>
      </c>
      <c r="G3191" s="90">
        <v>95943358668</v>
      </c>
      <c r="H3191" s="91">
        <v>26483</v>
      </c>
      <c r="I3191" s="89"/>
      <c r="J3191" s="89" t="s">
        <v>84</v>
      </c>
      <c r="K3191" s="89" t="s">
        <v>52</v>
      </c>
      <c r="L3191" s="89" t="s">
        <v>85</v>
      </c>
      <c r="M3191" s="89" t="s">
        <v>2589</v>
      </c>
      <c r="N3191" s="89" t="s">
        <v>137</v>
      </c>
      <c r="O3191" s="92" t="s">
        <v>7972</v>
      </c>
      <c r="P3191" s="93" t="s">
        <v>57</v>
      </c>
      <c r="Q3191" s="110" t="s">
        <v>5322</v>
      </c>
      <c r="R3191" s="94"/>
      <c r="S3191" s="95">
        <v>46168</v>
      </c>
      <c r="T3191" s="95" t="s">
        <v>5203</v>
      </c>
      <c r="U3191" s="95" t="s">
        <v>1125</v>
      </c>
      <c r="V3191" s="91">
        <v>46147</v>
      </c>
      <c r="W3191" s="91">
        <v>46161</v>
      </c>
      <c r="X3191" s="91">
        <v>46168</v>
      </c>
      <c r="Y3191" s="96"/>
      <c r="Z3191" s="89"/>
      <c r="AA3191" s="95"/>
      <c r="AB3191" s="89"/>
      <c r="AC3191" s="109"/>
      <c r="AD3191" s="89"/>
      <c r="AE3191" s="89"/>
      <c r="AF3191" s="191"/>
      <c r="AG3191" s="194"/>
      <c r="AH3191" s="193"/>
      <c r="AI3191" s="97"/>
      <c r="AJ3191" s="97"/>
      <c r="AK3191" s="97"/>
      <c r="AL3191" s="45" t="s">
        <v>67</v>
      </c>
      <c r="AM3191" s="160" t="str">
        <f>MONTH(B3191)&amp;"/"&amp;YEAR(B3191)</f>
        <v>3/2026</v>
      </c>
      <c r="AN3191" s="45">
        <f>WEEKNUM(B3191)-WEEKNUM(EOMONTH(B3191,-1)+1)+1</f>
        <v>4</v>
      </c>
      <c r="AO3191" s="45" t="str">
        <f>MONTH(R3191)&amp;"/"&amp;YEAR(R3191)</f>
        <v>1/1900</v>
      </c>
      <c r="AP3191" s="45" t="e">
        <f>WEEKNUM(R3191)-WEEKNUM(EOMONTH(R3191,-1)+1)+1</f>
        <v>#NUM!</v>
      </c>
      <c r="AQ3191" s="45">
        <f>IF(AU3191="S",IF(Q3191="1. Aceitou o programa",R3191-B3191,0),0)</f>
        <v>0</v>
      </c>
      <c r="AR3191" s="45">
        <f>IF(AU3191="S",IF(AND(S3191&lt;&gt;"",R3191&lt;&gt;""),S3191-R3191,0),0)</f>
        <v>0</v>
      </c>
      <c r="AS3191" s="45">
        <f>IF(AU3191="S",IF(Q3191="1. Aceitou o programa",IF(OR(X3191="Não se Aplica",X3191=""),IF(OR(W3191="Não se Aplica",W3191=""),0,W3191-V3191),AVERAGE(X3191-W3191,W3191-V3191)),0),0)</f>
        <v>0</v>
      </c>
      <c r="AT3191" s="45">
        <f>IF(AU3191="S",IF(AND(Q3191="1. Aceitou o programa",AB3191="Realizada"),IFERROR(IF(AA3191="",0,AA3191-R3191),0),0),0)</f>
        <v>0</v>
      </c>
      <c r="AU3191" s="45" t="str">
        <f>_xlfn.XLOOKUP(U3191,'Lista Suspensa'!$AA$20:$AA$23,'Lista Suspensa'!$AB$20:$AB$23,"N/A")</f>
        <v>S</v>
      </c>
    </row>
    <row r="3192" spans="1:47" ht="12" customHeight="1" x14ac:dyDescent="0.3">
      <c r="A3192" s="87" t="s">
        <v>47</v>
      </c>
      <c r="B3192" s="88">
        <v>46104</v>
      </c>
      <c r="C3192" s="89" t="s">
        <v>48</v>
      </c>
      <c r="D3192" s="89" t="s">
        <v>49</v>
      </c>
      <c r="E3192" s="189">
        <v>89139456</v>
      </c>
      <c r="F3192" s="197" t="s">
        <v>7973</v>
      </c>
      <c r="G3192" s="90">
        <v>1638534527</v>
      </c>
      <c r="H3192" s="91">
        <v>30312</v>
      </c>
      <c r="I3192" s="89"/>
      <c r="J3192" s="89" t="s">
        <v>51</v>
      </c>
      <c r="K3192" s="89" t="s">
        <v>52</v>
      </c>
      <c r="L3192" s="89" t="s">
        <v>85</v>
      </c>
      <c r="M3192" s="89" t="s">
        <v>7974</v>
      </c>
      <c r="N3192" s="89" t="s">
        <v>137</v>
      </c>
      <c r="O3192" s="92" t="s">
        <v>7975</v>
      </c>
      <c r="P3192" s="93" t="s">
        <v>57</v>
      </c>
      <c r="Q3192" s="110" t="s">
        <v>5322</v>
      </c>
      <c r="R3192" s="94"/>
      <c r="S3192" s="95">
        <v>46168</v>
      </c>
      <c r="T3192" s="95" t="s">
        <v>5203</v>
      </c>
      <c r="U3192" s="95" t="s">
        <v>1125</v>
      </c>
      <c r="V3192" s="91">
        <v>46147</v>
      </c>
      <c r="W3192" s="91">
        <v>46161</v>
      </c>
      <c r="X3192" s="91">
        <v>46168</v>
      </c>
      <c r="Y3192" s="96"/>
      <c r="Z3192" s="89"/>
      <c r="AA3192" s="95"/>
      <c r="AB3192" s="89"/>
      <c r="AC3192" s="109"/>
      <c r="AD3192" s="89"/>
      <c r="AE3192" s="89"/>
      <c r="AF3192" s="191"/>
      <c r="AG3192" s="194"/>
      <c r="AH3192" s="193"/>
      <c r="AI3192" s="97"/>
      <c r="AJ3192" s="97"/>
      <c r="AK3192" s="97"/>
      <c r="AL3192" s="45" t="s">
        <v>67</v>
      </c>
      <c r="AM3192" s="160" t="str">
        <f>MONTH(B3192)&amp;"/"&amp;YEAR(B3192)</f>
        <v>3/2026</v>
      </c>
      <c r="AN3192" s="45">
        <f>WEEKNUM(B3192)-WEEKNUM(EOMONTH(B3192,-1)+1)+1</f>
        <v>4</v>
      </c>
      <c r="AO3192" s="45" t="str">
        <f>MONTH(R3192)&amp;"/"&amp;YEAR(R3192)</f>
        <v>1/1900</v>
      </c>
      <c r="AP3192" s="45" t="e">
        <f>WEEKNUM(R3192)-WEEKNUM(EOMONTH(R3192,-1)+1)+1</f>
        <v>#NUM!</v>
      </c>
      <c r="AQ3192" s="45">
        <f>IF(AU3192="S",IF(Q3192="1. Aceitou o programa",R3192-B3192,0),0)</f>
        <v>0</v>
      </c>
      <c r="AR3192" s="45">
        <f>IF(AU3192="S",IF(AND(S3192&lt;&gt;"",R3192&lt;&gt;""),S3192-R3192,0),0)</f>
        <v>0</v>
      </c>
      <c r="AS3192" s="45">
        <f>IF(AU3192="S",IF(Q3192="1. Aceitou o programa",IF(OR(X3192="Não se Aplica",X3192=""),IF(OR(W3192="Não se Aplica",W3192=""),0,W3192-V3192),AVERAGE(X3192-W3192,W3192-V3192)),0),0)</f>
        <v>0</v>
      </c>
      <c r="AT3192" s="45">
        <f>IF(AU3192="S",IF(AND(Q3192="1. Aceitou o programa",AB3192="Realizada"),IFERROR(IF(AA3192="",0,AA3192-R3192),0),0),0)</f>
        <v>0</v>
      </c>
      <c r="AU3192" s="45" t="str">
        <f>_xlfn.XLOOKUP(U3192,'Lista Suspensa'!$AA$20:$AA$23,'Lista Suspensa'!$AB$20:$AB$23,"N/A")</f>
        <v>S</v>
      </c>
    </row>
    <row r="3193" spans="1:47" ht="12" customHeight="1" x14ac:dyDescent="0.3">
      <c r="A3193" s="87" t="s">
        <v>47</v>
      </c>
      <c r="B3193" s="88">
        <v>46104</v>
      </c>
      <c r="C3193" s="89" t="s">
        <v>48</v>
      </c>
      <c r="D3193" s="89" t="s">
        <v>49</v>
      </c>
      <c r="E3193" s="189">
        <v>82786076</v>
      </c>
      <c r="F3193" s="197" t="s">
        <v>7976</v>
      </c>
      <c r="G3193" s="90">
        <v>23205582845</v>
      </c>
      <c r="H3193" s="91">
        <v>32401</v>
      </c>
      <c r="I3193" s="89"/>
      <c r="J3193" s="89" t="s">
        <v>51</v>
      </c>
      <c r="K3193" s="89" t="s">
        <v>52</v>
      </c>
      <c r="L3193" s="89" t="s">
        <v>85</v>
      </c>
      <c r="M3193" s="89" t="s">
        <v>7977</v>
      </c>
      <c r="N3193" s="89" t="s">
        <v>137</v>
      </c>
      <c r="O3193" s="92" t="s">
        <v>7978</v>
      </c>
      <c r="P3193" s="93" t="s">
        <v>57</v>
      </c>
      <c r="Q3193" s="110" t="s">
        <v>5322</v>
      </c>
      <c r="R3193" s="94"/>
      <c r="S3193" s="95">
        <v>46168</v>
      </c>
      <c r="T3193" s="95" t="s">
        <v>5203</v>
      </c>
      <c r="U3193" s="95" t="s">
        <v>1125</v>
      </c>
      <c r="V3193" s="91">
        <v>46147</v>
      </c>
      <c r="W3193" s="91">
        <v>46161</v>
      </c>
      <c r="X3193" s="91">
        <v>46168</v>
      </c>
      <c r="Y3193" s="96"/>
      <c r="Z3193" s="89"/>
      <c r="AA3193" s="95"/>
      <c r="AB3193" s="89"/>
      <c r="AC3193" s="109"/>
      <c r="AD3193" s="89"/>
      <c r="AE3193" s="89"/>
      <c r="AF3193" s="191"/>
      <c r="AG3193" s="194"/>
      <c r="AH3193" s="193"/>
      <c r="AI3193" s="97"/>
      <c r="AJ3193" s="97"/>
      <c r="AK3193" s="97"/>
      <c r="AL3193" s="45" t="s">
        <v>67</v>
      </c>
      <c r="AM3193" s="160" t="str">
        <f>MONTH(B3193)&amp;"/"&amp;YEAR(B3193)</f>
        <v>3/2026</v>
      </c>
      <c r="AN3193" s="45">
        <f>WEEKNUM(B3193)-WEEKNUM(EOMONTH(B3193,-1)+1)+1</f>
        <v>4</v>
      </c>
      <c r="AO3193" s="45" t="str">
        <f>MONTH(R3193)&amp;"/"&amp;YEAR(R3193)</f>
        <v>1/1900</v>
      </c>
      <c r="AP3193" s="45" t="e">
        <f>WEEKNUM(R3193)-WEEKNUM(EOMONTH(R3193,-1)+1)+1</f>
        <v>#NUM!</v>
      </c>
      <c r="AQ3193" s="45">
        <f>IF(AU3193="S",IF(Q3193="1. Aceitou o programa",R3193-B3193,0),0)</f>
        <v>0</v>
      </c>
      <c r="AR3193" s="45">
        <f>IF(AU3193="S",IF(AND(S3193&lt;&gt;"",R3193&lt;&gt;""),S3193-R3193,0),0)</f>
        <v>0</v>
      </c>
      <c r="AS3193" s="45">
        <f>IF(AU3193="S",IF(Q3193="1. Aceitou o programa",IF(OR(X3193="Não se Aplica",X3193=""),IF(OR(W3193="Não se Aplica",W3193=""),0,W3193-V3193),AVERAGE(X3193-W3193,W3193-V3193)),0),0)</f>
        <v>0</v>
      </c>
      <c r="AT3193" s="45">
        <f>IF(AU3193="S",IF(AND(Q3193="1. Aceitou o programa",AB3193="Realizada"),IFERROR(IF(AA3193="",0,AA3193-R3193),0),0),0)</f>
        <v>0</v>
      </c>
      <c r="AU3193" s="45" t="str">
        <f>_xlfn.XLOOKUP(U3193,'Lista Suspensa'!$AA$20:$AA$23,'Lista Suspensa'!$AB$20:$AB$23,"N/A")</f>
        <v>S</v>
      </c>
    </row>
    <row r="3194" spans="1:47" ht="12" customHeight="1" x14ac:dyDescent="0.3">
      <c r="A3194" s="87" t="s">
        <v>47</v>
      </c>
      <c r="B3194" s="88">
        <v>46104</v>
      </c>
      <c r="C3194" s="89" t="s">
        <v>48</v>
      </c>
      <c r="D3194" s="89" t="s">
        <v>49</v>
      </c>
      <c r="E3194" s="189">
        <v>82785368</v>
      </c>
      <c r="F3194" s="197" t="s">
        <v>7979</v>
      </c>
      <c r="G3194" s="90">
        <v>25280420867</v>
      </c>
      <c r="H3194" s="91">
        <v>28251</v>
      </c>
      <c r="I3194" s="89"/>
      <c r="J3194" s="89" t="s">
        <v>51</v>
      </c>
      <c r="K3194" s="89" t="s">
        <v>52</v>
      </c>
      <c r="L3194" s="89" t="s">
        <v>85</v>
      </c>
      <c r="M3194" s="89" t="s">
        <v>1490</v>
      </c>
      <c r="N3194" s="89" t="s">
        <v>137</v>
      </c>
      <c r="O3194" s="92" t="s">
        <v>7980</v>
      </c>
      <c r="P3194" s="93" t="s">
        <v>57</v>
      </c>
      <c r="Q3194" s="110" t="s">
        <v>5322</v>
      </c>
      <c r="R3194" s="94"/>
      <c r="S3194" s="95">
        <v>46168</v>
      </c>
      <c r="T3194" s="95" t="s">
        <v>5203</v>
      </c>
      <c r="U3194" s="95" t="s">
        <v>1125</v>
      </c>
      <c r="V3194" s="91">
        <v>46147</v>
      </c>
      <c r="W3194" s="91">
        <v>46161</v>
      </c>
      <c r="X3194" s="91">
        <v>46168</v>
      </c>
      <c r="Y3194" s="96"/>
      <c r="Z3194" s="89"/>
      <c r="AA3194" s="95"/>
      <c r="AB3194" s="89"/>
      <c r="AC3194" s="109"/>
      <c r="AD3194" s="89"/>
      <c r="AE3194" s="89"/>
      <c r="AF3194" s="191"/>
      <c r="AG3194" s="194"/>
      <c r="AH3194" s="193"/>
      <c r="AI3194" s="97"/>
      <c r="AJ3194" s="97"/>
      <c r="AK3194" s="97"/>
      <c r="AL3194" s="45" t="s">
        <v>67</v>
      </c>
      <c r="AM3194" s="160" t="str">
        <f>MONTH(B3194)&amp;"/"&amp;YEAR(B3194)</f>
        <v>3/2026</v>
      </c>
      <c r="AN3194" s="45">
        <f>WEEKNUM(B3194)-WEEKNUM(EOMONTH(B3194,-1)+1)+1</f>
        <v>4</v>
      </c>
      <c r="AO3194" s="45" t="str">
        <f>MONTH(R3194)&amp;"/"&amp;YEAR(R3194)</f>
        <v>1/1900</v>
      </c>
      <c r="AP3194" s="45" t="e">
        <f>WEEKNUM(R3194)-WEEKNUM(EOMONTH(R3194,-1)+1)+1</f>
        <v>#NUM!</v>
      </c>
      <c r="AQ3194" s="45">
        <f>IF(AU3194="S",IF(Q3194="1. Aceitou o programa",R3194-B3194,0),0)</f>
        <v>0</v>
      </c>
      <c r="AR3194" s="45">
        <f>IF(AU3194="S",IF(AND(S3194&lt;&gt;"",R3194&lt;&gt;""),S3194-R3194,0),0)</f>
        <v>0</v>
      </c>
      <c r="AS3194" s="45">
        <f>IF(AU3194="S",IF(Q3194="1. Aceitou o programa",IF(OR(X3194="Não se Aplica",X3194=""),IF(OR(W3194="Não se Aplica",W3194=""),0,W3194-V3194),AVERAGE(X3194-W3194,W3194-V3194)),0),0)</f>
        <v>0</v>
      </c>
      <c r="AT3194" s="45">
        <f>IF(AU3194="S",IF(AND(Q3194="1. Aceitou o programa",AB3194="Realizada"),IFERROR(IF(AA3194="",0,AA3194-R3194),0),0),0)</f>
        <v>0</v>
      </c>
      <c r="AU3194" s="45" t="str">
        <f>_xlfn.XLOOKUP(U3194,'Lista Suspensa'!$AA$20:$AA$23,'Lista Suspensa'!$AB$20:$AB$23,"N/A")</f>
        <v>S</v>
      </c>
    </row>
    <row r="3195" spans="1:47" ht="12" customHeight="1" x14ac:dyDescent="0.3">
      <c r="A3195" s="87" t="s">
        <v>47</v>
      </c>
      <c r="B3195" s="88">
        <v>46104</v>
      </c>
      <c r="C3195" s="89" t="s">
        <v>48</v>
      </c>
      <c r="D3195" s="89" t="s">
        <v>49</v>
      </c>
      <c r="E3195" s="189">
        <v>82785582</v>
      </c>
      <c r="F3195" s="197" t="s">
        <v>7981</v>
      </c>
      <c r="G3195" s="90">
        <v>11455650773</v>
      </c>
      <c r="H3195" s="91">
        <v>31026</v>
      </c>
      <c r="I3195" s="89"/>
      <c r="J3195" s="89" t="s">
        <v>51</v>
      </c>
      <c r="K3195" s="89" t="s">
        <v>52</v>
      </c>
      <c r="L3195" s="89" t="s">
        <v>85</v>
      </c>
      <c r="M3195" s="89" t="s">
        <v>7982</v>
      </c>
      <c r="N3195" s="89" t="s">
        <v>137</v>
      </c>
      <c r="O3195" s="92" t="s">
        <v>7983</v>
      </c>
      <c r="P3195" s="93" t="s">
        <v>57</v>
      </c>
      <c r="Q3195" s="110" t="s">
        <v>5322</v>
      </c>
      <c r="R3195" s="94"/>
      <c r="S3195" s="95">
        <v>46168</v>
      </c>
      <c r="T3195" s="95" t="s">
        <v>5203</v>
      </c>
      <c r="U3195" s="95" t="s">
        <v>1125</v>
      </c>
      <c r="V3195" s="91">
        <v>46147</v>
      </c>
      <c r="W3195" s="91">
        <v>46161</v>
      </c>
      <c r="X3195" s="91">
        <v>46168</v>
      </c>
      <c r="Y3195" s="96"/>
      <c r="Z3195" s="89"/>
      <c r="AA3195" s="95"/>
      <c r="AB3195" s="89"/>
      <c r="AC3195" s="109"/>
      <c r="AD3195" s="89"/>
      <c r="AE3195" s="89"/>
      <c r="AF3195" s="191"/>
      <c r="AG3195" s="194"/>
      <c r="AH3195" s="193"/>
      <c r="AI3195" s="97"/>
      <c r="AJ3195" s="97"/>
      <c r="AK3195" s="97"/>
      <c r="AL3195" s="45" t="s">
        <v>67</v>
      </c>
      <c r="AM3195" s="160" t="str">
        <f>MONTH(B3195)&amp;"/"&amp;YEAR(B3195)</f>
        <v>3/2026</v>
      </c>
      <c r="AN3195" s="45">
        <f>WEEKNUM(B3195)-WEEKNUM(EOMONTH(B3195,-1)+1)+1</f>
        <v>4</v>
      </c>
      <c r="AO3195" s="45" t="str">
        <f>MONTH(R3195)&amp;"/"&amp;YEAR(R3195)</f>
        <v>1/1900</v>
      </c>
      <c r="AP3195" s="45" t="e">
        <f>WEEKNUM(R3195)-WEEKNUM(EOMONTH(R3195,-1)+1)+1</f>
        <v>#NUM!</v>
      </c>
      <c r="AQ3195" s="45">
        <f>IF(AU3195="S",IF(Q3195="1. Aceitou o programa",R3195-B3195,0),0)</f>
        <v>0</v>
      </c>
      <c r="AR3195" s="45">
        <f>IF(AU3195="S",IF(AND(S3195&lt;&gt;"",R3195&lt;&gt;""),S3195-R3195,0),0)</f>
        <v>0</v>
      </c>
      <c r="AS3195" s="45">
        <f>IF(AU3195="S",IF(Q3195="1. Aceitou o programa",IF(OR(X3195="Não se Aplica",X3195=""),IF(OR(W3195="Não se Aplica",W3195=""),0,W3195-V3195),AVERAGE(X3195-W3195,W3195-V3195)),0),0)</f>
        <v>0</v>
      </c>
      <c r="AT3195" s="45">
        <f>IF(AU3195="S",IF(AND(Q3195="1. Aceitou o programa",AB3195="Realizada"),IFERROR(IF(AA3195="",0,AA3195-R3195),0),0),0)</f>
        <v>0</v>
      </c>
      <c r="AU3195" s="45" t="str">
        <f>_xlfn.XLOOKUP(U3195,'Lista Suspensa'!$AA$20:$AA$23,'Lista Suspensa'!$AB$20:$AB$23,"N/A")</f>
        <v>S</v>
      </c>
    </row>
    <row r="3196" spans="1:47" ht="12" customHeight="1" x14ac:dyDescent="0.3">
      <c r="A3196" s="87" t="s">
        <v>47</v>
      </c>
      <c r="B3196" s="88">
        <v>46104</v>
      </c>
      <c r="C3196" s="89" t="s">
        <v>48</v>
      </c>
      <c r="D3196" s="89" t="s">
        <v>49</v>
      </c>
      <c r="E3196" s="189">
        <v>82785888</v>
      </c>
      <c r="F3196" s="197" t="s">
        <v>7984</v>
      </c>
      <c r="G3196" s="90">
        <v>95946268449</v>
      </c>
      <c r="H3196" s="91">
        <v>26080</v>
      </c>
      <c r="I3196" s="89"/>
      <c r="J3196" s="89" t="s">
        <v>84</v>
      </c>
      <c r="K3196" s="89" t="s">
        <v>52</v>
      </c>
      <c r="L3196" s="89" t="s">
        <v>85</v>
      </c>
      <c r="M3196" s="89" t="s">
        <v>7982</v>
      </c>
      <c r="N3196" s="89" t="s">
        <v>137</v>
      </c>
      <c r="O3196" s="92" t="s">
        <v>7985</v>
      </c>
      <c r="P3196" s="93" t="s">
        <v>57</v>
      </c>
      <c r="Q3196" s="110" t="s">
        <v>5322</v>
      </c>
      <c r="R3196" s="94"/>
      <c r="S3196" s="95">
        <v>46168</v>
      </c>
      <c r="T3196" s="95" t="s">
        <v>5203</v>
      </c>
      <c r="U3196" s="95" t="s">
        <v>1125</v>
      </c>
      <c r="V3196" s="91">
        <v>46147</v>
      </c>
      <c r="W3196" s="91">
        <v>46161</v>
      </c>
      <c r="X3196" s="91">
        <v>46168</v>
      </c>
      <c r="Y3196" s="96"/>
      <c r="Z3196" s="89"/>
      <c r="AA3196" s="95"/>
      <c r="AB3196" s="89"/>
      <c r="AC3196" s="109"/>
      <c r="AD3196" s="89"/>
      <c r="AE3196" s="89"/>
      <c r="AF3196" s="191"/>
      <c r="AG3196" s="194"/>
      <c r="AH3196" s="193"/>
      <c r="AI3196" s="97"/>
      <c r="AJ3196" s="97"/>
      <c r="AK3196" s="97"/>
      <c r="AL3196" s="45" t="s">
        <v>67</v>
      </c>
      <c r="AM3196" s="160" t="str">
        <f>MONTH(B3196)&amp;"/"&amp;YEAR(B3196)</f>
        <v>3/2026</v>
      </c>
      <c r="AN3196" s="45">
        <f>WEEKNUM(B3196)-WEEKNUM(EOMONTH(B3196,-1)+1)+1</f>
        <v>4</v>
      </c>
      <c r="AO3196" s="45" t="str">
        <f>MONTH(R3196)&amp;"/"&amp;YEAR(R3196)</f>
        <v>1/1900</v>
      </c>
      <c r="AP3196" s="45" t="e">
        <f>WEEKNUM(R3196)-WEEKNUM(EOMONTH(R3196,-1)+1)+1</f>
        <v>#NUM!</v>
      </c>
      <c r="AQ3196" s="45">
        <f>IF(AU3196="S",IF(Q3196="1. Aceitou o programa",R3196-B3196,0),0)</f>
        <v>0</v>
      </c>
      <c r="AR3196" s="45">
        <f>IF(AU3196="S",IF(AND(S3196&lt;&gt;"",R3196&lt;&gt;""),S3196-R3196,0),0)</f>
        <v>0</v>
      </c>
      <c r="AS3196" s="45">
        <f>IF(AU3196="S",IF(Q3196="1. Aceitou o programa",IF(OR(X3196="Não se Aplica",X3196=""),IF(OR(W3196="Não se Aplica",W3196=""),0,W3196-V3196),AVERAGE(X3196-W3196,W3196-V3196)),0),0)</f>
        <v>0</v>
      </c>
      <c r="AT3196" s="45">
        <f>IF(AU3196="S",IF(AND(Q3196="1. Aceitou o programa",AB3196="Realizada"),IFERROR(IF(AA3196="",0,AA3196-R3196),0),0),0)</f>
        <v>0</v>
      </c>
      <c r="AU3196" s="45" t="str">
        <f>_xlfn.XLOOKUP(U3196,'Lista Suspensa'!$AA$20:$AA$23,'Lista Suspensa'!$AB$20:$AB$23,"N/A")</f>
        <v>S</v>
      </c>
    </row>
    <row r="3197" spans="1:47" ht="12" customHeight="1" x14ac:dyDescent="0.3">
      <c r="A3197" s="87" t="s">
        <v>47</v>
      </c>
      <c r="B3197" s="88">
        <v>46104</v>
      </c>
      <c r="C3197" s="89" t="s">
        <v>48</v>
      </c>
      <c r="D3197" s="89" t="s">
        <v>49</v>
      </c>
      <c r="E3197" s="189">
        <v>89545386</v>
      </c>
      <c r="F3197" s="197" t="s">
        <v>7986</v>
      </c>
      <c r="G3197" s="90">
        <v>3920422821</v>
      </c>
      <c r="H3197" s="91">
        <v>23541</v>
      </c>
      <c r="I3197" s="89"/>
      <c r="J3197" s="89" t="s">
        <v>51</v>
      </c>
      <c r="K3197" s="89" t="s">
        <v>52</v>
      </c>
      <c r="L3197" s="89" t="s">
        <v>53</v>
      </c>
      <c r="M3197" s="89" t="s">
        <v>957</v>
      </c>
      <c r="N3197" s="89" t="s">
        <v>137</v>
      </c>
      <c r="O3197" s="92" t="s">
        <v>7987</v>
      </c>
      <c r="P3197" s="93" t="s">
        <v>57</v>
      </c>
      <c r="Q3197" s="110" t="s">
        <v>5322</v>
      </c>
      <c r="R3197" s="94"/>
      <c r="S3197" s="95">
        <v>46168</v>
      </c>
      <c r="T3197" s="95" t="s">
        <v>5203</v>
      </c>
      <c r="U3197" s="95" t="s">
        <v>1125</v>
      </c>
      <c r="V3197" s="91">
        <v>46147</v>
      </c>
      <c r="W3197" s="91">
        <v>46161</v>
      </c>
      <c r="X3197" s="91">
        <v>46168</v>
      </c>
      <c r="Y3197" s="96"/>
      <c r="Z3197" s="89"/>
      <c r="AA3197" s="95"/>
      <c r="AB3197" s="89"/>
      <c r="AC3197" s="109"/>
      <c r="AD3197" s="89"/>
      <c r="AE3197" s="89"/>
      <c r="AF3197" s="191"/>
      <c r="AG3197" s="194"/>
      <c r="AH3197" s="193"/>
      <c r="AI3197" s="97"/>
      <c r="AJ3197" s="97"/>
      <c r="AK3197" s="97"/>
      <c r="AL3197" s="45" t="s">
        <v>67</v>
      </c>
      <c r="AM3197" s="160" t="str">
        <f>MONTH(B3197)&amp;"/"&amp;YEAR(B3197)</f>
        <v>3/2026</v>
      </c>
      <c r="AN3197" s="45">
        <f>WEEKNUM(B3197)-WEEKNUM(EOMONTH(B3197,-1)+1)+1</f>
        <v>4</v>
      </c>
      <c r="AO3197" s="45" t="str">
        <f>MONTH(R3197)&amp;"/"&amp;YEAR(R3197)</f>
        <v>1/1900</v>
      </c>
      <c r="AP3197" s="45" t="e">
        <f>WEEKNUM(R3197)-WEEKNUM(EOMONTH(R3197,-1)+1)+1</f>
        <v>#NUM!</v>
      </c>
      <c r="AQ3197" s="45">
        <f>IF(AU3197="S",IF(Q3197="1. Aceitou o programa",R3197-B3197,0),0)</f>
        <v>0</v>
      </c>
      <c r="AR3197" s="45">
        <f>IF(AU3197="S",IF(AND(S3197&lt;&gt;"",R3197&lt;&gt;""),S3197-R3197,0),0)</f>
        <v>0</v>
      </c>
      <c r="AS3197" s="45">
        <f>IF(AU3197="S",IF(Q3197="1. Aceitou o programa",IF(OR(X3197="Não se Aplica",X3197=""),IF(OR(W3197="Não se Aplica",W3197=""),0,W3197-V3197),AVERAGE(X3197-W3197,W3197-V3197)),0),0)</f>
        <v>0</v>
      </c>
      <c r="AT3197" s="45">
        <f>IF(AU3197="S",IF(AND(Q3197="1. Aceitou o programa",AB3197="Realizada"),IFERROR(IF(AA3197="",0,AA3197-R3197),0),0),0)</f>
        <v>0</v>
      </c>
      <c r="AU3197" s="45" t="str">
        <f>_xlfn.XLOOKUP(U3197,'Lista Suspensa'!$AA$20:$AA$23,'Lista Suspensa'!$AB$20:$AB$23,"N/A")</f>
        <v>S</v>
      </c>
    </row>
    <row r="3198" spans="1:47" ht="12" customHeight="1" x14ac:dyDescent="0.3">
      <c r="A3198" s="87" t="s">
        <v>47</v>
      </c>
      <c r="B3198" s="88">
        <v>46104</v>
      </c>
      <c r="C3198" s="89" t="s">
        <v>48</v>
      </c>
      <c r="D3198" s="89" t="s">
        <v>49</v>
      </c>
      <c r="E3198" s="189">
        <v>82785616</v>
      </c>
      <c r="F3198" s="197" t="s">
        <v>7988</v>
      </c>
      <c r="G3198" s="90">
        <v>35198544817</v>
      </c>
      <c r="H3198" s="91">
        <v>31090</v>
      </c>
      <c r="I3198" s="89"/>
      <c r="J3198" s="89" t="s">
        <v>51</v>
      </c>
      <c r="K3198" s="89" t="s">
        <v>52</v>
      </c>
      <c r="L3198" s="89" t="s">
        <v>53</v>
      </c>
      <c r="M3198" s="89" t="s">
        <v>957</v>
      </c>
      <c r="N3198" s="89" t="s">
        <v>137</v>
      </c>
      <c r="O3198" s="92" t="s">
        <v>7989</v>
      </c>
      <c r="P3198" s="93" t="s">
        <v>57</v>
      </c>
      <c r="Q3198" s="110" t="s">
        <v>5322</v>
      </c>
      <c r="R3198" s="94"/>
      <c r="S3198" s="95">
        <v>46168</v>
      </c>
      <c r="T3198" s="95" t="s">
        <v>5203</v>
      </c>
      <c r="U3198" s="95" t="s">
        <v>1125</v>
      </c>
      <c r="V3198" s="91">
        <v>46147</v>
      </c>
      <c r="W3198" s="91">
        <v>46161</v>
      </c>
      <c r="X3198" s="91">
        <v>46168</v>
      </c>
      <c r="Y3198" s="96"/>
      <c r="Z3198" s="89"/>
      <c r="AA3198" s="95"/>
      <c r="AB3198" s="89"/>
      <c r="AC3198" s="109"/>
      <c r="AD3198" s="89"/>
      <c r="AE3198" s="89"/>
      <c r="AF3198" s="191"/>
      <c r="AG3198" s="194"/>
      <c r="AH3198" s="193"/>
      <c r="AI3198" s="97"/>
      <c r="AJ3198" s="97"/>
      <c r="AK3198" s="97"/>
      <c r="AL3198" s="45" t="s">
        <v>67</v>
      </c>
      <c r="AM3198" s="160" t="str">
        <f>MONTH(B3198)&amp;"/"&amp;YEAR(B3198)</f>
        <v>3/2026</v>
      </c>
      <c r="AN3198" s="45">
        <f>WEEKNUM(B3198)-WEEKNUM(EOMONTH(B3198,-1)+1)+1</f>
        <v>4</v>
      </c>
      <c r="AO3198" s="45" t="str">
        <f>MONTH(R3198)&amp;"/"&amp;YEAR(R3198)</f>
        <v>1/1900</v>
      </c>
      <c r="AP3198" s="45" t="e">
        <f>WEEKNUM(R3198)-WEEKNUM(EOMONTH(R3198,-1)+1)+1</f>
        <v>#NUM!</v>
      </c>
      <c r="AQ3198" s="45">
        <f>IF(AU3198="S",IF(Q3198="1. Aceitou o programa",R3198-B3198,0),0)</f>
        <v>0</v>
      </c>
      <c r="AR3198" s="45">
        <f>IF(AU3198="S",IF(AND(S3198&lt;&gt;"",R3198&lt;&gt;""),S3198-R3198,0),0)</f>
        <v>0</v>
      </c>
      <c r="AS3198" s="45">
        <f>IF(AU3198="S",IF(Q3198="1. Aceitou o programa",IF(OR(X3198="Não se Aplica",X3198=""),IF(OR(W3198="Não se Aplica",W3198=""),0,W3198-V3198),AVERAGE(X3198-W3198,W3198-V3198)),0),0)</f>
        <v>0</v>
      </c>
      <c r="AT3198" s="45">
        <f>IF(AU3198="S",IF(AND(Q3198="1. Aceitou o programa",AB3198="Realizada"),IFERROR(IF(AA3198="",0,AA3198-R3198),0),0),0)</f>
        <v>0</v>
      </c>
      <c r="AU3198" s="45" t="str">
        <f>_xlfn.XLOOKUP(U3198,'Lista Suspensa'!$AA$20:$AA$23,'Lista Suspensa'!$AB$20:$AB$23,"N/A")</f>
        <v>S</v>
      </c>
    </row>
    <row r="3199" spans="1:47" ht="12" customHeight="1" x14ac:dyDescent="0.3">
      <c r="A3199" s="87" t="s">
        <v>47</v>
      </c>
      <c r="B3199" s="88">
        <v>46104</v>
      </c>
      <c r="C3199" s="89" t="s">
        <v>48</v>
      </c>
      <c r="D3199" s="89" t="s">
        <v>49</v>
      </c>
      <c r="E3199" s="189">
        <v>85104006</v>
      </c>
      <c r="F3199" s="197" t="s">
        <v>7990</v>
      </c>
      <c r="G3199" s="90">
        <v>49584740725</v>
      </c>
      <c r="H3199" s="91">
        <v>20366</v>
      </c>
      <c r="I3199" s="89"/>
      <c r="J3199" s="89" t="s">
        <v>84</v>
      </c>
      <c r="K3199" s="89" t="s">
        <v>76</v>
      </c>
      <c r="L3199" s="89" t="s">
        <v>95</v>
      </c>
      <c r="M3199" s="89" t="s">
        <v>222</v>
      </c>
      <c r="N3199" s="89" t="s">
        <v>137</v>
      </c>
      <c r="O3199" s="92" t="s">
        <v>7991</v>
      </c>
      <c r="P3199" s="93" t="s">
        <v>57</v>
      </c>
      <c r="Q3199" s="110" t="s">
        <v>5322</v>
      </c>
      <c r="R3199" s="94"/>
      <c r="S3199" s="95">
        <v>46168</v>
      </c>
      <c r="T3199" s="95" t="s">
        <v>5203</v>
      </c>
      <c r="U3199" s="95" t="s">
        <v>1125</v>
      </c>
      <c r="V3199" s="91">
        <v>46147</v>
      </c>
      <c r="W3199" s="91">
        <v>46161</v>
      </c>
      <c r="X3199" s="91">
        <v>46168</v>
      </c>
      <c r="Y3199" s="96"/>
      <c r="Z3199" s="89"/>
      <c r="AA3199" s="95"/>
      <c r="AB3199" s="89"/>
      <c r="AC3199" s="109"/>
      <c r="AD3199" s="89"/>
      <c r="AE3199" s="89"/>
      <c r="AF3199" s="191"/>
      <c r="AG3199" s="194"/>
      <c r="AH3199" s="193"/>
      <c r="AI3199" s="97"/>
      <c r="AJ3199" s="97"/>
      <c r="AK3199" s="97"/>
      <c r="AL3199" s="45" t="s">
        <v>67</v>
      </c>
      <c r="AM3199" s="160" t="str">
        <f>MONTH(B3199)&amp;"/"&amp;YEAR(B3199)</f>
        <v>3/2026</v>
      </c>
      <c r="AN3199" s="45">
        <f>WEEKNUM(B3199)-WEEKNUM(EOMONTH(B3199,-1)+1)+1</f>
        <v>4</v>
      </c>
      <c r="AO3199" s="45" t="str">
        <f>MONTH(R3199)&amp;"/"&amp;YEAR(R3199)</f>
        <v>1/1900</v>
      </c>
      <c r="AP3199" s="45" t="e">
        <f>WEEKNUM(R3199)-WEEKNUM(EOMONTH(R3199,-1)+1)+1</f>
        <v>#NUM!</v>
      </c>
      <c r="AQ3199" s="45">
        <f>IF(AU3199="S",IF(Q3199="1. Aceitou o programa",R3199-B3199,0),0)</f>
        <v>0</v>
      </c>
      <c r="AR3199" s="45">
        <f>IF(AU3199="S",IF(AND(S3199&lt;&gt;"",R3199&lt;&gt;""),S3199-R3199,0),0)</f>
        <v>0</v>
      </c>
      <c r="AS3199" s="45">
        <f>IF(AU3199="S",IF(Q3199="1. Aceitou o programa",IF(OR(X3199="Não se Aplica",X3199=""),IF(OR(W3199="Não se Aplica",W3199=""),0,W3199-V3199),AVERAGE(X3199-W3199,W3199-V3199)),0),0)</f>
        <v>0</v>
      </c>
      <c r="AT3199" s="45">
        <f>IF(AU3199="S",IF(AND(Q3199="1. Aceitou o programa",AB3199="Realizada"),IFERROR(IF(AA3199="",0,AA3199-R3199),0),0),0)</f>
        <v>0</v>
      </c>
      <c r="AU3199" s="45" t="str">
        <f>_xlfn.XLOOKUP(U3199,'Lista Suspensa'!$AA$20:$AA$23,'Lista Suspensa'!$AB$20:$AB$23,"N/A")</f>
        <v>S</v>
      </c>
    </row>
    <row r="3200" spans="1:47" ht="12" customHeight="1" x14ac:dyDescent="0.3">
      <c r="A3200" s="87" t="s">
        <v>47</v>
      </c>
      <c r="B3200" s="88">
        <v>46104</v>
      </c>
      <c r="C3200" s="89" t="s">
        <v>48</v>
      </c>
      <c r="D3200" s="89" t="s">
        <v>49</v>
      </c>
      <c r="E3200" s="189">
        <v>87648683</v>
      </c>
      <c r="F3200" s="197" t="s">
        <v>7992</v>
      </c>
      <c r="G3200" s="90">
        <v>90925777587</v>
      </c>
      <c r="H3200" s="91">
        <v>28048</v>
      </c>
      <c r="I3200" s="89"/>
      <c r="J3200" s="89" t="s">
        <v>84</v>
      </c>
      <c r="K3200" s="89" t="s">
        <v>52</v>
      </c>
      <c r="L3200" s="89" t="s">
        <v>53</v>
      </c>
      <c r="M3200" s="89" t="s">
        <v>238</v>
      </c>
      <c r="N3200" s="89" t="s">
        <v>150</v>
      </c>
      <c r="O3200" s="92" t="s">
        <v>7993</v>
      </c>
      <c r="P3200" s="93" t="s">
        <v>57</v>
      </c>
      <c r="Q3200" s="110" t="s">
        <v>5322</v>
      </c>
      <c r="R3200" s="94"/>
      <c r="S3200" s="95">
        <v>46168</v>
      </c>
      <c r="T3200" s="95" t="s">
        <v>5203</v>
      </c>
      <c r="U3200" s="95" t="s">
        <v>1125</v>
      </c>
      <c r="V3200" s="91">
        <v>46156</v>
      </c>
      <c r="W3200" s="91">
        <v>46164</v>
      </c>
      <c r="X3200" s="91">
        <v>46168</v>
      </c>
      <c r="Y3200" s="96" t="s">
        <v>5548</v>
      </c>
      <c r="Z3200" s="89"/>
      <c r="AA3200" s="95"/>
      <c r="AB3200" s="89"/>
      <c r="AC3200" s="109"/>
      <c r="AD3200" s="89"/>
      <c r="AE3200" s="89"/>
      <c r="AF3200" s="191"/>
      <c r="AG3200" s="194"/>
      <c r="AH3200" s="193"/>
      <c r="AI3200" s="97"/>
      <c r="AJ3200" s="97"/>
      <c r="AK3200" s="97"/>
      <c r="AL3200" s="45" t="s">
        <v>67</v>
      </c>
      <c r="AM3200" s="160" t="str">
        <f>MONTH(B3200)&amp;"/"&amp;YEAR(B3200)</f>
        <v>3/2026</v>
      </c>
      <c r="AN3200" s="45">
        <f>WEEKNUM(B3200)-WEEKNUM(EOMONTH(B3200,-1)+1)+1</f>
        <v>4</v>
      </c>
      <c r="AO3200" s="45" t="str">
        <f>MONTH(R3200)&amp;"/"&amp;YEAR(R3200)</f>
        <v>1/1900</v>
      </c>
      <c r="AP3200" s="45" t="e">
        <f>WEEKNUM(R3200)-WEEKNUM(EOMONTH(R3200,-1)+1)+1</f>
        <v>#NUM!</v>
      </c>
      <c r="AQ3200" s="45">
        <f>IF(AU3200="S",IF(Q3200="1. Aceitou o programa",R3200-B3200,0),0)</f>
        <v>0</v>
      </c>
      <c r="AR3200" s="45">
        <f>IF(AU3200="S",IF(AND(S3200&lt;&gt;"",R3200&lt;&gt;""),S3200-R3200,0),0)</f>
        <v>0</v>
      </c>
      <c r="AS3200" s="45">
        <f>IF(AU3200="S",IF(Q3200="1. Aceitou o programa",IF(OR(X3200="Não se Aplica",X3200=""),IF(OR(W3200="Não se Aplica",W3200=""),0,W3200-V3200),AVERAGE(X3200-W3200,W3200-V3200)),0),0)</f>
        <v>0</v>
      </c>
      <c r="AT3200" s="45">
        <f>IF(AU3200="S",IF(AND(Q3200="1. Aceitou o programa",AB3200="Realizada"),IFERROR(IF(AA3200="",0,AA3200-R3200),0),0),0)</f>
        <v>0</v>
      </c>
      <c r="AU3200" s="45" t="str">
        <f>_xlfn.XLOOKUP(U3200,'Lista Suspensa'!$AA$20:$AA$23,'Lista Suspensa'!$AB$20:$AB$23,"N/A")</f>
        <v>S</v>
      </c>
    </row>
    <row r="3201" spans="1:47" ht="12" customHeight="1" x14ac:dyDescent="0.3">
      <c r="A3201" s="87" t="s">
        <v>47</v>
      </c>
      <c r="B3201" s="88">
        <v>46104</v>
      </c>
      <c r="C3201" s="89" t="s">
        <v>48</v>
      </c>
      <c r="D3201" s="89" t="s">
        <v>49</v>
      </c>
      <c r="E3201" s="189">
        <v>86778969</v>
      </c>
      <c r="F3201" s="197" t="s">
        <v>7994</v>
      </c>
      <c r="G3201" s="90">
        <v>16910330811</v>
      </c>
      <c r="H3201" s="91">
        <v>26979</v>
      </c>
      <c r="I3201" s="89"/>
      <c r="J3201" s="89" t="s">
        <v>51</v>
      </c>
      <c r="K3201" s="89" t="s">
        <v>52</v>
      </c>
      <c r="L3201" s="89" t="s">
        <v>619</v>
      </c>
      <c r="M3201" s="89" t="s">
        <v>4367</v>
      </c>
      <c r="N3201" s="89" t="s">
        <v>137</v>
      </c>
      <c r="O3201" s="92" t="s">
        <v>7995</v>
      </c>
      <c r="P3201" s="93" t="s">
        <v>57</v>
      </c>
      <c r="Q3201" s="110" t="s">
        <v>5322</v>
      </c>
      <c r="R3201" s="94"/>
      <c r="S3201" s="95">
        <v>46168</v>
      </c>
      <c r="T3201" s="95" t="s">
        <v>5203</v>
      </c>
      <c r="U3201" s="95" t="s">
        <v>1125</v>
      </c>
      <c r="V3201" s="91">
        <v>46147</v>
      </c>
      <c r="W3201" s="91">
        <v>46161</v>
      </c>
      <c r="X3201" s="91">
        <v>46168</v>
      </c>
      <c r="Y3201" s="96"/>
      <c r="Z3201" s="89"/>
      <c r="AA3201" s="95"/>
      <c r="AB3201" s="89"/>
      <c r="AC3201" s="109"/>
      <c r="AD3201" s="89"/>
      <c r="AE3201" s="89"/>
      <c r="AF3201" s="191"/>
      <c r="AG3201" s="194"/>
      <c r="AH3201" s="193"/>
      <c r="AI3201" s="97"/>
      <c r="AJ3201" s="97"/>
      <c r="AK3201" s="97"/>
      <c r="AL3201" s="45" t="s">
        <v>67</v>
      </c>
      <c r="AM3201" s="160" t="str">
        <f>MONTH(B3201)&amp;"/"&amp;YEAR(B3201)</f>
        <v>3/2026</v>
      </c>
      <c r="AN3201" s="45">
        <f>WEEKNUM(B3201)-WEEKNUM(EOMONTH(B3201,-1)+1)+1</f>
        <v>4</v>
      </c>
      <c r="AO3201" s="45" t="str">
        <f>MONTH(R3201)&amp;"/"&amp;YEAR(R3201)</f>
        <v>1/1900</v>
      </c>
      <c r="AP3201" s="45" t="e">
        <f>WEEKNUM(R3201)-WEEKNUM(EOMONTH(R3201,-1)+1)+1</f>
        <v>#NUM!</v>
      </c>
      <c r="AQ3201" s="45">
        <f>IF(AU3201="S",IF(Q3201="1. Aceitou o programa",R3201-B3201,0),0)</f>
        <v>0</v>
      </c>
      <c r="AR3201" s="45">
        <f>IF(AU3201="S",IF(AND(S3201&lt;&gt;"",R3201&lt;&gt;""),S3201-R3201,0),0)</f>
        <v>0</v>
      </c>
      <c r="AS3201" s="45">
        <f>IF(AU3201="S",IF(Q3201="1. Aceitou o programa",IF(OR(X3201="Não se Aplica",X3201=""),IF(OR(W3201="Não se Aplica",W3201=""),0,W3201-V3201),AVERAGE(X3201-W3201,W3201-V3201)),0),0)</f>
        <v>0</v>
      </c>
      <c r="AT3201" s="45">
        <f>IF(AU3201="S",IF(AND(Q3201="1. Aceitou o programa",AB3201="Realizada"),IFERROR(IF(AA3201="",0,AA3201-R3201),0),0),0)</f>
        <v>0</v>
      </c>
      <c r="AU3201" s="45" t="str">
        <f>_xlfn.XLOOKUP(U3201,'Lista Suspensa'!$AA$20:$AA$23,'Lista Suspensa'!$AB$20:$AB$23,"N/A")</f>
        <v>S</v>
      </c>
    </row>
    <row r="3202" spans="1:47" ht="12" customHeight="1" x14ac:dyDescent="0.3">
      <c r="A3202" s="87" t="s">
        <v>47</v>
      </c>
      <c r="B3202" s="88">
        <v>46104</v>
      </c>
      <c r="C3202" s="89" t="s">
        <v>48</v>
      </c>
      <c r="D3202" s="89" t="s">
        <v>49</v>
      </c>
      <c r="E3202" s="189">
        <v>82824173</v>
      </c>
      <c r="F3202" s="197" t="s">
        <v>7996</v>
      </c>
      <c r="G3202" s="90">
        <v>8527583755</v>
      </c>
      <c r="H3202" s="91">
        <v>29321</v>
      </c>
      <c r="I3202" s="89"/>
      <c r="J3202" s="89" t="s">
        <v>51</v>
      </c>
      <c r="K3202" s="89" t="s">
        <v>76</v>
      </c>
      <c r="L3202" s="89" t="s">
        <v>95</v>
      </c>
      <c r="M3202" s="89" t="s">
        <v>222</v>
      </c>
      <c r="N3202" s="89" t="s">
        <v>137</v>
      </c>
      <c r="O3202" s="92" t="s">
        <v>7997</v>
      </c>
      <c r="P3202" s="93" t="s">
        <v>57</v>
      </c>
      <c r="Q3202" s="110" t="s">
        <v>5322</v>
      </c>
      <c r="R3202" s="94"/>
      <c r="S3202" s="95">
        <v>46168</v>
      </c>
      <c r="T3202" s="95" t="s">
        <v>5203</v>
      </c>
      <c r="U3202" s="95" t="s">
        <v>1125</v>
      </c>
      <c r="V3202" s="91">
        <v>46147</v>
      </c>
      <c r="W3202" s="91">
        <v>46161</v>
      </c>
      <c r="X3202" s="91">
        <v>46168</v>
      </c>
      <c r="Y3202" s="96" t="s">
        <v>5548</v>
      </c>
      <c r="Z3202" s="89"/>
      <c r="AA3202" s="95"/>
      <c r="AB3202" s="89"/>
      <c r="AC3202" s="109"/>
      <c r="AD3202" s="89"/>
      <c r="AE3202" s="89"/>
      <c r="AF3202" s="191"/>
      <c r="AG3202" s="194"/>
      <c r="AH3202" s="193"/>
      <c r="AI3202" s="97"/>
      <c r="AJ3202" s="97"/>
      <c r="AK3202" s="97"/>
      <c r="AL3202" s="45" t="s">
        <v>67</v>
      </c>
      <c r="AM3202" s="160" t="str">
        <f>MONTH(B3202)&amp;"/"&amp;YEAR(B3202)</f>
        <v>3/2026</v>
      </c>
      <c r="AN3202" s="45">
        <f>WEEKNUM(B3202)-WEEKNUM(EOMONTH(B3202,-1)+1)+1</f>
        <v>4</v>
      </c>
      <c r="AO3202" s="45" t="str">
        <f>MONTH(R3202)&amp;"/"&amp;YEAR(R3202)</f>
        <v>1/1900</v>
      </c>
      <c r="AP3202" s="45" t="e">
        <f>WEEKNUM(R3202)-WEEKNUM(EOMONTH(R3202,-1)+1)+1</f>
        <v>#NUM!</v>
      </c>
      <c r="AQ3202" s="45">
        <f>IF(AU3202="S",IF(Q3202="1. Aceitou o programa",R3202-B3202,0),0)</f>
        <v>0</v>
      </c>
      <c r="AR3202" s="45">
        <f>IF(AU3202="S",IF(AND(S3202&lt;&gt;"",R3202&lt;&gt;""),S3202-R3202,0),0)</f>
        <v>0</v>
      </c>
      <c r="AS3202" s="45">
        <f>IF(AU3202="S",IF(Q3202="1. Aceitou o programa",IF(OR(X3202="Não se Aplica",X3202=""),IF(OR(W3202="Não se Aplica",W3202=""),0,W3202-V3202),AVERAGE(X3202-W3202,W3202-V3202)),0),0)</f>
        <v>0</v>
      </c>
      <c r="AT3202" s="45">
        <f>IF(AU3202="S",IF(AND(Q3202="1. Aceitou o programa",AB3202="Realizada"),IFERROR(IF(AA3202="",0,AA3202-R3202),0),0),0)</f>
        <v>0</v>
      </c>
      <c r="AU3202" s="45" t="str">
        <f>_xlfn.XLOOKUP(U3202,'Lista Suspensa'!$AA$20:$AA$23,'Lista Suspensa'!$AB$20:$AB$23,"N/A")</f>
        <v>S</v>
      </c>
    </row>
    <row r="3203" spans="1:47" ht="12" customHeight="1" x14ac:dyDescent="0.3">
      <c r="A3203" s="87" t="s">
        <v>47</v>
      </c>
      <c r="B3203" s="88">
        <v>46104</v>
      </c>
      <c r="C3203" s="89" t="s">
        <v>48</v>
      </c>
      <c r="D3203" s="89" t="s">
        <v>49</v>
      </c>
      <c r="E3203" s="189">
        <v>82839534</v>
      </c>
      <c r="F3203" s="197" t="s">
        <v>7998</v>
      </c>
      <c r="G3203" s="90">
        <v>19076950873</v>
      </c>
      <c r="H3203" s="91">
        <v>27779</v>
      </c>
      <c r="I3203" s="89"/>
      <c r="J3203" s="89" t="s">
        <v>51</v>
      </c>
      <c r="K3203" s="89" t="s">
        <v>52</v>
      </c>
      <c r="L3203" s="89" t="s">
        <v>85</v>
      </c>
      <c r="M3203" s="89" t="s">
        <v>2187</v>
      </c>
      <c r="N3203" s="89" t="s">
        <v>137</v>
      </c>
      <c r="O3203" s="92" t="s">
        <v>7999</v>
      </c>
      <c r="P3203" s="93" t="s">
        <v>57</v>
      </c>
      <c r="Q3203" s="110" t="s">
        <v>5322</v>
      </c>
      <c r="R3203" s="94"/>
      <c r="S3203" s="95">
        <v>46168</v>
      </c>
      <c r="T3203" s="95" t="s">
        <v>5203</v>
      </c>
      <c r="U3203" s="95" t="s">
        <v>1125</v>
      </c>
      <c r="V3203" s="91">
        <v>46147</v>
      </c>
      <c r="W3203" s="91">
        <v>46161</v>
      </c>
      <c r="X3203" s="91">
        <v>46168</v>
      </c>
      <c r="Y3203" s="96"/>
      <c r="Z3203" s="89"/>
      <c r="AA3203" s="95"/>
      <c r="AB3203" s="89"/>
      <c r="AC3203" s="109"/>
      <c r="AD3203" s="89"/>
      <c r="AE3203" s="89"/>
      <c r="AF3203" s="191"/>
      <c r="AG3203" s="194"/>
      <c r="AH3203" s="193"/>
      <c r="AI3203" s="97"/>
      <c r="AJ3203" s="97"/>
      <c r="AK3203" s="97"/>
      <c r="AL3203" s="45" t="s">
        <v>67</v>
      </c>
      <c r="AM3203" s="160" t="str">
        <f>MONTH(B3203)&amp;"/"&amp;YEAR(B3203)</f>
        <v>3/2026</v>
      </c>
      <c r="AN3203" s="45">
        <f>WEEKNUM(B3203)-WEEKNUM(EOMONTH(B3203,-1)+1)+1</f>
        <v>4</v>
      </c>
      <c r="AO3203" s="45" t="str">
        <f>MONTH(R3203)&amp;"/"&amp;YEAR(R3203)</f>
        <v>1/1900</v>
      </c>
      <c r="AP3203" s="45" t="e">
        <f>WEEKNUM(R3203)-WEEKNUM(EOMONTH(R3203,-1)+1)+1</f>
        <v>#NUM!</v>
      </c>
      <c r="AQ3203" s="45">
        <f>IF(AU3203="S",IF(Q3203="1. Aceitou o programa",R3203-B3203,0),0)</f>
        <v>0</v>
      </c>
      <c r="AR3203" s="45">
        <f>IF(AU3203="S",IF(AND(S3203&lt;&gt;"",R3203&lt;&gt;""),S3203-R3203,0),0)</f>
        <v>0</v>
      </c>
      <c r="AS3203" s="45">
        <f>IF(AU3203="S",IF(Q3203="1. Aceitou o programa",IF(OR(X3203="Não se Aplica",X3203=""),IF(OR(W3203="Não se Aplica",W3203=""),0,W3203-V3203),AVERAGE(X3203-W3203,W3203-V3203)),0),0)</f>
        <v>0</v>
      </c>
      <c r="AT3203" s="45">
        <f>IF(AU3203="S",IF(AND(Q3203="1. Aceitou o programa",AB3203="Realizada"),IFERROR(IF(AA3203="",0,AA3203-R3203),0),0),0)</f>
        <v>0</v>
      </c>
      <c r="AU3203" s="45" t="str">
        <f>_xlfn.XLOOKUP(U3203,'Lista Suspensa'!$AA$20:$AA$23,'Lista Suspensa'!$AB$20:$AB$23,"N/A")</f>
        <v>S</v>
      </c>
    </row>
    <row r="3204" spans="1:47" ht="12" customHeight="1" x14ac:dyDescent="0.3">
      <c r="A3204" s="87" t="s">
        <v>47</v>
      </c>
      <c r="B3204" s="88">
        <v>46104</v>
      </c>
      <c r="C3204" s="89" t="s">
        <v>48</v>
      </c>
      <c r="D3204" s="89" t="s">
        <v>49</v>
      </c>
      <c r="E3204" s="189">
        <v>82855247</v>
      </c>
      <c r="F3204" s="197" t="s">
        <v>8000</v>
      </c>
      <c r="G3204" s="90">
        <v>58454950249</v>
      </c>
      <c r="H3204" s="91">
        <v>27634</v>
      </c>
      <c r="I3204" s="89"/>
      <c r="J3204" s="89" t="s">
        <v>51</v>
      </c>
      <c r="K3204" s="89" t="s">
        <v>52</v>
      </c>
      <c r="L3204" s="89" t="s">
        <v>85</v>
      </c>
      <c r="M3204" s="89" t="s">
        <v>4398</v>
      </c>
      <c r="N3204" s="89" t="s">
        <v>229</v>
      </c>
      <c r="O3204" s="92" t="s">
        <v>8001</v>
      </c>
      <c r="P3204" s="93" t="s">
        <v>57</v>
      </c>
      <c r="Q3204" s="110" t="s">
        <v>5322</v>
      </c>
      <c r="R3204" s="94"/>
      <c r="S3204" s="95">
        <v>46168</v>
      </c>
      <c r="T3204" s="95" t="s">
        <v>5203</v>
      </c>
      <c r="U3204" s="95" t="s">
        <v>1125</v>
      </c>
      <c r="V3204" s="91">
        <v>46147</v>
      </c>
      <c r="W3204" s="91">
        <v>46161</v>
      </c>
      <c r="X3204" s="91">
        <v>46168</v>
      </c>
      <c r="Y3204" s="96"/>
      <c r="Z3204" s="89"/>
      <c r="AA3204" s="95"/>
      <c r="AB3204" s="89"/>
      <c r="AC3204" s="109"/>
      <c r="AD3204" s="89"/>
      <c r="AE3204" s="89"/>
      <c r="AF3204" s="191"/>
      <c r="AG3204" s="194"/>
      <c r="AH3204" s="193"/>
      <c r="AI3204" s="97"/>
      <c r="AJ3204" s="97"/>
      <c r="AK3204" s="97"/>
      <c r="AL3204" s="45" t="s">
        <v>67</v>
      </c>
      <c r="AM3204" s="160" t="str">
        <f>MONTH(B3204)&amp;"/"&amp;YEAR(B3204)</f>
        <v>3/2026</v>
      </c>
      <c r="AN3204" s="45">
        <f>WEEKNUM(B3204)-WEEKNUM(EOMONTH(B3204,-1)+1)+1</f>
        <v>4</v>
      </c>
      <c r="AO3204" s="45" t="str">
        <f>MONTH(R3204)&amp;"/"&amp;YEAR(R3204)</f>
        <v>1/1900</v>
      </c>
      <c r="AP3204" s="45" t="e">
        <f>WEEKNUM(R3204)-WEEKNUM(EOMONTH(R3204,-1)+1)+1</f>
        <v>#NUM!</v>
      </c>
      <c r="AQ3204" s="45">
        <f>IF(AU3204="S",IF(Q3204="1. Aceitou o programa",R3204-B3204,0),0)</f>
        <v>0</v>
      </c>
      <c r="AR3204" s="45">
        <f>IF(AU3204="S",IF(AND(S3204&lt;&gt;"",R3204&lt;&gt;""),S3204-R3204,0),0)</f>
        <v>0</v>
      </c>
      <c r="AS3204" s="45">
        <f>IF(AU3204="S",IF(Q3204="1. Aceitou o programa",IF(OR(X3204="Não se Aplica",X3204=""),IF(OR(W3204="Não se Aplica",W3204=""),0,W3204-V3204),AVERAGE(X3204-W3204,W3204-V3204)),0),0)</f>
        <v>0</v>
      </c>
      <c r="AT3204" s="45">
        <f>IF(AU3204="S",IF(AND(Q3204="1. Aceitou o programa",AB3204="Realizada"),IFERROR(IF(AA3204="",0,AA3204-R3204),0),0),0)</f>
        <v>0</v>
      </c>
      <c r="AU3204" s="45" t="str">
        <f>_xlfn.XLOOKUP(U3204,'Lista Suspensa'!$AA$20:$AA$23,'Lista Suspensa'!$AB$20:$AB$23,"N/A")</f>
        <v>S</v>
      </c>
    </row>
    <row r="3205" spans="1:47" ht="12" customHeight="1" x14ac:dyDescent="0.3">
      <c r="A3205" s="87" t="s">
        <v>47</v>
      </c>
      <c r="B3205" s="88">
        <v>46104</v>
      </c>
      <c r="C3205" s="89" t="s">
        <v>48</v>
      </c>
      <c r="D3205" s="89" t="s">
        <v>49</v>
      </c>
      <c r="E3205" s="189">
        <v>82863718</v>
      </c>
      <c r="F3205" s="197" t="s">
        <v>8002</v>
      </c>
      <c r="G3205" s="90">
        <v>66656400515</v>
      </c>
      <c r="H3205" s="91">
        <v>27131</v>
      </c>
      <c r="I3205" s="89"/>
      <c r="J3205" s="89" t="s">
        <v>51</v>
      </c>
      <c r="K3205" s="89" t="s">
        <v>52</v>
      </c>
      <c r="L3205" s="89" t="s">
        <v>53</v>
      </c>
      <c r="M3205" s="89" t="s">
        <v>2639</v>
      </c>
      <c r="N3205" s="89" t="s">
        <v>137</v>
      </c>
      <c r="O3205" s="92" t="s">
        <v>8003</v>
      </c>
      <c r="P3205" s="93" t="s">
        <v>57</v>
      </c>
      <c r="Q3205" s="110" t="s">
        <v>5322</v>
      </c>
      <c r="R3205" s="94"/>
      <c r="S3205" s="95">
        <v>46168</v>
      </c>
      <c r="T3205" s="95" t="s">
        <v>5203</v>
      </c>
      <c r="U3205" s="95" t="s">
        <v>1125</v>
      </c>
      <c r="V3205" s="91">
        <v>46147</v>
      </c>
      <c r="W3205" s="91">
        <v>46161</v>
      </c>
      <c r="X3205" s="91">
        <v>46168</v>
      </c>
      <c r="Y3205" s="96"/>
      <c r="Z3205" s="89"/>
      <c r="AA3205" s="95"/>
      <c r="AB3205" s="89"/>
      <c r="AC3205" s="109"/>
      <c r="AD3205" s="89"/>
      <c r="AE3205" s="89"/>
      <c r="AF3205" s="191"/>
      <c r="AG3205" s="194"/>
      <c r="AH3205" s="193"/>
      <c r="AI3205" s="97"/>
      <c r="AJ3205" s="97"/>
      <c r="AK3205" s="97"/>
      <c r="AL3205" s="45" t="s">
        <v>67</v>
      </c>
      <c r="AM3205" s="160" t="str">
        <f>MONTH(B3205)&amp;"/"&amp;YEAR(B3205)</f>
        <v>3/2026</v>
      </c>
      <c r="AN3205" s="45">
        <f>WEEKNUM(B3205)-WEEKNUM(EOMONTH(B3205,-1)+1)+1</f>
        <v>4</v>
      </c>
      <c r="AO3205" s="45" t="str">
        <f>MONTH(R3205)&amp;"/"&amp;YEAR(R3205)</f>
        <v>1/1900</v>
      </c>
      <c r="AP3205" s="45" t="e">
        <f>WEEKNUM(R3205)-WEEKNUM(EOMONTH(R3205,-1)+1)+1</f>
        <v>#NUM!</v>
      </c>
      <c r="AQ3205" s="45">
        <f>IF(AU3205="S",IF(Q3205="1. Aceitou o programa",R3205-B3205,0),0)</f>
        <v>0</v>
      </c>
      <c r="AR3205" s="45">
        <f>IF(AU3205="S",IF(AND(S3205&lt;&gt;"",R3205&lt;&gt;""),S3205-R3205,0),0)</f>
        <v>0</v>
      </c>
      <c r="AS3205" s="45">
        <f>IF(AU3205="S",IF(Q3205="1. Aceitou o programa",IF(OR(X3205="Não se Aplica",X3205=""),IF(OR(W3205="Não se Aplica",W3205=""),0,W3205-V3205),AVERAGE(X3205-W3205,W3205-V3205)),0),0)</f>
        <v>0</v>
      </c>
      <c r="AT3205" s="45">
        <f>IF(AU3205="S",IF(AND(Q3205="1. Aceitou o programa",AB3205="Realizada"),IFERROR(IF(AA3205="",0,AA3205-R3205),0),0),0)</f>
        <v>0</v>
      </c>
      <c r="AU3205" s="45" t="str">
        <f>_xlfn.XLOOKUP(U3205,'Lista Suspensa'!$AA$20:$AA$23,'Lista Suspensa'!$AB$20:$AB$23,"N/A")</f>
        <v>S</v>
      </c>
    </row>
    <row r="3206" spans="1:47" ht="12" customHeight="1" x14ac:dyDescent="0.3">
      <c r="A3206" s="87" t="s">
        <v>47</v>
      </c>
      <c r="B3206" s="88">
        <v>46104</v>
      </c>
      <c r="C3206" s="89" t="s">
        <v>48</v>
      </c>
      <c r="D3206" s="89" t="s">
        <v>49</v>
      </c>
      <c r="E3206" s="189">
        <v>88509317</v>
      </c>
      <c r="F3206" s="197" t="s">
        <v>8004</v>
      </c>
      <c r="G3206" s="90">
        <v>37702727810</v>
      </c>
      <c r="H3206" s="91">
        <v>32797</v>
      </c>
      <c r="I3206" s="89"/>
      <c r="J3206" s="89" t="s">
        <v>84</v>
      </c>
      <c r="K3206" s="89" t="s">
        <v>52</v>
      </c>
      <c r="L3206" s="89" t="s">
        <v>53</v>
      </c>
      <c r="M3206" s="89" t="s">
        <v>238</v>
      </c>
      <c r="N3206" s="89" t="s">
        <v>137</v>
      </c>
      <c r="O3206" s="92" t="s">
        <v>8005</v>
      </c>
      <c r="P3206" s="93" t="s">
        <v>57</v>
      </c>
      <c r="Q3206" s="110" t="s">
        <v>5322</v>
      </c>
      <c r="R3206" s="94"/>
      <c r="S3206" s="95">
        <v>46168</v>
      </c>
      <c r="T3206" s="95" t="s">
        <v>5203</v>
      </c>
      <c r="U3206" s="95" t="s">
        <v>1125</v>
      </c>
      <c r="V3206" s="91">
        <v>46147</v>
      </c>
      <c r="W3206" s="91">
        <v>46161</v>
      </c>
      <c r="X3206" s="91">
        <v>46168</v>
      </c>
      <c r="Y3206" s="96"/>
      <c r="Z3206" s="89"/>
      <c r="AA3206" s="95"/>
      <c r="AB3206" s="89"/>
      <c r="AC3206" s="109"/>
      <c r="AD3206" s="89"/>
      <c r="AE3206" s="89"/>
      <c r="AF3206" s="191"/>
      <c r="AG3206" s="194"/>
      <c r="AH3206" s="193"/>
      <c r="AI3206" s="97"/>
      <c r="AJ3206" s="97"/>
      <c r="AK3206" s="97"/>
      <c r="AL3206" s="45" t="s">
        <v>67</v>
      </c>
      <c r="AM3206" s="160" t="str">
        <f>MONTH(B3206)&amp;"/"&amp;YEAR(B3206)</f>
        <v>3/2026</v>
      </c>
      <c r="AN3206" s="45">
        <f>WEEKNUM(B3206)-WEEKNUM(EOMONTH(B3206,-1)+1)+1</f>
        <v>4</v>
      </c>
      <c r="AO3206" s="45" t="str">
        <f>MONTH(R3206)&amp;"/"&amp;YEAR(R3206)</f>
        <v>1/1900</v>
      </c>
      <c r="AP3206" s="45" t="e">
        <f>WEEKNUM(R3206)-WEEKNUM(EOMONTH(R3206,-1)+1)+1</f>
        <v>#NUM!</v>
      </c>
      <c r="AQ3206" s="45">
        <f>IF(AU3206="S",IF(Q3206="1. Aceitou o programa",R3206-B3206,0),0)</f>
        <v>0</v>
      </c>
      <c r="AR3206" s="45">
        <f>IF(AU3206="S",IF(AND(S3206&lt;&gt;"",R3206&lt;&gt;""),S3206-R3206,0),0)</f>
        <v>0</v>
      </c>
      <c r="AS3206" s="45">
        <f>IF(AU3206="S",IF(Q3206="1. Aceitou o programa",IF(OR(X3206="Não se Aplica",X3206=""),IF(OR(W3206="Não se Aplica",W3206=""),0,W3206-V3206),AVERAGE(X3206-W3206,W3206-V3206)),0),0)</f>
        <v>0</v>
      </c>
      <c r="AT3206" s="45">
        <f>IF(AU3206="S",IF(AND(Q3206="1. Aceitou o programa",AB3206="Realizada"),IFERROR(IF(AA3206="",0,AA3206-R3206),0),0),0)</f>
        <v>0</v>
      </c>
      <c r="AU3206" s="45" t="str">
        <f>_xlfn.XLOOKUP(U3206,'Lista Suspensa'!$AA$20:$AA$23,'Lista Suspensa'!$AB$20:$AB$23,"N/A")</f>
        <v>S</v>
      </c>
    </row>
    <row r="3207" spans="1:47" ht="12" customHeight="1" x14ac:dyDescent="0.3">
      <c r="A3207" s="87" t="s">
        <v>47</v>
      </c>
      <c r="B3207" s="88">
        <v>46104</v>
      </c>
      <c r="C3207" s="89" t="s">
        <v>48</v>
      </c>
      <c r="D3207" s="89" t="s">
        <v>49</v>
      </c>
      <c r="E3207" s="189">
        <v>84228291</v>
      </c>
      <c r="F3207" s="197" t="s">
        <v>8006</v>
      </c>
      <c r="G3207" s="90">
        <v>16919986809</v>
      </c>
      <c r="H3207" s="91">
        <v>25984</v>
      </c>
      <c r="I3207" s="89"/>
      <c r="J3207" s="89" t="s">
        <v>51</v>
      </c>
      <c r="K3207" s="89" t="s">
        <v>52</v>
      </c>
      <c r="L3207" s="89" t="s">
        <v>1613</v>
      </c>
      <c r="M3207" s="89" t="s">
        <v>2216</v>
      </c>
      <c r="N3207" s="89" t="s">
        <v>137</v>
      </c>
      <c r="O3207" s="92" t="s">
        <v>8007</v>
      </c>
      <c r="P3207" s="93" t="s">
        <v>57</v>
      </c>
      <c r="Q3207" s="110" t="s">
        <v>5322</v>
      </c>
      <c r="R3207" s="94"/>
      <c r="S3207" s="95">
        <v>46168</v>
      </c>
      <c r="T3207" s="95" t="s">
        <v>5203</v>
      </c>
      <c r="U3207" s="95" t="s">
        <v>1125</v>
      </c>
      <c r="V3207" s="91">
        <v>46147</v>
      </c>
      <c r="W3207" s="91">
        <v>46161</v>
      </c>
      <c r="X3207" s="91">
        <v>46168</v>
      </c>
      <c r="Y3207" s="96"/>
      <c r="Z3207" s="89"/>
      <c r="AA3207" s="95"/>
      <c r="AB3207" s="89"/>
      <c r="AC3207" s="109"/>
      <c r="AD3207" s="89"/>
      <c r="AE3207" s="89"/>
      <c r="AF3207" s="191"/>
      <c r="AG3207" s="194"/>
      <c r="AH3207" s="193"/>
      <c r="AI3207" s="97"/>
      <c r="AJ3207" s="97"/>
      <c r="AK3207" s="97"/>
      <c r="AL3207" s="45" t="s">
        <v>67</v>
      </c>
      <c r="AM3207" s="160" t="str">
        <f>MONTH(B3207)&amp;"/"&amp;YEAR(B3207)</f>
        <v>3/2026</v>
      </c>
      <c r="AN3207" s="45">
        <f>WEEKNUM(B3207)-WEEKNUM(EOMONTH(B3207,-1)+1)+1</f>
        <v>4</v>
      </c>
      <c r="AO3207" s="45" t="str">
        <f>MONTH(R3207)&amp;"/"&amp;YEAR(R3207)</f>
        <v>1/1900</v>
      </c>
      <c r="AP3207" s="45" t="e">
        <f>WEEKNUM(R3207)-WEEKNUM(EOMONTH(R3207,-1)+1)+1</f>
        <v>#NUM!</v>
      </c>
      <c r="AQ3207" s="45">
        <f>IF(AU3207="S",IF(Q3207="1. Aceitou o programa",R3207-B3207,0),0)</f>
        <v>0</v>
      </c>
      <c r="AR3207" s="45">
        <f>IF(AU3207="S",IF(AND(S3207&lt;&gt;"",R3207&lt;&gt;""),S3207-R3207,0),0)</f>
        <v>0</v>
      </c>
      <c r="AS3207" s="45">
        <f>IF(AU3207="S",IF(Q3207="1. Aceitou o programa",IF(OR(X3207="Não se Aplica",X3207=""),IF(OR(W3207="Não se Aplica",W3207=""),0,W3207-V3207),AVERAGE(X3207-W3207,W3207-V3207)),0),0)</f>
        <v>0</v>
      </c>
      <c r="AT3207" s="45">
        <f>IF(AU3207="S",IF(AND(Q3207="1. Aceitou o programa",AB3207="Realizada"),IFERROR(IF(AA3207="",0,AA3207-R3207),0),0),0)</f>
        <v>0</v>
      </c>
      <c r="AU3207" s="45" t="str">
        <f>_xlfn.XLOOKUP(U3207,'Lista Suspensa'!$AA$20:$AA$23,'Lista Suspensa'!$AB$20:$AB$23,"N/A")</f>
        <v>S</v>
      </c>
    </row>
    <row r="3208" spans="1:47" ht="12" customHeight="1" x14ac:dyDescent="0.3">
      <c r="A3208" s="87" t="s">
        <v>47</v>
      </c>
      <c r="B3208" s="88">
        <v>46104</v>
      </c>
      <c r="C3208" s="89" t="s">
        <v>48</v>
      </c>
      <c r="D3208" s="89" t="s">
        <v>49</v>
      </c>
      <c r="E3208" s="189">
        <v>89101657</v>
      </c>
      <c r="F3208" s="197" t="s">
        <v>8008</v>
      </c>
      <c r="G3208" s="90">
        <v>7810913816</v>
      </c>
      <c r="H3208" s="91">
        <v>25036</v>
      </c>
      <c r="I3208" s="89"/>
      <c r="J3208" s="89" t="s">
        <v>51</v>
      </c>
      <c r="K3208" s="89" t="s">
        <v>52</v>
      </c>
      <c r="L3208" s="89" t="s">
        <v>53</v>
      </c>
      <c r="M3208" s="89" t="s">
        <v>234</v>
      </c>
      <c r="N3208" s="89" t="s">
        <v>137</v>
      </c>
      <c r="O3208" s="92" t="s">
        <v>8009</v>
      </c>
      <c r="P3208" s="93" t="s">
        <v>57</v>
      </c>
      <c r="Q3208" s="110" t="s">
        <v>5322</v>
      </c>
      <c r="R3208" s="94"/>
      <c r="S3208" s="95">
        <v>46168</v>
      </c>
      <c r="T3208" s="95" t="s">
        <v>5203</v>
      </c>
      <c r="U3208" s="95" t="s">
        <v>1125</v>
      </c>
      <c r="V3208" s="91">
        <v>46147</v>
      </c>
      <c r="W3208" s="91">
        <v>46161</v>
      </c>
      <c r="X3208" s="91">
        <v>46168</v>
      </c>
      <c r="Y3208" s="96"/>
      <c r="Z3208" s="89"/>
      <c r="AA3208" s="95"/>
      <c r="AB3208" s="89"/>
      <c r="AC3208" s="109"/>
      <c r="AD3208" s="89"/>
      <c r="AE3208" s="89"/>
      <c r="AF3208" s="191"/>
      <c r="AG3208" s="194"/>
      <c r="AH3208" s="193"/>
      <c r="AI3208" s="97"/>
      <c r="AJ3208" s="97"/>
      <c r="AK3208" s="97"/>
      <c r="AL3208" s="45" t="s">
        <v>67</v>
      </c>
      <c r="AM3208" s="160" t="str">
        <f>MONTH(B3208)&amp;"/"&amp;YEAR(B3208)</f>
        <v>3/2026</v>
      </c>
      <c r="AN3208" s="45">
        <f>WEEKNUM(B3208)-WEEKNUM(EOMONTH(B3208,-1)+1)+1</f>
        <v>4</v>
      </c>
      <c r="AO3208" s="45" t="str">
        <f>MONTH(R3208)&amp;"/"&amp;YEAR(R3208)</f>
        <v>1/1900</v>
      </c>
      <c r="AP3208" s="45" t="e">
        <f>WEEKNUM(R3208)-WEEKNUM(EOMONTH(R3208,-1)+1)+1</f>
        <v>#NUM!</v>
      </c>
      <c r="AQ3208" s="45">
        <f>IF(AU3208="S",IF(Q3208="1. Aceitou o programa",R3208-B3208,0),0)</f>
        <v>0</v>
      </c>
      <c r="AR3208" s="45">
        <f>IF(AU3208="S",IF(AND(S3208&lt;&gt;"",R3208&lt;&gt;""),S3208-R3208,0),0)</f>
        <v>0</v>
      </c>
      <c r="AS3208" s="45">
        <f>IF(AU3208="S",IF(Q3208="1. Aceitou o programa",IF(OR(X3208="Não se Aplica",X3208=""),IF(OR(W3208="Não se Aplica",W3208=""),0,W3208-V3208),AVERAGE(X3208-W3208,W3208-V3208)),0),0)</f>
        <v>0</v>
      </c>
      <c r="AT3208" s="45">
        <f>IF(AU3208="S",IF(AND(Q3208="1. Aceitou o programa",AB3208="Realizada"),IFERROR(IF(AA3208="",0,AA3208-R3208),0),0),0)</f>
        <v>0</v>
      </c>
      <c r="AU3208" s="45" t="str">
        <f>_xlfn.XLOOKUP(U3208,'Lista Suspensa'!$AA$20:$AA$23,'Lista Suspensa'!$AB$20:$AB$23,"N/A")</f>
        <v>S</v>
      </c>
    </row>
    <row r="3209" spans="1:47" ht="12" customHeight="1" x14ac:dyDescent="0.3">
      <c r="A3209" s="87" t="s">
        <v>47</v>
      </c>
      <c r="B3209" s="88">
        <v>46104</v>
      </c>
      <c r="C3209" s="89" t="s">
        <v>48</v>
      </c>
      <c r="D3209" s="89" t="s">
        <v>49</v>
      </c>
      <c r="E3209" s="189">
        <v>82878405</v>
      </c>
      <c r="F3209" s="197" t="s">
        <v>8010</v>
      </c>
      <c r="G3209" s="90">
        <v>40860043720</v>
      </c>
      <c r="H3209" s="91">
        <v>20880</v>
      </c>
      <c r="I3209" s="89"/>
      <c r="J3209" s="89" t="s">
        <v>84</v>
      </c>
      <c r="K3209" s="89" t="s">
        <v>76</v>
      </c>
      <c r="L3209" s="89" t="s">
        <v>95</v>
      </c>
      <c r="M3209" s="89" t="s">
        <v>96</v>
      </c>
      <c r="N3209" s="89" t="s">
        <v>137</v>
      </c>
      <c r="O3209" s="92" t="s">
        <v>8011</v>
      </c>
      <c r="P3209" s="93" t="s">
        <v>57</v>
      </c>
      <c r="Q3209" s="110" t="s">
        <v>5322</v>
      </c>
      <c r="R3209" s="94"/>
      <c r="S3209" s="95">
        <v>46168</v>
      </c>
      <c r="T3209" s="95" t="s">
        <v>5203</v>
      </c>
      <c r="U3209" s="95" t="s">
        <v>1125</v>
      </c>
      <c r="V3209" s="91">
        <v>46147</v>
      </c>
      <c r="W3209" s="91">
        <v>46161</v>
      </c>
      <c r="X3209" s="91">
        <v>46168</v>
      </c>
      <c r="Y3209" s="96"/>
      <c r="Z3209" s="89"/>
      <c r="AA3209" s="95"/>
      <c r="AB3209" s="89"/>
      <c r="AC3209" s="109"/>
      <c r="AD3209" s="89"/>
      <c r="AE3209" s="89"/>
      <c r="AF3209" s="191"/>
      <c r="AG3209" s="194"/>
      <c r="AH3209" s="193"/>
      <c r="AI3209" s="97"/>
      <c r="AJ3209" s="97"/>
      <c r="AK3209" s="97"/>
      <c r="AL3209" s="45" t="s">
        <v>67</v>
      </c>
      <c r="AM3209" s="160" t="str">
        <f>MONTH(B3209)&amp;"/"&amp;YEAR(B3209)</f>
        <v>3/2026</v>
      </c>
      <c r="AN3209" s="45">
        <f>WEEKNUM(B3209)-WEEKNUM(EOMONTH(B3209,-1)+1)+1</f>
        <v>4</v>
      </c>
      <c r="AO3209" s="45" t="str">
        <f>MONTH(R3209)&amp;"/"&amp;YEAR(R3209)</f>
        <v>1/1900</v>
      </c>
      <c r="AP3209" s="45" t="e">
        <f>WEEKNUM(R3209)-WEEKNUM(EOMONTH(R3209,-1)+1)+1</f>
        <v>#NUM!</v>
      </c>
      <c r="AQ3209" s="45">
        <f>IF(AU3209="S",IF(Q3209="1. Aceitou o programa",R3209-B3209,0),0)</f>
        <v>0</v>
      </c>
      <c r="AR3209" s="45">
        <f>IF(AU3209="S",IF(AND(S3209&lt;&gt;"",R3209&lt;&gt;""),S3209-R3209,0),0)</f>
        <v>0</v>
      </c>
      <c r="AS3209" s="45">
        <f>IF(AU3209="S",IF(Q3209="1. Aceitou o programa",IF(OR(X3209="Não se Aplica",X3209=""),IF(OR(W3209="Não se Aplica",W3209=""),0,W3209-V3209),AVERAGE(X3209-W3209,W3209-V3209)),0),0)</f>
        <v>0</v>
      </c>
      <c r="AT3209" s="45">
        <f>IF(AU3209="S",IF(AND(Q3209="1. Aceitou o programa",AB3209="Realizada"),IFERROR(IF(AA3209="",0,AA3209-R3209),0),0),0)</f>
        <v>0</v>
      </c>
      <c r="AU3209" s="45" t="str">
        <f>_xlfn.XLOOKUP(U3209,'Lista Suspensa'!$AA$20:$AA$23,'Lista Suspensa'!$AB$20:$AB$23,"N/A")</f>
        <v>S</v>
      </c>
    </row>
    <row r="3210" spans="1:47" ht="12" customHeight="1" x14ac:dyDescent="0.3">
      <c r="A3210" s="87" t="s">
        <v>47</v>
      </c>
      <c r="B3210" s="88">
        <v>46104</v>
      </c>
      <c r="C3210" s="89" t="s">
        <v>48</v>
      </c>
      <c r="D3210" s="89" t="s">
        <v>49</v>
      </c>
      <c r="E3210" s="189">
        <v>82879729</v>
      </c>
      <c r="F3210" s="197" t="s">
        <v>8012</v>
      </c>
      <c r="G3210" s="90">
        <v>83681191700</v>
      </c>
      <c r="H3210" s="91">
        <v>23455</v>
      </c>
      <c r="I3210" s="89"/>
      <c r="J3210" s="89" t="s">
        <v>51</v>
      </c>
      <c r="K3210" s="89" t="s">
        <v>76</v>
      </c>
      <c r="L3210" s="89" t="s">
        <v>101</v>
      </c>
      <c r="M3210" s="89" t="s">
        <v>7286</v>
      </c>
      <c r="N3210" s="89" t="s">
        <v>137</v>
      </c>
      <c r="O3210" s="92" t="s">
        <v>8013</v>
      </c>
      <c r="P3210" s="93" t="s">
        <v>57</v>
      </c>
      <c r="Q3210" s="110" t="s">
        <v>5322</v>
      </c>
      <c r="R3210" s="94"/>
      <c r="S3210" s="95">
        <v>46168</v>
      </c>
      <c r="T3210" s="95" t="s">
        <v>5203</v>
      </c>
      <c r="U3210" s="95" t="s">
        <v>1125</v>
      </c>
      <c r="V3210" s="91">
        <v>46147</v>
      </c>
      <c r="W3210" s="91">
        <v>46161</v>
      </c>
      <c r="X3210" s="91">
        <v>46168</v>
      </c>
      <c r="Y3210" s="96"/>
      <c r="Z3210" s="89"/>
      <c r="AA3210" s="95"/>
      <c r="AB3210" s="89"/>
      <c r="AC3210" s="109"/>
      <c r="AD3210" s="89"/>
      <c r="AE3210" s="89"/>
      <c r="AF3210" s="191"/>
      <c r="AG3210" s="194"/>
      <c r="AH3210" s="193"/>
      <c r="AI3210" s="97"/>
      <c r="AJ3210" s="97"/>
      <c r="AK3210" s="97"/>
      <c r="AL3210" s="45" t="s">
        <v>67</v>
      </c>
      <c r="AM3210" s="160" t="str">
        <f>MONTH(B3210)&amp;"/"&amp;YEAR(B3210)</f>
        <v>3/2026</v>
      </c>
      <c r="AN3210" s="45">
        <f>WEEKNUM(B3210)-WEEKNUM(EOMONTH(B3210,-1)+1)+1</f>
        <v>4</v>
      </c>
      <c r="AO3210" s="45" t="str">
        <f>MONTH(R3210)&amp;"/"&amp;YEAR(R3210)</f>
        <v>1/1900</v>
      </c>
      <c r="AP3210" s="45" t="e">
        <f>WEEKNUM(R3210)-WEEKNUM(EOMONTH(R3210,-1)+1)+1</f>
        <v>#NUM!</v>
      </c>
      <c r="AQ3210" s="45">
        <f>IF(AU3210="S",IF(Q3210="1. Aceitou o programa",R3210-B3210,0),0)</f>
        <v>0</v>
      </c>
      <c r="AR3210" s="45">
        <f>IF(AU3210="S",IF(AND(S3210&lt;&gt;"",R3210&lt;&gt;""),S3210-R3210,0),0)</f>
        <v>0</v>
      </c>
      <c r="AS3210" s="45">
        <f>IF(AU3210="S",IF(Q3210="1. Aceitou o programa",IF(OR(X3210="Não se Aplica",X3210=""),IF(OR(W3210="Não se Aplica",W3210=""),0,W3210-V3210),AVERAGE(X3210-W3210,W3210-V3210)),0),0)</f>
        <v>0</v>
      </c>
      <c r="AT3210" s="45">
        <f>IF(AU3210="S",IF(AND(Q3210="1. Aceitou o programa",AB3210="Realizada"),IFERROR(IF(AA3210="",0,AA3210-R3210),0),0),0)</f>
        <v>0</v>
      </c>
      <c r="AU3210" s="45" t="str">
        <f>_xlfn.XLOOKUP(U3210,'Lista Suspensa'!$AA$20:$AA$23,'Lista Suspensa'!$AB$20:$AB$23,"N/A")</f>
        <v>S</v>
      </c>
    </row>
    <row r="3211" spans="1:47" ht="12" customHeight="1" x14ac:dyDescent="0.3">
      <c r="A3211" s="87" t="s">
        <v>47</v>
      </c>
      <c r="B3211" s="88">
        <v>46104</v>
      </c>
      <c r="C3211" s="89" t="s">
        <v>48</v>
      </c>
      <c r="D3211" s="89" t="s">
        <v>49</v>
      </c>
      <c r="E3211" s="189">
        <v>82886911</v>
      </c>
      <c r="F3211" s="197" t="s">
        <v>8014</v>
      </c>
      <c r="G3211" s="90">
        <v>10066587778</v>
      </c>
      <c r="H3211" s="91">
        <v>28918</v>
      </c>
      <c r="I3211" s="89"/>
      <c r="J3211" s="89" t="s">
        <v>51</v>
      </c>
      <c r="K3211" s="89" t="s">
        <v>76</v>
      </c>
      <c r="L3211" s="89" t="s">
        <v>6438</v>
      </c>
      <c r="M3211" s="89" t="s">
        <v>6104</v>
      </c>
      <c r="N3211" s="89" t="s">
        <v>137</v>
      </c>
      <c r="O3211" s="92" t="s">
        <v>8015</v>
      </c>
      <c r="P3211" s="93" t="s">
        <v>57</v>
      </c>
      <c r="Q3211" s="110" t="s">
        <v>5322</v>
      </c>
      <c r="R3211" s="94"/>
      <c r="S3211" s="95">
        <v>46168</v>
      </c>
      <c r="T3211" s="95" t="s">
        <v>5203</v>
      </c>
      <c r="U3211" s="95" t="s">
        <v>1125</v>
      </c>
      <c r="V3211" s="91">
        <v>46147</v>
      </c>
      <c r="W3211" s="91">
        <v>46161</v>
      </c>
      <c r="X3211" s="91">
        <v>46168</v>
      </c>
      <c r="Y3211" s="96"/>
      <c r="Z3211" s="89"/>
      <c r="AA3211" s="95"/>
      <c r="AB3211" s="89"/>
      <c r="AC3211" s="109"/>
      <c r="AD3211" s="89"/>
      <c r="AE3211" s="89"/>
      <c r="AF3211" s="191"/>
      <c r="AG3211" s="194"/>
      <c r="AH3211" s="193"/>
      <c r="AI3211" s="97"/>
      <c r="AJ3211" s="97"/>
      <c r="AK3211" s="97"/>
      <c r="AL3211" s="45" t="s">
        <v>67</v>
      </c>
      <c r="AM3211" s="160" t="str">
        <f>MONTH(B3211)&amp;"/"&amp;YEAR(B3211)</f>
        <v>3/2026</v>
      </c>
      <c r="AN3211" s="45">
        <f>WEEKNUM(B3211)-WEEKNUM(EOMONTH(B3211,-1)+1)+1</f>
        <v>4</v>
      </c>
      <c r="AO3211" s="45" t="str">
        <f>MONTH(R3211)&amp;"/"&amp;YEAR(R3211)</f>
        <v>1/1900</v>
      </c>
      <c r="AP3211" s="45" t="e">
        <f>WEEKNUM(R3211)-WEEKNUM(EOMONTH(R3211,-1)+1)+1</f>
        <v>#NUM!</v>
      </c>
      <c r="AQ3211" s="45">
        <f>IF(AU3211="S",IF(Q3211="1. Aceitou o programa",R3211-B3211,0),0)</f>
        <v>0</v>
      </c>
      <c r="AR3211" s="45">
        <f>IF(AU3211="S",IF(AND(S3211&lt;&gt;"",R3211&lt;&gt;""),S3211-R3211,0),0)</f>
        <v>0</v>
      </c>
      <c r="AS3211" s="45">
        <f>IF(AU3211="S",IF(Q3211="1. Aceitou o programa",IF(OR(X3211="Não se Aplica",X3211=""),IF(OR(W3211="Não se Aplica",W3211=""),0,W3211-V3211),AVERAGE(X3211-W3211,W3211-V3211)),0),0)</f>
        <v>0</v>
      </c>
      <c r="AT3211" s="45">
        <f>IF(AU3211="S",IF(AND(Q3211="1. Aceitou o programa",AB3211="Realizada"),IFERROR(IF(AA3211="",0,AA3211-R3211),0),0),0)</f>
        <v>0</v>
      </c>
      <c r="AU3211" s="45" t="str">
        <f>_xlfn.XLOOKUP(U3211,'Lista Suspensa'!$AA$20:$AA$23,'Lista Suspensa'!$AB$20:$AB$23,"N/A")</f>
        <v>S</v>
      </c>
    </row>
    <row r="3212" spans="1:47" ht="12" customHeight="1" x14ac:dyDescent="0.3">
      <c r="A3212" s="87" t="s">
        <v>47</v>
      </c>
      <c r="B3212" s="88">
        <v>46104</v>
      </c>
      <c r="C3212" s="89" t="s">
        <v>48</v>
      </c>
      <c r="D3212" s="89" t="s">
        <v>49</v>
      </c>
      <c r="E3212" s="189">
        <v>82888159</v>
      </c>
      <c r="F3212" s="197" t="s">
        <v>8016</v>
      </c>
      <c r="G3212" s="90">
        <v>2243189852</v>
      </c>
      <c r="H3212" s="91">
        <v>23562</v>
      </c>
      <c r="I3212" s="89"/>
      <c r="J3212" s="89" t="s">
        <v>51</v>
      </c>
      <c r="K3212" s="89" t="s">
        <v>52</v>
      </c>
      <c r="L3212" s="89" t="s">
        <v>85</v>
      </c>
      <c r="M3212" s="89" t="s">
        <v>141</v>
      </c>
      <c r="N3212" s="89" t="s">
        <v>229</v>
      </c>
      <c r="O3212" s="92" t="s">
        <v>8017</v>
      </c>
      <c r="P3212" s="93" t="s">
        <v>57</v>
      </c>
      <c r="Q3212" s="110" t="s">
        <v>5322</v>
      </c>
      <c r="R3212" s="94"/>
      <c r="S3212" s="95">
        <v>46168</v>
      </c>
      <c r="T3212" s="95" t="s">
        <v>5203</v>
      </c>
      <c r="U3212" s="95" t="s">
        <v>1125</v>
      </c>
      <c r="V3212" s="91">
        <v>46147</v>
      </c>
      <c r="W3212" s="91">
        <v>46161</v>
      </c>
      <c r="X3212" s="91">
        <v>46168</v>
      </c>
      <c r="Y3212" s="96"/>
      <c r="Z3212" s="89"/>
      <c r="AA3212" s="95"/>
      <c r="AB3212" s="89"/>
      <c r="AC3212" s="109"/>
      <c r="AD3212" s="89"/>
      <c r="AE3212" s="89"/>
      <c r="AF3212" s="191"/>
      <c r="AG3212" s="194"/>
      <c r="AH3212" s="193"/>
      <c r="AI3212" s="97"/>
      <c r="AJ3212" s="97"/>
      <c r="AK3212" s="97"/>
      <c r="AL3212" s="45" t="s">
        <v>67</v>
      </c>
      <c r="AM3212" s="160" t="str">
        <f>MONTH(B3212)&amp;"/"&amp;YEAR(B3212)</f>
        <v>3/2026</v>
      </c>
      <c r="AN3212" s="45">
        <f>WEEKNUM(B3212)-WEEKNUM(EOMONTH(B3212,-1)+1)+1</f>
        <v>4</v>
      </c>
      <c r="AO3212" s="45" t="str">
        <f>MONTH(R3212)&amp;"/"&amp;YEAR(R3212)</f>
        <v>1/1900</v>
      </c>
      <c r="AP3212" s="45" t="e">
        <f>WEEKNUM(R3212)-WEEKNUM(EOMONTH(R3212,-1)+1)+1</f>
        <v>#NUM!</v>
      </c>
      <c r="AQ3212" s="45">
        <f>IF(AU3212="S",IF(Q3212="1. Aceitou o programa",R3212-B3212,0),0)</f>
        <v>0</v>
      </c>
      <c r="AR3212" s="45">
        <f>IF(AU3212="S",IF(AND(S3212&lt;&gt;"",R3212&lt;&gt;""),S3212-R3212,0),0)</f>
        <v>0</v>
      </c>
      <c r="AS3212" s="45">
        <f>IF(AU3212="S",IF(Q3212="1. Aceitou o programa",IF(OR(X3212="Não se Aplica",X3212=""),IF(OR(W3212="Não se Aplica",W3212=""),0,W3212-V3212),AVERAGE(X3212-W3212,W3212-V3212)),0),0)</f>
        <v>0</v>
      </c>
      <c r="AT3212" s="45">
        <f>IF(AU3212="S",IF(AND(Q3212="1. Aceitou o programa",AB3212="Realizada"),IFERROR(IF(AA3212="",0,AA3212-R3212),0),0),0)</f>
        <v>0</v>
      </c>
      <c r="AU3212" s="45" t="str">
        <f>_xlfn.XLOOKUP(U3212,'Lista Suspensa'!$AA$20:$AA$23,'Lista Suspensa'!$AB$20:$AB$23,"N/A")</f>
        <v>S</v>
      </c>
    </row>
    <row r="3213" spans="1:47" ht="12" customHeight="1" x14ac:dyDescent="0.3">
      <c r="A3213" s="87" t="s">
        <v>47</v>
      </c>
      <c r="B3213" s="88">
        <v>46104</v>
      </c>
      <c r="C3213" s="89" t="s">
        <v>48</v>
      </c>
      <c r="D3213" s="89" t="s">
        <v>49</v>
      </c>
      <c r="E3213" s="189">
        <v>82896956</v>
      </c>
      <c r="F3213" s="197" t="s">
        <v>8018</v>
      </c>
      <c r="G3213" s="90">
        <v>11315553848</v>
      </c>
      <c r="H3213" s="91">
        <v>24856</v>
      </c>
      <c r="I3213" s="89"/>
      <c r="J3213" s="89" t="s">
        <v>84</v>
      </c>
      <c r="K3213" s="89" t="s">
        <v>52</v>
      </c>
      <c r="L3213" s="89" t="s">
        <v>85</v>
      </c>
      <c r="M3213" s="89" t="s">
        <v>7615</v>
      </c>
      <c r="N3213" s="89" t="s">
        <v>229</v>
      </c>
      <c r="O3213" s="92" t="s">
        <v>8019</v>
      </c>
      <c r="P3213" s="93" t="s">
        <v>57</v>
      </c>
      <c r="Q3213" s="110" t="s">
        <v>5322</v>
      </c>
      <c r="R3213" s="94"/>
      <c r="S3213" s="95">
        <v>46168</v>
      </c>
      <c r="T3213" s="95" t="s">
        <v>5203</v>
      </c>
      <c r="U3213" s="95" t="s">
        <v>1125</v>
      </c>
      <c r="V3213" s="91">
        <v>46147</v>
      </c>
      <c r="W3213" s="91">
        <v>46161</v>
      </c>
      <c r="X3213" s="91">
        <v>46168</v>
      </c>
      <c r="Y3213" s="96"/>
      <c r="Z3213" s="89"/>
      <c r="AA3213" s="95"/>
      <c r="AB3213" s="89"/>
      <c r="AC3213" s="109"/>
      <c r="AD3213" s="89"/>
      <c r="AE3213" s="89"/>
      <c r="AF3213" s="191"/>
      <c r="AG3213" s="194"/>
      <c r="AH3213" s="193"/>
      <c r="AI3213" s="97"/>
      <c r="AJ3213" s="97"/>
      <c r="AK3213" s="97"/>
      <c r="AL3213" s="45" t="s">
        <v>67</v>
      </c>
      <c r="AM3213" s="160" t="str">
        <f>MONTH(B3213)&amp;"/"&amp;YEAR(B3213)</f>
        <v>3/2026</v>
      </c>
      <c r="AN3213" s="45">
        <f>WEEKNUM(B3213)-WEEKNUM(EOMONTH(B3213,-1)+1)+1</f>
        <v>4</v>
      </c>
      <c r="AO3213" s="45" t="str">
        <f>MONTH(R3213)&amp;"/"&amp;YEAR(R3213)</f>
        <v>1/1900</v>
      </c>
      <c r="AP3213" s="45" t="e">
        <f>WEEKNUM(R3213)-WEEKNUM(EOMONTH(R3213,-1)+1)+1</f>
        <v>#NUM!</v>
      </c>
      <c r="AQ3213" s="45">
        <f>IF(AU3213="S",IF(Q3213="1. Aceitou o programa",R3213-B3213,0),0)</f>
        <v>0</v>
      </c>
      <c r="AR3213" s="45">
        <f>IF(AU3213="S",IF(AND(S3213&lt;&gt;"",R3213&lt;&gt;""),S3213-R3213,0),0)</f>
        <v>0</v>
      </c>
      <c r="AS3213" s="45">
        <f>IF(AU3213="S",IF(Q3213="1. Aceitou o programa",IF(OR(X3213="Não se Aplica",X3213=""),IF(OR(W3213="Não se Aplica",W3213=""),0,W3213-V3213),AVERAGE(X3213-W3213,W3213-V3213)),0),0)</f>
        <v>0</v>
      </c>
      <c r="AT3213" s="45">
        <f>IF(AU3213="S",IF(AND(Q3213="1. Aceitou o programa",AB3213="Realizada"),IFERROR(IF(AA3213="",0,AA3213-R3213),0),0),0)</f>
        <v>0</v>
      </c>
      <c r="AU3213" s="45" t="str">
        <f>_xlfn.XLOOKUP(U3213,'Lista Suspensa'!$AA$20:$AA$23,'Lista Suspensa'!$AB$20:$AB$23,"N/A")</f>
        <v>S</v>
      </c>
    </row>
    <row r="3214" spans="1:47" ht="12" customHeight="1" x14ac:dyDescent="0.3">
      <c r="A3214" s="87" t="s">
        <v>47</v>
      </c>
      <c r="B3214" s="88">
        <v>46104</v>
      </c>
      <c r="C3214" s="89" t="s">
        <v>48</v>
      </c>
      <c r="D3214" s="89" t="s">
        <v>49</v>
      </c>
      <c r="E3214" s="189">
        <v>82898611</v>
      </c>
      <c r="F3214" s="197" t="s">
        <v>8020</v>
      </c>
      <c r="G3214" s="90">
        <v>54570921787</v>
      </c>
      <c r="H3214" s="91">
        <v>20120</v>
      </c>
      <c r="I3214" s="89"/>
      <c r="J3214" s="89" t="s">
        <v>51</v>
      </c>
      <c r="K3214" s="89" t="s">
        <v>76</v>
      </c>
      <c r="L3214" s="89" t="s">
        <v>95</v>
      </c>
      <c r="M3214" s="89" t="s">
        <v>214</v>
      </c>
      <c r="N3214" s="89" t="s">
        <v>176</v>
      </c>
      <c r="O3214" s="92" t="s">
        <v>8021</v>
      </c>
      <c r="P3214" s="93" t="s">
        <v>57</v>
      </c>
      <c r="Q3214" s="110" t="s">
        <v>5322</v>
      </c>
      <c r="R3214" s="94"/>
      <c r="S3214" s="95">
        <v>46168</v>
      </c>
      <c r="T3214" s="95" t="s">
        <v>5203</v>
      </c>
      <c r="U3214" s="95" t="s">
        <v>1125</v>
      </c>
      <c r="V3214" s="91">
        <v>46147</v>
      </c>
      <c r="W3214" s="91">
        <v>46161</v>
      </c>
      <c r="X3214" s="91">
        <v>46168</v>
      </c>
      <c r="Y3214" s="96"/>
      <c r="Z3214" s="89"/>
      <c r="AA3214" s="95"/>
      <c r="AB3214" s="89"/>
      <c r="AC3214" s="109"/>
      <c r="AD3214" s="89"/>
      <c r="AE3214" s="89"/>
      <c r="AF3214" s="191"/>
      <c r="AG3214" s="194"/>
      <c r="AH3214" s="193"/>
      <c r="AI3214" s="97"/>
      <c r="AJ3214" s="97"/>
      <c r="AK3214" s="97"/>
      <c r="AL3214" s="45" t="s">
        <v>67</v>
      </c>
      <c r="AM3214" s="160" t="str">
        <f>MONTH(B3214)&amp;"/"&amp;YEAR(B3214)</f>
        <v>3/2026</v>
      </c>
      <c r="AN3214" s="45">
        <f>WEEKNUM(B3214)-WEEKNUM(EOMONTH(B3214,-1)+1)+1</f>
        <v>4</v>
      </c>
      <c r="AO3214" s="45" t="str">
        <f>MONTH(R3214)&amp;"/"&amp;YEAR(R3214)</f>
        <v>1/1900</v>
      </c>
      <c r="AP3214" s="45" t="e">
        <f>WEEKNUM(R3214)-WEEKNUM(EOMONTH(R3214,-1)+1)+1</f>
        <v>#NUM!</v>
      </c>
      <c r="AQ3214" s="45">
        <f>IF(AU3214="S",IF(Q3214="1. Aceitou o programa",R3214-B3214,0),0)</f>
        <v>0</v>
      </c>
      <c r="AR3214" s="45">
        <f>IF(AU3214="S",IF(AND(S3214&lt;&gt;"",R3214&lt;&gt;""),S3214-R3214,0),0)</f>
        <v>0</v>
      </c>
      <c r="AS3214" s="45">
        <f>IF(AU3214="S",IF(Q3214="1. Aceitou o programa",IF(OR(X3214="Não se Aplica",X3214=""),IF(OR(W3214="Não se Aplica",W3214=""),0,W3214-V3214),AVERAGE(X3214-W3214,W3214-V3214)),0),0)</f>
        <v>0</v>
      </c>
      <c r="AT3214" s="45">
        <f>IF(AU3214="S",IF(AND(Q3214="1. Aceitou o programa",AB3214="Realizada"),IFERROR(IF(AA3214="",0,AA3214-R3214),0),0),0)</f>
        <v>0</v>
      </c>
      <c r="AU3214" s="45" t="str">
        <f>_xlfn.XLOOKUP(U3214,'Lista Suspensa'!$AA$20:$AA$23,'Lista Suspensa'!$AB$20:$AB$23,"N/A")</f>
        <v>S</v>
      </c>
    </row>
    <row r="3215" spans="1:47" ht="12" customHeight="1" x14ac:dyDescent="0.3">
      <c r="A3215" s="87" t="s">
        <v>47</v>
      </c>
      <c r="B3215" s="88">
        <v>46104</v>
      </c>
      <c r="C3215" s="89" t="s">
        <v>48</v>
      </c>
      <c r="D3215" s="89" t="s">
        <v>49</v>
      </c>
      <c r="E3215" s="189">
        <v>93136292</v>
      </c>
      <c r="F3215" s="197" t="s">
        <v>8022</v>
      </c>
      <c r="G3215" s="90">
        <v>27812495809</v>
      </c>
      <c r="H3215" s="91">
        <v>28874</v>
      </c>
      <c r="I3215" s="89"/>
      <c r="J3215" s="89" t="s">
        <v>51</v>
      </c>
      <c r="K3215" s="89" t="s">
        <v>52</v>
      </c>
      <c r="L3215" s="89" t="s">
        <v>85</v>
      </c>
      <c r="M3215" s="89" t="s">
        <v>2871</v>
      </c>
      <c r="N3215" s="89" t="s">
        <v>137</v>
      </c>
      <c r="O3215" s="92" t="s">
        <v>8023</v>
      </c>
      <c r="P3215" s="93" t="s">
        <v>57</v>
      </c>
      <c r="Q3215" s="110" t="s">
        <v>5322</v>
      </c>
      <c r="R3215" s="94"/>
      <c r="S3215" s="95">
        <v>46168</v>
      </c>
      <c r="T3215" s="95" t="s">
        <v>5203</v>
      </c>
      <c r="U3215" s="95" t="s">
        <v>1125</v>
      </c>
      <c r="V3215" s="91">
        <v>46147</v>
      </c>
      <c r="W3215" s="91">
        <v>46161</v>
      </c>
      <c r="X3215" s="91">
        <v>46168</v>
      </c>
      <c r="Y3215" s="96"/>
      <c r="Z3215" s="89"/>
      <c r="AA3215" s="95"/>
      <c r="AB3215" s="89"/>
      <c r="AC3215" s="109"/>
      <c r="AD3215" s="89"/>
      <c r="AE3215" s="89"/>
      <c r="AF3215" s="191"/>
      <c r="AG3215" s="194"/>
      <c r="AH3215" s="193"/>
      <c r="AI3215" s="97"/>
      <c r="AJ3215" s="97"/>
      <c r="AK3215" s="97"/>
      <c r="AL3215" s="45" t="s">
        <v>67</v>
      </c>
      <c r="AM3215" s="160" t="str">
        <f>MONTH(B3215)&amp;"/"&amp;YEAR(B3215)</f>
        <v>3/2026</v>
      </c>
      <c r="AN3215" s="45">
        <f>WEEKNUM(B3215)-WEEKNUM(EOMONTH(B3215,-1)+1)+1</f>
        <v>4</v>
      </c>
      <c r="AO3215" s="45" t="str">
        <f>MONTH(R3215)&amp;"/"&amp;YEAR(R3215)</f>
        <v>1/1900</v>
      </c>
      <c r="AP3215" s="45" t="e">
        <f>WEEKNUM(R3215)-WEEKNUM(EOMONTH(R3215,-1)+1)+1</f>
        <v>#NUM!</v>
      </c>
      <c r="AQ3215" s="45">
        <f>IF(AU3215="S",IF(Q3215="1. Aceitou o programa",R3215-B3215,0),0)</f>
        <v>0</v>
      </c>
      <c r="AR3215" s="45">
        <f>IF(AU3215="S",IF(AND(S3215&lt;&gt;"",R3215&lt;&gt;""),S3215-R3215,0),0)</f>
        <v>0</v>
      </c>
      <c r="AS3215" s="45">
        <f>IF(AU3215="S",IF(Q3215="1. Aceitou o programa",IF(OR(X3215="Não se Aplica",X3215=""),IF(OR(W3215="Não se Aplica",W3215=""),0,W3215-V3215),AVERAGE(X3215-W3215,W3215-V3215)),0),0)</f>
        <v>0</v>
      </c>
      <c r="AT3215" s="45">
        <f>IF(AU3215="S",IF(AND(Q3215="1. Aceitou o programa",AB3215="Realizada"),IFERROR(IF(AA3215="",0,AA3215-R3215),0),0),0)</f>
        <v>0</v>
      </c>
      <c r="AU3215" s="45" t="str">
        <f>_xlfn.XLOOKUP(U3215,'Lista Suspensa'!$AA$20:$AA$23,'Lista Suspensa'!$AB$20:$AB$23,"N/A")</f>
        <v>S</v>
      </c>
    </row>
    <row r="3216" spans="1:47" ht="12" customHeight="1" x14ac:dyDescent="0.3">
      <c r="A3216" s="87" t="s">
        <v>47</v>
      </c>
      <c r="B3216" s="88">
        <v>46104</v>
      </c>
      <c r="C3216" s="89" t="s">
        <v>48</v>
      </c>
      <c r="D3216" s="89" t="s">
        <v>49</v>
      </c>
      <c r="E3216" s="189">
        <v>82922294</v>
      </c>
      <c r="F3216" s="197" t="s">
        <v>8024</v>
      </c>
      <c r="G3216" s="90">
        <v>34812815878</v>
      </c>
      <c r="H3216" s="91">
        <v>27683</v>
      </c>
      <c r="I3216" s="89"/>
      <c r="J3216" s="89" t="s">
        <v>84</v>
      </c>
      <c r="K3216" s="89" t="s">
        <v>52</v>
      </c>
      <c r="L3216" s="89" t="s">
        <v>85</v>
      </c>
      <c r="M3216" s="89" t="s">
        <v>3490</v>
      </c>
      <c r="N3216" s="89" t="s">
        <v>229</v>
      </c>
      <c r="O3216" s="92" t="s">
        <v>8025</v>
      </c>
      <c r="P3216" s="93" t="s">
        <v>57</v>
      </c>
      <c r="Q3216" s="110" t="s">
        <v>5322</v>
      </c>
      <c r="R3216" s="94"/>
      <c r="S3216" s="95">
        <v>46168</v>
      </c>
      <c r="T3216" s="95" t="s">
        <v>5203</v>
      </c>
      <c r="U3216" s="95" t="s">
        <v>1125</v>
      </c>
      <c r="V3216" s="91">
        <v>46147</v>
      </c>
      <c r="W3216" s="91">
        <v>46161</v>
      </c>
      <c r="X3216" s="91">
        <v>46168</v>
      </c>
      <c r="Y3216" s="96"/>
      <c r="Z3216" s="89"/>
      <c r="AA3216" s="95"/>
      <c r="AB3216" s="89"/>
      <c r="AC3216" s="109"/>
      <c r="AD3216" s="89"/>
      <c r="AE3216" s="89"/>
      <c r="AF3216" s="191"/>
      <c r="AG3216" s="194"/>
      <c r="AH3216" s="193"/>
      <c r="AI3216" s="97"/>
      <c r="AJ3216" s="97"/>
      <c r="AK3216" s="97"/>
      <c r="AL3216" s="45" t="s">
        <v>67</v>
      </c>
      <c r="AM3216" s="160" t="str">
        <f>MONTH(B3216)&amp;"/"&amp;YEAR(B3216)</f>
        <v>3/2026</v>
      </c>
      <c r="AN3216" s="45">
        <f>WEEKNUM(B3216)-WEEKNUM(EOMONTH(B3216,-1)+1)+1</f>
        <v>4</v>
      </c>
      <c r="AO3216" s="45" t="str">
        <f>MONTH(R3216)&amp;"/"&amp;YEAR(R3216)</f>
        <v>1/1900</v>
      </c>
      <c r="AP3216" s="45" t="e">
        <f>WEEKNUM(R3216)-WEEKNUM(EOMONTH(R3216,-1)+1)+1</f>
        <v>#NUM!</v>
      </c>
      <c r="AQ3216" s="45">
        <f>IF(AU3216="S",IF(Q3216="1. Aceitou o programa",R3216-B3216,0),0)</f>
        <v>0</v>
      </c>
      <c r="AR3216" s="45">
        <f>IF(AU3216="S",IF(AND(S3216&lt;&gt;"",R3216&lt;&gt;""),S3216-R3216,0),0)</f>
        <v>0</v>
      </c>
      <c r="AS3216" s="45">
        <f>IF(AU3216="S",IF(Q3216="1. Aceitou o programa",IF(OR(X3216="Não se Aplica",X3216=""),IF(OR(W3216="Não se Aplica",W3216=""),0,W3216-V3216),AVERAGE(X3216-W3216,W3216-V3216)),0),0)</f>
        <v>0</v>
      </c>
      <c r="AT3216" s="45">
        <f>IF(AU3216="S",IF(AND(Q3216="1. Aceitou o programa",AB3216="Realizada"),IFERROR(IF(AA3216="",0,AA3216-R3216),0),0),0)</f>
        <v>0</v>
      </c>
      <c r="AU3216" s="45" t="str">
        <f>_xlfn.XLOOKUP(U3216,'Lista Suspensa'!$AA$20:$AA$23,'Lista Suspensa'!$AB$20:$AB$23,"N/A")</f>
        <v>S</v>
      </c>
    </row>
    <row r="3217" spans="1:47" ht="12" customHeight="1" x14ac:dyDescent="0.3">
      <c r="A3217" s="87" t="s">
        <v>47</v>
      </c>
      <c r="B3217" s="88">
        <v>46104</v>
      </c>
      <c r="C3217" s="89" t="s">
        <v>48</v>
      </c>
      <c r="D3217" s="89" t="s">
        <v>49</v>
      </c>
      <c r="E3217" s="189">
        <v>82930494</v>
      </c>
      <c r="F3217" s="197" t="s">
        <v>8026</v>
      </c>
      <c r="G3217" s="90">
        <v>45892843831</v>
      </c>
      <c r="H3217" s="91">
        <v>35143</v>
      </c>
      <c r="I3217" s="89"/>
      <c r="J3217" s="89" t="s">
        <v>51</v>
      </c>
      <c r="K3217" s="89" t="s">
        <v>52</v>
      </c>
      <c r="L3217" s="89" t="s">
        <v>85</v>
      </c>
      <c r="M3217" s="89" t="s">
        <v>2438</v>
      </c>
      <c r="N3217" s="89" t="s">
        <v>229</v>
      </c>
      <c r="O3217" s="92" t="s">
        <v>8027</v>
      </c>
      <c r="P3217" s="93" t="s">
        <v>57</v>
      </c>
      <c r="Q3217" s="110" t="s">
        <v>5322</v>
      </c>
      <c r="R3217" s="94"/>
      <c r="S3217" s="95">
        <v>46168</v>
      </c>
      <c r="T3217" s="95" t="s">
        <v>5203</v>
      </c>
      <c r="U3217" s="95" t="s">
        <v>1125</v>
      </c>
      <c r="V3217" s="91">
        <v>46147</v>
      </c>
      <c r="W3217" s="91">
        <v>46161</v>
      </c>
      <c r="X3217" s="91">
        <v>46168</v>
      </c>
      <c r="Y3217" s="96"/>
      <c r="Z3217" s="89"/>
      <c r="AA3217" s="95"/>
      <c r="AB3217" s="89"/>
      <c r="AC3217" s="109"/>
      <c r="AD3217" s="89"/>
      <c r="AE3217" s="89"/>
      <c r="AF3217" s="191"/>
      <c r="AG3217" s="194"/>
      <c r="AH3217" s="193"/>
      <c r="AI3217" s="97"/>
      <c r="AJ3217" s="97"/>
      <c r="AK3217" s="97"/>
      <c r="AL3217" s="45" t="s">
        <v>67</v>
      </c>
      <c r="AM3217" s="160" t="str">
        <f>MONTH(B3217)&amp;"/"&amp;YEAR(B3217)</f>
        <v>3/2026</v>
      </c>
      <c r="AN3217" s="45">
        <f>WEEKNUM(B3217)-WEEKNUM(EOMONTH(B3217,-1)+1)+1</f>
        <v>4</v>
      </c>
      <c r="AO3217" s="45" t="str">
        <f>MONTH(R3217)&amp;"/"&amp;YEAR(R3217)</f>
        <v>1/1900</v>
      </c>
      <c r="AP3217" s="45" t="e">
        <f>WEEKNUM(R3217)-WEEKNUM(EOMONTH(R3217,-1)+1)+1</f>
        <v>#NUM!</v>
      </c>
      <c r="AQ3217" s="45">
        <f>IF(AU3217="S",IF(Q3217="1. Aceitou o programa",R3217-B3217,0),0)</f>
        <v>0</v>
      </c>
      <c r="AR3217" s="45">
        <f>IF(AU3217="S",IF(AND(S3217&lt;&gt;"",R3217&lt;&gt;""),S3217-R3217,0),0)</f>
        <v>0</v>
      </c>
      <c r="AS3217" s="45">
        <f>IF(AU3217="S",IF(Q3217="1. Aceitou o programa",IF(OR(X3217="Não se Aplica",X3217=""),IF(OR(W3217="Não se Aplica",W3217=""),0,W3217-V3217),AVERAGE(X3217-W3217,W3217-V3217)),0),0)</f>
        <v>0</v>
      </c>
      <c r="AT3217" s="45">
        <f>IF(AU3217="S",IF(AND(Q3217="1. Aceitou o programa",AB3217="Realizada"),IFERROR(IF(AA3217="",0,AA3217-R3217),0),0),0)</f>
        <v>0</v>
      </c>
      <c r="AU3217" s="45" t="str">
        <f>_xlfn.XLOOKUP(U3217,'Lista Suspensa'!$AA$20:$AA$23,'Lista Suspensa'!$AB$20:$AB$23,"N/A")</f>
        <v>S</v>
      </c>
    </row>
    <row r="3218" spans="1:47" ht="12" customHeight="1" x14ac:dyDescent="0.3">
      <c r="A3218" s="87" t="s">
        <v>47</v>
      </c>
      <c r="B3218" s="88">
        <v>46104</v>
      </c>
      <c r="C3218" s="89" t="s">
        <v>48</v>
      </c>
      <c r="D3218" s="89" t="s">
        <v>49</v>
      </c>
      <c r="E3218" s="189">
        <v>93428317</v>
      </c>
      <c r="F3218" s="197" t="s">
        <v>8028</v>
      </c>
      <c r="G3218" s="90">
        <v>26585902882</v>
      </c>
      <c r="H3218" s="91">
        <v>28134</v>
      </c>
      <c r="I3218" s="89"/>
      <c r="J3218" s="89" t="s">
        <v>51</v>
      </c>
      <c r="K3218" s="89" t="s">
        <v>52</v>
      </c>
      <c r="L3218" s="89" t="s">
        <v>85</v>
      </c>
      <c r="M3218" s="89" t="s">
        <v>5162</v>
      </c>
      <c r="N3218" s="89" t="s">
        <v>150</v>
      </c>
      <c r="O3218" s="92" t="s">
        <v>8029</v>
      </c>
      <c r="P3218" s="93" t="s">
        <v>57</v>
      </c>
      <c r="Q3218" s="110" t="s">
        <v>5322</v>
      </c>
      <c r="R3218" s="94"/>
      <c r="S3218" s="95">
        <v>46168</v>
      </c>
      <c r="T3218" s="95" t="s">
        <v>5203</v>
      </c>
      <c r="U3218" s="95" t="s">
        <v>1125</v>
      </c>
      <c r="V3218" s="91">
        <v>46147</v>
      </c>
      <c r="W3218" s="91">
        <v>46161</v>
      </c>
      <c r="X3218" s="91">
        <v>46168</v>
      </c>
      <c r="Y3218" s="96"/>
      <c r="Z3218" s="89"/>
      <c r="AA3218" s="95"/>
      <c r="AB3218" s="89"/>
      <c r="AC3218" s="109"/>
      <c r="AD3218" s="89"/>
      <c r="AE3218" s="89"/>
      <c r="AF3218" s="191"/>
      <c r="AG3218" s="194"/>
      <c r="AH3218" s="193"/>
      <c r="AI3218" s="97"/>
      <c r="AJ3218" s="97"/>
      <c r="AK3218" s="97"/>
      <c r="AL3218" s="45" t="s">
        <v>67</v>
      </c>
      <c r="AM3218" s="160" t="str">
        <f>MONTH(B3218)&amp;"/"&amp;YEAR(B3218)</f>
        <v>3/2026</v>
      </c>
      <c r="AN3218" s="45">
        <f>WEEKNUM(B3218)-WEEKNUM(EOMONTH(B3218,-1)+1)+1</f>
        <v>4</v>
      </c>
      <c r="AO3218" s="45" t="str">
        <f>MONTH(R3218)&amp;"/"&amp;YEAR(R3218)</f>
        <v>1/1900</v>
      </c>
      <c r="AP3218" s="45" t="e">
        <f>WEEKNUM(R3218)-WEEKNUM(EOMONTH(R3218,-1)+1)+1</f>
        <v>#NUM!</v>
      </c>
      <c r="AQ3218" s="45">
        <f>IF(AU3218="S",IF(Q3218="1. Aceitou o programa",R3218-B3218,0),0)</f>
        <v>0</v>
      </c>
      <c r="AR3218" s="45">
        <f>IF(AU3218="S",IF(AND(S3218&lt;&gt;"",R3218&lt;&gt;""),S3218-R3218,0),0)</f>
        <v>0</v>
      </c>
      <c r="AS3218" s="45">
        <f>IF(AU3218="S",IF(Q3218="1. Aceitou o programa",IF(OR(X3218="Não se Aplica",X3218=""),IF(OR(W3218="Não se Aplica",W3218=""),0,W3218-V3218),AVERAGE(X3218-W3218,W3218-V3218)),0),0)</f>
        <v>0</v>
      </c>
      <c r="AT3218" s="45">
        <f>IF(AU3218="S",IF(AND(Q3218="1. Aceitou o programa",AB3218="Realizada"),IFERROR(IF(AA3218="",0,AA3218-R3218),0),0),0)</f>
        <v>0</v>
      </c>
      <c r="AU3218" s="45" t="str">
        <f>_xlfn.XLOOKUP(U3218,'Lista Suspensa'!$AA$20:$AA$23,'Lista Suspensa'!$AB$20:$AB$23,"N/A")</f>
        <v>S</v>
      </c>
    </row>
    <row r="3219" spans="1:47" ht="12" customHeight="1" x14ac:dyDescent="0.3">
      <c r="A3219" s="87" t="s">
        <v>47</v>
      </c>
      <c r="B3219" s="88">
        <v>46104</v>
      </c>
      <c r="C3219" s="89" t="s">
        <v>48</v>
      </c>
      <c r="D3219" s="89" t="s">
        <v>49</v>
      </c>
      <c r="E3219" s="189">
        <v>93970154</v>
      </c>
      <c r="F3219" s="197" t="s">
        <v>8030</v>
      </c>
      <c r="G3219" s="90">
        <v>9970935879</v>
      </c>
      <c r="H3219" s="91">
        <v>24091</v>
      </c>
      <c r="I3219" s="89"/>
      <c r="J3219" s="89" t="s">
        <v>51</v>
      </c>
      <c r="K3219" s="89" t="s">
        <v>52</v>
      </c>
      <c r="L3219" s="89" t="s">
        <v>53</v>
      </c>
      <c r="M3219" s="89" t="s">
        <v>238</v>
      </c>
      <c r="N3219" s="89" t="s">
        <v>229</v>
      </c>
      <c r="O3219" s="92" t="s">
        <v>8031</v>
      </c>
      <c r="P3219" s="93" t="s">
        <v>57</v>
      </c>
      <c r="Q3219" s="110" t="s">
        <v>5322</v>
      </c>
      <c r="R3219" s="94"/>
      <c r="S3219" s="95">
        <v>46168</v>
      </c>
      <c r="T3219" s="95" t="s">
        <v>5203</v>
      </c>
      <c r="U3219" s="95" t="s">
        <v>1125</v>
      </c>
      <c r="V3219" s="91">
        <v>46147</v>
      </c>
      <c r="W3219" s="91">
        <v>46161</v>
      </c>
      <c r="X3219" s="91">
        <v>46168</v>
      </c>
      <c r="Y3219" s="96"/>
      <c r="Z3219" s="89"/>
      <c r="AA3219" s="95"/>
      <c r="AB3219" s="89"/>
      <c r="AC3219" s="109"/>
      <c r="AD3219" s="89"/>
      <c r="AE3219" s="89"/>
      <c r="AF3219" s="191"/>
      <c r="AG3219" s="194"/>
      <c r="AH3219" s="193"/>
      <c r="AI3219" s="97"/>
      <c r="AJ3219" s="97"/>
      <c r="AK3219" s="97"/>
      <c r="AL3219" s="45" t="s">
        <v>67</v>
      </c>
      <c r="AM3219" s="160" t="str">
        <f>MONTH(B3219)&amp;"/"&amp;YEAR(B3219)</f>
        <v>3/2026</v>
      </c>
      <c r="AN3219" s="45">
        <f>WEEKNUM(B3219)-WEEKNUM(EOMONTH(B3219,-1)+1)+1</f>
        <v>4</v>
      </c>
      <c r="AO3219" s="45" t="str">
        <f>MONTH(R3219)&amp;"/"&amp;YEAR(R3219)</f>
        <v>1/1900</v>
      </c>
      <c r="AP3219" s="45" t="e">
        <f>WEEKNUM(R3219)-WEEKNUM(EOMONTH(R3219,-1)+1)+1</f>
        <v>#NUM!</v>
      </c>
      <c r="AQ3219" s="45">
        <f>IF(AU3219="S",IF(Q3219="1. Aceitou o programa",R3219-B3219,0),0)</f>
        <v>0</v>
      </c>
      <c r="AR3219" s="45">
        <f>IF(AU3219="S",IF(AND(S3219&lt;&gt;"",R3219&lt;&gt;""),S3219-R3219,0),0)</f>
        <v>0</v>
      </c>
      <c r="AS3219" s="45">
        <f>IF(AU3219="S",IF(Q3219="1. Aceitou o programa",IF(OR(X3219="Não se Aplica",X3219=""),IF(OR(W3219="Não se Aplica",W3219=""),0,W3219-V3219),AVERAGE(X3219-W3219,W3219-V3219)),0),0)</f>
        <v>0</v>
      </c>
      <c r="AT3219" s="45">
        <f>IF(AU3219="S",IF(AND(Q3219="1. Aceitou o programa",AB3219="Realizada"),IFERROR(IF(AA3219="",0,AA3219-R3219),0),0),0)</f>
        <v>0</v>
      </c>
      <c r="AU3219" s="45" t="str">
        <f>_xlfn.XLOOKUP(U3219,'Lista Suspensa'!$AA$20:$AA$23,'Lista Suspensa'!$AB$20:$AB$23,"N/A")</f>
        <v>S</v>
      </c>
    </row>
    <row r="3220" spans="1:47" ht="12" customHeight="1" x14ac:dyDescent="0.3">
      <c r="A3220" s="87" t="s">
        <v>47</v>
      </c>
      <c r="B3220" s="88">
        <v>46104</v>
      </c>
      <c r="C3220" s="89" t="s">
        <v>48</v>
      </c>
      <c r="D3220" s="89" t="s">
        <v>49</v>
      </c>
      <c r="E3220" s="189">
        <v>82737056</v>
      </c>
      <c r="F3220" s="197" t="s">
        <v>8032</v>
      </c>
      <c r="G3220" s="90">
        <v>19066939869</v>
      </c>
      <c r="H3220" s="91">
        <v>27110</v>
      </c>
      <c r="I3220" s="89"/>
      <c r="J3220" s="89" t="s">
        <v>51</v>
      </c>
      <c r="K3220" s="89" t="s">
        <v>52</v>
      </c>
      <c r="L3220" s="89" t="s">
        <v>85</v>
      </c>
      <c r="M3220" s="89" t="s">
        <v>5151</v>
      </c>
      <c r="N3220" s="89" t="s">
        <v>291</v>
      </c>
      <c r="O3220" s="92" t="s">
        <v>8033</v>
      </c>
      <c r="P3220" s="93" t="s">
        <v>57</v>
      </c>
      <c r="Q3220" s="110" t="s">
        <v>5322</v>
      </c>
      <c r="R3220" s="94"/>
      <c r="S3220" s="95">
        <v>46168</v>
      </c>
      <c r="T3220" s="95" t="s">
        <v>5203</v>
      </c>
      <c r="U3220" s="95" t="s">
        <v>1125</v>
      </c>
      <c r="V3220" s="91">
        <v>46147</v>
      </c>
      <c r="W3220" s="91">
        <v>46161</v>
      </c>
      <c r="X3220" s="91">
        <v>46168</v>
      </c>
      <c r="Y3220" s="96"/>
      <c r="Z3220" s="89"/>
      <c r="AA3220" s="95"/>
      <c r="AB3220" s="89"/>
      <c r="AC3220" s="109"/>
      <c r="AD3220" s="89"/>
      <c r="AE3220" s="89"/>
      <c r="AF3220" s="191"/>
      <c r="AG3220" s="194"/>
      <c r="AH3220" s="193"/>
      <c r="AI3220" s="97"/>
      <c r="AJ3220" s="97"/>
      <c r="AK3220" s="97"/>
      <c r="AL3220" s="45" t="s">
        <v>67</v>
      </c>
      <c r="AM3220" s="160" t="str">
        <f>MONTH(B3220)&amp;"/"&amp;YEAR(B3220)</f>
        <v>3/2026</v>
      </c>
      <c r="AN3220" s="45">
        <f>WEEKNUM(B3220)-WEEKNUM(EOMONTH(B3220,-1)+1)+1</f>
        <v>4</v>
      </c>
      <c r="AO3220" s="45" t="str">
        <f>MONTH(R3220)&amp;"/"&amp;YEAR(R3220)</f>
        <v>1/1900</v>
      </c>
      <c r="AP3220" s="45" t="e">
        <f>WEEKNUM(R3220)-WEEKNUM(EOMONTH(R3220,-1)+1)+1</f>
        <v>#NUM!</v>
      </c>
      <c r="AQ3220" s="45">
        <f>IF(AU3220="S",IF(Q3220="1. Aceitou o programa",R3220-B3220,0),0)</f>
        <v>0</v>
      </c>
      <c r="AR3220" s="45">
        <f>IF(AU3220="S",IF(AND(S3220&lt;&gt;"",R3220&lt;&gt;""),S3220-R3220,0),0)</f>
        <v>0</v>
      </c>
      <c r="AS3220" s="45">
        <f>IF(AU3220="S",IF(Q3220="1. Aceitou o programa",IF(OR(X3220="Não se Aplica",X3220=""),IF(OR(W3220="Não se Aplica",W3220=""),0,W3220-V3220),AVERAGE(X3220-W3220,W3220-V3220)),0),0)</f>
        <v>0</v>
      </c>
      <c r="AT3220" s="45">
        <f>IF(AU3220="S",IF(AND(Q3220="1. Aceitou o programa",AB3220="Realizada"),IFERROR(IF(AA3220="",0,AA3220-R3220),0),0),0)</f>
        <v>0</v>
      </c>
      <c r="AU3220" s="45" t="str">
        <f>_xlfn.XLOOKUP(U3220,'Lista Suspensa'!$AA$20:$AA$23,'Lista Suspensa'!$AB$20:$AB$23,"N/A")</f>
        <v>S</v>
      </c>
    </row>
    <row r="3221" spans="1:47" ht="12" customHeight="1" x14ac:dyDescent="0.3">
      <c r="A3221" s="87" t="s">
        <v>47</v>
      </c>
      <c r="B3221" s="88">
        <v>46104</v>
      </c>
      <c r="C3221" s="89" t="s">
        <v>48</v>
      </c>
      <c r="D3221" s="89" t="s">
        <v>49</v>
      </c>
      <c r="E3221" s="189">
        <v>82737055</v>
      </c>
      <c r="F3221" s="197" t="s">
        <v>8034</v>
      </c>
      <c r="G3221" s="90">
        <v>9457632800</v>
      </c>
      <c r="H3221" s="91">
        <v>24697</v>
      </c>
      <c r="I3221" s="89"/>
      <c r="J3221" s="89" t="s">
        <v>84</v>
      </c>
      <c r="K3221" s="89" t="s">
        <v>52</v>
      </c>
      <c r="L3221" s="89" t="s">
        <v>85</v>
      </c>
      <c r="M3221" s="89" t="s">
        <v>5151</v>
      </c>
      <c r="N3221" s="89" t="s">
        <v>291</v>
      </c>
      <c r="O3221" s="92" t="s">
        <v>8035</v>
      </c>
      <c r="P3221" s="93" t="s">
        <v>57</v>
      </c>
      <c r="Q3221" s="110" t="s">
        <v>5322</v>
      </c>
      <c r="R3221" s="94"/>
      <c r="S3221" s="95">
        <v>46168</v>
      </c>
      <c r="T3221" s="95" t="s">
        <v>5203</v>
      </c>
      <c r="U3221" s="95" t="s">
        <v>1125</v>
      </c>
      <c r="V3221" s="91">
        <v>46147</v>
      </c>
      <c r="W3221" s="91">
        <v>46161</v>
      </c>
      <c r="X3221" s="91">
        <v>46168</v>
      </c>
      <c r="Y3221" s="96"/>
      <c r="Z3221" s="89"/>
      <c r="AA3221" s="95"/>
      <c r="AB3221" s="89"/>
      <c r="AC3221" s="109"/>
      <c r="AD3221" s="89"/>
      <c r="AE3221" s="89"/>
      <c r="AF3221" s="191"/>
      <c r="AG3221" s="194"/>
      <c r="AH3221" s="193"/>
      <c r="AI3221" s="97"/>
      <c r="AJ3221" s="97"/>
      <c r="AK3221" s="97"/>
      <c r="AL3221" s="45" t="s">
        <v>67</v>
      </c>
      <c r="AM3221" s="160" t="str">
        <f>MONTH(B3221)&amp;"/"&amp;YEAR(B3221)</f>
        <v>3/2026</v>
      </c>
      <c r="AN3221" s="45">
        <f>WEEKNUM(B3221)-WEEKNUM(EOMONTH(B3221,-1)+1)+1</f>
        <v>4</v>
      </c>
      <c r="AO3221" s="45" t="str">
        <f>MONTH(R3221)&amp;"/"&amp;YEAR(R3221)</f>
        <v>1/1900</v>
      </c>
      <c r="AP3221" s="45" t="e">
        <f>WEEKNUM(R3221)-WEEKNUM(EOMONTH(R3221,-1)+1)+1</f>
        <v>#NUM!</v>
      </c>
      <c r="AQ3221" s="45">
        <f>IF(AU3221="S",IF(Q3221="1. Aceitou o programa",R3221-B3221,0),0)</f>
        <v>0</v>
      </c>
      <c r="AR3221" s="45">
        <f>IF(AU3221="S",IF(AND(S3221&lt;&gt;"",R3221&lt;&gt;""),S3221-R3221,0),0)</f>
        <v>0</v>
      </c>
      <c r="AS3221" s="45">
        <f>IF(AU3221="S",IF(Q3221="1. Aceitou o programa",IF(OR(X3221="Não se Aplica",X3221=""),IF(OR(W3221="Não se Aplica",W3221=""),0,W3221-V3221),AVERAGE(X3221-W3221,W3221-V3221)),0),0)</f>
        <v>0</v>
      </c>
      <c r="AT3221" s="45">
        <f>IF(AU3221="S",IF(AND(Q3221="1. Aceitou o programa",AB3221="Realizada"),IFERROR(IF(AA3221="",0,AA3221-R3221),0),0),0)</f>
        <v>0</v>
      </c>
      <c r="AU3221" s="45" t="str">
        <f>_xlfn.XLOOKUP(U3221,'Lista Suspensa'!$AA$20:$AA$23,'Lista Suspensa'!$AB$20:$AB$23,"N/A")</f>
        <v>S</v>
      </c>
    </row>
    <row r="3222" spans="1:47" ht="12" customHeight="1" x14ac:dyDescent="0.3">
      <c r="A3222" s="87" t="s">
        <v>47</v>
      </c>
      <c r="B3222" s="88">
        <v>46104</v>
      </c>
      <c r="C3222" s="89" t="s">
        <v>48</v>
      </c>
      <c r="D3222" s="89" t="s">
        <v>49</v>
      </c>
      <c r="E3222" s="189">
        <v>86022166</v>
      </c>
      <c r="F3222" s="197" t="s">
        <v>8036</v>
      </c>
      <c r="G3222" s="90">
        <v>50728290812</v>
      </c>
      <c r="H3222" s="91">
        <v>37268</v>
      </c>
      <c r="I3222" s="89"/>
      <c r="J3222" s="89" t="s">
        <v>51</v>
      </c>
      <c r="K3222" s="89" t="s">
        <v>52</v>
      </c>
      <c r="L3222" s="89" t="s">
        <v>85</v>
      </c>
      <c r="M3222" s="89" t="s">
        <v>4881</v>
      </c>
      <c r="N3222" s="89" t="s">
        <v>137</v>
      </c>
      <c r="O3222" s="92" t="s">
        <v>8037</v>
      </c>
      <c r="P3222" s="93" t="s">
        <v>57</v>
      </c>
      <c r="Q3222" s="110" t="s">
        <v>5322</v>
      </c>
      <c r="R3222" s="94"/>
      <c r="S3222" s="95">
        <v>46168</v>
      </c>
      <c r="T3222" s="95" t="s">
        <v>5203</v>
      </c>
      <c r="U3222" s="95" t="s">
        <v>1125</v>
      </c>
      <c r="V3222" s="91">
        <v>46147</v>
      </c>
      <c r="W3222" s="91">
        <v>46161</v>
      </c>
      <c r="X3222" s="91">
        <v>46168</v>
      </c>
      <c r="Y3222" s="96"/>
      <c r="Z3222" s="89"/>
      <c r="AA3222" s="95"/>
      <c r="AB3222" s="89"/>
      <c r="AC3222" s="109"/>
      <c r="AD3222" s="89"/>
      <c r="AE3222" s="89"/>
      <c r="AF3222" s="191"/>
      <c r="AG3222" s="194"/>
      <c r="AH3222" s="193"/>
      <c r="AI3222" s="97"/>
      <c r="AJ3222" s="97"/>
      <c r="AK3222" s="97"/>
      <c r="AL3222" s="45" t="s">
        <v>67</v>
      </c>
      <c r="AM3222" s="160" t="str">
        <f>MONTH(B3222)&amp;"/"&amp;YEAR(B3222)</f>
        <v>3/2026</v>
      </c>
      <c r="AN3222" s="45">
        <f>WEEKNUM(B3222)-WEEKNUM(EOMONTH(B3222,-1)+1)+1</f>
        <v>4</v>
      </c>
      <c r="AO3222" s="45" t="str">
        <f>MONTH(R3222)&amp;"/"&amp;YEAR(R3222)</f>
        <v>1/1900</v>
      </c>
      <c r="AP3222" s="45" t="e">
        <f>WEEKNUM(R3222)-WEEKNUM(EOMONTH(R3222,-1)+1)+1</f>
        <v>#NUM!</v>
      </c>
      <c r="AQ3222" s="45">
        <f>IF(AU3222="S",IF(Q3222="1. Aceitou o programa",R3222-B3222,0),0)</f>
        <v>0</v>
      </c>
      <c r="AR3222" s="45">
        <f>IF(AU3222="S",IF(AND(S3222&lt;&gt;"",R3222&lt;&gt;""),S3222-R3222,0),0)</f>
        <v>0</v>
      </c>
      <c r="AS3222" s="45">
        <f>IF(AU3222="S",IF(Q3222="1. Aceitou o programa",IF(OR(X3222="Não se Aplica",X3222=""),IF(OR(W3222="Não se Aplica",W3222=""),0,W3222-V3222),AVERAGE(X3222-W3222,W3222-V3222)),0),0)</f>
        <v>0</v>
      </c>
      <c r="AT3222" s="45">
        <f>IF(AU3222="S",IF(AND(Q3222="1. Aceitou o programa",AB3222="Realizada"),IFERROR(IF(AA3222="",0,AA3222-R3222),0),0),0)</f>
        <v>0</v>
      </c>
      <c r="AU3222" s="45" t="str">
        <f>_xlfn.XLOOKUP(U3222,'Lista Suspensa'!$AA$20:$AA$23,'Lista Suspensa'!$AB$20:$AB$23,"N/A")</f>
        <v>S</v>
      </c>
    </row>
    <row r="3223" spans="1:47" ht="12" customHeight="1" x14ac:dyDescent="0.3">
      <c r="A3223" s="87" t="s">
        <v>47</v>
      </c>
      <c r="B3223" s="88">
        <v>46104</v>
      </c>
      <c r="C3223" s="89" t="s">
        <v>48</v>
      </c>
      <c r="D3223" s="89" t="s">
        <v>49</v>
      </c>
      <c r="E3223" s="189">
        <v>82978594</v>
      </c>
      <c r="F3223" s="197" t="s">
        <v>8038</v>
      </c>
      <c r="G3223" s="90">
        <v>27715511870</v>
      </c>
      <c r="H3223" s="91">
        <v>28841</v>
      </c>
      <c r="I3223" s="89"/>
      <c r="J3223" s="89" t="s">
        <v>84</v>
      </c>
      <c r="K3223" s="89" t="s">
        <v>52</v>
      </c>
      <c r="L3223" s="89" t="s">
        <v>85</v>
      </c>
      <c r="M3223" s="89" t="s">
        <v>4418</v>
      </c>
      <c r="N3223" s="89" t="s">
        <v>137</v>
      </c>
      <c r="O3223" s="92" t="s">
        <v>8039</v>
      </c>
      <c r="P3223" s="93" t="s">
        <v>57</v>
      </c>
      <c r="Q3223" s="110" t="s">
        <v>5322</v>
      </c>
      <c r="R3223" s="94"/>
      <c r="S3223" s="95">
        <v>46168</v>
      </c>
      <c r="T3223" s="95" t="s">
        <v>5203</v>
      </c>
      <c r="U3223" s="95" t="s">
        <v>1125</v>
      </c>
      <c r="V3223" s="91">
        <v>46147</v>
      </c>
      <c r="W3223" s="91">
        <v>46161</v>
      </c>
      <c r="X3223" s="91">
        <v>46168</v>
      </c>
      <c r="Y3223" s="96"/>
      <c r="Z3223" s="89"/>
      <c r="AA3223" s="95"/>
      <c r="AB3223" s="89"/>
      <c r="AC3223" s="109"/>
      <c r="AD3223" s="89"/>
      <c r="AE3223" s="89"/>
      <c r="AF3223" s="191"/>
      <c r="AG3223" s="194"/>
      <c r="AH3223" s="193"/>
      <c r="AI3223" s="97"/>
      <c r="AJ3223" s="97"/>
      <c r="AK3223" s="97"/>
      <c r="AL3223" s="45" t="s">
        <v>67</v>
      </c>
      <c r="AM3223" s="160" t="str">
        <f>MONTH(B3223)&amp;"/"&amp;YEAR(B3223)</f>
        <v>3/2026</v>
      </c>
      <c r="AN3223" s="45">
        <f>WEEKNUM(B3223)-WEEKNUM(EOMONTH(B3223,-1)+1)+1</f>
        <v>4</v>
      </c>
      <c r="AO3223" s="45" t="str">
        <f>MONTH(R3223)&amp;"/"&amp;YEAR(R3223)</f>
        <v>1/1900</v>
      </c>
      <c r="AP3223" s="45" t="e">
        <f>WEEKNUM(R3223)-WEEKNUM(EOMONTH(R3223,-1)+1)+1</f>
        <v>#NUM!</v>
      </c>
      <c r="AQ3223" s="45">
        <f>IF(AU3223="S",IF(Q3223="1. Aceitou o programa",R3223-B3223,0),0)</f>
        <v>0</v>
      </c>
      <c r="AR3223" s="45">
        <f>IF(AU3223="S",IF(AND(S3223&lt;&gt;"",R3223&lt;&gt;""),S3223-R3223,0),0)</f>
        <v>0</v>
      </c>
      <c r="AS3223" s="45">
        <f>IF(AU3223="S",IF(Q3223="1. Aceitou o programa",IF(OR(X3223="Não se Aplica",X3223=""),IF(OR(W3223="Não se Aplica",W3223=""),0,W3223-V3223),AVERAGE(X3223-W3223,W3223-V3223)),0),0)</f>
        <v>0</v>
      </c>
      <c r="AT3223" s="45">
        <f>IF(AU3223="S",IF(AND(Q3223="1. Aceitou o programa",AB3223="Realizada"),IFERROR(IF(AA3223="",0,AA3223-R3223),0),0),0)</f>
        <v>0</v>
      </c>
      <c r="AU3223" s="45" t="str">
        <f>_xlfn.XLOOKUP(U3223,'Lista Suspensa'!$AA$20:$AA$23,'Lista Suspensa'!$AB$20:$AB$23,"N/A")</f>
        <v>S</v>
      </c>
    </row>
    <row r="3224" spans="1:47" ht="12" customHeight="1" x14ac:dyDescent="0.3">
      <c r="A3224" s="87" t="s">
        <v>47</v>
      </c>
      <c r="B3224" s="88">
        <v>46104</v>
      </c>
      <c r="C3224" s="89" t="s">
        <v>48</v>
      </c>
      <c r="D3224" s="89" t="s">
        <v>49</v>
      </c>
      <c r="E3224" s="189">
        <v>82976573</v>
      </c>
      <c r="F3224" s="197" t="s">
        <v>8040</v>
      </c>
      <c r="G3224" s="90">
        <v>88523098534</v>
      </c>
      <c r="H3224" s="91">
        <v>27506</v>
      </c>
      <c r="I3224" s="89"/>
      <c r="J3224" s="89" t="s">
        <v>51</v>
      </c>
      <c r="K3224" s="89" t="s">
        <v>76</v>
      </c>
      <c r="L3224" s="89" t="s">
        <v>95</v>
      </c>
      <c r="M3224" s="89" t="s">
        <v>1751</v>
      </c>
      <c r="N3224" s="89" t="s">
        <v>137</v>
      </c>
      <c r="O3224" s="92" t="s">
        <v>8041</v>
      </c>
      <c r="P3224" s="93" t="s">
        <v>57</v>
      </c>
      <c r="Q3224" s="110" t="s">
        <v>5322</v>
      </c>
      <c r="R3224" s="94"/>
      <c r="S3224" s="95">
        <v>46168</v>
      </c>
      <c r="T3224" s="95" t="s">
        <v>5203</v>
      </c>
      <c r="U3224" s="95" t="s">
        <v>1125</v>
      </c>
      <c r="V3224" s="91">
        <v>46147</v>
      </c>
      <c r="W3224" s="91">
        <v>46161</v>
      </c>
      <c r="X3224" s="91">
        <v>46168</v>
      </c>
      <c r="Y3224" s="96"/>
      <c r="Z3224" s="89"/>
      <c r="AA3224" s="95"/>
      <c r="AB3224" s="89"/>
      <c r="AC3224" s="109"/>
      <c r="AD3224" s="89"/>
      <c r="AE3224" s="89"/>
      <c r="AF3224" s="191"/>
      <c r="AG3224" s="194"/>
      <c r="AH3224" s="193"/>
      <c r="AI3224" s="97"/>
      <c r="AJ3224" s="97"/>
      <c r="AK3224" s="97"/>
      <c r="AL3224" s="45" t="s">
        <v>67</v>
      </c>
      <c r="AM3224" s="160" t="str">
        <f>MONTH(B3224)&amp;"/"&amp;YEAR(B3224)</f>
        <v>3/2026</v>
      </c>
      <c r="AN3224" s="45">
        <f>WEEKNUM(B3224)-WEEKNUM(EOMONTH(B3224,-1)+1)+1</f>
        <v>4</v>
      </c>
      <c r="AO3224" s="45" t="str">
        <f>MONTH(R3224)&amp;"/"&amp;YEAR(R3224)</f>
        <v>1/1900</v>
      </c>
      <c r="AP3224" s="45" t="e">
        <f>WEEKNUM(R3224)-WEEKNUM(EOMONTH(R3224,-1)+1)+1</f>
        <v>#NUM!</v>
      </c>
      <c r="AQ3224" s="45">
        <f>IF(AU3224="S",IF(Q3224="1. Aceitou o programa",R3224-B3224,0),0)</f>
        <v>0</v>
      </c>
      <c r="AR3224" s="45">
        <f>IF(AU3224="S",IF(AND(S3224&lt;&gt;"",R3224&lt;&gt;""),S3224-R3224,0),0)</f>
        <v>0</v>
      </c>
      <c r="AS3224" s="45">
        <f>IF(AU3224="S",IF(Q3224="1. Aceitou o programa",IF(OR(X3224="Não se Aplica",X3224=""),IF(OR(W3224="Não se Aplica",W3224=""),0,W3224-V3224),AVERAGE(X3224-W3224,W3224-V3224)),0),0)</f>
        <v>0</v>
      </c>
      <c r="AT3224" s="45">
        <f>IF(AU3224="S",IF(AND(Q3224="1. Aceitou o programa",AB3224="Realizada"),IFERROR(IF(AA3224="",0,AA3224-R3224),0),0),0)</f>
        <v>0</v>
      </c>
      <c r="AU3224" s="45" t="str">
        <f>_xlfn.XLOOKUP(U3224,'Lista Suspensa'!$AA$20:$AA$23,'Lista Suspensa'!$AB$20:$AB$23,"N/A")</f>
        <v>S</v>
      </c>
    </row>
    <row r="3225" spans="1:47" ht="12" customHeight="1" x14ac:dyDescent="0.3">
      <c r="A3225" s="87" t="s">
        <v>47</v>
      </c>
      <c r="B3225" s="88">
        <v>46104</v>
      </c>
      <c r="C3225" s="89" t="s">
        <v>48</v>
      </c>
      <c r="D3225" s="89" t="s">
        <v>49</v>
      </c>
      <c r="E3225" s="189">
        <v>83006366</v>
      </c>
      <c r="F3225" s="197" t="s">
        <v>8042</v>
      </c>
      <c r="G3225" s="90">
        <v>28077093892</v>
      </c>
      <c r="H3225" s="91">
        <v>29704</v>
      </c>
      <c r="I3225" s="89"/>
      <c r="J3225" s="89" t="s">
        <v>51</v>
      </c>
      <c r="K3225" s="89" t="s">
        <v>52</v>
      </c>
      <c r="L3225" s="89" t="s">
        <v>85</v>
      </c>
      <c r="M3225" s="89" t="s">
        <v>3870</v>
      </c>
      <c r="N3225" s="89" t="s">
        <v>229</v>
      </c>
      <c r="O3225" s="92" t="s">
        <v>3871</v>
      </c>
      <c r="P3225" s="93" t="s">
        <v>57</v>
      </c>
      <c r="Q3225" s="110" t="s">
        <v>5322</v>
      </c>
      <c r="R3225" s="94"/>
      <c r="S3225" s="95">
        <v>46168</v>
      </c>
      <c r="T3225" s="95" t="s">
        <v>5203</v>
      </c>
      <c r="U3225" s="95" t="s">
        <v>1125</v>
      </c>
      <c r="V3225" s="91">
        <v>46147</v>
      </c>
      <c r="W3225" s="91">
        <v>46161</v>
      </c>
      <c r="X3225" s="91">
        <v>46168</v>
      </c>
      <c r="Y3225" s="96"/>
      <c r="Z3225" s="89"/>
      <c r="AA3225" s="95"/>
      <c r="AB3225" s="89"/>
      <c r="AC3225" s="109"/>
      <c r="AD3225" s="89"/>
      <c r="AE3225" s="89"/>
      <c r="AF3225" s="191"/>
      <c r="AG3225" s="194"/>
      <c r="AH3225" s="193"/>
      <c r="AI3225" s="97"/>
      <c r="AJ3225" s="97"/>
      <c r="AK3225" s="97"/>
      <c r="AL3225" s="45" t="s">
        <v>67</v>
      </c>
      <c r="AM3225" s="160" t="str">
        <f>MONTH(B3225)&amp;"/"&amp;YEAR(B3225)</f>
        <v>3/2026</v>
      </c>
      <c r="AN3225" s="45">
        <f>WEEKNUM(B3225)-WEEKNUM(EOMONTH(B3225,-1)+1)+1</f>
        <v>4</v>
      </c>
      <c r="AO3225" s="45" t="str">
        <f>MONTH(R3225)&amp;"/"&amp;YEAR(R3225)</f>
        <v>1/1900</v>
      </c>
      <c r="AP3225" s="45" t="e">
        <f>WEEKNUM(R3225)-WEEKNUM(EOMONTH(R3225,-1)+1)+1</f>
        <v>#NUM!</v>
      </c>
      <c r="AQ3225" s="45">
        <f>IF(AU3225="S",IF(Q3225="1. Aceitou o programa",R3225-B3225,0),0)</f>
        <v>0</v>
      </c>
      <c r="AR3225" s="45">
        <f>IF(AU3225="S",IF(AND(S3225&lt;&gt;"",R3225&lt;&gt;""),S3225-R3225,0),0)</f>
        <v>0</v>
      </c>
      <c r="AS3225" s="45">
        <f>IF(AU3225="S",IF(Q3225="1. Aceitou o programa",IF(OR(X3225="Não se Aplica",X3225=""),IF(OR(W3225="Não se Aplica",W3225=""),0,W3225-V3225),AVERAGE(X3225-W3225,W3225-V3225)),0),0)</f>
        <v>0</v>
      </c>
      <c r="AT3225" s="45">
        <f>IF(AU3225="S",IF(AND(Q3225="1. Aceitou o programa",AB3225="Realizada"),IFERROR(IF(AA3225="",0,AA3225-R3225),0),0),0)</f>
        <v>0</v>
      </c>
      <c r="AU3225" s="45" t="str">
        <f>_xlfn.XLOOKUP(U3225,'Lista Suspensa'!$AA$20:$AA$23,'Lista Suspensa'!$AB$20:$AB$23,"N/A")</f>
        <v>S</v>
      </c>
    </row>
    <row r="3226" spans="1:47" ht="12" customHeight="1" x14ac:dyDescent="0.3">
      <c r="A3226" s="87" t="s">
        <v>47</v>
      </c>
      <c r="B3226" s="88">
        <v>46104</v>
      </c>
      <c r="C3226" s="89" t="s">
        <v>48</v>
      </c>
      <c r="D3226" s="89" t="s">
        <v>49</v>
      </c>
      <c r="E3226" s="189">
        <v>85439286</v>
      </c>
      <c r="F3226" s="197" t="s">
        <v>8043</v>
      </c>
      <c r="G3226" s="90">
        <v>25038167896</v>
      </c>
      <c r="H3226" s="91">
        <v>27561</v>
      </c>
      <c r="I3226" s="89"/>
      <c r="J3226" s="89" t="s">
        <v>84</v>
      </c>
      <c r="K3226" s="89" t="s">
        <v>52</v>
      </c>
      <c r="L3226" s="89" t="s">
        <v>85</v>
      </c>
      <c r="M3226" s="89" t="s">
        <v>1015</v>
      </c>
      <c r="N3226" s="89" t="s">
        <v>137</v>
      </c>
      <c r="O3226" s="92" t="s">
        <v>8044</v>
      </c>
      <c r="P3226" s="93" t="s">
        <v>57</v>
      </c>
      <c r="Q3226" s="110" t="s">
        <v>5322</v>
      </c>
      <c r="R3226" s="94"/>
      <c r="S3226" s="95">
        <v>46168</v>
      </c>
      <c r="T3226" s="95" t="s">
        <v>5203</v>
      </c>
      <c r="U3226" s="95" t="s">
        <v>1125</v>
      </c>
      <c r="V3226" s="91">
        <v>46147</v>
      </c>
      <c r="W3226" s="91">
        <v>46161</v>
      </c>
      <c r="X3226" s="91">
        <v>46168</v>
      </c>
      <c r="Y3226" s="96"/>
      <c r="Z3226" s="89"/>
      <c r="AA3226" s="95"/>
      <c r="AB3226" s="89"/>
      <c r="AC3226" s="109"/>
      <c r="AD3226" s="89"/>
      <c r="AE3226" s="89"/>
      <c r="AF3226" s="191"/>
      <c r="AG3226" s="194"/>
      <c r="AH3226" s="193"/>
      <c r="AI3226" s="97"/>
      <c r="AJ3226" s="97"/>
      <c r="AK3226" s="97"/>
      <c r="AL3226" s="45" t="s">
        <v>67</v>
      </c>
      <c r="AM3226" s="160" t="str">
        <f>MONTH(B3226)&amp;"/"&amp;YEAR(B3226)</f>
        <v>3/2026</v>
      </c>
      <c r="AN3226" s="45">
        <f>WEEKNUM(B3226)-WEEKNUM(EOMONTH(B3226,-1)+1)+1</f>
        <v>4</v>
      </c>
      <c r="AO3226" s="45" t="str">
        <f>MONTH(R3226)&amp;"/"&amp;YEAR(R3226)</f>
        <v>1/1900</v>
      </c>
      <c r="AP3226" s="45" t="e">
        <f>WEEKNUM(R3226)-WEEKNUM(EOMONTH(R3226,-1)+1)+1</f>
        <v>#NUM!</v>
      </c>
      <c r="AQ3226" s="45">
        <f>IF(AU3226="S",IF(Q3226="1. Aceitou o programa",R3226-B3226,0),0)</f>
        <v>0</v>
      </c>
      <c r="AR3226" s="45">
        <f>IF(AU3226="S",IF(AND(S3226&lt;&gt;"",R3226&lt;&gt;""),S3226-R3226,0),0)</f>
        <v>0</v>
      </c>
      <c r="AS3226" s="45">
        <f>IF(AU3226="S",IF(Q3226="1. Aceitou o programa",IF(OR(X3226="Não se Aplica",X3226=""),IF(OR(W3226="Não se Aplica",W3226=""),0,W3226-V3226),AVERAGE(X3226-W3226,W3226-V3226)),0),0)</f>
        <v>0</v>
      </c>
      <c r="AT3226" s="45">
        <f>IF(AU3226="S",IF(AND(Q3226="1. Aceitou o programa",AB3226="Realizada"),IFERROR(IF(AA3226="",0,AA3226-R3226),0),0),0)</f>
        <v>0</v>
      </c>
      <c r="AU3226" s="45" t="str">
        <f>_xlfn.XLOOKUP(U3226,'Lista Suspensa'!$AA$20:$AA$23,'Lista Suspensa'!$AB$20:$AB$23,"N/A")</f>
        <v>S</v>
      </c>
    </row>
    <row r="3227" spans="1:47" ht="12" customHeight="1" x14ac:dyDescent="0.3">
      <c r="A3227" s="87" t="s">
        <v>47</v>
      </c>
      <c r="B3227" s="88">
        <v>46104</v>
      </c>
      <c r="C3227" s="89" t="s">
        <v>48</v>
      </c>
      <c r="D3227" s="89" t="s">
        <v>49</v>
      </c>
      <c r="E3227" s="189">
        <v>83007231</v>
      </c>
      <c r="F3227" s="197" t="s">
        <v>8045</v>
      </c>
      <c r="G3227" s="90">
        <v>45083389843</v>
      </c>
      <c r="H3227" s="91">
        <v>36694</v>
      </c>
      <c r="I3227" s="89"/>
      <c r="J3227" s="89" t="s">
        <v>51</v>
      </c>
      <c r="K3227" s="89" t="s">
        <v>52</v>
      </c>
      <c r="L3227" s="89" t="s">
        <v>53</v>
      </c>
      <c r="M3227" s="89" t="s">
        <v>6649</v>
      </c>
      <c r="N3227" s="89" t="s">
        <v>229</v>
      </c>
      <c r="O3227" s="92" t="s">
        <v>8046</v>
      </c>
      <c r="P3227" s="93" t="s">
        <v>57</v>
      </c>
      <c r="Q3227" s="110" t="s">
        <v>5322</v>
      </c>
      <c r="R3227" s="94"/>
      <c r="S3227" s="95">
        <v>46168</v>
      </c>
      <c r="T3227" s="95" t="s">
        <v>5203</v>
      </c>
      <c r="U3227" s="95" t="s">
        <v>1125</v>
      </c>
      <c r="V3227" s="91">
        <v>46147</v>
      </c>
      <c r="W3227" s="91">
        <v>46161</v>
      </c>
      <c r="X3227" s="91">
        <v>46168</v>
      </c>
      <c r="Y3227" s="96"/>
      <c r="Z3227" s="89"/>
      <c r="AA3227" s="95"/>
      <c r="AB3227" s="89"/>
      <c r="AC3227" s="109"/>
      <c r="AD3227" s="89"/>
      <c r="AE3227" s="89"/>
      <c r="AF3227" s="191"/>
      <c r="AG3227" s="194"/>
      <c r="AH3227" s="193"/>
      <c r="AI3227" s="97"/>
      <c r="AJ3227" s="97"/>
      <c r="AK3227" s="97"/>
      <c r="AL3227" s="45" t="s">
        <v>67</v>
      </c>
      <c r="AM3227" s="160" t="str">
        <f>MONTH(B3227)&amp;"/"&amp;YEAR(B3227)</f>
        <v>3/2026</v>
      </c>
      <c r="AN3227" s="45">
        <f>WEEKNUM(B3227)-WEEKNUM(EOMONTH(B3227,-1)+1)+1</f>
        <v>4</v>
      </c>
      <c r="AO3227" s="45" t="str">
        <f>MONTH(R3227)&amp;"/"&amp;YEAR(R3227)</f>
        <v>1/1900</v>
      </c>
      <c r="AP3227" s="45" t="e">
        <f>WEEKNUM(R3227)-WEEKNUM(EOMONTH(R3227,-1)+1)+1</f>
        <v>#NUM!</v>
      </c>
      <c r="AQ3227" s="45">
        <f>IF(AU3227="S",IF(Q3227="1. Aceitou o programa",R3227-B3227,0),0)</f>
        <v>0</v>
      </c>
      <c r="AR3227" s="45">
        <f>IF(AU3227="S",IF(AND(S3227&lt;&gt;"",R3227&lt;&gt;""),S3227-R3227,0),0)</f>
        <v>0</v>
      </c>
      <c r="AS3227" s="45">
        <f>IF(AU3227="S",IF(Q3227="1. Aceitou o programa",IF(OR(X3227="Não se Aplica",X3227=""),IF(OR(W3227="Não se Aplica",W3227=""),0,W3227-V3227),AVERAGE(X3227-W3227,W3227-V3227)),0),0)</f>
        <v>0</v>
      </c>
      <c r="AT3227" s="45">
        <f>IF(AU3227="S",IF(AND(Q3227="1. Aceitou o programa",AB3227="Realizada"),IFERROR(IF(AA3227="",0,AA3227-R3227),0),0),0)</f>
        <v>0</v>
      </c>
      <c r="AU3227" s="45" t="str">
        <f>_xlfn.XLOOKUP(U3227,'Lista Suspensa'!$AA$20:$AA$23,'Lista Suspensa'!$AB$20:$AB$23,"N/A")</f>
        <v>S</v>
      </c>
    </row>
    <row r="3228" spans="1:47" ht="12" customHeight="1" x14ac:dyDescent="0.3">
      <c r="A3228" s="87" t="s">
        <v>47</v>
      </c>
      <c r="B3228" s="88">
        <v>46104</v>
      </c>
      <c r="C3228" s="89" t="s">
        <v>48</v>
      </c>
      <c r="D3228" s="89" t="s">
        <v>49</v>
      </c>
      <c r="E3228" s="189">
        <v>83008671</v>
      </c>
      <c r="F3228" s="197" t="s">
        <v>8047</v>
      </c>
      <c r="G3228" s="90">
        <v>15407897806</v>
      </c>
      <c r="H3228" s="91">
        <v>27139</v>
      </c>
      <c r="I3228" s="89"/>
      <c r="J3228" s="89" t="s">
        <v>51</v>
      </c>
      <c r="K3228" s="89" t="s">
        <v>52</v>
      </c>
      <c r="L3228" s="89" t="s">
        <v>85</v>
      </c>
      <c r="M3228" s="89" t="s">
        <v>4212</v>
      </c>
      <c r="N3228" s="89" t="s">
        <v>137</v>
      </c>
      <c r="O3228" s="92" t="s">
        <v>8048</v>
      </c>
      <c r="P3228" s="93" t="s">
        <v>57</v>
      </c>
      <c r="Q3228" s="110" t="s">
        <v>5322</v>
      </c>
      <c r="R3228" s="94"/>
      <c r="S3228" s="95">
        <v>46168</v>
      </c>
      <c r="T3228" s="95" t="s">
        <v>5203</v>
      </c>
      <c r="U3228" s="95" t="s">
        <v>1125</v>
      </c>
      <c r="V3228" s="91">
        <v>46147</v>
      </c>
      <c r="W3228" s="91">
        <v>46161</v>
      </c>
      <c r="X3228" s="91">
        <v>46168</v>
      </c>
      <c r="Y3228" s="96"/>
      <c r="Z3228" s="89"/>
      <c r="AA3228" s="95"/>
      <c r="AB3228" s="89"/>
      <c r="AC3228" s="109"/>
      <c r="AD3228" s="89"/>
      <c r="AE3228" s="89"/>
      <c r="AF3228" s="191"/>
      <c r="AG3228" s="194"/>
      <c r="AH3228" s="193"/>
      <c r="AI3228" s="97"/>
      <c r="AJ3228" s="97"/>
      <c r="AK3228" s="97"/>
      <c r="AL3228" s="45" t="s">
        <v>67</v>
      </c>
      <c r="AM3228" s="160" t="str">
        <f>MONTH(B3228)&amp;"/"&amp;YEAR(B3228)</f>
        <v>3/2026</v>
      </c>
      <c r="AN3228" s="45">
        <f>WEEKNUM(B3228)-WEEKNUM(EOMONTH(B3228,-1)+1)+1</f>
        <v>4</v>
      </c>
      <c r="AO3228" s="45" t="str">
        <f>MONTH(R3228)&amp;"/"&amp;YEAR(R3228)</f>
        <v>1/1900</v>
      </c>
      <c r="AP3228" s="45" t="e">
        <f>WEEKNUM(R3228)-WEEKNUM(EOMONTH(R3228,-1)+1)+1</f>
        <v>#NUM!</v>
      </c>
      <c r="AQ3228" s="45">
        <f>IF(AU3228="S",IF(Q3228="1. Aceitou o programa",R3228-B3228,0),0)</f>
        <v>0</v>
      </c>
      <c r="AR3228" s="45">
        <f>IF(AU3228="S",IF(AND(S3228&lt;&gt;"",R3228&lt;&gt;""),S3228-R3228,0),0)</f>
        <v>0</v>
      </c>
      <c r="AS3228" s="45">
        <f>IF(AU3228="S",IF(Q3228="1. Aceitou o programa",IF(OR(X3228="Não se Aplica",X3228=""),IF(OR(W3228="Não se Aplica",W3228=""),0,W3228-V3228),AVERAGE(X3228-W3228,W3228-V3228)),0),0)</f>
        <v>0</v>
      </c>
      <c r="AT3228" s="45">
        <f>IF(AU3228="S",IF(AND(Q3228="1. Aceitou o programa",AB3228="Realizada"),IFERROR(IF(AA3228="",0,AA3228-R3228),0),0),0)</f>
        <v>0</v>
      </c>
      <c r="AU3228" s="45" t="str">
        <f>_xlfn.XLOOKUP(U3228,'Lista Suspensa'!$AA$20:$AA$23,'Lista Suspensa'!$AB$20:$AB$23,"N/A")</f>
        <v>S</v>
      </c>
    </row>
    <row r="3229" spans="1:47" ht="12" customHeight="1" x14ac:dyDescent="0.3">
      <c r="A3229" s="87" t="s">
        <v>47</v>
      </c>
      <c r="B3229" s="88">
        <v>46104</v>
      </c>
      <c r="C3229" s="89" t="s">
        <v>48</v>
      </c>
      <c r="D3229" s="89" t="s">
        <v>49</v>
      </c>
      <c r="E3229" s="189">
        <v>83021018</v>
      </c>
      <c r="F3229" s="197" t="s">
        <v>8049</v>
      </c>
      <c r="G3229" s="90">
        <v>61023280787</v>
      </c>
      <c r="H3229" s="91">
        <v>19734</v>
      </c>
      <c r="I3229" s="89"/>
      <c r="J3229" s="89" t="s">
        <v>51</v>
      </c>
      <c r="K3229" s="89" t="s">
        <v>76</v>
      </c>
      <c r="L3229" s="89" t="s">
        <v>95</v>
      </c>
      <c r="M3229" s="89" t="s">
        <v>129</v>
      </c>
      <c r="N3229" s="89" t="s">
        <v>137</v>
      </c>
      <c r="O3229" s="92" t="s">
        <v>8050</v>
      </c>
      <c r="P3229" s="93" t="s">
        <v>57</v>
      </c>
      <c r="Q3229" s="110" t="s">
        <v>5322</v>
      </c>
      <c r="R3229" s="94"/>
      <c r="S3229" s="95">
        <v>46168</v>
      </c>
      <c r="T3229" s="95" t="s">
        <v>5203</v>
      </c>
      <c r="U3229" s="95" t="s">
        <v>1125</v>
      </c>
      <c r="V3229" s="91">
        <v>46147</v>
      </c>
      <c r="W3229" s="91">
        <v>46161</v>
      </c>
      <c r="X3229" s="91">
        <v>46168</v>
      </c>
      <c r="Y3229" s="96"/>
      <c r="Z3229" s="89"/>
      <c r="AA3229" s="95"/>
      <c r="AB3229" s="89"/>
      <c r="AC3229" s="109"/>
      <c r="AD3229" s="89"/>
      <c r="AE3229" s="89"/>
      <c r="AF3229" s="191"/>
      <c r="AG3229" s="194"/>
      <c r="AH3229" s="193"/>
      <c r="AI3229" s="97"/>
      <c r="AJ3229" s="97"/>
      <c r="AK3229" s="97"/>
      <c r="AL3229" s="45" t="s">
        <v>67</v>
      </c>
      <c r="AM3229" s="160" t="str">
        <f>MONTH(B3229)&amp;"/"&amp;YEAR(B3229)</f>
        <v>3/2026</v>
      </c>
      <c r="AN3229" s="45">
        <f>WEEKNUM(B3229)-WEEKNUM(EOMONTH(B3229,-1)+1)+1</f>
        <v>4</v>
      </c>
      <c r="AO3229" s="45" t="str">
        <f>MONTH(R3229)&amp;"/"&amp;YEAR(R3229)</f>
        <v>1/1900</v>
      </c>
      <c r="AP3229" s="45" t="e">
        <f>WEEKNUM(R3229)-WEEKNUM(EOMONTH(R3229,-1)+1)+1</f>
        <v>#NUM!</v>
      </c>
      <c r="AQ3229" s="45">
        <f>IF(AU3229="S",IF(Q3229="1. Aceitou o programa",R3229-B3229,0),0)</f>
        <v>0</v>
      </c>
      <c r="AR3229" s="45">
        <f>IF(AU3229="S",IF(AND(S3229&lt;&gt;"",R3229&lt;&gt;""),S3229-R3229,0),0)</f>
        <v>0</v>
      </c>
      <c r="AS3229" s="45">
        <f>IF(AU3229="S",IF(Q3229="1. Aceitou o programa",IF(OR(X3229="Não se Aplica",X3229=""),IF(OR(W3229="Não se Aplica",W3229=""),0,W3229-V3229),AVERAGE(X3229-W3229,W3229-V3229)),0),0)</f>
        <v>0</v>
      </c>
      <c r="AT3229" s="45">
        <f>IF(AU3229="S",IF(AND(Q3229="1. Aceitou o programa",AB3229="Realizada"),IFERROR(IF(AA3229="",0,AA3229-R3229),0),0),0)</f>
        <v>0</v>
      </c>
      <c r="AU3229" s="45" t="str">
        <f>_xlfn.XLOOKUP(U3229,'Lista Suspensa'!$AA$20:$AA$23,'Lista Suspensa'!$AB$20:$AB$23,"N/A")</f>
        <v>S</v>
      </c>
    </row>
    <row r="3230" spans="1:47" ht="12" customHeight="1" x14ac:dyDescent="0.3">
      <c r="A3230" s="87" t="s">
        <v>47</v>
      </c>
      <c r="B3230" s="88">
        <v>46104</v>
      </c>
      <c r="C3230" s="89" t="s">
        <v>48</v>
      </c>
      <c r="D3230" s="89" t="s">
        <v>49</v>
      </c>
      <c r="E3230" s="189">
        <v>85456310</v>
      </c>
      <c r="F3230" s="197" t="s">
        <v>8051</v>
      </c>
      <c r="G3230" s="90">
        <v>13635114758</v>
      </c>
      <c r="H3230" s="91">
        <v>31470</v>
      </c>
      <c r="I3230" s="89"/>
      <c r="J3230" s="89" t="s">
        <v>51</v>
      </c>
      <c r="K3230" s="89" t="s">
        <v>76</v>
      </c>
      <c r="L3230" s="89" t="s">
        <v>101</v>
      </c>
      <c r="M3230" s="89" t="s">
        <v>8052</v>
      </c>
      <c r="N3230" s="89" t="s">
        <v>291</v>
      </c>
      <c r="O3230" s="92" t="s">
        <v>8053</v>
      </c>
      <c r="P3230" s="93" t="s">
        <v>57</v>
      </c>
      <c r="Q3230" s="110" t="s">
        <v>5322</v>
      </c>
      <c r="R3230" s="94"/>
      <c r="S3230" s="95">
        <v>46168</v>
      </c>
      <c r="T3230" s="95" t="s">
        <v>5203</v>
      </c>
      <c r="U3230" s="95" t="s">
        <v>1125</v>
      </c>
      <c r="V3230" s="91">
        <v>46147</v>
      </c>
      <c r="W3230" s="91">
        <v>46161</v>
      </c>
      <c r="X3230" s="91">
        <v>46168</v>
      </c>
      <c r="Y3230" s="96"/>
      <c r="Z3230" s="89"/>
      <c r="AA3230" s="95"/>
      <c r="AB3230" s="89"/>
      <c r="AC3230" s="109"/>
      <c r="AD3230" s="89"/>
      <c r="AE3230" s="89"/>
      <c r="AF3230" s="191"/>
      <c r="AG3230" s="194"/>
      <c r="AH3230" s="193"/>
      <c r="AI3230" s="97"/>
      <c r="AJ3230" s="97"/>
      <c r="AK3230" s="97"/>
      <c r="AL3230" s="45" t="s">
        <v>67</v>
      </c>
      <c r="AM3230" s="160" t="str">
        <f>MONTH(B3230)&amp;"/"&amp;YEAR(B3230)</f>
        <v>3/2026</v>
      </c>
      <c r="AN3230" s="45">
        <f>WEEKNUM(B3230)-WEEKNUM(EOMONTH(B3230,-1)+1)+1</f>
        <v>4</v>
      </c>
      <c r="AO3230" s="45" t="str">
        <f>MONTH(R3230)&amp;"/"&amp;YEAR(R3230)</f>
        <v>1/1900</v>
      </c>
      <c r="AP3230" s="45" t="e">
        <f>WEEKNUM(R3230)-WEEKNUM(EOMONTH(R3230,-1)+1)+1</f>
        <v>#NUM!</v>
      </c>
      <c r="AQ3230" s="45">
        <f>IF(AU3230="S",IF(Q3230="1. Aceitou o programa",R3230-B3230,0),0)</f>
        <v>0</v>
      </c>
      <c r="AR3230" s="45">
        <f>IF(AU3230="S",IF(AND(S3230&lt;&gt;"",R3230&lt;&gt;""),S3230-R3230,0),0)</f>
        <v>0</v>
      </c>
      <c r="AS3230" s="45">
        <f>IF(AU3230="S",IF(Q3230="1. Aceitou o programa",IF(OR(X3230="Não se Aplica",X3230=""),IF(OR(W3230="Não se Aplica",W3230=""),0,W3230-V3230),AVERAGE(X3230-W3230,W3230-V3230)),0),0)</f>
        <v>0</v>
      </c>
      <c r="AT3230" s="45">
        <f>IF(AU3230="S",IF(AND(Q3230="1. Aceitou o programa",AB3230="Realizada"),IFERROR(IF(AA3230="",0,AA3230-R3230),0),0),0)</f>
        <v>0</v>
      </c>
      <c r="AU3230" s="45" t="str">
        <f>_xlfn.XLOOKUP(U3230,'Lista Suspensa'!$AA$20:$AA$23,'Lista Suspensa'!$AB$20:$AB$23,"N/A")</f>
        <v>S</v>
      </c>
    </row>
    <row r="3231" spans="1:47" ht="12" customHeight="1" x14ac:dyDescent="0.3">
      <c r="A3231" s="87" t="s">
        <v>47</v>
      </c>
      <c r="B3231" s="88">
        <v>46104</v>
      </c>
      <c r="C3231" s="89" t="s">
        <v>48</v>
      </c>
      <c r="D3231" s="89" t="s">
        <v>49</v>
      </c>
      <c r="E3231" s="189">
        <v>89797058</v>
      </c>
      <c r="F3231" s="197" t="s">
        <v>8054</v>
      </c>
      <c r="G3231" s="90">
        <v>2496841442</v>
      </c>
      <c r="H3231" s="91">
        <v>28119</v>
      </c>
      <c r="I3231" s="89"/>
      <c r="J3231" s="89" t="s">
        <v>84</v>
      </c>
      <c r="K3231" s="89" t="s">
        <v>52</v>
      </c>
      <c r="L3231" s="89" t="s">
        <v>85</v>
      </c>
      <c r="M3231" s="89" t="s">
        <v>615</v>
      </c>
      <c r="N3231" s="89" t="s">
        <v>150</v>
      </c>
      <c r="O3231" s="92" t="s">
        <v>8055</v>
      </c>
      <c r="P3231" s="93" t="s">
        <v>57</v>
      </c>
      <c r="Q3231" s="110" t="s">
        <v>5322</v>
      </c>
      <c r="R3231" s="94"/>
      <c r="S3231" s="95">
        <v>46168</v>
      </c>
      <c r="T3231" s="95" t="s">
        <v>5203</v>
      </c>
      <c r="U3231" s="95" t="s">
        <v>1125</v>
      </c>
      <c r="V3231" s="91">
        <v>46147</v>
      </c>
      <c r="W3231" s="91">
        <v>46161</v>
      </c>
      <c r="X3231" s="91">
        <v>46168</v>
      </c>
      <c r="Y3231" s="96"/>
      <c r="Z3231" s="89"/>
      <c r="AA3231" s="95"/>
      <c r="AB3231" s="89"/>
      <c r="AC3231" s="109"/>
      <c r="AD3231" s="89"/>
      <c r="AE3231" s="89"/>
      <c r="AF3231" s="191"/>
      <c r="AG3231" s="194"/>
      <c r="AH3231" s="193"/>
      <c r="AI3231" s="97"/>
      <c r="AJ3231" s="97"/>
      <c r="AK3231" s="97"/>
      <c r="AL3231" s="45" t="s">
        <v>67</v>
      </c>
      <c r="AM3231" s="160" t="str">
        <f>MONTH(B3231)&amp;"/"&amp;YEAR(B3231)</f>
        <v>3/2026</v>
      </c>
      <c r="AN3231" s="45">
        <f>WEEKNUM(B3231)-WEEKNUM(EOMONTH(B3231,-1)+1)+1</f>
        <v>4</v>
      </c>
      <c r="AO3231" s="45" t="str">
        <f>MONTH(R3231)&amp;"/"&amp;YEAR(R3231)</f>
        <v>1/1900</v>
      </c>
      <c r="AP3231" s="45" t="e">
        <f>WEEKNUM(R3231)-WEEKNUM(EOMONTH(R3231,-1)+1)+1</f>
        <v>#NUM!</v>
      </c>
      <c r="AQ3231" s="45">
        <f>IF(AU3231="S",IF(Q3231="1. Aceitou o programa",R3231-B3231,0),0)</f>
        <v>0</v>
      </c>
      <c r="AR3231" s="45">
        <f>IF(AU3231="S",IF(AND(S3231&lt;&gt;"",R3231&lt;&gt;""),S3231-R3231,0),0)</f>
        <v>0</v>
      </c>
      <c r="AS3231" s="45">
        <f>IF(AU3231="S",IF(Q3231="1. Aceitou o programa",IF(OR(X3231="Não se Aplica",X3231=""),IF(OR(W3231="Não se Aplica",W3231=""),0,W3231-V3231),AVERAGE(X3231-W3231,W3231-V3231)),0),0)</f>
        <v>0</v>
      </c>
      <c r="AT3231" s="45">
        <f>IF(AU3231="S",IF(AND(Q3231="1. Aceitou o programa",AB3231="Realizada"),IFERROR(IF(AA3231="",0,AA3231-R3231),0),0),0)</f>
        <v>0</v>
      </c>
      <c r="AU3231" s="45" t="str">
        <f>_xlfn.XLOOKUP(U3231,'Lista Suspensa'!$AA$20:$AA$23,'Lista Suspensa'!$AB$20:$AB$23,"N/A")</f>
        <v>S</v>
      </c>
    </row>
    <row r="3232" spans="1:47" ht="12" customHeight="1" x14ac:dyDescent="0.3">
      <c r="A3232" s="87" t="s">
        <v>47</v>
      </c>
      <c r="B3232" s="88">
        <v>46104</v>
      </c>
      <c r="C3232" s="89" t="s">
        <v>48</v>
      </c>
      <c r="D3232" s="89" t="s">
        <v>49</v>
      </c>
      <c r="E3232" s="189">
        <v>83073938</v>
      </c>
      <c r="F3232" s="197" t="s">
        <v>8056</v>
      </c>
      <c r="G3232" s="90">
        <v>66633486715</v>
      </c>
      <c r="H3232" s="91">
        <v>22556</v>
      </c>
      <c r="I3232" s="89"/>
      <c r="J3232" s="89" t="s">
        <v>51</v>
      </c>
      <c r="K3232" s="89" t="s">
        <v>76</v>
      </c>
      <c r="L3232" s="89" t="s">
        <v>283</v>
      </c>
      <c r="M3232" s="89" t="s">
        <v>688</v>
      </c>
      <c r="N3232" s="89" t="s">
        <v>449</v>
      </c>
      <c r="O3232" s="92" t="s">
        <v>8057</v>
      </c>
      <c r="P3232" s="93" t="s">
        <v>57</v>
      </c>
      <c r="Q3232" s="110" t="s">
        <v>5322</v>
      </c>
      <c r="R3232" s="94"/>
      <c r="S3232" s="95">
        <v>46168</v>
      </c>
      <c r="T3232" s="95" t="s">
        <v>5203</v>
      </c>
      <c r="U3232" s="95" t="s">
        <v>1125</v>
      </c>
      <c r="V3232" s="91">
        <v>46147</v>
      </c>
      <c r="W3232" s="91">
        <v>46161</v>
      </c>
      <c r="X3232" s="91">
        <v>46168</v>
      </c>
      <c r="Y3232" s="96"/>
      <c r="Z3232" s="89"/>
      <c r="AA3232" s="95"/>
      <c r="AB3232" s="89"/>
      <c r="AC3232" s="109"/>
      <c r="AD3232" s="89"/>
      <c r="AE3232" s="89"/>
      <c r="AF3232" s="191"/>
      <c r="AG3232" s="194"/>
      <c r="AH3232" s="193"/>
      <c r="AI3232" s="97"/>
      <c r="AJ3232" s="97"/>
      <c r="AK3232" s="97"/>
      <c r="AL3232" s="45" t="s">
        <v>67</v>
      </c>
      <c r="AM3232" s="160" t="str">
        <f>MONTH(B3232)&amp;"/"&amp;YEAR(B3232)</f>
        <v>3/2026</v>
      </c>
      <c r="AN3232" s="45">
        <f>WEEKNUM(B3232)-WEEKNUM(EOMONTH(B3232,-1)+1)+1</f>
        <v>4</v>
      </c>
      <c r="AO3232" s="45" t="str">
        <f>MONTH(R3232)&amp;"/"&amp;YEAR(R3232)</f>
        <v>1/1900</v>
      </c>
      <c r="AP3232" s="45" t="e">
        <f>WEEKNUM(R3232)-WEEKNUM(EOMONTH(R3232,-1)+1)+1</f>
        <v>#NUM!</v>
      </c>
      <c r="AQ3232" s="45">
        <f>IF(AU3232="S",IF(Q3232="1. Aceitou o programa",R3232-B3232,0),0)</f>
        <v>0</v>
      </c>
      <c r="AR3232" s="45">
        <f>IF(AU3232="S",IF(AND(S3232&lt;&gt;"",R3232&lt;&gt;""),S3232-R3232,0),0)</f>
        <v>0</v>
      </c>
      <c r="AS3232" s="45">
        <f>IF(AU3232="S",IF(Q3232="1. Aceitou o programa",IF(OR(X3232="Não se Aplica",X3232=""),IF(OR(W3232="Não se Aplica",W3232=""),0,W3232-V3232),AVERAGE(X3232-W3232,W3232-V3232)),0),0)</f>
        <v>0</v>
      </c>
      <c r="AT3232" s="45">
        <f>IF(AU3232="S",IF(AND(Q3232="1. Aceitou o programa",AB3232="Realizada"),IFERROR(IF(AA3232="",0,AA3232-R3232),0),0),0)</f>
        <v>0</v>
      </c>
      <c r="AU3232" s="45" t="str">
        <f>_xlfn.XLOOKUP(U3232,'Lista Suspensa'!$AA$20:$AA$23,'Lista Suspensa'!$AB$20:$AB$23,"N/A")</f>
        <v>S</v>
      </c>
    </row>
    <row r="3233" spans="1:47" ht="12" customHeight="1" x14ac:dyDescent="0.3">
      <c r="A3233" s="87" t="s">
        <v>47</v>
      </c>
      <c r="B3233" s="88">
        <v>46104</v>
      </c>
      <c r="C3233" s="89" t="s">
        <v>48</v>
      </c>
      <c r="D3233" s="89" t="s">
        <v>49</v>
      </c>
      <c r="E3233" s="189">
        <v>83080804</v>
      </c>
      <c r="F3233" s="197" t="s">
        <v>8058</v>
      </c>
      <c r="G3233" s="90">
        <v>26948676855</v>
      </c>
      <c r="H3233" s="91">
        <v>27850</v>
      </c>
      <c r="I3233" s="89"/>
      <c r="J3233" s="89" t="s">
        <v>51</v>
      </c>
      <c r="K3233" s="89" t="s">
        <v>52</v>
      </c>
      <c r="L3233" s="89" t="s">
        <v>53</v>
      </c>
      <c r="M3233" s="89" t="s">
        <v>8059</v>
      </c>
      <c r="N3233" s="89" t="s">
        <v>137</v>
      </c>
      <c r="O3233" s="92" t="s">
        <v>8060</v>
      </c>
      <c r="P3233" s="93" t="s">
        <v>57</v>
      </c>
      <c r="Q3233" s="110" t="s">
        <v>5322</v>
      </c>
      <c r="R3233" s="94"/>
      <c r="S3233" s="95">
        <v>46168</v>
      </c>
      <c r="T3233" s="95" t="s">
        <v>5203</v>
      </c>
      <c r="U3233" s="95" t="s">
        <v>1125</v>
      </c>
      <c r="V3233" s="91">
        <v>46147</v>
      </c>
      <c r="W3233" s="91">
        <v>46161</v>
      </c>
      <c r="X3233" s="91">
        <v>46168</v>
      </c>
      <c r="Y3233" s="96"/>
      <c r="Z3233" s="89"/>
      <c r="AA3233" s="95"/>
      <c r="AB3233" s="89"/>
      <c r="AC3233" s="109"/>
      <c r="AD3233" s="89"/>
      <c r="AE3233" s="89"/>
      <c r="AF3233" s="191"/>
      <c r="AG3233" s="194"/>
      <c r="AH3233" s="193"/>
      <c r="AI3233" s="97"/>
      <c r="AJ3233" s="97"/>
      <c r="AK3233" s="97"/>
      <c r="AL3233" s="45" t="s">
        <v>67</v>
      </c>
      <c r="AM3233" s="160" t="str">
        <f>MONTH(B3233)&amp;"/"&amp;YEAR(B3233)</f>
        <v>3/2026</v>
      </c>
      <c r="AN3233" s="45">
        <f>WEEKNUM(B3233)-WEEKNUM(EOMONTH(B3233,-1)+1)+1</f>
        <v>4</v>
      </c>
      <c r="AO3233" s="45" t="str">
        <f>MONTH(R3233)&amp;"/"&amp;YEAR(R3233)</f>
        <v>1/1900</v>
      </c>
      <c r="AP3233" s="45" t="e">
        <f>WEEKNUM(R3233)-WEEKNUM(EOMONTH(R3233,-1)+1)+1</f>
        <v>#NUM!</v>
      </c>
      <c r="AQ3233" s="45">
        <f>IF(AU3233="S",IF(Q3233="1. Aceitou o programa",R3233-B3233,0),0)</f>
        <v>0</v>
      </c>
      <c r="AR3233" s="45">
        <f>IF(AU3233="S",IF(AND(S3233&lt;&gt;"",R3233&lt;&gt;""),S3233-R3233,0),0)</f>
        <v>0</v>
      </c>
      <c r="AS3233" s="45">
        <f>IF(AU3233="S",IF(Q3233="1. Aceitou o programa",IF(OR(X3233="Não se Aplica",X3233=""),IF(OR(W3233="Não se Aplica",W3233=""),0,W3233-V3233),AVERAGE(X3233-W3233,W3233-V3233)),0),0)</f>
        <v>0</v>
      </c>
      <c r="AT3233" s="45">
        <f>IF(AU3233="S",IF(AND(Q3233="1. Aceitou o programa",AB3233="Realizada"),IFERROR(IF(AA3233="",0,AA3233-R3233),0),0),0)</f>
        <v>0</v>
      </c>
      <c r="AU3233" s="45" t="str">
        <f>_xlfn.XLOOKUP(U3233,'Lista Suspensa'!$AA$20:$AA$23,'Lista Suspensa'!$AB$20:$AB$23,"N/A")</f>
        <v>S</v>
      </c>
    </row>
    <row r="3234" spans="1:47" ht="12" customHeight="1" x14ac:dyDescent="0.3">
      <c r="A3234" s="87" t="s">
        <v>47</v>
      </c>
      <c r="B3234" s="88">
        <v>46104</v>
      </c>
      <c r="C3234" s="89" t="s">
        <v>48</v>
      </c>
      <c r="D3234" s="89" t="s">
        <v>49</v>
      </c>
      <c r="E3234" s="189">
        <v>83092808</v>
      </c>
      <c r="F3234" s="197" t="s">
        <v>8061</v>
      </c>
      <c r="G3234" s="90">
        <v>2348283743</v>
      </c>
      <c r="H3234" s="91">
        <v>26700</v>
      </c>
      <c r="I3234" s="89"/>
      <c r="J3234" s="89" t="s">
        <v>84</v>
      </c>
      <c r="K3234" s="89" t="s">
        <v>76</v>
      </c>
      <c r="L3234" s="89" t="s">
        <v>95</v>
      </c>
      <c r="M3234" s="89" t="s">
        <v>696</v>
      </c>
      <c r="N3234" s="89" t="s">
        <v>137</v>
      </c>
      <c r="O3234" s="92" t="s">
        <v>8062</v>
      </c>
      <c r="P3234" s="93" t="s">
        <v>57</v>
      </c>
      <c r="Q3234" s="110" t="s">
        <v>5322</v>
      </c>
      <c r="R3234" s="94"/>
      <c r="S3234" s="95">
        <v>46168</v>
      </c>
      <c r="T3234" s="95" t="s">
        <v>5203</v>
      </c>
      <c r="U3234" s="95" t="s">
        <v>1125</v>
      </c>
      <c r="V3234" s="91">
        <v>46147</v>
      </c>
      <c r="W3234" s="91">
        <v>46161</v>
      </c>
      <c r="X3234" s="91">
        <v>46168</v>
      </c>
      <c r="Y3234" s="96"/>
      <c r="Z3234" s="89"/>
      <c r="AA3234" s="95"/>
      <c r="AB3234" s="89"/>
      <c r="AC3234" s="109"/>
      <c r="AD3234" s="89"/>
      <c r="AE3234" s="89"/>
      <c r="AF3234" s="191"/>
      <c r="AG3234" s="194"/>
      <c r="AH3234" s="193"/>
      <c r="AI3234" s="97"/>
      <c r="AJ3234" s="97"/>
      <c r="AK3234" s="97"/>
      <c r="AL3234" s="45" t="s">
        <v>67</v>
      </c>
      <c r="AM3234" s="160" t="str">
        <f>MONTH(B3234)&amp;"/"&amp;YEAR(B3234)</f>
        <v>3/2026</v>
      </c>
      <c r="AN3234" s="45">
        <f>WEEKNUM(B3234)-WEEKNUM(EOMONTH(B3234,-1)+1)+1</f>
        <v>4</v>
      </c>
      <c r="AO3234" s="45" t="str">
        <f>MONTH(R3234)&amp;"/"&amp;YEAR(R3234)</f>
        <v>1/1900</v>
      </c>
      <c r="AP3234" s="45" t="e">
        <f>WEEKNUM(R3234)-WEEKNUM(EOMONTH(R3234,-1)+1)+1</f>
        <v>#NUM!</v>
      </c>
      <c r="AQ3234" s="45">
        <f>IF(AU3234="S",IF(Q3234="1. Aceitou o programa",R3234-B3234,0),0)</f>
        <v>0</v>
      </c>
      <c r="AR3234" s="45">
        <f>IF(AU3234="S",IF(AND(S3234&lt;&gt;"",R3234&lt;&gt;""),S3234-R3234,0),0)</f>
        <v>0</v>
      </c>
      <c r="AS3234" s="45">
        <f>IF(AU3234="S",IF(Q3234="1. Aceitou o programa",IF(OR(X3234="Não se Aplica",X3234=""),IF(OR(W3234="Não se Aplica",W3234=""),0,W3234-V3234),AVERAGE(X3234-W3234,W3234-V3234)),0),0)</f>
        <v>0</v>
      </c>
      <c r="AT3234" s="45">
        <f>IF(AU3234="S",IF(AND(Q3234="1. Aceitou o programa",AB3234="Realizada"),IFERROR(IF(AA3234="",0,AA3234-R3234),0),0),0)</f>
        <v>0</v>
      </c>
      <c r="AU3234" s="45" t="str">
        <f>_xlfn.XLOOKUP(U3234,'Lista Suspensa'!$AA$20:$AA$23,'Lista Suspensa'!$AB$20:$AB$23,"N/A")</f>
        <v>S</v>
      </c>
    </row>
    <row r="3235" spans="1:47" ht="12" customHeight="1" x14ac:dyDescent="0.3">
      <c r="A3235" s="87" t="s">
        <v>47</v>
      </c>
      <c r="B3235" s="88">
        <v>46104</v>
      </c>
      <c r="C3235" s="89" t="s">
        <v>48</v>
      </c>
      <c r="D3235" s="89" t="s">
        <v>49</v>
      </c>
      <c r="E3235" s="189">
        <v>87387107</v>
      </c>
      <c r="F3235" s="197" t="s">
        <v>8063</v>
      </c>
      <c r="G3235" s="90">
        <v>92636187634</v>
      </c>
      <c r="H3235" s="91">
        <v>24447</v>
      </c>
      <c r="I3235" s="89"/>
      <c r="J3235" s="89" t="s">
        <v>51</v>
      </c>
      <c r="K3235" s="89" t="s">
        <v>52</v>
      </c>
      <c r="L3235" s="89" t="s">
        <v>85</v>
      </c>
      <c r="M3235" s="89" t="s">
        <v>8064</v>
      </c>
      <c r="N3235" s="89" t="s">
        <v>229</v>
      </c>
      <c r="O3235" s="92" t="s">
        <v>8065</v>
      </c>
      <c r="P3235" s="93" t="s">
        <v>57</v>
      </c>
      <c r="Q3235" s="110" t="s">
        <v>5322</v>
      </c>
      <c r="R3235" s="94"/>
      <c r="S3235" s="95">
        <v>46168</v>
      </c>
      <c r="T3235" s="95" t="s">
        <v>5203</v>
      </c>
      <c r="U3235" s="95" t="s">
        <v>1125</v>
      </c>
      <c r="V3235" s="91">
        <v>46147</v>
      </c>
      <c r="W3235" s="91">
        <v>46161</v>
      </c>
      <c r="X3235" s="91">
        <v>46168</v>
      </c>
      <c r="Y3235" s="96"/>
      <c r="Z3235" s="89"/>
      <c r="AA3235" s="95"/>
      <c r="AB3235" s="89"/>
      <c r="AC3235" s="109"/>
      <c r="AD3235" s="89"/>
      <c r="AE3235" s="89"/>
      <c r="AF3235" s="191"/>
      <c r="AG3235" s="194"/>
      <c r="AH3235" s="193"/>
      <c r="AI3235" s="97"/>
      <c r="AJ3235" s="97"/>
      <c r="AK3235" s="97"/>
      <c r="AL3235" s="45" t="s">
        <v>67</v>
      </c>
      <c r="AM3235" s="160" t="str">
        <f>MONTH(B3235)&amp;"/"&amp;YEAR(B3235)</f>
        <v>3/2026</v>
      </c>
      <c r="AN3235" s="45">
        <f>WEEKNUM(B3235)-WEEKNUM(EOMONTH(B3235,-1)+1)+1</f>
        <v>4</v>
      </c>
      <c r="AO3235" s="45" t="str">
        <f>MONTH(R3235)&amp;"/"&amp;YEAR(R3235)</f>
        <v>1/1900</v>
      </c>
      <c r="AP3235" s="45" t="e">
        <f>WEEKNUM(R3235)-WEEKNUM(EOMONTH(R3235,-1)+1)+1</f>
        <v>#NUM!</v>
      </c>
      <c r="AQ3235" s="45">
        <f>IF(AU3235="S",IF(Q3235="1. Aceitou o programa",R3235-B3235,0),0)</f>
        <v>0</v>
      </c>
      <c r="AR3235" s="45">
        <f>IF(AU3235="S",IF(AND(S3235&lt;&gt;"",R3235&lt;&gt;""),S3235-R3235,0),0)</f>
        <v>0</v>
      </c>
      <c r="AS3235" s="45">
        <f>IF(AU3235="S",IF(Q3235="1. Aceitou o programa",IF(OR(X3235="Não se Aplica",X3235=""),IF(OR(W3235="Não se Aplica",W3235=""),0,W3235-V3235),AVERAGE(X3235-W3235,W3235-V3235)),0),0)</f>
        <v>0</v>
      </c>
      <c r="AT3235" s="45">
        <f>IF(AU3235="S",IF(AND(Q3235="1. Aceitou o programa",AB3235="Realizada"),IFERROR(IF(AA3235="",0,AA3235-R3235),0),0),0)</f>
        <v>0</v>
      </c>
      <c r="AU3235" s="45" t="str">
        <f>_xlfn.XLOOKUP(U3235,'Lista Suspensa'!$AA$20:$AA$23,'Lista Suspensa'!$AB$20:$AB$23,"N/A")</f>
        <v>S</v>
      </c>
    </row>
    <row r="3236" spans="1:47" ht="12" customHeight="1" x14ac:dyDescent="0.3">
      <c r="A3236" s="87" t="s">
        <v>47</v>
      </c>
      <c r="B3236" s="88">
        <v>46104</v>
      </c>
      <c r="C3236" s="89" t="s">
        <v>48</v>
      </c>
      <c r="D3236" s="89" t="s">
        <v>49</v>
      </c>
      <c r="E3236" s="189">
        <v>83100172</v>
      </c>
      <c r="F3236" s="197" t="s">
        <v>8066</v>
      </c>
      <c r="G3236" s="90">
        <v>10467762821</v>
      </c>
      <c r="H3236" s="91">
        <v>24856</v>
      </c>
      <c r="I3236" s="89"/>
      <c r="J3236" s="89" t="s">
        <v>51</v>
      </c>
      <c r="K3236" s="89" t="s">
        <v>52</v>
      </c>
      <c r="L3236" s="89" t="s">
        <v>53</v>
      </c>
      <c r="M3236" s="89" t="s">
        <v>1555</v>
      </c>
      <c r="N3236" s="89" t="s">
        <v>229</v>
      </c>
      <c r="O3236" s="92" t="s">
        <v>8067</v>
      </c>
      <c r="P3236" s="93" t="s">
        <v>57</v>
      </c>
      <c r="Q3236" s="110" t="s">
        <v>5322</v>
      </c>
      <c r="R3236" s="94"/>
      <c r="S3236" s="95">
        <v>46168</v>
      </c>
      <c r="T3236" s="95" t="s">
        <v>5203</v>
      </c>
      <c r="U3236" s="95" t="s">
        <v>1125</v>
      </c>
      <c r="V3236" s="91">
        <v>46147</v>
      </c>
      <c r="W3236" s="91">
        <v>46161</v>
      </c>
      <c r="X3236" s="91">
        <v>46168</v>
      </c>
      <c r="Y3236" s="96"/>
      <c r="Z3236" s="89"/>
      <c r="AA3236" s="95"/>
      <c r="AB3236" s="89"/>
      <c r="AC3236" s="109"/>
      <c r="AD3236" s="89"/>
      <c r="AE3236" s="89"/>
      <c r="AF3236" s="191"/>
      <c r="AG3236" s="194"/>
      <c r="AH3236" s="193"/>
      <c r="AI3236" s="97"/>
      <c r="AJ3236" s="97"/>
      <c r="AK3236" s="97"/>
      <c r="AL3236" s="45" t="s">
        <v>67</v>
      </c>
      <c r="AM3236" s="160" t="str">
        <f>MONTH(B3236)&amp;"/"&amp;YEAR(B3236)</f>
        <v>3/2026</v>
      </c>
      <c r="AN3236" s="45">
        <f>WEEKNUM(B3236)-WEEKNUM(EOMONTH(B3236,-1)+1)+1</f>
        <v>4</v>
      </c>
      <c r="AO3236" s="45" t="str">
        <f>MONTH(R3236)&amp;"/"&amp;YEAR(R3236)</f>
        <v>1/1900</v>
      </c>
      <c r="AP3236" s="45" t="e">
        <f>WEEKNUM(R3236)-WEEKNUM(EOMONTH(R3236,-1)+1)+1</f>
        <v>#NUM!</v>
      </c>
      <c r="AQ3236" s="45">
        <f>IF(AU3236="S",IF(Q3236="1. Aceitou o programa",R3236-B3236,0),0)</f>
        <v>0</v>
      </c>
      <c r="AR3236" s="45">
        <f>IF(AU3236="S",IF(AND(S3236&lt;&gt;"",R3236&lt;&gt;""),S3236-R3236,0),0)</f>
        <v>0</v>
      </c>
      <c r="AS3236" s="45">
        <f>IF(AU3236="S",IF(Q3236="1. Aceitou o programa",IF(OR(X3236="Não se Aplica",X3236=""),IF(OR(W3236="Não se Aplica",W3236=""),0,W3236-V3236),AVERAGE(X3236-W3236,W3236-V3236)),0),0)</f>
        <v>0</v>
      </c>
      <c r="AT3236" s="45">
        <f>IF(AU3236="S",IF(AND(Q3236="1. Aceitou o programa",AB3236="Realizada"),IFERROR(IF(AA3236="",0,AA3236-R3236),0),0),0)</f>
        <v>0</v>
      </c>
      <c r="AU3236" s="45" t="str">
        <f>_xlfn.XLOOKUP(U3236,'Lista Suspensa'!$AA$20:$AA$23,'Lista Suspensa'!$AB$20:$AB$23,"N/A")</f>
        <v>S</v>
      </c>
    </row>
    <row r="3237" spans="1:47" ht="12" customHeight="1" x14ac:dyDescent="0.3">
      <c r="A3237" s="87" t="s">
        <v>47</v>
      </c>
      <c r="B3237" s="88">
        <v>46104</v>
      </c>
      <c r="C3237" s="89" t="s">
        <v>48</v>
      </c>
      <c r="D3237" s="89" t="s">
        <v>49</v>
      </c>
      <c r="E3237" s="189">
        <v>83140195</v>
      </c>
      <c r="F3237" s="197" t="s">
        <v>8068</v>
      </c>
      <c r="G3237" s="90">
        <v>5196471731</v>
      </c>
      <c r="H3237" s="91">
        <v>28278</v>
      </c>
      <c r="I3237" s="89"/>
      <c r="J3237" s="89" t="s">
        <v>51</v>
      </c>
      <c r="K3237" s="89" t="s">
        <v>76</v>
      </c>
      <c r="L3237" s="89" t="s">
        <v>191</v>
      </c>
      <c r="M3237" s="89" t="s">
        <v>8069</v>
      </c>
      <c r="N3237" s="89" t="s">
        <v>137</v>
      </c>
      <c r="O3237" s="92" t="s">
        <v>8070</v>
      </c>
      <c r="P3237" s="93" t="s">
        <v>57</v>
      </c>
      <c r="Q3237" s="110" t="s">
        <v>5322</v>
      </c>
      <c r="R3237" s="94"/>
      <c r="S3237" s="95">
        <v>46168</v>
      </c>
      <c r="T3237" s="95" t="s">
        <v>5203</v>
      </c>
      <c r="U3237" s="95" t="s">
        <v>1125</v>
      </c>
      <c r="V3237" s="91">
        <v>46147</v>
      </c>
      <c r="W3237" s="91">
        <v>46161</v>
      </c>
      <c r="X3237" s="91">
        <v>46168</v>
      </c>
      <c r="Y3237" s="96"/>
      <c r="Z3237" s="89"/>
      <c r="AA3237" s="95"/>
      <c r="AB3237" s="89"/>
      <c r="AC3237" s="109"/>
      <c r="AD3237" s="89"/>
      <c r="AE3237" s="89"/>
      <c r="AF3237" s="191"/>
      <c r="AG3237" s="194"/>
      <c r="AH3237" s="193"/>
      <c r="AI3237" s="97"/>
      <c r="AJ3237" s="97"/>
      <c r="AK3237" s="97"/>
      <c r="AL3237" s="45" t="s">
        <v>67</v>
      </c>
      <c r="AM3237" s="160" t="str">
        <f>MONTH(B3237)&amp;"/"&amp;YEAR(B3237)</f>
        <v>3/2026</v>
      </c>
      <c r="AN3237" s="45">
        <f>WEEKNUM(B3237)-WEEKNUM(EOMONTH(B3237,-1)+1)+1</f>
        <v>4</v>
      </c>
      <c r="AO3237" s="45" t="str">
        <f>MONTH(R3237)&amp;"/"&amp;YEAR(R3237)</f>
        <v>1/1900</v>
      </c>
      <c r="AP3237" s="45" t="e">
        <f>WEEKNUM(R3237)-WEEKNUM(EOMONTH(R3237,-1)+1)+1</f>
        <v>#NUM!</v>
      </c>
      <c r="AQ3237" s="45">
        <f>IF(AU3237="S",IF(Q3237="1. Aceitou o programa",R3237-B3237,0),0)</f>
        <v>0</v>
      </c>
      <c r="AR3237" s="45">
        <f>IF(AU3237="S",IF(AND(S3237&lt;&gt;"",R3237&lt;&gt;""),S3237-R3237,0),0)</f>
        <v>0</v>
      </c>
      <c r="AS3237" s="45">
        <f>IF(AU3237="S",IF(Q3237="1. Aceitou o programa",IF(OR(X3237="Não se Aplica",X3237=""),IF(OR(W3237="Não se Aplica",W3237=""),0,W3237-V3237),AVERAGE(X3237-W3237,W3237-V3237)),0),0)</f>
        <v>0</v>
      </c>
      <c r="AT3237" s="45">
        <f>IF(AU3237="S",IF(AND(Q3237="1. Aceitou o programa",AB3237="Realizada"),IFERROR(IF(AA3237="",0,AA3237-R3237),0),0),0)</f>
        <v>0</v>
      </c>
      <c r="AU3237" s="45" t="str">
        <f>_xlfn.XLOOKUP(U3237,'Lista Suspensa'!$AA$20:$AA$23,'Lista Suspensa'!$AB$20:$AB$23,"N/A")</f>
        <v>S</v>
      </c>
    </row>
    <row r="3238" spans="1:47" ht="12" customHeight="1" x14ac:dyDescent="0.3">
      <c r="A3238" s="87" t="s">
        <v>47</v>
      </c>
      <c r="B3238" s="88">
        <v>46104</v>
      </c>
      <c r="C3238" s="89" t="s">
        <v>48</v>
      </c>
      <c r="D3238" s="89" t="s">
        <v>49</v>
      </c>
      <c r="E3238" s="189">
        <v>83260261</v>
      </c>
      <c r="F3238" s="197" t="s">
        <v>8071</v>
      </c>
      <c r="G3238" s="90">
        <v>15232008714</v>
      </c>
      <c r="H3238" s="91">
        <v>39463</v>
      </c>
      <c r="I3238" s="89"/>
      <c r="J3238" s="89" t="s">
        <v>84</v>
      </c>
      <c r="K3238" s="89" t="s">
        <v>76</v>
      </c>
      <c r="L3238" s="89" t="s">
        <v>95</v>
      </c>
      <c r="M3238" s="89" t="s">
        <v>480</v>
      </c>
      <c r="N3238" s="89" t="s">
        <v>197</v>
      </c>
      <c r="O3238" s="92" t="s">
        <v>8072</v>
      </c>
      <c r="P3238" s="93" t="s">
        <v>57</v>
      </c>
      <c r="Q3238" s="110" t="s">
        <v>5322</v>
      </c>
      <c r="R3238" s="94"/>
      <c r="S3238" s="95">
        <v>46168</v>
      </c>
      <c r="T3238" s="95" t="s">
        <v>5203</v>
      </c>
      <c r="U3238" s="95" t="s">
        <v>1125</v>
      </c>
      <c r="V3238" s="91">
        <v>46147</v>
      </c>
      <c r="W3238" s="91">
        <v>46161</v>
      </c>
      <c r="X3238" s="91">
        <v>46168</v>
      </c>
      <c r="Y3238" s="96"/>
      <c r="Z3238" s="89"/>
      <c r="AA3238" s="95"/>
      <c r="AB3238" s="89"/>
      <c r="AC3238" s="109"/>
      <c r="AD3238" s="89"/>
      <c r="AE3238" s="89"/>
      <c r="AF3238" s="191"/>
      <c r="AG3238" s="194"/>
      <c r="AH3238" s="193"/>
      <c r="AI3238" s="97"/>
      <c r="AJ3238" s="97"/>
      <c r="AK3238" s="97"/>
      <c r="AL3238" s="45" t="s">
        <v>67</v>
      </c>
      <c r="AM3238" s="160" t="str">
        <f>MONTH(B3238)&amp;"/"&amp;YEAR(B3238)</f>
        <v>3/2026</v>
      </c>
      <c r="AN3238" s="45">
        <f>WEEKNUM(B3238)-WEEKNUM(EOMONTH(B3238,-1)+1)+1</f>
        <v>4</v>
      </c>
      <c r="AO3238" s="45" t="str">
        <f>MONTH(R3238)&amp;"/"&amp;YEAR(R3238)</f>
        <v>1/1900</v>
      </c>
      <c r="AP3238" s="45" t="e">
        <f>WEEKNUM(R3238)-WEEKNUM(EOMONTH(R3238,-1)+1)+1</f>
        <v>#NUM!</v>
      </c>
      <c r="AQ3238" s="45">
        <f>IF(AU3238="S",IF(Q3238="1. Aceitou o programa",R3238-B3238,0),0)</f>
        <v>0</v>
      </c>
      <c r="AR3238" s="45">
        <f>IF(AU3238="S",IF(AND(S3238&lt;&gt;"",R3238&lt;&gt;""),S3238-R3238,0),0)</f>
        <v>0</v>
      </c>
      <c r="AS3238" s="45">
        <f>IF(AU3238="S",IF(Q3238="1. Aceitou o programa",IF(OR(X3238="Não se Aplica",X3238=""),IF(OR(W3238="Não se Aplica",W3238=""),0,W3238-V3238),AVERAGE(X3238-W3238,W3238-V3238)),0),0)</f>
        <v>0</v>
      </c>
      <c r="AT3238" s="45">
        <f>IF(AU3238="S",IF(AND(Q3238="1. Aceitou o programa",AB3238="Realizada"),IFERROR(IF(AA3238="",0,AA3238-R3238),0),0),0)</f>
        <v>0</v>
      </c>
      <c r="AU3238" s="45" t="str">
        <f>_xlfn.XLOOKUP(U3238,'Lista Suspensa'!$AA$20:$AA$23,'Lista Suspensa'!$AB$20:$AB$23,"N/A")</f>
        <v>S</v>
      </c>
    </row>
    <row r="3239" spans="1:47" ht="12" customHeight="1" x14ac:dyDescent="0.3">
      <c r="A3239" s="87" t="s">
        <v>47</v>
      </c>
      <c r="B3239" s="88">
        <v>46104</v>
      </c>
      <c r="C3239" s="89" t="s">
        <v>48</v>
      </c>
      <c r="D3239" s="89" t="s">
        <v>49</v>
      </c>
      <c r="E3239" s="189">
        <v>83183661</v>
      </c>
      <c r="F3239" s="197" t="s">
        <v>8073</v>
      </c>
      <c r="G3239" s="90">
        <v>11506295843</v>
      </c>
      <c r="H3239" s="91">
        <v>25852</v>
      </c>
      <c r="I3239" s="89"/>
      <c r="J3239" s="89" t="s">
        <v>84</v>
      </c>
      <c r="K3239" s="89" t="s">
        <v>52</v>
      </c>
      <c r="L3239" s="89" t="s">
        <v>85</v>
      </c>
      <c r="M3239" s="89" t="s">
        <v>3889</v>
      </c>
      <c r="N3239" s="89" t="s">
        <v>229</v>
      </c>
      <c r="O3239" s="92" t="s">
        <v>8074</v>
      </c>
      <c r="P3239" s="93" t="s">
        <v>57</v>
      </c>
      <c r="Q3239" s="110" t="s">
        <v>5322</v>
      </c>
      <c r="R3239" s="94"/>
      <c r="S3239" s="95">
        <v>46168</v>
      </c>
      <c r="T3239" s="95" t="s">
        <v>5203</v>
      </c>
      <c r="U3239" s="95" t="s">
        <v>1125</v>
      </c>
      <c r="V3239" s="91">
        <v>46147</v>
      </c>
      <c r="W3239" s="91">
        <v>46161</v>
      </c>
      <c r="X3239" s="91">
        <v>46168</v>
      </c>
      <c r="Y3239" s="96"/>
      <c r="Z3239" s="89"/>
      <c r="AA3239" s="95"/>
      <c r="AB3239" s="89"/>
      <c r="AC3239" s="109"/>
      <c r="AD3239" s="89"/>
      <c r="AE3239" s="89"/>
      <c r="AF3239" s="191"/>
      <c r="AG3239" s="194"/>
      <c r="AH3239" s="193"/>
      <c r="AI3239" s="97"/>
      <c r="AJ3239" s="97"/>
      <c r="AK3239" s="97"/>
      <c r="AL3239" s="45" t="s">
        <v>67</v>
      </c>
      <c r="AM3239" s="160" t="str">
        <f>MONTH(B3239)&amp;"/"&amp;YEAR(B3239)</f>
        <v>3/2026</v>
      </c>
      <c r="AN3239" s="45">
        <f>WEEKNUM(B3239)-WEEKNUM(EOMONTH(B3239,-1)+1)+1</f>
        <v>4</v>
      </c>
      <c r="AO3239" s="45" t="str">
        <f>MONTH(R3239)&amp;"/"&amp;YEAR(R3239)</f>
        <v>1/1900</v>
      </c>
      <c r="AP3239" s="45" t="e">
        <f>WEEKNUM(R3239)-WEEKNUM(EOMONTH(R3239,-1)+1)+1</f>
        <v>#NUM!</v>
      </c>
      <c r="AQ3239" s="45">
        <f>IF(AU3239="S",IF(Q3239="1. Aceitou o programa",R3239-B3239,0),0)</f>
        <v>0</v>
      </c>
      <c r="AR3239" s="45">
        <f>IF(AU3239="S",IF(AND(S3239&lt;&gt;"",R3239&lt;&gt;""),S3239-R3239,0),0)</f>
        <v>0</v>
      </c>
      <c r="AS3239" s="45">
        <f>IF(AU3239="S",IF(Q3239="1. Aceitou o programa",IF(OR(X3239="Não se Aplica",X3239=""),IF(OR(W3239="Não se Aplica",W3239=""),0,W3239-V3239),AVERAGE(X3239-W3239,W3239-V3239)),0),0)</f>
        <v>0</v>
      </c>
      <c r="AT3239" s="45">
        <f>IF(AU3239="S",IF(AND(Q3239="1. Aceitou o programa",AB3239="Realizada"),IFERROR(IF(AA3239="",0,AA3239-R3239),0),0),0)</f>
        <v>0</v>
      </c>
      <c r="AU3239" s="45" t="str">
        <f>_xlfn.XLOOKUP(U3239,'Lista Suspensa'!$AA$20:$AA$23,'Lista Suspensa'!$AB$20:$AB$23,"N/A")</f>
        <v>S</v>
      </c>
    </row>
    <row r="3240" spans="1:47" ht="12" customHeight="1" x14ac:dyDescent="0.3">
      <c r="A3240" s="87" t="s">
        <v>47</v>
      </c>
      <c r="B3240" s="88">
        <v>46104</v>
      </c>
      <c r="C3240" s="89" t="s">
        <v>48</v>
      </c>
      <c r="D3240" s="89" t="s">
        <v>49</v>
      </c>
      <c r="E3240" s="189">
        <v>83200194</v>
      </c>
      <c r="F3240" s="197" t="s">
        <v>8075</v>
      </c>
      <c r="G3240" s="90">
        <v>89980999772</v>
      </c>
      <c r="H3240" s="91">
        <v>24218</v>
      </c>
      <c r="I3240" s="89"/>
      <c r="J3240" s="89" t="s">
        <v>51</v>
      </c>
      <c r="K3240" s="89" t="s">
        <v>76</v>
      </c>
      <c r="L3240" s="89" t="s">
        <v>95</v>
      </c>
      <c r="M3240" s="89" t="s">
        <v>96</v>
      </c>
      <c r="N3240" s="89" t="s">
        <v>137</v>
      </c>
      <c r="O3240" s="92" t="s">
        <v>8076</v>
      </c>
      <c r="P3240" s="93" t="s">
        <v>57</v>
      </c>
      <c r="Q3240" s="110" t="s">
        <v>5322</v>
      </c>
      <c r="R3240" s="94"/>
      <c r="S3240" s="95">
        <v>46168</v>
      </c>
      <c r="T3240" s="95" t="s">
        <v>5203</v>
      </c>
      <c r="U3240" s="95" t="s">
        <v>1125</v>
      </c>
      <c r="V3240" s="91">
        <v>46147</v>
      </c>
      <c r="W3240" s="91">
        <v>46161</v>
      </c>
      <c r="X3240" s="91">
        <v>46168</v>
      </c>
      <c r="Y3240" s="96"/>
      <c r="Z3240" s="89"/>
      <c r="AA3240" s="95"/>
      <c r="AB3240" s="89"/>
      <c r="AC3240" s="109"/>
      <c r="AD3240" s="89"/>
      <c r="AE3240" s="89"/>
      <c r="AF3240" s="191"/>
      <c r="AG3240" s="194"/>
      <c r="AH3240" s="193"/>
      <c r="AI3240" s="97"/>
      <c r="AJ3240" s="97"/>
      <c r="AK3240" s="97"/>
      <c r="AL3240" s="45" t="s">
        <v>67</v>
      </c>
      <c r="AM3240" s="160" t="str">
        <f>MONTH(B3240)&amp;"/"&amp;YEAR(B3240)</f>
        <v>3/2026</v>
      </c>
      <c r="AN3240" s="45">
        <f>WEEKNUM(B3240)-WEEKNUM(EOMONTH(B3240,-1)+1)+1</f>
        <v>4</v>
      </c>
      <c r="AO3240" s="45" t="str">
        <f>MONTH(R3240)&amp;"/"&amp;YEAR(R3240)</f>
        <v>1/1900</v>
      </c>
      <c r="AP3240" s="45" t="e">
        <f>WEEKNUM(R3240)-WEEKNUM(EOMONTH(R3240,-1)+1)+1</f>
        <v>#NUM!</v>
      </c>
      <c r="AQ3240" s="45">
        <f>IF(AU3240="S",IF(Q3240="1. Aceitou o programa",R3240-B3240,0),0)</f>
        <v>0</v>
      </c>
      <c r="AR3240" s="45">
        <f>IF(AU3240="S",IF(AND(S3240&lt;&gt;"",R3240&lt;&gt;""),S3240-R3240,0),0)</f>
        <v>0</v>
      </c>
      <c r="AS3240" s="45">
        <f>IF(AU3240="S",IF(Q3240="1. Aceitou o programa",IF(OR(X3240="Não se Aplica",X3240=""),IF(OR(W3240="Não se Aplica",W3240=""),0,W3240-V3240),AVERAGE(X3240-W3240,W3240-V3240)),0),0)</f>
        <v>0</v>
      </c>
      <c r="AT3240" s="45">
        <f>IF(AU3240="S",IF(AND(Q3240="1. Aceitou o programa",AB3240="Realizada"),IFERROR(IF(AA3240="",0,AA3240-R3240),0),0),0)</f>
        <v>0</v>
      </c>
      <c r="AU3240" s="45" t="str">
        <f>_xlfn.XLOOKUP(U3240,'Lista Suspensa'!$AA$20:$AA$23,'Lista Suspensa'!$AB$20:$AB$23,"N/A")</f>
        <v>S</v>
      </c>
    </row>
    <row r="3241" spans="1:47" ht="12" customHeight="1" x14ac:dyDescent="0.3">
      <c r="A3241" s="87" t="s">
        <v>47</v>
      </c>
      <c r="B3241" s="88">
        <v>46104</v>
      </c>
      <c r="C3241" s="89" t="s">
        <v>48</v>
      </c>
      <c r="D3241" s="89" t="s">
        <v>49</v>
      </c>
      <c r="E3241" s="189">
        <v>83216925</v>
      </c>
      <c r="F3241" s="197" t="s">
        <v>8077</v>
      </c>
      <c r="G3241" s="90">
        <v>8839872876</v>
      </c>
      <c r="H3241" s="91">
        <v>24656</v>
      </c>
      <c r="I3241" s="89"/>
      <c r="J3241" s="89" t="s">
        <v>84</v>
      </c>
      <c r="K3241" s="89" t="s">
        <v>52</v>
      </c>
      <c r="L3241" s="89" t="s">
        <v>85</v>
      </c>
      <c r="M3241" s="89" t="s">
        <v>8078</v>
      </c>
      <c r="N3241" s="89" t="s">
        <v>137</v>
      </c>
      <c r="O3241" s="92" t="s">
        <v>8079</v>
      </c>
      <c r="P3241" s="93" t="s">
        <v>57</v>
      </c>
      <c r="Q3241" s="110" t="s">
        <v>5322</v>
      </c>
      <c r="R3241" s="94"/>
      <c r="S3241" s="95">
        <v>46168</v>
      </c>
      <c r="T3241" s="95" t="s">
        <v>5203</v>
      </c>
      <c r="U3241" s="95" t="s">
        <v>1125</v>
      </c>
      <c r="V3241" s="91">
        <v>46147</v>
      </c>
      <c r="W3241" s="91">
        <v>46161</v>
      </c>
      <c r="X3241" s="91">
        <v>46168</v>
      </c>
      <c r="Y3241" s="96"/>
      <c r="Z3241" s="89"/>
      <c r="AA3241" s="95"/>
      <c r="AB3241" s="89"/>
      <c r="AC3241" s="109"/>
      <c r="AD3241" s="89"/>
      <c r="AE3241" s="89"/>
      <c r="AF3241" s="191"/>
      <c r="AG3241" s="194"/>
      <c r="AH3241" s="193"/>
      <c r="AI3241" s="97"/>
      <c r="AJ3241" s="97"/>
      <c r="AK3241" s="97"/>
      <c r="AL3241" s="45" t="s">
        <v>67</v>
      </c>
      <c r="AM3241" s="160" t="str">
        <f>MONTH(B3241)&amp;"/"&amp;YEAR(B3241)</f>
        <v>3/2026</v>
      </c>
      <c r="AN3241" s="45">
        <f>WEEKNUM(B3241)-WEEKNUM(EOMONTH(B3241,-1)+1)+1</f>
        <v>4</v>
      </c>
      <c r="AO3241" s="45" t="str">
        <f>MONTH(R3241)&amp;"/"&amp;YEAR(R3241)</f>
        <v>1/1900</v>
      </c>
      <c r="AP3241" s="45" t="e">
        <f>WEEKNUM(R3241)-WEEKNUM(EOMONTH(R3241,-1)+1)+1</f>
        <v>#NUM!</v>
      </c>
      <c r="AQ3241" s="45">
        <f>IF(AU3241="S",IF(Q3241="1. Aceitou o programa",R3241-B3241,0),0)</f>
        <v>0</v>
      </c>
      <c r="AR3241" s="45">
        <f>IF(AU3241="S",IF(AND(S3241&lt;&gt;"",R3241&lt;&gt;""),S3241-R3241,0),0)</f>
        <v>0</v>
      </c>
      <c r="AS3241" s="45">
        <f>IF(AU3241="S",IF(Q3241="1. Aceitou o programa",IF(OR(X3241="Não se Aplica",X3241=""),IF(OR(W3241="Não se Aplica",W3241=""),0,W3241-V3241),AVERAGE(X3241-W3241,W3241-V3241)),0),0)</f>
        <v>0</v>
      </c>
      <c r="AT3241" s="45">
        <f>IF(AU3241="S",IF(AND(Q3241="1. Aceitou o programa",AB3241="Realizada"),IFERROR(IF(AA3241="",0,AA3241-R3241),0),0),0)</f>
        <v>0</v>
      </c>
      <c r="AU3241" s="45" t="str">
        <f>_xlfn.XLOOKUP(U3241,'Lista Suspensa'!$AA$20:$AA$23,'Lista Suspensa'!$AB$20:$AB$23,"N/A")</f>
        <v>S</v>
      </c>
    </row>
    <row r="3242" spans="1:47" ht="12" customHeight="1" x14ac:dyDescent="0.3">
      <c r="A3242" s="87" t="s">
        <v>47</v>
      </c>
      <c r="B3242" s="88">
        <v>46104</v>
      </c>
      <c r="C3242" s="89" t="s">
        <v>48</v>
      </c>
      <c r="D3242" s="89" t="s">
        <v>49</v>
      </c>
      <c r="E3242" s="189">
        <v>83216174</v>
      </c>
      <c r="F3242" s="197" t="s">
        <v>8080</v>
      </c>
      <c r="G3242" s="90">
        <v>26534387808</v>
      </c>
      <c r="H3242" s="91">
        <v>28027</v>
      </c>
      <c r="I3242" s="89"/>
      <c r="J3242" s="89" t="s">
        <v>84</v>
      </c>
      <c r="K3242" s="89" t="s">
        <v>52</v>
      </c>
      <c r="L3242" s="89" t="s">
        <v>53</v>
      </c>
      <c r="M3242" s="89" t="s">
        <v>1233</v>
      </c>
      <c r="N3242" s="89" t="s">
        <v>137</v>
      </c>
      <c r="O3242" s="92" t="s">
        <v>8081</v>
      </c>
      <c r="P3242" s="93" t="s">
        <v>57</v>
      </c>
      <c r="Q3242" s="110" t="s">
        <v>5322</v>
      </c>
      <c r="R3242" s="94"/>
      <c r="S3242" s="95">
        <v>46168</v>
      </c>
      <c r="T3242" s="95" t="s">
        <v>5203</v>
      </c>
      <c r="U3242" s="95" t="s">
        <v>1125</v>
      </c>
      <c r="V3242" s="91">
        <v>46147</v>
      </c>
      <c r="W3242" s="91">
        <v>46161</v>
      </c>
      <c r="X3242" s="91">
        <v>46168</v>
      </c>
      <c r="Y3242" s="96"/>
      <c r="Z3242" s="89"/>
      <c r="AA3242" s="95"/>
      <c r="AB3242" s="89"/>
      <c r="AC3242" s="109"/>
      <c r="AD3242" s="89"/>
      <c r="AE3242" s="89"/>
      <c r="AF3242" s="191"/>
      <c r="AG3242" s="194"/>
      <c r="AH3242" s="193"/>
      <c r="AI3242" s="97"/>
      <c r="AJ3242" s="97"/>
      <c r="AK3242" s="97"/>
      <c r="AL3242" s="45" t="s">
        <v>67</v>
      </c>
      <c r="AM3242" s="160" t="str">
        <f>MONTH(B3242)&amp;"/"&amp;YEAR(B3242)</f>
        <v>3/2026</v>
      </c>
      <c r="AN3242" s="45">
        <f>WEEKNUM(B3242)-WEEKNUM(EOMONTH(B3242,-1)+1)+1</f>
        <v>4</v>
      </c>
      <c r="AO3242" s="45" t="str">
        <f>MONTH(R3242)&amp;"/"&amp;YEAR(R3242)</f>
        <v>1/1900</v>
      </c>
      <c r="AP3242" s="45" t="e">
        <f>WEEKNUM(R3242)-WEEKNUM(EOMONTH(R3242,-1)+1)+1</f>
        <v>#NUM!</v>
      </c>
      <c r="AQ3242" s="45">
        <f>IF(AU3242="S",IF(Q3242="1. Aceitou o programa",R3242-B3242,0),0)</f>
        <v>0</v>
      </c>
      <c r="AR3242" s="45">
        <f>IF(AU3242="S",IF(AND(S3242&lt;&gt;"",R3242&lt;&gt;""),S3242-R3242,0),0)</f>
        <v>0</v>
      </c>
      <c r="AS3242" s="45">
        <f>IF(AU3242="S",IF(Q3242="1. Aceitou o programa",IF(OR(X3242="Não se Aplica",X3242=""),IF(OR(W3242="Não se Aplica",W3242=""),0,W3242-V3242),AVERAGE(X3242-W3242,W3242-V3242)),0),0)</f>
        <v>0</v>
      </c>
      <c r="AT3242" s="45">
        <f>IF(AU3242="S",IF(AND(Q3242="1. Aceitou o programa",AB3242="Realizada"),IFERROR(IF(AA3242="",0,AA3242-R3242),0),0),0)</f>
        <v>0</v>
      </c>
      <c r="AU3242" s="45" t="str">
        <f>_xlfn.XLOOKUP(U3242,'Lista Suspensa'!$AA$20:$AA$23,'Lista Suspensa'!$AB$20:$AB$23,"N/A")</f>
        <v>S</v>
      </c>
    </row>
    <row r="3243" spans="1:47" ht="12" customHeight="1" x14ac:dyDescent="0.3">
      <c r="A3243" s="87" t="s">
        <v>47</v>
      </c>
      <c r="B3243" s="88">
        <v>46104</v>
      </c>
      <c r="C3243" s="89" t="s">
        <v>48</v>
      </c>
      <c r="D3243" s="89" t="s">
        <v>49</v>
      </c>
      <c r="E3243" s="189">
        <v>87148824</v>
      </c>
      <c r="F3243" s="197" t="s">
        <v>8082</v>
      </c>
      <c r="G3243" s="90">
        <v>13796185681</v>
      </c>
      <c r="H3243" s="91">
        <v>34184</v>
      </c>
      <c r="I3243" s="89"/>
      <c r="J3243" s="89" t="s">
        <v>84</v>
      </c>
      <c r="K3243" s="89" t="s">
        <v>52</v>
      </c>
      <c r="L3243" s="89" t="s">
        <v>53</v>
      </c>
      <c r="M3243" s="89" t="s">
        <v>1233</v>
      </c>
      <c r="N3243" s="89" t="s">
        <v>137</v>
      </c>
      <c r="O3243" s="92" t="s">
        <v>8083</v>
      </c>
      <c r="P3243" s="93" t="s">
        <v>57</v>
      </c>
      <c r="Q3243" s="110" t="s">
        <v>5322</v>
      </c>
      <c r="R3243" s="94"/>
      <c r="S3243" s="95">
        <v>46168</v>
      </c>
      <c r="T3243" s="95" t="s">
        <v>5203</v>
      </c>
      <c r="U3243" s="95" t="s">
        <v>1125</v>
      </c>
      <c r="V3243" s="91">
        <v>46147</v>
      </c>
      <c r="W3243" s="91">
        <v>46161</v>
      </c>
      <c r="X3243" s="91">
        <v>46168</v>
      </c>
      <c r="Y3243" s="96"/>
      <c r="Z3243" s="89"/>
      <c r="AA3243" s="95"/>
      <c r="AB3243" s="89"/>
      <c r="AC3243" s="109"/>
      <c r="AD3243" s="89"/>
      <c r="AE3243" s="89"/>
      <c r="AF3243" s="191"/>
      <c r="AG3243" s="194"/>
      <c r="AH3243" s="193"/>
      <c r="AI3243" s="97"/>
      <c r="AJ3243" s="97"/>
      <c r="AK3243" s="97"/>
      <c r="AL3243" s="45" t="s">
        <v>67</v>
      </c>
      <c r="AM3243" s="160" t="str">
        <f>MONTH(B3243)&amp;"/"&amp;YEAR(B3243)</f>
        <v>3/2026</v>
      </c>
      <c r="AN3243" s="45">
        <f>WEEKNUM(B3243)-WEEKNUM(EOMONTH(B3243,-1)+1)+1</f>
        <v>4</v>
      </c>
      <c r="AO3243" s="45" t="str">
        <f>MONTH(R3243)&amp;"/"&amp;YEAR(R3243)</f>
        <v>1/1900</v>
      </c>
      <c r="AP3243" s="45" t="e">
        <f>WEEKNUM(R3243)-WEEKNUM(EOMONTH(R3243,-1)+1)+1</f>
        <v>#NUM!</v>
      </c>
      <c r="AQ3243" s="45">
        <f>IF(AU3243="S",IF(Q3243="1. Aceitou o programa",R3243-B3243,0),0)</f>
        <v>0</v>
      </c>
      <c r="AR3243" s="45">
        <f>IF(AU3243="S",IF(AND(S3243&lt;&gt;"",R3243&lt;&gt;""),S3243-R3243,0),0)</f>
        <v>0</v>
      </c>
      <c r="AS3243" s="45">
        <f>IF(AU3243="S",IF(Q3243="1. Aceitou o programa",IF(OR(X3243="Não se Aplica",X3243=""),IF(OR(W3243="Não se Aplica",W3243=""),0,W3243-V3243),AVERAGE(X3243-W3243,W3243-V3243)),0),0)</f>
        <v>0</v>
      </c>
      <c r="AT3243" s="45">
        <f>IF(AU3243="S",IF(AND(Q3243="1. Aceitou o programa",AB3243="Realizada"),IFERROR(IF(AA3243="",0,AA3243-R3243),0),0),0)</f>
        <v>0</v>
      </c>
      <c r="AU3243" s="45" t="str">
        <f>_xlfn.XLOOKUP(U3243,'Lista Suspensa'!$AA$20:$AA$23,'Lista Suspensa'!$AB$20:$AB$23,"N/A")</f>
        <v>S</v>
      </c>
    </row>
    <row r="3244" spans="1:47" ht="12" customHeight="1" x14ac:dyDescent="0.3">
      <c r="A3244" s="87" t="s">
        <v>47</v>
      </c>
      <c r="B3244" s="88">
        <v>46104</v>
      </c>
      <c r="C3244" s="89" t="s">
        <v>48</v>
      </c>
      <c r="D3244" s="89" t="s">
        <v>49</v>
      </c>
      <c r="E3244" s="189">
        <v>83216755</v>
      </c>
      <c r="F3244" s="197" t="s">
        <v>8084</v>
      </c>
      <c r="G3244" s="90">
        <v>40759459878</v>
      </c>
      <c r="H3244" s="91">
        <v>33412</v>
      </c>
      <c r="I3244" s="89"/>
      <c r="J3244" s="89" t="s">
        <v>84</v>
      </c>
      <c r="K3244" s="89" t="s">
        <v>52</v>
      </c>
      <c r="L3244" s="89" t="s">
        <v>53</v>
      </c>
      <c r="M3244" s="89" t="s">
        <v>1847</v>
      </c>
      <c r="N3244" s="89" t="s">
        <v>137</v>
      </c>
      <c r="O3244" s="92" t="s">
        <v>8085</v>
      </c>
      <c r="P3244" s="93" t="s">
        <v>57</v>
      </c>
      <c r="Q3244" s="110" t="s">
        <v>5322</v>
      </c>
      <c r="R3244" s="94"/>
      <c r="S3244" s="95">
        <v>46168</v>
      </c>
      <c r="T3244" s="95" t="s">
        <v>5203</v>
      </c>
      <c r="U3244" s="95" t="s">
        <v>1125</v>
      </c>
      <c r="V3244" s="91">
        <v>46147</v>
      </c>
      <c r="W3244" s="91">
        <v>46161</v>
      </c>
      <c r="X3244" s="91">
        <v>46168</v>
      </c>
      <c r="Y3244" s="96"/>
      <c r="Z3244" s="89"/>
      <c r="AA3244" s="95"/>
      <c r="AB3244" s="89"/>
      <c r="AC3244" s="109"/>
      <c r="AD3244" s="89"/>
      <c r="AE3244" s="89"/>
      <c r="AF3244" s="191"/>
      <c r="AG3244" s="194"/>
      <c r="AH3244" s="193"/>
      <c r="AI3244" s="97"/>
      <c r="AJ3244" s="97"/>
      <c r="AK3244" s="97"/>
      <c r="AL3244" s="45" t="s">
        <v>67</v>
      </c>
      <c r="AM3244" s="160" t="str">
        <f>MONTH(B3244)&amp;"/"&amp;YEAR(B3244)</f>
        <v>3/2026</v>
      </c>
      <c r="AN3244" s="45">
        <f>WEEKNUM(B3244)-WEEKNUM(EOMONTH(B3244,-1)+1)+1</f>
        <v>4</v>
      </c>
      <c r="AO3244" s="45" t="str">
        <f>MONTH(R3244)&amp;"/"&amp;YEAR(R3244)</f>
        <v>1/1900</v>
      </c>
      <c r="AP3244" s="45" t="e">
        <f>WEEKNUM(R3244)-WEEKNUM(EOMONTH(R3244,-1)+1)+1</f>
        <v>#NUM!</v>
      </c>
      <c r="AQ3244" s="45">
        <f>IF(AU3244="S",IF(Q3244="1. Aceitou o programa",R3244-B3244,0),0)</f>
        <v>0</v>
      </c>
      <c r="AR3244" s="45">
        <f>IF(AU3244="S",IF(AND(S3244&lt;&gt;"",R3244&lt;&gt;""),S3244-R3244,0),0)</f>
        <v>0</v>
      </c>
      <c r="AS3244" s="45">
        <f>IF(AU3244="S",IF(Q3244="1. Aceitou o programa",IF(OR(X3244="Não se Aplica",X3244=""),IF(OR(W3244="Não se Aplica",W3244=""),0,W3244-V3244),AVERAGE(X3244-W3244,W3244-V3244)),0),0)</f>
        <v>0</v>
      </c>
      <c r="AT3244" s="45">
        <f>IF(AU3244="S",IF(AND(Q3244="1. Aceitou o programa",AB3244="Realizada"),IFERROR(IF(AA3244="",0,AA3244-R3244),0),0),0)</f>
        <v>0</v>
      </c>
      <c r="AU3244" s="45" t="str">
        <f>_xlfn.XLOOKUP(U3244,'Lista Suspensa'!$AA$20:$AA$23,'Lista Suspensa'!$AB$20:$AB$23,"N/A")</f>
        <v>S</v>
      </c>
    </row>
    <row r="3245" spans="1:47" ht="12" customHeight="1" x14ac:dyDescent="0.3">
      <c r="A3245" s="87" t="s">
        <v>47</v>
      </c>
      <c r="B3245" s="88">
        <v>46104</v>
      </c>
      <c r="C3245" s="89" t="s">
        <v>48</v>
      </c>
      <c r="D3245" s="89" t="s">
        <v>49</v>
      </c>
      <c r="E3245" s="189">
        <v>86329051</v>
      </c>
      <c r="F3245" s="197" t="s">
        <v>8086</v>
      </c>
      <c r="G3245" s="90">
        <v>22326780833</v>
      </c>
      <c r="H3245" s="91">
        <v>29664</v>
      </c>
      <c r="I3245" s="89"/>
      <c r="J3245" s="89" t="s">
        <v>84</v>
      </c>
      <c r="K3245" s="89" t="s">
        <v>52</v>
      </c>
      <c r="L3245" s="89" t="s">
        <v>85</v>
      </c>
      <c r="M3245" s="89" t="s">
        <v>1642</v>
      </c>
      <c r="N3245" s="89" t="s">
        <v>449</v>
      </c>
      <c r="O3245" s="92" t="s">
        <v>8087</v>
      </c>
      <c r="P3245" s="93" t="s">
        <v>57</v>
      </c>
      <c r="Q3245" s="110" t="s">
        <v>5322</v>
      </c>
      <c r="R3245" s="94"/>
      <c r="S3245" s="95">
        <v>46168</v>
      </c>
      <c r="T3245" s="95" t="s">
        <v>5203</v>
      </c>
      <c r="U3245" s="95" t="s">
        <v>1125</v>
      </c>
      <c r="V3245" s="91">
        <v>46147</v>
      </c>
      <c r="W3245" s="91">
        <v>46161</v>
      </c>
      <c r="X3245" s="91">
        <v>46168</v>
      </c>
      <c r="Y3245" s="96"/>
      <c r="Z3245" s="89"/>
      <c r="AA3245" s="95"/>
      <c r="AB3245" s="89"/>
      <c r="AC3245" s="109"/>
      <c r="AD3245" s="89"/>
      <c r="AE3245" s="89"/>
      <c r="AF3245" s="191"/>
      <c r="AG3245" s="194"/>
      <c r="AH3245" s="193"/>
      <c r="AI3245" s="97"/>
      <c r="AJ3245" s="97"/>
      <c r="AK3245" s="97"/>
      <c r="AL3245" s="45" t="s">
        <v>67</v>
      </c>
      <c r="AM3245" s="160" t="str">
        <f>MONTH(B3245)&amp;"/"&amp;YEAR(B3245)</f>
        <v>3/2026</v>
      </c>
      <c r="AN3245" s="45">
        <f>WEEKNUM(B3245)-WEEKNUM(EOMONTH(B3245,-1)+1)+1</f>
        <v>4</v>
      </c>
      <c r="AO3245" s="45" t="str">
        <f>MONTH(R3245)&amp;"/"&amp;YEAR(R3245)</f>
        <v>1/1900</v>
      </c>
      <c r="AP3245" s="45" t="e">
        <f>WEEKNUM(R3245)-WEEKNUM(EOMONTH(R3245,-1)+1)+1</f>
        <v>#NUM!</v>
      </c>
      <c r="AQ3245" s="45">
        <f>IF(AU3245="S",IF(Q3245="1. Aceitou o programa",R3245-B3245,0),0)</f>
        <v>0</v>
      </c>
      <c r="AR3245" s="45">
        <f>IF(AU3245="S",IF(AND(S3245&lt;&gt;"",R3245&lt;&gt;""),S3245-R3245,0),0)</f>
        <v>0</v>
      </c>
      <c r="AS3245" s="45">
        <f>IF(AU3245="S",IF(Q3245="1. Aceitou o programa",IF(OR(X3245="Não se Aplica",X3245=""),IF(OR(W3245="Não se Aplica",W3245=""),0,W3245-V3245),AVERAGE(X3245-W3245,W3245-V3245)),0),0)</f>
        <v>0</v>
      </c>
      <c r="AT3245" s="45">
        <f>IF(AU3245="S",IF(AND(Q3245="1. Aceitou o programa",AB3245="Realizada"),IFERROR(IF(AA3245="",0,AA3245-R3245),0),0),0)</f>
        <v>0</v>
      </c>
      <c r="AU3245" s="45" t="str">
        <f>_xlfn.XLOOKUP(U3245,'Lista Suspensa'!$AA$20:$AA$23,'Lista Suspensa'!$AB$20:$AB$23,"N/A")</f>
        <v>S</v>
      </c>
    </row>
    <row r="3246" spans="1:47" ht="12" customHeight="1" x14ac:dyDescent="0.3">
      <c r="A3246" s="87" t="s">
        <v>47</v>
      </c>
      <c r="B3246" s="88">
        <v>46104</v>
      </c>
      <c r="C3246" s="89" t="s">
        <v>48</v>
      </c>
      <c r="D3246" s="89" t="s">
        <v>49</v>
      </c>
      <c r="E3246" s="189">
        <v>94472192</v>
      </c>
      <c r="F3246" s="197" t="s">
        <v>8088</v>
      </c>
      <c r="G3246" s="90">
        <v>36321012807</v>
      </c>
      <c r="H3246" s="91">
        <v>30603</v>
      </c>
      <c r="I3246" s="89"/>
      <c r="J3246" s="89" t="s">
        <v>51</v>
      </c>
      <c r="K3246" s="89" t="s">
        <v>52</v>
      </c>
      <c r="L3246" s="89" t="s">
        <v>85</v>
      </c>
      <c r="M3246" s="89" t="s">
        <v>2589</v>
      </c>
      <c r="N3246" s="89" t="s">
        <v>137</v>
      </c>
      <c r="O3246" s="92" t="s">
        <v>8089</v>
      </c>
      <c r="P3246" s="93" t="s">
        <v>57</v>
      </c>
      <c r="Q3246" s="110" t="s">
        <v>5322</v>
      </c>
      <c r="R3246" s="94"/>
      <c r="S3246" s="95">
        <v>46168</v>
      </c>
      <c r="T3246" s="95" t="s">
        <v>5203</v>
      </c>
      <c r="U3246" s="95" t="s">
        <v>1125</v>
      </c>
      <c r="V3246" s="91">
        <v>46147</v>
      </c>
      <c r="W3246" s="91">
        <v>46161</v>
      </c>
      <c r="X3246" s="91">
        <v>46168</v>
      </c>
      <c r="Y3246" s="96"/>
      <c r="Z3246" s="89"/>
      <c r="AA3246" s="95"/>
      <c r="AB3246" s="89"/>
      <c r="AC3246" s="109"/>
      <c r="AD3246" s="89"/>
      <c r="AE3246" s="89"/>
      <c r="AF3246" s="191"/>
      <c r="AG3246" s="194"/>
      <c r="AH3246" s="193"/>
      <c r="AI3246" s="97"/>
      <c r="AJ3246" s="97"/>
      <c r="AK3246" s="97"/>
      <c r="AL3246" s="45" t="s">
        <v>67</v>
      </c>
      <c r="AM3246" s="160" t="str">
        <f>MONTH(B3246)&amp;"/"&amp;YEAR(B3246)</f>
        <v>3/2026</v>
      </c>
      <c r="AN3246" s="45">
        <f>WEEKNUM(B3246)-WEEKNUM(EOMONTH(B3246,-1)+1)+1</f>
        <v>4</v>
      </c>
      <c r="AO3246" s="45" t="str">
        <f>MONTH(R3246)&amp;"/"&amp;YEAR(R3246)</f>
        <v>1/1900</v>
      </c>
      <c r="AP3246" s="45" t="e">
        <f>WEEKNUM(R3246)-WEEKNUM(EOMONTH(R3246,-1)+1)+1</f>
        <v>#NUM!</v>
      </c>
      <c r="AQ3246" s="45">
        <f>IF(AU3246="S",IF(Q3246="1. Aceitou o programa",R3246-B3246,0),0)</f>
        <v>0</v>
      </c>
      <c r="AR3246" s="45">
        <f>IF(AU3246="S",IF(AND(S3246&lt;&gt;"",R3246&lt;&gt;""),S3246-R3246,0),0)</f>
        <v>0</v>
      </c>
      <c r="AS3246" s="45">
        <f>IF(AU3246="S",IF(Q3246="1. Aceitou o programa",IF(OR(X3246="Não se Aplica",X3246=""),IF(OR(W3246="Não se Aplica",W3246=""),0,W3246-V3246),AVERAGE(X3246-W3246,W3246-V3246)),0),0)</f>
        <v>0</v>
      </c>
      <c r="AT3246" s="45">
        <f>IF(AU3246="S",IF(AND(Q3246="1. Aceitou o programa",AB3246="Realizada"),IFERROR(IF(AA3246="",0,AA3246-R3246),0),0),0)</f>
        <v>0</v>
      </c>
      <c r="AU3246" s="45" t="str">
        <f>_xlfn.XLOOKUP(U3246,'Lista Suspensa'!$AA$20:$AA$23,'Lista Suspensa'!$AB$20:$AB$23,"N/A")</f>
        <v>S</v>
      </c>
    </row>
    <row r="3247" spans="1:47" ht="12" customHeight="1" x14ac:dyDescent="0.3">
      <c r="A3247" s="87" t="s">
        <v>47</v>
      </c>
      <c r="B3247" s="88">
        <v>46104</v>
      </c>
      <c r="C3247" s="89" t="s">
        <v>48</v>
      </c>
      <c r="D3247" s="89" t="s">
        <v>49</v>
      </c>
      <c r="E3247" s="189">
        <v>83216305</v>
      </c>
      <c r="F3247" s="197" t="s">
        <v>8090</v>
      </c>
      <c r="G3247" s="90">
        <v>26882858829</v>
      </c>
      <c r="H3247" s="91">
        <v>28861</v>
      </c>
      <c r="I3247" s="89"/>
      <c r="J3247" s="89" t="s">
        <v>84</v>
      </c>
      <c r="K3247" s="89" t="s">
        <v>52</v>
      </c>
      <c r="L3247" s="89" t="s">
        <v>85</v>
      </c>
      <c r="M3247" s="89" t="s">
        <v>1536</v>
      </c>
      <c r="N3247" s="89" t="s">
        <v>137</v>
      </c>
      <c r="O3247" s="92" t="s">
        <v>8091</v>
      </c>
      <c r="P3247" s="93" t="s">
        <v>57</v>
      </c>
      <c r="Q3247" s="110" t="s">
        <v>5322</v>
      </c>
      <c r="R3247" s="94"/>
      <c r="S3247" s="95">
        <v>46168</v>
      </c>
      <c r="T3247" s="95" t="s">
        <v>5203</v>
      </c>
      <c r="U3247" s="95" t="s">
        <v>1125</v>
      </c>
      <c r="V3247" s="91">
        <v>46147</v>
      </c>
      <c r="W3247" s="91">
        <v>46161</v>
      </c>
      <c r="X3247" s="91">
        <v>46168</v>
      </c>
      <c r="Y3247" s="96"/>
      <c r="Z3247" s="89"/>
      <c r="AA3247" s="95"/>
      <c r="AB3247" s="89"/>
      <c r="AC3247" s="109"/>
      <c r="AD3247" s="89"/>
      <c r="AE3247" s="89"/>
      <c r="AF3247" s="191"/>
      <c r="AG3247" s="194"/>
      <c r="AH3247" s="193"/>
      <c r="AI3247" s="97"/>
      <c r="AJ3247" s="97"/>
      <c r="AK3247" s="97"/>
      <c r="AL3247" s="45" t="s">
        <v>67</v>
      </c>
      <c r="AM3247" s="160" t="str">
        <f>MONTH(B3247)&amp;"/"&amp;YEAR(B3247)</f>
        <v>3/2026</v>
      </c>
      <c r="AN3247" s="45">
        <f>WEEKNUM(B3247)-WEEKNUM(EOMONTH(B3247,-1)+1)+1</f>
        <v>4</v>
      </c>
      <c r="AO3247" s="45" t="str">
        <f>MONTH(R3247)&amp;"/"&amp;YEAR(R3247)</f>
        <v>1/1900</v>
      </c>
      <c r="AP3247" s="45" t="e">
        <f>WEEKNUM(R3247)-WEEKNUM(EOMONTH(R3247,-1)+1)+1</f>
        <v>#NUM!</v>
      </c>
      <c r="AQ3247" s="45">
        <f>IF(AU3247="S",IF(Q3247="1. Aceitou o programa",R3247-B3247,0),0)</f>
        <v>0</v>
      </c>
      <c r="AR3247" s="45">
        <f>IF(AU3247="S",IF(AND(S3247&lt;&gt;"",R3247&lt;&gt;""),S3247-R3247,0),0)</f>
        <v>0</v>
      </c>
      <c r="AS3247" s="45">
        <f>IF(AU3247="S",IF(Q3247="1. Aceitou o programa",IF(OR(X3247="Não se Aplica",X3247=""),IF(OR(W3247="Não se Aplica",W3247=""),0,W3247-V3247),AVERAGE(X3247-W3247,W3247-V3247)),0),0)</f>
        <v>0</v>
      </c>
      <c r="AT3247" s="45">
        <f>IF(AU3247="S",IF(AND(Q3247="1. Aceitou o programa",AB3247="Realizada"),IFERROR(IF(AA3247="",0,AA3247-R3247),0),0),0)</f>
        <v>0</v>
      </c>
      <c r="AU3247" s="45" t="str">
        <f>_xlfn.XLOOKUP(U3247,'Lista Suspensa'!$AA$20:$AA$23,'Lista Suspensa'!$AB$20:$AB$23,"N/A")</f>
        <v>S</v>
      </c>
    </row>
    <row r="3248" spans="1:47" ht="12" customHeight="1" x14ac:dyDescent="0.3">
      <c r="A3248" s="87" t="s">
        <v>47</v>
      </c>
      <c r="B3248" s="88">
        <v>46104</v>
      </c>
      <c r="C3248" s="89" t="s">
        <v>48</v>
      </c>
      <c r="D3248" s="89" t="s">
        <v>49</v>
      </c>
      <c r="E3248" s="189">
        <v>89010394</v>
      </c>
      <c r="F3248" s="197" t="s">
        <v>8092</v>
      </c>
      <c r="G3248" s="90">
        <v>6866920639</v>
      </c>
      <c r="H3248" s="91">
        <v>28951</v>
      </c>
      <c r="I3248" s="89"/>
      <c r="J3248" s="89" t="s">
        <v>51</v>
      </c>
      <c r="K3248" s="89" t="s">
        <v>52</v>
      </c>
      <c r="L3248" s="89" t="s">
        <v>242</v>
      </c>
      <c r="M3248" s="89" t="s">
        <v>1205</v>
      </c>
      <c r="N3248" s="89" t="s">
        <v>229</v>
      </c>
      <c r="O3248" s="92" t="s">
        <v>8093</v>
      </c>
      <c r="P3248" s="93" t="s">
        <v>57</v>
      </c>
      <c r="Q3248" s="110" t="s">
        <v>5322</v>
      </c>
      <c r="R3248" s="94"/>
      <c r="S3248" s="95">
        <v>46168</v>
      </c>
      <c r="T3248" s="95" t="s">
        <v>5203</v>
      </c>
      <c r="U3248" s="95" t="s">
        <v>1125</v>
      </c>
      <c r="V3248" s="91">
        <v>46147</v>
      </c>
      <c r="W3248" s="91">
        <v>46161</v>
      </c>
      <c r="X3248" s="91">
        <v>46168</v>
      </c>
      <c r="Y3248" s="96"/>
      <c r="Z3248" s="89"/>
      <c r="AA3248" s="95"/>
      <c r="AB3248" s="89"/>
      <c r="AC3248" s="109"/>
      <c r="AD3248" s="89"/>
      <c r="AE3248" s="89"/>
      <c r="AF3248" s="191"/>
      <c r="AG3248" s="194"/>
      <c r="AH3248" s="193"/>
      <c r="AI3248" s="97"/>
      <c r="AJ3248" s="97"/>
      <c r="AK3248" s="97"/>
      <c r="AL3248" s="45" t="s">
        <v>67</v>
      </c>
      <c r="AM3248" s="160" t="str">
        <f>MONTH(B3248)&amp;"/"&amp;YEAR(B3248)</f>
        <v>3/2026</v>
      </c>
      <c r="AN3248" s="45">
        <f>WEEKNUM(B3248)-WEEKNUM(EOMONTH(B3248,-1)+1)+1</f>
        <v>4</v>
      </c>
      <c r="AO3248" s="45" t="str">
        <f>MONTH(R3248)&amp;"/"&amp;YEAR(R3248)</f>
        <v>1/1900</v>
      </c>
      <c r="AP3248" s="45" t="e">
        <f>WEEKNUM(R3248)-WEEKNUM(EOMONTH(R3248,-1)+1)+1</f>
        <v>#NUM!</v>
      </c>
      <c r="AQ3248" s="45">
        <f>IF(AU3248="S",IF(Q3248="1. Aceitou o programa",R3248-B3248,0),0)</f>
        <v>0</v>
      </c>
      <c r="AR3248" s="45">
        <f>IF(AU3248="S",IF(AND(S3248&lt;&gt;"",R3248&lt;&gt;""),S3248-R3248,0),0)</f>
        <v>0</v>
      </c>
      <c r="AS3248" s="45">
        <f>IF(AU3248="S",IF(Q3248="1. Aceitou o programa",IF(OR(X3248="Não se Aplica",X3248=""),IF(OR(W3248="Não se Aplica",W3248=""),0,W3248-V3248),AVERAGE(X3248-W3248,W3248-V3248)),0),0)</f>
        <v>0</v>
      </c>
      <c r="AT3248" s="45">
        <f>IF(AU3248="S",IF(AND(Q3248="1. Aceitou o programa",AB3248="Realizada"),IFERROR(IF(AA3248="",0,AA3248-R3248),0),0),0)</f>
        <v>0</v>
      </c>
      <c r="AU3248" s="45" t="str">
        <f>_xlfn.XLOOKUP(U3248,'Lista Suspensa'!$AA$20:$AA$23,'Lista Suspensa'!$AB$20:$AB$23,"N/A")</f>
        <v>S</v>
      </c>
    </row>
    <row r="3249" spans="1:47" ht="12" customHeight="1" x14ac:dyDescent="0.3">
      <c r="A3249" s="87" t="s">
        <v>47</v>
      </c>
      <c r="B3249" s="88">
        <v>46104</v>
      </c>
      <c r="C3249" s="89" t="s">
        <v>48</v>
      </c>
      <c r="D3249" s="89" t="s">
        <v>49</v>
      </c>
      <c r="E3249" s="189">
        <v>92769720</v>
      </c>
      <c r="F3249" s="197" t="s">
        <v>8094</v>
      </c>
      <c r="G3249" s="90">
        <v>82647925704</v>
      </c>
      <c r="H3249" s="91">
        <v>23958</v>
      </c>
      <c r="I3249" s="89"/>
      <c r="J3249" s="89" t="s">
        <v>51</v>
      </c>
      <c r="K3249" s="89" t="s">
        <v>76</v>
      </c>
      <c r="L3249" s="89" t="s">
        <v>95</v>
      </c>
      <c r="M3249" s="89" t="s">
        <v>544</v>
      </c>
      <c r="N3249" s="89" t="s">
        <v>291</v>
      </c>
      <c r="O3249" s="92" t="s">
        <v>8095</v>
      </c>
      <c r="P3249" s="93" t="s">
        <v>57</v>
      </c>
      <c r="Q3249" s="110" t="s">
        <v>5322</v>
      </c>
      <c r="R3249" s="94"/>
      <c r="S3249" s="95">
        <v>46168</v>
      </c>
      <c r="T3249" s="95" t="s">
        <v>5203</v>
      </c>
      <c r="U3249" s="95" t="s">
        <v>1125</v>
      </c>
      <c r="V3249" s="91">
        <v>46147</v>
      </c>
      <c r="W3249" s="91">
        <v>46161</v>
      </c>
      <c r="X3249" s="91">
        <v>46168</v>
      </c>
      <c r="Y3249" s="96"/>
      <c r="Z3249" s="89"/>
      <c r="AA3249" s="95"/>
      <c r="AB3249" s="89"/>
      <c r="AC3249" s="109"/>
      <c r="AD3249" s="89"/>
      <c r="AE3249" s="89"/>
      <c r="AF3249" s="191"/>
      <c r="AG3249" s="194"/>
      <c r="AH3249" s="193"/>
      <c r="AI3249" s="97"/>
      <c r="AJ3249" s="97"/>
      <c r="AK3249" s="97"/>
      <c r="AL3249" s="45" t="s">
        <v>67</v>
      </c>
      <c r="AM3249" s="160" t="str">
        <f>MONTH(B3249)&amp;"/"&amp;YEAR(B3249)</f>
        <v>3/2026</v>
      </c>
      <c r="AN3249" s="45">
        <f>WEEKNUM(B3249)-WEEKNUM(EOMONTH(B3249,-1)+1)+1</f>
        <v>4</v>
      </c>
      <c r="AO3249" s="45" t="str">
        <f>MONTH(R3249)&amp;"/"&amp;YEAR(R3249)</f>
        <v>1/1900</v>
      </c>
      <c r="AP3249" s="45" t="e">
        <f>WEEKNUM(R3249)-WEEKNUM(EOMONTH(R3249,-1)+1)+1</f>
        <v>#NUM!</v>
      </c>
      <c r="AQ3249" s="45">
        <f>IF(AU3249="S",IF(Q3249="1. Aceitou o programa",R3249-B3249,0),0)</f>
        <v>0</v>
      </c>
      <c r="AR3249" s="45">
        <f>IF(AU3249="S",IF(AND(S3249&lt;&gt;"",R3249&lt;&gt;""),S3249-R3249,0),0)</f>
        <v>0</v>
      </c>
      <c r="AS3249" s="45">
        <f>IF(AU3249="S",IF(Q3249="1. Aceitou o programa",IF(OR(X3249="Não se Aplica",X3249=""),IF(OR(W3249="Não se Aplica",W3249=""),0,W3249-V3249),AVERAGE(X3249-W3249,W3249-V3249)),0),0)</f>
        <v>0</v>
      </c>
      <c r="AT3249" s="45">
        <f>IF(AU3249="S",IF(AND(Q3249="1. Aceitou o programa",AB3249="Realizada"),IFERROR(IF(AA3249="",0,AA3249-R3249),0),0),0)</f>
        <v>0</v>
      </c>
      <c r="AU3249" s="45" t="str">
        <f>_xlfn.XLOOKUP(U3249,'Lista Suspensa'!$AA$20:$AA$23,'Lista Suspensa'!$AB$20:$AB$23,"N/A")</f>
        <v>S</v>
      </c>
    </row>
    <row r="3250" spans="1:47" ht="12" customHeight="1" x14ac:dyDescent="0.3">
      <c r="A3250" s="87" t="s">
        <v>47</v>
      </c>
      <c r="B3250" s="88">
        <v>46104</v>
      </c>
      <c r="C3250" s="89" t="s">
        <v>48</v>
      </c>
      <c r="D3250" s="89" t="s">
        <v>49</v>
      </c>
      <c r="E3250" s="189">
        <v>92995622</v>
      </c>
      <c r="F3250" s="197" t="s">
        <v>8096</v>
      </c>
      <c r="G3250" s="90">
        <v>18435982726</v>
      </c>
      <c r="H3250" s="91">
        <v>37604</v>
      </c>
      <c r="I3250" s="89"/>
      <c r="J3250" s="89" t="s">
        <v>84</v>
      </c>
      <c r="K3250" s="89" t="s">
        <v>76</v>
      </c>
      <c r="L3250" s="89" t="s">
        <v>95</v>
      </c>
      <c r="M3250" s="89" t="s">
        <v>1195</v>
      </c>
      <c r="N3250" s="89" t="s">
        <v>291</v>
      </c>
      <c r="O3250" s="92" t="s">
        <v>8097</v>
      </c>
      <c r="P3250" s="93" t="s">
        <v>57</v>
      </c>
      <c r="Q3250" s="110" t="s">
        <v>5322</v>
      </c>
      <c r="R3250" s="94"/>
      <c r="S3250" s="95">
        <v>46168</v>
      </c>
      <c r="T3250" s="95" t="s">
        <v>5203</v>
      </c>
      <c r="U3250" s="95" t="s">
        <v>1125</v>
      </c>
      <c r="V3250" s="91">
        <v>46147</v>
      </c>
      <c r="W3250" s="91">
        <v>46161</v>
      </c>
      <c r="X3250" s="91">
        <v>46168</v>
      </c>
      <c r="Y3250" s="96"/>
      <c r="Z3250" s="89"/>
      <c r="AA3250" s="95"/>
      <c r="AB3250" s="89"/>
      <c r="AC3250" s="109"/>
      <c r="AD3250" s="89"/>
      <c r="AE3250" s="89"/>
      <c r="AF3250" s="191"/>
      <c r="AG3250" s="194"/>
      <c r="AH3250" s="193"/>
      <c r="AI3250" s="97"/>
      <c r="AJ3250" s="97"/>
      <c r="AK3250" s="97"/>
      <c r="AL3250" s="45" t="s">
        <v>67</v>
      </c>
      <c r="AM3250" s="160" t="str">
        <f>MONTH(B3250)&amp;"/"&amp;YEAR(B3250)</f>
        <v>3/2026</v>
      </c>
      <c r="AN3250" s="45">
        <f>WEEKNUM(B3250)-WEEKNUM(EOMONTH(B3250,-1)+1)+1</f>
        <v>4</v>
      </c>
      <c r="AO3250" s="45" t="str">
        <f>MONTH(R3250)&amp;"/"&amp;YEAR(R3250)</f>
        <v>1/1900</v>
      </c>
      <c r="AP3250" s="45" t="e">
        <f>WEEKNUM(R3250)-WEEKNUM(EOMONTH(R3250,-1)+1)+1</f>
        <v>#NUM!</v>
      </c>
      <c r="AQ3250" s="45">
        <f>IF(AU3250="S",IF(Q3250="1. Aceitou o programa",R3250-B3250,0),0)</f>
        <v>0</v>
      </c>
      <c r="AR3250" s="45">
        <f>IF(AU3250="S",IF(AND(S3250&lt;&gt;"",R3250&lt;&gt;""),S3250-R3250,0),0)</f>
        <v>0</v>
      </c>
      <c r="AS3250" s="45">
        <f>IF(AU3250="S",IF(Q3250="1. Aceitou o programa",IF(OR(X3250="Não se Aplica",X3250=""),IF(OR(W3250="Não se Aplica",W3250=""),0,W3250-V3250),AVERAGE(X3250-W3250,W3250-V3250)),0),0)</f>
        <v>0</v>
      </c>
      <c r="AT3250" s="45">
        <f>IF(AU3250="S",IF(AND(Q3250="1. Aceitou o programa",AB3250="Realizada"),IFERROR(IF(AA3250="",0,AA3250-R3250),0),0),0)</f>
        <v>0</v>
      </c>
      <c r="AU3250" s="45" t="str">
        <f>_xlfn.XLOOKUP(U3250,'Lista Suspensa'!$AA$20:$AA$23,'Lista Suspensa'!$AB$20:$AB$23,"N/A")</f>
        <v>S</v>
      </c>
    </row>
    <row r="3251" spans="1:47" ht="12" customHeight="1" x14ac:dyDescent="0.3">
      <c r="A3251" s="87" t="s">
        <v>47</v>
      </c>
      <c r="B3251" s="88">
        <v>46104</v>
      </c>
      <c r="C3251" s="89" t="s">
        <v>48</v>
      </c>
      <c r="D3251" s="89" t="s">
        <v>49</v>
      </c>
      <c r="E3251" s="189">
        <v>83258908</v>
      </c>
      <c r="F3251" s="197" t="s">
        <v>8098</v>
      </c>
      <c r="G3251" s="90">
        <v>4484296837</v>
      </c>
      <c r="H3251" s="91">
        <v>23248</v>
      </c>
      <c r="I3251" s="89"/>
      <c r="J3251" s="89" t="s">
        <v>84</v>
      </c>
      <c r="K3251" s="89" t="s">
        <v>52</v>
      </c>
      <c r="L3251" s="89" t="s">
        <v>85</v>
      </c>
      <c r="M3251" s="89" t="s">
        <v>8099</v>
      </c>
      <c r="N3251" s="89" t="s">
        <v>137</v>
      </c>
      <c r="O3251" s="92" t="s">
        <v>8100</v>
      </c>
      <c r="P3251" s="93" t="s">
        <v>57</v>
      </c>
      <c r="Q3251" s="110" t="s">
        <v>5322</v>
      </c>
      <c r="R3251" s="94"/>
      <c r="S3251" s="95">
        <v>46168</v>
      </c>
      <c r="T3251" s="95" t="s">
        <v>5203</v>
      </c>
      <c r="U3251" s="95" t="s">
        <v>1125</v>
      </c>
      <c r="V3251" s="91">
        <v>46147</v>
      </c>
      <c r="W3251" s="91">
        <v>46161</v>
      </c>
      <c r="X3251" s="91">
        <v>46168</v>
      </c>
      <c r="Y3251" s="96"/>
      <c r="Z3251" s="89"/>
      <c r="AA3251" s="95"/>
      <c r="AB3251" s="89"/>
      <c r="AC3251" s="109"/>
      <c r="AD3251" s="89"/>
      <c r="AE3251" s="89"/>
      <c r="AF3251" s="191"/>
      <c r="AG3251" s="194"/>
      <c r="AH3251" s="193"/>
      <c r="AI3251" s="97"/>
      <c r="AJ3251" s="97"/>
      <c r="AK3251" s="97"/>
      <c r="AL3251" s="45" t="s">
        <v>67</v>
      </c>
      <c r="AM3251" s="160" t="str">
        <f>MONTH(B3251)&amp;"/"&amp;YEAR(B3251)</f>
        <v>3/2026</v>
      </c>
      <c r="AN3251" s="45">
        <f>WEEKNUM(B3251)-WEEKNUM(EOMONTH(B3251,-1)+1)+1</f>
        <v>4</v>
      </c>
      <c r="AO3251" s="45" t="str">
        <f>MONTH(R3251)&amp;"/"&amp;YEAR(R3251)</f>
        <v>1/1900</v>
      </c>
      <c r="AP3251" s="45" t="e">
        <f>WEEKNUM(R3251)-WEEKNUM(EOMONTH(R3251,-1)+1)+1</f>
        <v>#NUM!</v>
      </c>
      <c r="AQ3251" s="45">
        <f>IF(AU3251="S",IF(Q3251="1. Aceitou o programa",R3251-B3251,0),0)</f>
        <v>0</v>
      </c>
      <c r="AR3251" s="45">
        <f>IF(AU3251="S",IF(AND(S3251&lt;&gt;"",R3251&lt;&gt;""),S3251-R3251,0),0)</f>
        <v>0</v>
      </c>
      <c r="AS3251" s="45">
        <f>IF(AU3251="S",IF(Q3251="1. Aceitou o programa",IF(OR(X3251="Não se Aplica",X3251=""),IF(OR(W3251="Não se Aplica",W3251=""),0,W3251-V3251),AVERAGE(X3251-W3251,W3251-V3251)),0),0)</f>
        <v>0</v>
      </c>
      <c r="AT3251" s="45">
        <f>IF(AU3251="S",IF(AND(Q3251="1. Aceitou o programa",AB3251="Realizada"),IFERROR(IF(AA3251="",0,AA3251-R3251),0),0),0)</f>
        <v>0</v>
      </c>
      <c r="AU3251" s="45" t="str">
        <f>_xlfn.XLOOKUP(U3251,'Lista Suspensa'!$AA$20:$AA$23,'Lista Suspensa'!$AB$20:$AB$23,"N/A")</f>
        <v>S</v>
      </c>
    </row>
    <row r="3252" spans="1:47" ht="12" customHeight="1" x14ac:dyDescent="0.3">
      <c r="A3252" s="87" t="s">
        <v>47</v>
      </c>
      <c r="B3252" s="88">
        <v>46104</v>
      </c>
      <c r="C3252" s="89" t="s">
        <v>48</v>
      </c>
      <c r="D3252" s="89" t="s">
        <v>49</v>
      </c>
      <c r="E3252" s="189">
        <v>89047724</v>
      </c>
      <c r="F3252" s="197" t="s">
        <v>8101</v>
      </c>
      <c r="G3252" s="90">
        <v>28031096899</v>
      </c>
      <c r="H3252" s="91">
        <v>26296</v>
      </c>
      <c r="I3252" s="89"/>
      <c r="J3252" s="89" t="s">
        <v>51</v>
      </c>
      <c r="K3252" s="89" t="s">
        <v>52</v>
      </c>
      <c r="L3252" s="89" t="s">
        <v>323</v>
      </c>
      <c r="M3252" s="89" t="s">
        <v>1746</v>
      </c>
      <c r="N3252" s="89" t="s">
        <v>137</v>
      </c>
      <c r="O3252" s="92" t="s">
        <v>8102</v>
      </c>
      <c r="P3252" s="93" t="s">
        <v>57</v>
      </c>
      <c r="Q3252" s="110" t="s">
        <v>5322</v>
      </c>
      <c r="R3252" s="94"/>
      <c r="S3252" s="95">
        <v>46168</v>
      </c>
      <c r="T3252" s="95" t="s">
        <v>5203</v>
      </c>
      <c r="U3252" s="95" t="s">
        <v>1125</v>
      </c>
      <c r="V3252" s="91">
        <v>46147</v>
      </c>
      <c r="W3252" s="91">
        <v>46161</v>
      </c>
      <c r="X3252" s="91">
        <v>46168</v>
      </c>
      <c r="Y3252" s="96"/>
      <c r="Z3252" s="89"/>
      <c r="AA3252" s="95"/>
      <c r="AB3252" s="89"/>
      <c r="AC3252" s="109"/>
      <c r="AD3252" s="89"/>
      <c r="AE3252" s="89"/>
      <c r="AF3252" s="191"/>
      <c r="AG3252" s="194"/>
      <c r="AH3252" s="193"/>
      <c r="AI3252" s="97"/>
      <c r="AJ3252" s="97"/>
      <c r="AK3252" s="97"/>
      <c r="AL3252" s="45" t="s">
        <v>67</v>
      </c>
      <c r="AM3252" s="160" t="str">
        <f>MONTH(B3252)&amp;"/"&amp;YEAR(B3252)</f>
        <v>3/2026</v>
      </c>
      <c r="AN3252" s="45">
        <f>WEEKNUM(B3252)-WEEKNUM(EOMONTH(B3252,-1)+1)+1</f>
        <v>4</v>
      </c>
      <c r="AO3252" s="45" t="str">
        <f>MONTH(R3252)&amp;"/"&amp;YEAR(R3252)</f>
        <v>1/1900</v>
      </c>
      <c r="AP3252" s="45" t="e">
        <f>WEEKNUM(R3252)-WEEKNUM(EOMONTH(R3252,-1)+1)+1</f>
        <v>#NUM!</v>
      </c>
      <c r="AQ3252" s="45">
        <f>IF(AU3252="S",IF(Q3252="1. Aceitou o programa",R3252-B3252,0),0)</f>
        <v>0</v>
      </c>
      <c r="AR3252" s="45">
        <f>IF(AU3252="S",IF(AND(S3252&lt;&gt;"",R3252&lt;&gt;""),S3252-R3252,0),0)</f>
        <v>0</v>
      </c>
      <c r="AS3252" s="45">
        <f>IF(AU3252="S",IF(Q3252="1. Aceitou o programa",IF(OR(X3252="Não se Aplica",X3252=""),IF(OR(W3252="Não se Aplica",W3252=""),0,W3252-V3252),AVERAGE(X3252-W3252,W3252-V3252)),0),0)</f>
        <v>0</v>
      </c>
      <c r="AT3252" s="45">
        <f>IF(AU3252="S",IF(AND(Q3252="1. Aceitou o programa",AB3252="Realizada"),IFERROR(IF(AA3252="",0,AA3252-R3252),0),0),0)</f>
        <v>0</v>
      </c>
      <c r="AU3252" s="45" t="str">
        <f>_xlfn.XLOOKUP(U3252,'Lista Suspensa'!$AA$20:$AA$23,'Lista Suspensa'!$AB$20:$AB$23,"N/A")</f>
        <v>S</v>
      </c>
    </row>
    <row r="3253" spans="1:47" ht="1.2" customHeight="1" x14ac:dyDescent="0.3">
      <c r="A3253" s="87" t="s">
        <v>47</v>
      </c>
      <c r="B3253" s="88">
        <v>46104</v>
      </c>
      <c r="C3253" s="89" t="s">
        <v>48</v>
      </c>
      <c r="D3253" s="89" t="s">
        <v>49</v>
      </c>
      <c r="E3253" s="189">
        <v>87529143</v>
      </c>
      <c r="F3253" s="197" t="s">
        <v>8103</v>
      </c>
      <c r="G3253" s="90">
        <v>23450802801</v>
      </c>
      <c r="H3253" s="91">
        <v>33009</v>
      </c>
      <c r="I3253" s="89"/>
      <c r="J3253" s="89" t="s">
        <v>51</v>
      </c>
      <c r="K3253" s="89" t="s">
        <v>52</v>
      </c>
      <c r="L3253" s="89" t="s">
        <v>85</v>
      </c>
      <c r="M3253" s="89" t="s">
        <v>234</v>
      </c>
      <c r="N3253" s="89" t="s">
        <v>137</v>
      </c>
      <c r="O3253" s="92" t="s">
        <v>8104</v>
      </c>
      <c r="P3253" s="93" t="s">
        <v>57</v>
      </c>
      <c r="Q3253" s="110" t="s">
        <v>5322</v>
      </c>
      <c r="R3253" s="94"/>
      <c r="S3253" s="95">
        <v>46168</v>
      </c>
      <c r="T3253" s="95" t="s">
        <v>5203</v>
      </c>
      <c r="U3253" s="95" t="s">
        <v>1125</v>
      </c>
      <c r="V3253" s="91">
        <v>46147</v>
      </c>
      <c r="W3253" s="91">
        <v>46161</v>
      </c>
      <c r="X3253" s="91">
        <v>46168</v>
      </c>
      <c r="Y3253" s="96"/>
      <c r="Z3253" s="89"/>
      <c r="AA3253" s="95"/>
      <c r="AB3253" s="89"/>
      <c r="AC3253" s="109"/>
      <c r="AD3253" s="89"/>
      <c r="AE3253" s="89"/>
      <c r="AF3253" s="191"/>
      <c r="AG3253" s="194"/>
      <c r="AH3253" s="193"/>
      <c r="AI3253" s="97"/>
      <c r="AJ3253" s="97"/>
      <c r="AK3253" s="97"/>
      <c r="AL3253" s="45" t="s">
        <v>67</v>
      </c>
      <c r="AM3253" s="160" t="str">
        <f>MONTH(B3253)&amp;"/"&amp;YEAR(B3253)</f>
        <v>3/2026</v>
      </c>
      <c r="AN3253" s="45">
        <f>WEEKNUM(B3253)-WEEKNUM(EOMONTH(B3253,-1)+1)+1</f>
        <v>4</v>
      </c>
      <c r="AO3253" s="45" t="str">
        <f>MONTH(R3253)&amp;"/"&amp;YEAR(R3253)</f>
        <v>1/1900</v>
      </c>
      <c r="AP3253" s="45" t="e">
        <f>WEEKNUM(R3253)-WEEKNUM(EOMONTH(R3253,-1)+1)+1</f>
        <v>#NUM!</v>
      </c>
      <c r="AQ3253" s="45">
        <f>IF(AU3253="S",IF(Q3253="1. Aceitou o programa",R3253-B3253,0),0)</f>
        <v>0</v>
      </c>
      <c r="AR3253" s="45">
        <f>IF(AU3253="S",IF(AND(S3253&lt;&gt;"",R3253&lt;&gt;""),S3253-R3253,0),0)</f>
        <v>0</v>
      </c>
      <c r="AS3253" s="45">
        <f>IF(AU3253="S",IF(Q3253="1. Aceitou o programa",IF(OR(X3253="Não se Aplica",X3253=""),IF(OR(W3253="Não se Aplica",W3253=""),0,W3253-V3253),AVERAGE(X3253-W3253,W3253-V3253)),0),0)</f>
        <v>0</v>
      </c>
      <c r="AT3253" s="45">
        <f>IF(AU3253="S",IF(AND(Q3253="1. Aceitou o programa",AB3253="Realizada"),IFERROR(IF(AA3253="",0,AA3253-R3253),0),0),0)</f>
        <v>0</v>
      </c>
      <c r="AU3253" s="45" t="str">
        <f>_xlfn.XLOOKUP(U3253,'Lista Suspensa'!$AA$20:$AA$23,'Lista Suspensa'!$AB$20:$AB$23,"N/A")</f>
        <v>S</v>
      </c>
    </row>
    <row r="3254" spans="1:47" ht="12" customHeight="1" x14ac:dyDescent="0.3">
      <c r="A3254" s="87" t="s">
        <v>66</v>
      </c>
      <c r="B3254" s="88">
        <v>46148</v>
      </c>
      <c r="C3254" s="89" t="s">
        <v>857</v>
      </c>
      <c r="D3254" s="89" t="s">
        <v>49</v>
      </c>
      <c r="E3254" s="189">
        <v>86755010</v>
      </c>
      <c r="F3254" s="197" t="s">
        <v>8105</v>
      </c>
      <c r="G3254" s="90">
        <v>12907667890</v>
      </c>
      <c r="H3254" s="91">
        <v>26413</v>
      </c>
      <c r="I3254" s="89">
        <v>54</v>
      </c>
      <c r="J3254" s="89" t="s">
        <v>51</v>
      </c>
      <c r="K3254" s="89" t="s">
        <v>52</v>
      </c>
      <c r="L3254" s="89" t="s">
        <v>85</v>
      </c>
      <c r="M3254" s="89"/>
      <c r="N3254" s="89">
        <v>100</v>
      </c>
      <c r="O3254" s="92" t="s">
        <v>8106</v>
      </c>
      <c r="P3254" s="93" t="s">
        <v>57</v>
      </c>
      <c r="Q3254" s="110" t="s">
        <v>5322</v>
      </c>
      <c r="R3254" s="94"/>
      <c r="S3254" s="95">
        <v>46168</v>
      </c>
      <c r="T3254" s="95" t="s">
        <v>5203</v>
      </c>
      <c r="U3254" s="95" t="s">
        <v>1125</v>
      </c>
      <c r="V3254" s="91">
        <v>46157</v>
      </c>
      <c r="W3254" s="91">
        <v>46160</v>
      </c>
      <c r="X3254" s="91">
        <v>46167</v>
      </c>
      <c r="Y3254" s="96" t="s">
        <v>2851</v>
      </c>
      <c r="Z3254" s="89"/>
      <c r="AA3254" s="95"/>
      <c r="AB3254" s="89"/>
      <c r="AC3254" s="109"/>
      <c r="AD3254" s="89"/>
      <c r="AE3254" s="89"/>
      <c r="AF3254" s="191"/>
      <c r="AG3254" s="194"/>
      <c r="AH3254" s="193"/>
      <c r="AI3254" s="97"/>
      <c r="AJ3254" s="97" t="s">
        <v>1127</v>
      </c>
      <c r="AK3254" s="97" t="s">
        <v>66</v>
      </c>
      <c r="AL3254" s="45" t="s">
        <v>67</v>
      </c>
      <c r="AM3254" s="160" t="str">
        <f>MONTH(B3254)&amp;"/"&amp;YEAR(B3254)</f>
        <v>5/2026</v>
      </c>
      <c r="AN3254" s="45">
        <f>WEEKNUM(B3254)-WEEKNUM(EOMONTH(B3254,-1)+1)+1</f>
        <v>2</v>
      </c>
      <c r="AO3254" s="45" t="str">
        <f>MONTH(R3254)&amp;"/"&amp;YEAR(R3254)</f>
        <v>1/1900</v>
      </c>
      <c r="AP3254" s="45" t="e">
        <f>WEEKNUM(R3254)-WEEKNUM(EOMONTH(R3254,-1)+1)+1</f>
        <v>#NUM!</v>
      </c>
      <c r="AQ3254" s="45">
        <f>IF(AU3254="S",IF(Q3254="1. Aceitou o programa",R3254-B3254,0),0)</f>
        <v>0</v>
      </c>
      <c r="AR3254" s="45">
        <f>IF(AU3254="S",IF(AND(S3254&lt;&gt;"",R3254&lt;&gt;""),S3254-R3254,0),0)</f>
        <v>0</v>
      </c>
      <c r="AS3254" s="45">
        <f>IF(AU3254="S",IF(Q3254="1. Aceitou o programa",IF(OR(X3254="Não se Aplica",X3254=""),IF(OR(W3254="Não se Aplica",W3254=""),0,W3254-V3254),AVERAGE(X3254-W3254,W3254-V3254)),0),0)</f>
        <v>0</v>
      </c>
      <c r="AT3254" s="45">
        <f>IF(AU3254="S",IF(AND(Q3254="1. Aceitou o programa",AB3254="Realizada"),IFERROR(IF(AA3254="",0,AA3254-R3254),0),0),0)</f>
        <v>0</v>
      </c>
      <c r="AU3254" s="45" t="str">
        <f>_xlfn.XLOOKUP(U3254,'Lista Suspensa'!$AA$20:$AA$23,'Lista Suspensa'!$AB$20:$AB$23,"N/A")</f>
        <v>S</v>
      </c>
    </row>
    <row r="3255" spans="1:47" ht="12" customHeight="1" x14ac:dyDescent="0.3">
      <c r="A3255" s="87" t="s">
        <v>47</v>
      </c>
      <c r="B3255" s="88">
        <v>46104</v>
      </c>
      <c r="C3255" s="89" t="s">
        <v>48</v>
      </c>
      <c r="D3255" s="89" t="s">
        <v>49</v>
      </c>
      <c r="E3255" s="189">
        <v>88211454</v>
      </c>
      <c r="F3255" s="197" t="s">
        <v>8107</v>
      </c>
      <c r="G3255" s="90">
        <v>11413302459</v>
      </c>
      <c r="H3255" s="91">
        <v>32994</v>
      </c>
      <c r="I3255" s="89"/>
      <c r="J3255" s="89" t="s">
        <v>84</v>
      </c>
      <c r="K3255" s="89" t="s">
        <v>52</v>
      </c>
      <c r="L3255" s="89" t="s">
        <v>85</v>
      </c>
      <c r="M3255" s="89" t="s">
        <v>8108</v>
      </c>
      <c r="N3255" s="89" t="s">
        <v>137</v>
      </c>
      <c r="O3255" s="92" t="s">
        <v>8109</v>
      </c>
      <c r="P3255" s="93" t="s">
        <v>57</v>
      </c>
      <c r="Q3255" s="110" t="s">
        <v>5322</v>
      </c>
      <c r="R3255" s="94"/>
      <c r="S3255" s="95">
        <v>46168</v>
      </c>
      <c r="T3255" s="95" t="s">
        <v>5203</v>
      </c>
      <c r="U3255" s="95" t="s">
        <v>1125</v>
      </c>
      <c r="V3255" s="91">
        <v>46147</v>
      </c>
      <c r="W3255" s="91">
        <v>46161</v>
      </c>
      <c r="X3255" s="91">
        <v>46168</v>
      </c>
      <c r="Y3255" s="96"/>
      <c r="Z3255" s="89"/>
      <c r="AA3255" s="95"/>
      <c r="AB3255" s="89"/>
      <c r="AC3255" s="109"/>
      <c r="AD3255" s="89"/>
      <c r="AE3255" s="89"/>
      <c r="AF3255" s="191"/>
      <c r="AG3255" s="194"/>
      <c r="AH3255" s="193"/>
      <c r="AI3255" s="97"/>
      <c r="AJ3255" s="97"/>
      <c r="AK3255" s="97"/>
      <c r="AL3255" s="45" t="s">
        <v>67</v>
      </c>
      <c r="AM3255" s="160" t="str">
        <f>MONTH(B3255)&amp;"/"&amp;YEAR(B3255)</f>
        <v>3/2026</v>
      </c>
      <c r="AN3255" s="45">
        <f>WEEKNUM(B3255)-WEEKNUM(EOMONTH(B3255,-1)+1)+1</f>
        <v>4</v>
      </c>
      <c r="AO3255" s="45" t="str">
        <f>MONTH(R3255)&amp;"/"&amp;YEAR(R3255)</f>
        <v>1/1900</v>
      </c>
      <c r="AP3255" s="45" t="e">
        <f>WEEKNUM(R3255)-WEEKNUM(EOMONTH(R3255,-1)+1)+1</f>
        <v>#NUM!</v>
      </c>
      <c r="AQ3255" s="45">
        <f>IF(AU3255="S",IF(Q3255="1. Aceitou o programa",R3255-B3255,0),0)</f>
        <v>0</v>
      </c>
      <c r="AR3255" s="45">
        <f>IF(AU3255="S",IF(AND(S3255&lt;&gt;"",R3255&lt;&gt;""),S3255-R3255,0),0)</f>
        <v>0</v>
      </c>
      <c r="AS3255" s="45">
        <f>IF(AU3255="S",IF(Q3255="1. Aceitou o programa",IF(OR(X3255="Não se Aplica",X3255=""),IF(OR(W3255="Não se Aplica",W3255=""),0,W3255-V3255),AVERAGE(X3255-W3255,W3255-V3255)),0),0)</f>
        <v>0</v>
      </c>
      <c r="AT3255" s="45">
        <f>IF(AU3255="S",IF(AND(Q3255="1. Aceitou o programa",AB3255="Realizada"),IFERROR(IF(AA3255="",0,AA3255-R3255),0),0),0)</f>
        <v>0</v>
      </c>
      <c r="AU3255" s="45" t="str">
        <f>_xlfn.XLOOKUP(U3255,'Lista Suspensa'!$AA$20:$AA$23,'Lista Suspensa'!$AB$20:$AB$23,"N/A")</f>
        <v>S</v>
      </c>
    </row>
    <row r="3256" spans="1:47" ht="12" customHeight="1" x14ac:dyDescent="0.3">
      <c r="A3256" s="87" t="s">
        <v>47</v>
      </c>
      <c r="B3256" s="88">
        <v>46104</v>
      </c>
      <c r="C3256" s="89" t="s">
        <v>48</v>
      </c>
      <c r="D3256" s="89" t="s">
        <v>49</v>
      </c>
      <c r="E3256" s="189">
        <v>84639808</v>
      </c>
      <c r="F3256" s="197" t="s">
        <v>8110</v>
      </c>
      <c r="G3256" s="90">
        <v>2162256711</v>
      </c>
      <c r="H3256" s="91">
        <v>26572</v>
      </c>
      <c r="I3256" s="89"/>
      <c r="J3256" s="89" t="s">
        <v>84</v>
      </c>
      <c r="K3256" s="89" t="s">
        <v>76</v>
      </c>
      <c r="L3256" s="89" t="s">
        <v>95</v>
      </c>
      <c r="M3256" s="89" t="s">
        <v>234</v>
      </c>
      <c r="N3256" s="89" t="s">
        <v>137</v>
      </c>
      <c r="O3256" s="92" t="s">
        <v>8111</v>
      </c>
      <c r="P3256" s="93" t="s">
        <v>57</v>
      </c>
      <c r="Q3256" s="110" t="s">
        <v>5322</v>
      </c>
      <c r="R3256" s="94"/>
      <c r="S3256" s="95">
        <v>46168</v>
      </c>
      <c r="T3256" s="95" t="s">
        <v>5203</v>
      </c>
      <c r="U3256" s="95" t="s">
        <v>1125</v>
      </c>
      <c r="V3256" s="91">
        <v>46147</v>
      </c>
      <c r="W3256" s="91">
        <v>46161</v>
      </c>
      <c r="X3256" s="91">
        <v>46168</v>
      </c>
      <c r="Y3256" s="96"/>
      <c r="Z3256" s="89"/>
      <c r="AA3256" s="95"/>
      <c r="AB3256" s="89"/>
      <c r="AC3256" s="109"/>
      <c r="AD3256" s="89"/>
      <c r="AE3256" s="89"/>
      <c r="AF3256" s="191"/>
      <c r="AG3256" s="194"/>
      <c r="AH3256" s="193"/>
      <c r="AI3256" s="97"/>
      <c r="AJ3256" s="97"/>
      <c r="AK3256" s="97"/>
      <c r="AL3256" s="45" t="s">
        <v>67</v>
      </c>
      <c r="AM3256" s="160" t="str">
        <f>MONTH(B3256)&amp;"/"&amp;YEAR(B3256)</f>
        <v>3/2026</v>
      </c>
      <c r="AN3256" s="45">
        <f>WEEKNUM(B3256)-WEEKNUM(EOMONTH(B3256,-1)+1)+1</f>
        <v>4</v>
      </c>
      <c r="AO3256" s="45" t="str">
        <f>MONTH(R3256)&amp;"/"&amp;YEAR(R3256)</f>
        <v>1/1900</v>
      </c>
      <c r="AP3256" s="45" t="e">
        <f>WEEKNUM(R3256)-WEEKNUM(EOMONTH(R3256,-1)+1)+1</f>
        <v>#NUM!</v>
      </c>
      <c r="AQ3256" s="45">
        <f>IF(AU3256="S",IF(Q3256="1. Aceitou o programa",R3256-B3256,0),0)</f>
        <v>0</v>
      </c>
      <c r="AR3256" s="45">
        <f>IF(AU3256="S",IF(AND(S3256&lt;&gt;"",R3256&lt;&gt;""),S3256-R3256,0),0)</f>
        <v>0</v>
      </c>
      <c r="AS3256" s="45">
        <f>IF(AU3256="S",IF(Q3256="1. Aceitou o programa",IF(OR(X3256="Não se Aplica",X3256=""),IF(OR(W3256="Não se Aplica",W3256=""),0,W3256-V3256),AVERAGE(X3256-W3256,W3256-V3256)),0),0)</f>
        <v>0</v>
      </c>
      <c r="AT3256" s="45">
        <f>IF(AU3256="S",IF(AND(Q3256="1. Aceitou o programa",AB3256="Realizada"),IFERROR(IF(AA3256="",0,AA3256-R3256),0),0),0)</f>
        <v>0</v>
      </c>
      <c r="AU3256" s="45" t="str">
        <f>_xlfn.XLOOKUP(U3256,'Lista Suspensa'!$AA$20:$AA$23,'Lista Suspensa'!$AB$20:$AB$23,"N/A")</f>
        <v>S</v>
      </c>
    </row>
    <row r="3257" spans="1:47" ht="12" customHeight="1" x14ac:dyDescent="0.3">
      <c r="A3257" s="87" t="s">
        <v>47</v>
      </c>
      <c r="B3257" s="88">
        <v>46104</v>
      </c>
      <c r="C3257" s="89" t="s">
        <v>48</v>
      </c>
      <c r="D3257" s="89" t="s">
        <v>49</v>
      </c>
      <c r="E3257" s="189">
        <v>83400866</v>
      </c>
      <c r="F3257" s="197" t="s">
        <v>8112</v>
      </c>
      <c r="G3257" s="90">
        <v>8337574402</v>
      </c>
      <c r="H3257" s="91">
        <v>32501</v>
      </c>
      <c r="I3257" s="89"/>
      <c r="J3257" s="89" t="s">
        <v>84</v>
      </c>
      <c r="K3257" s="89" t="s">
        <v>771</v>
      </c>
      <c r="L3257" s="89" t="s">
        <v>772</v>
      </c>
      <c r="M3257" s="89" t="s">
        <v>5052</v>
      </c>
      <c r="N3257" s="89" t="s">
        <v>176</v>
      </c>
      <c r="O3257" s="92" t="s">
        <v>8113</v>
      </c>
      <c r="P3257" s="93" t="s">
        <v>57</v>
      </c>
      <c r="Q3257" s="110" t="s">
        <v>5322</v>
      </c>
      <c r="R3257" s="94"/>
      <c r="S3257" s="95">
        <v>46168</v>
      </c>
      <c r="T3257" s="95" t="s">
        <v>5203</v>
      </c>
      <c r="U3257" s="95" t="s">
        <v>1125</v>
      </c>
      <c r="V3257" s="91">
        <v>46147</v>
      </c>
      <c r="W3257" s="91">
        <v>46161</v>
      </c>
      <c r="X3257" s="91">
        <v>46168</v>
      </c>
      <c r="Y3257" s="96"/>
      <c r="Z3257" s="89"/>
      <c r="AA3257" s="95"/>
      <c r="AB3257" s="89"/>
      <c r="AC3257" s="109"/>
      <c r="AD3257" s="89"/>
      <c r="AE3257" s="89"/>
      <c r="AF3257" s="191"/>
      <c r="AG3257" s="194"/>
      <c r="AH3257" s="193"/>
      <c r="AI3257" s="97"/>
      <c r="AJ3257" s="97"/>
      <c r="AK3257" s="97"/>
      <c r="AL3257" s="45" t="s">
        <v>67</v>
      </c>
      <c r="AM3257" s="160" t="str">
        <f>MONTH(B3257)&amp;"/"&amp;YEAR(B3257)</f>
        <v>3/2026</v>
      </c>
      <c r="AN3257" s="45">
        <f>WEEKNUM(B3257)-WEEKNUM(EOMONTH(B3257,-1)+1)+1</f>
        <v>4</v>
      </c>
      <c r="AO3257" s="45" t="str">
        <f>MONTH(R3257)&amp;"/"&amp;YEAR(R3257)</f>
        <v>1/1900</v>
      </c>
      <c r="AP3257" s="45" t="e">
        <f>WEEKNUM(R3257)-WEEKNUM(EOMONTH(R3257,-1)+1)+1</f>
        <v>#NUM!</v>
      </c>
      <c r="AQ3257" s="45">
        <f>IF(AU3257="S",IF(Q3257="1. Aceitou o programa",R3257-B3257,0),0)</f>
        <v>0</v>
      </c>
      <c r="AR3257" s="45">
        <f>IF(AU3257="S",IF(AND(S3257&lt;&gt;"",R3257&lt;&gt;""),S3257-R3257,0),0)</f>
        <v>0</v>
      </c>
      <c r="AS3257" s="45">
        <f>IF(AU3257="S",IF(Q3257="1. Aceitou o programa",IF(OR(X3257="Não se Aplica",X3257=""),IF(OR(W3257="Não se Aplica",W3257=""),0,W3257-V3257),AVERAGE(X3257-W3257,W3257-V3257)),0),0)</f>
        <v>0</v>
      </c>
      <c r="AT3257" s="45">
        <f>IF(AU3257="S",IF(AND(Q3257="1. Aceitou o programa",AB3257="Realizada"),IFERROR(IF(AA3257="",0,AA3257-R3257),0),0),0)</f>
        <v>0</v>
      </c>
      <c r="AU3257" s="45" t="str">
        <f>_xlfn.XLOOKUP(U3257,'Lista Suspensa'!$AA$20:$AA$23,'Lista Suspensa'!$AB$20:$AB$23,"N/A")</f>
        <v>S</v>
      </c>
    </row>
    <row r="3258" spans="1:47" ht="12" customHeight="1" x14ac:dyDescent="0.3">
      <c r="A3258" s="87" t="s">
        <v>47</v>
      </c>
      <c r="B3258" s="88">
        <v>46104</v>
      </c>
      <c r="C3258" s="89" t="s">
        <v>48</v>
      </c>
      <c r="D3258" s="89" t="s">
        <v>49</v>
      </c>
      <c r="E3258" s="189">
        <v>95093764</v>
      </c>
      <c r="F3258" s="197" t="s">
        <v>8114</v>
      </c>
      <c r="G3258" s="90">
        <v>33252715880</v>
      </c>
      <c r="H3258" s="91">
        <v>30948</v>
      </c>
      <c r="I3258" s="89"/>
      <c r="J3258" s="89" t="s">
        <v>51</v>
      </c>
      <c r="K3258" s="89" t="s">
        <v>52</v>
      </c>
      <c r="L3258" s="89" t="s">
        <v>85</v>
      </c>
      <c r="M3258" s="89" t="s">
        <v>513</v>
      </c>
      <c r="N3258" s="89" t="s">
        <v>137</v>
      </c>
      <c r="O3258" s="92" t="s">
        <v>8115</v>
      </c>
      <c r="P3258" s="93" t="s">
        <v>57</v>
      </c>
      <c r="Q3258" s="110" t="s">
        <v>5322</v>
      </c>
      <c r="R3258" s="94"/>
      <c r="S3258" s="95">
        <v>46168</v>
      </c>
      <c r="T3258" s="95" t="s">
        <v>5203</v>
      </c>
      <c r="U3258" s="95" t="s">
        <v>1125</v>
      </c>
      <c r="V3258" s="91">
        <v>46147</v>
      </c>
      <c r="W3258" s="91">
        <v>46161</v>
      </c>
      <c r="X3258" s="91">
        <v>46168</v>
      </c>
      <c r="Y3258" s="96"/>
      <c r="Z3258" s="89"/>
      <c r="AA3258" s="95"/>
      <c r="AB3258" s="89"/>
      <c r="AC3258" s="109"/>
      <c r="AD3258" s="89"/>
      <c r="AE3258" s="89"/>
      <c r="AF3258" s="191"/>
      <c r="AG3258" s="194"/>
      <c r="AH3258" s="193"/>
      <c r="AI3258" s="97"/>
      <c r="AJ3258" s="97"/>
      <c r="AK3258" s="97"/>
      <c r="AL3258" s="45" t="s">
        <v>67</v>
      </c>
      <c r="AM3258" s="160" t="str">
        <f>MONTH(B3258)&amp;"/"&amp;YEAR(B3258)</f>
        <v>3/2026</v>
      </c>
      <c r="AN3258" s="45">
        <f>WEEKNUM(B3258)-WEEKNUM(EOMONTH(B3258,-1)+1)+1</f>
        <v>4</v>
      </c>
      <c r="AO3258" s="45" t="str">
        <f>MONTH(R3258)&amp;"/"&amp;YEAR(R3258)</f>
        <v>1/1900</v>
      </c>
      <c r="AP3258" s="45" t="e">
        <f>WEEKNUM(R3258)-WEEKNUM(EOMONTH(R3258,-1)+1)+1</f>
        <v>#NUM!</v>
      </c>
      <c r="AQ3258" s="45">
        <f>IF(AU3258="S",IF(Q3258="1. Aceitou o programa",R3258-B3258,0),0)</f>
        <v>0</v>
      </c>
      <c r="AR3258" s="45">
        <f>IF(AU3258="S",IF(AND(S3258&lt;&gt;"",R3258&lt;&gt;""),S3258-R3258,0),0)</f>
        <v>0</v>
      </c>
      <c r="AS3258" s="45">
        <f>IF(AU3258="S",IF(Q3258="1. Aceitou o programa",IF(OR(X3258="Não se Aplica",X3258=""),IF(OR(W3258="Não se Aplica",W3258=""),0,W3258-V3258),AVERAGE(X3258-W3258,W3258-V3258)),0),0)</f>
        <v>0</v>
      </c>
      <c r="AT3258" s="45">
        <f>IF(AU3258="S",IF(AND(Q3258="1. Aceitou o programa",AB3258="Realizada"),IFERROR(IF(AA3258="",0,AA3258-R3258),0),0),0)</f>
        <v>0</v>
      </c>
      <c r="AU3258" s="45" t="str">
        <f>_xlfn.XLOOKUP(U3258,'Lista Suspensa'!$AA$20:$AA$23,'Lista Suspensa'!$AB$20:$AB$23,"N/A")</f>
        <v>S</v>
      </c>
    </row>
    <row r="3259" spans="1:47" ht="12" customHeight="1" x14ac:dyDescent="0.3">
      <c r="A3259" s="87" t="s">
        <v>47</v>
      </c>
      <c r="B3259" s="88">
        <v>46104</v>
      </c>
      <c r="C3259" s="89" t="s">
        <v>48</v>
      </c>
      <c r="D3259" s="89" t="s">
        <v>49</v>
      </c>
      <c r="E3259" s="189">
        <v>89654587</v>
      </c>
      <c r="F3259" s="197" t="s">
        <v>8116</v>
      </c>
      <c r="G3259" s="90">
        <v>57872280817</v>
      </c>
      <c r="H3259" s="91">
        <v>38083</v>
      </c>
      <c r="I3259" s="89"/>
      <c r="J3259" s="89" t="s">
        <v>51</v>
      </c>
      <c r="K3259" s="89" t="s">
        <v>52</v>
      </c>
      <c r="L3259" s="89" t="s">
        <v>85</v>
      </c>
      <c r="M3259" s="89" t="s">
        <v>1035</v>
      </c>
      <c r="N3259" s="89" t="s">
        <v>137</v>
      </c>
      <c r="O3259" s="92" t="s">
        <v>8117</v>
      </c>
      <c r="P3259" s="93" t="s">
        <v>57</v>
      </c>
      <c r="Q3259" s="110" t="s">
        <v>5322</v>
      </c>
      <c r="R3259" s="94"/>
      <c r="S3259" s="95">
        <v>46168</v>
      </c>
      <c r="T3259" s="95" t="s">
        <v>5203</v>
      </c>
      <c r="U3259" s="95" t="s">
        <v>1125</v>
      </c>
      <c r="V3259" s="91">
        <v>46147</v>
      </c>
      <c r="W3259" s="91">
        <v>46161</v>
      </c>
      <c r="X3259" s="91">
        <v>46168</v>
      </c>
      <c r="Y3259" s="96"/>
      <c r="Z3259" s="89"/>
      <c r="AA3259" s="95"/>
      <c r="AB3259" s="89"/>
      <c r="AC3259" s="109"/>
      <c r="AD3259" s="89"/>
      <c r="AE3259" s="89"/>
      <c r="AF3259" s="191"/>
      <c r="AG3259" s="194"/>
      <c r="AH3259" s="193"/>
      <c r="AI3259" s="97"/>
      <c r="AJ3259" s="97"/>
      <c r="AK3259" s="97"/>
      <c r="AL3259" s="45" t="s">
        <v>67</v>
      </c>
      <c r="AM3259" s="160" t="str">
        <f>MONTH(B3259)&amp;"/"&amp;YEAR(B3259)</f>
        <v>3/2026</v>
      </c>
      <c r="AN3259" s="45">
        <f>WEEKNUM(B3259)-WEEKNUM(EOMONTH(B3259,-1)+1)+1</f>
        <v>4</v>
      </c>
      <c r="AO3259" s="45" t="str">
        <f>MONTH(R3259)&amp;"/"&amp;YEAR(R3259)</f>
        <v>1/1900</v>
      </c>
      <c r="AP3259" s="45" t="e">
        <f>WEEKNUM(R3259)-WEEKNUM(EOMONTH(R3259,-1)+1)+1</f>
        <v>#NUM!</v>
      </c>
      <c r="AQ3259" s="45">
        <f>IF(AU3259="S",IF(Q3259="1. Aceitou o programa",R3259-B3259,0),0)</f>
        <v>0</v>
      </c>
      <c r="AR3259" s="45">
        <f>IF(AU3259="S",IF(AND(S3259&lt;&gt;"",R3259&lt;&gt;""),S3259-R3259,0),0)</f>
        <v>0</v>
      </c>
      <c r="AS3259" s="45">
        <f>IF(AU3259="S",IF(Q3259="1. Aceitou o programa",IF(OR(X3259="Não se Aplica",X3259=""),IF(OR(W3259="Não se Aplica",W3259=""),0,W3259-V3259),AVERAGE(X3259-W3259,W3259-V3259)),0),0)</f>
        <v>0</v>
      </c>
      <c r="AT3259" s="45">
        <f>IF(AU3259="S",IF(AND(Q3259="1. Aceitou o programa",AB3259="Realizada"),IFERROR(IF(AA3259="",0,AA3259-R3259),0),0),0)</f>
        <v>0</v>
      </c>
      <c r="AU3259" s="45" t="str">
        <f>_xlfn.XLOOKUP(U3259,'Lista Suspensa'!$AA$20:$AA$23,'Lista Suspensa'!$AB$20:$AB$23,"N/A")</f>
        <v>S</v>
      </c>
    </row>
    <row r="3260" spans="1:47" ht="12" customHeight="1" x14ac:dyDescent="0.3">
      <c r="A3260" s="87" t="s">
        <v>47</v>
      </c>
      <c r="B3260" s="88">
        <v>46104</v>
      </c>
      <c r="C3260" s="89" t="s">
        <v>48</v>
      </c>
      <c r="D3260" s="89" t="s">
        <v>49</v>
      </c>
      <c r="E3260" s="189">
        <v>83620450</v>
      </c>
      <c r="F3260" s="197" t="s">
        <v>8118</v>
      </c>
      <c r="G3260" s="90">
        <v>13488079899</v>
      </c>
      <c r="H3260" s="91">
        <v>25043</v>
      </c>
      <c r="I3260" s="89"/>
      <c r="J3260" s="89" t="s">
        <v>84</v>
      </c>
      <c r="K3260" s="89" t="s">
        <v>52</v>
      </c>
      <c r="L3260" s="89" t="s">
        <v>53</v>
      </c>
      <c r="M3260" s="89" t="s">
        <v>7145</v>
      </c>
      <c r="N3260" s="89" t="s">
        <v>137</v>
      </c>
      <c r="O3260" s="92" t="s">
        <v>8119</v>
      </c>
      <c r="P3260" s="93" t="s">
        <v>57</v>
      </c>
      <c r="Q3260" s="110" t="s">
        <v>5322</v>
      </c>
      <c r="R3260" s="94"/>
      <c r="S3260" s="95">
        <v>46168</v>
      </c>
      <c r="T3260" s="95" t="s">
        <v>5203</v>
      </c>
      <c r="U3260" s="95" t="s">
        <v>1125</v>
      </c>
      <c r="V3260" s="91">
        <v>46147</v>
      </c>
      <c r="W3260" s="91">
        <v>46161</v>
      </c>
      <c r="X3260" s="91">
        <v>46168</v>
      </c>
      <c r="Y3260" s="96"/>
      <c r="Z3260" s="89"/>
      <c r="AA3260" s="95"/>
      <c r="AB3260" s="89"/>
      <c r="AC3260" s="109"/>
      <c r="AD3260" s="89"/>
      <c r="AE3260" s="89"/>
      <c r="AF3260" s="191"/>
      <c r="AG3260" s="194"/>
      <c r="AH3260" s="193"/>
      <c r="AI3260" s="97"/>
      <c r="AJ3260" s="97"/>
      <c r="AK3260" s="97"/>
      <c r="AL3260" s="45" t="s">
        <v>67</v>
      </c>
      <c r="AM3260" s="160" t="str">
        <f>MONTH(B3260)&amp;"/"&amp;YEAR(B3260)</f>
        <v>3/2026</v>
      </c>
      <c r="AN3260" s="45">
        <f>WEEKNUM(B3260)-WEEKNUM(EOMONTH(B3260,-1)+1)+1</f>
        <v>4</v>
      </c>
      <c r="AO3260" s="45" t="str">
        <f>MONTH(R3260)&amp;"/"&amp;YEAR(R3260)</f>
        <v>1/1900</v>
      </c>
      <c r="AP3260" s="45" t="e">
        <f>WEEKNUM(R3260)-WEEKNUM(EOMONTH(R3260,-1)+1)+1</f>
        <v>#NUM!</v>
      </c>
      <c r="AQ3260" s="45">
        <f>IF(AU3260="S",IF(Q3260="1. Aceitou o programa",R3260-B3260,0),0)</f>
        <v>0</v>
      </c>
      <c r="AR3260" s="45">
        <f>IF(AU3260="S",IF(AND(S3260&lt;&gt;"",R3260&lt;&gt;""),S3260-R3260,0),0)</f>
        <v>0</v>
      </c>
      <c r="AS3260" s="45">
        <f>IF(AU3260="S",IF(Q3260="1. Aceitou o programa",IF(OR(X3260="Não se Aplica",X3260=""),IF(OR(W3260="Não se Aplica",W3260=""),0,W3260-V3260),AVERAGE(X3260-W3260,W3260-V3260)),0),0)</f>
        <v>0</v>
      </c>
      <c r="AT3260" s="45">
        <f>IF(AU3260="S",IF(AND(Q3260="1. Aceitou o programa",AB3260="Realizada"),IFERROR(IF(AA3260="",0,AA3260-R3260),0),0),0)</f>
        <v>0</v>
      </c>
      <c r="AU3260" s="45" t="str">
        <f>_xlfn.XLOOKUP(U3260,'Lista Suspensa'!$AA$20:$AA$23,'Lista Suspensa'!$AB$20:$AB$23,"N/A")</f>
        <v>S</v>
      </c>
    </row>
    <row r="3261" spans="1:47" ht="12" customHeight="1" x14ac:dyDescent="0.3">
      <c r="A3261" s="87" t="s">
        <v>47</v>
      </c>
      <c r="B3261" s="88">
        <v>46104</v>
      </c>
      <c r="C3261" s="89" t="s">
        <v>48</v>
      </c>
      <c r="D3261" s="89" t="s">
        <v>49</v>
      </c>
      <c r="E3261" s="189">
        <v>83712451</v>
      </c>
      <c r="F3261" s="197" t="s">
        <v>8120</v>
      </c>
      <c r="G3261" s="90">
        <v>13913900837</v>
      </c>
      <c r="H3261" s="91">
        <v>26001</v>
      </c>
      <c r="I3261" s="89"/>
      <c r="J3261" s="89" t="s">
        <v>84</v>
      </c>
      <c r="K3261" s="89" t="s">
        <v>52</v>
      </c>
      <c r="L3261" s="89" t="s">
        <v>53</v>
      </c>
      <c r="M3261" s="89" t="s">
        <v>1250</v>
      </c>
      <c r="N3261" s="89" t="s">
        <v>137</v>
      </c>
      <c r="O3261" s="92" t="s">
        <v>8121</v>
      </c>
      <c r="P3261" s="93" t="s">
        <v>57</v>
      </c>
      <c r="Q3261" s="110" t="s">
        <v>5322</v>
      </c>
      <c r="R3261" s="94"/>
      <c r="S3261" s="95">
        <v>46168</v>
      </c>
      <c r="T3261" s="95" t="s">
        <v>5203</v>
      </c>
      <c r="U3261" s="95" t="s">
        <v>1125</v>
      </c>
      <c r="V3261" s="91">
        <v>46147</v>
      </c>
      <c r="W3261" s="91">
        <v>46161</v>
      </c>
      <c r="X3261" s="91">
        <v>46168</v>
      </c>
      <c r="Y3261" s="96"/>
      <c r="Z3261" s="89"/>
      <c r="AA3261" s="95"/>
      <c r="AB3261" s="89"/>
      <c r="AC3261" s="109"/>
      <c r="AD3261" s="89"/>
      <c r="AE3261" s="89"/>
      <c r="AF3261" s="191"/>
      <c r="AG3261" s="194"/>
      <c r="AH3261" s="193"/>
      <c r="AI3261" s="97"/>
      <c r="AJ3261" s="97"/>
      <c r="AK3261" s="97"/>
      <c r="AL3261" s="45" t="s">
        <v>67</v>
      </c>
      <c r="AM3261" s="160" t="str">
        <f>MONTH(B3261)&amp;"/"&amp;YEAR(B3261)</f>
        <v>3/2026</v>
      </c>
      <c r="AN3261" s="45">
        <f>WEEKNUM(B3261)-WEEKNUM(EOMONTH(B3261,-1)+1)+1</f>
        <v>4</v>
      </c>
      <c r="AO3261" s="45" t="str">
        <f>MONTH(R3261)&amp;"/"&amp;YEAR(R3261)</f>
        <v>1/1900</v>
      </c>
      <c r="AP3261" s="45" t="e">
        <f>WEEKNUM(R3261)-WEEKNUM(EOMONTH(R3261,-1)+1)+1</f>
        <v>#NUM!</v>
      </c>
      <c r="AQ3261" s="45">
        <f>IF(AU3261="S",IF(Q3261="1. Aceitou o programa",R3261-B3261,0),0)</f>
        <v>0</v>
      </c>
      <c r="AR3261" s="45">
        <f>IF(AU3261="S",IF(AND(S3261&lt;&gt;"",R3261&lt;&gt;""),S3261-R3261,0),0)</f>
        <v>0</v>
      </c>
      <c r="AS3261" s="45">
        <f>IF(AU3261="S",IF(Q3261="1. Aceitou o programa",IF(OR(X3261="Não se Aplica",X3261=""),IF(OR(W3261="Não se Aplica",W3261=""),0,W3261-V3261),AVERAGE(X3261-W3261,W3261-V3261)),0),0)</f>
        <v>0</v>
      </c>
      <c r="AT3261" s="45">
        <f>IF(AU3261="S",IF(AND(Q3261="1. Aceitou o programa",AB3261="Realizada"),IFERROR(IF(AA3261="",0,AA3261-R3261),0),0),0)</f>
        <v>0</v>
      </c>
      <c r="AU3261" s="45" t="str">
        <f>_xlfn.XLOOKUP(U3261,'Lista Suspensa'!$AA$20:$AA$23,'Lista Suspensa'!$AB$20:$AB$23,"N/A")</f>
        <v>S</v>
      </c>
    </row>
    <row r="3262" spans="1:47" ht="12" customHeight="1" x14ac:dyDescent="0.3">
      <c r="A3262" s="87" t="s">
        <v>47</v>
      </c>
      <c r="B3262" s="88">
        <v>46104</v>
      </c>
      <c r="C3262" s="89" t="s">
        <v>48</v>
      </c>
      <c r="D3262" s="89" t="s">
        <v>49</v>
      </c>
      <c r="E3262" s="189">
        <v>85042691</v>
      </c>
      <c r="F3262" s="197" t="s">
        <v>8122</v>
      </c>
      <c r="G3262" s="90">
        <v>38212554805</v>
      </c>
      <c r="H3262" s="91">
        <v>32925</v>
      </c>
      <c r="I3262" s="89"/>
      <c r="J3262" s="89" t="s">
        <v>51</v>
      </c>
      <c r="K3262" s="89" t="s">
        <v>52</v>
      </c>
      <c r="L3262" s="89" t="s">
        <v>85</v>
      </c>
      <c r="M3262" s="89" t="s">
        <v>1015</v>
      </c>
      <c r="N3262" s="89" t="s">
        <v>291</v>
      </c>
      <c r="O3262" s="92" t="s">
        <v>8123</v>
      </c>
      <c r="P3262" s="93" t="s">
        <v>57</v>
      </c>
      <c r="Q3262" s="110" t="s">
        <v>5322</v>
      </c>
      <c r="R3262" s="94"/>
      <c r="S3262" s="95">
        <v>46168</v>
      </c>
      <c r="T3262" s="95" t="s">
        <v>5203</v>
      </c>
      <c r="U3262" s="95" t="s">
        <v>1125</v>
      </c>
      <c r="V3262" s="91">
        <v>46147</v>
      </c>
      <c r="W3262" s="91">
        <v>46161</v>
      </c>
      <c r="X3262" s="91">
        <v>46168</v>
      </c>
      <c r="Y3262" s="96"/>
      <c r="Z3262" s="89"/>
      <c r="AA3262" s="95"/>
      <c r="AB3262" s="89"/>
      <c r="AC3262" s="109"/>
      <c r="AD3262" s="89"/>
      <c r="AE3262" s="89"/>
      <c r="AF3262" s="191"/>
      <c r="AG3262" s="194"/>
      <c r="AH3262" s="193"/>
      <c r="AI3262" s="97"/>
      <c r="AJ3262" s="97"/>
      <c r="AK3262" s="97"/>
      <c r="AL3262" s="45" t="s">
        <v>67</v>
      </c>
      <c r="AM3262" s="160" t="str">
        <f>MONTH(B3262)&amp;"/"&amp;YEAR(B3262)</f>
        <v>3/2026</v>
      </c>
      <c r="AN3262" s="45">
        <f>WEEKNUM(B3262)-WEEKNUM(EOMONTH(B3262,-1)+1)+1</f>
        <v>4</v>
      </c>
      <c r="AO3262" s="45" t="str">
        <f>MONTH(R3262)&amp;"/"&amp;YEAR(R3262)</f>
        <v>1/1900</v>
      </c>
      <c r="AP3262" s="45" t="e">
        <f>WEEKNUM(R3262)-WEEKNUM(EOMONTH(R3262,-1)+1)+1</f>
        <v>#NUM!</v>
      </c>
      <c r="AQ3262" s="45">
        <f>IF(AU3262="S",IF(Q3262="1. Aceitou o programa",R3262-B3262,0),0)</f>
        <v>0</v>
      </c>
      <c r="AR3262" s="45">
        <f>IF(AU3262="S",IF(AND(S3262&lt;&gt;"",R3262&lt;&gt;""),S3262-R3262,0),0)</f>
        <v>0</v>
      </c>
      <c r="AS3262" s="45">
        <f>IF(AU3262="S",IF(Q3262="1. Aceitou o programa",IF(OR(X3262="Não se Aplica",X3262=""),IF(OR(W3262="Não se Aplica",W3262=""),0,W3262-V3262),AVERAGE(X3262-W3262,W3262-V3262)),0),0)</f>
        <v>0</v>
      </c>
      <c r="AT3262" s="45">
        <f>IF(AU3262="S",IF(AND(Q3262="1. Aceitou o programa",AB3262="Realizada"),IFERROR(IF(AA3262="",0,AA3262-R3262),0),0),0)</f>
        <v>0</v>
      </c>
      <c r="AU3262" s="45" t="str">
        <f>_xlfn.XLOOKUP(U3262,'Lista Suspensa'!$AA$20:$AA$23,'Lista Suspensa'!$AB$20:$AB$23,"N/A")</f>
        <v>S</v>
      </c>
    </row>
    <row r="3263" spans="1:47" ht="12" customHeight="1" x14ac:dyDescent="0.3">
      <c r="A3263" s="87" t="s">
        <v>47</v>
      </c>
      <c r="B3263" s="88">
        <v>46104</v>
      </c>
      <c r="C3263" s="89" t="s">
        <v>48</v>
      </c>
      <c r="D3263" s="89" t="s">
        <v>49</v>
      </c>
      <c r="E3263" s="189">
        <v>83446003</v>
      </c>
      <c r="F3263" s="197" t="s">
        <v>8124</v>
      </c>
      <c r="G3263" s="90">
        <v>51268329800</v>
      </c>
      <c r="H3263" s="91">
        <v>17519</v>
      </c>
      <c r="I3263" s="89"/>
      <c r="J3263" s="89" t="s">
        <v>51</v>
      </c>
      <c r="K3263" s="89" t="s">
        <v>52</v>
      </c>
      <c r="L3263" s="89" t="s">
        <v>85</v>
      </c>
      <c r="M3263" s="89" t="s">
        <v>7615</v>
      </c>
      <c r="N3263" s="89" t="s">
        <v>137</v>
      </c>
      <c r="O3263" s="92" t="s">
        <v>8125</v>
      </c>
      <c r="P3263" s="93" t="s">
        <v>57</v>
      </c>
      <c r="Q3263" s="110" t="s">
        <v>5322</v>
      </c>
      <c r="R3263" s="94"/>
      <c r="S3263" s="95">
        <v>46168</v>
      </c>
      <c r="T3263" s="95" t="s">
        <v>5203</v>
      </c>
      <c r="U3263" s="95" t="s">
        <v>1125</v>
      </c>
      <c r="V3263" s="91">
        <v>46147</v>
      </c>
      <c r="W3263" s="91">
        <v>46161</v>
      </c>
      <c r="X3263" s="91">
        <v>46168</v>
      </c>
      <c r="Y3263" s="96"/>
      <c r="Z3263" s="89"/>
      <c r="AA3263" s="95"/>
      <c r="AB3263" s="89"/>
      <c r="AC3263" s="109"/>
      <c r="AD3263" s="89"/>
      <c r="AE3263" s="89"/>
      <c r="AF3263" s="191"/>
      <c r="AG3263" s="194"/>
      <c r="AH3263" s="193"/>
      <c r="AI3263" s="97"/>
      <c r="AJ3263" s="97"/>
      <c r="AK3263" s="97"/>
      <c r="AL3263" s="45" t="s">
        <v>67</v>
      </c>
      <c r="AM3263" s="160" t="str">
        <f>MONTH(B3263)&amp;"/"&amp;YEAR(B3263)</f>
        <v>3/2026</v>
      </c>
      <c r="AN3263" s="45">
        <f>WEEKNUM(B3263)-WEEKNUM(EOMONTH(B3263,-1)+1)+1</f>
        <v>4</v>
      </c>
      <c r="AO3263" s="45" t="str">
        <f>MONTH(R3263)&amp;"/"&amp;YEAR(R3263)</f>
        <v>1/1900</v>
      </c>
      <c r="AP3263" s="45" t="e">
        <f>WEEKNUM(R3263)-WEEKNUM(EOMONTH(R3263,-1)+1)+1</f>
        <v>#NUM!</v>
      </c>
      <c r="AQ3263" s="45">
        <f>IF(AU3263="S",IF(Q3263="1. Aceitou o programa",R3263-B3263,0),0)</f>
        <v>0</v>
      </c>
      <c r="AR3263" s="45">
        <f>IF(AU3263="S",IF(AND(S3263&lt;&gt;"",R3263&lt;&gt;""),S3263-R3263,0),0)</f>
        <v>0</v>
      </c>
      <c r="AS3263" s="45">
        <f>IF(AU3263="S",IF(Q3263="1. Aceitou o programa",IF(OR(X3263="Não se Aplica",X3263=""),IF(OR(W3263="Não se Aplica",W3263=""),0,W3263-V3263),AVERAGE(X3263-W3263,W3263-V3263)),0),0)</f>
        <v>0</v>
      </c>
      <c r="AT3263" s="45">
        <f>IF(AU3263="S",IF(AND(Q3263="1. Aceitou o programa",AB3263="Realizada"),IFERROR(IF(AA3263="",0,AA3263-R3263),0),0),0)</f>
        <v>0</v>
      </c>
      <c r="AU3263" s="45" t="str">
        <f>_xlfn.XLOOKUP(U3263,'Lista Suspensa'!$AA$20:$AA$23,'Lista Suspensa'!$AB$20:$AB$23,"N/A")</f>
        <v>S</v>
      </c>
    </row>
    <row r="3264" spans="1:47" ht="12" customHeight="1" x14ac:dyDescent="0.3">
      <c r="A3264" s="87" t="s">
        <v>47</v>
      </c>
      <c r="B3264" s="88">
        <v>46104</v>
      </c>
      <c r="C3264" s="89" t="s">
        <v>48</v>
      </c>
      <c r="D3264" s="89" t="s">
        <v>49</v>
      </c>
      <c r="E3264" s="189">
        <v>83528035</v>
      </c>
      <c r="F3264" s="197" t="s">
        <v>8126</v>
      </c>
      <c r="G3264" s="90">
        <v>71385088400</v>
      </c>
      <c r="H3264" s="91">
        <v>26093</v>
      </c>
      <c r="I3264" s="89"/>
      <c r="J3264" s="89" t="s">
        <v>84</v>
      </c>
      <c r="K3264" s="89" t="s">
        <v>52</v>
      </c>
      <c r="L3264" s="89" t="s">
        <v>85</v>
      </c>
      <c r="M3264" s="89" t="s">
        <v>1241</v>
      </c>
      <c r="N3264" s="89" t="s">
        <v>137</v>
      </c>
      <c r="O3264" s="92" t="s">
        <v>8127</v>
      </c>
      <c r="P3264" s="93" t="s">
        <v>57</v>
      </c>
      <c r="Q3264" s="110" t="s">
        <v>5322</v>
      </c>
      <c r="R3264" s="94"/>
      <c r="S3264" s="95">
        <v>46168</v>
      </c>
      <c r="T3264" s="95" t="s">
        <v>5203</v>
      </c>
      <c r="U3264" s="95" t="s">
        <v>1125</v>
      </c>
      <c r="V3264" s="91">
        <v>46147</v>
      </c>
      <c r="W3264" s="91">
        <v>46161</v>
      </c>
      <c r="X3264" s="91">
        <v>46168</v>
      </c>
      <c r="Y3264" s="96"/>
      <c r="Z3264" s="89"/>
      <c r="AA3264" s="95"/>
      <c r="AB3264" s="89"/>
      <c r="AC3264" s="109"/>
      <c r="AD3264" s="89"/>
      <c r="AE3264" s="89"/>
      <c r="AF3264" s="191"/>
      <c r="AG3264" s="194"/>
      <c r="AH3264" s="193"/>
      <c r="AI3264" s="97"/>
      <c r="AJ3264" s="97"/>
      <c r="AK3264" s="97"/>
      <c r="AL3264" s="45" t="s">
        <v>67</v>
      </c>
      <c r="AM3264" s="160" t="str">
        <f>MONTH(B3264)&amp;"/"&amp;YEAR(B3264)</f>
        <v>3/2026</v>
      </c>
      <c r="AN3264" s="45">
        <f>WEEKNUM(B3264)-WEEKNUM(EOMONTH(B3264,-1)+1)+1</f>
        <v>4</v>
      </c>
      <c r="AO3264" s="45" t="str">
        <f>MONTH(R3264)&amp;"/"&amp;YEAR(R3264)</f>
        <v>1/1900</v>
      </c>
      <c r="AP3264" s="45" t="e">
        <f>WEEKNUM(R3264)-WEEKNUM(EOMONTH(R3264,-1)+1)+1</f>
        <v>#NUM!</v>
      </c>
      <c r="AQ3264" s="45">
        <f>IF(AU3264="S",IF(Q3264="1. Aceitou o programa",R3264-B3264,0),0)</f>
        <v>0</v>
      </c>
      <c r="AR3264" s="45">
        <f>IF(AU3264="S",IF(AND(S3264&lt;&gt;"",R3264&lt;&gt;""),S3264-R3264,0),0)</f>
        <v>0</v>
      </c>
      <c r="AS3264" s="45">
        <f>IF(AU3264="S",IF(Q3264="1. Aceitou o programa",IF(OR(X3264="Não se Aplica",X3264=""),IF(OR(W3264="Não se Aplica",W3264=""),0,W3264-V3264),AVERAGE(X3264-W3264,W3264-V3264)),0),0)</f>
        <v>0</v>
      </c>
      <c r="AT3264" s="45">
        <f>IF(AU3264="S",IF(AND(Q3264="1. Aceitou o programa",AB3264="Realizada"),IFERROR(IF(AA3264="",0,AA3264-R3264),0),0),0)</f>
        <v>0</v>
      </c>
      <c r="AU3264" s="45" t="str">
        <f>_xlfn.XLOOKUP(U3264,'Lista Suspensa'!$AA$20:$AA$23,'Lista Suspensa'!$AB$20:$AB$23,"N/A")</f>
        <v>S</v>
      </c>
    </row>
    <row r="3265" spans="1:47" ht="12" customHeight="1" x14ac:dyDescent="0.3">
      <c r="A3265" s="87" t="s">
        <v>47</v>
      </c>
      <c r="B3265" s="88">
        <v>46104</v>
      </c>
      <c r="C3265" s="89" t="s">
        <v>48</v>
      </c>
      <c r="D3265" s="89" t="s">
        <v>49</v>
      </c>
      <c r="E3265" s="189">
        <v>87683322</v>
      </c>
      <c r="F3265" s="197" t="s">
        <v>8128</v>
      </c>
      <c r="G3265" s="90">
        <v>63530449849</v>
      </c>
      <c r="H3265" s="91">
        <v>18064</v>
      </c>
      <c r="I3265" s="89"/>
      <c r="J3265" s="89" t="s">
        <v>84</v>
      </c>
      <c r="K3265" s="89" t="s">
        <v>52</v>
      </c>
      <c r="L3265" s="89" t="s">
        <v>85</v>
      </c>
      <c r="M3265" s="89" t="s">
        <v>1083</v>
      </c>
      <c r="N3265" s="89" t="s">
        <v>449</v>
      </c>
      <c r="O3265" s="92" t="s">
        <v>8129</v>
      </c>
      <c r="P3265" s="93" t="s">
        <v>57</v>
      </c>
      <c r="Q3265" s="110" t="s">
        <v>5322</v>
      </c>
      <c r="R3265" s="94"/>
      <c r="S3265" s="95">
        <v>46168</v>
      </c>
      <c r="T3265" s="95" t="s">
        <v>5203</v>
      </c>
      <c r="U3265" s="95" t="s">
        <v>1125</v>
      </c>
      <c r="V3265" s="91">
        <v>46147</v>
      </c>
      <c r="W3265" s="91">
        <v>46161</v>
      </c>
      <c r="X3265" s="91">
        <v>46168</v>
      </c>
      <c r="Y3265" s="96"/>
      <c r="Z3265" s="89"/>
      <c r="AA3265" s="95"/>
      <c r="AB3265" s="89"/>
      <c r="AC3265" s="109"/>
      <c r="AD3265" s="89"/>
      <c r="AE3265" s="89"/>
      <c r="AF3265" s="191"/>
      <c r="AG3265" s="194"/>
      <c r="AH3265" s="193"/>
      <c r="AI3265" s="97"/>
      <c r="AJ3265" s="97"/>
      <c r="AK3265" s="97"/>
      <c r="AL3265" s="45" t="s">
        <v>67</v>
      </c>
      <c r="AM3265" s="160" t="str">
        <f>MONTH(B3265)&amp;"/"&amp;YEAR(B3265)</f>
        <v>3/2026</v>
      </c>
      <c r="AN3265" s="45">
        <f>WEEKNUM(B3265)-WEEKNUM(EOMONTH(B3265,-1)+1)+1</f>
        <v>4</v>
      </c>
      <c r="AO3265" s="45" t="str">
        <f>MONTH(R3265)&amp;"/"&amp;YEAR(R3265)</f>
        <v>1/1900</v>
      </c>
      <c r="AP3265" s="45" t="e">
        <f>WEEKNUM(R3265)-WEEKNUM(EOMONTH(R3265,-1)+1)+1</f>
        <v>#NUM!</v>
      </c>
      <c r="AQ3265" s="45">
        <f>IF(AU3265="S",IF(Q3265="1. Aceitou o programa",R3265-B3265,0),0)</f>
        <v>0</v>
      </c>
      <c r="AR3265" s="45">
        <f>IF(AU3265="S",IF(AND(S3265&lt;&gt;"",R3265&lt;&gt;""),S3265-R3265,0),0)</f>
        <v>0</v>
      </c>
      <c r="AS3265" s="45">
        <f>IF(AU3265="S",IF(Q3265="1. Aceitou o programa",IF(OR(X3265="Não se Aplica",X3265=""),IF(OR(W3265="Não se Aplica",W3265=""),0,W3265-V3265),AVERAGE(X3265-W3265,W3265-V3265)),0),0)</f>
        <v>0</v>
      </c>
      <c r="AT3265" s="45">
        <f>IF(AU3265="S",IF(AND(Q3265="1. Aceitou o programa",AB3265="Realizada"),IFERROR(IF(AA3265="",0,AA3265-R3265),0),0),0)</f>
        <v>0</v>
      </c>
      <c r="AU3265" s="45" t="str">
        <f>_xlfn.XLOOKUP(U3265,'Lista Suspensa'!$AA$20:$AA$23,'Lista Suspensa'!$AB$20:$AB$23,"N/A")</f>
        <v>S</v>
      </c>
    </row>
    <row r="3266" spans="1:47" ht="12" customHeight="1" x14ac:dyDescent="0.3">
      <c r="A3266" s="87" t="s">
        <v>47</v>
      </c>
      <c r="B3266" s="88">
        <v>46104</v>
      </c>
      <c r="C3266" s="89" t="s">
        <v>48</v>
      </c>
      <c r="D3266" s="89" t="s">
        <v>49</v>
      </c>
      <c r="E3266" s="189">
        <v>83560054</v>
      </c>
      <c r="F3266" s="197" t="s">
        <v>8130</v>
      </c>
      <c r="G3266" s="90">
        <v>14535332819</v>
      </c>
      <c r="H3266" s="91">
        <v>26585</v>
      </c>
      <c r="I3266" s="89"/>
      <c r="J3266" s="89" t="s">
        <v>84</v>
      </c>
      <c r="K3266" s="89" t="s">
        <v>52</v>
      </c>
      <c r="L3266" s="89" t="s">
        <v>53</v>
      </c>
      <c r="M3266" s="89" t="s">
        <v>8131</v>
      </c>
      <c r="N3266" s="89" t="s">
        <v>229</v>
      </c>
      <c r="O3266" s="92" t="s">
        <v>8132</v>
      </c>
      <c r="P3266" s="93" t="s">
        <v>57</v>
      </c>
      <c r="Q3266" s="110" t="s">
        <v>5322</v>
      </c>
      <c r="R3266" s="94"/>
      <c r="S3266" s="95">
        <v>46168</v>
      </c>
      <c r="T3266" s="95" t="s">
        <v>5203</v>
      </c>
      <c r="U3266" s="95" t="s">
        <v>1125</v>
      </c>
      <c r="V3266" s="91">
        <v>46147</v>
      </c>
      <c r="W3266" s="91">
        <v>46161</v>
      </c>
      <c r="X3266" s="91">
        <v>46168</v>
      </c>
      <c r="Y3266" s="96"/>
      <c r="Z3266" s="89"/>
      <c r="AA3266" s="95"/>
      <c r="AB3266" s="89"/>
      <c r="AC3266" s="109"/>
      <c r="AD3266" s="89"/>
      <c r="AE3266" s="89"/>
      <c r="AF3266" s="191"/>
      <c r="AG3266" s="194"/>
      <c r="AH3266" s="193"/>
      <c r="AI3266" s="97"/>
      <c r="AJ3266" s="97"/>
      <c r="AK3266" s="97"/>
      <c r="AL3266" s="45" t="s">
        <v>67</v>
      </c>
      <c r="AM3266" s="160" t="str">
        <f>MONTH(B3266)&amp;"/"&amp;YEAR(B3266)</f>
        <v>3/2026</v>
      </c>
      <c r="AN3266" s="45">
        <f>WEEKNUM(B3266)-WEEKNUM(EOMONTH(B3266,-1)+1)+1</f>
        <v>4</v>
      </c>
      <c r="AO3266" s="45" t="str">
        <f>MONTH(R3266)&amp;"/"&amp;YEAR(R3266)</f>
        <v>1/1900</v>
      </c>
      <c r="AP3266" s="45" t="e">
        <f>WEEKNUM(R3266)-WEEKNUM(EOMONTH(R3266,-1)+1)+1</f>
        <v>#NUM!</v>
      </c>
      <c r="AQ3266" s="45">
        <f>IF(AU3266="S",IF(Q3266="1. Aceitou o programa",R3266-B3266,0),0)</f>
        <v>0</v>
      </c>
      <c r="AR3266" s="45">
        <f>IF(AU3266="S",IF(AND(S3266&lt;&gt;"",R3266&lt;&gt;""),S3266-R3266,0),0)</f>
        <v>0</v>
      </c>
      <c r="AS3266" s="45">
        <f>IF(AU3266="S",IF(Q3266="1. Aceitou o programa",IF(OR(X3266="Não se Aplica",X3266=""),IF(OR(W3266="Não se Aplica",W3266=""),0,W3266-V3266),AVERAGE(X3266-W3266,W3266-V3266)),0),0)</f>
        <v>0</v>
      </c>
      <c r="AT3266" s="45">
        <f>IF(AU3266="S",IF(AND(Q3266="1. Aceitou o programa",AB3266="Realizada"),IFERROR(IF(AA3266="",0,AA3266-R3266),0),0),0)</f>
        <v>0</v>
      </c>
      <c r="AU3266" s="45" t="str">
        <f>_xlfn.XLOOKUP(U3266,'Lista Suspensa'!$AA$20:$AA$23,'Lista Suspensa'!$AB$20:$AB$23,"N/A")</f>
        <v>S</v>
      </c>
    </row>
    <row r="3267" spans="1:47" ht="12" customHeight="1" x14ac:dyDescent="0.3">
      <c r="A3267" s="87" t="s">
        <v>47</v>
      </c>
      <c r="B3267" s="88">
        <v>46104</v>
      </c>
      <c r="C3267" s="89" t="s">
        <v>48</v>
      </c>
      <c r="D3267" s="89" t="s">
        <v>49</v>
      </c>
      <c r="E3267" s="189">
        <v>83566011</v>
      </c>
      <c r="F3267" s="197" t="s">
        <v>8133</v>
      </c>
      <c r="G3267" s="90">
        <v>29729595828</v>
      </c>
      <c r="H3267" s="91">
        <v>29957</v>
      </c>
      <c r="I3267" s="89"/>
      <c r="J3267" s="89" t="s">
        <v>51</v>
      </c>
      <c r="K3267" s="89" t="s">
        <v>76</v>
      </c>
      <c r="L3267" s="89" t="s">
        <v>95</v>
      </c>
      <c r="M3267" s="89" t="s">
        <v>203</v>
      </c>
      <c r="N3267" s="89" t="s">
        <v>137</v>
      </c>
      <c r="O3267" s="92" t="s">
        <v>8134</v>
      </c>
      <c r="P3267" s="93" t="s">
        <v>57</v>
      </c>
      <c r="Q3267" s="110" t="s">
        <v>5322</v>
      </c>
      <c r="R3267" s="94"/>
      <c r="S3267" s="95">
        <v>46168</v>
      </c>
      <c r="T3267" s="95" t="s">
        <v>5203</v>
      </c>
      <c r="U3267" s="95" t="s">
        <v>1125</v>
      </c>
      <c r="V3267" s="91">
        <v>46147</v>
      </c>
      <c r="W3267" s="91">
        <v>46161</v>
      </c>
      <c r="X3267" s="91">
        <v>46168</v>
      </c>
      <c r="Y3267" s="96"/>
      <c r="Z3267" s="89"/>
      <c r="AA3267" s="95"/>
      <c r="AB3267" s="89"/>
      <c r="AC3267" s="109"/>
      <c r="AD3267" s="89"/>
      <c r="AE3267" s="89"/>
      <c r="AF3267" s="191"/>
      <c r="AG3267" s="194"/>
      <c r="AH3267" s="193"/>
      <c r="AI3267" s="97"/>
      <c r="AJ3267" s="97"/>
      <c r="AK3267" s="97"/>
      <c r="AL3267" s="45" t="s">
        <v>67</v>
      </c>
      <c r="AM3267" s="160" t="str">
        <f>MONTH(B3267)&amp;"/"&amp;YEAR(B3267)</f>
        <v>3/2026</v>
      </c>
      <c r="AN3267" s="45">
        <f>WEEKNUM(B3267)-WEEKNUM(EOMONTH(B3267,-1)+1)+1</f>
        <v>4</v>
      </c>
      <c r="AO3267" s="45" t="str">
        <f>MONTH(R3267)&amp;"/"&amp;YEAR(R3267)</f>
        <v>1/1900</v>
      </c>
      <c r="AP3267" s="45" t="e">
        <f>WEEKNUM(R3267)-WEEKNUM(EOMONTH(R3267,-1)+1)+1</f>
        <v>#NUM!</v>
      </c>
      <c r="AQ3267" s="45">
        <f>IF(AU3267="S",IF(Q3267="1. Aceitou o programa",R3267-B3267,0),0)</f>
        <v>0</v>
      </c>
      <c r="AR3267" s="45">
        <f>IF(AU3267="S",IF(AND(S3267&lt;&gt;"",R3267&lt;&gt;""),S3267-R3267,0),0)</f>
        <v>0</v>
      </c>
      <c r="AS3267" s="45">
        <f>IF(AU3267="S",IF(Q3267="1. Aceitou o programa",IF(OR(X3267="Não se Aplica",X3267=""),IF(OR(W3267="Não se Aplica",W3267=""),0,W3267-V3267),AVERAGE(X3267-W3267,W3267-V3267)),0),0)</f>
        <v>0</v>
      </c>
      <c r="AT3267" s="45">
        <f>IF(AU3267="S",IF(AND(Q3267="1. Aceitou o programa",AB3267="Realizada"),IFERROR(IF(AA3267="",0,AA3267-R3267),0),0),0)</f>
        <v>0</v>
      </c>
      <c r="AU3267" s="45" t="str">
        <f>_xlfn.XLOOKUP(U3267,'Lista Suspensa'!$AA$20:$AA$23,'Lista Suspensa'!$AB$20:$AB$23,"N/A")</f>
        <v>S</v>
      </c>
    </row>
    <row r="3268" spans="1:47" ht="12" customHeight="1" x14ac:dyDescent="0.3">
      <c r="A3268" s="87" t="s">
        <v>47</v>
      </c>
      <c r="B3268" s="88">
        <v>46104</v>
      </c>
      <c r="C3268" s="89" t="s">
        <v>48</v>
      </c>
      <c r="D3268" s="89" t="s">
        <v>49</v>
      </c>
      <c r="E3268" s="189">
        <v>83567298</v>
      </c>
      <c r="F3268" s="197" t="s">
        <v>8135</v>
      </c>
      <c r="G3268" s="90">
        <v>35203777802</v>
      </c>
      <c r="H3268" s="91">
        <v>30807</v>
      </c>
      <c r="I3268" s="89"/>
      <c r="J3268" s="89" t="s">
        <v>84</v>
      </c>
      <c r="K3268" s="89" t="s">
        <v>52</v>
      </c>
      <c r="L3268" s="89" t="s">
        <v>53</v>
      </c>
      <c r="M3268" s="89" t="s">
        <v>238</v>
      </c>
      <c r="N3268" s="89" t="s">
        <v>137</v>
      </c>
      <c r="O3268" s="92" t="s">
        <v>8136</v>
      </c>
      <c r="P3268" s="93" t="s">
        <v>57</v>
      </c>
      <c r="Q3268" s="110" t="s">
        <v>5322</v>
      </c>
      <c r="R3268" s="94"/>
      <c r="S3268" s="95">
        <v>46168</v>
      </c>
      <c r="T3268" s="95" t="s">
        <v>5203</v>
      </c>
      <c r="U3268" s="95" t="s">
        <v>1125</v>
      </c>
      <c r="V3268" s="91">
        <v>46147</v>
      </c>
      <c r="W3268" s="91">
        <v>46161</v>
      </c>
      <c r="X3268" s="91">
        <v>46168</v>
      </c>
      <c r="Y3268" s="96"/>
      <c r="Z3268" s="89"/>
      <c r="AA3268" s="95"/>
      <c r="AB3268" s="89"/>
      <c r="AC3268" s="109"/>
      <c r="AD3268" s="89"/>
      <c r="AE3268" s="89"/>
      <c r="AF3268" s="191"/>
      <c r="AG3268" s="194"/>
      <c r="AH3268" s="193"/>
      <c r="AI3268" s="97"/>
      <c r="AJ3268" s="97"/>
      <c r="AK3268" s="97"/>
      <c r="AL3268" s="45" t="s">
        <v>67</v>
      </c>
      <c r="AM3268" s="160" t="str">
        <f>MONTH(B3268)&amp;"/"&amp;YEAR(B3268)</f>
        <v>3/2026</v>
      </c>
      <c r="AN3268" s="45">
        <f>WEEKNUM(B3268)-WEEKNUM(EOMONTH(B3268,-1)+1)+1</f>
        <v>4</v>
      </c>
      <c r="AO3268" s="45" t="str">
        <f>MONTH(R3268)&amp;"/"&amp;YEAR(R3268)</f>
        <v>1/1900</v>
      </c>
      <c r="AP3268" s="45" t="e">
        <f>WEEKNUM(R3268)-WEEKNUM(EOMONTH(R3268,-1)+1)+1</f>
        <v>#NUM!</v>
      </c>
      <c r="AQ3268" s="45">
        <f>IF(AU3268="S",IF(Q3268="1. Aceitou o programa",R3268-B3268,0),0)</f>
        <v>0</v>
      </c>
      <c r="AR3268" s="45">
        <f>IF(AU3268="S",IF(AND(S3268&lt;&gt;"",R3268&lt;&gt;""),S3268-R3268,0),0)</f>
        <v>0</v>
      </c>
      <c r="AS3268" s="45">
        <f>IF(AU3268="S",IF(Q3268="1. Aceitou o programa",IF(OR(X3268="Não se Aplica",X3268=""),IF(OR(W3268="Não se Aplica",W3268=""),0,W3268-V3268),AVERAGE(X3268-W3268,W3268-V3268)),0),0)</f>
        <v>0</v>
      </c>
      <c r="AT3268" s="45">
        <f>IF(AU3268="S",IF(AND(Q3268="1. Aceitou o programa",AB3268="Realizada"),IFERROR(IF(AA3268="",0,AA3268-R3268),0),0),0)</f>
        <v>0</v>
      </c>
      <c r="AU3268" s="45" t="str">
        <f>_xlfn.XLOOKUP(U3268,'Lista Suspensa'!$AA$20:$AA$23,'Lista Suspensa'!$AB$20:$AB$23,"N/A")</f>
        <v>S</v>
      </c>
    </row>
    <row r="3269" spans="1:47" ht="12" customHeight="1" x14ac:dyDescent="0.3">
      <c r="A3269" s="87" t="s">
        <v>47</v>
      </c>
      <c r="B3269" s="88">
        <v>46104</v>
      </c>
      <c r="C3269" s="89" t="s">
        <v>48</v>
      </c>
      <c r="D3269" s="89" t="s">
        <v>49</v>
      </c>
      <c r="E3269" s="189">
        <v>82343502</v>
      </c>
      <c r="F3269" s="197" t="s">
        <v>8137</v>
      </c>
      <c r="G3269" s="90">
        <v>8537614777</v>
      </c>
      <c r="H3269" s="91">
        <v>25448</v>
      </c>
      <c r="I3269" s="89"/>
      <c r="J3269" s="89" t="s">
        <v>51</v>
      </c>
      <c r="K3269" s="89" t="s">
        <v>76</v>
      </c>
      <c r="L3269" s="89" t="s">
        <v>95</v>
      </c>
      <c r="M3269" s="89" t="s">
        <v>222</v>
      </c>
      <c r="N3269" s="89" t="s">
        <v>55</v>
      </c>
      <c r="O3269" s="92" t="s">
        <v>8138</v>
      </c>
      <c r="P3269" s="93" t="s">
        <v>57</v>
      </c>
      <c r="Q3269" s="110" t="s">
        <v>5322</v>
      </c>
      <c r="R3269" s="94"/>
      <c r="S3269" s="95">
        <v>46168</v>
      </c>
      <c r="T3269" s="95" t="s">
        <v>5203</v>
      </c>
      <c r="U3269" s="95" t="s">
        <v>1125</v>
      </c>
      <c r="V3269" s="91">
        <v>46147</v>
      </c>
      <c r="W3269" s="91">
        <v>46161</v>
      </c>
      <c r="X3269" s="91">
        <v>46168</v>
      </c>
      <c r="Y3269" s="96"/>
      <c r="Z3269" s="89"/>
      <c r="AA3269" s="95"/>
      <c r="AB3269" s="89"/>
      <c r="AC3269" s="109"/>
      <c r="AD3269" s="89"/>
      <c r="AE3269" s="89"/>
      <c r="AF3269" s="191"/>
      <c r="AG3269" s="194"/>
      <c r="AH3269" s="193"/>
      <c r="AI3269" s="97"/>
      <c r="AJ3269" s="97"/>
      <c r="AK3269" s="97"/>
      <c r="AL3269" s="45" t="s">
        <v>67</v>
      </c>
      <c r="AM3269" s="160" t="str">
        <f>MONTH(B3269)&amp;"/"&amp;YEAR(B3269)</f>
        <v>3/2026</v>
      </c>
      <c r="AN3269" s="45">
        <f>WEEKNUM(B3269)-WEEKNUM(EOMONTH(B3269,-1)+1)+1</f>
        <v>4</v>
      </c>
      <c r="AO3269" s="45" t="str">
        <f>MONTH(R3269)&amp;"/"&amp;YEAR(R3269)</f>
        <v>1/1900</v>
      </c>
      <c r="AP3269" s="45" t="e">
        <f>WEEKNUM(R3269)-WEEKNUM(EOMONTH(R3269,-1)+1)+1</f>
        <v>#NUM!</v>
      </c>
      <c r="AQ3269" s="45">
        <f>IF(AU3269="S",IF(Q3269="1. Aceitou o programa",R3269-B3269,0),0)</f>
        <v>0</v>
      </c>
      <c r="AR3269" s="45">
        <f>IF(AU3269="S",IF(AND(S3269&lt;&gt;"",R3269&lt;&gt;""),S3269-R3269,0),0)</f>
        <v>0</v>
      </c>
      <c r="AS3269" s="45">
        <f>IF(AU3269="S",IF(Q3269="1. Aceitou o programa",IF(OR(X3269="Não se Aplica",X3269=""),IF(OR(W3269="Não se Aplica",W3269=""),0,W3269-V3269),AVERAGE(X3269-W3269,W3269-V3269)),0),0)</f>
        <v>0</v>
      </c>
      <c r="AT3269" s="45">
        <f>IF(AU3269="S",IF(AND(Q3269="1. Aceitou o programa",AB3269="Realizada"),IFERROR(IF(AA3269="",0,AA3269-R3269),0),0),0)</f>
        <v>0</v>
      </c>
      <c r="AU3269" s="45" t="str">
        <f>_xlfn.XLOOKUP(U3269,'Lista Suspensa'!$AA$20:$AA$23,'Lista Suspensa'!$AB$20:$AB$23,"N/A")</f>
        <v>S</v>
      </c>
    </row>
    <row r="3270" spans="1:47" ht="12" customHeight="1" x14ac:dyDescent="0.3">
      <c r="A3270" s="87" t="s">
        <v>47</v>
      </c>
      <c r="B3270" s="88">
        <v>46104</v>
      </c>
      <c r="C3270" s="89" t="s">
        <v>48</v>
      </c>
      <c r="D3270" s="89" t="s">
        <v>49</v>
      </c>
      <c r="E3270" s="189">
        <v>82340245</v>
      </c>
      <c r="F3270" s="197" t="s">
        <v>8139</v>
      </c>
      <c r="G3270" s="90">
        <v>4318095690</v>
      </c>
      <c r="H3270" s="91">
        <v>29769</v>
      </c>
      <c r="I3270" s="89"/>
      <c r="J3270" s="89" t="s">
        <v>84</v>
      </c>
      <c r="K3270" s="89" t="s">
        <v>52</v>
      </c>
      <c r="L3270" s="89" t="s">
        <v>53</v>
      </c>
      <c r="M3270" s="89" t="s">
        <v>649</v>
      </c>
      <c r="N3270" s="89" t="s">
        <v>229</v>
      </c>
      <c r="O3270" s="92" t="s">
        <v>8140</v>
      </c>
      <c r="P3270" s="93" t="s">
        <v>57</v>
      </c>
      <c r="Q3270" s="110" t="s">
        <v>5322</v>
      </c>
      <c r="R3270" s="94"/>
      <c r="S3270" s="95">
        <v>46168</v>
      </c>
      <c r="T3270" s="95" t="s">
        <v>5203</v>
      </c>
      <c r="U3270" s="95" t="s">
        <v>1125</v>
      </c>
      <c r="V3270" s="91">
        <v>46147</v>
      </c>
      <c r="W3270" s="91">
        <v>46161</v>
      </c>
      <c r="X3270" s="91">
        <v>46168</v>
      </c>
      <c r="Y3270" s="96"/>
      <c r="Z3270" s="89"/>
      <c r="AA3270" s="95"/>
      <c r="AB3270" s="89"/>
      <c r="AC3270" s="109"/>
      <c r="AD3270" s="89"/>
      <c r="AE3270" s="89"/>
      <c r="AF3270" s="191"/>
      <c r="AG3270" s="194"/>
      <c r="AH3270" s="193"/>
      <c r="AI3270" s="97"/>
      <c r="AJ3270" s="97"/>
      <c r="AK3270" s="97"/>
      <c r="AL3270" s="45" t="s">
        <v>67</v>
      </c>
      <c r="AM3270" s="160" t="str">
        <f>MONTH(B3270)&amp;"/"&amp;YEAR(B3270)</f>
        <v>3/2026</v>
      </c>
      <c r="AN3270" s="45">
        <f>WEEKNUM(B3270)-WEEKNUM(EOMONTH(B3270,-1)+1)+1</f>
        <v>4</v>
      </c>
      <c r="AO3270" s="45" t="str">
        <f>MONTH(R3270)&amp;"/"&amp;YEAR(R3270)</f>
        <v>1/1900</v>
      </c>
      <c r="AP3270" s="45" t="e">
        <f>WEEKNUM(R3270)-WEEKNUM(EOMONTH(R3270,-1)+1)+1</f>
        <v>#NUM!</v>
      </c>
      <c r="AQ3270" s="45">
        <f>IF(AU3270="S",IF(Q3270="1. Aceitou o programa",R3270-B3270,0),0)</f>
        <v>0</v>
      </c>
      <c r="AR3270" s="45">
        <f>IF(AU3270="S",IF(AND(S3270&lt;&gt;"",R3270&lt;&gt;""),S3270-R3270,0),0)</f>
        <v>0</v>
      </c>
      <c r="AS3270" s="45">
        <f>IF(AU3270="S",IF(Q3270="1. Aceitou o programa",IF(OR(X3270="Não se Aplica",X3270=""),IF(OR(W3270="Não se Aplica",W3270=""),0,W3270-V3270),AVERAGE(X3270-W3270,W3270-V3270)),0),0)</f>
        <v>0</v>
      </c>
      <c r="AT3270" s="45">
        <f>IF(AU3270="S",IF(AND(Q3270="1. Aceitou o programa",AB3270="Realizada"),IFERROR(IF(AA3270="",0,AA3270-R3270),0),0),0)</f>
        <v>0</v>
      </c>
      <c r="AU3270" s="45" t="str">
        <f>_xlfn.XLOOKUP(U3270,'Lista Suspensa'!$AA$20:$AA$23,'Lista Suspensa'!$AB$20:$AB$23,"N/A")</f>
        <v>S</v>
      </c>
    </row>
    <row r="3271" spans="1:47" ht="12" customHeight="1" x14ac:dyDescent="0.3">
      <c r="A3271" s="87" t="s">
        <v>47</v>
      </c>
      <c r="B3271" s="88">
        <v>46104</v>
      </c>
      <c r="C3271" s="89" t="s">
        <v>48</v>
      </c>
      <c r="D3271" s="89" t="s">
        <v>49</v>
      </c>
      <c r="E3271" s="189">
        <v>88395574</v>
      </c>
      <c r="F3271" s="197" t="s">
        <v>8141</v>
      </c>
      <c r="G3271" s="90">
        <v>2522849417</v>
      </c>
      <c r="H3271" s="91">
        <v>27339</v>
      </c>
      <c r="I3271" s="89"/>
      <c r="J3271" s="89" t="s">
        <v>51</v>
      </c>
      <c r="K3271" s="89" t="s">
        <v>52</v>
      </c>
      <c r="L3271" s="89" t="s">
        <v>53</v>
      </c>
      <c r="M3271" s="89" t="s">
        <v>2755</v>
      </c>
      <c r="N3271" s="89" t="s">
        <v>229</v>
      </c>
      <c r="O3271" s="92" t="s">
        <v>8142</v>
      </c>
      <c r="P3271" s="93" t="s">
        <v>57</v>
      </c>
      <c r="Q3271" s="110" t="s">
        <v>5322</v>
      </c>
      <c r="R3271" s="94"/>
      <c r="S3271" s="95">
        <v>46168</v>
      </c>
      <c r="T3271" s="95" t="s">
        <v>5203</v>
      </c>
      <c r="U3271" s="95" t="s">
        <v>1125</v>
      </c>
      <c r="V3271" s="91">
        <v>46147</v>
      </c>
      <c r="W3271" s="91">
        <v>46161</v>
      </c>
      <c r="X3271" s="91">
        <v>46168</v>
      </c>
      <c r="Y3271" s="96"/>
      <c r="Z3271" s="89"/>
      <c r="AA3271" s="95"/>
      <c r="AB3271" s="89"/>
      <c r="AC3271" s="109"/>
      <c r="AD3271" s="89"/>
      <c r="AE3271" s="89"/>
      <c r="AF3271" s="191"/>
      <c r="AG3271" s="194"/>
      <c r="AH3271" s="193"/>
      <c r="AI3271" s="97"/>
      <c r="AJ3271" s="97"/>
      <c r="AK3271" s="97"/>
      <c r="AL3271" s="45" t="s">
        <v>67</v>
      </c>
      <c r="AM3271" s="160" t="str">
        <f>MONTH(B3271)&amp;"/"&amp;YEAR(B3271)</f>
        <v>3/2026</v>
      </c>
      <c r="AN3271" s="45">
        <f>WEEKNUM(B3271)-WEEKNUM(EOMONTH(B3271,-1)+1)+1</f>
        <v>4</v>
      </c>
      <c r="AO3271" s="45" t="str">
        <f>MONTH(R3271)&amp;"/"&amp;YEAR(R3271)</f>
        <v>1/1900</v>
      </c>
      <c r="AP3271" s="45" t="e">
        <f>WEEKNUM(R3271)-WEEKNUM(EOMONTH(R3271,-1)+1)+1</f>
        <v>#NUM!</v>
      </c>
      <c r="AQ3271" s="45">
        <f>IF(AU3271="S",IF(Q3271="1. Aceitou o programa",R3271-B3271,0),0)</f>
        <v>0</v>
      </c>
      <c r="AR3271" s="45">
        <f>IF(AU3271="S",IF(AND(S3271&lt;&gt;"",R3271&lt;&gt;""),S3271-R3271,0),0)</f>
        <v>0</v>
      </c>
      <c r="AS3271" s="45">
        <f>IF(AU3271="S",IF(Q3271="1. Aceitou o programa",IF(OR(X3271="Não se Aplica",X3271=""),IF(OR(W3271="Não se Aplica",W3271=""),0,W3271-V3271),AVERAGE(X3271-W3271,W3271-V3271)),0),0)</f>
        <v>0</v>
      </c>
      <c r="AT3271" s="45">
        <f>IF(AU3271="S",IF(AND(Q3271="1. Aceitou o programa",AB3271="Realizada"),IFERROR(IF(AA3271="",0,AA3271-R3271),0),0),0)</f>
        <v>0</v>
      </c>
      <c r="AU3271" s="45" t="str">
        <f>_xlfn.XLOOKUP(U3271,'Lista Suspensa'!$AA$20:$AA$23,'Lista Suspensa'!$AB$20:$AB$23,"N/A")</f>
        <v>S</v>
      </c>
    </row>
    <row r="3272" spans="1:47" ht="12" customHeight="1" x14ac:dyDescent="0.3">
      <c r="A3272" s="87" t="s">
        <v>47</v>
      </c>
      <c r="B3272" s="88">
        <v>46104</v>
      </c>
      <c r="C3272" s="89" t="s">
        <v>48</v>
      </c>
      <c r="D3272" s="89" t="s">
        <v>49</v>
      </c>
      <c r="E3272" s="189">
        <v>85151017</v>
      </c>
      <c r="F3272" s="197" t="s">
        <v>8143</v>
      </c>
      <c r="G3272" s="90">
        <v>8677879889</v>
      </c>
      <c r="H3272" s="91">
        <v>27323</v>
      </c>
      <c r="I3272" s="89"/>
      <c r="J3272" s="89" t="s">
        <v>84</v>
      </c>
      <c r="K3272" s="89" t="s">
        <v>52</v>
      </c>
      <c r="L3272" s="89" t="s">
        <v>53</v>
      </c>
      <c r="M3272" s="89" t="s">
        <v>8144</v>
      </c>
      <c r="N3272" s="89" t="s">
        <v>229</v>
      </c>
      <c r="O3272" s="92" t="s">
        <v>8145</v>
      </c>
      <c r="P3272" s="93" t="s">
        <v>57</v>
      </c>
      <c r="Q3272" s="110" t="s">
        <v>5322</v>
      </c>
      <c r="R3272" s="94"/>
      <c r="S3272" s="95">
        <v>46168</v>
      </c>
      <c r="T3272" s="95" t="s">
        <v>5203</v>
      </c>
      <c r="U3272" s="95" t="s">
        <v>1125</v>
      </c>
      <c r="V3272" s="91">
        <v>46147</v>
      </c>
      <c r="W3272" s="91">
        <v>46161</v>
      </c>
      <c r="X3272" s="91">
        <v>46168</v>
      </c>
      <c r="Y3272" s="96"/>
      <c r="Z3272" s="89"/>
      <c r="AA3272" s="95"/>
      <c r="AB3272" s="89"/>
      <c r="AC3272" s="109"/>
      <c r="AD3272" s="89"/>
      <c r="AE3272" s="89"/>
      <c r="AF3272" s="191"/>
      <c r="AG3272" s="194"/>
      <c r="AH3272" s="193"/>
      <c r="AI3272" s="97"/>
      <c r="AJ3272" s="97"/>
      <c r="AK3272" s="97"/>
      <c r="AL3272" s="45" t="s">
        <v>67</v>
      </c>
      <c r="AM3272" s="160" t="str">
        <f>MONTH(B3272)&amp;"/"&amp;YEAR(B3272)</f>
        <v>3/2026</v>
      </c>
      <c r="AN3272" s="45">
        <f>WEEKNUM(B3272)-WEEKNUM(EOMONTH(B3272,-1)+1)+1</f>
        <v>4</v>
      </c>
      <c r="AO3272" s="45" t="str">
        <f>MONTH(R3272)&amp;"/"&amp;YEAR(R3272)</f>
        <v>1/1900</v>
      </c>
      <c r="AP3272" s="45" t="e">
        <f>WEEKNUM(R3272)-WEEKNUM(EOMONTH(R3272,-1)+1)+1</f>
        <v>#NUM!</v>
      </c>
      <c r="AQ3272" s="45">
        <f>IF(AU3272="S",IF(Q3272="1. Aceitou o programa",R3272-B3272,0),0)</f>
        <v>0</v>
      </c>
      <c r="AR3272" s="45">
        <f>IF(AU3272="S",IF(AND(S3272&lt;&gt;"",R3272&lt;&gt;""),S3272-R3272,0),0)</f>
        <v>0</v>
      </c>
      <c r="AS3272" s="45">
        <f>IF(AU3272="S",IF(Q3272="1. Aceitou o programa",IF(OR(X3272="Não se Aplica",X3272=""),IF(OR(W3272="Não se Aplica",W3272=""),0,W3272-V3272),AVERAGE(X3272-W3272,W3272-V3272)),0),0)</f>
        <v>0</v>
      </c>
      <c r="AT3272" s="45">
        <f>IF(AU3272="S",IF(AND(Q3272="1. Aceitou o programa",AB3272="Realizada"),IFERROR(IF(AA3272="",0,AA3272-R3272),0),0),0)</f>
        <v>0</v>
      </c>
      <c r="AU3272" s="45" t="str">
        <f>_xlfn.XLOOKUP(U3272,'Lista Suspensa'!$AA$20:$AA$23,'Lista Suspensa'!$AB$20:$AB$23,"N/A")</f>
        <v>S</v>
      </c>
    </row>
    <row r="3273" spans="1:47" ht="12" customHeight="1" x14ac:dyDescent="0.3">
      <c r="A3273" s="87" t="s">
        <v>47</v>
      </c>
      <c r="B3273" s="88">
        <v>46104</v>
      </c>
      <c r="C3273" s="89" t="s">
        <v>48</v>
      </c>
      <c r="D3273" s="89" t="s">
        <v>49</v>
      </c>
      <c r="E3273" s="189">
        <v>83662588</v>
      </c>
      <c r="F3273" s="197" t="s">
        <v>8146</v>
      </c>
      <c r="G3273" s="90">
        <v>14256286802</v>
      </c>
      <c r="H3273" s="91">
        <v>18003</v>
      </c>
      <c r="I3273" s="89"/>
      <c r="J3273" s="89" t="s">
        <v>51</v>
      </c>
      <c r="K3273" s="89" t="s">
        <v>52</v>
      </c>
      <c r="L3273" s="89" t="s">
        <v>85</v>
      </c>
      <c r="M3273" s="89" t="s">
        <v>2438</v>
      </c>
      <c r="N3273" s="89" t="s">
        <v>229</v>
      </c>
      <c r="O3273" s="92" t="s">
        <v>8147</v>
      </c>
      <c r="P3273" s="93" t="s">
        <v>57</v>
      </c>
      <c r="Q3273" s="110" t="s">
        <v>5322</v>
      </c>
      <c r="R3273" s="94"/>
      <c r="S3273" s="95">
        <v>46168</v>
      </c>
      <c r="T3273" s="95" t="s">
        <v>5203</v>
      </c>
      <c r="U3273" s="95" t="s">
        <v>1125</v>
      </c>
      <c r="V3273" s="91">
        <v>46147</v>
      </c>
      <c r="W3273" s="91">
        <v>46161</v>
      </c>
      <c r="X3273" s="91">
        <v>46168</v>
      </c>
      <c r="Y3273" s="96"/>
      <c r="Z3273" s="89"/>
      <c r="AA3273" s="95"/>
      <c r="AB3273" s="89"/>
      <c r="AC3273" s="109"/>
      <c r="AD3273" s="89"/>
      <c r="AE3273" s="89"/>
      <c r="AF3273" s="191"/>
      <c r="AG3273" s="194"/>
      <c r="AH3273" s="193"/>
      <c r="AI3273" s="97"/>
      <c r="AJ3273" s="97"/>
      <c r="AK3273" s="97"/>
      <c r="AL3273" s="45" t="s">
        <v>67</v>
      </c>
      <c r="AM3273" s="160" t="str">
        <f>MONTH(B3273)&amp;"/"&amp;YEAR(B3273)</f>
        <v>3/2026</v>
      </c>
      <c r="AN3273" s="45">
        <f>WEEKNUM(B3273)-WEEKNUM(EOMONTH(B3273,-1)+1)+1</f>
        <v>4</v>
      </c>
      <c r="AO3273" s="45" t="str">
        <f>MONTH(R3273)&amp;"/"&amp;YEAR(R3273)</f>
        <v>1/1900</v>
      </c>
      <c r="AP3273" s="45" t="e">
        <f>WEEKNUM(R3273)-WEEKNUM(EOMONTH(R3273,-1)+1)+1</f>
        <v>#NUM!</v>
      </c>
      <c r="AQ3273" s="45">
        <f>IF(AU3273="S",IF(Q3273="1. Aceitou o programa",R3273-B3273,0),0)</f>
        <v>0</v>
      </c>
      <c r="AR3273" s="45">
        <f>IF(AU3273="S",IF(AND(S3273&lt;&gt;"",R3273&lt;&gt;""),S3273-R3273,0),0)</f>
        <v>0</v>
      </c>
      <c r="AS3273" s="45">
        <f>IF(AU3273="S",IF(Q3273="1. Aceitou o programa",IF(OR(X3273="Não se Aplica",X3273=""),IF(OR(W3273="Não se Aplica",W3273=""),0,W3273-V3273),AVERAGE(X3273-W3273,W3273-V3273)),0),0)</f>
        <v>0</v>
      </c>
      <c r="AT3273" s="45">
        <f>IF(AU3273="S",IF(AND(Q3273="1. Aceitou o programa",AB3273="Realizada"),IFERROR(IF(AA3273="",0,AA3273-R3273),0),0),0)</f>
        <v>0</v>
      </c>
      <c r="AU3273" s="45" t="str">
        <f>_xlfn.XLOOKUP(U3273,'Lista Suspensa'!$AA$20:$AA$23,'Lista Suspensa'!$AB$20:$AB$23,"N/A")</f>
        <v>S</v>
      </c>
    </row>
    <row r="3274" spans="1:47" ht="12" customHeight="1" x14ac:dyDescent="0.3">
      <c r="A3274" s="87" t="s">
        <v>47</v>
      </c>
      <c r="B3274" s="88">
        <v>46104</v>
      </c>
      <c r="C3274" s="89" t="s">
        <v>48</v>
      </c>
      <c r="D3274" s="89" t="s">
        <v>49</v>
      </c>
      <c r="E3274" s="189">
        <v>87806714</v>
      </c>
      <c r="F3274" s="197" t="s">
        <v>8148</v>
      </c>
      <c r="G3274" s="90">
        <v>40379914549</v>
      </c>
      <c r="H3274" s="91">
        <v>24641</v>
      </c>
      <c r="I3274" s="89"/>
      <c r="J3274" s="89" t="s">
        <v>84</v>
      </c>
      <c r="K3274" s="89" t="s">
        <v>52</v>
      </c>
      <c r="L3274" s="89" t="s">
        <v>53</v>
      </c>
      <c r="M3274" s="89" t="s">
        <v>1983</v>
      </c>
      <c r="N3274" s="89" t="s">
        <v>137</v>
      </c>
      <c r="O3274" s="92" t="s">
        <v>8149</v>
      </c>
      <c r="P3274" s="93" t="s">
        <v>57</v>
      </c>
      <c r="Q3274" s="110" t="s">
        <v>5322</v>
      </c>
      <c r="R3274" s="94"/>
      <c r="S3274" s="95">
        <v>46168</v>
      </c>
      <c r="T3274" s="95" t="s">
        <v>5203</v>
      </c>
      <c r="U3274" s="95" t="s">
        <v>1125</v>
      </c>
      <c r="V3274" s="91">
        <v>46147</v>
      </c>
      <c r="W3274" s="91">
        <v>46161</v>
      </c>
      <c r="X3274" s="91">
        <v>46168</v>
      </c>
      <c r="Y3274" s="96"/>
      <c r="Z3274" s="89"/>
      <c r="AA3274" s="95"/>
      <c r="AB3274" s="89"/>
      <c r="AC3274" s="109"/>
      <c r="AD3274" s="89"/>
      <c r="AE3274" s="89"/>
      <c r="AF3274" s="191"/>
      <c r="AG3274" s="194"/>
      <c r="AH3274" s="193"/>
      <c r="AI3274" s="97"/>
      <c r="AJ3274" s="97"/>
      <c r="AK3274" s="97"/>
      <c r="AL3274" s="45" t="s">
        <v>67</v>
      </c>
      <c r="AM3274" s="160" t="str">
        <f>MONTH(B3274)&amp;"/"&amp;YEAR(B3274)</f>
        <v>3/2026</v>
      </c>
      <c r="AN3274" s="45">
        <f>WEEKNUM(B3274)-WEEKNUM(EOMONTH(B3274,-1)+1)+1</f>
        <v>4</v>
      </c>
      <c r="AO3274" s="45" t="str">
        <f>MONTH(R3274)&amp;"/"&amp;YEAR(R3274)</f>
        <v>1/1900</v>
      </c>
      <c r="AP3274" s="45" t="e">
        <f>WEEKNUM(R3274)-WEEKNUM(EOMONTH(R3274,-1)+1)+1</f>
        <v>#NUM!</v>
      </c>
      <c r="AQ3274" s="45">
        <f>IF(AU3274="S",IF(Q3274="1. Aceitou o programa",R3274-B3274,0),0)</f>
        <v>0</v>
      </c>
      <c r="AR3274" s="45">
        <f>IF(AU3274="S",IF(AND(S3274&lt;&gt;"",R3274&lt;&gt;""),S3274-R3274,0),0)</f>
        <v>0</v>
      </c>
      <c r="AS3274" s="45">
        <f>IF(AU3274="S",IF(Q3274="1. Aceitou o programa",IF(OR(X3274="Não se Aplica",X3274=""),IF(OR(W3274="Não se Aplica",W3274=""),0,W3274-V3274),AVERAGE(X3274-W3274,W3274-V3274)),0),0)</f>
        <v>0</v>
      </c>
      <c r="AT3274" s="45">
        <f>IF(AU3274="S",IF(AND(Q3274="1. Aceitou o programa",AB3274="Realizada"),IFERROR(IF(AA3274="",0,AA3274-R3274),0),0),0)</f>
        <v>0</v>
      </c>
      <c r="AU3274" s="45" t="str">
        <f>_xlfn.XLOOKUP(U3274,'Lista Suspensa'!$AA$20:$AA$23,'Lista Suspensa'!$AB$20:$AB$23,"N/A")</f>
        <v>S</v>
      </c>
    </row>
    <row r="3275" spans="1:47" ht="12" customHeight="1" x14ac:dyDescent="0.3">
      <c r="A3275" s="87" t="s">
        <v>47</v>
      </c>
      <c r="B3275" s="88">
        <v>46104</v>
      </c>
      <c r="C3275" s="89" t="s">
        <v>48</v>
      </c>
      <c r="D3275" s="89" t="s">
        <v>49</v>
      </c>
      <c r="E3275" s="189">
        <v>83675419</v>
      </c>
      <c r="F3275" s="197" t="s">
        <v>8150</v>
      </c>
      <c r="G3275" s="90">
        <v>34015697839</v>
      </c>
      <c r="H3275" s="91">
        <v>30889</v>
      </c>
      <c r="I3275" s="89"/>
      <c r="J3275" s="89" t="s">
        <v>51</v>
      </c>
      <c r="K3275" s="89" t="s">
        <v>52</v>
      </c>
      <c r="L3275" s="89" t="s">
        <v>53</v>
      </c>
      <c r="M3275" s="89" t="s">
        <v>1367</v>
      </c>
      <c r="N3275" s="89" t="s">
        <v>176</v>
      </c>
      <c r="O3275" s="92" t="s">
        <v>8151</v>
      </c>
      <c r="P3275" s="93" t="s">
        <v>57</v>
      </c>
      <c r="Q3275" s="110" t="s">
        <v>5322</v>
      </c>
      <c r="R3275" s="94"/>
      <c r="S3275" s="95">
        <v>46168</v>
      </c>
      <c r="T3275" s="95" t="s">
        <v>5203</v>
      </c>
      <c r="U3275" s="95" t="s">
        <v>1125</v>
      </c>
      <c r="V3275" s="91">
        <v>46147</v>
      </c>
      <c r="W3275" s="91">
        <v>46161</v>
      </c>
      <c r="X3275" s="91">
        <v>46168</v>
      </c>
      <c r="Y3275" s="96"/>
      <c r="Z3275" s="89"/>
      <c r="AA3275" s="95"/>
      <c r="AB3275" s="89"/>
      <c r="AC3275" s="109"/>
      <c r="AD3275" s="89"/>
      <c r="AE3275" s="89"/>
      <c r="AF3275" s="191"/>
      <c r="AG3275" s="194"/>
      <c r="AH3275" s="193"/>
      <c r="AI3275" s="97"/>
      <c r="AJ3275" s="97"/>
      <c r="AK3275" s="97"/>
      <c r="AL3275" s="45" t="s">
        <v>67</v>
      </c>
      <c r="AM3275" s="160" t="str">
        <f>MONTH(B3275)&amp;"/"&amp;YEAR(B3275)</f>
        <v>3/2026</v>
      </c>
      <c r="AN3275" s="45">
        <f>WEEKNUM(B3275)-WEEKNUM(EOMONTH(B3275,-1)+1)+1</f>
        <v>4</v>
      </c>
      <c r="AO3275" s="45" t="str">
        <f>MONTH(R3275)&amp;"/"&amp;YEAR(R3275)</f>
        <v>1/1900</v>
      </c>
      <c r="AP3275" s="45" t="e">
        <f>WEEKNUM(R3275)-WEEKNUM(EOMONTH(R3275,-1)+1)+1</f>
        <v>#NUM!</v>
      </c>
      <c r="AQ3275" s="45">
        <f>IF(AU3275="S",IF(Q3275="1. Aceitou o programa",R3275-B3275,0),0)</f>
        <v>0</v>
      </c>
      <c r="AR3275" s="45">
        <f>IF(AU3275="S",IF(AND(S3275&lt;&gt;"",R3275&lt;&gt;""),S3275-R3275,0),0)</f>
        <v>0</v>
      </c>
      <c r="AS3275" s="45">
        <f>IF(AU3275="S",IF(Q3275="1. Aceitou o programa",IF(OR(X3275="Não se Aplica",X3275=""),IF(OR(W3275="Não se Aplica",W3275=""),0,W3275-V3275),AVERAGE(X3275-W3275,W3275-V3275)),0),0)</f>
        <v>0</v>
      </c>
      <c r="AT3275" s="45">
        <f>IF(AU3275="S",IF(AND(Q3275="1. Aceitou o programa",AB3275="Realizada"),IFERROR(IF(AA3275="",0,AA3275-R3275),0),0),0)</f>
        <v>0</v>
      </c>
      <c r="AU3275" s="45" t="str">
        <f>_xlfn.XLOOKUP(U3275,'Lista Suspensa'!$AA$20:$AA$23,'Lista Suspensa'!$AB$20:$AB$23,"N/A")</f>
        <v>S</v>
      </c>
    </row>
    <row r="3276" spans="1:47" ht="12" customHeight="1" x14ac:dyDescent="0.3">
      <c r="A3276" s="87" t="s">
        <v>47</v>
      </c>
      <c r="B3276" s="88">
        <v>46104</v>
      </c>
      <c r="C3276" s="89" t="s">
        <v>48</v>
      </c>
      <c r="D3276" s="89" t="s">
        <v>49</v>
      </c>
      <c r="E3276" s="189">
        <v>83673200</v>
      </c>
      <c r="F3276" s="197" t="s">
        <v>8152</v>
      </c>
      <c r="G3276" s="90">
        <v>34117217828</v>
      </c>
      <c r="H3276" s="91">
        <v>31392</v>
      </c>
      <c r="I3276" s="89"/>
      <c r="J3276" s="89" t="s">
        <v>84</v>
      </c>
      <c r="K3276" s="89" t="s">
        <v>52</v>
      </c>
      <c r="L3276" s="89" t="s">
        <v>85</v>
      </c>
      <c r="M3276" s="89" t="s">
        <v>8153</v>
      </c>
      <c r="N3276" s="89" t="s">
        <v>291</v>
      </c>
      <c r="O3276" s="92" t="s">
        <v>8154</v>
      </c>
      <c r="P3276" s="93" t="s">
        <v>57</v>
      </c>
      <c r="Q3276" s="110" t="s">
        <v>5322</v>
      </c>
      <c r="R3276" s="94"/>
      <c r="S3276" s="95">
        <v>46168</v>
      </c>
      <c r="T3276" s="95" t="s">
        <v>5203</v>
      </c>
      <c r="U3276" s="95" t="s">
        <v>1125</v>
      </c>
      <c r="V3276" s="91">
        <v>46147</v>
      </c>
      <c r="W3276" s="91">
        <v>46161</v>
      </c>
      <c r="X3276" s="91">
        <v>46168</v>
      </c>
      <c r="Y3276" s="96"/>
      <c r="Z3276" s="89"/>
      <c r="AA3276" s="95"/>
      <c r="AB3276" s="89"/>
      <c r="AC3276" s="109"/>
      <c r="AD3276" s="89"/>
      <c r="AE3276" s="89"/>
      <c r="AF3276" s="191"/>
      <c r="AG3276" s="194"/>
      <c r="AH3276" s="193"/>
      <c r="AI3276" s="97"/>
      <c r="AJ3276" s="97"/>
      <c r="AK3276" s="97"/>
      <c r="AL3276" s="45" t="s">
        <v>67</v>
      </c>
      <c r="AM3276" s="160" t="str">
        <f>MONTH(B3276)&amp;"/"&amp;YEAR(B3276)</f>
        <v>3/2026</v>
      </c>
      <c r="AN3276" s="45">
        <f>WEEKNUM(B3276)-WEEKNUM(EOMONTH(B3276,-1)+1)+1</f>
        <v>4</v>
      </c>
      <c r="AO3276" s="45" t="str">
        <f>MONTH(R3276)&amp;"/"&amp;YEAR(R3276)</f>
        <v>1/1900</v>
      </c>
      <c r="AP3276" s="45" t="e">
        <f>WEEKNUM(R3276)-WEEKNUM(EOMONTH(R3276,-1)+1)+1</f>
        <v>#NUM!</v>
      </c>
      <c r="AQ3276" s="45">
        <f>IF(AU3276="S",IF(Q3276="1. Aceitou o programa",R3276-B3276,0),0)</f>
        <v>0</v>
      </c>
      <c r="AR3276" s="45">
        <f>IF(AU3276="S",IF(AND(S3276&lt;&gt;"",R3276&lt;&gt;""),S3276-R3276,0),0)</f>
        <v>0</v>
      </c>
      <c r="AS3276" s="45">
        <f>IF(AU3276="S",IF(Q3276="1. Aceitou o programa",IF(OR(X3276="Não se Aplica",X3276=""),IF(OR(W3276="Não se Aplica",W3276=""),0,W3276-V3276),AVERAGE(X3276-W3276,W3276-V3276)),0),0)</f>
        <v>0</v>
      </c>
      <c r="AT3276" s="45">
        <f>IF(AU3276="S",IF(AND(Q3276="1. Aceitou o programa",AB3276="Realizada"),IFERROR(IF(AA3276="",0,AA3276-R3276),0),0),0)</f>
        <v>0</v>
      </c>
      <c r="AU3276" s="45" t="str">
        <f>_xlfn.XLOOKUP(U3276,'Lista Suspensa'!$AA$20:$AA$23,'Lista Suspensa'!$AB$20:$AB$23,"N/A")</f>
        <v>S</v>
      </c>
    </row>
    <row r="3277" spans="1:47" ht="12" customHeight="1" x14ac:dyDescent="0.3">
      <c r="A3277" s="87" t="s">
        <v>47</v>
      </c>
      <c r="B3277" s="88">
        <v>46104</v>
      </c>
      <c r="C3277" s="89" t="s">
        <v>48</v>
      </c>
      <c r="D3277" s="89" t="s">
        <v>49</v>
      </c>
      <c r="E3277" s="189">
        <v>83676898</v>
      </c>
      <c r="F3277" s="197" t="s">
        <v>8155</v>
      </c>
      <c r="G3277" s="90">
        <v>42983843300</v>
      </c>
      <c r="H3277" s="91">
        <v>26224</v>
      </c>
      <c r="I3277" s="89"/>
      <c r="J3277" s="89" t="s">
        <v>51</v>
      </c>
      <c r="K3277" s="89" t="s">
        <v>52</v>
      </c>
      <c r="L3277" s="89" t="s">
        <v>1730</v>
      </c>
      <c r="M3277" s="89" t="s">
        <v>8156</v>
      </c>
      <c r="N3277" s="89" t="s">
        <v>229</v>
      </c>
      <c r="O3277" s="92" t="s">
        <v>8157</v>
      </c>
      <c r="P3277" s="93" t="s">
        <v>57</v>
      </c>
      <c r="Q3277" s="110" t="s">
        <v>5322</v>
      </c>
      <c r="R3277" s="94"/>
      <c r="S3277" s="95">
        <v>46168</v>
      </c>
      <c r="T3277" s="95" t="s">
        <v>5203</v>
      </c>
      <c r="U3277" s="95" t="s">
        <v>1125</v>
      </c>
      <c r="V3277" s="91">
        <v>46147</v>
      </c>
      <c r="W3277" s="91">
        <v>46161</v>
      </c>
      <c r="X3277" s="91">
        <v>46168</v>
      </c>
      <c r="Y3277" s="96"/>
      <c r="Z3277" s="89"/>
      <c r="AA3277" s="95"/>
      <c r="AB3277" s="89"/>
      <c r="AC3277" s="109"/>
      <c r="AD3277" s="89"/>
      <c r="AE3277" s="89"/>
      <c r="AF3277" s="191"/>
      <c r="AG3277" s="194"/>
      <c r="AH3277" s="193"/>
      <c r="AI3277" s="97"/>
      <c r="AJ3277" s="97"/>
      <c r="AK3277" s="97"/>
      <c r="AL3277" s="45" t="s">
        <v>67</v>
      </c>
      <c r="AM3277" s="160" t="str">
        <f>MONTH(B3277)&amp;"/"&amp;YEAR(B3277)</f>
        <v>3/2026</v>
      </c>
      <c r="AN3277" s="45">
        <f>WEEKNUM(B3277)-WEEKNUM(EOMONTH(B3277,-1)+1)+1</f>
        <v>4</v>
      </c>
      <c r="AO3277" s="45" t="str">
        <f>MONTH(R3277)&amp;"/"&amp;YEAR(R3277)</f>
        <v>1/1900</v>
      </c>
      <c r="AP3277" s="45" t="e">
        <f>WEEKNUM(R3277)-WEEKNUM(EOMONTH(R3277,-1)+1)+1</f>
        <v>#NUM!</v>
      </c>
      <c r="AQ3277" s="45">
        <f>IF(AU3277="S",IF(Q3277="1. Aceitou o programa",R3277-B3277,0),0)</f>
        <v>0</v>
      </c>
      <c r="AR3277" s="45">
        <f>IF(AU3277="S",IF(AND(S3277&lt;&gt;"",R3277&lt;&gt;""),S3277-R3277,0),0)</f>
        <v>0</v>
      </c>
      <c r="AS3277" s="45">
        <f>IF(AU3277="S",IF(Q3277="1. Aceitou o programa",IF(OR(X3277="Não se Aplica",X3277=""),IF(OR(W3277="Não se Aplica",W3277=""),0,W3277-V3277),AVERAGE(X3277-W3277,W3277-V3277)),0),0)</f>
        <v>0</v>
      </c>
      <c r="AT3277" s="45">
        <f>IF(AU3277="S",IF(AND(Q3277="1. Aceitou o programa",AB3277="Realizada"),IFERROR(IF(AA3277="",0,AA3277-R3277),0),0),0)</f>
        <v>0</v>
      </c>
      <c r="AU3277" s="45" t="str">
        <f>_xlfn.XLOOKUP(U3277,'Lista Suspensa'!$AA$20:$AA$23,'Lista Suspensa'!$AB$20:$AB$23,"N/A")</f>
        <v>S</v>
      </c>
    </row>
    <row r="3278" spans="1:47" ht="12" customHeight="1" x14ac:dyDescent="0.3">
      <c r="A3278" s="87" t="s">
        <v>47</v>
      </c>
      <c r="B3278" s="88">
        <v>46104</v>
      </c>
      <c r="C3278" s="89" t="s">
        <v>48</v>
      </c>
      <c r="D3278" s="89" t="s">
        <v>49</v>
      </c>
      <c r="E3278" s="189">
        <v>83683824</v>
      </c>
      <c r="F3278" s="197" t="s">
        <v>8158</v>
      </c>
      <c r="G3278" s="90">
        <v>31476032882</v>
      </c>
      <c r="H3278" s="91">
        <v>29656</v>
      </c>
      <c r="I3278" s="89"/>
      <c r="J3278" s="89" t="s">
        <v>51</v>
      </c>
      <c r="K3278" s="89" t="s">
        <v>52</v>
      </c>
      <c r="L3278" s="89" t="s">
        <v>410</v>
      </c>
      <c r="M3278" s="89" t="s">
        <v>1838</v>
      </c>
      <c r="N3278" s="89" t="s">
        <v>137</v>
      </c>
      <c r="O3278" s="92" t="s">
        <v>8159</v>
      </c>
      <c r="P3278" s="93" t="s">
        <v>57</v>
      </c>
      <c r="Q3278" s="110" t="s">
        <v>5322</v>
      </c>
      <c r="R3278" s="94"/>
      <c r="S3278" s="95">
        <v>46168</v>
      </c>
      <c r="T3278" s="95" t="s">
        <v>5203</v>
      </c>
      <c r="U3278" s="95" t="s">
        <v>1125</v>
      </c>
      <c r="V3278" s="91">
        <v>46147</v>
      </c>
      <c r="W3278" s="91">
        <v>46161</v>
      </c>
      <c r="X3278" s="91">
        <v>46168</v>
      </c>
      <c r="Y3278" s="96"/>
      <c r="Z3278" s="89"/>
      <c r="AA3278" s="95"/>
      <c r="AB3278" s="89"/>
      <c r="AC3278" s="109"/>
      <c r="AD3278" s="89"/>
      <c r="AE3278" s="89"/>
      <c r="AF3278" s="191"/>
      <c r="AG3278" s="194"/>
      <c r="AH3278" s="193"/>
      <c r="AI3278" s="97"/>
      <c r="AJ3278" s="97"/>
      <c r="AK3278" s="97"/>
      <c r="AL3278" s="45" t="s">
        <v>67</v>
      </c>
      <c r="AM3278" s="160" t="str">
        <f>MONTH(B3278)&amp;"/"&amp;YEAR(B3278)</f>
        <v>3/2026</v>
      </c>
      <c r="AN3278" s="45">
        <f>WEEKNUM(B3278)-WEEKNUM(EOMONTH(B3278,-1)+1)+1</f>
        <v>4</v>
      </c>
      <c r="AO3278" s="45" t="str">
        <f>MONTH(R3278)&amp;"/"&amp;YEAR(R3278)</f>
        <v>1/1900</v>
      </c>
      <c r="AP3278" s="45" t="e">
        <f>WEEKNUM(R3278)-WEEKNUM(EOMONTH(R3278,-1)+1)+1</f>
        <v>#NUM!</v>
      </c>
      <c r="AQ3278" s="45">
        <f>IF(AU3278="S",IF(Q3278="1. Aceitou o programa",R3278-B3278,0),0)</f>
        <v>0</v>
      </c>
      <c r="AR3278" s="45">
        <f>IF(AU3278="S",IF(AND(S3278&lt;&gt;"",R3278&lt;&gt;""),S3278-R3278,0),0)</f>
        <v>0</v>
      </c>
      <c r="AS3278" s="45">
        <f>IF(AU3278="S",IF(Q3278="1. Aceitou o programa",IF(OR(X3278="Não se Aplica",X3278=""),IF(OR(W3278="Não se Aplica",W3278=""),0,W3278-V3278),AVERAGE(X3278-W3278,W3278-V3278)),0),0)</f>
        <v>0</v>
      </c>
      <c r="AT3278" s="45">
        <f>IF(AU3278="S",IF(AND(Q3278="1. Aceitou o programa",AB3278="Realizada"),IFERROR(IF(AA3278="",0,AA3278-R3278),0),0),0)</f>
        <v>0</v>
      </c>
      <c r="AU3278" s="45" t="str">
        <f>_xlfn.XLOOKUP(U3278,'Lista Suspensa'!$AA$20:$AA$23,'Lista Suspensa'!$AB$20:$AB$23,"N/A")</f>
        <v>S</v>
      </c>
    </row>
    <row r="3279" spans="1:47" ht="12" customHeight="1" x14ac:dyDescent="0.3">
      <c r="A3279" s="87" t="s">
        <v>47</v>
      </c>
      <c r="B3279" s="88">
        <v>46104</v>
      </c>
      <c r="C3279" s="89" t="s">
        <v>48</v>
      </c>
      <c r="D3279" s="89" t="s">
        <v>49</v>
      </c>
      <c r="E3279" s="189">
        <v>83706613</v>
      </c>
      <c r="F3279" s="197" t="s">
        <v>8160</v>
      </c>
      <c r="G3279" s="90">
        <v>22095669835</v>
      </c>
      <c r="H3279" s="91">
        <v>28824</v>
      </c>
      <c r="I3279" s="89"/>
      <c r="J3279" s="89" t="s">
        <v>51</v>
      </c>
      <c r="K3279" s="89" t="s">
        <v>52</v>
      </c>
      <c r="L3279" s="89" t="s">
        <v>85</v>
      </c>
      <c r="M3279" s="89" t="s">
        <v>8161</v>
      </c>
      <c r="N3279" s="89" t="s">
        <v>229</v>
      </c>
      <c r="O3279" s="92" t="s">
        <v>8162</v>
      </c>
      <c r="P3279" s="93" t="s">
        <v>57</v>
      </c>
      <c r="Q3279" s="110" t="s">
        <v>5322</v>
      </c>
      <c r="R3279" s="94"/>
      <c r="S3279" s="95">
        <v>46168</v>
      </c>
      <c r="T3279" s="95" t="s">
        <v>5203</v>
      </c>
      <c r="U3279" s="95" t="s">
        <v>1125</v>
      </c>
      <c r="V3279" s="91">
        <v>46147</v>
      </c>
      <c r="W3279" s="91">
        <v>46161</v>
      </c>
      <c r="X3279" s="91">
        <v>46168</v>
      </c>
      <c r="Y3279" s="96"/>
      <c r="Z3279" s="89"/>
      <c r="AA3279" s="95"/>
      <c r="AB3279" s="89"/>
      <c r="AC3279" s="109"/>
      <c r="AD3279" s="89"/>
      <c r="AE3279" s="89"/>
      <c r="AF3279" s="191"/>
      <c r="AG3279" s="194"/>
      <c r="AH3279" s="193"/>
      <c r="AI3279" s="97"/>
      <c r="AJ3279" s="97"/>
      <c r="AK3279" s="97"/>
      <c r="AL3279" s="45" t="s">
        <v>67</v>
      </c>
      <c r="AM3279" s="160" t="str">
        <f>MONTH(B3279)&amp;"/"&amp;YEAR(B3279)</f>
        <v>3/2026</v>
      </c>
      <c r="AN3279" s="45">
        <f>WEEKNUM(B3279)-WEEKNUM(EOMONTH(B3279,-1)+1)+1</f>
        <v>4</v>
      </c>
      <c r="AO3279" s="45" t="str">
        <f>MONTH(R3279)&amp;"/"&amp;YEAR(R3279)</f>
        <v>1/1900</v>
      </c>
      <c r="AP3279" s="45" t="e">
        <f>WEEKNUM(R3279)-WEEKNUM(EOMONTH(R3279,-1)+1)+1</f>
        <v>#NUM!</v>
      </c>
      <c r="AQ3279" s="45">
        <f>IF(AU3279="S",IF(Q3279="1. Aceitou o programa",R3279-B3279,0),0)</f>
        <v>0</v>
      </c>
      <c r="AR3279" s="45">
        <f>IF(AU3279="S",IF(AND(S3279&lt;&gt;"",R3279&lt;&gt;""),S3279-R3279,0),0)</f>
        <v>0</v>
      </c>
      <c r="AS3279" s="45">
        <f>IF(AU3279="S",IF(Q3279="1. Aceitou o programa",IF(OR(X3279="Não se Aplica",X3279=""),IF(OR(W3279="Não se Aplica",W3279=""),0,W3279-V3279),AVERAGE(X3279-W3279,W3279-V3279)),0),0)</f>
        <v>0</v>
      </c>
      <c r="AT3279" s="45">
        <f>IF(AU3279="S",IF(AND(Q3279="1. Aceitou o programa",AB3279="Realizada"),IFERROR(IF(AA3279="",0,AA3279-R3279),0),0),0)</f>
        <v>0</v>
      </c>
      <c r="AU3279" s="45" t="str">
        <f>_xlfn.XLOOKUP(U3279,'Lista Suspensa'!$AA$20:$AA$23,'Lista Suspensa'!$AB$20:$AB$23,"N/A")</f>
        <v>S</v>
      </c>
    </row>
    <row r="3280" spans="1:47" ht="12" customHeight="1" x14ac:dyDescent="0.3">
      <c r="A3280" s="87" t="s">
        <v>47</v>
      </c>
      <c r="B3280" s="88">
        <v>46104</v>
      </c>
      <c r="C3280" s="89" t="s">
        <v>48</v>
      </c>
      <c r="D3280" s="89" t="s">
        <v>49</v>
      </c>
      <c r="E3280" s="189">
        <v>83740917</v>
      </c>
      <c r="F3280" s="197" t="s">
        <v>8163</v>
      </c>
      <c r="G3280" s="90">
        <v>14334693830</v>
      </c>
      <c r="H3280" s="91">
        <v>27216</v>
      </c>
      <c r="I3280" s="89"/>
      <c r="J3280" s="89" t="s">
        <v>84</v>
      </c>
      <c r="K3280" s="89" t="s">
        <v>52</v>
      </c>
      <c r="L3280" s="89" t="s">
        <v>85</v>
      </c>
      <c r="M3280" s="89" t="s">
        <v>4575</v>
      </c>
      <c r="N3280" s="89" t="s">
        <v>137</v>
      </c>
      <c r="O3280" s="92" t="s">
        <v>8164</v>
      </c>
      <c r="P3280" s="93" t="s">
        <v>57</v>
      </c>
      <c r="Q3280" s="110" t="s">
        <v>5322</v>
      </c>
      <c r="R3280" s="94"/>
      <c r="S3280" s="95">
        <v>46168</v>
      </c>
      <c r="T3280" s="95" t="s">
        <v>5203</v>
      </c>
      <c r="U3280" s="95" t="s">
        <v>1125</v>
      </c>
      <c r="V3280" s="91">
        <v>46147</v>
      </c>
      <c r="W3280" s="91">
        <v>46161</v>
      </c>
      <c r="X3280" s="91">
        <v>46168</v>
      </c>
      <c r="Y3280" s="96"/>
      <c r="Z3280" s="89"/>
      <c r="AA3280" s="95"/>
      <c r="AB3280" s="89"/>
      <c r="AC3280" s="109"/>
      <c r="AD3280" s="89"/>
      <c r="AE3280" s="89"/>
      <c r="AF3280" s="191"/>
      <c r="AG3280" s="194"/>
      <c r="AH3280" s="193"/>
      <c r="AI3280" s="97"/>
      <c r="AJ3280" s="97"/>
      <c r="AK3280" s="97"/>
      <c r="AL3280" s="45" t="s">
        <v>67</v>
      </c>
      <c r="AM3280" s="160" t="str">
        <f>MONTH(B3280)&amp;"/"&amp;YEAR(B3280)</f>
        <v>3/2026</v>
      </c>
      <c r="AN3280" s="45">
        <f>WEEKNUM(B3280)-WEEKNUM(EOMONTH(B3280,-1)+1)+1</f>
        <v>4</v>
      </c>
      <c r="AO3280" s="45" t="str">
        <f>MONTH(R3280)&amp;"/"&amp;YEAR(R3280)</f>
        <v>1/1900</v>
      </c>
      <c r="AP3280" s="45" t="e">
        <f>WEEKNUM(R3280)-WEEKNUM(EOMONTH(R3280,-1)+1)+1</f>
        <v>#NUM!</v>
      </c>
      <c r="AQ3280" s="45">
        <f>IF(AU3280="S",IF(Q3280="1. Aceitou o programa",R3280-B3280,0),0)</f>
        <v>0</v>
      </c>
      <c r="AR3280" s="45">
        <f>IF(AU3280="S",IF(AND(S3280&lt;&gt;"",R3280&lt;&gt;""),S3280-R3280,0),0)</f>
        <v>0</v>
      </c>
      <c r="AS3280" s="45">
        <f>IF(AU3280="S",IF(Q3280="1. Aceitou o programa",IF(OR(X3280="Não se Aplica",X3280=""),IF(OR(W3280="Não se Aplica",W3280=""),0,W3280-V3280),AVERAGE(X3280-W3280,W3280-V3280)),0),0)</f>
        <v>0</v>
      </c>
      <c r="AT3280" s="45">
        <f>IF(AU3280="S",IF(AND(Q3280="1. Aceitou o programa",AB3280="Realizada"),IFERROR(IF(AA3280="",0,AA3280-R3280),0),0),0)</f>
        <v>0</v>
      </c>
      <c r="AU3280" s="45" t="str">
        <f>_xlfn.XLOOKUP(U3280,'Lista Suspensa'!$AA$20:$AA$23,'Lista Suspensa'!$AB$20:$AB$23,"N/A")</f>
        <v>S</v>
      </c>
    </row>
    <row r="3281" spans="1:47" ht="12" customHeight="1" x14ac:dyDescent="0.3">
      <c r="A3281" s="87" t="s">
        <v>47</v>
      </c>
      <c r="B3281" s="88">
        <v>46104</v>
      </c>
      <c r="C3281" s="89" t="s">
        <v>48</v>
      </c>
      <c r="D3281" s="89" t="s">
        <v>49</v>
      </c>
      <c r="E3281" s="189">
        <v>93008161</v>
      </c>
      <c r="F3281" s="197" t="s">
        <v>8165</v>
      </c>
      <c r="G3281" s="90">
        <v>32003140875</v>
      </c>
      <c r="H3281" s="91">
        <v>30855</v>
      </c>
      <c r="I3281" s="89"/>
      <c r="J3281" s="89" t="s">
        <v>51</v>
      </c>
      <c r="K3281" s="89" t="s">
        <v>52</v>
      </c>
      <c r="L3281" s="89" t="s">
        <v>85</v>
      </c>
      <c r="M3281" s="89" t="s">
        <v>279</v>
      </c>
      <c r="N3281" s="89" t="s">
        <v>137</v>
      </c>
      <c r="O3281" s="92" t="s">
        <v>8166</v>
      </c>
      <c r="P3281" s="93" t="s">
        <v>57</v>
      </c>
      <c r="Q3281" s="110" t="s">
        <v>5322</v>
      </c>
      <c r="R3281" s="94"/>
      <c r="S3281" s="95">
        <v>46168</v>
      </c>
      <c r="T3281" s="95" t="s">
        <v>5203</v>
      </c>
      <c r="U3281" s="95" t="s">
        <v>1125</v>
      </c>
      <c r="V3281" s="91">
        <v>46147</v>
      </c>
      <c r="W3281" s="91">
        <v>46161</v>
      </c>
      <c r="X3281" s="91">
        <v>46168</v>
      </c>
      <c r="Y3281" s="96"/>
      <c r="Z3281" s="89"/>
      <c r="AA3281" s="95"/>
      <c r="AB3281" s="89"/>
      <c r="AC3281" s="109"/>
      <c r="AD3281" s="89"/>
      <c r="AE3281" s="89"/>
      <c r="AF3281" s="191"/>
      <c r="AG3281" s="194"/>
      <c r="AH3281" s="193"/>
      <c r="AI3281" s="97"/>
      <c r="AJ3281" s="97"/>
      <c r="AK3281" s="97"/>
      <c r="AL3281" s="45" t="s">
        <v>67</v>
      </c>
      <c r="AM3281" s="160" t="str">
        <f>MONTH(B3281)&amp;"/"&amp;YEAR(B3281)</f>
        <v>3/2026</v>
      </c>
      <c r="AN3281" s="45">
        <f>WEEKNUM(B3281)-WEEKNUM(EOMONTH(B3281,-1)+1)+1</f>
        <v>4</v>
      </c>
      <c r="AO3281" s="45" t="str">
        <f>MONTH(R3281)&amp;"/"&amp;YEAR(R3281)</f>
        <v>1/1900</v>
      </c>
      <c r="AP3281" s="45" t="e">
        <f>WEEKNUM(R3281)-WEEKNUM(EOMONTH(R3281,-1)+1)+1</f>
        <v>#NUM!</v>
      </c>
      <c r="AQ3281" s="45">
        <f>IF(AU3281="S",IF(Q3281="1. Aceitou o programa",R3281-B3281,0),0)</f>
        <v>0</v>
      </c>
      <c r="AR3281" s="45">
        <f>IF(AU3281="S",IF(AND(S3281&lt;&gt;"",R3281&lt;&gt;""),S3281-R3281,0),0)</f>
        <v>0</v>
      </c>
      <c r="AS3281" s="45">
        <f>IF(AU3281="S",IF(Q3281="1. Aceitou o programa",IF(OR(X3281="Não se Aplica",X3281=""),IF(OR(W3281="Não se Aplica",W3281=""),0,W3281-V3281),AVERAGE(X3281-W3281,W3281-V3281)),0),0)</f>
        <v>0</v>
      </c>
      <c r="AT3281" s="45">
        <f>IF(AU3281="S",IF(AND(Q3281="1. Aceitou o programa",AB3281="Realizada"),IFERROR(IF(AA3281="",0,AA3281-R3281),0),0),0)</f>
        <v>0</v>
      </c>
      <c r="AU3281" s="45" t="str">
        <f>_xlfn.XLOOKUP(U3281,'Lista Suspensa'!$AA$20:$AA$23,'Lista Suspensa'!$AB$20:$AB$23,"N/A")</f>
        <v>S</v>
      </c>
    </row>
    <row r="3282" spans="1:47" ht="12" customHeight="1" x14ac:dyDescent="0.3">
      <c r="A3282" s="87" t="s">
        <v>47</v>
      </c>
      <c r="B3282" s="88">
        <v>46104</v>
      </c>
      <c r="C3282" s="89" t="s">
        <v>48</v>
      </c>
      <c r="D3282" s="89" t="s">
        <v>49</v>
      </c>
      <c r="E3282" s="189">
        <v>83798079</v>
      </c>
      <c r="F3282" s="197" t="s">
        <v>8167</v>
      </c>
      <c r="G3282" s="90">
        <v>25220393855</v>
      </c>
      <c r="H3282" s="91">
        <v>17726</v>
      </c>
      <c r="I3282" s="89"/>
      <c r="J3282" s="89" t="s">
        <v>51</v>
      </c>
      <c r="K3282" s="89" t="s">
        <v>52</v>
      </c>
      <c r="L3282" s="89" t="s">
        <v>53</v>
      </c>
      <c r="M3282" s="89" t="s">
        <v>7371</v>
      </c>
      <c r="N3282" s="89" t="s">
        <v>137</v>
      </c>
      <c r="O3282" s="92" t="s">
        <v>8168</v>
      </c>
      <c r="P3282" s="93" t="s">
        <v>57</v>
      </c>
      <c r="Q3282" s="110" t="s">
        <v>5322</v>
      </c>
      <c r="R3282" s="94"/>
      <c r="S3282" s="95">
        <v>46168</v>
      </c>
      <c r="T3282" s="95" t="s">
        <v>5203</v>
      </c>
      <c r="U3282" s="95" t="s">
        <v>1125</v>
      </c>
      <c r="V3282" s="91">
        <v>46147</v>
      </c>
      <c r="W3282" s="91">
        <v>46161</v>
      </c>
      <c r="X3282" s="91">
        <v>46168</v>
      </c>
      <c r="Y3282" s="96"/>
      <c r="Z3282" s="89"/>
      <c r="AA3282" s="95"/>
      <c r="AB3282" s="89"/>
      <c r="AC3282" s="109"/>
      <c r="AD3282" s="89"/>
      <c r="AE3282" s="89"/>
      <c r="AF3282" s="191"/>
      <c r="AG3282" s="194"/>
      <c r="AH3282" s="193"/>
      <c r="AI3282" s="97"/>
      <c r="AJ3282" s="97"/>
      <c r="AK3282" s="97"/>
      <c r="AL3282" s="45" t="s">
        <v>67</v>
      </c>
      <c r="AM3282" s="160" t="str">
        <f>MONTH(B3282)&amp;"/"&amp;YEAR(B3282)</f>
        <v>3/2026</v>
      </c>
      <c r="AN3282" s="45">
        <f>WEEKNUM(B3282)-WEEKNUM(EOMONTH(B3282,-1)+1)+1</f>
        <v>4</v>
      </c>
      <c r="AO3282" s="45" t="str">
        <f>MONTH(R3282)&amp;"/"&amp;YEAR(R3282)</f>
        <v>1/1900</v>
      </c>
      <c r="AP3282" s="45" t="e">
        <f>WEEKNUM(R3282)-WEEKNUM(EOMONTH(R3282,-1)+1)+1</f>
        <v>#NUM!</v>
      </c>
      <c r="AQ3282" s="45">
        <f>IF(AU3282="S",IF(Q3282="1. Aceitou o programa",R3282-B3282,0),0)</f>
        <v>0</v>
      </c>
      <c r="AR3282" s="45">
        <f>IF(AU3282="S",IF(AND(S3282&lt;&gt;"",R3282&lt;&gt;""),S3282-R3282,0),0)</f>
        <v>0</v>
      </c>
      <c r="AS3282" s="45">
        <f>IF(AU3282="S",IF(Q3282="1. Aceitou o programa",IF(OR(X3282="Não se Aplica",X3282=""),IF(OR(W3282="Não se Aplica",W3282=""),0,W3282-V3282),AVERAGE(X3282-W3282,W3282-V3282)),0),0)</f>
        <v>0</v>
      </c>
      <c r="AT3282" s="45">
        <f>IF(AU3282="S",IF(AND(Q3282="1. Aceitou o programa",AB3282="Realizada"),IFERROR(IF(AA3282="",0,AA3282-R3282),0),0),0)</f>
        <v>0</v>
      </c>
      <c r="AU3282" s="45" t="str">
        <f>_xlfn.XLOOKUP(U3282,'Lista Suspensa'!$AA$20:$AA$23,'Lista Suspensa'!$AB$20:$AB$23,"N/A")</f>
        <v>S</v>
      </c>
    </row>
    <row r="3283" spans="1:47" ht="12" customHeight="1" x14ac:dyDescent="0.3">
      <c r="A3283" s="87" t="s">
        <v>47</v>
      </c>
      <c r="B3283" s="88">
        <v>46104</v>
      </c>
      <c r="C3283" s="89" t="s">
        <v>48</v>
      </c>
      <c r="D3283" s="89" t="s">
        <v>49</v>
      </c>
      <c r="E3283" s="189">
        <v>93320934</v>
      </c>
      <c r="F3283" s="197" t="s">
        <v>8169</v>
      </c>
      <c r="G3283" s="90">
        <v>973943866</v>
      </c>
      <c r="H3283" s="91">
        <v>20020</v>
      </c>
      <c r="I3283" s="89"/>
      <c r="J3283" s="89" t="s">
        <v>51</v>
      </c>
      <c r="K3283" s="89" t="s">
        <v>52</v>
      </c>
      <c r="L3283" s="89" t="s">
        <v>85</v>
      </c>
      <c r="M3283" s="89" t="s">
        <v>1942</v>
      </c>
      <c r="N3283" s="89" t="s">
        <v>150</v>
      </c>
      <c r="O3283" s="92" t="s">
        <v>8170</v>
      </c>
      <c r="P3283" s="93" t="s">
        <v>57</v>
      </c>
      <c r="Q3283" s="110" t="s">
        <v>5322</v>
      </c>
      <c r="R3283" s="94"/>
      <c r="S3283" s="95">
        <v>46168</v>
      </c>
      <c r="T3283" s="95" t="s">
        <v>5203</v>
      </c>
      <c r="U3283" s="95" t="s">
        <v>1125</v>
      </c>
      <c r="V3283" s="91">
        <v>46147</v>
      </c>
      <c r="W3283" s="91">
        <v>46161</v>
      </c>
      <c r="X3283" s="91">
        <v>46168</v>
      </c>
      <c r="Y3283" s="96"/>
      <c r="Z3283" s="89"/>
      <c r="AA3283" s="95"/>
      <c r="AB3283" s="89"/>
      <c r="AC3283" s="109"/>
      <c r="AD3283" s="89"/>
      <c r="AE3283" s="89"/>
      <c r="AF3283" s="191"/>
      <c r="AG3283" s="194"/>
      <c r="AH3283" s="193"/>
      <c r="AI3283" s="97"/>
      <c r="AJ3283" s="97"/>
      <c r="AK3283" s="97"/>
      <c r="AL3283" s="45" t="s">
        <v>67</v>
      </c>
      <c r="AM3283" s="160" t="str">
        <f>MONTH(B3283)&amp;"/"&amp;YEAR(B3283)</f>
        <v>3/2026</v>
      </c>
      <c r="AN3283" s="45">
        <f>WEEKNUM(B3283)-WEEKNUM(EOMONTH(B3283,-1)+1)+1</f>
        <v>4</v>
      </c>
      <c r="AO3283" s="45" t="str">
        <f>MONTH(R3283)&amp;"/"&amp;YEAR(R3283)</f>
        <v>1/1900</v>
      </c>
      <c r="AP3283" s="45" t="e">
        <f>WEEKNUM(R3283)-WEEKNUM(EOMONTH(R3283,-1)+1)+1</f>
        <v>#NUM!</v>
      </c>
      <c r="AQ3283" s="45">
        <f>IF(AU3283="S",IF(Q3283="1. Aceitou o programa",R3283-B3283,0),0)</f>
        <v>0</v>
      </c>
      <c r="AR3283" s="45">
        <f>IF(AU3283="S",IF(AND(S3283&lt;&gt;"",R3283&lt;&gt;""),S3283-R3283,0),0)</f>
        <v>0</v>
      </c>
      <c r="AS3283" s="45">
        <f>IF(AU3283="S",IF(Q3283="1. Aceitou o programa",IF(OR(X3283="Não se Aplica",X3283=""),IF(OR(W3283="Não se Aplica",W3283=""),0,W3283-V3283),AVERAGE(X3283-W3283,W3283-V3283)),0),0)</f>
        <v>0</v>
      </c>
      <c r="AT3283" s="45">
        <f>IF(AU3283="S",IF(AND(Q3283="1. Aceitou o programa",AB3283="Realizada"),IFERROR(IF(AA3283="",0,AA3283-R3283),0),0),0)</f>
        <v>0</v>
      </c>
      <c r="AU3283" s="45" t="str">
        <f>_xlfn.XLOOKUP(U3283,'Lista Suspensa'!$AA$20:$AA$23,'Lista Suspensa'!$AB$20:$AB$23,"N/A")</f>
        <v>S</v>
      </c>
    </row>
    <row r="3284" spans="1:47" ht="12" customHeight="1" x14ac:dyDescent="0.3">
      <c r="A3284" s="87" t="s">
        <v>47</v>
      </c>
      <c r="B3284" s="88">
        <v>46104</v>
      </c>
      <c r="C3284" s="89" t="s">
        <v>48</v>
      </c>
      <c r="D3284" s="89" t="s">
        <v>49</v>
      </c>
      <c r="E3284" s="189">
        <v>83819498</v>
      </c>
      <c r="F3284" s="197" t="s">
        <v>8171</v>
      </c>
      <c r="G3284" s="90">
        <v>7793414810</v>
      </c>
      <c r="H3284" s="91">
        <v>21714</v>
      </c>
      <c r="I3284" s="89"/>
      <c r="J3284" s="89" t="s">
        <v>51</v>
      </c>
      <c r="K3284" s="89" t="s">
        <v>52</v>
      </c>
      <c r="L3284" s="89" t="s">
        <v>242</v>
      </c>
      <c r="M3284" s="89" t="s">
        <v>6789</v>
      </c>
      <c r="N3284" s="89" t="s">
        <v>229</v>
      </c>
      <c r="O3284" s="92" t="s">
        <v>8172</v>
      </c>
      <c r="P3284" s="93" t="s">
        <v>57</v>
      </c>
      <c r="Q3284" s="110" t="s">
        <v>5322</v>
      </c>
      <c r="R3284" s="94"/>
      <c r="S3284" s="95">
        <v>46168</v>
      </c>
      <c r="T3284" s="95" t="s">
        <v>5203</v>
      </c>
      <c r="U3284" s="95" t="s">
        <v>1125</v>
      </c>
      <c r="V3284" s="91">
        <v>46147</v>
      </c>
      <c r="W3284" s="91">
        <v>46161</v>
      </c>
      <c r="X3284" s="91">
        <v>46168</v>
      </c>
      <c r="Y3284" s="96"/>
      <c r="Z3284" s="89"/>
      <c r="AA3284" s="95"/>
      <c r="AB3284" s="89"/>
      <c r="AC3284" s="109"/>
      <c r="AD3284" s="89"/>
      <c r="AE3284" s="89"/>
      <c r="AF3284" s="191"/>
      <c r="AG3284" s="194"/>
      <c r="AH3284" s="193"/>
      <c r="AI3284" s="97"/>
      <c r="AJ3284" s="97"/>
      <c r="AK3284" s="97"/>
      <c r="AL3284" s="45" t="s">
        <v>67</v>
      </c>
      <c r="AM3284" s="160" t="str">
        <f>MONTH(B3284)&amp;"/"&amp;YEAR(B3284)</f>
        <v>3/2026</v>
      </c>
      <c r="AN3284" s="45">
        <f>WEEKNUM(B3284)-WEEKNUM(EOMONTH(B3284,-1)+1)+1</f>
        <v>4</v>
      </c>
      <c r="AO3284" s="45" t="str">
        <f>MONTH(R3284)&amp;"/"&amp;YEAR(R3284)</f>
        <v>1/1900</v>
      </c>
      <c r="AP3284" s="45" t="e">
        <f>WEEKNUM(R3284)-WEEKNUM(EOMONTH(R3284,-1)+1)+1</f>
        <v>#NUM!</v>
      </c>
      <c r="AQ3284" s="45">
        <f>IF(AU3284="S",IF(Q3284="1. Aceitou o programa",R3284-B3284,0),0)</f>
        <v>0</v>
      </c>
      <c r="AR3284" s="45">
        <f>IF(AU3284="S",IF(AND(S3284&lt;&gt;"",R3284&lt;&gt;""),S3284-R3284,0),0)</f>
        <v>0</v>
      </c>
      <c r="AS3284" s="45">
        <f>IF(AU3284="S",IF(Q3284="1. Aceitou o programa",IF(OR(X3284="Não se Aplica",X3284=""),IF(OR(W3284="Não se Aplica",W3284=""),0,W3284-V3284),AVERAGE(X3284-W3284,W3284-V3284)),0),0)</f>
        <v>0</v>
      </c>
      <c r="AT3284" s="45">
        <f>IF(AU3284="S",IF(AND(Q3284="1. Aceitou o programa",AB3284="Realizada"),IFERROR(IF(AA3284="",0,AA3284-R3284),0),0),0)</f>
        <v>0</v>
      </c>
      <c r="AU3284" s="45" t="str">
        <f>_xlfn.XLOOKUP(U3284,'Lista Suspensa'!$AA$20:$AA$23,'Lista Suspensa'!$AB$20:$AB$23,"N/A")</f>
        <v>S</v>
      </c>
    </row>
    <row r="3285" spans="1:47" ht="12" customHeight="1" x14ac:dyDescent="0.3">
      <c r="A3285" s="87" t="s">
        <v>47</v>
      </c>
      <c r="B3285" s="88">
        <v>46104</v>
      </c>
      <c r="C3285" s="89" t="s">
        <v>48</v>
      </c>
      <c r="D3285" s="89" t="s">
        <v>49</v>
      </c>
      <c r="E3285" s="189">
        <v>83843838</v>
      </c>
      <c r="F3285" s="197" t="s">
        <v>8173</v>
      </c>
      <c r="G3285" s="90">
        <v>88479099704</v>
      </c>
      <c r="H3285" s="91">
        <v>24521</v>
      </c>
      <c r="I3285" s="89"/>
      <c r="J3285" s="89" t="s">
        <v>84</v>
      </c>
      <c r="K3285" s="89" t="s">
        <v>52</v>
      </c>
      <c r="L3285" s="89" t="s">
        <v>85</v>
      </c>
      <c r="M3285" s="89" t="s">
        <v>3040</v>
      </c>
      <c r="N3285" s="89" t="s">
        <v>137</v>
      </c>
      <c r="O3285" s="92" t="s">
        <v>8174</v>
      </c>
      <c r="P3285" s="93" t="s">
        <v>57</v>
      </c>
      <c r="Q3285" s="110" t="s">
        <v>5322</v>
      </c>
      <c r="R3285" s="94"/>
      <c r="S3285" s="95">
        <v>46168</v>
      </c>
      <c r="T3285" s="95" t="s">
        <v>5203</v>
      </c>
      <c r="U3285" s="95" t="s">
        <v>1125</v>
      </c>
      <c r="V3285" s="91">
        <v>46147</v>
      </c>
      <c r="W3285" s="91">
        <v>46161</v>
      </c>
      <c r="X3285" s="91">
        <v>46168</v>
      </c>
      <c r="Y3285" s="96"/>
      <c r="Z3285" s="89"/>
      <c r="AA3285" s="95"/>
      <c r="AB3285" s="89"/>
      <c r="AC3285" s="109"/>
      <c r="AD3285" s="89"/>
      <c r="AE3285" s="89"/>
      <c r="AF3285" s="191"/>
      <c r="AG3285" s="194"/>
      <c r="AH3285" s="193"/>
      <c r="AI3285" s="97"/>
      <c r="AJ3285" s="97"/>
      <c r="AK3285" s="97"/>
      <c r="AL3285" s="45" t="s">
        <v>67</v>
      </c>
      <c r="AM3285" s="160" t="str">
        <f>MONTH(B3285)&amp;"/"&amp;YEAR(B3285)</f>
        <v>3/2026</v>
      </c>
      <c r="AN3285" s="45">
        <f>WEEKNUM(B3285)-WEEKNUM(EOMONTH(B3285,-1)+1)+1</f>
        <v>4</v>
      </c>
      <c r="AO3285" s="45" t="str">
        <f>MONTH(R3285)&amp;"/"&amp;YEAR(R3285)</f>
        <v>1/1900</v>
      </c>
      <c r="AP3285" s="45" t="e">
        <f>WEEKNUM(R3285)-WEEKNUM(EOMONTH(R3285,-1)+1)+1</f>
        <v>#NUM!</v>
      </c>
      <c r="AQ3285" s="45">
        <f>IF(AU3285="S",IF(Q3285="1. Aceitou o programa",R3285-B3285,0),0)</f>
        <v>0</v>
      </c>
      <c r="AR3285" s="45">
        <f>IF(AU3285="S",IF(AND(S3285&lt;&gt;"",R3285&lt;&gt;""),S3285-R3285,0),0)</f>
        <v>0</v>
      </c>
      <c r="AS3285" s="45">
        <f>IF(AU3285="S",IF(Q3285="1. Aceitou o programa",IF(OR(X3285="Não se Aplica",X3285=""),IF(OR(W3285="Não se Aplica",W3285=""),0,W3285-V3285),AVERAGE(X3285-W3285,W3285-V3285)),0),0)</f>
        <v>0</v>
      </c>
      <c r="AT3285" s="45">
        <f>IF(AU3285="S",IF(AND(Q3285="1. Aceitou o programa",AB3285="Realizada"),IFERROR(IF(AA3285="",0,AA3285-R3285),0),0),0)</f>
        <v>0</v>
      </c>
      <c r="AU3285" s="45" t="str">
        <f>_xlfn.XLOOKUP(U3285,'Lista Suspensa'!$AA$20:$AA$23,'Lista Suspensa'!$AB$20:$AB$23,"N/A")</f>
        <v>S</v>
      </c>
    </row>
    <row r="3286" spans="1:47" ht="12" customHeight="1" x14ac:dyDescent="0.3">
      <c r="A3286" s="87" t="s">
        <v>47</v>
      </c>
      <c r="B3286" s="88">
        <v>46104</v>
      </c>
      <c r="C3286" s="89" t="s">
        <v>48</v>
      </c>
      <c r="D3286" s="89" t="s">
        <v>49</v>
      </c>
      <c r="E3286" s="189">
        <v>83903962</v>
      </c>
      <c r="F3286" s="197" t="s">
        <v>8175</v>
      </c>
      <c r="G3286" s="90">
        <v>39115953874</v>
      </c>
      <c r="H3286" s="91">
        <v>32056</v>
      </c>
      <c r="I3286" s="89"/>
      <c r="J3286" s="89" t="s">
        <v>51</v>
      </c>
      <c r="K3286" s="89" t="s">
        <v>52</v>
      </c>
      <c r="L3286" s="89" t="s">
        <v>85</v>
      </c>
      <c r="M3286" s="89" t="s">
        <v>320</v>
      </c>
      <c r="N3286" s="89" t="s">
        <v>229</v>
      </c>
      <c r="O3286" s="92" t="s">
        <v>8176</v>
      </c>
      <c r="P3286" s="93" t="s">
        <v>57</v>
      </c>
      <c r="Q3286" s="110" t="s">
        <v>5322</v>
      </c>
      <c r="R3286" s="94"/>
      <c r="S3286" s="95">
        <v>46168</v>
      </c>
      <c r="T3286" s="95" t="s">
        <v>5203</v>
      </c>
      <c r="U3286" s="95" t="s">
        <v>1125</v>
      </c>
      <c r="V3286" s="91">
        <v>46147</v>
      </c>
      <c r="W3286" s="91">
        <v>46161</v>
      </c>
      <c r="X3286" s="91">
        <v>46168</v>
      </c>
      <c r="Y3286" s="96"/>
      <c r="Z3286" s="89"/>
      <c r="AA3286" s="95"/>
      <c r="AB3286" s="89"/>
      <c r="AC3286" s="109"/>
      <c r="AD3286" s="89"/>
      <c r="AE3286" s="89"/>
      <c r="AF3286" s="191"/>
      <c r="AG3286" s="194"/>
      <c r="AH3286" s="193"/>
      <c r="AI3286" s="97"/>
      <c r="AJ3286" s="97"/>
      <c r="AK3286" s="97"/>
      <c r="AL3286" s="45" t="s">
        <v>67</v>
      </c>
      <c r="AM3286" s="160" t="str">
        <f>MONTH(B3286)&amp;"/"&amp;YEAR(B3286)</f>
        <v>3/2026</v>
      </c>
      <c r="AN3286" s="45">
        <f>WEEKNUM(B3286)-WEEKNUM(EOMONTH(B3286,-1)+1)+1</f>
        <v>4</v>
      </c>
      <c r="AO3286" s="45" t="str">
        <f>MONTH(R3286)&amp;"/"&amp;YEAR(R3286)</f>
        <v>1/1900</v>
      </c>
      <c r="AP3286" s="45" t="e">
        <f>WEEKNUM(R3286)-WEEKNUM(EOMONTH(R3286,-1)+1)+1</f>
        <v>#NUM!</v>
      </c>
      <c r="AQ3286" s="45">
        <f>IF(AU3286="S",IF(Q3286="1. Aceitou o programa",R3286-B3286,0),0)</f>
        <v>0</v>
      </c>
      <c r="AR3286" s="45">
        <f>IF(AU3286="S",IF(AND(S3286&lt;&gt;"",R3286&lt;&gt;""),S3286-R3286,0),0)</f>
        <v>0</v>
      </c>
      <c r="AS3286" s="45">
        <f>IF(AU3286="S",IF(Q3286="1. Aceitou o programa",IF(OR(X3286="Não se Aplica",X3286=""),IF(OR(W3286="Não se Aplica",W3286=""),0,W3286-V3286),AVERAGE(X3286-W3286,W3286-V3286)),0),0)</f>
        <v>0</v>
      </c>
      <c r="AT3286" s="45">
        <f>IF(AU3286="S",IF(AND(Q3286="1. Aceitou o programa",AB3286="Realizada"),IFERROR(IF(AA3286="",0,AA3286-R3286),0),0),0)</f>
        <v>0</v>
      </c>
      <c r="AU3286" s="45" t="str">
        <f>_xlfn.XLOOKUP(U3286,'Lista Suspensa'!$AA$20:$AA$23,'Lista Suspensa'!$AB$20:$AB$23,"N/A")</f>
        <v>S</v>
      </c>
    </row>
    <row r="3287" spans="1:47" ht="12" customHeight="1" x14ac:dyDescent="0.3">
      <c r="A3287" s="87" t="s">
        <v>47</v>
      </c>
      <c r="B3287" s="88">
        <v>46104</v>
      </c>
      <c r="C3287" s="89" t="s">
        <v>48</v>
      </c>
      <c r="D3287" s="89" t="s">
        <v>49</v>
      </c>
      <c r="E3287" s="189">
        <v>84085162</v>
      </c>
      <c r="F3287" s="197" t="s">
        <v>8177</v>
      </c>
      <c r="G3287" s="90">
        <v>34972792850</v>
      </c>
      <c r="H3287" s="91">
        <v>31519</v>
      </c>
      <c r="I3287" s="89"/>
      <c r="J3287" s="89" t="s">
        <v>51</v>
      </c>
      <c r="K3287" s="89" t="s">
        <v>52</v>
      </c>
      <c r="L3287" s="89" t="s">
        <v>53</v>
      </c>
      <c r="M3287" s="89" t="s">
        <v>238</v>
      </c>
      <c r="N3287" s="89" t="s">
        <v>229</v>
      </c>
      <c r="O3287" s="92" t="s">
        <v>8178</v>
      </c>
      <c r="P3287" s="93" t="s">
        <v>57</v>
      </c>
      <c r="Q3287" s="110" t="s">
        <v>5322</v>
      </c>
      <c r="R3287" s="94"/>
      <c r="S3287" s="95">
        <v>46168</v>
      </c>
      <c r="T3287" s="95" t="s">
        <v>5203</v>
      </c>
      <c r="U3287" s="95" t="s">
        <v>1125</v>
      </c>
      <c r="V3287" s="91">
        <v>46147</v>
      </c>
      <c r="W3287" s="91">
        <v>46161</v>
      </c>
      <c r="X3287" s="91">
        <v>46168</v>
      </c>
      <c r="Y3287" s="96"/>
      <c r="Z3287" s="89"/>
      <c r="AA3287" s="95"/>
      <c r="AB3287" s="89"/>
      <c r="AC3287" s="109"/>
      <c r="AD3287" s="89"/>
      <c r="AE3287" s="89"/>
      <c r="AF3287" s="191"/>
      <c r="AG3287" s="194"/>
      <c r="AH3287" s="193"/>
      <c r="AI3287" s="97"/>
      <c r="AJ3287" s="97"/>
      <c r="AK3287" s="97"/>
      <c r="AL3287" s="45" t="s">
        <v>67</v>
      </c>
      <c r="AM3287" s="160" t="str">
        <f>MONTH(B3287)&amp;"/"&amp;YEAR(B3287)</f>
        <v>3/2026</v>
      </c>
      <c r="AN3287" s="45">
        <f>WEEKNUM(B3287)-WEEKNUM(EOMONTH(B3287,-1)+1)+1</f>
        <v>4</v>
      </c>
      <c r="AO3287" s="45" t="str">
        <f>MONTH(R3287)&amp;"/"&amp;YEAR(R3287)</f>
        <v>1/1900</v>
      </c>
      <c r="AP3287" s="45" t="e">
        <f>WEEKNUM(R3287)-WEEKNUM(EOMONTH(R3287,-1)+1)+1</f>
        <v>#NUM!</v>
      </c>
      <c r="AQ3287" s="45">
        <f>IF(AU3287="S",IF(Q3287="1. Aceitou o programa",R3287-B3287,0),0)</f>
        <v>0</v>
      </c>
      <c r="AR3287" s="45">
        <f>IF(AU3287="S",IF(AND(S3287&lt;&gt;"",R3287&lt;&gt;""),S3287-R3287,0),0)</f>
        <v>0</v>
      </c>
      <c r="AS3287" s="45">
        <f>IF(AU3287="S",IF(Q3287="1. Aceitou o programa",IF(OR(X3287="Não se Aplica",X3287=""),IF(OR(W3287="Não se Aplica",W3287=""),0,W3287-V3287),AVERAGE(X3287-W3287,W3287-V3287)),0),0)</f>
        <v>0</v>
      </c>
      <c r="AT3287" s="45">
        <f>IF(AU3287="S",IF(AND(Q3287="1. Aceitou o programa",AB3287="Realizada"),IFERROR(IF(AA3287="",0,AA3287-R3287),0),0),0)</f>
        <v>0</v>
      </c>
      <c r="AU3287" s="45" t="str">
        <f>_xlfn.XLOOKUP(U3287,'Lista Suspensa'!$AA$20:$AA$23,'Lista Suspensa'!$AB$20:$AB$23,"N/A")</f>
        <v>S</v>
      </c>
    </row>
    <row r="3288" spans="1:47" ht="12" customHeight="1" x14ac:dyDescent="0.3">
      <c r="A3288" s="87" t="s">
        <v>47</v>
      </c>
      <c r="B3288" s="88">
        <v>46104</v>
      </c>
      <c r="C3288" s="89" t="s">
        <v>48</v>
      </c>
      <c r="D3288" s="89" t="s">
        <v>49</v>
      </c>
      <c r="E3288" s="189">
        <v>88399090</v>
      </c>
      <c r="F3288" s="197" t="s">
        <v>8179</v>
      </c>
      <c r="G3288" s="90">
        <v>31472520866</v>
      </c>
      <c r="H3288" s="91">
        <v>28981</v>
      </c>
      <c r="I3288" s="89"/>
      <c r="J3288" s="89" t="s">
        <v>51</v>
      </c>
      <c r="K3288" s="89" t="s">
        <v>52</v>
      </c>
      <c r="L3288" s="89" t="s">
        <v>53</v>
      </c>
      <c r="M3288" s="89" t="s">
        <v>2755</v>
      </c>
      <c r="N3288" s="89" t="s">
        <v>229</v>
      </c>
      <c r="O3288" s="92" t="s">
        <v>8180</v>
      </c>
      <c r="P3288" s="93" t="s">
        <v>57</v>
      </c>
      <c r="Q3288" s="110" t="s">
        <v>5322</v>
      </c>
      <c r="R3288" s="94"/>
      <c r="S3288" s="95">
        <v>46168</v>
      </c>
      <c r="T3288" s="95" t="s">
        <v>5203</v>
      </c>
      <c r="U3288" s="95" t="s">
        <v>1125</v>
      </c>
      <c r="V3288" s="91">
        <v>46147</v>
      </c>
      <c r="W3288" s="91">
        <v>46161</v>
      </c>
      <c r="X3288" s="91">
        <v>46168</v>
      </c>
      <c r="Y3288" s="96"/>
      <c r="Z3288" s="89"/>
      <c r="AA3288" s="95"/>
      <c r="AB3288" s="89"/>
      <c r="AC3288" s="109"/>
      <c r="AD3288" s="89"/>
      <c r="AE3288" s="89"/>
      <c r="AF3288" s="191"/>
      <c r="AG3288" s="194"/>
      <c r="AH3288" s="193"/>
      <c r="AI3288" s="97"/>
      <c r="AJ3288" s="97"/>
      <c r="AK3288" s="97"/>
      <c r="AL3288" s="45" t="s">
        <v>67</v>
      </c>
      <c r="AM3288" s="160" t="str">
        <f>MONTH(B3288)&amp;"/"&amp;YEAR(B3288)</f>
        <v>3/2026</v>
      </c>
      <c r="AN3288" s="45">
        <f>WEEKNUM(B3288)-WEEKNUM(EOMONTH(B3288,-1)+1)+1</f>
        <v>4</v>
      </c>
      <c r="AO3288" s="45" t="str">
        <f>MONTH(R3288)&amp;"/"&amp;YEAR(R3288)</f>
        <v>1/1900</v>
      </c>
      <c r="AP3288" s="45" t="e">
        <f>WEEKNUM(R3288)-WEEKNUM(EOMONTH(R3288,-1)+1)+1</f>
        <v>#NUM!</v>
      </c>
      <c r="AQ3288" s="45">
        <f>IF(AU3288="S",IF(Q3288="1. Aceitou o programa",R3288-B3288,0),0)</f>
        <v>0</v>
      </c>
      <c r="AR3288" s="45">
        <f>IF(AU3288="S",IF(AND(S3288&lt;&gt;"",R3288&lt;&gt;""),S3288-R3288,0),0)</f>
        <v>0</v>
      </c>
      <c r="AS3288" s="45">
        <f>IF(AU3288="S",IF(Q3288="1. Aceitou o programa",IF(OR(X3288="Não se Aplica",X3288=""),IF(OR(W3288="Não se Aplica",W3288=""),0,W3288-V3288),AVERAGE(X3288-W3288,W3288-V3288)),0),0)</f>
        <v>0</v>
      </c>
      <c r="AT3288" s="45">
        <f>IF(AU3288="S",IF(AND(Q3288="1. Aceitou o programa",AB3288="Realizada"),IFERROR(IF(AA3288="",0,AA3288-R3288),0),0),0)</f>
        <v>0</v>
      </c>
      <c r="AU3288" s="45" t="str">
        <f>_xlfn.XLOOKUP(U3288,'Lista Suspensa'!$AA$20:$AA$23,'Lista Suspensa'!$AB$20:$AB$23,"N/A")</f>
        <v>S</v>
      </c>
    </row>
    <row r="3289" spans="1:47" ht="12" customHeight="1" x14ac:dyDescent="0.3">
      <c r="A3289" s="87" t="s">
        <v>47</v>
      </c>
      <c r="B3289" s="88">
        <v>46104</v>
      </c>
      <c r="C3289" s="89" t="s">
        <v>48</v>
      </c>
      <c r="D3289" s="89" t="s">
        <v>49</v>
      </c>
      <c r="E3289" s="189">
        <v>83963626</v>
      </c>
      <c r="F3289" s="197" t="s">
        <v>8181</v>
      </c>
      <c r="G3289" s="90">
        <v>19184895721</v>
      </c>
      <c r="H3289" s="91">
        <v>36546</v>
      </c>
      <c r="I3289" s="89"/>
      <c r="J3289" s="89" t="s">
        <v>84</v>
      </c>
      <c r="K3289" s="89" t="s">
        <v>76</v>
      </c>
      <c r="L3289" s="89" t="s">
        <v>95</v>
      </c>
      <c r="M3289" s="89" t="s">
        <v>1464</v>
      </c>
      <c r="N3289" s="89" t="s">
        <v>137</v>
      </c>
      <c r="O3289" s="92" t="s">
        <v>8182</v>
      </c>
      <c r="P3289" s="93" t="s">
        <v>57</v>
      </c>
      <c r="Q3289" s="110" t="s">
        <v>5322</v>
      </c>
      <c r="R3289" s="94"/>
      <c r="S3289" s="95">
        <v>46168</v>
      </c>
      <c r="T3289" s="95" t="s">
        <v>5203</v>
      </c>
      <c r="U3289" s="95" t="s">
        <v>1125</v>
      </c>
      <c r="V3289" s="91">
        <v>46147</v>
      </c>
      <c r="W3289" s="91">
        <v>46161</v>
      </c>
      <c r="X3289" s="91">
        <v>46168</v>
      </c>
      <c r="Y3289" s="96"/>
      <c r="Z3289" s="89"/>
      <c r="AA3289" s="95"/>
      <c r="AB3289" s="89"/>
      <c r="AC3289" s="109"/>
      <c r="AD3289" s="89"/>
      <c r="AE3289" s="89"/>
      <c r="AF3289" s="191"/>
      <c r="AG3289" s="194"/>
      <c r="AH3289" s="193"/>
      <c r="AI3289" s="97"/>
      <c r="AJ3289" s="97"/>
      <c r="AK3289" s="97"/>
      <c r="AL3289" s="45" t="s">
        <v>67</v>
      </c>
      <c r="AM3289" s="160" t="str">
        <f>MONTH(B3289)&amp;"/"&amp;YEAR(B3289)</f>
        <v>3/2026</v>
      </c>
      <c r="AN3289" s="45">
        <f>WEEKNUM(B3289)-WEEKNUM(EOMONTH(B3289,-1)+1)+1</f>
        <v>4</v>
      </c>
      <c r="AO3289" s="45" t="str">
        <f>MONTH(R3289)&amp;"/"&amp;YEAR(R3289)</f>
        <v>1/1900</v>
      </c>
      <c r="AP3289" s="45" t="e">
        <f>WEEKNUM(R3289)-WEEKNUM(EOMONTH(R3289,-1)+1)+1</f>
        <v>#NUM!</v>
      </c>
      <c r="AQ3289" s="45">
        <f>IF(AU3289="S",IF(Q3289="1. Aceitou o programa",R3289-B3289,0),0)</f>
        <v>0</v>
      </c>
      <c r="AR3289" s="45">
        <f>IF(AU3289="S",IF(AND(S3289&lt;&gt;"",R3289&lt;&gt;""),S3289-R3289,0),0)</f>
        <v>0</v>
      </c>
      <c r="AS3289" s="45">
        <f>IF(AU3289="S",IF(Q3289="1. Aceitou o programa",IF(OR(X3289="Não se Aplica",X3289=""),IF(OR(W3289="Não se Aplica",W3289=""),0,W3289-V3289),AVERAGE(X3289-W3289,W3289-V3289)),0),0)</f>
        <v>0</v>
      </c>
      <c r="AT3289" s="45">
        <f>IF(AU3289="S",IF(AND(Q3289="1. Aceitou o programa",AB3289="Realizada"),IFERROR(IF(AA3289="",0,AA3289-R3289),0),0),0)</f>
        <v>0</v>
      </c>
      <c r="AU3289" s="45" t="str">
        <f>_xlfn.XLOOKUP(U3289,'Lista Suspensa'!$AA$20:$AA$23,'Lista Suspensa'!$AB$20:$AB$23,"N/A")</f>
        <v>S</v>
      </c>
    </row>
    <row r="3290" spans="1:47" ht="12" customHeight="1" x14ac:dyDescent="0.3">
      <c r="A3290" s="87" t="s">
        <v>47</v>
      </c>
      <c r="B3290" s="88">
        <v>46104</v>
      </c>
      <c r="C3290" s="89" t="s">
        <v>48</v>
      </c>
      <c r="D3290" s="89" t="s">
        <v>49</v>
      </c>
      <c r="E3290" s="189">
        <v>89408936</v>
      </c>
      <c r="F3290" s="197" t="s">
        <v>8183</v>
      </c>
      <c r="G3290" s="90">
        <v>2777855617</v>
      </c>
      <c r="H3290" s="91">
        <v>27791</v>
      </c>
      <c r="I3290" s="89"/>
      <c r="J3290" s="89" t="s">
        <v>84</v>
      </c>
      <c r="K3290" s="89" t="s">
        <v>52</v>
      </c>
      <c r="L3290" s="89" t="s">
        <v>323</v>
      </c>
      <c r="M3290" s="89" t="s">
        <v>1746</v>
      </c>
      <c r="N3290" s="89" t="s">
        <v>137</v>
      </c>
      <c r="O3290" s="92" t="s">
        <v>8184</v>
      </c>
      <c r="P3290" s="93" t="s">
        <v>57</v>
      </c>
      <c r="Q3290" s="110" t="s">
        <v>5322</v>
      </c>
      <c r="R3290" s="94"/>
      <c r="S3290" s="95">
        <v>46168</v>
      </c>
      <c r="T3290" s="95" t="s">
        <v>5203</v>
      </c>
      <c r="U3290" s="95" t="s">
        <v>1125</v>
      </c>
      <c r="V3290" s="91">
        <v>46147</v>
      </c>
      <c r="W3290" s="91">
        <v>46161</v>
      </c>
      <c r="X3290" s="91">
        <v>46168</v>
      </c>
      <c r="Y3290" s="96"/>
      <c r="Z3290" s="89"/>
      <c r="AA3290" s="95"/>
      <c r="AB3290" s="89"/>
      <c r="AC3290" s="109"/>
      <c r="AD3290" s="89"/>
      <c r="AE3290" s="89"/>
      <c r="AF3290" s="191"/>
      <c r="AG3290" s="194"/>
      <c r="AH3290" s="193"/>
      <c r="AI3290" s="97"/>
      <c r="AJ3290" s="97"/>
      <c r="AK3290" s="97"/>
      <c r="AL3290" s="45" t="s">
        <v>67</v>
      </c>
      <c r="AM3290" s="160" t="str">
        <f>MONTH(B3290)&amp;"/"&amp;YEAR(B3290)</f>
        <v>3/2026</v>
      </c>
      <c r="AN3290" s="45">
        <f>WEEKNUM(B3290)-WEEKNUM(EOMONTH(B3290,-1)+1)+1</f>
        <v>4</v>
      </c>
      <c r="AO3290" s="45" t="str">
        <f>MONTH(R3290)&amp;"/"&amp;YEAR(R3290)</f>
        <v>1/1900</v>
      </c>
      <c r="AP3290" s="45" t="e">
        <f>WEEKNUM(R3290)-WEEKNUM(EOMONTH(R3290,-1)+1)+1</f>
        <v>#NUM!</v>
      </c>
      <c r="AQ3290" s="45">
        <f>IF(AU3290="S",IF(Q3290="1. Aceitou o programa",R3290-B3290,0),0)</f>
        <v>0</v>
      </c>
      <c r="AR3290" s="45">
        <f>IF(AU3290="S",IF(AND(S3290&lt;&gt;"",R3290&lt;&gt;""),S3290-R3290,0),0)</f>
        <v>0</v>
      </c>
      <c r="AS3290" s="45">
        <f>IF(AU3290="S",IF(Q3290="1. Aceitou o programa",IF(OR(X3290="Não se Aplica",X3290=""),IF(OR(W3290="Não se Aplica",W3290=""),0,W3290-V3290),AVERAGE(X3290-W3290,W3290-V3290)),0),0)</f>
        <v>0</v>
      </c>
      <c r="AT3290" s="45">
        <f>IF(AU3290="S",IF(AND(Q3290="1. Aceitou o programa",AB3290="Realizada"),IFERROR(IF(AA3290="",0,AA3290-R3290),0),0),0)</f>
        <v>0</v>
      </c>
      <c r="AU3290" s="45" t="str">
        <f>_xlfn.XLOOKUP(U3290,'Lista Suspensa'!$AA$20:$AA$23,'Lista Suspensa'!$AB$20:$AB$23,"N/A")</f>
        <v>S</v>
      </c>
    </row>
    <row r="3291" spans="1:47" ht="12" customHeight="1" x14ac:dyDescent="0.3">
      <c r="A3291" s="87" t="s">
        <v>47</v>
      </c>
      <c r="B3291" s="88">
        <v>46104</v>
      </c>
      <c r="C3291" s="89" t="s">
        <v>48</v>
      </c>
      <c r="D3291" s="89" t="s">
        <v>49</v>
      </c>
      <c r="E3291" s="189">
        <v>89800905</v>
      </c>
      <c r="F3291" s="197" t="s">
        <v>8185</v>
      </c>
      <c r="G3291" s="90">
        <v>27980799852</v>
      </c>
      <c r="H3291" s="91">
        <v>28938</v>
      </c>
      <c r="I3291" s="89"/>
      <c r="J3291" s="89" t="s">
        <v>84</v>
      </c>
      <c r="K3291" s="89" t="s">
        <v>52</v>
      </c>
      <c r="L3291" s="89" t="s">
        <v>85</v>
      </c>
      <c r="M3291" s="89" t="s">
        <v>5443</v>
      </c>
      <c r="N3291" s="89" t="s">
        <v>229</v>
      </c>
      <c r="O3291" s="92" t="s">
        <v>8186</v>
      </c>
      <c r="P3291" s="93" t="s">
        <v>57</v>
      </c>
      <c r="Q3291" s="110" t="s">
        <v>5322</v>
      </c>
      <c r="R3291" s="94"/>
      <c r="S3291" s="95">
        <v>46168</v>
      </c>
      <c r="T3291" s="95" t="s">
        <v>5203</v>
      </c>
      <c r="U3291" s="95" t="s">
        <v>1125</v>
      </c>
      <c r="V3291" s="91">
        <v>46147</v>
      </c>
      <c r="W3291" s="91">
        <v>46161</v>
      </c>
      <c r="X3291" s="91">
        <v>46168</v>
      </c>
      <c r="Y3291" s="96"/>
      <c r="Z3291" s="89"/>
      <c r="AA3291" s="95"/>
      <c r="AB3291" s="89"/>
      <c r="AC3291" s="109"/>
      <c r="AD3291" s="89"/>
      <c r="AE3291" s="89"/>
      <c r="AF3291" s="191"/>
      <c r="AG3291" s="194"/>
      <c r="AH3291" s="193"/>
      <c r="AI3291" s="97"/>
      <c r="AJ3291" s="97"/>
      <c r="AK3291" s="97"/>
      <c r="AL3291" s="45" t="s">
        <v>67</v>
      </c>
      <c r="AM3291" s="160" t="str">
        <f>MONTH(B3291)&amp;"/"&amp;YEAR(B3291)</f>
        <v>3/2026</v>
      </c>
      <c r="AN3291" s="45">
        <f>WEEKNUM(B3291)-WEEKNUM(EOMONTH(B3291,-1)+1)+1</f>
        <v>4</v>
      </c>
      <c r="AO3291" s="45" t="str">
        <f>MONTH(R3291)&amp;"/"&amp;YEAR(R3291)</f>
        <v>1/1900</v>
      </c>
      <c r="AP3291" s="45" t="e">
        <f>WEEKNUM(R3291)-WEEKNUM(EOMONTH(R3291,-1)+1)+1</f>
        <v>#NUM!</v>
      </c>
      <c r="AQ3291" s="45">
        <f>IF(AU3291="S",IF(Q3291="1. Aceitou o programa",R3291-B3291,0),0)</f>
        <v>0</v>
      </c>
      <c r="AR3291" s="45">
        <f>IF(AU3291="S",IF(AND(S3291&lt;&gt;"",R3291&lt;&gt;""),S3291-R3291,0),0)</f>
        <v>0</v>
      </c>
      <c r="AS3291" s="45">
        <f>IF(AU3291="S",IF(Q3291="1. Aceitou o programa",IF(OR(X3291="Não se Aplica",X3291=""),IF(OR(W3291="Não se Aplica",W3291=""),0,W3291-V3291),AVERAGE(X3291-W3291,W3291-V3291)),0),0)</f>
        <v>0</v>
      </c>
      <c r="AT3291" s="45">
        <f>IF(AU3291="S",IF(AND(Q3291="1. Aceitou o programa",AB3291="Realizada"),IFERROR(IF(AA3291="",0,AA3291-R3291),0),0),0)</f>
        <v>0</v>
      </c>
      <c r="AU3291" s="45" t="str">
        <f>_xlfn.XLOOKUP(U3291,'Lista Suspensa'!$AA$20:$AA$23,'Lista Suspensa'!$AB$20:$AB$23,"N/A")</f>
        <v>S</v>
      </c>
    </row>
    <row r="3292" spans="1:47" ht="12" customHeight="1" x14ac:dyDescent="0.3">
      <c r="A3292" s="87" t="s">
        <v>47</v>
      </c>
      <c r="B3292" s="88">
        <v>46104</v>
      </c>
      <c r="C3292" s="89" t="s">
        <v>48</v>
      </c>
      <c r="D3292" s="89" t="s">
        <v>49</v>
      </c>
      <c r="E3292" s="189">
        <v>86940837</v>
      </c>
      <c r="F3292" s="197" t="s">
        <v>8187</v>
      </c>
      <c r="G3292" s="90">
        <v>5657073703</v>
      </c>
      <c r="H3292" s="91">
        <v>30461</v>
      </c>
      <c r="I3292" s="89"/>
      <c r="J3292" s="89" t="s">
        <v>84</v>
      </c>
      <c r="K3292" s="89" t="s">
        <v>76</v>
      </c>
      <c r="L3292" s="89" t="s">
        <v>95</v>
      </c>
      <c r="M3292" s="89" t="s">
        <v>5119</v>
      </c>
      <c r="N3292" s="89" t="s">
        <v>229</v>
      </c>
      <c r="O3292" s="92" t="s">
        <v>8188</v>
      </c>
      <c r="P3292" s="93" t="s">
        <v>57</v>
      </c>
      <c r="Q3292" s="110" t="s">
        <v>5322</v>
      </c>
      <c r="R3292" s="94"/>
      <c r="S3292" s="95">
        <v>46168</v>
      </c>
      <c r="T3292" s="95" t="s">
        <v>5203</v>
      </c>
      <c r="U3292" s="95" t="s">
        <v>1125</v>
      </c>
      <c r="V3292" s="91">
        <v>46147</v>
      </c>
      <c r="W3292" s="91">
        <v>46161</v>
      </c>
      <c r="X3292" s="91">
        <v>46168</v>
      </c>
      <c r="Y3292" s="96"/>
      <c r="Z3292" s="89"/>
      <c r="AA3292" s="95"/>
      <c r="AB3292" s="89"/>
      <c r="AC3292" s="109"/>
      <c r="AD3292" s="89"/>
      <c r="AE3292" s="89"/>
      <c r="AF3292" s="191"/>
      <c r="AG3292" s="194"/>
      <c r="AH3292" s="193"/>
      <c r="AI3292" s="97"/>
      <c r="AJ3292" s="97"/>
      <c r="AK3292" s="97"/>
      <c r="AL3292" s="45" t="s">
        <v>67</v>
      </c>
      <c r="AM3292" s="160" t="str">
        <f>MONTH(B3292)&amp;"/"&amp;YEAR(B3292)</f>
        <v>3/2026</v>
      </c>
      <c r="AN3292" s="45">
        <f>WEEKNUM(B3292)-WEEKNUM(EOMONTH(B3292,-1)+1)+1</f>
        <v>4</v>
      </c>
      <c r="AO3292" s="45" t="str">
        <f>MONTH(R3292)&amp;"/"&amp;YEAR(R3292)</f>
        <v>1/1900</v>
      </c>
      <c r="AP3292" s="45" t="e">
        <f>WEEKNUM(R3292)-WEEKNUM(EOMONTH(R3292,-1)+1)+1</f>
        <v>#NUM!</v>
      </c>
      <c r="AQ3292" s="45">
        <f>IF(AU3292="S",IF(Q3292="1. Aceitou o programa",R3292-B3292,0),0)</f>
        <v>0</v>
      </c>
      <c r="AR3292" s="45">
        <f>IF(AU3292="S",IF(AND(S3292&lt;&gt;"",R3292&lt;&gt;""),S3292-R3292,0),0)</f>
        <v>0</v>
      </c>
      <c r="AS3292" s="45">
        <f>IF(AU3292="S",IF(Q3292="1. Aceitou o programa",IF(OR(X3292="Não se Aplica",X3292=""),IF(OR(W3292="Não se Aplica",W3292=""),0,W3292-V3292),AVERAGE(X3292-W3292,W3292-V3292)),0),0)</f>
        <v>0</v>
      </c>
      <c r="AT3292" s="45">
        <f>IF(AU3292="S",IF(AND(Q3292="1. Aceitou o programa",AB3292="Realizada"),IFERROR(IF(AA3292="",0,AA3292-R3292),0),0),0)</f>
        <v>0</v>
      </c>
      <c r="AU3292" s="45" t="str">
        <f>_xlfn.XLOOKUP(U3292,'Lista Suspensa'!$AA$20:$AA$23,'Lista Suspensa'!$AB$20:$AB$23,"N/A")</f>
        <v>S</v>
      </c>
    </row>
    <row r="3293" spans="1:47" ht="12" customHeight="1" x14ac:dyDescent="0.3">
      <c r="A3293" s="87" t="s">
        <v>47</v>
      </c>
      <c r="B3293" s="88">
        <v>46104</v>
      </c>
      <c r="C3293" s="89" t="s">
        <v>48</v>
      </c>
      <c r="D3293" s="89" t="s">
        <v>49</v>
      </c>
      <c r="E3293" s="189">
        <v>92782558</v>
      </c>
      <c r="F3293" s="197" t="s">
        <v>8189</v>
      </c>
      <c r="G3293" s="90">
        <v>13910977774</v>
      </c>
      <c r="H3293" s="91">
        <v>33592</v>
      </c>
      <c r="I3293" s="89"/>
      <c r="J3293" s="89" t="s">
        <v>84</v>
      </c>
      <c r="K3293" s="89" t="s">
        <v>76</v>
      </c>
      <c r="L3293" s="89" t="s">
        <v>303</v>
      </c>
      <c r="M3293" s="89" t="s">
        <v>3438</v>
      </c>
      <c r="N3293" s="89" t="s">
        <v>229</v>
      </c>
      <c r="O3293" s="92" t="s">
        <v>8190</v>
      </c>
      <c r="P3293" s="93" t="s">
        <v>57</v>
      </c>
      <c r="Q3293" s="110" t="s">
        <v>5322</v>
      </c>
      <c r="R3293" s="94"/>
      <c r="S3293" s="95">
        <v>46168</v>
      </c>
      <c r="T3293" s="95" t="s">
        <v>5203</v>
      </c>
      <c r="U3293" s="95" t="s">
        <v>1125</v>
      </c>
      <c r="V3293" s="91">
        <v>46147</v>
      </c>
      <c r="W3293" s="91">
        <v>46161</v>
      </c>
      <c r="X3293" s="91">
        <v>46168</v>
      </c>
      <c r="Y3293" s="96"/>
      <c r="Z3293" s="89"/>
      <c r="AA3293" s="95"/>
      <c r="AB3293" s="89"/>
      <c r="AC3293" s="109"/>
      <c r="AD3293" s="89"/>
      <c r="AE3293" s="89"/>
      <c r="AF3293" s="191"/>
      <c r="AG3293" s="194"/>
      <c r="AH3293" s="193"/>
      <c r="AI3293" s="97"/>
      <c r="AJ3293" s="97"/>
      <c r="AK3293" s="97"/>
      <c r="AL3293" s="45" t="s">
        <v>67</v>
      </c>
      <c r="AM3293" s="160" t="str">
        <f>MONTH(B3293)&amp;"/"&amp;YEAR(B3293)</f>
        <v>3/2026</v>
      </c>
      <c r="AN3293" s="45">
        <f>WEEKNUM(B3293)-WEEKNUM(EOMONTH(B3293,-1)+1)+1</f>
        <v>4</v>
      </c>
      <c r="AO3293" s="45" t="str">
        <f>MONTH(R3293)&amp;"/"&amp;YEAR(R3293)</f>
        <v>1/1900</v>
      </c>
      <c r="AP3293" s="45" t="e">
        <f>WEEKNUM(R3293)-WEEKNUM(EOMONTH(R3293,-1)+1)+1</f>
        <v>#NUM!</v>
      </c>
      <c r="AQ3293" s="45">
        <f>IF(AU3293="S",IF(Q3293="1. Aceitou o programa",R3293-B3293,0),0)</f>
        <v>0</v>
      </c>
      <c r="AR3293" s="45">
        <f>IF(AU3293="S",IF(AND(S3293&lt;&gt;"",R3293&lt;&gt;""),S3293-R3293,0),0)</f>
        <v>0</v>
      </c>
      <c r="AS3293" s="45">
        <f>IF(AU3293="S",IF(Q3293="1. Aceitou o programa",IF(OR(X3293="Não se Aplica",X3293=""),IF(OR(W3293="Não se Aplica",W3293=""),0,W3293-V3293),AVERAGE(X3293-W3293,W3293-V3293)),0),0)</f>
        <v>0</v>
      </c>
      <c r="AT3293" s="45">
        <f>IF(AU3293="S",IF(AND(Q3293="1. Aceitou o programa",AB3293="Realizada"),IFERROR(IF(AA3293="",0,AA3293-R3293),0),0),0)</f>
        <v>0</v>
      </c>
      <c r="AU3293" s="45" t="str">
        <f>_xlfn.XLOOKUP(U3293,'Lista Suspensa'!$AA$20:$AA$23,'Lista Suspensa'!$AB$20:$AB$23,"N/A")</f>
        <v>S</v>
      </c>
    </row>
    <row r="3294" spans="1:47" ht="12" customHeight="1" x14ac:dyDescent="0.3">
      <c r="A3294" s="87" t="s">
        <v>47</v>
      </c>
      <c r="B3294" s="88">
        <v>46104</v>
      </c>
      <c r="C3294" s="89" t="s">
        <v>48</v>
      </c>
      <c r="D3294" s="89" t="s">
        <v>49</v>
      </c>
      <c r="E3294" s="189">
        <v>84028630</v>
      </c>
      <c r="F3294" s="197" t="s">
        <v>8191</v>
      </c>
      <c r="G3294" s="90">
        <v>28777473876</v>
      </c>
      <c r="H3294" s="91">
        <v>28937</v>
      </c>
      <c r="I3294" s="89"/>
      <c r="J3294" s="89" t="s">
        <v>84</v>
      </c>
      <c r="K3294" s="89" t="s">
        <v>52</v>
      </c>
      <c r="L3294" s="89" t="s">
        <v>53</v>
      </c>
      <c r="M3294" s="89" t="s">
        <v>532</v>
      </c>
      <c r="N3294" s="89" t="s">
        <v>137</v>
      </c>
      <c r="O3294" s="92" t="s">
        <v>8192</v>
      </c>
      <c r="P3294" s="93" t="s">
        <v>57</v>
      </c>
      <c r="Q3294" s="110" t="s">
        <v>5322</v>
      </c>
      <c r="R3294" s="94"/>
      <c r="S3294" s="95">
        <v>46168</v>
      </c>
      <c r="T3294" s="95" t="s">
        <v>5203</v>
      </c>
      <c r="U3294" s="95" t="s">
        <v>1125</v>
      </c>
      <c r="V3294" s="91">
        <v>46147</v>
      </c>
      <c r="W3294" s="91">
        <v>46161</v>
      </c>
      <c r="X3294" s="91">
        <v>46168</v>
      </c>
      <c r="Y3294" s="96"/>
      <c r="Z3294" s="89"/>
      <c r="AA3294" s="95"/>
      <c r="AB3294" s="89"/>
      <c r="AC3294" s="109"/>
      <c r="AD3294" s="89"/>
      <c r="AE3294" s="89"/>
      <c r="AF3294" s="191"/>
      <c r="AG3294" s="194"/>
      <c r="AH3294" s="193"/>
      <c r="AI3294" s="97"/>
      <c r="AJ3294" s="97"/>
      <c r="AK3294" s="97"/>
      <c r="AL3294" s="45" t="s">
        <v>67</v>
      </c>
      <c r="AM3294" s="160" t="str">
        <f>MONTH(B3294)&amp;"/"&amp;YEAR(B3294)</f>
        <v>3/2026</v>
      </c>
      <c r="AN3294" s="45">
        <f>WEEKNUM(B3294)-WEEKNUM(EOMONTH(B3294,-1)+1)+1</f>
        <v>4</v>
      </c>
      <c r="AO3294" s="45" t="str">
        <f>MONTH(R3294)&amp;"/"&amp;YEAR(R3294)</f>
        <v>1/1900</v>
      </c>
      <c r="AP3294" s="45" t="e">
        <f>WEEKNUM(R3294)-WEEKNUM(EOMONTH(R3294,-1)+1)+1</f>
        <v>#NUM!</v>
      </c>
      <c r="AQ3294" s="45">
        <f>IF(AU3294="S",IF(Q3294="1. Aceitou o programa",R3294-B3294,0),0)</f>
        <v>0</v>
      </c>
      <c r="AR3294" s="45">
        <f>IF(AU3294="S",IF(AND(S3294&lt;&gt;"",R3294&lt;&gt;""),S3294-R3294,0),0)</f>
        <v>0</v>
      </c>
      <c r="AS3294" s="45">
        <f>IF(AU3294="S",IF(Q3294="1. Aceitou o programa",IF(OR(X3294="Não se Aplica",X3294=""),IF(OR(W3294="Não se Aplica",W3294=""),0,W3294-V3294),AVERAGE(X3294-W3294,W3294-V3294)),0),0)</f>
        <v>0</v>
      </c>
      <c r="AT3294" s="45">
        <f>IF(AU3294="S",IF(AND(Q3294="1. Aceitou o programa",AB3294="Realizada"),IFERROR(IF(AA3294="",0,AA3294-R3294),0),0),0)</f>
        <v>0</v>
      </c>
      <c r="AU3294" s="45" t="str">
        <f>_xlfn.XLOOKUP(U3294,'Lista Suspensa'!$AA$20:$AA$23,'Lista Suspensa'!$AB$20:$AB$23,"N/A")</f>
        <v>S</v>
      </c>
    </row>
    <row r="3295" spans="1:47" ht="12" customHeight="1" x14ac:dyDescent="0.3">
      <c r="A3295" s="87" t="s">
        <v>47</v>
      </c>
      <c r="B3295" s="88">
        <v>46104</v>
      </c>
      <c r="C3295" s="89" t="s">
        <v>48</v>
      </c>
      <c r="D3295" s="89" t="s">
        <v>49</v>
      </c>
      <c r="E3295" s="189">
        <v>84102286</v>
      </c>
      <c r="F3295" s="197" t="s">
        <v>8193</v>
      </c>
      <c r="G3295" s="90">
        <v>25427959831</v>
      </c>
      <c r="H3295" s="91">
        <v>28182</v>
      </c>
      <c r="I3295" s="89"/>
      <c r="J3295" s="89" t="s">
        <v>51</v>
      </c>
      <c r="K3295" s="89" t="s">
        <v>52</v>
      </c>
      <c r="L3295" s="89" t="s">
        <v>85</v>
      </c>
      <c r="M3295" s="89" t="s">
        <v>5539</v>
      </c>
      <c r="N3295" s="89" t="s">
        <v>137</v>
      </c>
      <c r="O3295" s="92" t="s">
        <v>8194</v>
      </c>
      <c r="P3295" s="93" t="s">
        <v>57</v>
      </c>
      <c r="Q3295" s="110" t="s">
        <v>5322</v>
      </c>
      <c r="R3295" s="94"/>
      <c r="S3295" s="95">
        <v>46168</v>
      </c>
      <c r="T3295" s="95" t="s">
        <v>5203</v>
      </c>
      <c r="U3295" s="95" t="s">
        <v>1125</v>
      </c>
      <c r="V3295" s="91">
        <v>46147</v>
      </c>
      <c r="W3295" s="91">
        <v>46161</v>
      </c>
      <c r="X3295" s="91">
        <v>46168</v>
      </c>
      <c r="Y3295" s="96"/>
      <c r="Z3295" s="89"/>
      <c r="AA3295" s="95"/>
      <c r="AB3295" s="89"/>
      <c r="AC3295" s="109"/>
      <c r="AD3295" s="89"/>
      <c r="AE3295" s="89"/>
      <c r="AF3295" s="191"/>
      <c r="AG3295" s="194"/>
      <c r="AH3295" s="193"/>
      <c r="AI3295" s="97"/>
      <c r="AJ3295" s="97"/>
      <c r="AK3295" s="97"/>
      <c r="AL3295" s="45" t="s">
        <v>67</v>
      </c>
      <c r="AM3295" s="160" t="str">
        <f>MONTH(B3295)&amp;"/"&amp;YEAR(B3295)</f>
        <v>3/2026</v>
      </c>
      <c r="AN3295" s="45">
        <f>WEEKNUM(B3295)-WEEKNUM(EOMONTH(B3295,-1)+1)+1</f>
        <v>4</v>
      </c>
      <c r="AO3295" s="45" t="str">
        <f>MONTH(R3295)&amp;"/"&amp;YEAR(R3295)</f>
        <v>1/1900</v>
      </c>
      <c r="AP3295" s="45" t="e">
        <f>WEEKNUM(R3295)-WEEKNUM(EOMONTH(R3295,-1)+1)+1</f>
        <v>#NUM!</v>
      </c>
      <c r="AQ3295" s="45">
        <f>IF(AU3295="S",IF(Q3295="1. Aceitou o programa",R3295-B3295,0),0)</f>
        <v>0</v>
      </c>
      <c r="AR3295" s="45">
        <f>IF(AU3295="S",IF(AND(S3295&lt;&gt;"",R3295&lt;&gt;""),S3295-R3295,0),0)</f>
        <v>0</v>
      </c>
      <c r="AS3295" s="45">
        <f>IF(AU3295="S",IF(Q3295="1. Aceitou o programa",IF(OR(X3295="Não se Aplica",X3295=""),IF(OR(W3295="Não se Aplica",W3295=""),0,W3295-V3295),AVERAGE(X3295-W3295,W3295-V3295)),0),0)</f>
        <v>0</v>
      </c>
      <c r="AT3295" s="45">
        <f>IF(AU3295="S",IF(AND(Q3295="1. Aceitou o programa",AB3295="Realizada"),IFERROR(IF(AA3295="",0,AA3295-R3295),0),0),0)</f>
        <v>0</v>
      </c>
      <c r="AU3295" s="45" t="str">
        <f>_xlfn.XLOOKUP(U3295,'Lista Suspensa'!$AA$20:$AA$23,'Lista Suspensa'!$AB$20:$AB$23,"N/A")</f>
        <v>S</v>
      </c>
    </row>
    <row r="3296" spans="1:47" ht="12" customHeight="1" x14ac:dyDescent="0.3">
      <c r="A3296" s="87" t="s">
        <v>47</v>
      </c>
      <c r="B3296" s="88">
        <v>46104</v>
      </c>
      <c r="C3296" s="89" t="s">
        <v>48</v>
      </c>
      <c r="D3296" s="89" t="s">
        <v>49</v>
      </c>
      <c r="E3296" s="189">
        <v>84102624</v>
      </c>
      <c r="F3296" s="197" t="s">
        <v>8195</v>
      </c>
      <c r="G3296" s="90">
        <v>603155987</v>
      </c>
      <c r="H3296" s="91">
        <v>17422</v>
      </c>
      <c r="I3296" s="89"/>
      <c r="J3296" s="89" t="s">
        <v>51</v>
      </c>
      <c r="K3296" s="89" t="s">
        <v>76</v>
      </c>
      <c r="L3296" s="89" t="s">
        <v>283</v>
      </c>
      <c r="M3296" s="89" t="s">
        <v>284</v>
      </c>
      <c r="N3296" s="89" t="s">
        <v>137</v>
      </c>
      <c r="O3296" s="92" t="s">
        <v>8196</v>
      </c>
      <c r="P3296" s="93" t="s">
        <v>57</v>
      </c>
      <c r="Q3296" s="110" t="s">
        <v>5322</v>
      </c>
      <c r="R3296" s="94"/>
      <c r="S3296" s="95">
        <v>46168</v>
      </c>
      <c r="T3296" s="95" t="s">
        <v>5203</v>
      </c>
      <c r="U3296" s="95" t="s">
        <v>1125</v>
      </c>
      <c r="V3296" s="91">
        <v>46147</v>
      </c>
      <c r="W3296" s="91">
        <v>46161</v>
      </c>
      <c r="X3296" s="91">
        <v>46168</v>
      </c>
      <c r="Y3296" s="96"/>
      <c r="Z3296" s="89"/>
      <c r="AA3296" s="95"/>
      <c r="AB3296" s="89"/>
      <c r="AC3296" s="109"/>
      <c r="AD3296" s="89"/>
      <c r="AE3296" s="89"/>
      <c r="AF3296" s="191"/>
      <c r="AG3296" s="194"/>
      <c r="AH3296" s="193"/>
      <c r="AI3296" s="97"/>
      <c r="AJ3296" s="97"/>
      <c r="AK3296" s="97"/>
      <c r="AL3296" s="45" t="s">
        <v>67</v>
      </c>
      <c r="AM3296" s="160" t="str">
        <f>MONTH(B3296)&amp;"/"&amp;YEAR(B3296)</f>
        <v>3/2026</v>
      </c>
      <c r="AN3296" s="45">
        <f>WEEKNUM(B3296)-WEEKNUM(EOMONTH(B3296,-1)+1)+1</f>
        <v>4</v>
      </c>
      <c r="AO3296" s="45" t="str">
        <f>MONTH(R3296)&amp;"/"&amp;YEAR(R3296)</f>
        <v>1/1900</v>
      </c>
      <c r="AP3296" s="45" t="e">
        <f>WEEKNUM(R3296)-WEEKNUM(EOMONTH(R3296,-1)+1)+1</f>
        <v>#NUM!</v>
      </c>
      <c r="AQ3296" s="45">
        <f>IF(AU3296="S",IF(Q3296="1. Aceitou o programa",R3296-B3296,0),0)</f>
        <v>0</v>
      </c>
      <c r="AR3296" s="45">
        <f>IF(AU3296="S",IF(AND(S3296&lt;&gt;"",R3296&lt;&gt;""),S3296-R3296,0),0)</f>
        <v>0</v>
      </c>
      <c r="AS3296" s="45">
        <f>IF(AU3296="S",IF(Q3296="1. Aceitou o programa",IF(OR(X3296="Não se Aplica",X3296=""),IF(OR(W3296="Não se Aplica",W3296=""),0,W3296-V3296),AVERAGE(X3296-W3296,W3296-V3296)),0),0)</f>
        <v>0</v>
      </c>
      <c r="AT3296" s="45">
        <f>IF(AU3296="S",IF(AND(Q3296="1. Aceitou o programa",AB3296="Realizada"),IFERROR(IF(AA3296="",0,AA3296-R3296),0),0),0)</f>
        <v>0</v>
      </c>
      <c r="AU3296" s="45" t="str">
        <f>_xlfn.XLOOKUP(U3296,'Lista Suspensa'!$AA$20:$AA$23,'Lista Suspensa'!$AB$20:$AB$23,"N/A")</f>
        <v>S</v>
      </c>
    </row>
    <row r="3297" spans="1:47" ht="12" customHeight="1" x14ac:dyDescent="0.3">
      <c r="A3297" s="87" t="s">
        <v>47</v>
      </c>
      <c r="B3297" s="88">
        <v>46104</v>
      </c>
      <c r="C3297" s="89" t="s">
        <v>48</v>
      </c>
      <c r="D3297" s="89" t="s">
        <v>49</v>
      </c>
      <c r="E3297" s="189">
        <v>84122215</v>
      </c>
      <c r="F3297" s="197" t="s">
        <v>8197</v>
      </c>
      <c r="G3297" s="90">
        <v>7728016733</v>
      </c>
      <c r="H3297" s="91">
        <v>28304</v>
      </c>
      <c r="I3297" s="89"/>
      <c r="J3297" s="89" t="s">
        <v>51</v>
      </c>
      <c r="K3297" s="89" t="s">
        <v>76</v>
      </c>
      <c r="L3297" s="89" t="s">
        <v>95</v>
      </c>
      <c r="M3297" s="89" t="s">
        <v>435</v>
      </c>
      <c r="N3297" s="89" t="s">
        <v>176</v>
      </c>
      <c r="O3297" s="92" t="s">
        <v>8198</v>
      </c>
      <c r="P3297" s="93" t="s">
        <v>57</v>
      </c>
      <c r="Q3297" s="110" t="s">
        <v>5322</v>
      </c>
      <c r="R3297" s="94"/>
      <c r="S3297" s="95">
        <v>46168</v>
      </c>
      <c r="T3297" s="95" t="s">
        <v>5203</v>
      </c>
      <c r="U3297" s="95" t="s">
        <v>1125</v>
      </c>
      <c r="V3297" s="91">
        <v>46147</v>
      </c>
      <c r="W3297" s="91">
        <v>46161</v>
      </c>
      <c r="X3297" s="91">
        <v>46168</v>
      </c>
      <c r="Y3297" s="96"/>
      <c r="Z3297" s="89"/>
      <c r="AA3297" s="95"/>
      <c r="AB3297" s="89"/>
      <c r="AC3297" s="109"/>
      <c r="AD3297" s="89"/>
      <c r="AE3297" s="89"/>
      <c r="AF3297" s="191"/>
      <c r="AG3297" s="194"/>
      <c r="AH3297" s="193"/>
      <c r="AI3297" s="97"/>
      <c r="AJ3297" s="97"/>
      <c r="AK3297" s="97"/>
      <c r="AL3297" s="45" t="s">
        <v>67</v>
      </c>
      <c r="AM3297" s="160" t="str">
        <f>MONTH(B3297)&amp;"/"&amp;YEAR(B3297)</f>
        <v>3/2026</v>
      </c>
      <c r="AN3297" s="45">
        <f>WEEKNUM(B3297)-WEEKNUM(EOMONTH(B3297,-1)+1)+1</f>
        <v>4</v>
      </c>
      <c r="AO3297" s="45" t="str">
        <f>MONTH(R3297)&amp;"/"&amp;YEAR(R3297)</f>
        <v>1/1900</v>
      </c>
      <c r="AP3297" s="45" t="e">
        <f>WEEKNUM(R3297)-WEEKNUM(EOMONTH(R3297,-1)+1)+1</f>
        <v>#NUM!</v>
      </c>
      <c r="AQ3297" s="45">
        <f>IF(AU3297="S",IF(Q3297="1. Aceitou o programa",R3297-B3297,0),0)</f>
        <v>0</v>
      </c>
      <c r="AR3297" s="45">
        <f>IF(AU3297="S",IF(AND(S3297&lt;&gt;"",R3297&lt;&gt;""),S3297-R3297,0),0)</f>
        <v>0</v>
      </c>
      <c r="AS3297" s="45">
        <f>IF(AU3297="S",IF(Q3297="1. Aceitou o programa",IF(OR(X3297="Não se Aplica",X3297=""),IF(OR(W3297="Não se Aplica",W3297=""),0,W3297-V3297),AVERAGE(X3297-W3297,W3297-V3297)),0),0)</f>
        <v>0</v>
      </c>
      <c r="AT3297" s="45">
        <f>IF(AU3297="S",IF(AND(Q3297="1. Aceitou o programa",AB3297="Realizada"),IFERROR(IF(AA3297="",0,AA3297-R3297),0),0),0)</f>
        <v>0</v>
      </c>
      <c r="AU3297" s="45" t="str">
        <f>_xlfn.XLOOKUP(U3297,'Lista Suspensa'!$AA$20:$AA$23,'Lista Suspensa'!$AB$20:$AB$23,"N/A")</f>
        <v>S</v>
      </c>
    </row>
    <row r="3298" spans="1:47" ht="12" customHeight="1" x14ac:dyDescent="0.3">
      <c r="A3298" s="87" t="s">
        <v>47</v>
      </c>
      <c r="B3298" s="88">
        <v>46104</v>
      </c>
      <c r="C3298" s="89" t="s">
        <v>48</v>
      </c>
      <c r="D3298" s="89" t="s">
        <v>49</v>
      </c>
      <c r="E3298" s="189">
        <v>84237713</v>
      </c>
      <c r="F3298" s="197" t="s">
        <v>8199</v>
      </c>
      <c r="G3298" s="90">
        <v>35057045806</v>
      </c>
      <c r="H3298" s="91">
        <v>32797</v>
      </c>
      <c r="I3298" s="89"/>
      <c r="J3298" s="89" t="s">
        <v>51</v>
      </c>
      <c r="K3298" s="89" t="s">
        <v>52</v>
      </c>
      <c r="L3298" s="89" t="s">
        <v>53</v>
      </c>
      <c r="M3298" s="89" t="s">
        <v>988</v>
      </c>
      <c r="N3298" s="89" t="s">
        <v>137</v>
      </c>
      <c r="O3298" s="92" t="s">
        <v>8200</v>
      </c>
      <c r="P3298" s="93" t="s">
        <v>57</v>
      </c>
      <c r="Q3298" s="110" t="s">
        <v>5322</v>
      </c>
      <c r="R3298" s="94"/>
      <c r="S3298" s="95">
        <v>46168</v>
      </c>
      <c r="T3298" s="95" t="s">
        <v>5203</v>
      </c>
      <c r="U3298" s="95" t="s">
        <v>1125</v>
      </c>
      <c r="V3298" s="91">
        <v>46147</v>
      </c>
      <c r="W3298" s="91">
        <v>46161</v>
      </c>
      <c r="X3298" s="91">
        <v>46168</v>
      </c>
      <c r="Y3298" s="96"/>
      <c r="Z3298" s="89"/>
      <c r="AA3298" s="95"/>
      <c r="AB3298" s="89"/>
      <c r="AC3298" s="109"/>
      <c r="AD3298" s="89"/>
      <c r="AE3298" s="89"/>
      <c r="AF3298" s="191"/>
      <c r="AG3298" s="194"/>
      <c r="AH3298" s="193"/>
      <c r="AI3298" s="97"/>
      <c r="AJ3298" s="97"/>
      <c r="AK3298" s="97"/>
      <c r="AL3298" s="45" t="s">
        <v>67</v>
      </c>
      <c r="AM3298" s="160" t="str">
        <f>MONTH(B3298)&amp;"/"&amp;YEAR(B3298)</f>
        <v>3/2026</v>
      </c>
      <c r="AN3298" s="45">
        <f>WEEKNUM(B3298)-WEEKNUM(EOMONTH(B3298,-1)+1)+1</f>
        <v>4</v>
      </c>
      <c r="AO3298" s="45" t="str">
        <f>MONTH(R3298)&amp;"/"&amp;YEAR(R3298)</f>
        <v>1/1900</v>
      </c>
      <c r="AP3298" s="45" t="e">
        <f>WEEKNUM(R3298)-WEEKNUM(EOMONTH(R3298,-1)+1)+1</f>
        <v>#NUM!</v>
      </c>
      <c r="AQ3298" s="45">
        <f>IF(AU3298="S",IF(Q3298="1. Aceitou o programa",R3298-B3298,0),0)</f>
        <v>0</v>
      </c>
      <c r="AR3298" s="45">
        <f>IF(AU3298="S",IF(AND(S3298&lt;&gt;"",R3298&lt;&gt;""),S3298-R3298,0),0)</f>
        <v>0</v>
      </c>
      <c r="AS3298" s="45">
        <f>IF(AU3298="S",IF(Q3298="1. Aceitou o programa",IF(OR(X3298="Não se Aplica",X3298=""),IF(OR(W3298="Não se Aplica",W3298=""),0,W3298-V3298),AVERAGE(X3298-W3298,W3298-V3298)),0),0)</f>
        <v>0</v>
      </c>
      <c r="AT3298" s="45">
        <f>IF(AU3298="S",IF(AND(Q3298="1. Aceitou o programa",AB3298="Realizada"),IFERROR(IF(AA3298="",0,AA3298-R3298),0),0),0)</f>
        <v>0</v>
      </c>
      <c r="AU3298" s="45" t="str">
        <f>_xlfn.XLOOKUP(U3298,'Lista Suspensa'!$AA$20:$AA$23,'Lista Suspensa'!$AB$20:$AB$23,"N/A")</f>
        <v>S</v>
      </c>
    </row>
    <row r="3299" spans="1:47" ht="12" customHeight="1" x14ac:dyDescent="0.3">
      <c r="A3299" s="87" t="s">
        <v>47</v>
      </c>
      <c r="B3299" s="88">
        <v>46104</v>
      </c>
      <c r="C3299" s="89" t="s">
        <v>48</v>
      </c>
      <c r="D3299" s="89" t="s">
        <v>49</v>
      </c>
      <c r="E3299" s="189">
        <v>85436714</v>
      </c>
      <c r="F3299" s="197" t="s">
        <v>8201</v>
      </c>
      <c r="G3299" s="90">
        <v>5834571778</v>
      </c>
      <c r="H3299" s="91">
        <v>32330</v>
      </c>
      <c r="I3299" s="89"/>
      <c r="J3299" s="89" t="s">
        <v>51</v>
      </c>
      <c r="K3299" s="89" t="s">
        <v>76</v>
      </c>
      <c r="L3299" s="89" t="s">
        <v>303</v>
      </c>
      <c r="M3299" s="89" t="s">
        <v>8202</v>
      </c>
      <c r="N3299" s="89" t="s">
        <v>176</v>
      </c>
      <c r="O3299" s="92" t="s">
        <v>8203</v>
      </c>
      <c r="P3299" s="93" t="s">
        <v>57</v>
      </c>
      <c r="Q3299" s="110" t="s">
        <v>5322</v>
      </c>
      <c r="R3299" s="94"/>
      <c r="S3299" s="95">
        <v>46168</v>
      </c>
      <c r="T3299" s="95" t="s">
        <v>5203</v>
      </c>
      <c r="U3299" s="95" t="s">
        <v>1125</v>
      </c>
      <c r="V3299" s="91">
        <v>46147</v>
      </c>
      <c r="W3299" s="91">
        <v>46161</v>
      </c>
      <c r="X3299" s="91">
        <v>46168</v>
      </c>
      <c r="Y3299" s="96"/>
      <c r="Z3299" s="89"/>
      <c r="AA3299" s="95"/>
      <c r="AB3299" s="89"/>
      <c r="AC3299" s="109"/>
      <c r="AD3299" s="89"/>
      <c r="AE3299" s="89"/>
      <c r="AF3299" s="191"/>
      <c r="AG3299" s="194"/>
      <c r="AH3299" s="193"/>
      <c r="AI3299" s="97"/>
      <c r="AJ3299" s="97"/>
      <c r="AK3299" s="97"/>
      <c r="AL3299" s="45" t="s">
        <v>67</v>
      </c>
      <c r="AM3299" s="160" t="str">
        <f>MONTH(B3299)&amp;"/"&amp;YEAR(B3299)</f>
        <v>3/2026</v>
      </c>
      <c r="AN3299" s="45">
        <f>WEEKNUM(B3299)-WEEKNUM(EOMONTH(B3299,-1)+1)+1</f>
        <v>4</v>
      </c>
      <c r="AO3299" s="45" t="str">
        <f>MONTH(R3299)&amp;"/"&amp;YEAR(R3299)</f>
        <v>1/1900</v>
      </c>
      <c r="AP3299" s="45" t="e">
        <f>WEEKNUM(R3299)-WEEKNUM(EOMONTH(R3299,-1)+1)+1</f>
        <v>#NUM!</v>
      </c>
      <c r="AQ3299" s="45">
        <f>IF(AU3299="S",IF(Q3299="1. Aceitou o programa",R3299-B3299,0),0)</f>
        <v>0</v>
      </c>
      <c r="AR3299" s="45">
        <f>IF(AU3299="S",IF(AND(S3299&lt;&gt;"",R3299&lt;&gt;""),S3299-R3299,0),0)</f>
        <v>0</v>
      </c>
      <c r="AS3299" s="45">
        <f>IF(AU3299="S",IF(Q3299="1. Aceitou o programa",IF(OR(X3299="Não se Aplica",X3299=""),IF(OR(W3299="Não se Aplica",W3299=""),0,W3299-V3299),AVERAGE(X3299-W3299,W3299-V3299)),0),0)</f>
        <v>0</v>
      </c>
      <c r="AT3299" s="45">
        <f>IF(AU3299="S",IF(AND(Q3299="1. Aceitou o programa",AB3299="Realizada"),IFERROR(IF(AA3299="",0,AA3299-R3299),0),0),0)</f>
        <v>0</v>
      </c>
      <c r="AU3299" s="45" t="str">
        <f>_xlfn.XLOOKUP(U3299,'Lista Suspensa'!$AA$20:$AA$23,'Lista Suspensa'!$AB$20:$AB$23,"N/A")</f>
        <v>S</v>
      </c>
    </row>
    <row r="3300" spans="1:47" ht="12" customHeight="1" x14ac:dyDescent="0.3">
      <c r="A3300" s="87" t="s">
        <v>47</v>
      </c>
      <c r="B3300" s="88">
        <v>46104</v>
      </c>
      <c r="C3300" s="89" t="s">
        <v>48</v>
      </c>
      <c r="D3300" s="89" t="s">
        <v>49</v>
      </c>
      <c r="E3300" s="189">
        <v>86754606</v>
      </c>
      <c r="F3300" s="197" t="s">
        <v>8204</v>
      </c>
      <c r="G3300" s="90">
        <v>4493537701</v>
      </c>
      <c r="H3300" s="91">
        <v>27139</v>
      </c>
      <c r="I3300" s="89"/>
      <c r="J3300" s="89" t="s">
        <v>84</v>
      </c>
      <c r="K3300" s="89" t="s">
        <v>76</v>
      </c>
      <c r="L3300" s="89" t="s">
        <v>303</v>
      </c>
      <c r="M3300" s="89" t="s">
        <v>304</v>
      </c>
      <c r="N3300" s="89" t="s">
        <v>234</v>
      </c>
      <c r="O3300" s="92" t="s">
        <v>8205</v>
      </c>
      <c r="P3300" s="93" t="s">
        <v>57</v>
      </c>
      <c r="Q3300" s="110" t="s">
        <v>5322</v>
      </c>
      <c r="R3300" s="94"/>
      <c r="S3300" s="95">
        <v>46168</v>
      </c>
      <c r="T3300" s="95" t="s">
        <v>5203</v>
      </c>
      <c r="U3300" s="95" t="s">
        <v>1125</v>
      </c>
      <c r="V3300" s="91">
        <v>46147</v>
      </c>
      <c r="W3300" s="91">
        <v>46161</v>
      </c>
      <c r="X3300" s="91">
        <v>46168</v>
      </c>
      <c r="Y3300" s="96"/>
      <c r="Z3300" s="89"/>
      <c r="AA3300" s="95"/>
      <c r="AB3300" s="89"/>
      <c r="AC3300" s="109"/>
      <c r="AD3300" s="89"/>
      <c r="AE3300" s="89"/>
      <c r="AF3300" s="191"/>
      <c r="AG3300" s="194"/>
      <c r="AH3300" s="193"/>
      <c r="AI3300" s="97"/>
      <c r="AJ3300" s="97"/>
      <c r="AK3300" s="97"/>
      <c r="AL3300" s="45" t="s">
        <v>67</v>
      </c>
      <c r="AM3300" s="160" t="str">
        <f>MONTH(B3300)&amp;"/"&amp;YEAR(B3300)</f>
        <v>3/2026</v>
      </c>
      <c r="AN3300" s="45">
        <f>WEEKNUM(B3300)-WEEKNUM(EOMONTH(B3300,-1)+1)+1</f>
        <v>4</v>
      </c>
      <c r="AO3300" s="45" t="str">
        <f>MONTH(R3300)&amp;"/"&amp;YEAR(R3300)</f>
        <v>1/1900</v>
      </c>
      <c r="AP3300" s="45" t="e">
        <f>WEEKNUM(R3300)-WEEKNUM(EOMONTH(R3300,-1)+1)+1</f>
        <v>#NUM!</v>
      </c>
      <c r="AQ3300" s="45">
        <f>IF(AU3300="S",IF(Q3300="1. Aceitou o programa",R3300-B3300,0),0)</f>
        <v>0</v>
      </c>
      <c r="AR3300" s="45">
        <f>IF(AU3300="S",IF(AND(S3300&lt;&gt;"",R3300&lt;&gt;""),S3300-R3300,0),0)</f>
        <v>0</v>
      </c>
      <c r="AS3300" s="45">
        <f>IF(AU3300="S",IF(Q3300="1. Aceitou o programa",IF(OR(X3300="Não se Aplica",X3300=""),IF(OR(W3300="Não se Aplica",W3300=""),0,W3300-V3300),AVERAGE(X3300-W3300,W3300-V3300)),0),0)</f>
        <v>0</v>
      </c>
      <c r="AT3300" s="45">
        <f>IF(AU3300="S",IF(AND(Q3300="1. Aceitou o programa",AB3300="Realizada"),IFERROR(IF(AA3300="",0,AA3300-R3300),0),0),0)</f>
        <v>0</v>
      </c>
      <c r="AU3300" s="45" t="str">
        <f>_xlfn.XLOOKUP(U3300,'Lista Suspensa'!$AA$20:$AA$23,'Lista Suspensa'!$AB$20:$AB$23,"N/A")</f>
        <v>S</v>
      </c>
    </row>
    <row r="3301" spans="1:47" ht="12" customHeight="1" x14ac:dyDescent="0.3">
      <c r="A3301" s="87" t="s">
        <v>47</v>
      </c>
      <c r="B3301" s="88">
        <v>46104</v>
      </c>
      <c r="C3301" s="89" t="s">
        <v>48</v>
      </c>
      <c r="D3301" s="89" t="s">
        <v>49</v>
      </c>
      <c r="E3301" s="189">
        <v>84245698</v>
      </c>
      <c r="F3301" s="197" t="s">
        <v>8206</v>
      </c>
      <c r="G3301" s="90">
        <v>10332314871</v>
      </c>
      <c r="H3301" s="91">
        <v>24794</v>
      </c>
      <c r="I3301" s="89"/>
      <c r="J3301" s="89" t="s">
        <v>51</v>
      </c>
      <c r="K3301" s="89" t="s">
        <v>52</v>
      </c>
      <c r="L3301" s="89" t="s">
        <v>53</v>
      </c>
      <c r="M3301" s="89" t="s">
        <v>1937</v>
      </c>
      <c r="N3301" s="89" t="s">
        <v>137</v>
      </c>
      <c r="O3301" s="92" t="s">
        <v>8207</v>
      </c>
      <c r="P3301" s="93" t="s">
        <v>57</v>
      </c>
      <c r="Q3301" s="110" t="s">
        <v>5322</v>
      </c>
      <c r="R3301" s="94"/>
      <c r="S3301" s="95">
        <v>46168</v>
      </c>
      <c r="T3301" s="95" t="s">
        <v>5203</v>
      </c>
      <c r="U3301" s="95" t="s">
        <v>1125</v>
      </c>
      <c r="V3301" s="91">
        <v>46147</v>
      </c>
      <c r="W3301" s="91">
        <v>46161</v>
      </c>
      <c r="X3301" s="91">
        <v>46168</v>
      </c>
      <c r="Y3301" s="96"/>
      <c r="Z3301" s="89"/>
      <c r="AA3301" s="95"/>
      <c r="AB3301" s="89"/>
      <c r="AC3301" s="109"/>
      <c r="AD3301" s="89"/>
      <c r="AE3301" s="89"/>
      <c r="AF3301" s="191"/>
      <c r="AG3301" s="194"/>
      <c r="AH3301" s="193"/>
      <c r="AI3301" s="97"/>
      <c r="AJ3301" s="97"/>
      <c r="AK3301" s="97"/>
      <c r="AL3301" s="45" t="s">
        <v>67</v>
      </c>
      <c r="AM3301" s="160" t="str">
        <f>MONTH(B3301)&amp;"/"&amp;YEAR(B3301)</f>
        <v>3/2026</v>
      </c>
      <c r="AN3301" s="45">
        <f>WEEKNUM(B3301)-WEEKNUM(EOMONTH(B3301,-1)+1)+1</f>
        <v>4</v>
      </c>
      <c r="AO3301" s="45" t="str">
        <f>MONTH(R3301)&amp;"/"&amp;YEAR(R3301)</f>
        <v>1/1900</v>
      </c>
      <c r="AP3301" s="45" t="e">
        <f>WEEKNUM(R3301)-WEEKNUM(EOMONTH(R3301,-1)+1)+1</f>
        <v>#NUM!</v>
      </c>
      <c r="AQ3301" s="45">
        <f>IF(AU3301="S",IF(Q3301="1. Aceitou o programa",R3301-B3301,0),0)</f>
        <v>0</v>
      </c>
      <c r="AR3301" s="45">
        <f>IF(AU3301="S",IF(AND(S3301&lt;&gt;"",R3301&lt;&gt;""),S3301-R3301,0),0)</f>
        <v>0</v>
      </c>
      <c r="AS3301" s="45">
        <f>IF(AU3301="S",IF(Q3301="1. Aceitou o programa",IF(OR(X3301="Não se Aplica",X3301=""),IF(OR(W3301="Não se Aplica",W3301=""),0,W3301-V3301),AVERAGE(X3301-W3301,W3301-V3301)),0),0)</f>
        <v>0</v>
      </c>
      <c r="AT3301" s="45">
        <f>IF(AU3301="S",IF(AND(Q3301="1. Aceitou o programa",AB3301="Realizada"),IFERROR(IF(AA3301="",0,AA3301-R3301),0),0),0)</f>
        <v>0</v>
      </c>
      <c r="AU3301" s="45" t="str">
        <f>_xlfn.XLOOKUP(U3301,'Lista Suspensa'!$AA$20:$AA$23,'Lista Suspensa'!$AB$20:$AB$23,"N/A")</f>
        <v>S</v>
      </c>
    </row>
    <row r="3302" spans="1:47" ht="12" customHeight="1" x14ac:dyDescent="0.3">
      <c r="A3302" s="87" t="s">
        <v>47</v>
      </c>
      <c r="B3302" s="88">
        <v>46104</v>
      </c>
      <c r="C3302" s="89" t="s">
        <v>48</v>
      </c>
      <c r="D3302" s="89" t="s">
        <v>49</v>
      </c>
      <c r="E3302" s="189">
        <v>84261852</v>
      </c>
      <c r="F3302" s="197" t="s">
        <v>8208</v>
      </c>
      <c r="G3302" s="90">
        <v>32922655334</v>
      </c>
      <c r="H3302" s="91">
        <v>25190</v>
      </c>
      <c r="I3302" s="89"/>
      <c r="J3302" s="89" t="s">
        <v>51</v>
      </c>
      <c r="K3302" s="89" t="s">
        <v>52</v>
      </c>
      <c r="L3302" s="89" t="s">
        <v>85</v>
      </c>
      <c r="M3302" s="89" t="s">
        <v>1942</v>
      </c>
      <c r="N3302" s="89" t="s">
        <v>137</v>
      </c>
      <c r="O3302" s="92" t="s">
        <v>8209</v>
      </c>
      <c r="P3302" s="93" t="s">
        <v>57</v>
      </c>
      <c r="Q3302" s="110" t="s">
        <v>5322</v>
      </c>
      <c r="R3302" s="94"/>
      <c r="S3302" s="95">
        <v>46168</v>
      </c>
      <c r="T3302" s="95" t="s">
        <v>5203</v>
      </c>
      <c r="U3302" s="95" t="s">
        <v>1125</v>
      </c>
      <c r="V3302" s="91">
        <v>46147</v>
      </c>
      <c r="W3302" s="91">
        <v>46161</v>
      </c>
      <c r="X3302" s="91">
        <v>46168</v>
      </c>
      <c r="Y3302" s="96"/>
      <c r="Z3302" s="89"/>
      <c r="AA3302" s="95"/>
      <c r="AB3302" s="89"/>
      <c r="AC3302" s="109"/>
      <c r="AD3302" s="89"/>
      <c r="AE3302" s="89"/>
      <c r="AF3302" s="191"/>
      <c r="AG3302" s="194"/>
      <c r="AH3302" s="193"/>
      <c r="AI3302" s="97"/>
      <c r="AJ3302" s="97"/>
      <c r="AK3302" s="97"/>
      <c r="AL3302" s="45" t="s">
        <v>67</v>
      </c>
      <c r="AM3302" s="160" t="str">
        <f>MONTH(B3302)&amp;"/"&amp;YEAR(B3302)</f>
        <v>3/2026</v>
      </c>
      <c r="AN3302" s="45">
        <f>WEEKNUM(B3302)-WEEKNUM(EOMONTH(B3302,-1)+1)+1</f>
        <v>4</v>
      </c>
      <c r="AO3302" s="45" t="str">
        <f>MONTH(R3302)&amp;"/"&amp;YEAR(R3302)</f>
        <v>1/1900</v>
      </c>
      <c r="AP3302" s="45" t="e">
        <f>WEEKNUM(R3302)-WEEKNUM(EOMONTH(R3302,-1)+1)+1</f>
        <v>#NUM!</v>
      </c>
      <c r="AQ3302" s="45">
        <f>IF(AU3302="S",IF(Q3302="1. Aceitou o programa",R3302-B3302,0),0)</f>
        <v>0</v>
      </c>
      <c r="AR3302" s="45">
        <f>IF(AU3302="S",IF(AND(S3302&lt;&gt;"",R3302&lt;&gt;""),S3302-R3302,0),0)</f>
        <v>0</v>
      </c>
      <c r="AS3302" s="45">
        <f>IF(AU3302="S",IF(Q3302="1. Aceitou o programa",IF(OR(X3302="Não se Aplica",X3302=""),IF(OR(W3302="Não se Aplica",W3302=""),0,W3302-V3302),AVERAGE(X3302-W3302,W3302-V3302)),0),0)</f>
        <v>0</v>
      </c>
      <c r="AT3302" s="45">
        <f>IF(AU3302="S",IF(AND(Q3302="1. Aceitou o programa",AB3302="Realizada"),IFERROR(IF(AA3302="",0,AA3302-R3302),0),0),0)</f>
        <v>0</v>
      </c>
      <c r="AU3302" s="45" t="str">
        <f>_xlfn.XLOOKUP(U3302,'Lista Suspensa'!$AA$20:$AA$23,'Lista Suspensa'!$AB$20:$AB$23,"N/A")</f>
        <v>S</v>
      </c>
    </row>
    <row r="3303" spans="1:47" ht="12" customHeight="1" x14ac:dyDescent="0.3">
      <c r="A3303" s="87" t="s">
        <v>47</v>
      </c>
      <c r="B3303" s="88">
        <v>46104</v>
      </c>
      <c r="C3303" s="89" t="s">
        <v>48</v>
      </c>
      <c r="D3303" s="89" t="s">
        <v>49</v>
      </c>
      <c r="E3303" s="189">
        <v>93644910</v>
      </c>
      <c r="F3303" s="197" t="s">
        <v>8210</v>
      </c>
      <c r="G3303" s="90">
        <v>5012822463</v>
      </c>
      <c r="H3303" s="91">
        <v>30432</v>
      </c>
      <c r="I3303" s="89"/>
      <c r="J3303" s="89" t="s">
        <v>84</v>
      </c>
      <c r="K3303" s="89" t="s">
        <v>52</v>
      </c>
      <c r="L3303" s="89" t="s">
        <v>85</v>
      </c>
      <c r="M3303" s="89" t="s">
        <v>218</v>
      </c>
      <c r="N3303" s="89" t="s">
        <v>137</v>
      </c>
      <c r="O3303" s="92" t="s">
        <v>8211</v>
      </c>
      <c r="P3303" s="93" t="s">
        <v>57</v>
      </c>
      <c r="Q3303" s="110" t="s">
        <v>5322</v>
      </c>
      <c r="R3303" s="94"/>
      <c r="S3303" s="95">
        <v>46168</v>
      </c>
      <c r="T3303" s="95" t="s">
        <v>5203</v>
      </c>
      <c r="U3303" s="95" t="s">
        <v>1125</v>
      </c>
      <c r="V3303" s="91">
        <v>46147</v>
      </c>
      <c r="W3303" s="91">
        <v>46161</v>
      </c>
      <c r="X3303" s="91">
        <v>46168</v>
      </c>
      <c r="Y3303" s="96"/>
      <c r="Z3303" s="89"/>
      <c r="AA3303" s="95"/>
      <c r="AB3303" s="89"/>
      <c r="AC3303" s="109"/>
      <c r="AD3303" s="89"/>
      <c r="AE3303" s="89"/>
      <c r="AF3303" s="191"/>
      <c r="AG3303" s="194"/>
      <c r="AH3303" s="193"/>
      <c r="AI3303" s="97"/>
      <c r="AJ3303" s="97"/>
      <c r="AK3303" s="97"/>
      <c r="AL3303" s="45" t="s">
        <v>67</v>
      </c>
      <c r="AM3303" s="160" t="str">
        <f>MONTH(B3303)&amp;"/"&amp;YEAR(B3303)</f>
        <v>3/2026</v>
      </c>
      <c r="AN3303" s="45">
        <f>WEEKNUM(B3303)-WEEKNUM(EOMONTH(B3303,-1)+1)+1</f>
        <v>4</v>
      </c>
      <c r="AO3303" s="45" t="str">
        <f>MONTH(R3303)&amp;"/"&amp;YEAR(R3303)</f>
        <v>1/1900</v>
      </c>
      <c r="AP3303" s="45" t="e">
        <f>WEEKNUM(R3303)-WEEKNUM(EOMONTH(R3303,-1)+1)+1</f>
        <v>#NUM!</v>
      </c>
      <c r="AQ3303" s="45">
        <f>IF(AU3303="S",IF(Q3303="1. Aceitou o programa",R3303-B3303,0),0)</f>
        <v>0</v>
      </c>
      <c r="AR3303" s="45">
        <f>IF(AU3303="S",IF(AND(S3303&lt;&gt;"",R3303&lt;&gt;""),S3303-R3303,0),0)</f>
        <v>0</v>
      </c>
      <c r="AS3303" s="45">
        <f>IF(AU3303="S",IF(Q3303="1. Aceitou o programa",IF(OR(X3303="Não se Aplica",X3303=""),IF(OR(W3303="Não se Aplica",W3303=""),0,W3303-V3303),AVERAGE(X3303-W3303,W3303-V3303)),0),0)</f>
        <v>0</v>
      </c>
      <c r="AT3303" s="45">
        <f>IF(AU3303="S",IF(AND(Q3303="1. Aceitou o programa",AB3303="Realizada"),IFERROR(IF(AA3303="",0,AA3303-R3303),0),0),0)</f>
        <v>0</v>
      </c>
      <c r="AU3303" s="45" t="str">
        <f>_xlfn.XLOOKUP(U3303,'Lista Suspensa'!$AA$20:$AA$23,'Lista Suspensa'!$AB$20:$AB$23,"N/A")</f>
        <v>S</v>
      </c>
    </row>
    <row r="3304" spans="1:47" ht="12" customHeight="1" x14ac:dyDescent="0.3">
      <c r="A3304" s="87" t="s">
        <v>47</v>
      </c>
      <c r="B3304" s="88">
        <v>46104</v>
      </c>
      <c r="C3304" s="89" t="s">
        <v>48</v>
      </c>
      <c r="D3304" s="89" t="s">
        <v>49</v>
      </c>
      <c r="E3304" s="189">
        <v>95800024</v>
      </c>
      <c r="F3304" s="197" t="s">
        <v>8212</v>
      </c>
      <c r="G3304" s="90">
        <v>81444818449</v>
      </c>
      <c r="H3304" s="91">
        <v>26403</v>
      </c>
      <c r="I3304" s="89"/>
      <c r="J3304" s="89" t="s">
        <v>84</v>
      </c>
      <c r="K3304" s="89" t="s">
        <v>52</v>
      </c>
      <c r="L3304" s="89" t="s">
        <v>2090</v>
      </c>
      <c r="M3304" s="89" t="s">
        <v>234</v>
      </c>
      <c r="N3304" s="89" t="s">
        <v>137</v>
      </c>
      <c r="O3304" s="92" t="s">
        <v>8213</v>
      </c>
      <c r="P3304" s="93" t="s">
        <v>57</v>
      </c>
      <c r="Q3304" s="110" t="s">
        <v>5322</v>
      </c>
      <c r="R3304" s="94"/>
      <c r="S3304" s="95">
        <v>46168</v>
      </c>
      <c r="T3304" s="95" t="s">
        <v>5203</v>
      </c>
      <c r="U3304" s="95" t="s">
        <v>1125</v>
      </c>
      <c r="V3304" s="91">
        <v>46147</v>
      </c>
      <c r="W3304" s="91">
        <v>46161</v>
      </c>
      <c r="X3304" s="91">
        <v>46168</v>
      </c>
      <c r="Y3304" s="96" t="s">
        <v>5548</v>
      </c>
      <c r="Z3304" s="89"/>
      <c r="AA3304" s="95"/>
      <c r="AB3304" s="89"/>
      <c r="AC3304" s="109"/>
      <c r="AD3304" s="89"/>
      <c r="AE3304" s="89"/>
      <c r="AF3304" s="191"/>
      <c r="AG3304" s="194"/>
      <c r="AH3304" s="193"/>
      <c r="AI3304" s="97"/>
      <c r="AJ3304" s="97"/>
      <c r="AK3304" s="97"/>
      <c r="AL3304" s="45" t="s">
        <v>67</v>
      </c>
      <c r="AM3304" s="160" t="str">
        <f>MONTH(B3304)&amp;"/"&amp;YEAR(B3304)</f>
        <v>3/2026</v>
      </c>
      <c r="AN3304" s="45">
        <f>WEEKNUM(B3304)-WEEKNUM(EOMONTH(B3304,-1)+1)+1</f>
        <v>4</v>
      </c>
      <c r="AO3304" s="45" t="str">
        <f>MONTH(R3304)&amp;"/"&amp;YEAR(R3304)</f>
        <v>1/1900</v>
      </c>
      <c r="AP3304" s="45" t="e">
        <f>WEEKNUM(R3304)-WEEKNUM(EOMONTH(R3304,-1)+1)+1</f>
        <v>#NUM!</v>
      </c>
      <c r="AQ3304" s="45">
        <f>IF(AU3304="S",IF(Q3304="1. Aceitou o programa",R3304-B3304,0),0)</f>
        <v>0</v>
      </c>
      <c r="AR3304" s="45">
        <f>IF(AU3304="S",IF(AND(S3304&lt;&gt;"",R3304&lt;&gt;""),S3304-R3304,0),0)</f>
        <v>0</v>
      </c>
      <c r="AS3304" s="45">
        <f>IF(AU3304="S",IF(Q3304="1. Aceitou o programa",IF(OR(X3304="Não se Aplica",X3304=""),IF(OR(W3304="Não se Aplica",W3304=""),0,W3304-V3304),AVERAGE(X3304-W3304,W3304-V3304)),0),0)</f>
        <v>0</v>
      </c>
      <c r="AT3304" s="45">
        <f>IF(AU3304="S",IF(AND(Q3304="1. Aceitou o programa",AB3304="Realizada"),IFERROR(IF(AA3304="",0,AA3304-R3304),0),0),0)</f>
        <v>0</v>
      </c>
      <c r="AU3304" s="45" t="str">
        <f>_xlfn.XLOOKUP(U3304,'Lista Suspensa'!$AA$20:$AA$23,'Lista Suspensa'!$AB$20:$AB$23,"N/A")</f>
        <v>S</v>
      </c>
    </row>
    <row r="3305" spans="1:47" ht="12" customHeight="1" x14ac:dyDescent="0.3">
      <c r="A3305" s="87" t="s">
        <v>47</v>
      </c>
      <c r="B3305" s="88">
        <v>46104</v>
      </c>
      <c r="C3305" s="89" t="s">
        <v>48</v>
      </c>
      <c r="D3305" s="89" t="s">
        <v>49</v>
      </c>
      <c r="E3305" s="189">
        <v>93826608</v>
      </c>
      <c r="F3305" s="197" t="s">
        <v>8214</v>
      </c>
      <c r="G3305" s="90">
        <v>3632011737</v>
      </c>
      <c r="H3305" s="91">
        <v>27459</v>
      </c>
      <c r="I3305" s="89"/>
      <c r="J3305" s="89" t="s">
        <v>84</v>
      </c>
      <c r="K3305" s="89" t="s">
        <v>76</v>
      </c>
      <c r="L3305" s="89" t="s">
        <v>303</v>
      </c>
      <c r="M3305" s="89" t="s">
        <v>328</v>
      </c>
      <c r="N3305" s="89" t="s">
        <v>344</v>
      </c>
      <c r="O3305" s="92" t="s">
        <v>8215</v>
      </c>
      <c r="P3305" s="93" t="s">
        <v>57</v>
      </c>
      <c r="Q3305" s="110" t="s">
        <v>5322</v>
      </c>
      <c r="R3305" s="94"/>
      <c r="S3305" s="95">
        <v>46168</v>
      </c>
      <c r="T3305" s="95" t="s">
        <v>5203</v>
      </c>
      <c r="U3305" s="95" t="s">
        <v>1125</v>
      </c>
      <c r="V3305" s="91">
        <v>46147</v>
      </c>
      <c r="W3305" s="91">
        <v>46161</v>
      </c>
      <c r="X3305" s="91">
        <v>46168</v>
      </c>
      <c r="Y3305" s="96"/>
      <c r="Z3305" s="89"/>
      <c r="AA3305" s="95"/>
      <c r="AB3305" s="89"/>
      <c r="AC3305" s="109"/>
      <c r="AD3305" s="89"/>
      <c r="AE3305" s="89"/>
      <c r="AF3305" s="191"/>
      <c r="AG3305" s="194"/>
      <c r="AH3305" s="193"/>
      <c r="AI3305" s="97"/>
      <c r="AJ3305" s="97"/>
      <c r="AK3305" s="97"/>
      <c r="AL3305" s="45" t="s">
        <v>67</v>
      </c>
      <c r="AM3305" s="160" t="str">
        <f>MONTH(B3305)&amp;"/"&amp;YEAR(B3305)</f>
        <v>3/2026</v>
      </c>
      <c r="AN3305" s="45">
        <f>WEEKNUM(B3305)-WEEKNUM(EOMONTH(B3305,-1)+1)+1</f>
        <v>4</v>
      </c>
      <c r="AO3305" s="45" t="str">
        <f>MONTH(R3305)&amp;"/"&amp;YEAR(R3305)</f>
        <v>1/1900</v>
      </c>
      <c r="AP3305" s="45" t="e">
        <f>WEEKNUM(R3305)-WEEKNUM(EOMONTH(R3305,-1)+1)+1</f>
        <v>#NUM!</v>
      </c>
      <c r="AQ3305" s="45">
        <f>IF(AU3305="S",IF(Q3305="1. Aceitou o programa",R3305-B3305,0),0)</f>
        <v>0</v>
      </c>
      <c r="AR3305" s="45">
        <f>IF(AU3305="S",IF(AND(S3305&lt;&gt;"",R3305&lt;&gt;""),S3305-R3305,0),0)</f>
        <v>0</v>
      </c>
      <c r="AS3305" s="45">
        <f>IF(AU3305="S",IF(Q3305="1. Aceitou o programa",IF(OR(X3305="Não se Aplica",X3305=""),IF(OR(W3305="Não se Aplica",W3305=""),0,W3305-V3305),AVERAGE(X3305-W3305,W3305-V3305)),0),0)</f>
        <v>0</v>
      </c>
      <c r="AT3305" s="45">
        <f>IF(AU3305="S",IF(AND(Q3305="1. Aceitou o programa",AB3305="Realizada"),IFERROR(IF(AA3305="",0,AA3305-R3305),0),0),0)</f>
        <v>0</v>
      </c>
      <c r="AU3305" s="45" t="str">
        <f>_xlfn.XLOOKUP(U3305,'Lista Suspensa'!$AA$20:$AA$23,'Lista Suspensa'!$AB$20:$AB$23,"N/A")</f>
        <v>S</v>
      </c>
    </row>
    <row r="3306" spans="1:47" ht="12" customHeight="1" x14ac:dyDescent="0.3">
      <c r="A3306" s="87" t="s">
        <v>47</v>
      </c>
      <c r="B3306" s="88">
        <v>46104</v>
      </c>
      <c r="C3306" s="89" t="s">
        <v>48</v>
      </c>
      <c r="D3306" s="89" t="s">
        <v>49</v>
      </c>
      <c r="E3306" s="189">
        <v>85514821</v>
      </c>
      <c r="F3306" s="197" t="s">
        <v>8216</v>
      </c>
      <c r="G3306" s="90">
        <v>9990116776</v>
      </c>
      <c r="H3306" s="91">
        <v>29763</v>
      </c>
      <c r="I3306" s="89"/>
      <c r="J3306" s="89" t="s">
        <v>84</v>
      </c>
      <c r="K3306" s="89" t="s">
        <v>76</v>
      </c>
      <c r="L3306" s="89" t="s">
        <v>370</v>
      </c>
      <c r="M3306" s="89" t="s">
        <v>8217</v>
      </c>
      <c r="N3306" s="89" t="s">
        <v>344</v>
      </c>
      <c r="O3306" s="92" t="s">
        <v>8218</v>
      </c>
      <c r="P3306" s="93" t="s">
        <v>57</v>
      </c>
      <c r="Q3306" s="110" t="s">
        <v>5322</v>
      </c>
      <c r="R3306" s="94"/>
      <c r="S3306" s="95">
        <v>46168</v>
      </c>
      <c r="T3306" s="95" t="s">
        <v>5203</v>
      </c>
      <c r="U3306" s="95" t="s">
        <v>1125</v>
      </c>
      <c r="V3306" s="91">
        <v>46147</v>
      </c>
      <c r="W3306" s="91">
        <v>46161</v>
      </c>
      <c r="X3306" s="91">
        <v>46168</v>
      </c>
      <c r="Y3306" s="96"/>
      <c r="Z3306" s="89"/>
      <c r="AA3306" s="95"/>
      <c r="AB3306" s="89"/>
      <c r="AC3306" s="109"/>
      <c r="AD3306" s="89"/>
      <c r="AE3306" s="89"/>
      <c r="AF3306" s="191"/>
      <c r="AG3306" s="194"/>
      <c r="AH3306" s="193"/>
      <c r="AI3306" s="97"/>
      <c r="AJ3306" s="97"/>
      <c r="AK3306" s="97"/>
      <c r="AL3306" s="45" t="s">
        <v>67</v>
      </c>
      <c r="AM3306" s="160" t="str">
        <f>MONTH(B3306)&amp;"/"&amp;YEAR(B3306)</f>
        <v>3/2026</v>
      </c>
      <c r="AN3306" s="45">
        <f>WEEKNUM(B3306)-WEEKNUM(EOMONTH(B3306,-1)+1)+1</f>
        <v>4</v>
      </c>
      <c r="AO3306" s="45" t="str">
        <f>MONTH(R3306)&amp;"/"&amp;YEAR(R3306)</f>
        <v>1/1900</v>
      </c>
      <c r="AP3306" s="45" t="e">
        <f>WEEKNUM(R3306)-WEEKNUM(EOMONTH(R3306,-1)+1)+1</f>
        <v>#NUM!</v>
      </c>
      <c r="AQ3306" s="45">
        <f>IF(AU3306="S",IF(Q3306="1. Aceitou o programa",R3306-B3306,0),0)</f>
        <v>0</v>
      </c>
      <c r="AR3306" s="45">
        <f>IF(AU3306="S",IF(AND(S3306&lt;&gt;"",R3306&lt;&gt;""),S3306-R3306,0),0)</f>
        <v>0</v>
      </c>
      <c r="AS3306" s="45">
        <f>IF(AU3306="S",IF(Q3306="1. Aceitou o programa",IF(OR(X3306="Não se Aplica",X3306=""),IF(OR(W3306="Não se Aplica",W3306=""),0,W3306-V3306),AVERAGE(X3306-W3306,W3306-V3306)),0),0)</f>
        <v>0</v>
      </c>
      <c r="AT3306" s="45">
        <f>IF(AU3306="S",IF(AND(Q3306="1. Aceitou o programa",AB3306="Realizada"),IFERROR(IF(AA3306="",0,AA3306-R3306),0),0),0)</f>
        <v>0</v>
      </c>
      <c r="AU3306" s="45" t="str">
        <f>_xlfn.XLOOKUP(U3306,'Lista Suspensa'!$AA$20:$AA$23,'Lista Suspensa'!$AB$20:$AB$23,"N/A")</f>
        <v>S</v>
      </c>
    </row>
    <row r="3307" spans="1:47" ht="12" customHeight="1" x14ac:dyDescent="0.3">
      <c r="A3307" s="87" t="s">
        <v>47</v>
      </c>
      <c r="B3307" s="88">
        <v>46104</v>
      </c>
      <c r="C3307" s="89" t="s">
        <v>48</v>
      </c>
      <c r="D3307" s="89" t="s">
        <v>49</v>
      </c>
      <c r="E3307" s="189">
        <v>84339546</v>
      </c>
      <c r="F3307" s="197" t="s">
        <v>8219</v>
      </c>
      <c r="G3307" s="90">
        <v>9584540785</v>
      </c>
      <c r="H3307" s="91">
        <v>29598</v>
      </c>
      <c r="I3307" s="89"/>
      <c r="J3307" s="89" t="s">
        <v>84</v>
      </c>
      <c r="K3307" s="89" t="s">
        <v>76</v>
      </c>
      <c r="L3307" s="89" t="s">
        <v>303</v>
      </c>
      <c r="M3307" s="89" t="s">
        <v>3565</v>
      </c>
      <c r="N3307" s="89" t="s">
        <v>344</v>
      </c>
      <c r="O3307" s="92" t="s">
        <v>8220</v>
      </c>
      <c r="P3307" s="93" t="s">
        <v>57</v>
      </c>
      <c r="Q3307" s="110" t="s">
        <v>5322</v>
      </c>
      <c r="R3307" s="94"/>
      <c r="S3307" s="95">
        <v>46168</v>
      </c>
      <c r="T3307" s="95" t="s">
        <v>5203</v>
      </c>
      <c r="U3307" s="95" t="s">
        <v>1125</v>
      </c>
      <c r="V3307" s="91">
        <v>46147</v>
      </c>
      <c r="W3307" s="91">
        <v>46161</v>
      </c>
      <c r="X3307" s="91">
        <v>46168</v>
      </c>
      <c r="Y3307" s="96"/>
      <c r="Z3307" s="89"/>
      <c r="AA3307" s="95"/>
      <c r="AB3307" s="89"/>
      <c r="AC3307" s="109"/>
      <c r="AD3307" s="89"/>
      <c r="AE3307" s="89"/>
      <c r="AF3307" s="191"/>
      <c r="AG3307" s="194"/>
      <c r="AH3307" s="193"/>
      <c r="AI3307" s="97"/>
      <c r="AJ3307" s="97"/>
      <c r="AK3307" s="97"/>
      <c r="AL3307" s="45" t="s">
        <v>67</v>
      </c>
      <c r="AM3307" s="160" t="str">
        <f>MONTH(B3307)&amp;"/"&amp;YEAR(B3307)</f>
        <v>3/2026</v>
      </c>
      <c r="AN3307" s="45">
        <f>WEEKNUM(B3307)-WEEKNUM(EOMONTH(B3307,-1)+1)+1</f>
        <v>4</v>
      </c>
      <c r="AO3307" s="45" t="str">
        <f>MONTH(R3307)&amp;"/"&amp;YEAR(R3307)</f>
        <v>1/1900</v>
      </c>
      <c r="AP3307" s="45" t="e">
        <f>WEEKNUM(R3307)-WEEKNUM(EOMONTH(R3307,-1)+1)+1</f>
        <v>#NUM!</v>
      </c>
      <c r="AQ3307" s="45">
        <f>IF(AU3307="S",IF(Q3307="1. Aceitou o programa",R3307-B3307,0),0)</f>
        <v>0</v>
      </c>
      <c r="AR3307" s="45">
        <f>IF(AU3307="S",IF(AND(S3307&lt;&gt;"",R3307&lt;&gt;""),S3307-R3307,0),0)</f>
        <v>0</v>
      </c>
      <c r="AS3307" s="45">
        <f>IF(AU3307="S",IF(Q3307="1. Aceitou o programa",IF(OR(X3307="Não se Aplica",X3307=""),IF(OR(W3307="Não se Aplica",W3307=""),0,W3307-V3307),AVERAGE(X3307-W3307,W3307-V3307)),0),0)</f>
        <v>0</v>
      </c>
      <c r="AT3307" s="45">
        <f>IF(AU3307="S",IF(AND(Q3307="1. Aceitou o programa",AB3307="Realizada"),IFERROR(IF(AA3307="",0,AA3307-R3307),0),0),0)</f>
        <v>0</v>
      </c>
      <c r="AU3307" s="45" t="str">
        <f>_xlfn.XLOOKUP(U3307,'Lista Suspensa'!$AA$20:$AA$23,'Lista Suspensa'!$AB$20:$AB$23,"N/A")</f>
        <v>S</v>
      </c>
    </row>
    <row r="3308" spans="1:47" ht="12" customHeight="1" x14ac:dyDescent="0.3">
      <c r="A3308" s="87" t="s">
        <v>47</v>
      </c>
      <c r="B3308" s="88">
        <v>46104</v>
      </c>
      <c r="C3308" s="89" t="s">
        <v>48</v>
      </c>
      <c r="D3308" s="89" t="s">
        <v>49</v>
      </c>
      <c r="E3308" s="189">
        <v>84331182</v>
      </c>
      <c r="F3308" s="197" t="s">
        <v>8221</v>
      </c>
      <c r="G3308" s="90">
        <v>1119269806</v>
      </c>
      <c r="H3308" s="91">
        <v>21732</v>
      </c>
      <c r="I3308" s="89"/>
      <c r="J3308" s="89" t="s">
        <v>84</v>
      </c>
      <c r="K3308" s="89" t="s">
        <v>52</v>
      </c>
      <c r="L3308" s="89" t="s">
        <v>85</v>
      </c>
      <c r="M3308" s="89" t="s">
        <v>3663</v>
      </c>
      <c r="N3308" s="89" t="s">
        <v>449</v>
      </c>
      <c r="O3308" s="92" t="s">
        <v>8222</v>
      </c>
      <c r="P3308" s="93" t="s">
        <v>57</v>
      </c>
      <c r="Q3308" s="110" t="s">
        <v>5322</v>
      </c>
      <c r="R3308" s="94"/>
      <c r="S3308" s="95">
        <v>46168</v>
      </c>
      <c r="T3308" s="95" t="s">
        <v>5203</v>
      </c>
      <c r="U3308" s="95" t="s">
        <v>1125</v>
      </c>
      <c r="V3308" s="91">
        <v>46147</v>
      </c>
      <c r="W3308" s="91">
        <v>46161</v>
      </c>
      <c r="X3308" s="91">
        <v>46168</v>
      </c>
      <c r="Y3308" s="96"/>
      <c r="Z3308" s="89"/>
      <c r="AA3308" s="95"/>
      <c r="AB3308" s="89"/>
      <c r="AC3308" s="109"/>
      <c r="AD3308" s="89"/>
      <c r="AE3308" s="89"/>
      <c r="AF3308" s="191"/>
      <c r="AG3308" s="194"/>
      <c r="AH3308" s="193"/>
      <c r="AI3308" s="97"/>
      <c r="AJ3308" s="97"/>
      <c r="AK3308" s="97"/>
      <c r="AL3308" s="45" t="s">
        <v>67</v>
      </c>
      <c r="AM3308" s="160" t="str">
        <f>MONTH(B3308)&amp;"/"&amp;YEAR(B3308)</f>
        <v>3/2026</v>
      </c>
      <c r="AN3308" s="45">
        <f>WEEKNUM(B3308)-WEEKNUM(EOMONTH(B3308,-1)+1)+1</f>
        <v>4</v>
      </c>
      <c r="AO3308" s="45" t="str">
        <f>MONTH(R3308)&amp;"/"&amp;YEAR(R3308)</f>
        <v>1/1900</v>
      </c>
      <c r="AP3308" s="45" t="e">
        <f>WEEKNUM(R3308)-WEEKNUM(EOMONTH(R3308,-1)+1)+1</f>
        <v>#NUM!</v>
      </c>
      <c r="AQ3308" s="45">
        <f>IF(AU3308="S",IF(Q3308="1. Aceitou o programa",R3308-B3308,0),0)</f>
        <v>0</v>
      </c>
      <c r="AR3308" s="45">
        <f>IF(AU3308="S",IF(AND(S3308&lt;&gt;"",R3308&lt;&gt;""),S3308-R3308,0),0)</f>
        <v>0</v>
      </c>
      <c r="AS3308" s="45">
        <f>IF(AU3308="S",IF(Q3308="1. Aceitou o programa",IF(OR(X3308="Não se Aplica",X3308=""),IF(OR(W3308="Não se Aplica",W3308=""),0,W3308-V3308),AVERAGE(X3308-W3308,W3308-V3308)),0),0)</f>
        <v>0</v>
      </c>
      <c r="AT3308" s="45">
        <f>IF(AU3308="S",IF(AND(Q3308="1. Aceitou o programa",AB3308="Realizada"),IFERROR(IF(AA3308="",0,AA3308-R3308),0),0),0)</f>
        <v>0</v>
      </c>
      <c r="AU3308" s="45" t="str">
        <f>_xlfn.XLOOKUP(U3308,'Lista Suspensa'!$AA$20:$AA$23,'Lista Suspensa'!$AB$20:$AB$23,"N/A")</f>
        <v>S</v>
      </c>
    </row>
    <row r="3309" spans="1:47" ht="12" customHeight="1" x14ac:dyDescent="0.3">
      <c r="A3309" s="87" t="s">
        <v>47</v>
      </c>
      <c r="B3309" s="88">
        <v>46104</v>
      </c>
      <c r="C3309" s="89" t="s">
        <v>48</v>
      </c>
      <c r="D3309" s="89" t="s">
        <v>49</v>
      </c>
      <c r="E3309" s="189">
        <v>84358928</v>
      </c>
      <c r="F3309" s="197" t="s">
        <v>8223</v>
      </c>
      <c r="G3309" s="90">
        <v>28439238835</v>
      </c>
      <c r="H3309" s="91">
        <v>27780</v>
      </c>
      <c r="I3309" s="89"/>
      <c r="J3309" s="89" t="s">
        <v>51</v>
      </c>
      <c r="K3309" s="89" t="s">
        <v>52</v>
      </c>
      <c r="L3309" s="89" t="s">
        <v>619</v>
      </c>
      <c r="M3309" s="89" t="s">
        <v>8224</v>
      </c>
      <c r="N3309" s="89" t="s">
        <v>229</v>
      </c>
      <c r="O3309" s="92" t="s">
        <v>8225</v>
      </c>
      <c r="P3309" s="93" t="s">
        <v>57</v>
      </c>
      <c r="Q3309" s="110" t="s">
        <v>5322</v>
      </c>
      <c r="R3309" s="94"/>
      <c r="S3309" s="95">
        <v>46168</v>
      </c>
      <c r="T3309" s="95" t="s">
        <v>5203</v>
      </c>
      <c r="U3309" s="95" t="s">
        <v>1125</v>
      </c>
      <c r="V3309" s="91">
        <v>46147</v>
      </c>
      <c r="W3309" s="91">
        <v>46161</v>
      </c>
      <c r="X3309" s="91">
        <v>46168</v>
      </c>
      <c r="Y3309" s="96"/>
      <c r="Z3309" s="89"/>
      <c r="AA3309" s="95"/>
      <c r="AB3309" s="89"/>
      <c r="AC3309" s="109"/>
      <c r="AD3309" s="89"/>
      <c r="AE3309" s="89"/>
      <c r="AF3309" s="191"/>
      <c r="AG3309" s="194"/>
      <c r="AH3309" s="193"/>
      <c r="AI3309" s="97"/>
      <c r="AJ3309" s="97"/>
      <c r="AK3309" s="97"/>
      <c r="AL3309" s="45" t="s">
        <v>67</v>
      </c>
      <c r="AM3309" s="160" t="str">
        <f>MONTH(B3309)&amp;"/"&amp;YEAR(B3309)</f>
        <v>3/2026</v>
      </c>
      <c r="AN3309" s="45">
        <f>WEEKNUM(B3309)-WEEKNUM(EOMONTH(B3309,-1)+1)+1</f>
        <v>4</v>
      </c>
      <c r="AO3309" s="45" t="str">
        <f>MONTH(R3309)&amp;"/"&amp;YEAR(R3309)</f>
        <v>1/1900</v>
      </c>
      <c r="AP3309" s="45" t="e">
        <f>WEEKNUM(R3309)-WEEKNUM(EOMONTH(R3309,-1)+1)+1</f>
        <v>#NUM!</v>
      </c>
      <c r="AQ3309" s="45">
        <f>IF(AU3309="S",IF(Q3309="1. Aceitou o programa",R3309-B3309,0),0)</f>
        <v>0</v>
      </c>
      <c r="AR3309" s="45">
        <f>IF(AU3309="S",IF(AND(S3309&lt;&gt;"",R3309&lt;&gt;""),S3309-R3309,0),0)</f>
        <v>0</v>
      </c>
      <c r="AS3309" s="45">
        <f>IF(AU3309="S",IF(Q3309="1. Aceitou o programa",IF(OR(X3309="Não se Aplica",X3309=""),IF(OR(W3309="Não se Aplica",W3309=""),0,W3309-V3309),AVERAGE(X3309-W3309,W3309-V3309)),0),0)</f>
        <v>0</v>
      </c>
      <c r="AT3309" s="45">
        <f>IF(AU3309="S",IF(AND(Q3309="1. Aceitou o programa",AB3309="Realizada"),IFERROR(IF(AA3309="",0,AA3309-R3309),0),0),0)</f>
        <v>0</v>
      </c>
      <c r="AU3309" s="45" t="str">
        <f>_xlfn.XLOOKUP(U3309,'Lista Suspensa'!$AA$20:$AA$23,'Lista Suspensa'!$AB$20:$AB$23,"N/A")</f>
        <v>S</v>
      </c>
    </row>
    <row r="3310" spans="1:47" ht="12" customHeight="1" x14ac:dyDescent="0.3">
      <c r="A3310" s="87" t="s">
        <v>47</v>
      </c>
      <c r="B3310" s="88">
        <v>46104</v>
      </c>
      <c r="C3310" s="89" t="s">
        <v>48</v>
      </c>
      <c r="D3310" s="89" t="s">
        <v>49</v>
      </c>
      <c r="E3310" s="189">
        <v>86836064</v>
      </c>
      <c r="F3310" s="197" t="s">
        <v>8226</v>
      </c>
      <c r="G3310" s="90">
        <v>17497511866</v>
      </c>
      <c r="H3310" s="91">
        <v>27712</v>
      </c>
      <c r="I3310" s="89"/>
      <c r="J3310" s="89" t="s">
        <v>51</v>
      </c>
      <c r="K3310" s="89" t="s">
        <v>52</v>
      </c>
      <c r="L3310" s="89" t="s">
        <v>85</v>
      </c>
      <c r="M3310" s="89" t="s">
        <v>8227</v>
      </c>
      <c r="N3310" s="89" t="s">
        <v>137</v>
      </c>
      <c r="O3310" s="92" t="s">
        <v>8228</v>
      </c>
      <c r="P3310" s="93" t="s">
        <v>57</v>
      </c>
      <c r="Q3310" s="110" t="s">
        <v>5322</v>
      </c>
      <c r="R3310" s="94"/>
      <c r="S3310" s="95">
        <v>46168</v>
      </c>
      <c r="T3310" s="95" t="s">
        <v>5203</v>
      </c>
      <c r="U3310" s="95" t="s">
        <v>1125</v>
      </c>
      <c r="V3310" s="91">
        <v>46147</v>
      </c>
      <c r="W3310" s="91">
        <v>46161</v>
      </c>
      <c r="X3310" s="91">
        <v>46168</v>
      </c>
      <c r="Y3310" s="96"/>
      <c r="Z3310" s="89"/>
      <c r="AA3310" s="95"/>
      <c r="AB3310" s="89"/>
      <c r="AC3310" s="109"/>
      <c r="AD3310" s="89"/>
      <c r="AE3310" s="89"/>
      <c r="AF3310" s="191"/>
      <c r="AG3310" s="194"/>
      <c r="AH3310" s="193"/>
      <c r="AI3310" s="97"/>
      <c r="AJ3310" s="97"/>
      <c r="AK3310" s="97"/>
      <c r="AL3310" s="45" t="s">
        <v>67</v>
      </c>
      <c r="AM3310" s="160" t="str">
        <f>MONTH(B3310)&amp;"/"&amp;YEAR(B3310)</f>
        <v>3/2026</v>
      </c>
      <c r="AN3310" s="45">
        <f>WEEKNUM(B3310)-WEEKNUM(EOMONTH(B3310,-1)+1)+1</f>
        <v>4</v>
      </c>
      <c r="AO3310" s="45" t="str">
        <f>MONTH(R3310)&amp;"/"&amp;YEAR(R3310)</f>
        <v>1/1900</v>
      </c>
      <c r="AP3310" s="45" t="e">
        <f>WEEKNUM(R3310)-WEEKNUM(EOMONTH(R3310,-1)+1)+1</f>
        <v>#NUM!</v>
      </c>
      <c r="AQ3310" s="45">
        <f>IF(AU3310="S",IF(Q3310="1. Aceitou o programa",R3310-B3310,0),0)</f>
        <v>0</v>
      </c>
      <c r="AR3310" s="45">
        <f>IF(AU3310="S",IF(AND(S3310&lt;&gt;"",R3310&lt;&gt;""),S3310-R3310,0),0)</f>
        <v>0</v>
      </c>
      <c r="AS3310" s="45">
        <f>IF(AU3310="S",IF(Q3310="1. Aceitou o programa",IF(OR(X3310="Não se Aplica",X3310=""),IF(OR(W3310="Não se Aplica",W3310=""),0,W3310-V3310),AVERAGE(X3310-W3310,W3310-V3310)),0),0)</f>
        <v>0</v>
      </c>
      <c r="AT3310" s="45">
        <f>IF(AU3310="S",IF(AND(Q3310="1. Aceitou o programa",AB3310="Realizada"),IFERROR(IF(AA3310="",0,AA3310-R3310),0),0),0)</f>
        <v>0</v>
      </c>
      <c r="AU3310" s="45" t="str">
        <f>_xlfn.XLOOKUP(U3310,'Lista Suspensa'!$AA$20:$AA$23,'Lista Suspensa'!$AB$20:$AB$23,"N/A")</f>
        <v>S</v>
      </c>
    </row>
    <row r="3311" spans="1:47" ht="12" customHeight="1" x14ac:dyDescent="0.3">
      <c r="A3311" s="87" t="s">
        <v>47</v>
      </c>
      <c r="B3311" s="88">
        <v>46104</v>
      </c>
      <c r="C3311" s="89" t="s">
        <v>48</v>
      </c>
      <c r="D3311" s="89" t="s">
        <v>49</v>
      </c>
      <c r="E3311" s="189">
        <v>84374547</v>
      </c>
      <c r="F3311" s="197" t="s">
        <v>8229</v>
      </c>
      <c r="G3311" s="90">
        <v>13265575721</v>
      </c>
      <c r="H3311" s="91">
        <v>33355</v>
      </c>
      <c r="I3311" s="89"/>
      <c r="J3311" s="89" t="s">
        <v>51</v>
      </c>
      <c r="K3311" s="89" t="s">
        <v>76</v>
      </c>
      <c r="L3311" s="89" t="s">
        <v>95</v>
      </c>
      <c r="M3311" s="89" t="s">
        <v>852</v>
      </c>
      <c r="N3311" s="89" t="s">
        <v>137</v>
      </c>
      <c r="O3311" s="92" t="s">
        <v>8230</v>
      </c>
      <c r="P3311" s="93" t="s">
        <v>57</v>
      </c>
      <c r="Q3311" s="110" t="s">
        <v>5322</v>
      </c>
      <c r="R3311" s="94"/>
      <c r="S3311" s="95">
        <v>46168</v>
      </c>
      <c r="T3311" s="95" t="s">
        <v>5203</v>
      </c>
      <c r="U3311" s="95" t="s">
        <v>1125</v>
      </c>
      <c r="V3311" s="91">
        <v>46147</v>
      </c>
      <c r="W3311" s="91">
        <v>46161</v>
      </c>
      <c r="X3311" s="91">
        <v>46168</v>
      </c>
      <c r="Y3311" s="96"/>
      <c r="Z3311" s="89"/>
      <c r="AA3311" s="95"/>
      <c r="AB3311" s="89"/>
      <c r="AC3311" s="109"/>
      <c r="AD3311" s="89"/>
      <c r="AE3311" s="89"/>
      <c r="AF3311" s="191"/>
      <c r="AG3311" s="194"/>
      <c r="AH3311" s="193"/>
      <c r="AI3311" s="97"/>
      <c r="AJ3311" s="97"/>
      <c r="AK3311" s="97"/>
      <c r="AL3311" s="45" t="s">
        <v>67</v>
      </c>
      <c r="AM3311" s="160" t="str">
        <f>MONTH(B3311)&amp;"/"&amp;YEAR(B3311)</f>
        <v>3/2026</v>
      </c>
      <c r="AN3311" s="45">
        <f>WEEKNUM(B3311)-WEEKNUM(EOMONTH(B3311,-1)+1)+1</f>
        <v>4</v>
      </c>
      <c r="AO3311" s="45" t="str">
        <f>MONTH(R3311)&amp;"/"&amp;YEAR(R3311)</f>
        <v>1/1900</v>
      </c>
      <c r="AP3311" s="45" t="e">
        <f>WEEKNUM(R3311)-WEEKNUM(EOMONTH(R3311,-1)+1)+1</f>
        <v>#NUM!</v>
      </c>
      <c r="AQ3311" s="45">
        <f>IF(AU3311="S",IF(Q3311="1. Aceitou o programa",R3311-B3311,0),0)</f>
        <v>0</v>
      </c>
      <c r="AR3311" s="45">
        <f>IF(AU3311="S",IF(AND(S3311&lt;&gt;"",R3311&lt;&gt;""),S3311-R3311,0),0)</f>
        <v>0</v>
      </c>
      <c r="AS3311" s="45">
        <f>IF(AU3311="S",IF(Q3311="1. Aceitou o programa",IF(OR(X3311="Não se Aplica",X3311=""),IF(OR(W3311="Não se Aplica",W3311=""),0,W3311-V3311),AVERAGE(X3311-W3311,W3311-V3311)),0),0)</f>
        <v>0</v>
      </c>
      <c r="AT3311" s="45">
        <f>IF(AU3311="S",IF(AND(Q3311="1. Aceitou o programa",AB3311="Realizada"),IFERROR(IF(AA3311="",0,AA3311-R3311),0),0),0)</f>
        <v>0</v>
      </c>
      <c r="AU3311" s="45" t="str">
        <f>_xlfn.XLOOKUP(U3311,'Lista Suspensa'!$AA$20:$AA$23,'Lista Suspensa'!$AB$20:$AB$23,"N/A")</f>
        <v>S</v>
      </c>
    </row>
    <row r="3312" spans="1:47" ht="12" customHeight="1" x14ac:dyDescent="0.3">
      <c r="A3312" s="87" t="s">
        <v>47</v>
      </c>
      <c r="B3312" s="88">
        <v>46104</v>
      </c>
      <c r="C3312" s="89" t="s">
        <v>48</v>
      </c>
      <c r="D3312" s="89" t="s">
        <v>49</v>
      </c>
      <c r="E3312" s="189">
        <v>84386161</v>
      </c>
      <c r="F3312" s="197" t="s">
        <v>8231</v>
      </c>
      <c r="G3312" s="90">
        <v>24663983898</v>
      </c>
      <c r="H3312" s="91">
        <v>26492</v>
      </c>
      <c r="I3312" s="89"/>
      <c r="J3312" s="89" t="s">
        <v>51</v>
      </c>
      <c r="K3312" s="89" t="s">
        <v>52</v>
      </c>
      <c r="L3312" s="89" t="s">
        <v>53</v>
      </c>
      <c r="M3312" s="89" t="s">
        <v>1913</v>
      </c>
      <c r="N3312" s="89" t="s">
        <v>137</v>
      </c>
      <c r="O3312" s="92" t="s">
        <v>8232</v>
      </c>
      <c r="P3312" s="93" t="s">
        <v>57</v>
      </c>
      <c r="Q3312" s="110" t="s">
        <v>5322</v>
      </c>
      <c r="R3312" s="94"/>
      <c r="S3312" s="95">
        <v>46168</v>
      </c>
      <c r="T3312" s="95" t="s">
        <v>5203</v>
      </c>
      <c r="U3312" s="95" t="s">
        <v>1125</v>
      </c>
      <c r="V3312" s="91">
        <v>46147</v>
      </c>
      <c r="W3312" s="91">
        <v>46161</v>
      </c>
      <c r="X3312" s="91">
        <v>46168</v>
      </c>
      <c r="Y3312" s="96"/>
      <c r="Z3312" s="89"/>
      <c r="AA3312" s="95"/>
      <c r="AB3312" s="89"/>
      <c r="AC3312" s="109"/>
      <c r="AD3312" s="89"/>
      <c r="AE3312" s="89"/>
      <c r="AF3312" s="191"/>
      <c r="AG3312" s="194"/>
      <c r="AH3312" s="193"/>
      <c r="AI3312" s="97"/>
      <c r="AJ3312" s="97"/>
      <c r="AK3312" s="97"/>
      <c r="AL3312" s="45" t="s">
        <v>67</v>
      </c>
      <c r="AM3312" s="160" t="str">
        <f>MONTH(B3312)&amp;"/"&amp;YEAR(B3312)</f>
        <v>3/2026</v>
      </c>
      <c r="AN3312" s="45">
        <f>WEEKNUM(B3312)-WEEKNUM(EOMONTH(B3312,-1)+1)+1</f>
        <v>4</v>
      </c>
      <c r="AO3312" s="45" t="str">
        <f>MONTH(R3312)&amp;"/"&amp;YEAR(R3312)</f>
        <v>1/1900</v>
      </c>
      <c r="AP3312" s="45" t="e">
        <f>WEEKNUM(R3312)-WEEKNUM(EOMONTH(R3312,-1)+1)+1</f>
        <v>#NUM!</v>
      </c>
      <c r="AQ3312" s="45">
        <f>IF(AU3312="S",IF(Q3312="1. Aceitou o programa",R3312-B3312,0),0)</f>
        <v>0</v>
      </c>
      <c r="AR3312" s="45">
        <f>IF(AU3312="S",IF(AND(S3312&lt;&gt;"",R3312&lt;&gt;""),S3312-R3312,0),0)</f>
        <v>0</v>
      </c>
      <c r="AS3312" s="45">
        <f>IF(AU3312="S",IF(Q3312="1. Aceitou o programa",IF(OR(X3312="Não se Aplica",X3312=""),IF(OR(W3312="Não se Aplica",W3312=""),0,W3312-V3312),AVERAGE(X3312-W3312,W3312-V3312)),0),0)</f>
        <v>0</v>
      </c>
      <c r="AT3312" s="45">
        <f>IF(AU3312="S",IF(AND(Q3312="1. Aceitou o programa",AB3312="Realizada"),IFERROR(IF(AA3312="",0,AA3312-R3312),0),0),0)</f>
        <v>0</v>
      </c>
      <c r="AU3312" s="45" t="str">
        <f>_xlfn.XLOOKUP(U3312,'Lista Suspensa'!$AA$20:$AA$23,'Lista Suspensa'!$AB$20:$AB$23,"N/A")</f>
        <v>S</v>
      </c>
    </row>
    <row r="3313" spans="1:47" ht="12" customHeight="1" x14ac:dyDescent="0.3">
      <c r="A3313" s="87" t="s">
        <v>47</v>
      </c>
      <c r="B3313" s="88">
        <v>46104</v>
      </c>
      <c r="C3313" s="89" t="s">
        <v>48</v>
      </c>
      <c r="D3313" s="89" t="s">
        <v>49</v>
      </c>
      <c r="E3313" s="189">
        <v>84394056</v>
      </c>
      <c r="F3313" s="197" t="s">
        <v>8233</v>
      </c>
      <c r="G3313" s="90">
        <v>5661742860</v>
      </c>
      <c r="H3313" s="91">
        <v>22407</v>
      </c>
      <c r="I3313" s="89"/>
      <c r="J3313" s="89" t="s">
        <v>51</v>
      </c>
      <c r="K3313" s="89" t="s">
        <v>52</v>
      </c>
      <c r="L3313" s="89" t="s">
        <v>53</v>
      </c>
      <c r="M3313" s="89" t="s">
        <v>3842</v>
      </c>
      <c r="N3313" s="89" t="s">
        <v>137</v>
      </c>
      <c r="O3313" s="92" t="s">
        <v>8234</v>
      </c>
      <c r="P3313" s="93" t="s">
        <v>57</v>
      </c>
      <c r="Q3313" s="110" t="s">
        <v>5322</v>
      </c>
      <c r="R3313" s="94"/>
      <c r="S3313" s="95">
        <v>46168</v>
      </c>
      <c r="T3313" s="95" t="s">
        <v>5203</v>
      </c>
      <c r="U3313" s="95" t="s">
        <v>1125</v>
      </c>
      <c r="V3313" s="91">
        <v>46147</v>
      </c>
      <c r="W3313" s="91">
        <v>46161</v>
      </c>
      <c r="X3313" s="91">
        <v>46168</v>
      </c>
      <c r="Y3313" s="96"/>
      <c r="Z3313" s="89"/>
      <c r="AA3313" s="95"/>
      <c r="AB3313" s="89"/>
      <c r="AC3313" s="109"/>
      <c r="AD3313" s="89"/>
      <c r="AE3313" s="89"/>
      <c r="AF3313" s="191"/>
      <c r="AG3313" s="194"/>
      <c r="AH3313" s="193"/>
      <c r="AI3313" s="97"/>
      <c r="AJ3313" s="97"/>
      <c r="AK3313" s="97"/>
      <c r="AL3313" s="45" t="s">
        <v>67</v>
      </c>
      <c r="AM3313" s="160" t="str">
        <f>MONTH(B3313)&amp;"/"&amp;YEAR(B3313)</f>
        <v>3/2026</v>
      </c>
      <c r="AN3313" s="45">
        <f>WEEKNUM(B3313)-WEEKNUM(EOMONTH(B3313,-1)+1)+1</f>
        <v>4</v>
      </c>
      <c r="AO3313" s="45" t="str">
        <f>MONTH(R3313)&amp;"/"&amp;YEAR(R3313)</f>
        <v>1/1900</v>
      </c>
      <c r="AP3313" s="45" t="e">
        <f>WEEKNUM(R3313)-WEEKNUM(EOMONTH(R3313,-1)+1)+1</f>
        <v>#NUM!</v>
      </c>
      <c r="AQ3313" s="45">
        <f>IF(AU3313="S",IF(Q3313="1. Aceitou o programa",R3313-B3313,0),0)</f>
        <v>0</v>
      </c>
      <c r="AR3313" s="45">
        <f>IF(AU3313="S",IF(AND(S3313&lt;&gt;"",R3313&lt;&gt;""),S3313-R3313,0),0)</f>
        <v>0</v>
      </c>
      <c r="AS3313" s="45">
        <f>IF(AU3313="S",IF(Q3313="1. Aceitou o programa",IF(OR(X3313="Não se Aplica",X3313=""),IF(OR(W3313="Não se Aplica",W3313=""),0,W3313-V3313),AVERAGE(X3313-W3313,W3313-V3313)),0),0)</f>
        <v>0</v>
      </c>
      <c r="AT3313" s="45">
        <f>IF(AU3313="S",IF(AND(Q3313="1. Aceitou o programa",AB3313="Realizada"),IFERROR(IF(AA3313="",0,AA3313-R3313),0),0),0)</f>
        <v>0</v>
      </c>
      <c r="AU3313" s="45" t="str">
        <f>_xlfn.XLOOKUP(U3313,'Lista Suspensa'!$AA$20:$AA$23,'Lista Suspensa'!$AB$20:$AB$23,"N/A")</f>
        <v>S</v>
      </c>
    </row>
    <row r="3314" spans="1:47" ht="12" customHeight="1" x14ac:dyDescent="0.3">
      <c r="A3314" s="87" t="s">
        <v>47</v>
      </c>
      <c r="B3314" s="88">
        <v>46104</v>
      </c>
      <c r="C3314" s="89" t="s">
        <v>48</v>
      </c>
      <c r="D3314" s="89" t="s">
        <v>49</v>
      </c>
      <c r="E3314" s="189">
        <v>84402645</v>
      </c>
      <c r="F3314" s="197" t="s">
        <v>8235</v>
      </c>
      <c r="G3314" s="90">
        <v>55441204800</v>
      </c>
      <c r="H3314" s="91">
        <v>38696</v>
      </c>
      <c r="I3314" s="89"/>
      <c r="J3314" s="89" t="s">
        <v>84</v>
      </c>
      <c r="K3314" s="89" t="s">
        <v>52</v>
      </c>
      <c r="L3314" s="89" t="s">
        <v>53</v>
      </c>
      <c r="M3314" s="89" t="s">
        <v>2581</v>
      </c>
      <c r="N3314" s="89" t="s">
        <v>137</v>
      </c>
      <c r="O3314" s="92" t="s">
        <v>8236</v>
      </c>
      <c r="P3314" s="93" t="s">
        <v>57</v>
      </c>
      <c r="Q3314" s="110" t="s">
        <v>5322</v>
      </c>
      <c r="R3314" s="94"/>
      <c r="S3314" s="95">
        <v>46168</v>
      </c>
      <c r="T3314" s="95" t="s">
        <v>5203</v>
      </c>
      <c r="U3314" s="95" t="s">
        <v>1125</v>
      </c>
      <c r="V3314" s="91">
        <v>46147</v>
      </c>
      <c r="W3314" s="91">
        <v>46161</v>
      </c>
      <c r="X3314" s="91">
        <v>46168</v>
      </c>
      <c r="Y3314" s="96"/>
      <c r="Z3314" s="89"/>
      <c r="AA3314" s="95"/>
      <c r="AB3314" s="89"/>
      <c r="AC3314" s="109"/>
      <c r="AD3314" s="89"/>
      <c r="AE3314" s="89"/>
      <c r="AF3314" s="191"/>
      <c r="AG3314" s="194"/>
      <c r="AH3314" s="193"/>
      <c r="AI3314" s="97"/>
      <c r="AJ3314" s="97"/>
      <c r="AK3314" s="97"/>
      <c r="AL3314" s="45" t="s">
        <v>67</v>
      </c>
      <c r="AM3314" s="160" t="str">
        <f>MONTH(B3314)&amp;"/"&amp;YEAR(B3314)</f>
        <v>3/2026</v>
      </c>
      <c r="AN3314" s="45">
        <f>WEEKNUM(B3314)-WEEKNUM(EOMONTH(B3314,-1)+1)+1</f>
        <v>4</v>
      </c>
      <c r="AO3314" s="45" t="str">
        <f>MONTH(R3314)&amp;"/"&amp;YEAR(R3314)</f>
        <v>1/1900</v>
      </c>
      <c r="AP3314" s="45" t="e">
        <f>WEEKNUM(R3314)-WEEKNUM(EOMONTH(R3314,-1)+1)+1</f>
        <v>#NUM!</v>
      </c>
      <c r="AQ3314" s="45">
        <f>IF(AU3314="S",IF(Q3314="1. Aceitou o programa",R3314-B3314,0),0)</f>
        <v>0</v>
      </c>
      <c r="AR3314" s="45">
        <f>IF(AU3314="S",IF(AND(S3314&lt;&gt;"",R3314&lt;&gt;""),S3314-R3314,0),0)</f>
        <v>0</v>
      </c>
      <c r="AS3314" s="45">
        <f>IF(AU3314="S",IF(Q3314="1. Aceitou o programa",IF(OR(X3314="Não se Aplica",X3314=""),IF(OR(W3314="Não se Aplica",W3314=""),0,W3314-V3314),AVERAGE(X3314-W3314,W3314-V3314)),0),0)</f>
        <v>0</v>
      </c>
      <c r="AT3314" s="45">
        <f>IF(AU3314="S",IF(AND(Q3314="1. Aceitou o programa",AB3314="Realizada"),IFERROR(IF(AA3314="",0,AA3314-R3314),0),0),0)</f>
        <v>0</v>
      </c>
      <c r="AU3314" s="45" t="str">
        <f>_xlfn.XLOOKUP(U3314,'Lista Suspensa'!$AA$20:$AA$23,'Lista Suspensa'!$AB$20:$AB$23,"N/A")</f>
        <v>S</v>
      </c>
    </row>
    <row r="3315" spans="1:47" ht="12" customHeight="1" x14ac:dyDescent="0.3">
      <c r="A3315" s="87" t="s">
        <v>47</v>
      </c>
      <c r="B3315" s="88">
        <v>46104</v>
      </c>
      <c r="C3315" s="89" t="s">
        <v>48</v>
      </c>
      <c r="D3315" s="89" t="s">
        <v>49</v>
      </c>
      <c r="E3315" s="189">
        <v>93763379</v>
      </c>
      <c r="F3315" s="197" t="s">
        <v>8237</v>
      </c>
      <c r="G3315" s="90">
        <v>2554741727</v>
      </c>
      <c r="H3315" s="91">
        <v>26117</v>
      </c>
      <c r="I3315" s="89"/>
      <c r="J3315" s="89" t="s">
        <v>84</v>
      </c>
      <c r="K3315" s="89" t="s">
        <v>76</v>
      </c>
      <c r="L3315" s="89" t="s">
        <v>95</v>
      </c>
      <c r="M3315" s="89" t="s">
        <v>445</v>
      </c>
      <c r="N3315" s="89" t="s">
        <v>137</v>
      </c>
      <c r="O3315" s="92" t="s">
        <v>8238</v>
      </c>
      <c r="P3315" s="93" t="s">
        <v>57</v>
      </c>
      <c r="Q3315" s="110" t="s">
        <v>5322</v>
      </c>
      <c r="R3315" s="94"/>
      <c r="S3315" s="95">
        <v>46168</v>
      </c>
      <c r="T3315" s="95" t="s">
        <v>5203</v>
      </c>
      <c r="U3315" s="95" t="s">
        <v>1125</v>
      </c>
      <c r="V3315" s="91">
        <v>46147</v>
      </c>
      <c r="W3315" s="91">
        <v>46161</v>
      </c>
      <c r="X3315" s="91">
        <v>46168</v>
      </c>
      <c r="Y3315" s="96"/>
      <c r="Z3315" s="89"/>
      <c r="AA3315" s="95"/>
      <c r="AB3315" s="89"/>
      <c r="AC3315" s="109"/>
      <c r="AD3315" s="89"/>
      <c r="AE3315" s="89"/>
      <c r="AF3315" s="191"/>
      <c r="AG3315" s="194"/>
      <c r="AH3315" s="193"/>
      <c r="AI3315" s="97"/>
      <c r="AJ3315" s="97"/>
      <c r="AK3315" s="97"/>
      <c r="AL3315" s="45" t="s">
        <v>67</v>
      </c>
      <c r="AM3315" s="160" t="str">
        <f>MONTH(B3315)&amp;"/"&amp;YEAR(B3315)</f>
        <v>3/2026</v>
      </c>
      <c r="AN3315" s="45">
        <f>WEEKNUM(B3315)-WEEKNUM(EOMONTH(B3315,-1)+1)+1</f>
        <v>4</v>
      </c>
      <c r="AO3315" s="45" t="str">
        <f>MONTH(R3315)&amp;"/"&amp;YEAR(R3315)</f>
        <v>1/1900</v>
      </c>
      <c r="AP3315" s="45" t="e">
        <f>WEEKNUM(R3315)-WEEKNUM(EOMONTH(R3315,-1)+1)+1</f>
        <v>#NUM!</v>
      </c>
      <c r="AQ3315" s="45">
        <f>IF(AU3315="S",IF(Q3315="1. Aceitou o programa",R3315-B3315,0),0)</f>
        <v>0</v>
      </c>
      <c r="AR3315" s="45">
        <f>IF(AU3315="S",IF(AND(S3315&lt;&gt;"",R3315&lt;&gt;""),S3315-R3315,0),0)</f>
        <v>0</v>
      </c>
      <c r="AS3315" s="45">
        <f>IF(AU3315="S",IF(Q3315="1. Aceitou o programa",IF(OR(X3315="Não se Aplica",X3315=""),IF(OR(W3315="Não se Aplica",W3315=""),0,W3315-V3315),AVERAGE(X3315-W3315,W3315-V3315)),0),0)</f>
        <v>0</v>
      </c>
      <c r="AT3315" s="45">
        <f>IF(AU3315="S",IF(AND(Q3315="1. Aceitou o programa",AB3315="Realizada"),IFERROR(IF(AA3315="",0,AA3315-R3315),0),0),0)</f>
        <v>0</v>
      </c>
      <c r="AU3315" s="45" t="str">
        <f>_xlfn.XLOOKUP(U3315,'Lista Suspensa'!$AA$20:$AA$23,'Lista Suspensa'!$AB$20:$AB$23,"N/A")</f>
        <v>S</v>
      </c>
    </row>
    <row r="3316" spans="1:47" ht="12" customHeight="1" x14ac:dyDescent="0.3">
      <c r="A3316" s="87" t="s">
        <v>47</v>
      </c>
      <c r="B3316" s="88">
        <v>46104</v>
      </c>
      <c r="C3316" s="89" t="s">
        <v>48</v>
      </c>
      <c r="D3316" s="89" t="s">
        <v>49</v>
      </c>
      <c r="E3316" s="189">
        <v>84403776</v>
      </c>
      <c r="F3316" s="197" t="s">
        <v>8239</v>
      </c>
      <c r="G3316" s="90">
        <v>6937210736</v>
      </c>
      <c r="H3316" s="91">
        <v>22090</v>
      </c>
      <c r="I3316" s="89"/>
      <c r="J3316" s="89" t="s">
        <v>51</v>
      </c>
      <c r="K3316" s="89" t="s">
        <v>76</v>
      </c>
      <c r="L3316" s="89" t="s">
        <v>101</v>
      </c>
      <c r="M3316" s="89" t="s">
        <v>7023</v>
      </c>
      <c r="N3316" s="89" t="s">
        <v>137</v>
      </c>
      <c r="O3316" s="92" t="s">
        <v>8240</v>
      </c>
      <c r="P3316" s="93" t="s">
        <v>57</v>
      </c>
      <c r="Q3316" s="110" t="s">
        <v>5322</v>
      </c>
      <c r="R3316" s="94"/>
      <c r="S3316" s="95">
        <v>46168</v>
      </c>
      <c r="T3316" s="95" t="s">
        <v>5203</v>
      </c>
      <c r="U3316" s="95" t="s">
        <v>1125</v>
      </c>
      <c r="V3316" s="91">
        <v>46147</v>
      </c>
      <c r="W3316" s="91">
        <v>46161</v>
      </c>
      <c r="X3316" s="91">
        <v>46168</v>
      </c>
      <c r="Y3316" s="96"/>
      <c r="Z3316" s="89"/>
      <c r="AA3316" s="95"/>
      <c r="AB3316" s="89"/>
      <c r="AC3316" s="109"/>
      <c r="AD3316" s="89"/>
      <c r="AE3316" s="89"/>
      <c r="AF3316" s="191"/>
      <c r="AG3316" s="194"/>
      <c r="AH3316" s="193"/>
      <c r="AI3316" s="97"/>
      <c r="AJ3316" s="97"/>
      <c r="AK3316" s="97"/>
      <c r="AL3316" s="45" t="s">
        <v>67</v>
      </c>
      <c r="AM3316" s="160" t="str">
        <f>MONTH(B3316)&amp;"/"&amp;YEAR(B3316)</f>
        <v>3/2026</v>
      </c>
      <c r="AN3316" s="45">
        <f>WEEKNUM(B3316)-WEEKNUM(EOMONTH(B3316,-1)+1)+1</f>
        <v>4</v>
      </c>
      <c r="AO3316" s="45" t="str">
        <f>MONTH(R3316)&amp;"/"&amp;YEAR(R3316)</f>
        <v>1/1900</v>
      </c>
      <c r="AP3316" s="45" t="e">
        <f>WEEKNUM(R3316)-WEEKNUM(EOMONTH(R3316,-1)+1)+1</f>
        <v>#NUM!</v>
      </c>
      <c r="AQ3316" s="45">
        <f>IF(AU3316="S",IF(Q3316="1. Aceitou o programa",R3316-B3316,0),0)</f>
        <v>0</v>
      </c>
      <c r="AR3316" s="45">
        <f>IF(AU3316="S",IF(AND(S3316&lt;&gt;"",R3316&lt;&gt;""),S3316-R3316,0),0)</f>
        <v>0</v>
      </c>
      <c r="AS3316" s="45">
        <f>IF(AU3316="S",IF(Q3316="1. Aceitou o programa",IF(OR(X3316="Não se Aplica",X3316=""),IF(OR(W3316="Não se Aplica",W3316=""),0,W3316-V3316),AVERAGE(X3316-W3316,W3316-V3316)),0),0)</f>
        <v>0</v>
      </c>
      <c r="AT3316" s="45">
        <f>IF(AU3316="S",IF(AND(Q3316="1. Aceitou o programa",AB3316="Realizada"),IFERROR(IF(AA3316="",0,AA3316-R3316),0),0),0)</f>
        <v>0</v>
      </c>
      <c r="AU3316" s="45" t="str">
        <f>_xlfn.XLOOKUP(U3316,'Lista Suspensa'!$AA$20:$AA$23,'Lista Suspensa'!$AB$20:$AB$23,"N/A")</f>
        <v>S</v>
      </c>
    </row>
    <row r="3317" spans="1:47" ht="12" customHeight="1" x14ac:dyDescent="0.3">
      <c r="A3317" s="87" t="s">
        <v>47</v>
      </c>
      <c r="B3317" s="88">
        <v>46104</v>
      </c>
      <c r="C3317" s="89" t="s">
        <v>48</v>
      </c>
      <c r="D3317" s="89" t="s">
        <v>49</v>
      </c>
      <c r="E3317" s="189">
        <v>84417144</v>
      </c>
      <c r="F3317" s="197" t="s">
        <v>8241</v>
      </c>
      <c r="G3317" s="90">
        <v>91662044704</v>
      </c>
      <c r="H3317" s="91">
        <v>24189</v>
      </c>
      <c r="I3317" s="89"/>
      <c r="J3317" s="89" t="s">
        <v>51</v>
      </c>
      <c r="K3317" s="89" t="s">
        <v>76</v>
      </c>
      <c r="L3317" s="89" t="s">
        <v>191</v>
      </c>
      <c r="M3317" s="89" t="s">
        <v>4438</v>
      </c>
      <c r="N3317" s="89" t="s">
        <v>137</v>
      </c>
      <c r="O3317" s="92" t="s">
        <v>8242</v>
      </c>
      <c r="P3317" s="93" t="s">
        <v>57</v>
      </c>
      <c r="Q3317" s="110" t="s">
        <v>5322</v>
      </c>
      <c r="R3317" s="94"/>
      <c r="S3317" s="95">
        <v>46168</v>
      </c>
      <c r="T3317" s="95" t="s">
        <v>5203</v>
      </c>
      <c r="U3317" s="95" t="s">
        <v>1125</v>
      </c>
      <c r="V3317" s="91">
        <v>46147</v>
      </c>
      <c r="W3317" s="91">
        <v>46161</v>
      </c>
      <c r="X3317" s="91">
        <v>46168</v>
      </c>
      <c r="Y3317" s="96"/>
      <c r="Z3317" s="89"/>
      <c r="AA3317" s="95"/>
      <c r="AB3317" s="89"/>
      <c r="AC3317" s="109"/>
      <c r="AD3317" s="89"/>
      <c r="AE3317" s="89"/>
      <c r="AF3317" s="191"/>
      <c r="AG3317" s="194"/>
      <c r="AH3317" s="193"/>
      <c r="AI3317" s="97"/>
      <c r="AJ3317" s="97"/>
      <c r="AK3317" s="97"/>
      <c r="AL3317" s="45" t="s">
        <v>67</v>
      </c>
      <c r="AM3317" s="160" t="str">
        <f>MONTH(B3317)&amp;"/"&amp;YEAR(B3317)</f>
        <v>3/2026</v>
      </c>
      <c r="AN3317" s="45">
        <f>WEEKNUM(B3317)-WEEKNUM(EOMONTH(B3317,-1)+1)+1</f>
        <v>4</v>
      </c>
      <c r="AO3317" s="45" t="str">
        <f>MONTH(R3317)&amp;"/"&amp;YEAR(R3317)</f>
        <v>1/1900</v>
      </c>
      <c r="AP3317" s="45" t="e">
        <f>WEEKNUM(R3317)-WEEKNUM(EOMONTH(R3317,-1)+1)+1</f>
        <v>#NUM!</v>
      </c>
      <c r="AQ3317" s="45">
        <f>IF(AU3317="S",IF(Q3317="1. Aceitou o programa",R3317-B3317,0),0)</f>
        <v>0</v>
      </c>
      <c r="AR3317" s="45">
        <f>IF(AU3317="S",IF(AND(S3317&lt;&gt;"",R3317&lt;&gt;""),S3317-R3317,0),0)</f>
        <v>0</v>
      </c>
      <c r="AS3317" s="45">
        <f>IF(AU3317="S",IF(Q3317="1. Aceitou o programa",IF(OR(X3317="Não se Aplica",X3317=""),IF(OR(W3317="Não se Aplica",W3317=""),0,W3317-V3317),AVERAGE(X3317-W3317,W3317-V3317)),0),0)</f>
        <v>0</v>
      </c>
      <c r="AT3317" s="45">
        <f>IF(AU3317="S",IF(AND(Q3317="1. Aceitou o programa",AB3317="Realizada"),IFERROR(IF(AA3317="",0,AA3317-R3317),0),0),0)</f>
        <v>0</v>
      </c>
      <c r="AU3317" s="45" t="str">
        <f>_xlfn.XLOOKUP(U3317,'Lista Suspensa'!$AA$20:$AA$23,'Lista Suspensa'!$AB$20:$AB$23,"N/A")</f>
        <v>S</v>
      </c>
    </row>
    <row r="3318" spans="1:47" ht="12" customHeight="1" x14ac:dyDescent="0.3">
      <c r="A3318" s="87" t="s">
        <v>47</v>
      </c>
      <c r="B3318" s="88">
        <v>46104</v>
      </c>
      <c r="C3318" s="89" t="s">
        <v>48</v>
      </c>
      <c r="D3318" s="89" t="s">
        <v>49</v>
      </c>
      <c r="E3318" s="189">
        <v>84453500</v>
      </c>
      <c r="F3318" s="197" t="s">
        <v>8243</v>
      </c>
      <c r="G3318" s="90">
        <v>33611493805</v>
      </c>
      <c r="H3318" s="91">
        <v>30984</v>
      </c>
      <c r="I3318" s="89"/>
      <c r="J3318" s="89" t="s">
        <v>84</v>
      </c>
      <c r="K3318" s="89" t="s">
        <v>52</v>
      </c>
      <c r="L3318" s="89" t="s">
        <v>85</v>
      </c>
      <c r="M3318" s="89" t="s">
        <v>4107</v>
      </c>
      <c r="N3318" s="89" t="s">
        <v>137</v>
      </c>
      <c r="O3318" s="92" t="s">
        <v>8244</v>
      </c>
      <c r="P3318" s="93" t="s">
        <v>57</v>
      </c>
      <c r="Q3318" s="110" t="s">
        <v>5322</v>
      </c>
      <c r="R3318" s="94"/>
      <c r="S3318" s="95">
        <v>46168</v>
      </c>
      <c r="T3318" s="95" t="s">
        <v>5203</v>
      </c>
      <c r="U3318" s="95" t="s">
        <v>1125</v>
      </c>
      <c r="V3318" s="91">
        <v>46147</v>
      </c>
      <c r="W3318" s="91">
        <v>46161</v>
      </c>
      <c r="X3318" s="91">
        <v>46168</v>
      </c>
      <c r="Y3318" s="96"/>
      <c r="Z3318" s="89"/>
      <c r="AA3318" s="95"/>
      <c r="AB3318" s="89"/>
      <c r="AC3318" s="109"/>
      <c r="AD3318" s="89"/>
      <c r="AE3318" s="89"/>
      <c r="AF3318" s="191"/>
      <c r="AG3318" s="194"/>
      <c r="AH3318" s="193"/>
      <c r="AI3318" s="97"/>
      <c r="AJ3318" s="97"/>
      <c r="AK3318" s="97"/>
      <c r="AL3318" s="45" t="s">
        <v>67</v>
      </c>
      <c r="AM3318" s="160" t="str">
        <f>MONTH(B3318)&amp;"/"&amp;YEAR(B3318)</f>
        <v>3/2026</v>
      </c>
      <c r="AN3318" s="45">
        <f>WEEKNUM(B3318)-WEEKNUM(EOMONTH(B3318,-1)+1)+1</f>
        <v>4</v>
      </c>
      <c r="AO3318" s="45" t="str">
        <f>MONTH(R3318)&amp;"/"&amp;YEAR(R3318)</f>
        <v>1/1900</v>
      </c>
      <c r="AP3318" s="45" t="e">
        <f>WEEKNUM(R3318)-WEEKNUM(EOMONTH(R3318,-1)+1)+1</f>
        <v>#NUM!</v>
      </c>
      <c r="AQ3318" s="45">
        <f>IF(AU3318="S",IF(Q3318="1. Aceitou o programa",R3318-B3318,0),0)</f>
        <v>0</v>
      </c>
      <c r="AR3318" s="45">
        <f>IF(AU3318="S",IF(AND(S3318&lt;&gt;"",R3318&lt;&gt;""),S3318-R3318,0),0)</f>
        <v>0</v>
      </c>
      <c r="AS3318" s="45">
        <f>IF(AU3318="S",IF(Q3318="1. Aceitou o programa",IF(OR(X3318="Não se Aplica",X3318=""),IF(OR(W3318="Não se Aplica",W3318=""),0,W3318-V3318),AVERAGE(X3318-W3318,W3318-V3318)),0),0)</f>
        <v>0</v>
      </c>
      <c r="AT3318" s="45">
        <f>IF(AU3318="S",IF(AND(Q3318="1. Aceitou o programa",AB3318="Realizada"),IFERROR(IF(AA3318="",0,AA3318-R3318),0),0),0)</f>
        <v>0</v>
      </c>
      <c r="AU3318" s="45" t="str">
        <f>_xlfn.XLOOKUP(U3318,'Lista Suspensa'!$AA$20:$AA$23,'Lista Suspensa'!$AB$20:$AB$23,"N/A")</f>
        <v>S</v>
      </c>
    </row>
    <row r="3319" spans="1:47" ht="12" customHeight="1" x14ac:dyDescent="0.3">
      <c r="A3319" s="87" t="s">
        <v>47</v>
      </c>
      <c r="B3319" s="88">
        <v>46104</v>
      </c>
      <c r="C3319" s="89" t="s">
        <v>48</v>
      </c>
      <c r="D3319" s="89" t="s">
        <v>49</v>
      </c>
      <c r="E3319" s="189">
        <v>84447130</v>
      </c>
      <c r="F3319" s="197" t="s">
        <v>8245</v>
      </c>
      <c r="G3319" s="90">
        <v>33446783881</v>
      </c>
      <c r="H3319" s="91">
        <v>30142</v>
      </c>
      <c r="I3319" s="89"/>
      <c r="J3319" s="89" t="s">
        <v>84</v>
      </c>
      <c r="K3319" s="89" t="s">
        <v>52</v>
      </c>
      <c r="L3319" s="89" t="s">
        <v>85</v>
      </c>
      <c r="M3319" s="89" t="s">
        <v>3009</v>
      </c>
      <c r="N3319" s="89" t="s">
        <v>229</v>
      </c>
      <c r="O3319" s="92" t="s">
        <v>8246</v>
      </c>
      <c r="P3319" s="93" t="s">
        <v>57</v>
      </c>
      <c r="Q3319" s="110" t="s">
        <v>5322</v>
      </c>
      <c r="R3319" s="94"/>
      <c r="S3319" s="95">
        <v>46168</v>
      </c>
      <c r="T3319" s="95" t="s">
        <v>5203</v>
      </c>
      <c r="U3319" s="95" t="s">
        <v>1125</v>
      </c>
      <c r="V3319" s="91">
        <v>46147</v>
      </c>
      <c r="W3319" s="91">
        <v>46161</v>
      </c>
      <c r="X3319" s="91">
        <v>46168</v>
      </c>
      <c r="Y3319" s="96"/>
      <c r="Z3319" s="89"/>
      <c r="AA3319" s="95"/>
      <c r="AB3319" s="89"/>
      <c r="AC3319" s="109"/>
      <c r="AD3319" s="89"/>
      <c r="AE3319" s="89"/>
      <c r="AF3319" s="191"/>
      <c r="AG3319" s="194"/>
      <c r="AH3319" s="193"/>
      <c r="AI3319" s="97"/>
      <c r="AJ3319" s="97"/>
      <c r="AK3319" s="97"/>
      <c r="AL3319" s="45" t="s">
        <v>67</v>
      </c>
      <c r="AM3319" s="160" t="str">
        <f>MONTH(B3319)&amp;"/"&amp;YEAR(B3319)</f>
        <v>3/2026</v>
      </c>
      <c r="AN3319" s="45">
        <f>WEEKNUM(B3319)-WEEKNUM(EOMONTH(B3319,-1)+1)+1</f>
        <v>4</v>
      </c>
      <c r="AO3319" s="45" t="str">
        <f>MONTH(R3319)&amp;"/"&amp;YEAR(R3319)</f>
        <v>1/1900</v>
      </c>
      <c r="AP3319" s="45" t="e">
        <f>WEEKNUM(R3319)-WEEKNUM(EOMONTH(R3319,-1)+1)+1</f>
        <v>#NUM!</v>
      </c>
      <c r="AQ3319" s="45">
        <f>IF(AU3319="S",IF(Q3319="1. Aceitou o programa",R3319-B3319,0),0)</f>
        <v>0</v>
      </c>
      <c r="AR3319" s="45">
        <f>IF(AU3319="S",IF(AND(S3319&lt;&gt;"",R3319&lt;&gt;""),S3319-R3319,0),0)</f>
        <v>0</v>
      </c>
      <c r="AS3319" s="45">
        <f>IF(AU3319="S",IF(Q3319="1. Aceitou o programa",IF(OR(X3319="Não se Aplica",X3319=""),IF(OR(W3319="Não se Aplica",W3319=""),0,W3319-V3319),AVERAGE(X3319-W3319,W3319-V3319)),0),0)</f>
        <v>0</v>
      </c>
      <c r="AT3319" s="45">
        <f>IF(AU3319="S",IF(AND(Q3319="1. Aceitou o programa",AB3319="Realizada"),IFERROR(IF(AA3319="",0,AA3319-R3319),0),0),0)</f>
        <v>0</v>
      </c>
      <c r="AU3319" s="45" t="str">
        <f>_xlfn.XLOOKUP(U3319,'Lista Suspensa'!$AA$20:$AA$23,'Lista Suspensa'!$AB$20:$AB$23,"N/A")</f>
        <v>S</v>
      </c>
    </row>
    <row r="3320" spans="1:47" ht="12" customHeight="1" x14ac:dyDescent="0.3">
      <c r="A3320" s="87" t="s">
        <v>47</v>
      </c>
      <c r="B3320" s="88">
        <v>46104</v>
      </c>
      <c r="C3320" s="89" t="s">
        <v>48</v>
      </c>
      <c r="D3320" s="89" t="s">
        <v>49</v>
      </c>
      <c r="E3320" s="189">
        <v>84447420</v>
      </c>
      <c r="F3320" s="197" t="s">
        <v>8247</v>
      </c>
      <c r="G3320" s="90">
        <v>90840062753</v>
      </c>
      <c r="H3320" s="91">
        <v>24523</v>
      </c>
      <c r="I3320" s="89"/>
      <c r="J3320" s="89" t="s">
        <v>51</v>
      </c>
      <c r="K3320" s="89" t="s">
        <v>76</v>
      </c>
      <c r="L3320" s="89" t="s">
        <v>572</v>
      </c>
      <c r="M3320" s="89" t="s">
        <v>334</v>
      </c>
      <c r="N3320" s="89" t="s">
        <v>137</v>
      </c>
      <c r="O3320" s="92" t="s">
        <v>8248</v>
      </c>
      <c r="P3320" s="93" t="s">
        <v>57</v>
      </c>
      <c r="Q3320" s="110" t="s">
        <v>5322</v>
      </c>
      <c r="R3320" s="94"/>
      <c r="S3320" s="95">
        <v>46168</v>
      </c>
      <c r="T3320" s="95" t="s">
        <v>5203</v>
      </c>
      <c r="U3320" s="95" t="s">
        <v>1125</v>
      </c>
      <c r="V3320" s="91">
        <v>46147</v>
      </c>
      <c r="W3320" s="91">
        <v>46161</v>
      </c>
      <c r="X3320" s="91">
        <v>46168</v>
      </c>
      <c r="Y3320" s="96"/>
      <c r="Z3320" s="89"/>
      <c r="AA3320" s="95"/>
      <c r="AB3320" s="89"/>
      <c r="AC3320" s="109"/>
      <c r="AD3320" s="89"/>
      <c r="AE3320" s="89"/>
      <c r="AF3320" s="191"/>
      <c r="AG3320" s="194"/>
      <c r="AH3320" s="193"/>
      <c r="AI3320" s="97"/>
      <c r="AJ3320" s="97"/>
      <c r="AK3320" s="97"/>
      <c r="AL3320" s="45" t="s">
        <v>67</v>
      </c>
      <c r="AM3320" s="160" t="str">
        <f>MONTH(B3320)&amp;"/"&amp;YEAR(B3320)</f>
        <v>3/2026</v>
      </c>
      <c r="AN3320" s="45">
        <f>WEEKNUM(B3320)-WEEKNUM(EOMONTH(B3320,-1)+1)+1</f>
        <v>4</v>
      </c>
      <c r="AO3320" s="45" t="str">
        <f>MONTH(R3320)&amp;"/"&amp;YEAR(R3320)</f>
        <v>1/1900</v>
      </c>
      <c r="AP3320" s="45" t="e">
        <f>WEEKNUM(R3320)-WEEKNUM(EOMONTH(R3320,-1)+1)+1</f>
        <v>#NUM!</v>
      </c>
      <c r="AQ3320" s="45">
        <f>IF(AU3320="S",IF(Q3320="1. Aceitou o programa",R3320-B3320,0),0)</f>
        <v>0</v>
      </c>
      <c r="AR3320" s="45">
        <f>IF(AU3320="S",IF(AND(S3320&lt;&gt;"",R3320&lt;&gt;""),S3320-R3320,0),0)</f>
        <v>0</v>
      </c>
      <c r="AS3320" s="45">
        <f>IF(AU3320="S",IF(Q3320="1. Aceitou o programa",IF(OR(X3320="Não se Aplica",X3320=""),IF(OR(W3320="Não se Aplica",W3320=""),0,W3320-V3320),AVERAGE(X3320-W3320,W3320-V3320)),0),0)</f>
        <v>0</v>
      </c>
      <c r="AT3320" s="45">
        <f>IF(AU3320="S",IF(AND(Q3320="1. Aceitou o programa",AB3320="Realizada"),IFERROR(IF(AA3320="",0,AA3320-R3320),0),0),0)</f>
        <v>0</v>
      </c>
      <c r="AU3320" s="45" t="str">
        <f>_xlfn.XLOOKUP(U3320,'Lista Suspensa'!$AA$20:$AA$23,'Lista Suspensa'!$AB$20:$AB$23,"N/A")</f>
        <v>S</v>
      </c>
    </row>
    <row r="3321" spans="1:47" ht="12" customHeight="1" x14ac:dyDescent="0.3">
      <c r="A3321" s="87" t="s">
        <v>47</v>
      </c>
      <c r="B3321" s="88">
        <v>46104</v>
      </c>
      <c r="C3321" s="89" t="s">
        <v>48</v>
      </c>
      <c r="D3321" s="89" t="s">
        <v>49</v>
      </c>
      <c r="E3321" s="189">
        <v>84472972</v>
      </c>
      <c r="F3321" s="197" t="s">
        <v>8249</v>
      </c>
      <c r="G3321" s="90">
        <v>126443823</v>
      </c>
      <c r="H3321" s="91">
        <v>22251</v>
      </c>
      <c r="I3321" s="89"/>
      <c r="J3321" s="89" t="s">
        <v>51</v>
      </c>
      <c r="K3321" s="89" t="s">
        <v>52</v>
      </c>
      <c r="L3321" s="89" t="s">
        <v>85</v>
      </c>
      <c r="M3321" s="89" t="s">
        <v>8250</v>
      </c>
      <c r="N3321" s="89" t="s">
        <v>229</v>
      </c>
      <c r="O3321" s="92" t="s">
        <v>8251</v>
      </c>
      <c r="P3321" s="93" t="s">
        <v>57</v>
      </c>
      <c r="Q3321" s="110" t="s">
        <v>5322</v>
      </c>
      <c r="R3321" s="94"/>
      <c r="S3321" s="95">
        <v>46168</v>
      </c>
      <c r="T3321" s="95" t="s">
        <v>5203</v>
      </c>
      <c r="U3321" s="95" t="s">
        <v>1125</v>
      </c>
      <c r="V3321" s="91">
        <v>46147</v>
      </c>
      <c r="W3321" s="91">
        <v>46161</v>
      </c>
      <c r="X3321" s="91">
        <v>46168</v>
      </c>
      <c r="Y3321" s="96" t="s">
        <v>5548</v>
      </c>
      <c r="Z3321" s="89"/>
      <c r="AA3321" s="95"/>
      <c r="AB3321" s="89"/>
      <c r="AC3321" s="109"/>
      <c r="AD3321" s="89"/>
      <c r="AE3321" s="89"/>
      <c r="AF3321" s="191"/>
      <c r="AG3321" s="194"/>
      <c r="AH3321" s="193"/>
      <c r="AI3321" s="97"/>
      <c r="AJ3321" s="97"/>
      <c r="AK3321" s="97"/>
      <c r="AL3321" s="45" t="s">
        <v>67</v>
      </c>
      <c r="AM3321" s="160" t="str">
        <f>MONTH(B3321)&amp;"/"&amp;YEAR(B3321)</f>
        <v>3/2026</v>
      </c>
      <c r="AN3321" s="45">
        <f>WEEKNUM(B3321)-WEEKNUM(EOMONTH(B3321,-1)+1)+1</f>
        <v>4</v>
      </c>
      <c r="AO3321" s="45" t="str">
        <f>MONTH(R3321)&amp;"/"&amp;YEAR(R3321)</f>
        <v>1/1900</v>
      </c>
      <c r="AP3321" s="45" t="e">
        <f>WEEKNUM(R3321)-WEEKNUM(EOMONTH(R3321,-1)+1)+1</f>
        <v>#NUM!</v>
      </c>
      <c r="AQ3321" s="45">
        <f>IF(AU3321="S",IF(Q3321="1. Aceitou o programa",R3321-B3321,0),0)</f>
        <v>0</v>
      </c>
      <c r="AR3321" s="45">
        <f>IF(AU3321="S",IF(AND(S3321&lt;&gt;"",R3321&lt;&gt;""),S3321-R3321,0),0)</f>
        <v>0</v>
      </c>
      <c r="AS3321" s="45">
        <f>IF(AU3321="S",IF(Q3321="1. Aceitou o programa",IF(OR(X3321="Não se Aplica",X3321=""),IF(OR(W3321="Não se Aplica",W3321=""),0,W3321-V3321),AVERAGE(X3321-W3321,W3321-V3321)),0),0)</f>
        <v>0</v>
      </c>
      <c r="AT3321" s="45">
        <f>IF(AU3321="S",IF(AND(Q3321="1. Aceitou o programa",AB3321="Realizada"),IFERROR(IF(AA3321="",0,AA3321-R3321),0),0),0)</f>
        <v>0</v>
      </c>
      <c r="AU3321" s="45" t="str">
        <f>_xlfn.XLOOKUP(U3321,'Lista Suspensa'!$AA$20:$AA$23,'Lista Suspensa'!$AB$20:$AB$23,"N/A")</f>
        <v>S</v>
      </c>
    </row>
    <row r="3322" spans="1:47" ht="12" customHeight="1" x14ac:dyDescent="0.3">
      <c r="A3322" s="87" t="s">
        <v>47</v>
      </c>
      <c r="B3322" s="88">
        <v>46104</v>
      </c>
      <c r="C3322" s="89" t="s">
        <v>48</v>
      </c>
      <c r="D3322" s="89" t="s">
        <v>49</v>
      </c>
      <c r="E3322" s="189">
        <v>88116515</v>
      </c>
      <c r="F3322" s="197" t="s">
        <v>8252</v>
      </c>
      <c r="G3322" s="90">
        <v>5629946706</v>
      </c>
      <c r="H3322" s="91">
        <v>30332</v>
      </c>
      <c r="I3322" s="89"/>
      <c r="J3322" s="89" t="s">
        <v>51</v>
      </c>
      <c r="K3322" s="89" t="s">
        <v>76</v>
      </c>
      <c r="L3322" s="89" t="s">
        <v>95</v>
      </c>
      <c r="M3322" s="89" t="s">
        <v>106</v>
      </c>
      <c r="N3322" s="89" t="s">
        <v>331</v>
      </c>
      <c r="O3322" s="92" t="s">
        <v>8253</v>
      </c>
      <c r="P3322" s="93" t="s">
        <v>57</v>
      </c>
      <c r="Q3322" s="110" t="s">
        <v>5322</v>
      </c>
      <c r="R3322" s="94"/>
      <c r="S3322" s="95">
        <v>46168</v>
      </c>
      <c r="T3322" s="95" t="s">
        <v>5203</v>
      </c>
      <c r="U3322" s="95" t="s">
        <v>1125</v>
      </c>
      <c r="V3322" s="91">
        <v>46147</v>
      </c>
      <c r="W3322" s="91">
        <v>46161</v>
      </c>
      <c r="X3322" s="91">
        <v>46168</v>
      </c>
      <c r="Y3322" s="96"/>
      <c r="Z3322" s="89"/>
      <c r="AA3322" s="95"/>
      <c r="AB3322" s="89"/>
      <c r="AC3322" s="109"/>
      <c r="AD3322" s="89"/>
      <c r="AE3322" s="89"/>
      <c r="AF3322" s="191"/>
      <c r="AG3322" s="194"/>
      <c r="AH3322" s="193"/>
      <c r="AI3322" s="97"/>
      <c r="AJ3322" s="97"/>
      <c r="AK3322" s="97"/>
      <c r="AL3322" s="45" t="s">
        <v>67</v>
      </c>
      <c r="AM3322" s="160" t="str">
        <f>MONTH(B3322)&amp;"/"&amp;YEAR(B3322)</f>
        <v>3/2026</v>
      </c>
      <c r="AN3322" s="45">
        <f>WEEKNUM(B3322)-WEEKNUM(EOMONTH(B3322,-1)+1)+1</f>
        <v>4</v>
      </c>
      <c r="AO3322" s="45" t="str">
        <f>MONTH(R3322)&amp;"/"&amp;YEAR(R3322)</f>
        <v>1/1900</v>
      </c>
      <c r="AP3322" s="45" t="e">
        <f>WEEKNUM(R3322)-WEEKNUM(EOMONTH(R3322,-1)+1)+1</f>
        <v>#NUM!</v>
      </c>
      <c r="AQ3322" s="45">
        <f>IF(AU3322="S",IF(Q3322="1. Aceitou o programa",R3322-B3322,0),0)</f>
        <v>0</v>
      </c>
      <c r="AR3322" s="45">
        <f>IF(AU3322="S",IF(AND(S3322&lt;&gt;"",R3322&lt;&gt;""),S3322-R3322,0),0)</f>
        <v>0</v>
      </c>
      <c r="AS3322" s="45">
        <f>IF(AU3322="S",IF(Q3322="1. Aceitou o programa",IF(OR(X3322="Não se Aplica",X3322=""),IF(OR(W3322="Não se Aplica",W3322=""),0,W3322-V3322),AVERAGE(X3322-W3322,W3322-V3322)),0),0)</f>
        <v>0</v>
      </c>
      <c r="AT3322" s="45">
        <f>IF(AU3322="S",IF(AND(Q3322="1. Aceitou o programa",AB3322="Realizada"),IFERROR(IF(AA3322="",0,AA3322-R3322),0),0),0)</f>
        <v>0</v>
      </c>
      <c r="AU3322" s="45" t="str">
        <f>_xlfn.XLOOKUP(U3322,'Lista Suspensa'!$AA$20:$AA$23,'Lista Suspensa'!$AB$20:$AB$23,"N/A")</f>
        <v>S</v>
      </c>
    </row>
    <row r="3323" spans="1:47" ht="12" customHeight="1" x14ac:dyDescent="0.3">
      <c r="A3323" s="87" t="s">
        <v>47</v>
      </c>
      <c r="B3323" s="88">
        <v>46104</v>
      </c>
      <c r="C3323" s="89" t="s">
        <v>48</v>
      </c>
      <c r="D3323" s="89" t="s">
        <v>49</v>
      </c>
      <c r="E3323" s="189">
        <v>88984169</v>
      </c>
      <c r="F3323" s="197" t="s">
        <v>8254</v>
      </c>
      <c r="G3323" s="90">
        <v>35568928800</v>
      </c>
      <c r="H3323" s="91">
        <v>32065</v>
      </c>
      <c r="I3323" s="89"/>
      <c r="J3323" s="89" t="s">
        <v>84</v>
      </c>
      <c r="K3323" s="89" t="s">
        <v>52</v>
      </c>
      <c r="L3323" s="89" t="s">
        <v>85</v>
      </c>
      <c r="M3323" s="89" t="s">
        <v>8255</v>
      </c>
      <c r="N3323" s="89" t="s">
        <v>449</v>
      </c>
      <c r="O3323" s="92" t="s">
        <v>8256</v>
      </c>
      <c r="P3323" s="93" t="s">
        <v>57</v>
      </c>
      <c r="Q3323" s="110" t="s">
        <v>5322</v>
      </c>
      <c r="R3323" s="94"/>
      <c r="S3323" s="95">
        <v>46168</v>
      </c>
      <c r="T3323" s="95" t="s">
        <v>5203</v>
      </c>
      <c r="U3323" s="95" t="s">
        <v>1125</v>
      </c>
      <c r="V3323" s="91">
        <v>46147</v>
      </c>
      <c r="W3323" s="91">
        <v>46161</v>
      </c>
      <c r="X3323" s="91">
        <v>46168</v>
      </c>
      <c r="Y3323" s="96"/>
      <c r="Z3323" s="89"/>
      <c r="AA3323" s="95"/>
      <c r="AB3323" s="89"/>
      <c r="AC3323" s="109"/>
      <c r="AD3323" s="89"/>
      <c r="AE3323" s="89"/>
      <c r="AF3323" s="191"/>
      <c r="AG3323" s="194"/>
      <c r="AH3323" s="193"/>
      <c r="AI3323" s="97"/>
      <c r="AJ3323" s="97"/>
      <c r="AK3323" s="97"/>
      <c r="AL3323" s="45" t="s">
        <v>67</v>
      </c>
      <c r="AM3323" s="160" t="str">
        <f>MONTH(B3323)&amp;"/"&amp;YEAR(B3323)</f>
        <v>3/2026</v>
      </c>
      <c r="AN3323" s="45">
        <f>WEEKNUM(B3323)-WEEKNUM(EOMONTH(B3323,-1)+1)+1</f>
        <v>4</v>
      </c>
      <c r="AO3323" s="45" t="str">
        <f>MONTH(R3323)&amp;"/"&amp;YEAR(R3323)</f>
        <v>1/1900</v>
      </c>
      <c r="AP3323" s="45" t="e">
        <f>WEEKNUM(R3323)-WEEKNUM(EOMONTH(R3323,-1)+1)+1</f>
        <v>#NUM!</v>
      </c>
      <c r="AQ3323" s="45">
        <f>IF(AU3323="S",IF(Q3323="1. Aceitou o programa",R3323-B3323,0),0)</f>
        <v>0</v>
      </c>
      <c r="AR3323" s="45">
        <f>IF(AU3323="S",IF(AND(S3323&lt;&gt;"",R3323&lt;&gt;""),S3323-R3323,0),0)</f>
        <v>0</v>
      </c>
      <c r="AS3323" s="45">
        <f>IF(AU3323="S",IF(Q3323="1. Aceitou o programa",IF(OR(X3323="Não se Aplica",X3323=""),IF(OR(W3323="Não se Aplica",W3323=""),0,W3323-V3323),AVERAGE(X3323-W3323,W3323-V3323)),0),0)</f>
        <v>0</v>
      </c>
      <c r="AT3323" s="45">
        <f>IF(AU3323="S",IF(AND(Q3323="1. Aceitou o programa",AB3323="Realizada"),IFERROR(IF(AA3323="",0,AA3323-R3323),0),0),0)</f>
        <v>0</v>
      </c>
      <c r="AU3323" s="45" t="str">
        <f>_xlfn.XLOOKUP(U3323,'Lista Suspensa'!$AA$20:$AA$23,'Lista Suspensa'!$AB$20:$AB$23,"N/A")</f>
        <v>S</v>
      </c>
    </row>
    <row r="3324" spans="1:47" ht="12" customHeight="1" x14ac:dyDescent="0.3">
      <c r="A3324" s="87" t="s">
        <v>47</v>
      </c>
      <c r="B3324" s="88">
        <v>46104</v>
      </c>
      <c r="C3324" s="89" t="s">
        <v>48</v>
      </c>
      <c r="D3324" s="89" t="s">
        <v>49</v>
      </c>
      <c r="E3324" s="189">
        <v>94908256</v>
      </c>
      <c r="F3324" s="197" t="s">
        <v>8257</v>
      </c>
      <c r="G3324" s="90">
        <v>44217399871</v>
      </c>
      <c r="H3324" s="91">
        <v>34731</v>
      </c>
      <c r="I3324" s="89"/>
      <c r="J3324" s="89" t="s">
        <v>51</v>
      </c>
      <c r="K3324" s="89" t="s">
        <v>52</v>
      </c>
      <c r="L3324" s="89" t="s">
        <v>53</v>
      </c>
      <c r="M3324" s="89" t="s">
        <v>8258</v>
      </c>
      <c r="N3324" s="89" t="s">
        <v>137</v>
      </c>
      <c r="O3324" s="92" t="s">
        <v>8259</v>
      </c>
      <c r="P3324" s="93" t="s">
        <v>57</v>
      </c>
      <c r="Q3324" s="110" t="s">
        <v>5322</v>
      </c>
      <c r="R3324" s="94"/>
      <c r="S3324" s="95">
        <v>46168</v>
      </c>
      <c r="T3324" s="95" t="s">
        <v>5203</v>
      </c>
      <c r="U3324" s="95" t="s">
        <v>1125</v>
      </c>
      <c r="V3324" s="91">
        <v>46147</v>
      </c>
      <c r="W3324" s="91">
        <v>46161</v>
      </c>
      <c r="X3324" s="91">
        <v>46168</v>
      </c>
      <c r="Y3324" s="96"/>
      <c r="Z3324" s="89"/>
      <c r="AA3324" s="95"/>
      <c r="AB3324" s="89"/>
      <c r="AC3324" s="109"/>
      <c r="AD3324" s="89"/>
      <c r="AE3324" s="89"/>
      <c r="AF3324" s="191"/>
      <c r="AG3324" s="194"/>
      <c r="AH3324" s="193"/>
      <c r="AI3324" s="97"/>
      <c r="AJ3324" s="97"/>
      <c r="AK3324" s="97"/>
      <c r="AL3324" s="45" t="s">
        <v>67</v>
      </c>
      <c r="AM3324" s="160" t="str">
        <f>MONTH(B3324)&amp;"/"&amp;YEAR(B3324)</f>
        <v>3/2026</v>
      </c>
      <c r="AN3324" s="45">
        <f>WEEKNUM(B3324)-WEEKNUM(EOMONTH(B3324,-1)+1)+1</f>
        <v>4</v>
      </c>
      <c r="AO3324" s="45" t="str">
        <f>MONTH(R3324)&amp;"/"&amp;YEAR(R3324)</f>
        <v>1/1900</v>
      </c>
      <c r="AP3324" s="45" t="e">
        <f>WEEKNUM(R3324)-WEEKNUM(EOMONTH(R3324,-1)+1)+1</f>
        <v>#NUM!</v>
      </c>
      <c r="AQ3324" s="45">
        <f>IF(AU3324="S",IF(Q3324="1. Aceitou o programa",R3324-B3324,0),0)</f>
        <v>0</v>
      </c>
      <c r="AR3324" s="45">
        <f>IF(AU3324="S",IF(AND(S3324&lt;&gt;"",R3324&lt;&gt;""),S3324-R3324,0),0)</f>
        <v>0</v>
      </c>
      <c r="AS3324" s="45">
        <f>IF(AU3324="S",IF(Q3324="1. Aceitou o programa",IF(OR(X3324="Não se Aplica",X3324=""),IF(OR(W3324="Não se Aplica",W3324=""),0,W3324-V3324),AVERAGE(X3324-W3324,W3324-V3324)),0),0)</f>
        <v>0</v>
      </c>
      <c r="AT3324" s="45">
        <f>IF(AU3324="S",IF(AND(Q3324="1. Aceitou o programa",AB3324="Realizada"),IFERROR(IF(AA3324="",0,AA3324-R3324),0),0),0)</f>
        <v>0</v>
      </c>
      <c r="AU3324" s="45" t="str">
        <f>_xlfn.XLOOKUP(U3324,'Lista Suspensa'!$AA$20:$AA$23,'Lista Suspensa'!$AB$20:$AB$23,"N/A")</f>
        <v>S</v>
      </c>
    </row>
    <row r="3325" spans="1:47" ht="12" customHeight="1" x14ac:dyDescent="0.3">
      <c r="A3325" s="87" t="s">
        <v>47</v>
      </c>
      <c r="B3325" s="88">
        <v>46104</v>
      </c>
      <c r="C3325" s="89" t="s">
        <v>48</v>
      </c>
      <c r="D3325" s="89" t="s">
        <v>49</v>
      </c>
      <c r="E3325" s="189">
        <v>93670923</v>
      </c>
      <c r="F3325" s="197" t="s">
        <v>8260</v>
      </c>
      <c r="G3325" s="90">
        <v>10127480730</v>
      </c>
      <c r="H3325" s="91">
        <v>31449</v>
      </c>
      <c r="I3325" s="89"/>
      <c r="J3325" s="89" t="s">
        <v>51</v>
      </c>
      <c r="K3325" s="89" t="s">
        <v>76</v>
      </c>
      <c r="L3325" s="89" t="s">
        <v>95</v>
      </c>
      <c r="M3325" s="89" t="s">
        <v>222</v>
      </c>
      <c r="N3325" s="89" t="s">
        <v>331</v>
      </c>
      <c r="O3325" s="92" t="s">
        <v>8261</v>
      </c>
      <c r="P3325" s="93" t="s">
        <v>57</v>
      </c>
      <c r="Q3325" s="110" t="s">
        <v>5322</v>
      </c>
      <c r="R3325" s="94"/>
      <c r="S3325" s="95">
        <v>46168</v>
      </c>
      <c r="T3325" s="95" t="s">
        <v>5203</v>
      </c>
      <c r="U3325" s="95" t="s">
        <v>1125</v>
      </c>
      <c r="V3325" s="91">
        <v>46147</v>
      </c>
      <c r="W3325" s="91">
        <v>46161</v>
      </c>
      <c r="X3325" s="91">
        <v>46168</v>
      </c>
      <c r="Y3325" s="96"/>
      <c r="Z3325" s="89"/>
      <c r="AA3325" s="95"/>
      <c r="AB3325" s="89"/>
      <c r="AC3325" s="109"/>
      <c r="AD3325" s="89"/>
      <c r="AE3325" s="89"/>
      <c r="AF3325" s="191"/>
      <c r="AG3325" s="194"/>
      <c r="AH3325" s="193"/>
      <c r="AI3325" s="97"/>
      <c r="AJ3325" s="97"/>
      <c r="AK3325" s="97"/>
      <c r="AL3325" s="45" t="s">
        <v>67</v>
      </c>
      <c r="AM3325" s="160" t="str">
        <f>MONTH(B3325)&amp;"/"&amp;YEAR(B3325)</f>
        <v>3/2026</v>
      </c>
      <c r="AN3325" s="45">
        <f>WEEKNUM(B3325)-WEEKNUM(EOMONTH(B3325,-1)+1)+1</f>
        <v>4</v>
      </c>
      <c r="AO3325" s="45" t="str">
        <f>MONTH(R3325)&amp;"/"&amp;YEAR(R3325)</f>
        <v>1/1900</v>
      </c>
      <c r="AP3325" s="45" t="e">
        <f>WEEKNUM(R3325)-WEEKNUM(EOMONTH(R3325,-1)+1)+1</f>
        <v>#NUM!</v>
      </c>
      <c r="AQ3325" s="45">
        <f>IF(AU3325="S",IF(Q3325="1. Aceitou o programa",R3325-B3325,0),0)</f>
        <v>0</v>
      </c>
      <c r="AR3325" s="45">
        <f>IF(AU3325="S",IF(AND(S3325&lt;&gt;"",R3325&lt;&gt;""),S3325-R3325,0),0)</f>
        <v>0</v>
      </c>
      <c r="AS3325" s="45">
        <f>IF(AU3325="S",IF(Q3325="1. Aceitou o programa",IF(OR(X3325="Não se Aplica",X3325=""),IF(OR(W3325="Não se Aplica",W3325=""),0,W3325-V3325),AVERAGE(X3325-W3325,W3325-V3325)),0),0)</f>
        <v>0</v>
      </c>
      <c r="AT3325" s="45">
        <f>IF(AU3325="S",IF(AND(Q3325="1. Aceitou o programa",AB3325="Realizada"),IFERROR(IF(AA3325="",0,AA3325-R3325),0),0),0)</f>
        <v>0</v>
      </c>
      <c r="AU3325" s="45" t="str">
        <f>_xlfn.XLOOKUP(U3325,'Lista Suspensa'!$AA$20:$AA$23,'Lista Suspensa'!$AB$20:$AB$23,"N/A")</f>
        <v>S</v>
      </c>
    </row>
    <row r="3326" spans="1:47" ht="12" customHeight="1" x14ac:dyDescent="0.3">
      <c r="A3326" s="87" t="s">
        <v>47</v>
      </c>
      <c r="B3326" s="88">
        <v>46104</v>
      </c>
      <c r="C3326" s="89" t="s">
        <v>48</v>
      </c>
      <c r="D3326" s="89" t="s">
        <v>49</v>
      </c>
      <c r="E3326" s="189">
        <v>92947143</v>
      </c>
      <c r="F3326" s="197" t="s">
        <v>8262</v>
      </c>
      <c r="G3326" s="90">
        <v>89000684749</v>
      </c>
      <c r="H3326" s="91">
        <v>24383</v>
      </c>
      <c r="I3326" s="89"/>
      <c r="J3326" s="89" t="s">
        <v>84</v>
      </c>
      <c r="K3326" s="89" t="s">
        <v>76</v>
      </c>
      <c r="L3326" s="89" t="s">
        <v>95</v>
      </c>
      <c r="M3326" s="89" t="s">
        <v>360</v>
      </c>
      <c r="N3326" s="89" t="s">
        <v>331</v>
      </c>
      <c r="O3326" s="92" t="s">
        <v>8263</v>
      </c>
      <c r="P3326" s="93" t="s">
        <v>57</v>
      </c>
      <c r="Q3326" s="110" t="s">
        <v>5322</v>
      </c>
      <c r="R3326" s="94"/>
      <c r="S3326" s="95">
        <v>46168</v>
      </c>
      <c r="T3326" s="95" t="s">
        <v>5203</v>
      </c>
      <c r="U3326" s="95" t="s">
        <v>1125</v>
      </c>
      <c r="V3326" s="91">
        <v>46147</v>
      </c>
      <c r="W3326" s="91">
        <v>46161</v>
      </c>
      <c r="X3326" s="91">
        <v>46168</v>
      </c>
      <c r="Y3326" s="96"/>
      <c r="Z3326" s="89"/>
      <c r="AA3326" s="95"/>
      <c r="AB3326" s="89"/>
      <c r="AC3326" s="109"/>
      <c r="AD3326" s="89"/>
      <c r="AE3326" s="89"/>
      <c r="AF3326" s="191"/>
      <c r="AG3326" s="194"/>
      <c r="AH3326" s="193"/>
      <c r="AI3326" s="97"/>
      <c r="AJ3326" s="97"/>
      <c r="AK3326" s="97"/>
      <c r="AL3326" s="45" t="s">
        <v>67</v>
      </c>
      <c r="AM3326" s="160" t="str">
        <f>MONTH(B3326)&amp;"/"&amp;YEAR(B3326)</f>
        <v>3/2026</v>
      </c>
      <c r="AN3326" s="45">
        <f>WEEKNUM(B3326)-WEEKNUM(EOMONTH(B3326,-1)+1)+1</f>
        <v>4</v>
      </c>
      <c r="AO3326" s="45" t="str">
        <f>MONTH(R3326)&amp;"/"&amp;YEAR(R3326)</f>
        <v>1/1900</v>
      </c>
      <c r="AP3326" s="45" t="e">
        <f>WEEKNUM(R3326)-WEEKNUM(EOMONTH(R3326,-1)+1)+1</f>
        <v>#NUM!</v>
      </c>
      <c r="AQ3326" s="45">
        <f>IF(AU3326="S",IF(Q3326="1. Aceitou o programa",R3326-B3326,0),0)</f>
        <v>0</v>
      </c>
      <c r="AR3326" s="45">
        <f>IF(AU3326="S",IF(AND(S3326&lt;&gt;"",R3326&lt;&gt;""),S3326-R3326,0),0)</f>
        <v>0</v>
      </c>
      <c r="AS3326" s="45">
        <f>IF(AU3326="S",IF(Q3326="1. Aceitou o programa",IF(OR(X3326="Não se Aplica",X3326=""),IF(OR(W3326="Não se Aplica",W3326=""),0,W3326-V3326),AVERAGE(X3326-W3326,W3326-V3326)),0),0)</f>
        <v>0</v>
      </c>
      <c r="AT3326" s="45">
        <f>IF(AU3326="S",IF(AND(Q3326="1. Aceitou o programa",AB3326="Realizada"),IFERROR(IF(AA3326="",0,AA3326-R3326),0),0),0)</f>
        <v>0</v>
      </c>
      <c r="AU3326" s="45" t="str">
        <f>_xlfn.XLOOKUP(U3326,'Lista Suspensa'!$AA$20:$AA$23,'Lista Suspensa'!$AB$20:$AB$23,"N/A")</f>
        <v>S</v>
      </c>
    </row>
    <row r="3327" spans="1:47" ht="12" customHeight="1" x14ac:dyDescent="0.3">
      <c r="A3327" s="87" t="s">
        <v>47</v>
      </c>
      <c r="B3327" s="88">
        <v>46104</v>
      </c>
      <c r="C3327" s="89" t="s">
        <v>48</v>
      </c>
      <c r="D3327" s="89" t="s">
        <v>49</v>
      </c>
      <c r="E3327" s="189">
        <v>95006023</v>
      </c>
      <c r="F3327" s="197" t="s">
        <v>8264</v>
      </c>
      <c r="G3327" s="90">
        <v>17076530708</v>
      </c>
      <c r="H3327" s="91">
        <v>38271</v>
      </c>
      <c r="I3327" s="89"/>
      <c r="J3327" s="89" t="s">
        <v>51</v>
      </c>
      <c r="K3327" s="89" t="s">
        <v>76</v>
      </c>
      <c r="L3327" s="89" t="s">
        <v>303</v>
      </c>
      <c r="M3327" s="89" t="s">
        <v>4441</v>
      </c>
      <c r="N3327" s="89" t="s">
        <v>344</v>
      </c>
      <c r="O3327" s="92" t="s">
        <v>8265</v>
      </c>
      <c r="P3327" s="93" t="s">
        <v>57</v>
      </c>
      <c r="Q3327" s="110" t="s">
        <v>5322</v>
      </c>
      <c r="R3327" s="94"/>
      <c r="S3327" s="95">
        <v>46168</v>
      </c>
      <c r="T3327" s="95" t="s">
        <v>5203</v>
      </c>
      <c r="U3327" s="95" t="s">
        <v>1125</v>
      </c>
      <c r="V3327" s="91">
        <v>46147</v>
      </c>
      <c r="W3327" s="91">
        <v>46161</v>
      </c>
      <c r="X3327" s="91">
        <v>46168</v>
      </c>
      <c r="Y3327" s="96"/>
      <c r="Z3327" s="89"/>
      <c r="AA3327" s="95"/>
      <c r="AB3327" s="89"/>
      <c r="AC3327" s="109"/>
      <c r="AD3327" s="89"/>
      <c r="AE3327" s="89"/>
      <c r="AF3327" s="191"/>
      <c r="AG3327" s="194"/>
      <c r="AH3327" s="193"/>
      <c r="AI3327" s="97"/>
      <c r="AJ3327" s="97"/>
      <c r="AK3327" s="97"/>
      <c r="AL3327" s="45" t="s">
        <v>67</v>
      </c>
      <c r="AM3327" s="160" t="str">
        <f>MONTH(B3327)&amp;"/"&amp;YEAR(B3327)</f>
        <v>3/2026</v>
      </c>
      <c r="AN3327" s="45">
        <f>WEEKNUM(B3327)-WEEKNUM(EOMONTH(B3327,-1)+1)+1</f>
        <v>4</v>
      </c>
      <c r="AO3327" s="45" t="str">
        <f>MONTH(R3327)&amp;"/"&amp;YEAR(R3327)</f>
        <v>1/1900</v>
      </c>
      <c r="AP3327" s="45" t="e">
        <f>WEEKNUM(R3327)-WEEKNUM(EOMONTH(R3327,-1)+1)+1</f>
        <v>#NUM!</v>
      </c>
      <c r="AQ3327" s="45">
        <f>IF(AU3327="S",IF(Q3327="1. Aceitou o programa",R3327-B3327,0),0)</f>
        <v>0</v>
      </c>
      <c r="AR3327" s="45">
        <f>IF(AU3327="S",IF(AND(S3327&lt;&gt;"",R3327&lt;&gt;""),S3327-R3327,0),0)</f>
        <v>0</v>
      </c>
      <c r="AS3327" s="45">
        <f>IF(AU3327="S",IF(Q3327="1. Aceitou o programa",IF(OR(X3327="Não se Aplica",X3327=""),IF(OR(W3327="Não se Aplica",W3327=""),0,W3327-V3327),AVERAGE(X3327-W3327,W3327-V3327)),0),0)</f>
        <v>0</v>
      </c>
      <c r="AT3327" s="45">
        <f>IF(AU3327="S",IF(AND(Q3327="1. Aceitou o programa",AB3327="Realizada"),IFERROR(IF(AA3327="",0,AA3327-R3327),0),0),0)</f>
        <v>0</v>
      </c>
      <c r="AU3327" s="45" t="str">
        <f>_xlfn.XLOOKUP(U3327,'Lista Suspensa'!$AA$20:$AA$23,'Lista Suspensa'!$AB$20:$AB$23,"N/A")</f>
        <v>S</v>
      </c>
    </row>
    <row r="3328" spans="1:47" ht="12" customHeight="1" x14ac:dyDescent="0.3">
      <c r="A3328" s="87" t="s">
        <v>47</v>
      </c>
      <c r="B3328" s="88">
        <v>46104</v>
      </c>
      <c r="C3328" s="89" t="s">
        <v>48</v>
      </c>
      <c r="D3328" s="89" t="s">
        <v>49</v>
      </c>
      <c r="E3328" s="189">
        <v>92736017</v>
      </c>
      <c r="F3328" s="197" t="s">
        <v>8266</v>
      </c>
      <c r="G3328" s="90">
        <v>49546320803</v>
      </c>
      <c r="H3328" s="91">
        <v>37382</v>
      </c>
      <c r="I3328" s="89"/>
      <c r="J3328" s="89" t="s">
        <v>51</v>
      </c>
      <c r="K3328" s="89" t="s">
        <v>52</v>
      </c>
      <c r="L3328" s="89" t="s">
        <v>1421</v>
      </c>
      <c r="M3328" s="89" t="s">
        <v>3767</v>
      </c>
      <c r="N3328" s="89" t="s">
        <v>150</v>
      </c>
      <c r="O3328" s="92" t="s">
        <v>8267</v>
      </c>
      <c r="P3328" s="93" t="s">
        <v>57</v>
      </c>
      <c r="Q3328" s="110" t="s">
        <v>5322</v>
      </c>
      <c r="R3328" s="94"/>
      <c r="S3328" s="95">
        <v>46168</v>
      </c>
      <c r="T3328" s="95" t="s">
        <v>5203</v>
      </c>
      <c r="U3328" s="95" t="s">
        <v>1125</v>
      </c>
      <c r="V3328" s="91">
        <v>46147</v>
      </c>
      <c r="W3328" s="91">
        <v>46161</v>
      </c>
      <c r="X3328" s="91">
        <v>46168</v>
      </c>
      <c r="Y3328" s="96"/>
      <c r="Z3328" s="89"/>
      <c r="AA3328" s="95"/>
      <c r="AB3328" s="89"/>
      <c r="AC3328" s="109"/>
      <c r="AD3328" s="89"/>
      <c r="AE3328" s="89"/>
      <c r="AF3328" s="191"/>
      <c r="AG3328" s="194"/>
      <c r="AH3328" s="193"/>
      <c r="AI3328" s="97"/>
      <c r="AJ3328" s="97"/>
      <c r="AK3328" s="97"/>
      <c r="AL3328" s="45" t="s">
        <v>67</v>
      </c>
      <c r="AM3328" s="160" t="str">
        <f>MONTH(B3328)&amp;"/"&amp;YEAR(B3328)</f>
        <v>3/2026</v>
      </c>
      <c r="AN3328" s="45">
        <f>WEEKNUM(B3328)-WEEKNUM(EOMONTH(B3328,-1)+1)+1</f>
        <v>4</v>
      </c>
      <c r="AO3328" s="45" t="str">
        <f>MONTH(R3328)&amp;"/"&amp;YEAR(R3328)</f>
        <v>1/1900</v>
      </c>
      <c r="AP3328" s="45" t="e">
        <f>WEEKNUM(R3328)-WEEKNUM(EOMONTH(R3328,-1)+1)+1</f>
        <v>#NUM!</v>
      </c>
      <c r="AQ3328" s="45">
        <f>IF(AU3328="S",IF(Q3328="1. Aceitou o programa",R3328-B3328,0),0)</f>
        <v>0</v>
      </c>
      <c r="AR3328" s="45">
        <f>IF(AU3328="S",IF(AND(S3328&lt;&gt;"",R3328&lt;&gt;""),S3328-R3328,0),0)</f>
        <v>0</v>
      </c>
      <c r="AS3328" s="45">
        <f>IF(AU3328="S",IF(Q3328="1. Aceitou o programa",IF(OR(X3328="Não se Aplica",X3328=""),IF(OR(W3328="Não se Aplica",W3328=""),0,W3328-V3328),AVERAGE(X3328-W3328,W3328-V3328)),0),0)</f>
        <v>0</v>
      </c>
      <c r="AT3328" s="45">
        <f>IF(AU3328="S",IF(AND(Q3328="1. Aceitou o programa",AB3328="Realizada"),IFERROR(IF(AA3328="",0,AA3328-R3328),0),0),0)</f>
        <v>0</v>
      </c>
      <c r="AU3328" s="45" t="str">
        <f>_xlfn.XLOOKUP(U3328,'Lista Suspensa'!$AA$20:$AA$23,'Lista Suspensa'!$AB$20:$AB$23,"N/A")</f>
        <v>S</v>
      </c>
    </row>
    <row r="3329" spans="1:47" ht="12" customHeight="1" x14ac:dyDescent="0.3">
      <c r="A3329" s="87" t="s">
        <v>47</v>
      </c>
      <c r="B3329" s="88">
        <v>46104</v>
      </c>
      <c r="C3329" s="89" t="s">
        <v>48</v>
      </c>
      <c r="D3329" s="89" t="s">
        <v>49</v>
      </c>
      <c r="E3329" s="189">
        <v>92947145</v>
      </c>
      <c r="F3329" s="197" t="s">
        <v>8268</v>
      </c>
      <c r="G3329" s="90">
        <v>96678666704</v>
      </c>
      <c r="H3329" s="91">
        <v>25116</v>
      </c>
      <c r="I3329" s="89"/>
      <c r="J3329" s="89" t="s">
        <v>51</v>
      </c>
      <c r="K3329" s="89" t="s">
        <v>76</v>
      </c>
      <c r="L3329" s="89" t="s">
        <v>95</v>
      </c>
      <c r="M3329" s="89" t="s">
        <v>360</v>
      </c>
      <c r="N3329" s="89" t="s">
        <v>331</v>
      </c>
      <c r="O3329" s="92" t="s">
        <v>8269</v>
      </c>
      <c r="P3329" s="93" t="s">
        <v>57</v>
      </c>
      <c r="Q3329" s="110" t="s">
        <v>5322</v>
      </c>
      <c r="R3329" s="94"/>
      <c r="S3329" s="95">
        <v>46168</v>
      </c>
      <c r="T3329" s="95" t="s">
        <v>5203</v>
      </c>
      <c r="U3329" s="95" t="s">
        <v>1125</v>
      </c>
      <c r="V3329" s="91">
        <v>46147</v>
      </c>
      <c r="W3329" s="91">
        <v>46161</v>
      </c>
      <c r="X3329" s="91">
        <v>46168</v>
      </c>
      <c r="Y3329" s="96"/>
      <c r="Z3329" s="89"/>
      <c r="AA3329" s="95"/>
      <c r="AB3329" s="89"/>
      <c r="AC3329" s="109"/>
      <c r="AD3329" s="89"/>
      <c r="AE3329" s="89"/>
      <c r="AF3329" s="191"/>
      <c r="AG3329" s="194"/>
      <c r="AH3329" s="193"/>
      <c r="AI3329" s="97"/>
      <c r="AJ3329" s="97"/>
      <c r="AK3329" s="97"/>
      <c r="AL3329" s="45" t="s">
        <v>67</v>
      </c>
      <c r="AM3329" s="160" t="str">
        <f>MONTH(B3329)&amp;"/"&amp;YEAR(B3329)</f>
        <v>3/2026</v>
      </c>
      <c r="AN3329" s="45">
        <f>WEEKNUM(B3329)-WEEKNUM(EOMONTH(B3329,-1)+1)+1</f>
        <v>4</v>
      </c>
      <c r="AO3329" s="45" t="str">
        <f>MONTH(R3329)&amp;"/"&amp;YEAR(R3329)</f>
        <v>1/1900</v>
      </c>
      <c r="AP3329" s="45" t="e">
        <f>WEEKNUM(R3329)-WEEKNUM(EOMONTH(R3329,-1)+1)+1</f>
        <v>#NUM!</v>
      </c>
      <c r="AQ3329" s="45">
        <f>IF(AU3329="S",IF(Q3329="1. Aceitou o programa",R3329-B3329,0),0)</f>
        <v>0</v>
      </c>
      <c r="AR3329" s="45">
        <f>IF(AU3329="S",IF(AND(S3329&lt;&gt;"",R3329&lt;&gt;""),S3329-R3329,0),0)</f>
        <v>0</v>
      </c>
      <c r="AS3329" s="45">
        <f>IF(AU3329="S",IF(Q3329="1. Aceitou o programa",IF(OR(X3329="Não se Aplica",X3329=""),IF(OR(W3329="Não se Aplica",W3329=""),0,W3329-V3329),AVERAGE(X3329-W3329,W3329-V3329)),0),0)</f>
        <v>0</v>
      </c>
      <c r="AT3329" s="45">
        <f>IF(AU3329="S",IF(AND(Q3329="1. Aceitou o programa",AB3329="Realizada"),IFERROR(IF(AA3329="",0,AA3329-R3329),0),0),0)</f>
        <v>0</v>
      </c>
      <c r="AU3329" s="45" t="str">
        <f>_xlfn.XLOOKUP(U3329,'Lista Suspensa'!$AA$20:$AA$23,'Lista Suspensa'!$AB$20:$AB$23,"N/A")</f>
        <v>S</v>
      </c>
    </row>
    <row r="3330" spans="1:47" ht="12" customHeight="1" x14ac:dyDescent="0.3">
      <c r="A3330" s="87" t="s">
        <v>47</v>
      </c>
      <c r="B3330" s="88">
        <v>46104</v>
      </c>
      <c r="C3330" s="89" t="s">
        <v>48</v>
      </c>
      <c r="D3330" s="89" t="s">
        <v>49</v>
      </c>
      <c r="E3330" s="189">
        <v>92662883</v>
      </c>
      <c r="F3330" s="197" t="s">
        <v>8270</v>
      </c>
      <c r="G3330" s="90">
        <v>15312626783</v>
      </c>
      <c r="H3330" s="91">
        <v>37403</v>
      </c>
      <c r="I3330" s="89"/>
      <c r="J3330" s="89" t="s">
        <v>84</v>
      </c>
      <c r="K3330" s="89" t="s">
        <v>76</v>
      </c>
      <c r="L3330" s="89" t="s">
        <v>95</v>
      </c>
      <c r="M3330" s="89" t="s">
        <v>5119</v>
      </c>
      <c r="N3330" s="89" t="s">
        <v>331</v>
      </c>
      <c r="O3330" s="92" t="s">
        <v>8271</v>
      </c>
      <c r="P3330" s="93" t="s">
        <v>57</v>
      </c>
      <c r="Q3330" s="110" t="s">
        <v>5322</v>
      </c>
      <c r="R3330" s="94"/>
      <c r="S3330" s="95">
        <v>46168</v>
      </c>
      <c r="T3330" s="95" t="s">
        <v>5203</v>
      </c>
      <c r="U3330" s="95" t="s">
        <v>1125</v>
      </c>
      <c r="V3330" s="91">
        <v>46147</v>
      </c>
      <c r="W3330" s="91">
        <v>46161</v>
      </c>
      <c r="X3330" s="91">
        <v>46168</v>
      </c>
      <c r="Y3330" s="96"/>
      <c r="Z3330" s="89"/>
      <c r="AA3330" s="95"/>
      <c r="AB3330" s="89"/>
      <c r="AC3330" s="109"/>
      <c r="AD3330" s="89"/>
      <c r="AE3330" s="89"/>
      <c r="AF3330" s="191"/>
      <c r="AG3330" s="194"/>
      <c r="AH3330" s="193"/>
      <c r="AI3330" s="97"/>
      <c r="AJ3330" s="97"/>
      <c r="AK3330" s="97"/>
      <c r="AL3330" s="45" t="s">
        <v>67</v>
      </c>
      <c r="AM3330" s="160" t="str">
        <f>MONTH(B3330)&amp;"/"&amp;YEAR(B3330)</f>
        <v>3/2026</v>
      </c>
      <c r="AN3330" s="45">
        <f>WEEKNUM(B3330)-WEEKNUM(EOMONTH(B3330,-1)+1)+1</f>
        <v>4</v>
      </c>
      <c r="AO3330" s="45" t="str">
        <f>MONTH(R3330)&amp;"/"&amp;YEAR(R3330)</f>
        <v>1/1900</v>
      </c>
      <c r="AP3330" s="45" t="e">
        <f>WEEKNUM(R3330)-WEEKNUM(EOMONTH(R3330,-1)+1)+1</f>
        <v>#NUM!</v>
      </c>
      <c r="AQ3330" s="45">
        <f>IF(AU3330="S",IF(Q3330="1. Aceitou o programa",R3330-B3330,0),0)</f>
        <v>0</v>
      </c>
      <c r="AR3330" s="45">
        <f>IF(AU3330="S",IF(AND(S3330&lt;&gt;"",R3330&lt;&gt;""),S3330-R3330,0),0)</f>
        <v>0</v>
      </c>
      <c r="AS3330" s="45">
        <f>IF(AU3330="S",IF(Q3330="1. Aceitou o programa",IF(OR(X3330="Não se Aplica",X3330=""),IF(OR(W3330="Não se Aplica",W3330=""),0,W3330-V3330),AVERAGE(X3330-W3330,W3330-V3330)),0),0)</f>
        <v>0</v>
      </c>
      <c r="AT3330" s="45">
        <f>IF(AU3330="S",IF(AND(Q3330="1. Aceitou o programa",AB3330="Realizada"),IFERROR(IF(AA3330="",0,AA3330-R3330),0),0),0)</f>
        <v>0</v>
      </c>
      <c r="AU3330" s="45" t="str">
        <f>_xlfn.XLOOKUP(U3330,'Lista Suspensa'!$AA$20:$AA$23,'Lista Suspensa'!$AB$20:$AB$23,"N/A")</f>
        <v>S</v>
      </c>
    </row>
    <row r="3331" spans="1:47" ht="12" customHeight="1" x14ac:dyDescent="0.3">
      <c r="A3331" s="87" t="s">
        <v>47</v>
      </c>
      <c r="B3331" s="88">
        <v>46104</v>
      </c>
      <c r="C3331" s="89" t="s">
        <v>48</v>
      </c>
      <c r="D3331" s="89" t="s">
        <v>49</v>
      </c>
      <c r="E3331" s="189">
        <v>93113846</v>
      </c>
      <c r="F3331" s="197" t="s">
        <v>8272</v>
      </c>
      <c r="G3331" s="90">
        <v>7972457743</v>
      </c>
      <c r="H3331" s="91">
        <v>28886</v>
      </c>
      <c r="I3331" s="89"/>
      <c r="J3331" s="89" t="s">
        <v>51</v>
      </c>
      <c r="K3331" s="89" t="s">
        <v>76</v>
      </c>
      <c r="L3331" s="89" t="s">
        <v>95</v>
      </c>
      <c r="M3331" s="89" t="s">
        <v>96</v>
      </c>
      <c r="N3331" s="89" t="s">
        <v>331</v>
      </c>
      <c r="O3331" s="92" t="s">
        <v>8273</v>
      </c>
      <c r="P3331" s="93" t="s">
        <v>57</v>
      </c>
      <c r="Q3331" s="110" t="s">
        <v>5322</v>
      </c>
      <c r="R3331" s="94"/>
      <c r="S3331" s="95">
        <v>46168</v>
      </c>
      <c r="T3331" s="95" t="s">
        <v>5203</v>
      </c>
      <c r="U3331" s="95" t="s">
        <v>1125</v>
      </c>
      <c r="V3331" s="91">
        <v>46147</v>
      </c>
      <c r="W3331" s="91">
        <v>46161</v>
      </c>
      <c r="X3331" s="91">
        <v>46168</v>
      </c>
      <c r="Y3331" s="96"/>
      <c r="Z3331" s="89"/>
      <c r="AA3331" s="95"/>
      <c r="AB3331" s="89"/>
      <c r="AC3331" s="109"/>
      <c r="AD3331" s="89"/>
      <c r="AE3331" s="89"/>
      <c r="AF3331" s="191"/>
      <c r="AG3331" s="194"/>
      <c r="AH3331" s="193"/>
      <c r="AI3331" s="97"/>
      <c r="AJ3331" s="97"/>
      <c r="AK3331" s="97"/>
      <c r="AL3331" s="45" t="s">
        <v>67</v>
      </c>
      <c r="AM3331" s="160" t="str">
        <f>MONTH(B3331)&amp;"/"&amp;YEAR(B3331)</f>
        <v>3/2026</v>
      </c>
      <c r="AN3331" s="45">
        <f>WEEKNUM(B3331)-WEEKNUM(EOMONTH(B3331,-1)+1)+1</f>
        <v>4</v>
      </c>
      <c r="AO3331" s="45" t="str">
        <f>MONTH(R3331)&amp;"/"&amp;YEAR(R3331)</f>
        <v>1/1900</v>
      </c>
      <c r="AP3331" s="45" t="e">
        <f>WEEKNUM(R3331)-WEEKNUM(EOMONTH(R3331,-1)+1)+1</f>
        <v>#NUM!</v>
      </c>
      <c r="AQ3331" s="45">
        <f>IF(AU3331="S",IF(Q3331="1. Aceitou o programa",R3331-B3331,0),0)</f>
        <v>0</v>
      </c>
      <c r="AR3331" s="45">
        <f>IF(AU3331="S",IF(AND(S3331&lt;&gt;"",R3331&lt;&gt;""),S3331-R3331,0),0)</f>
        <v>0</v>
      </c>
      <c r="AS3331" s="45">
        <f>IF(AU3331="S",IF(Q3331="1. Aceitou o programa",IF(OR(X3331="Não se Aplica",X3331=""),IF(OR(W3331="Não se Aplica",W3331=""),0,W3331-V3331),AVERAGE(X3331-W3331,W3331-V3331)),0),0)</f>
        <v>0</v>
      </c>
      <c r="AT3331" s="45">
        <f>IF(AU3331="S",IF(AND(Q3331="1. Aceitou o programa",AB3331="Realizada"),IFERROR(IF(AA3331="",0,AA3331-R3331),0),0),0)</f>
        <v>0</v>
      </c>
      <c r="AU3331" s="45" t="str">
        <f>_xlfn.XLOOKUP(U3331,'Lista Suspensa'!$AA$20:$AA$23,'Lista Suspensa'!$AB$20:$AB$23,"N/A")</f>
        <v>S</v>
      </c>
    </row>
    <row r="3332" spans="1:47" ht="12" customHeight="1" x14ac:dyDescent="0.3">
      <c r="A3332" s="87" t="s">
        <v>47</v>
      </c>
      <c r="B3332" s="88">
        <v>46104</v>
      </c>
      <c r="C3332" s="89" t="s">
        <v>48</v>
      </c>
      <c r="D3332" s="89" t="s">
        <v>49</v>
      </c>
      <c r="E3332" s="189">
        <v>94337911</v>
      </c>
      <c r="F3332" s="197" t="s">
        <v>8274</v>
      </c>
      <c r="G3332" s="90">
        <v>35867809749</v>
      </c>
      <c r="H3332" s="91">
        <v>20336</v>
      </c>
      <c r="I3332" s="89"/>
      <c r="J3332" s="89" t="s">
        <v>51</v>
      </c>
      <c r="K3332" s="89" t="s">
        <v>76</v>
      </c>
      <c r="L3332" s="89" t="s">
        <v>101</v>
      </c>
      <c r="M3332" s="89" t="s">
        <v>234</v>
      </c>
      <c r="N3332" s="89" t="s">
        <v>331</v>
      </c>
      <c r="O3332" s="92" t="s">
        <v>8275</v>
      </c>
      <c r="P3332" s="93" t="s">
        <v>57</v>
      </c>
      <c r="Q3332" s="110" t="s">
        <v>5322</v>
      </c>
      <c r="R3332" s="94"/>
      <c r="S3332" s="95">
        <v>46168</v>
      </c>
      <c r="T3332" s="95" t="s">
        <v>5203</v>
      </c>
      <c r="U3332" s="95" t="s">
        <v>1125</v>
      </c>
      <c r="V3332" s="91">
        <v>46147</v>
      </c>
      <c r="W3332" s="91">
        <v>46161</v>
      </c>
      <c r="X3332" s="91">
        <v>46168</v>
      </c>
      <c r="Y3332" s="96"/>
      <c r="Z3332" s="89"/>
      <c r="AA3332" s="95"/>
      <c r="AB3332" s="89"/>
      <c r="AC3332" s="109"/>
      <c r="AD3332" s="89"/>
      <c r="AE3332" s="89"/>
      <c r="AF3332" s="191"/>
      <c r="AG3332" s="194"/>
      <c r="AH3332" s="193"/>
      <c r="AI3332" s="97"/>
      <c r="AJ3332" s="97"/>
      <c r="AK3332" s="97"/>
      <c r="AL3332" s="45" t="s">
        <v>67</v>
      </c>
      <c r="AM3332" s="160" t="str">
        <f>MONTH(B3332)&amp;"/"&amp;YEAR(B3332)</f>
        <v>3/2026</v>
      </c>
      <c r="AN3332" s="45">
        <f>WEEKNUM(B3332)-WEEKNUM(EOMONTH(B3332,-1)+1)+1</f>
        <v>4</v>
      </c>
      <c r="AO3332" s="45" t="str">
        <f>MONTH(R3332)&amp;"/"&amp;YEAR(R3332)</f>
        <v>1/1900</v>
      </c>
      <c r="AP3332" s="45" t="e">
        <f>WEEKNUM(R3332)-WEEKNUM(EOMONTH(R3332,-1)+1)+1</f>
        <v>#NUM!</v>
      </c>
      <c r="AQ3332" s="45">
        <f>IF(AU3332="S",IF(Q3332="1. Aceitou o programa",R3332-B3332,0),0)</f>
        <v>0</v>
      </c>
      <c r="AR3332" s="45">
        <f>IF(AU3332="S",IF(AND(S3332&lt;&gt;"",R3332&lt;&gt;""),S3332-R3332,0),0)</f>
        <v>0</v>
      </c>
      <c r="AS3332" s="45">
        <f>IF(AU3332="S",IF(Q3332="1. Aceitou o programa",IF(OR(X3332="Não se Aplica",X3332=""),IF(OR(W3332="Não se Aplica",W3332=""),0,W3332-V3332),AVERAGE(X3332-W3332,W3332-V3332)),0),0)</f>
        <v>0</v>
      </c>
      <c r="AT3332" s="45">
        <f>IF(AU3332="S",IF(AND(Q3332="1. Aceitou o programa",AB3332="Realizada"),IFERROR(IF(AA3332="",0,AA3332-R3332),0),0),0)</f>
        <v>0</v>
      </c>
      <c r="AU3332" s="45" t="str">
        <f>_xlfn.XLOOKUP(U3332,'Lista Suspensa'!$AA$20:$AA$23,'Lista Suspensa'!$AB$20:$AB$23,"N/A")</f>
        <v>S</v>
      </c>
    </row>
    <row r="3333" spans="1:47" ht="12" customHeight="1" x14ac:dyDescent="0.3">
      <c r="A3333" s="87" t="s">
        <v>47</v>
      </c>
      <c r="B3333" s="88">
        <v>46104</v>
      </c>
      <c r="C3333" s="89" t="s">
        <v>48</v>
      </c>
      <c r="D3333" s="89" t="s">
        <v>49</v>
      </c>
      <c r="E3333" s="189">
        <v>93135137</v>
      </c>
      <c r="F3333" s="197" t="s">
        <v>8276</v>
      </c>
      <c r="G3333" s="90">
        <v>81611951704</v>
      </c>
      <c r="H3333" s="91">
        <v>23689</v>
      </c>
      <c r="I3333" s="89"/>
      <c r="J3333" s="89" t="s">
        <v>84</v>
      </c>
      <c r="K3333" s="89" t="s">
        <v>76</v>
      </c>
      <c r="L3333" s="89" t="s">
        <v>95</v>
      </c>
      <c r="M3333" s="89" t="s">
        <v>438</v>
      </c>
      <c r="N3333" s="89" t="s">
        <v>331</v>
      </c>
      <c r="O3333" s="92" t="s">
        <v>8277</v>
      </c>
      <c r="P3333" s="93" t="s">
        <v>57</v>
      </c>
      <c r="Q3333" s="110" t="s">
        <v>5322</v>
      </c>
      <c r="R3333" s="94"/>
      <c r="S3333" s="95">
        <v>46168</v>
      </c>
      <c r="T3333" s="95" t="s">
        <v>5203</v>
      </c>
      <c r="U3333" s="95" t="s">
        <v>1125</v>
      </c>
      <c r="V3333" s="91">
        <v>46147</v>
      </c>
      <c r="W3333" s="91">
        <v>46161</v>
      </c>
      <c r="X3333" s="91">
        <v>46168</v>
      </c>
      <c r="Y3333" s="96"/>
      <c r="Z3333" s="89"/>
      <c r="AA3333" s="95"/>
      <c r="AB3333" s="89"/>
      <c r="AC3333" s="109"/>
      <c r="AD3333" s="89"/>
      <c r="AE3333" s="89"/>
      <c r="AF3333" s="191"/>
      <c r="AG3333" s="194"/>
      <c r="AH3333" s="193"/>
      <c r="AI3333" s="97"/>
      <c r="AJ3333" s="97"/>
      <c r="AK3333" s="97"/>
      <c r="AL3333" s="45" t="s">
        <v>67</v>
      </c>
      <c r="AM3333" s="160" t="str">
        <f>MONTH(B3333)&amp;"/"&amp;YEAR(B3333)</f>
        <v>3/2026</v>
      </c>
      <c r="AN3333" s="45">
        <f>WEEKNUM(B3333)-WEEKNUM(EOMONTH(B3333,-1)+1)+1</f>
        <v>4</v>
      </c>
      <c r="AO3333" s="45" t="str">
        <f>MONTH(R3333)&amp;"/"&amp;YEAR(R3333)</f>
        <v>1/1900</v>
      </c>
      <c r="AP3333" s="45" t="e">
        <f>WEEKNUM(R3333)-WEEKNUM(EOMONTH(R3333,-1)+1)+1</f>
        <v>#NUM!</v>
      </c>
      <c r="AQ3333" s="45">
        <f>IF(AU3333="S",IF(Q3333="1. Aceitou o programa",R3333-B3333,0),0)</f>
        <v>0</v>
      </c>
      <c r="AR3333" s="45">
        <f>IF(AU3333="S",IF(AND(S3333&lt;&gt;"",R3333&lt;&gt;""),S3333-R3333,0),0)</f>
        <v>0</v>
      </c>
      <c r="AS3333" s="45">
        <f>IF(AU3333="S",IF(Q3333="1. Aceitou o programa",IF(OR(X3333="Não se Aplica",X3333=""),IF(OR(W3333="Não se Aplica",W3333=""),0,W3333-V3333),AVERAGE(X3333-W3333,W3333-V3333)),0),0)</f>
        <v>0</v>
      </c>
      <c r="AT3333" s="45">
        <f>IF(AU3333="S",IF(AND(Q3333="1. Aceitou o programa",AB3333="Realizada"),IFERROR(IF(AA3333="",0,AA3333-R3333),0),0),0)</f>
        <v>0</v>
      </c>
      <c r="AU3333" s="45" t="str">
        <f>_xlfn.XLOOKUP(U3333,'Lista Suspensa'!$AA$20:$AA$23,'Lista Suspensa'!$AB$20:$AB$23,"N/A")</f>
        <v>S</v>
      </c>
    </row>
    <row r="3334" spans="1:47" ht="12" customHeight="1" x14ac:dyDescent="0.3">
      <c r="A3334" s="87" t="s">
        <v>47</v>
      </c>
      <c r="B3334" s="88">
        <v>46104</v>
      </c>
      <c r="C3334" s="89" t="s">
        <v>48</v>
      </c>
      <c r="D3334" s="89" t="s">
        <v>49</v>
      </c>
      <c r="E3334" s="189">
        <v>93125688</v>
      </c>
      <c r="F3334" s="197" t="s">
        <v>8278</v>
      </c>
      <c r="G3334" s="90">
        <v>15659637760</v>
      </c>
      <c r="H3334" s="91">
        <v>34921</v>
      </c>
      <c r="I3334" s="89"/>
      <c r="J3334" s="89" t="s">
        <v>51</v>
      </c>
      <c r="K3334" s="89" t="s">
        <v>76</v>
      </c>
      <c r="L3334" s="89" t="s">
        <v>95</v>
      </c>
      <c r="M3334" s="89" t="s">
        <v>388</v>
      </c>
      <c r="N3334" s="89" t="s">
        <v>291</v>
      </c>
      <c r="O3334" s="92" t="s">
        <v>8279</v>
      </c>
      <c r="P3334" s="93" t="s">
        <v>57</v>
      </c>
      <c r="Q3334" s="110" t="s">
        <v>5322</v>
      </c>
      <c r="R3334" s="94"/>
      <c r="S3334" s="95">
        <v>46168</v>
      </c>
      <c r="T3334" s="95" t="s">
        <v>5203</v>
      </c>
      <c r="U3334" s="95" t="s">
        <v>1125</v>
      </c>
      <c r="V3334" s="91">
        <v>46147</v>
      </c>
      <c r="W3334" s="91">
        <v>46161</v>
      </c>
      <c r="X3334" s="91">
        <v>46168</v>
      </c>
      <c r="Y3334" s="96"/>
      <c r="Z3334" s="89"/>
      <c r="AA3334" s="95"/>
      <c r="AB3334" s="89"/>
      <c r="AC3334" s="109"/>
      <c r="AD3334" s="89"/>
      <c r="AE3334" s="89"/>
      <c r="AF3334" s="191"/>
      <c r="AG3334" s="194"/>
      <c r="AH3334" s="193"/>
      <c r="AI3334" s="97"/>
      <c r="AJ3334" s="97"/>
      <c r="AK3334" s="97"/>
      <c r="AL3334" s="45" t="s">
        <v>67</v>
      </c>
      <c r="AM3334" s="160" t="str">
        <f>MONTH(B3334)&amp;"/"&amp;YEAR(B3334)</f>
        <v>3/2026</v>
      </c>
      <c r="AN3334" s="45">
        <f>WEEKNUM(B3334)-WEEKNUM(EOMONTH(B3334,-1)+1)+1</f>
        <v>4</v>
      </c>
      <c r="AO3334" s="45" t="str">
        <f>MONTH(R3334)&amp;"/"&amp;YEAR(R3334)</f>
        <v>1/1900</v>
      </c>
      <c r="AP3334" s="45" t="e">
        <f>WEEKNUM(R3334)-WEEKNUM(EOMONTH(R3334,-1)+1)+1</f>
        <v>#NUM!</v>
      </c>
      <c r="AQ3334" s="45">
        <f>IF(AU3334="S",IF(Q3334="1. Aceitou o programa",R3334-B3334,0),0)</f>
        <v>0</v>
      </c>
      <c r="AR3334" s="45">
        <f>IF(AU3334="S",IF(AND(S3334&lt;&gt;"",R3334&lt;&gt;""),S3334-R3334,0),0)</f>
        <v>0</v>
      </c>
      <c r="AS3334" s="45">
        <f>IF(AU3334="S",IF(Q3334="1. Aceitou o programa",IF(OR(X3334="Não se Aplica",X3334=""),IF(OR(W3334="Não se Aplica",W3334=""),0,W3334-V3334),AVERAGE(X3334-W3334,W3334-V3334)),0),0)</f>
        <v>0</v>
      </c>
      <c r="AT3334" s="45">
        <f>IF(AU3334="S",IF(AND(Q3334="1. Aceitou o programa",AB3334="Realizada"),IFERROR(IF(AA3334="",0,AA3334-R3334),0),0),0)</f>
        <v>0</v>
      </c>
      <c r="AU3334" s="45" t="str">
        <f>_xlfn.XLOOKUP(U3334,'Lista Suspensa'!$AA$20:$AA$23,'Lista Suspensa'!$AB$20:$AB$23,"N/A")</f>
        <v>S</v>
      </c>
    </row>
    <row r="3335" spans="1:47" ht="12" customHeight="1" x14ac:dyDescent="0.3">
      <c r="A3335" s="87" t="s">
        <v>47</v>
      </c>
      <c r="B3335" s="88">
        <v>46104</v>
      </c>
      <c r="C3335" s="89" t="s">
        <v>48</v>
      </c>
      <c r="D3335" s="89" t="s">
        <v>49</v>
      </c>
      <c r="E3335" s="189">
        <v>94519085</v>
      </c>
      <c r="F3335" s="197" t="s">
        <v>8280</v>
      </c>
      <c r="G3335" s="90">
        <v>7027995727</v>
      </c>
      <c r="H3335" s="91">
        <v>27291</v>
      </c>
      <c r="I3335" s="89"/>
      <c r="J3335" s="89" t="s">
        <v>84</v>
      </c>
      <c r="K3335" s="89" t="s">
        <v>76</v>
      </c>
      <c r="L3335" s="89" t="s">
        <v>95</v>
      </c>
      <c r="M3335" s="89" t="s">
        <v>234</v>
      </c>
      <c r="N3335" s="89" t="s">
        <v>197</v>
      </c>
      <c r="O3335" s="92" t="s">
        <v>8281</v>
      </c>
      <c r="P3335" s="93" t="s">
        <v>57</v>
      </c>
      <c r="Q3335" s="110" t="s">
        <v>5322</v>
      </c>
      <c r="R3335" s="94"/>
      <c r="S3335" s="95">
        <v>46168</v>
      </c>
      <c r="T3335" s="95" t="s">
        <v>5203</v>
      </c>
      <c r="U3335" s="95" t="s">
        <v>1125</v>
      </c>
      <c r="V3335" s="91">
        <v>46147</v>
      </c>
      <c r="W3335" s="91">
        <v>46161</v>
      </c>
      <c r="X3335" s="91">
        <v>46168</v>
      </c>
      <c r="Y3335" s="96"/>
      <c r="Z3335" s="89"/>
      <c r="AA3335" s="95"/>
      <c r="AB3335" s="89"/>
      <c r="AC3335" s="109"/>
      <c r="AD3335" s="89"/>
      <c r="AE3335" s="89"/>
      <c r="AF3335" s="191"/>
      <c r="AG3335" s="194"/>
      <c r="AH3335" s="193"/>
      <c r="AI3335" s="97"/>
      <c r="AJ3335" s="97"/>
      <c r="AK3335" s="97"/>
      <c r="AL3335" s="45" t="s">
        <v>67</v>
      </c>
      <c r="AM3335" s="160" t="str">
        <f>MONTH(B3335)&amp;"/"&amp;YEAR(B3335)</f>
        <v>3/2026</v>
      </c>
      <c r="AN3335" s="45">
        <f>WEEKNUM(B3335)-WEEKNUM(EOMONTH(B3335,-1)+1)+1</f>
        <v>4</v>
      </c>
      <c r="AO3335" s="45" t="str">
        <f>MONTH(R3335)&amp;"/"&amp;YEAR(R3335)</f>
        <v>1/1900</v>
      </c>
      <c r="AP3335" s="45" t="e">
        <f>WEEKNUM(R3335)-WEEKNUM(EOMONTH(R3335,-1)+1)+1</f>
        <v>#NUM!</v>
      </c>
      <c r="AQ3335" s="45">
        <f>IF(AU3335="S",IF(Q3335="1. Aceitou o programa",R3335-B3335,0),0)</f>
        <v>0</v>
      </c>
      <c r="AR3335" s="45">
        <f>IF(AU3335="S",IF(AND(S3335&lt;&gt;"",R3335&lt;&gt;""),S3335-R3335,0),0)</f>
        <v>0</v>
      </c>
      <c r="AS3335" s="45">
        <f>IF(AU3335="S",IF(Q3335="1. Aceitou o programa",IF(OR(X3335="Não se Aplica",X3335=""),IF(OR(W3335="Não se Aplica",W3335=""),0,W3335-V3335),AVERAGE(X3335-W3335,W3335-V3335)),0),0)</f>
        <v>0</v>
      </c>
      <c r="AT3335" s="45">
        <f>IF(AU3335="S",IF(AND(Q3335="1. Aceitou o programa",AB3335="Realizada"),IFERROR(IF(AA3335="",0,AA3335-R3335),0),0),0)</f>
        <v>0</v>
      </c>
      <c r="AU3335" s="45" t="str">
        <f>_xlfn.XLOOKUP(U3335,'Lista Suspensa'!$AA$20:$AA$23,'Lista Suspensa'!$AB$20:$AB$23,"N/A")</f>
        <v>S</v>
      </c>
    </row>
    <row r="3336" spans="1:47" ht="12" customHeight="1" x14ac:dyDescent="0.3">
      <c r="A3336" s="87" t="s">
        <v>47</v>
      </c>
      <c r="B3336" s="88">
        <v>46104</v>
      </c>
      <c r="C3336" s="89" t="s">
        <v>48</v>
      </c>
      <c r="D3336" s="89" t="s">
        <v>49</v>
      </c>
      <c r="E3336" s="189">
        <v>93087165</v>
      </c>
      <c r="F3336" s="197" t="s">
        <v>8282</v>
      </c>
      <c r="G3336" s="90">
        <v>5309256725</v>
      </c>
      <c r="H3336" s="91">
        <v>30539</v>
      </c>
      <c r="I3336" s="89"/>
      <c r="J3336" s="89" t="s">
        <v>51</v>
      </c>
      <c r="K3336" s="89" t="s">
        <v>76</v>
      </c>
      <c r="L3336" s="89" t="s">
        <v>95</v>
      </c>
      <c r="M3336" s="89" t="s">
        <v>180</v>
      </c>
      <c r="N3336" s="89" t="s">
        <v>197</v>
      </c>
      <c r="O3336" s="92" t="s">
        <v>8283</v>
      </c>
      <c r="P3336" s="93" t="s">
        <v>57</v>
      </c>
      <c r="Q3336" s="110" t="s">
        <v>5322</v>
      </c>
      <c r="R3336" s="94"/>
      <c r="S3336" s="95">
        <v>46168</v>
      </c>
      <c r="T3336" s="95" t="s">
        <v>5203</v>
      </c>
      <c r="U3336" s="95" t="s">
        <v>1125</v>
      </c>
      <c r="V3336" s="91">
        <v>46147</v>
      </c>
      <c r="W3336" s="91">
        <v>46161</v>
      </c>
      <c r="X3336" s="91">
        <v>46168</v>
      </c>
      <c r="Y3336" s="96"/>
      <c r="Z3336" s="89"/>
      <c r="AA3336" s="95"/>
      <c r="AB3336" s="89"/>
      <c r="AC3336" s="109"/>
      <c r="AD3336" s="89"/>
      <c r="AE3336" s="89"/>
      <c r="AF3336" s="191"/>
      <c r="AG3336" s="194"/>
      <c r="AH3336" s="193"/>
      <c r="AI3336" s="97"/>
      <c r="AJ3336" s="97"/>
      <c r="AK3336" s="97"/>
      <c r="AL3336" s="45" t="s">
        <v>67</v>
      </c>
      <c r="AM3336" s="160" t="str">
        <f>MONTH(B3336)&amp;"/"&amp;YEAR(B3336)</f>
        <v>3/2026</v>
      </c>
      <c r="AN3336" s="45">
        <f>WEEKNUM(B3336)-WEEKNUM(EOMONTH(B3336,-1)+1)+1</f>
        <v>4</v>
      </c>
      <c r="AO3336" s="45" t="str">
        <f>MONTH(R3336)&amp;"/"&amp;YEAR(R3336)</f>
        <v>1/1900</v>
      </c>
      <c r="AP3336" s="45" t="e">
        <f>WEEKNUM(R3336)-WEEKNUM(EOMONTH(R3336,-1)+1)+1</f>
        <v>#NUM!</v>
      </c>
      <c r="AQ3336" s="45">
        <f>IF(AU3336="S",IF(Q3336="1. Aceitou o programa",R3336-B3336,0),0)</f>
        <v>0</v>
      </c>
      <c r="AR3336" s="45">
        <f>IF(AU3336="S",IF(AND(S3336&lt;&gt;"",R3336&lt;&gt;""),S3336-R3336,0),0)</f>
        <v>0</v>
      </c>
      <c r="AS3336" s="45">
        <f>IF(AU3336="S",IF(Q3336="1. Aceitou o programa",IF(OR(X3336="Não se Aplica",X3336=""),IF(OR(W3336="Não se Aplica",W3336=""),0,W3336-V3336),AVERAGE(X3336-W3336,W3336-V3336)),0),0)</f>
        <v>0</v>
      </c>
      <c r="AT3336" s="45">
        <f>IF(AU3336="S",IF(AND(Q3336="1. Aceitou o programa",AB3336="Realizada"),IFERROR(IF(AA3336="",0,AA3336-R3336),0),0),0)</f>
        <v>0</v>
      </c>
      <c r="AU3336" s="45" t="str">
        <f>_xlfn.XLOOKUP(U3336,'Lista Suspensa'!$AA$20:$AA$23,'Lista Suspensa'!$AB$20:$AB$23,"N/A")</f>
        <v>S</v>
      </c>
    </row>
    <row r="3337" spans="1:47" ht="12" customHeight="1" x14ac:dyDescent="0.3">
      <c r="A3337" s="87" t="s">
        <v>47</v>
      </c>
      <c r="B3337" s="88">
        <v>46104</v>
      </c>
      <c r="C3337" s="89" t="s">
        <v>48</v>
      </c>
      <c r="D3337" s="89" t="s">
        <v>49</v>
      </c>
      <c r="E3337" s="189">
        <v>93066411</v>
      </c>
      <c r="F3337" s="197" t="s">
        <v>8284</v>
      </c>
      <c r="G3337" s="90">
        <v>659358700</v>
      </c>
      <c r="H3337" s="91">
        <v>25433</v>
      </c>
      <c r="I3337" s="89"/>
      <c r="J3337" s="89" t="s">
        <v>51</v>
      </c>
      <c r="K3337" s="89" t="s">
        <v>76</v>
      </c>
      <c r="L3337" s="89" t="s">
        <v>283</v>
      </c>
      <c r="M3337" s="89" t="s">
        <v>284</v>
      </c>
      <c r="N3337" s="89" t="s">
        <v>331</v>
      </c>
      <c r="O3337" s="92" t="s">
        <v>8285</v>
      </c>
      <c r="P3337" s="93" t="s">
        <v>57</v>
      </c>
      <c r="Q3337" s="110" t="s">
        <v>5322</v>
      </c>
      <c r="R3337" s="94"/>
      <c r="S3337" s="95">
        <v>46168</v>
      </c>
      <c r="T3337" s="95" t="s">
        <v>5203</v>
      </c>
      <c r="U3337" s="95" t="s">
        <v>1125</v>
      </c>
      <c r="V3337" s="91">
        <v>46147</v>
      </c>
      <c r="W3337" s="91">
        <v>46161</v>
      </c>
      <c r="X3337" s="91">
        <v>46168</v>
      </c>
      <c r="Y3337" s="96"/>
      <c r="Z3337" s="89"/>
      <c r="AA3337" s="95"/>
      <c r="AB3337" s="89"/>
      <c r="AC3337" s="109"/>
      <c r="AD3337" s="89"/>
      <c r="AE3337" s="89"/>
      <c r="AF3337" s="191"/>
      <c r="AG3337" s="194"/>
      <c r="AH3337" s="193"/>
      <c r="AI3337" s="97"/>
      <c r="AJ3337" s="97"/>
      <c r="AK3337" s="97"/>
      <c r="AL3337" s="45" t="s">
        <v>67</v>
      </c>
      <c r="AM3337" s="160" t="str">
        <f>MONTH(B3337)&amp;"/"&amp;YEAR(B3337)</f>
        <v>3/2026</v>
      </c>
      <c r="AN3337" s="45">
        <f>WEEKNUM(B3337)-WEEKNUM(EOMONTH(B3337,-1)+1)+1</f>
        <v>4</v>
      </c>
      <c r="AO3337" s="45" t="str">
        <f>MONTH(R3337)&amp;"/"&amp;YEAR(R3337)</f>
        <v>1/1900</v>
      </c>
      <c r="AP3337" s="45" t="e">
        <f>WEEKNUM(R3337)-WEEKNUM(EOMONTH(R3337,-1)+1)+1</f>
        <v>#NUM!</v>
      </c>
      <c r="AQ3337" s="45">
        <f>IF(AU3337="S",IF(Q3337="1. Aceitou o programa",R3337-B3337,0),0)</f>
        <v>0</v>
      </c>
      <c r="AR3337" s="45">
        <f>IF(AU3337="S",IF(AND(S3337&lt;&gt;"",R3337&lt;&gt;""),S3337-R3337,0),0)</f>
        <v>0</v>
      </c>
      <c r="AS3337" s="45">
        <f>IF(AU3337="S",IF(Q3337="1. Aceitou o programa",IF(OR(X3337="Não se Aplica",X3337=""),IF(OR(W3337="Não se Aplica",W3337=""),0,W3337-V3337),AVERAGE(X3337-W3337,W3337-V3337)),0),0)</f>
        <v>0</v>
      </c>
      <c r="AT3337" s="45">
        <f>IF(AU3337="S",IF(AND(Q3337="1. Aceitou o programa",AB3337="Realizada"),IFERROR(IF(AA3337="",0,AA3337-R3337),0),0),0)</f>
        <v>0</v>
      </c>
      <c r="AU3337" s="45" t="str">
        <f>_xlfn.XLOOKUP(U3337,'Lista Suspensa'!$AA$20:$AA$23,'Lista Suspensa'!$AB$20:$AB$23,"N/A")</f>
        <v>S</v>
      </c>
    </row>
    <row r="3338" spans="1:47" ht="12" customHeight="1" x14ac:dyDescent="0.3">
      <c r="A3338" s="87" t="s">
        <v>47</v>
      </c>
      <c r="B3338" s="88">
        <v>46104</v>
      </c>
      <c r="C3338" s="89" t="s">
        <v>48</v>
      </c>
      <c r="D3338" s="89" t="s">
        <v>49</v>
      </c>
      <c r="E3338" s="189">
        <v>95065035</v>
      </c>
      <c r="F3338" s="197" t="s">
        <v>8286</v>
      </c>
      <c r="G3338" s="90">
        <v>437372855</v>
      </c>
      <c r="H3338" s="91">
        <v>21924</v>
      </c>
      <c r="I3338" s="89"/>
      <c r="J3338" s="89" t="s">
        <v>51</v>
      </c>
      <c r="K3338" s="89" t="s">
        <v>52</v>
      </c>
      <c r="L3338" s="89" t="s">
        <v>53</v>
      </c>
      <c r="M3338" s="89" t="s">
        <v>8258</v>
      </c>
      <c r="N3338" s="89" t="s">
        <v>150</v>
      </c>
      <c r="O3338" s="92" t="s">
        <v>8287</v>
      </c>
      <c r="P3338" s="93" t="s">
        <v>57</v>
      </c>
      <c r="Q3338" s="110" t="s">
        <v>5322</v>
      </c>
      <c r="R3338" s="94"/>
      <c r="S3338" s="95">
        <v>46168</v>
      </c>
      <c r="T3338" s="95" t="s">
        <v>5203</v>
      </c>
      <c r="U3338" s="95" t="s">
        <v>1125</v>
      </c>
      <c r="V3338" s="91">
        <v>46147</v>
      </c>
      <c r="W3338" s="91">
        <v>46161</v>
      </c>
      <c r="X3338" s="91">
        <v>46168</v>
      </c>
      <c r="Y3338" s="96"/>
      <c r="Z3338" s="89"/>
      <c r="AA3338" s="95"/>
      <c r="AB3338" s="89"/>
      <c r="AC3338" s="109"/>
      <c r="AD3338" s="89"/>
      <c r="AE3338" s="89"/>
      <c r="AF3338" s="191"/>
      <c r="AG3338" s="194"/>
      <c r="AH3338" s="193"/>
      <c r="AI3338" s="97"/>
      <c r="AJ3338" s="97"/>
      <c r="AK3338" s="97"/>
      <c r="AL3338" s="45" t="s">
        <v>67</v>
      </c>
      <c r="AM3338" s="160" t="str">
        <f>MONTH(B3338)&amp;"/"&amp;YEAR(B3338)</f>
        <v>3/2026</v>
      </c>
      <c r="AN3338" s="45">
        <f>WEEKNUM(B3338)-WEEKNUM(EOMONTH(B3338,-1)+1)+1</f>
        <v>4</v>
      </c>
      <c r="AO3338" s="45" t="str">
        <f>MONTH(R3338)&amp;"/"&amp;YEAR(R3338)</f>
        <v>1/1900</v>
      </c>
      <c r="AP3338" s="45" t="e">
        <f>WEEKNUM(R3338)-WEEKNUM(EOMONTH(R3338,-1)+1)+1</f>
        <v>#NUM!</v>
      </c>
      <c r="AQ3338" s="45">
        <f>IF(AU3338="S",IF(Q3338="1. Aceitou o programa",R3338-B3338,0),0)</f>
        <v>0</v>
      </c>
      <c r="AR3338" s="45">
        <f>IF(AU3338="S",IF(AND(S3338&lt;&gt;"",R3338&lt;&gt;""),S3338-R3338,0),0)</f>
        <v>0</v>
      </c>
      <c r="AS3338" s="45">
        <f>IF(AU3338="S",IF(Q3338="1. Aceitou o programa",IF(OR(X3338="Não se Aplica",X3338=""),IF(OR(W3338="Não se Aplica",W3338=""),0,W3338-V3338),AVERAGE(X3338-W3338,W3338-V3338)),0),0)</f>
        <v>0</v>
      </c>
      <c r="AT3338" s="45">
        <f>IF(AU3338="S",IF(AND(Q3338="1. Aceitou o programa",AB3338="Realizada"),IFERROR(IF(AA3338="",0,AA3338-R3338),0),0),0)</f>
        <v>0</v>
      </c>
      <c r="AU3338" s="45" t="str">
        <f>_xlfn.XLOOKUP(U3338,'Lista Suspensa'!$AA$20:$AA$23,'Lista Suspensa'!$AB$20:$AB$23,"N/A")</f>
        <v>S</v>
      </c>
    </row>
    <row r="3339" spans="1:47" ht="12" customHeight="1" x14ac:dyDescent="0.3">
      <c r="A3339" s="87" t="s">
        <v>47</v>
      </c>
      <c r="B3339" s="88">
        <v>46104</v>
      </c>
      <c r="C3339" s="89" t="s">
        <v>48</v>
      </c>
      <c r="D3339" s="89" t="s">
        <v>49</v>
      </c>
      <c r="E3339" s="189">
        <v>93975661</v>
      </c>
      <c r="F3339" s="197" t="s">
        <v>8288</v>
      </c>
      <c r="G3339" s="90">
        <v>85606758334</v>
      </c>
      <c r="H3339" s="91">
        <v>27732</v>
      </c>
      <c r="I3339" s="89"/>
      <c r="J3339" s="89" t="s">
        <v>51</v>
      </c>
      <c r="K3339" s="89" t="s">
        <v>76</v>
      </c>
      <c r="L3339" s="89" t="s">
        <v>95</v>
      </c>
      <c r="M3339" s="89" t="s">
        <v>2838</v>
      </c>
      <c r="N3339" s="89" t="s">
        <v>331</v>
      </c>
      <c r="O3339" s="92" t="s">
        <v>8289</v>
      </c>
      <c r="P3339" s="93" t="s">
        <v>57</v>
      </c>
      <c r="Q3339" s="110" t="s">
        <v>5322</v>
      </c>
      <c r="R3339" s="94"/>
      <c r="S3339" s="95">
        <v>46168</v>
      </c>
      <c r="T3339" s="95" t="s">
        <v>5203</v>
      </c>
      <c r="U3339" s="95" t="s">
        <v>1125</v>
      </c>
      <c r="V3339" s="91">
        <v>46147</v>
      </c>
      <c r="W3339" s="91">
        <v>46161</v>
      </c>
      <c r="X3339" s="91">
        <v>46168</v>
      </c>
      <c r="Y3339" s="96"/>
      <c r="Z3339" s="89"/>
      <c r="AA3339" s="95"/>
      <c r="AB3339" s="89"/>
      <c r="AC3339" s="109"/>
      <c r="AD3339" s="89"/>
      <c r="AE3339" s="89"/>
      <c r="AF3339" s="191"/>
      <c r="AG3339" s="194"/>
      <c r="AH3339" s="193"/>
      <c r="AI3339" s="97"/>
      <c r="AJ3339" s="97"/>
      <c r="AK3339" s="97"/>
      <c r="AL3339" s="45" t="s">
        <v>67</v>
      </c>
      <c r="AM3339" s="160" t="str">
        <f>MONTH(B3339)&amp;"/"&amp;YEAR(B3339)</f>
        <v>3/2026</v>
      </c>
      <c r="AN3339" s="45">
        <f>WEEKNUM(B3339)-WEEKNUM(EOMONTH(B3339,-1)+1)+1</f>
        <v>4</v>
      </c>
      <c r="AO3339" s="45" t="str">
        <f>MONTH(R3339)&amp;"/"&amp;YEAR(R3339)</f>
        <v>1/1900</v>
      </c>
      <c r="AP3339" s="45" t="e">
        <f>WEEKNUM(R3339)-WEEKNUM(EOMONTH(R3339,-1)+1)+1</f>
        <v>#NUM!</v>
      </c>
      <c r="AQ3339" s="45">
        <f>IF(AU3339="S",IF(Q3339="1. Aceitou o programa",R3339-B3339,0),0)</f>
        <v>0</v>
      </c>
      <c r="AR3339" s="45">
        <f>IF(AU3339="S",IF(AND(S3339&lt;&gt;"",R3339&lt;&gt;""),S3339-R3339,0),0)</f>
        <v>0</v>
      </c>
      <c r="AS3339" s="45">
        <f>IF(AU3339="S",IF(Q3339="1. Aceitou o programa",IF(OR(X3339="Não se Aplica",X3339=""),IF(OR(W3339="Não se Aplica",W3339=""),0,W3339-V3339),AVERAGE(X3339-W3339,W3339-V3339)),0),0)</f>
        <v>0</v>
      </c>
      <c r="AT3339" s="45">
        <f>IF(AU3339="S",IF(AND(Q3339="1. Aceitou o programa",AB3339="Realizada"),IFERROR(IF(AA3339="",0,AA3339-R3339),0),0),0)</f>
        <v>0</v>
      </c>
      <c r="AU3339" s="45" t="str">
        <f>_xlfn.XLOOKUP(U3339,'Lista Suspensa'!$AA$20:$AA$23,'Lista Suspensa'!$AB$20:$AB$23,"N/A")</f>
        <v>S</v>
      </c>
    </row>
    <row r="3340" spans="1:47" ht="12" customHeight="1" x14ac:dyDescent="0.3">
      <c r="A3340" s="87" t="s">
        <v>47</v>
      </c>
      <c r="B3340" s="88">
        <v>46104</v>
      </c>
      <c r="C3340" s="89" t="s">
        <v>48</v>
      </c>
      <c r="D3340" s="89" t="s">
        <v>49</v>
      </c>
      <c r="E3340" s="189">
        <v>92935640</v>
      </c>
      <c r="F3340" s="197" t="s">
        <v>8290</v>
      </c>
      <c r="G3340" s="90">
        <v>8327498770</v>
      </c>
      <c r="H3340" s="91">
        <v>28803</v>
      </c>
      <c r="I3340" s="89"/>
      <c r="J3340" s="89" t="s">
        <v>51</v>
      </c>
      <c r="K3340" s="89" t="s">
        <v>76</v>
      </c>
      <c r="L3340" s="89" t="s">
        <v>233</v>
      </c>
      <c r="M3340" s="89" t="s">
        <v>8291</v>
      </c>
      <c r="N3340" s="89" t="s">
        <v>344</v>
      </c>
      <c r="O3340" s="92" t="s">
        <v>8292</v>
      </c>
      <c r="P3340" s="93" t="s">
        <v>57</v>
      </c>
      <c r="Q3340" s="110" t="s">
        <v>5322</v>
      </c>
      <c r="R3340" s="94"/>
      <c r="S3340" s="95">
        <v>46168</v>
      </c>
      <c r="T3340" s="95" t="s">
        <v>5203</v>
      </c>
      <c r="U3340" s="95" t="s">
        <v>1125</v>
      </c>
      <c r="V3340" s="91">
        <v>46147</v>
      </c>
      <c r="W3340" s="91">
        <v>46161</v>
      </c>
      <c r="X3340" s="91">
        <v>46168</v>
      </c>
      <c r="Y3340" s="96"/>
      <c r="Z3340" s="89"/>
      <c r="AA3340" s="95"/>
      <c r="AB3340" s="89"/>
      <c r="AC3340" s="109"/>
      <c r="AD3340" s="89"/>
      <c r="AE3340" s="89"/>
      <c r="AF3340" s="191"/>
      <c r="AG3340" s="194"/>
      <c r="AH3340" s="193"/>
      <c r="AI3340" s="97"/>
      <c r="AJ3340" s="97"/>
      <c r="AK3340" s="97"/>
      <c r="AL3340" s="45" t="s">
        <v>67</v>
      </c>
      <c r="AM3340" s="160" t="str">
        <f>MONTH(B3340)&amp;"/"&amp;YEAR(B3340)</f>
        <v>3/2026</v>
      </c>
      <c r="AN3340" s="45">
        <f>WEEKNUM(B3340)-WEEKNUM(EOMONTH(B3340,-1)+1)+1</f>
        <v>4</v>
      </c>
      <c r="AO3340" s="45" t="str">
        <f>MONTH(R3340)&amp;"/"&amp;YEAR(R3340)</f>
        <v>1/1900</v>
      </c>
      <c r="AP3340" s="45" t="e">
        <f>WEEKNUM(R3340)-WEEKNUM(EOMONTH(R3340,-1)+1)+1</f>
        <v>#NUM!</v>
      </c>
      <c r="AQ3340" s="45">
        <f>IF(AU3340="S",IF(Q3340="1. Aceitou o programa",R3340-B3340,0),0)</f>
        <v>0</v>
      </c>
      <c r="AR3340" s="45">
        <f>IF(AU3340="S",IF(AND(S3340&lt;&gt;"",R3340&lt;&gt;""),S3340-R3340,0),0)</f>
        <v>0</v>
      </c>
      <c r="AS3340" s="45">
        <f>IF(AU3340="S",IF(Q3340="1. Aceitou o programa",IF(OR(X3340="Não se Aplica",X3340=""),IF(OR(W3340="Não se Aplica",W3340=""),0,W3340-V3340),AVERAGE(X3340-W3340,W3340-V3340)),0),0)</f>
        <v>0</v>
      </c>
      <c r="AT3340" s="45">
        <f>IF(AU3340="S",IF(AND(Q3340="1. Aceitou o programa",AB3340="Realizada"),IFERROR(IF(AA3340="",0,AA3340-R3340),0),0),0)</f>
        <v>0</v>
      </c>
      <c r="AU3340" s="45" t="str">
        <f>_xlfn.XLOOKUP(U3340,'Lista Suspensa'!$AA$20:$AA$23,'Lista Suspensa'!$AB$20:$AB$23,"N/A")</f>
        <v>S</v>
      </c>
    </row>
    <row r="3341" spans="1:47" ht="12" customHeight="1" x14ac:dyDescent="0.3">
      <c r="A3341" s="87" t="s">
        <v>47</v>
      </c>
      <c r="B3341" s="88">
        <v>46104</v>
      </c>
      <c r="C3341" s="89" t="s">
        <v>48</v>
      </c>
      <c r="D3341" s="89" t="s">
        <v>49</v>
      </c>
      <c r="E3341" s="189">
        <v>95218882</v>
      </c>
      <c r="F3341" s="197" t="s">
        <v>8293</v>
      </c>
      <c r="G3341" s="90">
        <v>1602208743</v>
      </c>
      <c r="H3341" s="91">
        <v>24681</v>
      </c>
      <c r="I3341" s="89"/>
      <c r="J3341" s="89" t="s">
        <v>51</v>
      </c>
      <c r="K3341" s="89" t="s">
        <v>76</v>
      </c>
      <c r="L3341" s="89" t="s">
        <v>572</v>
      </c>
      <c r="M3341" s="89" t="s">
        <v>2165</v>
      </c>
      <c r="N3341" s="89" t="s">
        <v>344</v>
      </c>
      <c r="O3341" s="92" t="s">
        <v>8294</v>
      </c>
      <c r="P3341" s="93" t="s">
        <v>57</v>
      </c>
      <c r="Q3341" s="110" t="s">
        <v>5322</v>
      </c>
      <c r="R3341" s="94"/>
      <c r="S3341" s="95">
        <v>46168</v>
      </c>
      <c r="T3341" s="95" t="s">
        <v>5203</v>
      </c>
      <c r="U3341" s="95" t="s">
        <v>1125</v>
      </c>
      <c r="V3341" s="91">
        <v>46147</v>
      </c>
      <c r="W3341" s="91">
        <v>46161</v>
      </c>
      <c r="X3341" s="91">
        <v>46168</v>
      </c>
      <c r="Y3341" s="96"/>
      <c r="Z3341" s="89"/>
      <c r="AA3341" s="95"/>
      <c r="AB3341" s="89"/>
      <c r="AC3341" s="109"/>
      <c r="AD3341" s="89"/>
      <c r="AE3341" s="89"/>
      <c r="AF3341" s="191"/>
      <c r="AG3341" s="194"/>
      <c r="AH3341" s="193"/>
      <c r="AI3341" s="97"/>
      <c r="AJ3341" s="97"/>
      <c r="AK3341" s="97"/>
      <c r="AL3341" s="45" t="s">
        <v>67</v>
      </c>
      <c r="AM3341" s="160" t="str">
        <f>MONTH(B3341)&amp;"/"&amp;YEAR(B3341)</f>
        <v>3/2026</v>
      </c>
      <c r="AN3341" s="45">
        <f>WEEKNUM(B3341)-WEEKNUM(EOMONTH(B3341,-1)+1)+1</f>
        <v>4</v>
      </c>
      <c r="AO3341" s="45" t="str">
        <f>MONTH(R3341)&amp;"/"&amp;YEAR(R3341)</f>
        <v>1/1900</v>
      </c>
      <c r="AP3341" s="45" t="e">
        <f>WEEKNUM(R3341)-WEEKNUM(EOMONTH(R3341,-1)+1)+1</f>
        <v>#NUM!</v>
      </c>
      <c r="AQ3341" s="45">
        <f>IF(AU3341="S",IF(Q3341="1. Aceitou o programa",R3341-B3341,0),0)</f>
        <v>0</v>
      </c>
      <c r="AR3341" s="45">
        <f>IF(AU3341="S",IF(AND(S3341&lt;&gt;"",R3341&lt;&gt;""),S3341-R3341,0),0)</f>
        <v>0</v>
      </c>
      <c r="AS3341" s="45">
        <f>IF(AU3341="S",IF(Q3341="1. Aceitou o programa",IF(OR(X3341="Não se Aplica",X3341=""),IF(OR(W3341="Não se Aplica",W3341=""),0,W3341-V3341),AVERAGE(X3341-W3341,W3341-V3341)),0),0)</f>
        <v>0</v>
      </c>
      <c r="AT3341" s="45">
        <f>IF(AU3341="S",IF(AND(Q3341="1. Aceitou o programa",AB3341="Realizada"),IFERROR(IF(AA3341="",0,AA3341-R3341),0),0),0)</f>
        <v>0</v>
      </c>
      <c r="AU3341" s="45" t="str">
        <f>_xlfn.XLOOKUP(U3341,'Lista Suspensa'!$AA$20:$AA$23,'Lista Suspensa'!$AB$20:$AB$23,"N/A")</f>
        <v>S</v>
      </c>
    </row>
    <row r="3342" spans="1:47" ht="12" customHeight="1" x14ac:dyDescent="0.3">
      <c r="A3342" s="87" t="s">
        <v>47</v>
      </c>
      <c r="B3342" s="88">
        <v>46104</v>
      </c>
      <c r="C3342" s="89" t="s">
        <v>48</v>
      </c>
      <c r="D3342" s="89" t="s">
        <v>49</v>
      </c>
      <c r="E3342" s="189">
        <v>93411487</v>
      </c>
      <c r="F3342" s="197" t="s">
        <v>8295</v>
      </c>
      <c r="G3342" s="90">
        <v>8543149703</v>
      </c>
      <c r="H3342" s="91">
        <v>29001</v>
      </c>
      <c r="I3342" s="89"/>
      <c r="J3342" s="89" t="s">
        <v>51</v>
      </c>
      <c r="K3342" s="89" t="s">
        <v>76</v>
      </c>
      <c r="L3342" s="89" t="s">
        <v>95</v>
      </c>
      <c r="M3342" s="89" t="s">
        <v>222</v>
      </c>
      <c r="N3342" s="89" t="s">
        <v>197</v>
      </c>
      <c r="O3342" s="92" t="s">
        <v>8296</v>
      </c>
      <c r="P3342" s="93" t="s">
        <v>57</v>
      </c>
      <c r="Q3342" s="110" t="s">
        <v>5322</v>
      </c>
      <c r="R3342" s="94"/>
      <c r="S3342" s="95">
        <v>46168</v>
      </c>
      <c r="T3342" s="95" t="s">
        <v>5203</v>
      </c>
      <c r="U3342" s="95" t="s">
        <v>1125</v>
      </c>
      <c r="V3342" s="91">
        <v>46147</v>
      </c>
      <c r="W3342" s="91">
        <v>46161</v>
      </c>
      <c r="X3342" s="91">
        <v>46168</v>
      </c>
      <c r="Y3342" s="96"/>
      <c r="Z3342" s="89"/>
      <c r="AA3342" s="95"/>
      <c r="AB3342" s="89"/>
      <c r="AC3342" s="109"/>
      <c r="AD3342" s="89"/>
      <c r="AE3342" s="89"/>
      <c r="AF3342" s="191"/>
      <c r="AG3342" s="194"/>
      <c r="AH3342" s="193"/>
      <c r="AI3342" s="97"/>
      <c r="AJ3342" s="97"/>
      <c r="AK3342" s="97"/>
      <c r="AL3342" s="45" t="s">
        <v>67</v>
      </c>
      <c r="AM3342" s="160" t="str">
        <f>MONTH(B3342)&amp;"/"&amp;YEAR(B3342)</f>
        <v>3/2026</v>
      </c>
      <c r="AN3342" s="45">
        <f>WEEKNUM(B3342)-WEEKNUM(EOMONTH(B3342,-1)+1)+1</f>
        <v>4</v>
      </c>
      <c r="AO3342" s="45" t="str">
        <f>MONTH(R3342)&amp;"/"&amp;YEAR(R3342)</f>
        <v>1/1900</v>
      </c>
      <c r="AP3342" s="45" t="e">
        <f>WEEKNUM(R3342)-WEEKNUM(EOMONTH(R3342,-1)+1)+1</f>
        <v>#NUM!</v>
      </c>
      <c r="AQ3342" s="45">
        <f>IF(AU3342="S",IF(Q3342="1. Aceitou o programa",R3342-B3342,0),0)</f>
        <v>0</v>
      </c>
      <c r="AR3342" s="45">
        <f>IF(AU3342="S",IF(AND(S3342&lt;&gt;"",R3342&lt;&gt;""),S3342-R3342,0),0)</f>
        <v>0</v>
      </c>
      <c r="AS3342" s="45">
        <f>IF(AU3342="S",IF(Q3342="1. Aceitou o programa",IF(OR(X3342="Não se Aplica",X3342=""),IF(OR(W3342="Não se Aplica",W3342=""),0,W3342-V3342),AVERAGE(X3342-W3342,W3342-V3342)),0),0)</f>
        <v>0</v>
      </c>
      <c r="AT3342" s="45">
        <f>IF(AU3342="S",IF(AND(Q3342="1. Aceitou o programa",AB3342="Realizada"),IFERROR(IF(AA3342="",0,AA3342-R3342),0),0),0)</f>
        <v>0</v>
      </c>
      <c r="AU3342" s="45" t="str">
        <f>_xlfn.XLOOKUP(U3342,'Lista Suspensa'!$AA$20:$AA$23,'Lista Suspensa'!$AB$20:$AB$23,"N/A")</f>
        <v>S</v>
      </c>
    </row>
    <row r="3343" spans="1:47" ht="12" customHeight="1" x14ac:dyDescent="0.3">
      <c r="A3343" s="87" t="s">
        <v>47</v>
      </c>
      <c r="B3343" s="88">
        <v>46104</v>
      </c>
      <c r="C3343" s="89" t="s">
        <v>48</v>
      </c>
      <c r="D3343" s="89" t="s">
        <v>49</v>
      </c>
      <c r="E3343" s="189">
        <v>93623725</v>
      </c>
      <c r="F3343" s="197" t="s">
        <v>8297</v>
      </c>
      <c r="G3343" s="90">
        <v>1465149716</v>
      </c>
      <c r="H3343" s="91">
        <v>25740</v>
      </c>
      <c r="I3343" s="89"/>
      <c r="J3343" s="89" t="s">
        <v>51</v>
      </c>
      <c r="K3343" s="89" t="s">
        <v>76</v>
      </c>
      <c r="L3343" s="89" t="s">
        <v>740</v>
      </c>
      <c r="M3343" s="89" t="s">
        <v>741</v>
      </c>
      <c r="N3343" s="89" t="s">
        <v>344</v>
      </c>
      <c r="O3343" s="92" t="s">
        <v>8298</v>
      </c>
      <c r="P3343" s="93" t="s">
        <v>57</v>
      </c>
      <c r="Q3343" s="110" t="s">
        <v>5322</v>
      </c>
      <c r="R3343" s="94"/>
      <c r="S3343" s="95">
        <v>46168</v>
      </c>
      <c r="T3343" s="95" t="s">
        <v>5203</v>
      </c>
      <c r="U3343" s="95" t="s">
        <v>1125</v>
      </c>
      <c r="V3343" s="91">
        <v>46147</v>
      </c>
      <c r="W3343" s="91">
        <v>46161</v>
      </c>
      <c r="X3343" s="91">
        <v>46168</v>
      </c>
      <c r="Y3343" s="96"/>
      <c r="Z3343" s="89"/>
      <c r="AA3343" s="95"/>
      <c r="AB3343" s="89"/>
      <c r="AC3343" s="109"/>
      <c r="AD3343" s="89"/>
      <c r="AE3343" s="89"/>
      <c r="AF3343" s="191"/>
      <c r="AG3343" s="194"/>
      <c r="AH3343" s="193"/>
      <c r="AI3343" s="97"/>
      <c r="AJ3343" s="97"/>
      <c r="AK3343" s="97"/>
      <c r="AL3343" s="45" t="s">
        <v>67</v>
      </c>
      <c r="AM3343" s="160" t="str">
        <f>MONTH(B3343)&amp;"/"&amp;YEAR(B3343)</f>
        <v>3/2026</v>
      </c>
      <c r="AN3343" s="45">
        <f>WEEKNUM(B3343)-WEEKNUM(EOMONTH(B3343,-1)+1)+1</f>
        <v>4</v>
      </c>
      <c r="AO3343" s="45" t="str">
        <f>MONTH(R3343)&amp;"/"&amp;YEAR(R3343)</f>
        <v>1/1900</v>
      </c>
      <c r="AP3343" s="45" t="e">
        <f>WEEKNUM(R3343)-WEEKNUM(EOMONTH(R3343,-1)+1)+1</f>
        <v>#NUM!</v>
      </c>
      <c r="AQ3343" s="45">
        <f>IF(AU3343="S",IF(Q3343="1. Aceitou o programa",R3343-B3343,0),0)</f>
        <v>0</v>
      </c>
      <c r="AR3343" s="45">
        <f>IF(AU3343="S",IF(AND(S3343&lt;&gt;"",R3343&lt;&gt;""),S3343-R3343,0),0)</f>
        <v>0</v>
      </c>
      <c r="AS3343" s="45">
        <f>IF(AU3343="S",IF(Q3343="1. Aceitou o programa",IF(OR(X3343="Não se Aplica",X3343=""),IF(OR(W3343="Não se Aplica",W3343=""),0,W3343-V3343),AVERAGE(X3343-W3343,W3343-V3343)),0),0)</f>
        <v>0</v>
      </c>
      <c r="AT3343" s="45">
        <f>IF(AU3343="S",IF(AND(Q3343="1. Aceitou o programa",AB3343="Realizada"),IFERROR(IF(AA3343="",0,AA3343-R3343),0),0),0)</f>
        <v>0</v>
      </c>
      <c r="AU3343" s="45" t="str">
        <f>_xlfn.XLOOKUP(U3343,'Lista Suspensa'!$AA$20:$AA$23,'Lista Suspensa'!$AB$20:$AB$23,"N/A")</f>
        <v>S</v>
      </c>
    </row>
    <row r="3344" spans="1:47" ht="12" customHeight="1" x14ac:dyDescent="0.3">
      <c r="A3344" s="87" t="s">
        <v>47</v>
      </c>
      <c r="B3344" s="88">
        <v>46104</v>
      </c>
      <c r="C3344" s="89" t="s">
        <v>48</v>
      </c>
      <c r="D3344" s="89" t="s">
        <v>49</v>
      </c>
      <c r="E3344" s="189">
        <v>94220203</v>
      </c>
      <c r="F3344" s="197" t="s">
        <v>8299</v>
      </c>
      <c r="G3344" s="90">
        <v>29550461831</v>
      </c>
      <c r="H3344" s="91">
        <v>29740</v>
      </c>
      <c r="I3344" s="89"/>
      <c r="J3344" s="89" t="s">
        <v>51</v>
      </c>
      <c r="K3344" s="89" t="s">
        <v>52</v>
      </c>
      <c r="L3344" s="89" t="s">
        <v>410</v>
      </c>
      <c r="M3344" s="89" t="s">
        <v>474</v>
      </c>
      <c r="N3344" s="89" t="s">
        <v>137</v>
      </c>
      <c r="O3344" s="92" t="s">
        <v>8300</v>
      </c>
      <c r="P3344" s="93" t="s">
        <v>57</v>
      </c>
      <c r="Q3344" s="110" t="s">
        <v>5322</v>
      </c>
      <c r="R3344" s="94"/>
      <c r="S3344" s="95">
        <v>46168</v>
      </c>
      <c r="T3344" s="95" t="s">
        <v>5203</v>
      </c>
      <c r="U3344" s="95" t="s">
        <v>1125</v>
      </c>
      <c r="V3344" s="91">
        <v>46147</v>
      </c>
      <c r="W3344" s="91">
        <v>46161</v>
      </c>
      <c r="X3344" s="91">
        <v>46168</v>
      </c>
      <c r="Y3344" s="96"/>
      <c r="Z3344" s="89"/>
      <c r="AA3344" s="95"/>
      <c r="AB3344" s="89"/>
      <c r="AC3344" s="109"/>
      <c r="AD3344" s="89"/>
      <c r="AE3344" s="89"/>
      <c r="AF3344" s="191"/>
      <c r="AG3344" s="194"/>
      <c r="AH3344" s="193"/>
      <c r="AI3344" s="97"/>
      <c r="AJ3344" s="97"/>
      <c r="AK3344" s="97"/>
      <c r="AL3344" s="45" t="s">
        <v>67</v>
      </c>
      <c r="AM3344" s="160" t="str">
        <f>MONTH(B3344)&amp;"/"&amp;YEAR(B3344)</f>
        <v>3/2026</v>
      </c>
      <c r="AN3344" s="45">
        <f>WEEKNUM(B3344)-WEEKNUM(EOMONTH(B3344,-1)+1)+1</f>
        <v>4</v>
      </c>
      <c r="AO3344" s="45" t="str">
        <f>MONTH(R3344)&amp;"/"&amp;YEAR(R3344)</f>
        <v>1/1900</v>
      </c>
      <c r="AP3344" s="45" t="e">
        <f>WEEKNUM(R3344)-WEEKNUM(EOMONTH(R3344,-1)+1)+1</f>
        <v>#NUM!</v>
      </c>
      <c r="AQ3344" s="45">
        <f>IF(AU3344="S",IF(Q3344="1. Aceitou o programa",R3344-B3344,0),0)</f>
        <v>0</v>
      </c>
      <c r="AR3344" s="45">
        <f>IF(AU3344="S",IF(AND(S3344&lt;&gt;"",R3344&lt;&gt;""),S3344-R3344,0),0)</f>
        <v>0</v>
      </c>
      <c r="AS3344" s="45">
        <f>IF(AU3344="S",IF(Q3344="1. Aceitou o programa",IF(OR(X3344="Não se Aplica",X3344=""),IF(OR(W3344="Não se Aplica",W3344=""),0,W3344-V3344),AVERAGE(X3344-W3344,W3344-V3344)),0),0)</f>
        <v>0</v>
      </c>
      <c r="AT3344" s="45">
        <f>IF(AU3344="S",IF(AND(Q3344="1. Aceitou o programa",AB3344="Realizada"),IFERROR(IF(AA3344="",0,AA3344-R3344),0),0),0)</f>
        <v>0</v>
      </c>
      <c r="AU3344" s="45" t="str">
        <f>_xlfn.XLOOKUP(U3344,'Lista Suspensa'!$AA$20:$AA$23,'Lista Suspensa'!$AB$20:$AB$23,"N/A")</f>
        <v>S</v>
      </c>
    </row>
    <row r="3345" spans="1:47" ht="12" customHeight="1" x14ac:dyDescent="0.3">
      <c r="A3345" s="87" t="s">
        <v>47</v>
      </c>
      <c r="B3345" s="88">
        <v>46104</v>
      </c>
      <c r="C3345" s="89" t="s">
        <v>48</v>
      </c>
      <c r="D3345" s="89" t="s">
        <v>49</v>
      </c>
      <c r="E3345" s="189">
        <v>93599740</v>
      </c>
      <c r="F3345" s="197" t="s">
        <v>8301</v>
      </c>
      <c r="G3345" s="90">
        <v>25456596814</v>
      </c>
      <c r="H3345" s="91">
        <v>27715</v>
      </c>
      <c r="I3345" s="89"/>
      <c r="J3345" s="89" t="s">
        <v>51</v>
      </c>
      <c r="K3345" s="89" t="s">
        <v>52</v>
      </c>
      <c r="L3345" s="89" t="s">
        <v>53</v>
      </c>
      <c r="M3345" s="89" t="s">
        <v>7399</v>
      </c>
      <c r="N3345" s="89" t="s">
        <v>150</v>
      </c>
      <c r="O3345" s="92" t="s">
        <v>8302</v>
      </c>
      <c r="P3345" s="93" t="s">
        <v>57</v>
      </c>
      <c r="Q3345" s="110" t="s">
        <v>5322</v>
      </c>
      <c r="R3345" s="94"/>
      <c r="S3345" s="95">
        <v>46168</v>
      </c>
      <c r="T3345" s="95" t="s">
        <v>5203</v>
      </c>
      <c r="U3345" s="95" t="s">
        <v>1125</v>
      </c>
      <c r="V3345" s="91">
        <v>46147</v>
      </c>
      <c r="W3345" s="91">
        <v>46161</v>
      </c>
      <c r="X3345" s="91">
        <v>46168</v>
      </c>
      <c r="Y3345" s="96"/>
      <c r="Z3345" s="89"/>
      <c r="AA3345" s="95"/>
      <c r="AB3345" s="89"/>
      <c r="AC3345" s="109"/>
      <c r="AD3345" s="89"/>
      <c r="AE3345" s="89"/>
      <c r="AF3345" s="191"/>
      <c r="AG3345" s="194"/>
      <c r="AH3345" s="193"/>
      <c r="AI3345" s="97"/>
      <c r="AJ3345" s="97"/>
      <c r="AK3345" s="97"/>
      <c r="AL3345" s="45" t="s">
        <v>67</v>
      </c>
      <c r="AM3345" s="160" t="str">
        <f>MONTH(B3345)&amp;"/"&amp;YEAR(B3345)</f>
        <v>3/2026</v>
      </c>
      <c r="AN3345" s="45">
        <f>WEEKNUM(B3345)-WEEKNUM(EOMONTH(B3345,-1)+1)+1</f>
        <v>4</v>
      </c>
      <c r="AO3345" s="45" t="str">
        <f>MONTH(R3345)&amp;"/"&amp;YEAR(R3345)</f>
        <v>1/1900</v>
      </c>
      <c r="AP3345" s="45" t="e">
        <f>WEEKNUM(R3345)-WEEKNUM(EOMONTH(R3345,-1)+1)+1</f>
        <v>#NUM!</v>
      </c>
      <c r="AQ3345" s="45">
        <f>IF(AU3345="S",IF(Q3345="1. Aceitou o programa",R3345-B3345,0),0)</f>
        <v>0</v>
      </c>
      <c r="AR3345" s="45">
        <f>IF(AU3345="S",IF(AND(S3345&lt;&gt;"",R3345&lt;&gt;""),S3345-R3345,0),0)</f>
        <v>0</v>
      </c>
      <c r="AS3345" s="45">
        <f>IF(AU3345="S",IF(Q3345="1. Aceitou o programa",IF(OR(X3345="Não se Aplica",X3345=""),IF(OR(W3345="Não se Aplica",W3345=""),0,W3345-V3345),AVERAGE(X3345-W3345,W3345-V3345)),0),0)</f>
        <v>0</v>
      </c>
      <c r="AT3345" s="45">
        <f>IF(AU3345="S",IF(AND(Q3345="1. Aceitou o programa",AB3345="Realizada"),IFERROR(IF(AA3345="",0,AA3345-R3345),0),0),0)</f>
        <v>0</v>
      </c>
      <c r="AU3345" s="45" t="str">
        <f>_xlfn.XLOOKUP(U3345,'Lista Suspensa'!$AA$20:$AA$23,'Lista Suspensa'!$AB$20:$AB$23,"N/A")</f>
        <v>S</v>
      </c>
    </row>
    <row r="3346" spans="1:47" ht="12" customHeight="1" x14ac:dyDescent="0.3">
      <c r="A3346" s="87" t="s">
        <v>47</v>
      </c>
      <c r="B3346" s="88">
        <v>46104</v>
      </c>
      <c r="C3346" s="89" t="s">
        <v>48</v>
      </c>
      <c r="D3346" s="89" t="s">
        <v>49</v>
      </c>
      <c r="E3346" s="189">
        <v>93085333</v>
      </c>
      <c r="F3346" s="197" t="s">
        <v>8303</v>
      </c>
      <c r="G3346" s="90">
        <v>545421705</v>
      </c>
      <c r="H3346" s="91">
        <v>25674</v>
      </c>
      <c r="I3346" s="89"/>
      <c r="J3346" s="89" t="s">
        <v>84</v>
      </c>
      <c r="K3346" s="89" t="s">
        <v>76</v>
      </c>
      <c r="L3346" s="89" t="s">
        <v>95</v>
      </c>
      <c r="M3346" s="89" t="s">
        <v>96</v>
      </c>
      <c r="N3346" s="89" t="s">
        <v>331</v>
      </c>
      <c r="O3346" s="92" t="s">
        <v>8304</v>
      </c>
      <c r="P3346" s="93" t="s">
        <v>57</v>
      </c>
      <c r="Q3346" s="110" t="s">
        <v>5322</v>
      </c>
      <c r="R3346" s="94"/>
      <c r="S3346" s="95">
        <v>46168</v>
      </c>
      <c r="T3346" s="95" t="s">
        <v>5203</v>
      </c>
      <c r="U3346" s="95" t="s">
        <v>1125</v>
      </c>
      <c r="V3346" s="91">
        <v>46147</v>
      </c>
      <c r="W3346" s="91">
        <v>46161</v>
      </c>
      <c r="X3346" s="91">
        <v>46168</v>
      </c>
      <c r="Y3346" s="96"/>
      <c r="Z3346" s="89"/>
      <c r="AA3346" s="95"/>
      <c r="AB3346" s="89"/>
      <c r="AC3346" s="109"/>
      <c r="AD3346" s="89"/>
      <c r="AE3346" s="89"/>
      <c r="AF3346" s="191"/>
      <c r="AG3346" s="194"/>
      <c r="AH3346" s="193"/>
      <c r="AI3346" s="97"/>
      <c r="AJ3346" s="97"/>
      <c r="AK3346" s="97"/>
      <c r="AL3346" s="45" t="s">
        <v>67</v>
      </c>
      <c r="AM3346" s="160" t="str">
        <f>MONTH(B3346)&amp;"/"&amp;YEAR(B3346)</f>
        <v>3/2026</v>
      </c>
      <c r="AN3346" s="45">
        <f>WEEKNUM(B3346)-WEEKNUM(EOMONTH(B3346,-1)+1)+1</f>
        <v>4</v>
      </c>
      <c r="AO3346" s="45" t="str">
        <f>MONTH(R3346)&amp;"/"&amp;YEAR(R3346)</f>
        <v>1/1900</v>
      </c>
      <c r="AP3346" s="45" t="e">
        <f>WEEKNUM(R3346)-WEEKNUM(EOMONTH(R3346,-1)+1)+1</f>
        <v>#NUM!</v>
      </c>
      <c r="AQ3346" s="45">
        <f>IF(AU3346="S",IF(Q3346="1. Aceitou o programa",R3346-B3346,0),0)</f>
        <v>0</v>
      </c>
      <c r="AR3346" s="45">
        <f>IF(AU3346="S",IF(AND(S3346&lt;&gt;"",R3346&lt;&gt;""),S3346-R3346,0),0)</f>
        <v>0</v>
      </c>
      <c r="AS3346" s="45">
        <f>IF(AU3346="S",IF(Q3346="1. Aceitou o programa",IF(OR(X3346="Não se Aplica",X3346=""),IF(OR(W3346="Não se Aplica",W3346=""),0,W3346-V3346),AVERAGE(X3346-W3346,W3346-V3346)),0),0)</f>
        <v>0</v>
      </c>
      <c r="AT3346" s="45">
        <f>IF(AU3346="S",IF(AND(Q3346="1. Aceitou o programa",AB3346="Realizada"),IFERROR(IF(AA3346="",0,AA3346-R3346),0),0),0)</f>
        <v>0</v>
      </c>
      <c r="AU3346" s="45" t="str">
        <f>_xlfn.XLOOKUP(U3346,'Lista Suspensa'!$AA$20:$AA$23,'Lista Suspensa'!$AB$20:$AB$23,"N/A")</f>
        <v>S</v>
      </c>
    </row>
    <row r="3347" spans="1:47" ht="12" customHeight="1" x14ac:dyDescent="0.3">
      <c r="A3347" s="87" t="s">
        <v>47</v>
      </c>
      <c r="B3347" s="88">
        <v>46104</v>
      </c>
      <c r="C3347" s="89" t="s">
        <v>48</v>
      </c>
      <c r="D3347" s="89" t="s">
        <v>49</v>
      </c>
      <c r="E3347" s="189">
        <v>93943661</v>
      </c>
      <c r="F3347" s="197" t="s">
        <v>8305</v>
      </c>
      <c r="G3347" s="90">
        <v>22029609889</v>
      </c>
      <c r="H3347" s="91">
        <v>29104</v>
      </c>
      <c r="I3347" s="89"/>
      <c r="J3347" s="89" t="s">
        <v>84</v>
      </c>
      <c r="K3347" s="89" t="s">
        <v>52</v>
      </c>
      <c r="L3347" s="89" t="s">
        <v>85</v>
      </c>
      <c r="M3347" s="89" t="s">
        <v>141</v>
      </c>
      <c r="N3347" s="89" t="s">
        <v>150</v>
      </c>
      <c r="O3347" s="92" t="s">
        <v>8306</v>
      </c>
      <c r="P3347" s="93" t="s">
        <v>57</v>
      </c>
      <c r="Q3347" s="110" t="s">
        <v>5322</v>
      </c>
      <c r="R3347" s="94"/>
      <c r="S3347" s="95">
        <v>46168</v>
      </c>
      <c r="T3347" s="95" t="s">
        <v>5203</v>
      </c>
      <c r="U3347" s="95" t="s">
        <v>1125</v>
      </c>
      <c r="V3347" s="91">
        <v>46147</v>
      </c>
      <c r="W3347" s="91">
        <v>46161</v>
      </c>
      <c r="X3347" s="91">
        <v>46168</v>
      </c>
      <c r="Y3347" s="96"/>
      <c r="Z3347" s="89"/>
      <c r="AA3347" s="95"/>
      <c r="AB3347" s="89"/>
      <c r="AC3347" s="109"/>
      <c r="AD3347" s="89"/>
      <c r="AE3347" s="89"/>
      <c r="AF3347" s="191"/>
      <c r="AG3347" s="194"/>
      <c r="AH3347" s="193"/>
      <c r="AI3347" s="97"/>
      <c r="AJ3347" s="97"/>
      <c r="AK3347" s="97"/>
      <c r="AL3347" s="45" t="s">
        <v>67</v>
      </c>
      <c r="AM3347" s="160" t="str">
        <f>MONTH(B3347)&amp;"/"&amp;YEAR(B3347)</f>
        <v>3/2026</v>
      </c>
      <c r="AN3347" s="45">
        <f>WEEKNUM(B3347)-WEEKNUM(EOMONTH(B3347,-1)+1)+1</f>
        <v>4</v>
      </c>
      <c r="AO3347" s="45" t="str">
        <f>MONTH(R3347)&amp;"/"&amp;YEAR(R3347)</f>
        <v>1/1900</v>
      </c>
      <c r="AP3347" s="45" t="e">
        <f>WEEKNUM(R3347)-WEEKNUM(EOMONTH(R3347,-1)+1)+1</f>
        <v>#NUM!</v>
      </c>
      <c r="AQ3347" s="45">
        <f>IF(AU3347="S",IF(Q3347="1. Aceitou o programa",R3347-B3347,0),0)</f>
        <v>0</v>
      </c>
      <c r="AR3347" s="45">
        <f>IF(AU3347="S",IF(AND(S3347&lt;&gt;"",R3347&lt;&gt;""),S3347-R3347,0),0)</f>
        <v>0</v>
      </c>
      <c r="AS3347" s="45">
        <f>IF(AU3347="S",IF(Q3347="1. Aceitou o programa",IF(OR(X3347="Não se Aplica",X3347=""),IF(OR(W3347="Não se Aplica",W3347=""),0,W3347-V3347),AVERAGE(X3347-W3347,W3347-V3347)),0),0)</f>
        <v>0</v>
      </c>
      <c r="AT3347" s="45">
        <f>IF(AU3347="S",IF(AND(Q3347="1. Aceitou o programa",AB3347="Realizada"),IFERROR(IF(AA3347="",0,AA3347-R3347),0),0),0)</f>
        <v>0</v>
      </c>
      <c r="AU3347" s="45" t="str">
        <f>_xlfn.XLOOKUP(U3347,'Lista Suspensa'!$AA$20:$AA$23,'Lista Suspensa'!$AB$20:$AB$23,"N/A")</f>
        <v>S</v>
      </c>
    </row>
    <row r="3348" spans="1:47" ht="12" customHeight="1" x14ac:dyDescent="0.3">
      <c r="A3348" s="87" t="s">
        <v>47</v>
      </c>
      <c r="B3348" s="88">
        <v>46104</v>
      </c>
      <c r="C3348" s="89" t="s">
        <v>48</v>
      </c>
      <c r="D3348" s="89" t="s">
        <v>49</v>
      </c>
      <c r="E3348" s="189">
        <v>94083157</v>
      </c>
      <c r="F3348" s="197" t="s">
        <v>8307</v>
      </c>
      <c r="G3348" s="90">
        <v>22633727840</v>
      </c>
      <c r="H3348" s="91">
        <v>30402</v>
      </c>
      <c r="I3348" s="89"/>
      <c r="J3348" s="89" t="s">
        <v>84</v>
      </c>
      <c r="K3348" s="89" t="s">
        <v>52</v>
      </c>
      <c r="L3348" s="89" t="s">
        <v>85</v>
      </c>
      <c r="M3348" s="89" t="s">
        <v>8308</v>
      </c>
      <c r="N3348" s="89" t="s">
        <v>150</v>
      </c>
      <c r="O3348" s="92" t="s">
        <v>8309</v>
      </c>
      <c r="P3348" s="93" t="s">
        <v>57</v>
      </c>
      <c r="Q3348" s="110" t="s">
        <v>5322</v>
      </c>
      <c r="R3348" s="94"/>
      <c r="S3348" s="95">
        <v>46168</v>
      </c>
      <c r="T3348" s="95" t="s">
        <v>5203</v>
      </c>
      <c r="U3348" s="95" t="s">
        <v>1125</v>
      </c>
      <c r="V3348" s="91">
        <v>46147</v>
      </c>
      <c r="W3348" s="91">
        <v>46161</v>
      </c>
      <c r="X3348" s="91">
        <v>46168</v>
      </c>
      <c r="Y3348" s="96"/>
      <c r="Z3348" s="89"/>
      <c r="AA3348" s="95"/>
      <c r="AB3348" s="89"/>
      <c r="AC3348" s="109"/>
      <c r="AD3348" s="89"/>
      <c r="AE3348" s="89"/>
      <c r="AF3348" s="191"/>
      <c r="AG3348" s="194"/>
      <c r="AH3348" s="193"/>
      <c r="AI3348" s="97"/>
      <c r="AJ3348" s="97"/>
      <c r="AK3348" s="97"/>
      <c r="AL3348" s="45" t="s">
        <v>67</v>
      </c>
      <c r="AM3348" s="160" t="str">
        <f>MONTH(B3348)&amp;"/"&amp;YEAR(B3348)</f>
        <v>3/2026</v>
      </c>
      <c r="AN3348" s="45">
        <f>WEEKNUM(B3348)-WEEKNUM(EOMONTH(B3348,-1)+1)+1</f>
        <v>4</v>
      </c>
      <c r="AO3348" s="45" t="str">
        <f>MONTH(R3348)&amp;"/"&amp;YEAR(R3348)</f>
        <v>1/1900</v>
      </c>
      <c r="AP3348" s="45" t="e">
        <f>WEEKNUM(R3348)-WEEKNUM(EOMONTH(R3348,-1)+1)+1</f>
        <v>#NUM!</v>
      </c>
      <c r="AQ3348" s="45">
        <f>IF(AU3348="S",IF(Q3348="1. Aceitou o programa",R3348-B3348,0),0)</f>
        <v>0</v>
      </c>
      <c r="AR3348" s="45">
        <f>IF(AU3348="S",IF(AND(S3348&lt;&gt;"",R3348&lt;&gt;""),S3348-R3348,0),0)</f>
        <v>0</v>
      </c>
      <c r="AS3348" s="45">
        <f>IF(AU3348="S",IF(Q3348="1. Aceitou o programa",IF(OR(X3348="Não se Aplica",X3348=""),IF(OR(W3348="Não se Aplica",W3348=""),0,W3348-V3348),AVERAGE(X3348-W3348,W3348-V3348)),0),0)</f>
        <v>0</v>
      </c>
      <c r="AT3348" s="45">
        <f>IF(AU3348="S",IF(AND(Q3348="1. Aceitou o programa",AB3348="Realizada"),IFERROR(IF(AA3348="",0,AA3348-R3348),0),0),0)</f>
        <v>0</v>
      </c>
      <c r="AU3348" s="45" t="str">
        <f>_xlfn.XLOOKUP(U3348,'Lista Suspensa'!$AA$20:$AA$23,'Lista Suspensa'!$AB$20:$AB$23,"N/A")</f>
        <v>S</v>
      </c>
    </row>
    <row r="3349" spans="1:47" ht="12" customHeight="1" x14ac:dyDescent="0.3">
      <c r="A3349" s="87" t="s">
        <v>47</v>
      </c>
      <c r="B3349" s="88">
        <v>46104</v>
      </c>
      <c r="C3349" s="89" t="s">
        <v>48</v>
      </c>
      <c r="D3349" s="89" t="s">
        <v>49</v>
      </c>
      <c r="E3349" s="189">
        <v>95408746</v>
      </c>
      <c r="F3349" s="197" t="s">
        <v>8310</v>
      </c>
      <c r="G3349" s="90">
        <v>16727579750</v>
      </c>
      <c r="H3349" s="91">
        <v>35825</v>
      </c>
      <c r="I3349" s="89"/>
      <c r="J3349" s="89" t="s">
        <v>51</v>
      </c>
      <c r="K3349" s="89" t="s">
        <v>76</v>
      </c>
      <c r="L3349" s="89" t="s">
        <v>101</v>
      </c>
      <c r="M3349" s="89" t="s">
        <v>8311</v>
      </c>
      <c r="N3349" s="89" t="s">
        <v>331</v>
      </c>
      <c r="O3349" s="92" t="s">
        <v>8312</v>
      </c>
      <c r="P3349" s="93" t="s">
        <v>57</v>
      </c>
      <c r="Q3349" s="110" t="s">
        <v>5322</v>
      </c>
      <c r="R3349" s="94"/>
      <c r="S3349" s="95">
        <v>46168</v>
      </c>
      <c r="T3349" s="95" t="s">
        <v>5203</v>
      </c>
      <c r="U3349" s="95" t="s">
        <v>1125</v>
      </c>
      <c r="V3349" s="91">
        <v>46147</v>
      </c>
      <c r="W3349" s="91">
        <v>46161</v>
      </c>
      <c r="X3349" s="91">
        <v>46168</v>
      </c>
      <c r="Y3349" s="96"/>
      <c r="Z3349" s="89"/>
      <c r="AA3349" s="95"/>
      <c r="AB3349" s="89"/>
      <c r="AC3349" s="109"/>
      <c r="AD3349" s="89"/>
      <c r="AE3349" s="89"/>
      <c r="AF3349" s="191"/>
      <c r="AG3349" s="194"/>
      <c r="AH3349" s="193"/>
      <c r="AI3349" s="97"/>
      <c r="AJ3349" s="97"/>
      <c r="AK3349" s="97"/>
      <c r="AL3349" s="45" t="s">
        <v>67</v>
      </c>
      <c r="AM3349" s="160" t="str">
        <f>MONTH(B3349)&amp;"/"&amp;YEAR(B3349)</f>
        <v>3/2026</v>
      </c>
      <c r="AN3349" s="45">
        <f>WEEKNUM(B3349)-WEEKNUM(EOMONTH(B3349,-1)+1)+1</f>
        <v>4</v>
      </c>
      <c r="AO3349" s="45" t="str">
        <f>MONTH(R3349)&amp;"/"&amp;YEAR(R3349)</f>
        <v>1/1900</v>
      </c>
      <c r="AP3349" s="45" t="e">
        <f>WEEKNUM(R3349)-WEEKNUM(EOMONTH(R3349,-1)+1)+1</f>
        <v>#NUM!</v>
      </c>
      <c r="AQ3349" s="45">
        <f>IF(AU3349="S",IF(Q3349="1. Aceitou o programa",R3349-B3349,0),0)</f>
        <v>0</v>
      </c>
      <c r="AR3349" s="45">
        <f>IF(AU3349="S",IF(AND(S3349&lt;&gt;"",R3349&lt;&gt;""),S3349-R3349,0),0)</f>
        <v>0</v>
      </c>
      <c r="AS3349" s="45">
        <f>IF(AU3349="S",IF(Q3349="1. Aceitou o programa",IF(OR(X3349="Não se Aplica",X3349=""),IF(OR(W3349="Não se Aplica",W3349=""),0,W3349-V3349),AVERAGE(X3349-W3349,W3349-V3349)),0),0)</f>
        <v>0</v>
      </c>
      <c r="AT3349" s="45">
        <f>IF(AU3349="S",IF(AND(Q3349="1. Aceitou o programa",AB3349="Realizada"),IFERROR(IF(AA3349="",0,AA3349-R3349),0),0),0)</f>
        <v>0</v>
      </c>
      <c r="AU3349" s="45" t="str">
        <f>_xlfn.XLOOKUP(U3349,'Lista Suspensa'!$AA$20:$AA$23,'Lista Suspensa'!$AB$20:$AB$23,"N/A")</f>
        <v>S</v>
      </c>
    </row>
    <row r="3350" spans="1:47" ht="12" customHeight="1" x14ac:dyDescent="0.3">
      <c r="A3350" s="87" t="s">
        <v>47</v>
      </c>
      <c r="B3350" s="88">
        <v>46104</v>
      </c>
      <c r="C3350" s="89" t="s">
        <v>48</v>
      </c>
      <c r="D3350" s="89" t="s">
        <v>49</v>
      </c>
      <c r="E3350" s="189">
        <v>93075850</v>
      </c>
      <c r="F3350" s="197" t="s">
        <v>8313</v>
      </c>
      <c r="G3350" s="90">
        <v>10046683763</v>
      </c>
      <c r="H3350" s="91">
        <v>31077</v>
      </c>
      <c r="I3350" s="89"/>
      <c r="J3350" s="89" t="s">
        <v>51</v>
      </c>
      <c r="K3350" s="89" t="s">
        <v>76</v>
      </c>
      <c r="L3350" s="89" t="s">
        <v>95</v>
      </c>
      <c r="M3350" s="89" t="s">
        <v>222</v>
      </c>
      <c r="N3350" s="89" t="s">
        <v>197</v>
      </c>
      <c r="O3350" s="92" t="s">
        <v>8314</v>
      </c>
      <c r="P3350" s="93" t="s">
        <v>57</v>
      </c>
      <c r="Q3350" s="110" t="s">
        <v>5322</v>
      </c>
      <c r="R3350" s="94"/>
      <c r="S3350" s="95">
        <v>46168</v>
      </c>
      <c r="T3350" s="95" t="s">
        <v>5203</v>
      </c>
      <c r="U3350" s="95" t="s">
        <v>1125</v>
      </c>
      <c r="V3350" s="91">
        <v>46147</v>
      </c>
      <c r="W3350" s="91">
        <v>46161</v>
      </c>
      <c r="X3350" s="91">
        <v>46168</v>
      </c>
      <c r="Y3350" s="96"/>
      <c r="Z3350" s="89"/>
      <c r="AA3350" s="95"/>
      <c r="AB3350" s="89"/>
      <c r="AC3350" s="109"/>
      <c r="AD3350" s="89"/>
      <c r="AE3350" s="89"/>
      <c r="AF3350" s="191"/>
      <c r="AG3350" s="194"/>
      <c r="AH3350" s="193"/>
      <c r="AI3350" s="97"/>
      <c r="AJ3350" s="97"/>
      <c r="AK3350" s="97"/>
      <c r="AL3350" s="45" t="s">
        <v>67</v>
      </c>
      <c r="AM3350" s="160" t="str">
        <f>MONTH(B3350)&amp;"/"&amp;YEAR(B3350)</f>
        <v>3/2026</v>
      </c>
      <c r="AN3350" s="45">
        <f>WEEKNUM(B3350)-WEEKNUM(EOMONTH(B3350,-1)+1)+1</f>
        <v>4</v>
      </c>
      <c r="AO3350" s="45" t="str">
        <f>MONTH(R3350)&amp;"/"&amp;YEAR(R3350)</f>
        <v>1/1900</v>
      </c>
      <c r="AP3350" s="45" t="e">
        <f>WEEKNUM(R3350)-WEEKNUM(EOMONTH(R3350,-1)+1)+1</f>
        <v>#NUM!</v>
      </c>
      <c r="AQ3350" s="45">
        <f>IF(AU3350="S",IF(Q3350="1. Aceitou o programa",R3350-B3350,0),0)</f>
        <v>0</v>
      </c>
      <c r="AR3350" s="45">
        <f>IF(AU3350="S",IF(AND(S3350&lt;&gt;"",R3350&lt;&gt;""),S3350-R3350,0),0)</f>
        <v>0</v>
      </c>
      <c r="AS3350" s="45">
        <f>IF(AU3350="S",IF(Q3350="1. Aceitou o programa",IF(OR(X3350="Não se Aplica",X3350=""),IF(OR(W3350="Não se Aplica",W3350=""),0,W3350-V3350),AVERAGE(X3350-W3350,W3350-V3350)),0),0)</f>
        <v>0</v>
      </c>
      <c r="AT3350" s="45">
        <f>IF(AU3350="S",IF(AND(Q3350="1. Aceitou o programa",AB3350="Realizada"),IFERROR(IF(AA3350="",0,AA3350-R3350),0),0),0)</f>
        <v>0</v>
      </c>
      <c r="AU3350" s="45" t="str">
        <f>_xlfn.XLOOKUP(U3350,'Lista Suspensa'!$AA$20:$AA$23,'Lista Suspensa'!$AB$20:$AB$23,"N/A")</f>
        <v>S</v>
      </c>
    </row>
    <row r="3351" spans="1:47" ht="12" customHeight="1" x14ac:dyDescent="0.3">
      <c r="A3351" s="87" t="s">
        <v>47</v>
      </c>
      <c r="B3351" s="88">
        <v>46104</v>
      </c>
      <c r="C3351" s="89" t="s">
        <v>48</v>
      </c>
      <c r="D3351" s="89" t="s">
        <v>49</v>
      </c>
      <c r="E3351" s="189">
        <v>93080418</v>
      </c>
      <c r="F3351" s="197" t="s">
        <v>8315</v>
      </c>
      <c r="G3351" s="90">
        <v>3750696748</v>
      </c>
      <c r="H3351" s="91">
        <v>27701</v>
      </c>
      <c r="I3351" s="89"/>
      <c r="J3351" s="89" t="s">
        <v>51</v>
      </c>
      <c r="K3351" s="89" t="s">
        <v>76</v>
      </c>
      <c r="L3351" s="89" t="s">
        <v>95</v>
      </c>
      <c r="M3351" s="89" t="s">
        <v>222</v>
      </c>
      <c r="N3351" s="89" t="s">
        <v>331</v>
      </c>
      <c r="O3351" s="92" t="s">
        <v>8316</v>
      </c>
      <c r="P3351" s="93" t="s">
        <v>57</v>
      </c>
      <c r="Q3351" s="110" t="s">
        <v>5322</v>
      </c>
      <c r="R3351" s="94"/>
      <c r="S3351" s="95">
        <v>46168</v>
      </c>
      <c r="T3351" s="95" t="s">
        <v>5203</v>
      </c>
      <c r="U3351" s="95" t="s">
        <v>1125</v>
      </c>
      <c r="V3351" s="91">
        <v>46147</v>
      </c>
      <c r="W3351" s="91">
        <v>46161</v>
      </c>
      <c r="X3351" s="91">
        <v>46168</v>
      </c>
      <c r="Y3351" s="96"/>
      <c r="Z3351" s="89"/>
      <c r="AA3351" s="95"/>
      <c r="AB3351" s="89"/>
      <c r="AC3351" s="109"/>
      <c r="AD3351" s="89"/>
      <c r="AE3351" s="89"/>
      <c r="AF3351" s="191"/>
      <c r="AG3351" s="194"/>
      <c r="AH3351" s="193"/>
      <c r="AI3351" s="97"/>
      <c r="AJ3351" s="97"/>
      <c r="AK3351" s="97"/>
      <c r="AL3351" s="45" t="s">
        <v>67</v>
      </c>
      <c r="AM3351" s="160" t="str">
        <f>MONTH(B3351)&amp;"/"&amp;YEAR(B3351)</f>
        <v>3/2026</v>
      </c>
      <c r="AN3351" s="45">
        <f>WEEKNUM(B3351)-WEEKNUM(EOMONTH(B3351,-1)+1)+1</f>
        <v>4</v>
      </c>
      <c r="AO3351" s="45" t="str">
        <f>MONTH(R3351)&amp;"/"&amp;YEAR(R3351)</f>
        <v>1/1900</v>
      </c>
      <c r="AP3351" s="45" t="e">
        <f>WEEKNUM(R3351)-WEEKNUM(EOMONTH(R3351,-1)+1)+1</f>
        <v>#NUM!</v>
      </c>
      <c r="AQ3351" s="45">
        <f>IF(AU3351="S",IF(Q3351="1. Aceitou o programa",R3351-B3351,0),0)</f>
        <v>0</v>
      </c>
      <c r="AR3351" s="45">
        <f>IF(AU3351="S",IF(AND(S3351&lt;&gt;"",R3351&lt;&gt;""),S3351-R3351,0),0)</f>
        <v>0</v>
      </c>
      <c r="AS3351" s="45">
        <f>IF(AU3351="S",IF(Q3351="1. Aceitou o programa",IF(OR(X3351="Não se Aplica",X3351=""),IF(OR(W3351="Não se Aplica",W3351=""),0,W3351-V3351),AVERAGE(X3351-W3351,W3351-V3351)),0),0)</f>
        <v>0</v>
      </c>
      <c r="AT3351" s="45">
        <f>IF(AU3351="S",IF(AND(Q3351="1. Aceitou o programa",AB3351="Realizada"),IFERROR(IF(AA3351="",0,AA3351-R3351),0),0),0)</f>
        <v>0</v>
      </c>
      <c r="AU3351" s="45" t="str">
        <f>_xlfn.XLOOKUP(U3351,'Lista Suspensa'!$AA$20:$AA$23,'Lista Suspensa'!$AB$20:$AB$23,"N/A")</f>
        <v>S</v>
      </c>
    </row>
    <row r="3352" spans="1:47" ht="12" customHeight="1" x14ac:dyDescent="0.3">
      <c r="A3352" s="87" t="s">
        <v>47</v>
      </c>
      <c r="B3352" s="88">
        <v>46104</v>
      </c>
      <c r="C3352" s="89" t="s">
        <v>48</v>
      </c>
      <c r="D3352" s="89" t="s">
        <v>49</v>
      </c>
      <c r="E3352" s="189">
        <v>93093247</v>
      </c>
      <c r="F3352" s="197" t="s">
        <v>8317</v>
      </c>
      <c r="G3352" s="90">
        <v>2448833788</v>
      </c>
      <c r="H3352" s="91">
        <v>26537</v>
      </c>
      <c r="I3352" s="89"/>
      <c r="J3352" s="89" t="s">
        <v>84</v>
      </c>
      <c r="K3352" s="89" t="s">
        <v>76</v>
      </c>
      <c r="L3352" s="89" t="s">
        <v>95</v>
      </c>
      <c r="M3352" s="89" t="s">
        <v>971</v>
      </c>
      <c r="N3352" s="89" t="s">
        <v>344</v>
      </c>
      <c r="O3352" s="92" t="s">
        <v>8318</v>
      </c>
      <c r="P3352" s="93" t="s">
        <v>57</v>
      </c>
      <c r="Q3352" s="110" t="s">
        <v>5322</v>
      </c>
      <c r="R3352" s="94"/>
      <c r="S3352" s="95">
        <v>46168</v>
      </c>
      <c r="T3352" s="95" t="s">
        <v>5203</v>
      </c>
      <c r="U3352" s="95" t="s">
        <v>1125</v>
      </c>
      <c r="V3352" s="91">
        <v>46147</v>
      </c>
      <c r="W3352" s="91">
        <v>46161</v>
      </c>
      <c r="X3352" s="91">
        <v>46168</v>
      </c>
      <c r="Y3352" s="96"/>
      <c r="Z3352" s="89"/>
      <c r="AA3352" s="95"/>
      <c r="AB3352" s="89"/>
      <c r="AC3352" s="109"/>
      <c r="AD3352" s="89"/>
      <c r="AE3352" s="89"/>
      <c r="AF3352" s="191"/>
      <c r="AG3352" s="194"/>
      <c r="AH3352" s="193"/>
      <c r="AI3352" s="97"/>
      <c r="AJ3352" s="97"/>
      <c r="AK3352" s="97"/>
      <c r="AL3352" s="45" t="s">
        <v>67</v>
      </c>
      <c r="AM3352" s="160" t="str">
        <f>MONTH(B3352)&amp;"/"&amp;YEAR(B3352)</f>
        <v>3/2026</v>
      </c>
      <c r="AN3352" s="45">
        <f>WEEKNUM(B3352)-WEEKNUM(EOMONTH(B3352,-1)+1)+1</f>
        <v>4</v>
      </c>
      <c r="AO3352" s="45" t="str">
        <f>MONTH(R3352)&amp;"/"&amp;YEAR(R3352)</f>
        <v>1/1900</v>
      </c>
      <c r="AP3352" s="45" t="e">
        <f>WEEKNUM(R3352)-WEEKNUM(EOMONTH(R3352,-1)+1)+1</f>
        <v>#NUM!</v>
      </c>
      <c r="AQ3352" s="45">
        <f>IF(AU3352="S",IF(Q3352="1. Aceitou o programa",R3352-B3352,0),0)</f>
        <v>0</v>
      </c>
      <c r="AR3352" s="45">
        <f>IF(AU3352="S",IF(AND(S3352&lt;&gt;"",R3352&lt;&gt;""),S3352-R3352,0),0)</f>
        <v>0</v>
      </c>
      <c r="AS3352" s="45">
        <f>IF(AU3352="S",IF(Q3352="1. Aceitou o programa",IF(OR(X3352="Não se Aplica",X3352=""),IF(OR(W3352="Não se Aplica",W3352=""),0,W3352-V3352),AVERAGE(X3352-W3352,W3352-V3352)),0),0)</f>
        <v>0</v>
      </c>
      <c r="AT3352" s="45">
        <f>IF(AU3352="S",IF(AND(Q3352="1. Aceitou o programa",AB3352="Realizada"),IFERROR(IF(AA3352="",0,AA3352-R3352),0),0),0)</f>
        <v>0</v>
      </c>
      <c r="AU3352" s="45" t="str">
        <f>_xlfn.XLOOKUP(U3352,'Lista Suspensa'!$AA$20:$AA$23,'Lista Suspensa'!$AB$20:$AB$23,"N/A")</f>
        <v>S</v>
      </c>
    </row>
    <row r="3353" spans="1:47" ht="12" customHeight="1" x14ac:dyDescent="0.3">
      <c r="A3353" s="87" t="s">
        <v>47</v>
      </c>
      <c r="B3353" s="88">
        <v>46104</v>
      </c>
      <c r="C3353" s="89" t="s">
        <v>48</v>
      </c>
      <c r="D3353" s="89" t="s">
        <v>49</v>
      </c>
      <c r="E3353" s="189">
        <v>94122189</v>
      </c>
      <c r="F3353" s="197" t="s">
        <v>8319</v>
      </c>
      <c r="G3353" s="90">
        <v>1795887702</v>
      </c>
      <c r="H3353" s="91">
        <v>26813</v>
      </c>
      <c r="I3353" s="89"/>
      <c r="J3353" s="89" t="s">
        <v>84</v>
      </c>
      <c r="K3353" s="89" t="s">
        <v>76</v>
      </c>
      <c r="L3353" s="89" t="s">
        <v>572</v>
      </c>
      <c r="M3353" s="89" t="s">
        <v>234</v>
      </c>
      <c r="N3353" s="89" t="s">
        <v>344</v>
      </c>
      <c r="O3353" s="92" t="s">
        <v>8320</v>
      </c>
      <c r="P3353" s="93" t="s">
        <v>57</v>
      </c>
      <c r="Q3353" s="110" t="s">
        <v>5322</v>
      </c>
      <c r="R3353" s="94"/>
      <c r="S3353" s="95">
        <v>46168</v>
      </c>
      <c r="T3353" s="95" t="s">
        <v>5203</v>
      </c>
      <c r="U3353" s="95" t="s">
        <v>1125</v>
      </c>
      <c r="V3353" s="91">
        <v>46147</v>
      </c>
      <c r="W3353" s="91">
        <v>46161</v>
      </c>
      <c r="X3353" s="91">
        <v>46168</v>
      </c>
      <c r="Y3353" s="96"/>
      <c r="Z3353" s="89"/>
      <c r="AA3353" s="95"/>
      <c r="AB3353" s="89"/>
      <c r="AC3353" s="109"/>
      <c r="AD3353" s="89"/>
      <c r="AE3353" s="89"/>
      <c r="AF3353" s="191"/>
      <c r="AG3353" s="194"/>
      <c r="AH3353" s="193"/>
      <c r="AI3353" s="97"/>
      <c r="AJ3353" s="97"/>
      <c r="AK3353" s="97"/>
      <c r="AL3353" s="45" t="s">
        <v>67</v>
      </c>
      <c r="AM3353" s="160" t="str">
        <f>MONTH(B3353)&amp;"/"&amp;YEAR(B3353)</f>
        <v>3/2026</v>
      </c>
      <c r="AN3353" s="45">
        <f>WEEKNUM(B3353)-WEEKNUM(EOMONTH(B3353,-1)+1)+1</f>
        <v>4</v>
      </c>
      <c r="AO3353" s="45" t="str">
        <f>MONTH(R3353)&amp;"/"&amp;YEAR(R3353)</f>
        <v>1/1900</v>
      </c>
      <c r="AP3353" s="45" t="e">
        <f>WEEKNUM(R3353)-WEEKNUM(EOMONTH(R3353,-1)+1)+1</f>
        <v>#NUM!</v>
      </c>
      <c r="AQ3353" s="45">
        <f>IF(AU3353="S",IF(Q3353="1. Aceitou o programa",R3353-B3353,0),0)</f>
        <v>0</v>
      </c>
      <c r="AR3353" s="45">
        <f>IF(AU3353="S",IF(AND(S3353&lt;&gt;"",R3353&lt;&gt;""),S3353-R3353,0),0)</f>
        <v>0</v>
      </c>
      <c r="AS3353" s="45">
        <f>IF(AU3353="S",IF(Q3353="1. Aceitou o programa",IF(OR(X3353="Não se Aplica",X3353=""),IF(OR(W3353="Não se Aplica",W3353=""),0,W3353-V3353),AVERAGE(X3353-W3353,W3353-V3353)),0),0)</f>
        <v>0</v>
      </c>
      <c r="AT3353" s="45">
        <f>IF(AU3353="S",IF(AND(Q3353="1. Aceitou o programa",AB3353="Realizada"),IFERROR(IF(AA3353="",0,AA3353-R3353),0),0),0)</f>
        <v>0</v>
      </c>
      <c r="AU3353" s="45" t="str">
        <f>_xlfn.XLOOKUP(U3353,'Lista Suspensa'!$AA$20:$AA$23,'Lista Suspensa'!$AB$20:$AB$23,"N/A")</f>
        <v>S</v>
      </c>
    </row>
    <row r="3354" spans="1:47" ht="12" customHeight="1" x14ac:dyDescent="0.3">
      <c r="A3354" s="87" t="s">
        <v>47</v>
      </c>
      <c r="B3354" s="88">
        <v>46104</v>
      </c>
      <c r="C3354" s="89" t="s">
        <v>48</v>
      </c>
      <c r="D3354" s="89" t="s">
        <v>49</v>
      </c>
      <c r="E3354" s="189">
        <v>93753826</v>
      </c>
      <c r="F3354" s="197" t="s">
        <v>8321</v>
      </c>
      <c r="G3354" s="90">
        <v>96667001315</v>
      </c>
      <c r="H3354" s="91">
        <v>30300</v>
      </c>
      <c r="I3354" s="89"/>
      <c r="J3354" s="89" t="s">
        <v>84</v>
      </c>
      <c r="K3354" s="89" t="s">
        <v>52</v>
      </c>
      <c r="L3354" s="89" t="s">
        <v>242</v>
      </c>
      <c r="M3354" s="89" t="s">
        <v>5252</v>
      </c>
      <c r="N3354" s="89" t="s">
        <v>150</v>
      </c>
      <c r="O3354" s="92" t="s">
        <v>8322</v>
      </c>
      <c r="P3354" s="93" t="s">
        <v>57</v>
      </c>
      <c r="Q3354" s="110" t="s">
        <v>5322</v>
      </c>
      <c r="R3354" s="94"/>
      <c r="S3354" s="95">
        <v>46168</v>
      </c>
      <c r="T3354" s="95" t="s">
        <v>5203</v>
      </c>
      <c r="U3354" s="95" t="s">
        <v>1125</v>
      </c>
      <c r="V3354" s="91">
        <v>46147</v>
      </c>
      <c r="W3354" s="91">
        <v>46161</v>
      </c>
      <c r="X3354" s="91">
        <v>46168</v>
      </c>
      <c r="Y3354" s="96"/>
      <c r="Z3354" s="89"/>
      <c r="AA3354" s="95"/>
      <c r="AB3354" s="89"/>
      <c r="AC3354" s="109"/>
      <c r="AD3354" s="89"/>
      <c r="AE3354" s="89"/>
      <c r="AF3354" s="191"/>
      <c r="AG3354" s="194"/>
      <c r="AH3354" s="193"/>
      <c r="AI3354" s="97"/>
      <c r="AJ3354" s="97"/>
      <c r="AK3354" s="97"/>
      <c r="AL3354" s="45" t="s">
        <v>67</v>
      </c>
      <c r="AM3354" s="160" t="str">
        <f>MONTH(B3354)&amp;"/"&amp;YEAR(B3354)</f>
        <v>3/2026</v>
      </c>
      <c r="AN3354" s="45">
        <f>WEEKNUM(B3354)-WEEKNUM(EOMONTH(B3354,-1)+1)+1</f>
        <v>4</v>
      </c>
      <c r="AO3354" s="45" t="str">
        <f>MONTH(R3354)&amp;"/"&amp;YEAR(R3354)</f>
        <v>1/1900</v>
      </c>
      <c r="AP3354" s="45" t="e">
        <f>WEEKNUM(R3354)-WEEKNUM(EOMONTH(R3354,-1)+1)+1</f>
        <v>#NUM!</v>
      </c>
      <c r="AQ3354" s="45">
        <f>IF(AU3354="S",IF(Q3354="1. Aceitou o programa",R3354-B3354,0),0)</f>
        <v>0</v>
      </c>
      <c r="AR3354" s="45">
        <f>IF(AU3354="S",IF(AND(S3354&lt;&gt;"",R3354&lt;&gt;""),S3354-R3354,0),0)</f>
        <v>0</v>
      </c>
      <c r="AS3354" s="45">
        <f>IF(AU3354="S",IF(Q3354="1. Aceitou o programa",IF(OR(X3354="Não se Aplica",X3354=""),IF(OR(W3354="Não se Aplica",W3354=""),0,W3354-V3354),AVERAGE(X3354-W3354,W3354-V3354)),0),0)</f>
        <v>0</v>
      </c>
      <c r="AT3354" s="45">
        <f>IF(AU3354="S",IF(AND(Q3354="1. Aceitou o programa",AB3354="Realizada"),IFERROR(IF(AA3354="",0,AA3354-R3354),0),0),0)</f>
        <v>0</v>
      </c>
      <c r="AU3354" s="45" t="str">
        <f>_xlfn.XLOOKUP(U3354,'Lista Suspensa'!$AA$20:$AA$23,'Lista Suspensa'!$AB$20:$AB$23,"N/A")</f>
        <v>S</v>
      </c>
    </row>
    <row r="3355" spans="1:47" ht="12" customHeight="1" x14ac:dyDescent="0.3">
      <c r="A3355" s="87" t="s">
        <v>47</v>
      </c>
      <c r="B3355" s="88">
        <v>46104</v>
      </c>
      <c r="C3355" s="89" t="s">
        <v>48</v>
      </c>
      <c r="D3355" s="89" t="s">
        <v>49</v>
      </c>
      <c r="E3355" s="189">
        <v>93980560</v>
      </c>
      <c r="F3355" s="197" t="s">
        <v>8323</v>
      </c>
      <c r="G3355" s="90">
        <v>35836846804</v>
      </c>
      <c r="H3355" s="91">
        <v>31758</v>
      </c>
      <c r="I3355" s="89"/>
      <c r="J3355" s="89" t="s">
        <v>51</v>
      </c>
      <c r="K3355" s="89" t="s">
        <v>52</v>
      </c>
      <c r="L3355" s="89" t="s">
        <v>1425</v>
      </c>
      <c r="M3355" s="89" t="s">
        <v>8324</v>
      </c>
      <c r="N3355" s="89" t="s">
        <v>137</v>
      </c>
      <c r="O3355" s="92" t="s">
        <v>8325</v>
      </c>
      <c r="P3355" s="93" t="s">
        <v>57</v>
      </c>
      <c r="Q3355" s="110" t="s">
        <v>5322</v>
      </c>
      <c r="R3355" s="94"/>
      <c r="S3355" s="95">
        <v>46168</v>
      </c>
      <c r="T3355" s="95" t="s">
        <v>5203</v>
      </c>
      <c r="U3355" s="95" t="s">
        <v>1125</v>
      </c>
      <c r="V3355" s="91">
        <v>46147</v>
      </c>
      <c r="W3355" s="91">
        <v>46161</v>
      </c>
      <c r="X3355" s="91">
        <v>46168</v>
      </c>
      <c r="Y3355" s="96"/>
      <c r="Z3355" s="89"/>
      <c r="AA3355" s="95"/>
      <c r="AB3355" s="89"/>
      <c r="AC3355" s="109"/>
      <c r="AD3355" s="89"/>
      <c r="AE3355" s="89"/>
      <c r="AF3355" s="191"/>
      <c r="AG3355" s="194"/>
      <c r="AH3355" s="193"/>
      <c r="AI3355" s="97"/>
      <c r="AJ3355" s="97"/>
      <c r="AK3355" s="97"/>
      <c r="AL3355" s="45" t="s">
        <v>67</v>
      </c>
      <c r="AM3355" s="160" t="str">
        <f>MONTH(B3355)&amp;"/"&amp;YEAR(B3355)</f>
        <v>3/2026</v>
      </c>
      <c r="AN3355" s="45">
        <f>WEEKNUM(B3355)-WEEKNUM(EOMONTH(B3355,-1)+1)+1</f>
        <v>4</v>
      </c>
      <c r="AO3355" s="45" t="str">
        <f>MONTH(R3355)&amp;"/"&amp;YEAR(R3355)</f>
        <v>1/1900</v>
      </c>
      <c r="AP3355" s="45" t="e">
        <f>WEEKNUM(R3355)-WEEKNUM(EOMONTH(R3355,-1)+1)+1</f>
        <v>#NUM!</v>
      </c>
      <c r="AQ3355" s="45">
        <f>IF(AU3355="S",IF(Q3355="1. Aceitou o programa",R3355-B3355,0),0)</f>
        <v>0</v>
      </c>
      <c r="AR3355" s="45">
        <f>IF(AU3355="S",IF(AND(S3355&lt;&gt;"",R3355&lt;&gt;""),S3355-R3355,0),0)</f>
        <v>0</v>
      </c>
      <c r="AS3355" s="45">
        <f>IF(AU3355="S",IF(Q3355="1. Aceitou o programa",IF(OR(X3355="Não se Aplica",X3355=""),IF(OR(W3355="Não se Aplica",W3355=""),0,W3355-V3355),AVERAGE(X3355-W3355,W3355-V3355)),0),0)</f>
        <v>0</v>
      </c>
      <c r="AT3355" s="45">
        <f>IF(AU3355="S",IF(AND(Q3355="1. Aceitou o programa",AB3355="Realizada"),IFERROR(IF(AA3355="",0,AA3355-R3355),0),0),0)</f>
        <v>0</v>
      </c>
      <c r="AU3355" s="45" t="str">
        <f>_xlfn.XLOOKUP(U3355,'Lista Suspensa'!$AA$20:$AA$23,'Lista Suspensa'!$AB$20:$AB$23,"N/A")</f>
        <v>S</v>
      </c>
    </row>
    <row r="3356" spans="1:47" ht="12" customHeight="1" x14ac:dyDescent="0.3">
      <c r="A3356" s="87" t="s">
        <v>47</v>
      </c>
      <c r="B3356" s="88">
        <v>46104</v>
      </c>
      <c r="C3356" s="89" t="s">
        <v>48</v>
      </c>
      <c r="D3356" s="89" t="s">
        <v>49</v>
      </c>
      <c r="E3356" s="189">
        <v>93090411</v>
      </c>
      <c r="F3356" s="197" t="s">
        <v>8326</v>
      </c>
      <c r="G3356" s="90">
        <v>12025687770</v>
      </c>
      <c r="H3356" s="91">
        <v>35004</v>
      </c>
      <c r="I3356" s="89"/>
      <c r="J3356" s="89" t="s">
        <v>84</v>
      </c>
      <c r="K3356" s="89" t="s">
        <v>76</v>
      </c>
      <c r="L3356" s="89" t="s">
        <v>740</v>
      </c>
      <c r="M3356" s="89" t="s">
        <v>8327</v>
      </c>
      <c r="N3356" s="89" t="s">
        <v>331</v>
      </c>
      <c r="O3356" s="92" t="s">
        <v>8328</v>
      </c>
      <c r="P3356" s="93" t="s">
        <v>57</v>
      </c>
      <c r="Q3356" s="110" t="s">
        <v>5322</v>
      </c>
      <c r="R3356" s="94"/>
      <c r="S3356" s="95">
        <v>46168</v>
      </c>
      <c r="T3356" s="95" t="s">
        <v>5203</v>
      </c>
      <c r="U3356" s="95" t="s">
        <v>1125</v>
      </c>
      <c r="V3356" s="91">
        <v>46147</v>
      </c>
      <c r="W3356" s="91">
        <v>46161</v>
      </c>
      <c r="X3356" s="91">
        <v>46168</v>
      </c>
      <c r="Y3356" s="96"/>
      <c r="Z3356" s="89"/>
      <c r="AA3356" s="95"/>
      <c r="AB3356" s="89"/>
      <c r="AC3356" s="109"/>
      <c r="AD3356" s="89"/>
      <c r="AE3356" s="89"/>
      <c r="AF3356" s="191"/>
      <c r="AG3356" s="194"/>
      <c r="AH3356" s="193"/>
      <c r="AI3356" s="97"/>
      <c r="AJ3356" s="97"/>
      <c r="AK3356" s="97"/>
      <c r="AL3356" s="45" t="s">
        <v>67</v>
      </c>
      <c r="AM3356" s="160" t="str">
        <f>MONTH(B3356)&amp;"/"&amp;YEAR(B3356)</f>
        <v>3/2026</v>
      </c>
      <c r="AN3356" s="45">
        <f>WEEKNUM(B3356)-WEEKNUM(EOMONTH(B3356,-1)+1)+1</f>
        <v>4</v>
      </c>
      <c r="AO3356" s="45" t="str">
        <f>MONTH(R3356)&amp;"/"&amp;YEAR(R3356)</f>
        <v>1/1900</v>
      </c>
      <c r="AP3356" s="45" t="e">
        <f>WEEKNUM(R3356)-WEEKNUM(EOMONTH(R3356,-1)+1)+1</f>
        <v>#NUM!</v>
      </c>
      <c r="AQ3356" s="45">
        <f>IF(AU3356="S",IF(Q3356="1. Aceitou o programa",R3356-B3356,0),0)</f>
        <v>0</v>
      </c>
      <c r="AR3356" s="45">
        <f>IF(AU3356="S",IF(AND(S3356&lt;&gt;"",R3356&lt;&gt;""),S3356-R3356,0),0)</f>
        <v>0</v>
      </c>
      <c r="AS3356" s="45">
        <f>IF(AU3356="S",IF(Q3356="1. Aceitou o programa",IF(OR(X3356="Não se Aplica",X3356=""),IF(OR(W3356="Não se Aplica",W3356=""),0,W3356-V3356),AVERAGE(X3356-W3356,W3356-V3356)),0),0)</f>
        <v>0</v>
      </c>
      <c r="AT3356" s="45">
        <f>IF(AU3356="S",IF(AND(Q3356="1. Aceitou o programa",AB3356="Realizada"),IFERROR(IF(AA3356="",0,AA3356-R3356),0),0),0)</f>
        <v>0</v>
      </c>
      <c r="AU3356" s="45" t="str">
        <f>_xlfn.XLOOKUP(U3356,'Lista Suspensa'!$AA$20:$AA$23,'Lista Suspensa'!$AB$20:$AB$23,"N/A")</f>
        <v>S</v>
      </c>
    </row>
    <row r="3357" spans="1:47" ht="12" customHeight="1" x14ac:dyDescent="0.3">
      <c r="A3357" s="87" t="s">
        <v>47</v>
      </c>
      <c r="B3357" s="88">
        <v>46104</v>
      </c>
      <c r="C3357" s="89" t="s">
        <v>48</v>
      </c>
      <c r="D3357" s="89" t="s">
        <v>49</v>
      </c>
      <c r="E3357" s="189">
        <v>94463140</v>
      </c>
      <c r="F3357" s="197" t="s">
        <v>8329</v>
      </c>
      <c r="G3357" s="90">
        <v>7700678758</v>
      </c>
      <c r="H3357" s="91">
        <v>28419</v>
      </c>
      <c r="I3357" s="89"/>
      <c r="J3357" s="89" t="s">
        <v>84</v>
      </c>
      <c r="K3357" s="89" t="s">
        <v>76</v>
      </c>
      <c r="L3357" s="89" t="s">
        <v>283</v>
      </c>
      <c r="M3357" s="89" t="s">
        <v>234</v>
      </c>
      <c r="N3357" s="89" t="s">
        <v>344</v>
      </c>
      <c r="O3357" s="92" t="s">
        <v>8330</v>
      </c>
      <c r="P3357" s="93" t="s">
        <v>57</v>
      </c>
      <c r="Q3357" s="110" t="s">
        <v>5322</v>
      </c>
      <c r="R3357" s="94"/>
      <c r="S3357" s="95">
        <v>46168</v>
      </c>
      <c r="T3357" s="95" t="s">
        <v>5203</v>
      </c>
      <c r="U3357" s="95" t="s">
        <v>1125</v>
      </c>
      <c r="V3357" s="91">
        <v>46147</v>
      </c>
      <c r="W3357" s="91">
        <v>46161</v>
      </c>
      <c r="X3357" s="91">
        <v>46168</v>
      </c>
      <c r="Y3357" s="96"/>
      <c r="Z3357" s="89"/>
      <c r="AA3357" s="95"/>
      <c r="AB3357" s="89"/>
      <c r="AC3357" s="109"/>
      <c r="AD3357" s="89"/>
      <c r="AE3357" s="89"/>
      <c r="AF3357" s="191"/>
      <c r="AG3357" s="194"/>
      <c r="AH3357" s="193"/>
      <c r="AI3357" s="97"/>
      <c r="AJ3357" s="97"/>
      <c r="AK3357" s="97"/>
      <c r="AL3357" s="45" t="s">
        <v>67</v>
      </c>
      <c r="AM3357" s="160" t="str">
        <f>MONTH(B3357)&amp;"/"&amp;YEAR(B3357)</f>
        <v>3/2026</v>
      </c>
      <c r="AN3357" s="45">
        <f>WEEKNUM(B3357)-WEEKNUM(EOMONTH(B3357,-1)+1)+1</f>
        <v>4</v>
      </c>
      <c r="AO3357" s="45" t="str">
        <f>MONTH(R3357)&amp;"/"&amp;YEAR(R3357)</f>
        <v>1/1900</v>
      </c>
      <c r="AP3357" s="45" t="e">
        <f>WEEKNUM(R3357)-WEEKNUM(EOMONTH(R3357,-1)+1)+1</f>
        <v>#NUM!</v>
      </c>
      <c r="AQ3357" s="45">
        <f>IF(AU3357="S",IF(Q3357="1. Aceitou o programa",R3357-B3357,0),0)</f>
        <v>0</v>
      </c>
      <c r="AR3357" s="45">
        <f>IF(AU3357="S",IF(AND(S3357&lt;&gt;"",R3357&lt;&gt;""),S3357-R3357,0),0)</f>
        <v>0</v>
      </c>
      <c r="AS3357" s="45">
        <f>IF(AU3357="S",IF(Q3357="1. Aceitou o programa",IF(OR(X3357="Não se Aplica",X3357=""),IF(OR(W3357="Não se Aplica",W3357=""),0,W3357-V3357),AVERAGE(X3357-W3357,W3357-V3357)),0),0)</f>
        <v>0</v>
      </c>
      <c r="AT3357" s="45">
        <f>IF(AU3357="S",IF(AND(Q3357="1. Aceitou o programa",AB3357="Realizada"),IFERROR(IF(AA3357="",0,AA3357-R3357),0),0),0)</f>
        <v>0</v>
      </c>
      <c r="AU3357" s="45" t="str">
        <f>_xlfn.XLOOKUP(U3357,'Lista Suspensa'!$AA$20:$AA$23,'Lista Suspensa'!$AB$20:$AB$23,"N/A")</f>
        <v>S</v>
      </c>
    </row>
    <row r="3358" spans="1:47" ht="12" customHeight="1" x14ac:dyDescent="0.3">
      <c r="A3358" s="87" t="s">
        <v>47</v>
      </c>
      <c r="B3358" s="88">
        <v>46104</v>
      </c>
      <c r="C3358" s="89" t="s">
        <v>48</v>
      </c>
      <c r="D3358" s="89" t="s">
        <v>49</v>
      </c>
      <c r="E3358" s="189">
        <v>95243510</v>
      </c>
      <c r="F3358" s="197" t="s">
        <v>8331</v>
      </c>
      <c r="G3358" s="90">
        <v>11222472732</v>
      </c>
      <c r="H3358" s="91">
        <v>29976</v>
      </c>
      <c r="I3358" s="89"/>
      <c r="J3358" s="89" t="s">
        <v>51</v>
      </c>
      <c r="K3358" s="89" t="s">
        <v>76</v>
      </c>
      <c r="L3358" s="89" t="s">
        <v>95</v>
      </c>
      <c r="M3358" s="89" t="s">
        <v>222</v>
      </c>
      <c r="N3358" s="89" t="s">
        <v>331</v>
      </c>
      <c r="O3358" s="92" t="s">
        <v>8332</v>
      </c>
      <c r="P3358" s="93" t="s">
        <v>57</v>
      </c>
      <c r="Q3358" s="110" t="s">
        <v>5322</v>
      </c>
      <c r="R3358" s="94"/>
      <c r="S3358" s="95">
        <v>46168</v>
      </c>
      <c r="T3358" s="95" t="s">
        <v>5203</v>
      </c>
      <c r="U3358" s="95" t="s">
        <v>1125</v>
      </c>
      <c r="V3358" s="91">
        <v>46147</v>
      </c>
      <c r="W3358" s="91">
        <v>46161</v>
      </c>
      <c r="X3358" s="91">
        <v>46168</v>
      </c>
      <c r="Y3358" s="96"/>
      <c r="Z3358" s="89"/>
      <c r="AA3358" s="95"/>
      <c r="AB3358" s="89"/>
      <c r="AC3358" s="109"/>
      <c r="AD3358" s="89"/>
      <c r="AE3358" s="89"/>
      <c r="AF3358" s="191"/>
      <c r="AG3358" s="194"/>
      <c r="AH3358" s="193"/>
      <c r="AI3358" s="97"/>
      <c r="AJ3358" s="97"/>
      <c r="AK3358" s="97"/>
      <c r="AL3358" s="45" t="s">
        <v>67</v>
      </c>
      <c r="AM3358" s="160" t="str">
        <f>MONTH(B3358)&amp;"/"&amp;YEAR(B3358)</f>
        <v>3/2026</v>
      </c>
      <c r="AN3358" s="45">
        <f>WEEKNUM(B3358)-WEEKNUM(EOMONTH(B3358,-1)+1)+1</f>
        <v>4</v>
      </c>
      <c r="AO3358" s="45" t="str">
        <f>MONTH(R3358)&amp;"/"&amp;YEAR(R3358)</f>
        <v>1/1900</v>
      </c>
      <c r="AP3358" s="45" t="e">
        <f>WEEKNUM(R3358)-WEEKNUM(EOMONTH(R3358,-1)+1)+1</f>
        <v>#NUM!</v>
      </c>
      <c r="AQ3358" s="45">
        <f>IF(AU3358="S",IF(Q3358="1. Aceitou o programa",R3358-B3358,0),0)</f>
        <v>0</v>
      </c>
      <c r="AR3358" s="45">
        <f>IF(AU3358="S",IF(AND(S3358&lt;&gt;"",R3358&lt;&gt;""),S3358-R3358,0),0)</f>
        <v>0</v>
      </c>
      <c r="AS3358" s="45">
        <f>IF(AU3358="S",IF(Q3358="1. Aceitou o programa",IF(OR(X3358="Não se Aplica",X3358=""),IF(OR(W3358="Não se Aplica",W3358=""),0,W3358-V3358),AVERAGE(X3358-W3358,W3358-V3358)),0),0)</f>
        <v>0</v>
      </c>
      <c r="AT3358" s="45">
        <f>IF(AU3358="S",IF(AND(Q3358="1. Aceitou o programa",AB3358="Realizada"),IFERROR(IF(AA3358="",0,AA3358-R3358),0),0),0)</f>
        <v>0</v>
      </c>
      <c r="AU3358" s="45" t="str">
        <f>_xlfn.XLOOKUP(U3358,'Lista Suspensa'!$AA$20:$AA$23,'Lista Suspensa'!$AB$20:$AB$23,"N/A")</f>
        <v>S</v>
      </c>
    </row>
    <row r="3359" spans="1:47" ht="12" customHeight="1" x14ac:dyDescent="0.3">
      <c r="A3359" s="87" t="s">
        <v>47</v>
      </c>
      <c r="B3359" s="88">
        <v>46104</v>
      </c>
      <c r="C3359" s="89" t="s">
        <v>48</v>
      </c>
      <c r="D3359" s="89" t="s">
        <v>49</v>
      </c>
      <c r="E3359" s="189">
        <v>93062501</v>
      </c>
      <c r="F3359" s="197" t="s">
        <v>8333</v>
      </c>
      <c r="G3359" s="90">
        <v>10550499750</v>
      </c>
      <c r="H3359" s="91">
        <v>31208</v>
      </c>
      <c r="I3359" s="89"/>
      <c r="J3359" s="89" t="s">
        <v>51</v>
      </c>
      <c r="K3359" s="89" t="s">
        <v>76</v>
      </c>
      <c r="L3359" s="89" t="s">
        <v>95</v>
      </c>
      <c r="M3359" s="89" t="s">
        <v>823</v>
      </c>
      <c r="N3359" s="89" t="s">
        <v>344</v>
      </c>
      <c r="O3359" s="92" t="s">
        <v>8334</v>
      </c>
      <c r="P3359" s="93" t="s">
        <v>57</v>
      </c>
      <c r="Q3359" s="110" t="s">
        <v>5322</v>
      </c>
      <c r="R3359" s="94"/>
      <c r="S3359" s="95">
        <v>46168</v>
      </c>
      <c r="T3359" s="95" t="s">
        <v>5203</v>
      </c>
      <c r="U3359" s="95" t="s">
        <v>1125</v>
      </c>
      <c r="V3359" s="91">
        <v>46147</v>
      </c>
      <c r="W3359" s="91">
        <v>46161</v>
      </c>
      <c r="X3359" s="91">
        <v>46168</v>
      </c>
      <c r="Y3359" s="96"/>
      <c r="Z3359" s="89"/>
      <c r="AA3359" s="95"/>
      <c r="AB3359" s="89"/>
      <c r="AC3359" s="109"/>
      <c r="AD3359" s="89"/>
      <c r="AE3359" s="89"/>
      <c r="AF3359" s="191"/>
      <c r="AG3359" s="194"/>
      <c r="AH3359" s="193"/>
      <c r="AI3359" s="97"/>
      <c r="AJ3359" s="97"/>
      <c r="AK3359" s="97"/>
      <c r="AL3359" s="45" t="s">
        <v>67</v>
      </c>
      <c r="AM3359" s="160" t="str">
        <f>MONTH(B3359)&amp;"/"&amp;YEAR(B3359)</f>
        <v>3/2026</v>
      </c>
      <c r="AN3359" s="45">
        <f>WEEKNUM(B3359)-WEEKNUM(EOMONTH(B3359,-1)+1)+1</f>
        <v>4</v>
      </c>
      <c r="AO3359" s="45" t="str">
        <f>MONTH(R3359)&amp;"/"&amp;YEAR(R3359)</f>
        <v>1/1900</v>
      </c>
      <c r="AP3359" s="45" t="e">
        <f>WEEKNUM(R3359)-WEEKNUM(EOMONTH(R3359,-1)+1)+1</f>
        <v>#NUM!</v>
      </c>
      <c r="AQ3359" s="45">
        <f>IF(AU3359="S",IF(Q3359="1. Aceitou o programa",R3359-B3359,0),0)</f>
        <v>0</v>
      </c>
      <c r="AR3359" s="45">
        <f>IF(AU3359="S",IF(AND(S3359&lt;&gt;"",R3359&lt;&gt;""),S3359-R3359,0),0)</f>
        <v>0</v>
      </c>
      <c r="AS3359" s="45">
        <f>IF(AU3359="S",IF(Q3359="1. Aceitou o programa",IF(OR(X3359="Não se Aplica",X3359=""),IF(OR(W3359="Não se Aplica",W3359=""),0,W3359-V3359),AVERAGE(X3359-W3359,W3359-V3359)),0),0)</f>
        <v>0</v>
      </c>
      <c r="AT3359" s="45">
        <f>IF(AU3359="S",IF(AND(Q3359="1. Aceitou o programa",AB3359="Realizada"),IFERROR(IF(AA3359="",0,AA3359-R3359),0),0),0)</f>
        <v>0</v>
      </c>
      <c r="AU3359" s="45" t="str">
        <f>_xlfn.XLOOKUP(U3359,'Lista Suspensa'!$AA$20:$AA$23,'Lista Suspensa'!$AB$20:$AB$23,"N/A")</f>
        <v>S</v>
      </c>
    </row>
    <row r="3360" spans="1:47" ht="12" customHeight="1" x14ac:dyDescent="0.3">
      <c r="A3360" s="87" t="s">
        <v>47</v>
      </c>
      <c r="B3360" s="88">
        <v>46104</v>
      </c>
      <c r="C3360" s="89" t="s">
        <v>48</v>
      </c>
      <c r="D3360" s="89" t="s">
        <v>49</v>
      </c>
      <c r="E3360" s="189">
        <v>95006002</v>
      </c>
      <c r="F3360" s="197" t="s">
        <v>8335</v>
      </c>
      <c r="G3360" s="90">
        <v>5709623741</v>
      </c>
      <c r="H3360" s="91">
        <v>30494</v>
      </c>
      <c r="I3360" s="89"/>
      <c r="J3360" s="89" t="s">
        <v>51</v>
      </c>
      <c r="K3360" s="89" t="s">
        <v>76</v>
      </c>
      <c r="L3360" s="89" t="s">
        <v>95</v>
      </c>
      <c r="M3360" s="89" t="s">
        <v>360</v>
      </c>
      <c r="N3360" s="89" t="s">
        <v>331</v>
      </c>
      <c r="O3360" s="92" t="s">
        <v>8336</v>
      </c>
      <c r="P3360" s="93" t="s">
        <v>57</v>
      </c>
      <c r="Q3360" s="110" t="s">
        <v>5322</v>
      </c>
      <c r="R3360" s="94"/>
      <c r="S3360" s="95">
        <v>46168</v>
      </c>
      <c r="T3360" s="95" t="s">
        <v>5203</v>
      </c>
      <c r="U3360" s="95" t="s">
        <v>1125</v>
      </c>
      <c r="V3360" s="91">
        <v>46147</v>
      </c>
      <c r="W3360" s="91">
        <v>46161</v>
      </c>
      <c r="X3360" s="91">
        <v>46168</v>
      </c>
      <c r="Y3360" s="96"/>
      <c r="Z3360" s="89"/>
      <c r="AA3360" s="95"/>
      <c r="AB3360" s="89"/>
      <c r="AC3360" s="109"/>
      <c r="AD3360" s="89"/>
      <c r="AE3360" s="89"/>
      <c r="AF3360" s="191"/>
      <c r="AG3360" s="194"/>
      <c r="AH3360" s="193"/>
      <c r="AI3360" s="97"/>
      <c r="AJ3360" s="97"/>
      <c r="AK3360" s="97"/>
      <c r="AL3360" s="45" t="s">
        <v>67</v>
      </c>
      <c r="AM3360" s="160" t="str">
        <f>MONTH(B3360)&amp;"/"&amp;YEAR(B3360)</f>
        <v>3/2026</v>
      </c>
      <c r="AN3360" s="45">
        <f>WEEKNUM(B3360)-WEEKNUM(EOMONTH(B3360,-1)+1)+1</f>
        <v>4</v>
      </c>
      <c r="AO3360" s="45" t="str">
        <f>MONTH(R3360)&amp;"/"&amp;YEAR(R3360)</f>
        <v>1/1900</v>
      </c>
      <c r="AP3360" s="45" t="e">
        <f>WEEKNUM(R3360)-WEEKNUM(EOMONTH(R3360,-1)+1)+1</f>
        <v>#NUM!</v>
      </c>
      <c r="AQ3360" s="45">
        <f>IF(AU3360="S",IF(Q3360="1. Aceitou o programa",R3360-B3360,0),0)</f>
        <v>0</v>
      </c>
      <c r="AR3360" s="45">
        <f>IF(AU3360="S",IF(AND(S3360&lt;&gt;"",R3360&lt;&gt;""),S3360-R3360,0),0)</f>
        <v>0</v>
      </c>
      <c r="AS3360" s="45">
        <f>IF(AU3360="S",IF(Q3360="1. Aceitou o programa",IF(OR(X3360="Não se Aplica",X3360=""),IF(OR(W3360="Não se Aplica",W3360=""),0,W3360-V3360),AVERAGE(X3360-W3360,W3360-V3360)),0),0)</f>
        <v>0</v>
      </c>
      <c r="AT3360" s="45">
        <f>IF(AU3360="S",IF(AND(Q3360="1. Aceitou o programa",AB3360="Realizada"),IFERROR(IF(AA3360="",0,AA3360-R3360),0),0),0)</f>
        <v>0</v>
      </c>
      <c r="AU3360" s="45" t="str">
        <f>_xlfn.XLOOKUP(U3360,'Lista Suspensa'!$AA$20:$AA$23,'Lista Suspensa'!$AB$20:$AB$23,"N/A")</f>
        <v>S</v>
      </c>
    </row>
    <row r="3361" spans="1:47" ht="12" customHeight="1" x14ac:dyDescent="0.3">
      <c r="A3361" s="87" t="s">
        <v>47</v>
      </c>
      <c r="B3361" s="88">
        <v>46104</v>
      </c>
      <c r="C3361" s="89" t="s">
        <v>48</v>
      </c>
      <c r="D3361" s="89" t="s">
        <v>49</v>
      </c>
      <c r="E3361" s="189">
        <v>93886914</v>
      </c>
      <c r="F3361" s="197" t="s">
        <v>8337</v>
      </c>
      <c r="G3361" s="90">
        <v>8832571900</v>
      </c>
      <c r="H3361" s="91">
        <v>38233</v>
      </c>
      <c r="I3361" s="89"/>
      <c r="J3361" s="89" t="s">
        <v>51</v>
      </c>
      <c r="K3361" s="89" t="s">
        <v>52</v>
      </c>
      <c r="L3361" s="89" t="s">
        <v>4370</v>
      </c>
      <c r="M3361" s="89" t="s">
        <v>8338</v>
      </c>
      <c r="N3361" s="89" t="s">
        <v>150</v>
      </c>
      <c r="O3361" s="92" t="s">
        <v>8339</v>
      </c>
      <c r="P3361" s="93" t="s">
        <v>57</v>
      </c>
      <c r="Q3361" s="110" t="s">
        <v>5322</v>
      </c>
      <c r="R3361" s="94"/>
      <c r="S3361" s="95">
        <v>46168</v>
      </c>
      <c r="T3361" s="95" t="s">
        <v>5203</v>
      </c>
      <c r="U3361" s="95" t="s">
        <v>1125</v>
      </c>
      <c r="V3361" s="91">
        <v>46147</v>
      </c>
      <c r="W3361" s="91">
        <v>46161</v>
      </c>
      <c r="X3361" s="91">
        <v>46168</v>
      </c>
      <c r="Y3361" s="96"/>
      <c r="Z3361" s="89"/>
      <c r="AA3361" s="95"/>
      <c r="AB3361" s="89"/>
      <c r="AC3361" s="109"/>
      <c r="AD3361" s="89"/>
      <c r="AE3361" s="89"/>
      <c r="AF3361" s="191"/>
      <c r="AG3361" s="194"/>
      <c r="AH3361" s="193"/>
      <c r="AI3361" s="97"/>
      <c r="AJ3361" s="97"/>
      <c r="AK3361" s="97"/>
      <c r="AL3361" s="45" t="s">
        <v>67</v>
      </c>
      <c r="AM3361" s="160" t="str">
        <f>MONTH(B3361)&amp;"/"&amp;YEAR(B3361)</f>
        <v>3/2026</v>
      </c>
      <c r="AN3361" s="45">
        <f>WEEKNUM(B3361)-WEEKNUM(EOMONTH(B3361,-1)+1)+1</f>
        <v>4</v>
      </c>
      <c r="AO3361" s="45" t="str">
        <f>MONTH(R3361)&amp;"/"&amp;YEAR(R3361)</f>
        <v>1/1900</v>
      </c>
      <c r="AP3361" s="45" t="e">
        <f>WEEKNUM(R3361)-WEEKNUM(EOMONTH(R3361,-1)+1)+1</f>
        <v>#NUM!</v>
      </c>
      <c r="AQ3361" s="45">
        <f>IF(AU3361="S",IF(Q3361="1. Aceitou o programa",R3361-B3361,0),0)</f>
        <v>0</v>
      </c>
      <c r="AR3361" s="45">
        <f>IF(AU3361="S",IF(AND(S3361&lt;&gt;"",R3361&lt;&gt;""),S3361-R3361,0),0)</f>
        <v>0</v>
      </c>
      <c r="AS3361" s="45">
        <f>IF(AU3361="S",IF(Q3361="1. Aceitou o programa",IF(OR(X3361="Não se Aplica",X3361=""),IF(OR(W3361="Não se Aplica",W3361=""),0,W3361-V3361),AVERAGE(X3361-W3361,W3361-V3361)),0),0)</f>
        <v>0</v>
      </c>
      <c r="AT3361" s="45">
        <f>IF(AU3361="S",IF(AND(Q3361="1. Aceitou o programa",AB3361="Realizada"),IFERROR(IF(AA3361="",0,AA3361-R3361),0),0),0)</f>
        <v>0</v>
      </c>
      <c r="AU3361" s="45" t="str">
        <f>_xlfn.XLOOKUP(U3361,'Lista Suspensa'!$AA$20:$AA$23,'Lista Suspensa'!$AB$20:$AB$23,"N/A")</f>
        <v>S</v>
      </c>
    </row>
    <row r="3362" spans="1:47" ht="12" customHeight="1" x14ac:dyDescent="0.3">
      <c r="A3362" s="87" t="s">
        <v>47</v>
      </c>
      <c r="B3362" s="88">
        <v>46104</v>
      </c>
      <c r="C3362" s="89" t="s">
        <v>48</v>
      </c>
      <c r="D3362" s="89" t="s">
        <v>49</v>
      </c>
      <c r="E3362" s="189">
        <v>93943799</v>
      </c>
      <c r="F3362" s="197" t="s">
        <v>8340</v>
      </c>
      <c r="G3362" s="90">
        <v>2237094845</v>
      </c>
      <c r="H3362" s="91">
        <v>22958</v>
      </c>
      <c r="I3362" s="89"/>
      <c r="J3362" s="89" t="s">
        <v>51</v>
      </c>
      <c r="K3362" s="89" t="s">
        <v>52</v>
      </c>
      <c r="L3362" s="89" t="s">
        <v>85</v>
      </c>
      <c r="M3362" s="89" t="s">
        <v>998</v>
      </c>
      <c r="N3362" s="89" t="s">
        <v>291</v>
      </c>
      <c r="O3362" s="92" t="s">
        <v>8341</v>
      </c>
      <c r="P3362" s="93" t="s">
        <v>57</v>
      </c>
      <c r="Q3362" s="110" t="s">
        <v>5322</v>
      </c>
      <c r="R3362" s="94"/>
      <c r="S3362" s="95">
        <v>46168</v>
      </c>
      <c r="T3362" s="95" t="s">
        <v>5203</v>
      </c>
      <c r="U3362" s="95" t="s">
        <v>1125</v>
      </c>
      <c r="V3362" s="91">
        <v>46147</v>
      </c>
      <c r="W3362" s="91">
        <v>46161</v>
      </c>
      <c r="X3362" s="91">
        <v>46168</v>
      </c>
      <c r="Y3362" s="96"/>
      <c r="Z3362" s="89"/>
      <c r="AA3362" s="95"/>
      <c r="AB3362" s="89"/>
      <c r="AC3362" s="109"/>
      <c r="AD3362" s="89"/>
      <c r="AE3362" s="89"/>
      <c r="AF3362" s="191"/>
      <c r="AG3362" s="194"/>
      <c r="AH3362" s="193"/>
      <c r="AI3362" s="97"/>
      <c r="AJ3362" s="97"/>
      <c r="AK3362" s="97"/>
      <c r="AL3362" s="45" t="s">
        <v>67</v>
      </c>
      <c r="AM3362" s="160" t="str">
        <f>MONTH(B3362)&amp;"/"&amp;YEAR(B3362)</f>
        <v>3/2026</v>
      </c>
      <c r="AN3362" s="45">
        <f>WEEKNUM(B3362)-WEEKNUM(EOMONTH(B3362,-1)+1)+1</f>
        <v>4</v>
      </c>
      <c r="AO3362" s="45" t="str">
        <f>MONTH(R3362)&amp;"/"&amp;YEAR(R3362)</f>
        <v>1/1900</v>
      </c>
      <c r="AP3362" s="45" t="e">
        <f>WEEKNUM(R3362)-WEEKNUM(EOMONTH(R3362,-1)+1)+1</f>
        <v>#NUM!</v>
      </c>
      <c r="AQ3362" s="45">
        <f>IF(AU3362="S",IF(Q3362="1. Aceitou o programa",R3362-B3362,0),0)</f>
        <v>0</v>
      </c>
      <c r="AR3362" s="45">
        <f>IF(AU3362="S",IF(AND(S3362&lt;&gt;"",R3362&lt;&gt;""),S3362-R3362,0),0)</f>
        <v>0</v>
      </c>
      <c r="AS3362" s="45">
        <f>IF(AU3362="S",IF(Q3362="1. Aceitou o programa",IF(OR(X3362="Não se Aplica",X3362=""),IF(OR(W3362="Não se Aplica",W3362=""),0,W3362-V3362),AVERAGE(X3362-W3362,W3362-V3362)),0),0)</f>
        <v>0</v>
      </c>
      <c r="AT3362" s="45">
        <f>IF(AU3362="S",IF(AND(Q3362="1. Aceitou o programa",AB3362="Realizada"),IFERROR(IF(AA3362="",0,AA3362-R3362),0),0),0)</f>
        <v>0</v>
      </c>
      <c r="AU3362" s="45" t="str">
        <f>_xlfn.XLOOKUP(U3362,'Lista Suspensa'!$AA$20:$AA$23,'Lista Suspensa'!$AB$20:$AB$23,"N/A")</f>
        <v>S</v>
      </c>
    </row>
    <row r="3363" spans="1:47" ht="12" customHeight="1" x14ac:dyDescent="0.3">
      <c r="A3363" s="87" t="s">
        <v>47</v>
      </c>
      <c r="B3363" s="88">
        <v>46104</v>
      </c>
      <c r="C3363" s="89" t="s">
        <v>48</v>
      </c>
      <c r="D3363" s="89" t="s">
        <v>49</v>
      </c>
      <c r="E3363" s="189">
        <v>96167350</v>
      </c>
      <c r="F3363" s="197" t="s">
        <v>8342</v>
      </c>
      <c r="G3363" s="90">
        <v>29608794811</v>
      </c>
      <c r="H3363" s="91">
        <v>28940</v>
      </c>
      <c r="I3363" s="89"/>
      <c r="J3363" s="89" t="s">
        <v>84</v>
      </c>
      <c r="K3363" s="89" t="s">
        <v>52</v>
      </c>
      <c r="L3363" s="89" t="s">
        <v>53</v>
      </c>
      <c r="M3363" s="89" t="s">
        <v>267</v>
      </c>
      <c r="N3363" s="89" t="s">
        <v>150</v>
      </c>
      <c r="O3363" s="92" t="s">
        <v>8343</v>
      </c>
      <c r="P3363" s="93" t="s">
        <v>57</v>
      </c>
      <c r="Q3363" s="110" t="s">
        <v>5322</v>
      </c>
      <c r="R3363" s="94"/>
      <c r="S3363" s="95">
        <v>46168</v>
      </c>
      <c r="T3363" s="95" t="s">
        <v>5203</v>
      </c>
      <c r="U3363" s="95" t="s">
        <v>1125</v>
      </c>
      <c r="V3363" s="91">
        <v>46147</v>
      </c>
      <c r="W3363" s="91">
        <v>46161</v>
      </c>
      <c r="X3363" s="91">
        <v>46168</v>
      </c>
      <c r="Y3363" s="96"/>
      <c r="Z3363" s="89"/>
      <c r="AA3363" s="95"/>
      <c r="AB3363" s="89"/>
      <c r="AC3363" s="109"/>
      <c r="AD3363" s="89"/>
      <c r="AE3363" s="89"/>
      <c r="AF3363" s="191"/>
      <c r="AG3363" s="194"/>
      <c r="AH3363" s="193"/>
      <c r="AI3363" s="97"/>
      <c r="AJ3363" s="97"/>
      <c r="AK3363" s="97"/>
      <c r="AL3363" s="45" t="s">
        <v>67</v>
      </c>
      <c r="AM3363" s="160" t="str">
        <f>MONTH(B3363)&amp;"/"&amp;YEAR(B3363)</f>
        <v>3/2026</v>
      </c>
      <c r="AN3363" s="45">
        <f>WEEKNUM(B3363)-WEEKNUM(EOMONTH(B3363,-1)+1)+1</f>
        <v>4</v>
      </c>
      <c r="AO3363" s="45" t="str">
        <f>MONTH(R3363)&amp;"/"&amp;YEAR(R3363)</f>
        <v>1/1900</v>
      </c>
      <c r="AP3363" s="45" t="e">
        <f>WEEKNUM(R3363)-WEEKNUM(EOMONTH(R3363,-1)+1)+1</f>
        <v>#NUM!</v>
      </c>
      <c r="AQ3363" s="45">
        <f>IF(AU3363="S",IF(Q3363="1. Aceitou o programa",R3363-B3363,0),0)</f>
        <v>0</v>
      </c>
      <c r="AR3363" s="45">
        <f>IF(AU3363="S",IF(AND(S3363&lt;&gt;"",R3363&lt;&gt;""),S3363-R3363,0),0)</f>
        <v>0</v>
      </c>
      <c r="AS3363" s="45">
        <f>IF(AU3363="S",IF(Q3363="1. Aceitou o programa",IF(OR(X3363="Não se Aplica",X3363=""),IF(OR(W3363="Não se Aplica",W3363=""),0,W3363-V3363),AVERAGE(X3363-W3363,W3363-V3363)),0),0)</f>
        <v>0</v>
      </c>
      <c r="AT3363" s="45">
        <f>IF(AU3363="S",IF(AND(Q3363="1. Aceitou o programa",AB3363="Realizada"),IFERROR(IF(AA3363="",0,AA3363-R3363),0),0),0)</f>
        <v>0</v>
      </c>
      <c r="AU3363" s="45" t="str">
        <f>_xlfn.XLOOKUP(U3363,'Lista Suspensa'!$AA$20:$AA$23,'Lista Suspensa'!$AB$20:$AB$23,"N/A")</f>
        <v>S</v>
      </c>
    </row>
    <row r="3364" spans="1:47" ht="12" customHeight="1" x14ac:dyDescent="0.3">
      <c r="A3364" s="87" t="s">
        <v>47</v>
      </c>
      <c r="B3364" s="88">
        <v>46104</v>
      </c>
      <c r="C3364" s="89" t="s">
        <v>48</v>
      </c>
      <c r="D3364" s="89" t="s">
        <v>49</v>
      </c>
      <c r="E3364" s="189">
        <v>94474599</v>
      </c>
      <c r="F3364" s="197" t="s">
        <v>8344</v>
      </c>
      <c r="G3364" s="90">
        <v>3227519771</v>
      </c>
      <c r="H3364" s="91">
        <v>27102</v>
      </c>
      <c r="I3364" s="89"/>
      <c r="J3364" s="89" t="s">
        <v>51</v>
      </c>
      <c r="K3364" s="89" t="s">
        <v>76</v>
      </c>
      <c r="L3364" s="89" t="s">
        <v>283</v>
      </c>
      <c r="M3364" s="89" t="s">
        <v>234</v>
      </c>
      <c r="N3364" s="89" t="s">
        <v>331</v>
      </c>
      <c r="O3364" s="92" t="s">
        <v>8345</v>
      </c>
      <c r="P3364" s="93" t="s">
        <v>57</v>
      </c>
      <c r="Q3364" s="110" t="s">
        <v>5322</v>
      </c>
      <c r="R3364" s="94"/>
      <c r="S3364" s="95">
        <v>46168</v>
      </c>
      <c r="T3364" s="95" t="s">
        <v>5203</v>
      </c>
      <c r="U3364" s="95" t="s">
        <v>1125</v>
      </c>
      <c r="V3364" s="91">
        <v>46147</v>
      </c>
      <c r="W3364" s="91">
        <v>46161</v>
      </c>
      <c r="X3364" s="91">
        <v>46168</v>
      </c>
      <c r="Y3364" s="96"/>
      <c r="Z3364" s="89"/>
      <c r="AA3364" s="95"/>
      <c r="AB3364" s="89"/>
      <c r="AC3364" s="109"/>
      <c r="AD3364" s="89"/>
      <c r="AE3364" s="89"/>
      <c r="AF3364" s="191"/>
      <c r="AG3364" s="194"/>
      <c r="AH3364" s="193"/>
      <c r="AI3364" s="97"/>
      <c r="AJ3364" s="97"/>
      <c r="AK3364" s="97"/>
      <c r="AL3364" s="45" t="s">
        <v>67</v>
      </c>
      <c r="AM3364" s="160" t="str">
        <f>MONTH(B3364)&amp;"/"&amp;YEAR(B3364)</f>
        <v>3/2026</v>
      </c>
      <c r="AN3364" s="45">
        <f>WEEKNUM(B3364)-WEEKNUM(EOMONTH(B3364,-1)+1)+1</f>
        <v>4</v>
      </c>
      <c r="AO3364" s="45" t="str">
        <f>MONTH(R3364)&amp;"/"&amp;YEAR(R3364)</f>
        <v>1/1900</v>
      </c>
      <c r="AP3364" s="45" t="e">
        <f>WEEKNUM(R3364)-WEEKNUM(EOMONTH(R3364,-1)+1)+1</f>
        <v>#NUM!</v>
      </c>
      <c r="AQ3364" s="45">
        <f>IF(AU3364="S",IF(Q3364="1. Aceitou o programa",R3364-B3364,0),0)</f>
        <v>0</v>
      </c>
      <c r="AR3364" s="45">
        <f>IF(AU3364="S",IF(AND(S3364&lt;&gt;"",R3364&lt;&gt;""),S3364-R3364,0),0)</f>
        <v>0</v>
      </c>
      <c r="AS3364" s="45">
        <f>IF(AU3364="S",IF(Q3364="1. Aceitou o programa",IF(OR(X3364="Não se Aplica",X3364=""),IF(OR(W3364="Não se Aplica",W3364=""),0,W3364-V3364),AVERAGE(X3364-W3364,W3364-V3364)),0),0)</f>
        <v>0</v>
      </c>
      <c r="AT3364" s="45">
        <f>IF(AU3364="S",IF(AND(Q3364="1. Aceitou o programa",AB3364="Realizada"),IFERROR(IF(AA3364="",0,AA3364-R3364),0),0),0)</f>
        <v>0</v>
      </c>
      <c r="AU3364" s="45" t="str">
        <f>_xlfn.XLOOKUP(U3364,'Lista Suspensa'!$AA$20:$AA$23,'Lista Suspensa'!$AB$20:$AB$23,"N/A")</f>
        <v>S</v>
      </c>
    </row>
    <row r="3365" spans="1:47" ht="12" customHeight="1" x14ac:dyDescent="0.3">
      <c r="A3365" s="87" t="s">
        <v>47</v>
      </c>
      <c r="B3365" s="88">
        <v>46104</v>
      </c>
      <c r="C3365" s="89" t="s">
        <v>48</v>
      </c>
      <c r="D3365" s="89" t="s">
        <v>49</v>
      </c>
      <c r="E3365" s="189">
        <v>94569415</v>
      </c>
      <c r="F3365" s="197" t="s">
        <v>8346</v>
      </c>
      <c r="G3365" s="90">
        <v>1268817740</v>
      </c>
      <c r="H3365" s="91">
        <v>25824</v>
      </c>
      <c r="I3365" s="89"/>
      <c r="J3365" s="89" t="s">
        <v>84</v>
      </c>
      <c r="K3365" s="89" t="s">
        <v>76</v>
      </c>
      <c r="L3365" s="89" t="s">
        <v>101</v>
      </c>
      <c r="M3365" s="89" t="s">
        <v>3496</v>
      </c>
      <c r="N3365" s="89" t="s">
        <v>344</v>
      </c>
      <c r="O3365" s="92" t="s">
        <v>8347</v>
      </c>
      <c r="P3365" s="93" t="s">
        <v>57</v>
      </c>
      <c r="Q3365" s="110" t="s">
        <v>5322</v>
      </c>
      <c r="R3365" s="94"/>
      <c r="S3365" s="95">
        <v>46168</v>
      </c>
      <c r="T3365" s="95" t="s">
        <v>5203</v>
      </c>
      <c r="U3365" s="95" t="s">
        <v>1125</v>
      </c>
      <c r="V3365" s="91">
        <v>46147</v>
      </c>
      <c r="W3365" s="91">
        <v>46161</v>
      </c>
      <c r="X3365" s="91">
        <v>46168</v>
      </c>
      <c r="Y3365" s="96"/>
      <c r="Z3365" s="89"/>
      <c r="AA3365" s="95"/>
      <c r="AB3365" s="89"/>
      <c r="AC3365" s="109"/>
      <c r="AD3365" s="89"/>
      <c r="AE3365" s="89"/>
      <c r="AF3365" s="191"/>
      <c r="AG3365" s="194"/>
      <c r="AH3365" s="193"/>
      <c r="AI3365" s="97"/>
      <c r="AJ3365" s="97"/>
      <c r="AK3365" s="97"/>
      <c r="AL3365" s="45" t="s">
        <v>67</v>
      </c>
      <c r="AM3365" s="160" t="str">
        <f>MONTH(B3365)&amp;"/"&amp;YEAR(B3365)</f>
        <v>3/2026</v>
      </c>
      <c r="AN3365" s="45">
        <f>WEEKNUM(B3365)-WEEKNUM(EOMONTH(B3365,-1)+1)+1</f>
        <v>4</v>
      </c>
      <c r="AO3365" s="45" t="str">
        <f>MONTH(R3365)&amp;"/"&amp;YEAR(R3365)</f>
        <v>1/1900</v>
      </c>
      <c r="AP3365" s="45" t="e">
        <f>WEEKNUM(R3365)-WEEKNUM(EOMONTH(R3365,-1)+1)+1</f>
        <v>#NUM!</v>
      </c>
      <c r="AQ3365" s="45">
        <f>IF(AU3365="S",IF(Q3365="1. Aceitou o programa",R3365-B3365,0),0)</f>
        <v>0</v>
      </c>
      <c r="AR3365" s="45">
        <f>IF(AU3365="S",IF(AND(S3365&lt;&gt;"",R3365&lt;&gt;""),S3365-R3365,0),0)</f>
        <v>0</v>
      </c>
      <c r="AS3365" s="45">
        <f>IF(AU3365="S",IF(Q3365="1. Aceitou o programa",IF(OR(X3365="Não se Aplica",X3365=""),IF(OR(W3365="Não se Aplica",W3365=""),0,W3365-V3365),AVERAGE(X3365-W3365,W3365-V3365)),0),0)</f>
        <v>0</v>
      </c>
      <c r="AT3365" s="45">
        <f>IF(AU3365="S",IF(AND(Q3365="1. Aceitou o programa",AB3365="Realizada"),IFERROR(IF(AA3365="",0,AA3365-R3365),0),0),0)</f>
        <v>0</v>
      </c>
      <c r="AU3365" s="45" t="str">
        <f>_xlfn.XLOOKUP(U3365,'Lista Suspensa'!$AA$20:$AA$23,'Lista Suspensa'!$AB$20:$AB$23,"N/A")</f>
        <v>S</v>
      </c>
    </row>
    <row r="3366" spans="1:47" ht="12" customHeight="1" x14ac:dyDescent="0.3">
      <c r="A3366" s="87" t="s">
        <v>47</v>
      </c>
      <c r="B3366" s="88">
        <v>46104</v>
      </c>
      <c r="C3366" s="89" t="s">
        <v>48</v>
      </c>
      <c r="D3366" s="89" t="s">
        <v>49</v>
      </c>
      <c r="E3366" s="189">
        <v>93104966</v>
      </c>
      <c r="F3366" s="197" t="s">
        <v>8348</v>
      </c>
      <c r="G3366" s="90">
        <v>1938505751</v>
      </c>
      <c r="H3366" s="91">
        <v>26698</v>
      </c>
      <c r="I3366" s="89"/>
      <c r="J3366" s="89" t="s">
        <v>84</v>
      </c>
      <c r="K3366" s="89" t="s">
        <v>76</v>
      </c>
      <c r="L3366" s="89" t="s">
        <v>740</v>
      </c>
      <c r="M3366" s="89" t="s">
        <v>1810</v>
      </c>
      <c r="N3366" s="89" t="s">
        <v>331</v>
      </c>
      <c r="O3366" s="92" t="s">
        <v>8349</v>
      </c>
      <c r="P3366" s="93" t="s">
        <v>57</v>
      </c>
      <c r="Q3366" s="110" t="s">
        <v>5322</v>
      </c>
      <c r="R3366" s="94"/>
      <c r="S3366" s="95">
        <v>46168</v>
      </c>
      <c r="T3366" s="95" t="s">
        <v>5203</v>
      </c>
      <c r="U3366" s="95" t="s">
        <v>1125</v>
      </c>
      <c r="V3366" s="91">
        <v>46156</v>
      </c>
      <c r="W3366" s="91">
        <v>46161</v>
      </c>
      <c r="X3366" s="91">
        <v>46168</v>
      </c>
      <c r="Y3366" s="96"/>
      <c r="Z3366" s="89"/>
      <c r="AA3366" s="95"/>
      <c r="AB3366" s="89"/>
      <c r="AC3366" s="109"/>
      <c r="AD3366" s="89"/>
      <c r="AE3366" s="89"/>
      <c r="AF3366" s="191"/>
      <c r="AG3366" s="194"/>
      <c r="AH3366" s="193"/>
      <c r="AI3366" s="97"/>
      <c r="AJ3366" s="97"/>
      <c r="AK3366" s="97"/>
      <c r="AL3366" s="45" t="s">
        <v>67</v>
      </c>
      <c r="AM3366" s="160" t="str">
        <f>MONTH(B3366)&amp;"/"&amp;YEAR(B3366)</f>
        <v>3/2026</v>
      </c>
      <c r="AN3366" s="45">
        <f>WEEKNUM(B3366)-WEEKNUM(EOMONTH(B3366,-1)+1)+1</f>
        <v>4</v>
      </c>
      <c r="AO3366" s="45" t="str">
        <f>MONTH(R3366)&amp;"/"&amp;YEAR(R3366)</f>
        <v>1/1900</v>
      </c>
      <c r="AP3366" s="45" t="e">
        <f>WEEKNUM(R3366)-WEEKNUM(EOMONTH(R3366,-1)+1)+1</f>
        <v>#NUM!</v>
      </c>
      <c r="AQ3366" s="45">
        <f>IF(AU3366="S",IF(Q3366="1. Aceitou o programa",R3366-B3366,0),0)</f>
        <v>0</v>
      </c>
      <c r="AR3366" s="45">
        <f>IF(AU3366="S",IF(AND(S3366&lt;&gt;"",R3366&lt;&gt;""),S3366-R3366,0),0)</f>
        <v>0</v>
      </c>
      <c r="AS3366" s="45">
        <f>IF(AU3366="S",IF(Q3366="1. Aceitou o programa",IF(OR(X3366="Não se Aplica",X3366=""),IF(OR(W3366="Não se Aplica",W3366=""),0,W3366-V3366),AVERAGE(X3366-W3366,W3366-V3366)),0),0)</f>
        <v>0</v>
      </c>
      <c r="AT3366" s="45">
        <f>IF(AU3366="S",IF(AND(Q3366="1. Aceitou o programa",AB3366="Realizada"),IFERROR(IF(AA3366="",0,AA3366-R3366),0),0),0)</f>
        <v>0</v>
      </c>
      <c r="AU3366" s="45" t="str">
        <f>_xlfn.XLOOKUP(U3366,'Lista Suspensa'!$AA$20:$AA$23,'Lista Suspensa'!$AB$20:$AB$23,"N/A")</f>
        <v>S</v>
      </c>
    </row>
    <row r="3367" spans="1:47" ht="12" customHeight="1" x14ac:dyDescent="0.3">
      <c r="A3367" s="87" t="s">
        <v>47</v>
      </c>
      <c r="B3367" s="88">
        <v>46104</v>
      </c>
      <c r="C3367" s="89" t="s">
        <v>48</v>
      </c>
      <c r="D3367" s="89" t="s">
        <v>49</v>
      </c>
      <c r="E3367" s="189">
        <v>92947970</v>
      </c>
      <c r="F3367" s="197" t="s">
        <v>8350</v>
      </c>
      <c r="G3367" s="90">
        <v>13512789757</v>
      </c>
      <c r="H3367" s="91">
        <v>33298</v>
      </c>
      <c r="I3367" s="89"/>
      <c r="J3367" s="89" t="s">
        <v>51</v>
      </c>
      <c r="K3367" s="89" t="s">
        <v>76</v>
      </c>
      <c r="L3367" s="89" t="s">
        <v>95</v>
      </c>
      <c r="M3367" s="89" t="s">
        <v>1211</v>
      </c>
      <c r="N3367" s="89" t="s">
        <v>331</v>
      </c>
      <c r="O3367" s="92" t="s">
        <v>8351</v>
      </c>
      <c r="P3367" s="93" t="s">
        <v>57</v>
      </c>
      <c r="Q3367" s="110" t="s">
        <v>5322</v>
      </c>
      <c r="R3367" s="94"/>
      <c r="S3367" s="95">
        <v>46168</v>
      </c>
      <c r="T3367" s="95" t="s">
        <v>5203</v>
      </c>
      <c r="U3367" s="95" t="s">
        <v>1125</v>
      </c>
      <c r="V3367" s="91">
        <v>46156</v>
      </c>
      <c r="W3367" s="91">
        <v>46161</v>
      </c>
      <c r="X3367" s="91">
        <v>46168</v>
      </c>
      <c r="Y3367" s="96"/>
      <c r="Z3367" s="89"/>
      <c r="AA3367" s="95"/>
      <c r="AB3367" s="89"/>
      <c r="AC3367" s="109"/>
      <c r="AD3367" s="89"/>
      <c r="AE3367" s="89"/>
      <c r="AF3367" s="191"/>
      <c r="AG3367" s="194"/>
      <c r="AH3367" s="193"/>
      <c r="AI3367" s="97"/>
      <c r="AJ3367" s="97"/>
      <c r="AK3367" s="97"/>
      <c r="AL3367" s="45" t="s">
        <v>67</v>
      </c>
      <c r="AM3367" s="160" t="str">
        <f>MONTH(B3367)&amp;"/"&amp;YEAR(B3367)</f>
        <v>3/2026</v>
      </c>
      <c r="AN3367" s="45">
        <f>WEEKNUM(B3367)-WEEKNUM(EOMONTH(B3367,-1)+1)+1</f>
        <v>4</v>
      </c>
      <c r="AO3367" s="45" t="str">
        <f>MONTH(R3367)&amp;"/"&amp;YEAR(R3367)</f>
        <v>1/1900</v>
      </c>
      <c r="AP3367" s="45" t="e">
        <f>WEEKNUM(R3367)-WEEKNUM(EOMONTH(R3367,-1)+1)+1</f>
        <v>#NUM!</v>
      </c>
      <c r="AQ3367" s="45">
        <f>IF(AU3367="S",IF(Q3367="1. Aceitou o programa",R3367-B3367,0),0)</f>
        <v>0</v>
      </c>
      <c r="AR3367" s="45">
        <f>IF(AU3367="S",IF(AND(S3367&lt;&gt;"",R3367&lt;&gt;""),S3367-R3367,0),0)</f>
        <v>0</v>
      </c>
      <c r="AS3367" s="45">
        <f>IF(AU3367="S",IF(Q3367="1. Aceitou o programa",IF(OR(X3367="Não se Aplica",X3367=""),IF(OR(W3367="Não se Aplica",W3367=""),0,W3367-V3367),AVERAGE(X3367-W3367,W3367-V3367)),0),0)</f>
        <v>0</v>
      </c>
      <c r="AT3367" s="45">
        <f>IF(AU3367="S",IF(AND(Q3367="1. Aceitou o programa",AB3367="Realizada"),IFERROR(IF(AA3367="",0,AA3367-R3367),0),0),0)</f>
        <v>0</v>
      </c>
      <c r="AU3367" s="45" t="str">
        <f>_xlfn.XLOOKUP(U3367,'Lista Suspensa'!$AA$20:$AA$23,'Lista Suspensa'!$AB$20:$AB$23,"N/A")</f>
        <v>S</v>
      </c>
    </row>
    <row r="3368" spans="1:47" ht="12" customHeight="1" x14ac:dyDescent="0.3">
      <c r="A3368" s="87" t="s">
        <v>47</v>
      </c>
      <c r="B3368" s="88">
        <v>46104</v>
      </c>
      <c r="C3368" s="89" t="s">
        <v>48</v>
      </c>
      <c r="D3368" s="89" t="s">
        <v>49</v>
      </c>
      <c r="E3368" s="189">
        <v>94209181</v>
      </c>
      <c r="F3368" s="197" t="s">
        <v>8352</v>
      </c>
      <c r="G3368" s="90">
        <v>9608208416</v>
      </c>
      <c r="H3368" s="91">
        <v>33321</v>
      </c>
      <c r="I3368" s="89"/>
      <c r="J3368" s="89" t="s">
        <v>51</v>
      </c>
      <c r="K3368" s="89" t="s">
        <v>76</v>
      </c>
      <c r="L3368" s="89" t="s">
        <v>95</v>
      </c>
      <c r="M3368" s="89" t="s">
        <v>234</v>
      </c>
      <c r="N3368" s="89" t="s">
        <v>331</v>
      </c>
      <c r="O3368" s="92" t="s">
        <v>8353</v>
      </c>
      <c r="P3368" s="93" t="s">
        <v>57</v>
      </c>
      <c r="Q3368" s="110" t="s">
        <v>5322</v>
      </c>
      <c r="R3368" s="94"/>
      <c r="S3368" s="95">
        <v>46168</v>
      </c>
      <c r="T3368" s="95" t="s">
        <v>5203</v>
      </c>
      <c r="U3368" s="95" t="s">
        <v>1125</v>
      </c>
      <c r="V3368" s="91">
        <v>46156</v>
      </c>
      <c r="W3368" s="91">
        <v>46161</v>
      </c>
      <c r="X3368" s="91">
        <v>46168</v>
      </c>
      <c r="Y3368" s="96"/>
      <c r="Z3368" s="89"/>
      <c r="AA3368" s="95"/>
      <c r="AB3368" s="89"/>
      <c r="AC3368" s="109"/>
      <c r="AD3368" s="89"/>
      <c r="AE3368" s="89"/>
      <c r="AF3368" s="191"/>
      <c r="AG3368" s="194"/>
      <c r="AH3368" s="193"/>
      <c r="AI3368" s="97"/>
      <c r="AJ3368" s="97"/>
      <c r="AK3368" s="97"/>
      <c r="AL3368" s="45" t="s">
        <v>67</v>
      </c>
      <c r="AM3368" s="160" t="str">
        <f>MONTH(B3368)&amp;"/"&amp;YEAR(B3368)</f>
        <v>3/2026</v>
      </c>
      <c r="AN3368" s="45">
        <f>WEEKNUM(B3368)-WEEKNUM(EOMONTH(B3368,-1)+1)+1</f>
        <v>4</v>
      </c>
      <c r="AO3368" s="45" t="str">
        <f>MONTH(R3368)&amp;"/"&amp;YEAR(R3368)</f>
        <v>1/1900</v>
      </c>
      <c r="AP3368" s="45" t="e">
        <f>WEEKNUM(R3368)-WEEKNUM(EOMONTH(R3368,-1)+1)+1</f>
        <v>#NUM!</v>
      </c>
      <c r="AQ3368" s="45">
        <f>IF(AU3368="S",IF(Q3368="1. Aceitou o programa",R3368-B3368,0),0)</f>
        <v>0</v>
      </c>
      <c r="AR3368" s="45">
        <f>IF(AU3368="S",IF(AND(S3368&lt;&gt;"",R3368&lt;&gt;""),S3368-R3368,0),0)</f>
        <v>0</v>
      </c>
      <c r="AS3368" s="45">
        <f>IF(AU3368="S",IF(Q3368="1. Aceitou o programa",IF(OR(X3368="Não se Aplica",X3368=""),IF(OR(W3368="Não se Aplica",W3368=""),0,W3368-V3368),AVERAGE(X3368-W3368,W3368-V3368)),0),0)</f>
        <v>0</v>
      </c>
      <c r="AT3368" s="45">
        <f>IF(AU3368="S",IF(AND(Q3368="1. Aceitou o programa",AB3368="Realizada"),IFERROR(IF(AA3368="",0,AA3368-R3368),0),0),0)</f>
        <v>0</v>
      </c>
      <c r="AU3368" s="45" t="str">
        <f>_xlfn.XLOOKUP(U3368,'Lista Suspensa'!$AA$20:$AA$23,'Lista Suspensa'!$AB$20:$AB$23,"N/A")</f>
        <v>S</v>
      </c>
    </row>
    <row r="3369" spans="1:47" ht="12" customHeight="1" x14ac:dyDescent="0.3">
      <c r="A3369" s="87" t="s">
        <v>47</v>
      </c>
      <c r="B3369" s="88">
        <v>46104</v>
      </c>
      <c r="C3369" s="89" t="s">
        <v>48</v>
      </c>
      <c r="D3369" s="89" t="s">
        <v>49</v>
      </c>
      <c r="E3369" s="189">
        <v>92826457</v>
      </c>
      <c r="F3369" s="197" t="s">
        <v>8354</v>
      </c>
      <c r="G3369" s="90">
        <v>16021236750</v>
      </c>
      <c r="H3369" s="91">
        <v>35714</v>
      </c>
      <c r="I3369" s="89"/>
      <c r="J3369" s="89" t="s">
        <v>84</v>
      </c>
      <c r="K3369" s="89" t="s">
        <v>76</v>
      </c>
      <c r="L3369" s="89" t="s">
        <v>95</v>
      </c>
      <c r="M3369" s="89" t="s">
        <v>540</v>
      </c>
      <c r="N3369" s="89" t="s">
        <v>331</v>
      </c>
      <c r="O3369" s="92" t="s">
        <v>8355</v>
      </c>
      <c r="P3369" s="93" t="s">
        <v>57</v>
      </c>
      <c r="Q3369" s="110" t="s">
        <v>5322</v>
      </c>
      <c r="R3369" s="94"/>
      <c r="S3369" s="95">
        <v>46168</v>
      </c>
      <c r="T3369" s="95" t="s">
        <v>5203</v>
      </c>
      <c r="U3369" s="95" t="s">
        <v>1125</v>
      </c>
      <c r="V3369" s="91">
        <v>46156</v>
      </c>
      <c r="W3369" s="91">
        <v>46161</v>
      </c>
      <c r="X3369" s="91">
        <v>46168</v>
      </c>
      <c r="Y3369" s="96"/>
      <c r="Z3369" s="89"/>
      <c r="AA3369" s="95"/>
      <c r="AB3369" s="89"/>
      <c r="AC3369" s="109"/>
      <c r="AD3369" s="89"/>
      <c r="AE3369" s="89"/>
      <c r="AF3369" s="191"/>
      <c r="AG3369" s="194"/>
      <c r="AH3369" s="193"/>
      <c r="AI3369" s="97"/>
      <c r="AJ3369" s="97"/>
      <c r="AK3369" s="97"/>
      <c r="AL3369" s="45" t="s">
        <v>67</v>
      </c>
      <c r="AM3369" s="160" t="str">
        <f>MONTH(B3369)&amp;"/"&amp;YEAR(B3369)</f>
        <v>3/2026</v>
      </c>
      <c r="AN3369" s="45">
        <f>WEEKNUM(B3369)-WEEKNUM(EOMONTH(B3369,-1)+1)+1</f>
        <v>4</v>
      </c>
      <c r="AO3369" s="45" t="str">
        <f>MONTH(R3369)&amp;"/"&amp;YEAR(R3369)</f>
        <v>1/1900</v>
      </c>
      <c r="AP3369" s="45" t="e">
        <f>WEEKNUM(R3369)-WEEKNUM(EOMONTH(R3369,-1)+1)+1</f>
        <v>#NUM!</v>
      </c>
      <c r="AQ3369" s="45">
        <f>IF(AU3369="S",IF(Q3369="1. Aceitou o programa",R3369-B3369,0),0)</f>
        <v>0</v>
      </c>
      <c r="AR3369" s="45">
        <f>IF(AU3369="S",IF(AND(S3369&lt;&gt;"",R3369&lt;&gt;""),S3369-R3369,0),0)</f>
        <v>0</v>
      </c>
      <c r="AS3369" s="45">
        <f>IF(AU3369="S",IF(Q3369="1. Aceitou o programa",IF(OR(X3369="Não se Aplica",X3369=""),IF(OR(W3369="Não se Aplica",W3369=""),0,W3369-V3369),AVERAGE(X3369-W3369,W3369-V3369)),0),0)</f>
        <v>0</v>
      </c>
      <c r="AT3369" s="45">
        <f>IF(AU3369="S",IF(AND(Q3369="1. Aceitou o programa",AB3369="Realizada"),IFERROR(IF(AA3369="",0,AA3369-R3369),0),0),0)</f>
        <v>0</v>
      </c>
      <c r="AU3369" s="45" t="str">
        <f>_xlfn.XLOOKUP(U3369,'Lista Suspensa'!$AA$20:$AA$23,'Lista Suspensa'!$AB$20:$AB$23,"N/A")</f>
        <v>S</v>
      </c>
    </row>
    <row r="3370" spans="1:47" ht="12" customHeight="1" x14ac:dyDescent="0.3">
      <c r="A3370" s="87" t="s">
        <v>47</v>
      </c>
      <c r="B3370" s="88">
        <v>46104</v>
      </c>
      <c r="C3370" s="89" t="s">
        <v>48</v>
      </c>
      <c r="D3370" s="89" t="s">
        <v>49</v>
      </c>
      <c r="E3370" s="189">
        <v>93124930</v>
      </c>
      <c r="F3370" s="197" t="s">
        <v>8356</v>
      </c>
      <c r="G3370" s="90">
        <v>46179259968</v>
      </c>
      <c r="H3370" s="91">
        <v>22088</v>
      </c>
      <c r="I3370" s="89"/>
      <c r="J3370" s="89" t="s">
        <v>84</v>
      </c>
      <c r="K3370" s="89" t="s">
        <v>76</v>
      </c>
      <c r="L3370" s="89" t="s">
        <v>95</v>
      </c>
      <c r="M3370" s="89" t="s">
        <v>2530</v>
      </c>
      <c r="N3370" s="89" t="s">
        <v>176</v>
      </c>
      <c r="O3370" s="92" t="s">
        <v>8357</v>
      </c>
      <c r="P3370" s="93" t="s">
        <v>57</v>
      </c>
      <c r="Q3370" s="110" t="s">
        <v>5322</v>
      </c>
      <c r="R3370" s="94"/>
      <c r="S3370" s="95">
        <v>46168</v>
      </c>
      <c r="T3370" s="95" t="s">
        <v>5203</v>
      </c>
      <c r="U3370" s="95" t="s">
        <v>1125</v>
      </c>
      <c r="V3370" s="91">
        <v>46156</v>
      </c>
      <c r="W3370" s="91">
        <v>46161</v>
      </c>
      <c r="X3370" s="91">
        <v>46168</v>
      </c>
      <c r="Y3370" s="96"/>
      <c r="Z3370" s="89"/>
      <c r="AA3370" s="95"/>
      <c r="AB3370" s="89"/>
      <c r="AC3370" s="109"/>
      <c r="AD3370" s="89"/>
      <c r="AE3370" s="89"/>
      <c r="AF3370" s="191"/>
      <c r="AG3370" s="194"/>
      <c r="AH3370" s="193"/>
      <c r="AI3370" s="97"/>
      <c r="AJ3370" s="97"/>
      <c r="AK3370" s="97"/>
      <c r="AL3370" s="45" t="s">
        <v>67</v>
      </c>
      <c r="AM3370" s="160" t="str">
        <f>MONTH(B3370)&amp;"/"&amp;YEAR(B3370)</f>
        <v>3/2026</v>
      </c>
      <c r="AN3370" s="45">
        <f>WEEKNUM(B3370)-WEEKNUM(EOMONTH(B3370,-1)+1)+1</f>
        <v>4</v>
      </c>
      <c r="AO3370" s="45" t="str">
        <f>MONTH(R3370)&amp;"/"&amp;YEAR(R3370)</f>
        <v>1/1900</v>
      </c>
      <c r="AP3370" s="45" t="e">
        <f>WEEKNUM(R3370)-WEEKNUM(EOMONTH(R3370,-1)+1)+1</f>
        <v>#NUM!</v>
      </c>
      <c r="AQ3370" s="45">
        <f>IF(AU3370="S",IF(Q3370="1. Aceitou o programa",R3370-B3370,0),0)</f>
        <v>0</v>
      </c>
      <c r="AR3370" s="45">
        <f>IF(AU3370="S",IF(AND(S3370&lt;&gt;"",R3370&lt;&gt;""),S3370-R3370,0),0)</f>
        <v>0</v>
      </c>
      <c r="AS3370" s="45">
        <f>IF(AU3370="S",IF(Q3370="1. Aceitou o programa",IF(OR(X3370="Não se Aplica",X3370=""),IF(OR(W3370="Não se Aplica",W3370=""),0,W3370-V3370),AVERAGE(X3370-W3370,W3370-V3370)),0),0)</f>
        <v>0</v>
      </c>
      <c r="AT3370" s="45">
        <f>IF(AU3370="S",IF(AND(Q3370="1. Aceitou o programa",AB3370="Realizada"),IFERROR(IF(AA3370="",0,AA3370-R3370),0),0),0)</f>
        <v>0</v>
      </c>
      <c r="AU3370" s="45" t="str">
        <f>_xlfn.XLOOKUP(U3370,'Lista Suspensa'!$AA$20:$AA$23,'Lista Suspensa'!$AB$20:$AB$23,"N/A")</f>
        <v>S</v>
      </c>
    </row>
    <row r="3371" spans="1:47" ht="12" customHeight="1" x14ac:dyDescent="0.3">
      <c r="A3371" s="87" t="s">
        <v>47</v>
      </c>
      <c r="B3371" s="88">
        <v>46104</v>
      </c>
      <c r="C3371" s="89" t="s">
        <v>48</v>
      </c>
      <c r="D3371" s="89" t="s">
        <v>49</v>
      </c>
      <c r="E3371" s="189">
        <v>93670899</v>
      </c>
      <c r="F3371" s="197" t="s">
        <v>8358</v>
      </c>
      <c r="G3371" s="90">
        <v>7862897757</v>
      </c>
      <c r="H3371" s="91">
        <v>29151</v>
      </c>
      <c r="I3371" s="89"/>
      <c r="J3371" s="89" t="s">
        <v>51</v>
      </c>
      <c r="K3371" s="89" t="s">
        <v>76</v>
      </c>
      <c r="L3371" s="89" t="s">
        <v>95</v>
      </c>
      <c r="M3371" s="89" t="s">
        <v>577</v>
      </c>
      <c r="N3371" s="89" t="s">
        <v>344</v>
      </c>
      <c r="O3371" s="92" t="s">
        <v>8359</v>
      </c>
      <c r="P3371" s="93" t="s">
        <v>57</v>
      </c>
      <c r="Q3371" s="110" t="s">
        <v>5322</v>
      </c>
      <c r="R3371" s="94"/>
      <c r="S3371" s="95">
        <v>46168</v>
      </c>
      <c r="T3371" s="95" t="s">
        <v>5203</v>
      </c>
      <c r="U3371" s="95" t="s">
        <v>1125</v>
      </c>
      <c r="V3371" s="91">
        <v>46156</v>
      </c>
      <c r="W3371" s="91">
        <v>46161</v>
      </c>
      <c r="X3371" s="91">
        <v>46168</v>
      </c>
      <c r="Y3371" s="96"/>
      <c r="Z3371" s="89"/>
      <c r="AA3371" s="95"/>
      <c r="AB3371" s="89"/>
      <c r="AC3371" s="109"/>
      <c r="AD3371" s="89"/>
      <c r="AE3371" s="89"/>
      <c r="AF3371" s="191"/>
      <c r="AG3371" s="194"/>
      <c r="AH3371" s="193"/>
      <c r="AI3371" s="97"/>
      <c r="AJ3371" s="97"/>
      <c r="AK3371" s="97"/>
      <c r="AL3371" s="45" t="s">
        <v>67</v>
      </c>
      <c r="AM3371" s="160" t="str">
        <f>MONTH(B3371)&amp;"/"&amp;YEAR(B3371)</f>
        <v>3/2026</v>
      </c>
      <c r="AN3371" s="45">
        <f>WEEKNUM(B3371)-WEEKNUM(EOMONTH(B3371,-1)+1)+1</f>
        <v>4</v>
      </c>
      <c r="AO3371" s="45" t="str">
        <f>MONTH(R3371)&amp;"/"&amp;YEAR(R3371)</f>
        <v>1/1900</v>
      </c>
      <c r="AP3371" s="45" t="e">
        <f>WEEKNUM(R3371)-WEEKNUM(EOMONTH(R3371,-1)+1)+1</f>
        <v>#NUM!</v>
      </c>
      <c r="AQ3371" s="45">
        <f>IF(AU3371="S",IF(Q3371="1. Aceitou o programa",R3371-B3371,0),0)</f>
        <v>0</v>
      </c>
      <c r="AR3371" s="45">
        <f>IF(AU3371="S",IF(AND(S3371&lt;&gt;"",R3371&lt;&gt;""),S3371-R3371,0),0)</f>
        <v>0</v>
      </c>
      <c r="AS3371" s="45">
        <f>IF(AU3371="S",IF(Q3371="1. Aceitou o programa",IF(OR(X3371="Não se Aplica",X3371=""),IF(OR(W3371="Não se Aplica",W3371=""),0,W3371-V3371),AVERAGE(X3371-W3371,W3371-V3371)),0),0)</f>
        <v>0</v>
      </c>
      <c r="AT3371" s="45">
        <f>IF(AU3371="S",IF(AND(Q3371="1. Aceitou o programa",AB3371="Realizada"),IFERROR(IF(AA3371="",0,AA3371-R3371),0),0),0)</f>
        <v>0</v>
      </c>
      <c r="AU3371" s="45" t="str">
        <f>_xlfn.XLOOKUP(U3371,'Lista Suspensa'!$AA$20:$AA$23,'Lista Suspensa'!$AB$20:$AB$23,"N/A")</f>
        <v>S</v>
      </c>
    </row>
    <row r="3372" spans="1:47" ht="12" customHeight="1" x14ac:dyDescent="0.3">
      <c r="A3372" s="87" t="s">
        <v>47</v>
      </c>
      <c r="B3372" s="88">
        <v>46104</v>
      </c>
      <c r="C3372" s="89" t="s">
        <v>48</v>
      </c>
      <c r="D3372" s="89" t="s">
        <v>49</v>
      </c>
      <c r="E3372" s="189">
        <v>94218341</v>
      </c>
      <c r="F3372" s="197" t="s">
        <v>8360</v>
      </c>
      <c r="G3372" s="90">
        <v>14195610737</v>
      </c>
      <c r="H3372" s="91">
        <v>39348</v>
      </c>
      <c r="I3372" s="89"/>
      <c r="J3372" s="89" t="s">
        <v>51</v>
      </c>
      <c r="K3372" s="89" t="s">
        <v>76</v>
      </c>
      <c r="L3372" s="89" t="s">
        <v>95</v>
      </c>
      <c r="M3372" s="89" t="s">
        <v>234</v>
      </c>
      <c r="N3372" s="89" t="s">
        <v>331</v>
      </c>
      <c r="O3372" s="92" t="s">
        <v>8361</v>
      </c>
      <c r="P3372" s="93" t="s">
        <v>57</v>
      </c>
      <c r="Q3372" s="110" t="s">
        <v>5322</v>
      </c>
      <c r="R3372" s="94"/>
      <c r="S3372" s="95">
        <v>46168</v>
      </c>
      <c r="T3372" s="95" t="s">
        <v>5203</v>
      </c>
      <c r="U3372" s="95" t="s">
        <v>1125</v>
      </c>
      <c r="V3372" s="91">
        <v>46156</v>
      </c>
      <c r="W3372" s="91">
        <v>46161</v>
      </c>
      <c r="X3372" s="91">
        <v>46168</v>
      </c>
      <c r="Y3372" s="96"/>
      <c r="Z3372" s="89"/>
      <c r="AA3372" s="95"/>
      <c r="AB3372" s="89"/>
      <c r="AC3372" s="109"/>
      <c r="AD3372" s="89"/>
      <c r="AE3372" s="89"/>
      <c r="AF3372" s="191"/>
      <c r="AG3372" s="194"/>
      <c r="AH3372" s="193"/>
      <c r="AI3372" s="97"/>
      <c r="AJ3372" s="97"/>
      <c r="AK3372" s="97"/>
      <c r="AL3372" s="45" t="s">
        <v>67</v>
      </c>
      <c r="AM3372" s="160" t="str">
        <f>MONTH(B3372)&amp;"/"&amp;YEAR(B3372)</f>
        <v>3/2026</v>
      </c>
      <c r="AN3372" s="45">
        <f>WEEKNUM(B3372)-WEEKNUM(EOMONTH(B3372,-1)+1)+1</f>
        <v>4</v>
      </c>
      <c r="AO3372" s="45" t="str">
        <f>MONTH(R3372)&amp;"/"&amp;YEAR(R3372)</f>
        <v>1/1900</v>
      </c>
      <c r="AP3372" s="45" t="e">
        <f>WEEKNUM(R3372)-WEEKNUM(EOMONTH(R3372,-1)+1)+1</f>
        <v>#NUM!</v>
      </c>
      <c r="AQ3372" s="45">
        <f>IF(AU3372="S",IF(Q3372="1. Aceitou o programa",R3372-B3372,0),0)</f>
        <v>0</v>
      </c>
      <c r="AR3372" s="45">
        <f>IF(AU3372="S",IF(AND(S3372&lt;&gt;"",R3372&lt;&gt;""),S3372-R3372,0),0)</f>
        <v>0</v>
      </c>
      <c r="AS3372" s="45">
        <f>IF(AU3372="S",IF(Q3372="1. Aceitou o programa",IF(OR(X3372="Não se Aplica",X3372=""),IF(OR(W3372="Não se Aplica",W3372=""),0,W3372-V3372),AVERAGE(X3372-W3372,W3372-V3372)),0),0)</f>
        <v>0</v>
      </c>
      <c r="AT3372" s="45">
        <f>IF(AU3372="S",IF(AND(Q3372="1. Aceitou o programa",AB3372="Realizada"),IFERROR(IF(AA3372="",0,AA3372-R3372),0),0),0)</f>
        <v>0</v>
      </c>
      <c r="AU3372" s="45" t="str">
        <f>_xlfn.XLOOKUP(U3372,'Lista Suspensa'!$AA$20:$AA$23,'Lista Suspensa'!$AB$20:$AB$23,"N/A")</f>
        <v>S</v>
      </c>
    </row>
    <row r="3373" spans="1:47" ht="12" customHeight="1" x14ac:dyDescent="0.3">
      <c r="A3373" s="87" t="s">
        <v>47</v>
      </c>
      <c r="B3373" s="88">
        <v>46104</v>
      </c>
      <c r="C3373" s="89" t="s">
        <v>48</v>
      </c>
      <c r="D3373" s="89" t="s">
        <v>49</v>
      </c>
      <c r="E3373" s="189">
        <v>94560218</v>
      </c>
      <c r="F3373" s="197" t="s">
        <v>8362</v>
      </c>
      <c r="G3373" s="90">
        <v>16024167709</v>
      </c>
      <c r="H3373" s="91">
        <v>34029</v>
      </c>
      <c r="I3373" s="89"/>
      <c r="J3373" s="89" t="s">
        <v>51</v>
      </c>
      <c r="K3373" s="89" t="s">
        <v>76</v>
      </c>
      <c r="L3373" s="89" t="s">
        <v>101</v>
      </c>
      <c r="M3373" s="89" t="s">
        <v>2311</v>
      </c>
      <c r="N3373" s="89" t="s">
        <v>331</v>
      </c>
      <c r="O3373" s="92" t="s">
        <v>8363</v>
      </c>
      <c r="P3373" s="93" t="s">
        <v>57</v>
      </c>
      <c r="Q3373" s="110" t="s">
        <v>5322</v>
      </c>
      <c r="R3373" s="94"/>
      <c r="S3373" s="95">
        <v>46168</v>
      </c>
      <c r="T3373" s="95" t="s">
        <v>5203</v>
      </c>
      <c r="U3373" s="95" t="s">
        <v>1125</v>
      </c>
      <c r="V3373" s="91">
        <v>46156</v>
      </c>
      <c r="W3373" s="91">
        <v>46161</v>
      </c>
      <c r="X3373" s="91">
        <v>46168</v>
      </c>
      <c r="Y3373" s="96"/>
      <c r="Z3373" s="89"/>
      <c r="AA3373" s="95"/>
      <c r="AB3373" s="89"/>
      <c r="AC3373" s="109"/>
      <c r="AD3373" s="89"/>
      <c r="AE3373" s="89"/>
      <c r="AF3373" s="191"/>
      <c r="AG3373" s="194"/>
      <c r="AH3373" s="193"/>
      <c r="AI3373" s="97"/>
      <c r="AJ3373" s="97"/>
      <c r="AK3373" s="97"/>
      <c r="AL3373" s="45" t="s">
        <v>67</v>
      </c>
      <c r="AM3373" s="160" t="str">
        <f>MONTH(B3373)&amp;"/"&amp;YEAR(B3373)</f>
        <v>3/2026</v>
      </c>
      <c r="AN3373" s="45">
        <f>WEEKNUM(B3373)-WEEKNUM(EOMONTH(B3373,-1)+1)+1</f>
        <v>4</v>
      </c>
      <c r="AO3373" s="45" t="str">
        <f>MONTH(R3373)&amp;"/"&amp;YEAR(R3373)</f>
        <v>1/1900</v>
      </c>
      <c r="AP3373" s="45" t="e">
        <f>WEEKNUM(R3373)-WEEKNUM(EOMONTH(R3373,-1)+1)+1</f>
        <v>#NUM!</v>
      </c>
      <c r="AQ3373" s="45">
        <f>IF(AU3373="S",IF(Q3373="1. Aceitou o programa",R3373-B3373,0),0)</f>
        <v>0</v>
      </c>
      <c r="AR3373" s="45">
        <f>IF(AU3373="S",IF(AND(S3373&lt;&gt;"",R3373&lt;&gt;""),S3373-R3373,0),0)</f>
        <v>0</v>
      </c>
      <c r="AS3373" s="45">
        <f>IF(AU3373="S",IF(Q3373="1. Aceitou o programa",IF(OR(X3373="Não se Aplica",X3373=""),IF(OR(W3373="Não se Aplica",W3373=""),0,W3373-V3373),AVERAGE(X3373-W3373,W3373-V3373)),0),0)</f>
        <v>0</v>
      </c>
      <c r="AT3373" s="45">
        <f>IF(AU3373="S",IF(AND(Q3373="1. Aceitou o programa",AB3373="Realizada"),IFERROR(IF(AA3373="",0,AA3373-R3373),0),0),0)</f>
        <v>0</v>
      </c>
      <c r="AU3373" s="45" t="str">
        <f>_xlfn.XLOOKUP(U3373,'Lista Suspensa'!$AA$20:$AA$23,'Lista Suspensa'!$AB$20:$AB$23,"N/A")</f>
        <v>S</v>
      </c>
    </row>
    <row r="3374" spans="1:47" ht="12" customHeight="1" x14ac:dyDescent="0.3">
      <c r="A3374" s="87" t="s">
        <v>47</v>
      </c>
      <c r="B3374" s="88">
        <v>46104</v>
      </c>
      <c r="C3374" s="89" t="s">
        <v>48</v>
      </c>
      <c r="D3374" s="89" t="s">
        <v>49</v>
      </c>
      <c r="E3374" s="189">
        <v>93510477</v>
      </c>
      <c r="F3374" s="197" t="s">
        <v>8364</v>
      </c>
      <c r="G3374" s="90">
        <v>22806168821</v>
      </c>
      <c r="H3374" s="91">
        <v>30785</v>
      </c>
      <c r="I3374" s="89"/>
      <c r="J3374" s="89" t="s">
        <v>51</v>
      </c>
      <c r="K3374" s="89" t="s">
        <v>52</v>
      </c>
      <c r="L3374" s="89" t="s">
        <v>85</v>
      </c>
      <c r="M3374" s="89" t="s">
        <v>141</v>
      </c>
      <c r="N3374" s="89" t="s">
        <v>137</v>
      </c>
      <c r="O3374" s="92" t="s">
        <v>8365</v>
      </c>
      <c r="P3374" s="93" t="s">
        <v>57</v>
      </c>
      <c r="Q3374" s="110" t="s">
        <v>5322</v>
      </c>
      <c r="R3374" s="94"/>
      <c r="S3374" s="95">
        <v>46168</v>
      </c>
      <c r="T3374" s="95" t="s">
        <v>5203</v>
      </c>
      <c r="U3374" s="95" t="s">
        <v>1125</v>
      </c>
      <c r="V3374" s="91">
        <v>46156</v>
      </c>
      <c r="W3374" s="91">
        <v>46161</v>
      </c>
      <c r="X3374" s="91">
        <v>46168</v>
      </c>
      <c r="Y3374" s="96"/>
      <c r="Z3374" s="89"/>
      <c r="AA3374" s="95"/>
      <c r="AB3374" s="89"/>
      <c r="AC3374" s="109"/>
      <c r="AD3374" s="89"/>
      <c r="AE3374" s="89"/>
      <c r="AF3374" s="191"/>
      <c r="AG3374" s="194"/>
      <c r="AH3374" s="193"/>
      <c r="AI3374" s="97"/>
      <c r="AJ3374" s="97"/>
      <c r="AK3374" s="97"/>
      <c r="AL3374" s="45" t="s">
        <v>67</v>
      </c>
      <c r="AM3374" s="160" t="str">
        <f>MONTH(B3374)&amp;"/"&amp;YEAR(B3374)</f>
        <v>3/2026</v>
      </c>
      <c r="AN3374" s="45">
        <f>WEEKNUM(B3374)-WEEKNUM(EOMONTH(B3374,-1)+1)+1</f>
        <v>4</v>
      </c>
      <c r="AO3374" s="45" t="str">
        <f>MONTH(R3374)&amp;"/"&amp;YEAR(R3374)</f>
        <v>1/1900</v>
      </c>
      <c r="AP3374" s="45" t="e">
        <f>WEEKNUM(R3374)-WEEKNUM(EOMONTH(R3374,-1)+1)+1</f>
        <v>#NUM!</v>
      </c>
      <c r="AQ3374" s="45">
        <f>IF(AU3374="S",IF(Q3374="1. Aceitou o programa",R3374-B3374,0),0)</f>
        <v>0</v>
      </c>
      <c r="AR3374" s="45">
        <f>IF(AU3374="S",IF(AND(S3374&lt;&gt;"",R3374&lt;&gt;""),S3374-R3374,0),0)</f>
        <v>0</v>
      </c>
      <c r="AS3374" s="45">
        <f>IF(AU3374="S",IF(Q3374="1. Aceitou o programa",IF(OR(X3374="Não se Aplica",X3374=""),IF(OR(W3374="Não se Aplica",W3374=""),0,W3374-V3374),AVERAGE(X3374-W3374,W3374-V3374)),0),0)</f>
        <v>0</v>
      </c>
      <c r="AT3374" s="45">
        <f>IF(AU3374="S",IF(AND(Q3374="1. Aceitou o programa",AB3374="Realizada"),IFERROR(IF(AA3374="",0,AA3374-R3374),0),0),0)</f>
        <v>0</v>
      </c>
      <c r="AU3374" s="45" t="str">
        <f>_xlfn.XLOOKUP(U3374,'Lista Suspensa'!$AA$20:$AA$23,'Lista Suspensa'!$AB$20:$AB$23,"N/A")</f>
        <v>S</v>
      </c>
    </row>
    <row r="3375" spans="1:47" ht="12" customHeight="1" x14ac:dyDescent="0.3">
      <c r="A3375" s="87" t="s">
        <v>47</v>
      </c>
      <c r="B3375" s="88">
        <v>46104</v>
      </c>
      <c r="C3375" s="89" t="s">
        <v>48</v>
      </c>
      <c r="D3375" s="89" t="s">
        <v>49</v>
      </c>
      <c r="E3375" s="189">
        <v>94475540</v>
      </c>
      <c r="F3375" s="197" t="s">
        <v>8366</v>
      </c>
      <c r="G3375" s="90">
        <v>5971792717</v>
      </c>
      <c r="H3375" s="91">
        <v>35111</v>
      </c>
      <c r="I3375" s="89"/>
      <c r="J3375" s="89" t="s">
        <v>51</v>
      </c>
      <c r="K3375" s="89" t="s">
        <v>76</v>
      </c>
      <c r="L3375" s="89" t="s">
        <v>95</v>
      </c>
      <c r="M3375" s="89" t="s">
        <v>96</v>
      </c>
      <c r="N3375" s="89" t="s">
        <v>291</v>
      </c>
      <c r="O3375" s="92" t="s">
        <v>8367</v>
      </c>
      <c r="P3375" s="93" t="s">
        <v>57</v>
      </c>
      <c r="Q3375" s="110" t="s">
        <v>5322</v>
      </c>
      <c r="R3375" s="94"/>
      <c r="S3375" s="95">
        <v>46168</v>
      </c>
      <c r="T3375" s="95" t="s">
        <v>5203</v>
      </c>
      <c r="U3375" s="95" t="s">
        <v>1125</v>
      </c>
      <c r="V3375" s="91">
        <v>46156</v>
      </c>
      <c r="W3375" s="91">
        <v>46161</v>
      </c>
      <c r="X3375" s="91">
        <v>46168</v>
      </c>
      <c r="Y3375" s="96"/>
      <c r="Z3375" s="89"/>
      <c r="AA3375" s="95"/>
      <c r="AB3375" s="89"/>
      <c r="AC3375" s="109"/>
      <c r="AD3375" s="89"/>
      <c r="AE3375" s="89"/>
      <c r="AF3375" s="191"/>
      <c r="AG3375" s="194"/>
      <c r="AH3375" s="193"/>
      <c r="AI3375" s="97"/>
      <c r="AJ3375" s="97"/>
      <c r="AK3375" s="97"/>
      <c r="AL3375" s="45" t="s">
        <v>67</v>
      </c>
      <c r="AM3375" s="160" t="str">
        <f>MONTH(B3375)&amp;"/"&amp;YEAR(B3375)</f>
        <v>3/2026</v>
      </c>
      <c r="AN3375" s="45">
        <f>WEEKNUM(B3375)-WEEKNUM(EOMONTH(B3375,-1)+1)+1</f>
        <v>4</v>
      </c>
      <c r="AO3375" s="45" t="str">
        <f>MONTH(R3375)&amp;"/"&amp;YEAR(R3375)</f>
        <v>1/1900</v>
      </c>
      <c r="AP3375" s="45" t="e">
        <f>WEEKNUM(R3375)-WEEKNUM(EOMONTH(R3375,-1)+1)+1</f>
        <v>#NUM!</v>
      </c>
      <c r="AQ3375" s="45">
        <f>IF(AU3375="S",IF(Q3375="1. Aceitou o programa",R3375-B3375,0),0)</f>
        <v>0</v>
      </c>
      <c r="AR3375" s="45">
        <f>IF(AU3375="S",IF(AND(S3375&lt;&gt;"",R3375&lt;&gt;""),S3375-R3375,0),0)</f>
        <v>0</v>
      </c>
      <c r="AS3375" s="45">
        <f>IF(AU3375="S",IF(Q3375="1. Aceitou o programa",IF(OR(X3375="Não se Aplica",X3375=""),IF(OR(W3375="Não se Aplica",W3375=""),0,W3375-V3375),AVERAGE(X3375-W3375,W3375-V3375)),0),0)</f>
        <v>0</v>
      </c>
      <c r="AT3375" s="45">
        <f>IF(AU3375="S",IF(AND(Q3375="1. Aceitou o programa",AB3375="Realizada"),IFERROR(IF(AA3375="",0,AA3375-R3375),0),0),0)</f>
        <v>0</v>
      </c>
      <c r="AU3375" s="45" t="str">
        <f>_xlfn.XLOOKUP(U3375,'Lista Suspensa'!$AA$20:$AA$23,'Lista Suspensa'!$AB$20:$AB$23,"N/A")</f>
        <v>S</v>
      </c>
    </row>
    <row r="3376" spans="1:47" ht="12" customHeight="1" x14ac:dyDescent="0.3">
      <c r="A3376" s="87" t="s">
        <v>47</v>
      </c>
      <c r="B3376" s="88">
        <v>46104</v>
      </c>
      <c r="C3376" s="89" t="s">
        <v>48</v>
      </c>
      <c r="D3376" s="89" t="s">
        <v>49</v>
      </c>
      <c r="E3376" s="189">
        <v>94020109</v>
      </c>
      <c r="F3376" s="197" t="s">
        <v>8368</v>
      </c>
      <c r="G3376" s="90">
        <v>8852571701</v>
      </c>
      <c r="H3376" s="91">
        <v>29087</v>
      </c>
      <c r="I3376" s="89"/>
      <c r="J3376" s="89" t="s">
        <v>51</v>
      </c>
      <c r="K3376" s="89" t="s">
        <v>76</v>
      </c>
      <c r="L3376" s="89" t="s">
        <v>303</v>
      </c>
      <c r="M3376" s="89" t="s">
        <v>2274</v>
      </c>
      <c r="N3376" s="89" t="s">
        <v>197</v>
      </c>
      <c r="O3376" s="92" t="s">
        <v>8369</v>
      </c>
      <c r="P3376" s="93" t="s">
        <v>57</v>
      </c>
      <c r="Q3376" s="110" t="s">
        <v>5322</v>
      </c>
      <c r="R3376" s="94"/>
      <c r="S3376" s="95">
        <v>46168</v>
      </c>
      <c r="T3376" s="95" t="s">
        <v>5203</v>
      </c>
      <c r="U3376" s="95" t="s">
        <v>1125</v>
      </c>
      <c r="V3376" s="91">
        <v>46156</v>
      </c>
      <c r="W3376" s="91">
        <v>46161</v>
      </c>
      <c r="X3376" s="91">
        <v>46168</v>
      </c>
      <c r="Y3376" s="96"/>
      <c r="Z3376" s="89"/>
      <c r="AA3376" s="95"/>
      <c r="AB3376" s="89"/>
      <c r="AC3376" s="109"/>
      <c r="AD3376" s="89"/>
      <c r="AE3376" s="89"/>
      <c r="AF3376" s="191"/>
      <c r="AG3376" s="194"/>
      <c r="AH3376" s="193"/>
      <c r="AI3376" s="97"/>
      <c r="AJ3376" s="97"/>
      <c r="AK3376" s="97"/>
      <c r="AL3376" s="45" t="s">
        <v>67</v>
      </c>
      <c r="AM3376" s="160" t="str">
        <f>MONTH(B3376)&amp;"/"&amp;YEAR(B3376)</f>
        <v>3/2026</v>
      </c>
      <c r="AN3376" s="45">
        <f>WEEKNUM(B3376)-WEEKNUM(EOMONTH(B3376,-1)+1)+1</f>
        <v>4</v>
      </c>
      <c r="AO3376" s="45" t="str">
        <f>MONTH(R3376)&amp;"/"&amp;YEAR(R3376)</f>
        <v>1/1900</v>
      </c>
      <c r="AP3376" s="45" t="e">
        <f>WEEKNUM(R3376)-WEEKNUM(EOMONTH(R3376,-1)+1)+1</f>
        <v>#NUM!</v>
      </c>
      <c r="AQ3376" s="45">
        <f>IF(AU3376="S",IF(Q3376="1. Aceitou o programa",R3376-B3376,0),0)</f>
        <v>0</v>
      </c>
      <c r="AR3376" s="45">
        <f>IF(AU3376="S",IF(AND(S3376&lt;&gt;"",R3376&lt;&gt;""),S3376-R3376,0),0)</f>
        <v>0</v>
      </c>
      <c r="AS3376" s="45">
        <f>IF(AU3376="S",IF(Q3376="1. Aceitou o programa",IF(OR(X3376="Não se Aplica",X3376=""),IF(OR(W3376="Não se Aplica",W3376=""),0,W3376-V3376),AVERAGE(X3376-W3376,W3376-V3376)),0),0)</f>
        <v>0</v>
      </c>
      <c r="AT3376" s="45">
        <f>IF(AU3376="S",IF(AND(Q3376="1. Aceitou o programa",AB3376="Realizada"),IFERROR(IF(AA3376="",0,AA3376-R3376),0),0),0)</f>
        <v>0</v>
      </c>
      <c r="AU3376" s="45" t="str">
        <f>_xlfn.XLOOKUP(U3376,'Lista Suspensa'!$AA$20:$AA$23,'Lista Suspensa'!$AB$20:$AB$23,"N/A")</f>
        <v>S</v>
      </c>
    </row>
    <row r="3377" spans="1:47" ht="12" customHeight="1" x14ac:dyDescent="0.3">
      <c r="A3377" s="87" t="s">
        <v>47</v>
      </c>
      <c r="B3377" s="88">
        <v>46104</v>
      </c>
      <c r="C3377" s="89" t="s">
        <v>48</v>
      </c>
      <c r="D3377" s="89" t="s">
        <v>49</v>
      </c>
      <c r="E3377" s="189">
        <v>93826385</v>
      </c>
      <c r="F3377" s="197" t="s">
        <v>8370</v>
      </c>
      <c r="G3377" s="90">
        <v>15991984794</v>
      </c>
      <c r="H3377" s="91">
        <v>35176</v>
      </c>
      <c r="I3377" s="89"/>
      <c r="J3377" s="89" t="s">
        <v>51</v>
      </c>
      <c r="K3377" s="89" t="s">
        <v>76</v>
      </c>
      <c r="L3377" s="89" t="s">
        <v>95</v>
      </c>
      <c r="M3377" s="89" t="s">
        <v>1757</v>
      </c>
      <c r="N3377" s="89" t="s">
        <v>331</v>
      </c>
      <c r="O3377" s="92" t="s">
        <v>8371</v>
      </c>
      <c r="P3377" s="93" t="s">
        <v>57</v>
      </c>
      <c r="Q3377" s="110" t="s">
        <v>5322</v>
      </c>
      <c r="R3377" s="94"/>
      <c r="S3377" s="95">
        <v>46168</v>
      </c>
      <c r="T3377" s="95" t="s">
        <v>5203</v>
      </c>
      <c r="U3377" s="95" t="s">
        <v>1125</v>
      </c>
      <c r="V3377" s="91">
        <v>46156</v>
      </c>
      <c r="W3377" s="91">
        <v>46161</v>
      </c>
      <c r="X3377" s="91">
        <v>46168</v>
      </c>
      <c r="Y3377" s="96"/>
      <c r="Z3377" s="89"/>
      <c r="AA3377" s="95"/>
      <c r="AB3377" s="89"/>
      <c r="AC3377" s="109"/>
      <c r="AD3377" s="89"/>
      <c r="AE3377" s="89"/>
      <c r="AF3377" s="191"/>
      <c r="AG3377" s="194"/>
      <c r="AH3377" s="193"/>
      <c r="AI3377" s="97"/>
      <c r="AJ3377" s="97"/>
      <c r="AK3377" s="97"/>
      <c r="AL3377" s="45" t="s">
        <v>67</v>
      </c>
      <c r="AM3377" s="160" t="str">
        <f>MONTH(B3377)&amp;"/"&amp;YEAR(B3377)</f>
        <v>3/2026</v>
      </c>
      <c r="AN3377" s="45">
        <f>WEEKNUM(B3377)-WEEKNUM(EOMONTH(B3377,-1)+1)+1</f>
        <v>4</v>
      </c>
      <c r="AO3377" s="45" t="str">
        <f>MONTH(R3377)&amp;"/"&amp;YEAR(R3377)</f>
        <v>1/1900</v>
      </c>
      <c r="AP3377" s="45" t="e">
        <f>WEEKNUM(R3377)-WEEKNUM(EOMONTH(R3377,-1)+1)+1</f>
        <v>#NUM!</v>
      </c>
      <c r="AQ3377" s="45">
        <f>IF(AU3377="S",IF(Q3377="1. Aceitou o programa",R3377-B3377,0),0)</f>
        <v>0</v>
      </c>
      <c r="AR3377" s="45">
        <f>IF(AU3377="S",IF(AND(S3377&lt;&gt;"",R3377&lt;&gt;""),S3377-R3377,0),0)</f>
        <v>0</v>
      </c>
      <c r="AS3377" s="45">
        <f>IF(AU3377="S",IF(Q3377="1. Aceitou o programa",IF(OR(X3377="Não se Aplica",X3377=""),IF(OR(W3377="Não se Aplica",W3377=""),0,W3377-V3377),AVERAGE(X3377-W3377,W3377-V3377)),0),0)</f>
        <v>0</v>
      </c>
      <c r="AT3377" s="45">
        <f>IF(AU3377="S",IF(AND(Q3377="1. Aceitou o programa",AB3377="Realizada"),IFERROR(IF(AA3377="",0,AA3377-R3377),0),0),0)</f>
        <v>0</v>
      </c>
      <c r="AU3377" s="45" t="str">
        <f>_xlfn.XLOOKUP(U3377,'Lista Suspensa'!$AA$20:$AA$23,'Lista Suspensa'!$AB$20:$AB$23,"N/A")</f>
        <v>S</v>
      </c>
    </row>
    <row r="3378" spans="1:47" ht="12" customHeight="1" x14ac:dyDescent="0.3">
      <c r="A3378" s="87" t="s">
        <v>47</v>
      </c>
      <c r="B3378" s="88">
        <v>46104</v>
      </c>
      <c r="C3378" s="89" t="s">
        <v>48</v>
      </c>
      <c r="D3378" s="89" t="s">
        <v>49</v>
      </c>
      <c r="E3378" s="189">
        <v>94682761</v>
      </c>
      <c r="F3378" s="197" t="s">
        <v>8372</v>
      </c>
      <c r="G3378" s="90">
        <v>5569455736</v>
      </c>
      <c r="H3378" s="91">
        <v>30214</v>
      </c>
      <c r="I3378" s="89"/>
      <c r="J3378" s="89" t="s">
        <v>51</v>
      </c>
      <c r="K3378" s="89" t="s">
        <v>76</v>
      </c>
      <c r="L3378" s="89" t="s">
        <v>95</v>
      </c>
      <c r="M3378" s="89" t="s">
        <v>2742</v>
      </c>
      <c r="N3378" s="89" t="s">
        <v>331</v>
      </c>
      <c r="O3378" s="92" t="s">
        <v>8373</v>
      </c>
      <c r="P3378" s="93" t="s">
        <v>57</v>
      </c>
      <c r="Q3378" s="110" t="s">
        <v>5322</v>
      </c>
      <c r="R3378" s="94"/>
      <c r="S3378" s="95">
        <v>46168</v>
      </c>
      <c r="T3378" s="95" t="s">
        <v>5203</v>
      </c>
      <c r="U3378" s="95" t="s">
        <v>1125</v>
      </c>
      <c r="V3378" s="91">
        <v>46156</v>
      </c>
      <c r="W3378" s="91">
        <v>46161</v>
      </c>
      <c r="X3378" s="91">
        <v>46168</v>
      </c>
      <c r="Y3378" s="96"/>
      <c r="Z3378" s="89"/>
      <c r="AA3378" s="95"/>
      <c r="AB3378" s="89"/>
      <c r="AC3378" s="109"/>
      <c r="AD3378" s="89"/>
      <c r="AE3378" s="89"/>
      <c r="AF3378" s="191"/>
      <c r="AG3378" s="194"/>
      <c r="AH3378" s="193"/>
      <c r="AI3378" s="97"/>
      <c r="AJ3378" s="97"/>
      <c r="AK3378" s="97"/>
      <c r="AL3378" s="45" t="s">
        <v>67</v>
      </c>
      <c r="AM3378" s="160" t="str">
        <f>MONTH(B3378)&amp;"/"&amp;YEAR(B3378)</f>
        <v>3/2026</v>
      </c>
      <c r="AN3378" s="45">
        <f>WEEKNUM(B3378)-WEEKNUM(EOMONTH(B3378,-1)+1)+1</f>
        <v>4</v>
      </c>
      <c r="AO3378" s="45" t="str">
        <f>MONTH(R3378)&amp;"/"&amp;YEAR(R3378)</f>
        <v>1/1900</v>
      </c>
      <c r="AP3378" s="45" t="e">
        <f>WEEKNUM(R3378)-WEEKNUM(EOMONTH(R3378,-1)+1)+1</f>
        <v>#NUM!</v>
      </c>
      <c r="AQ3378" s="45">
        <f>IF(AU3378="S",IF(Q3378="1. Aceitou o programa",R3378-B3378,0),0)</f>
        <v>0</v>
      </c>
      <c r="AR3378" s="45">
        <f>IF(AU3378="S",IF(AND(S3378&lt;&gt;"",R3378&lt;&gt;""),S3378-R3378,0),0)</f>
        <v>0</v>
      </c>
      <c r="AS3378" s="45">
        <f>IF(AU3378="S",IF(Q3378="1. Aceitou o programa",IF(OR(X3378="Não se Aplica",X3378=""),IF(OR(W3378="Não se Aplica",W3378=""),0,W3378-V3378),AVERAGE(X3378-W3378,W3378-V3378)),0),0)</f>
        <v>0</v>
      </c>
      <c r="AT3378" s="45">
        <f>IF(AU3378="S",IF(AND(Q3378="1. Aceitou o programa",AB3378="Realizada"),IFERROR(IF(AA3378="",0,AA3378-R3378),0),0),0)</f>
        <v>0</v>
      </c>
      <c r="AU3378" s="45" t="str">
        <f>_xlfn.XLOOKUP(U3378,'Lista Suspensa'!$AA$20:$AA$23,'Lista Suspensa'!$AB$20:$AB$23,"N/A")</f>
        <v>S</v>
      </c>
    </row>
    <row r="3379" spans="1:47" ht="12" customHeight="1" x14ac:dyDescent="0.3">
      <c r="A3379" s="87" t="s">
        <v>47</v>
      </c>
      <c r="B3379" s="88">
        <v>46104</v>
      </c>
      <c r="C3379" s="89" t="s">
        <v>48</v>
      </c>
      <c r="D3379" s="89" t="s">
        <v>49</v>
      </c>
      <c r="E3379" s="189">
        <v>94070391</v>
      </c>
      <c r="F3379" s="197" t="s">
        <v>8374</v>
      </c>
      <c r="G3379" s="90">
        <v>14086057832</v>
      </c>
      <c r="H3379" s="91">
        <v>27278</v>
      </c>
      <c r="I3379" s="89"/>
      <c r="J3379" s="89" t="s">
        <v>51</v>
      </c>
      <c r="K3379" s="89" t="s">
        <v>52</v>
      </c>
      <c r="L3379" s="89" t="s">
        <v>2964</v>
      </c>
      <c r="M3379" s="89" t="s">
        <v>8375</v>
      </c>
      <c r="N3379" s="89" t="s">
        <v>150</v>
      </c>
      <c r="O3379" s="92" t="s">
        <v>8376</v>
      </c>
      <c r="P3379" s="93" t="s">
        <v>57</v>
      </c>
      <c r="Q3379" s="110" t="s">
        <v>5322</v>
      </c>
      <c r="R3379" s="94"/>
      <c r="S3379" s="95">
        <v>46168</v>
      </c>
      <c r="T3379" s="95" t="s">
        <v>5203</v>
      </c>
      <c r="U3379" s="95" t="s">
        <v>1125</v>
      </c>
      <c r="V3379" s="91">
        <v>46156</v>
      </c>
      <c r="W3379" s="91">
        <v>46161</v>
      </c>
      <c r="X3379" s="91">
        <v>46168</v>
      </c>
      <c r="Y3379" s="96"/>
      <c r="Z3379" s="89"/>
      <c r="AA3379" s="95"/>
      <c r="AB3379" s="89"/>
      <c r="AC3379" s="109"/>
      <c r="AD3379" s="89"/>
      <c r="AE3379" s="89"/>
      <c r="AF3379" s="191"/>
      <c r="AG3379" s="194"/>
      <c r="AH3379" s="193"/>
      <c r="AI3379" s="97"/>
      <c r="AJ3379" s="97"/>
      <c r="AK3379" s="97"/>
      <c r="AL3379" s="45" t="s">
        <v>67</v>
      </c>
      <c r="AM3379" s="160" t="str">
        <f>MONTH(B3379)&amp;"/"&amp;YEAR(B3379)</f>
        <v>3/2026</v>
      </c>
      <c r="AN3379" s="45">
        <f>WEEKNUM(B3379)-WEEKNUM(EOMONTH(B3379,-1)+1)+1</f>
        <v>4</v>
      </c>
      <c r="AO3379" s="45" t="str">
        <f>MONTH(R3379)&amp;"/"&amp;YEAR(R3379)</f>
        <v>1/1900</v>
      </c>
      <c r="AP3379" s="45" t="e">
        <f>WEEKNUM(R3379)-WEEKNUM(EOMONTH(R3379,-1)+1)+1</f>
        <v>#NUM!</v>
      </c>
      <c r="AQ3379" s="45">
        <f>IF(AU3379="S",IF(Q3379="1. Aceitou o programa",R3379-B3379,0),0)</f>
        <v>0</v>
      </c>
      <c r="AR3379" s="45">
        <f>IF(AU3379="S",IF(AND(S3379&lt;&gt;"",R3379&lt;&gt;""),S3379-R3379,0),0)</f>
        <v>0</v>
      </c>
      <c r="AS3379" s="45">
        <f>IF(AU3379="S",IF(Q3379="1. Aceitou o programa",IF(OR(X3379="Não se Aplica",X3379=""),IF(OR(W3379="Não se Aplica",W3379=""),0,W3379-V3379),AVERAGE(X3379-W3379,W3379-V3379)),0),0)</f>
        <v>0</v>
      </c>
      <c r="AT3379" s="45">
        <f>IF(AU3379="S",IF(AND(Q3379="1. Aceitou o programa",AB3379="Realizada"),IFERROR(IF(AA3379="",0,AA3379-R3379),0),0),0)</f>
        <v>0</v>
      </c>
      <c r="AU3379" s="45" t="str">
        <f>_xlfn.XLOOKUP(U3379,'Lista Suspensa'!$AA$20:$AA$23,'Lista Suspensa'!$AB$20:$AB$23,"N/A")</f>
        <v>S</v>
      </c>
    </row>
    <row r="3380" spans="1:47" ht="12" customHeight="1" x14ac:dyDescent="0.3">
      <c r="A3380" s="87" t="s">
        <v>47</v>
      </c>
      <c r="B3380" s="88">
        <v>46104</v>
      </c>
      <c r="C3380" s="89" t="s">
        <v>48</v>
      </c>
      <c r="D3380" s="89" t="s">
        <v>49</v>
      </c>
      <c r="E3380" s="189">
        <v>95259882</v>
      </c>
      <c r="F3380" s="197" t="s">
        <v>8377</v>
      </c>
      <c r="G3380" s="90">
        <v>45347963824</v>
      </c>
      <c r="H3380" s="91">
        <v>40889</v>
      </c>
      <c r="I3380" s="89"/>
      <c r="J3380" s="89" t="s">
        <v>51</v>
      </c>
      <c r="K3380" s="89" t="s">
        <v>52</v>
      </c>
      <c r="L3380" s="89" t="s">
        <v>85</v>
      </c>
      <c r="M3380" s="89" t="s">
        <v>4569</v>
      </c>
      <c r="N3380" s="89" t="s">
        <v>150</v>
      </c>
      <c r="O3380" s="92" t="s">
        <v>8378</v>
      </c>
      <c r="P3380" s="93" t="s">
        <v>57</v>
      </c>
      <c r="Q3380" s="110" t="s">
        <v>5322</v>
      </c>
      <c r="R3380" s="94"/>
      <c r="S3380" s="95">
        <v>46168</v>
      </c>
      <c r="T3380" s="95" t="s">
        <v>5203</v>
      </c>
      <c r="U3380" s="95" t="s">
        <v>1125</v>
      </c>
      <c r="V3380" s="91">
        <v>46156</v>
      </c>
      <c r="W3380" s="91">
        <v>46161</v>
      </c>
      <c r="X3380" s="91">
        <v>46168</v>
      </c>
      <c r="Y3380" s="96"/>
      <c r="Z3380" s="89"/>
      <c r="AA3380" s="95"/>
      <c r="AB3380" s="89"/>
      <c r="AC3380" s="109"/>
      <c r="AD3380" s="89"/>
      <c r="AE3380" s="89"/>
      <c r="AF3380" s="191"/>
      <c r="AG3380" s="194"/>
      <c r="AH3380" s="193"/>
      <c r="AI3380" s="97"/>
      <c r="AJ3380" s="97"/>
      <c r="AK3380" s="97"/>
      <c r="AL3380" s="45" t="s">
        <v>67</v>
      </c>
      <c r="AM3380" s="160" t="str">
        <f>MONTH(B3380)&amp;"/"&amp;YEAR(B3380)</f>
        <v>3/2026</v>
      </c>
      <c r="AN3380" s="45">
        <f>WEEKNUM(B3380)-WEEKNUM(EOMONTH(B3380,-1)+1)+1</f>
        <v>4</v>
      </c>
      <c r="AO3380" s="45" t="str">
        <f>MONTH(R3380)&amp;"/"&amp;YEAR(R3380)</f>
        <v>1/1900</v>
      </c>
      <c r="AP3380" s="45" t="e">
        <f>WEEKNUM(R3380)-WEEKNUM(EOMONTH(R3380,-1)+1)+1</f>
        <v>#NUM!</v>
      </c>
      <c r="AQ3380" s="45">
        <f>IF(AU3380="S",IF(Q3380="1. Aceitou o programa",R3380-B3380,0),0)</f>
        <v>0</v>
      </c>
      <c r="AR3380" s="45">
        <f>IF(AU3380="S",IF(AND(S3380&lt;&gt;"",R3380&lt;&gt;""),S3380-R3380,0),0)</f>
        <v>0</v>
      </c>
      <c r="AS3380" s="45">
        <f>IF(AU3380="S",IF(Q3380="1. Aceitou o programa",IF(OR(X3380="Não se Aplica",X3380=""),IF(OR(W3380="Não se Aplica",W3380=""),0,W3380-V3380),AVERAGE(X3380-W3380,W3380-V3380)),0),0)</f>
        <v>0</v>
      </c>
      <c r="AT3380" s="45">
        <f>IF(AU3380="S",IF(AND(Q3380="1. Aceitou o programa",AB3380="Realizada"),IFERROR(IF(AA3380="",0,AA3380-R3380),0),0),0)</f>
        <v>0</v>
      </c>
      <c r="AU3380" s="45" t="str">
        <f>_xlfn.XLOOKUP(U3380,'Lista Suspensa'!$AA$20:$AA$23,'Lista Suspensa'!$AB$20:$AB$23,"N/A")</f>
        <v>S</v>
      </c>
    </row>
    <row r="3381" spans="1:47" ht="12" customHeight="1" x14ac:dyDescent="0.3">
      <c r="A3381" s="87" t="s">
        <v>47</v>
      </c>
      <c r="B3381" s="88">
        <v>46104</v>
      </c>
      <c r="C3381" s="89" t="s">
        <v>48</v>
      </c>
      <c r="D3381" s="89" t="s">
        <v>49</v>
      </c>
      <c r="E3381" s="189">
        <v>92824729</v>
      </c>
      <c r="F3381" s="197" t="s">
        <v>8379</v>
      </c>
      <c r="G3381" s="90">
        <v>45551091805</v>
      </c>
      <c r="H3381" s="91">
        <v>37743</v>
      </c>
      <c r="I3381" s="89"/>
      <c r="J3381" s="89" t="s">
        <v>51</v>
      </c>
      <c r="K3381" s="89" t="s">
        <v>52</v>
      </c>
      <c r="L3381" s="89" t="s">
        <v>53</v>
      </c>
      <c r="M3381" s="89" t="s">
        <v>983</v>
      </c>
      <c r="N3381" s="89" t="s">
        <v>150</v>
      </c>
      <c r="O3381" s="92" t="s">
        <v>8380</v>
      </c>
      <c r="P3381" s="93" t="s">
        <v>57</v>
      </c>
      <c r="Q3381" s="110" t="s">
        <v>5322</v>
      </c>
      <c r="R3381" s="94"/>
      <c r="S3381" s="95">
        <v>46168</v>
      </c>
      <c r="T3381" s="95" t="s">
        <v>5203</v>
      </c>
      <c r="U3381" s="95" t="s">
        <v>1125</v>
      </c>
      <c r="V3381" s="91">
        <v>46156</v>
      </c>
      <c r="W3381" s="91">
        <v>46161</v>
      </c>
      <c r="X3381" s="91">
        <v>46168</v>
      </c>
      <c r="Y3381" s="96"/>
      <c r="Z3381" s="89"/>
      <c r="AA3381" s="95"/>
      <c r="AB3381" s="89"/>
      <c r="AC3381" s="109"/>
      <c r="AD3381" s="89"/>
      <c r="AE3381" s="89"/>
      <c r="AF3381" s="191"/>
      <c r="AG3381" s="194"/>
      <c r="AH3381" s="193"/>
      <c r="AI3381" s="97"/>
      <c r="AJ3381" s="97"/>
      <c r="AK3381" s="97"/>
      <c r="AL3381" s="45" t="s">
        <v>67</v>
      </c>
      <c r="AM3381" s="160" t="str">
        <f>MONTH(B3381)&amp;"/"&amp;YEAR(B3381)</f>
        <v>3/2026</v>
      </c>
      <c r="AN3381" s="45">
        <f>WEEKNUM(B3381)-WEEKNUM(EOMONTH(B3381,-1)+1)+1</f>
        <v>4</v>
      </c>
      <c r="AO3381" s="45" t="str">
        <f>MONTH(R3381)&amp;"/"&amp;YEAR(R3381)</f>
        <v>1/1900</v>
      </c>
      <c r="AP3381" s="45" t="e">
        <f>WEEKNUM(R3381)-WEEKNUM(EOMONTH(R3381,-1)+1)+1</f>
        <v>#NUM!</v>
      </c>
      <c r="AQ3381" s="45">
        <f>IF(AU3381="S",IF(Q3381="1. Aceitou o programa",R3381-B3381,0),0)</f>
        <v>0</v>
      </c>
      <c r="AR3381" s="45">
        <f>IF(AU3381="S",IF(AND(S3381&lt;&gt;"",R3381&lt;&gt;""),S3381-R3381,0),0)</f>
        <v>0</v>
      </c>
      <c r="AS3381" s="45">
        <f>IF(AU3381="S",IF(Q3381="1. Aceitou o programa",IF(OR(X3381="Não se Aplica",X3381=""),IF(OR(W3381="Não se Aplica",W3381=""),0,W3381-V3381),AVERAGE(X3381-W3381,W3381-V3381)),0),0)</f>
        <v>0</v>
      </c>
      <c r="AT3381" s="45">
        <f>IF(AU3381="S",IF(AND(Q3381="1. Aceitou o programa",AB3381="Realizada"),IFERROR(IF(AA3381="",0,AA3381-R3381),0),0),0)</f>
        <v>0</v>
      </c>
      <c r="AU3381" s="45" t="str">
        <f>_xlfn.XLOOKUP(U3381,'Lista Suspensa'!$AA$20:$AA$23,'Lista Suspensa'!$AB$20:$AB$23,"N/A")</f>
        <v>S</v>
      </c>
    </row>
    <row r="3382" spans="1:47" ht="12" customHeight="1" x14ac:dyDescent="0.3">
      <c r="A3382" s="87" t="s">
        <v>47</v>
      </c>
      <c r="B3382" s="88">
        <v>46104</v>
      </c>
      <c r="C3382" s="89" t="s">
        <v>48</v>
      </c>
      <c r="D3382" s="89" t="s">
        <v>49</v>
      </c>
      <c r="E3382" s="189">
        <v>95506970</v>
      </c>
      <c r="F3382" s="197" t="s">
        <v>8381</v>
      </c>
      <c r="G3382" s="90">
        <v>15927047785</v>
      </c>
      <c r="H3382" s="91">
        <v>35496</v>
      </c>
      <c r="I3382" s="89"/>
      <c r="J3382" s="89" t="s">
        <v>51</v>
      </c>
      <c r="K3382" s="89" t="s">
        <v>76</v>
      </c>
      <c r="L3382" s="89" t="s">
        <v>740</v>
      </c>
      <c r="M3382" s="89" t="s">
        <v>334</v>
      </c>
      <c r="N3382" s="89" t="s">
        <v>344</v>
      </c>
      <c r="O3382" s="92" t="s">
        <v>8382</v>
      </c>
      <c r="P3382" s="93" t="s">
        <v>57</v>
      </c>
      <c r="Q3382" s="110" t="s">
        <v>5322</v>
      </c>
      <c r="R3382" s="94"/>
      <c r="S3382" s="95">
        <v>46168</v>
      </c>
      <c r="T3382" s="95" t="s">
        <v>5203</v>
      </c>
      <c r="U3382" s="95" t="s">
        <v>1125</v>
      </c>
      <c r="V3382" s="91">
        <v>46156</v>
      </c>
      <c r="W3382" s="91">
        <v>46161</v>
      </c>
      <c r="X3382" s="91">
        <v>46168</v>
      </c>
      <c r="Y3382" s="96"/>
      <c r="Z3382" s="89"/>
      <c r="AA3382" s="95"/>
      <c r="AB3382" s="89"/>
      <c r="AC3382" s="109"/>
      <c r="AD3382" s="89"/>
      <c r="AE3382" s="89"/>
      <c r="AF3382" s="191"/>
      <c r="AG3382" s="194"/>
      <c r="AH3382" s="193"/>
      <c r="AI3382" s="97"/>
      <c r="AJ3382" s="97"/>
      <c r="AK3382" s="97"/>
      <c r="AL3382" s="45" t="s">
        <v>67</v>
      </c>
      <c r="AM3382" s="160" t="str">
        <f>MONTH(B3382)&amp;"/"&amp;YEAR(B3382)</f>
        <v>3/2026</v>
      </c>
      <c r="AN3382" s="45">
        <f>WEEKNUM(B3382)-WEEKNUM(EOMONTH(B3382,-1)+1)+1</f>
        <v>4</v>
      </c>
      <c r="AO3382" s="45" t="str">
        <f>MONTH(R3382)&amp;"/"&amp;YEAR(R3382)</f>
        <v>1/1900</v>
      </c>
      <c r="AP3382" s="45" t="e">
        <f>WEEKNUM(R3382)-WEEKNUM(EOMONTH(R3382,-1)+1)+1</f>
        <v>#NUM!</v>
      </c>
      <c r="AQ3382" s="45">
        <f>IF(AU3382="S",IF(Q3382="1. Aceitou o programa",R3382-B3382,0),0)</f>
        <v>0</v>
      </c>
      <c r="AR3382" s="45">
        <f>IF(AU3382="S",IF(AND(S3382&lt;&gt;"",R3382&lt;&gt;""),S3382-R3382,0),0)</f>
        <v>0</v>
      </c>
      <c r="AS3382" s="45">
        <f>IF(AU3382="S",IF(Q3382="1. Aceitou o programa",IF(OR(X3382="Não se Aplica",X3382=""),IF(OR(W3382="Não se Aplica",W3382=""),0,W3382-V3382),AVERAGE(X3382-W3382,W3382-V3382)),0),0)</f>
        <v>0</v>
      </c>
      <c r="AT3382" s="45">
        <f>IF(AU3382="S",IF(AND(Q3382="1. Aceitou o programa",AB3382="Realizada"),IFERROR(IF(AA3382="",0,AA3382-R3382),0),0),0)</f>
        <v>0</v>
      </c>
      <c r="AU3382" s="45" t="str">
        <f>_xlfn.XLOOKUP(U3382,'Lista Suspensa'!$AA$20:$AA$23,'Lista Suspensa'!$AB$20:$AB$23,"N/A")</f>
        <v>S</v>
      </c>
    </row>
    <row r="3383" spans="1:47" ht="12" customHeight="1" x14ac:dyDescent="0.3">
      <c r="A3383" s="87" t="s">
        <v>47</v>
      </c>
      <c r="B3383" s="88">
        <v>46104</v>
      </c>
      <c r="C3383" s="89" t="s">
        <v>48</v>
      </c>
      <c r="D3383" s="89" t="s">
        <v>49</v>
      </c>
      <c r="E3383" s="189">
        <v>93868817</v>
      </c>
      <c r="F3383" s="197" t="s">
        <v>8383</v>
      </c>
      <c r="G3383" s="90">
        <v>16571742802</v>
      </c>
      <c r="H3383" s="91">
        <v>28063</v>
      </c>
      <c r="I3383" s="89"/>
      <c r="J3383" s="89" t="s">
        <v>84</v>
      </c>
      <c r="K3383" s="89" t="s">
        <v>52</v>
      </c>
      <c r="L3383" s="89" t="s">
        <v>85</v>
      </c>
      <c r="M3383" s="89" t="s">
        <v>234</v>
      </c>
      <c r="N3383" s="89" t="s">
        <v>150</v>
      </c>
      <c r="O3383" s="92" t="s">
        <v>8384</v>
      </c>
      <c r="P3383" s="93" t="s">
        <v>57</v>
      </c>
      <c r="Q3383" s="110" t="s">
        <v>5322</v>
      </c>
      <c r="R3383" s="94"/>
      <c r="S3383" s="95">
        <v>46168</v>
      </c>
      <c r="T3383" s="95" t="s">
        <v>5203</v>
      </c>
      <c r="U3383" s="95" t="s">
        <v>1125</v>
      </c>
      <c r="V3383" s="91">
        <v>46156</v>
      </c>
      <c r="W3383" s="91">
        <v>46161</v>
      </c>
      <c r="X3383" s="91">
        <v>46168</v>
      </c>
      <c r="Y3383" s="96"/>
      <c r="Z3383" s="89"/>
      <c r="AA3383" s="95"/>
      <c r="AB3383" s="89"/>
      <c r="AC3383" s="109"/>
      <c r="AD3383" s="89"/>
      <c r="AE3383" s="89"/>
      <c r="AF3383" s="191"/>
      <c r="AG3383" s="194"/>
      <c r="AH3383" s="193"/>
      <c r="AI3383" s="97"/>
      <c r="AJ3383" s="97"/>
      <c r="AK3383" s="97"/>
      <c r="AL3383" s="45" t="s">
        <v>67</v>
      </c>
      <c r="AM3383" s="160" t="str">
        <f>MONTH(B3383)&amp;"/"&amp;YEAR(B3383)</f>
        <v>3/2026</v>
      </c>
      <c r="AN3383" s="45">
        <f>WEEKNUM(B3383)-WEEKNUM(EOMONTH(B3383,-1)+1)+1</f>
        <v>4</v>
      </c>
      <c r="AO3383" s="45" t="str">
        <f>MONTH(R3383)&amp;"/"&amp;YEAR(R3383)</f>
        <v>1/1900</v>
      </c>
      <c r="AP3383" s="45" t="e">
        <f>WEEKNUM(R3383)-WEEKNUM(EOMONTH(R3383,-1)+1)+1</f>
        <v>#NUM!</v>
      </c>
      <c r="AQ3383" s="45">
        <f>IF(AU3383="S",IF(Q3383="1. Aceitou o programa",R3383-B3383,0),0)</f>
        <v>0</v>
      </c>
      <c r="AR3383" s="45">
        <f>IF(AU3383="S",IF(AND(S3383&lt;&gt;"",R3383&lt;&gt;""),S3383-R3383,0),0)</f>
        <v>0</v>
      </c>
      <c r="AS3383" s="45">
        <f>IF(AU3383="S",IF(Q3383="1. Aceitou o programa",IF(OR(X3383="Não se Aplica",X3383=""),IF(OR(W3383="Não se Aplica",W3383=""),0,W3383-V3383),AVERAGE(X3383-W3383,W3383-V3383)),0),0)</f>
        <v>0</v>
      </c>
      <c r="AT3383" s="45">
        <f>IF(AU3383="S",IF(AND(Q3383="1. Aceitou o programa",AB3383="Realizada"),IFERROR(IF(AA3383="",0,AA3383-R3383),0),0),0)</f>
        <v>0</v>
      </c>
      <c r="AU3383" s="45" t="str">
        <f>_xlfn.XLOOKUP(U3383,'Lista Suspensa'!$AA$20:$AA$23,'Lista Suspensa'!$AB$20:$AB$23,"N/A")</f>
        <v>S</v>
      </c>
    </row>
    <row r="3384" spans="1:47" ht="12" customHeight="1" x14ac:dyDescent="0.3">
      <c r="A3384" s="87" t="s">
        <v>47</v>
      </c>
      <c r="B3384" s="88">
        <v>46104</v>
      </c>
      <c r="C3384" s="89" t="s">
        <v>48</v>
      </c>
      <c r="D3384" s="89" t="s">
        <v>49</v>
      </c>
      <c r="E3384" s="189">
        <v>95518040</v>
      </c>
      <c r="F3384" s="197" t="s">
        <v>8385</v>
      </c>
      <c r="G3384" s="90">
        <v>39725094808</v>
      </c>
      <c r="H3384" s="91">
        <v>32751</v>
      </c>
      <c r="I3384" s="89"/>
      <c r="J3384" s="89" t="s">
        <v>84</v>
      </c>
      <c r="K3384" s="89" t="s">
        <v>52</v>
      </c>
      <c r="L3384" s="89" t="s">
        <v>53</v>
      </c>
      <c r="M3384" s="89" t="s">
        <v>3976</v>
      </c>
      <c r="N3384" s="89" t="s">
        <v>137</v>
      </c>
      <c r="O3384" s="92" t="s">
        <v>3977</v>
      </c>
      <c r="P3384" s="93" t="s">
        <v>57</v>
      </c>
      <c r="Q3384" s="110" t="s">
        <v>5322</v>
      </c>
      <c r="R3384" s="94"/>
      <c r="S3384" s="95">
        <v>46168</v>
      </c>
      <c r="T3384" s="95" t="s">
        <v>5203</v>
      </c>
      <c r="U3384" s="95" t="s">
        <v>1125</v>
      </c>
      <c r="V3384" s="91">
        <v>46156</v>
      </c>
      <c r="W3384" s="91">
        <v>46161</v>
      </c>
      <c r="X3384" s="91">
        <v>46168</v>
      </c>
      <c r="Y3384" s="96"/>
      <c r="Z3384" s="89"/>
      <c r="AA3384" s="95"/>
      <c r="AB3384" s="89"/>
      <c r="AC3384" s="109"/>
      <c r="AD3384" s="89"/>
      <c r="AE3384" s="89"/>
      <c r="AF3384" s="191"/>
      <c r="AG3384" s="194"/>
      <c r="AH3384" s="193"/>
      <c r="AI3384" s="97"/>
      <c r="AJ3384" s="97"/>
      <c r="AK3384" s="97"/>
      <c r="AL3384" s="45" t="s">
        <v>67</v>
      </c>
      <c r="AM3384" s="160" t="str">
        <f>MONTH(B3384)&amp;"/"&amp;YEAR(B3384)</f>
        <v>3/2026</v>
      </c>
      <c r="AN3384" s="45">
        <f>WEEKNUM(B3384)-WEEKNUM(EOMONTH(B3384,-1)+1)+1</f>
        <v>4</v>
      </c>
      <c r="AO3384" s="45" t="str">
        <f>MONTH(R3384)&amp;"/"&amp;YEAR(R3384)</f>
        <v>1/1900</v>
      </c>
      <c r="AP3384" s="45" t="e">
        <f>WEEKNUM(R3384)-WEEKNUM(EOMONTH(R3384,-1)+1)+1</f>
        <v>#NUM!</v>
      </c>
      <c r="AQ3384" s="45">
        <f>IF(AU3384="S",IF(Q3384="1. Aceitou o programa",R3384-B3384,0),0)</f>
        <v>0</v>
      </c>
      <c r="AR3384" s="45">
        <f>IF(AU3384="S",IF(AND(S3384&lt;&gt;"",R3384&lt;&gt;""),S3384-R3384,0),0)</f>
        <v>0</v>
      </c>
      <c r="AS3384" s="45">
        <f>IF(AU3384="S",IF(Q3384="1. Aceitou o programa",IF(OR(X3384="Não se Aplica",X3384=""),IF(OR(W3384="Não se Aplica",W3384=""),0,W3384-V3384),AVERAGE(X3384-W3384,W3384-V3384)),0),0)</f>
        <v>0</v>
      </c>
      <c r="AT3384" s="45">
        <f>IF(AU3384="S",IF(AND(Q3384="1. Aceitou o programa",AB3384="Realizada"),IFERROR(IF(AA3384="",0,AA3384-R3384),0),0),0)</f>
        <v>0</v>
      </c>
      <c r="AU3384" s="45" t="str">
        <f>_xlfn.XLOOKUP(U3384,'Lista Suspensa'!$AA$20:$AA$23,'Lista Suspensa'!$AB$20:$AB$23,"N/A")</f>
        <v>S</v>
      </c>
    </row>
    <row r="3385" spans="1:47" ht="12" customHeight="1" x14ac:dyDescent="0.3">
      <c r="A3385" s="87" t="s">
        <v>47</v>
      </c>
      <c r="B3385" s="88">
        <v>46104</v>
      </c>
      <c r="C3385" s="89" t="s">
        <v>48</v>
      </c>
      <c r="D3385" s="89" t="s">
        <v>49</v>
      </c>
      <c r="E3385" s="189">
        <v>93452845</v>
      </c>
      <c r="F3385" s="197" t="s">
        <v>8386</v>
      </c>
      <c r="G3385" s="90">
        <v>3883632740</v>
      </c>
      <c r="H3385" s="91">
        <v>26918</v>
      </c>
      <c r="I3385" s="89"/>
      <c r="J3385" s="89" t="s">
        <v>51</v>
      </c>
      <c r="K3385" s="89" t="s">
        <v>76</v>
      </c>
      <c r="L3385" s="89" t="s">
        <v>101</v>
      </c>
      <c r="M3385" s="89" t="s">
        <v>3571</v>
      </c>
      <c r="N3385" s="89" t="s">
        <v>344</v>
      </c>
      <c r="O3385" s="92" t="s">
        <v>8387</v>
      </c>
      <c r="P3385" s="93" t="s">
        <v>57</v>
      </c>
      <c r="Q3385" s="110" t="s">
        <v>5322</v>
      </c>
      <c r="R3385" s="94"/>
      <c r="S3385" s="95">
        <v>46168</v>
      </c>
      <c r="T3385" s="95" t="s">
        <v>5203</v>
      </c>
      <c r="U3385" s="95" t="s">
        <v>1125</v>
      </c>
      <c r="V3385" s="91">
        <v>46156</v>
      </c>
      <c r="W3385" s="91">
        <v>46161</v>
      </c>
      <c r="X3385" s="91">
        <v>46168</v>
      </c>
      <c r="Y3385" s="96"/>
      <c r="Z3385" s="89"/>
      <c r="AA3385" s="95"/>
      <c r="AB3385" s="89"/>
      <c r="AC3385" s="109"/>
      <c r="AD3385" s="89"/>
      <c r="AE3385" s="89"/>
      <c r="AF3385" s="191"/>
      <c r="AG3385" s="194"/>
      <c r="AH3385" s="193"/>
      <c r="AI3385" s="97"/>
      <c r="AJ3385" s="97"/>
      <c r="AK3385" s="97"/>
      <c r="AL3385" s="45" t="s">
        <v>67</v>
      </c>
      <c r="AM3385" s="160" t="str">
        <f>MONTH(B3385)&amp;"/"&amp;YEAR(B3385)</f>
        <v>3/2026</v>
      </c>
      <c r="AN3385" s="45">
        <f>WEEKNUM(B3385)-WEEKNUM(EOMONTH(B3385,-1)+1)+1</f>
        <v>4</v>
      </c>
      <c r="AO3385" s="45" t="str">
        <f>MONTH(R3385)&amp;"/"&amp;YEAR(R3385)</f>
        <v>1/1900</v>
      </c>
      <c r="AP3385" s="45" t="e">
        <f>WEEKNUM(R3385)-WEEKNUM(EOMONTH(R3385,-1)+1)+1</f>
        <v>#NUM!</v>
      </c>
      <c r="AQ3385" s="45">
        <f>IF(AU3385="S",IF(Q3385="1. Aceitou o programa",R3385-B3385,0),0)</f>
        <v>0</v>
      </c>
      <c r="AR3385" s="45">
        <f>IF(AU3385="S",IF(AND(S3385&lt;&gt;"",R3385&lt;&gt;""),S3385-R3385,0),0)</f>
        <v>0</v>
      </c>
      <c r="AS3385" s="45">
        <f>IF(AU3385="S",IF(Q3385="1. Aceitou o programa",IF(OR(X3385="Não se Aplica",X3385=""),IF(OR(W3385="Não se Aplica",W3385=""),0,W3385-V3385),AVERAGE(X3385-W3385,W3385-V3385)),0),0)</f>
        <v>0</v>
      </c>
      <c r="AT3385" s="45">
        <f>IF(AU3385="S",IF(AND(Q3385="1. Aceitou o programa",AB3385="Realizada"),IFERROR(IF(AA3385="",0,AA3385-R3385),0),0),0)</f>
        <v>0</v>
      </c>
      <c r="AU3385" s="45" t="str">
        <f>_xlfn.XLOOKUP(U3385,'Lista Suspensa'!$AA$20:$AA$23,'Lista Suspensa'!$AB$20:$AB$23,"N/A")</f>
        <v>S</v>
      </c>
    </row>
    <row r="3386" spans="1:47" ht="12" customHeight="1" x14ac:dyDescent="0.3">
      <c r="A3386" s="87" t="s">
        <v>47</v>
      </c>
      <c r="B3386" s="88">
        <v>46104</v>
      </c>
      <c r="C3386" s="89" t="s">
        <v>48</v>
      </c>
      <c r="D3386" s="89" t="s">
        <v>49</v>
      </c>
      <c r="E3386" s="189">
        <v>94508630</v>
      </c>
      <c r="F3386" s="197" t="s">
        <v>8388</v>
      </c>
      <c r="G3386" s="90">
        <v>18192927709</v>
      </c>
      <c r="H3386" s="91">
        <v>41740</v>
      </c>
      <c r="I3386" s="89"/>
      <c r="J3386" s="89" t="s">
        <v>51</v>
      </c>
      <c r="K3386" s="89" t="s">
        <v>76</v>
      </c>
      <c r="L3386" s="89" t="s">
        <v>101</v>
      </c>
      <c r="M3386" s="89" t="s">
        <v>6333</v>
      </c>
      <c r="N3386" s="89" t="s">
        <v>331</v>
      </c>
      <c r="O3386" s="92" t="s">
        <v>8389</v>
      </c>
      <c r="P3386" s="93" t="s">
        <v>57</v>
      </c>
      <c r="Q3386" s="110" t="s">
        <v>5322</v>
      </c>
      <c r="R3386" s="94"/>
      <c r="S3386" s="95">
        <v>46168</v>
      </c>
      <c r="T3386" s="95" t="s">
        <v>5203</v>
      </c>
      <c r="U3386" s="95" t="s">
        <v>1125</v>
      </c>
      <c r="V3386" s="91">
        <v>46156</v>
      </c>
      <c r="W3386" s="91">
        <v>46161</v>
      </c>
      <c r="X3386" s="91">
        <v>46168</v>
      </c>
      <c r="Y3386" s="96"/>
      <c r="Z3386" s="89"/>
      <c r="AA3386" s="95"/>
      <c r="AB3386" s="89"/>
      <c r="AC3386" s="109"/>
      <c r="AD3386" s="89"/>
      <c r="AE3386" s="89"/>
      <c r="AF3386" s="191"/>
      <c r="AG3386" s="194"/>
      <c r="AH3386" s="193"/>
      <c r="AI3386" s="97"/>
      <c r="AJ3386" s="97"/>
      <c r="AK3386" s="97"/>
      <c r="AL3386" s="45" t="s">
        <v>67</v>
      </c>
      <c r="AM3386" s="160" t="str">
        <f>MONTH(B3386)&amp;"/"&amp;YEAR(B3386)</f>
        <v>3/2026</v>
      </c>
      <c r="AN3386" s="45">
        <f>WEEKNUM(B3386)-WEEKNUM(EOMONTH(B3386,-1)+1)+1</f>
        <v>4</v>
      </c>
      <c r="AO3386" s="45" t="str">
        <f>MONTH(R3386)&amp;"/"&amp;YEAR(R3386)</f>
        <v>1/1900</v>
      </c>
      <c r="AP3386" s="45" t="e">
        <f>WEEKNUM(R3386)-WEEKNUM(EOMONTH(R3386,-1)+1)+1</f>
        <v>#NUM!</v>
      </c>
      <c r="AQ3386" s="45">
        <f>IF(AU3386="S",IF(Q3386="1. Aceitou o programa",R3386-B3386,0),0)</f>
        <v>0</v>
      </c>
      <c r="AR3386" s="45">
        <f>IF(AU3386="S",IF(AND(S3386&lt;&gt;"",R3386&lt;&gt;""),S3386-R3386,0),0)</f>
        <v>0</v>
      </c>
      <c r="AS3386" s="45">
        <f>IF(AU3386="S",IF(Q3386="1. Aceitou o programa",IF(OR(X3386="Não se Aplica",X3386=""),IF(OR(W3386="Não se Aplica",W3386=""),0,W3386-V3386),AVERAGE(X3386-W3386,W3386-V3386)),0),0)</f>
        <v>0</v>
      </c>
      <c r="AT3386" s="45">
        <f>IF(AU3386="S",IF(AND(Q3386="1. Aceitou o programa",AB3386="Realizada"),IFERROR(IF(AA3386="",0,AA3386-R3386),0),0),0)</f>
        <v>0</v>
      </c>
      <c r="AU3386" s="45" t="str">
        <f>_xlfn.XLOOKUP(U3386,'Lista Suspensa'!$AA$20:$AA$23,'Lista Suspensa'!$AB$20:$AB$23,"N/A")</f>
        <v>S</v>
      </c>
    </row>
    <row r="3387" spans="1:47" ht="12" customHeight="1" x14ac:dyDescent="0.3">
      <c r="A3387" s="87" t="s">
        <v>47</v>
      </c>
      <c r="B3387" s="88">
        <v>46104</v>
      </c>
      <c r="C3387" s="89" t="s">
        <v>48</v>
      </c>
      <c r="D3387" s="89" t="s">
        <v>49</v>
      </c>
      <c r="E3387" s="189">
        <v>96375439</v>
      </c>
      <c r="F3387" s="197" t="s">
        <v>8390</v>
      </c>
      <c r="G3387" s="90">
        <v>7291225493</v>
      </c>
      <c r="H3387" s="91">
        <v>32094</v>
      </c>
      <c r="I3387" s="89"/>
      <c r="J3387" s="89" t="s">
        <v>51</v>
      </c>
      <c r="K3387" s="89" t="s">
        <v>52</v>
      </c>
      <c r="L3387" s="89" t="s">
        <v>85</v>
      </c>
      <c r="M3387" s="89" t="s">
        <v>363</v>
      </c>
      <c r="N3387" s="89" t="s">
        <v>150</v>
      </c>
      <c r="O3387" s="92" t="s">
        <v>8391</v>
      </c>
      <c r="P3387" s="93" t="s">
        <v>57</v>
      </c>
      <c r="Q3387" s="110" t="s">
        <v>5322</v>
      </c>
      <c r="R3387" s="94"/>
      <c r="S3387" s="95">
        <v>46168</v>
      </c>
      <c r="T3387" s="95" t="s">
        <v>5203</v>
      </c>
      <c r="U3387" s="95" t="s">
        <v>1125</v>
      </c>
      <c r="V3387" s="91">
        <v>46156</v>
      </c>
      <c r="W3387" s="91">
        <v>46161</v>
      </c>
      <c r="X3387" s="91">
        <v>46168</v>
      </c>
      <c r="Y3387" s="96"/>
      <c r="Z3387" s="89"/>
      <c r="AA3387" s="95"/>
      <c r="AB3387" s="89"/>
      <c r="AC3387" s="109"/>
      <c r="AD3387" s="89"/>
      <c r="AE3387" s="89"/>
      <c r="AF3387" s="191"/>
      <c r="AG3387" s="194"/>
      <c r="AH3387" s="193"/>
      <c r="AI3387" s="97"/>
      <c r="AJ3387" s="97"/>
      <c r="AK3387" s="97"/>
      <c r="AL3387" s="45" t="s">
        <v>67</v>
      </c>
      <c r="AM3387" s="160" t="str">
        <f>MONTH(B3387)&amp;"/"&amp;YEAR(B3387)</f>
        <v>3/2026</v>
      </c>
      <c r="AN3387" s="45">
        <f>WEEKNUM(B3387)-WEEKNUM(EOMONTH(B3387,-1)+1)+1</f>
        <v>4</v>
      </c>
      <c r="AO3387" s="45" t="str">
        <f>MONTH(R3387)&amp;"/"&amp;YEAR(R3387)</f>
        <v>1/1900</v>
      </c>
      <c r="AP3387" s="45" t="e">
        <f>WEEKNUM(R3387)-WEEKNUM(EOMONTH(R3387,-1)+1)+1</f>
        <v>#NUM!</v>
      </c>
      <c r="AQ3387" s="45">
        <f>IF(AU3387="S",IF(Q3387="1. Aceitou o programa",R3387-B3387,0),0)</f>
        <v>0</v>
      </c>
      <c r="AR3387" s="45">
        <f>IF(AU3387="S",IF(AND(S3387&lt;&gt;"",R3387&lt;&gt;""),S3387-R3387,0),0)</f>
        <v>0</v>
      </c>
      <c r="AS3387" s="45">
        <f>IF(AU3387="S",IF(Q3387="1. Aceitou o programa",IF(OR(X3387="Não se Aplica",X3387=""),IF(OR(W3387="Não se Aplica",W3387=""),0,W3387-V3387),AVERAGE(X3387-W3387,W3387-V3387)),0),0)</f>
        <v>0</v>
      </c>
      <c r="AT3387" s="45">
        <f>IF(AU3387="S",IF(AND(Q3387="1. Aceitou o programa",AB3387="Realizada"),IFERROR(IF(AA3387="",0,AA3387-R3387),0),0),0)</f>
        <v>0</v>
      </c>
      <c r="AU3387" s="45" t="str">
        <f>_xlfn.XLOOKUP(U3387,'Lista Suspensa'!$AA$20:$AA$23,'Lista Suspensa'!$AB$20:$AB$23,"N/A")</f>
        <v>S</v>
      </c>
    </row>
    <row r="3388" spans="1:47" ht="12" customHeight="1" x14ac:dyDescent="0.3">
      <c r="A3388" s="87" t="s">
        <v>47</v>
      </c>
      <c r="B3388" s="88">
        <v>46104</v>
      </c>
      <c r="C3388" s="89" t="s">
        <v>48</v>
      </c>
      <c r="D3388" s="89" t="s">
        <v>49</v>
      </c>
      <c r="E3388" s="189">
        <v>94883792</v>
      </c>
      <c r="F3388" s="197" t="s">
        <v>8392</v>
      </c>
      <c r="G3388" s="90">
        <v>3369092417</v>
      </c>
      <c r="H3388" s="91">
        <v>27370</v>
      </c>
      <c r="I3388" s="89"/>
      <c r="J3388" s="89" t="s">
        <v>51</v>
      </c>
      <c r="K3388" s="89" t="s">
        <v>76</v>
      </c>
      <c r="L3388" s="89" t="s">
        <v>95</v>
      </c>
      <c r="M3388" s="89" t="s">
        <v>395</v>
      </c>
      <c r="N3388" s="89" t="s">
        <v>331</v>
      </c>
      <c r="O3388" s="92" t="s">
        <v>8393</v>
      </c>
      <c r="P3388" s="93" t="s">
        <v>57</v>
      </c>
      <c r="Q3388" s="110" t="s">
        <v>5322</v>
      </c>
      <c r="R3388" s="94"/>
      <c r="S3388" s="95">
        <v>46168</v>
      </c>
      <c r="T3388" s="95" t="s">
        <v>5203</v>
      </c>
      <c r="U3388" s="95" t="s">
        <v>1125</v>
      </c>
      <c r="V3388" s="91">
        <v>46156</v>
      </c>
      <c r="W3388" s="91">
        <v>46161</v>
      </c>
      <c r="X3388" s="91">
        <v>46168</v>
      </c>
      <c r="Y3388" s="96"/>
      <c r="Z3388" s="89"/>
      <c r="AA3388" s="95"/>
      <c r="AB3388" s="89"/>
      <c r="AC3388" s="109"/>
      <c r="AD3388" s="89"/>
      <c r="AE3388" s="89"/>
      <c r="AF3388" s="191"/>
      <c r="AG3388" s="194"/>
      <c r="AH3388" s="193"/>
      <c r="AI3388" s="97"/>
      <c r="AJ3388" s="97"/>
      <c r="AK3388" s="97"/>
      <c r="AL3388" s="45" t="s">
        <v>67</v>
      </c>
      <c r="AM3388" s="160" t="str">
        <f>MONTH(B3388)&amp;"/"&amp;YEAR(B3388)</f>
        <v>3/2026</v>
      </c>
      <c r="AN3388" s="45">
        <f>WEEKNUM(B3388)-WEEKNUM(EOMONTH(B3388,-1)+1)+1</f>
        <v>4</v>
      </c>
      <c r="AO3388" s="45" t="str">
        <f>MONTH(R3388)&amp;"/"&amp;YEAR(R3388)</f>
        <v>1/1900</v>
      </c>
      <c r="AP3388" s="45" t="e">
        <f>WEEKNUM(R3388)-WEEKNUM(EOMONTH(R3388,-1)+1)+1</f>
        <v>#NUM!</v>
      </c>
      <c r="AQ3388" s="45">
        <f>IF(AU3388="S",IF(Q3388="1. Aceitou o programa",R3388-B3388,0),0)</f>
        <v>0</v>
      </c>
      <c r="AR3388" s="45">
        <f>IF(AU3388="S",IF(AND(S3388&lt;&gt;"",R3388&lt;&gt;""),S3388-R3388,0),0)</f>
        <v>0</v>
      </c>
      <c r="AS3388" s="45">
        <f>IF(AU3388="S",IF(Q3388="1. Aceitou o programa",IF(OR(X3388="Não se Aplica",X3388=""),IF(OR(W3388="Não se Aplica",W3388=""),0,W3388-V3388),AVERAGE(X3388-W3388,W3388-V3388)),0),0)</f>
        <v>0</v>
      </c>
      <c r="AT3388" s="45">
        <f>IF(AU3388="S",IF(AND(Q3388="1. Aceitou o programa",AB3388="Realizada"),IFERROR(IF(AA3388="",0,AA3388-R3388),0),0),0)</f>
        <v>0</v>
      </c>
      <c r="AU3388" s="45" t="str">
        <f>_xlfn.XLOOKUP(U3388,'Lista Suspensa'!$AA$20:$AA$23,'Lista Suspensa'!$AB$20:$AB$23,"N/A")</f>
        <v>S</v>
      </c>
    </row>
    <row r="3389" spans="1:47" ht="12" customHeight="1" x14ac:dyDescent="0.3">
      <c r="A3389" s="87" t="s">
        <v>47</v>
      </c>
      <c r="B3389" s="88">
        <v>46104</v>
      </c>
      <c r="C3389" s="89" t="s">
        <v>48</v>
      </c>
      <c r="D3389" s="89" t="s">
        <v>49</v>
      </c>
      <c r="E3389" s="189">
        <v>93412921</v>
      </c>
      <c r="F3389" s="197" t="s">
        <v>8394</v>
      </c>
      <c r="G3389" s="90">
        <v>89679237753</v>
      </c>
      <c r="H3389" s="91">
        <v>20522</v>
      </c>
      <c r="I3389" s="89"/>
      <c r="J3389" s="89" t="s">
        <v>51</v>
      </c>
      <c r="K3389" s="89" t="s">
        <v>76</v>
      </c>
      <c r="L3389" s="89" t="s">
        <v>95</v>
      </c>
      <c r="M3389" s="89" t="s">
        <v>222</v>
      </c>
      <c r="N3389" s="89" t="s">
        <v>331</v>
      </c>
      <c r="O3389" s="92" t="s">
        <v>8395</v>
      </c>
      <c r="P3389" s="93" t="s">
        <v>57</v>
      </c>
      <c r="Q3389" s="110" t="s">
        <v>5322</v>
      </c>
      <c r="R3389" s="94"/>
      <c r="S3389" s="95">
        <v>46168</v>
      </c>
      <c r="T3389" s="95" t="s">
        <v>5203</v>
      </c>
      <c r="U3389" s="95" t="s">
        <v>1125</v>
      </c>
      <c r="V3389" s="91">
        <v>46156</v>
      </c>
      <c r="W3389" s="91">
        <v>46161</v>
      </c>
      <c r="X3389" s="91">
        <v>46168</v>
      </c>
      <c r="Y3389" s="96"/>
      <c r="Z3389" s="89"/>
      <c r="AA3389" s="95"/>
      <c r="AB3389" s="89"/>
      <c r="AC3389" s="109"/>
      <c r="AD3389" s="89"/>
      <c r="AE3389" s="89"/>
      <c r="AF3389" s="191"/>
      <c r="AG3389" s="194"/>
      <c r="AH3389" s="193"/>
      <c r="AI3389" s="97"/>
      <c r="AJ3389" s="97"/>
      <c r="AK3389" s="97"/>
      <c r="AL3389" s="45" t="s">
        <v>67</v>
      </c>
      <c r="AM3389" s="160" t="str">
        <f>MONTH(B3389)&amp;"/"&amp;YEAR(B3389)</f>
        <v>3/2026</v>
      </c>
      <c r="AN3389" s="45">
        <f>WEEKNUM(B3389)-WEEKNUM(EOMONTH(B3389,-1)+1)+1</f>
        <v>4</v>
      </c>
      <c r="AO3389" s="45" t="str">
        <f>MONTH(R3389)&amp;"/"&amp;YEAR(R3389)</f>
        <v>1/1900</v>
      </c>
      <c r="AP3389" s="45" t="e">
        <f>WEEKNUM(R3389)-WEEKNUM(EOMONTH(R3389,-1)+1)+1</f>
        <v>#NUM!</v>
      </c>
      <c r="AQ3389" s="45">
        <f>IF(AU3389="S",IF(Q3389="1. Aceitou o programa",R3389-B3389,0),0)</f>
        <v>0</v>
      </c>
      <c r="AR3389" s="45">
        <f>IF(AU3389="S",IF(AND(S3389&lt;&gt;"",R3389&lt;&gt;""),S3389-R3389,0),0)</f>
        <v>0</v>
      </c>
      <c r="AS3389" s="45">
        <f>IF(AU3389="S",IF(Q3389="1. Aceitou o programa",IF(OR(X3389="Não se Aplica",X3389=""),IF(OR(W3389="Não se Aplica",W3389=""),0,W3389-V3389),AVERAGE(X3389-W3389,W3389-V3389)),0),0)</f>
        <v>0</v>
      </c>
      <c r="AT3389" s="45">
        <f>IF(AU3389="S",IF(AND(Q3389="1. Aceitou o programa",AB3389="Realizada"),IFERROR(IF(AA3389="",0,AA3389-R3389),0),0),0)</f>
        <v>0</v>
      </c>
      <c r="AU3389" s="45" t="str">
        <f>_xlfn.XLOOKUP(U3389,'Lista Suspensa'!$AA$20:$AA$23,'Lista Suspensa'!$AB$20:$AB$23,"N/A")</f>
        <v>S</v>
      </c>
    </row>
    <row r="3390" spans="1:47" ht="12" customHeight="1" x14ac:dyDescent="0.3">
      <c r="A3390" s="87" t="s">
        <v>47</v>
      </c>
      <c r="B3390" s="88">
        <v>46104</v>
      </c>
      <c r="C3390" s="89" t="s">
        <v>48</v>
      </c>
      <c r="D3390" s="89" t="s">
        <v>49</v>
      </c>
      <c r="E3390" s="189">
        <v>92774615</v>
      </c>
      <c r="F3390" s="197" t="s">
        <v>8396</v>
      </c>
      <c r="G3390" s="90">
        <v>18594609760</v>
      </c>
      <c r="H3390" s="91">
        <v>38547</v>
      </c>
      <c r="I3390" s="89"/>
      <c r="J3390" s="89" t="s">
        <v>51</v>
      </c>
      <c r="K3390" s="89" t="s">
        <v>76</v>
      </c>
      <c r="L3390" s="89" t="s">
        <v>101</v>
      </c>
      <c r="M3390" s="89" t="s">
        <v>8397</v>
      </c>
      <c r="N3390" s="89" t="s">
        <v>331</v>
      </c>
      <c r="O3390" s="92" t="s">
        <v>8398</v>
      </c>
      <c r="P3390" s="93" t="s">
        <v>57</v>
      </c>
      <c r="Q3390" s="110" t="s">
        <v>5322</v>
      </c>
      <c r="R3390" s="94"/>
      <c r="S3390" s="95">
        <v>46168</v>
      </c>
      <c r="T3390" s="95" t="s">
        <v>5203</v>
      </c>
      <c r="U3390" s="95" t="s">
        <v>1125</v>
      </c>
      <c r="V3390" s="91">
        <v>46156</v>
      </c>
      <c r="W3390" s="91">
        <v>46161</v>
      </c>
      <c r="X3390" s="91">
        <v>46168</v>
      </c>
      <c r="Y3390" s="96"/>
      <c r="Z3390" s="89"/>
      <c r="AA3390" s="95"/>
      <c r="AB3390" s="89"/>
      <c r="AC3390" s="109"/>
      <c r="AD3390" s="89"/>
      <c r="AE3390" s="89"/>
      <c r="AF3390" s="191"/>
      <c r="AG3390" s="194"/>
      <c r="AH3390" s="193"/>
      <c r="AI3390" s="97"/>
      <c r="AJ3390" s="97"/>
      <c r="AK3390" s="97"/>
      <c r="AL3390" s="45" t="s">
        <v>67</v>
      </c>
      <c r="AM3390" s="160" t="str">
        <f>MONTH(B3390)&amp;"/"&amp;YEAR(B3390)</f>
        <v>3/2026</v>
      </c>
      <c r="AN3390" s="45">
        <f>WEEKNUM(B3390)-WEEKNUM(EOMONTH(B3390,-1)+1)+1</f>
        <v>4</v>
      </c>
      <c r="AO3390" s="45" t="str">
        <f>MONTH(R3390)&amp;"/"&amp;YEAR(R3390)</f>
        <v>1/1900</v>
      </c>
      <c r="AP3390" s="45" t="e">
        <f>WEEKNUM(R3390)-WEEKNUM(EOMONTH(R3390,-1)+1)+1</f>
        <v>#NUM!</v>
      </c>
      <c r="AQ3390" s="45">
        <f>IF(AU3390="S",IF(Q3390="1. Aceitou o programa",R3390-B3390,0),0)</f>
        <v>0</v>
      </c>
      <c r="AR3390" s="45">
        <f>IF(AU3390="S",IF(AND(S3390&lt;&gt;"",R3390&lt;&gt;""),S3390-R3390,0),0)</f>
        <v>0</v>
      </c>
      <c r="AS3390" s="45">
        <f>IF(AU3390="S",IF(Q3390="1. Aceitou o programa",IF(OR(X3390="Não se Aplica",X3390=""),IF(OR(W3390="Não se Aplica",W3390=""),0,W3390-V3390),AVERAGE(X3390-W3390,W3390-V3390)),0),0)</f>
        <v>0</v>
      </c>
      <c r="AT3390" s="45">
        <f>IF(AU3390="S",IF(AND(Q3390="1. Aceitou o programa",AB3390="Realizada"),IFERROR(IF(AA3390="",0,AA3390-R3390),0),0),0)</f>
        <v>0</v>
      </c>
      <c r="AU3390" s="45" t="str">
        <f>_xlfn.XLOOKUP(U3390,'Lista Suspensa'!$AA$20:$AA$23,'Lista Suspensa'!$AB$20:$AB$23,"N/A")</f>
        <v>S</v>
      </c>
    </row>
    <row r="3391" spans="1:47" ht="12" customHeight="1" x14ac:dyDescent="0.3">
      <c r="A3391" s="87" t="s">
        <v>47</v>
      </c>
      <c r="B3391" s="88">
        <v>46104</v>
      </c>
      <c r="C3391" s="89" t="s">
        <v>48</v>
      </c>
      <c r="D3391" s="89" t="s">
        <v>49</v>
      </c>
      <c r="E3391" s="189">
        <v>92948643</v>
      </c>
      <c r="F3391" s="197" t="s">
        <v>8399</v>
      </c>
      <c r="G3391" s="90">
        <v>14954308712</v>
      </c>
      <c r="H3391" s="91">
        <v>38875</v>
      </c>
      <c r="I3391" s="89"/>
      <c r="J3391" s="89" t="s">
        <v>51</v>
      </c>
      <c r="K3391" s="89" t="s">
        <v>76</v>
      </c>
      <c r="L3391" s="89" t="s">
        <v>303</v>
      </c>
      <c r="M3391" s="89" t="s">
        <v>1542</v>
      </c>
      <c r="N3391" s="89" t="s">
        <v>331</v>
      </c>
      <c r="O3391" s="92" t="s">
        <v>8400</v>
      </c>
      <c r="P3391" s="93" t="s">
        <v>57</v>
      </c>
      <c r="Q3391" s="110" t="s">
        <v>5322</v>
      </c>
      <c r="R3391" s="94"/>
      <c r="S3391" s="95">
        <v>46168</v>
      </c>
      <c r="T3391" s="95" t="s">
        <v>5203</v>
      </c>
      <c r="U3391" s="95" t="s">
        <v>1125</v>
      </c>
      <c r="V3391" s="91">
        <v>46156</v>
      </c>
      <c r="W3391" s="91">
        <v>46161</v>
      </c>
      <c r="X3391" s="91">
        <v>46168</v>
      </c>
      <c r="Y3391" s="96"/>
      <c r="Z3391" s="89"/>
      <c r="AA3391" s="95"/>
      <c r="AB3391" s="89"/>
      <c r="AC3391" s="109"/>
      <c r="AD3391" s="89"/>
      <c r="AE3391" s="89"/>
      <c r="AF3391" s="191"/>
      <c r="AG3391" s="194"/>
      <c r="AH3391" s="193"/>
      <c r="AI3391" s="97"/>
      <c r="AJ3391" s="97"/>
      <c r="AK3391" s="97"/>
      <c r="AL3391" s="45" t="s">
        <v>67</v>
      </c>
      <c r="AM3391" s="160" t="str">
        <f>MONTH(B3391)&amp;"/"&amp;YEAR(B3391)</f>
        <v>3/2026</v>
      </c>
      <c r="AN3391" s="45">
        <f>WEEKNUM(B3391)-WEEKNUM(EOMONTH(B3391,-1)+1)+1</f>
        <v>4</v>
      </c>
      <c r="AO3391" s="45" t="str">
        <f>MONTH(R3391)&amp;"/"&amp;YEAR(R3391)</f>
        <v>1/1900</v>
      </c>
      <c r="AP3391" s="45" t="e">
        <f>WEEKNUM(R3391)-WEEKNUM(EOMONTH(R3391,-1)+1)+1</f>
        <v>#NUM!</v>
      </c>
      <c r="AQ3391" s="45">
        <f>IF(AU3391="S",IF(Q3391="1. Aceitou o programa",R3391-B3391,0),0)</f>
        <v>0</v>
      </c>
      <c r="AR3391" s="45">
        <f>IF(AU3391="S",IF(AND(S3391&lt;&gt;"",R3391&lt;&gt;""),S3391-R3391,0),0)</f>
        <v>0</v>
      </c>
      <c r="AS3391" s="45">
        <f>IF(AU3391="S",IF(Q3391="1. Aceitou o programa",IF(OR(X3391="Não se Aplica",X3391=""),IF(OR(W3391="Não se Aplica",W3391=""),0,W3391-V3391),AVERAGE(X3391-W3391,W3391-V3391)),0),0)</f>
        <v>0</v>
      </c>
      <c r="AT3391" s="45">
        <f>IF(AU3391="S",IF(AND(Q3391="1. Aceitou o programa",AB3391="Realizada"),IFERROR(IF(AA3391="",0,AA3391-R3391),0),0),0)</f>
        <v>0</v>
      </c>
      <c r="AU3391" s="45" t="str">
        <f>_xlfn.XLOOKUP(U3391,'Lista Suspensa'!$AA$20:$AA$23,'Lista Suspensa'!$AB$20:$AB$23,"N/A")</f>
        <v>S</v>
      </c>
    </row>
    <row r="3392" spans="1:47" ht="12" customHeight="1" x14ac:dyDescent="0.3">
      <c r="A3392" s="87" t="s">
        <v>47</v>
      </c>
      <c r="B3392" s="88">
        <v>46104</v>
      </c>
      <c r="C3392" s="89" t="s">
        <v>48</v>
      </c>
      <c r="D3392" s="89" t="s">
        <v>49</v>
      </c>
      <c r="E3392" s="189">
        <v>94249246</v>
      </c>
      <c r="F3392" s="197" t="s">
        <v>8401</v>
      </c>
      <c r="G3392" s="90">
        <v>19618137775</v>
      </c>
      <c r="H3392" s="91">
        <v>41612</v>
      </c>
      <c r="I3392" s="89"/>
      <c r="J3392" s="89" t="s">
        <v>84</v>
      </c>
      <c r="K3392" s="89" t="s">
        <v>76</v>
      </c>
      <c r="L3392" s="89" t="s">
        <v>95</v>
      </c>
      <c r="M3392" s="89" t="s">
        <v>334</v>
      </c>
      <c r="N3392" s="89" t="s">
        <v>331</v>
      </c>
      <c r="O3392" s="92" t="s">
        <v>8402</v>
      </c>
      <c r="P3392" s="93" t="s">
        <v>57</v>
      </c>
      <c r="Q3392" s="110" t="s">
        <v>5322</v>
      </c>
      <c r="R3392" s="94"/>
      <c r="S3392" s="95">
        <v>46168</v>
      </c>
      <c r="T3392" s="95" t="s">
        <v>5203</v>
      </c>
      <c r="U3392" s="95" t="s">
        <v>1125</v>
      </c>
      <c r="V3392" s="91">
        <v>46156</v>
      </c>
      <c r="W3392" s="91">
        <v>46161</v>
      </c>
      <c r="X3392" s="91">
        <v>46168</v>
      </c>
      <c r="Y3392" s="96"/>
      <c r="Z3392" s="89"/>
      <c r="AA3392" s="95"/>
      <c r="AB3392" s="89"/>
      <c r="AC3392" s="109"/>
      <c r="AD3392" s="89"/>
      <c r="AE3392" s="89"/>
      <c r="AF3392" s="191"/>
      <c r="AG3392" s="194"/>
      <c r="AH3392" s="193"/>
      <c r="AI3392" s="97"/>
      <c r="AJ3392" s="97"/>
      <c r="AK3392" s="97"/>
      <c r="AL3392" s="45" t="s">
        <v>67</v>
      </c>
      <c r="AM3392" s="160" t="str">
        <f>MONTH(B3392)&amp;"/"&amp;YEAR(B3392)</f>
        <v>3/2026</v>
      </c>
      <c r="AN3392" s="45">
        <f>WEEKNUM(B3392)-WEEKNUM(EOMONTH(B3392,-1)+1)+1</f>
        <v>4</v>
      </c>
      <c r="AO3392" s="45" t="str">
        <f>MONTH(R3392)&amp;"/"&amp;YEAR(R3392)</f>
        <v>1/1900</v>
      </c>
      <c r="AP3392" s="45" t="e">
        <f>WEEKNUM(R3392)-WEEKNUM(EOMONTH(R3392,-1)+1)+1</f>
        <v>#NUM!</v>
      </c>
      <c r="AQ3392" s="45">
        <f>IF(AU3392="S",IF(Q3392="1. Aceitou o programa",R3392-B3392,0),0)</f>
        <v>0</v>
      </c>
      <c r="AR3392" s="45">
        <f>IF(AU3392="S",IF(AND(S3392&lt;&gt;"",R3392&lt;&gt;""),S3392-R3392,0),0)</f>
        <v>0</v>
      </c>
      <c r="AS3392" s="45">
        <f>IF(AU3392="S",IF(Q3392="1. Aceitou o programa",IF(OR(X3392="Não se Aplica",X3392=""),IF(OR(W3392="Não se Aplica",W3392=""),0,W3392-V3392),AVERAGE(X3392-W3392,W3392-V3392)),0),0)</f>
        <v>0</v>
      </c>
      <c r="AT3392" s="45">
        <f>IF(AU3392="S",IF(AND(Q3392="1. Aceitou o programa",AB3392="Realizada"),IFERROR(IF(AA3392="",0,AA3392-R3392),0),0),0)</f>
        <v>0</v>
      </c>
      <c r="AU3392" s="45" t="str">
        <f>_xlfn.XLOOKUP(U3392,'Lista Suspensa'!$AA$20:$AA$23,'Lista Suspensa'!$AB$20:$AB$23,"N/A")</f>
        <v>S</v>
      </c>
    </row>
    <row r="3393" spans="1:47" ht="12" customHeight="1" x14ac:dyDescent="0.3">
      <c r="A3393" s="87" t="s">
        <v>47</v>
      </c>
      <c r="B3393" s="88">
        <v>46104</v>
      </c>
      <c r="C3393" s="89" t="s">
        <v>48</v>
      </c>
      <c r="D3393" s="89" t="s">
        <v>49</v>
      </c>
      <c r="E3393" s="189">
        <v>94436818</v>
      </c>
      <c r="F3393" s="197" t="s">
        <v>8403</v>
      </c>
      <c r="G3393" s="90">
        <v>127648259</v>
      </c>
      <c r="H3393" s="91">
        <v>33607</v>
      </c>
      <c r="I3393" s="89"/>
      <c r="J3393" s="89" t="s">
        <v>51</v>
      </c>
      <c r="K3393" s="89" t="s">
        <v>76</v>
      </c>
      <c r="L3393" s="89" t="s">
        <v>95</v>
      </c>
      <c r="M3393" s="89" t="s">
        <v>234</v>
      </c>
      <c r="N3393" s="89" t="s">
        <v>331</v>
      </c>
      <c r="O3393" s="92" t="s">
        <v>8404</v>
      </c>
      <c r="P3393" s="93" t="s">
        <v>57</v>
      </c>
      <c r="Q3393" s="110" t="s">
        <v>5322</v>
      </c>
      <c r="R3393" s="94"/>
      <c r="S3393" s="95">
        <v>46168</v>
      </c>
      <c r="T3393" s="95" t="s">
        <v>5203</v>
      </c>
      <c r="U3393" s="95" t="s">
        <v>1125</v>
      </c>
      <c r="V3393" s="91">
        <v>46156</v>
      </c>
      <c r="W3393" s="91">
        <v>46161</v>
      </c>
      <c r="X3393" s="91">
        <v>46168</v>
      </c>
      <c r="Y3393" s="96"/>
      <c r="Z3393" s="89"/>
      <c r="AA3393" s="95"/>
      <c r="AB3393" s="89"/>
      <c r="AC3393" s="109"/>
      <c r="AD3393" s="89"/>
      <c r="AE3393" s="89"/>
      <c r="AF3393" s="191"/>
      <c r="AG3393" s="194"/>
      <c r="AH3393" s="193"/>
      <c r="AI3393" s="97"/>
      <c r="AJ3393" s="97"/>
      <c r="AK3393" s="97"/>
      <c r="AL3393" s="45" t="s">
        <v>67</v>
      </c>
      <c r="AM3393" s="160" t="str">
        <f>MONTH(B3393)&amp;"/"&amp;YEAR(B3393)</f>
        <v>3/2026</v>
      </c>
      <c r="AN3393" s="45">
        <f>WEEKNUM(B3393)-WEEKNUM(EOMONTH(B3393,-1)+1)+1</f>
        <v>4</v>
      </c>
      <c r="AO3393" s="45" t="str">
        <f>MONTH(R3393)&amp;"/"&amp;YEAR(R3393)</f>
        <v>1/1900</v>
      </c>
      <c r="AP3393" s="45" t="e">
        <f>WEEKNUM(R3393)-WEEKNUM(EOMONTH(R3393,-1)+1)+1</f>
        <v>#NUM!</v>
      </c>
      <c r="AQ3393" s="45">
        <f>IF(AU3393="S",IF(Q3393="1. Aceitou o programa",R3393-B3393,0),0)</f>
        <v>0</v>
      </c>
      <c r="AR3393" s="45">
        <f>IF(AU3393="S",IF(AND(S3393&lt;&gt;"",R3393&lt;&gt;""),S3393-R3393,0),0)</f>
        <v>0</v>
      </c>
      <c r="AS3393" s="45">
        <f>IF(AU3393="S",IF(Q3393="1. Aceitou o programa",IF(OR(X3393="Não se Aplica",X3393=""),IF(OR(W3393="Não se Aplica",W3393=""),0,W3393-V3393),AVERAGE(X3393-W3393,W3393-V3393)),0),0)</f>
        <v>0</v>
      </c>
      <c r="AT3393" s="45">
        <f>IF(AU3393="S",IF(AND(Q3393="1. Aceitou o programa",AB3393="Realizada"),IFERROR(IF(AA3393="",0,AA3393-R3393),0),0),0)</f>
        <v>0</v>
      </c>
      <c r="AU3393" s="45" t="str">
        <f>_xlfn.XLOOKUP(U3393,'Lista Suspensa'!$AA$20:$AA$23,'Lista Suspensa'!$AB$20:$AB$23,"N/A")</f>
        <v>S</v>
      </c>
    </row>
    <row r="3394" spans="1:47" ht="12" customHeight="1" x14ac:dyDescent="0.3">
      <c r="A3394" s="87" t="s">
        <v>47</v>
      </c>
      <c r="B3394" s="88">
        <v>46104</v>
      </c>
      <c r="C3394" s="89" t="s">
        <v>48</v>
      </c>
      <c r="D3394" s="89" t="s">
        <v>49</v>
      </c>
      <c r="E3394" s="189">
        <v>93753819</v>
      </c>
      <c r="F3394" s="197" t="s">
        <v>8405</v>
      </c>
      <c r="G3394" s="90">
        <v>39455539896</v>
      </c>
      <c r="H3394" s="91">
        <v>34268</v>
      </c>
      <c r="I3394" s="89"/>
      <c r="J3394" s="89" t="s">
        <v>51</v>
      </c>
      <c r="K3394" s="89" t="s">
        <v>52</v>
      </c>
      <c r="L3394" s="89" t="s">
        <v>85</v>
      </c>
      <c r="M3394" s="89" t="s">
        <v>141</v>
      </c>
      <c r="N3394" s="89" t="s">
        <v>150</v>
      </c>
      <c r="O3394" s="92" t="s">
        <v>8406</v>
      </c>
      <c r="P3394" s="93" t="s">
        <v>57</v>
      </c>
      <c r="Q3394" s="110" t="s">
        <v>5322</v>
      </c>
      <c r="R3394" s="94"/>
      <c r="S3394" s="95">
        <v>46168</v>
      </c>
      <c r="T3394" s="95" t="s">
        <v>5203</v>
      </c>
      <c r="U3394" s="95" t="s">
        <v>1125</v>
      </c>
      <c r="V3394" s="91">
        <v>46156</v>
      </c>
      <c r="W3394" s="91">
        <v>46161</v>
      </c>
      <c r="X3394" s="91">
        <v>46168</v>
      </c>
      <c r="Y3394" s="96"/>
      <c r="Z3394" s="89"/>
      <c r="AA3394" s="95"/>
      <c r="AB3394" s="89"/>
      <c r="AC3394" s="109"/>
      <c r="AD3394" s="89"/>
      <c r="AE3394" s="89"/>
      <c r="AF3394" s="191"/>
      <c r="AG3394" s="194"/>
      <c r="AH3394" s="193"/>
      <c r="AI3394" s="97"/>
      <c r="AJ3394" s="97"/>
      <c r="AK3394" s="97"/>
      <c r="AL3394" s="45" t="s">
        <v>67</v>
      </c>
      <c r="AM3394" s="160" t="str">
        <f>MONTH(B3394)&amp;"/"&amp;YEAR(B3394)</f>
        <v>3/2026</v>
      </c>
      <c r="AN3394" s="45">
        <f>WEEKNUM(B3394)-WEEKNUM(EOMONTH(B3394,-1)+1)+1</f>
        <v>4</v>
      </c>
      <c r="AO3394" s="45" t="str">
        <f>MONTH(R3394)&amp;"/"&amp;YEAR(R3394)</f>
        <v>1/1900</v>
      </c>
      <c r="AP3394" s="45" t="e">
        <f>WEEKNUM(R3394)-WEEKNUM(EOMONTH(R3394,-1)+1)+1</f>
        <v>#NUM!</v>
      </c>
      <c r="AQ3394" s="45">
        <f>IF(AU3394="S",IF(Q3394="1. Aceitou o programa",R3394-B3394,0),0)</f>
        <v>0</v>
      </c>
      <c r="AR3394" s="45">
        <f>IF(AU3394="S",IF(AND(S3394&lt;&gt;"",R3394&lt;&gt;""),S3394-R3394,0),0)</f>
        <v>0</v>
      </c>
      <c r="AS3394" s="45">
        <f>IF(AU3394="S",IF(Q3394="1. Aceitou o programa",IF(OR(X3394="Não se Aplica",X3394=""),IF(OR(W3394="Não se Aplica",W3394=""),0,W3394-V3394),AVERAGE(X3394-W3394,W3394-V3394)),0),0)</f>
        <v>0</v>
      </c>
      <c r="AT3394" s="45">
        <f>IF(AU3394="S",IF(AND(Q3394="1. Aceitou o programa",AB3394="Realizada"),IFERROR(IF(AA3394="",0,AA3394-R3394),0),0),0)</f>
        <v>0</v>
      </c>
      <c r="AU3394" s="45" t="str">
        <f>_xlfn.XLOOKUP(U3394,'Lista Suspensa'!$AA$20:$AA$23,'Lista Suspensa'!$AB$20:$AB$23,"N/A")</f>
        <v>S</v>
      </c>
    </row>
    <row r="3395" spans="1:47" ht="12" customHeight="1" x14ac:dyDescent="0.3">
      <c r="A3395" s="87" t="s">
        <v>47</v>
      </c>
      <c r="B3395" s="88">
        <v>46104</v>
      </c>
      <c r="C3395" s="89" t="s">
        <v>48</v>
      </c>
      <c r="D3395" s="89" t="s">
        <v>49</v>
      </c>
      <c r="E3395" s="189">
        <v>93102586</v>
      </c>
      <c r="F3395" s="197" t="s">
        <v>8407</v>
      </c>
      <c r="G3395" s="90">
        <v>8972697729</v>
      </c>
      <c r="H3395" s="91">
        <v>29161</v>
      </c>
      <c r="I3395" s="89"/>
      <c r="J3395" s="89" t="s">
        <v>51</v>
      </c>
      <c r="K3395" s="89" t="s">
        <v>76</v>
      </c>
      <c r="L3395" s="89" t="s">
        <v>101</v>
      </c>
      <c r="M3395" s="89" t="s">
        <v>234</v>
      </c>
      <c r="N3395" s="89" t="s">
        <v>331</v>
      </c>
      <c r="O3395" s="92" t="s">
        <v>8408</v>
      </c>
      <c r="P3395" s="93" t="s">
        <v>57</v>
      </c>
      <c r="Q3395" s="110" t="s">
        <v>5322</v>
      </c>
      <c r="R3395" s="94"/>
      <c r="S3395" s="95">
        <v>46168</v>
      </c>
      <c r="T3395" s="95" t="s">
        <v>5203</v>
      </c>
      <c r="U3395" s="95" t="s">
        <v>1125</v>
      </c>
      <c r="V3395" s="91">
        <v>46156</v>
      </c>
      <c r="W3395" s="91">
        <v>46161</v>
      </c>
      <c r="X3395" s="91">
        <v>46168</v>
      </c>
      <c r="Y3395" s="96"/>
      <c r="Z3395" s="89"/>
      <c r="AA3395" s="95"/>
      <c r="AB3395" s="89"/>
      <c r="AC3395" s="109"/>
      <c r="AD3395" s="89"/>
      <c r="AE3395" s="89"/>
      <c r="AF3395" s="191"/>
      <c r="AG3395" s="194"/>
      <c r="AH3395" s="193"/>
      <c r="AI3395" s="97"/>
      <c r="AJ3395" s="97"/>
      <c r="AK3395" s="97"/>
      <c r="AL3395" s="45" t="s">
        <v>67</v>
      </c>
      <c r="AM3395" s="160" t="str">
        <f>MONTH(B3395)&amp;"/"&amp;YEAR(B3395)</f>
        <v>3/2026</v>
      </c>
      <c r="AN3395" s="45">
        <f>WEEKNUM(B3395)-WEEKNUM(EOMONTH(B3395,-1)+1)+1</f>
        <v>4</v>
      </c>
      <c r="AO3395" s="45" t="str">
        <f>MONTH(R3395)&amp;"/"&amp;YEAR(R3395)</f>
        <v>1/1900</v>
      </c>
      <c r="AP3395" s="45" t="e">
        <f>WEEKNUM(R3395)-WEEKNUM(EOMONTH(R3395,-1)+1)+1</f>
        <v>#NUM!</v>
      </c>
      <c r="AQ3395" s="45">
        <f>IF(AU3395="S",IF(Q3395="1. Aceitou o programa",R3395-B3395,0),0)</f>
        <v>0</v>
      </c>
      <c r="AR3395" s="45">
        <f>IF(AU3395="S",IF(AND(S3395&lt;&gt;"",R3395&lt;&gt;""),S3395-R3395,0),0)</f>
        <v>0</v>
      </c>
      <c r="AS3395" s="45">
        <f>IF(AU3395="S",IF(Q3395="1. Aceitou o programa",IF(OR(X3395="Não se Aplica",X3395=""),IF(OR(W3395="Não se Aplica",W3395=""),0,W3395-V3395),AVERAGE(X3395-W3395,W3395-V3395)),0),0)</f>
        <v>0</v>
      </c>
      <c r="AT3395" s="45">
        <f>IF(AU3395="S",IF(AND(Q3395="1. Aceitou o programa",AB3395="Realizada"),IFERROR(IF(AA3395="",0,AA3395-R3395),0),0),0)</f>
        <v>0</v>
      </c>
      <c r="AU3395" s="45" t="str">
        <f>_xlfn.XLOOKUP(U3395,'Lista Suspensa'!$AA$20:$AA$23,'Lista Suspensa'!$AB$20:$AB$23,"N/A")</f>
        <v>S</v>
      </c>
    </row>
    <row r="3396" spans="1:47" ht="12" customHeight="1" x14ac:dyDescent="0.3">
      <c r="A3396" s="87" t="s">
        <v>47</v>
      </c>
      <c r="B3396" s="88">
        <v>46104</v>
      </c>
      <c r="C3396" s="89" t="s">
        <v>48</v>
      </c>
      <c r="D3396" s="89" t="s">
        <v>49</v>
      </c>
      <c r="E3396" s="189">
        <v>94951186</v>
      </c>
      <c r="F3396" s="197" t="s">
        <v>8409</v>
      </c>
      <c r="G3396" s="90">
        <v>14256907777</v>
      </c>
      <c r="H3396" s="91">
        <v>35822</v>
      </c>
      <c r="I3396" s="89"/>
      <c r="J3396" s="89" t="s">
        <v>84</v>
      </c>
      <c r="K3396" s="89" t="s">
        <v>76</v>
      </c>
      <c r="L3396" s="89" t="s">
        <v>283</v>
      </c>
      <c r="M3396" s="89" t="s">
        <v>234</v>
      </c>
      <c r="N3396" s="89" t="s">
        <v>344</v>
      </c>
      <c r="O3396" s="92" t="s">
        <v>8410</v>
      </c>
      <c r="P3396" s="93" t="s">
        <v>57</v>
      </c>
      <c r="Q3396" s="110" t="s">
        <v>5322</v>
      </c>
      <c r="R3396" s="94"/>
      <c r="S3396" s="95">
        <v>46168</v>
      </c>
      <c r="T3396" s="95" t="s">
        <v>5203</v>
      </c>
      <c r="U3396" s="95" t="s">
        <v>1125</v>
      </c>
      <c r="V3396" s="91">
        <v>46156</v>
      </c>
      <c r="W3396" s="91">
        <v>46161</v>
      </c>
      <c r="X3396" s="91">
        <v>46168</v>
      </c>
      <c r="Y3396" s="96"/>
      <c r="Z3396" s="89"/>
      <c r="AA3396" s="95"/>
      <c r="AB3396" s="89"/>
      <c r="AC3396" s="109"/>
      <c r="AD3396" s="89"/>
      <c r="AE3396" s="89"/>
      <c r="AF3396" s="191"/>
      <c r="AG3396" s="194"/>
      <c r="AH3396" s="193"/>
      <c r="AI3396" s="97"/>
      <c r="AJ3396" s="97"/>
      <c r="AK3396" s="97"/>
      <c r="AL3396" s="45" t="s">
        <v>67</v>
      </c>
      <c r="AM3396" s="160" t="str">
        <f>MONTH(B3396)&amp;"/"&amp;YEAR(B3396)</f>
        <v>3/2026</v>
      </c>
      <c r="AN3396" s="45">
        <f>WEEKNUM(B3396)-WEEKNUM(EOMONTH(B3396,-1)+1)+1</f>
        <v>4</v>
      </c>
      <c r="AO3396" s="45" t="str">
        <f>MONTH(R3396)&amp;"/"&amp;YEAR(R3396)</f>
        <v>1/1900</v>
      </c>
      <c r="AP3396" s="45" t="e">
        <f>WEEKNUM(R3396)-WEEKNUM(EOMONTH(R3396,-1)+1)+1</f>
        <v>#NUM!</v>
      </c>
      <c r="AQ3396" s="45">
        <f>IF(AU3396="S",IF(Q3396="1. Aceitou o programa",R3396-B3396,0),0)</f>
        <v>0</v>
      </c>
      <c r="AR3396" s="45">
        <f>IF(AU3396="S",IF(AND(S3396&lt;&gt;"",R3396&lt;&gt;""),S3396-R3396,0),0)</f>
        <v>0</v>
      </c>
      <c r="AS3396" s="45">
        <f>IF(AU3396="S",IF(Q3396="1. Aceitou o programa",IF(OR(X3396="Não se Aplica",X3396=""),IF(OR(W3396="Não se Aplica",W3396=""),0,W3396-V3396),AVERAGE(X3396-W3396,W3396-V3396)),0),0)</f>
        <v>0</v>
      </c>
      <c r="AT3396" s="45">
        <f>IF(AU3396="S",IF(AND(Q3396="1. Aceitou o programa",AB3396="Realizada"),IFERROR(IF(AA3396="",0,AA3396-R3396),0),0),0)</f>
        <v>0</v>
      </c>
      <c r="AU3396" s="45" t="str">
        <f>_xlfn.XLOOKUP(U3396,'Lista Suspensa'!$AA$20:$AA$23,'Lista Suspensa'!$AB$20:$AB$23,"N/A")</f>
        <v>S</v>
      </c>
    </row>
    <row r="3397" spans="1:47" ht="12" customHeight="1" x14ac:dyDescent="0.3">
      <c r="A3397" s="87" t="s">
        <v>47</v>
      </c>
      <c r="B3397" s="88">
        <v>46104</v>
      </c>
      <c r="C3397" s="89" t="s">
        <v>48</v>
      </c>
      <c r="D3397" s="89" t="s">
        <v>49</v>
      </c>
      <c r="E3397" s="189">
        <v>93063117</v>
      </c>
      <c r="F3397" s="197" t="s">
        <v>8411</v>
      </c>
      <c r="G3397" s="90">
        <v>13569938778</v>
      </c>
      <c r="H3397" s="91">
        <v>35575</v>
      </c>
      <c r="I3397" s="89"/>
      <c r="J3397" s="89" t="s">
        <v>84</v>
      </c>
      <c r="K3397" s="89" t="s">
        <v>76</v>
      </c>
      <c r="L3397" s="89" t="s">
        <v>101</v>
      </c>
      <c r="M3397" s="89" t="s">
        <v>7084</v>
      </c>
      <c r="N3397" s="89" t="s">
        <v>291</v>
      </c>
      <c r="O3397" s="92" t="s">
        <v>8412</v>
      </c>
      <c r="P3397" s="93" t="s">
        <v>57</v>
      </c>
      <c r="Q3397" s="110" t="s">
        <v>5322</v>
      </c>
      <c r="R3397" s="94"/>
      <c r="S3397" s="95">
        <v>46168</v>
      </c>
      <c r="T3397" s="95" t="s">
        <v>5203</v>
      </c>
      <c r="U3397" s="95" t="s">
        <v>1125</v>
      </c>
      <c r="V3397" s="91">
        <v>46156</v>
      </c>
      <c r="W3397" s="91">
        <v>46161</v>
      </c>
      <c r="X3397" s="91">
        <v>46168</v>
      </c>
      <c r="Y3397" s="96"/>
      <c r="Z3397" s="89"/>
      <c r="AA3397" s="95"/>
      <c r="AB3397" s="89"/>
      <c r="AC3397" s="109"/>
      <c r="AD3397" s="89"/>
      <c r="AE3397" s="89"/>
      <c r="AF3397" s="191"/>
      <c r="AG3397" s="194"/>
      <c r="AH3397" s="193"/>
      <c r="AI3397" s="97"/>
      <c r="AJ3397" s="97"/>
      <c r="AK3397" s="97"/>
      <c r="AL3397" s="45" t="s">
        <v>67</v>
      </c>
      <c r="AM3397" s="160" t="str">
        <f>MONTH(B3397)&amp;"/"&amp;YEAR(B3397)</f>
        <v>3/2026</v>
      </c>
      <c r="AN3397" s="45">
        <f>WEEKNUM(B3397)-WEEKNUM(EOMONTH(B3397,-1)+1)+1</f>
        <v>4</v>
      </c>
      <c r="AO3397" s="45" t="str">
        <f>MONTH(R3397)&amp;"/"&amp;YEAR(R3397)</f>
        <v>1/1900</v>
      </c>
      <c r="AP3397" s="45" t="e">
        <f>WEEKNUM(R3397)-WEEKNUM(EOMONTH(R3397,-1)+1)+1</f>
        <v>#NUM!</v>
      </c>
      <c r="AQ3397" s="45">
        <f>IF(AU3397="S",IF(Q3397="1. Aceitou o programa",R3397-B3397,0),0)</f>
        <v>0</v>
      </c>
      <c r="AR3397" s="45">
        <f>IF(AU3397="S",IF(AND(S3397&lt;&gt;"",R3397&lt;&gt;""),S3397-R3397,0),0)</f>
        <v>0</v>
      </c>
      <c r="AS3397" s="45">
        <f>IF(AU3397="S",IF(Q3397="1. Aceitou o programa",IF(OR(X3397="Não se Aplica",X3397=""),IF(OR(W3397="Não se Aplica",W3397=""),0,W3397-V3397),AVERAGE(X3397-W3397,W3397-V3397)),0),0)</f>
        <v>0</v>
      </c>
      <c r="AT3397" s="45">
        <f>IF(AU3397="S",IF(AND(Q3397="1. Aceitou o programa",AB3397="Realizada"),IFERROR(IF(AA3397="",0,AA3397-R3397),0),0),0)</f>
        <v>0</v>
      </c>
      <c r="AU3397" s="45" t="str">
        <f>_xlfn.XLOOKUP(U3397,'Lista Suspensa'!$AA$20:$AA$23,'Lista Suspensa'!$AB$20:$AB$23,"N/A")</f>
        <v>S</v>
      </c>
    </row>
    <row r="3398" spans="1:47" ht="12" customHeight="1" x14ac:dyDescent="0.3">
      <c r="A3398" s="87" t="s">
        <v>47</v>
      </c>
      <c r="B3398" s="88">
        <v>46104</v>
      </c>
      <c r="C3398" s="89" t="s">
        <v>48</v>
      </c>
      <c r="D3398" s="89" t="s">
        <v>49</v>
      </c>
      <c r="E3398" s="189">
        <v>85356752</v>
      </c>
      <c r="F3398" s="197" t="s">
        <v>8413</v>
      </c>
      <c r="G3398" s="90">
        <v>9506805750</v>
      </c>
      <c r="H3398" s="91">
        <v>30010</v>
      </c>
      <c r="I3398" s="89"/>
      <c r="J3398" s="89" t="s">
        <v>84</v>
      </c>
      <c r="K3398" s="89" t="s">
        <v>76</v>
      </c>
      <c r="L3398" s="89" t="s">
        <v>95</v>
      </c>
      <c r="M3398" s="89" t="s">
        <v>96</v>
      </c>
      <c r="N3398" s="89" t="s">
        <v>176</v>
      </c>
      <c r="O3398" s="92" t="s">
        <v>8414</v>
      </c>
      <c r="P3398" s="93" t="s">
        <v>57</v>
      </c>
      <c r="Q3398" s="110" t="s">
        <v>5322</v>
      </c>
      <c r="R3398" s="94"/>
      <c r="S3398" s="95">
        <v>46168</v>
      </c>
      <c r="T3398" s="95" t="s">
        <v>5203</v>
      </c>
      <c r="U3398" s="95" t="s">
        <v>1125</v>
      </c>
      <c r="V3398" s="91">
        <v>46156</v>
      </c>
      <c r="W3398" s="91">
        <v>46161</v>
      </c>
      <c r="X3398" s="91">
        <v>46168</v>
      </c>
      <c r="Y3398" s="96"/>
      <c r="Z3398" s="89"/>
      <c r="AA3398" s="95"/>
      <c r="AB3398" s="89"/>
      <c r="AC3398" s="109"/>
      <c r="AD3398" s="89"/>
      <c r="AE3398" s="89"/>
      <c r="AF3398" s="191"/>
      <c r="AG3398" s="194"/>
      <c r="AH3398" s="193"/>
      <c r="AI3398" s="97"/>
      <c r="AJ3398" s="97"/>
      <c r="AK3398" s="97"/>
      <c r="AL3398" s="45" t="s">
        <v>67</v>
      </c>
      <c r="AM3398" s="160" t="str">
        <f>MONTH(B3398)&amp;"/"&amp;YEAR(B3398)</f>
        <v>3/2026</v>
      </c>
      <c r="AN3398" s="45">
        <f>WEEKNUM(B3398)-WEEKNUM(EOMONTH(B3398,-1)+1)+1</f>
        <v>4</v>
      </c>
      <c r="AO3398" s="45" t="str">
        <f>MONTH(R3398)&amp;"/"&amp;YEAR(R3398)</f>
        <v>1/1900</v>
      </c>
      <c r="AP3398" s="45" t="e">
        <f>WEEKNUM(R3398)-WEEKNUM(EOMONTH(R3398,-1)+1)+1</f>
        <v>#NUM!</v>
      </c>
      <c r="AQ3398" s="45">
        <f>IF(AU3398="S",IF(Q3398="1. Aceitou o programa",R3398-B3398,0),0)</f>
        <v>0</v>
      </c>
      <c r="AR3398" s="45">
        <f>IF(AU3398="S",IF(AND(S3398&lt;&gt;"",R3398&lt;&gt;""),S3398-R3398,0),0)</f>
        <v>0</v>
      </c>
      <c r="AS3398" s="45">
        <f>IF(AU3398="S",IF(Q3398="1. Aceitou o programa",IF(OR(X3398="Não se Aplica",X3398=""),IF(OR(W3398="Não se Aplica",W3398=""),0,W3398-V3398),AVERAGE(X3398-W3398,W3398-V3398)),0),0)</f>
        <v>0</v>
      </c>
      <c r="AT3398" s="45">
        <f>IF(AU3398="S",IF(AND(Q3398="1. Aceitou o programa",AB3398="Realizada"),IFERROR(IF(AA3398="",0,AA3398-R3398),0),0),0)</f>
        <v>0</v>
      </c>
      <c r="AU3398" s="45" t="str">
        <f>_xlfn.XLOOKUP(U3398,'Lista Suspensa'!$AA$20:$AA$23,'Lista Suspensa'!$AB$20:$AB$23,"N/A")</f>
        <v>S</v>
      </c>
    </row>
    <row r="3399" spans="1:47" ht="12" customHeight="1" x14ac:dyDescent="0.3">
      <c r="A3399" s="87" t="s">
        <v>47</v>
      </c>
      <c r="B3399" s="88">
        <v>46104</v>
      </c>
      <c r="C3399" s="89" t="s">
        <v>48</v>
      </c>
      <c r="D3399" s="89" t="s">
        <v>49</v>
      </c>
      <c r="E3399" s="189">
        <v>93066595</v>
      </c>
      <c r="F3399" s="197" t="s">
        <v>8415</v>
      </c>
      <c r="G3399" s="90">
        <v>78773253715</v>
      </c>
      <c r="H3399" s="91">
        <v>21027</v>
      </c>
      <c r="I3399" s="89"/>
      <c r="J3399" s="89" t="s">
        <v>51</v>
      </c>
      <c r="K3399" s="89" t="s">
        <v>76</v>
      </c>
      <c r="L3399" s="89" t="s">
        <v>101</v>
      </c>
      <c r="M3399" s="89" t="s">
        <v>675</v>
      </c>
      <c r="N3399" s="89" t="s">
        <v>344</v>
      </c>
      <c r="O3399" s="92" t="s">
        <v>8416</v>
      </c>
      <c r="P3399" s="93" t="s">
        <v>57</v>
      </c>
      <c r="Q3399" s="110" t="s">
        <v>5322</v>
      </c>
      <c r="R3399" s="94"/>
      <c r="S3399" s="95">
        <v>46168</v>
      </c>
      <c r="T3399" s="95" t="s">
        <v>5203</v>
      </c>
      <c r="U3399" s="95" t="s">
        <v>1125</v>
      </c>
      <c r="V3399" s="91">
        <v>46156</v>
      </c>
      <c r="W3399" s="91">
        <v>46161</v>
      </c>
      <c r="X3399" s="91">
        <v>46168</v>
      </c>
      <c r="Y3399" s="96"/>
      <c r="Z3399" s="89"/>
      <c r="AA3399" s="95"/>
      <c r="AB3399" s="89"/>
      <c r="AC3399" s="109"/>
      <c r="AD3399" s="89"/>
      <c r="AE3399" s="89"/>
      <c r="AF3399" s="191"/>
      <c r="AG3399" s="194"/>
      <c r="AH3399" s="193"/>
      <c r="AI3399" s="97"/>
      <c r="AJ3399" s="97"/>
      <c r="AK3399" s="97"/>
      <c r="AL3399" s="45" t="s">
        <v>67</v>
      </c>
      <c r="AM3399" s="160" t="str">
        <f>MONTH(B3399)&amp;"/"&amp;YEAR(B3399)</f>
        <v>3/2026</v>
      </c>
      <c r="AN3399" s="45">
        <f>WEEKNUM(B3399)-WEEKNUM(EOMONTH(B3399,-1)+1)+1</f>
        <v>4</v>
      </c>
      <c r="AO3399" s="45" t="str">
        <f>MONTH(R3399)&amp;"/"&amp;YEAR(R3399)</f>
        <v>1/1900</v>
      </c>
      <c r="AP3399" s="45" t="e">
        <f>WEEKNUM(R3399)-WEEKNUM(EOMONTH(R3399,-1)+1)+1</f>
        <v>#NUM!</v>
      </c>
      <c r="AQ3399" s="45">
        <f>IF(AU3399="S",IF(Q3399="1. Aceitou o programa",R3399-B3399,0),0)</f>
        <v>0</v>
      </c>
      <c r="AR3399" s="45">
        <f>IF(AU3399="S",IF(AND(S3399&lt;&gt;"",R3399&lt;&gt;""),S3399-R3399,0),0)</f>
        <v>0</v>
      </c>
      <c r="AS3399" s="45">
        <f>IF(AU3399="S",IF(Q3399="1. Aceitou o programa",IF(OR(X3399="Não se Aplica",X3399=""),IF(OR(W3399="Não se Aplica",W3399=""),0,W3399-V3399),AVERAGE(X3399-W3399,W3399-V3399)),0),0)</f>
        <v>0</v>
      </c>
      <c r="AT3399" s="45">
        <f>IF(AU3399="S",IF(AND(Q3399="1. Aceitou o programa",AB3399="Realizada"),IFERROR(IF(AA3399="",0,AA3399-R3399),0),0),0)</f>
        <v>0</v>
      </c>
      <c r="AU3399" s="45" t="str">
        <f>_xlfn.XLOOKUP(U3399,'Lista Suspensa'!$AA$20:$AA$23,'Lista Suspensa'!$AB$20:$AB$23,"N/A")</f>
        <v>S</v>
      </c>
    </row>
    <row r="3400" spans="1:47" ht="12" customHeight="1" x14ac:dyDescent="0.3">
      <c r="A3400" s="87" t="s">
        <v>47</v>
      </c>
      <c r="B3400" s="88">
        <v>46104</v>
      </c>
      <c r="C3400" s="89" t="s">
        <v>48</v>
      </c>
      <c r="D3400" s="89" t="s">
        <v>49</v>
      </c>
      <c r="E3400" s="189">
        <v>93631353</v>
      </c>
      <c r="F3400" s="197" t="s">
        <v>8417</v>
      </c>
      <c r="G3400" s="90">
        <v>52429553848</v>
      </c>
      <c r="H3400" s="91">
        <v>37548</v>
      </c>
      <c r="I3400" s="89"/>
      <c r="J3400" s="89" t="s">
        <v>51</v>
      </c>
      <c r="K3400" s="89" t="s">
        <v>52</v>
      </c>
      <c r="L3400" s="89" t="s">
        <v>85</v>
      </c>
      <c r="M3400" s="89" t="s">
        <v>2903</v>
      </c>
      <c r="N3400" s="89" t="s">
        <v>150</v>
      </c>
      <c r="O3400" s="92" t="s">
        <v>8418</v>
      </c>
      <c r="P3400" s="93" t="s">
        <v>57</v>
      </c>
      <c r="Q3400" s="110" t="s">
        <v>5322</v>
      </c>
      <c r="R3400" s="94"/>
      <c r="S3400" s="95">
        <v>46168</v>
      </c>
      <c r="T3400" s="95" t="s">
        <v>5203</v>
      </c>
      <c r="U3400" s="95" t="s">
        <v>1125</v>
      </c>
      <c r="V3400" s="91">
        <v>46156</v>
      </c>
      <c r="W3400" s="91">
        <v>46161</v>
      </c>
      <c r="X3400" s="91">
        <v>46168</v>
      </c>
      <c r="Y3400" s="96"/>
      <c r="Z3400" s="89"/>
      <c r="AA3400" s="95"/>
      <c r="AB3400" s="89"/>
      <c r="AC3400" s="109"/>
      <c r="AD3400" s="89"/>
      <c r="AE3400" s="89"/>
      <c r="AF3400" s="191"/>
      <c r="AG3400" s="194"/>
      <c r="AH3400" s="193"/>
      <c r="AI3400" s="97"/>
      <c r="AJ3400" s="97"/>
      <c r="AK3400" s="97"/>
      <c r="AL3400" s="45" t="s">
        <v>67</v>
      </c>
      <c r="AM3400" s="160" t="str">
        <f>MONTH(B3400)&amp;"/"&amp;YEAR(B3400)</f>
        <v>3/2026</v>
      </c>
      <c r="AN3400" s="45">
        <f>WEEKNUM(B3400)-WEEKNUM(EOMONTH(B3400,-1)+1)+1</f>
        <v>4</v>
      </c>
      <c r="AO3400" s="45" t="str">
        <f>MONTH(R3400)&amp;"/"&amp;YEAR(R3400)</f>
        <v>1/1900</v>
      </c>
      <c r="AP3400" s="45" t="e">
        <f>WEEKNUM(R3400)-WEEKNUM(EOMONTH(R3400,-1)+1)+1</f>
        <v>#NUM!</v>
      </c>
      <c r="AQ3400" s="45">
        <f>IF(AU3400="S",IF(Q3400="1. Aceitou o programa",R3400-B3400,0),0)</f>
        <v>0</v>
      </c>
      <c r="AR3400" s="45">
        <f>IF(AU3400="S",IF(AND(S3400&lt;&gt;"",R3400&lt;&gt;""),S3400-R3400,0),0)</f>
        <v>0</v>
      </c>
      <c r="AS3400" s="45">
        <f>IF(AU3400="S",IF(Q3400="1. Aceitou o programa",IF(OR(X3400="Não se Aplica",X3400=""),IF(OR(W3400="Não se Aplica",W3400=""),0,W3400-V3400),AVERAGE(X3400-W3400,W3400-V3400)),0),0)</f>
        <v>0</v>
      </c>
      <c r="AT3400" s="45">
        <f>IF(AU3400="S",IF(AND(Q3400="1. Aceitou o programa",AB3400="Realizada"),IFERROR(IF(AA3400="",0,AA3400-R3400),0),0),0)</f>
        <v>0</v>
      </c>
      <c r="AU3400" s="45" t="str">
        <f>_xlfn.XLOOKUP(U3400,'Lista Suspensa'!$AA$20:$AA$23,'Lista Suspensa'!$AB$20:$AB$23,"N/A")</f>
        <v>S</v>
      </c>
    </row>
    <row r="3401" spans="1:47" ht="12" customHeight="1" x14ac:dyDescent="0.3">
      <c r="A3401" s="87" t="s">
        <v>47</v>
      </c>
      <c r="B3401" s="88">
        <v>46104</v>
      </c>
      <c r="C3401" s="89" t="s">
        <v>48</v>
      </c>
      <c r="D3401" s="89" t="s">
        <v>49</v>
      </c>
      <c r="E3401" s="189">
        <v>93578740</v>
      </c>
      <c r="F3401" s="197" t="s">
        <v>8419</v>
      </c>
      <c r="G3401" s="90">
        <v>1141997797</v>
      </c>
      <c r="H3401" s="91">
        <v>25874</v>
      </c>
      <c r="I3401" s="89"/>
      <c r="J3401" s="89" t="s">
        <v>51</v>
      </c>
      <c r="K3401" s="89" t="s">
        <v>76</v>
      </c>
      <c r="L3401" s="89" t="s">
        <v>338</v>
      </c>
      <c r="M3401" s="89" t="s">
        <v>392</v>
      </c>
      <c r="N3401" s="89" t="s">
        <v>344</v>
      </c>
      <c r="O3401" s="92" t="s">
        <v>8420</v>
      </c>
      <c r="P3401" s="93" t="s">
        <v>57</v>
      </c>
      <c r="Q3401" s="110" t="s">
        <v>5322</v>
      </c>
      <c r="R3401" s="94"/>
      <c r="S3401" s="95">
        <v>46168</v>
      </c>
      <c r="T3401" s="95" t="s">
        <v>5203</v>
      </c>
      <c r="U3401" s="95" t="s">
        <v>1125</v>
      </c>
      <c r="V3401" s="91">
        <v>46156</v>
      </c>
      <c r="W3401" s="91">
        <v>46161</v>
      </c>
      <c r="X3401" s="91">
        <v>46168</v>
      </c>
      <c r="Y3401" s="96"/>
      <c r="Z3401" s="89"/>
      <c r="AA3401" s="95"/>
      <c r="AB3401" s="89"/>
      <c r="AC3401" s="109"/>
      <c r="AD3401" s="89"/>
      <c r="AE3401" s="89"/>
      <c r="AF3401" s="191"/>
      <c r="AG3401" s="194"/>
      <c r="AH3401" s="193"/>
      <c r="AI3401" s="97"/>
      <c r="AJ3401" s="97"/>
      <c r="AK3401" s="97"/>
      <c r="AL3401" s="45" t="s">
        <v>67</v>
      </c>
      <c r="AM3401" s="160" t="str">
        <f>MONTH(B3401)&amp;"/"&amp;YEAR(B3401)</f>
        <v>3/2026</v>
      </c>
      <c r="AN3401" s="45">
        <f>WEEKNUM(B3401)-WEEKNUM(EOMONTH(B3401,-1)+1)+1</f>
        <v>4</v>
      </c>
      <c r="AO3401" s="45" t="str">
        <f>MONTH(R3401)&amp;"/"&amp;YEAR(R3401)</f>
        <v>1/1900</v>
      </c>
      <c r="AP3401" s="45" t="e">
        <f>WEEKNUM(R3401)-WEEKNUM(EOMONTH(R3401,-1)+1)+1</f>
        <v>#NUM!</v>
      </c>
      <c r="AQ3401" s="45">
        <f>IF(AU3401="S",IF(Q3401="1. Aceitou o programa",R3401-B3401,0),0)</f>
        <v>0</v>
      </c>
      <c r="AR3401" s="45">
        <f>IF(AU3401="S",IF(AND(S3401&lt;&gt;"",R3401&lt;&gt;""),S3401-R3401,0),0)</f>
        <v>0</v>
      </c>
      <c r="AS3401" s="45">
        <f>IF(AU3401="S",IF(Q3401="1. Aceitou o programa",IF(OR(X3401="Não se Aplica",X3401=""),IF(OR(W3401="Não se Aplica",W3401=""),0,W3401-V3401),AVERAGE(X3401-W3401,W3401-V3401)),0),0)</f>
        <v>0</v>
      </c>
      <c r="AT3401" s="45">
        <f>IF(AU3401="S",IF(AND(Q3401="1. Aceitou o programa",AB3401="Realizada"),IFERROR(IF(AA3401="",0,AA3401-R3401),0),0),0)</f>
        <v>0</v>
      </c>
      <c r="AU3401" s="45" t="str">
        <f>_xlfn.XLOOKUP(U3401,'Lista Suspensa'!$AA$20:$AA$23,'Lista Suspensa'!$AB$20:$AB$23,"N/A")</f>
        <v>S</v>
      </c>
    </row>
    <row r="3402" spans="1:47" ht="12" customHeight="1" x14ac:dyDescent="0.3">
      <c r="A3402" s="87" t="s">
        <v>47</v>
      </c>
      <c r="B3402" s="88">
        <v>46104</v>
      </c>
      <c r="C3402" s="89" t="s">
        <v>48</v>
      </c>
      <c r="D3402" s="89" t="s">
        <v>49</v>
      </c>
      <c r="E3402" s="189">
        <v>94939782</v>
      </c>
      <c r="F3402" s="197" t="s">
        <v>8421</v>
      </c>
      <c r="G3402" s="90">
        <v>8987853837</v>
      </c>
      <c r="H3402" s="91">
        <v>24135</v>
      </c>
      <c r="I3402" s="89"/>
      <c r="J3402" s="89" t="s">
        <v>51</v>
      </c>
      <c r="K3402" s="89" t="s">
        <v>52</v>
      </c>
      <c r="L3402" s="89" t="s">
        <v>5232</v>
      </c>
      <c r="M3402" s="89" t="s">
        <v>234</v>
      </c>
      <c r="N3402" s="89" t="s">
        <v>150</v>
      </c>
      <c r="O3402" s="92" t="s">
        <v>8422</v>
      </c>
      <c r="P3402" s="93" t="s">
        <v>57</v>
      </c>
      <c r="Q3402" s="110" t="s">
        <v>5322</v>
      </c>
      <c r="R3402" s="94"/>
      <c r="S3402" s="95">
        <v>46168</v>
      </c>
      <c r="T3402" s="95" t="s">
        <v>5203</v>
      </c>
      <c r="U3402" s="95" t="s">
        <v>1125</v>
      </c>
      <c r="V3402" s="91">
        <v>46156</v>
      </c>
      <c r="W3402" s="91">
        <v>46161</v>
      </c>
      <c r="X3402" s="91">
        <v>46168</v>
      </c>
      <c r="Y3402" s="96"/>
      <c r="Z3402" s="89"/>
      <c r="AA3402" s="95"/>
      <c r="AB3402" s="89"/>
      <c r="AC3402" s="109"/>
      <c r="AD3402" s="89"/>
      <c r="AE3402" s="89"/>
      <c r="AF3402" s="191"/>
      <c r="AG3402" s="194"/>
      <c r="AH3402" s="193"/>
      <c r="AI3402" s="97"/>
      <c r="AJ3402" s="97"/>
      <c r="AK3402" s="97"/>
      <c r="AL3402" s="45" t="s">
        <v>67</v>
      </c>
      <c r="AM3402" s="160" t="str">
        <f>MONTH(B3402)&amp;"/"&amp;YEAR(B3402)</f>
        <v>3/2026</v>
      </c>
      <c r="AN3402" s="45">
        <f>WEEKNUM(B3402)-WEEKNUM(EOMONTH(B3402,-1)+1)+1</f>
        <v>4</v>
      </c>
      <c r="AO3402" s="45" t="str">
        <f>MONTH(R3402)&amp;"/"&amp;YEAR(R3402)</f>
        <v>1/1900</v>
      </c>
      <c r="AP3402" s="45" t="e">
        <f>WEEKNUM(R3402)-WEEKNUM(EOMONTH(R3402,-1)+1)+1</f>
        <v>#NUM!</v>
      </c>
      <c r="AQ3402" s="45">
        <f>IF(AU3402="S",IF(Q3402="1. Aceitou o programa",R3402-B3402,0),0)</f>
        <v>0</v>
      </c>
      <c r="AR3402" s="45">
        <f>IF(AU3402="S",IF(AND(S3402&lt;&gt;"",R3402&lt;&gt;""),S3402-R3402,0),0)</f>
        <v>0</v>
      </c>
      <c r="AS3402" s="45">
        <f>IF(AU3402="S",IF(Q3402="1. Aceitou o programa",IF(OR(X3402="Não se Aplica",X3402=""),IF(OR(W3402="Não se Aplica",W3402=""),0,W3402-V3402),AVERAGE(X3402-W3402,W3402-V3402)),0),0)</f>
        <v>0</v>
      </c>
      <c r="AT3402" s="45">
        <f>IF(AU3402="S",IF(AND(Q3402="1. Aceitou o programa",AB3402="Realizada"),IFERROR(IF(AA3402="",0,AA3402-R3402),0),0),0)</f>
        <v>0</v>
      </c>
      <c r="AU3402" s="45" t="str">
        <f>_xlfn.XLOOKUP(U3402,'Lista Suspensa'!$AA$20:$AA$23,'Lista Suspensa'!$AB$20:$AB$23,"N/A")</f>
        <v>S</v>
      </c>
    </row>
    <row r="3403" spans="1:47" ht="12" customHeight="1" x14ac:dyDescent="0.3">
      <c r="A3403" s="87" t="s">
        <v>47</v>
      </c>
      <c r="B3403" s="88">
        <v>46104</v>
      </c>
      <c r="C3403" s="89" t="s">
        <v>48</v>
      </c>
      <c r="D3403" s="89" t="s">
        <v>49</v>
      </c>
      <c r="E3403" s="189">
        <v>95040271</v>
      </c>
      <c r="F3403" s="197" t="s">
        <v>8423</v>
      </c>
      <c r="G3403" s="90">
        <v>1595912797</v>
      </c>
      <c r="H3403" s="91">
        <v>26014</v>
      </c>
      <c r="I3403" s="89"/>
      <c r="J3403" s="89" t="s">
        <v>51</v>
      </c>
      <c r="K3403" s="89" t="s">
        <v>76</v>
      </c>
      <c r="L3403" s="89" t="s">
        <v>370</v>
      </c>
      <c r="M3403" s="89" t="s">
        <v>334</v>
      </c>
      <c r="N3403" s="89" t="s">
        <v>344</v>
      </c>
      <c r="O3403" s="92" t="s">
        <v>8424</v>
      </c>
      <c r="P3403" s="93" t="s">
        <v>57</v>
      </c>
      <c r="Q3403" s="110" t="s">
        <v>5322</v>
      </c>
      <c r="R3403" s="94"/>
      <c r="S3403" s="95">
        <v>46168</v>
      </c>
      <c r="T3403" s="95" t="s">
        <v>5203</v>
      </c>
      <c r="U3403" s="95" t="s">
        <v>1125</v>
      </c>
      <c r="V3403" s="91">
        <v>46156</v>
      </c>
      <c r="W3403" s="91">
        <v>46161</v>
      </c>
      <c r="X3403" s="91">
        <v>46168</v>
      </c>
      <c r="Y3403" s="96" t="s">
        <v>5548</v>
      </c>
      <c r="Z3403" s="89"/>
      <c r="AA3403" s="95"/>
      <c r="AB3403" s="89"/>
      <c r="AC3403" s="109"/>
      <c r="AD3403" s="89"/>
      <c r="AE3403" s="89"/>
      <c r="AF3403" s="191"/>
      <c r="AG3403" s="194"/>
      <c r="AH3403" s="193"/>
      <c r="AI3403" s="97"/>
      <c r="AJ3403" s="97"/>
      <c r="AK3403" s="97"/>
      <c r="AL3403" s="45" t="s">
        <v>67</v>
      </c>
      <c r="AM3403" s="160" t="str">
        <f>MONTH(B3403)&amp;"/"&amp;YEAR(B3403)</f>
        <v>3/2026</v>
      </c>
      <c r="AN3403" s="45">
        <f>WEEKNUM(B3403)-WEEKNUM(EOMONTH(B3403,-1)+1)+1</f>
        <v>4</v>
      </c>
      <c r="AO3403" s="45" t="str">
        <f>MONTH(R3403)&amp;"/"&amp;YEAR(R3403)</f>
        <v>1/1900</v>
      </c>
      <c r="AP3403" s="45" t="e">
        <f>WEEKNUM(R3403)-WEEKNUM(EOMONTH(R3403,-1)+1)+1</f>
        <v>#NUM!</v>
      </c>
      <c r="AQ3403" s="45">
        <f>IF(AU3403="S",IF(Q3403="1. Aceitou o programa",R3403-B3403,0),0)</f>
        <v>0</v>
      </c>
      <c r="AR3403" s="45">
        <f>IF(AU3403="S",IF(AND(S3403&lt;&gt;"",R3403&lt;&gt;""),S3403-R3403,0),0)</f>
        <v>0</v>
      </c>
      <c r="AS3403" s="45">
        <f>IF(AU3403="S",IF(Q3403="1. Aceitou o programa",IF(OR(X3403="Não se Aplica",X3403=""),IF(OR(W3403="Não se Aplica",W3403=""),0,W3403-V3403),AVERAGE(X3403-W3403,W3403-V3403)),0),0)</f>
        <v>0</v>
      </c>
      <c r="AT3403" s="45">
        <f>IF(AU3403="S",IF(AND(Q3403="1. Aceitou o programa",AB3403="Realizada"),IFERROR(IF(AA3403="",0,AA3403-R3403),0),0),0)</f>
        <v>0</v>
      </c>
      <c r="AU3403" s="45" t="str">
        <f>_xlfn.XLOOKUP(U3403,'Lista Suspensa'!$AA$20:$AA$23,'Lista Suspensa'!$AB$20:$AB$23,"N/A")</f>
        <v>S</v>
      </c>
    </row>
    <row r="3404" spans="1:47" ht="12" customHeight="1" x14ac:dyDescent="0.3">
      <c r="A3404" s="87" t="s">
        <v>47</v>
      </c>
      <c r="B3404" s="88">
        <v>46104</v>
      </c>
      <c r="C3404" s="89" t="s">
        <v>48</v>
      </c>
      <c r="D3404" s="89" t="s">
        <v>49</v>
      </c>
      <c r="E3404" s="189">
        <v>89472044</v>
      </c>
      <c r="F3404" s="197" t="s">
        <v>8425</v>
      </c>
      <c r="G3404" s="90">
        <v>8336057803</v>
      </c>
      <c r="H3404" s="91">
        <v>24206</v>
      </c>
      <c r="I3404" s="89"/>
      <c r="J3404" s="89" t="s">
        <v>51</v>
      </c>
      <c r="K3404" s="89" t="s">
        <v>52</v>
      </c>
      <c r="L3404" s="89" t="s">
        <v>85</v>
      </c>
      <c r="M3404" s="89" t="s">
        <v>470</v>
      </c>
      <c r="N3404" s="89" t="s">
        <v>150</v>
      </c>
      <c r="O3404" s="92" t="s">
        <v>8426</v>
      </c>
      <c r="P3404" s="93" t="s">
        <v>57</v>
      </c>
      <c r="Q3404" s="110" t="s">
        <v>5322</v>
      </c>
      <c r="R3404" s="94"/>
      <c r="S3404" s="95">
        <v>46168</v>
      </c>
      <c r="T3404" s="95" t="s">
        <v>5203</v>
      </c>
      <c r="U3404" s="95" t="s">
        <v>1125</v>
      </c>
      <c r="V3404" s="91">
        <v>46156</v>
      </c>
      <c r="W3404" s="91">
        <v>46161</v>
      </c>
      <c r="X3404" s="91">
        <v>46168</v>
      </c>
      <c r="Y3404" s="96"/>
      <c r="Z3404" s="89"/>
      <c r="AA3404" s="95"/>
      <c r="AB3404" s="89"/>
      <c r="AC3404" s="109"/>
      <c r="AD3404" s="89"/>
      <c r="AE3404" s="89"/>
      <c r="AF3404" s="191"/>
      <c r="AG3404" s="194"/>
      <c r="AH3404" s="193"/>
      <c r="AI3404" s="97"/>
      <c r="AJ3404" s="97"/>
      <c r="AK3404" s="97"/>
      <c r="AL3404" s="45" t="s">
        <v>67</v>
      </c>
      <c r="AM3404" s="160" t="str">
        <f>MONTH(B3404)&amp;"/"&amp;YEAR(B3404)</f>
        <v>3/2026</v>
      </c>
      <c r="AN3404" s="45">
        <f>WEEKNUM(B3404)-WEEKNUM(EOMONTH(B3404,-1)+1)+1</f>
        <v>4</v>
      </c>
      <c r="AO3404" s="45" t="str">
        <f>MONTH(R3404)&amp;"/"&amp;YEAR(R3404)</f>
        <v>1/1900</v>
      </c>
      <c r="AP3404" s="45" t="e">
        <f>WEEKNUM(R3404)-WEEKNUM(EOMONTH(R3404,-1)+1)+1</f>
        <v>#NUM!</v>
      </c>
      <c r="AQ3404" s="45">
        <f>IF(AU3404="S",IF(Q3404="1. Aceitou o programa",R3404-B3404,0),0)</f>
        <v>0</v>
      </c>
      <c r="AR3404" s="45">
        <f>IF(AU3404="S",IF(AND(S3404&lt;&gt;"",R3404&lt;&gt;""),S3404-R3404,0),0)</f>
        <v>0</v>
      </c>
      <c r="AS3404" s="45">
        <f>IF(AU3404="S",IF(Q3404="1. Aceitou o programa",IF(OR(X3404="Não se Aplica",X3404=""),IF(OR(W3404="Não se Aplica",W3404=""),0,W3404-V3404),AVERAGE(X3404-W3404,W3404-V3404)),0),0)</f>
        <v>0</v>
      </c>
      <c r="AT3404" s="45">
        <f>IF(AU3404="S",IF(AND(Q3404="1. Aceitou o programa",AB3404="Realizada"),IFERROR(IF(AA3404="",0,AA3404-R3404),0),0),0)</f>
        <v>0</v>
      </c>
      <c r="AU3404" s="45" t="str">
        <f>_xlfn.XLOOKUP(U3404,'Lista Suspensa'!$AA$20:$AA$23,'Lista Suspensa'!$AB$20:$AB$23,"N/A")</f>
        <v>S</v>
      </c>
    </row>
    <row r="3405" spans="1:47" ht="12" customHeight="1" x14ac:dyDescent="0.3">
      <c r="A3405" s="87" t="s">
        <v>47</v>
      </c>
      <c r="B3405" s="88">
        <v>46104</v>
      </c>
      <c r="C3405" s="89" t="s">
        <v>48</v>
      </c>
      <c r="D3405" s="89" t="s">
        <v>49</v>
      </c>
      <c r="E3405" s="189">
        <v>93128988</v>
      </c>
      <c r="F3405" s="197" t="s">
        <v>8427</v>
      </c>
      <c r="G3405" s="90">
        <v>3557301702</v>
      </c>
      <c r="H3405" s="91">
        <v>24798</v>
      </c>
      <c r="I3405" s="89"/>
      <c r="J3405" s="89" t="s">
        <v>51</v>
      </c>
      <c r="K3405" s="89" t="s">
        <v>76</v>
      </c>
      <c r="L3405" s="89" t="s">
        <v>95</v>
      </c>
      <c r="M3405" s="89" t="s">
        <v>510</v>
      </c>
      <c r="N3405" s="89" t="s">
        <v>331</v>
      </c>
      <c r="O3405" s="92" t="s">
        <v>8428</v>
      </c>
      <c r="P3405" s="93" t="s">
        <v>57</v>
      </c>
      <c r="Q3405" s="110" t="s">
        <v>5322</v>
      </c>
      <c r="R3405" s="94"/>
      <c r="S3405" s="95">
        <v>46168</v>
      </c>
      <c r="T3405" s="95" t="s">
        <v>5203</v>
      </c>
      <c r="U3405" s="95" t="s">
        <v>1125</v>
      </c>
      <c r="V3405" s="91">
        <v>46156</v>
      </c>
      <c r="W3405" s="91">
        <v>46161</v>
      </c>
      <c r="X3405" s="91">
        <v>46168</v>
      </c>
      <c r="Y3405" s="96"/>
      <c r="Z3405" s="89"/>
      <c r="AA3405" s="95"/>
      <c r="AB3405" s="89"/>
      <c r="AC3405" s="109"/>
      <c r="AD3405" s="89"/>
      <c r="AE3405" s="89"/>
      <c r="AF3405" s="191"/>
      <c r="AG3405" s="194"/>
      <c r="AH3405" s="193"/>
      <c r="AI3405" s="97"/>
      <c r="AJ3405" s="97"/>
      <c r="AK3405" s="97"/>
      <c r="AL3405" s="45" t="s">
        <v>67</v>
      </c>
      <c r="AM3405" s="160" t="str">
        <f>MONTH(B3405)&amp;"/"&amp;YEAR(B3405)</f>
        <v>3/2026</v>
      </c>
      <c r="AN3405" s="45">
        <f>WEEKNUM(B3405)-WEEKNUM(EOMONTH(B3405,-1)+1)+1</f>
        <v>4</v>
      </c>
      <c r="AO3405" s="45" t="str">
        <f>MONTH(R3405)&amp;"/"&amp;YEAR(R3405)</f>
        <v>1/1900</v>
      </c>
      <c r="AP3405" s="45" t="e">
        <f>WEEKNUM(R3405)-WEEKNUM(EOMONTH(R3405,-1)+1)+1</f>
        <v>#NUM!</v>
      </c>
      <c r="AQ3405" s="45">
        <f>IF(AU3405="S",IF(Q3405="1. Aceitou o programa",R3405-B3405,0),0)</f>
        <v>0</v>
      </c>
      <c r="AR3405" s="45">
        <f>IF(AU3405="S",IF(AND(S3405&lt;&gt;"",R3405&lt;&gt;""),S3405-R3405,0),0)</f>
        <v>0</v>
      </c>
      <c r="AS3405" s="45">
        <f>IF(AU3405="S",IF(Q3405="1. Aceitou o programa",IF(OR(X3405="Não se Aplica",X3405=""),IF(OR(W3405="Não se Aplica",W3405=""),0,W3405-V3405),AVERAGE(X3405-W3405,W3405-V3405)),0),0)</f>
        <v>0</v>
      </c>
      <c r="AT3405" s="45">
        <f>IF(AU3405="S",IF(AND(Q3405="1. Aceitou o programa",AB3405="Realizada"),IFERROR(IF(AA3405="",0,AA3405-R3405),0),0),0)</f>
        <v>0</v>
      </c>
      <c r="AU3405" s="45" t="str">
        <f>_xlfn.XLOOKUP(U3405,'Lista Suspensa'!$AA$20:$AA$23,'Lista Suspensa'!$AB$20:$AB$23,"N/A")</f>
        <v>S</v>
      </c>
    </row>
    <row r="3406" spans="1:47" ht="12" customHeight="1" x14ac:dyDescent="0.3">
      <c r="A3406" s="87" t="s">
        <v>47</v>
      </c>
      <c r="B3406" s="88">
        <v>46104</v>
      </c>
      <c r="C3406" s="89" t="s">
        <v>48</v>
      </c>
      <c r="D3406" s="89" t="s">
        <v>49</v>
      </c>
      <c r="E3406" s="189">
        <v>94696940</v>
      </c>
      <c r="F3406" s="197" t="s">
        <v>8429</v>
      </c>
      <c r="G3406" s="90">
        <v>14737702706</v>
      </c>
      <c r="H3406" s="91">
        <v>34969</v>
      </c>
      <c r="I3406" s="89"/>
      <c r="J3406" s="89" t="s">
        <v>51</v>
      </c>
      <c r="K3406" s="89" t="s">
        <v>76</v>
      </c>
      <c r="L3406" s="89" t="s">
        <v>95</v>
      </c>
      <c r="M3406" s="89" t="s">
        <v>2838</v>
      </c>
      <c r="N3406" s="89" t="s">
        <v>331</v>
      </c>
      <c r="O3406" s="92" t="s">
        <v>8430</v>
      </c>
      <c r="P3406" s="93" t="s">
        <v>57</v>
      </c>
      <c r="Q3406" s="110" t="s">
        <v>5322</v>
      </c>
      <c r="R3406" s="94"/>
      <c r="S3406" s="95">
        <v>46168</v>
      </c>
      <c r="T3406" s="95" t="s">
        <v>5203</v>
      </c>
      <c r="U3406" s="95" t="s">
        <v>1125</v>
      </c>
      <c r="V3406" s="91">
        <v>46156</v>
      </c>
      <c r="W3406" s="91">
        <v>46161</v>
      </c>
      <c r="X3406" s="91">
        <v>46168</v>
      </c>
      <c r="Y3406" s="96"/>
      <c r="Z3406" s="89"/>
      <c r="AA3406" s="95"/>
      <c r="AB3406" s="89"/>
      <c r="AC3406" s="109"/>
      <c r="AD3406" s="89"/>
      <c r="AE3406" s="89"/>
      <c r="AF3406" s="191"/>
      <c r="AG3406" s="194"/>
      <c r="AH3406" s="193"/>
      <c r="AI3406" s="97"/>
      <c r="AJ3406" s="97"/>
      <c r="AK3406" s="97"/>
      <c r="AL3406" s="45" t="s">
        <v>67</v>
      </c>
      <c r="AM3406" s="160" t="str">
        <f>MONTH(B3406)&amp;"/"&amp;YEAR(B3406)</f>
        <v>3/2026</v>
      </c>
      <c r="AN3406" s="45">
        <f>WEEKNUM(B3406)-WEEKNUM(EOMONTH(B3406,-1)+1)+1</f>
        <v>4</v>
      </c>
      <c r="AO3406" s="45" t="str">
        <f>MONTH(R3406)&amp;"/"&amp;YEAR(R3406)</f>
        <v>1/1900</v>
      </c>
      <c r="AP3406" s="45" t="e">
        <f>WEEKNUM(R3406)-WEEKNUM(EOMONTH(R3406,-1)+1)+1</f>
        <v>#NUM!</v>
      </c>
      <c r="AQ3406" s="45">
        <f>IF(AU3406="S",IF(Q3406="1. Aceitou o programa",R3406-B3406,0),0)</f>
        <v>0</v>
      </c>
      <c r="AR3406" s="45">
        <f>IF(AU3406="S",IF(AND(S3406&lt;&gt;"",R3406&lt;&gt;""),S3406-R3406,0),0)</f>
        <v>0</v>
      </c>
      <c r="AS3406" s="45">
        <f>IF(AU3406="S",IF(Q3406="1. Aceitou o programa",IF(OR(X3406="Não se Aplica",X3406=""),IF(OR(W3406="Não se Aplica",W3406=""),0,W3406-V3406),AVERAGE(X3406-W3406,W3406-V3406)),0),0)</f>
        <v>0</v>
      </c>
      <c r="AT3406" s="45">
        <f>IF(AU3406="S",IF(AND(Q3406="1. Aceitou o programa",AB3406="Realizada"),IFERROR(IF(AA3406="",0,AA3406-R3406),0),0),0)</f>
        <v>0</v>
      </c>
      <c r="AU3406" s="45" t="str">
        <f>_xlfn.XLOOKUP(U3406,'Lista Suspensa'!$AA$20:$AA$23,'Lista Suspensa'!$AB$20:$AB$23,"N/A")</f>
        <v>S</v>
      </c>
    </row>
    <row r="3407" spans="1:47" ht="12" customHeight="1" x14ac:dyDescent="0.3">
      <c r="A3407" s="87" t="s">
        <v>47</v>
      </c>
      <c r="B3407" s="88">
        <v>46104</v>
      </c>
      <c r="C3407" s="89" t="s">
        <v>48</v>
      </c>
      <c r="D3407" s="89" t="s">
        <v>49</v>
      </c>
      <c r="E3407" s="189">
        <v>93429008</v>
      </c>
      <c r="F3407" s="197" t="s">
        <v>8431</v>
      </c>
      <c r="G3407" s="90">
        <v>7310350898</v>
      </c>
      <c r="H3407" s="91">
        <v>23709</v>
      </c>
      <c r="I3407" s="89"/>
      <c r="J3407" s="89" t="s">
        <v>51</v>
      </c>
      <c r="K3407" s="89" t="s">
        <v>52</v>
      </c>
      <c r="L3407" s="89" t="s">
        <v>85</v>
      </c>
      <c r="M3407" s="89" t="s">
        <v>3364</v>
      </c>
      <c r="N3407" s="89" t="s">
        <v>150</v>
      </c>
      <c r="O3407" s="92" t="s">
        <v>8432</v>
      </c>
      <c r="P3407" s="93" t="s">
        <v>57</v>
      </c>
      <c r="Q3407" s="110" t="s">
        <v>5322</v>
      </c>
      <c r="R3407" s="94"/>
      <c r="S3407" s="95">
        <v>46168</v>
      </c>
      <c r="T3407" s="95" t="s">
        <v>5203</v>
      </c>
      <c r="U3407" s="95" t="s">
        <v>1125</v>
      </c>
      <c r="V3407" s="91">
        <v>46156</v>
      </c>
      <c r="W3407" s="91">
        <v>46161</v>
      </c>
      <c r="X3407" s="91">
        <v>46168</v>
      </c>
      <c r="Y3407" s="96"/>
      <c r="Z3407" s="89"/>
      <c r="AA3407" s="95"/>
      <c r="AB3407" s="89"/>
      <c r="AC3407" s="109"/>
      <c r="AD3407" s="89"/>
      <c r="AE3407" s="89"/>
      <c r="AF3407" s="191"/>
      <c r="AG3407" s="194"/>
      <c r="AH3407" s="193"/>
      <c r="AI3407" s="97"/>
      <c r="AJ3407" s="97"/>
      <c r="AK3407" s="97"/>
      <c r="AL3407" s="45" t="s">
        <v>67</v>
      </c>
      <c r="AM3407" s="160" t="str">
        <f>MONTH(B3407)&amp;"/"&amp;YEAR(B3407)</f>
        <v>3/2026</v>
      </c>
      <c r="AN3407" s="45">
        <f>WEEKNUM(B3407)-WEEKNUM(EOMONTH(B3407,-1)+1)+1</f>
        <v>4</v>
      </c>
      <c r="AO3407" s="45" t="str">
        <f>MONTH(R3407)&amp;"/"&amp;YEAR(R3407)</f>
        <v>1/1900</v>
      </c>
      <c r="AP3407" s="45" t="e">
        <f>WEEKNUM(R3407)-WEEKNUM(EOMONTH(R3407,-1)+1)+1</f>
        <v>#NUM!</v>
      </c>
      <c r="AQ3407" s="45">
        <f>IF(AU3407="S",IF(Q3407="1. Aceitou o programa",R3407-B3407,0),0)</f>
        <v>0</v>
      </c>
      <c r="AR3407" s="45">
        <f>IF(AU3407="S",IF(AND(S3407&lt;&gt;"",R3407&lt;&gt;""),S3407-R3407,0),0)</f>
        <v>0</v>
      </c>
      <c r="AS3407" s="45">
        <f>IF(AU3407="S",IF(Q3407="1. Aceitou o programa",IF(OR(X3407="Não se Aplica",X3407=""),IF(OR(W3407="Não se Aplica",W3407=""),0,W3407-V3407),AVERAGE(X3407-W3407,W3407-V3407)),0),0)</f>
        <v>0</v>
      </c>
      <c r="AT3407" s="45">
        <f>IF(AU3407="S",IF(AND(Q3407="1. Aceitou o programa",AB3407="Realizada"),IFERROR(IF(AA3407="",0,AA3407-R3407),0),0),0)</f>
        <v>0</v>
      </c>
      <c r="AU3407" s="45" t="str">
        <f>_xlfn.XLOOKUP(U3407,'Lista Suspensa'!$AA$20:$AA$23,'Lista Suspensa'!$AB$20:$AB$23,"N/A")</f>
        <v>S</v>
      </c>
    </row>
    <row r="3408" spans="1:47" ht="12" customHeight="1" x14ac:dyDescent="0.3">
      <c r="A3408" s="87" t="s">
        <v>47</v>
      </c>
      <c r="B3408" s="88">
        <v>46104</v>
      </c>
      <c r="C3408" s="89" t="s">
        <v>48</v>
      </c>
      <c r="D3408" s="89" t="s">
        <v>49</v>
      </c>
      <c r="E3408" s="189">
        <v>94342134</v>
      </c>
      <c r="F3408" s="197" t="s">
        <v>8433</v>
      </c>
      <c r="G3408" s="90">
        <v>27293526865</v>
      </c>
      <c r="H3408" s="91">
        <v>28973</v>
      </c>
      <c r="I3408" s="89"/>
      <c r="J3408" s="89" t="s">
        <v>51</v>
      </c>
      <c r="K3408" s="89" t="s">
        <v>52</v>
      </c>
      <c r="L3408" s="89" t="s">
        <v>85</v>
      </c>
      <c r="M3408" s="89" t="s">
        <v>7281</v>
      </c>
      <c r="N3408" s="89" t="s">
        <v>137</v>
      </c>
      <c r="O3408" s="92" t="s">
        <v>8434</v>
      </c>
      <c r="P3408" s="93" t="s">
        <v>57</v>
      </c>
      <c r="Q3408" s="110" t="s">
        <v>5322</v>
      </c>
      <c r="R3408" s="94"/>
      <c r="S3408" s="95">
        <v>46168</v>
      </c>
      <c r="T3408" s="95" t="s">
        <v>5203</v>
      </c>
      <c r="U3408" s="95" t="s">
        <v>1125</v>
      </c>
      <c r="V3408" s="91">
        <v>46156</v>
      </c>
      <c r="W3408" s="91">
        <v>46161</v>
      </c>
      <c r="X3408" s="91">
        <v>46168</v>
      </c>
      <c r="Y3408" s="96"/>
      <c r="Z3408" s="89"/>
      <c r="AA3408" s="95"/>
      <c r="AB3408" s="89"/>
      <c r="AC3408" s="109"/>
      <c r="AD3408" s="89"/>
      <c r="AE3408" s="89"/>
      <c r="AF3408" s="191"/>
      <c r="AG3408" s="194"/>
      <c r="AH3408" s="193"/>
      <c r="AI3408" s="97"/>
      <c r="AJ3408" s="97"/>
      <c r="AK3408" s="97"/>
      <c r="AL3408" s="45" t="s">
        <v>67</v>
      </c>
      <c r="AM3408" s="160" t="str">
        <f>MONTH(B3408)&amp;"/"&amp;YEAR(B3408)</f>
        <v>3/2026</v>
      </c>
      <c r="AN3408" s="45">
        <f>WEEKNUM(B3408)-WEEKNUM(EOMONTH(B3408,-1)+1)+1</f>
        <v>4</v>
      </c>
      <c r="AO3408" s="45" t="str">
        <f>MONTH(R3408)&amp;"/"&amp;YEAR(R3408)</f>
        <v>1/1900</v>
      </c>
      <c r="AP3408" s="45" t="e">
        <f>WEEKNUM(R3408)-WEEKNUM(EOMONTH(R3408,-1)+1)+1</f>
        <v>#NUM!</v>
      </c>
      <c r="AQ3408" s="45">
        <f>IF(AU3408="S",IF(Q3408="1. Aceitou o programa",R3408-B3408,0),0)</f>
        <v>0</v>
      </c>
      <c r="AR3408" s="45">
        <f>IF(AU3408="S",IF(AND(S3408&lt;&gt;"",R3408&lt;&gt;""),S3408-R3408,0),0)</f>
        <v>0</v>
      </c>
      <c r="AS3408" s="45">
        <f>IF(AU3408="S",IF(Q3408="1. Aceitou o programa",IF(OR(X3408="Não se Aplica",X3408=""),IF(OR(W3408="Não se Aplica",W3408=""),0,W3408-V3408),AVERAGE(X3408-W3408,W3408-V3408)),0),0)</f>
        <v>0</v>
      </c>
      <c r="AT3408" s="45">
        <f>IF(AU3408="S",IF(AND(Q3408="1. Aceitou o programa",AB3408="Realizada"),IFERROR(IF(AA3408="",0,AA3408-R3408),0),0),0)</f>
        <v>0</v>
      </c>
      <c r="AU3408" s="45" t="str">
        <f>_xlfn.XLOOKUP(U3408,'Lista Suspensa'!$AA$20:$AA$23,'Lista Suspensa'!$AB$20:$AB$23,"N/A")</f>
        <v>S</v>
      </c>
    </row>
    <row r="3409" spans="1:47" ht="12" customHeight="1" x14ac:dyDescent="0.3">
      <c r="A3409" s="87" t="s">
        <v>47</v>
      </c>
      <c r="B3409" s="88">
        <v>46104</v>
      </c>
      <c r="C3409" s="89" t="s">
        <v>48</v>
      </c>
      <c r="D3409" s="89" t="s">
        <v>49</v>
      </c>
      <c r="E3409" s="189">
        <v>93510534</v>
      </c>
      <c r="F3409" s="197" t="s">
        <v>8435</v>
      </c>
      <c r="G3409" s="90">
        <v>46078283863</v>
      </c>
      <c r="H3409" s="91">
        <v>36097</v>
      </c>
      <c r="I3409" s="89"/>
      <c r="J3409" s="89" t="s">
        <v>51</v>
      </c>
      <c r="K3409" s="89" t="s">
        <v>52</v>
      </c>
      <c r="L3409" s="89" t="s">
        <v>85</v>
      </c>
      <c r="M3409" s="89" t="s">
        <v>4616</v>
      </c>
      <c r="N3409" s="89" t="s">
        <v>137</v>
      </c>
      <c r="O3409" s="92" t="s">
        <v>8436</v>
      </c>
      <c r="P3409" s="93" t="s">
        <v>57</v>
      </c>
      <c r="Q3409" s="110" t="s">
        <v>5322</v>
      </c>
      <c r="R3409" s="94"/>
      <c r="S3409" s="95">
        <v>46168</v>
      </c>
      <c r="T3409" s="95" t="s">
        <v>5203</v>
      </c>
      <c r="U3409" s="95" t="s">
        <v>1125</v>
      </c>
      <c r="V3409" s="91">
        <v>46156</v>
      </c>
      <c r="W3409" s="91">
        <v>46161</v>
      </c>
      <c r="X3409" s="91">
        <v>46168</v>
      </c>
      <c r="Y3409" s="96"/>
      <c r="Z3409" s="89"/>
      <c r="AA3409" s="95"/>
      <c r="AB3409" s="89"/>
      <c r="AC3409" s="109"/>
      <c r="AD3409" s="89"/>
      <c r="AE3409" s="89"/>
      <c r="AF3409" s="191"/>
      <c r="AG3409" s="194"/>
      <c r="AH3409" s="193"/>
      <c r="AI3409" s="97"/>
      <c r="AJ3409" s="97"/>
      <c r="AK3409" s="97"/>
      <c r="AL3409" s="45" t="s">
        <v>67</v>
      </c>
      <c r="AM3409" s="160" t="str">
        <f>MONTH(B3409)&amp;"/"&amp;YEAR(B3409)</f>
        <v>3/2026</v>
      </c>
      <c r="AN3409" s="45">
        <f>WEEKNUM(B3409)-WEEKNUM(EOMONTH(B3409,-1)+1)+1</f>
        <v>4</v>
      </c>
      <c r="AO3409" s="45" t="str">
        <f>MONTH(R3409)&amp;"/"&amp;YEAR(R3409)</f>
        <v>1/1900</v>
      </c>
      <c r="AP3409" s="45" t="e">
        <f>WEEKNUM(R3409)-WEEKNUM(EOMONTH(R3409,-1)+1)+1</f>
        <v>#NUM!</v>
      </c>
      <c r="AQ3409" s="45">
        <f>IF(AU3409="S",IF(Q3409="1. Aceitou o programa",R3409-B3409,0),0)</f>
        <v>0</v>
      </c>
      <c r="AR3409" s="45">
        <f>IF(AU3409="S",IF(AND(S3409&lt;&gt;"",R3409&lt;&gt;""),S3409-R3409,0),0)</f>
        <v>0</v>
      </c>
      <c r="AS3409" s="45">
        <f>IF(AU3409="S",IF(Q3409="1. Aceitou o programa",IF(OR(X3409="Não se Aplica",X3409=""),IF(OR(W3409="Não se Aplica",W3409=""),0,W3409-V3409),AVERAGE(X3409-W3409,W3409-V3409)),0),0)</f>
        <v>0</v>
      </c>
      <c r="AT3409" s="45">
        <f>IF(AU3409="S",IF(AND(Q3409="1. Aceitou o programa",AB3409="Realizada"),IFERROR(IF(AA3409="",0,AA3409-R3409),0),0),0)</f>
        <v>0</v>
      </c>
      <c r="AU3409" s="45" t="str">
        <f>_xlfn.XLOOKUP(U3409,'Lista Suspensa'!$AA$20:$AA$23,'Lista Suspensa'!$AB$20:$AB$23,"N/A")</f>
        <v>S</v>
      </c>
    </row>
    <row r="3410" spans="1:47" ht="12" customHeight="1" x14ac:dyDescent="0.3">
      <c r="A3410" s="87" t="s">
        <v>47</v>
      </c>
      <c r="B3410" s="88">
        <v>46104</v>
      </c>
      <c r="C3410" s="89" t="s">
        <v>48</v>
      </c>
      <c r="D3410" s="89" t="s">
        <v>49</v>
      </c>
      <c r="E3410" s="189">
        <v>94588306</v>
      </c>
      <c r="F3410" s="197" t="s">
        <v>8437</v>
      </c>
      <c r="G3410" s="90">
        <v>18683935850</v>
      </c>
      <c r="H3410" s="91">
        <v>28231</v>
      </c>
      <c r="I3410" s="89"/>
      <c r="J3410" s="89" t="s">
        <v>51</v>
      </c>
      <c r="K3410" s="89" t="s">
        <v>52</v>
      </c>
      <c r="L3410" s="89" t="s">
        <v>85</v>
      </c>
      <c r="M3410" s="89" t="s">
        <v>234</v>
      </c>
      <c r="N3410" s="89" t="s">
        <v>150</v>
      </c>
      <c r="O3410" s="92" t="s">
        <v>8438</v>
      </c>
      <c r="P3410" s="93" t="s">
        <v>57</v>
      </c>
      <c r="Q3410" s="110" t="s">
        <v>5322</v>
      </c>
      <c r="R3410" s="94"/>
      <c r="S3410" s="95">
        <v>46168</v>
      </c>
      <c r="T3410" s="95" t="s">
        <v>5203</v>
      </c>
      <c r="U3410" s="95" t="s">
        <v>1125</v>
      </c>
      <c r="V3410" s="91">
        <v>46156</v>
      </c>
      <c r="W3410" s="91">
        <v>46161</v>
      </c>
      <c r="X3410" s="91">
        <v>46168</v>
      </c>
      <c r="Y3410" s="96"/>
      <c r="Z3410" s="89"/>
      <c r="AA3410" s="95"/>
      <c r="AB3410" s="89"/>
      <c r="AC3410" s="109"/>
      <c r="AD3410" s="89"/>
      <c r="AE3410" s="89"/>
      <c r="AF3410" s="191"/>
      <c r="AG3410" s="194"/>
      <c r="AH3410" s="193"/>
      <c r="AI3410" s="97"/>
      <c r="AJ3410" s="97"/>
      <c r="AK3410" s="97"/>
      <c r="AL3410" s="45" t="s">
        <v>67</v>
      </c>
      <c r="AM3410" s="160" t="str">
        <f>MONTH(B3410)&amp;"/"&amp;YEAR(B3410)</f>
        <v>3/2026</v>
      </c>
      <c r="AN3410" s="45">
        <f>WEEKNUM(B3410)-WEEKNUM(EOMONTH(B3410,-1)+1)+1</f>
        <v>4</v>
      </c>
      <c r="AO3410" s="45" t="str">
        <f>MONTH(R3410)&amp;"/"&amp;YEAR(R3410)</f>
        <v>1/1900</v>
      </c>
      <c r="AP3410" s="45" t="e">
        <f>WEEKNUM(R3410)-WEEKNUM(EOMONTH(R3410,-1)+1)+1</f>
        <v>#NUM!</v>
      </c>
      <c r="AQ3410" s="45">
        <f>IF(AU3410="S",IF(Q3410="1. Aceitou o programa",R3410-B3410,0),0)</f>
        <v>0</v>
      </c>
      <c r="AR3410" s="45">
        <f>IF(AU3410="S",IF(AND(S3410&lt;&gt;"",R3410&lt;&gt;""),S3410-R3410,0),0)</f>
        <v>0</v>
      </c>
      <c r="AS3410" s="45">
        <f>IF(AU3410="S",IF(Q3410="1. Aceitou o programa",IF(OR(X3410="Não se Aplica",X3410=""),IF(OR(W3410="Não se Aplica",W3410=""),0,W3410-V3410),AVERAGE(X3410-W3410,W3410-V3410)),0),0)</f>
        <v>0</v>
      </c>
      <c r="AT3410" s="45">
        <f>IF(AU3410="S",IF(AND(Q3410="1. Aceitou o programa",AB3410="Realizada"),IFERROR(IF(AA3410="",0,AA3410-R3410),0),0),0)</f>
        <v>0</v>
      </c>
      <c r="AU3410" s="45" t="str">
        <f>_xlfn.XLOOKUP(U3410,'Lista Suspensa'!$AA$20:$AA$23,'Lista Suspensa'!$AB$20:$AB$23,"N/A")</f>
        <v>S</v>
      </c>
    </row>
    <row r="3411" spans="1:47" ht="12" customHeight="1" x14ac:dyDescent="0.3">
      <c r="A3411" s="87" t="s">
        <v>47</v>
      </c>
      <c r="B3411" s="88">
        <v>46104</v>
      </c>
      <c r="C3411" s="89" t="s">
        <v>48</v>
      </c>
      <c r="D3411" s="89" t="s">
        <v>49</v>
      </c>
      <c r="E3411" s="189">
        <v>94208492</v>
      </c>
      <c r="F3411" s="197" t="s">
        <v>8439</v>
      </c>
      <c r="G3411" s="90">
        <v>34149590893</v>
      </c>
      <c r="H3411" s="91">
        <v>31023</v>
      </c>
      <c r="I3411" s="89"/>
      <c r="J3411" s="89" t="s">
        <v>51</v>
      </c>
      <c r="K3411" s="89" t="s">
        <v>52</v>
      </c>
      <c r="L3411" s="89" t="s">
        <v>85</v>
      </c>
      <c r="M3411" s="89" t="s">
        <v>848</v>
      </c>
      <c r="N3411" s="89" t="s">
        <v>150</v>
      </c>
      <c r="O3411" s="92" t="s">
        <v>8440</v>
      </c>
      <c r="P3411" s="93" t="s">
        <v>57</v>
      </c>
      <c r="Q3411" s="110" t="s">
        <v>5322</v>
      </c>
      <c r="R3411" s="94"/>
      <c r="S3411" s="95">
        <v>46168</v>
      </c>
      <c r="T3411" s="95" t="s">
        <v>5203</v>
      </c>
      <c r="U3411" s="95" t="s">
        <v>1125</v>
      </c>
      <c r="V3411" s="91">
        <v>46156</v>
      </c>
      <c r="W3411" s="91">
        <v>46161</v>
      </c>
      <c r="X3411" s="91">
        <v>46168</v>
      </c>
      <c r="Y3411" s="96"/>
      <c r="Z3411" s="89"/>
      <c r="AA3411" s="95"/>
      <c r="AB3411" s="89"/>
      <c r="AC3411" s="109"/>
      <c r="AD3411" s="89"/>
      <c r="AE3411" s="89"/>
      <c r="AF3411" s="191"/>
      <c r="AG3411" s="194"/>
      <c r="AH3411" s="193"/>
      <c r="AI3411" s="97"/>
      <c r="AJ3411" s="97"/>
      <c r="AK3411" s="97"/>
      <c r="AL3411" s="45" t="s">
        <v>67</v>
      </c>
      <c r="AM3411" s="160" t="str">
        <f>MONTH(B3411)&amp;"/"&amp;YEAR(B3411)</f>
        <v>3/2026</v>
      </c>
      <c r="AN3411" s="45">
        <f>WEEKNUM(B3411)-WEEKNUM(EOMONTH(B3411,-1)+1)+1</f>
        <v>4</v>
      </c>
      <c r="AO3411" s="45" t="str">
        <f>MONTH(R3411)&amp;"/"&amp;YEAR(R3411)</f>
        <v>1/1900</v>
      </c>
      <c r="AP3411" s="45" t="e">
        <f>WEEKNUM(R3411)-WEEKNUM(EOMONTH(R3411,-1)+1)+1</f>
        <v>#NUM!</v>
      </c>
      <c r="AQ3411" s="45">
        <f>IF(AU3411="S",IF(Q3411="1. Aceitou o programa",R3411-B3411,0),0)</f>
        <v>0</v>
      </c>
      <c r="AR3411" s="45">
        <f>IF(AU3411="S",IF(AND(S3411&lt;&gt;"",R3411&lt;&gt;""),S3411-R3411,0),0)</f>
        <v>0</v>
      </c>
      <c r="AS3411" s="45">
        <f>IF(AU3411="S",IF(Q3411="1. Aceitou o programa",IF(OR(X3411="Não se Aplica",X3411=""),IF(OR(W3411="Não se Aplica",W3411=""),0,W3411-V3411),AVERAGE(X3411-W3411,W3411-V3411)),0),0)</f>
        <v>0</v>
      </c>
      <c r="AT3411" s="45">
        <f>IF(AU3411="S",IF(AND(Q3411="1. Aceitou o programa",AB3411="Realizada"),IFERROR(IF(AA3411="",0,AA3411-R3411),0),0),0)</f>
        <v>0</v>
      </c>
      <c r="AU3411" s="45" t="str">
        <f>_xlfn.XLOOKUP(U3411,'Lista Suspensa'!$AA$20:$AA$23,'Lista Suspensa'!$AB$20:$AB$23,"N/A")</f>
        <v>S</v>
      </c>
    </row>
    <row r="3412" spans="1:47" ht="12" customHeight="1" x14ac:dyDescent="0.3">
      <c r="A3412" s="87" t="s">
        <v>47</v>
      </c>
      <c r="B3412" s="88">
        <v>46104</v>
      </c>
      <c r="C3412" s="89" t="s">
        <v>48</v>
      </c>
      <c r="D3412" s="89" t="s">
        <v>49</v>
      </c>
      <c r="E3412" s="189">
        <v>93045703</v>
      </c>
      <c r="F3412" s="197" t="s">
        <v>8441</v>
      </c>
      <c r="G3412" s="90">
        <v>932187706</v>
      </c>
      <c r="H3412" s="91">
        <v>24895</v>
      </c>
      <c r="I3412" s="89"/>
      <c r="J3412" s="89" t="s">
        <v>51</v>
      </c>
      <c r="K3412" s="89" t="s">
        <v>76</v>
      </c>
      <c r="L3412" s="89" t="s">
        <v>303</v>
      </c>
      <c r="M3412" s="89" t="s">
        <v>2560</v>
      </c>
      <c r="N3412" s="89" t="s">
        <v>331</v>
      </c>
      <c r="O3412" s="92" t="s">
        <v>8442</v>
      </c>
      <c r="P3412" s="93" t="s">
        <v>57</v>
      </c>
      <c r="Q3412" s="110" t="s">
        <v>5322</v>
      </c>
      <c r="R3412" s="94"/>
      <c r="S3412" s="95">
        <v>46168</v>
      </c>
      <c r="T3412" s="95" t="s">
        <v>5203</v>
      </c>
      <c r="U3412" s="95" t="s">
        <v>1125</v>
      </c>
      <c r="V3412" s="91">
        <v>46156</v>
      </c>
      <c r="W3412" s="91">
        <v>46161</v>
      </c>
      <c r="X3412" s="91">
        <v>46168</v>
      </c>
      <c r="Y3412" s="96"/>
      <c r="Z3412" s="89"/>
      <c r="AA3412" s="95"/>
      <c r="AB3412" s="89"/>
      <c r="AC3412" s="109"/>
      <c r="AD3412" s="89"/>
      <c r="AE3412" s="89"/>
      <c r="AF3412" s="191"/>
      <c r="AG3412" s="194"/>
      <c r="AH3412" s="193"/>
      <c r="AI3412" s="97"/>
      <c r="AJ3412" s="97"/>
      <c r="AK3412" s="97"/>
      <c r="AL3412" s="45" t="s">
        <v>67</v>
      </c>
      <c r="AM3412" s="160" t="str">
        <f>MONTH(B3412)&amp;"/"&amp;YEAR(B3412)</f>
        <v>3/2026</v>
      </c>
      <c r="AN3412" s="45">
        <f>WEEKNUM(B3412)-WEEKNUM(EOMONTH(B3412,-1)+1)+1</f>
        <v>4</v>
      </c>
      <c r="AO3412" s="45" t="str">
        <f>MONTH(R3412)&amp;"/"&amp;YEAR(R3412)</f>
        <v>1/1900</v>
      </c>
      <c r="AP3412" s="45" t="e">
        <f>WEEKNUM(R3412)-WEEKNUM(EOMONTH(R3412,-1)+1)+1</f>
        <v>#NUM!</v>
      </c>
      <c r="AQ3412" s="45">
        <f>IF(AU3412="S",IF(Q3412="1. Aceitou o programa",R3412-B3412,0),0)</f>
        <v>0</v>
      </c>
      <c r="AR3412" s="45">
        <f>IF(AU3412="S",IF(AND(S3412&lt;&gt;"",R3412&lt;&gt;""),S3412-R3412,0),0)</f>
        <v>0</v>
      </c>
      <c r="AS3412" s="45">
        <f>IF(AU3412="S",IF(Q3412="1. Aceitou o programa",IF(OR(X3412="Não se Aplica",X3412=""),IF(OR(W3412="Não se Aplica",W3412=""),0,W3412-V3412),AVERAGE(X3412-W3412,W3412-V3412)),0),0)</f>
        <v>0</v>
      </c>
      <c r="AT3412" s="45">
        <f>IF(AU3412="S",IF(AND(Q3412="1. Aceitou o programa",AB3412="Realizada"),IFERROR(IF(AA3412="",0,AA3412-R3412),0),0),0)</f>
        <v>0</v>
      </c>
      <c r="AU3412" s="45" t="str">
        <f>_xlfn.XLOOKUP(U3412,'Lista Suspensa'!$AA$20:$AA$23,'Lista Suspensa'!$AB$20:$AB$23,"N/A")</f>
        <v>S</v>
      </c>
    </row>
    <row r="3413" spans="1:47" ht="12" customHeight="1" x14ac:dyDescent="0.3">
      <c r="A3413" s="87" t="s">
        <v>47</v>
      </c>
      <c r="B3413" s="88">
        <v>46104</v>
      </c>
      <c r="C3413" s="89" t="s">
        <v>48</v>
      </c>
      <c r="D3413" s="89" t="s">
        <v>49</v>
      </c>
      <c r="E3413" s="189">
        <v>93609071</v>
      </c>
      <c r="F3413" s="197" t="s">
        <v>8443</v>
      </c>
      <c r="G3413" s="90">
        <v>22385212838</v>
      </c>
      <c r="H3413" s="91">
        <v>30629</v>
      </c>
      <c r="I3413" s="89"/>
      <c r="J3413" s="89" t="s">
        <v>84</v>
      </c>
      <c r="K3413" s="89" t="s">
        <v>52</v>
      </c>
      <c r="L3413" s="89" t="s">
        <v>85</v>
      </c>
      <c r="M3413" s="89" t="s">
        <v>1989</v>
      </c>
      <c r="N3413" s="89" t="s">
        <v>137</v>
      </c>
      <c r="O3413" s="92" t="s">
        <v>8444</v>
      </c>
      <c r="P3413" s="93" t="s">
        <v>57</v>
      </c>
      <c r="Q3413" s="110" t="s">
        <v>5322</v>
      </c>
      <c r="R3413" s="94"/>
      <c r="S3413" s="95">
        <v>46168</v>
      </c>
      <c r="T3413" s="95" t="s">
        <v>5203</v>
      </c>
      <c r="U3413" s="95" t="s">
        <v>1125</v>
      </c>
      <c r="V3413" s="91">
        <v>46156</v>
      </c>
      <c r="W3413" s="91">
        <v>46161</v>
      </c>
      <c r="X3413" s="91">
        <v>46168</v>
      </c>
      <c r="Y3413" s="96"/>
      <c r="Z3413" s="89"/>
      <c r="AA3413" s="95"/>
      <c r="AB3413" s="89"/>
      <c r="AC3413" s="109"/>
      <c r="AD3413" s="89"/>
      <c r="AE3413" s="89"/>
      <c r="AF3413" s="191"/>
      <c r="AG3413" s="194"/>
      <c r="AH3413" s="193"/>
      <c r="AI3413" s="97"/>
      <c r="AJ3413" s="97"/>
      <c r="AK3413" s="97"/>
      <c r="AL3413" s="45" t="s">
        <v>67</v>
      </c>
      <c r="AM3413" s="160" t="str">
        <f>MONTH(B3413)&amp;"/"&amp;YEAR(B3413)</f>
        <v>3/2026</v>
      </c>
      <c r="AN3413" s="45">
        <f>WEEKNUM(B3413)-WEEKNUM(EOMONTH(B3413,-1)+1)+1</f>
        <v>4</v>
      </c>
      <c r="AO3413" s="45" t="str">
        <f>MONTH(R3413)&amp;"/"&amp;YEAR(R3413)</f>
        <v>1/1900</v>
      </c>
      <c r="AP3413" s="45" t="e">
        <f>WEEKNUM(R3413)-WEEKNUM(EOMONTH(R3413,-1)+1)+1</f>
        <v>#NUM!</v>
      </c>
      <c r="AQ3413" s="45">
        <f>IF(AU3413="S",IF(Q3413="1. Aceitou o programa",R3413-B3413,0),0)</f>
        <v>0</v>
      </c>
      <c r="AR3413" s="45">
        <f>IF(AU3413="S",IF(AND(S3413&lt;&gt;"",R3413&lt;&gt;""),S3413-R3413,0),0)</f>
        <v>0</v>
      </c>
      <c r="AS3413" s="45">
        <f>IF(AU3413="S",IF(Q3413="1. Aceitou o programa",IF(OR(X3413="Não se Aplica",X3413=""),IF(OR(W3413="Não se Aplica",W3413=""),0,W3413-V3413),AVERAGE(X3413-W3413,W3413-V3413)),0),0)</f>
        <v>0</v>
      </c>
      <c r="AT3413" s="45">
        <f>IF(AU3413="S",IF(AND(Q3413="1. Aceitou o programa",AB3413="Realizada"),IFERROR(IF(AA3413="",0,AA3413-R3413),0),0),0)</f>
        <v>0</v>
      </c>
      <c r="AU3413" s="45" t="str">
        <f>_xlfn.XLOOKUP(U3413,'Lista Suspensa'!$AA$20:$AA$23,'Lista Suspensa'!$AB$20:$AB$23,"N/A")</f>
        <v>S</v>
      </c>
    </row>
    <row r="3414" spans="1:47" ht="12" customHeight="1" x14ac:dyDescent="0.3">
      <c r="A3414" s="87" t="s">
        <v>47</v>
      </c>
      <c r="B3414" s="88">
        <v>46104</v>
      </c>
      <c r="C3414" s="89" t="s">
        <v>48</v>
      </c>
      <c r="D3414" s="89" t="s">
        <v>49</v>
      </c>
      <c r="E3414" s="189">
        <v>93015766</v>
      </c>
      <c r="F3414" s="197" t="s">
        <v>8445</v>
      </c>
      <c r="G3414" s="90">
        <v>76763161204</v>
      </c>
      <c r="H3414" s="91">
        <v>30124</v>
      </c>
      <c r="I3414" s="89"/>
      <c r="J3414" s="89" t="s">
        <v>84</v>
      </c>
      <c r="K3414" s="89" t="s">
        <v>76</v>
      </c>
      <c r="L3414" s="89" t="s">
        <v>95</v>
      </c>
      <c r="M3414" s="89" t="s">
        <v>5861</v>
      </c>
      <c r="N3414" s="89" t="s">
        <v>331</v>
      </c>
      <c r="O3414" s="92" t="s">
        <v>8446</v>
      </c>
      <c r="P3414" s="93" t="s">
        <v>57</v>
      </c>
      <c r="Q3414" s="110" t="s">
        <v>5322</v>
      </c>
      <c r="R3414" s="94"/>
      <c r="S3414" s="95">
        <v>46168</v>
      </c>
      <c r="T3414" s="95" t="s">
        <v>5203</v>
      </c>
      <c r="U3414" s="95" t="s">
        <v>1125</v>
      </c>
      <c r="V3414" s="91">
        <v>46156</v>
      </c>
      <c r="W3414" s="91">
        <v>46161</v>
      </c>
      <c r="X3414" s="91">
        <v>46168</v>
      </c>
      <c r="Y3414" s="96"/>
      <c r="Z3414" s="89"/>
      <c r="AA3414" s="95"/>
      <c r="AB3414" s="89"/>
      <c r="AC3414" s="109"/>
      <c r="AD3414" s="89"/>
      <c r="AE3414" s="89"/>
      <c r="AF3414" s="191"/>
      <c r="AG3414" s="194"/>
      <c r="AH3414" s="193"/>
      <c r="AI3414" s="97"/>
      <c r="AJ3414" s="97"/>
      <c r="AK3414" s="97"/>
      <c r="AL3414" s="45" t="s">
        <v>67</v>
      </c>
      <c r="AM3414" s="160" t="str">
        <f>MONTH(B3414)&amp;"/"&amp;YEAR(B3414)</f>
        <v>3/2026</v>
      </c>
      <c r="AN3414" s="45">
        <f>WEEKNUM(B3414)-WEEKNUM(EOMONTH(B3414,-1)+1)+1</f>
        <v>4</v>
      </c>
      <c r="AO3414" s="45" t="str">
        <f>MONTH(R3414)&amp;"/"&amp;YEAR(R3414)</f>
        <v>1/1900</v>
      </c>
      <c r="AP3414" s="45" t="e">
        <f>WEEKNUM(R3414)-WEEKNUM(EOMONTH(R3414,-1)+1)+1</f>
        <v>#NUM!</v>
      </c>
      <c r="AQ3414" s="45">
        <f>IF(AU3414="S",IF(Q3414="1. Aceitou o programa",R3414-B3414,0),0)</f>
        <v>0</v>
      </c>
      <c r="AR3414" s="45">
        <f>IF(AU3414="S",IF(AND(S3414&lt;&gt;"",R3414&lt;&gt;""),S3414-R3414,0),0)</f>
        <v>0</v>
      </c>
      <c r="AS3414" s="45">
        <f>IF(AU3414="S",IF(Q3414="1. Aceitou o programa",IF(OR(X3414="Não se Aplica",X3414=""),IF(OR(W3414="Não se Aplica",W3414=""),0,W3414-V3414),AVERAGE(X3414-W3414,W3414-V3414)),0),0)</f>
        <v>0</v>
      </c>
      <c r="AT3414" s="45">
        <f>IF(AU3414="S",IF(AND(Q3414="1. Aceitou o programa",AB3414="Realizada"),IFERROR(IF(AA3414="",0,AA3414-R3414),0),0),0)</f>
        <v>0</v>
      </c>
      <c r="AU3414" s="45" t="str">
        <f>_xlfn.XLOOKUP(U3414,'Lista Suspensa'!$AA$20:$AA$23,'Lista Suspensa'!$AB$20:$AB$23,"N/A")</f>
        <v>S</v>
      </c>
    </row>
    <row r="3415" spans="1:47" ht="12" customHeight="1" x14ac:dyDescent="0.3">
      <c r="A3415" s="87" t="s">
        <v>47</v>
      </c>
      <c r="B3415" s="88">
        <v>46104</v>
      </c>
      <c r="C3415" s="89" t="s">
        <v>48</v>
      </c>
      <c r="D3415" s="89" t="s">
        <v>49</v>
      </c>
      <c r="E3415" s="189">
        <v>84533952</v>
      </c>
      <c r="F3415" s="197" t="s">
        <v>8447</v>
      </c>
      <c r="G3415" s="90">
        <v>9789201710</v>
      </c>
      <c r="H3415" s="91">
        <v>29739</v>
      </c>
      <c r="I3415" s="89"/>
      <c r="J3415" s="89" t="s">
        <v>51</v>
      </c>
      <c r="K3415" s="89" t="s">
        <v>76</v>
      </c>
      <c r="L3415" s="89" t="s">
        <v>303</v>
      </c>
      <c r="M3415" s="89" t="s">
        <v>3942</v>
      </c>
      <c r="N3415" s="89" t="s">
        <v>229</v>
      </c>
      <c r="O3415" s="92" t="s">
        <v>8448</v>
      </c>
      <c r="P3415" s="93" t="s">
        <v>57</v>
      </c>
      <c r="Q3415" s="110" t="s">
        <v>5322</v>
      </c>
      <c r="R3415" s="94"/>
      <c r="S3415" s="95">
        <v>46168</v>
      </c>
      <c r="T3415" s="95" t="s">
        <v>5203</v>
      </c>
      <c r="U3415" s="95" t="s">
        <v>1125</v>
      </c>
      <c r="V3415" s="91">
        <v>46156</v>
      </c>
      <c r="W3415" s="91">
        <v>46161</v>
      </c>
      <c r="X3415" s="91">
        <v>46168</v>
      </c>
      <c r="Y3415" s="96"/>
      <c r="Z3415" s="89"/>
      <c r="AA3415" s="95"/>
      <c r="AB3415" s="89"/>
      <c r="AC3415" s="109"/>
      <c r="AD3415" s="89"/>
      <c r="AE3415" s="89"/>
      <c r="AF3415" s="191"/>
      <c r="AG3415" s="194"/>
      <c r="AH3415" s="193"/>
      <c r="AI3415" s="97"/>
      <c r="AJ3415" s="97"/>
      <c r="AK3415" s="97"/>
      <c r="AL3415" s="45" t="s">
        <v>67</v>
      </c>
      <c r="AM3415" s="160" t="str">
        <f>MONTH(B3415)&amp;"/"&amp;YEAR(B3415)</f>
        <v>3/2026</v>
      </c>
      <c r="AN3415" s="45">
        <f>WEEKNUM(B3415)-WEEKNUM(EOMONTH(B3415,-1)+1)+1</f>
        <v>4</v>
      </c>
      <c r="AO3415" s="45" t="str">
        <f>MONTH(R3415)&amp;"/"&amp;YEAR(R3415)</f>
        <v>1/1900</v>
      </c>
      <c r="AP3415" s="45" t="e">
        <f>WEEKNUM(R3415)-WEEKNUM(EOMONTH(R3415,-1)+1)+1</f>
        <v>#NUM!</v>
      </c>
      <c r="AQ3415" s="45">
        <f>IF(AU3415="S",IF(Q3415="1. Aceitou o programa",R3415-B3415,0),0)</f>
        <v>0</v>
      </c>
      <c r="AR3415" s="45">
        <f>IF(AU3415="S",IF(AND(S3415&lt;&gt;"",R3415&lt;&gt;""),S3415-R3415,0),0)</f>
        <v>0</v>
      </c>
      <c r="AS3415" s="45">
        <f>IF(AU3415="S",IF(Q3415="1. Aceitou o programa",IF(OR(X3415="Não se Aplica",X3415=""),IF(OR(W3415="Não se Aplica",W3415=""),0,W3415-V3415),AVERAGE(X3415-W3415,W3415-V3415)),0),0)</f>
        <v>0</v>
      </c>
      <c r="AT3415" s="45">
        <f>IF(AU3415="S",IF(AND(Q3415="1. Aceitou o programa",AB3415="Realizada"),IFERROR(IF(AA3415="",0,AA3415-R3415),0),0),0)</f>
        <v>0</v>
      </c>
      <c r="AU3415" s="45" t="str">
        <f>_xlfn.XLOOKUP(U3415,'Lista Suspensa'!$AA$20:$AA$23,'Lista Suspensa'!$AB$20:$AB$23,"N/A")</f>
        <v>S</v>
      </c>
    </row>
    <row r="3416" spans="1:47" ht="12" customHeight="1" x14ac:dyDescent="0.3">
      <c r="A3416" s="87" t="s">
        <v>47</v>
      </c>
      <c r="B3416" s="88">
        <v>46104</v>
      </c>
      <c r="C3416" s="89" t="s">
        <v>48</v>
      </c>
      <c r="D3416" s="89" t="s">
        <v>49</v>
      </c>
      <c r="E3416" s="189">
        <v>84557498</v>
      </c>
      <c r="F3416" s="197" t="s">
        <v>8449</v>
      </c>
      <c r="G3416" s="90">
        <v>38176200808</v>
      </c>
      <c r="H3416" s="91">
        <v>32686</v>
      </c>
      <c r="I3416" s="89"/>
      <c r="J3416" s="89" t="s">
        <v>84</v>
      </c>
      <c r="K3416" s="89" t="s">
        <v>52</v>
      </c>
      <c r="L3416" s="89" t="s">
        <v>85</v>
      </c>
      <c r="M3416" s="89" t="s">
        <v>8450</v>
      </c>
      <c r="N3416" s="89" t="s">
        <v>229</v>
      </c>
      <c r="O3416" s="92" t="s">
        <v>8451</v>
      </c>
      <c r="P3416" s="93" t="s">
        <v>57</v>
      </c>
      <c r="Q3416" s="110" t="s">
        <v>5322</v>
      </c>
      <c r="R3416" s="94"/>
      <c r="S3416" s="95">
        <v>46168</v>
      </c>
      <c r="T3416" s="95" t="s">
        <v>5203</v>
      </c>
      <c r="U3416" s="95" t="s">
        <v>1125</v>
      </c>
      <c r="V3416" s="91">
        <v>46156</v>
      </c>
      <c r="W3416" s="91">
        <v>46161</v>
      </c>
      <c r="X3416" s="91">
        <v>46168</v>
      </c>
      <c r="Y3416" s="96"/>
      <c r="Z3416" s="89"/>
      <c r="AA3416" s="95"/>
      <c r="AB3416" s="89"/>
      <c r="AC3416" s="109"/>
      <c r="AD3416" s="89"/>
      <c r="AE3416" s="89"/>
      <c r="AF3416" s="191"/>
      <c r="AG3416" s="194"/>
      <c r="AH3416" s="193"/>
      <c r="AI3416" s="97"/>
      <c r="AJ3416" s="97"/>
      <c r="AK3416" s="97"/>
      <c r="AL3416" s="45" t="s">
        <v>67</v>
      </c>
      <c r="AM3416" s="160" t="str">
        <f>MONTH(B3416)&amp;"/"&amp;YEAR(B3416)</f>
        <v>3/2026</v>
      </c>
      <c r="AN3416" s="45">
        <f>WEEKNUM(B3416)-WEEKNUM(EOMONTH(B3416,-1)+1)+1</f>
        <v>4</v>
      </c>
      <c r="AO3416" s="45" t="str">
        <f>MONTH(R3416)&amp;"/"&amp;YEAR(R3416)</f>
        <v>1/1900</v>
      </c>
      <c r="AP3416" s="45" t="e">
        <f>WEEKNUM(R3416)-WEEKNUM(EOMONTH(R3416,-1)+1)+1</f>
        <v>#NUM!</v>
      </c>
      <c r="AQ3416" s="45">
        <f>IF(AU3416="S",IF(Q3416="1. Aceitou o programa",R3416-B3416,0),0)</f>
        <v>0</v>
      </c>
      <c r="AR3416" s="45">
        <f>IF(AU3416="S",IF(AND(S3416&lt;&gt;"",R3416&lt;&gt;""),S3416-R3416,0),0)</f>
        <v>0</v>
      </c>
      <c r="AS3416" s="45">
        <f>IF(AU3416="S",IF(Q3416="1. Aceitou o programa",IF(OR(X3416="Não se Aplica",X3416=""),IF(OR(W3416="Não se Aplica",W3416=""),0,W3416-V3416),AVERAGE(X3416-W3416,W3416-V3416)),0),0)</f>
        <v>0</v>
      </c>
      <c r="AT3416" s="45">
        <f>IF(AU3416="S",IF(AND(Q3416="1. Aceitou o programa",AB3416="Realizada"),IFERROR(IF(AA3416="",0,AA3416-R3416),0),0),0)</f>
        <v>0</v>
      </c>
      <c r="AU3416" s="45" t="str">
        <f>_xlfn.XLOOKUP(U3416,'Lista Suspensa'!$AA$20:$AA$23,'Lista Suspensa'!$AB$20:$AB$23,"N/A")</f>
        <v>S</v>
      </c>
    </row>
    <row r="3417" spans="1:47" ht="12" customHeight="1" x14ac:dyDescent="0.3">
      <c r="A3417" s="87" t="s">
        <v>47</v>
      </c>
      <c r="B3417" s="88">
        <v>46104</v>
      </c>
      <c r="C3417" s="89" t="s">
        <v>48</v>
      </c>
      <c r="D3417" s="89" t="s">
        <v>49</v>
      </c>
      <c r="E3417" s="189">
        <v>84568953</v>
      </c>
      <c r="F3417" s="197" t="s">
        <v>8452</v>
      </c>
      <c r="G3417" s="90">
        <v>8443675837</v>
      </c>
      <c r="H3417" s="91">
        <v>23179</v>
      </c>
      <c r="I3417" s="89"/>
      <c r="J3417" s="89" t="s">
        <v>84</v>
      </c>
      <c r="K3417" s="89" t="s">
        <v>52</v>
      </c>
      <c r="L3417" s="89" t="s">
        <v>85</v>
      </c>
      <c r="M3417" s="89" t="s">
        <v>652</v>
      </c>
      <c r="N3417" s="89" t="s">
        <v>137</v>
      </c>
      <c r="O3417" s="92" t="s">
        <v>8453</v>
      </c>
      <c r="P3417" s="93" t="s">
        <v>57</v>
      </c>
      <c r="Q3417" s="110" t="s">
        <v>5322</v>
      </c>
      <c r="R3417" s="94"/>
      <c r="S3417" s="95">
        <v>46168</v>
      </c>
      <c r="T3417" s="95" t="s">
        <v>5203</v>
      </c>
      <c r="U3417" s="95" t="s">
        <v>1125</v>
      </c>
      <c r="V3417" s="91">
        <v>46156</v>
      </c>
      <c r="W3417" s="91">
        <v>46161</v>
      </c>
      <c r="X3417" s="91">
        <v>46168</v>
      </c>
      <c r="Y3417" s="96"/>
      <c r="Z3417" s="89"/>
      <c r="AA3417" s="95"/>
      <c r="AB3417" s="89"/>
      <c r="AC3417" s="109"/>
      <c r="AD3417" s="89"/>
      <c r="AE3417" s="89"/>
      <c r="AF3417" s="191"/>
      <c r="AG3417" s="194"/>
      <c r="AH3417" s="193"/>
      <c r="AI3417" s="97"/>
      <c r="AJ3417" s="97"/>
      <c r="AK3417" s="97"/>
      <c r="AL3417" s="45" t="s">
        <v>67</v>
      </c>
      <c r="AM3417" s="160" t="str">
        <f>MONTH(B3417)&amp;"/"&amp;YEAR(B3417)</f>
        <v>3/2026</v>
      </c>
      <c r="AN3417" s="45">
        <f>WEEKNUM(B3417)-WEEKNUM(EOMONTH(B3417,-1)+1)+1</f>
        <v>4</v>
      </c>
      <c r="AO3417" s="45" t="str">
        <f>MONTH(R3417)&amp;"/"&amp;YEAR(R3417)</f>
        <v>1/1900</v>
      </c>
      <c r="AP3417" s="45" t="e">
        <f>WEEKNUM(R3417)-WEEKNUM(EOMONTH(R3417,-1)+1)+1</f>
        <v>#NUM!</v>
      </c>
      <c r="AQ3417" s="45">
        <f>IF(AU3417="S",IF(Q3417="1. Aceitou o programa",R3417-B3417,0),0)</f>
        <v>0</v>
      </c>
      <c r="AR3417" s="45">
        <f>IF(AU3417="S",IF(AND(S3417&lt;&gt;"",R3417&lt;&gt;""),S3417-R3417,0),0)</f>
        <v>0</v>
      </c>
      <c r="AS3417" s="45">
        <f>IF(AU3417="S",IF(Q3417="1. Aceitou o programa",IF(OR(X3417="Não se Aplica",X3417=""),IF(OR(W3417="Não se Aplica",W3417=""),0,W3417-V3417),AVERAGE(X3417-W3417,W3417-V3417)),0),0)</f>
        <v>0</v>
      </c>
      <c r="AT3417" s="45">
        <f>IF(AU3417="S",IF(AND(Q3417="1. Aceitou o programa",AB3417="Realizada"),IFERROR(IF(AA3417="",0,AA3417-R3417),0),0),0)</f>
        <v>0</v>
      </c>
      <c r="AU3417" s="45" t="str">
        <f>_xlfn.XLOOKUP(U3417,'Lista Suspensa'!$AA$20:$AA$23,'Lista Suspensa'!$AB$20:$AB$23,"N/A")</f>
        <v>S</v>
      </c>
    </row>
    <row r="3418" spans="1:47" ht="12" customHeight="1" x14ac:dyDescent="0.3">
      <c r="A3418" s="87" t="s">
        <v>47</v>
      </c>
      <c r="B3418" s="88">
        <v>46104</v>
      </c>
      <c r="C3418" s="89" t="s">
        <v>48</v>
      </c>
      <c r="D3418" s="89" t="s">
        <v>49</v>
      </c>
      <c r="E3418" s="189">
        <v>84596901</v>
      </c>
      <c r="F3418" s="197" t="s">
        <v>8454</v>
      </c>
      <c r="G3418" s="90">
        <v>22532217839</v>
      </c>
      <c r="H3418" s="91">
        <v>29921</v>
      </c>
      <c r="I3418" s="89"/>
      <c r="J3418" s="89" t="s">
        <v>84</v>
      </c>
      <c r="K3418" s="89" t="s">
        <v>52</v>
      </c>
      <c r="L3418" s="89" t="s">
        <v>85</v>
      </c>
      <c r="M3418" s="89" t="s">
        <v>1075</v>
      </c>
      <c r="N3418" s="89" t="s">
        <v>197</v>
      </c>
      <c r="O3418" s="92" t="s">
        <v>8455</v>
      </c>
      <c r="P3418" s="93" t="s">
        <v>57</v>
      </c>
      <c r="Q3418" s="110" t="s">
        <v>5322</v>
      </c>
      <c r="R3418" s="94"/>
      <c r="S3418" s="95">
        <v>46168</v>
      </c>
      <c r="T3418" s="95" t="s">
        <v>5203</v>
      </c>
      <c r="U3418" s="95" t="s">
        <v>1125</v>
      </c>
      <c r="V3418" s="91">
        <v>46156</v>
      </c>
      <c r="W3418" s="91">
        <v>46161</v>
      </c>
      <c r="X3418" s="91">
        <v>46168</v>
      </c>
      <c r="Y3418" s="96" t="s">
        <v>5548</v>
      </c>
      <c r="Z3418" s="89"/>
      <c r="AA3418" s="95"/>
      <c r="AB3418" s="89"/>
      <c r="AC3418" s="109"/>
      <c r="AD3418" s="89"/>
      <c r="AE3418" s="89"/>
      <c r="AF3418" s="191"/>
      <c r="AG3418" s="194"/>
      <c r="AH3418" s="193"/>
      <c r="AI3418" s="97"/>
      <c r="AJ3418" s="97"/>
      <c r="AK3418" s="97"/>
      <c r="AL3418" s="45" t="s">
        <v>67</v>
      </c>
      <c r="AM3418" s="160" t="str">
        <f>MONTH(B3418)&amp;"/"&amp;YEAR(B3418)</f>
        <v>3/2026</v>
      </c>
      <c r="AN3418" s="45">
        <f>WEEKNUM(B3418)-WEEKNUM(EOMONTH(B3418,-1)+1)+1</f>
        <v>4</v>
      </c>
      <c r="AO3418" s="45" t="str">
        <f>MONTH(R3418)&amp;"/"&amp;YEAR(R3418)</f>
        <v>1/1900</v>
      </c>
      <c r="AP3418" s="45" t="e">
        <f>WEEKNUM(R3418)-WEEKNUM(EOMONTH(R3418,-1)+1)+1</f>
        <v>#NUM!</v>
      </c>
      <c r="AQ3418" s="45">
        <f>IF(AU3418="S",IF(Q3418="1. Aceitou o programa",R3418-B3418,0),0)</f>
        <v>0</v>
      </c>
      <c r="AR3418" s="45">
        <f>IF(AU3418="S",IF(AND(S3418&lt;&gt;"",R3418&lt;&gt;""),S3418-R3418,0),0)</f>
        <v>0</v>
      </c>
      <c r="AS3418" s="45">
        <f>IF(AU3418="S",IF(Q3418="1. Aceitou o programa",IF(OR(X3418="Não se Aplica",X3418=""),IF(OR(W3418="Não se Aplica",W3418=""),0,W3418-V3418),AVERAGE(X3418-W3418,W3418-V3418)),0),0)</f>
        <v>0</v>
      </c>
      <c r="AT3418" s="45">
        <f>IF(AU3418="S",IF(AND(Q3418="1. Aceitou o programa",AB3418="Realizada"),IFERROR(IF(AA3418="",0,AA3418-R3418),0),0),0)</f>
        <v>0</v>
      </c>
      <c r="AU3418" s="45" t="str">
        <f>_xlfn.XLOOKUP(U3418,'Lista Suspensa'!$AA$20:$AA$23,'Lista Suspensa'!$AB$20:$AB$23,"N/A")</f>
        <v>S</v>
      </c>
    </row>
    <row r="3419" spans="1:47" ht="12" customHeight="1" x14ac:dyDescent="0.3">
      <c r="A3419" s="87" t="s">
        <v>66</v>
      </c>
      <c r="B3419" s="88">
        <v>46104</v>
      </c>
      <c r="C3419" s="89" t="s">
        <v>857</v>
      </c>
      <c r="D3419" s="89" t="s">
        <v>49</v>
      </c>
      <c r="E3419" s="189">
        <v>88634005</v>
      </c>
      <c r="F3419" s="197" t="s">
        <v>8456</v>
      </c>
      <c r="G3419" s="90"/>
      <c r="H3419" s="91">
        <v>28423</v>
      </c>
      <c r="I3419" s="89"/>
      <c r="J3419" s="89" t="s">
        <v>51</v>
      </c>
      <c r="K3419" s="89"/>
      <c r="L3419" s="89" t="s">
        <v>95</v>
      </c>
      <c r="M3419" s="89"/>
      <c r="N3419" s="89" t="s">
        <v>291</v>
      </c>
      <c r="O3419" s="92">
        <v>96886154</v>
      </c>
      <c r="P3419" s="93" t="s">
        <v>57</v>
      </c>
      <c r="Q3419" s="110" t="s">
        <v>5322</v>
      </c>
      <c r="R3419" s="94"/>
      <c r="S3419" s="95">
        <v>46167</v>
      </c>
      <c r="T3419" s="95" t="s">
        <v>5203</v>
      </c>
      <c r="U3419" s="95" t="s">
        <v>1125</v>
      </c>
      <c r="V3419" s="91">
        <v>46111</v>
      </c>
      <c r="W3419" s="91">
        <v>46142</v>
      </c>
      <c r="X3419" s="91">
        <v>46160</v>
      </c>
      <c r="Y3419" s="96" t="s">
        <v>5548</v>
      </c>
      <c r="Z3419" s="89"/>
      <c r="AA3419" s="95"/>
      <c r="AB3419" s="89"/>
      <c r="AC3419" s="109"/>
      <c r="AD3419" s="89"/>
      <c r="AE3419" s="89"/>
      <c r="AF3419" s="191"/>
      <c r="AG3419" s="194"/>
      <c r="AH3419" s="193"/>
      <c r="AI3419" s="97"/>
      <c r="AJ3419" s="97" t="s">
        <v>1127</v>
      </c>
      <c r="AK3419" s="97" t="s">
        <v>66</v>
      </c>
      <c r="AL3419" s="45" t="s">
        <v>67</v>
      </c>
      <c r="AM3419" s="160" t="str">
        <f>MONTH(B3419)&amp;"/"&amp;YEAR(B3419)</f>
        <v>3/2026</v>
      </c>
      <c r="AN3419" s="45">
        <f>WEEKNUM(B3419)-WEEKNUM(EOMONTH(B3419,-1)+1)+1</f>
        <v>4</v>
      </c>
      <c r="AO3419" s="45" t="str">
        <f>MONTH(R3419)&amp;"/"&amp;YEAR(R3419)</f>
        <v>1/1900</v>
      </c>
      <c r="AP3419" s="45" t="e">
        <f>WEEKNUM(R3419)-WEEKNUM(EOMONTH(R3419,-1)+1)+1</f>
        <v>#NUM!</v>
      </c>
      <c r="AQ3419" s="45">
        <f>IF(AU3419="S",IF(Q3419="1. Aceitou o programa",R3419-B3419,0),0)</f>
        <v>0</v>
      </c>
      <c r="AR3419" s="45">
        <f>IF(AU3419="S",IF(AND(S3419&lt;&gt;"",R3419&lt;&gt;""),S3419-R3419,0),0)</f>
        <v>0</v>
      </c>
      <c r="AS3419" s="45">
        <f>IF(AU3419="S",IF(Q3419="1. Aceitou o programa",IF(OR(X3419="Não se Aplica",X3419=""),IF(OR(W3419="Não se Aplica",W3419=""),0,W3419-V3419),AVERAGE(X3419-W3419,W3419-V3419)),0),0)</f>
        <v>0</v>
      </c>
      <c r="AT3419" s="45">
        <f>IF(AU3419="S",IF(AND(Q3419="1. Aceitou o programa",AB3419="Realizada"),IFERROR(IF(AA3419="",0,AA3419-R3419),0),0),0)</f>
        <v>0</v>
      </c>
      <c r="AU3419" s="45" t="str">
        <f>_xlfn.XLOOKUP(U3419,'Lista Suspensa'!$AA$20:$AA$23,'Lista Suspensa'!$AB$20:$AB$23,"N/A")</f>
        <v>S</v>
      </c>
    </row>
    <row r="3420" spans="1:47" ht="12" customHeight="1" x14ac:dyDescent="0.3">
      <c r="A3420" s="87" t="s">
        <v>47</v>
      </c>
      <c r="B3420" s="88">
        <v>46104</v>
      </c>
      <c r="C3420" s="89" t="s">
        <v>48</v>
      </c>
      <c r="D3420" s="89" t="s">
        <v>49</v>
      </c>
      <c r="E3420" s="189">
        <v>84597102</v>
      </c>
      <c r="F3420" s="197" t="s">
        <v>8457</v>
      </c>
      <c r="G3420" s="90">
        <v>28243707859</v>
      </c>
      <c r="H3420" s="91">
        <v>28656</v>
      </c>
      <c r="I3420" s="89"/>
      <c r="J3420" s="89" t="s">
        <v>84</v>
      </c>
      <c r="K3420" s="89" t="s">
        <v>52</v>
      </c>
      <c r="L3420" s="89" t="s">
        <v>53</v>
      </c>
      <c r="M3420" s="89" t="s">
        <v>8458</v>
      </c>
      <c r="N3420" s="89" t="s">
        <v>229</v>
      </c>
      <c r="O3420" s="92" t="s">
        <v>8459</v>
      </c>
      <c r="P3420" s="93" t="s">
        <v>57</v>
      </c>
      <c r="Q3420" s="110" t="s">
        <v>5322</v>
      </c>
      <c r="R3420" s="94"/>
      <c r="S3420" s="95">
        <v>46168</v>
      </c>
      <c r="T3420" s="95" t="s">
        <v>5203</v>
      </c>
      <c r="U3420" s="95" t="s">
        <v>1125</v>
      </c>
      <c r="V3420" s="91">
        <v>46156</v>
      </c>
      <c r="W3420" s="91">
        <v>46161</v>
      </c>
      <c r="X3420" s="91">
        <v>46168</v>
      </c>
      <c r="Y3420" s="96"/>
      <c r="Z3420" s="89"/>
      <c r="AA3420" s="95"/>
      <c r="AB3420" s="89"/>
      <c r="AC3420" s="109"/>
      <c r="AD3420" s="89"/>
      <c r="AE3420" s="89"/>
      <c r="AF3420" s="191"/>
      <c r="AG3420" s="194"/>
      <c r="AH3420" s="193"/>
      <c r="AI3420" s="97"/>
      <c r="AJ3420" s="97"/>
      <c r="AK3420" s="97"/>
      <c r="AL3420" s="45" t="s">
        <v>67</v>
      </c>
      <c r="AM3420" s="160" t="str">
        <f>MONTH(B3420)&amp;"/"&amp;YEAR(B3420)</f>
        <v>3/2026</v>
      </c>
      <c r="AN3420" s="45">
        <f>WEEKNUM(B3420)-WEEKNUM(EOMONTH(B3420,-1)+1)+1</f>
        <v>4</v>
      </c>
      <c r="AO3420" s="45" t="str">
        <f>MONTH(R3420)&amp;"/"&amp;YEAR(R3420)</f>
        <v>1/1900</v>
      </c>
      <c r="AP3420" s="45" t="e">
        <f>WEEKNUM(R3420)-WEEKNUM(EOMONTH(R3420,-1)+1)+1</f>
        <v>#NUM!</v>
      </c>
      <c r="AQ3420" s="45">
        <f>IF(AU3420="S",IF(Q3420="1. Aceitou o programa",R3420-B3420,0),0)</f>
        <v>0</v>
      </c>
      <c r="AR3420" s="45">
        <f>IF(AU3420="S",IF(AND(S3420&lt;&gt;"",R3420&lt;&gt;""),S3420-R3420,0),0)</f>
        <v>0</v>
      </c>
      <c r="AS3420" s="45">
        <f>IF(AU3420="S",IF(Q3420="1. Aceitou o programa",IF(OR(X3420="Não se Aplica",X3420=""),IF(OR(W3420="Não se Aplica",W3420=""),0,W3420-V3420),AVERAGE(X3420-W3420,W3420-V3420)),0),0)</f>
        <v>0</v>
      </c>
      <c r="AT3420" s="45">
        <f>IF(AU3420="S",IF(AND(Q3420="1. Aceitou o programa",AB3420="Realizada"),IFERROR(IF(AA3420="",0,AA3420-R3420),0),0),0)</f>
        <v>0</v>
      </c>
      <c r="AU3420" s="45" t="str">
        <f>_xlfn.XLOOKUP(U3420,'Lista Suspensa'!$AA$20:$AA$23,'Lista Suspensa'!$AB$20:$AB$23,"N/A")</f>
        <v>S</v>
      </c>
    </row>
    <row r="3421" spans="1:47" ht="12" customHeight="1" x14ac:dyDescent="0.3">
      <c r="A3421" s="87" t="s">
        <v>47</v>
      </c>
      <c r="B3421" s="88">
        <v>46104</v>
      </c>
      <c r="C3421" s="89" t="s">
        <v>48</v>
      </c>
      <c r="D3421" s="89" t="s">
        <v>49</v>
      </c>
      <c r="E3421" s="189">
        <v>89527381</v>
      </c>
      <c r="F3421" s="197" t="s">
        <v>8460</v>
      </c>
      <c r="G3421" s="90">
        <v>15911333864</v>
      </c>
      <c r="H3421" s="91">
        <v>26581</v>
      </c>
      <c r="I3421" s="89"/>
      <c r="J3421" s="89" t="s">
        <v>51</v>
      </c>
      <c r="K3421" s="89" t="s">
        <v>52</v>
      </c>
      <c r="L3421" s="89" t="s">
        <v>53</v>
      </c>
      <c r="M3421" s="89" t="s">
        <v>422</v>
      </c>
      <c r="N3421" s="89" t="s">
        <v>150</v>
      </c>
      <c r="O3421" s="92" t="s">
        <v>8461</v>
      </c>
      <c r="P3421" s="93" t="s">
        <v>57</v>
      </c>
      <c r="Q3421" s="110" t="s">
        <v>5322</v>
      </c>
      <c r="R3421" s="94"/>
      <c r="S3421" s="95">
        <v>46168</v>
      </c>
      <c r="T3421" s="95" t="s">
        <v>5203</v>
      </c>
      <c r="U3421" s="95" t="s">
        <v>1125</v>
      </c>
      <c r="V3421" s="91">
        <v>46156</v>
      </c>
      <c r="W3421" s="91">
        <v>46161</v>
      </c>
      <c r="X3421" s="91">
        <v>46168</v>
      </c>
      <c r="Y3421" s="96"/>
      <c r="Z3421" s="89"/>
      <c r="AA3421" s="95"/>
      <c r="AB3421" s="89"/>
      <c r="AC3421" s="109"/>
      <c r="AD3421" s="89"/>
      <c r="AE3421" s="89"/>
      <c r="AF3421" s="191"/>
      <c r="AG3421" s="194"/>
      <c r="AH3421" s="193"/>
      <c r="AI3421" s="97"/>
      <c r="AJ3421" s="97"/>
      <c r="AK3421" s="97"/>
      <c r="AL3421" s="45" t="s">
        <v>67</v>
      </c>
      <c r="AM3421" s="160" t="str">
        <f>MONTH(B3421)&amp;"/"&amp;YEAR(B3421)</f>
        <v>3/2026</v>
      </c>
      <c r="AN3421" s="45">
        <f>WEEKNUM(B3421)-WEEKNUM(EOMONTH(B3421,-1)+1)+1</f>
        <v>4</v>
      </c>
      <c r="AO3421" s="45" t="str">
        <f>MONTH(R3421)&amp;"/"&amp;YEAR(R3421)</f>
        <v>1/1900</v>
      </c>
      <c r="AP3421" s="45" t="e">
        <f>WEEKNUM(R3421)-WEEKNUM(EOMONTH(R3421,-1)+1)+1</f>
        <v>#NUM!</v>
      </c>
      <c r="AQ3421" s="45">
        <f>IF(AU3421="S",IF(Q3421="1. Aceitou o programa",R3421-B3421,0),0)</f>
        <v>0</v>
      </c>
      <c r="AR3421" s="45">
        <f>IF(AU3421="S",IF(AND(S3421&lt;&gt;"",R3421&lt;&gt;""),S3421-R3421,0),0)</f>
        <v>0</v>
      </c>
      <c r="AS3421" s="45">
        <f>IF(AU3421="S",IF(Q3421="1. Aceitou o programa",IF(OR(X3421="Não se Aplica",X3421=""),IF(OR(W3421="Não se Aplica",W3421=""),0,W3421-V3421),AVERAGE(X3421-W3421,W3421-V3421)),0),0)</f>
        <v>0</v>
      </c>
      <c r="AT3421" s="45">
        <f>IF(AU3421="S",IF(AND(Q3421="1. Aceitou o programa",AB3421="Realizada"),IFERROR(IF(AA3421="",0,AA3421-R3421),0),0),0)</f>
        <v>0</v>
      </c>
      <c r="AU3421" s="45" t="str">
        <f>_xlfn.XLOOKUP(U3421,'Lista Suspensa'!$AA$20:$AA$23,'Lista Suspensa'!$AB$20:$AB$23,"N/A")</f>
        <v>S</v>
      </c>
    </row>
    <row r="3422" spans="1:47" ht="12" customHeight="1" x14ac:dyDescent="0.3">
      <c r="A3422" s="87" t="s">
        <v>47</v>
      </c>
      <c r="B3422" s="88">
        <v>46104</v>
      </c>
      <c r="C3422" s="89" t="s">
        <v>48</v>
      </c>
      <c r="D3422" s="89" t="s">
        <v>49</v>
      </c>
      <c r="E3422" s="189">
        <v>89724725</v>
      </c>
      <c r="F3422" s="197" t="s">
        <v>8462</v>
      </c>
      <c r="G3422" s="90">
        <v>37105601876</v>
      </c>
      <c r="H3422" s="91">
        <v>30396</v>
      </c>
      <c r="I3422" s="89"/>
      <c r="J3422" s="89" t="s">
        <v>51</v>
      </c>
      <c r="K3422" s="89" t="s">
        <v>52</v>
      </c>
      <c r="L3422" s="89" t="s">
        <v>53</v>
      </c>
      <c r="M3422" s="89" t="s">
        <v>8463</v>
      </c>
      <c r="N3422" s="89" t="s">
        <v>150</v>
      </c>
      <c r="O3422" s="92" t="s">
        <v>8464</v>
      </c>
      <c r="P3422" s="93" t="s">
        <v>57</v>
      </c>
      <c r="Q3422" s="110" t="s">
        <v>5322</v>
      </c>
      <c r="R3422" s="94"/>
      <c r="S3422" s="95">
        <v>46168</v>
      </c>
      <c r="T3422" s="95" t="s">
        <v>5203</v>
      </c>
      <c r="U3422" s="95" t="s">
        <v>1125</v>
      </c>
      <c r="V3422" s="91">
        <v>46156</v>
      </c>
      <c r="W3422" s="91">
        <v>46161</v>
      </c>
      <c r="X3422" s="91">
        <v>46168</v>
      </c>
      <c r="Y3422" s="96"/>
      <c r="Z3422" s="89"/>
      <c r="AA3422" s="95"/>
      <c r="AB3422" s="89"/>
      <c r="AC3422" s="109"/>
      <c r="AD3422" s="89"/>
      <c r="AE3422" s="89"/>
      <c r="AF3422" s="191"/>
      <c r="AG3422" s="194"/>
      <c r="AH3422" s="193"/>
      <c r="AI3422" s="97"/>
      <c r="AJ3422" s="97"/>
      <c r="AK3422" s="97"/>
      <c r="AL3422" s="45" t="s">
        <v>67</v>
      </c>
      <c r="AM3422" s="160" t="str">
        <f>MONTH(B3422)&amp;"/"&amp;YEAR(B3422)</f>
        <v>3/2026</v>
      </c>
      <c r="AN3422" s="45">
        <f>WEEKNUM(B3422)-WEEKNUM(EOMONTH(B3422,-1)+1)+1</f>
        <v>4</v>
      </c>
      <c r="AO3422" s="45" t="str">
        <f>MONTH(R3422)&amp;"/"&amp;YEAR(R3422)</f>
        <v>1/1900</v>
      </c>
      <c r="AP3422" s="45" t="e">
        <f>WEEKNUM(R3422)-WEEKNUM(EOMONTH(R3422,-1)+1)+1</f>
        <v>#NUM!</v>
      </c>
      <c r="AQ3422" s="45">
        <f>IF(AU3422="S",IF(Q3422="1. Aceitou o programa",R3422-B3422,0),0)</f>
        <v>0</v>
      </c>
      <c r="AR3422" s="45">
        <f>IF(AU3422="S",IF(AND(S3422&lt;&gt;"",R3422&lt;&gt;""),S3422-R3422,0),0)</f>
        <v>0</v>
      </c>
      <c r="AS3422" s="45">
        <f>IF(AU3422="S",IF(Q3422="1. Aceitou o programa",IF(OR(X3422="Não se Aplica",X3422=""),IF(OR(W3422="Não se Aplica",W3422=""),0,W3422-V3422),AVERAGE(X3422-W3422,W3422-V3422)),0),0)</f>
        <v>0</v>
      </c>
      <c r="AT3422" s="45">
        <f>IF(AU3422="S",IF(AND(Q3422="1. Aceitou o programa",AB3422="Realizada"),IFERROR(IF(AA3422="",0,AA3422-R3422),0),0),0)</f>
        <v>0</v>
      </c>
      <c r="AU3422" s="45" t="str">
        <f>_xlfn.XLOOKUP(U3422,'Lista Suspensa'!$AA$20:$AA$23,'Lista Suspensa'!$AB$20:$AB$23,"N/A")</f>
        <v>S</v>
      </c>
    </row>
    <row r="3423" spans="1:47" ht="12" customHeight="1" x14ac:dyDescent="0.3">
      <c r="A3423" s="87" t="s">
        <v>47</v>
      </c>
      <c r="B3423" s="88">
        <v>46104</v>
      </c>
      <c r="C3423" s="89" t="s">
        <v>48</v>
      </c>
      <c r="D3423" s="89" t="s">
        <v>49</v>
      </c>
      <c r="E3423" s="189">
        <v>84646436</v>
      </c>
      <c r="F3423" s="197" t="s">
        <v>8465</v>
      </c>
      <c r="G3423" s="90">
        <v>19859323852</v>
      </c>
      <c r="H3423" s="91">
        <v>27548</v>
      </c>
      <c r="I3423" s="89"/>
      <c r="J3423" s="89" t="s">
        <v>84</v>
      </c>
      <c r="K3423" s="89" t="s">
        <v>52</v>
      </c>
      <c r="L3423" s="89" t="s">
        <v>85</v>
      </c>
      <c r="M3423" s="89" t="s">
        <v>8466</v>
      </c>
      <c r="N3423" s="89" t="s">
        <v>229</v>
      </c>
      <c r="O3423" s="92" t="s">
        <v>8467</v>
      </c>
      <c r="P3423" s="93" t="s">
        <v>57</v>
      </c>
      <c r="Q3423" s="110" t="s">
        <v>5322</v>
      </c>
      <c r="R3423" s="94"/>
      <c r="S3423" s="95">
        <v>46168</v>
      </c>
      <c r="T3423" s="95" t="s">
        <v>5203</v>
      </c>
      <c r="U3423" s="95" t="s">
        <v>1125</v>
      </c>
      <c r="V3423" s="91">
        <v>46156</v>
      </c>
      <c r="W3423" s="91">
        <v>46161</v>
      </c>
      <c r="X3423" s="91">
        <v>46168</v>
      </c>
      <c r="Y3423" s="96"/>
      <c r="Z3423" s="89"/>
      <c r="AA3423" s="95"/>
      <c r="AB3423" s="89"/>
      <c r="AC3423" s="109"/>
      <c r="AD3423" s="89"/>
      <c r="AE3423" s="89"/>
      <c r="AF3423" s="191"/>
      <c r="AG3423" s="194"/>
      <c r="AH3423" s="193"/>
      <c r="AI3423" s="97"/>
      <c r="AJ3423" s="97"/>
      <c r="AK3423" s="97"/>
      <c r="AL3423" s="45" t="s">
        <v>67</v>
      </c>
      <c r="AM3423" s="160" t="str">
        <f>MONTH(B3423)&amp;"/"&amp;YEAR(B3423)</f>
        <v>3/2026</v>
      </c>
      <c r="AN3423" s="45">
        <f>WEEKNUM(B3423)-WEEKNUM(EOMONTH(B3423,-1)+1)+1</f>
        <v>4</v>
      </c>
      <c r="AO3423" s="45" t="str">
        <f>MONTH(R3423)&amp;"/"&amp;YEAR(R3423)</f>
        <v>1/1900</v>
      </c>
      <c r="AP3423" s="45" t="e">
        <f>WEEKNUM(R3423)-WEEKNUM(EOMONTH(R3423,-1)+1)+1</f>
        <v>#NUM!</v>
      </c>
      <c r="AQ3423" s="45">
        <f>IF(AU3423="S",IF(Q3423="1. Aceitou o programa",R3423-B3423,0),0)</f>
        <v>0</v>
      </c>
      <c r="AR3423" s="45">
        <f>IF(AU3423="S",IF(AND(S3423&lt;&gt;"",R3423&lt;&gt;""),S3423-R3423,0),0)</f>
        <v>0</v>
      </c>
      <c r="AS3423" s="45">
        <f>IF(AU3423="S",IF(Q3423="1. Aceitou o programa",IF(OR(X3423="Não se Aplica",X3423=""),IF(OR(W3423="Não se Aplica",W3423=""),0,W3423-V3423),AVERAGE(X3423-W3423,W3423-V3423)),0),0)</f>
        <v>0</v>
      </c>
      <c r="AT3423" s="45">
        <f>IF(AU3423="S",IF(AND(Q3423="1. Aceitou o programa",AB3423="Realizada"),IFERROR(IF(AA3423="",0,AA3423-R3423),0),0),0)</f>
        <v>0</v>
      </c>
      <c r="AU3423" s="45" t="str">
        <f>_xlfn.XLOOKUP(U3423,'Lista Suspensa'!$AA$20:$AA$23,'Lista Suspensa'!$AB$20:$AB$23,"N/A")</f>
        <v>S</v>
      </c>
    </row>
    <row r="3424" spans="1:47" ht="12" customHeight="1" x14ac:dyDescent="0.3">
      <c r="A3424" s="87" t="s">
        <v>47</v>
      </c>
      <c r="B3424" s="88">
        <v>46104</v>
      </c>
      <c r="C3424" s="89" t="s">
        <v>48</v>
      </c>
      <c r="D3424" s="89" t="s">
        <v>49</v>
      </c>
      <c r="E3424" s="189">
        <v>86009419</v>
      </c>
      <c r="F3424" s="197" t="s">
        <v>8468</v>
      </c>
      <c r="G3424" s="90">
        <v>44651034845</v>
      </c>
      <c r="H3424" s="91">
        <v>34907</v>
      </c>
      <c r="I3424" s="89"/>
      <c r="J3424" s="89" t="s">
        <v>51</v>
      </c>
      <c r="K3424" s="89" t="s">
        <v>52</v>
      </c>
      <c r="L3424" s="89" t="s">
        <v>53</v>
      </c>
      <c r="M3424" s="89" t="s">
        <v>3643</v>
      </c>
      <c r="N3424" s="89" t="s">
        <v>137</v>
      </c>
      <c r="O3424" s="92" t="s">
        <v>8469</v>
      </c>
      <c r="P3424" s="93" t="s">
        <v>57</v>
      </c>
      <c r="Q3424" s="110" t="s">
        <v>5322</v>
      </c>
      <c r="R3424" s="94"/>
      <c r="S3424" s="95">
        <v>46168</v>
      </c>
      <c r="T3424" s="95" t="s">
        <v>5203</v>
      </c>
      <c r="U3424" s="95" t="s">
        <v>1125</v>
      </c>
      <c r="V3424" s="91">
        <v>46156</v>
      </c>
      <c r="W3424" s="91">
        <v>46161</v>
      </c>
      <c r="X3424" s="91">
        <v>46168</v>
      </c>
      <c r="Y3424" s="96"/>
      <c r="Z3424" s="89"/>
      <c r="AA3424" s="95"/>
      <c r="AB3424" s="89"/>
      <c r="AC3424" s="109"/>
      <c r="AD3424" s="89"/>
      <c r="AE3424" s="89"/>
      <c r="AF3424" s="191"/>
      <c r="AG3424" s="194"/>
      <c r="AH3424" s="193"/>
      <c r="AI3424" s="97"/>
      <c r="AJ3424" s="97"/>
      <c r="AK3424" s="97"/>
      <c r="AL3424" s="45" t="s">
        <v>67</v>
      </c>
      <c r="AM3424" s="160" t="str">
        <f>MONTH(B3424)&amp;"/"&amp;YEAR(B3424)</f>
        <v>3/2026</v>
      </c>
      <c r="AN3424" s="45">
        <f>WEEKNUM(B3424)-WEEKNUM(EOMONTH(B3424,-1)+1)+1</f>
        <v>4</v>
      </c>
      <c r="AO3424" s="45" t="str">
        <f>MONTH(R3424)&amp;"/"&amp;YEAR(R3424)</f>
        <v>1/1900</v>
      </c>
      <c r="AP3424" s="45" t="e">
        <f>WEEKNUM(R3424)-WEEKNUM(EOMONTH(R3424,-1)+1)+1</f>
        <v>#NUM!</v>
      </c>
      <c r="AQ3424" s="45">
        <f>IF(AU3424="S",IF(Q3424="1. Aceitou o programa",R3424-B3424,0),0)</f>
        <v>0</v>
      </c>
      <c r="AR3424" s="45">
        <f>IF(AU3424="S",IF(AND(S3424&lt;&gt;"",R3424&lt;&gt;""),S3424-R3424,0),0)</f>
        <v>0</v>
      </c>
      <c r="AS3424" s="45">
        <f>IF(AU3424="S",IF(Q3424="1. Aceitou o programa",IF(OR(X3424="Não se Aplica",X3424=""),IF(OR(W3424="Não se Aplica",W3424=""),0,W3424-V3424),AVERAGE(X3424-W3424,W3424-V3424)),0),0)</f>
        <v>0</v>
      </c>
      <c r="AT3424" s="45">
        <f>IF(AU3424="S",IF(AND(Q3424="1. Aceitou o programa",AB3424="Realizada"),IFERROR(IF(AA3424="",0,AA3424-R3424),0),0),0)</f>
        <v>0</v>
      </c>
      <c r="AU3424" s="45" t="str">
        <f>_xlfn.XLOOKUP(U3424,'Lista Suspensa'!$AA$20:$AA$23,'Lista Suspensa'!$AB$20:$AB$23,"N/A")</f>
        <v>S</v>
      </c>
    </row>
    <row r="3425" spans="1:47" ht="12" customHeight="1" x14ac:dyDescent="0.3">
      <c r="A3425" s="87" t="s">
        <v>47</v>
      </c>
      <c r="B3425" s="88">
        <v>46104</v>
      </c>
      <c r="C3425" s="89" t="s">
        <v>48</v>
      </c>
      <c r="D3425" s="89" t="s">
        <v>49</v>
      </c>
      <c r="E3425" s="189">
        <v>92877845</v>
      </c>
      <c r="F3425" s="197" t="s">
        <v>8470</v>
      </c>
      <c r="G3425" s="90">
        <v>93484909404</v>
      </c>
      <c r="H3425" s="91">
        <v>26084</v>
      </c>
      <c r="I3425" s="89"/>
      <c r="J3425" s="89" t="s">
        <v>51</v>
      </c>
      <c r="K3425" s="89" t="s">
        <v>52</v>
      </c>
      <c r="L3425" s="89" t="s">
        <v>53</v>
      </c>
      <c r="M3425" s="89" t="s">
        <v>1445</v>
      </c>
      <c r="N3425" s="89" t="s">
        <v>137</v>
      </c>
      <c r="O3425" s="92" t="s">
        <v>8471</v>
      </c>
      <c r="P3425" s="93" t="s">
        <v>57</v>
      </c>
      <c r="Q3425" s="110" t="s">
        <v>5322</v>
      </c>
      <c r="R3425" s="94"/>
      <c r="S3425" s="95">
        <v>46168</v>
      </c>
      <c r="T3425" s="95" t="s">
        <v>5203</v>
      </c>
      <c r="U3425" s="95" t="s">
        <v>1125</v>
      </c>
      <c r="V3425" s="91">
        <v>46156</v>
      </c>
      <c r="W3425" s="91">
        <v>46161</v>
      </c>
      <c r="X3425" s="91">
        <v>46168</v>
      </c>
      <c r="Y3425" s="96"/>
      <c r="Z3425" s="89"/>
      <c r="AA3425" s="95"/>
      <c r="AB3425" s="89"/>
      <c r="AC3425" s="109"/>
      <c r="AD3425" s="89"/>
      <c r="AE3425" s="89"/>
      <c r="AF3425" s="191"/>
      <c r="AG3425" s="194"/>
      <c r="AH3425" s="193"/>
      <c r="AI3425" s="97"/>
      <c r="AJ3425" s="97"/>
      <c r="AK3425" s="97"/>
      <c r="AL3425" s="45" t="s">
        <v>67</v>
      </c>
      <c r="AM3425" s="160" t="str">
        <f>MONTH(B3425)&amp;"/"&amp;YEAR(B3425)</f>
        <v>3/2026</v>
      </c>
      <c r="AN3425" s="45">
        <f>WEEKNUM(B3425)-WEEKNUM(EOMONTH(B3425,-1)+1)+1</f>
        <v>4</v>
      </c>
      <c r="AO3425" s="45" t="str">
        <f>MONTH(R3425)&amp;"/"&amp;YEAR(R3425)</f>
        <v>1/1900</v>
      </c>
      <c r="AP3425" s="45" t="e">
        <f>WEEKNUM(R3425)-WEEKNUM(EOMONTH(R3425,-1)+1)+1</f>
        <v>#NUM!</v>
      </c>
      <c r="AQ3425" s="45">
        <f>IF(AU3425="S",IF(Q3425="1. Aceitou o programa",R3425-B3425,0),0)</f>
        <v>0</v>
      </c>
      <c r="AR3425" s="45">
        <f>IF(AU3425="S",IF(AND(S3425&lt;&gt;"",R3425&lt;&gt;""),S3425-R3425,0),0)</f>
        <v>0</v>
      </c>
      <c r="AS3425" s="45">
        <f>IF(AU3425="S",IF(Q3425="1. Aceitou o programa",IF(OR(X3425="Não se Aplica",X3425=""),IF(OR(W3425="Não se Aplica",W3425=""),0,W3425-V3425),AVERAGE(X3425-W3425,W3425-V3425)),0),0)</f>
        <v>0</v>
      </c>
      <c r="AT3425" s="45">
        <f>IF(AU3425="S",IF(AND(Q3425="1. Aceitou o programa",AB3425="Realizada"),IFERROR(IF(AA3425="",0,AA3425-R3425),0),0),0)</f>
        <v>0</v>
      </c>
      <c r="AU3425" s="45" t="str">
        <f>_xlfn.XLOOKUP(U3425,'Lista Suspensa'!$AA$20:$AA$23,'Lista Suspensa'!$AB$20:$AB$23,"N/A")</f>
        <v>S</v>
      </c>
    </row>
    <row r="3426" spans="1:47" ht="12" customHeight="1" x14ac:dyDescent="0.3">
      <c r="A3426" s="87" t="s">
        <v>47</v>
      </c>
      <c r="B3426" s="88">
        <v>46104</v>
      </c>
      <c r="C3426" s="89" t="s">
        <v>48</v>
      </c>
      <c r="D3426" s="89" t="s">
        <v>49</v>
      </c>
      <c r="E3426" s="189">
        <v>84759497</v>
      </c>
      <c r="F3426" s="197" t="s">
        <v>8472</v>
      </c>
      <c r="G3426" s="90">
        <v>9532245707</v>
      </c>
      <c r="H3426" s="91">
        <v>30487</v>
      </c>
      <c r="I3426" s="89"/>
      <c r="J3426" s="89" t="s">
        <v>84</v>
      </c>
      <c r="K3426" s="89" t="s">
        <v>76</v>
      </c>
      <c r="L3426" s="89" t="s">
        <v>1104</v>
      </c>
      <c r="M3426" s="89" t="s">
        <v>3597</v>
      </c>
      <c r="N3426" s="89" t="s">
        <v>137</v>
      </c>
      <c r="O3426" s="92" t="s">
        <v>8473</v>
      </c>
      <c r="P3426" s="93" t="s">
        <v>57</v>
      </c>
      <c r="Q3426" s="110" t="s">
        <v>5322</v>
      </c>
      <c r="R3426" s="94"/>
      <c r="S3426" s="95">
        <v>46168</v>
      </c>
      <c r="T3426" s="95" t="s">
        <v>5203</v>
      </c>
      <c r="U3426" s="95" t="s">
        <v>1125</v>
      </c>
      <c r="V3426" s="91">
        <v>46156</v>
      </c>
      <c r="W3426" s="91">
        <v>46161</v>
      </c>
      <c r="X3426" s="91">
        <v>46168</v>
      </c>
      <c r="Y3426" s="96"/>
      <c r="Z3426" s="89"/>
      <c r="AA3426" s="95"/>
      <c r="AB3426" s="89"/>
      <c r="AC3426" s="109"/>
      <c r="AD3426" s="89"/>
      <c r="AE3426" s="89"/>
      <c r="AF3426" s="191"/>
      <c r="AG3426" s="194"/>
      <c r="AH3426" s="193"/>
      <c r="AI3426" s="97"/>
      <c r="AJ3426" s="97"/>
      <c r="AK3426" s="97"/>
      <c r="AL3426" s="45" t="s">
        <v>67</v>
      </c>
      <c r="AM3426" s="160" t="str">
        <f>MONTH(B3426)&amp;"/"&amp;YEAR(B3426)</f>
        <v>3/2026</v>
      </c>
      <c r="AN3426" s="45">
        <f>WEEKNUM(B3426)-WEEKNUM(EOMONTH(B3426,-1)+1)+1</f>
        <v>4</v>
      </c>
      <c r="AO3426" s="45" t="str">
        <f>MONTH(R3426)&amp;"/"&amp;YEAR(R3426)</f>
        <v>1/1900</v>
      </c>
      <c r="AP3426" s="45" t="e">
        <f>WEEKNUM(R3426)-WEEKNUM(EOMONTH(R3426,-1)+1)+1</f>
        <v>#NUM!</v>
      </c>
      <c r="AQ3426" s="45">
        <f>IF(AU3426="S",IF(Q3426="1. Aceitou o programa",R3426-B3426,0),0)</f>
        <v>0</v>
      </c>
      <c r="AR3426" s="45">
        <f>IF(AU3426="S",IF(AND(S3426&lt;&gt;"",R3426&lt;&gt;""),S3426-R3426,0),0)</f>
        <v>0</v>
      </c>
      <c r="AS3426" s="45">
        <f>IF(AU3426="S",IF(Q3426="1. Aceitou o programa",IF(OR(X3426="Não se Aplica",X3426=""),IF(OR(W3426="Não se Aplica",W3426=""),0,W3426-V3426),AVERAGE(X3426-W3426,W3426-V3426)),0),0)</f>
        <v>0</v>
      </c>
      <c r="AT3426" s="45">
        <f>IF(AU3426="S",IF(AND(Q3426="1. Aceitou o programa",AB3426="Realizada"),IFERROR(IF(AA3426="",0,AA3426-R3426),0),0),0)</f>
        <v>0</v>
      </c>
      <c r="AU3426" s="45" t="str">
        <f>_xlfn.XLOOKUP(U3426,'Lista Suspensa'!$AA$20:$AA$23,'Lista Suspensa'!$AB$20:$AB$23,"N/A")</f>
        <v>S</v>
      </c>
    </row>
    <row r="3427" spans="1:47" ht="12" customHeight="1" x14ac:dyDescent="0.3">
      <c r="A3427" s="87" t="s">
        <v>47</v>
      </c>
      <c r="B3427" s="88">
        <v>46104</v>
      </c>
      <c r="C3427" s="89" t="s">
        <v>48</v>
      </c>
      <c r="D3427" s="89" t="s">
        <v>49</v>
      </c>
      <c r="E3427" s="189">
        <v>89847403</v>
      </c>
      <c r="F3427" s="197" t="s">
        <v>8474</v>
      </c>
      <c r="G3427" s="90">
        <v>48846435850</v>
      </c>
      <c r="H3427" s="91">
        <v>38182</v>
      </c>
      <c r="I3427" s="89"/>
      <c r="J3427" s="89" t="s">
        <v>84</v>
      </c>
      <c r="K3427" s="89" t="s">
        <v>52</v>
      </c>
      <c r="L3427" s="89" t="s">
        <v>53</v>
      </c>
      <c r="M3427" s="89" t="s">
        <v>1887</v>
      </c>
      <c r="N3427" s="89" t="s">
        <v>449</v>
      </c>
      <c r="O3427" s="92" t="s">
        <v>8475</v>
      </c>
      <c r="P3427" s="93" t="s">
        <v>57</v>
      </c>
      <c r="Q3427" s="110" t="s">
        <v>5322</v>
      </c>
      <c r="R3427" s="94"/>
      <c r="S3427" s="95">
        <v>46168</v>
      </c>
      <c r="T3427" s="95" t="s">
        <v>5203</v>
      </c>
      <c r="U3427" s="95" t="s">
        <v>1125</v>
      </c>
      <c r="V3427" s="91">
        <v>46156</v>
      </c>
      <c r="W3427" s="91">
        <v>46161</v>
      </c>
      <c r="X3427" s="91">
        <v>46168</v>
      </c>
      <c r="Y3427" s="96"/>
      <c r="Z3427" s="89"/>
      <c r="AA3427" s="95"/>
      <c r="AB3427" s="89"/>
      <c r="AC3427" s="109"/>
      <c r="AD3427" s="89"/>
      <c r="AE3427" s="89"/>
      <c r="AF3427" s="191"/>
      <c r="AG3427" s="194"/>
      <c r="AH3427" s="193"/>
      <c r="AI3427" s="97"/>
      <c r="AJ3427" s="97"/>
      <c r="AK3427" s="97"/>
      <c r="AL3427" s="45" t="s">
        <v>67</v>
      </c>
      <c r="AM3427" s="160" t="str">
        <f>MONTH(B3427)&amp;"/"&amp;YEAR(B3427)</f>
        <v>3/2026</v>
      </c>
      <c r="AN3427" s="45">
        <f>WEEKNUM(B3427)-WEEKNUM(EOMONTH(B3427,-1)+1)+1</f>
        <v>4</v>
      </c>
      <c r="AO3427" s="45" t="str">
        <f>MONTH(R3427)&amp;"/"&amp;YEAR(R3427)</f>
        <v>1/1900</v>
      </c>
      <c r="AP3427" s="45" t="e">
        <f>WEEKNUM(R3427)-WEEKNUM(EOMONTH(R3427,-1)+1)+1</f>
        <v>#NUM!</v>
      </c>
      <c r="AQ3427" s="45">
        <f>IF(AU3427="S",IF(Q3427="1. Aceitou o programa",R3427-B3427,0),0)</f>
        <v>0</v>
      </c>
      <c r="AR3427" s="45">
        <f>IF(AU3427="S",IF(AND(S3427&lt;&gt;"",R3427&lt;&gt;""),S3427-R3427,0),0)</f>
        <v>0</v>
      </c>
      <c r="AS3427" s="45">
        <f>IF(AU3427="S",IF(Q3427="1. Aceitou o programa",IF(OR(X3427="Não se Aplica",X3427=""),IF(OR(W3427="Não se Aplica",W3427=""),0,W3427-V3427),AVERAGE(X3427-W3427,W3427-V3427)),0),0)</f>
        <v>0</v>
      </c>
      <c r="AT3427" s="45">
        <f>IF(AU3427="S",IF(AND(Q3427="1. Aceitou o programa",AB3427="Realizada"),IFERROR(IF(AA3427="",0,AA3427-R3427),0),0),0)</f>
        <v>0</v>
      </c>
      <c r="AU3427" s="45" t="str">
        <f>_xlfn.XLOOKUP(U3427,'Lista Suspensa'!$AA$20:$AA$23,'Lista Suspensa'!$AB$20:$AB$23,"N/A")</f>
        <v>S</v>
      </c>
    </row>
    <row r="3428" spans="1:47" ht="12" customHeight="1" x14ac:dyDescent="0.3">
      <c r="A3428" s="87" t="s">
        <v>47</v>
      </c>
      <c r="B3428" s="88">
        <v>46104</v>
      </c>
      <c r="C3428" s="89" t="s">
        <v>48</v>
      </c>
      <c r="D3428" s="89" t="s">
        <v>49</v>
      </c>
      <c r="E3428" s="189">
        <v>87297924</v>
      </c>
      <c r="F3428" s="197" t="s">
        <v>8476</v>
      </c>
      <c r="G3428" s="90">
        <v>35632307816</v>
      </c>
      <c r="H3428" s="91">
        <v>29972</v>
      </c>
      <c r="I3428" s="89"/>
      <c r="J3428" s="89" t="s">
        <v>84</v>
      </c>
      <c r="K3428" s="89" t="s">
        <v>52</v>
      </c>
      <c r="L3428" s="89" t="s">
        <v>8477</v>
      </c>
      <c r="M3428" s="89" t="s">
        <v>8478</v>
      </c>
      <c r="N3428" s="89" t="s">
        <v>137</v>
      </c>
      <c r="O3428" s="92" t="s">
        <v>8479</v>
      </c>
      <c r="P3428" s="93" t="s">
        <v>57</v>
      </c>
      <c r="Q3428" s="110" t="s">
        <v>5322</v>
      </c>
      <c r="R3428" s="94"/>
      <c r="S3428" s="95">
        <v>46168</v>
      </c>
      <c r="T3428" s="95" t="s">
        <v>5203</v>
      </c>
      <c r="U3428" s="95" t="s">
        <v>1125</v>
      </c>
      <c r="V3428" s="91">
        <v>46156</v>
      </c>
      <c r="W3428" s="91">
        <v>46161</v>
      </c>
      <c r="X3428" s="91">
        <v>46168</v>
      </c>
      <c r="Y3428" s="96"/>
      <c r="Z3428" s="89"/>
      <c r="AA3428" s="95"/>
      <c r="AB3428" s="89"/>
      <c r="AC3428" s="109"/>
      <c r="AD3428" s="89"/>
      <c r="AE3428" s="89"/>
      <c r="AF3428" s="191"/>
      <c r="AG3428" s="194"/>
      <c r="AH3428" s="193"/>
      <c r="AI3428" s="97"/>
      <c r="AJ3428" s="97"/>
      <c r="AK3428" s="97"/>
      <c r="AL3428" s="45" t="s">
        <v>67</v>
      </c>
      <c r="AM3428" s="160" t="str">
        <f>MONTH(B3428)&amp;"/"&amp;YEAR(B3428)</f>
        <v>3/2026</v>
      </c>
      <c r="AN3428" s="45">
        <f>WEEKNUM(B3428)-WEEKNUM(EOMONTH(B3428,-1)+1)+1</f>
        <v>4</v>
      </c>
      <c r="AO3428" s="45" t="str">
        <f>MONTH(R3428)&amp;"/"&amp;YEAR(R3428)</f>
        <v>1/1900</v>
      </c>
      <c r="AP3428" s="45" t="e">
        <f>WEEKNUM(R3428)-WEEKNUM(EOMONTH(R3428,-1)+1)+1</f>
        <v>#NUM!</v>
      </c>
      <c r="AQ3428" s="45">
        <f>IF(AU3428="S",IF(Q3428="1. Aceitou o programa",R3428-B3428,0),0)</f>
        <v>0</v>
      </c>
      <c r="AR3428" s="45">
        <f>IF(AU3428="S",IF(AND(S3428&lt;&gt;"",R3428&lt;&gt;""),S3428-R3428,0),0)</f>
        <v>0</v>
      </c>
      <c r="AS3428" s="45">
        <f>IF(AU3428="S",IF(Q3428="1. Aceitou o programa",IF(OR(X3428="Não se Aplica",X3428=""),IF(OR(W3428="Não se Aplica",W3428=""),0,W3428-V3428),AVERAGE(X3428-W3428,W3428-V3428)),0),0)</f>
        <v>0</v>
      </c>
      <c r="AT3428" s="45">
        <f>IF(AU3428="S",IF(AND(Q3428="1. Aceitou o programa",AB3428="Realizada"),IFERROR(IF(AA3428="",0,AA3428-R3428),0),0),0)</f>
        <v>0</v>
      </c>
      <c r="AU3428" s="45" t="str">
        <f>_xlfn.XLOOKUP(U3428,'Lista Suspensa'!$AA$20:$AA$23,'Lista Suspensa'!$AB$20:$AB$23,"N/A")</f>
        <v>S</v>
      </c>
    </row>
    <row r="3429" spans="1:47" ht="12" customHeight="1" x14ac:dyDescent="0.3">
      <c r="A3429" s="87" t="s">
        <v>47</v>
      </c>
      <c r="B3429" s="88">
        <v>46104</v>
      </c>
      <c r="C3429" s="89" t="s">
        <v>48</v>
      </c>
      <c r="D3429" s="89" t="s">
        <v>49</v>
      </c>
      <c r="E3429" s="189">
        <v>84853528</v>
      </c>
      <c r="F3429" s="197" t="s">
        <v>8480</v>
      </c>
      <c r="G3429" s="90">
        <v>7893497874</v>
      </c>
      <c r="H3429" s="91">
        <v>25170</v>
      </c>
      <c r="I3429" s="89"/>
      <c r="J3429" s="89" t="s">
        <v>51</v>
      </c>
      <c r="K3429" s="89" t="s">
        <v>52</v>
      </c>
      <c r="L3429" s="89" t="s">
        <v>85</v>
      </c>
      <c r="M3429" s="89" t="s">
        <v>2195</v>
      </c>
      <c r="N3429" s="89" t="s">
        <v>137</v>
      </c>
      <c r="O3429" s="92" t="s">
        <v>8481</v>
      </c>
      <c r="P3429" s="93" t="s">
        <v>57</v>
      </c>
      <c r="Q3429" s="110" t="s">
        <v>5322</v>
      </c>
      <c r="R3429" s="94"/>
      <c r="S3429" s="95">
        <v>46168</v>
      </c>
      <c r="T3429" s="95" t="s">
        <v>5203</v>
      </c>
      <c r="U3429" s="95" t="s">
        <v>1125</v>
      </c>
      <c r="V3429" s="91">
        <v>46156</v>
      </c>
      <c r="W3429" s="91">
        <v>46161</v>
      </c>
      <c r="X3429" s="91">
        <v>46168</v>
      </c>
      <c r="Y3429" s="96"/>
      <c r="Z3429" s="89"/>
      <c r="AA3429" s="95"/>
      <c r="AB3429" s="89"/>
      <c r="AC3429" s="109"/>
      <c r="AD3429" s="89"/>
      <c r="AE3429" s="89"/>
      <c r="AF3429" s="191"/>
      <c r="AG3429" s="194"/>
      <c r="AH3429" s="193"/>
      <c r="AI3429" s="97"/>
      <c r="AJ3429" s="97"/>
      <c r="AK3429" s="97"/>
      <c r="AL3429" s="45" t="s">
        <v>67</v>
      </c>
      <c r="AM3429" s="160" t="str">
        <f>MONTH(B3429)&amp;"/"&amp;YEAR(B3429)</f>
        <v>3/2026</v>
      </c>
      <c r="AN3429" s="45">
        <f>WEEKNUM(B3429)-WEEKNUM(EOMONTH(B3429,-1)+1)+1</f>
        <v>4</v>
      </c>
      <c r="AO3429" s="45" t="str">
        <f>MONTH(R3429)&amp;"/"&amp;YEAR(R3429)</f>
        <v>1/1900</v>
      </c>
      <c r="AP3429" s="45" t="e">
        <f>WEEKNUM(R3429)-WEEKNUM(EOMONTH(R3429,-1)+1)+1</f>
        <v>#NUM!</v>
      </c>
      <c r="AQ3429" s="45">
        <f>IF(AU3429="S",IF(Q3429="1. Aceitou o programa",R3429-B3429,0),0)</f>
        <v>0</v>
      </c>
      <c r="AR3429" s="45">
        <f>IF(AU3429="S",IF(AND(S3429&lt;&gt;"",R3429&lt;&gt;""),S3429-R3429,0),0)</f>
        <v>0</v>
      </c>
      <c r="AS3429" s="45">
        <f>IF(AU3429="S",IF(Q3429="1. Aceitou o programa",IF(OR(X3429="Não se Aplica",X3429=""),IF(OR(W3429="Não se Aplica",W3429=""),0,W3429-V3429),AVERAGE(X3429-W3429,W3429-V3429)),0),0)</f>
        <v>0</v>
      </c>
      <c r="AT3429" s="45">
        <f>IF(AU3429="S",IF(AND(Q3429="1. Aceitou o programa",AB3429="Realizada"),IFERROR(IF(AA3429="",0,AA3429-R3429),0),0),0)</f>
        <v>0</v>
      </c>
      <c r="AU3429" s="45" t="str">
        <f>_xlfn.XLOOKUP(U3429,'Lista Suspensa'!$AA$20:$AA$23,'Lista Suspensa'!$AB$20:$AB$23,"N/A")</f>
        <v>S</v>
      </c>
    </row>
    <row r="3430" spans="1:47" ht="12" customHeight="1" x14ac:dyDescent="0.3">
      <c r="A3430" s="87" t="s">
        <v>47</v>
      </c>
      <c r="B3430" s="88">
        <v>46104</v>
      </c>
      <c r="C3430" s="89" t="s">
        <v>48</v>
      </c>
      <c r="D3430" s="89" t="s">
        <v>49</v>
      </c>
      <c r="E3430" s="189">
        <v>84861846</v>
      </c>
      <c r="F3430" s="197" t="s">
        <v>8482</v>
      </c>
      <c r="G3430" s="90">
        <v>16687274805</v>
      </c>
      <c r="H3430" s="91">
        <v>28029</v>
      </c>
      <c r="I3430" s="89"/>
      <c r="J3430" s="89" t="s">
        <v>51</v>
      </c>
      <c r="K3430" s="89" t="s">
        <v>52</v>
      </c>
      <c r="L3430" s="89" t="s">
        <v>85</v>
      </c>
      <c r="M3430" s="89" t="s">
        <v>8483</v>
      </c>
      <c r="N3430" s="89" t="s">
        <v>137</v>
      </c>
      <c r="O3430" s="92" t="s">
        <v>8484</v>
      </c>
      <c r="P3430" s="93" t="s">
        <v>57</v>
      </c>
      <c r="Q3430" s="110" t="s">
        <v>5322</v>
      </c>
      <c r="R3430" s="94"/>
      <c r="S3430" s="95">
        <v>46168</v>
      </c>
      <c r="T3430" s="95" t="s">
        <v>5203</v>
      </c>
      <c r="U3430" s="95" t="s">
        <v>1125</v>
      </c>
      <c r="V3430" s="91">
        <v>46156</v>
      </c>
      <c r="W3430" s="91">
        <v>46161</v>
      </c>
      <c r="X3430" s="91">
        <v>46168</v>
      </c>
      <c r="Y3430" s="96"/>
      <c r="Z3430" s="89"/>
      <c r="AA3430" s="95"/>
      <c r="AB3430" s="89"/>
      <c r="AC3430" s="109"/>
      <c r="AD3430" s="89"/>
      <c r="AE3430" s="89"/>
      <c r="AF3430" s="191"/>
      <c r="AG3430" s="194"/>
      <c r="AH3430" s="193"/>
      <c r="AI3430" s="97"/>
      <c r="AJ3430" s="97"/>
      <c r="AK3430" s="97"/>
      <c r="AL3430" s="45" t="s">
        <v>67</v>
      </c>
      <c r="AM3430" s="160" t="str">
        <f>MONTH(B3430)&amp;"/"&amp;YEAR(B3430)</f>
        <v>3/2026</v>
      </c>
      <c r="AN3430" s="45">
        <f>WEEKNUM(B3430)-WEEKNUM(EOMONTH(B3430,-1)+1)+1</f>
        <v>4</v>
      </c>
      <c r="AO3430" s="45" t="str">
        <f>MONTH(R3430)&amp;"/"&amp;YEAR(R3430)</f>
        <v>1/1900</v>
      </c>
      <c r="AP3430" s="45" t="e">
        <f>WEEKNUM(R3430)-WEEKNUM(EOMONTH(R3430,-1)+1)+1</f>
        <v>#NUM!</v>
      </c>
      <c r="AQ3430" s="45">
        <f>IF(AU3430="S",IF(Q3430="1. Aceitou o programa",R3430-B3430,0),0)</f>
        <v>0</v>
      </c>
      <c r="AR3430" s="45">
        <f>IF(AU3430="S",IF(AND(S3430&lt;&gt;"",R3430&lt;&gt;""),S3430-R3430,0),0)</f>
        <v>0</v>
      </c>
      <c r="AS3430" s="45">
        <f>IF(AU3430="S",IF(Q3430="1. Aceitou o programa",IF(OR(X3430="Não se Aplica",X3430=""),IF(OR(W3430="Não se Aplica",W3430=""),0,W3430-V3430),AVERAGE(X3430-W3430,W3430-V3430)),0),0)</f>
        <v>0</v>
      </c>
      <c r="AT3430" s="45">
        <f>IF(AU3430="S",IF(AND(Q3430="1. Aceitou o programa",AB3430="Realizada"),IFERROR(IF(AA3430="",0,AA3430-R3430),0),0),0)</f>
        <v>0</v>
      </c>
      <c r="AU3430" s="45" t="str">
        <f>_xlfn.XLOOKUP(U3430,'Lista Suspensa'!$AA$20:$AA$23,'Lista Suspensa'!$AB$20:$AB$23,"N/A")</f>
        <v>S</v>
      </c>
    </row>
    <row r="3431" spans="1:47" ht="12" customHeight="1" x14ac:dyDescent="0.3">
      <c r="A3431" s="87" t="s">
        <v>47</v>
      </c>
      <c r="B3431" s="88">
        <v>46104</v>
      </c>
      <c r="C3431" s="89" t="s">
        <v>48</v>
      </c>
      <c r="D3431" s="89" t="s">
        <v>49</v>
      </c>
      <c r="E3431" s="189">
        <v>89977067</v>
      </c>
      <c r="F3431" s="197" t="s">
        <v>8485</v>
      </c>
      <c r="G3431" s="90">
        <v>34034877847</v>
      </c>
      <c r="H3431" s="91">
        <v>31584</v>
      </c>
      <c r="I3431" s="89"/>
      <c r="J3431" s="89" t="s">
        <v>51</v>
      </c>
      <c r="K3431" s="89" t="s">
        <v>52</v>
      </c>
      <c r="L3431" s="89" t="s">
        <v>85</v>
      </c>
      <c r="M3431" s="89" t="s">
        <v>3827</v>
      </c>
      <c r="N3431" s="89" t="s">
        <v>291</v>
      </c>
      <c r="O3431" s="92" t="s">
        <v>8486</v>
      </c>
      <c r="P3431" s="93" t="s">
        <v>57</v>
      </c>
      <c r="Q3431" s="110" t="s">
        <v>5322</v>
      </c>
      <c r="R3431" s="94"/>
      <c r="S3431" s="95">
        <v>46168</v>
      </c>
      <c r="T3431" s="95" t="s">
        <v>5203</v>
      </c>
      <c r="U3431" s="95" t="s">
        <v>1125</v>
      </c>
      <c r="V3431" s="91">
        <v>46156</v>
      </c>
      <c r="W3431" s="91">
        <v>46161</v>
      </c>
      <c r="X3431" s="91">
        <v>46168</v>
      </c>
      <c r="Y3431" s="96"/>
      <c r="Z3431" s="89"/>
      <c r="AA3431" s="95"/>
      <c r="AB3431" s="89"/>
      <c r="AC3431" s="109"/>
      <c r="AD3431" s="89"/>
      <c r="AE3431" s="89"/>
      <c r="AF3431" s="191"/>
      <c r="AG3431" s="194"/>
      <c r="AH3431" s="193"/>
      <c r="AI3431" s="97"/>
      <c r="AJ3431" s="97"/>
      <c r="AK3431" s="97"/>
      <c r="AL3431" s="45" t="s">
        <v>67</v>
      </c>
      <c r="AM3431" s="160" t="str">
        <f>MONTH(B3431)&amp;"/"&amp;YEAR(B3431)</f>
        <v>3/2026</v>
      </c>
      <c r="AN3431" s="45">
        <f>WEEKNUM(B3431)-WEEKNUM(EOMONTH(B3431,-1)+1)+1</f>
        <v>4</v>
      </c>
      <c r="AO3431" s="45" t="str">
        <f>MONTH(R3431)&amp;"/"&amp;YEAR(R3431)</f>
        <v>1/1900</v>
      </c>
      <c r="AP3431" s="45" t="e">
        <f>WEEKNUM(R3431)-WEEKNUM(EOMONTH(R3431,-1)+1)+1</f>
        <v>#NUM!</v>
      </c>
      <c r="AQ3431" s="45">
        <f>IF(AU3431="S",IF(Q3431="1. Aceitou o programa",R3431-B3431,0),0)</f>
        <v>0</v>
      </c>
      <c r="AR3431" s="45">
        <f>IF(AU3431="S",IF(AND(S3431&lt;&gt;"",R3431&lt;&gt;""),S3431-R3431,0),0)</f>
        <v>0</v>
      </c>
      <c r="AS3431" s="45">
        <f>IF(AU3431="S",IF(Q3431="1. Aceitou o programa",IF(OR(X3431="Não se Aplica",X3431=""),IF(OR(W3431="Não se Aplica",W3431=""),0,W3431-V3431),AVERAGE(X3431-W3431,W3431-V3431)),0),0)</f>
        <v>0</v>
      </c>
      <c r="AT3431" s="45">
        <f>IF(AU3431="S",IF(AND(Q3431="1. Aceitou o programa",AB3431="Realizada"),IFERROR(IF(AA3431="",0,AA3431-R3431),0),0),0)</f>
        <v>0</v>
      </c>
      <c r="AU3431" s="45" t="str">
        <f>_xlfn.XLOOKUP(U3431,'Lista Suspensa'!$AA$20:$AA$23,'Lista Suspensa'!$AB$20:$AB$23,"N/A")</f>
        <v>S</v>
      </c>
    </row>
    <row r="3432" spans="1:47" ht="12" customHeight="1" x14ac:dyDescent="0.3">
      <c r="A3432" s="87" t="s">
        <v>47</v>
      </c>
      <c r="B3432" s="88">
        <v>46104</v>
      </c>
      <c r="C3432" s="89" t="s">
        <v>48</v>
      </c>
      <c r="D3432" s="89" t="s">
        <v>49</v>
      </c>
      <c r="E3432" s="189">
        <v>84902966</v>
      </c>
      <c r="F3432" s="197" t="s">
        <v>8487</v>
      </c>
      <c r="G3432" s="90">
        <v>29134599860</v>
      </c>
      <c r="H3432" s="91">
        <v>28208</v>
      </c>
      <c r="I3432" s="89"/>
      <c r="J3432" s="89" t="s">
        <v>51</v>
      </c>
      <c r="K3432" s="89" t="s">
        <v>52</v>
      </c>
      <c r="L3432" s="89" t="s">
        <v>53</v>
      </c>
      <c r="M3432" s="89" t="s">
        <v>983</v>
      </c>
      <c r="N3432" s="89" t="s">
        <v>197</v>
      </c>
      <c r="O3432" s="92" t="s">
        <v>8488</v>
      </c>
      <c r="P3432" s="93" t="s">
        <v>57</v>
      </c>
      <c r="Q3432" s="110" t="s">
        <v>5322</v>
      </c>
      <c r="R3432" s="94"/>
      <c r="S3432" s="95">
        <v>46168</v>
      </c>
      <c r="T3432" s="95" t="s">
        <v>5203</v>
      </c>
      <c r="U3432" s="95" t="s">
        <v>1125</v>
      </c>
      <c r="V3432" s="91">
        <v>46156</v>
      </c>
      <c r="W3432" s="91">
        <v>46161</v>
      </c>
      <c r="X3432" s="91">
        <v>46168</v>
      </c>
      <c r="Y3432" s="96"/>
      <c r="Z3432" s="89"/>
      <c r="AA3432" s="95"/>
      <c r="AB3432" s="89"/>
      <c r="AC3432" s="109"/>
      <c r="AD3432" s="89"/>
      <c r="AE3432" s="89"/>
      <c r="AF3432" s="191"/>
      <c r="AG3432" s="194"/>
      <c r="AH3432" s="193"/>
      <c r="AI3432" s="97"/>
      <c r="AJ3432" s="97"/>
      <c r="AK3432" s="97"/>
      <c r="AL3432" s="45" t="s">
        <v>67</v>
      </c>
      <c r="AM3432" s="160" t="str">
        <f>MONTH(B3432)&amp;"/"&amp;YEAR(B3432)</f>
        <v>3/2026</v>
      </c>
      <c r="AN3432" s="45">
        <f>WEEKNUM(B3432)-WEEKNUM(EOMONTH(B3432,-1)+1)+1</f>
        <v>4</v>
      </c>
      <c r="AO3432" s="45" t="str">
        <f>MONTH(R3432)&amp;"/"&amp;YEAR(R3432)</f>
        <v>1/1900</v>
      </c>
      <c r="AP3432" s="45" t="e">
        <f>WEEKNUM(R3432)-WEEKNUM(EOMONTH(R3432,-1)+1)+1</f>
        <v>#NUM!</v>
      </c>
      <c r="AQ3432" s="45">
        <f>IF(AU3432="S",IF(Q3432="1. Aceitou o programa",R3432-B3432,0),0)</f>
        <v>0</v>
      </c>
      <c r="AR3432" s="45">
        <f>IF(AU3432="S",IF(AND(S3432&lt;&gt;"",R3432&lt;&gt;""),S3432-R3432,0),0)</f>
        <v>0</v>
      </c>
      <c r="AS3432" s="45">
        <f>IF(AU3432="S",IF(Q3432="1. Aceitou o programa",IF(OR(X3432="Não se Aplica",X3432=""),IF(OR(W3432="Não se Aplica",W3432=""),0,W3432-V3432),AVERAGE(X3432-W3432,W3432-V3432)),0),0)</f>
        <v>0</v>
      </c>
      <c r="AT3432" s="45">
        <f>IF(AU3432="S",IF(AND(Q3432="1. Aceitou o programa",AB3432="Realizada"),IFERROR(IF(AA3432="",0,AA3432-R3432),0),0),0)</f>
        <v>0</v>
      </c>
      <c r="AU3432" s="45" t="str">
        <f>_xlfn.XLOOKUP(U3432,'Lista Suspensa'!$AA$20:$AA$23,'Lista Suspensa'!$AB$20:$AB$23,"N/A")</f>
        <v>S</v>
      </c>
    </row>
    <row r="3433" spans="1:47" ht="12" customHeight="1" x14ac:dyDescent="0.3">
      <c r="A3433" s="87" t="s">
        <v>47</v>
      </c>
      <c r="B3433" s="88">
        <v>46104</v>
      </c>
      <c r="C3433" s="89" t="s">
        <v>48</v>
      </c>
      <c r="D3433" s="89" t="s">
        <v>49</v>
      </c>
      <c r="E3433" s="189">
        <v>84945817</v>
      </c>
      <c r="F3433" s="197" t="s">
        <v>8489</v>
      </c>
      <c r="G3433" s="90">
        <v>26961464890</v>
      </c>
      <c r="H3433" s="91">
        <v>28512</v>
      </c>
      <c r="I3433" s="89"/>
      <c r="J3433" s="89" t="s">
        <v>84</v>
      </c>
      <c r="K3433" s="89" t="s">
        <v>52</v>
      </c>
      <c r="L3433" s="89" t="s">
        <v>85</v>
      </c>
      <c r="M3433" s="89" t="s">
        <v>1050</v>
      </c>
      <c r="N3433" s="89" t="s">
        <v>291</v>
      </c>
      <c r="O3433" s="92" t="s">
        <v>8490</v>
      </c>
      <c r="P3433" s="93" t="s">
        <v>57</v>
      </c>
      <c r="Q3433" s="110" t="s">
        <v>5322</v>
      </c>
      <c r="R3433" s="94"/>
      <c r="S3433" s="95">
        <v>46168</v>
      </c>
      <c r="T3433" s="95" t="s">
        <v>5203</v>
      </c>
      <c r="U3433" s="95" t="s">
        <v>1125</v>
      </c>
      <c r="V3433" s="91">
        <v>46156</v>
      </c>
      <c r="W3433" s="91">
        <v>46161</v>
      </c>
      <c r="X3433" s="91">
        <v>46168</v>
      </c>
      <c r="Y3433" s="96"/>
      <c r="Z3433" s="89"/>
      <c r="AA3433" s="95"/>
      <c r="AB3433" s="89"/>
      <c r="AC3433" s="109"/>
      <c r="AD3433" s="89"/>
      <c r="AE3433" s="89"/>
      <c r="AF3433" s="191"/>
      <c r="AG3433" s="194"/>
      <c r="AH3433" s="193"/>
      <c r="AI3433" s="97"/>
      <c r="AJ3433" s="97"/>
      <c r="AK3433" s="97"/>
      <c r="AL3433" s="45" t="s">
        <v>67</v>
      </c>
      <c r="AM3433" s="160" t="str">
        <f>MONTH(B3433)&amp;"/"&amp;YEAR(B3433)</f>
        <v>3/2026</v>
      </c>
      <c r="AN3433" s="45">
        <f>WEEKNUM(B3433)-WEEKNUM(EOMONTH(B3433,-1)+1)+1</f>
        <v>4</v>
      </c>
      <c r="AO3433" s="45" t="str">
        <f>MONTH(R3433)&amp;"/"&amp;YEAR(R3433)</f>
        <v>1/1900</v>
      </c>
      <c r="AP3433" s="45" t="e">
        <f>WEEKNUM(R3433)-WEEKNUM(EOMONTH(R3433,-1)+1)+1</f>
        <v>#NUM!</v>
      </c>
      <c r="AQ3433" s="45">
        <f>IF(AU3433="S",IF(Q3433="1. Aceitou o programa",R3433-B3433,0),0)</f>
        <v>0</v>
      </c>
      <c r="AR3433" s="45">
        <f>IF(AU3433="S",IF(AND(S3433&lt;&gt;"",R3433&lt;&gt;""),S3433-R3433,0),0)</f>
        <v>0</v>
      </c>
      <c r="AS3433" s="45">
        <f>IF(AU3433="S",IF(Q3433="1. Aceitou o programa",IF(OR(X3433="Não se Aplica",X3433=""),IF(OR(W3433="Não se Aplica",W3433=""),0,W3433-V3433),AVERAGE(X3433-W3433,W3433-V3433)),0),0)</f>
        <v>0</v>
      </c>
      <c r="AT3433" s="45">
        <f>IF(AU3433="S",IF(AND(Q3433="1. Aceitou o programa",AB3433="Realizada"),IFERROR(IF(AA3433="",0,AA3433-R3433),0),0),0)</f>
        <v>0</v>
      </c>
      <c r="AU3433" s="45" t="str">
        <f>_xlfn.XLOOKUP(U3433,'Lista Suspensa'!$AA$20:$AA$23,'Lista Suspensa'!$AB$20:$AB$23,"N/A")</f>
        <v>S</v>
      </c>
    </row>
    <row r="3434" spans="1:47" ht="12" customHeight="1" x14ac:dyDescent="0.3">
      <c r="A3434" s="87" t="s">
        <v>47</v>
      </c>
      <c r="B3434" s="88">
        <v>46104</v>
      </c>
      <c r="C3434" s="89" t="s">
        <v>48</v>
      </c>
      <c r="D3434" s="89" t="s">
        <v>49</v>
      </c>
      <c r="E3434" s="189">
        <v>84948793</v>
      </c>
      <c r="F3434" s="197" t="s">
        <v>8491</v>
      </c>
      <c r="G3434" s="90">
        <v>1903085756</v>
      </c>
      <c r="H3434" s="91">
        <v>25822</v>
      </c>
      <c r="I3434" s="89"/>
      <c r="J3434" s="89" t="s">
        <v>51</v>
      </c>
      <c r="K3434" s="89" t="s">
        <v>76</v>
      </c>
      <c r="L3434" s="89" t="s">
        <v>101</v>
      </c>
      <c r="M3434" s="89" t="s">
        <v>8397</v>
      </c>
      <c r="N3434" s="89" t="s">
        <v>137</v>
      </c>
      <c r="O3434" s="92" t="s">
        <v>8492</v>
      </c>
      <c r="P3434" s="93" t="s">
        <v>57</v>
      </c>
      <c r="Q3434" s="110" t="s">
        <v>5322</v>
      </c>
      <c r="R3434" s="94"/>
      <c r="S3434" s="95">
        <v>46168</v>
      </c>
      <c r="T3434" s="95" t="s">
        <v>5203</v>
      </c>
      <c r="U3434" s="95" t="s">
        <v>1125</v>
      </c>
      <c r="V3434" s="91">
        <v>46156</v>
      </c>
      <c r="W3434" s="91">
        <v>46161</v>
      </c>
      <c r="X3434" s="91">
        <v>46168</v>
      </c>
      <c r="Y3434" s="96"/>
      <c r="Z3434" s="89"/>
      <c r="AA3434" s="95"/>
      <c r="AB3434" s="89"/>
      <c r="AC3434" s="109"/>
      <c r="AD3434" s="89"/>
      <c r="AE3434" s="89"/>
      <c r="AF3434" s="191"/>
      <c r="AG3434" s="194"/>
      <c r="AH3434" s="193"/>
      <c r="AI3434" s="97"/>
      <c r="AJ3434" s="97"/>
      <c r="AK3434" s="97"/>
      <c r="AL3434" s="45" t="s">
        <v>67</v>
      </c>
      <c r="AM3434" s="160" t="str">
        <f>MONTH(B3434)&amp;"/"&amp;YEAR(B3434)</f>
        <v>3/2026</v>
      </c>
      <c r="AN3434" s="45">
        <f>WEEKNUM(B3434)-WEEKNUM(EOMONTH(B3434,-1)+1)+1</f>
        <v>4</v>
      </c>
      <c r="AO3434" s="45" t="str">
        <f>MONTH(R3434)&amp;"/"&amp;YEAR(R3434)</f>
        <v>1/1900</v>
      </c>
      <c r="AP3434" s="45" t="e">
        <f>WEEKNUM(R3434)-WEEKNUM(EOMONTH(R3434,-1)+1)+1</f>
        <v>#NUM!</v>
      </c>
      <c r="AQ3434" s="45">
        <f>IF(AU3434="S",IF(Q3434="1. Aceitou o programa",R3434-B3434,0),0)</f>
        <v>0</v>
      </c>
      <c r="AR3434" s="45">
        <f>IF(AU3434="S",IF(AND(S3434&lt;&gt;"",R3434&lt;&gt;""),S3434-R3434,0),0)</f>
        <v>0</v>
      </c>
      <c r="AS3434" s="45">
        <f>IF(AU3434="S",IF(Q3434="1. Aceitou o programa",IF(OR(X3434="Não se Aplica",X3434=""),IF(OR(W3434="Não se Aplica",W3434=""),0,W3434-V3434),AVERAGE(X3434-W3434,W3434-V3434)),0),0)</f>
        <v>0</v>
      </c>
      <c r="AT3434" s="45">
        <f>IF(AU3434="S",IF(AND(Q3434="1. Aceitou o programa",AB3434="Realizada"),IFERROR(IF(AA3434="",0,AA3434-R3434),0),0),0)</f>
        <v>0</v>
      </c>
      <c r="AU3434" s="45" t="str">
        <f>_xlfn.XLOOKUP(U3434,'Lista Suspensa'!$AA$20:$AA$23,'Lista Suspensa'!$AB$20:$AB$23,"N/A")</f>
        <v>S</v>
      </c>
    </row>
    <row r="3435" spans="1:47" ht="12" customHeight="1" x14ac:dyDescent="0.3">
      <c r="A3435" s="87" t="s">
        <v>47</v>
      </c>
      <c r="B3435" s="88">
        <v>46104</v>
      </c>
      <c r="C3435" s="89" t="s">
        <v>48</v>
      </c>
      <c r="D3435" s="89" t="s">
        <v>49</v>
      </c>
      <c r="E3435" s="189">
        <v>95392156</v>
      </c>
      <c r="F3435" s="197" t="s">
        <v>8493</v>
      </c>
      <c r="G3435" s="90">
        <v>45946801864</v>
      </c>
      <c r="H3435" s="91">
        <v>38305</v>
      </c>
      <c r="I3435" s="89"/>
      <c r="J3435" s="89" t="s">
        <v>51</v>
      </c>
      <c r="K3435" s="89" t="s">
        <v>52</v>
      </c>
      <c r="L3435" s="89" t="s">
        <v>53</v>
      </c>
      <c r="M3435" s="89" t="s">
        <v>238</v>
      </c>
      <c r="N3435" s="89" t="s">
        <v>137</v>
      </c>
      <c r="O3435" s="92" t="s">
        <v>8494</v>
      </c>
      <c r="P3435" s="93" t="s">
        <v>57</v>
      </c>
      <c r="Q3435" s="110" t="s">
        <v>5322</v>
      </c>
      <c r="R3435" s="94"/>
      <c r="S3435" s="95">
        <v>46168</v>
      </c>
      <c r="T3435" s="95" t="s">
        <v>5203</v>
      </c>
      <c r="U3435" s="95" t="s">
        <v>1125</v>
      </c>
      <c r="V3435" s="91">
        <v>46156</v>
      </c>
      <c r="W3435" s="91">
        <v>46161</v>
      </c>
      <c r="X3435" s="91">
        <v>46168</v>
      </c>
      <c r="Y3435" s="96"/>
      <c r="Z3435" s="89"/>
      <c r="AA3435" s="95"/>
      <c r="AB3435" s="89"/>
      <c r="AC3435" s="109"/>
      <c r="AD3435" s="89"/>
      <c r="AE3435" s="89"/>
      <c r="AF3435" s="191"/>
      <c r="AG3435" s="194"/>
      <c r="AH3435" s="193"/>
      <c r="AI3435" s="97"/>
      <c r="AJ3435" s="97"/>
      <c r="AK3435" s="97"/>
      <c r="AL3435" s="45" t="s">
        <v>67</v>
      </c>
      <c r="AM3435" s="160" t="str">
        <f>MONTH(B3435)&amp;"/"&amp;YEAR(B3435)</f>
        <v>3/2026</v>
      </c>
      <c r="AN3435" s="45">
        <f>WEEKNUM(B3435)-WEEKNUM(EOMONTH(B3435,-1)+1)+1</f>
        <v>4</v>
      </c>
      <c r="AO3435" s="45" t="str">
        <f>MONTH(R3435)&amp;"/"&amp;YEAR(R3435)</f>
        <v>1/1900</v>
      </c>
      <c r="AP3435" s="45" t="e">
        <f>WEEKNUM(R3435)-WEEKNUM(EOMONTH(R3435,-1)+1)+1</f>
        <v>#NUM!</v>
      </c>
      <c r="AQ3435" s="45">
        <f>IF(AU3435="S",IF(Q3435="1. Aceitou o programa",R3435-B3435,0),0)</f>
        <v>0</v>
      </c>
      <c r="AR3435" s="45">
        <f>IF(AU3435="S",IF(AND(S3435&lt;&gt;"",R3435&lt;&gt;""),S3435-R3435,0),0)</f>
        <v>0</v>
      </c>
      <c r="AS3435" s="45">
        <f>IF(AU3435="S",IF(Q3435="1. Aceitou o programa",IF(OR(X3435="Não se Aplica",X3435=""),IF(OR(W3435="Não se Aplica",W3435=""),0,W3435-V3435),AVERAGE(X3435-W3435,W3435-V3435)),0),0)</f>
        <v>0</v>
      </c>
      <c r="AT3435" s="45">
        <f>IF(AU3435="S",IF(AND(Q3435="1. Aceitou o programa",AB3435="Realizada"),IFERROR(IF(AA3435="",0,AA3435-R3435),0),0),0)</f>
        <v>0</v>
      </c>
      <c r="AU3435" s="45" t="str">
        <f>_xlfn.XLOOKUP(U3435,'Lista Suspensa'!$AA$20:$AA$23,'Lista Suspensa'!$AB$20:$AB$23,"N/A")</f>
        <v>S</v>
      </c>
    </row>
    <row r="3436" spans="1:47" ht="12" customHeight="1" x14ac:dyDescent="0.3">
      <c r="A3436" s="87" t="s">
        <v>47</v>
      </c>
      <c r="B3436" s="88">
        <v>46104</v>
      </c>
      <c r="C3436" s="89" t="s">
        <v>48</v>
      </c>
      <c r="D3436" s="89" t="s">
        <v>49</v>
      </c>
      <c r="E3436" s="189">
        <v>96143543</v>
      </c>
      <c r="F3436" s="197" t="s">
        <v>8495</v>
      </c>
      <c r="G3436" s="90">
        <v>49502492315</v>
      </c>
      <c r="H3436" s="91">
        <v>27296</v>
      </c>
      <c r="I3436" s="89"/>
      <c r="J3436" s="89" t="s">
        <v>51</v>
      </c>
      <c r="K3436" s="89" t="s">
        <v>52</v>
      </c>
      <c r="L3436" s="89" t="s">
        <v>53</v>
      </c>
      <c r="M3436" s="89" t="s">
        <v>238</v>
      </c>
      <c r="N3436" s="89" t="s">
        <v>137</v>
      </c>
      <c r="O3436" s="92" t="s">
        <v>8496</v>
      </c>
      <c r="P3436" s="93" t="s">
        <v>57</v>
      </c>
      <c r="Q3436" s="110" t="s">
        <v>5322</v>
      </c>
      <c r="R3436" s="94"/>
      <c r="S3436" s="95">
        <v>46168</v>
      </c>
      <c r="T3436" s="95" t="s">
        <v>5203</v>
      </c>
      <c r="U3436" s="95" t="s">
        <v>1125</v>
      </c>
      <c r="V3436" s="91">
        <v>46156</v>
      </c>
      <c r="W3436" s="91">
        <v>46161</v>
      </c>
      <c r="X3436" s="91">
        <v>46168</v>
      </c>
      <c r="Y3436" s="96"/>
      <c r="Z3436" s="89"/>
      <c r="AA3436" s="95"/>
      <c r="AB3436" s="89"/>
      <c r="AC3436" s="109"/>
      <c r="AD3436" s="89"/>
      <c r="AE3436" s="89"/>
      <c r="AF3436" s="191"/>
      <c r="AG3436" s="194"/>
      <c r="AH3436" s="193"/>
      <c r="AI3436" s="97"/>
      <c r="AJ3436" s="97"/>
      <c r="AK3436" s="97"/>
      <c r="AL3436" s="45" t="s">
        <v>67</v>
      </c>
      <c r="AM3436" s="160" t="str">
        <f>MONTH(B3436)&amp;"/"&amp;YEAR(B3436)</f>
        <v>3/2026</v>
      </c>
      <c r="AN3436" s="45">
        <f>WEEKNUM(B3436)-WEEKNUM(EOMONTH(B3436,-1)+1)+1</f>
        <v>4</v>
      </c>
      <c r="AO3436" s="45" t="str">
        <f>MONTH(R3436)&amp;"/"&amp;YEAR(R3436)</f>
        <v>1/1900</v>
      </c>
      <c r="AP3436" s="45" t="e">
        <f>WEEKNUM(R3436)-WEEKNUM(EOMONTH(R3436,-1)+1)+1</f>
        <v>#NUM!</v>
      </c>
      <c r="AQ3436" s="45">
        <f>IF(AU3436="S",IF(Q3436="1. Aceitou o programa",R3436-B3436,0),0)</f>
        <v>0</v>
      </c>
      <c r="AR3436" s="45">
        <f>IF(AU3436="S",IF(AND(S3436&lt;&gt;"",R3436&lt;&gt;""),S3436-R3436,0),0)</f>
        <v>0</v>
      </c>
      <c r="AS3436" s="45">
        <f>IF(AU3436="S",IF(Q3436="1. Aceitou o programa",IF(OR(X3436="Não se Aplica",X3436=""),IF(OR(W3436="Não se Aplica",W3436=""),0,W3436-V3436),AVERAGE(X3436-W3436,W3436-V3436)),0),0)</f>
        <v>0</v>
      </c>
      <c r="AT3436" s="45">
        <f>IF(AU3436="S",IF(AND(Q3436="1. Aceitou o programa",AB3436="Realizada"),IFERROR(IF(AA3436="",0,AA3436-R3436),0),0),0)</f>
        <v>0</v>
      </c>
      <c r="AU3436" s="45" t="str">
        <f>_xlfn.XLOOKUP(U3436,'Lista Suspensa'!$AA$20:$AA$23,'Lista Suspensa'!$AB$20:$AB$23,"N/A")</f>
        <v>S</v>
      </c>
    </row>
    <row r="3437" spans="1:47" ht="12" customHeight="1" x14ac:dyDescent="0.3">
      <c r="A3437" s="87" t="s">
        <v>47</v>
      </c>
      <c r="B3437" s="88">
        <v>46104</v>
      </c>
      <c r="C3437" s="89" t="s">
        <v>48</v>
      </c>
      <c r="D3437" s="89" t="s">
        <v>49</v>
      </c>
      <c r="E3437" s="189">
        <v>85111175</v>
      </c>
      <c r="F3437" s="197" t="s">
        <v>8497</v>
      </c>
      <c r="G3437" s="90">
        <v>4793662412</v>
      </c>
      <c r="H3437" s="91">
        <v>28894</v>
      </c>
      <c r="I3437" s="89"/>
      <c r="J3437" s="89" t="s">
        <v>51</v>
      </c>
      <c r="K3437" s="89" t="s">
        <v>76</v>
      </c>
      <c r="L3437" s="89" t="s">
        <v>95</v>
      </c>
      <c r="M3437" s="89" t="s">
        <v>4592</v>
      </c>
      <c r="N3437" s="89" t="s">
        <v>344</v>
      </c>
      <c r="O3437" s="92" t="s">
        <v>8498</v>
      </c>
      <c r="P3437" s="93" t="s">
        <v>57</v>
      </c>
      <c r="Q3437" s="110" t="s">
        <v>5322</v>
      </c>
      <c r="R3437" s="94"/>
      <c r="S3437" s="95">
        <v>46168</v>
      </c>
      <c r="T3437" s="95" t="s">
        <v>5203</v>
      </c>
      <c r="U3437" s="95" t="s">
        <v>1125</v>
      </c>
      <c r="V3437" s="91">
        <v>46156</v>
      </c>
      <c r="W3437" s="91">
        <v>46161</v>
      </c>
      <c r="X3437" s="91">
        <v>46168</v>
      </c>
      <c r="Y3437" s="96"/>
      <c r="Z3437" s="89"/>
      <c r="AA3437" s="95"/>
      <c r="AB3437" s="89"/>
      <c r="AC3437" s="109"/>
      <c r="AD3437" s="89"/>
      <c r="AE3437" s="89"/>
      <c r="AF3437" s="191"/>
      <c r="AG3437" s="194"/>
      <c r="AH3437" s="193"/>
      <c r="AI3437" s="97"/>
      <c r="AJ3437" s="97"/>
      <c r="AK3437" s="97"/>
      <c r="AL3437" s="45" t="s">
        <v>67</v>
      </c>
      <c r="AM3437" s="160" t="str">
        <f>MONTH(B3437)&amp;"/"&amp;YEAR(B3437)</f>
        <v>3/2026</v>
      </c>
      <c r="AN3437" s="45">
        <f>WEEKNUM(B3437)-WEEKNUM(EOMONTH(B3437,-1)+1)+1</f>
        <v>4</v>
      </c>
      <c r="AO3437" s="45" t="str">
        <f>MONTH(R3437)&amp;"/"&amp;YEAR(R3437)</f>
        <v>1/1900</v>
      </c>
      <c r="AP3437" s="45" t="e">
        <f>WEEKNUM(R3437)-WEEKNUM(EOMONTH(R3437,-1)+1)+1</f>
        <v>#NUM!</v>
      </c>
      <c r="AQ3437" s="45">
        <f>IF(AU3437="S",IF(Q3437="1. Aceitou o programa",R3437-B3437,0),0)</f>
        <v>0</v>
      </c>
      <c r="AR3437" s="45">
        <f>IF(AU3437="S",IF(AND(S3437&lt;&gt;"",R3437&lt;&gt;""),S3437-R3437,0),0)</f>
        <v>0</v>
      </c>
      <c r="AS3437" s="45">
        <f>IF(AU3437="S",IF(Q3437="1. Aceitou o programa",IF(OR(X3437="Não se Aplica",X3437=""),IF(OR(W3437="Não se Aplica",W3437=""),0,W3437-V3437),AVERAGE(X3437-W3437,W3437-V3437)),0),0)</f>
        <v>0</v>
      </c>
      <c r="AT3437" s="45">
        <f>IF(AU3437="S",IF(AND(Q3437="1. Aceitou o programa",AB3437="Realizada"),IFERROR(IF(AA3437="",0,AA3437-R3437),0),0),0)</f>
        <v>0</v>
      </c>
      <c r="AU3437" s="45" t="str">
        <f>_xlfn.XLOOKUP(U3437,'Lista Suspensa'!$AA$20:$AA$23,'Lista Suspensa'!$AB$20:$AB$23,"N/A")</f>
        <v>S</v>
      </c>
    </row>
    <row r="3438" spans="1:47" ht="12" customHeight="1" x14ac:dyDescent="0.3">
      <c r="A3438" s="87" t="s">
        <v>47</v>
      </c>
      <c r="B3438" s="88">
        <v>46104</v>
      </c>
      <c r="C3438" s="89" t="s">
        <v>48</v>
      </c>
      <c r="D3438" s="89" t="s">
        <v>49</v>
      </c>
      <c r="E3438" s="189">
        <v>88891198</v>
      </c>
      <c r="F3438" s="197" t="s">
        <v>8499</v>
      </c>
      <c r="G3438" s="90">
        <v>16531077743</v>
      </c>
      <c r="H3438" s="91">
        <v>34801</v>
      </c>
      <c r="I3438" s="89"/>
      <c r="J3438" s="89" t="s">
        <v>84</v>
      </c>
      <c r="K3438" s="89" t="s">
        <v>76</v>
      </c>
      <c r="L3438" s="89" t="s">
        <v>95</v>
      </c>
      <c r="M3438" s="89" t="s">
        <v>8500</v>
      </c>
      <c r="N3438" s="89" t="s">
        <v>197</v>
      </c>
      <c r="O3438" s="92" t="s">
        <v>8501</v>
      </c>
      <c r="P3438" s="93" t="s">
        <v>57</v>
      </c>
      <c r="Q3438" s="110" t="s">
        <v>5322</v>
      </c>
      <c r="R3438" s="94"/>
      <c r="S3438" s="95">
        <v>46168</v>
      </c>
      <c r="T3438" s="95" t="s">
        <v>5203</v>
      </c>
      <c r="U3438" s="95" t="s">
        <v>1125</v>
      </c>
      <c r="V3438" s="91">
        <v>46156</v>
      </c>
      <c r="W3438" s="91">
        <v>46161</v>
      </c>
      <c r="X3438" s="91">
        <v>46168</v>
      </c>
      <c r="Y3438" s="96"/>
      <c r="Z3438" s="89"/>
      <c r="AA3438" s="95"/>
      <c r="AB3438" s="89"/>
      <c r="AC3438" s="109"/>
      <c r="AD3438" s="89"/>
      <c r="AE3438" s="89"/>
      <c r="AF3438" s="191"/>
      <c r="AG3438" s="194"/>
      <c r="AH3438" s="193"/>
      <c r="AI3438" s="97"/>
      <c r="AJ3438" s="97"/>
      <c r="AK3438" s="97"/>
      <c r="AL3438" s="45" t="s">
        <v>67</v>
      </c>
      <c r="AM3438" s="160" t="str">
        <f>MONTH(B3438)&amp;"/"&amp;YEAR(B3438)</f>
        <v>3/2026</v>
      </c>
      <c r="AN3438" s="45">
        <f>WEEKNUM(B3438)-WEEKNUM(EOMONTH(B3438,-1)+1)+1</f>
        <v>4</v>
      </c>
      <c r="AO3438" s="45" t="str">
        <f>MONTH(R3438)&amp;"/"&amp;YEAR(R3438)</f>
        <v>1/1900</v>
      </c>
      <c r="AP3438" s="45" t="e">
        <f>WEEKNUM(R3438)-WEEKNUM(EOMONTH(R3438,-1)+1)+1</f>
        <v>#NUM!</v>
      </c>
      <c r="AQ3438" s="45">
        <f>IF(AU3438="S",IF(Q3438="1. Aceitou o programa",R3438-B3438,0),0)</f>
        <v>0</v>
      </c>
      <c r="AR3438" s="45">
        <f>IF(AU3438="S",IF(AND(S3438&lt;&gt;"",R3438&lt;&gt;""),S3438-R3438,0),0)</f>
        <v>0</v>
      </c>
      <c r="AS3438" s="45">
        <f>IF(AU3438="S",IF(Q3438="1. Aceitou o programa",IF(OR(X3438="Não se Aplica",X3438=""),IF(OR(W3438="Não se Aplica",W3438=""),0,W3438-V3438),AVERAGE(X3438-W3438,W3438-V3438)),0),0)</f>
        <v>0</v>
      </c>
      <c r="AT3438" s="45">
        <f>IF(AU3438="S",IF(AND(Q3438="1. Aceitou o programa",AB3438="Realizada"),IFERROR(IF(AA3438="",0,AA3438-R3438),0),0),0)</f>
        <v>0</v>
      </c>
      <c r="AU3438" s="45" t="str">
        <f>_xlfn.XLOOKUP(U3438,'Lista Suspensa'!$AA$20:$AA$23,'Lista Suspensa'!$AB$20:$AB$23,"N/A")</f>
        <v>S</v>
      </c>
    </row>
    <row r="3439" spans="1:47" ht="12" customHeight="1" x14ac:dyDescent="0.3">
      <c r="A3439" s="87" t="s">
        <v>47</v>
      </c>
      <c r="B3439" s="88">
        <v>46104</v>
      </c>
      <c r="C3439" s="89" t="s">
        <v>48</v>
      </c>
      <c r="D3439" s="89" t="s">
        <v>49</v>
      </c>
      <c r="E3439" s="189">
        <v>85135284</v>
      </c>
      <c r="F3439" s="197" t="s">
        <v>8502</v>
      </c>
      <c r="G3439" s="90">
        <v>14779237807</v>
      </c>
      <c r="H3439" s="91">
        <v>26302</v>
      </c>
      <c r="I3439" s="89"/>
      <c r="J3439" s="89" t="s">
        <v>84</v>
      </c>
      <c r="K3439" s="89" t="s">
        <v>52</v>
      </c>
      <c r="L3439" s="89" t="s">
        <v>85</v>
      </c>
      <c r="M3439" s="89" t="s">
        <v>154</v>
      </c>
      <c r="N3439" s="89" t="s">
        <v>197</v>
      </c>
      <c r="O3439" s="92" t="s">
        <v>8503</v>
      </c>
      <c r="P3439" s="93" t="s">
        <v>57</v>
      </c>
      <c r="Q3439" s="110" t="s">
        <v>5322</v>
      </c>
      <c r="R3439" s="94"/>
      <c r="S3439" s="95">
        <v>46168</v>
      </c>
      <c r="T3439" s="95" t="s">
        <v>5203</v>
      </c>
      <c r="U3439" s="95" t="s">
        <v>1125</v>
      </c>
      <c r="V3439" s="91">
        <v>46156</v>
      </c>
      <c r="W3439" s="91">
        <v>46161</v>
      </c>
      <c r="X3439" s="91">
        <v>46168</v>
      </c>
      <c r="Y3439" s="96"/>
      <c r="Z3439" s="89"/>
      <c r="AA3439" s="95"/>
      <c r="AB3439" s="89"/>
      <c r="AC3439" s="109"/>
      <c r="AD3439" s="89"/>
      <c r="AE3439" s="89"/>
      <c r="AF3439" s="191"/>
      <c r="AG3439" s="194"/>
      <c r="AH3439" s="193"/>
      <c r="AI3439" s="97"/>
      <c r="AJ3439" s="97"/>
      <c r="AK3439" s="97"/>
      <c r="AL3439" s="45" t="s">
        <v>67</v>
      </c>
      <c r="AM3439" s="160" t="str">
        <f>MONTH(B3439)&amp;"/"&amp;YEAR(B3439)</f>
        <v>3/2026</v>
      </c>
      <c r="AN3439" s="45">
        <f>WEEKNUM(B3439)-WEEKNUM(EOMONTH(B3439,-1)+1)+1</f>
        <v>4</v>
      </c>
      <c r="AO3439" s="45" t="str">
        <f>MONTH(R3439)&amp;"/"&amp;YEAR(R3439)</f>
        <v>1/1900</v>
      </c>
      <c r="AP3439" s="45" t="e">
        <f>WEEKNUM(R3439)-WEEKNUM(EOMONTH(R3439,-1)+1)+1</f>
        <v>#NUM!</v>
      </c>
      <c r="AQ3439" s="45">
        <f>IF(AU3439="S",IF(Q3439="1. Aceitou o programa",R3439-B3439,0),0)</f>
        <v>0</v>
      </c>
      <c r="AR3439" s="45">
        <f>IF(AU3439="S",IF(AND(S3439&lt;&gt;"",R3439&lt;&gt;""),S3439-R3439,0),0)</f>
        <v>0</v>
      </c>
      <c r="AS3439" s="45">
        <f>IF(AU3439="S",IF(Q3439="1. Aceitou o programa",IF(OR(X3439="Não se Aplica",X3439=""),IF(OR(W3439="Não se Aplica",W3439=""),0,W3439-V3439),AVERAGE(X3439-W3439,W3439-V3439)),0),0)</f>
        <v>0</v>
      </c>
      <c r="AT3439" s="45">
        <f>IF(AU3439="S",IF(AND(Q3439="1. Aceitou o programa",AB3439="Realizada"),IFERROR(IF(AA3439="",0,AA3439-R3439),0),0),0)</f>
        <v>0</v>
      </c>
      <c r="AU3439" s="45" t="str">
        <f>_xlfn.XLOOKUP(U3439,'Lista Suspensa'!$AA$20:$AA$23,'Lista Suspensa'!$AB$20:$AB$23,"N/A")</f>
        <v>S</v>
      </c>
    </row>
    <row r="3440" spans="1:47" ht="12" customHeight="1" x14ac:dyDescent="0.3">
      <c r="A3440" s="87" t="s">
        <v>47</v>
      </c>
      <c r="B3440" s="88">
        <v>46104</v>
      </c>
      <c r="C3440" s="89" t="s">
        <v>48</v>
      </c>
      <c r="D3440" s="89" t="s">
        <v>49</v>
      </c>
      <c r="E3440" s="189">
        <v>92991614</v>
      </c>
      <c r="F3440" s="197" t="s">
        <v>8504</v>
      </c>
      <c r="G3440" s="90">
        <v>47763906715</v>
      </c>
      <c r="H3440" s="91">
        <v>20501</v>
      </c>
      <c r="I3440" s="89"/>
      <c r="J3440" s="89" t="s">
        <v>84</v>
      </c>
      <c r="K3440" s="89" t="s">
        <v>76</v>
      </c>
      <c r="L3440" s="89" t="s">
        <v>303</v>
      </c>
      <c r="M3440" s="89" t="s">
        <v>4936</v>
      </c>
      <c r="N3440" s="89" t="s">
        <v>344</v>
      </c>
      <c r="O3440" s="92" t="s">
        <v>8505</v>
      </c>
      <c r="P3440" s="93" t="s">
        <v>57</v>
      </c>
      <c r="Q3440" s="110" t="s">
        <v>5322</v>
      </c>
      <c r="R3440" s="94"/>
      <c r="S3440" s="95">
        <v>46168</v>
      </c>
      <c r="T3440" s="95" t="s">
        <v>5203</v>
      </c>
      <c r="U3440" s="95" t="s">
        <v>1125</v>
      </c>
      <c r="V3440" s="91">
        <v>46156</v>
      </c>
      <c r="W3440" s="91">
        <v>46161</v>
      </c>
      <c r="X3440" s="91">
        <v>46168</v>
      </c>
      <c r="Y3440" s="96"/>
      <c r="Z3440" s="89"/>
      <c r="AA3440" s="95"/>
      <c r="AB3440" s="89"/>
      <c r="AC3440" s="109"/>
      <c r="AD3440" s="89"/>
      <c r="AE3440" s="89"/>
      <c r="AF3440" s="191"/>
      <c r="AG3440" s="194"/>
      <c r="AH3440" s="193"/>
      <c r="AI3440" s="97"/>
      <c r="AJ3440" s="97"/>
      <c r="AK3440" s="97"/>
      <c r="AL3440" s="45" t="s">
        <v>67</v>
      </c>
      <c r="AM3440" s="160" t="str">
        <f>MONTH(B3440)&amp;"/"&amp;YEAR(B3440)</f>
        <v>3/2026</v>
      </c>
      <c r="AN3440" s="45">
        <f>WEEKNUM(B3440)-WEEKNUM(EOMONTH(B3440,-1)+1)+1</f>
        <v>4</v>
      </c>
      <c r="AO3440" s="45" t="str">
        <f>MONTH(R3440)&amp;"/"&amp;YEAR(R3440)</f>
        <v>1/1900</v>
      </c>
      <c r="AP3440" s="45" t="e">
        <f>WEEKNUM(R3440)-WEEKNUM(EOMONTH(R3440,-1)+1)+1</f>
        <v>#NUM!</v>
      </c>
      <c r="AQ3440" s="45">
        <f>IF(AU3440="S",IF(Q3440="1. Aceitou o programa",R3440-B3440,0),0)</f>
        <v>0</v>
      </c>
      <c r="AR3440" s="45">
        <f>IF(AU3440="S",IF(AND(S3440&lt;&gt;"",R3440&lt;&gt;""),S3440-R3440,0),0)</f>
        <v>0</v>
      </c>
      <c r="AS3440" s="45">
        <f>IF(AU3440="S",IF(Q3440="1. Aceitou o programa",IF(OR(X3440="Não se Aplica",X3440=""),IF(OR(W3440="Não se Aplica",W3440=""),0,W3440-V3440),AVERAGE(X3440-W3440,W3440-V3440)),0),0)</f>
        <v>0</v>
      </c>
      <c r="AT3440" s="45">
        <f>IF(AU3440="S",IF(AND(Q3440="1. Aceitou o programa",AB3440="Realizada"),IFERROR(IF(AA3440="",0,AA3440-R3440),0),0),0)</f>
        <v>0</v>
      </c>
      <c r="AU3440" s="45" t="str">
        <f>_xlfn.XLOOKUP(U3440,'Lista Suspensa'!$AA$20:$AA$23,'Lista Suspensa'!$AB$20:$AB$23,"N/A")</f>
        <v>S</v>
      </c>
    </row>
    <row r="3441" spans="1:47" ht="12" customHeight="1" x14ac:dyDescent="0.3">
      <c r="A3441" s="87" t="s">
        <v>47</v>
      </c>
      <c r="B3441" s="88">
        <v>46104</v>
      </c>
      <c r="C3441" s="89" t="s">
        <v>48</v>
      </c>
      <c r="D3441" s="89" t="s">
        <v>49</v>
      </c>
      <c r="E3441" s="189">
        <v>89545729</v>
      </c>
      <c r="F3441" s="197" t="s">
        <v>8506</v>
      </c>
      <c r="G3441" s="90">
        <v>8298616880</v>
      </c>
      <c r="H3441" s="91">
        <v>24825</v>
      </c>
      <c r="I3441" s="89"/>
      <c r="J3441" s="89" t="s">
        <v>84</v>
      </c>
      <c r="K3441" s="89" t="s">
        <v>52</v>
      </c>
      <c r="L3441" s="89" t="s">
        <v>85</v>
      </c>
      <c r="M3441" s="89" t="s">
        <v>8507</v>
      </c>
      <c r="N3441" s="89" t="s">
        <v>229</v>
      </c>
      <c r="O3441" s="92" t="s">
        <v>8508</v>
      </c>
      <c r="P3441" s="93" t="s">
        <v>57</v>
      </c>
      <c r="Q3441" s="110" t="s">
        <v>5322</v>
      </c>
      <c r="R3441" s="94"/>
      <c r="S3441" s="95">
        <v>46168</v>
      </c>
      <c r="T3441" s="95" t="s">
        <v>5203</v>
      </c>
      <c r="U3441" s="95" t="s">
        <v>1125</v>
      </c>
      <c r="V3441" s="91">
        <v>46156</v>
      </c>
      <c r="W3441" s="91">
        <v>46161</v>
      </c>
      <c r="X3441" s="91">
        <v>46168</v>
      </c>
      <c r="Y3441" s="96"/>
      <c r="Z3441" s="89"/>
      <c r="AA3441" s="95"/>
      <c r="AB3441" s="89"/>
      <c r="AC3441" s="109"/>
      <c r="AD3441" s="89"/>
      <c r="AE3441" s="89"/>
      <c r="AF3441" s="191"/>
      <c r="AG3441" s="194"/>
      <c r="AH3441" s="193"/>
      <c r="AI3441" s="97"/>
      <c r="AJ3441" s="97"/>
      <c r="AK3441" s="97"/>
      <c r="AL3441" s="45" t="s">
        <v>67</v>
      </c>
      <c r="AM3441" s="160" t="str">
        <f>MONTH(B3441)&amp;"/"&amp;YEAR(B3441)</f>
        <v>3/2026</v>
      </c>
      <c r="AN3441" s="45">
        <f>WEEKNUM(B3441)-WEEKNUM(EOMONTH(B3441,-1)+1)+1</f>
        <v>4</v>
      </c>
      <c r="AO3441" s="45" t="str">
        <f>MONTH(R3441)&amp;"/"&amp;YEAR(R3441)</f>
        <v>1/1900</v>
      </c>
      <c r="AP3441" s="45" t="e">
        <f>WEEKNUM(R3441)-WEEKNUM(EOMONTH(R3441,-1)+1)+1</f>
        <v>#NUM!</v>
      </c>
      <c r="AQ3441" s="45">
        <f>IF(AU3441="S",IF(Q3441="1. Aceitou o programa",R3441-B3441,0),0)</f>
        <v>0</v>
      </c>
      <c r="AR3441" s="45">
        <f>IF(AU3441="S",IF(AND(S3441&lt;&gt;"",R3441&lt;&gt;""),S3441-R3441,0),0)</f>
        <v>0</v>
      </c>
      <c r="AS3441" s="45">
        <f>IF(AU3441="S",IF(Q3441="1. Aceitou o programa",IF(OR(X3441="Não se Aplica",X3441=""),IF(OR(W3441="Não se Aplica",W3441=""),0,W3441-V3441),AVERAGE(X3441-W3441,W3441-V3441)),0),0)</f>
        <v>0</v>
      </c>
      <c r="AT3441" s="45">
        <f>IF(AU3441="S",IF(AND(Q3441="1. Aceitou o programa",AB3441="Realizada"),IFERROR(IF(AA3441="",0,AA3441-R3441),0),0),0)</f>
        <v>0</v>
      </c>
      <c r="AU3441" s="45" t="str">
        <f>_xlfn.XLOOKUP(U3441,'Lista Suspensa'!$AA$20:$AA$23,'Lista Suspensa'!$AB$20:$AB$23,"N/A")</f>
        <v>S</v>
      </c>
    </row>
    <row r="3442" spans="1:47" ht="12" customHeight="1" x14ac:dyDescent="0.3">
      <c r="A3442" s="87" t="s">
        <v>47</v>
      </c>
      <c r="B3442" s="88">
        <v>46104</v>
      </c>
      <c r="C3442" s="89" t="s">
        <v>48</v>
      </c>
      <c r="D3442" s="89" t="s">
        <v>49</v>
      </c>
      <c r="E3442" s="189">
        <v>85253909</v>
      </c>
      <c r="F3442" s="197" t="s">
        <v>8509</v>
      </c>
      <c r="G3442" s="90">
        <v>87280680330</v>
      </c>
      <c r="H3442" s="91">
        <v>29354</v>
      </c>
      <c r="I3442" s="89"/>
      <c r="J3442" s="89" t="s">
        <v>84</v>
      </c>
      <c r="K3442" s="89" t="s">
        <v>52</v>
      </c>
      <c r="L3442" s="89" t="s">
        <v>410</v>
      </c>
      <c r="M3442" s="89" t="s">
        <v>8510</v>
      </c>
      <c r="N3442" s="89" t="s">
        <v>449</v>
      </c>
      <c r="O3442" s="92" t="s">
        <v>8511</v>
      </c>
      <c r="P3442" s="93" t="s">
        <v>57</v>
      </c>
      <c r="Q3442" s="110" t="s">
        <v>5322</v>
      </c>
      <c r="R3442" s="94"/>
      <c r="S3442" s="95">
        <v>46168</v>
      </c>
      <c r="T3442" s="95" t="s">
        <v>5203</v>
      </c>
      <c r="U3442" s="95" t="s">
        <v>1125</v>
      </c>
      <c r="V3442" s="91">
        <v>46156</v>
      </c>
      <c r="W3442" s="91">
        <v>46161</v>
      </c>
      <c r="X3442" s="91">
        <v>46168</v>
      </c>
      <c r="Y3442" s="96"/>
      <c r="Z3442" s="89"/>
      <c r="AA3442" s="95"/>
      <c r="AB3442" s="89"/>
      <c r="AC3442" s="109"/>
      <c r="AD3442" s="89"/>
      <c r="AE3442" s="89"/>
      <c r="AF3442" s="191"/>
      <c r="AG3442" s="194"/>
      <c r="AH3442" s="193"/>
      <c r="AI3442" s="97"/>
      <c r="AJ3442" s="97"/>
      <c r="AK3442" s="97"/>
      <c r="AL3442" s="45" t="s">
        <v>67</v>
      </c>
      <c r="AM3442" s="160" t="str">
        <f>MONTH(B3442)&amp;"/"&amp;YEAR(B3442)</f>
        <v>3/2026</v>
      </c>
      <c r="AN3442" s="45">
        <f>WEEKNUM(B3442)-WEEKNUM(EOMONTH(B3442,-1)+1)+1</f>
        <v>4</v>
      </c>
      <c r="AO3442" s="45" t="str">
        <f>MONTH(R3442)&amp;"/"&amp;YEAR(R3442)</f>
        <v>1/1900</v>
      </c>
      <c r="AP3442" s="45" t="e">
        <f>WEEKNUM(R3442)-WEEKNUM(EOMONTH(R3442,-1)+1)+1</f>
        <v>#NUM!</v>
      </c>
      <c r="AQ3442" s="45">
        <f>IF(AU3442="S",IF(Q3442="1. Aceitou o programa",R3442-B3442,0),0)</f>
        <v>0</v>
      </c>
      <c r="AR3442" s="45">
        <f>IF(AU3442="S",IF(AND(S3442&lt;&gt;"",R3442&lt;&gt;""),S3442-R3442,0),0)</f>
        <v>0</v>
      </c>
      <c r="AS3442" s="45">
        <f>IF(AU3442="S",IF(Q3442="1. Aceitou o programa",IF(OR(X3442="Não se Aplica",X3442=""),IF(OR(W3442="Não se Aplica",W3442=""),0,W3442-V3442),AVERAGE(X3442-W3442,W3442-V3442)),0),0)</f>
        <v>0</v>
      </c>
      <c r="AT3442" s="45">
        <f>IF(AU3442="S",IF(AND(Q3442="1. Aceitou o programa",AB3442="Realizada"),IFERROR(IF(AA3442="",0,AA3442-R3442),0),0),0)</f>
        <v>0</v>
      </c>
      <c r="AU3442" s="45" t="str">
        <f>_xlfn.XLOOKUP(U3442,'Lista Suspensa'!$AA$20:$AA$23,'Lista Suspensa'!$AB$20:$AB$23,"N/A")</f>
        <v>S</v>
      </c>
    </row>
    <row r="3443" spans="1:47" ht="12" customHeight="1" x14ac:dyDescent="0.3">
      <c r="A3443" s="87" t="s">
        <v>47</v>
      </c>
      <c r="B3443" s="88">
        <v>46104</v>
      </c>
      <c r="C3443" s="89" t="s">
        <v>48</v>
      </c>
      <c r="D3443" s="89" t="s">
        <v>49</v>
      </c>
      <c r="E3443" s="189">
        <v>87709816</v>
      </c>
      <c r="F3443" s="197" t="s">
        <v>8512</v>
      </c>
      <c r="G3443" s="90">
        <v>25053300852</v>
      </c>
      <c r="H3443" s="91">
        <v>27316</v>
      </c>
      <c r="I3443" s="89"/>
      <c r="J3443" s="89" t="s">
        <v>84</v>
      </c>
      <c r="K3443" s="89" t="s">
        <v>52</v>
      </c>
      <c r="L3443" s="89" t="s">
        <v>85</v>
      </c>
      <c r="M3443" s="89" t="s">
        <v>8513</v>
      </c>
      <c r="N3443" s="89" t="s">
        <v>197</v>
      </c>
      <c r="O3443" s="92" t="s">
        <v>8514</v>
      </c>
      <c r="P3443" s="93" t="s">
        <v>57</v>
      </c>
      <c r="Q3443" s="110" t="s">
        <v>5322</v>
      </c>
      <c r="R3443" s="94"/>
      <c r="S3443" s="95">
        <v>46168</v>
      </c>
      <c r="T3443" s="95" t="s">
        <v>5203</v>
      </c>
      <c r="U3443" s="95" t="s">
        <v>1125</v>
      </c>
      <c r="V3443" s="91">
        <v>46156</v>
      </c>
      <c r="W3443" s="91">
        <v>46161</v>
      </c>
      <c r="X3443" s="91">
        <v>46168</v>
      </c>
      <c r="Y3443" s="96"/>
      <c r="Z3443" s="89"/>
      <c r="AA3443" s="95"/>
      <c r="AB3443" s="89"/>
      <c r="AC3443" s="109"/>
      <c r="AD3443" s="89"/>
      <c r="AE3443" s="89"/>
      <c r="AF3443" s="191"/>
      <c r="AG3443" s="194"/>
      <c r="AH3443" s="193"/>
      <c r="AI3443" s="97"/>
      <c r="AJ3443" s="97"/>
      <c r="AK3443" s="97"/>
      <c r="AL3443" s="45" t="s">
        <v>67</v>
      </c>
      <c r="AM3443" s="160" t="str">
        <f>MONTH(B3443)&amp;"/"&amp;YEAR(B3443)</f>
        <v>3/2026</v>
      </c>
      <c r="AN3443" s="45">
        <f>WEEKNUM(B3443)-WEEKNUM(EOMONTH(B3443,-1)+1)+1</f>
        <v>4</v>
      </c>
      <c r="AO3443" s="45" t="str">
        <f>MONTH(R3443)&amp;"/"&amp;YEAR(R3443)</f>
        <v>1/1900</v>
      </c>
      <c r="AP3443" s="45" t="e">
        <f>WEEKNUM(R3443)-WEEKNUM(EOMONTH(R3443,-1)+1)+1</f>
        <v>#NUM!</v>
      </c>
      <c r="AQ3443" s="45">
        <f>IF(AU3443="S",IF(Q3443="1. Aceitou o programa",R3443-B3443,0),0)</f>
        <v>0</v>
      </c>
      <c r="AR3443" s="45">
        <f>IF(AU3443="S",IF(AND(S3443&lt;&gt;"",R3443&lt;&gt;""),S3443-R3443,0),0)</f>
        <v>0</v>
      </c>
      <c r="AS3443" s="45">
        <f>IF(AU3443="S",IF(Q3443="1. Aceitou o programa",IF(OR(X3443="Não se Aplica",X3443=""),IF(OR(W3443="Não se Aplica",W3443=""),0,W3443-V3443),AVERAGE(X3443-W3443,W3443-V3443)),0),0)</f>
        <v>0</v>
      </c>
      <c r="AT3443" s="45">
        <f>IF(AU3443="S",IF(AND(Q3443="1. Aceitou o programa",AB3443="Realizada"),IFERROR(IF(AA3443="",0,AA3443-R3443),0),0),0)</f>
        <v>0</v>
      </c>
      <c r="AU3443" s="45" t="str">
        <f>_xlfn.XLOOKUP(U3443,'Lista Suspensa'!$AA$20:$AA$23,'Lista Suspensa'!$AB$20:$AB$23,"N/A")</f>
        <v>S</v>
      </c>
    </row>
    <row r="3444" spans="1:47" ht="12" customHeight="1" x14ac:dyDescent="0.3">
      <c r="A3444" s="87" t="s">
        <v>47</v>
      </c>
      <c r="B3444" s="88">
        <v>46104</v>
      </c>
      <c r="C3444" s="89" t="s">
        <v>48</v>
      </c>
      <c r="D3444" s="89" t="s">
        <v>49</v>
      </c>
      <c r="E3444" s="189">
        <v>85255122</v>
      </c>
      <c r="F3444" s="197" t="s">
        <v>8515</v>
      </c>
      <c r="G3444" s="90">
        <v>40208033823</v>
      </c>
      <c r="H3444" s="91">
        <v>32618</v>
      </c>
      <c r="I3444" s="89"/>
      <c r="J3444" s="89" t="s">
        <v>84</v>
      </c>
      <c r="K3444" s="89" t="s">
        <v>52</v>
      </c>
      <c r="L3444" s="89" t="s">
        <v>85</v>
      </c>
      <c r="M3444" s="89" t="s">
        <v>3306</v>
      </c>
      <c r="N3444" s="89" t="s">
        <v>137</v>
      </c>
      <c r="O3444" s="92" t="s">
        <v>8516</v>
      </c>
      <c r="P3444" s="93" t="s">
        <v>57</v>
      </c>
      <c r="Q3444" s="110" t="s">
        <v>5322</v>
      </c>
      <c r="R3444" s="94"/>
      <c r="S3444" s="95">
        <v>46168</v>
      </c>
      <c r="T3444" s="95" t="s">
        <v>5203</v>
      </c>
      <c r="U3444" s="95" t="s">
        <v>1125</v>
      </c>
      <c r="V3444" s="91">
        <v>46156</v>
      </c>
      <c r="W3444" s="91">
        <v>46161</v>
      </c>
      <c r="X3444" s="91">
        <v>46168</v>
      </c>
      <c r="Y3444" s="96"/>
      <c r="Z3444" s="89"/>
      <c r="AA3444" s="95"/>
      <c r="AB3444" s="89"/>
      <c r="AC3444" s="109"/>
      <c r="AD3444" s="89"/>
      <c r="AE3444" s="89"/>
      <c r="AF3444" s="191"/>
      <c r="AG3444" s="194"/>
      <c r="AH3444" s="193"/>
      <c r="AI3444" s="97"/>
      <c r="AJ3444" s="97"/>
      <c r="AK3444" s="97"/>
      <c r="AL3444" s="45" t="s">
        <v>67</v>
      </c>
      <c r="AM3444" s="160" t="str">
        <f>MONTH(B3444)&amp;"/"&amp;YEAR(B3444)</f>
        <v>3/2026</v>
      </c>
      <c r="AN3444" s="45">
        <f>WEEKNUM(B3444)-WEEKNUM(EOMONTH(B3444,-1)+1)+1</f>
        <v>4</v>
      </c>
      <c r="AO3444" s="45" t="str">
        <f>MONTH(R3444)&amp;"/"&amp;YEAR(R3444)</f>
        <v>1/1900</v>
      </c>
      <c r="AP3444" s="45" t="e">
        <f>WEEKNUM(R3444)-WEEKNUM(EOMONTH(R3444,-1)+1)+1</f>
        <v>#NUM!</v>
      </c>
      <c r="AQ3444" s="45">
        <f>IF(AU3444="S",IF(Q3444="1. Aceitou o programa",R3444-B3444,0),0)</f>
        <v>0</v>
      </c>
      <c r="AR3444" s="45">
        <f>IF(AU3444="S",IF(AND(S3444&lt;&gt;"",R3444&lt;&gt;""),S3444-R3444,0),0)</f>
        <v>0</v>
      </c>
      <c r="AS3444" s="45">
        <f>IF(AU3444="S",IF(Q3444="1. Aceitou o programa",IF(OR(X3444="Não se Aplica",X3444=""),IF(OR(W3444="Não se Aplica",W3444=""),0,W3444-V3444),AVERAGE(X3444-W3444,W3444-V3444)),0),0)</f>
        <v>0</v>
      </c>
      <c r="AT3444" s="45">
        <f>IF(AU3444="S",IF(AND(Q3444="1. Aceitou o programa",AB3444="Realizada"),IFERROR(IF(AA3444="",0,AA3444-R3444),0),0),0)</f>
        <v>0</v>
      </c>
      <c r="AU3444" s="45" t="str">
        <f>_xlfn.XLOOKUP(U3444,'Lista Suspensa'!$AA$20:$AA$23,'Lista Suspensa'!$AB$20:$AB$23,"N/A")</f>
        <v>S</v>
      </c>
    </row>
    <row r="3445" spans="1:47" ht="12" customHeight="1" x14ac:dyDescent="0.3">
      <c r="A3445" s="87" t="s">
        <v>47</v>
      </c>
      <c r="B3445" s="88">
        <v>46104</v>
      </c>
      <c r="C3445" s="89" t="s">
        <v>48</v>
      </c>
      <c r="D3445" s="89" t="s">
        <v>49</v>
      </c>
      <c r="E3445" s="189">
        <v>96071781</v>
      </c>
      <c r="F3445" s="197" t="s">
        <v>8517</v>
      </c>
      <c r="G3445" s="90">
        <v>2432134419</v>
      </c>
      <c r="H3445" s="91">
        <v>28390</v>
      </c>
      <c r="I3445" s="89"/>
      <c r="J3445" s="89" t="s">
        <v>51</v>
      </c>
      <c r="K3445" s="89" t="s">
        <v>76</v>
      </c>
      <c r="L3445" s="89" t="s">
        <v>95</v>
      </c>
      <c r="M3445" s="89" t="s">
        <v>980</v>
      </c>
      <c r="N3445" s="89" t="s">
        <v>344</v>
      </c>
      <c r="O3445" s="92" t="s">
        <v>8518</v>
      </c>
      <c r="P3445" s="93" t="s">
        <v>57</v>
      </c>
      <c r="Q3445" s="110" t="s">
        <v>5322</v>
      </c>
      <c r="R3445" s="94"/>
      <c r="S3445" s="95">
        <v>46168</v>
      </c>
      <c r="T3445" s="95" t="s">
        <v>5203</v>
      </c>
      <c r="U3445" s="95" t="s">
        <v>1125</v>
      </c>
      <c r="V3445" s="91">
        <v>46156</v>
      </c>
      <c r="W3445" s="91">
        <v>46161</v>
      </c>
      <c r="X3445" s="91">
        <v>46168</v>
      </c>
      <c r="Y3445" s="96" t="s">
        <v>5548</v>
      </c>
      <c r="Z3445" s="89"/>
      <c r="AA3445" s="95"/>
      <c r="AB3445" s="89"/>
      <c r="AC3445" s="109"/>
      <c r="AD3445" s="89"/>
      <c r="AE3445" s="89"/>
      <c r="AF3445" s="191"/>
      <c r="AG3445" s="194"/>
      <c r="AH3445" s="193"/>
      <c r="AI3445" s="97"/>
      <c r="AJ3445" s="97"/>
      <c r="AK3445" s="97"/>
      <c r="AL3445" s="45" t="s">
        <v>67</v>
      </c>
      <c r="AM3445" s="160" t="str">
        <f>MONTH(B3445)&amp;"/"&amp;YEAR(B3445)</f>
        <v>3/2026</v>
      </c>
      <c r="AN3445" s="45">
        <f>WEEKNUM(B3445)-WEEKNUM(EOMONTH(B3445,-1)+1)+1</f>
        <v>4</v>
      </c>
      <c r="AO3445" s="45" t="str">
        <f>MONTH(R3445)&amp;"/"&amp;YEAR(R3445)</f>
        <v>1/1900</v>
      </c>
      <c r="AP3445" s="45" t="e">
        <f>WEEKNUM(R3445)-WEEKNUM(EOMONTH(R3445,-1)+1)+1</f>
        <v>#NUM!</v>
      </c>
      <c r="AQ3445" s="45">
        <f>IF(AU3445="S",IF(Q3445="1. Aceitou o programa",R3445-B3445,0),0)</f>
        <v>0</v>
      </c>
      <c r="AR3445" s="45">
        <f>IF(AU3445="S",IF(AND(S3445&lt;&gt;"",R3445&lt;&gt;""),S3445-R3445,0),0)</f>
        <v>0</v>
      </c>
      <c r="AS3445" s="45">
        <f>IF(AU3445="S",IF(Q3445="1. Aceitou o programa",IF(OR(X3445="Não se Aplica",X3445=""),IF(OR(W3445="Não se Aplica",W3445=""),0,W3445-V3445),AVERAGE(X3445-W3445,W3445-V3445)),0),0)</f>
        <v>0</v>
      </c>
      <c r="AT3445" s="45">
        <f>IF(AU3445="S",IF(AND(Q3445="1. Aceitou o programa",AB3445="Realizada"),IFERROR(IF(AA3445="",0,AA3445-R3445),0),0),0)</f>
        <v>0</v>
      </c>
      <c r="AU3445" s="45" t="str">
        <f>_xlfn.XLOOKUP(U3445,'Lista Suspensa'!$AA$20:$AA$23,'Lista Suspensa'!$AB$20:$AB$23,"N/A")</f>
        <v>S</v>
      </c>
    </row>
    <row r="3446" spans="1:47" ht="12" customHeight="1" x14ac:dyDescent="0.3">
      <c r="A3446" s="87" t="s">
        <v>47</v>
      </c>
      <c r="B3446" s="88">
        <v>46104</v>
      </c>
      <c r="C3446" s="89" t="s">
        <v>48</v>
      </c>
      <c r="D3446" s="89" t="s">
        <v>49</v>
      </c>
      <c r="E3446" s="189">
        <v>89068187</v>
      </c>
      <c r="F3446" s="197" t="s">
        <v>8519</v>
      </c>
      <c r="G3446" s="90">
        <v>33832763848</v>
      </c>
      <c r="H3446" s="91">
        <v>31546</v>
      </c>
      <c r="I3446" s="89"/>
      <c r="J3446" s="89" t="s">
        <v>51</v>
      </c>
      <c r="K3446" s="89" t="s">
        <v>52</v>
      </c>
      <c r="L3446" s="89" t="s">
        <v>85</v>
      </c>
      <c r="M3446" s="89" t="s">
        <v>8520</v>
      </c>
      <c r="N3446" s="89" t="s">
        <v>137</v>
      </c>
      <c r="O3446" s="92" t="s">
        <v>8521</v>
      </c>
      <c r="P3446" s="93" t="s">
        <v>57</v>
      </c>
      <c r="Q3446" s="110" t="s">
        <v>5322</v>
      </c>
      <c r="R3446" s="94"/>
      <c r="S3446" s="95">
        <v>46168</v>
      </c>
      <c r="T3446" s="95" t="s">
        <v>5203</v>
      </c>
      <c r="U3446" s="95" t="s">
        <v>1125</v>
      </c>
      <c r="V3446" s="91">
        <v>46156</v>
      </c>
      <c r="W3446" s="91">
        <v>46161</v>
      </c>
      <c r="X3446" s="91">
        <v>46168</v>
      </c>
      <c r="Y3446" s="96" t="s">
        <v>5548</v>
      </c>
      <c r="Z3446" s="89"/>
      <c r="AA3446" s="95"/>
      <c r="AB3446" s="89"/>
      <c r="AC3446" s="109"/>
      <c r="AD3446" s="89"/>
      <c r="AE3446" s="89"/>
      <c r="AF3446" s="191"/>
      <c r="AG3446" s="194"/>
      <c r="AH3446" s="193"/>
      <c r="AI3446" s="97"/>
      <c r="AJ3446" s="97"/>
      <c r="AK3446" s="97"/>
      <c r="AL3446" s="45" t="s">
        <v>67</v>
      </c>
      <c r="AM3446" s="160" t="str">
        <f>MONTH(B3446)&amp;"/"&amp;YEAR(B3446)</f>
        <v>3/2026</v>
      </c>
      <c r="AN3446" s="45">
        <f>WEEKNUM(B3446)-WEEKNUM(EOMONTH(B3446,-1)+1)+1</f>
        <v>4</v>
      </c>
      <c r="AO3446" s="45" t="str">
        <f>MONTH(R3446)&amp;"/"&amp;YEAR(R3446)</f>
        <v>1/1900</v>
      </c>
      <c r="AP3446" s="45" t="e">
        <f>WEEKNUM(R3446)-WEEKNUM(EOMONTH(R3446,-1)+1)+1</f>
        <v>#NUM!</v>
      </c>
      <c r="AQ3446" s="45">
        <f>IF(AU3446="S",IF(Q3446="1. Aceitou o programa",R3446-B3446,0),0)</f>
        <v>0</v>
      </c>
      <c r="AR3446" s="45">
        <f>IF(AU3446="S",IF(AND(S3446&lt;&gt;"",R3446&lt;&gt;""),S3446-R3446,0),0)</f>
        <v>0</v>
      </c>
      <c r="AS3446" s="45">
        <f>IF(AU3446="S",IF(Q3446="1. Aceitou o programa",IF(OR(X3446="Não se Aplica",X3446=""),IF(OR(W3446="Não se Aplica",W3446=""),0,W3446-V3446),AVERAGE(X3446-W3446,W3446-V3446)),0),0)</f>
        <v>0</v>
      </c>
      <c r="AT3446" s="45">
        <f>IF(AU3446="S",IF(AND(Q3446="1. Aceitou o programa",AB3446="Realizada"),IFERROR(IF(AA3446="",0,AA3446-R3446),0),0),0)</f>
        <v>0</v>
      </c>
      <c r="AU3446" s="45" t="str">
        <f>_xlfn.XLOOKUP(U3446,'Lista Suspensa'!$AA$20:$AA$23,'Lista Suspensa'!$AB$20:$AB$23,"N/A")</f>
        <v>S</v>
      </c>
    </row>
    <row r="3447" spans="1:47" ht="12" customHeight="1" x14ac:dyDescent="0.3">
      <c r="A3447" s="87" t="s">
        <v>47</v>
      </c>
      <c r="B3447" s="88">
        <v>46104</v>
      </c>
      <c r="C3447" s="89" t="s">
        <v>48</v>
      </c>
      <c r="D3447" s="89" t="s">
        <v>49</v>
      </c>
      <c r="E3447" s="189">
        <v>89546682</v>
      </c>
      <c r="F3447" s="197" t="s">
        <v>8522</v>
      </c>
      <c r="G3447" s="90">
        <v>78180651568</v>
      </c>
      <c r="H3447" s="91">
        <v>28669</v>
      </c>
      <c r="I3447" s="89"/>
      <c r="J3447" s="89" t="s">
        <v>84</v>
      </c>
      <c r="K3447" s="89" t="s">
        <v>76</v>
      </c>
      <c r="L3447" s="89" t="s">
        <v>101</v>
      </c>
      <c r="M3447" s="89" t="s">
        <v>8523</v>
      </c>
      <c r="N3447" s="89" t="s">
        <v>137</v>
      </c>
      <c r="O3447" s="92" t="s">
        <v>8524</v>
      </c>
      <c r="P3447" s="93" t="s">
        <v>57</v>
      </c>
      <c r="Q3447" s="110" t="s">
        <v>5322</v>
      </c>
      <c r="R3447" s="94"/>
      <c r="S3447" s="95">
        <v>46168</v>
      </c>
      <c r="T3447" s="95" t="s">
        <v>5203</v>
      </c>
      <c r="U3447" s="95" t="s">
        <v>1125</v>
      </c>
      <c r="V3447" s="91">
        <v>46156</v>
      </c>
      <c r="W3447" s="91">
        <v>46161</v>
      </c>
      <c r="X3447" s="91">
        <v>46168</v>
      </c>
      <c r="Y3447" s="96"/>
      <c r="Z3447" s="89"/>
      <c r="AA3447" s="95"/>
      <c r="AB3447" s="89"/>
      <c r="AC3447" s="109"/>
      <c r="AD3447" s="89"/>
      <c r="AE3447" s="89"/>
      <c r="AF3447" s="191"/>
      <c r="AG3447" s="194"/>
      <c r="AH3447" s="193"/>
      <c r="AI3447" s="97"/>
      <c r="AJ3447" s="97"/>
      <c r="AK3447" s="97"/>
      <c r="AL3447" s="45" t="s">
        <v>67</v>
      </c>
      <c r="AM3447" s="160" t="str">
        <f>MONTH(B3447)&amp;"/"&amp;YEAR(B3447)</f>
        <v>3/2026</v>
      </c>
      <c r="AN3447" s="45">
        <f>WEEKNUM(B3447)-WEEKNUM(EOMONTH(B3447,-1)+1)+1</f>
        <v>4</v>
      </c>
      <c r="AO3447" s="45" t="str">
        <f>MONTH(R3447)&amp;"/"&amp;YEAR(R3447)</f>
        <v>1/1900</v>
      </c>
      <c r="AP3447" s="45" t="e">
        <f>WEEKNUM(R3447)-WEEKNUM(EOMONTH(R3447,-1)+1)+1</f>
        <v>#NUM!</v>
      </c>
      <c r="AQ3447" s="45">
        <f>IF(AU3447="S",IF(Q3447="1. Aceitou o programa",R3447-B3447,0),0)</f>
        <v>0</v>
      </c>
      <c r="AR3447" s="45">
        <f>IF(AU3447="S",IF(AND(S3447&lt;&gt;"",R3447&lt;&gt;""),S3447-R3447,0),0)</f>
        <v>0</v>
      </c>
      <c r="AS3447" s="45">
        <f>IF(AU3447="S",IF(Q3447="1. Aceitou o programa",IF(OR(X3447="Não se Aplica",X3447=""),IF(OR(W3447="Não se Aplica",W3447=""),0,W3447-V3447),AVERAGE(X3447-W3447,W3447-V3447)),0),0)</f>
        <v>0</v>
      </c>
      <c r="AT3447" s="45">
        <f>IF(AU3447="S",IF(AND(Q3447="1. Aceitou o programa",AB3447="Realizada"),IFERROR(IF(AA3447="",0,AA3447-R3447),0),0),0)</f>
        <v>0</v>
      </c>
      <c r="AU3447" s="45" t="str">
        <f>_xlfn.XLOOKUP(U3447,'Lista Suspensa'!$AA$20:$AA$23,'Lista Suspensa'!$AB$20:$AB$23,"N/A")</f>
        <v>S</v>
      </c>
    </row>
    <row r="3448" spans="1:47" ht="12" customHeight="1" x14ac:dyDescent="0.3">
      <c r="A3448" s="87" t="s">
        <v>47</v>
      </c>
      <c r="B3448" s="88">
        <v>46104</v>
      </c>
      <c r="C3448" s="89" t="s">
        <v>48</v>
      </c>
      <c r="D3448" s="89" t="s">
        <v>49</v>
      </c>
      <c r="E3448" s="189">
        <v>78399507</v>
      </c>
      <c r="F3448" s="197" t="s">
        <v>8525</v>
      </c>
      <c r="G3448" s="90">
        <v>19993823821</v>
      </c>
      <c r="H3448" s="91">
        <v>28307</v>
      </c>
      <c r="I3448" s="89"/>
      <c r="J3448" s="89" t="s">
        <v>84</v>
      </c>
      <c r="K3448" s="89" t="s">
        <v>52</v>
      </c>
      <c r="L3448" s="89" t="s">
        <v>3830</v>
      </c>
      <c r="M3448" s="89" t="s">
        <v>234</v>
      </c>
      <c r="N3448" s="89" t="s">
        <v>197</v>
      </c>
      <c r="O3448" s="92" t="s">
        <v>8526</v>
      </c>
      <c r="P3448" s="93" t="s">
        <v>57</v>
      </c>
      <c r="Q3448" s="110" t="s">
        <v>5322</v>
      </c>
      <c r="R3448" s="94"/>
      <c r="S3448" s="95">
        <v>46168</v>
      </c>
      <c r="T3448" s="95" t="s">
        <v>5203</v>
      </c>
      <c r="U3448" s="95" t="s">
        <v>1125</v>
      </c>
      <c r="V3448" s="91">
        <v>46156</v>
      </c>
      <c r="W3448" s="91">
        <v>46161</v>
      </c>
      <c r="X3448" s="91">
        <v>46168</v>
      </c>
      <c r="Y3448" s="96"/>
      <c r="Z3448" s="89"/>
      <c r="AA3448" s="95"/>
      <c r="AB3448" s="89"/>
      <c r="AC3448" s="109"/>
      <c r="AD3448" s="89"/>
      <c r="AE3448" s="89"/>
      <c r="AF3448" s="191"/>
      <c r="AG3448" s="194"/>
      <c r="AH3448" s="193"/>
      <c r="AI3448" s="97"/>
      <c r="AJ3448" s="97"/>
      <c r="AK3448" s="97"/>
      <c r="AL3448" s="45" t="s">
        <v>67</v>
      </c>
      <c r="AM3448" s="160" t="str">
        <f>MONTH(B3448)&amp;"/"&amp;YEAR(B3448)</f>
        <v>3/2026</v>
      </c>
      <c r="AN3448" s="45">
        <f>WEEKNUM(B3448)-WEEKNUM(EOMONTH(B3448,-1)+1)+1</f>
        <v>4</v>
      </c>
      <c r="AO3448" s="45" t="str">
        <f>MONTH(R3448)&amp;"/"&amp;YEAR(R3448)</f>
        <v>1/1900</v>
      </c>
      <c r="AP3448" s="45" t="e">
        <f>WEEKNUM(R3448)-WEEKNUM(EOMONTH(R3448,-1)+1)+1</f>
        <v>#NUM!</v>
      </c>
      <c r="AQ3448" s="45">
        <f>IF(AU3448="S",IF(Q3448="1. Aceitou o programa",R3448-B3448,0),0)</f>
        <v>0</v>
      </c>
      <c r="AR3448" s="45">
        <f>IF(AU3448="S",IF(AND(S3448&lt;&gt;"",R3448&lt;&gt;""),S3448-R3448,0),0)</f>
        <v>0</v>
      </c>
      <c r="AS3448" s="45">
        <f>IF(AU3448="S",IF(Q3448="1. Aceitou o programa",IF(OR(X3448="Não se Aplica",X3448=""),IF(OR(W3448="Não se Aplica",W3448=""),0,W3448-V3448),AVERAGE(X3448-W3448,W3448-V3448)),0),0)</f>
        <v>0</v>
      </c>
      <c r="AT3448" s="45">
        <f>IF(AU3448="S",IF(AND(Q3448="1. Aceitou o programa",AB3448="Realizada"),IFERROR(IF(AA3448="",0,AA3448-R3448),0),0),0)</f>
        <v>0</v>
      </c>
      <c r="AU3448" s="45" t="str">
        <f>_xlfn.XLOOKUP(U3448,'Lista Suspensa'!$AA$20:$AA$23,'Lista Suspensa'!$AB$20:$AB$23,"N/A")</f>
        <v>S</v>
      </c>
    </row>
    <row r="3449" spans="1:47" ht="12" customHeight="1" x14ac:dyDescent="0.3">
      <c r="A3449" s="87" t="s">
        <v>47</v>
      </c>
      <c r="B3449" s="88">
        <v>46104</v>
      </c>
      <c r="C3449" s="89" t="s">
        <v>48</v>
      </c>
      <c r="D3449" s="89" t="s">
        <v>49</v>
      </c>
      <c r="E3449" s="189">
        <v>85341521</v>
      </c>
      <c r="F3449" s="197" t="s">
        <v>8527</v>
      </c>
      <c r="G3449" s="90">
        <v>16992584812</v>
      </c>
      <c r="H3449" s="91">
        <v>26837</v>
      </c>
      <c r="I3449" s="89"/>
      <c r="J3449" s="89" t="s">
        <v>51</v>
      </c>
      <c r="K3449" s="89" t="s">
        <v>52</v>
      </c>
      <c r="L3449" s="89" t="s">
        <v>85</v>
      </c>
      <c r="M3449" s="89" t="s">
        <v>716</v>
      </c>
      <c r="N3449" s="89" t="s">
        <v>137</v>
      </c>
      <c r="O3449" s="92" t="s">
        <v>8528</v>
      </c>
      <c r="P3449" s="93" t="s">
        <v>57</v>
      </c>
      <c r="Q3449" s="110" t="s">
        <v>5322</v>
      </c>
      <c r="R3449" s="94"/>
      <c r="S3449" s="95">
        <v>46168</v>
      </c>
      <c r="T3449" s="95" t="s">
        <v>5203</v>
      </c>
      <c r="U3449" s="95" t="s">
        <v>1125</v>
      </c>
      <c r="V3449" s="91">
        <v>46156</v>
      </c>
      <c r="W3449" s="91">
        <v>46161</v>
      </c>
      <c r="X3449" s="91">
        <v>46168</v>
      </c>
      <c r="Y3449" s="96"/>
      <c r="Z3449" s="89"/>
      <c r="AA3449" s="95"/>
      <c r="AB3449" s="89"/>
      <c r="AC3449" s="109"/>
      <c r="AD3449" s="89"/>
      <c r="AE3449" s="89"/>
      <c r="AF3449" s="191"/>
      <c r="AG3449" s="194"/>
      <c r="AH3449" s="193"/>
      <c r="AI3449" s="97"/>
      <c r="AJ3449" s="97"/>
      <c r="AK3449" s="97"/>
      <c r="AL3449" s="45" t="s">
        <v>67</v>
      </c>
      <c r="AM3449" s="160" t="str">
        <f>MONTH(B3449)&amp;"/"&amp;YEAR(B3449)</f>
        <v>3/2026</v>
      </c>
      <c r="AN3449" s="45">
        <f>WEEKNUM(B3449)-WEEKNUM(EOMONTH(B3449,-1)+1)+1</f>
        <v>4</v>
      </c>
      <c r="AO3449" s="45" t="str">
        <f>MONTH(R3449)&amp;"/"&amp;YEAR(R3449)</f>
        <v>1/1900</v>
      </c>
      <c r="AP3449" s="45" t="e">
        <f>WEEKNUM(R3449)-WEEKNUM(EOMONTH(R3449,-1)+1)+1</f>
        <v>#NUM!</v>
      </c>
      <c r="AQ3449" s="45">
        <f>IF(AU3449="S",IF(Q3449="1. Aceitou o programa",R3449-B3449,0),0)</f>
        <v>0</v>
      </c>
      <c r="AR3449" s="45">
        <f>IF(AU3449="S",IF(AND(S3449&lt;&gt;"",R3449&lt;&gt;""),S3449-R3449,0),0)</f>
        <v>0</v>
      </c>
      <c r="AS3449" s="45">
        <f>IF(AU3449="S",IF(Q3449="1. Aceitou o programa",IF(OR(X3449="Não se Aplica",X3449=""),IF(OR(W3449="Não se Aplica",W3449=""),0,W3449-V3449),AVERAGE(X3449-W3449,W3449-V3449)),0),0)</f>
        <v>0</v>
      </c>
      <c r="AT3449" s="45">
        <f>IF(AU3449="S",IF(AND(Q3449="1. Aceitou o programa",AB3449="Realizada"),IFERROR(IF(AA3449="",0,AA3449-R3449),0),0),0)</f>
        <v>0</v>
      </c>
      <c r="AU3449" s="45" t="str">
        <f>_xlfn.XLOOKUP(U3449,'Lista Suspensa'!$AA$20:$AA$23,'Lista Suspensa'!$AB$20:$AB$23,"N/A")</f>
        <v>S</v>
      </c>
    </row>
    <row r="3450" spans="1:47" ht="12" customHeight="1" x14ac:dyDescent="0.3">
      <c r="A3450" s="87" t="s">
        <v>47</v>
      </c>
      <c r="B3450" s="88">
        <v>46104</v>
      </c>
      <c r="C3450" s="89" t="s">
        <v>48</v>
      </c>
      <c r="D3450" s="89" t="s">
        <v>49</v>
      </c>
      <c r="E3450" s="189">
        <v>85411700</v>
      </c>
      <c r="F3450" s="197" t="s">
        <v>8529</v>
      </c>
      <c r="G3450" s="90">
        <v>35476972803</v>
      </c>
      <c r="H3450" s="91">
        <v>32452</v>
      </c>
      <c r="I3450" s="89"/>
      <c r="J3450" s="89" t="s">
        <v>84</v>
      </c>
      <c r="K3450" s="89" t="s">
        <v>52</v>
      </c>
      <c r="L3450" s="89" t="s">
        <v>1421</v>
      </c>
      <c r="M3450" s="89" t="s">
        <v>8530</v>
      </c>
      <c r="N3450" s="89" t="s">
        <v>449</v>
      </c>
      <c r="O3450" s="92" t="s">
        <v>8531</v>
      </c>
      <c r="P3450" s="93" t="s">
        <v>57</v>
      </c>
      <c r="Q3450" s="110" t="s">
        <v>5322</v>
      </c>
      <c r="R3450" s="94"/>
      <c r="S3450" s="95">
        <v>46168</v>
      </c>
      <c r="T3450" s="95" t="s">
        <v>5203</v>
      </c>
      <c r="U3450" s="95" t="s">
        <v>1125</v>
      </c>
      <c r="V3450" s="91">
        <v>46156</v>
      </c>
      <c r="W3450" s="91">
        <v>46161</v>
      </c>
      <c r="X3450" s="91">
        <v>46168</v>
      </c>
      <c r="Y3450" s="96"/>
      <c r="Z3450" s="89"/>
      <c r="AA3450" s="95"/>
      <c r="AB3450" s="89"/>
      <c r="AC3450" s="109"/>
      <c r="AD3450" s="89"/>
      <c r="AE3450" s="89"/>
      <c r="AF3450" s="191"/>
      <c r="AG3450" s="194"/>
      <c r="AH3450" s="193"/>
      <c r="AI3450" s="97"/>
      <c r="AJ3450" s="97"/>
      <c r="AK3450" s="97"/>
      <c r="AL3450" s="45" t="s">
        <v>67</v>
      </c>
      <c r="AM3450" s="160" t="str">
        <f>MONTH(B3450)&amp;"/"&amp;YEAR(B3450)</f>
        <v>3/2026</v>
      </c>
      <c r="AN3450" s="45">
        <f>WEEKNUM(B3450)-WEEKNUM(EOMONTH(B3450,-1)+1)+1</f>
        <v>4</v>
      </c>
      <c r="AO3450" s="45" t="str">
        <f>MONTH(R3450)&amp;"/"&amp;YEAR(R3450)</f>
        <v>1/1900</v>
      </c>
      <c r="AP3450" s="45" t="e">
        <f>WEEKNUM(R3450)-WEEKNUM(EOMONTH(R3450,-1)+1)+1</f>
        <v>#NUM!</v>
      </c>
      <c r="AQ3450" s="45">
        <f>IF(AU3450="S",IF(Q3450="1. Aceitou o programa",R3450-B3450,0),0)</f>
        <v>0</v>
      </c>
      <c r="AR3450" s="45">
        <f>IF(AU3450="S",IF(AND(S3450&lt;&gt;"",R3450&lt;&gt;""),S3450-R3450,0),0)</f>
        <v>0</v>
      </c>
      <c r="AS3450" s="45">
        <f>IF(AU3450="S",IF(Q3450="1. Aceitou o programa",IF(OR(X3450="Não se Aplica",X3450=""),IF(OR(W3450="Não se Aplica",W3450=""),0,W3450-V3450),AVERAGE(X3450-W3450,W3450-V3450)),0),0)</f>
        <v>0</v>
      </c>
      <c r="AT3450" s="45">
        <f>IF(AU3450="S",IF(AND(Q3450="1. Aceitou o programa",AB3450="Realizada"),IFERROR(IF(AA3450="",0,AA3450-R3450),0),0),0)</f>
        <v>0</v>
      </c>
      <c r="AU3450" s="45" t="str">
        <f>_xlfn.XLOOKUP(U3450,'Lista Suspensa'!$AA$20:$AA$23,'Lista Suspensa'!$AB$20:$AB$23,"N/A")</f>
        <v>S</v>
      </c>
    </row>
    <row r="3451" spans="1:47" ht="12" customHeight="1" x14ac:dyDescent="0.3">
      <c r="A3451" s="87" t="s">
        <v>47</v>
      </c>
      <c r="B3451" s="88">
        <v>46104</v>
      </c>
      <c r="C3451" s="89" t="s">
        <v>48</v>
      </c>
      <c r="D3451" s="89" t="s">
        <v>49</v>
      </c>
      <c r="E3451" s="189">
        <v>85377227</v>
      </c>
      <c r="F3451" s="197" t="s">
        <v>8532</v>
      </c>
      <c r="G3451" s="90">
        <v>26027552816</v>
      </c>
      <c r="H3451" s="91">
        <v>28415</v>
      </c>
      <c r="I3451" s="89"/>
      <c r="J3451" s="89" t="s">
        <v>84</v>
      </c>
      <c r="K3451" s="89" t="s">
        <v>52</v>
      </c>
      <c r="L3451" s="89" t="s">
        <v>53</v>
      </c>
      <c r="M3451" s="89" t="s">
        <v>8533</v>
      </c>
      <c r="N3451" s="89" t="s">
        <v>137</v>
      </c>
      <c r="O3451" s="92" t="s">
        <v>8534</v>
      </c>
      <c r="P3451" s="93" t="s">
        <v>57</v>
      </c>
      <c r="Q3451" s="110" t="s">
        <v>5322</v>
      </c>
      <c r="R3451" s="94"/>
      <c r="S3451" s="95">
        <v>46168</v>
      </c>
      <c r="T3451" s="95" t="s">
        <v>5203</v>
      </c>
      <c r="U3451" s="95" t="s">
        <v>1125</v>
      </c>
      <c r="V3451" s="91">
        <v>46156</v>
      </c>
      <c r="W3451" s="91">
        <v>46161</v>
      </c>
      <c r="X3451" s="91">
        <v>46168</v>
      </c>
      <c r="Y3451" s="96"/>
      <c r="Z3451" s="89"/>
      <c r="AA3451" s="95"/>
      <c r="AB3451" s="89"/>
      <c r="AC3451" s="109"/>
      <c r="AD3451" s="89"/>
      <c r="AE3451" s="89"/>
      <c r="AF3451" s="191"/>
      <c r="AG3451" s="194"/>
      <c r="AH3451" s="193"/>
      <c r="AI3451" s="97"/>
      <c r="AJ3451" s="97"/>
      <c r="AK3451" s="97"/>
      <c r="AL3451" s="45" t="s">
        <v>67</v>
      </c>
      <c r="AM3451" s="160" t="str">
        <f>MONTH(B3451)&amp;"/"&amp;YEAR(B3451)</f>
        <v>3/2026</v>
      </c>
      <c r="AN3451" s="45">
        <f>WEEKNUM(B3451)-WEEKNUM(EOMONTH(B3451,-1)+1)+1</f>
        <v>4</v>
      </c>
      <c r="AO3451" s="45" t="str">
        <f>MONTH(R3451)&amp;"/"&amp;YEAR(R3451)</f>
        <v>1/1900</v>
      </c>
      <c r="AP3451" s="45" t="e">
        <f>WEEKNUM(R3451)-WEEKNUM(EOMONTH(R3451,-1)+1)+1</f>
        <v>#NUM!</v>
      </c>
      <c r="AQ3451" s="45">
        <f>IF(AU3451="S",IF(Q3451="1. Aceitou o programa",R3451-B3451,0),0)</f>
        <v>0</v>
      </c>
      <c r="AR3451" s="45">
        <f>IF(AU3451="S",IF(AND(S3451&lt;&gt;"",R3451&lt;&gt;""),S3451-R3451,0),0)</f>
        <v>0</v>
      </c>
      <c r="AS3451" s="45">
        <f>IF(AU3451="S",IF(Q3451="1. Aceitou o programa",IF(OR(X3451="Não se Aplica",X3451=""),IF(OR(W3451="Não se Aplica",W3451=""),0,W3451-V3451),AVERAGE(X3451-W3451,W3451-V3451)),0),0)</f>
        <v>0</v>
      </c>
      <c r="AT3451" s="45">
        <f>IF(AU3451="S",IF(AND(Q3451="1. Aceitou o programa",AB3451="Realizada"),IFERROR(IF(AA3451="",0,AA3451-R3451),0),0),0)</f>
        <v>0</v>
      </c>
      <c r="AU3451" s="45" t="str">
        <f>_xlfn.XLOOKUP(U3451,'Lista Suspensa'!$AA$20:$AA$23,'Lista Suspensa'!$AB$20:$AB$23,"N/A")</f>
        <v>S</v>
      </c>
    </row>
    <row r="3452" spans="1:47" ht="12" customHeight="1" x14ac:dyDescent="0.3">
      <c r="A3452" s="87" t="s">
        <v>47</v>
      </c>
      <c r="B3452" s="88">
        <v>46104</v>
      </c>
      <c r="C3452" s="89" t="s">
        <v>48</v>
      </c>
      <c r="D3452" s="89" t="s">
        <v>49</v>
      </c>
      <c r="E3452" s="189">
        <v>93495994</v>
      </c>
      <c r="F3452" s="197" t="s">
        <v>8535</v>
      </c>
      <c r="G3452" s="90">
        <v>26823381515</v>
      </c>
      <c r="H3452" s="91">
        <v>22811</v>
      </c>
      <c r="I3452" s="89"/>
      <c r="J3452" s="89" t="s">
        <v>51</v>
      </c>
      <c r="K3452" s="89" t="s">
        <v>76</v>
      </c>
      <c r="L3452" s="89" t="s">
        <v>283</v>
      </c>
      <c r="M3452" s="89" t="s">
        <v>8536</v>
      </c>
      <c r="N3452" s="89" t="s">
        <v>331</v>
      </c>
      <c r="O3452" s="92" t="s">
        <v>8537</v>
      </c>
      <c r="P3452" s="93" t="s">
        <v>57</v>
      </c>
      <c r="Q3452" s="110" t="s">
        <v>5322</v>
      </c>
      <c r="R3452" s="94"/>
      <c r="S3452" s="95">
        <v>46168</v>
      </c>
      <c r="T3452" s="95" t="s">
        <v>5203</v>
      </c>
      <c r="U3452" s="95" t="s">
        <v>1125</v>
      </c>
      <c r="V3452" s="91">
        <v>46156</v>
      </c>
      <c r="W3452" s="91">
        <v>46161</v>
      </c>
      <c r="X3452" s="91">
        <v>46168</v>
      </c>
      <c r="Y3452" s="96"/>
      <c r="Z3452" s="89"/>
      <c r="AA3452" s="95"/>
      <c r="AB3452" s="89"/>
      <c r="AC3452" s="109"/>
      <c r="AD3452" s="89"/>
      <c r="AE3452" s="89"/>
      <c r="AF3452" s="191"/>
      <c r="AG3452" s="194"/>
      <c r="AH3452" s="193"/>
      <c r="AI3452" s="97"/>
      <c r="AJ3452" s="97"/>
      <c r="AK3452" s="97"/>
      <c r="AL3452" s="45" t="s">
        <v>67</v>
      </c>
      <c r="AM3452" s="160" t="str">
        <f>MONTH(B3452)&amp;"/"&amp;YEAR(B3452)</f>
        <v>3/2026</v>
      </c>
      <c r="AN3452" s="45">
        <f>WEEKNUM(B3452)-WEEKNUM(EOMONTH(B3452,-1)+1)+1</f>
        <v>4</v>
      </c>
      <c r="AO3452" s="45" t="str">
        <f>MONTH(R3452)&amp;"/"&amp;YEAR(R3452)</f>
        <v>1/1900</v>
      </c>
      <c r="AP3452" s="45" t="e">
        <f>WEEKNUM(R3452)-WEEKNUM(EOMONTH(R3452,-1)+1)+1</f>
        <v>#NUM!</v>
      </c>
      <c r="AQ3452" s="45">
        <f>IF(AU3452="S",IF(Q3452="1. Aceitou o programa",R3452-B3452,0),0)</f>
        <v>0</v>
      </c>
      <c r="AR3452" s="45">
        <f>IF(AU3452="S",IF(AND(S3452&lt;&gt;"",R3452&lt;&gt;""),S3452-R3452,0),0)</f>
        <v>0</v>
      </c>
      <c r="AS3452" s="45">
        <f>IF(AU3452="S",IF(Q3452="1. Aceitou o programa",IF(OR(X3452="Não se Aplica",X3452=""),IF(OR(W3452="Não se Aplica",W3452=""),0,W3452-V3452),AVERAGE(X3452-W3452,W3452-V3452)),0),0)</f>
        <v>0</v>
      </c>
      <c r="AT3452" s="45">
        <f>IF(AU3452="S",IF(AND(Q3452="1. Aceitou o programa",AB3452="Realizada"),IFERROR(IF(AA3452="",0,AA3452-R3452),0),0),0)</f>
        <v>0</v>
      </c>
      <c r="AU3452" s="45" t="str">
        <f>_xlfn.XLOOKUP(U3452,'Lista Suspensa'!$AA$20:$AA$23,'Lista Suspensa'!$AB$20:$AB$23,"N/A")</f>
        <v>S</v>
      </c>
    </row>
    <row r="3453" spans="1:47" ht="12" customHeight="1" x14ac:dyDescent="0.3">
      <c r="A3453" s="87" t="s">
        <v>47</v>
      </c>
      <c r="B3453" s="88">
        <v>46104</v>
      </c>
      <c r="C3453" s="89" t="s">
        <v>48</v>
      </c>
      <c r="D3453" s="89" t="s">
        <v>49</v>
      </c>
      <c r="E3453" s="189">
        <v>85430106</v>
      </c>
      <c r="F3453" s="197" t="s">
        <v>8538</v>
      </c>
      <c r="G3453" s="90">
        <v>30367608812</v>
      </c>
      <c r="H3453" s="91">
        <v>30209</v>
      </c>
      <c r="I3453" s="89"/>
      <c r="J3453" s="89" t="s">
        <v>51</v>
      </c>
      <c r="K3453" s="89" t="s">
        <v>52</v>
      </c>
      <c r="L3453" s="89" t="s">
        <v>85</v>
      </c>
      <c r="M3453" s="89" t="s">
        <v>5151</v>
      </c>
      <c r="N3453" s="89" t="s">
        <v>137</v>
      </c>
      <c r="O3453" s="92" t="s">
        <v>8539</v>
      </c>
      <c r="P3453" s="93" t="s">
        <v>57</v>
      </c>
      <c r="Q3453" s="110" t="s">
        <v>5322</v>
      </c>
      <c r="R3453" s="94"/>
      <c r="S3453" s="95">
        <v>46168</v>
      </c>
      <c r="T3453" s="95" t="s">
        <v>5203</v>
      </c>
      <c r="U3453" s="95" t="s">
        <v>1125</v>
      </c>
      <c r="V3453" s="91">
        <v>46156</v>
      </c>
      <c r="W3453" s="91">
        <v>46161</v>
      </c>
      <c r="X3453" s="91">
        <v>46168</v>
      </c>
      <c r="Y3453" s="96"/>
      <c r="Z3453" s="89"/>
      <c r="AA3453" s="95"/>
      <c r="AB3453" s="89"/>
      <c r="AC3453" s="109"/>
      <c r="AD3453" s="89"/>
      <c r="AE3453" s="89"/>
      <c r="AF3453" s="191"/>
      <c r="AG3453" s="194"/>
      <c r="AH3453" s="193"/>
      <c r="AI3453" s="97"/>
      <c r="AJ3453" s="97"/>
      <c r="AK3453" s="97"/>
      <c r="AL3453" s="45" t="s">
        <v>67</v>
      </c>
      <c r="AM3453" s="160" t="str">
        <f>MONTH(B3453)&amp;"/"&amp;YEAR(B3453)</f>
        <v>3/2026</v>
      </c>
      <c r="AN3453" s="45">
        <f>WEEKNUM(B3453)-WEEKNUM(EOMONTH(B3453,-1)+1)+1</f>
        <v>4</v>
      </c>
      <c r="AO3453" s="45" t="str">
        <f>MONTH(R3453)&amp;"/"&amp;YEAR(R3453)</f>
        <v>1/1900</v>
      </c>
      <c r="AP3453" s="45" t="e">
        <f>WEEKNUM(R3453)-WEEKNUM(EOMONTH(R3453,-1)+1)+1</f>
        <v>#NUM!</v>
      </c>
      <c r="AQ3453" s="45">
        <f>IF(AU3453="S",IF(Q3453="1. Aceitou o programa",R3453-B3453,0),0)</f>
        <v>0</v>
      </c>
      <c r="AR3453" s="45">
        <f>IF(AU3453="S",IF(AND(S3453&lt;&gt;"",R3453&lt;&gt;""),S3453-R3453,0),0)</f>
        <v>0</v>
      </c>
      <c r="AS3453" s="45">
        <f>IF(AU3453="S",IF(Q3453="1. Aceitou o programa",IF(OR(X3453="Não se Aplica",X3453=""),IF(OR(W3453="Não se Aplica",W3453=""),0,W3453-V3453),AVERAGE(X3453-W3453,W3453-V3453)),0),0)</f>
        <v>0</v>
      </c>
      <c r="AT3453" s="45">
        <f>IF(AU3453="S",IF(AND(Q3453="1. Aceitou o programa",AB3453="Realizada"),IFERROR(IF(AA3453="",0,AA3453-R3453),0),0),0)</f>
        <v>0</v>
      </c>
      <c r="AU3453" s="45" t="str">
        <f>_xlfn.XLOOKUP(U3453,'Lista Suspensa'!$AA$20:$AA$23,'Lista Suspensa'!$AB$20:$AB$23,"N/A")</f>
        <v>S</v>
      </c>
    </row>
    <row r="3454" spans="1:47" ht="12" customHeight="1" x14ac:dyDescent="0.3">
      <c r="A3454" s="87" t="s">
        <v>47</v>
      </c>
      <c r="B3454" s="88">
        <v>46104</v>
      </c>
      <c r="C3454" s="89" t="s">
        <v>48</v>
      </c>
      <c r="D3454" s="89" t="s">
        <v>49</v>
      </c>
      <c r="E3454" s="189">
        <v>85480657</v>
      </c>
      <c r="F3454" s="197" t="s">
        <v>8540</v>
      </c>
      <c r="G3454" s="90">
        <v>99295911849</v>
      </c>
      <c r="H3454" s="91">
        <v>20878</v>
      </c>
      <c r="I3454" s="89"/>
      <c r="J3454" s="89" t="s">
        <v>84</v>
      </c>
      <c r="K3454" s="89" t="s">
        <v>52</v>
      </c>
      <c r="L3454" s="89" t="s">
        <v>85</v>
      </c>
      <c r="M3454" s="89" t="s">
        <v>8541</v>
      </c>
      <c r="N3454" s="89" t="s">
        <v>449</v>
      </c>
      <c r="O3454" s="92" t="s">
        <v>8542</v>
      </c>
      <c r="P3454" s="93" t="s">
        <v>57</v>
      </c>
      <c r="Q3454" s="110" t="s">
        <v>5322</v>
      </c>
      <c r="R3454" s="94"/>
      <c r="S3454" s="95">
        <v>46168</v>
      </c>
      <c r="T3454" s="95" t="s">
        <v>5203</v>
      </c>
      <c r="U3454" s="95" t="s">
        <v>1125</v>
      </c>
      <c r="V3454" s="91">
        <v>46156</v>
      </c>
      <c r="W3454" s="91">
        <v>46161</v>
      </c>
      <c r="X3454" s="91">
        <v>46168</v>
      </c>
      <c r="Y3454" s="96"/>
      <c r="Z3454" s="89"/>
      <c r="AA3454" s="95"/>
      <c r="AB3454" s="89"/>
      <c r="AC3454" s="109"/>
      <c r="AD3454" s="89"/>
      <c r="AE3454" s="89"/>
      <c r="AF3454" s="191"/>
      <c r="AG3454" s="194"/>
      <c r="AH3454" s="193"/>
      <c r="AI3454" s="97"/>
      <c r="AJ3454" s="97"/>
      <c r="AK3454" s="97"/>
      <c r="AL3454" s="45" t="s">
        <v>67</v>
      </c>
      <c r="AM3454" s="160" t="str">
        <f>MONTH(B3454)&amp;"/"&amp;YEAR(B3454)</f>
        <v>3/2026</v>
      </c>
      <c r="AN3454" s="45">
        <f>WEEKNUM(B3454)-WEEKNUM(EOMONTH(B3454,-1)+1)+1</f>
        <v>4</v>
      </c>
      <c r="AO3454" s="45" t="str">
        <f>MONTH(R3454)&amp;"/"&amp;YEAR(R3454)</f>
        <v>1/1900</v>
      </c>
      <c r="AP3454" s="45" t="e">
        <f>WEEKNUM(R3454)-WEEKNUM(EOMONTH(R3454,-1)+1)+1</f>
        <v>#NUM!</v>
      </c>
      <c r="AQ3454" s="45">
        <f>IF(AU3454="S",IF(Q3454="1. Aceitou o programa",R3454-B3454,0),0)</f>
        <v>0</v>
      </c>
      <c r="AR3454" s="45">
        <f>IF(AU3454="S",IF(AND(S3454&lt;&gt;"",R3454&lt;&gt;""),S3454-R3454,0),0)</f>
        <v>0</v>
      </c>
      <c r="AS3454" s="45">
        <f>IF(AU3454="S",IF(Q3454="1. Aceitou o programa",IF(OR(X3454="Não se Aplica",X3454=""),IF(OR(W3454="Não se Aplica",W3454=""),0,W3454-V3454),AVERAGE(X3454-W3454,W3454-V3454)),0),0)</f>
        <v>0</v>
      </c>
      <c r="AT3454" s="45">
        <f>IF(AU3454="S",IF(AND(Q3454="1. Aceitou o programa",AB3454="Realizada"),IFERROR(IF(AA3454="",0,AA3454-R3454),0),0),0)</f>
        <v>0</v>
      </c>
      <c r="AU3454" s="45" t="str">
        <f>_xlfn.XLOOKUP(U3454,'Lista Suspensa'!$AA$20:$AA$23,'Lista Suspensa'!$AB$20:$AB$23,"N/A")</f>
        <v>S</v>
      </c>
    </row>
    <row r="3455" spans="1:47" ht="12" customHeight="1" x14ac:dyDescent="0.3">
      <c r="A3455" s="87" t="s">
        <v>47</v>
      </c>
      <c r="B3455" s="88">
        <v>46104</v>
      </c>
      <c r="C3455" s="89" t="s">
        <v>48</v>
      </c>
      <c r="D3455" s="89" t="s">
        <v>49</v>
      </c>
      <c r="E3455" s="189">
        <v>85904678</v>
      </c>
      <c r="F3455" s="197" t="s">
        <v>8543</v>
      </c>
      <c r="G3455" s="90">
        <v>7704491741</v>
      </c>
      <c r="H3455" s="91">
        <v>28012</v>
      </c>
      <c r="I3455" s="89"/>
      <c r="J3455" s="89" t="s">
        <v>84</v>
      </c>
      <c r="K3455" s="89" t="s">
        <v>76</v>
      </c>
      <c r="L3455" s="89" t="s">
        <v>101</v>
      </c>
      <c r="M3455" s="89" t="s">
        <v>234</v>
      </c>
      <c r="N3455" s="89" t="s">
        <v>344</v>
      </c>
      <c r="O3455" s="92" t="s">
        <v>8544</v>
      </c>
      <c r="P3455" s="93" t="s">
        <v>57</v>
      </c>
      <c r="Q3455" s="110" t="s">
        <v>5322</v>
      </c>
      <c r="R3455" s="94"/>
      <c r="S3455" s="95">
        <v>46168</v>
      </c>
      <c r="T3455" s="95" t="s">
        <v>5203</v>
      </c>
      <c r="U3455" s="95" t="s">
        <v>1125</v>
      </c>
      <c r="V3455" s="91">
        <v>46156</v>
      </c>
      <c r="W3455" s="91">
        <v>46161</v>
      </c>
      <c r="X3455" s="91">
        <v>46168</v>
      </c>
      <c r="Y3455" s="96"/>
      <c r="Z3455" s="89"/>
      <c r="AA3455" s="95"/>
      <c r="AB3455" s="89"/>
      <c r="AC3455" s="109"/>
      <c r="AD3455" s="89"/>
      <c r="AE3455" s="89"/>
      <c r="AF3455" s="191"/>
      <c r="AG3455" s="194"/>
      <c r="AH3455" s="193"/>
      <c r="AI3455" s="97"/>
      <c r="AJ3455" s="97"/>
      <c r="AK3455" s="97"/>
      <c r="AL3455" s="45" t="s">
        <v>67</v>
      </c>
      <c r="AM3455" s="160" t="str">
        <f>MONTH(B3455)&amp;"/"&amp;YEAR(B3455)</f>
        <v>3/2026</v>
      </c>
      <c r="AN3455" s="45">
        <f>WEEKNUM(B3455)-WEEKNUM(EOMONTH(B3455,-1)+1)+1</f>
        <v>4</v>
      </c>
      <c r="AO3455" s="45" t="str">
        <f>MONTH(R3455)&amp;"/"&amp;YEAR(R3455)</f>
        <v>1/1900</v>
      </c>
      <c r="AP3455" s="45" t="e">
        <f>WEEKNUM(R3455)-WEEKNUM(EOMONTH(R3455,-1)+1)+1</f>
        <v>#NUM!</v>
      </c>
      <c r="AQ3455" s="45">
        <f>IF(AU3455="S",IF(Q3455="1. Aceitou o programa",R3455-B3455,0),0)</f>
        <v>0</v>
      </c>
      <c r="AR3455" s="45">
        <f>IF(AU3455="S",IF(AND(S3455&lt;&gt;"",R3455&lt;&gt;""),S3455-R3455,0),0)</f>
        <v>0</v>
      </c>
      <c r="AS3455" s="45">
        <f>IF(AU3455="S",IF(Q3455="1. Aceitou o programa",IF(OR(X3455="Não se Aplica",X3455=""),IF(OR(W3455="Não se Aplica",W3455=""),0,W3455-V3455),AVERAGE(X3455-W3455,W3455-V3455)),0),0)</f>
        <v>0</v>
      </c>
      <c r="AT3455" s="45">
        <f>IF(AU3455="S",IF(AND(Q3455="1. Aceitou o programa",AB3455="Realizada"),IFERROR(IF(AA3455="",0,AA3455-R3455),0),0),0)</f>
        <v>0</v>
      </c>
      <c r="AU3455" s="45" t="str">
        <f>_xlfn.XLOOKUP(U3455,'Lista Suspensa'!$AA$20:$AA$23,'Lista Suspensa'!$AB$20:$AB$23,"N/A")</f>
        <v>S</v>
      </c>
    </row>
    <row r="3456" spans="1:47" ht="12" customHeight="1" x14ac:dyDescent="0.3">
      <c r="A3456" s="87" t="s">
        <v>47</v>
      </c>
      <c r="B3456" s="88">
        <v>46104</v>
      </c>
      <c r="C3456" s="89" t="s">
        <v>48</v>
      </c>
      <c r="D3456" s="89" t="s">
        <v>49</v>
      </c>
      <c r="E3456" s="189">
        <v>95592027</v>
      </c>
      <c r="F3456" s="197" t="s">
        <v>8545</v>
      </c>
      <c r="G3456" s="90">
        <v>82796157504</v>
      </c>
      <c r="H3456" s="91">
        <v>30233</v>
      </c>
      <c r="I3456" s="89"/>
      <c r="J3456" s="89" t="s">
        <v>84</v>
      </c>
      <c r="K3456" s="89" t="s">
        <v>52</v>
      </c>
      <c r="L3456" s="89" t="s">
        <v>85</v>
      </c>
      <c r="M3456" s="89" t="s">
        <v>1539</v>
      </c>
      <c r="N3456" s="89" t="s">
        <v>137</v>
      </c>
      <c r="O3456" s="92" t="s">
        <v>8546</v>
      </c>
      <c r="P3456" s="93" t="s">
        <v>57</v>
      </c>
      <c r="Q3456" s="110" t="s">
        <v>5322</v>
      </c>
      <c r="R3456" s="94"/>
      <c r="S3456" s="95">
        <v>46168</v>
      </c>
      <c r="T3456" s="95" t="s">
        <v>5203</v>
      </c>
      <c r="U3456" s="95" t="s">
        <v>1125</v>
      </c>
      <c r="V3456" s="91">
        <v>46156</v>
      </c>
      <c r="W3456" s="91">
        <v>46161</v>
      </c>
      <c r="X3456" s="91">
        <v>46168</v>
      </c>
      <c r="Y3456" s="96"/>
      <c r="Z3456" s="89"/>
      <c r="AA3456" s="95"/>
      <c r="AB3456" s="89"/>
      <c r="AC3456" s="109"/>
      <c r="AD3456" s="89"/>
      <c r="AE3456" s="89"/>
      <c r="AF3456" s="191"/>
      <c r="AG3456" s="194"/>
      <c r="AH3456" s="193"/>
      <c r="AI3456" s="97"/>
      <c r="AJ3456" s="97"/>
      <c r="AK3456" s="97"/>
      <c r="AL3456" s="45" t="s">
        <v>67</v>
      </c>
      <c r="AM3456" s="160" t="str">
        <f>MONTH(B3456)&amp;"/"&amp;YEAR(B3456)</f>
        <v>3/2026</v>
      </c>
      <c r="AN3456" s="45">
        <f>WEEKNUM(B3456)-WEEKNUM(EOMONTH(B3456,-1)+1)+1</f>
        <v>4</v>
      </c>
      <c r="AO3456" s="45" t="str">
        <f>MONTH(R3456)&amp;"/"&amp;YEAR(R3456)</f>
        <v>1/1900</v>
      </c>
      <c r="AP3456" s="45" t="e">
        <f>WEEKNUM(R3456)-WEEKNUM(EOMONTH(R3456,-1)+1)+1</f>
        <v>#NUM!</v>
      </c>
      <c r="AQ3456" s="45">
        <f>IF(AU3456="S",IF(Q3456="1. Aceitou o programa",R3456-B3456,0),0)</f>
        <v>0</v>
      </c>
      <c r="AR3456" s="45">
        <f>IF(AU3456="S",IF(AND(S3456&lt;&gt;"",R3456&lt;&gt;""),S3456-R3456,0),0)</f>
        <v>0</v>
      </c>
      <c r="AS3456" s="45">
        <f>IF(AU3456="S",IF(Q3456="1. Aceitou o programa",IF(OR(X3456="Não se Aplica",X3456=""),IF(OR(W3456="Não se Aplica",W3456=""),0,W3456-V3456),AVERAGE(X3456-W3456,W3456-V3456)),0),0)</f>
        <v>0</v>
      </c>
      <c r="AT3456" s="45">
        <f>IF(AU3456="S",IF(AND(Q3456="1. Aceitou o programa",AB3456="Realizada"),IFERROR(IF(AA3456="",0,AA3456-R3456),0),0),0)</f>
        <v>0</v>
      </c>
      <c r="AU3456" s="45" t="str">
        <f>_xlfn.XLOOKUP(U3456,'Lista Suspensa'!$AA$20:$AA$23,'Lista Suspensa'!$AB$20:$AB$23,"N/A")</f>
        <v>S</v>
      </c>
    </row>
    <row r="3457" spans="1:47" ht="12" customHeight="1" x14ac:dyDescent="0.3">
      <c r="A3457" s="87" t="s">
        <v>47</v>
      </c>
      <c r="B3457" s="88">
        <v>46104</v>
      </c>
      <c r="C3457" s="89" t="s">
        <v>48</v>
      </c>
      <c r="D3457" s="89" t="s">
        <v>49</v>
      </c>
      <c r="E3457" s="189">
        <v>93555278</v>
      </c>
      <c r="F3457" s="197" t="s">
        <v>8547</v>
      </c>
      <c r="G3457" s="90">
        <v>32976751870</v>
      </c>
      <c r="H3457" s="91">
        <v>31502</v>
      </c>
      <c r="I3457" s="89"/>
      <c r="J3457" s="89" t="s">
        <v>84</v>
      </c>
      <c r="K3457" s="89" t="s">
        <v>52</v>
      </c>
      <c r="L3457" s="89" t="s">
        <v>85</v>
      </c>
      <c r="M3457" s="89" t="s">
        <v>8548</v>
      </c>
      <c r="N3457" s="89" t="s">
        <v>4188</v>
      </c>
      <c r="O3457" s="92" t="s">
        <v>8549</v>
      </c>
      <c r="P3457" s="93" t="s">
        <v>57</v>
      </c>
      <c r="Q3457" s="110" t="s">
        <v>5322</v>
      </c>
      <c r="R3457" s="94"/>
      <c r="S3457" s="95">
        <v>46168</v>
      </c>
      <c r="T3457" s="95" t="s">
        <v>5203</v>
      </c>
      <c r="U3457" s="95" t="s">
        <v>1125</v>
      </c>
      <c r="V3457" s="91">
        <v>46156</v>
      </c>
      <c r="W3457" s="91">
        <v>46161</v>
      </c>
      <c r="X3457" s="91">
        <v>46168</v>
      </c>
      <c r="Y3457" s="96"/>
      <c r="Z3457" s="89"/>
      <c r="AA3457" s="95"/>
      <c r="AB3457" s="89"/>
      <c r="AC3457" s="109"/>
      <c r="AD3457" s="89"/>
      <c r="AE3457" s="89"/>
      <c r="AF3457" s="191"/>
      <c r="AG3457" s="194"/>
      <c r="AH3457" s="193"/>
      <c r="AI3457" s="97"/>
      <c r="AJ3457" s="97"/>
      <c r="AK3457" s="97"/>
      <c r="AL3457" s="45" t="s">
        <v>67</v>
      </c>
      <c r="AM3457" s="160" t="str">
        <f>MONTH(B3457)&amp;"/"&amp;YEAR(B3457)</f>
        <v>3/2026</v>
      </c>
      <c r="AN3457" s="45">
        <f>WEEKNUM(B3457)-WEEKNUM(EOMONTH(B3457,-1)+1)+1</f>
        <v>4</v>
      </c>
      <c r="AO3457" s="45" t="str">
        <f>MONTH(R3457)&amp;"/"&amp;YEAR(R3457)</f>
        <v>1/1900</v>
      </c>
      <c r="AP3457" s="45" t="e">
        <f>WEEKNUM(R3457)-WEEKNUM(EOMONTH(R3457,-1)+1)+1</f>
        <v>#NUM!</v>
      </c>
      <c r="AQ3457" s="45">
        <f>IF(AU3457="S",IF(Q3457="1. Aceitou o programa",R3457-B3457,0),0)</f>
        <v>0</v>
      </c>
      <c r="AR3457" s="45">
        <f>IF(AU3457="S",IF(AND(S3457&lt;&gt;"",R3457&lt;&gt;""),S3457-R3457,0),0)</f>
        <v>0</v>
      </c>
      <c r="AS3457" s="45">
        <f>IF(AU3457="S",IF(Q3457="1. Aceitou o programa",IF(OR(X3457="Não se Aplica",X3457=""),IF(OR(W3457="Não se Aplica",W3457=""),0,W3457-V3457),AVERAGE(X3457-W3457,W3457-V3457)),0),0)</f>
        <v>0</v>
      </c>
      <c r="AT3457" s="45">
        <f>IF(AU3457="S",IF(AND(Q3457="1. Aceitou o programa",AB3457="Realizada"),IFERROR(IF(AA3457="",0,AA3457-R3457),0),0),0)</f>
        <v>0</v>
      </c>
      <c r="AU3457" s="45" t="str">
        <f>_xlfn.XLOOKUP(U3457,'Lista Suspensa'!$AA$20:$AA$23,'Lista Suspensa'!$AB$20:$AB$23,"N/A")</f>
        <v>S</v>
      </c>
    </row>
    <row r="3458" spans="1:47" ht="12" customHeight="1" x14ac:dyDescent="0.3">
      <c r="A3458" s="87" t="s">
        <v>47</v>
      </c>
      <c r="B3458" s="88">
        <v>46104</v>
      </c>
      <c r="C3458" s="89" t="s">
        <v>48</v>
      </c>
      <c r="D3458" s="89" t="s">
        <v>49</v>
      </c>
      <c r="E3458" s="189">
        <v>85541786</v>
      </c>
      <c r="F3458" s="197" t="s">
        <v>8550</v>
      </c>
      <c r="G3458" s="90">
        <v>1344421300</v>
      </c>
      <c r="H3458" s="91">
        <v>31217</v>
      </c>
      <c r="I3458" s="89"/>
      <c r="J3458" s="89" t="s">
        <v>51</v>
      </c>
      <c r="K3458" s="89" t="s">
        <v>76</v>
      </c>
      <c r="L3458" s="89" t="s">
        <v>95</v>
      </c>
      <c r="M3458" s="89" t="s">
        <v>222</v>
      </c>
      <c r="N3458" s="89" t="s">
        <v>137</v>
      </c>
      <c r="O3458" s="92" t="s">
        <v>8551</v>
      </c>
      <c r="P3458" s="93" t="s">
        <v>57</v>
      </c>
      <c r="Q3458" s="110" t="s">
        <v>5322</v>
      </c>
      <c r="R3458" s="94"/>
      <c r="S3458" s="95">
        <v>46168</v>
      </c>
      <c r="T3458" s="95" t="s">
        <v>5203</v>
      </c>
      <c r="U3458" s="95" t="s">
        <v>1125</v>
      </c>
      <c r="V3458" s="91">
        <v>46156</v>
      </c>
      <c r="W3458" s="91">
        <v>46161</v>
      </c>
      <c r="X3458" s="91">
        <v>46168</v>
      </c>
      <c r="Y3458" s="96"/>
      <c r="Z3458" s="89"/>
      <c r="AA3458" s="95"/>
      <c r="AB3458" s="89"/>
      <c r="AC3458" s="109"/>
      <c r="AD3458" s="89"/>
      <c r="AE3458" s="89"/>
      <c r="AF3458" s="191"/>
      <c r="AG3458" s="194"/>
      <c r="AH3458" s="193"/>
      <c r="AI3458" s="97"/>
      <c r="AJ3458" s="97"/>
      <c r="AK3458" s="97"/>
      <c r="AL3458" s="45" t="s">
        <v>67</v>
      </c>
      <c r="AM3458" s="160" t="str">
        <f>MONTH(B3458)&amp;"/"&amp;YEAR(B3458)</f>
        <v>3/2026</v>
      </c>
      <c r="AN3458" s="45">
        <f>WEEKNUM(B3458)-WEEKNUM(EOMONTH(B3458,-1)+1)+1</f>
        <v>4</v>
      </c>
      <c r="AO3458" s="45" t="str">
        <f>MONTH(R3458)&amp;"/"&amp;YEAR(R3458)</f>
        <v>1/1900</v>
      </c>
      <c r="AP3458" s="45" t="e">
        <f>WEEKNUM(R3458)-WEEKNUM(EOMONTH(R3458,-1)+1)+1</f>
        <v>#NUM!</v>
      </c>
      <c r="AQ3458" s="45">
        <f>IF(AU3458="S",IF(Q3458="1. Aceitou o programa",R3458-B3458,0),0)</f>
        <v>0</v>
      </c>
      <c r="AR3458" s="45">
        <f>IF(AU3458="S",IF(AND(S3458&lt;&gt;"",R3458&lt;&gt;""),S3458-R3458,0),0)</f>
        <v>0</v>
      </c>
      <c r="AS3458" s="45">
        <f>IF(AU3458="S",IF(Q3458="1. Aceitou o programa",IF(OR(X3458="Não se Aplica",X3458=""),IF(OR(W3458="Não se Aplica",W3458=""),0,W3458-V3458),AVERAGE(X3458-W3458,W3458-V3458)),0),0)</f>
        <v>0</v>
      </c>
      <c r="AT3458" s="45">
        <f>IF(AU3458="S",IF(AND(Q3458="1. Aceitou o programa",AB3458="Realizada"),IFERROR(IF(AA3458="",0,AA3458-R3458),0),0),0)</f>
        <v>0</v>
      </c>
      <c r="AU3458" s="45" t="str">
        <f>_xlfn.XLOOKUP(U3458,'Lista Suspensa'!$AA$20:$AA$23,'Lista Suspensa'!$AB$20:$AB$23,"N/A")</f>
        <v>S</v>
      </c>
    </row>
    <row r="3459" spans="1:47" ht="12" customHeight="1" x14ac:dyDescent="0.3">
      <c r="A3459" s="87" t="s">
        <v>47</v>
      </c>
      <c r="B3459" s="88">
        <v>46104</v>
      </c>
      <c r="C3459" s="89" t="s">
        <v>48</v>
      </c>
      <c r="D3459" s="89" t="s">
        <v>49</v>
      </c>
      <c r="E3459" s="189">
        <v>85542446</v>
      </c>
      <c r="F3459" s="197" t="s">
        <v>8552</v>
      </c>
      <c r="G3459" s="90">
        <v>7561157878</v>
      </c>
      <c r="H3459" s="91">
        <v>23019</v>
      </c>
      <c r="I3459" s="89"/>
      <c r="J3459" s="89" t="s">
        <v>51</v>
      </c>
      <c r="K3459" s="89" t="s">
        <v>52</v>
      </c>
      <c r="L3459" s="89" t="s">
        <v>85</v>
      </c>
      <c r="M3459" s="89" t="s">
        <v>8553</v>
      </c>
      <c r="N3459" s="89" t="s">
        <v>176</v>
      </c>
      <c r="O3459" s="92" t="s">
        <v>8554</v>
      </c>
      <c r="P3459" s="93" t="s">
        <v>57</v>
      </c>
      <c r="Q3459" s="110" t="s">
        <v>5322</v>
      </c>
      <c r="R3459" s="94"/>
      <c r="S3459" s="95">
        <v>46168</v>
      </c>
      <c r="T3459" s="95" t="s">
        <v>5203</v>
      </c>
      <c r="U3459" s="95" t="s">
        <v>1125</v>
      </c>
      <c r="V3459" s="91">
        <v>46156</v>
      </c>
      <c r="W3459" s="91">
        <v>46161</v>
      </c>
      <c r="X3459" s="91">
        <v>46168</v>
      </c>
      <c r="Y3459" s="96"/>
      <c r="Z3459" s="89"/>
      <c r="AA3459" s="95"/>
      <c r="AB3459" s="89"/>
      <c r="AC3459" s="109"/>
      <c r="AD3459" s="89"/>
      <c r="AE3459" s="89"/>
      <c r="AF3459" s="191"/>
      <c r="AG3459" s="194"/>
      <c r="AH3459" s="193"/>
      <c r="AI3459" s="97"/>
      <c r="AJ3459" s="97"/>
      <c r="AK3459" s="97"/>
      <c r="AL3459" s="45" t="s">
        <v>67</v>
      </c>
      <c r="AM3459" s="160" t="str">
        <f>MONTH(B3459)&amp;"/"&amp;YEAR(B3459)</f>
        <v>3/2026</v>
      </c>
      <c r="AN3459" s="45">
        <f>WEEKNUM(B3459)-WEEKNUM(EOMONTH(B3459,-1)+1)+1</f>
        <v>4</v>
      </c>
      <c r="AO3459" s="45" t="str">
        <f>MONTH(R3459)&amp;"/"&amp;YEAR(R3459)</f>
        <v>1/1900</v>
      </c>
      <c r="AP3459" s="45" t="e">
        <f>WEEKNUM(R3459)-WEEKNUM(EOMONTH(R3459,-1)+1)+1</f>
        <v>#NUM!</v>
      </c>
      <c r="AQ3459" s="45">
        <f>IF(AU3459="S",IF(Q3459="1. Aceitou o programa",R3459-B3459,0),0)</f>
        <v>0</v>
      </c>
      <c r="AR3459" s="45">
        <f>IF(AU3459="S",IF(AND(S3459&lt;&gt;"",R3459&lt;&gt;""),S3459-R3459,0),0)</f>
        <v>0</v>
      </c>
      <c r="AS3459" s="45">
        <f>IF(AU3459="S",IF(Q3459="1. Aceitou o programa",IF(OR(X3459="Não se Aplica",X3459=""),IF(OR(W3459="Não se Aplica",W3459=""),0,W3459-V3459),AVERAGE(X3459-W3459,W3459-V3459)),0),0)</f>
        <v>0</v>
      </c>
      <c r="AT3459" s="45">
        <f>IF(AU3459="S",IF(AND(Q3459="1. Aceitou o programa",AB3459="Realizada"),IFERROR(IF(AA3459="",0,AA3459-R3459),0),0),0)</f>
        <v>0</v>
      </c>
      <c r="AU3459" s="45" t="str">
        <f>_xlfn.XLOOKUP(U3459,'Lista Suspensa'!$AA$20:$AA$23,'Lista Suspensa'!$AB$20:$AB$23,"N/A")</f>
        <v>S</v>
      </c>
    </row>
    <row r="3460" spans="1:47" ht="12" customHeight="1" x14ac:dyDescent="0.3">
      <c r="A3460" s="87" t="s">
        <v>47</v>
      </c>
      <c r="B3460" s="88">
        <v>46104</v>
      </c>
      <c r="C3460" s="89" t="s">
        <v>48</v>
      </c>
      <c r="D3460" s="89" t="s">
        <v>49</v>
      </c>
      <c r="E3460" s="189">
        <v>85592733</v>
      </c>
      <c r="F3460" s="197" t="s">
        <v>8555</v>
      </c>
      <c r="G3460" s="90">
        <v>604611790</v>
      </c>
      <c r="H3460" s="91">
        <v>23647</v>
      </c>
      <c r="I3460" s="89"/>
      <c r="J3460" s="89" t="s">
        <v>84</v>
      </c>
      <c r="K3460" s="89" t="s">
        <v>76</v>
      </c>
      <c r="L3460" s="89" t="s">
        <v>8556</v>
      </c>
      <c r="M3460" s="89" t="s">
        <v>234</v>
      </c>
      <c r="N3460" s="89" t="s">
        <v>344</v>
      </c>
      <c r="O3460" s="92" t="s">
        <v>8557</v>
      </c>
      <c r="P3460" s="93" t="s">
        <v>57</v>
      </c>
      <c r="Q3460" s="110" t="s">
        <v>5322</v>
      </c>
      <c r="R3460" s="94"/>
      <c r="S3460" s="95">
        <v>46168</v>
      </c>
      <c r="T3460" s="95" t="s">
        <v>5203</v>
      </c>
      <c r="U3460" s="95" t="s">
        <v>1125</v>
      </c>
      <c r="V3460" s="91">
        <v>46156</v>
      </c>
      <c r="W3460" s="91">
        <v>46161</v>
      </c>
      <c r="X3460" s="91">
        <v>46168</v>
      </c>
      <c r="Y3460" s="96"/>
      <c r="Z3460" s="89"/>
      <c r="AA3460" s="95"/>
      <c r="AB3460" s="89"/>
      <c r="AC3460" s="109"/>
      <c r="AD3460" s="89"/>
      <c r="AE3460" s="89"/>
      <c r="AF3460" s="191"/>
      <c r="AG3460" s="194"/>
      <c r="AH3460" s="193"/>
      <c r="AI3460" s="97"/>
      <c r="AJ3460" s="97"/>
      <c r="AK3460" s="97"/>
      <c r="AL3460" s="45" t="s">
        <v>67</v>
      </c>
      <c r="AM3460" s="160" t="str">
        <f>MONTH(B3460)&amp;"/"&amp;YEAR(B3460)</f>
        <v>3/2026</v>
      </c>
      <c r="AN3460" s="45">
        <f>WEEKNUM(B3460)-WEEKNUM(EOMONTH(B3460,-1)+1)+1</f>
        <v>4</v>
      </c>
      <c r="AO3460" s="45" t="str">
        <f>MONTH(R3460)&amp;"/"&amp;YEAR(R3460)</f>
        <v>1/1900</v>
      </c>
      <c r="AP3460" s="45" t="e">
        <f>WEEKNUM(R3460)-WEEKNUM(EOMONTH(R3460,-1)+1)+1</f>
        <v>#NUM!</v>
      </c>
      <c r="AQ3460" s="45">
        <f>IF(AU3460="S",IF(Q3460="1. Aceitou o programa",R3460-B3460,0),0)</f>
        <v>0</v>
      </c>
      <c r="AR3460" s="45">
        <f>IF(AU3460="S",IF(AND(S3460&lt;&gt;"",R3460&lt;&gt;""),S3460-R3460,0),0)</f>
        <v>0</v>
      </c>
      <c r="AS3460" s="45">
        <f>IF(AU3460="S",IF(Q3460="1. Aceitou o programa",IF(OR(X3460="Não se Aplica",X3460=""),IF(OR(W3460="Não se Aplica",W3460=""),0,W3460-V3460),AVERAGE(X3460-W3460,W3460-V3460)),0),0)</f>
        <v>0</v>
      </c>
      <c r="AT3460" s="45">
        <f>IF(AU3460="S",IF(AND(Q3460="1. Aceitou o programa",AB3460="Realizada"),IFERROR(IF(AA3460="",0,AA3460-R3460),0),0),0)</f>
        <v>0</v>
      </c>
      <c r="AU3460" s="45" t="str">
        <f>_xlfn.XLOOKUP(U3460,'Lista Suspensa'!$AA$20:$AA$23,'Lista Suspensa'!$AB$20:$AB$23,"N/A")</f>
        <v>S</v>
      </c>
    </row>
    <row r="3461" spans="1:47" ht="12" customHeight="1" x14ac:dyDescent="0.3">
      <c r="A3461" s="87" t="s">
        <v>47</v>
      </c>
      <c r="B3461" s="88">
        <v>46104</v>
      </c>
      <c r="C3461" s="89" t="s">
        <v>48</v>
      </c>
      <c r="D3461" s="89" t="s">
        <v>49</v>
      </c>
      <c r="E3461" s="189">
        <v>85593653</v>
      </c>
      <c r="F3461" s="197" t="s">
        <v>8558</v>
      </c>
      <c r="G3461" s="90">
        <v>17281249721</v>
      </c>
      <c r="H3461" s="91">
        <v>36052</v>
      </c>
      <c r="I3461" s="89"/>
      <c r="J3461" s="89" t="s">
        <v>51</v>
      </c>
      <c r="K3461" s="89" t="s">
        <v>76</v>
      </c>
      <c r="L3461" s="89" t="s">
        <v>8556</v>
      </c>
      <c r="M3461" s="89" t="s">
        <v>234</v>
      </c>
      <c r="N3461" s="89" t="s">
        <v>344</v>
      </c>
      <c r="O3461" s="92" t="s">
        <v>8559</v>
      </c>
      <c r="P3461" s="93" t="s">
        <v>57</v>
      </c>
      <c r="Q3461" s="110" t="s">
        <v>5322</v>
      </c>
      <c r="R3461" s="94"/>
      <c r="S3461" s="95">
        <v>46168</v>
      </c>
      <c r="T3461" s="95" t="s">
        <v>5203</v>
      </c>
      <c r="U3461" s="95" t="s">
        <v>1125</v>
      </c>
      <c r="V3461" s="91">
        <v>46156</v>
      </c>
      <c r="W3461" s="91">
        <v>46161</v>
      </c>
      <c r="X3461" s="91">
        <v>46168</v>
      </c>
      <c r="Y3461" s="96"/>
      <c r="Z3461" s="89"/>
      <c r="AA3461" s="95"/>
      <c r="AB3461" s="89"/>
      <c r="AC3461" s="109"/>
      <c r="AD3461" s="89"/>
      <c r="AE3461" s="89"/>
      <c r="AF3461" s="191"/>
      <c r="AG3461" s="194"/>
      <c r="AH3461" s="193"/>
      <c r="AI3461" s="97"/>
      <c r="AJ3461" s="97"/>
      <c r="AK3461" s="97"/>
      <c r="AL3461" s="45" t="s">
        <v>67</v>
      </c>
      <c r="AM3461" s="160" t="str">
        <f>MONTH(B3461)&amp;"/"&amp;YEAR(B3461)</f>
        <v>3/2026</v>
      </c>
      <c r="AN3461" s="45">
        <f>WEEKNUM(B3461)-WEEKNUM(EOMONTH(B3461,-1)+1)+1</f>
        <v>4</v>
      </c>
      <c r="AO3461" s="45" t="str">
        <f>MONTH(R3461)&amp;"/"&amp;YEAR(R3461)</f>
        <v>1/1900</v>
      </c>
      <c r="AP3461" s="45" t="e">
        <f>WEEKNUM(R3461)-WEEKNUM(EOMONTH(R3461,-1)+1)+1</f>
        <v>#NUM!</v>
      </c>
      <c r="AQ3461" s="45">
        <f>IF(AU3461="S",IF(Q3461="1. Aceitou o programa",R3461-B3461,0),0)</f>
        <v>0</v>
      </c>
      <c r="AR3461" s="45">
        <f>IF(AU3461="S",IF(AND(S3461&lt;&gt;"",R3461&lt;&gt;""),S3461-R3461,0),0)</f>
        <v>0</v>
      </c>
      <c r="AS3461" s="45">
        <f>IF(AU3461="S",IF(Q3461="1. Aceitou o programa",IF(OR(X3461="Não se Aplica",X3461=""),IF(OR(W3461="Não se Aplica",W3461=""),0,W3461-V3461),AVERAGE(X3461-W3461,W3461-V3461)),0),0)</f>
        <v>0</v>
      </c>
      <c r="AT3461" s="45">
        <f>IF(AU3461="S",IF(AND(Q3461="1. Aceitou o programa",AB3461="Realizada"),IFERROR(IF(AA3461="",0,AA3461-R3461),0),0),0)</f>
        <v>0</v>
      </c>
      <c r="AU3461" s="45" t="str">
        <f>_xlfn.XLOOKUP(U3461,'Lista Suspensa'!$AA$20:$AA$23,'Lista Suspensa'!$AB$20:$AB$23,"N/A")</f>
        <v>S</v>
      </c>
    </row>
    <row r="3462" spans="1:47" ht="12" customHeight="1" x14ac:dyDescent="0.3">
      <c r="A3462" s="87" t="s">
        <v>47</v>
      </c>
      <c r="B3462" s="88">
        <v>46104</v>
      </c>
      <c r="C3462" s="89" t="s">
        <v>48</v>
      </c>
      <c r="D3462" s="89" t="s">
        <v>49</v>
      </c>
      <c r="E3462" s="189">
        <v>979106184</v>
      </c>
      <c r="F3462" s="197" t="s">
        <v>8560</v>
      </c>
      <c r="G3462" s="90">
        <v>38343509749</v>
      </c>
      <c r="H3462" s="91">
        <v>13297</v>
      </c>
      <c r="I3462" s="89"/>
      <c r="J3462" s="89" t="s">
        <v>51</v>
      </c>
      <c r="K3462" s="89" t="s">
        <v>76</v>
      </c>
      <c r="L3462" s="89" t="s">
        <v>95</v>
      </c>
      <c r="M3462" s="89" t="s">
        <v>96</v>
      </c>
      <c r="N3462" s="89" t="s">
        <v>87</v>
      </c>
      <c r="O3462" s="92" t="s">
        <v>8561</v>
      </c>
      <c r="P3462" s="93" t="s">
        <v>57</v>
      </c>
      <c r="Q3462" s="110" t="s">
        <v>5322</v>
      </c>
      <c r="R3462" s="94"/>
      <c r="S3462" s="95">
        <v>46168</v>
      </c>
      <c r="T3462" s="95" t="s">
        <v>5203</v>
      </c>
      <c r="U3462" s="95" t="s">
        <v>1125</v>
      </c>
      <c r="V3462" s="91">
        <v>46156</v>
      </c>
      <c r="W3462" s="91">
        <v>46161</v>
      </c>
      <c r="X3462" s="91">
        <v>46168</v>
      </c>
      <c r="Y3462" s="96"/>
      <c r="Z3462" s="89"/>
      <c r="AA3462" s="95"/>
      <c r="AB3462" s="89"/>
      <c r="AC3462" s="109"/>
      <c r="AD3462" s="89"/>
      <c r="AE3462" s="89"/>
      <c r="AF3462" s="191"/>
      <c r="AG3462" s="194"/>
      <c r="AH3462" s="193"/>
      <c r="AI3462" s="97"/>
      <c r="AJ3462" s="97"/>
      <c r="AK3462" s="97"/>
      <c r="AL3462" s="45" t="s">
        <v>67</v>
      </c>
      <c r="AM3462" s="160" t="str">
        <f>MONTH(B3462)&amp;"/"&amp;YEAR(B3462)</f>
        <v>3/2026</v>
      </c>
      <c r="AN3462" s="45">
        <f>WEEKNUM(B3462)-WEEKNUM(EOMONTH(B3462,-1)+1)+1</f>
        <v>4</v>
      </c>
      <c r="AO3462" s="45" t="str">
        <f>MONTH(R3462)&amp;"/"&amp;YEAR(R3462)</f>
        <v>1/1900</v>
      </c>
      <c r="AP3462" s="45" t="e">
        <f>WEEKNUM(R3462)-WEEKNUM(EOMONTH(R3462,-1)+1)+1</f>
        <v>#NUM!</v>
      </c>
      <c r="AQ3462" s="45">
        <f>IF(AU3462="S",IF(Q3462="1. Aceitou o programa",R3462-B3462,0),0)</f>
        <v>0</v>
      </c>
      <c r="AR3462" s="45">
        <f>IF(AU3462="S",IF(AND(S3462&lt;&gt;"",R3462&lt;&gt;""),S3462-R3462,0),0)</f>
        <v>0</v>
      </c>
      <c r="AS3462" s="45">
        <f>IF(AU3462="S",IF(Q3462="1. Aceitou o programa",IF(OR(X3462="Não se Aplica",X3462=""),IF(OR(W3462="Não se Aplica",W3462=""),0,W3462-V3462),AVERAGE(X3462-W3462,W3462-V3462)),0),0)</f>
        <v>0</v>
      </c>
      <c r="AT3462" s="45">
        <f>IF(AU3462="S",IF(AND(Q3462="1. Aceitou o programa",AB3462="Realizada"),IFERROR(IF(AA3462="",0,AA3462-R3462),0),0),0)</f>
        <v>0</v>
      </c>
      <c r="AU3462" s="45" t="str">
        <f>_xlfn.XLOOKUP(U3462,'Lista Suspensa'!$AA$20:$AA$23,'Lista Suspensa'!$AB$20:$AB$23,"N/A")</f>
        <v>S</v>
      </c>
    </row>
    <row r="3463" spans="1:47" ht="12" customHeight="1" x14ac:dyDescent="0.3">
      <c r="A3463" s="87" t="s">
        <v>47</v>
      </c>
      <c r="B3463" s="88">
        <v>46104</v>
      </c>
      <c r="C3463" s="89" t="s">
        <v>48</v>
      </c>
      <c r="D3463" s="89" t="s">
        <v>49</v>
      </c>
      <c r="E3463" s="189">
        <v>887932282</v>
      </c>
      <c r="F3463" s="197" t="s">
        <v>8562</v>
      </c>
      <c r="G3463" s="90">
        <v>46894160791</v>
      </c>
      <c r="H3463" s="91">
        <v>19533</v>
      </c>
      <c r="I3463" s="89"/>
      <c r="J3463" s="89" t="s">
        <v>84</v>
      </c>
      <c r="K3463" s="89" t="s">
        <v>76</v>
      </c>
      <c r="L3463" s="89" t="s">
        <v>95</v>
      </c>
      <c r="M3463" s="89" t="s">
        <v>96</v>
      </c>
      <c r="N3463" s="89" t="s">
        <v>87</v>
      </c>
      <c r="O3463" s="92" t="s">
        <v>8563</v>
      </c>
      <c r="P3463" s="93" t="s">
        <v>57</v>
      </c>
      <c r="Q3463" s="110" t="s">
        <v>5322</v>
      </c>
      <c r="R3463" s="94"/>
      <c r="S3463" s="95">
        <v>46168</v>
      </c>
      <c r="T3463" s="95" t="s">
        <v>5203</v>
      </c>
      <c r="U3463" s="95" t="s">
        <v>1125</v>
      </c>
      <c r="V3463" s="91">
        <v>46156</v>
      </c>
      <c r="W3463" s="91">
        <v>46161</v>
      </c>
      <c r="X3463" s="91">
        <v>46168</v>
      </c>
      <c r="Y3463" s="96"/>
      <c r="Z3463" s="89"/>
      <c r="AA3463" s="95"/>
      <c r="AB3463" s="89"/>
      <c r="AC3463" s="109"/>
      <c r="AD3463" s="89"/>
      <c r="AE3463" s="89"/>
      <c r="AF3463" s="191"/>
      <c r="AG3463" s="194"/>
      <c r="AH3463" s="193"/>
      <c r="AI3463" s="97"/>
      <c r="AJ3463" s="97"/>
      <c r="AK3463" s="97"/>
      <c r="AL3463" s="45" t="s">
        <v>67</v>
      </c>
      <c r="AM3463" s="160" t="str">
        <f>MONTH(B3463)&amp;"/"&amp;YEAR(B3463)</f>
        <v>3/2026</v>
      </c>
      <c r="AN3463" s="45">
        <f>WEEKNUM(B3463)-WEEKNUM(EOMONTH(B3463,-1)+1)+1</f>
        <v>4</v>
      </c>
      <c r="AO3463" s="45" t="str">
        <f>MONTH(R3463)&amp;"/"&amp;YEAR(R3463)</f>
        <v>1/1900</v>
      </c>
      <c r="AP3463" s="45" t="e">
        <f>WEEKNUM(R3463)-WEEKNUM(EOMONTH(R3463,-1)+1)+1</f>
        <v>#NUM!</v>
      </c>
      <c r="AQ3463" s="45">
        <f>IF(AU3463="S",IF(Q3463="1. Aceitou o programa",R3463-B3463,0),0)</f>
        <v>0</v>
      </c>
      <c r="AR3463" s="45">
        <f>IF(AU3463="S",IF(AND(S3463&lt;&gt;"",R3463&lt;&gt;""),S3463-R3463,0),0)</f>
        <v>0</v>
      </c>
      <c r="AS3463" s="45">
        <f>IF(AU3463="S",IF(Q3463="1. Aceitou o programa",IF(OR(X3463="Não se Aplica",X3463=""),IF(OR(W3463="Não se Aplica",W3463=""),0,W3463-V3463),AVERAGE(X3463-W3463,W3463-V3463)),0),0)</f>
        <v>0</v>
      </c>
      <c r="AT3463" s="45">
        <f>IF(AU3463="S",IF(AND(Q3463="1. Aceitou o programa",AB3463="Realizada"),IFERROR(IF(AA3463="",0,AA3463-R3463),0),0),0)</f>
        <v>0</v>
      </c>
      <c r="AU3463" s="45" t="str">
        <f>_xlfn.XLOOKUP(U3463,'Lista Suspensa'!$AA$20:$AA$23,'Lista Suspensa'!$AB$20:$AB$23,"N/A")</f>
        <v>S</v>
      </c>
    </row>
    <row r="3464" spans="1:47" ht="12" customHeight="1" x14ac:dyDescent="0.3">
      <c r="A3464" s="87" t="s">
        <v>47</v>
      </c>
      <c r="B3464" s="88">
        <v>46104</v>
      </c>
      <c r="C3464" s="89" t="s">
        <v>48</v>
      </c>
      <c r="D3464" s="89" t="s">
        <v>49</v>
      </c>
      <c r="E3464" s="189">
        <v>82604538</v>
      </c>
      <c r="F3464" s="197" t="s">
        <v>8564</v>
      </c>
      <c r="G3464" s="90">
        <v>9314162729</v>
      </c>
      <c r="H3464" s="91">
        <v>29804</v>
      </c>
      <c r="I3464" s="89"/>
      <c r="J3464" s="89" t="s">
        <v>84</v>
      </c>
      <c r="K3464" s="89" t="s">
        <v>76</v>
      </c>
      <c r="L3464" s="89" t="s">
        <v>191</v>
      </c>
      <c r="M3464" s="89" t="s">
        <v>2889</v>
      </c>
      <c r="N3464" s="89" t="s">
        <v>137</v>
      </c>
      <c r="O3464" s="92" t="s">
        <v>8565</v>
      </c>
      <c r="P3464" s="93" t="s">
        <v>57</v>
      </c>
      <c r="Q3464" s="110" t="s">
        <v>5322</v>
      </c>
      <c r="R3464" s="94"/>
      <c r="S3464" s="95">
        <v>46168</v>
      </c>
      <c r="T3464" s="95" t="s">
        <v>5203</v>
      </c>
      <c r="U3464" s="95" t="s">
        <v>1125</v>
      </c>
      <c r="V3464" s="91">
        <v>46156</v>
      </c>
      <c r="W3464" s="91">
        <v>46161</v>
      </c>
      <c r="X3464" s="91">
        <v>46168</v>
      </c>
      <c r="Y3464" s="96"/>
      <c r="Z3464" s="89"/>
      <c r="AA3464" s="95"/>
      <c r="AB3464" s="89"/>
      <c r="AC3464" s="109"/>
      <c r="AD3464" s="89"/>
      <c r="AE3464" s="89"/>
      <c r="AF3464" s="191"/>
      <c r="AG3464" s="194"/>
      <c r="AH3464" s="193"/>
      <c r="AI3464" s="97"/>
      <c r="AJ3464" s="97"/>
      <c r="AK3464" s="97"/>
      <c r="AL3464" s="45" t="s">
        <v>67</v>
      </c>
      <c r="AM3464" s="160" t="str">
        <f>MONTH(B3464)&amp;"/"&amp;YEAR(B3464)</f>
        <v>3/2026</v>
      </c>
      <c r="AN3464" s="45">
        <f>WEEKNUM(B3464)-WEEKNUM(EOMONTH(B3464,-1)+1)+1</f>
        <v>4</v>
      </c>
      <c r="AO3464" s="45" t="str">
        <f>MONTH(R3464)&amp;"/"&amp;YEAR(R3464)</f>
        <v>1/1900</v>
      </c>
      <c r="AP3464" s="45" t="e">
        <f>WEEKNUM(R3464)-WEEKNUM(EOMONTH(R3464,-1)+1)+1</f>
        <v>#NUM!</v>
      </c>
      <c r="AQ3464" s="45">
        <f>IF(AU3464="S",IF(Q3464="1. Aceitou o programa",R3464-B3464,0),0)</f>
        <v>0</v>
      </c>
      <c r="AR3464" s="45">
        <f>IF(AU3464="S",IF(AND(S3464&lt;&gt;"",R3464&lt;&gt;""),S3464-R3464,0),0)</f>
        <v>0</v>
      </c>
      <c r="AS3464" s="45">
        <f>IF(AU3464="S",IF(Q3464="1. Aceitou o programa",IF(OR(X3464="Não se Aplica",X3464=""),IF(OR(W3464="Não se Aplica",W3464=""),0,W3464-V3464),AVERAGE(X3464-W3464,W3464-V3464)),0),0)</f>
        <v>0</v>
      </c>
      <c r="AT3464" s="45">
        <f>IF(AU3464="S",IF(AND(Q3464="1. Aceitou o programa",AB3464="Realizada"),IFERROR(IF(AA3464="",0,AA3464-R3464),0),0),0)</f>
        <v>0</v>
      </c>
      <c r="AU3464" s="45" t="str">
        <f>_xlfn.XLOOKUP(U3464,'Lista Suspensa'!$AA$20:$AA$23,'Lista Suspensa'!$AB$20:$AB$23,"N/A")</f>
        <v>S</v>
      </c>
    </row>
    <row r="3465" spans="1:47" ht="12" customHeight="1" x14ac:dyDescent="0.3">
      <c r="A3465" s="87" t="s">
        <v>47</v>
      </c>
      <c r="B3465" s="88">
        <v>46104</v>
      </c>
      <c r="C3465" s="89" t="s">
        <v>48</v>
      </c>
      <c r="D3465" s="89" t="s">
        <v>49</v>
      </c>
      <c r="E3465" s="189">
        <v>76017233</v>
      </c>
      <c r="F3465" s="197" t="s">
        <v>8566</v>
      </c>
      <c r="G3465" s="90">
        <v>18697831822</v>
      </c>
      <c r="H3465" s="91">
        <v>27853</v>
      </c>
      <c r="I3465" s="89"/>
      <c r="J3465" s="89" t="s">
        <v>51</v>
      </c>
      <c r="K3465" s="89" t="s">
        <v>52</v>
      </c>
      <c r="L3465" s="89" t="s">
        <v>85</v>
      </c>
      <c r="M3465" s="89" t="s">
        <v>6022</v>
      </c>
      <c r="N3465" s="89" t="s">
        <v>159</v>
      </c>
      <c r="O3465" s="92" t="s">
        <v>8567</v>
      </c>
      <c r="P3465" s="93" t="s">
        <v>57</v>
      </c>
      <c r="Q3465" s="110" t="s">
        <v>5322</v>
      </c>
      <c r="R3465" s="94"/>
      <c r="S3465" s="95">
        <v>46168</v>
      </c>
      <c r="T3465" s="95" t="s">
        <v>5203</v>
      </c>
      <c r="U3465" s="95" t="s">
        <v>1125</v>
      </c>
      <c r="V3465" s="91">
        <v>46156</v>
      </c>
      <c r="W3465" s="91">
        <v>46161</v>
      </c>
      <c r="X3465" s="91">
        <v>46168</v>
      </c>
      <c r="Y3465" s="96"/>
      <c r="Z3465" s="89"/>
      <c r="AA3465" s="95"/>
      <c r="AB3465" s="89"/>
      <c r="AC3465" s="109"/>
      <c r="AD3465" s="89"/>
      <c r="AE3465" s="89"/>
      <c r="AF3465" s="191"/>
      <c r="AG3465" s="194"/>
      <c r="AH3465" s="193"/>
      <c r="AI3465" s="97"/>
      <c r="AJ3465" s="97"/>
      <c r="AK3465" s="97"/>
      <c r="AL3465" s="45" t="s">
        <v>67</v>
      </c>
      <c r="AM3465" s="160" t="str">
        <f>MONTH(B3465)&amp;"/"&amp;YEAR(B3465)</f>
        <v>3/2026</v>
      </c>
      <c r="AN3465" s="45">
        <f>WEEKNUM(B3465)-WEEKNUM(EOMONTH(B3465,-1)+1)+1</f>
        <v>4</v>
      </c>
      <c r="AO3465" s="45" t="str">
        <f>MONTH(R3465)&amp;"/"&amp;YEAR(R3465)</f>
        <v>1/1900</v>
      </c>
      <c r="AP3465" s="45" t="e">
        <f>WEEKNUM(R3465)-WEEKNUM(EOMONTH(R3465,-1)+1)+1</f>
        <v>#NUM!</v>
      </c>
      <c r="AQ3465" s="45">
        <f>IF(AU3465="S",IF(Q3465="1. Aceitou o programa",R3465-B3465,0),0)</f>
        <v>0</v>
      </c>
      <c r="AR3465" s="45">
        <f>IF(AU3465="S",IF(AND(S3465&lt;&gt;"",R3465&lt;&gt;""),S3465-R3465,0),0)</f>
        <v>0</v>
      </c>
      <c r="AS3465" s="45">
        <f>IF(AU3465="S",IF(Q3465="1. Aceitou o programa",IF(OR(X3465="Não se Aplica",X3465=""),IF(OR(W3465="Não se Aplica",W3465=""),0,W3465-V3465),AVERAGE(X3465-W3465,W3465-V3465)),0),0)</f>
        <v>0</v>
      </c>
      <c r="AT3465" s="45">
        <f>IF(AU3465="S",IF(AND(Q3465="1. Aceitou o programa",AB3465="Realizada"),IFERROR(IF(AA3465="",0,AA3465-R3465),0),0),0)</f>
        <v>0</v>
      </c>
      <c r="AU3465" s="45" t="str">
        <f>_xlfn.XLOOKUP(U3465,'Lista Suspensa'!$AA$20:$AA$23,'Lista Suspensa'!$AB$20:$AB$23,"N/A")</f>
        <v>S</v>
      </c>
    </row>
    <row r="3466" spans="1:47" ht="12" customHeight="1" x14ac:dyDescent="0.3">
      <c r="A3466" s="87" t="s">
        <v>47</v>
      </c>
      <c r="B3466" s="88">
        <v>46104</v>
      </c>
      <c r="C3466" s="89" t="s">
        <v>48</v>
      </c>
      <c r="D3466" s="89" t="s">
        <v>49</v>
      </c>
      <c r="E3466" s="189">
        <v>331023709</v>
      </c>
      <c r="F3466" s="197" t="s">
        <v>8568</v>
      </c>
      <c r="G3466" s="90">
        <v>92219233715</v>
      </c>
      <c r="H3466" s="91">
        <v>23105</v>
      </c>
      <c r="I3466" s="89"/>
      <c r="J3466" s="89" t="s">
        <v>51</v>
      </c>
      <c r="K3466" s="89" t="s">
        <v>76</v>
      </c>
      <c r="L3466" s="89" t="s">
        <v>95</v>
      </c>
      <c r="M3466" s="89" t="s">
        <v>2742</v>
      </c>
      <c r="N3466" s="89" t="s">
        <v>97</v>
      </c>
      <c r="O3466" s="92" t="s">
        <v>8569</v>
      </c>
      <c r="P3466" s="93" t="s">
        <v>57</v>
      </c>
      <c r="Q3466" s="110" t="s">
        <v>5322</v>
      </c>
      <c r="R3466" s="94"/>
      <c r="S3466" s="95">
        <v>46168</v>
      </c>
      <c r="T3466" s="95" t="s">
        <v>5203</v>
      </c>
      <c r="U3466" s="95" t="s">
        <v>1125</v>
      </c>
      <c r="V3466" s="91">
        <v>46156</v>
      </c>
      <c r="W3466" s="91">
        <v>46161</v>
      </c>
      <c r="X3466" s="91">
        <v>46168</v>
      </c>
      <c r="Y3466" s="96"/>
      <c r="Z3466" s="89"/>
      <c r="AA3466" s="95"/>
      <c r="AB3466" s="89"/>
      <c r="AC3466" s="109"/>
      <c r="AD3466" s="89"/>
      <c r="AE3466" s="89"/>
      <c r="AF3466" s="191"/>
      <c r="AG3466" s="194"/>
      <c r="AH3466" s="193"/>
      <c r="AI3466" s="97"/>
      <c r="AJ3466" s="97"/>
      <c r="AK3466" s="97"/>
      <c r="AL3466" s="45" t="s">
        <v>67</v>
      </c>
      <c r="AM3466" s="160" t="str">
        <f>MONTH(B3466)&amp;"/"&amp;YEAR(B3466)</f>
        <v>3/2026</v>
      </c>
      <c r="AN3466" s="45">
        <f>WEEKNUM(B3466)-WEEKNUM(EOMONTH(B3466,-1)+1)+1</f>
        <v>4</v>
      </c>
      <c r="AO3466" s="45" t="str">
        <f>MONTH(R3466)&amp;"/"&amp;YEAR(R3466)</f>
        <v>1/1900</v>
      </c>
      <c r="AP3466" s="45" t="e">
        <f>WEEKNUM(R3466)-WEEKNUM(EOMONTH(R3466,-1)+1)+1</f>
        <v>#NUM!</v>
      </c>
      <c r="AQ3466" s="45">
        <f>IF(AU3466="S",IF(Q3466="1. Aceitou o programa",R3466-B3466,0),0)</f>
        <v>0</v>
      </c>
      <c r="AR3466" s="45">
        <f>IF(AU3466="S",IF(AND(S3466&lt;&gt;"",R3466&lt;&gt;""),S3466-R3466,0),0)</f>
        <v>0</v>
      </c>
      <c r="AS3466" s="45">
        <f>IF(AU3466="S",IF(Q3466="1. Aceitou o programa",IF(OR(X3466="Não se Aplica",X3466=""),IF(OR(W3466="Não se Aplica",W3466=""),0,W3466-V3466),AVERAGE(X3466-W3466,W3466-V3466)),0),0)</f>
        <v>0</v>
      </c>
      <c r="AT3466" s="45">
        <f>IF(AU3466="S",IF(AND(Q3466="1. Aceitou o programa",AB3466="Realizada"),IFERROR(IF(AA3466="",0,AA3466-R3466),0),0),0)</f>
        <v>0</v>
      </c>
      <c r="AU3466" s="45" t="str">
        <f>_xlfn.XLOOKUP(U3466,'Lista Suspensa'!$AA$20:$AA$23,'Lista Suspensa'!$AB$20:$AB$23,"N/A")</f>
        <v>S</v>
      </c>
    </row>
    <row r="3467" spans="1:47" ht="12" customHeight="1" x14ac:dyDescent="0.3">
      <c r="A3467" s="87" t="s">
        <v>47</v>
      </c>
      <c r="B3467" s="88">
        <v>46104</v>
      </c>
      <c r="C3467" s="89" t="s">
        <v>48</v>
      </c>
      <c r="D3467" s="89" t="s">
        <v>49</v>
      </c>
      <c r="E3467" s="189">
        <v>85600280</v>
      </c>
      <c r="F3467" s="197" t="s">
        <v>8570</v>
      </c>
      <c r="G3467" s="90">
        <v>26650575810</v>
      </c>
      <c r="H3467" s="91">
        <v>28596</v>
      </c>
      <c r="I3467" s="89"/>
      <c r="J3467" s="89" t="s">
        <v>51</v>
      </c>
      <c r="K3467" s="89" t="s">
        <v>52</v>
      </c>
      <c r="L3467" s="89" t="s">
        <v>53</v>
      </c>
      <c r="M3467" s="89" t="s">
        <v>2713</v>
      </c>
      <c r="N3467" s="89" t="s">
        <v>137</v>
      </c>
      <c r="O3467" s="92" t="s">
        <v>8571</v>
      </c>
      <c r="P3467" s="93" t="s">
        <v>57</v>
      </c>
      <c r="Q3467" s="110" t="s">
        <v>5322</v>
      </c>
      <c r="R3467" s="94"/>
      <c r="S3467" s="95">
        <v>46168</v>
      </c>
      <c r="T3467" s="95" t="s">
        <v>5203</v>
      </c>
      <c r="U3467" s="95" t="s">
        <v>1125</v>
      </c>
      <c r="V3467" s="91">
        <v>46156</v>
      </c>
      <c r="W3467" s="91">
        <v>46161</v>
      </c>
      <c r="X3467" s="91">
        <v>46168</v>
      </c>
      <c r="Y3467" s="96"/>
      <c r="Z3467" s="89"/>
      <c r="AA3467" s="95"/>
      <c r="AB3467" s="89"/>
      <c r="AC3467" s="109"/>
      <c r="AD3467" s="89"/>
      <c r="AE3467" s="89"/>
      <c r="AF3467" s="191"/>
      <c r="AG3467" s="194"/>
      <c r="AH3467" s="193"/>
      <c r="AI3467" s="97"/>
      <c r="AJ3467" s="97"/>
      <c r="AK3467" s="97"/>
      <c r="AL3467" s="45" t="s">
        <v>67</v>
      </c>
      <c r="AM3467" s="160" t="str">
        <f>MONTH(B3467)&amp;"/"&amp;YEAR(B3467)</f>
        <v>3/2026</v>
      </c>
      <c r="AN3467" s="45">
        <f>WEEKNUM(B3467)-WEEKNUM(EOMONTH(B3467,-1)+1)+1</f>
        <v>4</v>
      </c>
      <c r="AO3467" s="45" t="str">
        <f>MONTH(R3467)&amp;"/"&amp;YEAR(R3467)</f>
        <v>1/1900</v>
      </c>
      <c r="AP3467" s="45" t="e">
        <f>WEEKNUM(R3467)-WEEKNUM(EOMONTH(R3467,-1)+1)+1</f>
        <v>#NUM!</v>
      </c>
      <c r="AQ3467" s="45">
        <f>IF(AU3467="S",IF(Q3467="1. Aceitou o programa",R3467-B3467,0),0)</f>
        <v>0</v>
      </c>
      <c r="AR3467" s="45">
        <f>IF(AU3467="S",IF(AND(S3467&lt;&gt;"",R3467&lt;&gt;""),S3467-R3467,0),0)</f>
        <v>0</v>
      </c>
      <c r="AS3467" s="45">
        <f>IF(AU3467="S",IF(Q3467="1. Aceitou o programa",IF(OR(X3467="Não se Aplica",X3467=""),IF(OR(W3467="Não se Aplica",W3467=""),0,W3467-V3467),AVERAGE(X3467-W3467,W3467-V3467)),0),0)</f>
        <v>0</v>
      </c>
      <c r="AT3467" s="45">
        <f>IF(AU3467="S",IF(AND(Q3467="1. Aceitou o programa",AB3467="Realizada"),IFERROR(IF(AA3467="",0,AA3467-R3467),0),0),0)</f>
        <v>0</v>
      </c>
      <c r="AU3467" s="45" t="str">
        <f>_xlfn.XLOOKUP(U3467,'Lista Suspensa'!$AA$20:$AA$23,'Lista Suspensa'!$AB$20:$AB$23,"N/A")</f>
        <v>S</v>
      </c>
    </row>
    <row r="3468" spans="1:47" ht="12" customHeight="1" x14ac:dyDescent="0.3">
      <c r="A3468" s="87" t="s">
        <v>47</v>
      </c>
      <c r="B3468" s="88">
        <v>46104</v>
      </c>
      <c r="C3468" s="89" t="s">
        <v>48</v>
      </c>
      <c r="D3468" s="89" t="s">
        <v>49</v>
      </c>
      <c r="E3468" s="189">
        <v>85626041</v>
      </c>
      <c r="F3468" s="197" t="s">
        <v>8572</v>
      </c>
      <c r="G3468" s="90">
        <v>27102695896</v>
      </c>
      <c r="H3468" s="91">
        <v>28471</v>
      </c>
      <c r="I3468" s="89"/>
      <c r="J3468" s="89" t="s">
        <v>84</v>
      </c>
      <c r="K3468" s="89" t="s">
        <v>52</v>
      </c>
      <c r="L3468" s="89" t="s">
        <v>85</v>
      </c>
      <c r="M3468" s="89" t="s">
        <v>7301</v>
      </c>
      <c r="N3468" s="89" t="s">
        <v>137</v>
      </c>
      <c r="O3468" s="92" t="s">
        <v>8573</v>
      </c>
      <c r="P3468" s="93" t="s">
        <v>57</v>
      </c>
      <c r="Q3468" s="110" t="s">
        <v>5322</v>
      </c>
      <c r="R3468" s="94"/>
      <c r="S3468" s="95">
        <v>46168</v>
      </c>
      <c r="T3468" s="95" t="s">
        <v>5203</v>
      </c>
      <c r="U3468" s="95" t="s">
        <v>1125</v>
      </c>
      <c r="V3468" s="91">
        <v>46156</v>
      </c>
      <c r="W3468" s="91">
        <v>46161</v>
      </c>
      <c r="X3468" s="91">
        <v>46168</v>
      </c>
      <c r="Y3468" s="96"/>
      <c r="Z3468" s="89"/>
      <c r="AA3468" s="95"/>
      <c r="AB3468" s="89"/>
      <c r="AC3468" s="109"/>
      <c r="AD3468" s="89"/>
      <c r="AE3468" s="89"/>
      <c r="AF3468" s="191"/>
      <c r="AG3468" s="194"/>
      <c r="AH3468" s="193"/>
      <c r="AI3468" s="97"/>
      <c r="AJ3468" s="97"/>
      <c r="AK3468" s="97"/>
      <c r="AL3468" s="45" t="s">
        <v>67</v>
      </c>
      <c r="AM3468" s="160" t="str">
        <f>MONTH(B3468)&amp;"/"&amp;YEAR(B3468)</f>
        <v>3/2026</v>
      </c>
      <c r="AN3468" s="45">
        <f>WEEKNUM(B3468)-WEEKNUM(EOMONTH(B3468,-1)+1)+1</f>
        <v>4</v>
      </c>
      <c r="AO3468" s="45" t="str">
        <f>MONTH(R3468)&amp;"/"&amp;YEAR(R3468)</f>
        <v>1/1900</v>
      </c>
      <c r="AP3468" s="45" t="e">
        <f>WEEKNUM(R3468)-WEEKNUM(EOMONTH(R3468,-1)+1)+1</f>
        <v>#NUM!</v>
      </c>
      <c r="AQ3468" s="45">
        <f>IF(AU3468="S",IF(Q3468="1. Aceitou o programa",R3468-B3468,0),0)</f>
        <v>0</v>
      </c>
      <c r="AR3468" s="45">
        <f>IF(AU3468="S",IF(AND(S3468&lt;&gt;"",R3468&lt;&gt;""),S3468-R3468,0),0)</f>
        <v>0</v>
      </c>
      <c r="AS3468" s="45">
        <f>IF(AU3468="S",IF(Q3468="1. Aceitou o programa",IF(OR(X3468="Não se Aplica",X3468=""),IF(OR(W3468="Não se Aplica",W3468=""),0,W3468-V3468),AVERAGE(X3468-W3468,W3468-V3468)),0),0)</f>
        <v>0</v>
      </c>
      <c r="AT3468" s="45">
        <f>IF(AU3468="S",IF(AND(Q3468="1. Aceitou o programa",AB3468="Realizada"),IFERROR(IF(AA3468="",0,AA3468-R3468),0),0),0)</f>
        <v>0</v>
      </c>
      <c r="AU3468" s="45" t="str">
        <f>_xlfn.XLOOKUP(U3468,'Lista Suspensa'!$AA$20:$AA$23,'Lista Suspensa'!$AB$20:$AB$23,"N/A")</f>
        <v>S</v>
      </c>
    </row>
    <row r="3469" spans="1:47" ht="12" customHeight="1" x14ac:dyDescent="0.3">
      <c r="A3469" s="87" t="s">
        <v>47</v>
      </c>
      <c r="B3469" s="88">
        <v>46104</v>
      </c>
      <c r="C3469" s="89" t="s">
        <v>48</v>
      </c>
      <c r="D3469" s="89" t="s">
        <v>49</v>
      </c>
      <c r="E3469" s="189">
        <v>85651252</v>
      </c>
      <c r="F3469" s="197" t="s">
        <v>8574</v>
      </c>
      <c r="G3469" s="90">
        <v>3854167768</v>
      </c>
      <c r="H3469" s="91">
        <v>15721</v>
      </c>
      <c r="I3469" s="89"/>
      <c r="J3469" s="89" t="s">
        <v>84</v>
      </c>
      <c r="K3469" s="89" t="s">
        <v>76</v>
      </c>
      <c r="L3469" s="89" t="s">
        <v>8575</v>
      </c>
      <c r="M3469" s="89" t="s">
        <v>234</v>
      </c>
      <c r="N3469" s="89" t="s">
        <v>4188</v>
      </c>
      <c r="O3469" s="92" t="s">
        <v>8576</v>
      </c>
      <c r="P3469" s="93" t="s">
        <v>57</v>
      </c>
      <c r="Q3469" s="110" t="s">
        <v>5322</v>
      </c>
      <c r="R3469" s="94"/>
      <c r="S3469" s="95">
        <v>46168</v>
      </c>
      <c r="T3469" s="95" t="s">
        <v>5203</v>
      </c>
      <c r="U3469" s="95" t="s">
        <v>1125</v>
      </c>
      <c r="V3469" s="91">
        <v>46156</v>
      </c>
      <c r="W3469" s="91">
        <v>46161</v>
      </c>
      <c r="X3469" s="91">
        <v>46168</v>
      </c>
      <c r="Y3469" s="96"/>
      <c r="Z3469" s="89"/>
      <c r="AA3469" s="95"/>
      <c r="AB3469" s="89"/>
      <c r="AC3469" s="109"/>
      <c r="AD3469" s="89"/>
      <c r="AE3469" s="89"/>
      <c r="AF3469" s="191"/>
      <c r="AG3469" s="194"/>
      <c r="AH3469" s="193"/>
      <c r="AI3469" s="97"/>
      <c r="AJ3469" s="97"/>
      <c r="AK3469" s="97"/>
      <c r="AL3469" s="45" t="s">
        <v>67</v>
      </c>
      <c r="AM3469" s="160" t="str">
        <f>MONTH(B3469)&amp;"/"&amp;YEAR(B3469)</f>
        <v>3/2026</v>
      </c>
      <c r="AN3469" s="45">
        <f>WEEKNUM(B3469)-WEEKNUM(EOMONTH(B3469,-1)+1)+1</f>
        <v>4</v>
      </c>
      <c r="AO3469" s="45" t="str">
        <f>MONTH(R3469)&amp;"/"&amp;YEAR(R3469)</f>
        <v>1/1900</v>
      </c>
      <c r="AP3469" s="45" t="e">
        <f>WEEKNUM(R3469)-WEEKNUM(EOMONTH(R3469,-1)+1)+1</f>
        <v>#NUM!</v>
      </c>
      <c r="AQ3469" s="45">
        <f>IF(AU3469="S",IF(Q3469="1. Aceitou o programa",R3469-B3469,0),0)</f>
        <v>0</v>
      </c>
      <c r="AR3469" s="45">
        <f>IF(AU3469="S",IF(AND(S3469&lt;&gt;"",R3469&lt;&gt;""),S3469-R3469,0),0)</f>
        <v>0</v>
      </c>
      <c r="AS3469" s="45">
        <f>IF(AU3469="S",IF(Q3469="1. Aceitou o programa",IF(OR(X3469="Não se Aplica",X3469=""),IF(OR(W3469="Não se Aplica",W3469=""),0,W3469-V3469),AVERAGE(X3469-W3469,W3469-V3469)),0),0)</f>
        <v>0</v>
      </c>
      <c r="AT3469" s="45">
        <f>IF(AU3469="S",IF(AND(Q3469="1. Aceitou o programa",AB3469="Realizada"),IFERROR(IF(AA3469="",0,AA3469-R3469),0),0),0)</f>
        <v>0</v>
      </c>
      <c r="AU3469" s="45" t="str">
        <f>_xlfn.XLOOKUP(U3469,'Lista Suspensa'!$AA$20:$AA$23,'Lista Suspensa'!$AB$20:$AB$23,"N/A")</f>
        <v>S</v>
      </c>
    </row>
    <row r="3470" spans="1:47" ht="12" customHeight="1" x14ac:dyDescent="0.3">
      <c r="A3470" s="87" t="s">
        <v>47</v>
      </c>
      <c r="B3470" s="88">
        <v>46104</v>
      </c>
      <c r="C3470" s="89" t="s">
        <v>48</v>
      </c>
      <c r="D3470" s="89" t="s">
        <v>49</v>
      </c>
      <c r="E3470" s="189">
        <v>85774008</v>
      </c>
      <c r="F3470" s="197" t="s">
        <v>8577</v>
      </c>
      <c r="G3470" s="90">
        <v>8857807797</v>
      </c>
      <c r="H3470" s="91">
        <v>29683</v>
      </c>
      <c r="I3470" s="89"/>
      <c r="J3470" s="89" t="s">
        <v>51</v>
      </c>
      <c r="K3470" s="89" t="s">
        <v>76</v>
      </c>
      <c r="L3470" s="89" t="s">
        <v>101</v>
      </c>
      <c r="M3470" s="89" t="s">
        <v>8578</v>
      </c>
      <c r="N3470" s="89" t="s">
        <v>344</v>
      </c>
      <c r="O3470" s="92" t="s">
        <v>8579</v>
      </c>
      <c r="P3470" s="93" t="s">
        <v>57</v>
      </c>
      <c r="Q3470" s="110" t="s">
        <v>5322</v>
      </c>
      <c r="R3470" s="94"/>
      <c r="S3470" s="95">
        <v>46168</v>
      </c>
      <c r="T3470" s="95" t="s">
        <v>5203</v>
      </c>
      <c r="U3470" s="95" t="s">
        <v>1125</v>
      </c>
      <c r="V3470" s="91">
        <v>46156</v>
      </c>
      <c r="W3470" s="91">
        <v>46161</v>
      </c>
      <c r="X3470" s="91">
        <v>46168</v>
      </c>
      <c r="Y3470" s="96"/>
      <c r="Z3470" s="89"/>
      <c r="AA3470" s="95"/>
      <c r="AB3470" s="89"/>
      <c r="AC3470" s="109"/>
      <c r="AD3470" s="89"/>
      <c r="AE3470" s="89"/>
      <c r="AF3470" s="191"/>
      <c r="AG3470" s="194"/>
      <c r="AH3470" s="193"/>
      <c r="AI3470" s="97"/>
      <c r="AJ3470" s="97"/>
      <c r="AK3470" s="97"/>
      <c r="AL3470" s="45" t="s">
        <v>67</v>
      </c>
      <c r="AM3470" s="160" t="str">
        <f>MONTH(B3470)&amp;"/"&amp;YEAR(B3470)</f>
        <v>3/2026</v>
      </c>
      <c r="AN3470" s="45">
        <f>WEEKNUM(B3470)-WEEKNUM(EOMONTH(B3470,-1)+1)+1</f>
        <v>4</v>
      </c>
      <c r="AO3470" s="45" t="str">
        <f>MONTH(R3470)&amp;"/"&amp;YEAR(R3470)</f>
        <v>1/1900</v>
      </c>
      <c r="AP3470" s="45" t="e">
        <f>WEEKNUM(R3470)-WEEKNUM(EOMONTH(R3470,-1)+1)+1</f>
        <v>#NUM!</v>
      </c>
      <c r="AQ3470" s="45">
        <f>IF(AU3470="S",IF(Q3470="1. Aceitou o programa",R3470-B3470,0),0)</f>
        <v>0</v>
      </c>
      <c r="AR3470" s="45">
        <f>IF(AU3470="S",IF(AND(S3470&lt;&gt;"",R3470&lt;&gt;""),S3470-R3470,0),0)</f>
        <v>0</v>
      </c>
      <c r="AS3470" s="45">
        <f>IF(AU3470="S",IF(Q3470="1. Aceitou o programa",IF(OR(X3470="Não se Aplica",X3470=""),IF(OR(W3470="Não se Aplica",W3470=""),0,W3470-V3470),AVERAGE(X3470-W3470,W3470-V3470)),0),0)</f>
        <v>0</v>
      </c>
      <c r="AT3470" s="45">
        <f>IF(AU3470="S",IF(AND(Q3470="1. Aceitou o programa",AB3470="Realizada"),IFERROR(IF(AA3470="",0,AA3470-R3470),0),0),0)</f>
        <v>0</v>
      </c>
      <c r="AU3470" s="45" t="str">
        <f>_xlfn.XLOOKUP(U3470,'Lista Suspensa'!$AA$20:$AA$23,'Lista Suspensa'!$AB$20:$AB$23,"N/A")</f>
        <v>S</v>
      </c>
    </row>
    <row r="3471" spans="1:47" ht="12" customHeight="1" x14ac:dyDescent="0.3">
      <c r="A3471" s="87" t="s">
        <v>47</v>
      </c>
      <c r="B3471" s="88">
        <v>46104</v>
      </c>
      <c r="C3471" s="89" t="s">
        <v>48</v>
      </c>
      <c r="D3471" s="89" t="s">
        <v>49</v>
      </c>
      <c r="E3471" s="189">
        <v>93780127</v>
      </c>
      <c r="F3471" s="197" t="s">
        <v>8580</v>
      </c>
      <c r="G3471" s="90">
        <v>12916016864</v>
      </c>
      <c r="H3471" s="91">
        <v>26078</v>
      </c>
      <c r="I3471" s="89"/>
      <c r="J3471" s="89" t="s">
        <v>51</v>
      </c>
      <c r="K3471" s="89" t="s">
        <v>52</v>
      </c>
      <c r="L3471" s="89" t="s">
        <v>85</v>
      </c>
      <c r="M3471" s="89" t="s">
        <v>4941</v>
      </c>
      <c r="N3471" s="89" t="s">
        <v>150</v>
      </c>
      <c r="O3471" s="92" t="s">
        <v>8581</v>
      </c>
      <c r="P3471" s="93" t="s">
        <v>57</v>
      </c>
      <c r="Q3471" s="110" t="s">
        <v>5322</v>
      </c>
      <c r="R3471" s="94"/>
      <c r="S3471" s="95">
        <v>46168</v>
      </c>
      <c r="T3471" s="95" t="s">
        <v>5203</v>
      </c>
      <c r="U3471" s="95" t="s">
        <v>1125</v>
      </c>
      <c r="V3471" s="91">
        <v>46156</v>
      </c>
      <c r="W3471" s="91">
        <v>46161</v>
      </c>
      <c r="X3471" s="91">
        <v>46168</v>
      </c>
      <c r="Y3471" s="96"/>
      <c r="Z3471" s="89"/>
      <c r="AA3471" s="95"/>
      <c r="AB3471" s="89"/>
      <c r="AC3471" s="109"/>
      <c r="AD3471" s="89"/>
      <c r="AE3471" s="89"/>
      <c r="AF3471" s="191"/>
      <c r="AG3471" s="194"/>
      <c r="AH3471" s="193"/>
      <c r="AI3471" s="97"/>
      <c r="AJ3471" s="97"/>
      <c r="AK3471" s="97"/>
      <c r="AL3471" s="45" t="s">
        <v>67</v>
      </c>
      <c r="AM3471" s="160" t="str">
        <f>MONTH(B3471)&amp;"/"&amp;YEAR(B3471)</f>
        <v>3/2026</v>
      </c>
      <c r="AN3471" s="45">
        <f>WEEKNUM(B3471)-WEEKNUM(EOMONTH(B3471,-1)+1)+1</f>
        <v>4</v>
      </c>
      <c r="AO3471" s="45" t="str">
        <f>MONTH(R3471)&amp;"/"&amp;YEAR(R3471)</f>
        <v>1/1900</v>
      </c>
      <c r="AP3471" s="45" t="e">
        <f>WEEKNUM(R3471)-WEEKNUM(EOMONTH(R3471,-1)+1)+1</f>
        <v>#NUM!</v>
      </c>
      <c r="AQ3471" s="45">
        <f>IF(AU3471="S",IF(Q3471="1. Aceitou o programa",R3471-B3471,0),0)</f>
        <v>0</v>
      </c>
      <c r="AR3471" s="45">
        <f>IF(AU3471="S",IF(AND(S3471&lt;&gt;"",R3471&lt;&gt;""),S3471-R3471,0),0)</f>
        <v>0</v>
      </c>
      <c r="AS3471" s="45">
        <f>IF(AU3471="S",IF(Q3471="1. Aceitou o programa",IF(OR(X3471="Não se Aplica",X3471=""),IF(OR(W3471="Não se Aplica",W3471=""),0,W3471-V3471),AVERAGE(X3471-W3471,W3471-V3471)),0),0)</f>
        <v>0</v>
      </c>
      <c r="AT3471" s="45">
        <f>IF(AU3471="S",IF(AND(Q3471="1. Aceitou o programa",AB3471="Realizada"),IFERROR(IF(AA3471="",0,AA3471-R3471),0),0),0)</f>
        <v>0</v>
      </c>
      <c r="AU3471" s="45" t="str">
        <f>_xlfn.XLOOKUP(U3471,'Lista Suspensa'!$AA$20:$AA$23,'Lista Suspensa'!$AB$20:$AB$23,"N/A")</f>
        <v>S</v>
      </c>
    </row>
    <row r="3472" spans="1:47" ht="12" customHeight="1" x14ac:dyDescent="0.3">
      <c r="A3472" s="87" t="s">
        <v>47</v>
      </c>
      <c r="B3472" s="88">
        <v>46104</v>
      </c>
      <c r="C3472" s="89" t="s">
        <v>48</v>
      </c>
      <c r="D3472" s="89" t="s">
        <v>49</v>
      </c>
      <c r="E3472" s="189">
        <v>89917714</v>
      </c>
      <c r="F3472" s="197" t="s">
        <v>8582</v>
      </c>
      <c r="G3472" s="90">
        <v>8104507710</v>
      </c>
      <c r="H3472" s="91">
        <v>28537</v>
      </c>
      <c r="I3472" s="89"/>
      <c r="J3472" s="89" t="s">
        <v>84</v>
      </c>
      <c r="K3472" s="89" t="s">
        <v>76</v>
      </c>
      <c r="L3472" s="89" t="s">
        <v>95</v>
      </c>
      <c r="M3472" s="89" t="s">
        <v>2742</v>
      </c>
      <c r="N3472" s="89" t="s">
        <v>344</v>
      </c>
      <c r="O3472" s="92" t="s">
        <v>8583</v>
      </c>
      <c r="P3472" s="93" t="s">
        <v>57</v>
      </c>
      <c r="Q3472" s="110" t="s">
        <v>5322</v>
      </c>
      <c r="R3472" s="94"/>
      <c r="S3472" s="95">
        <v>46168</v>
      </c>
      <c r="T3472" s="95" t="s">
        <v>5203</v>
      </c>
      <c r="U3472" s="95" t="s">
        <v>1125</v>
      </c>
      <c r="V3472" s="91">
        <v>46156</v>
      </c>
      <c r="W3472" s="91">
        <v>46161</v>
      </c>
      <c r="X3472" s="91">
        <v>46168</v>
      </c>
      <c r="Y3472" s="96"/>
      <c r="Z3472" s="89"/>
      <c r="AA3472" s="95"/>
      <c r="AB3472" s="89"/>
      <c r="AC3472" s="109"/>
      <c r="AD3472" s="89"/>
      <c r="AE3472" s="89"/>
      <c r="AF3472" s="191"/>
      <c r="AG3472" s="194"/>
      <c r="AH3472" s="193"/>
      <c r="AI3472" s="97"/>
      <c r="AJ3472" s="97"/>
      <c r="AK3472" s="97"/>
      <c r="AL3472" s="45" t="s">
        <v>67</v>
      </c>
      <c r="AM3472" s="160" t="str">
        <f>MONTH(B3472)&amp;"/"&amp;YEAR(B3472)</f>
        <v>3/2026</v>
      </c>
      <c r="AN3472" s="45">
        <f>WEEKNUM(B3472)-WEEKNUM(EOMONTH(B3472,-1)+1)+1</f>
        <v>4</v>
      </c>
      <c r="AO3472" s="45" t="str">
        <f>MONTH(R3472)&amp;"/"&amp;YEAR(R3472)</f>
        <v>1/1900</v>
      </c>
      <c r="AP3472" s="45" t="e">
        <f>WEEKNUM(R3472)-WEEKNUM(EOMONTH(R3472,-1)+1)+1</f>
        <v>#NUM!</v>
      </c>
      <c r="AQ3472" s="45">
        <f>IF(AU3472="S",IF(Q3472="1. Aceitou o programa",R3472-B3472,0),0)</f>
        <v>0</v>
      </c>
      <c r="AR3472" s="45">
        <f>IF(AU3472="S",IF(AND(S3472&lt;&gt;"",R3472&lt;&gt;""),S3472-R3472,0),0)</f>
        <v>0</v>
      </c>
      <c r="AS3472" s="45">
        <f>IF(AU3472="S",IF(Q3472="1. Aceitou o programa",IF(OR(X3472="Não se Aplica",X3472=""),IF(OR(W3472="Não se Aplica",W3472=""),0,W3472-V3472),AVERAGE(X3472-W3472,W3472-V3472)),0),0)</f>
        <v>0</v>
      </c>
      <c r="AT3472" s="45">
        <f>IF(AU3472="S",IF(AND(Q3472="1. Aceitou o programa",AB3472="Realizada"),IFERROR(IF(AA3472="",0,AA3472-R3472),0),0),0)</f>
        <v>0</v>
      </c>
      <c r="AU3472" s="45" t="str">
        <f>_xlfn.XLOOKUP(U3472,'Lista Suspensa'!$AA$20:$AA$23,'Lista Suspensa'!$AB$20:$AB$23,"N/A")</f>
        <v>S</v>
      </c>
    </row>
    <row r="3473" spans="1:47" ht="12" customHeight="1" x14ac:dyDescent="0.3">
      <c r="A3473" s="87" t="s">
        <v>47</v>
      </c>
      <c r="B3473" s="88">
        <v>46104</v>
      </c>
      <c r="C3473" s="89" t="s">
        <v>48</v>
      </c>
      <c r="D3473" s="89" t="s">
        <v>49</v>
      </c>
      <c r="E3473" s="189">
        <v>85803262</v>
      </c>
      <c r="F3473" s="197" t="s">
        <v>8584</v>
      </c>
      <c r="G3473" s="90">
        <v>8399219851</v>
      </c>
      <c r="H3473" s="91">
        <v>24103</v>
      </c>
      <c r="I3473" s="89"/>
      <c r="J3473" s="89" t="s">
        <v>51</v>
      </c>
      <c r="K3473" s="89" t="s">
        <v>52</v>
      </c>
      <c r="L3473" s="89" t="s">
        <v>85</v>
      </c>
      <c r="M3473" s="89" t="s">
        <v>8585</v>
      </c>
      <c r="N3473" s="89" t="s">
        <v>137</v>
      </c>
      <c r="O3473" s="92" t="s">
        <v>8586</v>
      </c>
      <c r="P3473" s="93" t="s">
        <v>57</v>
      </c>
      <c r="Q3473" s="110" t="s">
        <v>5322</v>
      </c>
      <c r="R3473" s="94"/>
      <c r="S3473" s="95">
        <v>46168</v>
      </c>
      <c r="T3473" s="95" t="s">
        <v>5203</v>
      </c>
      <c r="U3473" s="95" t="s">
        <v>1125</v>
      </c>
      <c r="V3473" s="91">
        <v>46156</v>
      </c>
      <c r="W3473" s="91">
        <v>46161</v>
      </c>
      <c r="X3473" s="91">
        <v>46168</v>
      </c>
      <c r="Y3473" s="96"/>
      <c r="Z3473" s="89"/>
      <c r="AA3473" s="95"/>
      <c r="AB3473" s="89"/>
      <c r="AC3473" s="109"/>
      <c r="AD3473" s="89"/>
      <c r="AE3473" s="89"/>
      <c r="AF3473" s="191"/>
      <c r="AG3473" s="194"/>
      <c r="AH3473" s="193"/>
      <c r="AI3473" s="97"/>
      <c r="AJ3473" s="97"/>
      <c r="AK3473" s="97"/>
      <c r="AL3473" s="45" t="s">
        <v>67</v>
      </c>
      <c r="AM3473" s="160" t="str">
        <f>MONTH(B3473)&amp;"/"&amp;YEAR(B3473)</f>
        <v>3/2026</v>
      </c>
      <c r="AN3473" s="45">
        <f>WEEKNUM(B3473)-WEEKNUM(EOMONTH(B3473,-1)+1)+1</f>
        <v>4</v>
      </c>
      <c r="AO3473" s="45" t="str">
        <f>MONTH(R3473)&amp;"/"&amp;YEAR(R3473)</f>
        <v>1/1900</v>
      </c>
      <c r="AP3473" s="45" t="e">
        <f>WEEKNUM(R3473)-WEEKNUM(EOMONTH(R3473,-1)+1)+1</f>
        <v>#NUM!</v>
      </c>
      <c r="AQ3473" s="45">
        <f>IF(AU3473="S",IF(Q3473="1. Aceitou o programa",R3473-B3473,0),0)</f>
        <v>0</v>
      </c>
      <c r="AR3473" s="45">
        <f>IF(AU3473="S",IF(AND(S3473&lt;&gt;"",R3473&lt;&gt;""),S3473-R3473,0),0)</f>
        <v>0</v>
      </c>
      <c r="AS3473" s="45">
        <f>IF(AU3473="S",IF(Q3473="1. Aceitou o programa",IF(OR(X3473="Não se Aplica",X3473=""),IF(OR(W3473="Não se Aplica",W3473=""),0,W3473-V3473),AVERAGE(X3473-W3473,W3473-V3473)),0),0)</f>
        <v>0</v>
      </c>
      <c r="AT3473" s="45">
        <f>IF(AU3473="S",IF(AND(Q3473="1. Aceitou o programa",AB3473="Realizada"),IFERROR(IF(AA3473="",0,AA3473-R3473),0),0),0)</f>
        <v>0</v>
      </c>
      <c r="AU3473" s="45" t="str">
        <f>_xlfn.XLOOKUP(U3473,'Lista Suspensa'!$AA$20:$AA$23,'Lista Suspensa'!$AB$20:$AB$23,"N/A")</f>
        <v>S</v>
      </c>
    </row>
    <row r="3474" spans="1:47" ht="12" customHeight="1" x14ac:dyDescent="0.3">
      <c r="A3474" s="87" t="s">
        <v>47</v>
      </c>
      <c r="B3474" s="88">
        <v>46104</v>
      </c>
      <c r="C3474" s="89" t="s">
        <v>48</v>
      </c>
      <c r="D3474" s="89" t="s">
        <v>49</v>
      </c>
      <c r="E3474" s="189">
        <v>89339780</v>
      </c>
      <c r="F3474" s="197" t="s">
        <v>8587</v>
      </c>
      <c r="G3474" s="90">
        <v>6648995793</v>
      </c>
      <c r="H3474" s="91">
        <v>34602</v>
      </c>
      <c r="I3474" s="89"/>
      <c r="J3474" s="89" t="s">
        <v>51</v>
      </c>
      <c r="K3474" s="89" t="s">
        <v>76</v>
      </c>
      <c r="L3474" s="89" t="s">
        <v>101</v>
      </c>
      <c r="M3474" s="89" t="s">
        <v>102</v>
      </c>
      <c r="N3474" s="89" t="s">
        <v>344</v>
      </c>
      <c r="O3474" s="92" t="s">
        <v>8588</v>
      </c>
      <c r="P3474" s="93" t="s">
        <v>57</v>
      </c>
      <c r="Q3474" s="110" t="s">
        <v>5322</v>
      </c>
      <c r="R3474" s="94"/>
      <c r="S3474" s="95">
        <v>46168</v>
      </c>
      <c r="T3474" s="95" t="s">
        <v>5203</v>
      </c>
      <c r="U3474" s="95" t="s">
        <v>1125</v>
      </c>
      <c r="V3474" s="91">
        <v>46156</v>
      </c>
      <c r="W3474" s="91">
        <v>46161</v>
      </c>
      <c r="X3474" s="91">
        <v>46168</v>
      </c>
      <c r="Y3474" s="96"/>
      <c r="Z3474" s="89"/>
      <c r="AA3474" s="95"/>
      <c r="AB3474" s="89"/>
      <c r="AC3474" s="109"/>
      <c r="AD3474" s="89"/>
      <c r="AE3474" s="89"/>
      <c r="AF3474" s="191"/>
      <c r="AG3474" s="194"/>
      <c r="AH3474" s="193"/>
      <c r="AI3474" s="97"/>
      <c r="AJ3474" s="97"/>
      <c r="AK3474" s="97"/>
      <c r="AL3474" s="45" t="s">
        <v>67</v>
      </c>
      <c r="AM3474" s="160" t="str">
        <f>MONTH(B3474)&amp;"/"&amp;YEAR(B3474)</f>
        <v>3/2026</v>
      </c>
      <c r="AN3474" s="45">
        <f>WEEKNUM(B3474)-WEEKNUM(EOMONTH(B3474,-1)+1)+1</f>
        <v>4</v>
      </c>
      <c r="AO3474" s="45" t="str">
        <f>MONTH(R3474)&amp;"/"&amp;YEAR(R3474)</f>
        <v>1/1900</v>
      </c>
      <c r="AP3474" s="45" t="e">
        <f>WEEKNUM(R3474)-WEEKNUM(EOMONTH(R3474,-1)+1)+1</f>
        <v>#NUM!</v>
      </c>
      <c r="AQ3474" s="45">
        <f>IF(AU3474="S",IF(Q3474="1. Aceitou o programa",R3474-B3474,0),0)</f>
        <v>0</v>
      </c>
      <c r="AR3474" s="45">
        <f>IF(AU3474="S",IF(AND(S3474&lt;&gt;"",R3474&lt;&gt;""),S3474-R3474,0),0)</f>
        <v>0</v>
      </c>
      <c r="AS3474" s="45">
        <f>IF(AU3474="S",IF(Q3474="1. Aceitou o programa",IF(OR(X3474="Não se Aplica",X3474=""),IF(OR(W3474="Não se Aplica",W3474=""),0,W3474-V3474),AVERAGE(X3474-W3474,W3474-V3474)),0),0)</f>
        <v>0</v>
      </c>
      <c r="AT3474" s="45">
        <f>IF(AU3474="S",IF(AND(Q3474="1. Aceitou o programa",AB3474="Realizada"),IFERROR(IF(AA3474="",0,AA3474-R3474),0),0),0)</f>
        <v>0</v>
      </c>
      <c r="AU3474" s="45" t="str">
        <f>_xlfn.XLOOKUP(U3474,'Lista Suspensa'!$AA$20:$AA$23,'Lista Suspensa'!$AB$20:$AB$23,"N/A")</f>
        <v>S</v>
      </c>
    </row>
    <row r="3475" spans="1:47" ht="12" customHeight="1" x14ac:dyDescent="0.3">
      <c r="A3475" s="87" t="s">
        <v>47</v>
      </c>
      <c r="B3475" s="88">
        <v>46104</v>
      </c>
      <c r="C3475" s="89" t="s">
        <v>48</v>
      </c>
      <c r="D3475" s="89" t="s">
        <v>49</v>
      </c>
      <c r="E3475" s="189">
        <v>80994638</v>
      </c>
      <c r="F3475" s="197" t="s">
        <v>8589</v>
      </c>
      <c r="G3475" s="90">
        <v>10965104729</v>
      </c>
      <c r="H3475" s="91">
        <v>31349</v>
      </c>
      <c r="I3475" s="89"/>
      <c r="J3475" s="89" t="s">
        <v>51</v>
      </c>
      <c r="K3475" s="89" t="s">
        <v>76</v>
      </c>
      <c r="L3475" s="89" t="s">
        <v>283</v>
      </c>
      <c r="M3475" s="89" t="s">
        <v>334</v>
      </c>
      <c r="N3475" s="89" t="s">
        <v>197</v>
      </c>
      <c r="O3475" s="92" t="s">
        <v>8590</v>
      </c>
      <c r="P3475" s="93" t="s">
        <v>57</v>
      </c>
      <c r="Q3475" s="110" t="s">
        <v>5322</v>
      </c>
      <c r="R3475" s="94"/>
      <c r="S3475" s="95">
        <v>46168</v>
      </c>
      <c r="T3475" s="95" t="s">
        <v>5203</v>
      </c>
      <c r="U3475" s="95" t="s">
        <v>1125</v>
      </c>
      <c r="V3475" s="91">
        <v>46156</v>
      </c>
      <c r="W3475" s="91">
        <v>46161</v>
      </c>
      <c r="X3475" s="91">
        <v>46168</v>
      </c>
      <c r="Y3475" s="96"/>
      <c r="Z3475" s="89"/>
      <c r="AA3475" s="95"/>
      <c r="AB3475" s="89"/>
      <c r="AC3475" s="109"/>
      <c r="AD3475" s="89"/>
      <c r="AE3475" s="89"/>
      <c r="AF3475" s="191"/>
      <c r="AG3475" s="194"/>
      <c r="AH3475" s="193"/>
      <c r="AI3475" s="97"/>
      <c r="AJ3475" s="97"/>
      <c r="AK3475" s="97"/>
      <c r="AL3475" s="45" t="s">
        <v>67</v>
      </c>
      <c r="AM3475" s="160" t="str">
        <f>MONTH(B3475)&amp;"/"&amp;YEAR(B3475)</f>
        <v>3/2026</v>
      </c>
      <c r="AN3475" s="45">
        <f>WEEKNUM(B3475)-WEEKNUM(EOMONTH(B3475,-1)+1)+1</f>
        <v>4</v>
      </c>
      <c r="AO3475" s="45" t="str">
        <f>MONTH(R3475)&amp;"/"&amp;YEAR(R3475)</f>
        <v>1/1900</v>
      </c>
      <c r="AP3475" s="45" t="e">
        <f>WEEKNUM(R3475)-WEEKNUM(EOMONTH(R3475,-1)+1)+1</f>
        <v>#NUM!</v>
      </c>
      <c r="AQ3475" s="45">
        <f>IF(AU3475="S",IF(Q3475="1. Aceitou o programa",R3475-B3475,0),0)</f>
        <v>0</v>
      </c>
      <c r="AR3475" s="45">
        <f>IF(AU3475="S",IF(AND(S3475&lt;&gt;"",R3475&lt;&gt;""),S3475-R3475,0),0)</f>
        <v>0</v>
      </c>
      <c r="AS3475" s="45">
        <f>IF(AU3475="S",IF(Q3475="1. Aceitou o programa",IF(OR(X3475="Não se Aplica",X3475=""),IF(OR(W3475="Não se Aplica",W3475=""),0,W3475-V3475),AVERAGE(X3475-W3475,W3475-V3475)),0),0)</f>
        <v>0</v>
      </c>
      <c r="AT3475" s="45">
        <f>IF(AU3475="S",IF(AND(Q3475="1. Aceitou o programa",AB3475="Realizada"),IFERROR(IF(AA3475="",0,AA3475-R3475),0),0),0)</f>
        <v>0</v>
      </c>
      <c r="AU3475" s="45" t="str">
        <f>_xlfn.XLOOKUP(U3475,'Lista Suspensa'!$AA$20:$AA$23,'Lista Suspensa'!$AB$20:$AB$23,"N/A")</f>
        <v>S</v>
      </c>
    </row>
    <row r="3476" spans="1:47" ht="12" customHeight="1" x14ac:dyDescent="0.3">
      <c r="A3476" s="87" t="s">
        <v>47</v>
      </c>
      <c r="B3476" s="88">
        <v>46104</v>
      </c>
      <c r="C3476" s="89" t="s">
        <v>48</v>
      </c>
      <c r="D3476" s="89" t="s">
        <v>49</v>
      </c>
      <c r="E3476" s="189">
        <v>85914371</v>
      </c>
      <c r="F3476" s="197" t="s">
        <v>8591</v>
      </c>
      <c r="G3476" s="90">
        <v>4256609741</v>
      </c>
      <c r="H3476" s="91">
        <v>35166</v>
      </c>
      <c r="I3476" s="89"/>
      <c r="J3476" s="89" t="s">
        <v>51</v>
      </c>
      <c r="K3476" s="89" t="s">
        <v>76</v>
      </c>
      <c r="L3476" s="89" t="s">
        <v>95</v>
      </c>
      <c r="M3476" s="89" t="s">
        <v>360</v>
      </c>
      <c r="N3476" s="89" t="s">
        <v>344</v>
      </c>
      <c r="O3476" s="92" t="s">
        <v>8592</v>
      </c>
      <c r="P3476" s="93" t="s">
        <v>57</v>
      </c>
      <c r="Q3476" s="110" t="s">
        <v>5322</v>
      </c>
      <c r="R3476" s="94"/>
      <c r="S3476" s="95">
        <v>46168</v>
      </c>
      <c r="T3476" s="95" t="s">
        <v>5203</v>
      </c>
      <c r="U3476" s="95" t="s">
        <v>1125</v>
      </c>
      <c r="V3476" s="91">
        <v>46156</v>
      </c>
      <c r="W3476" s="91">
        <v>46161</v>
      </c>
      <c r="X3476" s="91">
        <v>46168</v>
      </c>
      <c r="Y3476" s="96"/>
      <c r="Z3476" s="89"/>
      <c r="AA3476" s="95"/>
      <c r="AB3476" s="89"/>
      <c r="AC3476" s="109"/>
      <c r="AD3476" s="89"/>
      <c r="AE3476" s="89"/>
      <c r="AF3476" s="191"/>
      <c r="AG3476" s="194"/>
      <c r="AH3476" s="193"/>
      <c r="AI3476" s="97"/>
      <c r="AJ3476" s="97"/>
      <c r="AK3476" s="97"/>
      <c r="AL3476" s="45" t="s">
        <v>67</v>
      </c>
      <c r="AM3476" s="160" t="str">
        <f>MONTH(B3476)&amp;"/"&amp;YEAR(B3476)</f>
        <v>3/2026</v>
      </c>
      <c r="AN3476" s="45">
        <f>WEEKNUM(B3476)-WEEKNUM(EOMONTH(B3476,-1)+1)+1</f>
        <v>4</v>
      </c>
      <c r="AO3476" s="45" t="str">
        <f>MONTH(R3476)&amp;"/"&amp;YEAR(R3476)</f>
        <v>1/1900</v>
      </c>
      <c r="AP3476" s="45" t="e">
        <f>WEEKNUM(R3476)-WEEKNUM(EOMONTH(R3476,-1)+1)+1</f>
        <v>#NUM!</v>
      </c>
      <c r="AQ3476" s="45">
        <f>IF(AU3476="S",IF(Q3476="1. Aceitou o programa",R3476-B3476,0),0)</f>
        <v>0</v>
      </c>
      <c r="AR3476" s="45">
        <f>IF(AU3476="S",IF(AND(S3476&lt;&gt;"",R3476&lt;&gt;""),S3476-R3476,0),0)</f>
        <v>0</v>
      </c>
      <c r="AS3476" s="45">
        <f>IF(AU3476="S",IF(Q3476="1. Aceitou o programa",IF(OR(X3476="Não se Aplica",X3476=""),IF(OR(W3476="Não se Aplica",W3476=""),0,W3476-V3476),AVERAGE(X3476-W3476,W3476-V3476)),0),0)</f>
        <v>0</v>
      </c>
      <c r="AT3476" s="45">
        <f>IF(AU3476="S",IF(AND(Q3476="1. Aceitou o programa",AB3476="Realizada"),IFERROR(IF(AA3476="",0,AA3476-R3476),0),0),0)</f>
        <v>0</v>
      </c>
      <c r="AU3476" s="45" t="str">
        <f>_xlfn.XLOOKUP(U3476,'Lista Suspensa'!$AA$20:$AA$23,'Lista Suspensa'!$AB$20:$AB$23,"N/A")</f>
        <v>S</v>
      </c>
    </row>
    <row r="3477" spans="1:47" ht="12" customHeight="1" x14ac:dyDescent="0.3">
      <c r="A3477" s="87" t="s">
        <v>47</v>
      </c>
      <c r="B3477" s="88">
        <v>46104</v>
      </c>
      <c r="C3477" s="89" t="s">
        <v>48</v>
      </c>
      <c r="D3477" s="89" t="s">
        <v>49</v>
      </c>
      <c r="E3477" s="189">
        <v>85913069</v>
      </c>
      <c r="F3477" s="197" t="s">
        <v>8593</v>
      </c>
      <c r="G3477" s="90">
        <v>78740770591</v>
      </c>
      <c r="H3477" s="91">
        <v>28011</v>
      </c>
      <c r="I3477" s="89"/>
      <c r="J3477" s="89" t="s">
        <v>51</v>
      </c>
      <c r="K3477" s="89" t="s">
        <v>52</v>
      </c>
      <c r="L3477" s="89" t="s">
        <v>85</v>
      </c>
      <c r="M3477" s="89" t="s">
        <v>7974</v>
      </c>
      <c r="N3477" s="89" t="s">
        <v>137</v>
      </c>
      <c r="O3477" s="92" t="s">
        <v>8594</v>
      </c>
      <c r="P3477" s="93" t="s">
        <v>57</v>
      </c>
      <c r="Q3477" s="110" t="s">
        <v>5322</v>
      </c>
      <c r="R3477" s="94"/>
      <c r="S3477" s="95">
        <v>46168</v>
      </c>
      <c r="T3477" s="95" t="s">
        <v>5203</v>
      </c>
      <c r="U3477" s="95" t="s">
        <v>1125</v>
      </c>
      <c r="V3477" s="91">
        <v>46156</v>
      </c>
      <c r="W3477" s="91">
        <v>46161</v>
      </c>
      <c r="X3477" s="91">
        <v>46168</v>
      </c>
      <c r="Y3477" s="96"/>
      <c r="Z3477" s="89"/>
      <c r="AA3477" s="95"/>
      <c r="AB3477" s="89"/>
      <c r="AC3477" s="109"/>
      <c r="AD3477" s="89"/>
      <c r="AE3477" s="89"/>
      <c r="AF3477" s="191"/>
      <c r="AG3477" s="194"/>
      <c r="AH3477" s="193"/>
      <c r="AI3477" s="97"/>
      <c r="AJ3477" s="97"/>
      <c r="AK3477" s="97"/>
      <c r="AL3477" s="45" t="s">
        <v>67</v>
      </c>
      <c r="AM3477" s="160" t="str">
        <f>MONTH(B3477)&amp;"/"&amp;YEAR(B3477)</f>
        <v>3/2026</v>
      </c>
      <c r="AN3477" s="45">
        <f>WEEKNUM(B3477)-WEEKNUM(EOMONTH(B3477,-1)+1)+1</f>
        <v>4</v>
      </c>
      <c r="AO3477" s="45" t="str">
        <f>MONTH(R3477)&amp;"/"&amp;YEAR(R3477)</f>
        <v>1/1900</v>
      </c>
      <c r="AP3477" s="45" t="e">
        <f>WEEKNUM(R3477)-WEEKNUM(EOMONTH(R3477,-1)+1)+1</f>
        <v>#NUM!</v>
      </c>
      <c r="AQ3477" s="45">
        <f>IF(AU3477="S",IF(Q3477="1. Aceitou o programa",R3477-B3477,0),0)</f>
        <v>0</v>
      </c>
      <c r="AR3477" s="45">
        <f>IF(AU3477="S",IF(AND(S3477&lt;&gt;"",R3477&lt;&gt;""),S3477-R3477,0),0)</f>
        <v>0</v>
      </c>
      <c r="AS3477" s="45">
        <f>IF(AU3477="S",IF(Q3477="1. Aceitou o programa",IF(OR(X3477="Não se Aplica",X3477=""),IF(OR(W3477="Não se Aplica",W3477=""),0,W3477-V3477),AVERAGE(X3477-W3477,W3477-V3477)),0),0)</f>
        <v>0</v>
      </c>
      <c r="AT3477" s="45">
        <f>IF(AU3477="S",IF(AND(Q3477="1. Aceitou o programa",AB3477="Realizada"),IFERROR(IF(AA3477="",0,AA3477-R3477),0),0),0)</f>
        <v>0</v>
      </c>
      <c r="AU3477" s="45" t="str">
        <f>_xlfn.XLOOKUP(U3477,'Lista Suspensa'!$AA$20:$AA$23,'Lista Suspensa'!$AB$20:$AB$23,"N/A")</f>
        <v>S</v>
      </c>
    </row>
    <row r="3478" spans="1:47" ht="12" customHeight="1" x14ac:dyDescent="0.3">
      <c r="A3478" s="87" t="s">
        <v>47</v>
      </c>
      <c r="B3478" s="88">
        <v>46104</v>
      </c>
      <c r="C3478" s="89" t="s">
        <v>48</v>
      </c>
      <c r="D3478" s="89" t="s">
        <v>49</v>
      </c>
      <c r="E3478" s="189">
        <v>93775093</v>
      </c>
      <c r="F3478" s="197" t="s">
        <v>8595</v>
      </c>
      <c r="G3478" s="90">
        <v>51891703811</v>
      </c>
      <c r="H3478" s="91">
        <v>38810</v>
      </c>
      <c r="I3478" s="89"/>
      <c r="J3478" s="89" t="s">
        <v>51</v>
      </c>
      <c r="K3478" s="89" t="s">
        <v>52</v>
      </c>
      <c r="L3478" s="89" t="s">
        <v>53</v>
      </c>
      <c r="M3478" s="89" t="s">
        <v>988</v>
      </c>
      <c r="N3478" s="89" t="s">
        <v>137</v>
      </c>
      <c r="O3478" s="92" t="s">
        <v>8596</v>
      </c>
      <c r="P3478" s="93" t="s">
        <v>57</v>
      </c>
      <c r="Q3478" s="110" t="s">
        <v>5322</v>
      </c>
      <c r="R3478" s="94"/>
      <c r="S3478" s="95">
        <v>46168</v>
      </c>
      <c r="T3478" s="95" t="s">
        <v>5203</v>
      </c>
      <c r="U3478" s="95" t="s">
        <v>1125</v>
      </c>
      <c r="V3478" s="91">
        <v>46156</v>
      </c>
      <c r="W3478" s="91">
        <v>46161</v>
      </c>
      <c r="X3478" s="91">
        <v>46168</v>
      </c>
      <c r="Y3478" s="96"/>
      <c r="Z3478" s="89"/>
      <c r="AA3478" s="95"/>
      <c r="AB3478" s="89"/>
      <c r="AC3478" s="109"/>
      <c r="AD3478" s="89"/>
      <c r="AE3478" s="89"/>
      <c r="AF3478" s="191"/>
      <c r="AG3478" s="194"/>
      <c r="AH3478" s="193"/>
      <c r="AI3478" s="97"/>
      <c r="AJ3478" s="97"/>
      <c r="AK3478" s="97"/>
      <c r="AL3478" s="45" t="s">
        <v>67</v>
      </c>
      <c r="AM3478" s="160" t="str">
        <f>MONTH(B3478)&amp;"/"&amp;YEAR(B3478)</f>
        <v>3/2026</v>
      </c>
      <c r="AN3478" s="45">
        <f>WEEKNUM(B3478)-WEEKNUM(EOMONTH(B3478,-1)+1)+1</f>
        <v>4</v>
      </c>
      <c r="AO3478" s="45" t="str">
        <f>MONTH(R3478)&amp;"/"&amp;YEAR(R3478)</f>
        <v>1/1900</v>
      </c>
      <c r="AP3478" s="45" t="e">
        <f>WEEKNUM(R3478)-WEEKNUM(EOMONTH(R3478,-1)+1)+1</f>
        <v>#NUM!</v>
      </c>
      <c r="AQ3478" s="45">
        <f>IF(AU3478="S",IF(Q3478="1. Aceitou o programa",R3478-B3478,0),0)</f>
        <v>0</v>
      </c>
      <c r="AR3478" s="45">
        <f>IF(AU3478="S",IF(AND(S3478&lt;&gt;"",R3478&lt;&gt;""),S3478-R3478,0),0)</f>
        <v>0</v>
      </c>
      <c r="AS3478" s="45">
        <f>IF(AU3478="S",IF(Q3478="1. Aceitou o programa",IF(OR(X3478="Não se Aplica",X3478=""),IF(OR(W3478="Não se Aplica",W3478=""),0,W3478-V3478),AVERAGE(X3478-W3478,W3478-V3478)),0),0)</f>
        <v>0</v>
      </c>
      <c r="AT3478" s="45">
        <f>IF(AU3478="S",IF(AND(Q3478="1. Aceitou o programa",AB3478="Realizada"),IFERROR(IF(AA3478="",0,AA3478-R3478),0),0),0)</f>
        <v>0</v>
      </c>
      <c r="AU3478" s="45" t="str">
        <f>_xlfn.XLOOKUP(U3478,'Lista Suspensa'!$AA$20:$AA$23,'Lista Suspensa'!$AB$20:$AB$23,"N/A")</f>
        <v>S</v>
      </c>
    </row>
    <row r="3479" spans="1:47" ht="12" customHeight="1" x14ac:dyDescent="0.3">
      <c r="A3479" s="87" t="s">
        <v>47</v>
      </c>
      <c r="B3479" s="88">
        <v>46104</v>
      </c>
      <c r="C3479" s="89" t="s">
        <v>48</v>
      </c>
      <c r="D3479" s="89" t="s">
        <v>49</v>
      </c>
      <c r="E3479" s="189">
        <v>85912932</v>
      </c>
      <c r="F3479" s="197" t="s">
        <v>8597</v>
      </c>
      <c r="G3479" s="90">
        <v>31557405824</v>
      </c>
      <c r="H3479" s="91">
        <v>30337</v>
      </c>
      <c r="I3479" s="89"/>
      <c r="J3479" s="89" t="s">
        <v>84</v>
      </c>
      <c r="K3479" s="89" t="s">
        <v>52</v>
      </c>
      <c r="L3479" s="89" t="s">
        <v>85</v>
      </c>
      <c r="M3479" s="89" t="s">
        <v>2835</v>
      </c>
      <c r="N3479" s="89" t="s">
        <v>137</v>
      </c>
      <c r="O3479" s="92" t="s">
        <v>8598</v>
      </c>
      <c r="P3479" s="93" t="s">
        <v>57</v>
      </c>
      <c r="Q3479" s="110" t="s">
        <v>5322</v>
      </c>
      <c r="R3479" s="94"/>
      <c r="S3479" s="95">
        <v>46168</v>
      </c>
      <c r="T3479" s="95" t="s">
        <v>5203</v>
      </c>
      <c r="U3479" s="95" t="s">
        <v>1125</v>
      </c>
      <c r="V3479" s="91">
        <v>46156</v>
      </c>
      <c r="W3479" s="91">
        <v>46161</v>
      </c>
      <c r="X3479" s="91">
        <v>46168</v>
      </c>
      <c r="Y3479" s="96"/>
      <c r="Z3479" s="89"/>
      <c r="AA3479" s="95"/>
      <c r="AB3479" s="89"/>
      <c r="AC3479" s="109"/>
      <c r="AD3479" s="89"/>
      <c r="AE3479" s="89"/>
      <c r="AF3479" s="191"/>
      <c r="AG3479" s="194"/>
      <c r="AH3479" s="193"/>
      <c r="AI3479" s="97"/>
      <c r="AJ3479" s="97"/>
      <c r="AK3479" s="97"/>
      <c r="AL3479" s="45" t="s">
        <v>67</v>
      </c>
      <c r="AM3479" s="160" t="str">
        <f>MONTH(B3479)&amp;"/"&amp;YEAR(B3479)</f>
        <v>3/2026</v>
      </c>
      <c r="AN3479" s="45">
        <f>WEEKNUM(B3479)-WEEKNUM(EOMONTH(B3479,-1)+1)+1</f>
        <v>4</v>
      </c>
      <c r="AO3479" s="45" t="str">
        <f>MONTH(R3479)&amp;"/"&amp;YEAR(R3479)</f>
        <v>1/1900</v>
      </c>
      <c r="AP3479" s="45" t="e">
        <f>WEEKNUM(R3479)-WEEKNUM(EOMONTH(R3479,-1)+1)+1</f>
        <v>#NUM!</v>
      </c>
      <c r="AQ3479" s="45">
        <f>IF(AU3479="S",IF(Q3479="1. Aceitou o programa",R3479-B3479,0),0)</f>
        <v>0</v>
      </c>
      <c r="AR3479" s="45">
        <f>IF(AU3479="S",IF(AND(S3479&lt;&gt;"",R3479&lt;&gt;""),S3479-R3479,0),0)</f>
        <v>0</v>
      </c>
      <c r="AS3479" s="45">
        <f>IF(AU3479="S",IF(Q3479="1. Aceitou o programa",IF(OR(X3479="Não se Aplica",X3479=""),IF(OR(W3479="Não se Aplica",W3479=""),0,W3479-V3479),AVERAGE(X3479-W3479,W3479-V3479)),0),0)</f>
        <v>0</v>
      </c>
      <c r="AT3479" s="45">
        <f>IF(AU3479="S",IF(AND(Q3479="1. Aceitou o programa",AB3479="Realizada"),IFERROR(IF(AA3479="",0,AA3479-R3479),0),0),0)</f>
        <v>0</v>
      </c>
      <c r="AU3479" s="45" t="str">
        <f>_xlfn.XLOOKUP(U3479,'Lista Suspensa'!$AA$20:$AA$23,'Lista Suspensa'!$AB$20:$AB$23,"N/A")</f>
        <v>S</v>
      </c>
    </row>
    <row r="3480" spans="1:47" ht="12" customHeight="1" x14ac:dyDescent="0.3">
      <c r="A3480" s="87" t="s">
        <v>47</v>
      </c>
      <c r="B3480" s="88">
        <v>46104</v>
      </c>
      <c r="C3480" s="89" t="s">
        <v>48</v>
      </c>
      <c r="D3480" s="89" t="s">
        <v>49</v>
      </c>
      <c r="E3480" s="189">
        <v>86771614</v>
      </c>
      <c r="F3480" s="197" t="s">
        <v>8599</v>
      </c>
      <c r="G3480" s="90">
        <v>52625310839</v>
      </c>
      <c r="H3480" s="91">
        <v>36524</v>
      </c>
      <c r="I3480" s="89"/>
      <c r="J3480" s="89" t="s">
        <v>84</v>
      </c>
      <c r="K3480" s="89" t="s">
        <v>52</v>
      </c>
      <c r="L3480" s="89" t="s">
        <v>53</v>
      </c>
      <c r="M3480" s="89" t="s">
        <v>8600</v>
      </c>
      <c r="N3480" s="89" t="s">
        <v>137</v>
      </c>
      <c r="O3480" s="92" t="s">
        <v>8601</v>
      </c>
      <c r="P3480" s="93" t="s">
        <v>57</v>
      </c>
      <c r="Q3480" s="110" t="s">
        <v>5322</v>
      </c>
      <c r="R3480" s="94"/>
      <c r="S3480" s="95">
        <v>46168</v>
      </c>
      <c r="T3480" s="95" t="s">
        <v>5203</v>
      </c>
      <c r="U3480" s="95" t="s">
        <v>1125</v>
      </c>
      <c r="V3480" s="91">
        <v>46156</v>
      </c>
      <c r="W3480" s="91">
        <v>46161</v>
      </c>
      <c r="X3480" s="91">
        <v>46168</v>
      </c>
      <c r="Y3480" s="96"/>
      <c r="Z3480" s="89"/>
      <c r="AA3480" s="95"/>
      <c r="AB3480" s="89"/>
      <c r="AC3480" s="109"/>
      <c r="AD3480" s="89"/>
      <c r="AE3480" s="89"/>
      <c r="AF3480" s="191"/>
      <c r="AG3480" s="194"/>
      <c r="AH3480" s="193"/>
      <c r="AI3480" s="97"/>
      <c r="AJ3480" s="97"/>
      <c r="AK3480" s="97"/>
      <c r="AL3480" s="45" t="s">
        <v>67</v>
      </c>
      <c r="AM3480" s="160" t="str">
        <f>MONTH(B3480)&amp;"/"&amp;YEAR(B3480)</f>
        <v>3/2026</v>
      </c>
      <c r="AN3480" s="45">
        <f>WEEKNUM(B3480)-WEEKNUM(EOMONTH(B3480,-1)+1)+1</f>
        <v>4</v>
      </c>
      <c r="AO3480" s="45" t="str">
        <f>MONTH(R3480)&amp;"/"&amp;YEAR(R3480)</f>
        <v>1/1900</v>
      </c>
      <c r="AP3480" s="45" t="e">
        <f>WEEKNUM(R3480)-WEEKNUM(EOMONTH(R3480,-1)+1)+1</f>
        <v>#NUM!</v>
      </c>
      <c r="AQ3480" s="45">
        <f>IF(AU3480="S",IF(Q3480="1. Aceitou o programa",R3480-B3480,0),0)</f>
        <v>0</v>
      </c>
      <c r="AR3480" s="45">
        <f>IF(AU3480="S",IF(AND(S3480&lt;&gt;"",R3480&lt;&gt;""),S3480-R3480,0),0)</f>
        <v>0</v>
      </c>
      <c r="AS3480" s="45">
        <f>IF(AU3480="S",IF(Q3480="1. Aceitou o programa",IF(OR(X3480="Não se Aplica",X3480=""),IF(OR(W3480="Não se Aplica",W3480=""),0,W3480-V3480),AVERAGE(X3480-W3480,W3480-V3480)),0),0)</f>
        <v>0</v>
      </c>
      <c r="AT3480" s="45">
        <f>IF(AU3480="S",IF(AND(Q3480="1. Aceitou o programa",AB3480="Realizada"),IFERROR(IF(AA3480="",0,AA3480-R3480),0),0),0)</f>
        <v>0</v>
      </c>
      <c r="AU3480" s="45" t="str">
        <f>_xlfn.XLOOKUP(U3480,'Lista Suspensa'!$AA$20:$AA$23,'Lista Suspensa'!$AB$20:$AB$23,"N/A")</f>
        <v>S</v>
      </c>
    </row>
    <row r="3481" spans="1:47" ht="12" customHeight="1" x14ac:dyDescent="0.3">
      <c r="A3481" s="87" t="s">
        <v>47</v>
      </c>
      <c r="B3481" s="88">
        <v>46104</v>
      </c>
      <c r="C3481" s="89" t="s">
        <v>48</v>
      </c>
      <c r="D3481" s="89" t="s">
        <v>49</v>
      </c>
      <c r="E3481" s="189">
        <v>85913035</v>
      </c>
      <c r="F3481" s="197" t="s">
        <v>8602</v>
      </c>
      <c r="G3481" s="90">
        <v>33225573833</v>
      </c>
      <c r="H3481" s="91">
        <v>30154</v>
      </c>
      <c r="I3481" s="89"/>
      <c r="J3481" s="89" t="s">
        <v>84</v>
      </c>
      <c r="K3481" s="89" t="s">
        <v>52</v>
      </c>
      <c r="L3481" s="89" t="s">
        <v>53</v>
      </c>
      <c r="M3481" s="89" t="s">
        <v>8603</v>
      </c>
      <c r="N3481" s="89" t="s">
        <v>137</v>
      </c>
      <c r="O3481" s="92" t="s">
        <v>8604</v>
      </c>
      <c r="P3481" s="93" t="s">
        <v>57</v>
      </c>
      <c r="Q3481" s="110" t="s">
        <v>5322</v>
      </c>
      <c r="R3481" s="94"/>
      <c r="S3481" s="95">
        <v>46168</v>
      </c>
      <c r="T3481" s="95" t="s">
        <v>5203</v>
      </c>
      <c r="U3481" s="95" t="s">
        <v>1125</v>
      </c>
      <c r="V3481" s="91">
        <v>46156</v>
      </c>
      <c r="W3481" s="91">
        <v>46161</v>
      </c>
      <c r="X3481" s="91">
        <v>46168</v>
      </c>
      <c r="Y3481" s="96"/>
      <c r="Z3481" s="89"/>
      <c r="AA3481" s="95"/>
      <c r="AB3481" s="89"/>
      <c r="AC3481" s="109"/>
      <c r="AD3481" s="89"/>
      <c r="AE3481" s="89"/>
      <c r="AF3481" s="191"/>
      <c r="AG3481" s="194"/>
      <c r="AH3481" s="193"/>
      <c r="AI3481" s="97"/>
      <c r="AJ3481" s="97"/>
      <c r="AK3481" s="97"/>
      <c r="AL3481" s="45" t="s">
        <v>67</v>
      </c>
      <c r="AM3481" s="160" t="str">
        <f>MONTH(B3481)&amp;"/"&amp;YEAR(B3481)</f>
        <v>3/2026</v>
      </c>
      <c r="AN3481" s="45">
        <f>WEEKNUM(B3481)-WEEKNUM(EOMONTH(B3481,-1)+1)+1</f>
        <v>4</v>
      </c>
      <c r="AO3481" s="45" t="str">
        <f>MONTH(R3481)&amp;"/"&amp;YEAR(R3481)</f>
        <v>1/1900</v>
      </c>
      <c r="AP3481" s="45" t="e">
        <f>WEEKNUM(R3481)-WEEKNUM(EOMONTH(R3481,-1)+1)+1</f>
        <v>#NUM!</v>
      </c>
      <c r="AQ3481" s="45">
        <f>IF(AU3481="S",IF(Q3481="1. Aceitou o programa",R3481-B3481,0),0)</f>
        <v>0</v>
      </c>
      <c r="AR3481" s="45">
        <f>IF(AU3481="S",IF(AND(S3481&lt;&gt;"",R3481&lt;&gt;""),S3481-R3481,0),0)</f>
        <v>0</v>
      </c>
      <c r="AS3481" s="45">
        <f>IF(AU3481="S",IF(Q3481="1. Aceitou o programa",IF(OR(X3481="Não se Aplica",X3481=""),IF(OR(W3481="Não se Aplica",W3481=""),0,W3481-V3481),AVERAGE(X3481-W3481,W3481-V3481)),0),0)</f>
        <v>0</v>
      </c>
      <c r="AT3481" s="45">
        <f>IF(AU3481="S",IF(AND(Q3481="1. Aceitou o programa",AB3481="Realizada"),IFERROR(IF(AA3481="",0,AA3481-R3481),0),0),0)</f>
        <v>0</v>
      </c>
      <c r="AU3481" s="45" t="str">
        <f>_xlfn.XLOOKUP(U3481,'Lista Suspensa'!$AA$20:$AA$23,'Lista Suspensa'!$AB$20:$AB$23,"N/A")</f>
        <v>S</v>
      </c>
    </row>
    <row r="3482" spans="1:47" ht="12" customHeight="1" x14ac:dyDescent="0.3">
      <c r="A3482" s="87" t="s">
        <v>47</v>
      </c>
      <c r="B3482" s="88">
        <v>46104</v>
      </c>
      <c r="C3482" s="89" t="s">
        <v>48</v>
      </c>
      <c r="D3482" s="89" t="s">
        <v>49</v>
      </c>
      <c r="E3482" s="189">
        <v>86493028</v>
      </c>
      <c r="F3482" s="197" t="s">
        <v>8605</v>
      </c>
      <c r="G3482" s="90">
        <v>34634102811</v>
      </c>
      <c r="H3482" s="91">
        <v>30972</v>
      </c>
      <c r="I3482" s="89"/>
      <c r="J3482" s="89" t="s">
        <v>51</v>
      </c>
      <c r="K3482" s="89" t="s">
        <v>52</v>
      </c>
      <c r="L3482" s="89" t="s">
        <v>53</v>
      </c>
      <c r="M3482" s="89" t="s">
        <v>611</v>
      </c>
      <c r="N3482" s="89" t="s">
        <v>137</v>
      </c>
      <c r="O3482" s="92" t="s">
        <v>8606</v>
      </c>
      <c r="P3482" s="93" t="s">
        <v>57</v>
      </c>
      <c r="Q3482" s="110" t="s">
        <v>5322</v>
      </c>
      <c r="R3482" s="94"/>
      <c r="S3482" s="95">
        <v>46168</v>
      </c>
      <c r="T3482" s="95" t="s">
        <v>5203</v>
      </c>
      <c r="U3482" s="95" t="s">
        <v>1125</v>
      </c>
      <c r="V3482" s="91">
        <v>46156</v>
      </c>
      <c r="W3482" s="91">
        <v>46161</v>
      </c>
      <c r="X3482" s="91">
        <v>46168</v>
      </c>
      <c r="Y3482" s="96"/>
      <c r="Z3482" s="89"/>
      <c r="AA3482" s="95"/>
      <c r="AB3482" s="89"/>
      <c r="AC3482" s="109"/>
      <c r="AD3482" s="89"/>
      <c r="AE3482" s="89"/>
      <c r="AF3482" s="191"/>
      <c r="AG3482" s="194"/>
      <c r="AH3482" s="193"/>
      <c r="AI3482" s="97"/>
      <c r="AJ3482" s="97"/>
      <c r="AK3482" s="97"/>
      <c r="AL3482" s="45" t="s">
        <v>67</v>
      </c>
      <c r="AM3482" s="160" t="str">
        <f>MONTH(B3482)&amp;"/"&amp;YEAR(B3482)</f>
        <v>3/2026</v>
      </c>
      <c r="AN3482" s="45">
        <f>WEEKNUM(B3482)-WEEKNUM(EOMONTH(B3482,-1)+1)+1</f>
        <v>4</v>
      </c>
      <c r="AO3482" s="45" t="str">
        <f>MONTH(R3482)&amp;"/"&amp;YEAR(R3482)</f>
        <v>1/1900</v>
      </c>
      <c r="AP3482" s="45" t="e">
        <f>WEEKNUM(R3482)-WEEKNUM(EOMONTH(R3482,-1)+1)+1</f>
        <v>#NUM!</v>
      </c>
      <c r="AQ3482" s="45">
        <f>IF(AU3482="S",IF(Q3482="1. Aceitou o programa",R3482-B3482,0),0)</f>
        <v>0</v>
      </c>
      <c r="AR3482" s="45">
        <f>IF(AU3482="S",IF(AND(S3482&lt;&gt;"",R3482&lt;&gt;""),S3482-R3482,0),0)</f>
        <v>0</v>
      </c>
      <c r="AS3482" s="45">
        <f>IF(AU3482="S",IF(Q3482="1. Aceitou o programa",IF(OR(X3482="Não se Aplica",X3482=""),IF(OR(W3482="Não se Aplica",W3482=""),0,W3482-V3482),AVERAGE(X3482-W3482,W3482-V3482)),0),0)</f>
        <v>0</v>
      </c>
      <c r="AT3482" s="45">
        <f>IF(AU3482="S",IF(AND(Q3482="1. Aceitou o programa",AB3482="Realizada"),IFERROR(IF(AA3482="",0,AA3482-R3482),0),0),0)</f>
        <v>0</v>
      </c>
      <c r="AU3482" s="45" t="str">
        <f>_xlfn.XLOOKUP(U3482,'Lista Suspensa'!$AA$20:$AA$23,'Lista Suspensa'!$AB$20:$AB$23,"N/A")</f>
        <v>S</v>
      </c>
    </row>
    <row r="3483" spans="1:47" ht="12" customHeight="1" x14ac:dyDescent="0.3">
      <c r="A3483" s="87" t="s">
        <v>47</v>
      </c>
      <c r="B3483" s="88">
        <v>46104</v>
      </c>
      <c r="C3483" s="89" t="s">
        <v>48</v>
      </c>
      <c r="D3483" s="89" t="s">
        <v>49</v>
      </c>
      <c r="E3483" s="189">
        <v>88488193</v>
      </c>
      <c r="F3483" s="197" t="s">
        <v>8607</v>
      </c>
      <c r="G3483" s="90">
        <v>12856097863</v>
      </c>
      <c r="H3483" s="91">
        <v>27429</v>
      </c>
      <c r="I3483" s="89"/>
      <c r="J3483" s="89" t="s">
        <v>51</v>
      </c>
      <c r="K3483" s="89" t="s">
        <v>52</v>
      </c>
      <c r="L3483" s="89" t="s">
        <v>53</v>
      </c>
      <c r="M3483" s="89" t="s">
        <v>3782</v>
      </c>
      <c r="N3483" s="89" t="s">
        <v>449</v>
      </c>
      <c r="O3483" s="92" t="s">
        <v>8608</v>
      </c>
      <c r="P3483" s="93" t="s">
        <v>57</v>
      </c>
      <c r="Q3483" s="110" t="s">
        <v>5322</v>
      </c>
      <c r="R3483" s="94"/>
      <c r="S3483" s="95">
        <v>46168</v>
      </c>
      <c r="T3483" s="95" t="s">
        <v>5203</v>
      </c>
      <c r="U3483" s="95" t="s">
        <v>1125</v>
      </c>
      <c r="V3483" s="91">
        <v>46156</v>
      </c>
      <c r="W3483" s="91">
        <v>46161</v>
      </c>
      <c r="X3483" s="91">
        <v>46168</v>
      </c>
      <c r="Y3483" s="96"/>
      <c r="Z3483" s="89"/>
      <c r="AA3483" s="95"/>
      <c r="AB3483" s="89"/>
      <c r="AC3483" s="109"/>
      <c r="AD3483" s="89"/>
      <c r="AE3483" s="89"/>
      <c r="AF3483" s="191"/>
      <c r="AG3483" s="194"/>
      <c r="AH3483" s="193"/>
      <c r="AI3483" s="97"/>
      <c r="AJ3483" s="97"/>
      <c r="AK3483" s="97"/>
      <c r="AL3483" s="45" t="s">
        <v>67</v>
      </c>
      <c r="AM3483" s="160" t="str">
        <f>MONTH(B3483)&amp;"/"&amp;YEAR(B3483)</f>
        <v>3/2026</v>
      </c>
      <c r="AN3483" s="45">
        <f>WEEKNUM(B3483)-WEEKNUM(EOMONTH(B3483,-1)+1)+1</f>
        <v>4</v>
      </c>
      <c r="AO3483" s="45" t="str">
        <f>MONTH(R3483)&amp;"/"&amp;YEAR(R3483)</f>
        <v>1/1900</v>
      </c>
      <c r="AP3483" s="45" t="e">
        <f>WEEKNUM(R3483)-WEEKNUM(EOMONTH(R3483,-1)+1)+1</f>
        <v>#NUM!</v>
      </c>
      <c r="AQ3483" s="45">
        <f>IF(AU3483="S",IF(Q3483="1. Aceitou o programa",R3483-B3483,0),0)</f>
        <v>0</v>
      </c>
      <c r="AR3483" s="45">
        <f>IF(AU3483="S",IF(AND(S3483&lt;&gt;"",R3483&lt;&gt;""),S3483-R3483,0),0)</f>
        <v>0</v>
      </c>
      <c r="AS3483" s="45">
        <f>IF(AU3483="S",IF(Q3483="1. Aceitou o programa",IF(OR(X3483="Não se Aplica",X3483=""),IF(OR(W3483="Não se Aplica",W3483=""),0,W3483-V3483),AVERAGE(X3483-W3483,W3483-V3483)),0),0)</f>
        <v>0</v>
      </c>
      <c r="AT3483" s="45">
        <f>IF(AU3483="S",IF(AND(Q3483="1. Aceitou o programa",AB3483="Realizada"),IFERROR(IF(AA3483="",0,AA3483-R3483),0),0),0)</f>
        <v>0</v>
      </c>
      <c r="AU3483" s="45" t="str">
        <f>_xlfn.XLOOKUP(U3483,'Lista Suspensa'!$AA$20:$AA$23,'Lista Suspensa'!$AB$20:$AB$23,"N/A")</f>
        <v>S</v>
      </c>
    </row>
    <row r="3484" spans="1:47" ht="12" customHeight="1" x14ac:dyDescent="0.3">
      <c r="A3484" s="87" t="s">
        <v>47</v>
      </c>
      <c r="B3484" s="88">
        <v>46104</v>
      </c>
      <c r="C3484" s="89" t="s">
        <v>48</v>
      </c>
      <c r="D3484" s="89" t="s">
        <v>49</v>
      </c>
      <c r="E3484" s="189">
        <v>86646288</v>
      </c>
      <c r="F3484" s="197" t="s">
        <v>8609</v>
      </c>
      <c r="G3484" s="90">
        <v>8501719706</v>
      </c>
      <c r="H3484" s="91">
        <v>28231</v>
      </c>
      <c r="I3484" s="89"/>
      <c r="J3484" s="89" t="s">
        <v>51</v>
      </c>
      <c r="K3484" s="89" t="s">
        <v>76</v>
      </c>
      <c r="L3484" s="89" t="s">
        <v>95</v>
      </c>
      <c r="M3484" s="89" t="s">
        <v>299</v>
      </c>
      <c r="N3484" s="89" t="s">
        <v>197</v>
      </c>
      <c r="O3484" s="92" t="s">
        <v>8610</v>
      </c>
      <c r="P3484" s="93" t="s">
        <v>57</v>
      </c>
      <c r="Q3484" s="110" t="s">
        <v>5322</v>
      </c>
      <c r="R3484" s="94"/>
      <c r="S3484" s="95">
        <v>46168</v>
      </c>
      <c r="T3484" s="95" t="s">
        <v>5203</v>
      </c>
      <c r="U3484" s="95" t="s">
        <v>1125</v>
      </c>
      <c r="V3484" s="91">
        <v>46156</v>
      </c>
      <c r="W3484" s="91">
        <v>46161</v>
      </c>
      <c r="X3484" s="91">
        <v>46168</v>
      </c>
      <c r="Y3484" s="96"/>
      <c r="Z3484" s="89"/>
      <c r="AA3484" s="95"/>
      <c r="AB3484" s="89"/>
      <c r="AC3484" s="109"/>
      <c r="AD3484" s="89"/>
      <c r="AE3484" s="89"/>
      <c r="AF3484" s="191"/>
      <c r="AG3484" s="194"/>
      <c r="AH3484" s="193"/>
      <c r="AI3484" s="97"/>
      <c r="AJ3484" s="97"/>
      <c r="AK3484" s="97"/>
      <c r="AL3484" s="45" t="s">
        <v>67</v>
      </c>
      <c r="AM3484" s="160" t="str">
        <f>MONTH(B3484)&amp;"/"&amp;YEAR(B3484)</f>
        <v>3/2026</v>
      </c>
      <c r="AN3484" s="45">
        <f>WEEKNUM(B3484)-WEEKNUM(EOMONTH(B3484,-1)+1)+1</f>
        <v>4</v>
      </c>
      <c r="AO3484" s="45" t="str">
        <f>MONTH(R3484)&amp;"/"&amp;YEAR(R3484)</f>
        <v>1/1900</v>
      </c>
      <c r="AP3484" s="45" t="e">
        <f>WEEKNUM(R3484)-WEEKNUM(EOMONTH(R3484,-1)+1)+1</f>
        <v>#NUM!</v>
      </c>
      <c r="AQ3484" s="45">
        <f>IF(AU3484="S",IF(Q3484="1. Aceitou o programa",R3484-B3484,0),0)</f>
        <v>0</v>
      </c>
      <c r="AR3484" s="45">
        <f>IF(AU3484="S",IF(AND(S3484&lt;&gt;"",R3484&lt;&gt;""),S3484-R3484,0),0)</f>
        <v>0</v>
      </c>
      <c r="AS3484" s="45">
        <f>IF(AU3484="S",IF(Q3484="1. Aceitou o programa",IF(OR(X3484="Não se Aplica",X3484=""),IF(OR(W3484="Não se Aplica",W3484=""),0,W3484-V3484),AVERAGE(X3484-W3484,W3484-V3484)),0),0)</f>
        <v>0</v>
      </c>
      <c r="AT3484" s="45">
        <f>IF(AU3484="S",IF(AND(Q3484="1. Aceitou o programa",AB3484="Realizada"),IFERROR(IF(AA3484="",0,AA3484-R3484),0),0),0)</f>
        <v>0</v>
      </c>
      <c r="AU3484" s="45" t="str">
        <f>_xlfn.XLOOKUP(U3484,'Lista Suspensa'!$AA$20:$AA$23,'Lista Suspensa'!$AB$20:$AB$23,"N/A")</f>
        <v>S</v>
      </c>
    </row>
    <row r="3485" spans="1:47" ht="12" customHeight="1" x14ac:dyDescent="0.3">
      <c r="A3485" s="87" t="s">
        <v>47</v>
      </c>
      <c r="B3485" s="88">
        <v>46104</v>
      </c>
      <c r="C3485" s="89" t="s">
        <v>48</v>
      </c>
      <c r="D3485" s="89" t="s">
        <v>49</v>
      </c>
      <c r="E3485" s="189">
        <v>85960192</v>
      </c>
      <c r="F3485" s="197" t="s">
        <v>8611</v>
      </c>
      <c r="G3485" s="90">
        <v>86775740778</v>
      </c>
      <c r="H3485" s="91">
        <v>21272</v>
      </c>
      <c r="I3485" s="89"/>
      <c r="J3485" s="89" t="s">
        <v>84</v>
      </c>
      <c r="K3485" s="89" t="s">
        <v>76</v>
      </c>
      <c r="L3485" s="89" t="s">
        <v>95</v>
      </c>
      <c r="M3485" s="89" t="s">
        <v>980</v>
      </c>
      <c r="N3485" s="89" t="s">
        <v>197</v>
      </c>
      <c r="O3485" s="92" t="s">
        <v>8612</v>
      </c>
      <c r="P3485" s="93" t="s">
        <v>57</v>
      </c>
      <c r="Q3485" s="110" t="s">
        <v>5322</v>
      </c>
      <c r="R3485" s="94"/>
      <c r="S3485" s="95">
        <v>46168</v>
      </c>
      <c r="T3485" s="95" t="s">
        <v>5203</v>
      </c>
      <c r="U3485" s="95" t="s">
        <v>1125</v>
      </c>
      <c r="V3485" s="91">
        <v>46156</v>
      </c>
      <c r="W3485" s="91">
        <v>46161</v>
      </c>
      <c r="X3485" s="91">
        <v>46168</v>
      </c>
      <c r="Y3485" s="96"/>
      <c r="Z3485" s="89"/>
      <c r="AA3485" s="95"/>
      <c r="AB3485" s="89"/>
      <c r="AC3485" s="109"/>
      <c r="AD3485" s="89"/>
      <c r="AE3485" s="89"/>
      <c r="AF3485" s="191"/>
      <c r="AG3485" s="194"/>
      <c r="AH3485" s="193"/>
      <c r="AI3485" s="97"/>
      <c r="AJ3485" s="97"/>
      <c r="AK3485" s="97"/>
      <c r="AL3485" s="45" t="s">
        <v>67</v>
      </c>
      <c r="AM3485" s="160" t="str">
        <f>MONTH(B3485)&amp;"/"&amp;YEAR(B3485)</f>
        <v>3/2026</v>
      </c>
      <c r="AN3485" s="45">
        <f>WEEKNUM(B3485)-WEEKNUM(EOMONTH(B3485,-1)+1)+1</f>
        <v>4</v>
      </c>
      <c r="AO3485" s="45" t="str">
        <f>MONTH(R3485)&amp;"/"&amp;YEAR(R3485)</f>
        <v>1/1900</v>
      </c>
      <c r="AP3485" s="45" t="e">
        <f>WEEKNUM(R3485)-WEEKNUM(EOMONTH(R3485,-1)+1)+1</f>
        <v>#NUM!</v>
      </c>
      <c r="AQ3485" s="45">
        <f>IF(AU3485="S",IF(Q3485="1. Aceitou o programa",R3485-B3485,0),0)</f>
        <v>0</v>
      </c>
      <c r="AR3485" s="45">
        <f>IF(AU3485="S",IF(AND(S3485&lt;&gt;"",R3485&lt;&gt;""),S3485-R3485,0),0)</f>
        <v>0</v>
      </c>
      <c r="AS3485" s="45">
        <f>IF(AU3485="S",IF(Q3485="1. Aceitou o programa",IF(OR(X3485="Não se Aplica",X3485=""),IF(OR(W3485="Não se Aplica",W3485=""),0,W3485-V3485),AVERAGE(X3485-W3485,W3485-V3485)),0),0)</f>
        <v>0</v>
      </c>
      <c r="AT3485" s="45">
        <f>IF(AU3485="S",IF(AND(Q3485="1. Aceitou o programa",AB3485="Realizada"),IFERROR(IF(AA3485="",0,AA3485-R3485),0),0),0)</f>
        <v>0</v>
      </c>
      <c r="AU3485" s="45" t="str">
        <f>_xlfn.XLOOKUP(U3485,'Lista Suspensa'!$AA$20:$AA$23,'Lista Suspensa'!$AB$20:$AB$23,"N/A")</f>
        <v>S</v>
      </c>
    </row>
    <row r="3486" spans="1:47" ht="12" customHeight="1" x14ac:dyDescent="0.3">
      <c r="A3486" s="87" t="s">
        <v>47</v>
      </c>
      <c r="B3486" s="88">
        <v>46104</v>
      </c>
      <c r="C3486" s="89" t="s">
        <v>48</v>
      </c>
      <c r="D3486" s="89" t="s">
        <v>49</v>
      </c>
      <c r="E3486" s="189">
        <v>86654088</v>
      </c>
      <c r="F3486" s="197" t="s">
        <v>8613</v>
      </c>
      <c r="G3486" s="90">
        <v>12196291706</v>
      </c>
      <c r="H3486" s="91">
        <v>33322</v>
      </c>
      <c r="I3486" s="89"/>
      <c r="J3486" s="89" t="s">
        <v>51</v>
      </c>
      <c r="K3486" s="89" t="s">
        <v>76</v>
      </c>
      <c r="L3486" s="89" t="s">
        <v>95</v>
      </c>
      <c r="M3486" s="89" t="s">
        <v>1655</v>
      </c>
      <c r="N3486" s="89" t="s">
        <v>197</v>
      </c>
      <c r="O3486" s="92" t="s">
        <v>8614</v>
      </c>
      <c r="P3486" s="93" t="s">
        <v>57</v>
      </c>
      <c r="Q3486" s="110" t="s">
        <v>5322</v>
      </c>
      <c r="R3486" s="94"/>
      <c r="S3486" s="95">
        <v>46168</v>
      </c>
      <c r="T3486" s="95" t="s">
        <v>5203</v>
      </c>
      <c r="U3486" s="95" t="s">
        <v>1125</v>
      </c>
      <c r="V3486" s="91">
        <v>46156</v>
      </c>
      <c r="W3486" s="91">
        <v>46161</v>
      </c>
      <c r="X3486" s="91">
        <v>46168</v>
      </c>
      <c r="Y3486" s="96"/>
      <c r="Z3486" s="89"/>
      <c r="AA3486" s="95"/>
      <c r="AB3486" s="89"/>
      <c r="AC3486" s="109"/>
      <c r="AD3486" s="89"/>
      <c r="AE3486" s="89"/>
      <c r="AF3486" s="191"/>
      <c r="AG3486" s="194"/>
      <c r="AH3486" s="193"/>
      <c r="AI3486" s="97"/>
      <c r="AJ3486" s="97"/>
      <c r="AK3486" s="97"/>
      <c r="AL3486" s="45" t="s">
        <v>67</v>
      </c>
      <c r="AM3486" s="160" t="str">
        <f>MONTH(B3486)&amp;"/"&amp;YEAR(B3486)</f>
        <v>3/2026</v>
      </c>
      <c r="AN3486" s="45">
        <f>WEEKNUM(B3486)-WEEKNUM(EOMONTH(B3486,-1)+1)+1</f>
        <v>4</v>
      </c>
      <c r="AO3486" s="45" t="str">
        <f>MONTH(R3486)&amp;"/"&amp;YEAR(R3486)</f>
        <v>1/1900</v>
      </c>
      <c r="AP3486" s="45" t="e">
        <f>WEEKNUM(R3486)-WEEKNUM(EOMONTH(R3486,-1)+1)+1</f>
        <v>#NUM!</v>
      </c>
      <c r="AQ3486" s="45">
        <f>IF(AU3486="S",IF(Q3486="1. Aceitou o programa",R3486-B3486,0),0)</f>
        <v>0</v>
      </c>
      <c r="AR3486" s="45">
        <f>IF(AU3486="S",IF(AND(S3486&lt;&gt;"",R3486&lt;&gt;""),S3486-R3486,0),0)</f>
        <v>0</v>
      </c>
      <c r="AS3486" s="45">
        <f>IF(AU3486="S",IF(Q3486="1. Aceitou o programa",IF(OR(X3486="Não se Aplica",X3486=""),IF(OR(W3486="Não se Aplica",W3486=""),0,W3486-V3486),AVERAGE(X3486-W3486,W3486-V3486)),0),0)</f>
        <v>0</v>
      </c>
      <c r="AT3486" s="45">
        <f>IF(AU3486="S",IF(AND(Q3486="1. Aceitou o programa",AB3486="Realizada"),IFERROR(IF(AA3486="",0,AA3486-R3486),0),0),0)</f>
        <v>0</v>
      </c>
      <c r="AU3486" s="45" t="str">
        <f>_xlfn.XLOOKUP(U3486,'Lista Suspensa'!$AA$20:$AA$23,'Lista Suspensa'!$AB$20:$AB$23,"N/A")</f>
        <v>S</v>
      </c>
    </row>
    <row r="3487" spans="1:47" ht="12" customHeight="1" x14ac:dyDescent="0.3">
      <c r="A3487" s="87" t="s">
        <v>47</v>
      </c>
      <c r="B3487" s="88">
        <v>46104</v>
      </c>
      <c r="C3487" s="89" t="s">
        <v>48</v>
      </c>
      <c r="D3487" s="89" t="s">
        <v>49</v>
      </c>
      <c r="E3487" s="189">
        <v>86652756</v>
      </c>
      <c r="F3487" s="197" t="s">
        <v>8615</v>
      </c>
      <c r="G3487" s="90">
        <v>8752118797</v>
      </c>
      <c r="H3487" s="91">
        <v>27368</v>
      </c>
      <c r="I3487" s="89"/>
      <c r="J3487" s="89" t="s">
        <v>51</v>
      </c>
      <c r="K3487" s="89" t="s">
        <v>76</v>
      </c>
      <c r="L3487" s="89" t="s">
        <v>95</v>
      </c>
      <c r="M3487" s="89" t="s">
        <v>1208</v>
      </c>
      <c r="N3487" s="89" t="s">
        <v>197</v>
      </c>
      <c r="O3487" s="92" t="s">
        <v>8616</v>
      </c>
      <c r="P3487" s="93" t="s">
        <v>57</v>
      </c>
      <c r="Q3487" s="110" t="s">
        <v>5322</v>
      </c>
      <c r="R3487" s="94"/>
      <c r="S3487" s="95">
        <v>46168</v>
      </c>
      <c r="T3487" s="95" t="s">
        <v>5203</v>
      </c>
      <c r="U3487" s="95" t="s">
        <v>1125</v>
      </c>
      <c r="V3487" s="91">
        <v>46156</v>
      </c>
      <c r="W3487" s="91">
        <v>46161</v>
      </c>
      <c r="X3487" s="91">
        <v>46168</v>
      </c>
      <c r="Y3487" s="96"/>
      <c r="Z3487" s="89"/>
      <c r="AA3487" s="95"/>
      <c r="AB3487" s="89"/>
      <c r="AC3487" s="109"/>
      <c r="AD3487" s="89"/>
      <c r="AE3487" s="89"/>
      <c r="AF3487" s="191"/>
      <c r="AG3487" s="194"/>
      <c r="AH3487" s="193"/>
      <c r="AI3487" s="97"/>
      <c r="AJ3487" s="97"/>
      <c r="AK3487" s="97"/>
      <c r="AL3487" s="45" t="s">
        <v>67</v>
      </c>
      <c r="AM3487" s="160" t="str">
        <f>MONTH(B3487)&amp;"/"&amp;YEAR(B3487)</f>
        <v>3/2026</v>
      </c>
      <c r="AN3487" s="45">
        <f>WEEKNUM(B3487)-WEEKNUM(EOMONTH(B3487,-1)+1)+1</f>
        <v>4</v>
      </c>
      <c r="AO3487" s="45" t="str">
        <f>MONTH(R3487)&amp;"/"&amp;YEAR(R3487)</f>
        <v>1/1900</v>
      </c>
      <c r="AP3487" s="45" t="e">
        <f>WEEKNUM(R3487)-WEEKNUM(EOMONTH(R3487,-1)+1)+1</f>
        <v>#NUM!</v>
      </c>
      <c r="AQ3487" s="45">
        <f>IF(AU3487="S",IF(Q3487="1. Aceitou o programa",R3487-B3487,0),0)</f>
        <v>0</v>
      </c>
      <c r="AR3487" s="45">
        <f>IF(AU3487="S",IF(AND(S3487&lt;&gt;"",R3487&lt;&gt;""),S3487-R3487,0),0)</f>
        <v>0</v>
      </c>
      <c r="AS3487" s="45">
        <f>IF(AU3487="S",IF(Q3487="1. Aceitou o programa",IF(OR(X3487="Não se Aplica",X3487=""),IF(OR(W3487="Não se Aplica",W3487=""),0,W3487-V3487),AVERAGE(X3487-W3487,W3487-V3487)),0),0)</f>
        <v>0</v>
      </c>
      <c r="AT3487" s="45">
        <f>IF(AU3487="S",IF(AND(Q3487="1. Aceitou o programa",AB3487="Realizada"),IFERROR(IF(AA3487="",0,AA3487-R3487),0),0),0)</f>
        <v>0</v>
      </c>
      <c r="AU3487" s="45" t="str">
        <f>_xlfn.XLOOKUP(U3487,'Lista Suspensa'!$AA$20:$AA$23,'Lista Suspensa'!$AB$20:$AB$23,"N/A")</f>
        <v>S</v>
      </c>
    </row>
    <row r="3488" spans="1:47" ht="12" customHeight="1" x14ac:dyDescent="0.3">
      <c r="A3488" s="87" t="s">
        <v>47</v>
      </c>
      <c r="B3488" s="88">
        <v>46104</v>
      </c>
      <c r="C3488" s="89" t="s">
        <v>48</v>
      </c>
      <c r="D3488" s="89" t="s">
        <v>49</v>
      </c>
      <c r="E3488" s="189">
        <v>86657247</v>
      </c>
      <c r="F3488" s="197" t="s">
        <v>8617</v>
      </c>
      <c r="G3488" s="90">
        <v>10654990786</v>
      </c>
      <c r="H3488" s="91">
        <v>31505</v>
      </c>
      <c r="I3488" s="89"/>
      <c r="J3488" s="89" t="s">
        <v>84</v>
      </c>
      <c r="K3488" s="89" t="s">
        <v>76</v>
      </c>
      <c r="L3488" s="89" t="s">
        <v>95</v>
      </c>
      <c r="M3488" s="89" t="s">
        <v>830</v>
      </c>
      <c r="N3488" s="89" t="s">
        <v>197</v>
      </c>
      <c r="O3488" s="92" t="s">
        <v>8618</v>
      </c>
      <c r="P3488" s="93" t="s">
        <v>57</v>
      </c>
      <c r="Q3488" s="110" t="s">
        <v>5322</v>
      </c>
      <c r="R3488" s="94"/>
      <c r="S3488" s="95">
        <v>46168</v>
      </c>
      <c r="T3488" s="95" t="s">
        <v>5203</v>
      </c>
      <c r="U3488" s="95" t="s">
        <v>1125</v>
      </c>
      <c r="V3488" s="91">
        <v>46156</v>
      </c>
      <c r="W3488" s="91">
        <v>46161</v>
      </c>
      <c r="X3488" s="91">
        <v>46168</v>
      </c>
      <c r="Y3488" s="96"/>
      <c r="Z3488" s="89"/>
      <c r="AA3488" s="95"/>
      <c r="AB3488" s="89"/>
      <c r="AC3488" s="109"/>
      <c r="AD3488" s="89"/>
      <c r="AE3488" s="89"/>
      <c r="AF3488" s="191"/>
      <c r="AG3488" s="194"/>
      <c r="AH3488" s="193"/>
      <c r="AI3488" s="97"/>
      <c r="AJ3488" s="97"/>
      <c r="AK3488" s="97"/>
      <c r="AL3488" s="45" t="s">
        <v>67</v>
      </c>
      <c r="AM3488" s="160" t="str">
        <f>MONTH(B3488)&amp;"/"&amp;YEAR(B3488)</f>
        <v>3/2026</v>
      </c>
      <c r="AN3488" s="45">
        <f>WEEKNUM(B3488)-WEEKNUM(EOMONTH(B3488,-1)+1)+1</f>
        <v>4</v>
      </c>
      <c r="AO3488" s="45" t="str">
        <f>MONTH(R3488)&amp;"/"&amp;YEAR(R3488)</f>
        <v>1/1900</v>
      </c>
      <c r="AP3488" s="45" t="e">
        <f>WEEKNUM(R3488)-WEEKNUM(EOMONTH(R3488,-1)+1)+1</f>
        <v>#NUM!</v>
      </c>
      <c r="AQ3488" s="45">
        <f>IF(AU3488="S",IF(Q3488="1. Aceitou o programa",R3488-B3488,0),0)</f>
        <v>0</v>
      </c>
      <c r="AR3488" s="45">
        <f>IF(AU3488="S",IF(AND(S3488&lt;&gt;"",R3488&lt;&gt;""),S3488-R3488,0),0)</f>
        <v>0</v>
      </c>
      <c r="AS3488" s="45">
        <f>IF(AU3488="S",IF(Q3488="1. Aceitou o programa",IF(OR(X3488="Não se Aplica",X3488=""),IF(OR(W3488="Não se Aplica",W3488=""),0,W3488-V3488),AVERAGE(X3488-W3488,W3488-V3488)),0),0)</f>
        <v>0</v>
      </c>
      <c r="AT3488" s="45">
        <f>IF(AU3488="S",IF(AND(Q3488="1. Aceitou o programa",AB3488="Realizada"),IFERROR(IF(AA3488="",0,AA3488-R3488),0),0),0)</f>
        <v>0</v>
      </c>
      <c r="AU3488" s="45" t="str">
        <f>_xlfn.XLOOKUP(U3488,'Lista Suspensa'!$AA$20:$AA$23,'Lista Suspensa'!$AB$20:$AB$23,"N/A")</f>
        <v>S</v>
      </c>
    </row>
    <row r="3489" spans="1:47" ht="12" customHeight="1" x14ac:dyDescent="0.3">
      <c r="A3489" s="87" t="s">
        <v>47</v>
      </c>
      <c r="B3489" s="88">
        <v>46104</v>
      </c>
      <c r="C3489" s="89" t="s">
        <v>48</v>
      </c>
      <c r="D3489" s="89" t="s">
        <v>49</v>
      </c>
      <c r="E3489" s="189">
        <v>86646610</v>
      </c>
      <c r="F3489" s="197" t="s">
        <v>8619</v>
      </c>
      <c r="G3489" s="90">
        <v>2406663728</v>
      </c>
      <c r="H3489" s="91">
        <v>27097</v>
      </c>
      <c r="I3489" s="89"/>
      <c r="J3489" s="89" t="s">
        <v>84</v>
      </c>
      <c r="K3489" s="89" t="s">
        <v>76</v>
      </c>
      <c r="L3489" s="89" t="s">
        <v>95</v>
      </c>
      <c r="M3489" s="89" t="s">
        <v>8620</v>
      </c>
      <c r="N3489" s="89" t="s">
        <v>197</v>
      </c>
      <c r="O3489" s="92" t="s">
        <v>8621</v>
      </c>
      <c r="P3489" s="93" t="s">
        <v>57</v>
      </c>
      <c r="Q3489" s="110" t="s">
        <v>5322</v>
      </c>
      <c r="R3489" s="94"/>
      <c r="S3489" s="95">
        <v>46168</v>
      </c>
      <c r="T3489" s="95" t="s">
        <v>5203</v>
      </c>
      <c r="U3489" s="95" t="s">
        <v>1125</v>
      </c>
      <c r="V3489" s="91">
        <v>46156</v>
      </c>
      <c r="W3489" s="91">
        <v>46161</v>
      </c>
      <c r="X3489" s="91">
        <v>46168</v>
      </c>
      <c r="Y3489" s="96"/>
      <c r="Z3489" s="89"/>
      <c r="AA3489" s="95"/>
      <c r="AB3489" s="89"/>
      <c r="AC3489" s="109"/>
      <c r="AD3489" s="89"/>
      <c r="AE3489" s="89"/>
      <c r="AF3489" s="191"/>
      <c r="AG3489" s="194"/>
      <c r="AH3489" s="193"/>
      <c r="AI3489" s="97"/>
      <c r="AJ3489" s="97"/>
      <c r="AK3489" s="97"/>
      <c r="AL3489" s="45" t="s">
        <v>67</v>
      </c>
      <c r="AM3489" s="160" t="str">
        <f>MONTH(B3489)&amp;"/"&amp;YEAR(B3489)</f>
        <v>3/2026</v>
      </c>
      <c r="AN3489" s="45">
        <f>WEEKNUM(B3489)-WEEKNUM(EOMONTH(B3489,-1)+1)+1</f>
        <v>4</v>
      </c>
      <c r="AO3489" s="45" t="str">
        <f>MONTH(R3489)&amp;"/"&amp;YEAR(R3489)</f>
        <v>1/1900</v>
      </c>
      <c r="AP3489" s="45" t="e">
        <f>WEEKNUM(R3489)-WEEKNUM(EOMONTH(R3489,-1)+1)+1</f>
        <v>#NUM!</v>
      </c>
      <c r="AQ3489" s="45">
        <f>IF(AU3489="S",IF(Q3489="1. Aceitou o programa",R3489-B3489,0),0)</f>
        <v>0</v>
      </c>
      <c r="AR3489" s="45">
        <f>IF(AU3489="S",IF(AND(S3489&lt;&gt;"",R3489&lt;&gt;""),S3489-R3489,0),0)</f>
        <v>0</v>
      </c>
      <c r="AS3489" s="45">
        <f>IF(AU3489="S",IF(Q3489="1. Aceitou o programa",IF(OR(X3489="Não se Aplica",X3489=""),IF(OR(W3489="Não se Aplica",W3489=""),0,W3489-V3489),AVERAGE(X3489-W3489,W3489-V3489)),0),0)</f>
        <v>0</v>
      </c>
      <c r="AT3489" s="45">
        <f>IF(AU3489="S",IF(AND(Q3489="1. Aceitou o programa",AB3489="Realizada"),IFERROR(IF(AA3489="",0,AA3489-R3489),0),0),0)</f>
        <v>0</v>
      </c>
      <c r="AU3489" s="45" t="str">
        <f>_xlfn.XLOOKUP(U3489,'Lista Suspensa'!$AA$20:$AA$23,'Lista Suspensa'!$AB$20:$AB$23,"N/A")</f>
        <v>S</v>
      </c>
    </row>
    <row r="3490" spans="1:47" ht="12" customHeight="1" x14ac:dyDescent="0.3">
      <c r="A3490" s="87" t="s">
        <v>47</v>
      </c>
      <c r="B3490" s="88">
        <v>46104</v>
      </c>
      <c r="C3490" s="89" t="s">
        <v>48</v>
      </c>
      <c r="D3490" s="89" t="s">
        <v>49</v>
      </c>
      <c r="E3490" s="189">
        <v>86797147</v>
      </c>
      <c r="F3490" s="197" t="s">
        <v>8622</v>
      </c>
      <c r="G3490" s="90">
        <v>8198905707</v>
      </c>
      <c r="H3490" s="91">
        <v>29109</v>
      </c>
      <c r="I3490" s="89"/>
      <c r="J3490" s="89" t="s">
        <v>51</v>
      </c>
      <c r="K3490" s="89" t="s">
        <v>76</v>
      </c>
      <c r="L3490" s="89" t="s">
        <v>283</v>
      </c>
      <c r="M3490" s="89" t="s">
        <v>3159</v>
      </c>
      <c r="N3490" s="89" t="s">
        <v>197</v>
      </c>
      <c r="O3490" s="92" t="s">
        <v>8623</v>
      </c>
      <c r="P3490" s="93" t="s">
        <v>57</v>
      </c>
      <c r="Q3490" s="110" t="s">
        <v>5322</v>
      </c>
      <c r="R3490" s="94"/>
      <c r="S3490" s="95">
        <v>46168</v>
      </c>
      <c r="T3490" s="95" t="s">
        <v>5203</v>
      </c>
      <c r="U3490" s="95" t="s">
        <v>1125</v>
      </c>
      <c r="V3490" s="91">
        <v>46156</v>
      </c>
      <c r="W3490" s="91">
        <v>46161</v>
      </c>
      <c r="X3490" s="91">
        <v>46168</v>
      </c>
      <c r="Y3490" s="96"/>
      <c r="Z3490" s="89"/>
      <c r="AA3490" s="95"/>
      <c r="AB3490" s="89"/>
      <c r="AC3490" s="109"/>
      <c r="AD3490" s="89"/>
      <c r="AE3490" s="89"/>
      <c r="AF3490" s="191"/>
      <c r="AG3490" s="194"/>
      <c r="AH3490" s="193"/>
      <c r="AI3490" s="97"/>
      <c r="AJ3490" s="97"/>
      <c r="AK3490" s="97"/>
      <c r="AL3490" s="45" t="s">
        <v>67</v>
      </c>
      <c r="AM3490" s="160" t="str">
        <f>MONTH(B3490)&amp;"/"&amp;YEAR(B3490)</f>
        <v>3/2026</v>
      </c>
      <c r="AN3490" s="45">
        <f>WEEKNUM(B3490)-WEEKNUM(EOMONTH(B3490,-1)+1)+1</f>
        <v>4</v>
      </c>
      <c r="AO3490" s="45" t="str">
        <f>MONTH(R3490)&amp;"/"&amp;YEAR(R3490)</f>
        <v>1/1900</v>
      </c>
      <c r="AP3490" s="45" t="e">
        <f>WEEKNUM(R3490)-WEEKNUM(EOMONTH(R3490,-1)+1)+1</f>
        <v>#NUM!</v>
      </c>
      <c r="AQ3490" s="45">
        <f>IF(AU3490="S",IF(Q3490="1. Aceitou o programa",R3490-B3490,0),0)</f>
        <v>0</v>
      </c>
      <c r="AR3490" s="45">
        <f>IF(AU3490="S",IF(AND(S3490&lt;&gt;"",R3490&lt;&gt;""),S3490-R3490,0),0)</f>
        <v>0</v>
      </c>
      <c r="AS3490" s="45">
        <f>IF(AU3490="S",IF(Q3490="1. Aceitou o programa",IF(OR(X3490="Não se Aplica",X3490=""),IF(OR(W3490="Não se Aplica",W3490=""),0,W3490-V3490),AVERAGE(X3490-W3490,W3490-V3490)),0),0)</f>
        <v>0</v>
      </c>
      <c r="AT3490" s="45">
        <f>IF(AU3490="S",IF(AND(Q3490="1. Aceitou o programa",AB3490="Realizada"),IFERROR(IF(AA3490="",0,AA3490-R3490),0),0),0)</f>
        <v>0</v>
      </c>
      <c r="AU3490" s="45" t="str">
        <f>_xlfn.XLOOKUP(U3490,'Lista Suspensa'!$AA$20:$AA$23,'Lista Suspensa'!$AB$20:$AB$23,"N/A")</f>
        <v>S</v>
      </c>
    </row>
    <row r="3491" spans="1:47" ht="12" customHeight="1" x14ac:dyDescent="0.3">
      <c r="A3491" s="87" t="s">
        <v>47</v>
      </c>
      <c r="B3491" s="88">
        <v>46104</v>
      </c>
      <c r="C3491" s="89" t="s">
        <v>48</v>
      </c>
      <c r="D3491" s="89" t="s">
        <v>49</v>
      </c>
      <c r="E3491" s="189">
        <v>86654045</v>
      </c>
      <c r="F3491" s="197" t="s">
        <v>8624</v>
      </c>
      <c r="G3491" s="90">
        <v>86550004772</v>
      </c>
      <c r="H3491" s="91">
        <v>24169</v>
      </c>
      <c r="I3491" s="89"/>
      <c r="J3491" s="89" t="s">
        <v>51</v>
      </c>
      <c r="K3491" s="89" t="s">
        <v>76</v>
      </c>
      <c r="L3491" s="89" t="s">
        <v>95</v>
      </c>
      <c r="M3491" s="89" t="s">
        <v>395</v>
      </c>
      <c r="N3491" s="89" t="s">
        <v>197</v>
      </c>
      <c r="O3491" s="92" t="s">
        <v>8625</v>
      </c>
      <c r="P3491" s="93" t="s">
        <v>57</v>
      </c>
      <c r="Q3491" s="110" t="s">
        <v>5322</v>
      </c>
      <c r="R3491" s="94"/>
      <c r="S3491" s="95">
        <v>46168</v>
      </c>
      <c r="T3491" s="95" t="s">
        <v>5203</v>
      </c>
      <c r="U3491" s="95" t="s">
        <v>1125</v>
      </c>
      <c r="V3491" s="91">
        <v>46156</v>
      </c>
      <c r="W3491" s="91">
        <v>46161</v>
      </c>
      <c r="X3491" s="91">
        <v>46168</v>
      </c>
      <c r="Y3491" s="96"/>
      <c r="Z3491" s="89"/>
      <c r="AA3491" s="95"/>
      <c r="AB3491" s="89"/>
      <c r="AC3491" s="109"/>
      <c r="AD3491" s="89"/>
      <c r="AE3491" s="89"/>
      <c r="AF3491" s="191"/>
      <c r="AG3491" s="194"/>
      <c r="AH3491" s="193"/>
      <c r="AI3491" s="97"/>
      <c r="AJ3491" s="97"/>
      <c r="AK3491" s="97"/>
      <c r="AL3491" s="45" t="s">
        <v>67</v>
      </c>
      <c r="AM3491" s="160" t="str">
        <f>MONTH(B3491)&amp;"/"&amp;YEAR(B3491)</f>
        <v>3/2026</v>
      </c>
      <c r="AN3491" s="45">
        <f>WEEKNUM(B3491)-WEEKNUM(EOMONTH(B3491,-1)+1)+1</f>
        <v>4</v>
      </c>
      <c r="AO3491" s="45" t="str">
        <f>MONTH(R3491)&amp;"/"&amp;YEAR(R3491)</f>
        <v>1/1900</v>
      </c>
      <c r="AP3491" s="45" t="e">
        <f>WEEKNUM(R3491)-WEEKNUM(EOMONTH(R3491,-1)+1)+1</f>
        <v>#NUM!</v>
      </c>
      <c r="AQ3491" s="45">
        <f>IF(AU3491="S",IF(Q3491="1. Aceitou o programa",R3491-B3491,0),0)</f>
        <v>0</v>
      </c>
      <c r="AR3491" s="45">
        <f>IF(AU3491="S",IF(AND(S3491&lt;&gt;"",R3491&lt;&gt;""),S3491-R3491,0),0)</f>
        <v>0</v>
      </c>
      <c r="AS3491" s="45">
        <f>IF(AU3491="S",IF(Q3491="1. Aceitou o programa",IF(OR(X3491="Não se Aplica",X3491=""),IF(OR(W3491="Não se Aplica",W3491=""),0,W3491-V3491),AVERAGE(X3491-W3491,W3491-V3491)),0),0)</f>
        <v>0</v>
      </c>
      <c r="AT3491" s="45">
        <f>IF(AU3491="S",IF(AND(Q3491="1. Aceitou o programa",AB3491="Realizada"),IFERROR(IF(AA3491="",0,AA3491-R3491),0),0),0)</f>
        <v>0</v>
      </c>
      <c r="AU3491" s="45" t="str">
        <f>_xlfn.XLOOKUP(U3491,'Lista Suspensa'!$AA$20:$AA$23,'Lista Suspensa'!$AB$20:$AB$23,"N/A")</f>
        <v>S</v>
      </c>
    </row>
    <row r="3492" spans="1:47" ht="12" customHeight="1" x14ac:dyDescent="0.3">
      <c r="A3492" s="87" t="s">
        <v>47</v>
      </c>
      <c r="B3492" s="88">
        <v>46104</v>
      </c>
      <c r="C3492" s="89" t="s">
        <v>48</v>
      </c>
      <c r="D3492" s="89" t="s">
        <v>49</v>
      </c>
      <c r="E3492" s="189">
        <v>85987476</v>
      </c>
      <c r="F3492" s="197" t="s">
        <v>8626</v>
      </c>
      <c r="G3492" s="90">
        <v>3374619703</v>
      </c>
      <c r="H3492" s="91">
        <v>27837</v>
      </c>
      <c r="I3492" s="89"/>
      <c r="J3492" s="89" t="s">
        <v>84</v>
      </c>
      <c r="K3492" s="89" t="s">
        <v>76</v>
      </c>
      <c r="L3492" s="89" t="s">
        <v>95</v>
      </c>
      <c r="M3492" s="89" t="s">
        <v>5849</v>
      </c>
      <c r="N3492" s="89" t="s">
        <v>344</v>
      </c>
      <c r="O3492" s="92" t="s">
        <v>8627</v>
      </c>
      <c r="P3492" s="93" t="s">
        <v>57</v>
      </c>
      <c r="Q3492" s="110" t="s">
        <v>5322</v>
      </c>
      <c r="R3492" s="94"/>
      <c r="S3492" s="95">
        <v>46168</v>
      </c>
      <c r="T3492" s="95" t="s">
        <v>5203</v>
      </c>
      <c r="U3492" s="95" t="s">
        <v>1125</v>
      </c>
      <c r="V3492" s="91">
        <v>46156</v>
      </c>
      <c r="W3492" s="91">
        <v>46161</v>
      </c>
      <c r="X3492" s="91">
        <v>46168</v>
      </c>
      <c r="Y3492" s="96"/>
      <c r="Z3492" s="89"/>
      <c r="AA3492" s="95"/>
      <c r="AB3492" s="89"/>
      <c r="AC3492" s="109"/>
      <c r="AD3492" s="89"/>
      <c r="AE3492" s="89"/>
      <c r="AF3492" s="191"/>
      <c r="AG3492" s="194"/>
      <c r="AH3492" s="193"/>
      <c r="AI3492" s="97"/>
      <c r="AJ3492" s="97"/>
      <c r="AK3492" s="97"/>
      <c r="AL3492" s="45" t="s">
        <v>67</v>
      </c>
      <c r="AM3492" s="160" t="str">
        <f>MONTH(B3492)&amp;"/"&amp;YEAR(B3492)</f>
        <v>3/2026</v>
      </c>
      <c r="AN3492" s="45">
        <f>WEEKNUM(B3492)-WEEKNUM(EOMONTH(B3492,-1)+1)+1</f>
        <v>4</v>
      </c>
      <c r="AO3492" s="45" t="str">
        <f>MONTH(R3492)&amp;"/"&amp;YEAR(R3492)</f>
        <v>1/1900</v>
      </c>
      <c r="AP3492" s="45" t="e">
        <f>WEEKNUM(R3492)-WEEKNUM(EOMONTH(R3492,-1)+1)+1</f>
        <v>#NUM!</v>
      </c>
      <c r="AQ3492" s="45">
        <f>IF(AU3492="S",IF(Q3492="1. Aceitou o programa",R3492-B3492,0),0)</f>
        <v>0</v>
      </c>
      <c r="AR3492" s="45">
        <f>IF(AU3492="S",IF(AND(S3492&lt;&gt;"",R3492&lt;&gt;""),S3492-R3492,0),0)</f>
        <v>0</v>
      </c>
      <c r="AS3492" s="45">
        <f>IF(AU3492="S",IF(Q3492="1. Aceitou o programa",IF(OR(X3492="Não se Aplica",X3492=""),IF(OR(W3492="Não se Aplica",W3492=""),0,W3492-V3492),AVERAGE(X3492-W3492,W3492-V3492)),0),0)</f>
        <v>0</v>
      </c>
      <c r="AT3492" s="45">
        <f>IF(AU3492="S",IF(AND(Q3492="1. Aceitou o programa",AB3492="Realizada"),IFERROR(IF(AA3492="",0,AA3492-R3492),0),0),0)</f>
        <v>0</v>
      </c>
      <c r="AU3492" s="45" t="str">
        <f>_xlfn.XLOOKUP(U3492,'Lista Suspensa'!$AA$20:$AA$23,'Lista Suspensa'!$AB$20:$AB$23,"N/A")</f>
        <v>S</v>
      </c>
    </row>
    <row r="3493" spans="1:47" ht="12" customHeight="1" x14ac:dyDescent="0.3">
      <c r="A3493" s="87" t="s">
        <v>47</v>
      </c>
      <c r="B3493" s="88">
        <v>46104</v>
      </c>
      <c r="C3493" s="89" t="s">
        <v>48</v>
      </c>
      <c r="D3493" s="89" t="s">
        <v>49</v>
      </c>
      <c r="E3493" s="189">
        <v>85987533</v>
      </c>
      <c r="F3493" s="197" t="s">
        <v>8628</v>
      </c>
      <c r="G3493" s="90">
        <v>81512910791</v>
      </c>
      <c r="H3493" s="91">
        <v>20853</v>
      </c>
      <c r="I3493" s="89"/>
      <c r="J3493" s="89" t="s">
        <v>84</v>
      </c>
      <c r="K3493" s="89" t="s">
        <v>76</v>
      </c>
      <c r="L3493" s="89" t="s">
        <v>740</v>
      </c>
      <c r="M3493" s="89" t="s">
        <v>741</v>
      </c>
      <c r="N3493" s="89" t="s">
        <v>344</v>
      </c>
      <c r="O3493" s="92" t="s">
        <v>8629</v>
      </c>
      <c r="P3493" s="93" t="s">
        <v>57</v>
      </c>
      <c r="Q3493" s="110" t="s">
        <v>5322</v>
      </c>
      <c r="R3493" s="94"/>
      <c r="S3493" s="95">
        <v>46168</v>
      </c>
      <c r="T3493" s="95" t="s">
        <v>5203</v>
      </c>
      <c r="U3493" s="95" t="s">
        <v>1125</v>
      </c>
      <c r="V3493" s="91">
        <v>46156</v>
      </c>
      <c r="W3493" s="91">
        <v>46161</v>
      </c>
      <c r="X3493" s="91">
        <v>46168</v>
      </c>
      <c r="Y3493" s="96"/>
      <c r="Z3493" s="89"/>
      <c r="AA3493" s="95"/>
      <c r="AB3493" s="89"/>
      <c r="AC3493" s="109"/>
      <c r="AD3493" s="89"/>
      <c r="AE3493" s="89"/>
      <c r="AF3493" s="191"/>
      <c r="AG3493" s="194"/>
      <c r="AH3493" s="193"/>
      <c r="AI3493" s="97"/>
      <c r="AJ3493" s="97"/>
      <c r="AK3493" s="97"/>
      <c r="AL3493" s="45" t="s">
        <v>67</v>
      </c>
      <c r="AM3493" s="160" t="str">
        <f>MONTH(B3493)&amp;"/"&amp;YEAR(B3493)</f>
        <v>3/2026</v>
      </c>
      <c r="AN3493" s="45">
        <f>WEEKNUM(B3493)-WEEKNUM(EOMONTH(B3493,-1)+1)+1</f>
        <v>4</v>
      </c>
      <c r="AO3493" s="45" t="str">
        <f>MONTH(R3493)&amp;"/"&amp;YEAR(R3493)</f>
        <v>1/1900</v>
      </c>
      <c r="AP3493" s="45" t="e">
        <f>WEEKNUM(R3493)-WEEKNUM(EOMONTH(R3493,-1)+1)+1</f>
        <v>#NUM!</v>
      </c>
      <c r="AQ3493" s="45">
        <f>IF(AU3493="S",IF(Q3493="1. Aceitou o programa",R3493-B3493,0),0)</f>
        <v>0</v>
      </c>
      <c r="AR3493" s="45">
        <f>IF(AU3493="S",IF(AND(S3493&lt;&gt;"",R3493&lt;&gt;""),S3493-R3493,0),0)</f>
        <v>0</v>
      </c>
      <c r="AS3493" s="45">
        <f>IF(AU3493="S",IF(Q3493="1. Aceitou o programa",IF(OR(X3493="Não se Aplica",X3493=""),IF(OR(W3493="Não se Aplica",W3493=""),0,W3493-V3493),AVERAGE(X3493-W3493,W3493-V3493)),0),0)</f>
        <v>0</v>
      </c>
      <c r="AT3493" s="45">
        <f>IF(AU3493="S",IF(AND(Q3493="1. Aceitou o programa",AB3493="Realizada"),IFERROR(IF(AA3493="",0,AA3493-R3493),0),0),0)</f>
        <v>0</v>
      </c>
      <c r="AU3493" s="45" t="str">
        <f>_xlfn.XLOOKUP(U3493,'Lista Suspensa'!$AA$20:$AA$23,'Lista Suspensa'!$AB$20:$AB$23,"N/A")</f>
        <v>S</v>
      </c>
    </row>
    <row r="3494" spans="1:47" ht="12" customHeight="1" x14ac:dyDescent="0.3">
      <c r="A3494" s="87" t="s">
        <v>47</v>
      </c>
      <c r="B3494" s="88">
        <v>46104</v>
      </c>
      <c r="C3494" s="89" t="s">
        <v>48</v>
      </c>
      <c r="D3494" s="89" t="s">
        <v>49</v>
      </c>
      <c r="E3494" s="189">
        <v>85994125</v>
      </c>
      <c r="F3494" s="197" t="s">
        <v>8630</v>
      </c>
      <c r="G3494" s="90">
        <v>8259358816</v>
      </c>
      <c r="H3494" s="91">
        <v>24234</v>
      </c>
      <c r="I3494" s="89"/>
      <c r="J3494" s="89" t="s">
        <v>51</v>
      </c>
      <c r="K3494" s="89" t="s">
        <v>52</v>
      </c>
      <c r="L3494" s="89" t="s">
        <v>53</v>
      </c>
      <c r="M3494" s="89" t="s">
        <v>8631</v>
      </c>
      <c r="N3494" s="89" t="s">
        <v>137</v>
      </c>
      <c r="O3494" s="92" t="s">
        <v>8632</v>
      </c>
      <c r="P3494" s="93" t="s">
        <v>57</v>
      </c>
      <c r="Q3494" s="110" t="s">
        <v>5322</v>
      </c>
      <c r="R3494" s="94"/>
      <c r="S3494" s="95">
        <v>46168</v>
      </c>
      <c r="T3494" s="95" t="s">
        <v>5203</v>
      </c>
      <c r="U3494" s="95" t="s">
        <v>1125</v>
      </c>
      <c r="V3494" s="91">
        <v>46156</v>
      </c>
      <c r="W3494" s="91">
        <v>46161</v>
      </c>
      <c r="X3494" s="91">
        <v>46168</v>
      </c>
      <c r="Y3494" s="96"/>
      <c r="Z3494" s="89"/>
      <c r="AA3494" s="95"/>
      <c r="AB3494" s="89"/>
      <c r="AC3494" s="109"/>
      <c r="AD3494" s="89"/>
      <c r="AE3494" s="89"/>
      <c r="AF3494" s="191"/>
      <c r="AG3494" s="194"/>
      <c r="AH3494" s="193"/>
      <c r="AI3494" s="97"/>
      <c r="AJ3494" s="97"/>
      <c r="AK3494" s="97"/>
      <c r="AL3494" s="45" t="s">
        <v>67</v>
      </c>
      <c r="AM3494" s="160" t="str">
        <f>MONTH(B3494)&amp;"/"&amp;YEAR(B3494)</f>
        <v>3/2026</v>
      </c>
      <c r="AN3494" s="45">
        <f>WEEKNUM(B3494)-WEEKNUM(EOMONTH(B3494,-1)+1)+1</f>
        <v>4</v>
      </c>
      <c r="AO3494" s="45" t="str">
        <f>MONTH(R3494)&amp;"/"&amp;YEAR(R3494)</f>
        <v>1/1900</v>
      </c>
      <c r="AP3494" s="45" t="e">
        <f>WEEKNUM(R3494)-WEEKNUM(EOMONTH(R3494,-1)+1)+1</f>
        <v>#NUM!</v>
      </c>
      <c r="AQ3494" s="45">
        <f>IF(AU3494="S",IF(Q3494="1. Aceitou o programa",R3494-B3494,0),0)</f>
        <v>0</v>
      </c>
      <c r="AR3494" s="45">
        <f>IF(AU3494="S",IF(AND(S3494&lt;&gt;"",R3494&lt;&gt;""),S3494-R3494,0),0)</f>
        <v>0</v>
      </c>
      <c r="AS3494" s="45">
        <f>IF(AU3494="S",IF(Q3494="1. Aceitou o programa",IF(OR(X3494="Não se Aplica",X3494=""),IF(OR(W3494="Não se Aplica",W3494=""),0,W3494-V3494),AVERAGE(X3494-W3494,W3494-V3494)),0),0)</f>
        <v>0</v>
      </c>
      <c r="AT3494" s="45">
        <f>IF(AU3494="S",IF(AND(Q3494="1. Aceitou o programa",AB3494="Realizada"),IFERROR(IF(AA3494="",0,AA3494-R3494),0),0),0)</f>
        <v>0</v>
      </c>
      <c r="AU3494" s="45" t="str">
        <f>_xlfn.XLOOKUP(U3494,'Lista Suspensa'!$AA$20:$AA$23,'Lista Suspensa'!$AB$20:$AB$23,"N/A")</f>
        <v>S</v>
      </c>
    </row>
    <row r="3495" spans="1:47" ht="12" customHeight="1" x14ac:dyDescent="0.3">
      <c r="A3495" s="87" t="s">
        <v>47</v>
      </c>
      <c r="B3495" s="88">
        <v>46104</v>
      </c>
      <c r="C3495" s="89" t="s">
        <v>48</v>
      </c>
      <c r="D3495" s="89" t="s">
        <v>49</v>
      </c>
      <c r="E3495" s="189">
        <v>86045854</v>
      </c>
      <c r="F3495" s="197" t="s">
        <v>8633</v>
      </c>
      <c r="G3495" s="90">
        <v>4772340890</v>
      </c>
      <c r="H3495" s="91">
        <v>23631</v>
      </c>
      <c r="I3495" s="89"/>
      <c r="J3495" s="89" t="s">
        <v>84</v>
      </c>
      <c r="K3495" s="89" t="s">
        <v>52</v>
      </c>
      <c r="L3495" s="89" t="s">
        <v>53</v>
      </c>
      <c r="M3495" s="89" t="s">
        <v>136</v>
      </c>
      <c r="N3495" s="89" t="s">
        <v>137</v>
      </c>
      <c r="O3495" s="92" t="s">
        <v>8634</v>
      </c>
      <c r="P3495" s="93" t="s">
        <v>57</v>
      </c>
      <c r="Q3495" s="110" t="s">
        <v>5322</v>
      </c>
      <c r="R3495" s="94"/>
      <c r="S3495" s="95">
        <v>46168</v>
      </c>
      <c r="T3495" s="95" t="s">
        <v>5203</v>
      </c>
      <c r="U3495" s="95" t="s">
        <v>1125</v>
      </c>
      <c r="V3495" s="91">
        <v>46156</v>
      </c>
      <c r="W3495" s="91">
        <v>46161</v>
      </c>
      <c r="X3495" s="91">
        <v>46168</v>
      </c>
      <c r="Y3495" s="96"/>
      <c r="Z3495" s="89"/>
      <c r="AA3495" s="95"/>
      <c r="AB3495" s="89"/>
      <c r="AC3495" s="109"/>
      <c r="AD3495" s="89"/>
      <c r="AE3495" s="89"/>
      <c r="AF3495" s="191"/>
      <c r="AG3495" s="194"/>
      <c r="AH3495" s="193"/>
      <c r="AI3495" s="97"/>
      <c r="AJ3495" s="97"/>
      <c r="AK3495" s="97"/>
      <c r="AL3495" s="45" t="s">
        <v>67</v>
      </c>
      <c r="AM3495" s="160" t="str">
        <f>MONTH(B3495)&amp;"/"&amp;YEAR(B3495)</f>
        <v>3/2026</v>
      </c>
      <c r="AN3495" s="45">
        <f>WEEKNUM(B3495)-WEEKNUM(EOMONTH(B3495,-1)+1)+1</f>
        <v>4</v>
      </c>
      <c r="AO3495" s="45" t="str">
        <f>MONTH(R3495)&amp;"/"&amp;YEAR(R3495)</f>
        <v>1/1900</v>
      </c>
      <c r="AP3495" s="45" t="e">
        <f>WEEKNUM(R3495)-WEEKNUM(EOMONTH(R3495,-1)+1)+1</f>
        <v>#NUM!</v>
      </c>
      <c r="AQ3495" s="45">
        <f>IF(AU3495="S",IF(Q3495="1. Aceitou o programa",R3495-B3495,0),0)</f>
        <v>0</v>
      </c>
      <c r="AR3495" s="45">
        <f>IF(AU3495="S",IF(AND(S3495&lt;&gt;"",R3495&lt;&gt;""),S3495-R3495,0),0)</f>
        <v>0</v>
      </c>
      <c r="AS3495" s="45">
        <f>IF(AU3495="S",IF(Q3495="1. Aceitou o programa",IF(OR(X3495="Não se Aplica",X3495=""),IF(OR(W3495="Não se Aplica",W3495=""),0,W3495-V3495),AVERAGE(X3495-W3495,W3495-V3495)),0),0)</f>
        <v>0</v>
      </c>
      <c r="AT3495" s="45">
        <f>IF(AU3495="S",IF(AND(Q3495="1. Aceitou o programa",AB3495="Realizada"),IFERROR(IF(AA3495="",0,AA3495-R3495),0),0),0)</f>
        <v>0</v>
      </c>
      <c r="AU3495" s="45" t="str">
        <f>_xlfn.XLOOKUP(U3495,'Lista Suspensa'!$AA$20:$AA$23,'Lista Suspensa'!$AB$20:$AB$23,"N/A")</f>
        <v>S</v>
      </c>
    </row>
    <row r="3496" spans="1:47" ht="12" customHeight="1" x14ac:dyDescent="0.3">
      <c r="A3496" s="87" t="s">
        <v>47</v>
      </c>
      <c r="B3496" s="88">
        <v>46104</v>
      </c>
      <c r="C3496" s="89" t="s">
        <v>48</v>
      </c>
      <c r="D3496" s="89" t="s">
        <v>49</v>
      </c>
      <c r="E3496" s="189">
        <v>86060105</v>
      </c>
      <c r="F3496" s="197" t="s">
        <v>8635</v>
      </c>
      <c r="G3496" s="90">
        <v>8482684744</v>
      </c>
      <c r="H3496" s="91">
        <v>29145</v>
      </c>
      <c r="I3496" s="89"/>
      <c r="J3496" s="89" t="s">
        <v>51</v>
      </c>
      <c r="K3496" s="89" t="s">
        <v>76</v>
      </c>
      <c r="L3496" s="89" t="s">
        <v>283</v>
      </c>
      <c r="M3496" s="89" t="s">
        <v>688</v>
      </c>
      <c r="N3496" s="89" t="s">
        <v>291</v>
      </c>
      <c r="O3496" s="92" t="s">
        <v>8636</v>
      </c>
      <c r="P3496" s="93" t="s">
        <v>57</v>
      </c>
      <c r="Q3496" s="110" t="s">
        <v>5322</v>
      </c>
      <c r="R3496" s="94"/>
      <c r="S3496" s="95">
        <v>46168</v>
      </c>
      <c r="T3496" s="95" t="s">
        <v>5203</v>
      </c>
      <c r="U3496" s="95" t="s">
        <v>1125</v>
      </c>
      <c r="V3496" s="91">
        <v>46156</v>
      </c>
      <c r="W3496" s="91">
        <v>46161</v>
      </c>
      <c r="X3496" s="91">
        <v>46168</v>
      </c>
      <c r="Y3496" s="96"/>
      <c r="Z3496" s="89"/>
      <c r="AA3496" s="95"/>
      <c r="AB3496" s="89"/>
      <c r="AC3496" s="109"/>
      <c r="AD3496" s="89"/>
      <c r="AE3496" s="89"/>
      <c r="AF3496" s="191"/>
      <c r="AG3496" s="194"/>
      <c r="AH3496" s="193"/>
      <c r="AI3496" s="97"/>
      <c r="AJ3496" s="97"/>
      <c r="AK3496" s="97"/>
      <c r="AL3496" s="45" t="s">
        <v>67</v>
      </c>
      <c r="AM3496" s="160" t="str">
        <f>MONTH(B3496)&amp;"/"&amp;YEAR(B3496)</f>
        <v>3/2026</v>
      </c>
      <c r="AN3496" s="45">
        <f>WEEKNUM(B3496)-WEEKNUM(EOMONTH(B3496,-1)+1)+1</f>
        <v>4</v>
      </c>
      <c r="AO3496" s="45" t="str">
        <f>MONTH(R3496)&amp;"/"&amp;YEAR(R3496)</f>
        <v>1/1900</v>
      </c>
      <c r="AP3496" s="45" t="e">
        <f>WEEKNUM(R3496)-WEEKNUM(EOMONTH(R3496,-1)+1)+1</f>
        <v>#NUM!</v>
      </c>
      <c r="AQ3496" s="45">
        <f>IF(AU3496="S",IF(Q3496="1. Aceitou o programa",R3496-B3496,0),0)</f>
        <v>0</v>
      </c>
      <c r="AR3496" s="45">
        <f>IF(AU3496="S",IF(AND(S3496&lt;&gt;"",R3496&lt;&gt;""),S3496-R3496,0),0)</f>
        <v>0</v>
      </c>
      <c r="AS3496" s="45">
        <f>IF(AU3496="S",IF(Q3496="1. Aceitou o programa",IF(OR(X3496="Não se Aplica",X3496=""),IF(OR(W3496="Não se Aplica",W3496=""),0,W3496-V3496),AVERAGE(X3496-W3496,W3496-V3496)),0),0)</f>
        <v>0</v>
      </c>
      <c r="AT3496" s="45">
        <f>IF(AU3496="S",IF(AND(Q3496="1. Aceitou o programa",AB3496="Realizada"),IFERROR(IF(AA3496="",0,AA3496-R3496),0),0),0)</f>
        <v>0</v>
      </c>
      <c r="AU3496" s="45" t="str">
        <f>_xlfn.XLOOKUP(U3496,'Lista Suspensa'!$AA$20:$AA$23,'Lista Suspensa'!$AB$20:$AB$23,"N/A")</f>
        <v>S</v>
      </c>
    </row>
    <row r="3497" spans="1:47" ht="12" customHeight="1" x14ac:dyDescent="0.3">
      <c r="A3497" s="87" t="s">
        <v>47</v>
      </c>
      <c r="B3497" s="88">
        <v>46104</v>
      </c>
      <c r="C3497" s="89" t="s">
        <v>48</v>
      </c>
      <c r="D3497" s="89" t="s">
        <v>49</v>
      </c>
      <c r="E3497" s="189">
        <v>88489347</v>
      </c>
      <c r="F3497" s="197" t="s">
        <v>8637</v>
      </c>
      <c r="G3497" s="90">
        <v>46592034840</v>
      </c>
      <c r="H3497" s="91">
        <v>36554</v>
      </c>
      <c r="I3497" s="89"/>
      <c r="J3497" s="89" t="s">
        <v>51</v>
      </c>
      <c r="K3497" s="89" t="s">
        <v>52</v>
      </c>
      <c r="L3497" s="89" t="s">
        <v>85</v>
      </c>
      <c r="M3497" s="89" t="s">
        <v>2935</v>
      </c>
      <c r="N3497" s="89" t="s">
        <v>137</v>
      </c>
      <c r="O3497" s="92" t="s">
        <v>8638</v>
      </c>
      <c r="P3497" s="93" t="s">
        <v>57</v>
      </c>
      <c r="Q3497" s="110" t="s">
        <v>5322</v>
      </c>
      <c r="R3497" s="94"/>
      <c r="S3497" s="95">
        <v>46168</v>
      </c>
      <c r="T3497" s="95" t="s">
        <v>5203</v>
      </c>
      <c r="U3497" s="95" t="s">
        <v>1125</v>
      </c>
      <c r="V3497" s="91">
        <v>46156</v>
      </c>
      <c r="W3497" s="91">
        <v>46161</v>
      </c>
      <c r="X3497" s="91">
        <v>46168</v>
      </c>
      <c r="Y3497" s="96"/>
      <c r="Z3497" s="89"/>
      <c r="AA3497" s="95"/>
      <c r="AB3497" s="89"/>
      <c r="AC3497" s="109"/>
      <c r="AD3497" s="89"/>
      <c r="AE3497" s="89"/>
      <c r="AF3497" s="191"/>
      <c r="AG3497" s="194"/>
      <c r="AH3497" s="193"/>
      <c r="AI3497" s="97"/>
      <c r="AJ3497" s="97"/>
      <c r="AK3497" s="97"/>
      <c r="AL3497" s="45" t="s">
        <v>67</v>
      </c>
      <c r="AM3497" s="160" t="str">
        <f>MONTH(B3497)&amp;"/"&amp;YEAR(B3497)</f>
        <v>3/2026</v>
      </c>
      <c r="AN3497" s="45">
        <f>WEEKNUM(B3497)-WEEKNUM(EOMONTH(B3497,-1)+1)+1</f>
        <v>4</v>
      </c>
      <c r="AO3497" s="45" t="str">
        <f>MONTH(R3497)&amp;"/"&amp;YEAR(R3497)</f>
        <v>1/1900</v>
      </c>
      <c r="AP3497" s="45" t="e">
        <f>WEEKNUM(R3497)-WEEKNUM(EOMONTH(R3497,-1)+1)+1</f>
        <v>#NUM!</v>
      </c>
      <c r="AQ3497" s="45">
        <f>IF(AU3497="S",IF(Q3497="1. Aceitou o programa",R3497-B3497,0),0)</f>
        <v>0</v>
      </c>
      <c r="AR3497" s="45">
        <f>IF(AU3497="S",IF(AND(S3497&lt;&gt;"",R3497&lt;&gt;""),S3497-R3497,0),0)</f>
        <v>0</v>
      </c>
      <c r="AS3497" s="45">
        <f>IF(AU3497="S",IF(Q3497="1. Aceitou o programa",IF(OR(X3497="Não se Aplica",X3497=""),IF(OR(W3497="Não se Aplica",W3497=""),0,W3497-V3497),AVERAGE(X3497-W3497,W3497-V3497)),0),0)</f>
        <v>0</v>
      </c>
      <c r="AT3497" s="45">
        <f>IF(AU3497="S",IF(AND(Q3497="1. Aceitou o programa",AB3497="Realizada"),IFERROR(IF(AA3497="",0,AA3497-R3497),0),0),0)</f>
        <v>0</v>
      </c>
      <c r="AU3497" s="45" t="str">
        <f>_xlfn.XLOOKUP(U3497,'Lista Suspensa'!$AA$20:$AA$23,'Lista Suspensa'!$AB$20:$AB$23,"N/A")</f>
        <v>S</v>
      </c>
    </row>
    <row r="3498" spans="1:47" ht="12" customHeight="1" x14ac:dyDescent="0.3">
      <c r="A3498" s="87" t="s">
        <v>47</v>
      </c>
      <c r="B3498" s="88">
        <v>46104</v>
      </c>
      <c r="C3498" s="89" t="s">
        <v>48</v>
      </c>
      <c r="D3498" s="89" t="s">
        <v>49</v>
      </c>
      <c r="E3498" s="189">
        <v>86060705</v>
      </c>
      <c r="F3498" s="197" t="s">
        <v>8639</v>
      </c>
      <c r="G3498" s="90">
        <v>1667959760</v>
      </c>
      <c r="H3498" s="91">
        <v>26707</v>
      </c>
      <c r="I3498" s="89"/>
      <c r="J3498" s="89" t="s">
        <v>84</v>
      </c>
      <c r="K3498" s="89" t="s">
        <v>76</v>
      </c>
      <c r="L3498" s="89" t="s">
        <v>95</v>
      </c>
      <c r="M3498" s="89" t="s">
        <v>624</v>
      </c>
      <c r="N3498" s="89" t="s">
        <v>4188</v>
      </c>
      <c r="O3498" s="92" t="s">
        <v>8640</v>
      </c>
      <c r="P3498" s="93" t="s">
        <v>57</v>
      </c>
      <c r="Q3498" s="110" t="s">
        <v>5322</v>
      </c>
      <c r="R3498" s="94"/>
      <c r="S3498" s="95">
        <v>46168</v>
      </c>
      <c r="T3498" s="95" t="s">
        <v>5203</v>
      </c>
      <c r="U3498" s="95" t="s">
        <v>1125</v>
      </c>
      <c r="V3498" s="91">
        <v>46156</v>
      </c>
      <c r="W3498" s="91">
        <v>46161</v>
      </c>
      <c r="X3498" s="91">
        <v>46168</v>
      </c>
      <c r="Y3498" s="96"/>
      <c r="Z3498" s="89"/>
      <c r="AA3498" s="95"/>
      <c r="AB3498" s="89"/>
      <c r="AC3498" s="109"/>
      <c r="AD3498" s="89"/>
      <c r="AE3498" s="89"/>
      <c r="AF3498" s="191"/>
      <c r="AG3498" s="194"/>
      <c r="AH3498" s="193"/>
      <c r="AI3498" s="97"/>
      <c r="AJ3498" s="97"/>
      <c r="AK3498" s="97"/>
      <c r="AL3498" s="45" t="s">
        <v>67</v>
      </c>
      <c r="AM3498" s="160" t="str">
        <f>MONTH(B3498)&amp;"/"&amp;YEAR(B3498)</f>
        <v>3/2026</v>
      </c>
      <c r="AN3498" s="45">
        <f>WEEKNUM(B3498)-WEEKNUM(EOMONTH(B3498,-1)+1)+1</f>
        <v>4</v>
      </c>
      <c r="AO3498" s="45" t="str">
        <f>MONTH(R3498)&amp;"/"&amp;YEAR(R3498)</f>
        <v>1/1900</v>
      </c>
      <c r="AP3498" s="45" t="e">
        <f>WEEKNUM(R3498)-WEEKNUM(EOMONTH(R3498,-1)+1)+1</f>
        <v>#NUM!</v>
      </c>
      <c r="AQ3498" s="45">
        <f>IF(AU3498="S",IF(Q3498="1. Aceitou o programa",R3498-B3498,0),0)</f>
        <v>0</v>
      </c>
      <c r="AR3498" s="45">
        <f>IF(AU3498="S",IF(AND(S3498&lt;&gt;"",R3498&lt;&gt;""),S3498-R3498,0),0)</f>
        <v>0</v>
      </c>
      <c r="AS3498" s="45">
        <f>IF(AU3498="S",IF(Q3498="1. Aceitou o programa",IF(OR(X3498="Não se Aplica",X3498=""),IF(OR(W3498="Não se Aplica",W3498=""),0,W3498-V3498),AVERAGE(X3498-W3498,W3498-V3498)),0),0)</f>
        <v>0</v>
      </c>
      <c r="AT3498" s="45">
        <f>IF(AU3498="S",IF(AND(Q3498="1. Aceitou o programa",AB3498="Realizada"),IFERROR(IF(AA3498="",0,AA3498-R3498),0),0),0)</f>
        <v>0</v>
      </c>
      <c r="AU3498" s="45" t="str">
        <f>_xlfn.XLOOKUP(U3498,'Lista Suspensa'!$AA$20:$AA$23,'Lista Suspensa'!$AB$20:$AB$23,"N/A")</f>
        <v>S</v>
      </c>
    </row>
    <row r="3499" spans="1:47" ht="12" customHeight="1" x14ac:dyDescent="0.3">
      <c r="A3499" s="87" t="s">
        <v>47</v>
      </c>
      <c r="B3499" s="88">
        <v>46104</v>
      </c>
      <c r="C3499" s="89" t="s">
        <v>48</v>
      </c>
      <c r="D3499" s="89" t="s">
        <v>49</v>
      </c>
      <c r="E3499" s="189">
        <v>86691930</v>
      </c>
      <c r="F3499" s="197" t="s">
        <v>8641</v>
      </c>
      <c r="G3499" s="90">
        <v>36618290848</v>
      </c>
      <c r="H3499" s="91">
        <v>32189</v>
      </c>
      <c r="I3499" s="89"/>
      <c r="J3499" s="89" t="s">
        <v>51</v>
      </c>
      <c r="K3499" s="89" t="s">
        <v>52</v>
      </c>
      <c r="L3499" s="89" t="s">
        <v>85</v>
      </c>
      <c r="M3499" s="89" t="s">
        <v>1080</v>
      </c>
      <c r="N3499" s="89" t="s">
        <v>137</v>
      </c>
      <c r="O3499" s="92" t="s">
        <v>8642</v>
      </c>
      <c r="P3499" s="93" t="s">
        <v>57</v>
      </c>
      <c r="Q3499" s="110" t="s">
        <v>5322</v>
      </c>
      <c r="R3499" s="94"/>
      <c r="S3499" s="95">
        <v>46168</v>
      </c>
      <c r="T3499" s="95" t="s">
        <v>5203</v>
      </c>
      <c r="U3499" s="95" t="s">
        <v>1125</v>
      </c>
      <c r="V3499" s="91">
        <v>46156</v>
      </c>
      <c r="W3499" s="91">
        <v>46161</v>
      </c>
      <c r="X3499" s="91">
        <v>46168</v>
      </c>
      <c r="Y3499" s="96"/>
      <c r="Z3499" s="89"/>
      <c r="AA3499" s="95"/>
      <c r="AB3499" s="89"/>
      <c r="AC3499" s="109"/>
      <c r="AD3499" s="89"/>
      <c r="AE3499" s="89"/>
      <c r="AF3499" s="191"/>
      <c r="AG3499" s="194"/>
      <c r="AH3499" s="193"/>
      <c r="AI3499" s="97"/>
      <c r="AJ3499" s="97"/>
      <c r="AK3499" s="97"/>
      <c r="AL3499" s="45" t="s">
        <v>67</v>
      </c>
      <c r="AM3499" s="160" t="str">
        <f>MONTH(B3499)&amp;"/"&amp;YEAR(B3499)</f>
        <v>3/2026</v>
      </c>
      <c r="AN3499" s="45">
        <f>WEEKNUM(B3499)-WEEKNUM(EOMONTH(B3499,-1)+1)+1</f>
        <v>4</v>
      </c>
      <c r="AO3499" s="45" t="str">
        <f>MONTH(R3499)&amp;"/"&amp;YEAR(R3499)</f>
        <v>1/1900</v>
      </c>
      <c r="AP3499" s="45" t="e">
        <f>WEEKNUM(R3499)-WEEKNUM(EOMONTH(R3499,-1)+1)+1</f>
        <v>#NUM!</v>
      </c>
      <c r="AQ3499" s="45">
        <f>IF(AU3499="S",IF(Q3499="1. Aceitou o programa",R3499-B3499,0),0)</f>
        <v>0</v>
      </c>
      <c r="AR3499" s="45">
        <f>IF(AU3499="S",IF(AND(S3499&lt;&gt;"",R3499&lt;&gt;""),S3499-R3499,0),0)</f>
        <v>0</v>
      </c>
      <c r="AS3499" s="45">
        <f>IF(AU3499="S",IF(Q3499="1. Aceitou o programa",IF(OR(X3499="Não se Aplica",X3499=""),IF(OR(W3499="Não se Aplica",W3499=""),0,W3499-V3499),AVERAGE(X3499-W3499,W3499-V3499)),0),0)</f>
        <v>0</v>
      </c>
      <c r="AT3499" s="45">
        <f>IF(AU3499="S",IF(AND(Q3499="1. Aceitou o programa",AB3499="Realizada"),IFERROR(IF(AA3499="",0,AA3499-R3499),0),0),0)</f>
        <v>0</v>
      </c>
      <c r="AU3499" s="45" t="str">
        <f>_xlfn.XLOOKUP(U3499,'Lista Suspensa'!$AA$20:$AA$23,'Lista Suspensa'!$AB$20:$AB$23,"N/A")</f>
        <v>S</v>
      </c>
    </row>
    <row r="3500" spans="1:47" ht="12" customHeight="1" x14ac:dyDescent="0.3">
      <c r="A3500" s="87" t="s">
        <v>47</v>
      </c>
      <c r="B3500" s="88">
        <v>46104</v>
      </c>
      <c r="C3500" s="89" t="s">
        <v>48</v>
      </c>
      <c r="D3500" s="89" t="s">
        <v>49</v>
      </c>
      <c r="E3500" s="189">
        <v>86119317</v>
      </c>
      <c r="F3500" s="197" t="s">
        <v>8643</v>
      </c>
      <c r="G3500" s="90">
        <v>7863135796</v>
      </c>
      <c r="H3500" s="91">
        <v>28535</v>
      </c>
      <c r="I3500" s="89"/>
      <c r="J3500" s="89" t="s">
        <v>51</v>
      </c>
      <c r="K3500" s="89" t="s">
        <v>76</v>
      </c>
      <c r="L3500" s="89" t="s">
        <v>303</v>
      </c>
      <c r="M3500" s="89" t="s">
        <v>8644</v>
      </c>
      <c r="N3500" s="89" t="s">
        <v>137</v>
      </c>
      <c r="O3500" s="92" t="s">
        <v>8645</v>
      </c>
      <c r="P3500" s="93" t="s">
        <v>57</v>
      </c>
      <c r="Q3500" s="110" t="s">
        <v>5322</v>
      </c>
      <c r="R3500" s="94"/>
      <c r="S3500" s="95">
        <v>46168</v>
      </c>
      <c r="T3500" s="95" t="s">
        <v>5203</v>
      </c>
      <c r="U3500" s="95" t="s">
        <v>1125</v>
      </c>
      <c r="V3500" s="91">
        <v>46156</v>
      </c>
      <c r="W3500" s="91">
        <v>46161</v>
      </c>
      <c r="X3500" s="91">
        <v>46168</v>
      </c>
      <c r="Y3500" s="96"/>
      <c r="Z3500" s="89"/>
      <c r="AA3500" s="95"/>
      <c r="AB3500" s="89"/>
      <c r="AC3500" s="109"/>
      <c r="AD3500" s="89"/>
      <c r="AE3500" s="89"/>
      <c r="AF3500" s="191"/>
      <c r="AG3500" s="194"/>
      <c r="AH3500" s="193"/>
      <c r="AI3500" s="97"/>
      <c r="AJ3500" s="97"/>
      <c r="AK3500" s="97"/>
      <c r="AL3500" s="45" t="s">
        <v>67</v>
      </c>
      <c r="AM3500" s="160" t="str">
        <f>MONTH(B3500)&amp;"/"&amp;YEAR(B3500)</f>
        <v>3/2026</v>
      </c>
      <c r="AN3500" s="45">
        <f>WEEKNUM(B3500)-WEEKNUM(EOMONTH(B3500,-1)+1)+1</f>
        <v>4</v>
      </c>
      <c r="AO3500" s="45" t="str">
        <f>MONTH(R3500)&amp;"/"&amp;YEAR(R3500)</f>
        <v>1/1900</v>
      </c>
      <c r="AP3500" s="45" t="e">
        <f>WEEKNUM(R3500)-WEEKNUM(EOMONTH(R3500,-1)+1)+1</f>
        <v>#NUM!</v>
      </c>
      <c r="AQ3500" s="45">
        <f>IF(AU3500="S",IF(Q3500="1. Aceitou o programa",R3500-B3500,0),0)</f>
        <v>0</v>
      </c>
      <c r="AR3500" s="45">
        <f>IF(AU3500="S",IF(AND(S3500&lt;&gt;"",R3500&lt;&gt;""),S3500-R3500,0),0)</f>
        <v>0</v>
      </c>
      <c r="AS3500" s="45">
        <f>IF(AU3500="S",IF(Q3500="1. Aceitou o programa",IF(OR(X3500="Não se Aplica",X3500=""),IF(OR(W3500="Não se Aplica",W3500=""),0,W3500-V3500),AVERAGE(X3500-W3500,W3500-V3500)),0),0)</f>
        <v>0</v>
      </c>
      <c r="AT3500" s="45">
        <f>IF(AU3500="S",IF(AND(Q3500="1. Aceitou o programa",AB3500="Realizada"),IFERROR(IF(AA3500="",0,AA3500-R3500),0),0),0)</f>
        <v>0</v>
      </c>
      <c r="AU3500" s="45" t="str">
        <f>_xlfn.XLOOKUP(U3500,'Lista Suspensa'!$AA$20:$AA$23,'Lista Suspensa'!$AB$20:$AB$23,"N/A")</f>
        <v>S</v>
      </c>
    </row>
    <row r="3501" spans="1:47" ht="12" customHeight="1" x14ac:dyDescent="0.3">
      <c r="A3501" s="87" t="s">
        <v>47</v>
      </c>
      <c r="B3501" s="88">
        <v>46104</v>
      </c>
      <c r="C3501" s="89" t="s">
        <v>48</v>
      </c>
      <c r="D3501" s="89" t="s">
        <v>49</v>
      </c>
      <c r="E3501" s="189">
        <v>94701774</v>
      </c>
      <c r="F3501" s="197" t="s">
        <v>8646</v>
      </c>
      <c r="G3501" s="90">
        <v>28483955830</v>
      </c>
      <c r="H3501" s="91">
        <v>28828</v>
      </c>
      <c r="I3501" s="89"/>
      <c r="J3501" s="89" t="s">
        <v>51</v>
      </c>
      <c r="K3501" s="89" t="s">
        <v>52</v>
      </c>
      <c r="L3501" s="89" t="s">
        <v>5064</v>
      </c>
      <c r="M3501" s="89" t="s">
        <v>776</v>
      </c>
      <c r="N3501" s="89" t="s">
        <v>137</v>
      </c>
      <c r="O3501" s="92" t="s">
        <v>8647</v>
      </c>
      <c r="P3501" s="93" t="s">
        <v>57</v>
      </c>
      <c r="Q3501" s="110" t="s">
        <v>5322</v>
      </c>
      <c r="R3501" s="94"/>
      <c r="S3501" s="95">
        <v>46168</v>
      </c>
      <c r="T3501" s="95" t="s">
        <v>5203</v>
      </c>
      <c r="U3501" s="95" t="s">
        <v>1125</v>
      </c>
      <c r="V3501" s="91">
        <v>46156</v>
      </c>
      <c r="W3501" s="91">
        <v>46161</v>
      </c>
      <c r="X3501" s="91">
        <v>46168</v>
      </c>
      <c r="Y3501" s="96"/>
      <c r="Z3501" s="89"/>
      <c r="AA3501" s="95"/>
      <c r="AB3501" s="89"/>
      <c r="AC3501" s="109"/>
      <c r="AD3501" s="89"/>
      <c r="AE3501" s="89"/>
      <c r="AF3501" s="191"/>
      <c r="AG3501" s="194"/>
      <c r="AH3501" s="193"/>
      <c r="AI3501" s="97"/>
      <c r="AJ3501" s="97"/>
      <c r="AK3501" s="97"/>
      <c r="AL3501" s="45" t="s">
        <v>67</v>
      </c>
      <c r="AM3501" s="160" t="str">
        <f>MONTH(B3501)&amp;"/"&amp;YEAR(B3501)</f>
        <v>3/2026</v>
      </c>
      <c r="AN3501" s="45">
        <f>WEEKNUM(B3501)-WEEKNUM(EOMONTH(B3501,-1)+1)+1</f>
        <v>4</v>
      </c>
      <c r="AO3501" s="45" t="str">
        <f>MONTH(R3501)&amp;"/"&amp;YEAR(R3501)</f>
        <v>1/1900</v>
      </c>
      <c r="AP3501" s="45" t="e">
        <f>WEEKNUM(R3501)-WEEKNUM(EOMONTH(R3501,-1)+1)+1</f>
        <v>#NUM!</v>
      </c>
      <c r="AQ3501" s="45">
        <f>IF(AU3501="S",IF(Q3501="1. Aceitou o programa",R3501-B3501,0),0)</f>
        <v>0</v>
      </c>
      <c r="AR3501" s="45">
        <f>IF(AU3501="S",IF(AND(S3501&lt;&gt;"",R3501&lt;&gt;""),S3501-R3501,0),0)</f>
        <v>0</v>
      </c>
      <c r="AS3501" s="45">
        <f>IF(AU3501="S",IF(Q3501="1. Aceitou o programa",IF(OR(X3501="Não se Aplica",X3501=""),IF(OR(W3501="Não se Aplica",W3501=""),0,W3501-V3501),AVERAGE(X3501-W3501,W3501-V3501)),0),0)</f>
        <v>0</v>
      </c>
      <c r="AT3501" s="45">
        <f>IF(AU3501="S",IF(AND(Q3501="1. Aceitou o programa",AB3501="Realizada"),IFERROR(IF(AA3501="",0,AA3501-R3501),0),0),0)</f>
        <v>0</v>
      </c>
      <c r="AU3501" s="45" t="str">
        <f>_xlfn.XLOOKUP(U3501,'Lista Suspensa'!$AA$20:$AA$23,'Lista Suspensa'!$AB$20:$AB$23,"N/A")</f>
        <v>S</v>
      </c>
    </row>
    <row r="3502" spans="1:47" ht="12" customHeight="1" x14ac:dyDescent="0.3">
      <c r="A3502" s="87" t="s">
        <v>47</v>
      </c>
      <c r="B3502" s="88">
        <v>46104</v>
      </c>
      <c r="C3502" s="89" t="s">
        <v>48</v>
      </c>
      <c r="D3502" s="89" t="s">
        <v>49</v>
      </c>
      <c r="E3502" s="189">
        <v>87877911</v>
      </c>
      <c r="F3502" s="197" t="s">
        <v>8648</v>
      </c>
      <c r="G3502" s="90">
        <v>32761521854</v>
      </c>
      <c r="H3502" s="91">
        <v>30347</v>
      </c>
      <c r="I3502" s="89"/>
      <c r="J3502" s="89" t="s">
        <v>51</v>
      </c>
      <c r="K3502" s="89" t="s">
        <v>52</v>
      </c>
      <c r="L3502" s="89" t="s">
        <v>85</v>
      </c>
      <c r="M3502" s="89" t="s">
        <v>1927</v>
      </c>
      <c r="N3502" s="89" t="s">
        <v>291</v>
      </c>
      <c r="O3502" s="92" t="s">
        <v>8649</v>
      </c>
      <c r="P3502" s="93" t="s">
        <v>57</v>
      </c>
      <c r="Q3502" s="110" t="s">
        <v>5322</v>
      </c>
      <c r="R3502" s="94"/>
      <c r="S3502" s="95">
        <v>46168</v>
      </c>
      <c r="T3502" s="95" t="s">
        <v>5203</v>
      </c>
      <c r="U3502" s="95" t="s">
        <v>1125</v>
      </c>
      <c r="V3502" s="91">
        <v>46156</v>
      </c>
      <c r="W3502" s="91">
        <v>46161</v>
      </c>
      <c r="X3502" s="91">
        <v>46168</v>
      </c>
      <c r="Y3502" s="96"/>
      <c r="Z3502" s="89"/>
      <c r="AA3502" s="95"/>
      <c r="AB3502" s="89"/>
      <c r="AC3502" s="109"/>
      <c r="AD3502" s="89"/>
      <c r="AE3502" s="89"/>
      <c r="AF3502" s="191"/>
      <c r="AG3502" s="194"/>
      <c r="AH3502" s="193"/>
      <c r="AI3502" s="97"/>
      <c r="AJ3502" s="97"/>
      <c r="AK3502" s="97"/>
      <c r="AL3502" s="45" t="s">
        <v>67</v>
      </c>
      <c r="AM3502" s="160" t="str">
        <f>MONTH(B3502)&amp;"/"&amp;YEAR(B3502)</f>
        <v>3/2026</v>
      </c>
      <c r="AN3502" s="45">
        <f>WEEKNUM(B3502)-WEEKNUM(EOMONTH(B3502,-1)+1)+1</f>
        <v>4</v>
      </c>
      <c r="AO3502" s="45" t="str">
        <f>MONTH(R3502)&amp;"/"&amp;YEAR(R3502)</f>
        <v>1/1900</v>
      </c>
      <c r="AP3502" s="45" t="e">
        <f>WEEKNUM(R3502)-WEEKNUM(EOMONTH(R3502,-1)+1)+1</f>
        <v>#NUM!</v>
      </c>
      <c r="AQ3502" s="45">
        <f>IF(AU3502="S",IF(Q3502="1. Aceitou o programa",R3502-B3502,0),0)</f>
        <v>0</v>
      </c>
      <c r="AR3502" s="45">
        <f>IF(AU3502="S",IF(AND(S3502&lt;&gt;"",R3502&lt;&gt;""),S3502-R3502,0),0)</f>
        <v>0</v>
      </c>
      <c r="AS3502" s="45">
        <f>IF(AU3502="S",IF(Q3502="1. Aceitou o programa",IF(OR(X3502="Não se Aplica",X3502=""),IF(OR(W3502="Não se Aplica",W3502=""),0,W3502-V3502),AVERAGE(X3502-W3502,W3502-V3502)),0),0)</f>
        <v>0</v>
      </c>
      <c r="AT3502" s="45">
        <f>IF(AU3502="S",IF(AND(Q3502="1. Aceitou o programa",AB3502="Realizada"),IFERROR(IF(AA3502="",0,AA3502-R3502),0),0),0)</f>
        <v>0</v>
      </c>
      <c r="AU3502" s="45" t="str">
        <f>_xlfn.XLOOKUP(U3502,'Lista Suspensa'!$AA$20:$AA$23,'Lista Suspensa'!$AB$20:$AB$23,"N/A")</f>
        <v>S</v>
      </c>
    </row>
    <row r="3503" spans="1:47" ht="12" customHeight="1" x14ac:dyDescent="0.3">
      <c r="A3503" s="87" t="s">
        <v>47</v>
      </c>
      <c r="B3503" s="88">
        <v>46104</v>
      </c>
      <c r="C3503" s="89" t="s">
        <v>48</v>
      </c>
      <c r="D3503" s="89" t="s">
        <v>49</v>
      </c>
      <c r="E3503" s="189">
        <v>86194946</v>
      </c>
      <c r="F3503" s="197" t="s">
        <v>8650</v>
      </c>
      <c r="G3503" s="90">
        <v>7817055769</v>
      </c>
      <c r="H3503" s="91">
        <v>29174</v>
      </c>
      <c r="I3503" s="89"/>
      <c r="J3503" s="89" t="s">
        <v>84</v>
      </c>
      <c r="K3503" s="89" t="s">
        <v>76</v>
      </c>
      <c r="L3503" s="89" t="s">
        <v>95</v>
      </c>
      <c r="M3503" s="89" t="s">
        <v>1432</v>
      </c>
      <c r="N3503" s="89" t="s">
        <v>137</v>
      </c>
      <c r="O3503" s="92" t="s">
        <v>8651</v>
      </c>
      <c r="P3503" s="93" t="s">
        <v>57</v>
      </c>
      <c r="Q3503" s="110" t="s">
        <v>5322</v>
      </c>
      <c r="R3503" s="94"/>
      <c r="S3503" s="95">
        <v>46168</v>
      </c>
      <c r="T3503" s="95" t="s">
        <v>5203</v>
      </c>
      <c r="U3503" s="95" t="s">
        <v>1125</v>
      </c>
      <c r="V3503" s="91">
        <v>46156</v>
      </c>
      <c r="W3503" s="91">
        <v>46161</v>
      </c>
      <c r="X3503" s="91">
        <v>46168</v>
      </c>
      <c r="Y3503" s="96"/>
      <c r="Z3503" s="89"/>
      <c r="AA3503" s="95"/>
      <c r="AB3503" s="89"/>
      <c r="AC3503" s="109"/>
      <c r="AD3503" s="89"/>
      <c r="AE3503" s="89"/>
      <c r="AF3503" s="191"/>
      <c r="AG3503" s="194"/>
      <c r="AH3503" s="193"/>
      <c r="AI3503" s="97"/>
      <c r="AJ3503" s="97"/>
      <c r="AK3503" s="97"/>
      <c r="AL3503" s="45" t="s">
        <v>67</v>
      </c>
      <c r="AM3503" s="160" t="str">
        <f>MONTH(B3503)&amp;"/"&amp;YEAR(B3503)</f>
        <v>3/2026</v>
      </c>
      <c r="AN3503" s="45">
        <f>WEEKNUM(B3503)-WEEKNUM(EOMONTH(B3503,-1)+1)+1</f>
        <v>4</v>
      </c>
      <c r="AO3503" s="45" t="str">
        <f>MONTH(R3503)&amp;"/"&amp;YEAR(R3503)</f>
        <v>1/1900</v>
      </c>
      <c r="AP3503" s="45" t="e">
        <f>WEEKNUM(R3503)-WEEKNUM(EOMONTH(R3503,-1)+1)+1</f>
        <v>#NUM!</v>
      </c>
      <c r="AQ3503" s="45">
        <f>IF(AU3503="S",IF(Q3503="1. Aceitou o programa",R3503-B3503,0),0)</f>
        <v>0</v>
      </c>
      <c r="AR3503" s="45">
        <f>IF(AU3503="S",IF(AND(S3503&lt;&gt;"",R3503&lt;&gt;""),S3503-R3503,0),0)</f>
        <v>0</v>
      </c>
      <c r="AS3503" s="45">
        <f>IF(AU3503="S",IF(Q3503="1. Aceitou o programa",IF(OR(X3503="Não se Aplica",X3503=""),IF(OR(W3503="Não se Aplica",W3503=""),0,W3503-V3503),AVERAGE(X3503-W3503,W3503-V3503)),0),0)</f>
        <v>0</v>
      </c>
      <c r="AT3503" s="45">
        <f>IF(AU3503="S",IF(AND(Q3503="1. Aceitou o programa",AB3503="Realizada"),IFERROR(IF(AA3503="",0,AA3503-R3503),0),0),0)</f>
        <v>0</v>
      </c>
      <c r="AU3503" s="45" t="str">
        <f>_xlfn.XLOOKUP(U3503,'Lista Suspensa'!$AA$20:$AA$23,'Lista Suspensa'!$AB$20:$AB$23,"N/A")</f>
        <v>S</v>
      </c>
    </row>
    <row r="3504" spans="1:47" ht="12" customHeight="1" x14ac:dyDescent="0.3">
      <c r="A3504" s="87" t="s">
        <v>47</v>
      </c>
      <c r="B3504" s="88">
        <v>46104</v>
      </c>
      <c r="C3504" s="89" t="s">
        <v>48</v>
      </c>
      <c r="D3504" s="89" t="s">
        <v>49</v>
      </c>
      <c r="E3504" s="189">
        <v>86194770</v>
      </c>
      <c r="F3504" s="197" t="s">
        <v>8652</v>
      </c>
      <c r="G3504" s="90">
        <v>99171180710</v>
      </c>
      <c r="H3504" s="91">
        <v>25090</v>
      </c>
      <c r="I3504" s="89"/>
      <c r="J3504" s="89" t="s">
        <v>84</v>
      </c>
      <c r="K3504" s="89" t="s">
        <v>76</v>
      </c>
      <c r="L3504" s="89" t="s">
        <v>95</v>
      </c>
      <c r="M3504" s="89" t="s">
        <v>1592</v>
      </c>
      <c r="N3504" s="89" t="s">
        <v>137</v>
      </c>
      <c r="O3504" s="92" t="s">
        <v>8653</v>
      </c>
      <c r="P3504" s="93" t="s">
        <v>57</v>
      </c>
      <c r="Q3504" s="110" t="s">
        <v>5322</v>
      </c>
      <c r="R3504" s="94"/>
      <c r="S3504" s="95">
        <v>46168</v>
      </c>
      <c r="T3504" s="95" t="s">
        <v>5203</v>
      </c>
      <c r="U3504" s="95" t="s">
        <v>1125</v>
      </c>
      <c r="V3504" s="91">
        <v>46156</v>
      </c>
      <c r="W3504" s="91">
        <v>46161</v>
      </c>
      <c r="X3504" s="91">
        <v>46168</v>
      </c>
      <c r="Y3504" s="96"/>
      <c r="Z3504" s="89"/>
      <c r="AA3504" s="95"/>
      <c r="AB3504" s="89"/>
      <c r="AC3504" s="109"/>
      <c r="AD3504" s="89"/>
      <c r="AE3504" s="89"/>
      <c r="AF3504" s="191"/>
      <c r="AG3504" s="194"/>
      <c r="AH3504" s="193"/>
      <c r="AI3504" s="97"/>
      <c r="AJ3504" s="97"/>
      <c r="AK3504" s="97"/>
      <c r="AL3504" s="45" t="s">
        <v>67</v>
      </c>
      <c r="AM3504" s="160" t="str">
        <f>MONTH(B3504)&amp;"/"&amp;YEAR(B3504)</f>
        <v>3/2026</v>
      </c>
      <c r="AN3504" s="45">
        <f>WEEKNUM(B3504)-WEEKNUM(EOMONTH(B3504,-1)+1)+1</f>
        <v>4</v>
      </c>
      <c r="AO3504" s="45" t="str">
        <f>MONTH(R3504)&amp;"/"&amp;YEAR(R3504)</f>
        <v>1/1900</v>
      </c>
      <c r="AP3504" s="45" t="e">
        <f>WEEKNUM(R3504)-WEEKNUM(EOMONTH(R3504,-1)+1)+1</f>
        <v>#NUM!</v>
      </c>
      <c r="AQ3504" s="45">
        <f>IF(AU3504="S",IF(Q3504="1. Aceitou o programa",R3504-B3504,0),0)</f>
        <v>0</v>
      </c>
      <c r="AR3504" s="45">
        <f>IF(AU3504="S",IF(AND(S3504&lt;&gt;"",R3504&lt;&gt;""),S3504-R3504,0),0)</f>
        <v>0</v>
      </c>
      <c r="AS3504" s="45">
        <f>IF(AU3504="S",IF(Q3504="1. Aceitou o programa",IF(OR(X3504="Não se Aplica",X3504=""),IF(OR(W3504="Não se Aplica",W3504=""),0,W3504-V3504),AVERAGE(X3504-W3504,W3504-V3504)),0),0)</f>
        <v>0</v>
      </c>
      <c r="AT3504" s="45">
        <f>IF(AU3504="S",IF(AND(Q3504="1. Aceitou o programa",AB3504="Realizada"),IFERROR(IF(AA3504="",0,AA3504-R3504),0),0),0)</f>
        <v>0</v>
      </c>
      <c r="AU3504" s="45" t="str">
        <f>_xlfn.XLOOKUP(U3504,'Lista Suspensa'!$AA$20:$AA$23,'Lista Suspensa'!$AB$20:$AB$23,"N/A")</f>
        <v>S</v>
      </c>
    </row>
    <row r="3505" spans="1:47" ht="12" customHeight="1" x14ac:dyDescent="0.3">
      <c r="A3505" s="87" t="s">
        <v>47</v>
      </c>
      <c r="B3505" s="88">
        <v>46104</v>
      </c>
      <c r="C3505" s="89" t="s">
        <v>48</v>
      </c>
      <c r="D3505" s="89" t="s">
        <v>49</v>
      </c>
      <c r="E3505" s="189">
        <v>86217029</v>
      </c>
      <c r="F3505" s="197" t="s">
        <v>8654</v>
      </c>
      <c r="G3505" s="90">
        <v>30932858368</v>
      </c>
      <c r="H3505" s="91">
        <v>24946</v>
      </c>
      <c r="I3505" s="89"/>
      <c r="J3505" s="89" t="s">
        <v>84</v>
      </c>
      <c r="K3505" s="89" t="s">
        <v>52</v>
      </c>
      <c r="L3505" s="89" t="s">
        <v>85</v>
      </c>
      <c r="M3505" s="89" t="s">
        <v>1686</v>
      </c>
      <c r="N3505" s="89" t="s">
        <v>229</v>
      </c>
      <c r="O3505" s="92" t="s">
        <v>8655</v>
      </c>
      <c r="P3505" s="93" t="s">
        <v>57</v>
      </c>
      <c r="Q3505" s="110" t="s">
        <v>5322</v>
      </c>
      <c r="R3505" s="94"/>
      <c r="S3505" s="95">
        <v>46168</v>
      </c>
      <c r="T3505" s="95" t="s">
        <v>5203</v>
      </c>
      <c r="U3505" s="95" t="s">
        <v>1125</v>
      </c>
      <c r="V3505" s="91">
        <v>46156</v>
      </c>
      <c r="W3505" s="91">
        <v>46161</v>
      </c>
      <c r="X3505" s="91">
        <v>46168</v>
      </c>
      <c r="Y3505" s="96"/>
      <c r="Z3505" s="89"/>
      <c r="AA3505" s="95"/>
      <c r="AB3505" s="89"/>
      <c r="AC3505" s="109"/>
      <c r="AD3505" s="89"/>
      <c r="AE3505" s="89"/>
      <c r="AF3505" s="191"/>
      <c r="AG3505" s="194"/>
      <c r="AH3505" s="193"/>
      <c r="AI3505" s="97"/>
      <c r="AJ3505" s="97"/>
      <c r="AK3505" s="97"/>
      <c r="AL3505" s="45" t="s">
        <v>67</v>
      </c>
      <c r="AM3505" s="160" t="str">
        <f>MONTH(B3505)&amp;"/"&amp;YEAR(B3505)</f>
        <v>3/2026</v>
      </c>
      <c r="AN3505" s="45">
        <f>WEEKNUM(B3505)-WEEKNUM(EOMONTH(B3505,-1)+1)+1</f>
        <v>4</v>
      </c>
      <c r="AO3505" s="45" t="str">
        <f>MONTH(R3505)&amp;"/"&amp;YEAR(R3505)</f>
        <v>1/1900</v>
      </c>
      <c r="AP3505" s="45" t="e">
        <f>WEEKNUM(R3505)-WEEKNUM(EOMONTH(R3505,-1)+1)+1</f>
        <v>#NUM!</v>
      </c>
      <c r="AQ3505" s="45">
        <f>IF(AU3505="S",IF(Q3505="1. Aceitou o programa",R3505-B3505,0),0)</f>
        <v>0</v>
      </c>
      <c r="AR3505" s="45">
        <f>IF(AU3505="S",IF(AND(S3505&lt;&gt;"",R3505&lt;&gt;""),S3505-R3505,0),0)</f>
        <v>0</v>
      </c>
      <c r="AS3505" s="45">
        <f>IF(AU3505="S",IF(Q3505="1. Aceitou o programa",IF(OR(X3505="Não se Aplica",X3505=""),IF(OR(W3505="Não se Aplica",W3505=""),0,W3505-V3505),AVERAGE(X3505-W3505,W3505-V3505)),0),0)</f>
        <v>0</v>
      </c>
      <c r="AT3505" s="45">
        <f>IF(AU3505="S",IF(AND(Q3505="1. Aceitou o programa",AB3505="Realizada"),IFERROR(IF(AA3505="",0,AA3505-R3505),0),0),0)</f>
        <v>0</v>
      </c>
      <c r="AU3505" s="45" t="str">
        <f>_xlfn.XLOOKUP(U3505,'Lista Suspensa'!$AA$20:$AA$23,'Lista Suspensa'!$AB$20:$AB$23,"N/A")</f>
        <v>S</v>
      </c>
    </row>
    <row r="3506" spans="1:47" ht="12" customHeight="1" x14ac:dyDescent="0.3">
      <c r="A3506" s="87" t="s">
        <v>47</v>
      </c>
      <c r="B3506" s="88">
        <v>46104</v>
      </c>
      <c r="C3506" s="89" t="s">
        <v>48</v>
      </c>
      <c r="D3506" s="89" t="s">
        <v>49</v>
      </c>
      <c r="E3506" s="189">
        <v>89244343</v>
      </c>
      <c r="F3506" s="197" t="s">
        <v>8656</v>
      </c>
      <c r="G3506" s="90">
        <v>45731324816</v>
      </c>
      <c r="H3506" s="91">
        <v>34548</v>
      </c>
      <c r="I3506" s="89"/>
      <c r="J3506" s="89" t="s">
        <v>84</v>
      </c>
      <c r="K3506" s="89" t="s">
        <v>52</v>
      </c>
      <c r="L3506" s="89" t="s">
        <v>53</v>
      </c>
      <c r="M3506" s="89" t="s">
        <v>8657</v>
      </c>
      <c r="N3506" s="89" t="s">
        <v>137</v>
      </c>
      <c r="O3506" s="92" t="s">
        <v>8658</v>
      </c>
      <c r="P3506" s="93" t="s">
        <v>57</v>
      </c>
      <c r="Q3506" s="110" t="s">
        <v>5322</v>
      </c>
      <c r="R3506" s="94"/>
      <c r="S3506" s="95">
        <v>46168</v>
      </c>
      <c r="T3506" s="95" t="s">
        <v>5203</v>
      </c>
      <c r="U3506" s="95" t="s">
        <v>1125</v>
      </c>
      <c r="V3506" s="91">
        <v>46156</v>
      </c>
      <c r="W3506" s="91">
        <v>46161</v>
      </c>
      <c r="X3506" s="91">
        <v>46168</v>
      </c>
      <c r="Y3506" s="96"/>
      <c r="Z3506" s="89"/>
      <c r="AA3506" s="95"/>
      <c r="AB3506" s="89"/>
      <c r="AC3506" s="109"/>
      <c r="AD3506" s="89"/>
      <c r="AE3506" s="89"/>
      <c r="AF3506" s="191"/>
      <c r="AG3506" s="194"/>
      <c r="AH3506" s="193"/>
      <c r="AI3506" s="97"/>
      <c r="AJ3506" s="97"/>
      <c r="AK3506" s="97"/>
      <c r="AL3506" s="45" t="s">
        <v>67</v>
      </c>
      <c r="AM3506" s="160" t="str">
        <f>MONTH(B3506)&amp;"/"&amp;YEAR(B3506)</f>
        <v>3/2026</v>
      </c>
      <c r="AN3506" s="45">
        <f>WEEKNUM(B3506)-WEEKNUM(EOMONTH(B3506,-1)+1)+1</f>
        <v>4</v>
      </c>
      <c r="AO3506" s="45" t="str">
        <f>MONTH(R3506)&amp;"/"&amp;YEAR(R3506)</f>
        <v>1/1900</v>
      </c>
      <c r="AP3506" s="45" t="e">
        <f>WEEKNUM(R3506)-WEEKNUM(EOMONTH(R3506,-1)+1)+1</f>
        <v>#NUM!</v>
      </c>
      <c r="AQ3506" s="45">
        <f>IF(AU3506="S",IF(Q3506="1. Aceitou o programa",R3506-B3506,0),0)</f>
        <v>0</v>
      </c>
      <c r="AR3506" s="45">
        <f>IF(AU3506="S",IF(AND(S3506&lt;&gt;"",R3506&lt;&gt;""),S3506-R3506,0),0)</f>
        <v>0</v>
      </c>
      <c r="AS3506" s="45">
        <f>IF(AU3506="S",IF(Q3506="1. Aceitou o programa",IF(OR(X3506="Não se Aplica",X3506=""),IF(OR(W3506="Não se Aplica",W3506=""),0,W3506-V3506),AVERAGE(X3506-W3506,W3506-V3506)),0),0)</f>
        <v>0</v>
      </c>
      <c r="AT3506" s="45">
        <f>IF(AU3506="S",IF(AND(Q3506="1. Aceitou o programa",AB3506="Realizada"),IFERROR(IF(AA3506="",0,AA3506-R3506),0),0),0)</f>
        <v>0</v>
      </c>
      <c r="AU3506" s="45" t="str">
        <f>_xlfn.XLOOKUP(U3506,'Lista Suspensa'!$AA$20:$AA$23,'Lista Suspensa'!$AB$20:$AB$23,"N/A")</f>
        <v>S</v>
      </c>
    </row>
    <row r="3507" spans="1:47" ht="12" customHeight="1" x14ac:dyDescent="0.3">
      <c r="A3507" s="87" t="s">
        <v>47</v>
      </c>
      <c r="B3507" s="88">
        <v>46104</v>
      </c>
      <c r="C3507" s="89" t="s">
        <v>48</v>
      </c>
      <c r="D3507" s="89" t="s">
        <v>49</v>
      </c>
      <c r="E3507" s="189">
        <v>94154800</v>
      </c>
      <c r="F3507" s="197" t="s">
        <v>8659</v>
      </c>
      <c r="G3507" s="90">
        <v>31116249863</v>
      </c>
      <c r="H3507" s="91">
        <v>30180</v>
      </c>
      <c r="I3507" s="89"/>
      <c r="J3507" s="89" t="s">
        <v>84</v>
      </c>
      <c r="K3507" s="89" t="s">
        <v>52</v>
      </c>
      <c r="L3507" s="89" t="s">
        <v>53</v>
      </c>
      <c r="M3507" s="89" t="s">
        <v>238</v>
      </c>
      <c r="N3507" s="89" t="s">
        <v>137</v>
      </c>
      <c r="O3507" s="92" t="s">
        <v>8660</v>
      </c>
      <c r="P3507" s="93" t="s">
        <v>57</v>
      </c>
      <c r="Q3507" s="110" t="s">
        <v>5322</v>
      </c>
      <c r="R3507" s="94"/>
      <c r="S3507" s="95">
        <v>46168</v>
      </c>
      <c r="T3507" s="95" t="s">
        <v>5203</v>
      </c>
      <c r="U3507" s="95" t="s">
        <v>1125</v>
      </c>
      <c r="V3507" s="91">
        <v>46156</v>
      </c>
      <c r="W3507" s="91">
        <v>46161</v>
      </c>
      <c r="X3507" s="91">
        <v>46168</v>
      </c>
      <c r="Y3507" s="96"/>
      <c r="Z3507" s="89"/>
      <c r="AA3507" s="95"/>
      <c r="AB3507" s="89"/>
      <c r="AC3507" s="109"/>
      <c r="AD3507" s="89"/>
      <c r="AE3507" s="89"/>
      <c r="AF3507" s="191"/>
      <c r="AG3507" s="194"/>
      <c r="AH3507" s="193"/>
      <c r="AI3507" s="97"/>
      <c r="AJ3507" s="97"/>
      <c r="AK3507" s="97"/>
      <c r="AL3507" s="45" t="s">
        <v>67</v>
      </c>
      <c r="AM3507" s="160" t="str">
        <f>MONTH(B3507)&amp;"/"&amp;YEAR(B3507)</f>
        <v>3/2026</v>
      </c>
      <c r="AN3507" s="45">
        <f>WEEKNUM(B3507)-WEEKNUM(EOMONTH(B3507,-1)+1)+1</f>
        <v>4</v>
      </c>
      <c r="AO3507" s="45" t="str">
        <f>MONTH(R3507)&amp;"/"&amp;YEAR(R3507)</f>
        <v>1/1900</v>
      </c>
      <c r="AP3507" s="45" t="e">
        <f>WEEKNUM(R3507)-WEEKNUM(EOMONTH(R3507,-1)+1)+1</f>
        <v>#NUM!</v>
      </c>
      <c r="AQ3507" s="45">
        <f>IF(AU3507="S",IF(Q3507="1. Aceitou o programa",R3507-B3507,0),0)</f>
        <v>0</v>
      </c>
      <c r="AR3507" s="45">
        <f>IF(AU3507="S",IF(AND(S3507&lt;&gt;"",R3507&lt;&gt;""),S3507-R3507,0),0)</f>
        <v>0</v>
      </c>
      <c r="AS3507" s="45">
        <f>IF(AU3507="S",IF(Q3507="1. Aceitou o programa",IF(OR(X3507="Não se Aplica",X3507=""),IF(OR(W3507="Não se Aplica",W3507=""),0,W3507-V3507),AVERAGE(X3507-W3507,W3507-V3507)),0),0)</f>
        <v>0</v>
      </c>
      <c r="AT3507" s="45">
        <f>IF(AU3507="S",IF(AND(Q3507="1. Aceitou o programa",AB3507="Realizada"),IFERROR(IF(AA3507="",0,AA3507-R3507),0),0),0)</f>
        <v>0</v>
      </c>
      <c r="AU3507" s="45" t="str">
        <f>_xlfn.XLOOKUP(U3507,'Lista Suspensa'!$AA$20:$AA$23,'Lista Suspensa'!$AB$20:$AB$23,"N/A")</f>
        <v>S</v>
      </c>
    </row>
    <row r="3508" spans="1:47" ht="12" customHeight="1" x14ac:dyDescent="0.3">
      <c r="A3508" s="87" t="s">
        <v>47</v>
      </c>
      <c r="B3508" s="88">
        <v>46104</v>
      </c>
      <c r="C3508" s="89" t="s">
        <v>48</v>
      </c>
      <c r="D3508" s="89" t="s">
        <v>49</v>
      </c>
      <c r="E3508" s="189">
        <v>86225406</v>
      </c>
      <c r="F3508" s="197" t="s">
        <v>8661</v>
      </c>
      <c r="G3508" s="90">
        <v>53516575700</v>
      </c>
      <c r="H3508" s="91">
        <v>20581</v>
      </c>
      <c r="I3508" s="89"/>
      <c r="J3508" s="89" t="s">
        <v>51</v>
      </c>
      <c r="K3508" s="89" t="s">
        <v>76</v>
      </c>
      <c r="L3508" s="89" t="s">
        <v>77</v>
      </c>
      <c r="M3508" s="89" t="s">
        <v>2443</v>
      </c>
      <c r="N3508" s="89" t="s">
        <v>344</v>
      </c>
      <c r="O3508" s="92" t="s">
        <v>8662</v>
      </c>
      <c r="P3508" s="93" t="s">
        <v>57</v>
      </c>
      <c r="Q3508" s="110" t="s">
        <v>5322</v>
      </c>
      <c r="R3508" s="94"/>
      <c r="S3508" s="95">
        <v>46168</v>
      </c>
      <c r="T3508" s="95" t="s">
        <v>5203</v>
      </c>
      <c r="U3508" s="95" t="s">
        <v>1125</v>
      </c>
      <c r="V3508" s="91">
        <v>46156</v>
      </c>
      <c r="W3508" s="91">
        <v>46161</v>
      </c>
      <c r="X3508" s="91">
        <v>46168</v>
      </c>
      <c r="Y3508" s="96"/>
      <c r="Z3508" s="89"/>
      <c r="AA3508" s="95"/>
      <c r="AB3508" s="89"/>
      <c r="AC3508" s="109"/>
      <c r="AD3508" s="89"/>
      <c r="AE3508" s="89"/>
      <c r="AF3508" s="191"/>
      <c r="AG3508" s="194"/>
      <c r="AH3508" s="193"/>
      <c r="AI3508" s="97"/>
      <c r="AJ3508" s="97"/>
      <c r="AK3508" s="97"/>
      <c r="AL3508" s="45" t="s">
        <v>67</v>
      </c>
      <c r="AM3508" s="160" t="str">
        <f>MONTH(B3508)&amp;"/"&amp;YEAR(B3508)</f>
        <v>3/2026</v>
      </c>
      <c r="AN3508" s="45">
        <f>WEEKNUM(B3508)-WEEKNUM(EOMONTH(B3508,-1)+1)+1</f>
        <v>4</v>
      </c>
      <c r="AO3508" s="45" t="str">
        <f>MONTH(R3508)&amp;"/"&amp;YEAR(R3508)</f>
        <v>1/1900</v>
      </c>
      <c r="AP3508" s="45" t="e">
        <f>WEEKNUM(R3508)-WEEKNUM(EOMONTH(R3508,-1)+1)+1</f>
        <v>#NUM!</v>
      </c>
      <c r="AQ3508" s="45">
        <f>IF(AU3508="S",IF(Q3508="1. Aceitou o programa",R3508-B3508,0),0)</f>
        <v>0</v>
      </c>
      <c r="AR3508" s="45">
        <f>IF(AU3508="S",IF(AND(S3508&lt;&gt;"",R3508&lt;&gt;""),S3508-R3508,0),0)</f>
        <v>0</v>
      </c>
      <c r="AS3508" s="45">
        <f>IF(AU3508="S",IF(Q3508="1. Aceitou o programa",IF(OR(X3508="Não se Aplica",X3508=""),IF(OR(W3508="Não se Aplica",W3508=""),0,W3508-V3508),AVERAGE(X3508-W3508,W3508-V3508)),0),0)</f>
        <v>0</v>
      </c>
      <c r="AT3508" s="45">
        <f>IF(AU3508="S",IF(AND(Q3508="1. Aceitou o programa",AB3508="Realizada"),IFERROR(IF(AA3508="",0,AA3508-R3508),0),0),0)</f>
        <v>0</v>
      </c>
      <c r="AU3508" s="45" t="str">
        <f>_xlfn.XLOOKUP(U3508,'Lista Suspensa'!$AA$20:$AA$23,'Lista Suspensa'!$AB$20:$AB$23,"N/A")</f>
        <v>S</v>
      </c>
    </row>
    <row r="3509" spans="1:47" ht="12" customHeight="1" x14ac:dyDescent="0.3">
      <c r="A3509" s="87" t="s">
        <v>47</v>
      </c>
      <c r="B3509" s="88">
        <v>46104</v>
      </c>
      <c r="C3509" s="89" t="s">
        <v>48</v>
      </c>
      <c r="D3509" s="89" t="s">
        <v>49</v>
      </c>
      <c r="E3509" s="189">
        <v>86235187</v>
      </c>
      <c r="F3509" s="197" t="s">
        <v>8663</v>
      </c>
      <c r="G3509" s="90">
        <v>84330376768</v>
      </c>
      <c r="H3509" s="91">
        <v>22939</v>
      </c>
      <c r="I3509" s="89"/>
      <c r="J3509" s="89" t="s">
        <v>51</v>
      </c>
      <c r="K3509" s="89" t="s">
        <v>76</v>
      </c>
      <c r="L3509" s="89" t="s">
        <v>95</v>
      </c>
      <c r="M3509" s="89" t="s">
        <v>5861</v>
      </c>
      <c r="N3509" s="89" t="s">
        <v>137</v>
      </c>
      <c r="O3509" s="92" t="s">
        <v>8664</v>
      </c>
      <c r="P3509" s="93" t="s">
        <v>57</v>
      </c>
      <c r="Q3509" s="110" t="s">
        <v>5322</v>
      </c>
      <c r="R3509" s="94"/>
      <c r="S3509" s="95">
        <v>46168</v>
      </c>
      <c r="T3509" s="95" t="s">
        <v>5203</v>
      </c>
      <c r="U3509" s="95" t="s">
        <v>1125</v>
      </c>
      <c r="V3509" s="91">
        <v>46156</v>
      </c>
      <c r="W3509" s="91">
        <v>46161</v>
      </c>
      <c r="X3509" s="91">
        <v>46168</v>
      </c>
      <c r="Y3509" s="96"/>
      <c r="Z3509" s="89"/>
      <c r="AA3509" s="95"/>
      <c r="AB3509" s="89"/>
      <c r="AC3509" s="109"/>
      <c r="AD3509" s="89"/>
      <c r="AE3509" s="89"/>
      <c r="AF3509" s="191"/>
      <c r="AG3509" s="194"/>
      <c r="AH3509" s="193"/>
      <c r="AI3509" s="97"/>
      <c r="AJ3509" s="97"/>
      <c r="AK3509" s="97"/>
      <c r="AL3509" s="45" t="s">
        <v>67</v>
      </c>
      <c r="AM3509" s="160" t="str">
        <f>MONTH(B3509)&amp;"/"&amp;YEAR(B3509)</f>
        <v>3/2026</v>
      </c>
      <c r="AN3509" s="45">
        <f>WEEKNUM(B3509)-WEEKNUM(EOMONTH(B3509,-1)+1)+1</f>
        <v>4</v>
      </c>
      <c r="AO3509" s="45" t="str">
        <f>MONTH(R3509)&amp;"/"&amp;YEAR(R3509)</f>
        <v>1/1900</v>
      </c>
      <c r="AP3509" s="45" t="e">
        <f>WEEKNUM(R3509)-WEEKNUM(EOMONTH(R3509,-1)+1)+1</f>
        <v>#NUM!</v>
      </c>
      <c r="AQ3509" s="45">
        <f>IF(AU3509="S",IF(Q3509="1. Aceitou o programa",R3509-B3509,0),0)</f>
        <v>0</v>
      </c>
      <c r="AR3509" s="45">
        <f>IF(AU3509="S",IF(AND(S3509&lt;&gt;"",R3509&lt;&gt;""),S3509-R3509,0),0)</f>
        <v>0</v>
      </c>
      <c r="AS3509" s="45">
        <f>IF(AU3509="S",IF(Q3509="1. Aceitou o programa",IF(OR(X3509="Não se Aplica",X3509=""),IF(OR(W3509="Não se Aplica",W3509=""),0,W3509-V3509),AVERAGE(X3509-W3509,W3509-V3509)),0),0)</f>
        <v>0</v>
      </c>
      <c r="AT3509" s="45">
        <f>IF(AU3509="S",IF(AND(Q3509="1. Aceitou o programa",AB3509="Realizada"),IFERROR(IF(AA3509="",0,AA3509-R3509),0),0),0)</f>
        <v>0</v>
      </c>
      <c r="AU3509" s="45" t="str">
        <f>_xlfn.XLOOKUP(U3509,'Lista Suspensa'!$AA$20:$AA$23,'Lista Suspensa'!$AB$20:$AB$23,"N/A")</f>
        <v>S</v>
      </c>
    </row>
    <row r="3510" spans="1:47" ht="12" customHeight="1" x14ac:dyDescent="0.3">
      <c r="A3510" s="87" t="s">
        <v>47</v>
      </c>
      <c r="B3510" s="88">
        <v>46104</v>
      </c>
      <c r="C3510" s="89" t="s">
        <v>48</v>
      </c>
      <c r="D3510" s="89" t="s">
        <v>49</v>
      </c>
      <c r="E3510" s="189">
        <v>86285135</v>
      </c>
      <c r="F3510" s="197" t="s">
        <v>8665</v>
      </c>
      <c r="G3510" s="90">
        <v>5891841720</v>
      </c>
      <c r="H3510" s="91">
        <v>12267</v>
      </c>
      <c r="I3510" s="89"/>
      <c r="J3510" s="89" t="s">
        <v>84</v>
      </c>
      <c r="K3510" s="89" t="s">
        <v>76</v>
      </c>
      <c r="L3510" s="89" t="s">
        <v>95</v>
      </c>
      <c r="M3510" s="89" t="s">
        <v>971</v>
      </c>
      <c r="N3510" s="89" t="s">
        <v>197</v>
      </c>
      <c r="O3510" s="92" t="s">
        <v>8666</v>
      </c>
      <c r="P3510" s="93" t="s">
        <v>57</v>
      </c>
      <c r="Q3510" s="110" t="s">
        <v>5322</v>
      </c>
      <c r="R3510" s="94"/>
      <c r="S3510" s="95">
        <v>46168</v>
      </c>
      <c r="T3510" s="95" t="s">
        <v>5203</v>
      </c>
      <c r="U3510" s="95" t="s">
        <v>1125</v>
      </c>
      <c r="V3510" s="91">
        <v>46156</v>
      </c>
      <c r="W3510" s="91">
        <v>46161</v>
      </c>
      <c r="X3510" s="91">
        <v>46168</v>
      </c>
      <c r="Y3510" s="96"/>
      <c r="Z3510" s="89"/>
      <c r="AA3510" s="95"/>
      <c r="AB3510" s="89"/>
      <c r="AC3510" s="109"/>
      <c r="AD3510" s="89"/>
      <c r="AE3510" s="89"/>
      <c r="AF3510" s="191"/>
      <c r="AG3510" s="194"/>
      <c r="AH3510" s="193"/>
      <c r="AI3510" s="97"/>
      <c r="AJ3510" s="97"/>
      <c r="AK3510" s="97"/>
      <c r="AL3510" s="45" t="s">
        <v>67</v>
      </c>
      <c r="AM3510" s="160" t="str">
        <f>MONTH(B3510)&amp;"/"&amp;YEAR(B3510)</f>
        <v>3/2026</v>
      </c>
      <c r="AN3510" s="45">
        <f>WEEKNUM(B3510)-WEEKNUM(EOMONTH(B3510,-1)+1)+1</f>
        <v>4</v>
      </c>
      <c r="AO3510" s="45" t="str">
        <f>MONTH(R3510)&amp;"/"&amp;YEAR(R3510)</f>
        <v>1/1900</v>
      </c>
      <c r="AP3510" s="45" t="e">
        <f>WEEKNUM(R3510)-WEEKNUM(EOMONTH(R3510,-1)+1)+1</f>
        <v>#NUM!</v>
      </c>
      <c r="AQ3510" s="45">
        <f>IF(AU3510="S",IF(Q3510="1. Aceitou o programa",R3510-B3510,0),0)</f>
        <v>0</v>
      </c>
      <c r="AR3510" s="45">
        <f>IF(AU3510="S",IF(AND(S3510&lt;&gt;"",R3510&lt;&gt;""),S3510-R3510,0),0)</f>
        <v>0</v>
      </c>
      <c r="AS3510" s="45">
        <f>IF(AU3510="S",IF(Q3510="1. Aceitou o programa",IF(OR(X3510="Não se Aplica",X3510=""),IF(OR(W3510="Não se Aplica",W3510=""),0,W3510-V3510),AVERAGE(X3510-W3510,W3510-V3510)),0),0)</f>
        <v>0</v>
      </c>
      <c r="AT3510" s="45">
        <f>IF(AU3510="S",IF(AND(Q3510="1. Aceitou o programa",AB3510="Realizada"),IFERROR(IF(AA3510="",0,AA3510-R3510),0),0),0)</f>
        <v>0</v>
      </c>
      <c r="AU3510" s="45" t="str">
        <f>_xlfn.XLOOKUP(U3510,'Lista Suspensa'!$AA$20:$AA$23,'Lista Suspensa'!$AB$20:$AB$23,"N/A")</f>
        <v>S</v>
      </c>
    </row>
    <row r="3511" spans="1:47" ht="12" customHeight="1" x14ac:dyDescent="0.3">
      <c r="A3511" s="87" t="s">
        <v>47</v>
      </c>
      <c r="B3511" s="88">
        <v>46104</v>
      </c>
      <c r="C3511" s="89" t="s">
        <v>48</v>
      </c>
      <c r="D3511" s="89" t="s">
        <v>49</v>
      </c>
      <c r="E3511" s="189">
        <v>86291683</v>
      </c>
      <c r="F3511" s="197" t="s">
        <v>8667</v>
      </c>
      <c r="G3511" s="90">
        <v>42175291715</v>
      </c>
      <c r="H3511" s="91">
        <v>21013</v>
      </c>
      <c r="I3511" s="89"/>
      <c r="J3511" s="89" t="s">
        <v>84</v>
      </c>
      <c r="K3511" s="89" t="s">
        <v>76</v>
      </c>
      <c r="L3511" s="89" t="s">
        <v>283</v>
      </c>
      <c r="M3511" s="89" t="s">
        <v>1138</v>
      </c>
      <c r="N3511" s="89" t="s">
        <v>197</v>
      </c>
      <c r="O3511" s="92" t="s">
        <v>8668</v>
      </c>
      <c r="P3511" s="93" t="s">
        <v>57</v>
      </c>
      <c r="Q3511" s="110" t="s">
        <v>5322</v>
      </c>
      <c r="R3511" s="94"/>
      <c r="S3511" s="95">
        <v>46168</v>
      </c>
      <c r="T3511" s="95" t="s">
        <v>5203</v>
      </c>
      <c r="U3511" s="95" t="s">
        <v>1125</v>
      </c>
      <c r="V3511" s="91">
        <v>46156</v>
      </c>
      <c r="W3511" s="91">
        <v>46161</v>
      </c>
      <c r="X3511" s="91">
        <v>46168</v>
      </c>
      <c r="Y3511" s="96"/>
      <c r="Z3511" s="89"/>
      <c r="AA3511" s="95"/>
      <c r="AB3511" s="89"/>
      <c r="AC3511" s="109"/>
      <c r="AD3511" s="89"/>
      <c r="AE3511" s="89"/>
      <c r="AF3511" s="191"/>
      <c r="AG3511" s="194"/>
      <c r="AH3511" s="193"/>
      <c r="AI3511" s="97"/>
      <c r="AJ3511" s="97"/>
      <c r="AK3511" s="97"/>
      <c r="AL3511" s="45" t="s">
        <v>67</v>
      </c>
      <c r="AM3511" s="160" t="str">
        <f>MONTH(B3511)&amp;"/"&amp;YEAR(B3511)</f>
        <v>3/2026</v>
      </c>
      <c r="AN3511" s="45">
        <f>WEEKNUM(B3511)-WEEKNUM(EOMONTH(B3511,-1)+1)+1</f>
        <v>4</v>
      </c>
      <c r="AO3511" s="45" t="str">
        <f>MONTH(R3511)&amp;"/"&amp;YEAR(R3511)</f>
        <v>1/1900</v>
      </c>
      <c r="AP3511" s="45" t="e">
        <f>WEEKNUM(R3511)-WEEKNUM(EOMONTH(R3511,-1)+1)+1</f>
        <v>#NUM!</v>
      </c>
      <c r="AQ3511" s="45">
        <f>IF(AU3511="S",IF(Q3511="1. Aceitou o programa",R3511-B3511,0),0)</f>
        <v>0</v>
      </c>
      <c r="AR3511" s="45">
        <f>IF(AU3511="S",IF(AND(S3511&lt;&gt;"",R3511&lt;&gt;""),S3511-R3511,0),0)</f>
        <v>0</v>
      </c>
      <c r="AS3511" s="45">
        <f>IF(AU3511="S",IF(Q3511="1. Aceitou o programa",IF(OR(X3511="Não se Aplica",X3511=""),IF(OR(W3511="Não se Aplica",W3511=""),0,W3511-V3511),AVERAGE(X3511-W3511,W3511-V3511)),0),0)</f>
        <v>0</v>
      </c>
      <c r="AT3511" s="45">
        <f>IF(AU3511="S",IF(AND(Q3511="1. Aceitou o programa",AB3511="Realizada"),IFERROR(IF(AA3511="",0,AA3511-R3511),0),0),0)</f>
        <v>0</v>
      </c>
      <c r="AU3511" s="45" t="str">
        <f>_xlfn.XLOOKUP(U3511,'Lista Suspensa'!$AA$20:$AA$23,'Lista Suspensa'!$AB$20:$AB$23,"N/A")</f>
        <v>S</v>
      </c>
    </row>
    <row r="3512" spans="1:47" ht="12" customHeight="1" x14ac:dyDescent="0.3">
      <c r="A3512" s="87" t="s">
        <v>47</v>
      </c>
      <c r="B3512" s="88">
        <v>46104</v>
      </c>
      <c r="C3512" s="89" t="s">
        <v>48</v>
      </c>
      <c r="D3512" s="89" t="s">
        <v>49</v>
      </c>
      <c r="E3512" s="189">
        <v>86289927</v>
      </c>
      <c r="F3512" s="197" t="s">
        <v>8669</v>
      </c>
      <c r="G3512" s="90">
        <v>34591079791</v>
      </c>
      <c r="H3512" s="91">
        <v>14887</v>
      </c>
      <c r="I3512" s="89"/>
      <c r="J3512" s="89" t="s">
        <v>51</v>
      </c>
      <c r="K3512" s="89" t="s">
        <v>76</v>
      </c>
      <c r="L3512" s="89" t="s">
        <v>95</v>
      </c>
      <c r="M3512" s="89" t="s">
        <v>2456</v>
      </c>
      <c r="N3512" s="89" t="s">
        <v>197</v>
      </c>
      <c r="O3512" s="92" t="s">
        <v>8670</v>
      </c>
      <c r="P3512" s="93" t="s">
        <v>57</v>
      </c>
      <c r="Q3512" s="110" t="s">
        <v>5322</v>
      </c>
      <c r="R3512" s="94"/>
      <c r="S3512" s="95">
        <v>46168</v>
      </c>
      <c r="T3512" s="95" t="s">
        <v>5203</v>
      </c>
      <c r="U3512" s="95" t="s">
        <v>1125</v>
      </c>
      <c r="V3512" s="91">
        <v>46156</v>
      </c>
      <c r="W3512" s="91">
        <v>46161</v>
      </c>
      <c r="X3512" s="91">
        <v>46168</v>
      </c>
      <c r="Y3512" s="96"/>
      <c r="Z3512" s="89"/>
      <c r="AA3512" s="95"/>
      <c r="AB3512" s="89"/>
      <c r="AC3512" s="109"/>
      <c r="AD3512" s="89"/>
      <c r="AE3512" s="89"/>
      <c r="AF3512" s="191"/>
      <c r="AG3512" s="194"/>
      <c r="AH3512" s="193"/>
      <c r="AI3512" s="97"/>
      <c r="AJ3512" s="97"/>
      <c r="AK3512" s="97"/>
      <c r="AL3512" s="45" t="s">
        <v>67</v>
      </c>
      <c r="AM3512" s="160" t="str">
        <f>MONTH(B3512)&amp;"/"&amp;YEAR(B3512)</f>
        <v>3/2026</v>
      </c>
      <c r="AN3512" s="45">
        <f>WEEKNUM(B3512)-WEEKNUM(EOMONTH(B3512,-1)+1)+1</f>
        <v>4</v>
      </c>
      <c r="AO3512" s="45" t="str">
        <f>MONTH(R3512)&amp;"/"&amp;YEAR(R3512)</f>
        <v>1/1900</v>
      </c>
      <c r="AP3512" s="45" t="e">
        <f>WEEKNUM(R3512)-WEEKNUM(EOMONTH(R3512,-1)+1)+1</f>
        <v>#NUM!</v>
      </c>
      <c r="AQ3512" s="45">
        <f>IF(AU3512="S",IF(Q3512="1. Aceitou o programa",R3512-B3512,0),0)</f>
        <v>0</v>
      </c>
      <c r="AR3512" s="45">
        <f>IF(AU3512="S",IF(AND(S3512&lt;&gt;"",R3512&lt;&gt;""),S3512-R3512,0),0)</f>
        <v>0</v>
      </c>
      <c r="AS3512" s="45">
        <f>IF(AU3512="S",IF(Q3512="1. Aceitou o programa",IF(OR(X3512="Não se Aplica",X3512=""),IF(OR(W3512="Não se Aplica",W3512=""),0,W3512-V3512),AVERAGE(X3512-W3512,W3512-V3512)),0),0)</f>
        <v>0</v>
      </c>
      <c r="AT3512" s="45">
        <f>IF(AU3512="S",IF(AND(Q3512="1. Aceitou o programa",AB3512="Realizada"),IFERROR(IF(AA3512="",0,AA3512-R3512),0),0),0)</f>
        <v>0</v>
      </c>
      <c r="AU3512" s="45" t="str">
        <f>_xlfn.XLOOKUP(U3512,'Lista Suspensa'!$AA$20:$AA$23,'Lista Suspensa'!$AB$20:$AB$23,"N/A")</f>
        <v>S</v>
      </c>
    </row>
    <row r="3513" spans="1:47" ht="12" customHeight="1" x14ac:dyDescent="0.3">
      <c r="A3513" s="87" t="s">
        <v>47</v>
      </c>
      <c r="B3513" s="88">
        <v>46104</v>
      </c>
      <c r="C3513" s="89" t="s">
        <v>48</v>
      </c>
      <c r="D3513" s="89" t="s">
        <v>49</v>
      </c>
      <c r="E3513" s="189">
        <v>86287908</v>
      </c>
      <c r="F3513" s="197" t="s">
        <v>8671</v>
      </c>
      <c r="G3513" s="90">
        <v>2845089775</v>
      </c>
      <c r="H3513" s="91">
        <v>16621</v>
      </c>
      <c r="I3513" s="89"/>
      <c r="J3513" s="89" t="s">
        <v>51</v>
      </c>
      <c r="K3513" s="89" t="s">
        <v>76</v>
      </c>
      <c r="L3513" s="89" t="s">
        <v>95</v>
      </c>
      <c r="M3513" s="89" t="s">
        <v>971</v>
      </c>
      <c r="N3513" s="89" t="s">
        <v>197</v>
      </c>
      <c r="O3513" s="92" t="s">
        <v>8672</v>
      </c>
      <c r="P3513" s="93" t="s">
        <v>57</v>
      </c>
      <c r="Q3513" s="110" t="s">
        <v>5322</v>
      </c>
      <c r="R3513" s="94"/>
      <c r="S3513" s="95">
        <v>46168</v>
      </c>
      <c r="T3513" s="95" t="s">
        <v>5203</v>
      </c>
      <c r="U3513" s="95" t="s">
        <v>1125</v>
      </c>
      <c r="V3513" s="91">
        <v>46156</v>
      </c>
      <c r="W3513" s="91">
        <v>46161</v>
      </c>
      <c r="X3513" s="91">
        <v>46168</v>
      </c>
      <c r="Y3513" s="96"/>
      <c r="Z3513" s="89"/>
      <c r="AA3513" s="95"/>
      <c r="AB3513" s="89"/>
      <c r="AC3513" s="109"/>
      <c r="AD3513" s="89"/>
      <c r="AE3513" s="89"/>
      <c r="AF3513" s="191"/>
      <c r="AG3513" s="194"/>
      <c r="AH3513" s="193"/>
      <c r="AI3513" s="97"/>
      <c r="AJ3513" s="97"/>
      <c r="AK3513" s="97"/>
      <c r="AL3513" s="45" t="s">
        <v>67</v>
      </c>
      <c r="AM3513" s="160" t="str">
        <f>MONTH(B3513)&amp;"/"&amp;YEAR(B3513)</f>
        <v>3/2026</v>
      </c>
      <c r="AN3513" s="45">
        <f>WEEKNUM(B3513)-WEEKNUM(EOMONTH(B3513,-1)+1)+1</f>
        <v>4</v>
      </c>
      <c r="AO3513" s="45" t="str">
        <f>MONTH(R3513)&amp;"/"&amp;YEAR(R3513)</f>
        <v>1/1900</v>
      </c>
      <c r="AP3513" s="45" t="e">
        <f>WEEKNUM(R3513)-WEEKNUM(EOMONTH(R3513,-1)+1)+1</f>
        <v>#NUM!</v>
      </c>
      <c r="AQ3513" s="45">
        <f>IF(AU3513="S",IF(Q3513="1. Aceitou o programa",R3513-B3513,0),0)</f>
        <v>0</v>
      </c>
      <c r="AR3513" s="45">
        <f>IF(AU3513="S",IF(AND(S3513&lt;&gt;"",R3513&lt;&gt;""),S3513-R3513,0),0)</f>
        <v>0</v>
      </c>
      <c r="AS3513" s="45">
        <f>IF(AU3513="S",IF(Q3513="1. Aceitou o programa",IF(OR(X3513="Não se Aplica",X3513=""),IF(OR(W3513="Não se Aplica",W3513=""),0,W3513-V3513),AVERAGE(X3513-W3513,W3513-V3513)),0),0)</f>
        <v>0</v>
      </c>
      <c r="AT3513" s="45">
        <f>IF(AU3513="S",IF(AND(Q3513="1. Aceitou o programa",AB3513="Realizada"),IFERROR(IF(AA3513="",0,AA3513-R3513),0),0),0)</f>
        <v>0</v>
      </c>
      <c r="AU3513" s="45" t="str">
        <f>_xlfn.XLOOKUP(U3513,'Lista Suspensa'!$AA$20:$AA$23,'Lista Suspensa'!$AB$20:$AB$23,"N/A")</f>
        <v>S</v>
      </c>
    </row>
    <row r="3514" spans="1:47" ht="12" customHeight="1" x14ac:dyDescent="0.3">
      <c r="A3514" s="87" t="s">
        <v>47</v>
      </c>
      <c r="B3514" s="88">
        <v>46104</v>
      </c>
      <c r="C3514" s="89" t="s">
        <v>48</v>
      </c>
      <c r="D3514" s="89" t="s">
        <v>49</v>
      </c>
      <c r="E3514" s="189">
        <v>86288489</v>
      </c>
      <c r="F3514" s="197" t="s">
        <v>8673</v>
      </c>
      <c r="G3514" s="90">
        <v>5629116770</v>
      </c>
      <c r="H3514" s="91">
        <v>29783</v>
      </c>
      <c r="I3514" s="89"/>
      <c r="J3514" s="89" t="s">
        <v>51</v>
      </c>
      <c r="K3514" s="89" t="s">
        <v>76</v>
      </c>
      <c r="L3514" s="89" t="s">
        <v>95</v>
      </c>
      <c r="M3514" s="89" t="s">
        <v>222</v>
      </c>
      <c r="N3514" s="89" t="s">
        <v>197</v>
      </c>
      <c r="O3514" s="92" t="s">
        <v>8674</v>
      </c>
      <c r="P3514" s="93" t="s">
        <v>57</v>
      </c>
      <c r="Q3514" s="110" t="s">
        <v>5322</v>
      </c>
      <c r="R3514" s="94"/>
      <c r="S3514" s="95">
        <v>46168</v>
      </c>
      <c r="T3514" s="95" t="s">
        <v>5203</v>
      </c>
      <c r="U3514" s="95" t="s">
        <v>1125</v>
      </c>
      <c r="V3514" s="91">
        <v>46156</v>
      </c>
      <c r="W3514" s="91">
        <v>46161</v>
      </c>
      <c r="X3514" s="91">
        <v>46168</v>
      </c>
      <c r="Y3514" s="96"/>
      <c r="Z3514" s="89"/>
      <c r="AA3514" s="95"/>
      <c r="AB3514" s="89"/>
      <c r="AC3514" s="109"/>
      <c r="AD3514" s="89"/>
      <c r="AE3514" s="89"/>
      <c r="AF3514" s="191"/>
      <c r="AG3514" s="194"/>
      <c r="AH3514" s="193"/>
      <c r="AI3514" s="97"/>
      <c r="AJ3514" s="97"/>
      <c r="AK3514" s="97"/>
      <c r="AL3514" s="45" t="s">
        <v>67</v>
      </c>
      <c r="AM3514" s="160" t="str">
        <f>MONTH(B3514)&amp;"/"&amp;YEAR(B3514)</f>
        <v>3/2026</v>
      </c>
      <c r="AN3514" s="45">
        <f>WEEKNUM(B3514)-WEEKNUM(EOMONTH(B3514,-1)+1)+1</f>
        <v>4</v>
      </c>
      <c r="AO3514" s="45" t="str">
        <f>MONTH(R3514)&amp;"/"&amp;YEAR(R3514)</f>
        <v>1/1900</v>
      </c>
      <c r="AP3514" s="45" t="e">
        <f>WEEKNUM(R3514)-WEEKNUM(EOMONTH(R3514,-1)+1)+1</f>
        <v>#NUM!</v>
      </c>
      <c r="AQ3514" s="45">
        <f>IF(AU3514="S",IF(Q3514="1. Aceitou o programa",R3514-B3514,0),0)</f>
        <v>0</v>
      </c>
      <c r="AR3514" s="45">
        <f>IF(AU3514="S",IF(AND(S3514&lt;&gt;"",R3514&lt;&gt;""),S3514-R3514,0),0)</f>
        <v>0</v>
      </c>
      <c r="AS3514" s="45">
        <f>IF(AU3514="S",IF(Q3514="1. Aceitou o programa",IF(OR(X3514="Não se Aplica",X3514=""),IF(OR(W3514="Não se Aplica",W3514=""),0,W3514-V3514),AVERAGE(X3514-W3514,W3514-V3514)),0),0)</f>
        <v>0</v>
      </c>
      <c r="AT3514" s="45">
        <f>IF(AU3514="S",IF(AND(Q3514="1. Aceitou o programa",AB3514="Realizada"),IFERROR(IF(AA3514="",0,AA3514-R3514),0),0),0)</f>
        <v>0</v>
      </c>
      <c r="AU3514" s="45" t="str">
        <f>_xlfn.XLOOKUP(U3514,'Lista Suspensa'!$AA$20:$AA$23,'Lista Suspensa'!$AB$20:$AB$23,"N/A")</f>
        <v>S</v>
      </c>
    </row>
    <row r="3515" spans="1:47" ht="12" customHeight="1" x14ac:dyDescent="0.3">
      <c r="A3515" s="87" t="s">
        <v>47</v>
      </c>
      <c r="B3515" s="88">
        <v>46104</v>
      </c>
      <c r="C3515" s="89" t="s">
        <v>48</v>
      </c>
      <c r="D3515" s="89" t="s">
        <v>49</v>
      </c>
      <c r="E3515" s="189">
        <v>86676486</v>
      </c>
      <c r="F3515" s="197" t="s">
        <v>8675</v>
      </c>
      <c r="G3515" s="90">
        <v>35219802860</v>
      </c>
      <c r="H3515" s="91">
        <v>32162</v>
      </c>
      <c r="I3515" s="89"/>
      <c r="J3515" s="89" t="s">
        <v>84</v>
      </c>
      <c r="K3515" s="89" t="s">
        <v>52</v>
      </c>
      <c r="L3515" s="89" t="s">
        <v>53</v>
      </c>
      <c r="M3515" s="89" t="s">
        <v>8676</v>
      </c>
      <c r="N3515" s="89" t="s">
        <v>176</v>
      </c>
      <c r="O3515" s="92" t="s">
        <v>8677</v>
      </c>
      <c r="P3515" s="93" t="s">
        <v>57</v>
      </c>
      <c r="Q3515" s="110" t="s">
        <v>5322</v>
      </c>
      <c r="R3515" s="94"/>
      <c r="S3515" s="95">
        <v>46168</v>
      </c>
      <c r="T3515" s="95" t="s">
        <v>5203</v>
      </c>
      <c r="U3515" s="95" t="s">
        <v>1125</v>
      </c>
      <c r="V3515" s="91">
        <v>46156</v>
      </c>
      <c r="W3515" s="91">
        <v>46161</v>
      </c>
      <c r="X3515" s="91">
        <v>46168</v>
      </c>
      <c r="Y3515" s="96"/>
      <c r="Z3515" s="89"/>
      <c r="AA3515" s="95"/>
      <c r="AB3515" s="89"/>
      <c r="AC3515" s="109"/>
      <c r="AD3515" s="89"/>
      <c r="AE3515" s="89"/>
      <c r="AF3515" s="191"/>
      <c r="AG3515" s="194"/>
      <c r="AH3515" s="193"/>
      <c r="AI3515" s="97"/>
      <c r="AJ3515" s="97"/>
      <c r="AK3515" s="97"/>
      <c r="AL3515" s="45" t="s">
        <v>67</v>
      </c>
      <c r="AM3515" s="160" t="str">
        <f>MONTH(B3515)&amp;"/"&amp;YEAR(B3515)</f>
        <v>3/2026</v>
      </c>
      <c r="AN3515" s="45">
        <f>WEEKNUM(B3515)-WEEKNUM(EOMONTH(B3515,-1)+1)+1</f>
        <v>4</v>
      </c>
      <c r="AO3515" s="45" t="str">
        <f>MONTH(R3515)&amp;"/"&amp;YEAR(R3515)</f>
        <v>1/1900</v>
      </c>
      <c r="AP3515" s="45" t="e">
        <f>WEEKNUM(R3515)-WEEKNUM(EOMONTH(R3515,-1)+1)+1</f>
        <v>#NUM!</v>
      </c>
      <c r="AQ3515" s="45">
        <f>IF(AU3515="S",IF(Q3515="1. Aceitou o programa",R3515-B3515,0),0)</f>
        <v>0</v>
      </c>
      <c r="AR3515" s="45">
        <f>IF(AU3515="S",IF(AND(S3515&lt;&gt;"",R3515&lt;&gt;""),S3515-R3515,0),0)</f>
        <v>0</v>
      </c>
      <c r="AS3515" s="45">
        <f>IF(AU3515="S",IF(Q3515="1. Aceitou o programa",IF(OR(X3515="Não se Aplica",X3515=""),IF(OR(W3515="Não se Aplica",W3515=""),0,W3515-V3515),AVERAGE(X3515-W3515,W3515-V3515)),0),0)</f>
        <v>0</v>
      </c>
      <c r="AT3515" s="45">
        <f>IF(AU3515="S",IF(AND(Q3515="1. Aceitou o programa",AB3515="Realizada"),IFERROR(IF(AA3515="",0,AA3515-R3515),0),0),0)</f>
        <v>0</v>
      </c>
      <c r="AU3515" s="45" t="str">
        <f>_xlfn.XLOOKUP(U3515,'Lista Suspensa'!$AA$20:$AA$23,'Lista Suspensa'!$AB$20:$AB$23,"N/A")</f>
        <v>S</v>
      </c>
    </row>
    <row r="3516" spans="1:47" ht="12" customHeight="1" x14ac:dyDescent="0.3">
      <c r="A3516" s="87" t="s">
        <v>47</v>
      </c>
      <c r="B3516" s="88">
        <v>46104</v>
      </c>
      <c r="C3516" s="89" t="s">
        <v>48</v>
      </c>
      <c r="D3516" s="89" t="s">
        <v>49</v>
      </c>
      <c r="E3516" s="189">
        <v>89821036</v>
      </c>
      <c r="F3516" s="197" t="s">
        <v>8678</v>
      </c>
      <c r="G3516" s="90">
        <v>49153879848</v>
      </c>
      <c r="H3516" s="91">
        <v>35402</v>
      </c>
      <c r="I3516" s="89"/>
      <c r="J3516" s="89" t="s">
        <v>84</v>
      </c>
      <c r="K3516" s="89" t="s">
        <v>52</v>
      </c>
      <c r="L3516" s="89" t="s">
        <v>53</v>
      </c>
      <c r="M3516" s="89" t="s">
        <v>234</v>
      </c>
      <c r="N3516" s="89" t="s">
        <v>137</v>
      </c>
      <c r="O3516" s="92" t="s">
        <v>8679</v>
      </c>
      <c r="P3516" s="93" t="s">
        <v>57</v>
      </c>
      <c r="Q3516" s="110" t="s">
        <v>5322</v>
      </c>
      <c r="R3516" s="94"/>
      <c r="S3516" s="95">
        <v>46168</v>
      </c>
      <c r="T3516" s="95" t="s">
        <v>5203</v>
      </c>
      <c r="U3516" s="95" t="s">
        <v>1125</v>
      </c>
      <c r="V3516" s="91">
        <v>46156</v>
      </c>
      <c r="W3516" s="91">
        <v>46161</v>
      </c>
      <c r="X3516" s="91">
        <v>46168</v>
      </c>
      <c r="Y3516" s="96"/>
      <c r="Z3516" s="89"/>
      <c r="AA3516" s="95"/>
      <c r="AB3516" s="89"/>
      <c r="AC3516" s="109"/>
      <c r="AD3516" s="89"/>
      <c r="AE3516" s="89"/>
      <c r="AF3516" s="191"/>
      <c r="AG3516" s="194"/>
      <c r="AH3516" s="193"/>
      <c r="AI3516" s="97"/>
      <c r="AJ3516" s="97"/>
      <c r="AK3516" s="97"/>
      <c r="AL3516" s="45" t="s">
        <v>67</v>
      </c>
      <c r="AM3516" s="160" t="str">
        <f>MONTH(B3516)&amp;"/"&amp;YEAR(B3516)</f>
        <v>3/2026</v>
      </c>
      <c r="AN3516" s="45">
        <f>WEEKNUM(B3516)-WEEKNUM(EOMONTH(B3516,-1)+1)+1</f>
        <v>4</v>
      </c>
      <c r="AO3516" s="45" t="str">
        <f>MONTH(R3516)&amp;"/"&amp;YEAR(R3516)</f>
        <v>1/1900</v>
      </c>
      <c r="AP3516" s="45" t="e">
        <f>WEEKNUM(R3516)-WEEKNUM(EOMONTH(R3516,-1)+1)+1</f>
        <v>#NUM!</v>
      </c>
      <c r="AQ3516" s="45">
        <f>IF(AU3516="S",IF(Q3516="1. Aceitou o programa",R3516-B3516,0),0)</f>
        <v>0</v>
      </c>
      <c r="AR3516" s="45">
        <f>IF(AU3516="S",IF(AND(S3516&lt;&gt;"",R3516&lt;&gt;""),S3516-R3516,0),0)</f>
        <v>0</v>
      </c>
      <c r="AS3516" s="45">
        <f>IF(AU3516="S",IF(Q3516="1. Aceitou o programa",IF(OR(X3516="Não se Aplica",X3516=""),IF(OR(W3516="Não se Aplica",W3516=""),0,W3516-V3516),AVERAGE(X3516-W3516,W3516-V3516)),0),0)</f>
        <v>0</v>
      </c>
      <c r="AT3516" s="45">
        <f>IF(AU3516="S",IF(AND(Q3516="1. Aceitou o programa",AB3516="Realizada"),IFERROR(IF(AA3516="",0,AA3516-R3516),0),0),0)</f>
        <v>0</v>
      </c>
      <c r="AU3516" s="45" t="str">
        <f>_xlfn.XLOOKUP(U3516,'Lista Suspensa'!$AA$20:$AA$23,'Lista Suspensa'!$AB$20:$AB$23,"N/A")</f>
        <v>S</v>
      </c>
    </row>
    <row r="3517" spans="1:47" ht="12" customHeight="1" x14ac:dyDescent="0.3">
      <c r="A3517" s="87" t="s">
        <v>47</v>
      </c>
      <c r="B3517" s="88">
        <v>46104</v>
      </c>
      <c r="C3517" s="89" t="s">
        <v>48</v>
      </c>
      <c r="D3517" s="89" t="s">
        <v>49</v>
      </c>
      <c r="E3517" s="189">
        <v>92961627</v>
      </c>
      <c r="F3517" s="197" t="s">
        <v>8680</v>
      </c>
      <c r="G3517" s="90">
        <v>38092884897</v>
      </c>
      <c r="H3517" s="91">
        <v>29450</v>
      </c>
      <c r="I3517" s="89"/>
      <c r="J3517" s="89" t="s">
        <v>84</v>
      </c>
      <c r="K3517" s="89" t="s">
        <v>52</v>
      </c>
      <c r="L3517" s="89" t="s">
        <v>53</v>
      </c>
      <c r="M3517" s="89" t="s">
        <v>422</v>
      </c>
      <c r="N3517" s="89" t="s">
        <v>137</v>
      </c>
      <c r="O3517" s="92" t="s">
        <v>8681</v>
      </c>
      <c r="P3517" s="93" t="s">
        <v>57</v>
      </c>
      <c r="Q3517" s="110" t="s">
        <v>5322</v>
      </c>
      <c r="R3517" s="94"/>
      <c r="S3517" s="95">
        <v>46168</v>
      </c>
      <c r="T3517" s="95" t="s">
        <v>5203</v>
      </c>
      <c r="U3517" s="95" t="s">
        <v>1125</v>
      </c>
      <c r="V3517" s="91">
        <v>46156</v>
      </c>
      <c r="W3517" s="91">
        <v>46161</v>
      </c>
      <c r="X3517" s="91">
        <v>46168</v>
      </c>
      <c r="Y3517" s="96"/>
      <c r="Z3517" s="89"/>
      <c r="AA3517" s="95"/>
      <c r="AB3517" s="89"/>
      <c r="AC3517" s="109"/>
      <c r="AD3517" s="89"/>
      <c r="AE3517" s="89"/>
      <c r="AF3517" s="191"/>
      <c r="AG3517" s="194"/>
      <c r="AH3517" s="193"/>
      <c r="AI3517" s="97"/>
      <c r="AJ3517" s="97"/>
      <c r="AK3517" s="97"/>
      <c r="AL3517" s="45" t="s">
        <v>67</v>
      </c>
      <c r="AM3517" s="160" t="str">
        <f>MONTH(B3517)&amp;"/"&amp;YEAR(B3517)</f>
        <v>3/2026</v>
      </c>
      <c r="AN3517" s="45">
        <f>WEEKNUM(B3517)-WEEKNUM(EOMONTH(B3517,-1)+1)+1</f>
        <v>4</v>
      </c>
      <c r="AO3517" s="45" t="str">
        <f>MONTH(R3517)&amp;"/"&amp;YEAR(R3517)</f>
        <v>1/1900</v>
      </c>
      <c r="AP3517" s="45" t="e">
        <f>WEEKNUM(R3517)-WEEKNUM(EOMONTH(R3517,-1)+1)+1</f>
        <v>#NUM!</v>
      </c>
      <c r="AQ3517" s="45">
        <f>IF(AU3517="S",IF(Q3517="1. Aceitou o programa",R3517-B3517,0),0)</f>
        <v>0</v>
      </c>
      <c r="AR3517" s="45">
        <f>IF(AU3517="S",IF(AND(S3517&lt;&gt;"",R3517&lt;&gt;""),S3517-R3517,0),0)</f>
        <v>0</v>
      </c>
      <c r="AS3517" s="45">
        <f>IF(AU3517="S",IF(Q3517="1. Aceitou o programa",IF(OR(X3517="Não se Aplica",X3517=""),IF(OR(W3517="Não se Aplica",W3517=""),0,W3517-V3517),AVERAGE(X3517-W3517,W3517-V3517)),0),0)</f>
        <v>0</v>
      </c>
      <c r="AT3517" s="45">
        <f>IF(AU3517="S",IF(AND(Q3517="1. Aceitou o programa",AB3517="Realizada"),IFERROR(IF(AA3517="",0,AA3517-R3517),0),0),0)</f>
        <v>0</v>
      </c>
      <c r="AU3517" s="45" t="str">
        <f>_xlfn.XLOOKUP(U3517,'Lista Suspensa'!$AA$20:$AA$23,'Lista Suspensa'!$AB$20:$AB$23,"N/A")</f>
        <v>S</v>
      </c>
    </row>
    <row r="3518" spans="1:47" ht="12" customHeight="1" x14ac:dyDescent="0.3">
      <c r="A3518" s="87" t="s">
        <v>47</v>
      </c>
      <c r="B3518" s="88">
        <v>46104</v>
      </c>
      <c r="C3518" s="89" t="s">
        <v>48</v>
      </c>
      <c r="D3518" s="89" t="s">
        <v>49</v>
      </c>
      <c r="E3518" s="189">
        <v>86322798</v>
      </c>
      <c r="F3518" s="197" t="s">
        <v>8682</v>
      </c>
      <c r="G3518" s="90">
        <v>39670978890</v>
      </c>
      <c r="H3518" s="91">
        <v>33243</v>
      </c>
      <c r="I3518" s="89"/>
      <c r="J3518" s="89" t="s">
        <v>84</v>
      </c>
      <c r="K3518" s="89" t="s">
        <v>52</v>
      </c>
      <c r="L3518" s="89" t="s">
        <v>53</v>
      </c>
      <c r="M3518" s="89" t="s">
        <v>8683</v>
      </c>
      <c r="N3518" s="89" t="s">
        <v>137</v>
      </c>
      <c r="O3518" s="92" t="s">
        <v>8684</v>
      </c>
      <c r="P3518" s="93" t="s">
        <v>57</v>
      </c>
      <c r="Q3518" s="110" t="s">
        <v>5322</v>
      </c>
      <c r="R3518" s="94"/>
      <c r="S3518" s="95">
        <v>46168</v>
      </c>
      <c r="T3518" s="95" t="s">
        <v>5203</v>
      </c>
      <c r="U3518" s="95" t="s">
        <v>1125</v>
      </c>
      <c r="V3518" s="91">
        <v>46156</v>
      </c>
      <c r="W3518" s="91">
        <v>46161</v>
      </c>
      <c r="X3518" s="91">
        <v>46168</v>
      </c>
      <c r="Y3518" s="96"/>
      <c r="Z3518" s="89"/>
      <c r="AA3518" s="95"/>
      <c r="AB3518" s="89"/>
      <c r="AC3518" s="109"/>
      <c r="AD3518" s="89"/>
      <c r="AE3518" s="89"/>
      <c r="AF3518" s="191"/>
      <c r="AG3518" s="194"/>
      <c r="AH3518" s="193"/>
      <c r="AI3518" s="97"/>
      <c r="AJ3518" s="97"/>
      <c r="AK3518" s="97"/>
      <c r="AL3518" s="45" t="s">
        <v>67</v>
      </c>
      <c r="AM3518" s="160" t="str">
        <f>MONTH(B3518)&amp;"/"&amp;YEAR(B3518)</f>
        <v>3/2026</v>
      </c>
      <c r="AN3518" s="45">
        <f>WEEKNUM(B3518)-WEEKNUM(EOMONTH(B3518,-1)+1)+1</f>
        <v>4</v>
      </c>
      <c r="AO3518" s="45" t="str">
        <f>MONTH(R3518)&amp;"/"&amp;YEAR(R3518)</f>
        <v>1/1900</v>
      </c>
      <c r="AP3518" s="45" t="e">
        <f>WEEKNUM(R3518)-WEEKNUM(EOMONTH(R3518,-1)+1)+1</f>
        <v>#NUM!</v>
      </c>
      <c r="AQ3518" s="45">
        <f>IF(AU3518="S",IF(Q3518="1. Aceitou o programa",R3518-B3518,0),0)</f>
        <v>0</v>
      </c>
      <c r="AR3518" s="45">
        <f>IF(AU3518="S",IF(AND(S3518&lt;&gt;"",R3518&lt;&gt;""),S3518-R3518,0),0)</f>
        <v>0</v>
      </c>
      <c r="AS3518" s="45">
        <f>IF(AU3518="S",IF(Q3518="1. Aceitou o programa",IF(OR(X3518="Não se Aplica",X3518=""),IF(OR(W3518="Não se Aplica",W3518=""),0,W3518-V3518),AVERAGE(X3518-W3518,W3518-V3518)),0),0)</f>
        <v>0</v>
      </c>
      <c r="AT3518" s="45">
        <f>IF(AU3518="S",IF(AND(Q3518="1. Aceitou o programa",AB3518="Realizada"),IFERROR(IF(AA3518="",0,AA3518-R3518),0),0),0)</f>
        <v>0</v>
      </c>
      <c r="AU3518" s="45" t="str">
        <f>_xlfn.XLOOKUP(U3518,'Lista Suspensa'!$AA$20:$AA$23,'Lista Suspensa'!$AB$20:$AB$23,"N/A")</f>
        <v>S</v>
      </c>
    </row>
    <row r="3519" spans="1:47" ht="12" customHeight="1" x14ac:dyDescent="0.3">
      <c r="A3519" s="87" t="s">
        <v>47</v>
      </c>
      <c r="B3519" s="88">
        <v>46104</v>
      </c>
      <c r="C3519" s="89" t="s">
        <v>48</v>
      </c>
      <c r="D3519" s="89" t="s">
        <v>49</v>
      </c>
      <c r="E3519" s="189">
        <v>86322660</v>
      </c>
      <c r="F3519" s="197" t="s">
        <v>8685</v>
      </c>
      <c r="G3519" s="90">
        <v>7828492880</v>
      </c>
      <c r="H3519" s="91">
        <v>25254</v>
      </c>
      <c r="I3519" s="89"/>
      <c r="J3519" s="89" t="s">
        <v>51</v>
      </c>
      <c r="K3519" s="89" t="s">
        <v>52</v>
      </c>
      <c r="L3519" s="89" t="s">
        <v>53</v>
      </c>
      <c r="M3519" s="89" t="s">
        <v>8686</v>
      </c>
      <c r="N3519" s="89" t="s">
        <v>137</v>
      </c>
      <c r="O3519" s="92" t="s">
        <v>8687</v>
      </c>
      <c r="P3519" s="93" t="s">
        <v>57</v>
      </c>
      <c r="Q3519" s="110" t="s">
        <v>5322</v>
      </c>
      <c r="R3519" s="94"/>
      <c r="S3519" s="95">
        <v>46168</v>
      </c>
      <c r="T3519" s="95" t="s">
        <v>5203</v>
      </c>
      <c r="U3519" s="95" t="s">
        <v>1125</v>
      </c>
      <c r="V3519" s="91">
        <v>46156</v>
      </c>
      <c r="W3519" s="91">
        <v>46161</v>
      </c>
      <c r="X3519" s="91">
        <v>46168</v>
      </c>
      <c r="Y3519" s="96"/>
      <c r="Z3519" s="89"/>
      <c r="AA3519" s="95"/>
      <c r="AB3519" s="89"/>
      <c r="AC3519" s="109"/>
      <c r="AD3519" s="89"/>
      <c r="AE3519" s="89"/>
      <c r="AF3519" s="191"/>
      <c r="AG3519" s="194"/>
      <c r="AH3519" s="193"/>
      <c r="AI3519" s="97"/>
      <c r="AJ3519" s="97"/>
      <c r="AK3519" s="97"/>
      <c r="AL3519" s="45" t="s">
        <v>67</v>
      </c>
      <c r="AM3519" s="160" t="str">
        <f>MONTH(B3519)&amp;"/"&amp;YEAR(B3519)</f>
        <v>3/2026</v>
      </c>
      <c r="AN3519" s="45">
        <f>WEEKNUM(B3519)-WEEKNUM(EOMONTH(B3519,-1)+1)+1</f>
        <v>4</v>
      </c>
      <c r="AO3519" s="45" t="str">
        <f>MONTH(R3519)&amp;"/"&amp;YEAR(R3519)</f>
        <v>1/1900</v>
      </c>
      <c r="AP3519" s="45" t="e">
        <f>WEEKNUM(R3519)-WEEKNUM(EOMONTH(R3519,-1)+1)+1</f>
        <v>#NUM!</v>
      </c>
      <c r="AQ3519" s="45">
        <f>IF(AU3519="S",IF(Q3519="1. Aceitou o programa",R3519-B3519,0),0)</f>
        <v>0</v>
      </c>
      <c r="AR3519" s="45">
        <f>IF(AU3519="S",IF(AND(S3519&lt;&gt;"",R3519&lt;&gt;""),S3519-R3519,0),0)</f>
        <v>0</v>
      </c>
      <c r="AS3519" s="45">
        <f>IF(AU3519="S",IF(Q3519="1. Aceitou o programa",IF(OR(X3519="Não se Aplica",X3519=""),IF(OR(W3519="Não se Aplica",W3519=""),0,W3519-V3519),AVERAGE(X3519-W3519,W3519-V3519)),0),0)</f>
        <v>0</v>
      </c>
      <c r="AT3519" s="45">
        <f>IF(AU3519="S",IF(AND(Q3519="1. Aceitou o programa",AB3519="Realizada"),IFERROR(IF(AA3519="",0,AA3519-R3519),0),0),0)</f>
        <v>0</v>
      </c>
      <c r="AU3519" s="45" t="str">
        <f>_xlfn.XLOOKUP(U3519,'Lista Suspensa'!$AA$20:$AA$23,'Lista Suspensa'!$AB$20:$AB$23,"N/A")</f>
        <v>S</v>
      </c>
    </row>
    <row r="3520" spans="1:47" ht="12" customHeight="1" x14ac:dyDescent="0.3">
      <c r="A3520" s="87" t="s">
        <v>47</v>
      </c>
      <c r="B3520" s="88">
        <v>46104</v>
      </c>
      <c r="C3520" s="89" t="s">
        <v>48</v>
      </c>
      <c r="D3520" s="89" t="s">
        <v>49</v>
      </c>
      <c r="E3520" s="189">
        <v>86343229</v>
      </c>
      <c r="F3520" s="197" t="s">
        <v>8688</v>
      </c>
      <c r="G3520" s="90">
        <v>26977955880</v>
      </c>
      <c r="H3520" s="91">
        <v>20710</v>
      </c>
      <c r="I3520" s="89"/>
      <c r="J3520" s="89" t="s">
        <v>51</v>
      </c>
      <c r="K3520" s="89" t="s">
        <v>52</v>
      </c>
      <c r="L3520" s="89" t="s">
        <v>69</v>
      </c>
      <c r="M3520" s="89" t="s">
        <v>5291</v>
      </c>
      <c r="N3520" s="89" t="s">
        <v>229</v>
      </c>
      <c r="O3520" s="92" t="s">
        <v>8689</v>
      </c>
      <c r="P3520" s="93" t="s">
        <v>57</v>
      </c>
      <c r="Q3520" s="110" t="s">
        <v>5322</v>
      </c>
      <c r="R3520" s="94"/>
      <c r="S3520" s="95">
        <v>46168</v>
      </c>
      <c r="T3520" s="95" t="s">
        <v>5203</v>
      </c>
      <c r="U3520" s="95" t="s">
        <v>1125</v>
      </c>
      <c r="V3520" s="91">
        <v>46156</v>
      </c>
      <c r="W3520" s="91">
        <v>46161</v>
      </c>
      <c r="X3520" s="91">
        <v>46168</v>
      </c>
      <c r="Y3520" s="96"/>
      <c r="Z3520" s="89"/>
      <c r="AA3520" s="95"/>
      <c r="AB3520" s="89"/>
      <c r="AC3520" s="109"/>
      <c r="AD3520" s="89"/>
      <c r="AE3520" s="89"/>
      <c r="AF3520" s="191"/>
      <c r="AG3520" s="194"/>
      <c r="AH3520" s="193"/>
      <c r="AI3520" s="97"/>
      <c r="AJ3520" s="97"/>
      <c r="AK3520" s="97"/>
      <c r="AL3520" s="45" t="s">
        <v>67</v>
      </c>
      <c r="AM3520" s="160" t="str">
        <f>MONTH(B3520)&amp;"/"&amp;YEAR(B3520)</f>
        <v>3/2026</v>
      </c>
      <c r="AN3520" s="45">
        <f>WEEKNUM(B3520)-WEEKNUM(EOMONTH(B3520,-1)+1)+1</f>
        <v>4</v>
      </c>
      <c r="AO3520" s="45" t="str">
        <f>MONTH(R3520)&amp;"/"&amp;YEAR(R3520)</f>
        <v>1/1900</v>
      </c>
      <c r="AP3520" s="45" t="e">
        <f>WEEKNUM(R3520)-WEEKNUM(EOMONTH(R3520,-1)+1)+1</f>
        <v>#NUM!</v>
      </c>
      <c r="AQ3520" s="45">
        <f>IF(AU3520="S",IF(Q3520="1. Aceitou o programa",R3520-B3520,0),0)</f>
        <v>0</v>
      </c>
      <c r="AR3520" s="45">
        <f>IF(AU3520="S",IF(AND(S3520&lt;&gt;"",R3520&lt;&gt;""),S3520-R3520,0),0)</f>
        <v>0</v>
      </c>
      <c r="AS3520" s="45">
        <f>IF(AU3520="S",IF(Q3520="1. Aceitou o programa",IF(OR(X3520="Não se Aplica",X3520=""),IF(OR(W3520="Não se Aplica",W3520=""),0,W3520-V3520),AVERAGE(X3520-W3520,W3520-V3520)),0),0)</f>
        <v>0</v>
      </c>
      <c r="AT3520" s="45">
        <f>IF(AU3520="S",IF(AND(Q3520="1. Aceitou o programa",AB3520="Realizada"),IFERROR(IF(AA3520="",0,AA3520-R3520),0),0),0)</f>
        <v>0</v>
      </c>
      <c r="AU3520" s="45" t="str">
        <f>_xlfn.XLOOKUP(U3520,'Lista Suspensa'!$AA$20:$AA$23,'Lista Suspensa'!$AB$20:$AB$23,"N/A")</f>
        <v>S</v>
      </c>
    </row>
    <row r="3521" spans="1:47" ht="12" customHeight="1" x14ac:dyDescent="0.3">
      <c r="A3521" s="87" t="s">
        <v>47</v>
      </c>
      <c r="B3521" s="88">
        <v>46104</v>
      </c>
      <c r="C3521" s="89" t="s">
        <v>48</v>
      </c>
      <c r="D3521" s="89" t="s">
        <v>49</v>
      </c>
      <c r="E3521" s="189">
        <v>86372414</v>
      </c>
      <c r="F3521" s="197" t="s">
        <v>8690</v>
      </c>
      <c r="G3521" s="90">
        <v>11943806896</v>
      </c>
      <c r="H3521" s="91">
        <v>24266</v>
      </c>
      <c r="I3521" s="89"/>
      <c r="J3521" s="89" t="s">
        <v>84</v>
      </c>
      <c r="K3521" s="89" t="s">
        <v>52</v>
      </c>
      <c r="L3521" s="89" t="s">
        <v>381</v>
      </c>
      <c r="M3521" s="89" t="s">
        <v>4891</v>
      </c>
      <c r="N3521" s="89" t="s">
        <v>137</v>
      </c>
      <c r="O3521" s="92" t="s">
        <v>8691</v>
      </c>
      <c r="P3521" s="93" t="s">
        <v>57</v>
      </c>
      <c r="Q3521" s="110" t="s">
        <v>5322</v>
      </c>
      <c r="R3521" s="94"/>
      <c r="S3521" s="95">
        <v>46168</v>
      </c>
      <c r="T3521" s="95" t="s">
        <v>5203</v>
      </c>
      <c r="U3521" s="95" t="s">
        <v>1125</v>
      </c>
      <c r="V3521" s="91">
        <v>46156</v>
      </c>
      <c r="W3521" s="91">
        <v>46161</v>
      </c>
      <c r="X3521" s="91">
        <v>46168</v>
      </c>
      <c r="Y3521" s="96"/>
      <c r="Z3521" s="89"/>
      <c r="AA3521" s="95"/>
      <c r="AB3521" s="89"/>
      <c r="AC3521" s="109"/>
      <c r="AD3521" s="89"/>
      <c r="AE3521" s="89"/>
      <c r="AF3521" s="191"/>
      <c r="AG3521" s="194"/>
      <c r="AH3521" s="193"/>
      <c r="AI3521" s="97"/>
      <c r="AJ3521" s="97"/>
      <c r="AK3521" s="97"/>
      <c r="AL3521" s="45" t="s">
        <v>67</v>
      </c>
      <c r="AM3521" s="160" t="str">
        <f>MONTH(B3521)&amp;"/"&amp;YEAR(B3521)</f>
        <v>3/2026</v>
      </c>
      <c r="AN3521" s="45">
        <f>WEEKNUM(B3521)-WEEKNUM(EOMONTH(B3521,-1)+1)+1</f>
        <v>4</v>
      </c>
      <c r="AO3521" s="45" t="str">
        <f>MONTH(R3521)&amp;"/"&amp;YEAR(R3521)</f>
        <v>1/1900</v>
      </c>
      <c r="AP3521" s="45" t="e">
        <f>WEEKNUM(R3521)-WEEKNUM(EOMONTH(R3521,-1)+1)+1</f>
        <v>#NUM!</v>
      </c>
      <c r="AQ3521" s="45">
        <f>IF(AU3521="S",IF(Q3521="1. Aceitou o programa",R3521-B3521,0),0)</f>
        <v>0</v>
      </c>
      <c r="AR3521" s="45">
        <f>IF(AU3521="S",IF(AND(S3521&lt;&gt;"",R3521&lt;&gt;""),S3521-R3521,0),0)</f>
        <v>0</v>
      </c>
      <c r="AS3521" s="45">
        <f>IF(AU3521="S",IF(Q3521="1. Aceitou o programa",IF(OR(X3521="Não se Aplica",X3521=""),IF(OR(W3521="Não se Aplica",W3521=""),0,W3521-V3521),AVERAGE(X3521-W3521,W3521-V3521)),0),0)</f>
        <v>0</v>
      </c>
      <c r="AT3521" s="45">
        <f>IF(AU3521="S",IF(AND(Q3521="1. Aceitou o programa",AB3521="Realizada"),IFERROR(IF(AA3521="",0,AA3521-R3521),0),0),0)</f>
        <v>0</v>
      </c>
      <c r="AU3521" s="45" t="str">
        <f>_xlfn.XLOOKUP(U3521,'Lista Suspensa'!$AA$20:$AA$23,'Lista Suspensa'!$AB$20:$AB$23,"N/A")</f>
        <v>S</v>
      </c>
    </row>
    <row r="3522" spans="1:47" ht="12" customHeight="1" x14ac:dyDescent="0.3">
      <c r="A3522" s="87" t="s">
        <v>47</v>
      </c>
      <c r="B3522" s="88">
        <v>46104</v>
      </c>
      <c r="C3522" s="89" t="s">
        <v>48</v>
      </c>
      <c r="D3522" s="89" t="s">
        <v>49</v>
      </c>
      <c r="E3522" s="189">
        <v>86394478</v>
      </c>
      <c r="F3522" s="197" t="s">
        <v>8692</v>
      </c>
      <c r="G3522" s="90">
        <v>15777572898</v>
      </c>
      <c r="H3522" s="91">
        <v>26457</v>
      </c>
      <c r="I3522" s="89"/>
      <c r="J3522" s="89" t="s">
        <v>84</v>
      </c>
      <c r="K3522" s="89" t="s">
        <v>52</v>
      </c>
      <c r="L3522" s="89" t="s">
        <v>53</v>
      </c>
      <c r="M3522" s="89" t="s">
        <v>3490</v>
      </c>
      <c r="N3522" s="89" t="s">
        <v>137</v>
      </c>
      <c r="O3522" s="92" t="s">
        <v>8693</v>
      </c>
      <c r="P3522" s="93" t="s">
        <v>57</v>
      </c>
      <c r="Q3522" s="110" t="s">
        <v>5322</v>
      </c>
      <c r="R3522" s="94"/>
      <c r="S3522" s="95">
        <v>46168</v>
      </c>
      <c r="T3522" s="95" t="s">
        <v>5203</v>
      </c>
      <c r="U3522" s="95" t="s">
        <v>1125</v>
      </c>
      <c r="V3522" s="91">
        <v>46156</v>
      </c>
      <c r="W3522" s="91">
        <v>46161</v>
      </c>
      <c r="X3522" s="91">
        <v>46168</v>
      </c>
      <c r="Y3522" s="96"/>
      <c r="Z3522" s="89"/>
      <c r="AA3522" s="95"/>
      <c r="AB3522" s="89"/>
      <c r="AC3522" s="109"/>
      <c r="AD3522" s="89"/>
      <c r="AE3522" s="89"/>
      <c r="AF3522" s="191"/>
      <c r="AG3522" s="194"/>
      <c r="AH3522" s="193"/>
      <c r="AI3522" s="97"/>
      <c r="AJ3522" s="97"/>
      <c r="AK3522" s="97"/>
      <c r="AL3522" s="45" t="s">
        <v>67</v>
      </c>
      <c r="AM3522" s="160" t="str">
        <f>MONTH(B3522)&amp;"/"&amp;YEAR(B3522)</f>
        <v>3/2026</v>
      </c>
      <c r="AN3522" s="45">
        <f>WEEKNUM(B3522)-WEEKNUM(EOMONTH(B3522,-1)+1)+1</f>
        <v>4</v>
      </c>
      <c r="AO3522" s="45" t="str">
        <f>MONTH(R3522)&amp;"/"&amp;YEAR(R3522)</f>
        <v>1/1900</v>
      </c>
      <c r="AP3522" s="45" t="e">
        <f>WEEKNUM(R3522)-WEEKNUM(EOMONTH(R3522,-1)+1)+1</f>
        <v>#NUM!</v>
      </c>
      <c r="AQ3522" s="45">
        <f>IF(AU3522="S",IF(Q3522="1. Aceitou o programa",R3522-B3522,0),0)</f>
        <v>0</v>
      </c>
      <c r="AR3522" s="45">
        <f>IF(AU3522="S",IF(AND(S3522&lt;&gt;"",R3522&lt;&gt;""),S3522-R3522,0),0)</f>
        <v>0</v>
      </c>
      <c r="AS3522" s="45">
        <f>IF(AU3522="S",IF(Q3522="1. Aceitou o programa",IF(OR(X3522="Não se Aplica",X3522=""),IF(OR(W3522="Não se Aplica",W3522=""),0,W3522-V3522),AVERAGE(X3522-W3522,W3522-V3522)),0),0)</f>
        <v>0</v>
      </c>
      <c r="AT3522" s="45">
        <f>IF(AU3522="S",IF(AND(Q3522="1. Aceitou o programa",AB3522="Realizada"),IFERROR(IF(AA3522="",0,AA3522-R3522),0),0),0)</f>
        <v>0</v>
      </c>
      <c r="AU3522" s="45" t="str">
        <f>_xlfn.XLOOKUP(U3522,'Lista Suspensa'!$AA$20:$AA$23,'Lista Suspensa'!$AB$20:$AB$23,"N/A")</f>
        <v>S</v>
      </c>
    </row>
    <row r="3523" spans="1:47" ht="12" customHeight="1" x14ac:dyDescent="0.3">
      <c r="A3523" s="87" t="s">
        <v>47</v>
      </c>
      <c r="B3523" s="88">
        <v>46104</v>
      </c>
      <c r="C3523" s="89" t="s">
        <v>48</v>
      </c>
      <c r="D3523" s="89" t="s">
        <v>49</v>
      </c>
      <c r="E3523" s="189">
        <v>86394422</v>
      </c>
      <c r="F3523" s="197" t="s">
        <v>8694</v>
      </c>
      <c r="G3523" s="90">
        <v>35107159850</v>
      </c>
      <c r="H3523" s="91">
        <v>31519</v>
      </c>
      <c r="I3523" s="89"/>
      <c r="J3523" s="89" t="s">
        <v>84</v>
      </c>
      <c r="K3523" s="89" t="s">
        <v>52</v>
      </c>
      <c r="L3523" s="89" t="s">
        <v>53</v>
      </c>
      <c r="M3523" s="89" t="s">
        <v>8695</v>
      </c>
      <c r="N3523" s="89" t="s">
        <v>137</v>
      </c>
      <c r="O3523" s="92" t="s">
        <v>8696</v>
      </c>
      <c r="P3523" s="93" t="s">
        <v>57</v>
      </c>
      <c r="Q3523" s="110" t="s">
        <v>5322</v>
      </c>
      <c r="R3523" s="94"/>
      <c r="S3523" s="95">
        <v>46168</v>
      </c>
      <c r="T3523" s="95" t="s">
        <v>5203</v>
      </c>
      <c r="U3523" s="95" t="s">
        <v>1125</v>
      </c>
      <c r="V3523" s="91">
        <v>46156</v>
      </c>
      <c r="W3523" s="91">
        <v>46161</v>
      </c>
      <c r="X3523" s="91">
        <v>46168</v>
      </c>
      <c r="Y3523" s="96"/>
      <c r="Z3523" s="89"/>
      <c r="AA3523" s="95"/>
      <c r="AB3523" s="89"/>
      <c r="AC3523" s="109"/>
      <c r="AD3523" s="89"/>
      <c r="AE3523" s="89"/>
      <c r="AF3523" s="191"/>
      <c r="AG3523" s="194"/>
      <c r="AH3523" s="193"/>
      <c r="AI3523" s="97"/>
      <c r="AJ3523" s="97"/>
      <c r="AK3523" s="97"/>
      <c r="AL3523" s="45" t="s">
        <v>67</v>
      </c>
      <c r="AM3523" s="160" t="str">
        <f>MONTH(B3523)&amp;"/"&amp;YEAR(B3523)</f>
        <v>3/2026</v>
      </c>
      <c r="AN3523" s="45">
        <f>WEEKNUM(B3523)-WEEKNUM(EOMONTH(B3523,-1)+1)+1</f>
        <v>4</v>
      </c>
      <c r="AO3523" s="45" t="str">
        <f>MONTH(R3523)&amp;"/"&amp;YEAR(R3523)</f>
        <v>1/1900</v>
      </c>
      <c r="AP3523" s="45" t="e">
        <f>WEEKNUM(R3523)-WEEKNUM(EOMONTH(R3523,-1)+1)+1</f>
        <v>#NUM!</v>
      </c>
      <c r="AQ3523" s="45">
        <f>IF(AU3523="S",IF(Q3523="1. Aceitou o programa",R3523-B3523,0),0)</f>
        <v>0</v>
      </c>
      <c r="AR3523" s="45">
        <f>IF(AU3523="S",IF(AND(S3523&lt;&gt;"",R3523&lt;&gt;""),S3523-R3523,0),0)</f>
        <v>0</v>
      </c>
      <c r="AS3523" s="45">
        <f>IF(AU3523="S",IF(Q3523="1. Aceitou o programa",IF(OR(X3523="Não se Aplica",X3523=""),IF(OR(W3523="Não se Aplica",W3523=""),0,W3523-V3523),AVERAGE(X3523-W3523,W3523-V3523)),0),0)</f>
        <v>0</v>
      </c>
      <c r="AT3523" s="45">
        <f>IF(AU3523="S",IF(AND(Q3523="1. Aceitou o programa",AB3523="Realizada"),IFERROR(IF(AA3523="",0,AA3523-R3523),0),0),0)</f>
        <v>0</v>
      </c>
      <c r="AU3523" s="45" t="str">
        <f>_xlfn.XLOOKUP(U3523,'Lista Suspensa'!$AA$20:$AA$23,'Lista Suspensa'!$AB$20:$AB$23,"N/A")</f>
        <v>S</v>
      </c>
    </row>
    <row r="3524" spans="1:47" ht="12" customHeight="1" x14ac:dyDescent="0.3">
      <c r="A3524" s="87" t="s">
        <v>47</v>
      </c>
      <c r="B3524" s="88">
        <v>46104</v>
      </c>
      <c r="C3524" s="89" t="s">
        <v>48</v>
      </c>
      <c r="D3524" s="89" t="s">
        <v>49</v>
      </c>
      <c r="E3524" s="189">
        <v>86394622</v>
      </c>
      <c r="F3524" s="197" t="s">
        <v>8697</v>
      </c>
      <c r="G3524" s="90">
        <v>26747432800</v>
      </c>
      <c r="H3524" s="91">
        <v>28020</v>
      </c>
      <c r="I3524" s="89"/>
      <c r="J3524" s="89" t="s">
        <v>51</v>
      </c>
      <c r="K3524" s="89" t="s">
        <v>52</v>
      </c>
      <c r="L3524" s="89" t="s">
        <v>53</v>
      </c>
      <c r="M3524" s="89" t="s">
        <v>8698</v>
      </c>
      <c r="N3524" s="89" t="s">
        <v>137</v>
      </c>
      <c r="O3524" s="92" t="s">
        <v>8699</v>
      </c>
      <c r="P3524" s="93" t="s">
        <v>57</v>
      </c>
      <c r="Q3524" s="110" t="s">
        <v>5322</v>
      </c>
      <c r="R3524" s="94"/>
      <c r="S3524" s="95">
        <v>46168</v>
      </c>
      <c r="T3524" s="95" t="s">
        <v>5203</v>
      </c>
      <c r="U3524" s="95" t="s">
        <v>1125</v>
      </c>
      <c r="V3524" s="91">
        <v>46156</v>
      </c>
      <c r="W3524" s="91">
        <v>46161</v>
      </c>
      <c r="X3524" s="91">
        <v>46168</v>
      </c>
      <c r="Y3524" s="96"/>
      <c r="Z3524" s="89"/>
      <c r="AA3524" s="95"/>
      <c r="AB3524" s="89"/>
      <c r="AC3524" s="109"/>
      <c r="AD3524" s="89"/>
      <c r="AE3524" s="89"/>
      <c r="AF3524" s="191"/>
      <c r="AG3524" s="194"/>
      <c r="AH3524" s="193"/>
      <c r="AI3524" s="97"/>
      <c r="AJ3524" s="97"/>
      <c r="AK3524" s="97"/>
      <c r="AL3524" s="45" t="s">
        <v>67</v>
      </c>
      <c r="AM3524" s="160" t="str">
        <f>MONTH(B3524)&amp;"/"&amp;YEAR(B3524)</f>
        <v>3/2026</v>
      </c>
      <c r="AN3524" s="45">
        <f>WEEKNUM(B3524)-WEEKNUM(EOMONTH(B3524,-1)+1)+1</f>
        <v>4</v>
      </c>
      <c r="AO3524" s="45" t="str">
        <f>MONTH(R3524)&amp;"/"&amp;YEAR(R3524)</f>
        <v>1/1900</v>
      </c>
      <c r="AP3524" s="45" t="e">
        <f>WEEKNUM(R3524)-WEEKNUM(EOMONTH(R3524,-1)+1)+1</f>
        <v>#NUM!</v>
      </c>
      <c r="AQ3524" s="45">
        <f>IF(AU3524="S",IF(Q3524="1. Aceitou o programa",R3524-B3524,0),0)</f>
        <v>0</v>
      </c>
      <c r="AR3524" s="45">
        <f>IF(AU3524="S",IF(AND(S3524&lt;&gt;"",R3524&lt;&gt;""),S3524-R3524,0),0)</f>
        <v>0</v>
      </c>
      <c r="AS3524" s="45">
        <f>IF(AU3524="S",IF(Q3524="1. Aceitou o programa",IF(OR(X3524="Não se Aplica",X3524=""),IF(OR(W3524="Não se Aplica",W3524=""),0,W3524-V3524),AVERAGE(X3524-W3524,W3524-V3524)),0),0)</f>
        <v>0</v>
      </c>
      <c r="AT3524" s="45">
        <f>IF(AU3524="S",IF(AND(Q3524="1. Aceitou o programa",AB3524="Realizada"),IFERROR(IF(AA3524="",0,AA3524-R3524),0),0),0)</f>
        <v>0</v>
      </c>
      <c r="AU3524" s="45" t="str">
        <f>_xlfn.XLOOKUP(U3524,'Lista Suspensa'!$AA$20:$AA$23,'Lista Suspensa'!$AB$20:$AB$23,"N/A")</f>
        <v>S</v>
      </c>
    </row>
    <row r="3525" spans="1:47" ht="12" customHeight="1" x14ac:dyDescent="0.3">
      <c r="A3525" s="87" t="s">
        <v>47</v>
      </c>
      <c r="B3525" s="88">
        <v>46104</v>
      </c>
      <c r="C3525" s="89" t="s">
        <v>48</v>
      </c>
      <c r="D3525" s="89" t="s">
        <v>49</v>
      </c>
      <c r="E3525" s="189">
        <v>86394447</v>
      </c>
      <c r="F3525" s="197" t="s">
        <v>8700</v>
      </c>
      <c r="G3525" s="90">
        <v>32049310803</v>
      </c>
      <c r="H3525" s="91">
        <v>30833</v>
      </c>
      <c r="I3525" s="89"/>
      <c r="J3525" s="89" t="s">
        <v>84</v>
      </c>
      <c r="K3525" s="89" t="s">
        <v>52</v>
      </c>
      <c r="L3525" s="89" t="s">
        <v>53</v>
      </c>
      <c r="M3525" s="89" t="s">
        <v>1250</v>
      </c>
      <c r="N3525" s="89" t="s">
        <v>137</v>
      </c>
      <c r="O3525" s="92" t="s">
        <v>8701</v>
      </c>
      <c r="P3525" s="93" t="s">
        <v>57</v>
      </c>
      <c r="Q3525" s="110" t="s">
        <v>5322</v>
      </c>
      <c r="R3525" s="94"/>
      <c r="S3525" s="95">
        <v>46168</v>
      </c>
      <c r="T3525" s="95" t="s">
        <v>5203</v>
      </c>
      <c r="U3525" s="95" t="s">
        <v>1125</v>
      </c>
      <c r="V3525" s="91">
        <v>46156</v>
      </c>
      <c r="W3525" s="91">
        <v>46161</v>
      </c>
      <c r="X3525" s="91">
        <v>46168</v>
      </c>
      <c r="Y3525" s="96"/>
      <c r="Z3525" s="89"/>
      <c r="AA3525" s="95"/>
      <c r="AB3525" s="89"/>
      <c r="AC3525" s="109"/>
      <c r="AD3525" s="89"/>
      <c r="AE3525" s="89"/>
      <c r="AF3525" s="191"/>
      <c r="AG3525" s="194"/>
      <c r="AH3525" s="193"/>
      <c r="AI3525" s="97"/>
      <c r="AJ3525" s="97"/>
      <c r="AK3525" s="97"/>
      <c r="AL3525" s="45" t="s">
        <v>67</v>
      </c>
      <c r="AM3525" s="160" t="str">
        <f>MONTH(B3525)&amp;"/"&amp;YEAR(B3525)</f>
        <v>3/2026</v>
      </c>
      <c r="AN3525" s="45">
        <f>WEEKNUM(B3525)-WEEKNUM(EOMONTH(B3525,-1)+1)+1</f>
        <v>4</v>
      </c>
      <c r="AO3525" s="45" t="str">
        <f>MONTH(R3525)&amp;"/"&amp;YEAR(R3525)</f>
        <v>1/1900</v>
      </c>
      <c r="AP3525" s="45" t="e">
        <f>WEEKNUM(R3525)-WEEKNUM(EOMONTH(R3525,-1)+1)+1</f>
        <v>#NUM!</v>
      </c>
      <c r="AQ3525" s="45">
        <f>IF(AU3525="S",IF(Q3525="1. Aceitou o programa",R3525-B3525,0),0)</f>
        <v>0</v>
      </c>
      <c r="AR3525" s="45">
        <f>IF(AU3525="S",IF(AND(S3525&lt;&gt;"",R3525&lt;&gt;""),S3525-R3525,0),0)</f>
        <v>0</v>
      </c>
      <c r="AS3525" s="45">
        <f>IF(AU3525="S",IF(Q3525="1. Aceitou o programa",IF(OR(X3525="Não se Aplica",X3525=""),IF(OR(W3525="Não se Aplica",W3525=""),0,W3525-V3525),AVERAGE(X3525-W3525,W3525-V3525)),0),0)</f>
        <v>0</v>
      </c>
      <c r="AT3525" s="45">
        <f>IF(AU3525="S",IF(AND(Q3525="1. Aceitou o programa",AB3525="Realizada"),IFERROR(IF(AA3525="",0,AA3525-R3525),0),0),0)</f>
        <v>0</v>
      </c>
      <c r="AU3525" s="45" t="str">
        <f>_xlfn.XLOOKUP(U3525,'Lista Suspensa'!$AA$20:$AA$23,'Lista Suspensa'!$AB$20:$AB$23,"N/A")</f>
        <v>S</v>
      </c>
    </row>
    <row r="3526" spans="1:47" ht="12" customHeight="1" x14ac:dyDescent="0.3">
      <c r="A3526" s="87" t="s">
        <v>47</v>
      </c>
      <c r="B3526" s="88">
        <v>46104</v>
      </c>
      <c r="C3526" s="89" t="s">
        <v>48</v>
      </c>
      <c r="D3526" s="89" t="s">
        <v>49</v>
      </c>
      <c r="E3526" s="189">
        <v>86398990</v>
      </c>
      <c r="F3526" s="197" t="s">
        <v>8702</v>
      </c>
      <c r="G3526" s="90">
        <v>30537513809</v>
      </c>
      <c r="H3526" s="91">
        <v>30740</v>
      </c>
      <c r="I3526" s="89"/>
      <c r="J3526" s="89" t="s">
        <v>84</v>
      </c>
      <c r="K3526" s="89" t="s">
        <v>52</v>
      </c>
      <c r="L3526" s="89" t="s">
        <v>85</v>
      </c>
      <c r="M3526" s="89" t="s">
        <v>719</v>
      </c>
      <c r="N3526" s="89" t="s">
        <v>137</v>
      </c>
      <c r="O3526" s="92" t="s">
        <v>8703</v>
      </c>
      <c r="P3526" s="93" t="s">
        <v>57</v>
      </c>
      <c r="Q3526" s="110" t="s">
        <v>5322</v>
      </c>
      <c r="R3526" s="94"/>
      <c r="S3526" s="95">
        <v>46168</v>
      </c>
      <c r="T3526" s="95" t="s">
        <v>5203</v>
      </c>
      <c r="U3526" s="95" t="s">
        <v>1125</v>
      </c>
      <c r="V3526" s="91">
        <v>46156</v>
      </c>
      <c r="W3526" s="91">
        <v>46161</v>
      </c>
      <c r="X3526" s="91">
        <v>46168</v>
      </c>
      <c r="Y3526" s="96"/>
      <c r="Z3526" s="89"/>
      <c r="AA3526" s="95"/>
      <c r="AB3526" s="89"/>
      <c r="AC3526" s="109"/>
      <c r="AD3526" s="89"/>
      <c r="AE3526" s="89"/>
      <c r="AF3526" s="191"/>
      <c r="AG3526" s="194"/>
      <c r="AH3526" s="193"/>
      <c r="AI3526" s="97"/>
      <c r="AJ3526" s="97"/>
      <c r="AK3526" s="97"/>
      <c r="AL3526" s="45" t="s">
        <v>67</v>
      </c>
      <c r="AM3526" s="160" t="str">
        <f>MONTH(B3526)&amp;"/"&amp;YEAR(B3526)</f>
        <v>3/2026</v>
      </c>
      <c r="AN3526" s="45">
        <f>WEEKNUM(B3526)-WEEKNUM(EOMONTH(B3526,-1)+1)+1</f>
        <v>4</v>
      </c>
      <c r="AO3526" s="45" t="str">
        <f>MONTH(R3526)&amp;"/"&amp;YEAR(R3526)</f>
        <v>1/1900</v>
      </c>
      <c r="AP3526" s="45" t="e">
        <f>WEEKNUM(R3526)-WEEKNUM(EOMONTH(R3526,-1)+1)+1</f>
        <v>#NUM!</v>
      </c>
      <c r="AQ3526" s="45">
        <f>IF(AU3526="S",IF(Q3526="1. Aceitou o programa",R3526-B3526,0),0)</f>
        <v>0</v>
      </c>
      <c r="AR3526" s="45">
        <f>IF(AU3526="S",IF(AND(S3526&lt;&gt;"",R3526&lt;&gt;""),S3526-R3526,0),0)</f>
        <v>0</v>
      </c>
      <c r="AS3526" s="45">
        <f>IF(AU3526="S",IF(Q3526="1. Aceitou o programa",IF(OR(X3526="Não se Aplica",X3526=""),IF(OR(W3526="Não se Aplica",W3526=""),0,W3526-V3526),AVERAGE(X3526-W3526,W3526-V3526)),0),0)</f>
        <v>0</v>
      </c>
      <c r="AT3526" s="45">
        <f>IF(AU3526="S",IF(AND(Q3526="1. Aceitou o programa",AB3526="Realizada"),IFERROR(IF(AA3526="",0,AA3526-R3526),0),0),0)</f>
        <v>0</v>
      </c>
      <c r="AU3526" s="45" t="str">
        <f>_xlfn.XLOOKUP(U3526,'Lista Suspensa'!$AA$20:$AA$23,'Lista Suspensa'!$AB$20:$AB$23,"N/A")</f>
        <v>S</v>
      </c>
    </row>
    <row r="3527" spans="1:47" ht="12" customHeight="1" x14ac:dyDescent="0.3">
      <c r="A3527" s="87" t="s">
        <v>47</v>
      </c>
      <c r="B3527" s="88">
        <v>46104</v>
      </c>
      <c r="C3527" s="89" t="s">
        <v>48</v>
      </c>
      <c r="D3527" s="89" t="s">
        <v>49</v>
      </c>
      <c r="E3527" s="189">
        <v>87307936</v>
      </c>
      <c r="F3527" s="197" t="s">
        <v>8704</v>
      </c>
      <c r="G3527" s="90">
        <v>12561173747</v>
      </c>
      <c r="H3527" s="91">
        <v>32297</v>
      </c>
      <c r="I3527" s="89"/>
      <c r="J3527" s="89" t="s">
        <v>84</v>
      </c>
      <c r="K3527" s="89" t="s">
        <v>76</v>
      </c>
      <c r="L3527" s="89" t="s">
        <v>95</v>
      </c>
      <c r="M3527" s="89" t="s">
        <v>445</v>
      </c>
      <c r="N3527" s="89" t="s">
        <v>197</v>
      </c>
      <c r="O3527" s="92" t="s">
        <v>8705</v>
      </c>
      <c r="P3527" s="93" t="s">
        <v>57</v>
      </c>
      <c r="Q3527" s="110" t="s">
        <v>5322</v>
      </c>
      <c r="R3527" s="94"/>
      <c r="S3527" s="95">
        <v>46168</v>
      </c>
      <c r="T3527" s="95" t="s">
        <v>5203</v>
      </c>
      <c r="U3527" s="95" t="s">
        <v>1125</v>
      </c>
      <c r="V3527" s="91">
        <v>46156</v>
      </c>
      <c r="W3527" s="91">
        <v>46161</v>
      </c>
      <c r="X3527" s="91">
        <v>46168</v>
      </c>
      <c r="Y3527" s="96"/>
      <c r="Z3527" s="89"/>
      <c r="AA3527" s="95"/>
      <c r="AB3527" s="89"/>
      <c r="AC3527" s="109"/>
      <c r="AD3527" s="89"/>
      <c r="AE3527" s="89"/>
      <c r="AF3527" s="191"/>
      <c r="AG3527" s="194"/>
      <c r="AH3527" s="193"/>
      <c r="AI3527" s="97"/>
      <c r="AJ3527" s="97"/>
      <c r="AK3527" s="97"/>
      <c r="AL3527" s="45" t="s">
        <v>67</v>
      </c>
      <c r="AM3527" s="160" t="str">
        <f>MONTH(B3527)&amp;"/"&amp;YEAR(B3527)</f>
        <v>3/2026</v>
      </c>
      <c r="AN3527" s="45">
        <f>WEEKNUM(B3527)-WEEKNUM(EOMONTH(B3527,-1)+1)+1</f>
        <v>4</v>
      </c>
      <c r="AO3527" s="45" t="str">
        <f>MONTH(R3527)&amp;"/"&amp;YEAR(R3527)</f>
        <v>1/1900</v>
      </c>
      <c r="AP3527" s="45" t="e">
        <f>WEEKNUM(R3527)-WEEKNUM(EOMONTH(R3527,-1)+1)+1</f>
        <v>#NUM!</v>
      </c>
      <c r="AQ3527" s="45">
        <f>IF(AU3527="S",IF(Q3527="1. Aceitou o programa",R3527-B3527,0),0)</f>
        <v>0</v>
      </c>
      <c r="AR3527" s="45">
        <f>IF(AU3527="S",IF(AND(S3527&lt;&gt;"",R3527&lt;&gt;""),S3527-R3527,0),0)</f>
        <v>0</v>
      </c>
      <c r="AS3527" s="45">
        <f>IF(AU3527="S",IF(Q3527="1. Aceitou o programa",IF(OR(X3527="Não se Aplica",X3527=""),IF(OR(W3527="Não se Aplica",W3527=""),0,W3527-V3527),AVERAGE(X3527-W3527,W3527-V3527)),0),0)</f>
        <v>0</v>
      </c>
      <c r="AT3527" s="45">
        <f>IF(AU3527="S",IF(AND(Q3527="1. Aceitou o programa",AB3527="Realizada"),IFERROR(IF(AA3527="",0,AA3527-R3527),0),0),0)</f>
        <v>0</v>
      </c>
      <c r="AU3527" s="45" t="str">
        <f>_xlfn.XLOOKUP(U3527,'Lista Suspensa'!$AA$20:$AA$23,'Lista Suspensa'!$AB$20:$AB$23,"N/A")</f>
        <v>S</v>
      </c>
    </row>
    <row r="3528" spans="1:47" ht="12" customHeight="1" x14ac:dyDescent="0.3">
      <c r="A3528" s="87" t="s">
        <v>47</v>
      </c>
      <c r="B3528" s="88">
        <v>46104</v>
      </c>
      <c r="C3528" s="89" t="s">
        <v>48</v>
      </c>
      <c r="D3528" s="89" t="s">
        <v>49</v>
      </c>
      <c r="E3528" s="189">
        <v>86448214</v>
      </c>
      <c r="F3528" s="197" t="s">
        <v>8706</v>
      </c>
      <c r="G3528" s="90">
        <v>68849710615</v>
      </c>
      <c r="H3528" s="91">
        <v>25822</v>
      </c>
      <c r="I3528" s="89"/>
      <c r="J3528" s="89" t="s">
        <v>84</v>
      </c>
      <c r="K3528" s="89" t="s">
        <v>76</v>
      </c>
      <c r="L3528" s="89" t="s">
        <v>95</v>
      </c>
      <c r="M3528" s="89" t="s">
        <v>2690</v>
      </c>
      <c r="N3528" s="89" t="s">
        <v>229</v>
      </c>
      <c r="O3528" s="92" t="s">
        <v>8707</v>
      </c>
      <c r="P3528" s="93" t="s">
        <v>57</v>
      </c>
      <c r="Q3528" s="110" t="s">
        <v>5322</v>
      </c>
      <c r="R3528" s="94"/>
      <c r="S3528" s="95">
        <v>46168</v>
      </c>
      <c r="T3528" s="95" t="s">
        <v>5203</v>
      </c>
      <c r="U3528" s="95" t="s">
        <v>1125</v>
      </c>
      <c r="V3528" s="91">
        <v>46156</v>
      </c>
      <c r="W3528" s="91">
        <v>46161</v>
      </c>
      <c r="X3528" s="91">
        <v>46168</v>
      </c>
      <c r="Y3528" s="96"/>
      <c r="Z3528" s="89"/>
      <c r="AA3528" s="95"/>
      <c r="AB3528" s="89"/>
      <c r="AC3528" s="109"/>
      <c r="AD3528" s="89"/>
      <c r="AE3528" s="89"/>
      <c r="AF3528" s="191"/>
      <c r="AG3528" s="194"/>
      <c r="AH3528" s="193"/>
      <c r="AI3528" s="97"/>
      <c r="AJ3528" s="97"/>
      <c r="AK3528" s="97"/>
      <c r="AL3528" s="45" t="s">
        <v>67</v>
      </c>
      <c r="AM3528" s="160" t="str">
        <f>MONTH(B3528)&amp;"/"&amp;YEAR(B3528)</f>
        <v>3/2026</v>
      </c>
      <c r="AN3528" s="45">
        <f>WEEKNUM(B3528)-WEEKNUM(EOMONTH(B3528,-1)+1)+1</f>
        <v>4</v>
      </c>
      <c r="AO3528" s="45" t="str">
        <f>MONTH(R3528)&amp;"/"&amp;YEAR(R3528)</f>
        <v>1/1900</v>
      </c>
      <c r="AP3528" s="45" t="e">
        <f>WEEKNUM(R3528)-WEEKNUM(EOMONTH(R3528,-1)+1)+1</f>
        <v>#NUM!</v>
      </c>
      <c r="AQ3528" s="45">
        <f>IF(AU3528="S",IF(Q3528="1. Aceitou o programa",R3528-B3528,0),0)</f>
        <v>0</v>
      </c>
      <c r="AR3528" s="45">
        <f>IF(AU3528="S",IF(AND(S3528&lt;&gt;"",R3528&lt;&gt;""),S3528-R3528,0),0)</f>
        <v>0</v>
      </c>
      <c r="AS3528" s="45">
        <f>IF(AU3528="S",IF(Q3528="1. Aceitou o programa",IF(OR(X3528="Não se Aplica",X3528=""),IF(OR(W3528="Não se Aplica",W3528=""),0,W3528-V3528),AVERAGE(X3528-W3528,W3528-V3528)),0),0)</f>
        <v>0</v>
      </c>
      <c r="AT3528" s="45">
        <f>IF(AU3528="S",IF(AND(Q3528="1. Aceitou o programa",AB3528="Realizada"),IFERROR(IF(AA3528="",0,AA3528-R3528),0),0),0)</f>
        <v>0</v>
      </c>
      <c r="AU3528" s="45" t="str">
        <f>_xlfn.XLOOKUP(U3528,'Lista Suspensa'!$AA$20:$AA$23,'Lista Suspensa'!$AB$20:$AB$23,"N/A")</f>
        <v>S</v>
      </c>
    </row>
    <row r="3529" spans="1:47" ht="12" customHeight="1" x14ac:dyDescent="0.3">
      <c r="A3529" s="87" t="s">
        <v>47</v>
      </c>
      <c r="B3529" s="88">
        <v>46104</v>
      </c>
      <c r="C3529" s="89" t="s">
        <v>48</v>
      </c>
      <c r="D3529" s="89" t="s">
        <v>49</v>
      </c>
      <c r="E3529" s="189">
        <v>86479494</v>
      </c>
      <c r="F3529" s="197" t="s">
        <v>8708</v>
      </c>
      <c r="G3529" s="90">
        <v>9391593763</v>
      </c>
      <c r="H3529" s="91">
        <v>29854</v>
      </c>
      <c r="I3529" s="89"/>
      <c r="J3529" s="89" t="s">
        <v>84</v>
      </c>
      <c r="K3529" s="89" t="s">
        <v>76</v>
      </c>
      <c r="L3529" s="89" t="s">
        <v>95</v>
      </c>
      <c r="M3529" s="89" t="s">
        <v>1561</v>
      </c>
      <c r="N3529" s="89" t="s">
        <v>137</v>
      </c>
      <c r="O3529" s="92" t="s">
        <v>8709</v>
      </c>
      <c r="P3529" s="93" t="s">
        <v>57</v>
      </c>
      <c r="Q3529" s="110" t="s">
        <v>5322</v>
      </c>
      <c r="R3529" s="94"/>
      <c r="S3529" s="95">
        <v>46168</v>
      </c>
      <c r="T3529" s="95" t="s">
        <v>5203</v>
      </c>
      <c r="U3529" s="95" t="s">
        <v>1125</v>
      </c>
      <c r="V3529" s="91">
        <v>46156</v>
      </c>
      <c r="W3529" s="91">
        <v>46161</v>
      </c>
      <c r="X3529" s="91">
        <v>46168</v>
      </c>
      <c r="Y3529" s="96"/>
      <c r="Z3529" s="89"/>
      <c r="AA3529" s="95"/>
      <c r="AB3529" s="89"/>
      <c r="AC3529" s="109"/>
      <c r="AD3529" s="89"/>
      <c r="AE3529" s="89"/>
      <c r="AF3529" s="191"/>
      <c r="AG3529" s="194"/>
      <c r="AH3529" s="193"/>
      <c r="AI3529" s="97"/>
      <c r="AJ3529" s="97"/>
      <c r="AK3529" s="97"/>
      <c r="AL3529" s="45" t="s">
        <v>67</v>
      </c>
      <c r="AM3529" s="160" t="str">
        <f>MONTH(B3529)&amp;"/"&amp;YEAR(B3529)</f>
        <v>3/2026</v>
      </c>
      <c r="AN3529" s="45">
        <f>WEEKNUM(B3529)-WEEKNUM(EOMONTH(B3529,-1)+1)+1</f>
        <v>4</v>
      </c>
      <c r="AO3529" s="45" t="str">
        <f>MONTH(R3529)&amp;"/"&amp;YEAR(R3529)</f>
        <v>1/1900</v>
      </c>
      <c r="AP3529" s="45" t="e">
        <f>WEEKNUM(R3529)-WEEKNUM(EOMONTH(R3529,-1)+1)+1</f>
        <v>#NUM!</v>
      </c>
      <c r="AQ3529" s="45">
        <f>IF(AU3529="S",IF(Q3529="1. Aceitou o programa",R3529-B3529,0),0)</f>
        <v>0</v>
      </c>
      <c r="AR3529" s="45">
        <f>IF(AU3529="S",IF(AND(S3529&lt;&gt;"",R3529&lt;&gt;""),S3529-R3529,0),0)</f>
        <v>0</v>
      </c>
      <c r="AS3529" s="45">
        <f>IF(AU3529="S",IF(Q3529="1. Aceitou o programa",IF(OR(X3529="Não se Aplica",X3529=""),IF(OR(W3529="Não se Aplica",W3529=""),0,W3529-V3529),AVERAGE(X3529-W3529,W3529-V3529)),0),0)</f>
        <v>0</v>
      </c>
      <c r="AT3529" s="45">
        <f>IF(AU3529="S",IF(AND(Q3529="1. Aceitou o programa",AB3529="Realizada"),IFERROR(IF(AA3529="",0,AA3529-R3529),0),0),0)</f>
        <v>0</v>
      </c>
      <c r="AU3529" s="45" t="str">
        <f>_xlfn.XLOOKUP(U3529,'Lista Suspensa'!$AA$20:$AA$23,'Lista Suspensa'!$AB$20:$AB$23,"N/A")</f>
        <v>S</v>
      </c>
    </row>
    <row r="3530" spans="1:47" ht="12" customHeight="1" x14ac:dyDescent="0.3">
      <c r="A3530" s="87" t="s">
        <v>47</v>
      </c>
      <c r="B3530" s="88">
        <v>46104</v>
      </c>
      <c r="C3530" s="89" t="s">
        <v>48</v>
      </c>
      <c r="D3530" s="89" t="s">
        <v>49</v>
      </c>
      <c r="E3530" s="189">
        <v>86560377</v>
      </c>
      <c r="F3530" s="197" t="s">
        <v>8710</v>
      </c>
      <c r="G3530" s="90">
        <v>31549252879</v>
      </c>
      <c r="H3530" s="91">
        <v>22185</v>
      </c>
      <c r="I3530" s="89"/>
      <c r="J3530" s="89" t="s">
        <v>51</v>
      </c>
      <c r="K3530" s="89" t="s">
        <v>52</v>
      </c>
      <c r="L3530" s="89" t="s">
        <v>85</v>
      </c>
      <c r="M3530" s="89" t="s">
        <v>4511</v>
      </c>
      <c r="N3530" s="89" t="s">
        <v>176</v>
      </c>
      <c r="O3530" s="92" t="s">
        <v>8711</v>
      </c>
      <c r="P3530" s="93" t="s">
        <v>57</v>
      </c>
      <c r="Q3530" s="110" t="s">
        <v>5322</v>
      </c>
      <c r="R3530" s="94"/>
      <c r="S3530" s="95">
        <v>46168</v>
      </c>
      <c r="T3530" s="95" t="s">
        <v>5203</v>
      </c>
      <c r="U3530" s="95" t="s">
        <v>1125</v>
      </c>
      <c r="V3530" s="91">
        <v>46156</v>
      </c>
      <c r="W3530" s="91">
        <v>46161</v>
      </c>
      <c r="X3530" s="91">
        <v>46168</v>
      </c>
      <c r="Y3530" s="96"/>
      <c r="Z3530" s="89"/>
      <c r="AA3530" s="95"/>
      <c r="AB3530" s="89"/>
      <c r="AC3530" s="109"/>
      <c r="AD3530" s="89"/>
      <c r="AE3530" s="89"/>
      <c r="AF3530" s="191"/>
      <c r="AG3530" s="194"/>
      <c r="AH3530" s="193"/>
      <c r="AI3530" s="97"/>
      <c r="AJ3530" s="97"/>
      <c r="AK3530" s="97"/>
      <c r="AL3530" s="45" t="s">
        <v>67</v>
      </c>
      <c r="AM3530" s="160" t="str">
        <f>MONTH(B3530)&amp;"/"&amp;YEAR(B3530)</f>
        <v>3/2026</v>
      </c>
      <c r="AN3530" s="45">
        <f>WEEKNUM(B3530)-WEEKNUM(EOMONTH(B3530,-1)+1)+1</f>
        <v>4</v>
      </c>
      <c r="AO3530" s="45" t="str">
        <f>MONTH(R3530)&amp;"/"&amp;YEAR(R3530)</f>
        <v>1/1900</v>
      </c>
      <c r="AP3530" s="45" t="e">
        <f>WEEKNUM(R3530)-WEEKNUM(EOMONTH(R3530,-1)+1)+1</f>
        <v>#NUM!</v>
      </c>
      <c r="AQ3530" s="45">
        <f>IF(AU3530="S",IF(Q3530="1. Aceitou o programa",R3530-B3530,0),0)</f>
        <v>0</v>
      </c>
      <c r="AR3530" s="45">
        <f>IF(AU3530="S",IF(AND(S3530&lt;&gt;"",R3530&lt;&gt;""),S3530-R3530,0),0)</f>
        <v>0</v>
      </c>
      <c r="AS3530" s="45">
        <f>IF(AU3530="S",IF(Q3530="1. Aceitou o programa",IF(OR(X3530="Não se Aplica",X3530=""),IF(OR(W3530="Não se Aplica",W3530=""),0,W3530-V3530),AVERAGE(X3530-W3530,W3530-V3530)),0),0)</f>
        <v>0</v>
      </c>
      <c r="AT3530" s="45">
        <f>IF(AU3530="S",IF(AND(Q3530="1. Aceitou o programa",AB3530="Realizada"),IFERROR(IF(AA3530="",0,AA3530-R3530),0),0),0)</f>
        <v>0</v>
      </c>
      <c r="AU3530" s="45" t="str">
        <f>_xlfn.XLOOKUP(U3530,'Lista Suspensa'!$AA$20:$AA$23,'Lista Suspensa'!$AB$20:$AB$23,"N/A")</f>
        <v>S</v>
      </c>
    </row>
    <row r="3531" spans="1:47" ht="12" customHeight="1" x14ac:dyDescent="0.3">
      <c r="A3531" s="87" t="s">
        <v>47</v>
      </c>
      <c r="B3531" s="88">
        <v>46104</v>
      </c>
      <c r="C3531" s="89" t="s">
        <v>48</v>
      </c>
      <c r="D3531" s="89" t="s">
        <v>49</v>
      </c>
      <c r="E3531" s="189">
        <v>86497929</v>
      </c>
      <c r="F3531" s="197" t="s">
        <v>8712</v>
      </c>
      <c r="G3531" s="90">
        <v>667742840</v>
      </c>
      <c r="H3531" s="91">
        <v>21906</v>
      </c>
      <c r="I3531" s="89"/>
      <c r="J3531" s="89" t="s">
        <v>84</v>
      </c>
      <c r="K3531" s="89" t="s">
        <v>52</v>
      </c>
      <c r="L3531" s="89" t="s">
        <v>85</v>
      </c>
      <c r="M3531" s="89" t="s">
        <v>3663</v>
      </c>
      <c r="N3531" s="89" t="s">
        <v>150</v>
      </c>
      <c r="O3531" s="92" t="s">
        <v>8713</v>
      </c>
      <c r="P3531" s="93" t="s">
        <v>57</v>
      </c>
      <c r="Q3531" s="110" t="s">
        <v>5322</v>
      </c>
      <c r="R3531" s="94"/>
      <c r="S3531" s="95">
        <v>46168</v>
      </c>
      <c r="T3531" s="95" t="s">
        <v>5203</v>
      </c>
      <c r="U3531" s="95" t="s">
        <v>1125</v>
      </c>
      <c r="V3531" s="91">
        <v>46156</v>
      </c>
      <c r="W3531" s="91">
        <v>46161</v>
      </c>
      <c r="X3531" s="91">
        <v>46168</v>
      </c>
      <c r="Y3531" s="96"/>
      <c r="Z3531" s="89"/>
      <c r="AA3531" s="95"/>
      <c r="AB3531" s="89"/>
      <c r="AC3531" s="109"/>
      <c r="AD3531" s="89"/>
      <c r="AE3531" s="89"/>
      <c r="AF3531" s="191"/>
      <c r="AG3531" s="194"/>
      <c r="AH3531" s="193"/>
      <c r="AI3531" s="97"/>
      <c r="AJ3531" s="97"/>
      <c r="AK3531" s="97"/>
      <c r="AL3531" s="45" t="s">
        <v>67</v>
      </c>
      <c r="AM3531" s="160" t="str">
        <f>MONTH(B3531)&amp;"/"&amp;YEAR(B3531)</f>
        <v>3/2026</v>
      </c>
      <c r="AN3531" s="45">
        <f>WEEKNUM(B3531)-WEEKNUM(EOMONTH(B3531,-1)+1)+1</f>
        <v>4</v>
      </c>
      <c r="AO3531" s="45" t="str">
        <f>MONTH(R3531)&amp;"/"&amp;YEAR(R3531)</f>
        <v>1/1900</v>
      </c>
      <c r="AP3531" s="45" t="e">
        <f>WEEKNUM(R3531)-WEEKNUM(EOMONTH(R3531,-1)+1)+1</f>
        <v>#NUM!</v>
      </c>
      <c r="AQ3531" s="45">
        <f>IF(AU3531="S",IF(Q3531="1. Aceitou o programa",R3531-B3531,0),0)</f>
        <v>0</v>
      </c>
      <c r="AR3531" s="45">
        <f>IF(AU3531="S",IF(AND(S3531&lt;&gt;"",R3531&lt;&gt;""),S3531-R3531,0),0)</f>
        <v>0</v>
      </c>
      <c r="AS3531" s="45">
        <f>IF(AU3531="S",IF(Q3531="1. Aceitou o programa",IF(OR(X3531="Não se Aplica",X3531=""),IF(OR(W3531="Não se Aplica",W3531=""),0,W3531-V3531),AVERAGE(X3531-W3531,W3531-V3531)),0),0)</f>
        <v>0</v>
      </c>
      <c r="AT3531" s="45">
        <f>IF(AU3531="S",IF(AND(Q3531="1. Aceitou o programa",AB3531="Realizada"),IFERROR(IF(AA3531="",0,AA3531-R3531),0),0),0)</f>
        <v>0</v>
      </c>
      <c r="AU3531" s="45" t="str">
        <f>_xlfn.XLOOKUP(U3531,'Lista Suspensa'!$AA$20:$AA$23,'Lista Suspensa'!$AB$20:$AB$23,"N/A")</f>
        <v>S</v>
      </c>
    </row>
    <row r="3532" spans="1:47" ht="12" customHeight="1" x14ac:dyDescent="0.3">
      <c r="A3532" s="87" t="s">
        <v>47</v>
      </c>
      <c r="B3532" s="88">
        <v>46104</v>
      </c>
      <c r="C3532" s="89" t="s">
        <v>48</v>
      </c>
      <c r="D3532" s="89" t="s">
        <v>49</v>
      </c>
      <c r="E3532" s="189">
        <v>94973594</v>
      </c>
      <c r="F3532" s="197" t="s">
        <v>8714</v>
      </c>
      <c r="G3532" s="90">
        <v>35788230829</v>
      </c>
      <c r="H3532" s="91">
        <v>31843</v>
      </c>
      <c r="I3532" s="89"/>
      <c r="J3532" s="89" t="s">
        <v>51</v>
      </c>
      <c r="K3532" s="89" t="s">
        <v>52</v>
      </c>
      <c r="L3532" s="89" t="s">
        <v>85</v>
      </c>
      <c r="M3532" s="89" t="s">
        <v>3536</v>
      </c>
      <c r="N3532" s="89" t="s">
        <v>137</v>
      </c>
      <c r="O3532" s="92" t="s">
        <v>8715</v>
      </c>
      <c r="P3532" s="93" t="s">
        <v>57</v>
      </c>
      <c r="Q3532" s="110" t="s">
        <v>5322</v>
      </c>
      <c r="R3532" s="94"/>
      <c r="S3532" s="95">
        <v>46168</v>
      </c>
      <c r="T3532" s="95" t="s">
        <v>5203</v>
      </c>
      <c r="U3532" s="95" t="s">
        <v>1125</v>
      </c>
      <c r="V3532" s="91">
        <v>46156</v>
      </c>
      <c r="W3532" s="91">
        <v>46161</v>
      </c>
      <c r="X3532" s="91">
        <v>46168</v>
      </c>
      <c r="Y3532" s="96"/>
      <c r="Z3532" s="89"/>
      <c r="AA3532" s="95"/>
      <c r="AB3532" s="89"/>
      <c r="AC3532" s="109"/>
      <c r="AD3532" s="89"/>
      <c r="AE3532" s="89"/>
      <c r="AF3532" s="191"/>
      <c r="AG3532" s="194"/>
      <c r="AH3532" s="193"/>
      <c r="AI3532" s="97"/>
      <c r="AJ3532" s="97"/>
      <c r="AK3532" s="97"/>
      <c r="AL3532" s="45" t="s">
        <v>67</v>
      </c>
      <c r="AM3532" s="160" t="str">
        <f>MONTH(B3532)&amp;"/"&amp;YEAR(B3532)</f>
        <v>3/2026</v>
      </c>
      <c r="AN3532" s="45">
        <f>WEEKNUM(B3532)-WEEKNUM(EOMONTH(B3532,-1)+1)+1</f>
        <v>4</v>
      </c>
      <c r="AO3532" s="45" t="str">
        <f>MONTH(R3532)&amp;"/"&amp;YEAR(R3532)</f>
        <v>1/1900</v>
      </c>
      <c r="AP3532" s="45" t="e">
        <f>WEEKNUM(R3532)-WEEKNUM(EOMONTH(R3532,-1)+1)+1</f>
        <v>#NUM!</v>
      </c>
      <c r="AQ3532" s="45">
        <f>IF(AU3532="S",IF(Q3532="1. Aceitou o programa",R3532-B3532,0),0)</f>
        <v>0</v>
      </c>
      <c r="AR3532" s="45">
        <f>IF(AU3532="S",IF(AND(S3532&lt;&gt;"",R3532&lt;&gt;""),S3532-R3532,0),0)</f>
        <v>0</v>
      </c>
      <c r="AS3532" s="45">
        <f>IF(AU3532="S",IF(Q3532="1. Aceitou o programa",IF(OR(X3532="Não se Aplica",X3532=""),IF(OR(W3532="Não se Aplica",W3532=""),0,W3532-V3532),AVERAGE(X3532-W3532,W3532-V3532)),0),0)</f>
        <v>0</v>
      </c>
      <c r="AT3532" s="45">
        <f>IF(AU3532="S",IF(AND(Q3532="1. Aceitou o programa",AB3532="Realizada"),IFERROR(IF(AA3532="",0,AA3532-R3532),0),0),0)</f>
        <v>0</v>
      </c>
      <c r="AU3532" s="45" t="str">
        <f>_xlfn.XLOOKUP(U3532,'Lista Suspensa'!$AA$20:$AA$23,'Lista Suspensa'!$AB$20:$AB$23,"N/A")</f>
        <v>S</v>
      </c>
    </row>
    <row r="3533" spans="1:47" ht="12" customHeight="1" x14ac:dyDescent="0.3">
      <c r="A3533" s="87" t="s">
        <v>47</v>
      </c>
      <c r="B3533" s="88">
        <v>46104</v>
      </c>
      <c r="C3533" s="89" t="s">
        <v>48</v>
      </c>
      <c r="D3533" s="89" t="s">
        <v>49</v>
      </c>
      <c r="E3533" s="189">
        <v>86711311</v>
      </c>
      <c r="F3533" s="197" t="s">
        <v>8716</v>
      </c>
      <c r="G3533" s="90">
        <v>11978292708</v>
      </c>
      <c r="H3533" s="91">
        <v>32305</v>
      </c>
      <c r="I3533" s="89"/>
      <c r="J3533" s="89" t="s">
        <v>84</v>
      </c>
      <c r="K3533" s="89" t="s">
        <v>76</v>
      </c>
      <c r="L3533" s="89" t="s">
        <v>303</v>
      </c>
      <c r="M3533" s="89" t="s">
        <v>8717</v>
      </c>
      <c r="N3533" s="89" t="s">
        <v>137</v>
      </c>
      <c r="O3533" s="92" t="s">
        <v>8718</v>
      </c>
      <c r="P3533" s="93" t="s">
        <v>57</v>
      </c>
      <c r="Q3533" s="110" t="s">
        <v>5322</v>
      </c>
      <c r="R3533" s="94"/>
      <c r="S3533" s="95">
        <v>46168</v>
      </c>
      <c r="T3533" s="95" t="s">
        <v>5203</v>
      </c>
      <c r="U3533" s="95" t="s">
        <v>1125</v>
      </c>
      <c r="V3533" s="91">
        <v>46156</v>
      </c>
      <c r="W3533" s="91">
        <v>46161</v>
      </c>
      <c r="X3533" s="91">
        <v>46168</v>
      </c>
      <c r="Y3533" s="96"/>
      <c r="Z3533" s="89"/>
      <c r="AA3533" s="95"/>
      <c r="AB3533" s="89"/>
      <c r="AC3533" s="109"/>
      <c r="AD3533" s="89"/>
      <c r="AE3533" s="89"/>
      <c r="AF3533" s="191"/>
      <c r="AG3533" s="194"/>
      <c r="AH3533" s="193"/>
      <c r="AI3533" s="97"/>
      <c r="AJ3533" s="97"/>
      <c r="AK3533" s="97"/>
      <c r="AL3533" s="45" t="s">
        <v>67</v>
      </c>
      <c r="AM3533" s="160" t="str">
        <f>MONTH(B3533)&amp;"/"&amp;YEAR(B3533)</f>
        <v>3/2026</v>
      </c>
      <c r="AN3533" s="45">
        <f>WEEKNUM(B3533)-WEEKNUM(EOMONTH(B3533,-1)+1)+1</f>
        <v>4</v>
      </c>
      <c r="AO3533" s="45" t="str">
        <f>MONTH(R3533)&amp;"/"&amp;YEAR(R3533)</f>
        <v>1/1900</v>
      </c>
      <c r="AP3533" s="45" t="e">
        <f>WEEKNUM(R3533)-WEEKNUM(EOMONTH(R3533,-1)+1)+1</f>
        <v>#NUM!</v>
      </c>
      <c r="AQ3533" s="45">
        <f>IF(AU3533="S",IF(Q3533="1. Aceitou o programa",R3533-B3533,0),0)</f>
        <v>0</v>
      </c>
      <c r="AR3533" s="45">
        <f>IF(AU3533="S",IF(AND(S3533&lt;&gt;"",R3533&lt;&gt;""),S3533-R3533,0),0)</f>
        <v>0</v>
      </c>
      <c r="AS3533" s="45">
        <f>IF(AU3533="S",IF(Q3533="1. Aceitou o programa",IF(OR(X3533="Não se Aplica",X3533=""),IF(OR(W3533="Não se Aplica",W3533=""),0,W3533-V3533),AVERAGE(X3533-W3533,W3533-V3533)),0),0)</f>
        <v>0</v>
      </c>
      <c r="AT3533" s="45">
        <f>IF(AU3533="S",IF(AND(Q3533="1. Aceitou o programa",AB3533="Realizada"),IFERROR(IF(AA3533="",0,AA3533-R3533),0),0),0)</f>
        <v>0</v>
      </c>
      <c r="AU3533" s="45" t="str">
        <f>_xlfn.XLOOKUP(U3533,'Lista Suspensa'!$AA$20:$AA$23,'Lista Suspensa'!$AB$20:$AB$23,"N/A")</f>
        <v>S</v>
      </c>
    </row>
    <row r="3534" spans="1:47" ht="12" customHeight="1" x14ac:dyDescent="0.3">
      <c r="A3534" s="87" t="s">
        <v>47</v>
      </c>
      <c r="B3534" s="88">
        <v>46104</v>
      </c>
      <c r="C3534" s="89" t="s">
        <v>48</v>
      </c>
      <c r="D3534" s="89" t="s">
        <v>49</v>
      </c>
      <c r="E3534" s="189">
        <v>86636480</v>
      </c>
      <c r="F3534" s="197" t="s">
        <v>8719</v>
      </c>
      <c r="G3534" s="90">
        <v>29373705865</v>
      </c>
      <c r="H3534" s="91">
        <v>27773</v>
      </c>
      <c r="I3534" s="89"/>
      <c r="J3534" s="89" t="s">
        <v>51</v>
      </c>
      <c r="K3534" s="89" t="s">
        <v>52</v>
      </c>
      <c r="L3534" s="89" t="s">
        <v>85</v>
      </c>
      <c r="M3534" s="89" t="s">
        <v>8720</v>
      </c>
      <c r="N3534" s="89" t="s">
        <v>449</v>
      </c>
      <c r="O3534" s="92" t="s">
        <v>8721</v>
      </c>
      <c r="P3534" s="93" t="s">
        <v>57</v>
      </c>
      <c r="Q3534" s="110" t="s">
        <v>5322</v>
      </c>
      <c r="R3534" s="94"/>
      <c r="S3534" s="95">
        <v>46168</v>
      </c>
      <c r="T3534" s="95" t="s">
        <v>5203</v>
      </c>
      <c r="U3534" s="95" t="s">
        <v>1125</v>
      </c>
      <c r="V3534" s="91">
        <v>46156</v>
      </c>
      <c r="W3534" s="91">
        <v>46161</v>
      </c>
      <c r="X3534" s="91">
        <v>46168</v>
      </c>
      <c r="Y3534" s="96"/>
      <c r="Z3534" s="89"/>
      <c r="AA3534" s="95"/>
      <c r="AB3534" s="89"/>
      <c r="AC3534" s="109"/>
      <c r="AD3534" s="89"/>
      <c r="AE3534" s="89"/>
      <c r="AF3534" s="191"/>
      <c r="AG3534" s="194"/>
      <c r="AH3534" s="193"/>
      <c r="AI3534" s="97"/>
      <c r="AJ3534" s="97"/>
      <c r="AK3534" s="97"/>
      <c r="AL3534" s="45" t="s">
        <v>67</v>
      </c>
      <c r="AM3534" s="160" t="str">
        <f>MONTH(B3534)&amp;"/"&amp;YEAR(B3534)</f>
        <v>3/2026</v>
      </c>
      <c r="AN3534" s="45">
        <f>WEEKNUM(B3534)-WEEKNUM(EOMONTH(B3534,-1)+1)+1</f>
        <v>4</v>
      </c>
      <c r="AO3534" s="45" t="str">
        <f>MONTH(R3534)&amp;"/"&amp;YEAR(R3534)</f>
        <v>1/1900</v>
      </c>
      <c r="AP3534" s="45" t="e">
        <f>WEEKNUM(R3534)-WEEKNUM(EOMONTH(R3534,-1)+1)+1</f>
        <v>#NUM!</v>
      </c>
      <c r="AQ3534" s="45">
        <f>IF(AU3534="S",IF(Q3534="1. Aceitou o programa",R3534-B3534,0),0)</f>
        <v>0</v>
      </c>
      <c r="AR3534" s="45">
        <f>IF(AU3534="S",IF(AND(S3534&lt;&gt;"",R3534&lt;&gt;""),S3534-R3534,0),0)</f>
        <v>0</v>
      </c>
      <c r="AS3534" s="45">
        <f>IF(AU3534="S",IF(Q3534="1. Aceitou o programa",IF(OR(X3534="Não se Aplica",X3534=""),IF(OR(W3534="Não se Aplica",W3534=""),0,W3534-V3534),AVERAGE(X3534-W3534,W3534-V3534)),0),0)</f>
        <v>0</v>
      </c>
      <c r="AT3534" s="45">
        <f>IF(AU3534="S",IF(AND(Q3534="1. Aceitou o programa",AB3534="Realizada"),IFERROR(IF(AA3534="",0,AA3534-R3534),0),0),0)</f>
        <v>0</v>
      </c>
      <c r="AU3534" s="45" t="str">
        <f>_xlfn.XLOOKUP(U3534,'Lista Suspensa'!$AA$20:$AA$23,'Lista Suspensa'!$AB$20:$AB$23,"N/A")</f>
        <v>S</v>
      </c>
    </row>
    <row r="3535" spans="1:47" ht="12" customHeight="1" x14ac:dyDescent="0.3">
      <c r="A3535" s="87" t="s">
        <v>47</v>
      </c>
      <c r="B3535" s="88">
        <v>46104</v>
      </c>
      <c r="C3535" s="89" t="s">
        <v>48</v>
      </c>
      <c r="D3535" s="89" t="s">
        <v>49</v>
      </c>
      <c r="E3535" s="189">
        <v>86620061</v>
      </c>
      <c r="F3535" s="197" t="s">
        <v>8722</v>
      </c>
      <c r="G3535" s="90">
        <v>86488767704</v>
      </c>
      <c r="H3535" s="91">
        <v>23886</v>
      </c>
      <c r="I3535" s="89"/>
      <c r="J3535" s="89" t="s">
        <v>51</v>
      </c>
      <c r="K3535" s="89" t="s">
        <v>76</v>
      </c>
      <c r="L3535" s="89" t="s">
        <v>95</v>
      </c>
      <c r="M3535" s="89" t="s">
        <v>980</v>
      </c>
      <c r="N3535" s="89" t="s">
        <v>176</v>
      </c>
      <c r="O3535" s="92" t="s">
        <v>8723</v>
      </c>
      <c r="P3535" s="93" t="s">
        <v>57</v>
      </c>
      <c r="Q3535" s="110" t="s">
        <v>5322</v>
      </c>
      <c r="R3535" s="94"/>
      <c r="S3535" s="95">
        <v>46168</v>
      </c>
      <c r="T3535" s="95" t="s">
        <v>5203</v>
      </c>
      <c r="U3535" s="95" t="s">
        <v>1125</v>
      </c>
      <c r="V3535" s="91">
        <v>46156</v>
      </c>
      <c r="W3535" s="91">
        <v>46161</v>
      </c>
      <c r="X3535" s="91">
        <v>46168</v>
      </c>
      <c r="Y3535" s="96"/>
      <c r="Z3535" s="89"/>
      <c r="AA3535" s="95"/>
      <c r="AB3535" s="89"/>
      <c r="AC3535" s="109"/>
      <c r="AD3535" s="89"/>
      <c r="AE3535" s="89"/>
      <c r="AF3535" s="191"/>
      <c r="AG3535" s="194"/>
      <c r="AH3535" s="193"/>
      <c r="AI3535" s="97"/>
      <c r="AJ3535" s="97"/>
      <c r="AK3535" s="97"/>
      <c r="AL3535" s="45" t="s">
        <v>67</v>
      </c>
      <c r="AM3535" s="160" t="str">
        <f>MONTH(B3535)&amp;"/"&amp;YEAR(B3535)</f>
        <v>3/2026</v>
      </c>
      <c r="AN3535" s="45">
        <f>WEEKNUM(B3535)-WEEKNUM(EOMONTH(B3535,-1)+1)+1</f>
        <v>4</v>
      </c>
      <c r="AO3535" s="45" t="str">
        <f>MONTH(R3535)&amp;"/"&amp;YEAR(R3535)</f>
        <v>1/1900</v>
      </c>
      <c r="AP3535" s="45" t="e">
        <f>WEEKNUM(R3535)-WEEKNUM(EOMONTH(R3535,-1)+1)+1</f>
        <v>#NUM!</v>
      </c>
      <c r="AQ3535" s="45">
        <f>IF(AU3535="S",IF(Q3535="1. Aceitou o programa",R3535-B3535,0),0)</f>
        <v>0</v>
      </c>
      <c r="AR3535" s="45">
        <f>IF(AU3535="S",IF(AND(S3535&lt;&gt;"",R3535&lt;&gt;""),S3535-R3535,0),0)</f>
        <v>0</v>
      </c>
      <c r="AS3535" s="45">
        <f>IF(AU3535="S",IF(Q3535="1. Aceitou o programa",IF(OR(X3535="Não se Aplica",X3535=""),IF(OR(W3535="Não se Aplica",W3535=""),0,W3535-V3535),AVERAGE(X3535-W3535,W3535-V3535)),0),0)</f>
        <v>0</v>
      </c>
      <c r="AT3535" s="45">
        <f>IF(AU3535="S",IF(AND(Q3535="1. Aceitou o programa",AB3535="Realizada"),IFERROR(IF(AA3535="",0,AA3535-R3535),0),0),0)</f>
        <v>0</v>
      </c>
      <c r="AU3535" s="45" t="str">
        <f>_xlfn.XLOOKUP(U3535,'Lista Suspensa'!$AA$20:$AA$23,'Lista Suspensa'!$AB$20:$AB$23,"N/A")</f>
        <v>S</v>
      </c>
    </row>
    <row r="3536" spans="1:47" ht="12" customHeight="1" x14ac:dyDescent="0.3">
      <c r="A3536" s="87" t="s">
        <v>47</v>
      </c>
      <c r="B3536" s="88">
        <v>46104</v>
      </c>
      <c r="C3536" s="89" t="s">
        <v>48</v>
      </c>
      <c r="D3536" s="89" t="s">
        <v>49</v>
      </c>
      <c r="E3536" s="189">
        <v>86658230</v>
      </c>
      <c r="F3536" s="197" t="s">
        <v>8724</v>
      </c>
      <c r="G3536" s="90">
        <v>76413403420</v>
      </c>
      <c r="H3536" s="91">
        <v>26127</v>
      </c>
      <c r="I3536" s="89"/>
      <c r="J3536" s="89" t="s">
        <v>84</v>
      </c>
      <c r="K3536" s="89" t="s">
        <v>52</v>
      </c>
      <c r="L3536" s="89" t="s">
        <v>85</v>
      </c>
      <c r="M3536" s="89" t="s">
        <v>1525</v>
      </c>
      <c r="N3536" s="89" t="s">
        <v>137</v>
      </c>
      <c r="O3536" s="92" t="s">
        <v>8725</v>
      </c>
      <c r="P3536" s="93" t="s">
        <v>57</v>
      </c>
      <c r="Q3536" s="110" t="s">
        <v>5322</v>
      </c>
      <c r="R3536" s="94"/>
      <c r="S3536" s="95">
        <v>46168</v>
      </c>
      <c r="T3536" s="95" t="s">
        <v>5203</v>
      </c>
      <c r="U3536" s="95" t="s">
        <v>1125</v>
      </c>
      <c r="V3536" s="91">
        <v>46156</v>
      </c>
      <c r="W3536" s="91">
        <v>46161</v>
      </c>
      <c r="X3536" s="91">
        <v>46168</v>
      </c>
      <c r="Y3536" s="96"/>
      <c r="Z3536" s="89"/>
      <c r="AA3536" s="95"/>
      <c r="AB3536" s="89"/>
      <c r="AC3536" s="109"/>
      <c r="AD3536" s="89"/>
      <c r="AE3536" s="89"/>
      <c r="AF3536" s="191"/>
      <c r="AG3536" s="194"/>
      <c r="AH3536" s="193"/>
      <c r="AI3536" s="97"/>
      <c r="AJ3536" s="97"/>
      <c r="AK3536" s="97"/>
      <c r="AL3536" s="45" t="s">
        <v>67</v>
      </c>
      <c r="AM3536" s="160" t="str">
        <f>MONTH(B3536)&amp;"/"&amp;YEAR(B3536)</f>
        <v>3/2026</v>
      </c>
      <c r="AN3536" s="45">
        <f>WEEKNUM(B3536)-WEEKNUM(EOMONTH(B3536,-1)+1)+1</f>
        <v>4</v>
      </c>
      <c r="AO3536" s="45" t="str">
        <f>MONTH(R3536)&amp;"/"&amp;YEAR(R3536)</f>
        <v>1/1900</v>
      </c>
      <c r="AP3536" s="45" t="e">
        <f>WEEKNUM(R3536)-WEEKNUM(EOMONTH(R3536,-1)+1)+1</f>
        <v>#NUM!</v>
      </c>
      <c r="AQ3536" s="45">
        <f>IF(AU3536="S",IF(Q3536="1. Aceitou o programa",R3536-B3536,0),0)</f>
        <v>0</v>
      </c>
      <c r="AR3536" s="45">
        <f>IF(AU3536="S",IF(AND(S3536&lt;&gt;"",R3536&lt;&gt;""),S3536-R3536,0),0)</f>
        <v>0</v>
      </c>
      <c r="AS3536" s="45">
        <f>IF(AU3536="S",IF(Q3536="1. Aceitou o programa",IF(OR(X3536="Não se Aplica",X3536=""),IF(OR(W3536="Não se Aplica",W3536=""),0,W3536-V3536),AVERAGE(X3536-W3536,W3536-V3536)),0),0)</f>
        <v>0</v>
      </c>
      <c r="AT3536" s="45">
        <f>IF(AU3536="S",IF(AND(Q3536="1. Aceitou o programa",AB3536="Realizada"),IFERROR(IF(AA3536="",0,AA3536-R3536),0),0),0)</f>
        <v>0</v>
      </c>
      <c r="AU3536" s="45" t="str">
        <f>_xlfn.XLOOKUP(U3536,'Lista Suspensa'!$AA$20:$AA$23,'Lista Suspensa'!$AB$20:$AB$23,"N/A")</f>
        <v>S</v>
      </c>
    </row>
    <row r="3537" spans="1:47" ht="12" customHeight="1" x14ac:dyDescent="0.3">
      <c r="A3537" s="87" t="s">
        <v>47</v>
      </c>
      <c r="B3537" s="88">
        <v>46104</v>
      </c>
      <c r="C3537" s="89" t="s">
        <v>48</v>
      </c>
      <c r="D3537" s="89" t="s">
        <v>49</v>
      </c>
      <c r="E3537" s="189">
        <v>86682779</v>
      </c>
      <c r="F3537" s="197" t="s">
        <v>8726</v>
      </c>
      <c r="G3537" s="90">
        <v>31171016832</v>
      </c>
      <c r="H3537" s="91">
        <v>30300</v>
      </c>
      <c r="I3537" s="89"/>
      <c r="J3537" s="89" t="s">
        <v>51</v>
      </c>
      <c r="K3537" s="89" t="s">
        <v>52</v>
      </c>
      <c r="L3537" s="89" t="s">
        <v>85</v>
      </c>
      <c r="M3537" s="89" t="s">
        <v>1376</v>
      </c>
      <c r="N3537" s="89" t="s">
        <v>137</v>
      </c>
      <c r="O3537" s="92" t="s">
        <v>8727</v>
      </c>
      <c r="P3537" s="93" t="s">
        <v>57</v>
      </c>
      <c r="Q3537" s="110" t="s">
        <v>5322</v>
      </c>
      <c r="R3537" s="94"/>
      <c r="S3537" s="95">
        <v>46168</v>
      </c>
      <c r="T3537" s="95" t="s">
        <v>5203</v>
      </c>
      <c r="U3537" s="95" t="s">
        <v>1125</v>
      </c>
      <c r="V3537" s="91">
        <v>46156</v>
      </c>
      <c r="W3537" s="91">
        <v>46161</v>
      </c>
      <c r="X3537" s="91">
        <v>46168</v>
      </c>
      <c r="Y3537" s="96"/>
      <c r="Z3537" s="89"/>
      <c r="AA3537" s="95"/>
      <c r="AB3537" s="89"/>
      <c r="AC3537" s="109"/>
      <c r="AD3537" s="89"/>
      <c r="AE3537" s="89"/>
      <c r="AF3537" s="191"/>
      <c r="AG3537" s="194"/>
      <c r="AH3537" s="193"/>
      <c r="AI3537" s="97"/>
      <c r="AJ3537" s="97"/>
      <c r="AK3537" s="97"/>
      <c r="AL3537" s="45" t="s">
        <v>67</v>
      </c>
      <c r="AM3537" s="160" t="str">
        <f>MONTH(B3537)&amp;"/"&amp;YEAR(B3537)</f>
        <v>3/2026</v>
      </c>
      <c r="AN3537" s="45">
        <f>WEEKNUM(B3537)-WEEKNUM(EOMONTH(B3537,-1)+1)+1</f>
        <v>4</v>
      </c>
      <c r="AO3537" s="45" t="str">
        <f>MONTH(R3537)&amp;"/"&amp;YEAR(R3537)</f>
        <v>1/1900</v>
      </c>
      <c r="AP3537" s="45" t="e">
        <f>WEEKNUM(R3537)-WEEKNUM(EOMONTH(R3537,-1)+1)+1</f>
        <v>#NUM!</v>
      </c>
      <c r="AQ3537" s="45">
        <f>IF(AU3537="S",IF(Q3537="1. Aceitou o programa",R3537-B3537,0),0)</f>
        <v>0</v>
      </c>
      <c r="AR3537" s="45">
        <f>IF(AU3537="S",IF(AND(S3537&lt;&gt;"",R3537&lt;&gt;""),S3537-R3537,0),0)</f>
        <v>0</v>
      </c>
      <c r="AS3537" s="45">
        <f>IF(AU3537="S",IF(Q3537="1. Aceitou o programa",IF(OR(X3537="Não se Aplica",X3537=""),IF(OR(W3537="Não se Aplica",W3537=""),0,W3537-V3537),AVERAGE(X3537-W3537,W3537-V3537)),0),0)</f>
        <v>0</v>
      </c>
      <c r="AT3537" s="45">
        <f>IF(AU3537="S",IF(AND(Q3537="1. Aceitou o programa",AB3537="Realizada"),IFERROR(IF(AA3537="",0,AA3537-R3537),0),0),0)</f>
        <v>0</v>
      </c>
      <c r="AU3537" s="45" t="str">
        <f>_xlfn.XLOOKUP(U3537,'Lista Suspensa'!$AA$20:$AA$23,'Lista Suspensa'!$AB$20:$AB$23,"N/A")</f>
        <v>S</v>
      </c>
    </row>
    <row r="3538" spans="1:47" ht="12" customHeight="1" x14ac:dyDescent="0.3">
      <c r="A3538" s="87" t="s">
        <v>47</v>
      </c>
      <c r="B3538" s="88">
        <v>46104</v>
      </c>
      <c r="C3538" s="89" t="s">
        <v>48</v>
      </c>
      <c r="D3538" s="89" t="s">
        <v>49</v>
      </c>
      <c r="E3538" s="189">
        <v>86754060</v>
      </c>
      <c r="F3538" s="197" t="s">
        <v>8728</v>
      </c>
      <c r="G3538" s="90">
        <v>16194875780</v>
      </c>
      <c r="H3538" s="91">
        <v>35745</v>
      </c>
      <c r="I3538" s="89"/>
      <c r="J3538" s="89" t="s">
        <v>51</v>
      </c>
      <c r="K3538" s="89" t="s">
        <v>76</v>
      </c>
      <c r="L3538" s="89" t="s">
        <v>283</v>
      </c>
      <c r="M3538" s="89" t="s">
        <v>86</v>
      </c>
      <c r="N3538" s="89" t="s">
        <v>291</v>
      </c>
      <c r="O3538" s="92" t="s">
        <v>8205</v>
      </c>
      <c r="P3538" s="93" t="s">
        <v>57</v>
      </c>
      <c r="Q3538" s="110" t="s">
        <v>5322</v>
      </c>
      <c r="R3538" s="94"/>
      <c r="S3538" s="95">
        <v>46168</v>
      </c>
      <c r="T3538" s="95" t="s">
        <v>5203</v>
      </c>
      <c r="U3538" s="95" t="s">
        <v>1125</v>
      </c>
      <c r="V3538" s="91">
        <v>46156</v>
      </c>
      <c r="W3538" s="91">
        <v>46161</v>
      </c>
      <c r="X3538" s="91">
        <v>46168</v>
      </c>
      <c r="Y3538" s="96"/>
      <c r="Z3538" s="89"/>
      <c r="AA3538" s="95"/>
      <c r="AB3538" s="89"/>
      <c r="AC3538" s="109"/>
      <c r="AD3538" s="89"/>
      <c r="AE3538" s="89"/>
      <c r="AF3538" s="191"/>
      <c r="AG3538" s="194"/>
      <c r="AH3538" s="193"/>
      <c r="AI3538" s="97"/>
      <c r="AJ3538" s="97"/>
      <c r="AK3538" s="97"/>
      <c r="AL3538" s="45" t="s">
        <v>67</v>
      </c>
      <c r="AM3538" s="160" t="str">
        <f>MONTH(B3538)&amp;"/"&amp;YEAR(B3538)</f>
        <v>3/2026</v>
      </c>
      <c r="AN3538" s="45">
        <f>WEEKNUM(B3538)-WEEKNUM(EOMONTH(B3538,-1)+1)+1</f>
        <v>4</v>
      </c>
      <c r="AO3538" s="45" t="str">
        <f>MONTH(R3538)&amp;"/"&amp;YEAR(R3538)</f>
        <v>1/1900</v>
      </c>
      <c r="AP3538" s="45" t="e">
        <f>WEEKNUM(R3538)-WEEKNUM(EOMONTH(R3538,-1)+1)+1</f>
        <v>#NUM!</v>
      </c>
      <c r="AQ3538" s="45">
        <f>IF(AU3538="S",IF(Q3538="1. Aceitou o programa",R3538-B3538,0),0)</f>
        <v>0</v>
      </c>
      <c r="AR3538" s="45">
        <f>IF(AU3538="S",IF(AND(S3538&lt;&gt;"",R3538&lt;&gt;""),S3538-R3538,0),0)</f>
        <v>0</v>
      </c>
      <c r="AS3538" s="45">
        <f>IF(AU3538="S",IF(Q3538="1. Aceitou o programa",IF(OR(X3538="Não se Aplica",X3538=""),IF(OR(W3538="Não se Aplica",W3538=""),0,W3538-V3538),AVERAGE(X3538-W3538,W3538-V3538)),0),0)</f>
        <v>0</v>
      </c>
      <c r="AT3538" s="45">
        <f>IF(AU3538="S",IF(AND(Q3538="1. Aceitou o programa",AB3538="Realizada"),IFERROR(IF(AA3538="",0,AA3538-R3538),0),0),0)</f>
        <v>0</v>
      </c>
      <c r="AU3538" s="45" t="str">
        <f>_xlfn.XLOOKUP(U3538,'Lista Suspensa'!$AA$20:$AA$23,'Lista Suspensa'!$AB$20:$AB$23,"N/A")</f>
        <v>S</v>
      </c>
    </row>
    <row r="3539" spans="1:47" ht="12" customHeight="1" x14ac:dyDescent="0.3">
      <c r="A3539" s="87" t="s">
        <v>47</v>
      </c>
      <c r="B3539" s="88">
        <v>46104</v>
      </c>
      <c r="C3539" s="89" t="s">
        <v>48</v>
      </c>
      <c r="D3539" s="89" t="s">
        <v>49</v>
      </c>
      <c r="E3539" s="189">
        <v>86778380</v>
      </c>
      <c r="F3539" s="197" t="s">
        <v>8729</v>
      </c>
      <c r="G3539" s="90">
        <v>2752767838</v>
      </c>
      <c r="H3539" s="91">
        <v>22881</v>
      </c>
      <c r="I3539" s="89"/>
      <c r="J3539" s="89" t="s">
        <v>84</v>
      </c>
      <c r="K3539" s="89" t="s">
        <v>52</v>
      </c>
      <c r="L3539" s="89" t="s">
        <v>53</v>
      </c>
      <c r="M3539" s="89" t="s">
        <v>2317</v>
      </c>
      <c r="N3539" s="89" t="s">
        <v>291</v>
      </c>
      <c r="O3539" s="92" t="s">
        <v>8730</v>
      </c>
      <c r="P3539" s="93" t="s">
        <v>57</v>
      </c>
      <c r="Q3539" s="110" t="s">
        <v>5322</v>
      </c>
      <c r="R3539" s="94"/>
      <c r="S3539" s="95">
        <v>46168</v>
      </c>
      <c r="T3539" s="95" t="s">
        <v>5203</v>
      </c>
      <c r="U3539" s="95" t="s">
        <v>1125</v>
      </c>
      <c r="V3539" s="91">
        <v>46156</v>
      </c>
      <c r="W3539" s="91">
        <v>46161</v>
      </c>
      <c r="X3539" s="91">
        <v>46168</v>
      </c>
      <c r="Y3539" s="96"/>
      <c r="Z3539" s="89"/>
      <c r="AA3539" s="95"/>
      <c r="AB3539" s="89"/>
      <c r="AC3539" s="109"/>
      <c r="AD3539" s="89"/>
      <c r="AE3539" s="89"/>
      <c r="AF3539" s="191"/>
      <c r="AG3539" s="194"/>
      <c r="AH3539" s="193"/>
      <c r="AI3539" s="97"/>
      <c r="AJ3539" s="97"/>
      <c r="AK3539" s="97"/>
      <c r="AL3539" s="45" t="s">
        <v>67</v>
      </c>
      <c r="AM3539" s="160" t="str">
        <f>MONTH(B3539)&amp;"/"&amp;YEAR(B3539)</f>
        <v>3/2026</v>
      </c>
      <c r="AN3539" s="45">
        <f>WEEKNUM(B3539)-WEEKNUM(EOMONTH(B3539,-1)+1)+1</f>
        <v>4</v>
      </c>
      <c r="AO3539" s="45" t="str">
        <f>MONTH(R3539)&amp;"/"&amp;YEAR(R3539)</f>
        <v>1/1900</v>
      </c>
      <c r="AP3539" s="45" t="e">
        <f>WEEKNUM(R3539)-WEEKNUM(EOMONTH(R3539,-1)+1)+1</f>
        <v>#NUM!</v>
      </c>
      <c r="AQ3539" s="45">
        <f>IF(AU3539="S",IF(Q3539="1. Aceitou o programa",R3539-B3539,0),0)</f>
        <v>0</v>
      </c>
      <c r="AR3539" s="45">
        <f>IF(AU3539="S",IF(AND(S3539&lt;&gt;"",R3539&lt;&gt;""),S3539-R3539,0),0)</f>
        <v>0</v>
      </c>
      <c r="AS3539" s="45">
        <f>IF(AU3539="S",IF(Q3539="1. Aceitou o programa",IF(OR(X3539="Não se Aplica",X3539=""),IF(OR(W3539="Não se Aplica",W3539=""),0,W3539-V3539),AVERAGE(X3539-W3539,W3539-V3539)),0),0)</f>
        <v>0</v>
      </c>
      <c r="AT3539" s="45">
        <f>IF(AU3539="S",IF(AND(Q3539="1. Aceitou o programa",AB3539="Realizada"),IFERROR(IF(AA3539="",0,AA3539-R3539),0),0),0)</f>
        <v>0</v>
      </c>
      <c r="AU3539" s="45" t="str">
        <f>_xlfn.XLOOKUP(U3539,'Lista Suspensa'!$AA$20:$AA$23,'Lista Suspensa'!$AB$20:$AB$23,"N/A")</f>
        <v>S</v>
      </c>
    </row>
    <row r="3540" spans="1:47" ht="12" customHeight="1" x14ac:dyDescent="0.3">
      <c r="A3540" s="87" t="s">
        <v>47</v>
      </c>
      <c r="B3540" s="88">
        <v>46104</v>
      </c>
      <c r="C3540" s="89" t="s">
        <v>48</v>
      </c>
      <c r="D3540" s="89" t="s">
        <v>49</v>
      </c>
      <c r="E3540" s="189">
        <v>86804009</v>
      </c>
      <c r="F3540" s="197" t="s">
        <v>8731</v>
      </c>
      <c r="G3540" s="90">
        <v>44470541320</v>
      </c>
      <c r="H3540" s="91">
        <v>26194</v>
      </c>
      <c r="I3540" s="89"/>
      <c r="J3540" s="89" t="s">
        <v>51</v>
      </c>
      <c r="K3540" s="89" t="s">
        <v>52</v>
      </c>
      <c r="L3540" s="89" t="s">
        <v>85</v>
      </c>
      <c r="M3540" s="89" t="s">
        <v>549</v>
      </c>
      <c r="N3540" s="89" t="s">
        <v>137</v>
      </c>
      <c r="O3540" s="92" t="s">
        <v>8732</v>
      </c>
      <c r="P3540" s="93" t="s">
        <v>57</v>
      </c>
      <c r="Q3540" s="110" t="s">
        <v>5322</v>
      </c>
      <c r="R3540" s="94"/>
      <c r="S3540" s="95">
        <v>46168</v>
      </c>
      <c r="T3540" s="95" t="s">
        <v>5203</v>
      </c>
      <c r="U3540" s="95" t="s">
        <v>1125</v>
      </c>
      <c r="V3540" s="91">
        <v>46156</v>
      </c>
      <c r="W3540" s="91">
        <v>46161</v>
      </c>
      <c r="X3540" s="91">
        <v>46168</v>
      </c>
      <c r="Y3540" s="96"/>
      <c r="Z3540" s="89"/>
      <c r="AA3540" s="95"/>
      <c r="AB3540" s="89"/>
      <c r="AC3540" s="109"/>
      <c r="AD3540" s="89"/>
      <c r="AE3540" s="89"/>
      <c r="AF3540" s="191"/>
      <c r="AG3540" s="194"/>
      <c r="AH3540" s="193"/>
      <c r="AI3540" s="97"/>
      <c r="AJ3540" s="97"/>
      <c r="AK3540" s="97"/>
      <c r="AL3540" s="45" t="s">
        <v>67</v>
      </c>
      <c r="AM3540" s="160" t="str">
        <f>MONTH(B3540)&amp;"/"&amp;YEAR(B3540)</f>
        <v>3/2026</v>
      </c>
      <c r="AN3540" s="45">
        <f>WEEKNUM(B3540)-WEEKNUM(EOMONTH(B3540,-1)+1)+1</f>
        <v>4</v>
      </c>
      <c r="AO3540" s="45" t="str">
        <f>MONTH(R3540)&amp;"/"&amp;YEAR(R3540)</f>
        <v>1/1900</v>
      </c>
      <c r="AP3540" s="45" t="e">
        <f>WEEKNUM(R3540)-WEEKNUM(EOMONTH(R3540,-1)+1)+1</f>
        <v>#NUM!</v>
      </c>
      <c r="AQ3540" s="45">
        <f>IF(AU3540="S",IF(Q3540="1. Aceitou o programa",R3540-B3540,0),0)</f>
        <v>0</v>
      </c>
      <c r="AR3540" s="45">
        <f>IF(AU3540="S",IF(AND(S3540&lt;&gt;"",R3540&lt;&gt;""),S3540-R3540,0),0)</f>
        <v>0</v>
      </c>
      <c r="AS3540" s="45">
        <f>IF(AU3540="S",IF(Q3540="1. Aceitou o programa",IF(OR(X3540="Não se Aplica",X3540=""),IF(OR(W3540="Não se Aplica",W3540=""),0,W3540-V3540),AVERAGE(X3540-W3540,W3540-V3540)),0),0)</f>
        <v>0</v>
      </c>
      <c r="AT3540" s="45">
        <f>IF(AU3540="S",IF(AND(Q3540="1. Aceitou o programa",AB3540="Realizada"),IFERROR(IF(AA3540="",0,AA3540-R3540),0),0),0)</f>
        <v>0</v>
      </c>
      <c r="AU3540" s="45" t="str">
        <f>_xlfn.XLOOKUP(U3540,'Lista Suspensa'!$AA$20:$AA$23,'Lista Suspensa'!$AB$20:$AB$23,"N/A")</f>
        <v>S</v>
      </c>
    </row>
    <row r="3541" spans="1:47" ht="12" customHeight="1" x14ac:dyDescent="0.3">
      <c r="A3541" s="87" t="s">
        <v>47</v>
      </c>
      <c r="B3541" s="88">
        <v>46104</v>
      </c>
      <c r="C3541" s="89" t="s">
        <v>48</v>
      </c>
      <c r="D3541" s="89" t="s">
        <v>49</v>
      </c>
      <c r="E3541" s="189">
        <v>86810198</v>
      </c>
      <c r="F3541" s="197" t="s">
        <v>8733</v>
      </c>
      <c r="G3541" s="90">
        <v>39663730846</v>
      </c>
      <c r="H3541" s="91">
        <v>36274</v>
      </c>
      <c r="I3541" s="89"/>
      <c r="J3541" s="89" t="s">
        <v>84</v>
      </c>
      <c r="K3541" s="89" t="s">
        <v>52</v>
      </c>
      <c r="L3541" s="89" t="s">
        <v>85</v>
      </c>
      <c r="M3541" s="89" t="s">
        <v>3553</v>
      </c>
      <c r="N3541" s="89" t="s">
        <v>137</v>
      </c>
      <c r="O3541" s="92" t="s">
        <v>8734</v>
      </c>
      <c r="P3541" s="93" t="s">
        <v>57</v>
      </c>
      <c r="Q3541" s="110" t="s">
        <v>5322</v>
      </c>
      <c r="R3541" s="94"/>
      <c r="S3541" s="95">
        <v>46168</v>
      </c>
      <c r="T3541" s="95" t="s">
        <v>5203</v>
      </c>
      <c r="U3541" s="95" t="s">
        <v>1125</v>
      </c>
      <c r="V3541" s="91">
        <v>46156</v>
      </c>
      <c r="W3541" s="91">
        <v>46164</v>
      </c>
      <c r="X3541" s="91">
        <v>46168</v>
      </c>
      <c r="Y3541" s="96"/>
      <c r="Z3541" s="89"/>
      <c r="AA3541" s="95"/>
      <c r="AB3541" s="89"/>
      <c r="AC3541" s="109"/>
      <c r="AD3541" s="89"/>
      <c r="AE3541" s="89"/>
      <c r="AF3541" s="191"/>
      <c r="AG3541" s="194"/>
      <c r="AH3541" s="193"/>
      <c r="AI3541" s="97"/>
      <c r="AJ3541" s="97"/>
      <c r="AK3541" s="97"/>
      <c r="AL3541" s="45" t="s">
        <v>67</v>
      </c>
      <c r="AM3541" s="160" t="str">
        <f>MONTH(B3541)&amp;"/"&amp;YEAR(B3541)</f>
        <v>3/2026</v>
      </c>
      <c r="AN3541" s="45">
        <f>WEEKNUM(B3541)-WEEKNUM(EOMONTH(B3541,-1)+1)+1</f>
        <v>4</v>
      </c>
      <c r="AO3541" s="45" t="str">
        <f>MONTH(R3541)&amp;"/"&amp;YEAR(R3541)</f>
        <v>1/1900</v>
      </c>
      <c r="AP3541" s="45" t="e">
        <f>WEEKNUM(R3541)-WEEKNUM(EOMONTH(R3541,-1)+1)+1</f>
        <v>#NUM!</v>
      </c>
      <c r="AQ3541" s="45">
        <f>IF(AU3541="S",IF(Q3541="1. Aceitou o programa",R3541-B3541,0),0)</f>
        <v>0</v>
      </c>
      <c r="AR3541" s="45">
        <f>IF(AU3541="S",IF(AND(S3541&lt;&gt;"",R3541&lt;&gt;""),S3541-R3541,0),0)</f>
        <v>0</v>
      </c>
      <c r="AS3541" s="45">
        <f>IF(AU3541="S",IF(Q3541="1. Aceitou o programa",IF(OR(X3541="Não se Aplica",X3541=""),IF(OR(W3541="Não se Aplica",W3541=""),0,W3541-V3541),AVERAGE(X3541-W3541,W3541-V3541)),0),0)</f>
        <v>0</v>
      </c>
      <c r="AT3541" s="45">
        <f>IF(AU3541="S",IF(AND(Q3541="1. Aceitou o programa",AB3541="Realizada"),IFERROR(IF(AA3541="",0,AA3541-R3541),0),0),0)</f>
        <v>0</v>
      </c>
      <c r="AU3541" s="45" t="str">
        <f>_xlfn.XLOOKUP(U3541,'Lista Suspensa'!$AA$20:$AA$23,'Lista Suspensa'!$AB$20:$AB$23,"N/A")</f>
        <v>S</v>
      </c>
    </row>
    <row r="3542" spans="1:47" ht="12" customHeight="1" x14ac:dyDescent="0.3">
      <c r="A3542" s="87" t="s">
        <v>47</v>
      </c>
      <c r="B3542" s="88">
        <v>46104</v>
      </c>
      <c r="C3542" s="89" t="s">
        <v>48</v>
      </c>
      <c r="D3542" s="89" t="s">
        <v>49</v>
      </c>
      <c r="E3542" s="189">
        <v>86833564</v>
      </c>
      <c r="F3542" s="197" t="s">
        <v>8735</v>
      </c>
      <c r="G3542" s="90">
        <v>5892818870</v>
      </c>
      <c r="H3542" s="91">
        <v>22366</v>
      </c>
      <c r="I3542" s="89"/>
      <c r="J3542" s="89" t="s">
        <v>51</v>
      </c>
      <c r="K3542" s="89" t="s">
        <v>52</v>
      </c>
      <c r="L3542" s="89" t="s">
        <v>85</v>
      </c>
      <c r="M3542" s="89" t="s">
        <v>2636</v>
      </c>
      <c r="N3542" s="89" t="s">
        <v>137</v>
      </c>
      <c r="O3542" s="92" t="s">
        <v>8736</v>
      </c>
      <c r="P3542" s="93" t="s">
        <v>57</v>
      </c>
      <c r="Q3542" s="110" t="s">
        <v>5322</v>
      </c>
      <c r="R3542" s="94"/>
      <c r="S3542" s="95">
        <v>46168</v>
      </c>
      <c r="T3542" s="95" t="s">
        <v>5203</v>
      </c>
      <c r="U3542" s="95" t="s">
        <v>1125</v>
      </c>
      <c r="V3542" s="91">
        <v>46156</v>
      </c>
      <c r="W3542" s="91">
        <v>46164</v>
      </c>
      <c r="X3542" s="91">
        <v>46168</v>
      </c>
      <c r="Y3542" s="96"/>
      <c r="Z3542" s="89"/>
      <c r="AA3542" s="95"/>
      <c r="AB3542" s="89"/>
      <c r="AC3542" s="109"/>
      <c r="AD3542" s="89"/>
      <c r="AE3542" s="89"/>
      <c r="AF3542" s="191"/>
      <c r="AG3542" s="194"/>
      <c r="AH3542" s="193"/>
      <c r="AI3542" s="97"/>
      <c r="AJ3542" s="97"/>
      <c r="AK3542" s="97"/>
      <c r="AL3542" s="45" t="s">
        <v>67</v>
      </c>
      <c r="AM3542" s="160" t="str">
        <f>MONTH(B3542)&amp;"/"&amp;YEAR(B3542)</f>
        <v>3/2026</v>
      </c>
      <c r="AN3542" s="45">
        <f>WEEKNUM(B3542)-WEEKNUM(EOMONTH(B3542,-1)+1)+1</f>
        <v>4</v>
      </c>
      <c r="AO3542" s="45" t="str">
        <f>MONTH(R3542)&amp;"/"&amp;YEAR(R3542)</f>
        <v>1/1900</v>
      </c>
      <c r="AP3542" s="45" t="e">
        <f>WEEKNUM(R3542)-WEEKNUM(EOMONTH(R3542,-1)+1)+1</f>
        <v>#NUM!</v>
      </c>
      <c r="AQ3542" s="45">
        <f>IF(AU3542="S",IF(Q3542="1. Aceitou o programa",R3542-B3542,0),0)</f>
        <v>0</v>
      </c>
      <c r="AR3542" s="45">
        <f>IF(AU3542="S",IF(AND(S3542&lt;&gt;"",R3542&lt;&gt;""),S3542-R3542,0),0)</f>
        <v>0</v>
      </c>
      <c r="AS3542" s="45">
        <f>IF(AU3542="S",IF(Q3542="1. Aceitou o programa",IF(OR(X3542="Não se Aplica",X3542=""),IF(OR(W3542="Não se Aplica",W3542=""),0,W3542-V3542),AVERAGE(X3542-W3542,W3542-V3542)),0),0)</f>
        <v>0</v>
      </c>
      <c r="AT3542" s="45">
        <f>IF(AU3542="S",IF(AND(Q3542="1. Aceitou o programa",AB3542="Realizada"),IFERROR(IF(AA3542="",0,AA3542-R3542),0),0),0)</f>
        <v>0</v>
      </c>
      <c r="AU3542" s="45" t="str">
        <f>_xlfn.XLOOKUP(U3542,'Lista Suspensa'!$AA$20:$AA$23,'Lista Suspensa'!$AB$20:$AB$23,"N/A")</f>
        <v>S</v>
      </c>
    </row>
    <row r="3543" spans="1:47" ht="12" customHeight="1" x14ac:dyDescent="0.3">
      <c r="A3543" s="87" t="s">
        <v>47</v>
      </c>
      <c r="B3543" s="88">
        <v>46104</v>
      </c>
      <c r="C3543" s="89" t="s">
        <v>48</v>
      </c>
      <c r="D3543" s="89" t="s">
        <v>49</v>
      </c>
      <c r="E3543" s="189">
        <v>87135079</v>
      </c>
      <c r="F3543" s="197" t="s">
        <v>8737</v>
      </c>
      <c r="G3543" s="90">
        <v>73929220415</v>
      </c>
      <c r="H3543" s="91">
        <v>23622</v>
      </c>
      <c r="I3543" s="89"/>
      <c r="J3543" s="89" t="s">
        <v>51</v>
      </c>
      <c r="K3543" s="89" t="s">
        <v>52</v>
      </c>
      <c r="L3543" s="89" t="s">
        <v>85</v>
      </c>
      <c r="M3543" s="89" t="s">
        <v>1083</v>
      </c>
      <c r="N3543" s="89" t="s">
        <v>137</v>
      </c>
      <c r="O3543" s="92" t="s">
        <v>5847</v>
      </c>
      <c r="P3543" s="93" t="s">
        <v>57</v>
      </c>
      <c r="Q3543" s="110" t="s">
        <v>5322</v>
      </c>
      <c r="R3543" s="94"/>
      <c r="S3543" s="95">
        <v>46168</v>
      </c>
      <c r="T3543" s="95" t="s">
        <v>5203</v>
      </c>
      <c r="U3543" s="95" t="s">
        <v>1125</v>
      </c>
      <c r="V3543" s="91">
        <v>46156</v>
      </c>
      <c r="W3543" s="91">
        <v>46164</v>
      </c>
      <c r="X3543" s="91">
        <v>46168</v>
      </c>
      <c r="Y3543" s="96"/>
      <c r="Z3543" s="89"/>
      <c r="AA3543" s="95"/>
      <c r="AB3543" s="89"/>
      <c r="AC3543" s="109"/>
      <c r="AD3543" s="89"/>
      <c r="AE3543" s="89"/>
      <c r="AF3543" s="191"/>
      <c r="AG3543" s="194"/>
      <c r="AH3543" s="193"/>
      <c r="AI3543" s="97"/>
      <c r="AJ3543" s="97"/>
      <c r="AK3543" s="97"/>
      <c r="AL3543" s="45" t="s">
        <v>67</v>
      </c>
      <c r="AM3543" s="160" t="str">
        <f>MONTH(B3543)&amp;"/"&amp;YEAR(B3543)</f>
        <v>3/2026</v>
      </c>
      <c r="AN3543" s="45">
        <f>WEEKNUM(B3543)-WEEKNUM(EOMONTH(B3543,-1)+1)+1</f>
        <v>4</v>
      </c>
      <c r="AO3543" s="45" t="str">
        <f>MONTH(R3543)&amp;"/"&amp;YEAR(R3543)</f>
        <v>1/1900</v>
      </c>
      <c r="AP3543" s="45" t="e">
        <f>WEEKNUM(R3543)-WEEKNUM(EOMONTH(R3543,-1)+1)+1</f>
        <v>#NUM!</v>
      </c>
      <c r="AQ3543" s="45">
        <f>IF(AU3543="S",IF(Q3543="1. Aceitou o programa",R3543-B3543,0),0)</f>
        <v>0</v>
      </c>
      <c r="AR3543" s="45">
        <f>IF(AU3543="S",IF(AND(S3543&lt;&gt;"",R3543&lt;&gt;""),S3543-R3543,0),0)</f>
        <v>0</v>
      </c>
      <c r="AS3543" s="45">
        <f>IF(AU3543="S",IF(Q3543="1. Aceitou o programa",IF(OR(X3543="Não se Aplica",X3543=""),IF(OR(W3543="Não se Aplica",W3543=""),0,W3543-V3543),AVERAGE(X3543-W3543,W3543-V3543)),0),0)</f>
        <v>0</v>
      </c>
      <c r="AT3543" s="45">
        <f>IF(AU3543="S",IF(AND(Q3543="1. Aceitou o programa",AB3543="Realizada"),IFERROR(IF(AA3543="",0,AA3543-R3543),0),0),0)</f>
        <v>0</v>
      </c>
      <c r="AU3543" s="45" t="str">
        <f>_xlfn.XLOOKUP(U3543,'Lista Suspensa'!$AA$20:$AA$23,'Lista Suspensa'!$AB$20:$AB$23,"N/A")</f>
        <v>S</v>
      </c>
    </row>
    <row r="3544" spans="1:47" ht="12" customHeight="1" x14ac:dyDescent="0.3">
      <c r="A3544" s="87" t="s">
        <v>47</v>
      </c>
      <c r="B3544" s="88">
        <v>46104</v>
      </c>
      <c r="C3544" s="89" t="s">
        <v>48</v>
      </c>
      <c r="D3544" s="89" t="s">
        <v>49</v>
      </c>
      <c r="E3544" s="189">
        <v>86894733</v>
      </c>
      <c r="F3544" s="197" t="s">
        <v>8738</v>
      </c>
      <c r="G3544" s="90">
        <v>15170630786</v>
      </c>
      <c r="H3544" s="91">
        <v>34509</v>
      </c>
      <c r="I3544" s="89"/>
      <c r="J3544" s="89" t="s">
        <v>51</v>
      </c>
      <c r="K3544" s="89" t="s">
        <v>76</v>
      </c>
      <c r="L3544" s="89" t="s">
        <v>8739</v>
      </c>
      <c r="M3544" s="89" t="s">
        <v>8740</v>
      </c>
      <c r="N3544" s="89" t="s">
        <v>344</v>
      </c>
      <c r="O3544" s="92" t="s">
        <v>8741</v>
      </c>
      <c r="P3544" s="93" t="s">
        <v>57</v>
      </c>
      <c r="Q3544" s="110" t="s">
        <v>5322</v>
      </c>
      <c r="R3544" s="94"/>
      <c r="S3544" s="95">
        <v>46168</v>
      </c>
      <c r="T3544" s="95" t="s">
        <v>5203</v>
      </c>
      <c r="U3544" s="95" t="s">
        <v>1125</v>
      </c>
      <c r="V3544" s="91">
        <v>46156</v>
      </c>
      <c r="W3544" s="91">
        <v>46164</v>
      </c>
      <c r="X3544" s="91">
        <v>46168</v>
      </c>
      <c r="Y3544" s="96"/>
      <c r="Z3544" s="89"/>
      <c r="AA3544" s="95"/>
      <c r="AB3544" s="89"/>
      <c r="AC3544" s="109"/>
      <c r="AD3544" s="89"/>
      <c r="AE3544" s="89"/>
      <c r="AF3544" s="191"/>
      <c r="AG3544" s="194"/>
      <c r="AH3544" s="193"/>
      <c r="AI3544" s="97"/>
      <c r="AJ3544" s="97"/>
      <c r="AK3544" s="97"/>
      <c r="AL3544" s="45" t="s">
        <v>67</v>
      </c>
      <c r="AM3544" s="160" t="str">
        <f>MONTH(B3544)&amp;"/"&amp;YEAR(B3544)</f>
        <v>3/2026</v>
      </c>
      <c r="AN3544" s="45">
        <f>WEEKNUM(B3544)-WEEKNUM(EOMONTH(B3544,-1)+1)+1</f>
        <v>4</v>
      </c>
      <c r="AO3544" s="45" t="str">
        <f>MONTH(R3544)&amp;"/"&amp;YEAR(R3544)</f>
        <v>1/1900</v>
      </c>
      <c r="AP3544" s="45" t="e">
        <f>WEEKNUM(R3544)-WEEKNUM(EOMONTH(R3544,-1)+1)+1</f>
        <v>#NUM!</v>
      </c>
      <c r="AQ3544" s="45">
        <f>IF(AU3544="S",IF(Q3544="1. Aceitou o programa",R3544-B3544,0),0)</f>
        <v>0</v>
      </c>
      <c r="AR3544" s="45">
        <f>IF(AU3544="S",IF(AND(S3544&lt;&gt;"",R3544&lt;&gt;""),S3544-R3544,0),0)</f>
        <v>0</v>
      </c>
      <c r="AS3544" s="45">
        <f>IF(AU3544="S",IF(Q3544="1. Aceitou o programa",IF(OR(X3544="Não se Aplica",X3544=""),IF(OR(W3544="Não se Aplica",W3544=""),0,W3544-V3544),AVERAGE(X3544-W3544,W3544-V3544)),0),0)</f>
        <v>0</v>
      </c>
      <c r="AT3544" s="45">
        <f>IF(AU3544="S",IF(AND(Q3544="1. Aceitou o programa",AB3544="Realizada"),IFERROR(IF(AA3544="",0,AA3544-R3544),0),0),0)</f>
        <v>0</v>
      </c>
      <c r="AU3544" s="45" t="str">
        <f>_xlfn.XLOOKUP(U3544,'Lista Suspensa'!$AA$20:$AA$23,'Lista Suspensa'!$AB$20:$AB$23,"N/A")</f>
        <v>S</v>
      </c>
    </row>
    <row r="3545" spans="1:47" ht="12" customHeight="1" x14ac:dyDescent="0.3">
      <c r="A3545" s="87" t="s">
        <v>47</v>
      </c>
      <c r="B3545" s="88">
        <v>46104</v>
      </c>
      <c r="C3545" s="89" t="s">
        <v>48</v>
      </c>
      <c r="D3545" s="89" t="s">
        <v>49</v>
      </c>
      <c r="E3545" s="189">
        <v>92899497</v>
      </c>
      <c r="F3545" s="197" t="s">
        <v>8742</v>
      </c>
      <c r="G3545" s="90">
        <v>23782069846</v>
      </c>
      <c r="H3545" s="91">
        <v>35145</v>
      </c>
      <c r="I3545" s="89"/>
      <c r="J3545" s="89" t="s">
        <v>84</v>
      </c>
      <c r="K3545" s="89" t="s">
        <v>52</v>
      </c>
      <c r="L3545" s="89" t="s">
        <v>85</v>
      </c>
      <c r="M3545" s="89" t="s">
        <v>279</v>
      </c>
      <c r="N3545" s="89" t="s">
        <v>449</v>
      </c>
      <c r="O3545" s="92" t="s">
        <v>8743</v>
      </c>
      <c r="P3545" s="93" t="s">
        <v>57</v>
      </c>
      <c r="Q3545" s="110" t="s">
        <v>5322</v>
      </c>
      <c r="R3545" s="94"/>
      <c r="S3545" s="95">
        <v>46168</v>
      </c>
      <c r="T3545" s="95" t="s">
        <v>5203</v>
      </c>
      <c r="U3545" s="95" t="s">
        <v>1125</v>
      </c>
      <c r="V3545" s="91">
        <v>46156</v>
      </c>
      <c r="W3545" s="91">
        <v>46164</v>
      </c>
      <c r="X3545" s="91">
        <v>46168</v>
      </c>
      <c r="Y3545" s="96"/>
      <c r="Z3545" s="89"/>
      <c r="AA3545" s="95"/>
      <c r="AB3545" s="89"/>
      <c r="AC3545" s="109"/>
      <c r="AD3545" s="89"/>
      <c r="AE3545" s="89"/>
      <c r="AF3545" s="191"/>
      <c r="AG3545" s="194"/>
      <c r="AH3545" s="193"/>
      <c r="AI3545" s="97"/>
      <c r="AJ3545" s="97"/>
      <c r="AK3545" s="97"/>
      <c r="AL3545" s="45" t="s">
        <v>67</v>
      </c>
      <c r="AM3545" s="160" t="str">
        <f>MONTH(B3545)&amp;"/"&amp;YEAR(B3545)</f>
        <v>3/2026</v>
      </c>
      <c r="AN3545" s="45">
        <f>WEEKNUM(B3545)-WEEKNUM(EOMONTH(B3545,-1)+1)+1</f>
        <v>4</v>
      </c>
      <c r="AO3545" s="45" t="str">
        <f>MONTH(R3545)&amp;"/"&amp;YEAR(R3545)</f>
        <v>1/1900</v>
      </c>
      <c r="AP3545" s="45" t="e">
        <f>WEEKNUM(R3545)-WEEKNUM(EOMONTH(R3545,-1)+1)+1</f>
        <v>#NUM!</v>
      </c>
      <c r="AQ3545" s="45">
        <f>IF(AU3545="S",IF(Q3545="1. Aceitou o programa",R3545-B3545,0),0)</f>
        <v>0</v>
      </c>
      <c r="AR3545" s="45">
        <f>IF(AU3545="S",IF(AND(S3545&lt;&gt;"",R3545&lt;&gt;""),S3545-R3545,0),0)</f>
        <v>0</v>
      </c>
      <c r="AS3545" s="45">
        <f>IF(AU3545="S",IF(Q3545="1. Aceitou o programa",IF(OR(X3545="Não se Aplica",X3545=""),IF(OR(W3545="Não se Aplica",W3545=""),0,W3545-V3545),AVERAGE(X3545-W3545,W3545-V3545)),0),0)</f>
        <v>0</v>
      </c>
      <c r="AT3545" s="45">
        <f>IF(AU3545="S",IF(AND(Q3545="1. Aceitou o programa",AB3545="Realizada"),IFERROR(IF(AA3545="",0,AA3545-R3545),0),0),0)</f>
        <v>0</v>
      </c>
      <c r="AU3545" s="45" t="str">
        <f>_xlfn.XLOOKUP(U3545,'Lista Suspensa'!$AA$20:$AA$23,'Lista Suspensa'!$AB$20:$AB$23,"N/A")</f>
        <v>S</v>
      </c>
    </row>
    <row r="3546" spans="1:47" ht="12" customHeight="1" x14ac:dyDescent="0.3">
      <c r="A3546" s="87" t="s">
        <v>47</v>
      </c>
      <c r="B3546" s="88">
        <v>46104</v>
      </c>
      <c r="C3546" s="89" t="s">
        <v>48</v>
      </c>
      <c r="D3546" s="89" t="s">
        <v>49</v>
      </c>
      <c r="E3546" s="189">
        <v>86894174</v>
      </c>
      <c r="F3546" s="197" t="s">
        <v>8744</v>
      </c>
      <c r="G3546" s="90">
        <v>4347550448</v>
      </c>
      <c r="H3546" s="91">
        <v>28681</v>
      </c>
      <c r="I3546" s="89"/>
      <c r="J3546" s="89" t="s">
        <v>51</v>
      </c>
      <c r="K3546" s="89" t="s">
        <v>52</v>
      </c>
      <c r="L3546" s="89" t="s">
        <v>2495</v>
      </c>
      <c r="M3546" s="89" t="s">
        <v>8745</v>
      </c>
      <c r="N3546" s="89" t="s">
        <v>137</v>
      </c>
      <c r="O3546" s="92" t="s">
        <v>8746</v>
      </c>
      <c r="P3546" s="93" t="s">
        <v>57</v>
      </c>
      <c r="Q3546" s="110" t="s">
        <v>5322</v>
      </c>
      <c r="R3546" s="94"/>
      <c r="S3546" s="95">
        <v>46168</v>
      </c>
      <c r="T3546" s="95" t="s">
        <v>5203</v>
      </c>
      <c r="U3546" s="95" t="s">
        <v>1125</v>
      </c>
      <c r="V3546" s="91">
        <v>46156</v>
      </c>
      <c r="W3546" s="91">
        <v>46164</v>
      </c>
      <c r="X3546" s="91">
        <v>46168</v>
      </c>
      <c r="Y3546" s="96"/>
      <c r="Z3546" s="89"/>
      <c r="AA3546" s="95"/>
      <c r="AB3546" s="89"/>
      <c r="AC3546" s="109"/>
      <c r="AD3546" s="89"/>
      <c r="AE3546" s="89"/>
      <c r="AF3546" s="191"/>
      <c r="AG3546" s="194"/>
      <c r="AH3546" s="193"/>
      <c r="AI3546" s="97"/>
      <c r="AJ3546" s="97"/>
      <c r="AK3546" s="97"/>
      <c r="AL3546" s="45" t="s">
        <v>67</v>
      </c>
      <c r="AM3546" s="160" t="str">
        <f>MONTH(B3546)&amp;"/"&amp;YEAR(B3546)</f>
        <v>3/2026</v>
      </c>
      <c r="AN3546" s="45">
        <f>WEEKNUM(B3546)-WEEKNUM(EOMONTH(B3546,-1)+1)+1</f>
        <v>4</v>
      </c>
      <c r="AO3546" s="45" t="str">
        <f>MONTH(R3546)&amp;"/"&amp;YEAR(R3546)</f>
        <v>1/1900</v>
      </c>
      <c r="AP3546" s="45" t="e">
        <f>WEEKNUM(R3546)-WEEKNUM(EOMONTH(R3546,-1)+1)+1</f>
        <v>#NUM!</v>
      </c>
      <c r="AQ3546" s="45">
        <f>IF(AU3546="S",IF(Q3546="1. Aceitou o programa",R3546-B3546,0),0)</f>
        <v>0</v>
      </c>
      <c r="AR3546" s="45">
        <f>IF(AU3546="S",IF(AND(S3546&lt;&gt;"",R3546&lt;&gt;""),S3546-R3546,0),0)</f>
        <v>0</v>
      </c>
      <c r="AS3546" s="45">
        <f>IF(AU3546="S",IF(Q3546="1. Aceitou o programa",IF(OR(X3546="Não se Aplica",X3546=""),IF(OR(W3546="Não se Aplica",W3546=""),0,W3546-V3546),AVERAGE(X3546-W3546,W3546-V3546)),0),0)</f>
        <v>0</v>
      </c>
      <c r="AT3546" s="45">
        <f>IF(AU3546="S",IF(AND(Q3546="1. Aceitou o programa",AB3546="Realizada"),IFERROR(IF(AA3546="",0,AA3546-R3546),0),0),0)</f>
        <v>0</v>
      </c>
      <c r="AU3546" s="45" t="str">
        <f>_xlfn.XLOOKUP(U3546,'Lista Suspensa'!$AA$20:$AA$23,'Lista Suspensa'!$AB$20:$AB$23,"N/A")</f>
        <v>S</v>
      </c>
    </row>
    <row r="3547" spans="1:47" ht="12" customHeight="1" x14ac:dyDescent="0.3">
      <c r="A3547" s="87" t="s">
        <v>47</v>
      </c>
      <c r="B3547" s="88">
        <v>46104</v>
      </c>
      <c r="C3547" s="89" t="s">
        <v>48</v>
      </c>
      <c r="D3547" s="89" t="s">
        <v>49</v>
      </c>
      <c r="E3547" s="189">
        <v>86893783</v>
      </c>
      <c r="F3547" s="197" t="s">
        <v>8747</v>
      </c>
      <c r="G3547" s="90">
        <v>56098189587</v>
      </c>
      <c r="H3547" s="91">
        <v>26581</v>
      </c>
      <c r="I3547" s="89"/>
      <c r="J3547" s="89" t="s">
        <v>84</v>
      </c>
      <c r="K3547" s="89" t="s">
        <v>52</v>
      </c>
      <c r="L3547" s="89" t="s">
        <v>85</v>
      </c>
      <c r="M3547" s="89" t="s">
        <v>5979</v>
      </c>
      <c r="N3547" s="89" t="s">
        <v>137</v>
      </c>
      <c r="O3547" s="92" t="s">
        <v>8748</v>
      </c>
      <c r="P3547" s="93" t="s">
        <v>57</v>
      </c>
      <c r="Q3547" s="110" t="s">
        <v>5322</v>
      </c>
      <c r="R3547" s="94"/>
      <c r="S3547" s="95">
        <v>46168</v>
      </c>
      <c r="T3547" s="95" t="s">
        <v>5203</v>
      </c>
      <c r="U3547" s="95" t="s">
        <v>1125</v>
      </c>
      <c r="V3547" s="91">
        <v>46156</v>
      </c>
      <c r="W3547" s="91">
        <v>46164</v>
      </c>
      <c r="X3547" s="91">
        <v>46168</v>
      </c>
      <c r="Y3547" s="96"/>
      <c r="Z3547" s="89"/>
      <c r="AA3547" s="95"/>
      <c r="AB3547" s="89"/>
      <c r="AC3547" s="109"/>
      <c r="AD3547" s="89"/>
      <c r="AE3547" s="89"/>
      <c r="AF3547" s="191"/>
      <c r="AG3547" s="194"/>
      <c r="AH3547" s="193"/>
      <c r="AI3547" s="97"/>
      <c r="AJ3547" s="97"/>
      <c r="AK3547" s="97"/>
      <c r="AL3547" s="45" t="s">
        <v>67</v>
      </c>
      <c r="AM3547" s="160" t="str">
        <f>MONTH(B3547)&amp;"/"&amp;YEAR(B3547)</f>
        <v>3/2026</v>
      </c>
      <c r="AN3547" s="45">
        <f>WEEKNUM(B3547)-WEEKNUM(EOMONTH(B3547,-1)+1)+1</f>
        <v>4</v>
      </c>
      <c r="AO3547" s="45" t="str">
        <f>MONTH(R3547)&amp;"/"&amp;YEAR(R3547)</f>
        <v>1/1900</v>
      </c>
      <c r="AP3547" s="45" t="e">
        <f>WEEKNUM(R3547)-WEEKNUM(EOMONTH(R3547,-1)+1)+1</f>
        <v>#NUM!</v>
      </c>
      <c r="AQ3547" s="45">
        <f>IF(AU3547="S",IF(Q3547="1. Aceitou o programa",R3547-B3547,0),0)</f>
        <v>0</v>
      </c>
      <c r="AR3547" s="45">
        <f>IF(AU3547="S",IF(AND(S3547&lt;&gt;"",R3547&lt;&gt;""),S3547-R3547,0),0)</f>
        <v>0</v>
      </c>
      <c r="AS3547" s="45">
        <f>IF(AU3547="S",IF(Q3547="1. Aceitou o programa",IF(OR(X3547="Não se Aplica",X3547=""),IF(OR(W3547="Não se Aplica",W3547=""),0,W3547-V3547),AVERAGE(X3547-W3547,W3547-V3547)),0),0)</f>
        <v>0</v>
      </c>
      <c r="AT3547" s="45">
        <f>IF(AU3547="S",IF(AND(Q3547="1. Aceitou o programa",AB3547="Realizada"),IFERROR(IF(AA3547="",0,AA3547-R3547),0),0),0)</f>
        <v>0</v>
      </c>
      <c r="AU3547" s="45" t="str">
        <f>_xlfn.XLOOKUP(U3547,'Lista Suspensa'!$AA$20:$AA$23,'Lista Suspensa'!$AB$20:$AB$23,"N/A")</f>
        <v>S</v>
      </c>
    </row>
    <row r="3548" spans="1:47" ht="12" customHeight="1" x14ac:dyDescent="0.3">
      <c r="A3548" s="87" t="s">
        <v>47</v>
      </c>
      <c r="B3548" s="88">
        <v>46104</v>
      </c>
      <c r="C3548" s="89" t="s">
        <v>48</v>
      </c>
      <c r="D3548" s="89" t="s">
        <v>49</v>
      </c>
      <c r="E3548" s="189">
        <v>86878519</v>
      </c>
      <c r="F3548" s="197" t="s">
        <v>8749</v>
      </c>
      <c r="G3548" s="90">
        <v>37957230865</v>
      </c>
      <c r="H3548" s="91">
        <v>37894</v>
      </c>
      <c r="I3548" s="89"/>
      <c r="J3548" s="89" t="s">
        <v>51</v>
      </c>
      <c r="K3548" s="89" t="s">
        <v>52</v>
      </c>
      <c r="L3548" s="89" t="s">
        <v>85</v>
      </c>
      <c r="M3548" s="89" t="s">
        <v>8750</v>
      </c>
      <c r="N3548" s="89" t="s">
        <v>176</v>
      </c>
      <c r="O3548" s="92" t="s">
        <v>8751</v>
      </c>
      <c r="P3548" s="93" t="s">
        <v>57</v>
      </c>
      <c r="Q3548" s="110" t="s">
        <v>5322</v>
      </c>
      <c r="R3548" s="94"/>
      <c r="S3548" s="95">
        <v>46168</v>
      </c>
      <c r="T3548" s="95" t="s">
        <v>5203</v>
      </c>
      <c r="U3548" s="95" t="s">
        <v>1125</v>
      </c>
      <c r="V3548" s="91">
        <v>46156</v>
      </c>
      <c r="W3548" s="91">
        <v>46164</v>
      </c>
      <c r="X3548" s="91">
        <v>46168</v>
      </c>
      <c r="Y3548" s="96"/>
      <c r="Z3548" s="89"/>
      <c r="AA3548" s="95"/>
      <c r="AB3548" s="89"/>
      <c r="AC3548" s="109"/>
      <c r="AD3548" s="89"/>
      <c r="AE3548" s="89"/>
      <c r="AF3548" s="191"/>
      <c r="AG3548" s="194"/>
      <c r="AH3548" s="193"/>
      <c r="AI3548" s="97"/>
      <c r="AJ3548" s="97"/>
      <c r="AK3548" s="97"/>
      <c r="AL3548" s="45" t="s">
        <v>67</v>
      </c>
      <c r="AM3548" s="160" t="str">
        <f>MONTH(B3548)&amp;"/"&amp;YEAR(B3548)</f>
        <v>3/2026</v>
      </c>
      <c r="AN3548" s="45">
        <f>WEEKNUM(B3548)-WEEKNUM(EOMONTH(B3548,-1)+1)+1</f>
        <v>4</v>
      </c>
      <c r="AO3548" s="45" t="str">
        <f>MONTH(R3548)&amp;"/"&amp;YEAR(R3548)</f>
        <v>1/1900</v>
      </c>
      <c r="AP3548" s="45" t="e">
        <f>WEEKNUM(R3548)-WEEKNUM(EOMONTH(R3548,-1)+1)+1</f>
        <v>#NUM!</v>
      </c>
      <c r="AQ3548" s="45">
        <f>IF(AU3548="S",IF(Q3548="1. Aceitou o programa",R3548-B3548,0),0)</f>
        <v>0</v>
      </c>
      <c r="AR3548" s="45">
        <f>IF(AU3548="S",IF(AND(S3548&lt;&gt;"",R3548&lt;&gt;""),S3548-R3548,0),0)</f>
        <v>0</v>
      </c>
      <c r="AS3548" s="45">
        <f>IF(AU3548="S",IF(Q3548="1. Aceitou o programa",IF(OR(X3548="Não se Aplica",X3548=""),IF(OR(W3548="Não se Aplica",W3548=""),0,W3548-V3548),AVERAGE(X3548-W3548,W3548-V3548)),0),0)</f>
        <v>0</v>
      </c>
      <c r="AT3548" s="45">
        <f>IF(AU3548="S",IF(AND(Q3548="1. Aceitou o programa",AB3548="Realizada"),IFERROR(IF(AA3548="",0,AA3548-R3548),0),0),0)</f>
        <v>0</v>
      </c>
      <c r="AU3548" s="45" t="str">
        <f>_xlfn.XLOOKUP(U3548,'Lista Suspensa'!$AA$20:$AA$23,'Lista Suspensa'!$AB$20:$AB$23,"N/A")</f>
        <v>S</v>
      </c>
    </row>
    <row r="3549" spans="1:47" ht="12" customHeight="1" x14ac:dyDescent="0.3">
      <c r="A3549" s="87" t="s">
        <v>47</v>
      </c>
      <c r="B3549" s="88">
        <v>46104</v>
      </c>
      <c r="C3549" s="89" t="s">
        <v>48</v>
      </c>
      <c r="D3549" s="89" t="s">
        <v>49</v>
      </c>
      <c r="E3549" s="189">
        <v>86963184</v>
      </c>
      <c r="F3549" s="197" t="s">
        <v>8752</v>
      </c>
      <c r="G3549" s="90">
        <v>15133439806</v>
      </c>
      <c r="H3549" s="91">
        <v>23500</v>
      </c>
      <c r="I3549" s="89"/>
      <c r="J3549" s="89" t="s">
        <v>51</v>
      </c>
      <c r="K3549" s="89" t="s">
        <v>52</v>
      </c>
      <c r="L3549" s="89" t="s">
        <v>85</v>
      </c>
      <c r="M3549" s="89" t="s">
        <v>7823</v>
      </c>
      <c r="N3549" s="89" t="s">
        <v>197</v>
      </c>
      <c r="O3549" s="92" t="s">
        <v>8753</v>
      </c>
      <c r="P3549" s="93" t="s">
        <v>57</v>
      </c>
      <c r="Q3549" s="110" t="s">
        <v>5322</v>
      </c>
      <c r="R3549" s="94"/>
      <c r="S3549" s="95">
        <v>46168</v>
      </c>
      <c r="T3549" s="95" t="s">
        <v>5203</v>
      </c>
      <c r="U3549" s="95" t="s">
        <v>1125</v>
      </c>
      <c r="V3549" s="91">
        <v>46156</v>
      </c>
      <c r="W3549" s="91">
        <v>46164</v>
      </c>
      <c r="X3549" s="91">
        <v>46168</v>
      </c>
      <c r="Y3549" s="96"/>
      <c r="Z3549" s="89"/>
      <c r="AA3549" s="95"/>
      <c r="AB3549" s="89"/>
      <c r="AC3549" s="109"/>
      <c r="AD3549" s="89"/>
      <c r="AE3549" s="89"/>
      <c r="AF3549" s="191"/>
      <c r="AG3549" s="194"/>
      <c r="AH3549" s="193"/>
      <c r="AI3549" s="97"/>
      <c r="AJ3549" s="97"/>
      <c r="AK3549" s="97"/>
      <c r="AL3549" s="45" t="s">
        <v>67</v>
      </c>
      <c r="AM3549" s="160" t="str">
        <f>MONTH(B3549)&amp;"/"&amp;YEAR(B3549)</f>
        <v>3/2026</v>
      </c>
      <c r="AN3549" s="45">
        <f>WEEKNUM(B3549)-WEEKNUM(EOMONTH(B3549,-1)+1)+1</f>
        <v>4</v>
      </c>
      <c r="AO3549" s="45" t="str">
        <f>MONTH(R3549)&amp;"/"&amp;YEAR(R3549)</f>
        <v>1/1900</v>
      </c>
      <c r="AP3549" s="45" t="e">
        <f>WEEKNUM(R3549)-WEEKNUM(EOMONTH(R3549,-1)+1)+1</f>
        <v>#NUM!</v>
      </c>
      <c r="AQ3549" s="45">
        <f>IF(AU3549="S",IF(Q3549="1. Aceitou o programa",R3549-B3549,0),0)</f>
        <v>0</v>
      </c>
      <c r="AR3549" s="45">
        <f>IF(AU3549="S",IF(AND(S3549&lt;&gt;"",R3549&lt;&gt;""),S3549-R3549,0),0)</f>
        <v>0</v>
      </c>
      <c r="AS3549" s="45">
        <f>IF(AU3549="S",IF(Q3549="1. Aceitou o programa",IF(OR(X3549="Não se Aplica",X3549=""),IF(OR(W3549="Não se Aplica",W3549=""),0,W3549-V3549),AVERAGE(X3549-W3549,W3549-V3549)),0),0)</f>
        <v>0</v>
      </c>
      <c r="AT3549" s="45">
        <f>IF(AU3549="S",IF(AND(Q3549="1. Aceitou o programa",AB3549="Realizada"),IFERROR(IF(AA3549="",0,AA3549-R3549),0),0),0)</f>
        <v>0</v>
      </c>
      <c r="AU3549" s="45" t="str">
        <f>_xlfn.XLOOKUP(U3549,'Lista Suspensa'!$AA$20:$AA$23,'Lista Suspensa'!$AB$20:$AB$23,"N/A")</f>
        <v>S</v>
      </c>
    </row>
    <row r="3550" spans="1:47" ht="12" customHeight="1" x14ac:dyDescent="0.3">
      <c r="A3550" s="87" t="s">
        <v>47</v>
      </c>
      <c r="B3550" s="88">
        <v>46104</v>
      </c>
      <c r="C3550" s="89" t="s">
        <v>48</v>
      </c>
      <c r="D3550" s="89" t="s">
        <v>49</v>
      </c>
      <c r="E3550" s="189">
        <v>89971685</v>
      </c>
      <c r="F3550" s="197" t="s">
        <v>8754</v>
      </c>
      <c r="G3550" s="90">
        <v>16153767800</v>
      </c>
      <c r="H3550" s="91">
        <v>21091</v>
      </c>
      <c r="I3550" s="89"/>
      <c r="J3550" s="89" t="s">
        <v>51</v>
      </c>
      <c r="K3550" s="89" t="s">
        <v>52</v>
      </c>
      <c r="L3550" s="89" t="s">
        <v>2924</v>
      </c>
      <c r="M3550" s="89" t="s">
        <v>8755</v>
      </c>
      <c r="N3550" s="89" t="s">
        <v>150</v>
      </c>
      <c r="O3550" s="92" t="s">
        <v>8756</v>
      </c>
      <c r="P3550" s="93" t="s">
        <v>57</v>
      </c>
      <c r="Q3550" s="110" t="s">
        <v>5322</v>
      </c>
      <c r="R3550" s="94"/>
      <c r="S3550" s="95">
        <v>46168</v>
      </c>
      <c r="T3550" s="95" t="s">
        <v>5203</v>
      </c>
      <c r="U3550" s="95" t="s">
        <v>1125</v>
      </c>
      <c r="V3550" s="91">
        <v>46156</v>
      </c>
      <c r="W3550" s="91">
        <v>46164</v>
      </c>
      <c r="X3550" s="91">
        <v>46168</v>
      </c>
      <c r="Y3550" s="96"/>
      <c r="Z3550" s="89"/>
      <c r="AA3550" s="95"/>
      <c r="AB3550" s="89"/>
      <c r="AC3550" s="109"/>
      <c r="AD3550" s="89"/>
      <c r="AE3550" s="89"/>
      <c r="AF3550" s="191"/>
      <c r="AG3550" s="194"/>
      <c r="AH3550" s="193"/>
      <c r="AI3550" s="97"/>
      <c r="AJ3550" s="97"/>
      <c r="AK3550" s="97"/>
      <c r="AL3550" s="45" t="s">
        <v>67</v>
      </c>
      <c r="AM3550" s="160" t="str">
        <f>MONTH(B3550)&amp;"/"&amp;YEAR(B3550)</f>
        <v>3/2026</v>
      </c>
      <c r="AN3550" s="45">
        <f>WEEKNUM(B3550)-WEEKNUM(EOMONTH(B3550,-1)+1)+1</f>
        <v>4</v>
      </c>
      <c r="AO3550" s="45" t="str">
        <f>MONTH(R3550)&amp;"/"&amp;YEAR(R3550)</f>
        <v>1/1900</v>
      </c>
      <c r="AP3550" s="45" t="e">
        <f>WEEKNUM(R3550)-WEEKNUM(EOMONTH(R3550,-1)+1)+1</f>
        <v>#NUM!</v>
      </c>
      <c r="AQ3550" s="45">
        <f>IF(AU3550="S",IF(Q3550="1. Aceitou o programa",R3550-B3550,0),0)</f>
        <v>0</v>
      </c>
      <c r="AR3550" s="45">
        <f>IF(AU3550="S",IF(AND(S3550&lt;&gt;"",R3550&lt;&gt;""),S3550-R3550,0),0)</f>
        <v>0</v>
      </c>
      <c r="AS3550" s="45">
        <f>IF(AU3550="S",IF(Q3550="1. Aceitou o programa",IF(OR(X3550="Não se Aplica",X3550=""),IF(OR(W3550="Não se Aplica",W3550=""),0,W3550-V3550),AVERAGE(X3550-W3550,W3550-V3550)),0),0)</f>
        <v>0</v>
      </c>
      <c r="AT3550" s="45">
        <f>IF(AU3550="S",IF(AND(Q3550="1. Aceitou o programa",AB3550="Realizada"),IFERROR(IF(AA3550="",0,AA3550-R3550),0),0),0)</f>
        <v>0</v>
      </c>
      <c r="AU3550" s="45" t="str">
        <f>_xlfn.XLOOKUP(U3550,'Lista Suspensa'!$AA$20:$AA$23,'Lista Suspensa'!$AB$20:$AB$23,"N/A")</f>
        <v>S</v>
      </c>
    </row>
    <row r="3551" spans="1:47" ht="12" customHeight="1" x14ac:dyDescent="0.3">
      <c r="A3551" s="87" t="s">
        <v>47</v>
      </c>
      <c r="B3551" s="88">
        <v>46104</v>
      </c>
      <c r="C3551" s="89" t="s">
        <v>48</v>
      </c>
      <c r="D3551" s="89" t="s">
        <v>49</v>
      </c>
      <c r="E3551" s="189">
        <v>87019471</v>
      </c>
      <c r="F3551" s="197" t="s">
        <v>8757</v>
      </c>
      <c r="G3551" s="90">
        <v>3433770719</v>
      </c>
      <c r="H3551" s="91">
        <v>26854</v>
      </c>
      <c r="I3551" s="89"/>
      <c r="J3551" s="89" t="s">
        <v>84</v>
      </c>
      <c r="K3551" s="89" t="s">
        <v>76</v>
      </c>
      <c r="L3551" s="89" t="s">
        <v>95</v>
      </c>
      <c r="M3551" s="89" t="s">
        <v>510</v>
      </c>
      <c r="N3551" s="89" t="s">
        <v>344</v>
      </c>
      <c r="O3551" s="92" t="s">
        <v>8758</v>
      </c>
      <c r="P3551" s="93" t="s">
        <v>57</v>
      </c>
      <c r="Q3551" s="110" t="s">
        <v>5322</v>
      </c>
      <c r="R3551" s="94"/>
      <c r="S3551" s="95">
        <v>46168</v>
      </c>
      <c r="T3551" s="95" t="s">
        <v>5203</v>
      </c>
      <c r="U3551" s="95" t="s">
        <v>1125</v>
      </c>
      <c r="V3551" s="91">
        <v>46156</v>
      </c>
      <c r="W3551" s="91">
        <v>46164</v>
      </c>
      <c r="X3551" s="91">
        <v>46168</v>
      </c>
      <c r="Y3551" s="96"/>
      <c r="Z3551" s="89"/>
      <c r="AA3551" s="95"/>
      <c r="AB3551" s="89"/>
      <c r="AC3551" s="109"/>
      <c r="AD3551" s="89"/>
      <c r="AE3551" s="89"/>
      <c r="AF3551" s="191"/>
      <c r="AG3551" s="194"/>
      <c r="AH3551" s="193"/>
      <c r="AI3551" s="97"/>
      <c r="AJ3551" s="97"/>
      <c r="AK3551" s="97"/>
      <c r="AL3551" s="45" t="s">
        <v>67</v>
      </c>
      <c r="AM3551" s="160" t="str">
        <f>MONTH(B3551)&amp;"/"&amp;YEAR(B3551)</f>
        <v>3/2026</v>
      </c>
      <c r="AN3551" s="45">
        <f>WEEKNUM(B3551)-WEEKNUM(EOMONTH(B3551,-1)+1)+1</f>
        <v>4</v>
      </c>
      <c r="AO3551" s="45" t="str">
        <f>MONTH(R3551)&amp;"/"&amp;YEAR(R3551)</f>
        <v>1/1900</v>
      </c>
      <c r="AP3551" s="45" t="e">
        <f>WEEKNUM(R3551)-WEEKNUM(EOMONTH(R3551,-1)+1)+1</f>
        <v>#NUM!</v>
      </c>
      <c r="AQ3551" s="45">
        <f>IF(AU3551="S",IF(Q3551="1. Aceitou o programa",R3551-B3551,0),0)</f>
        <v>0</v>
      </c>
      <c r="AR3551" s="45">
        <f>IF(AU3551="S",IF(AND(S3551&lt;&gt;"",R3551&lt;&gt;""),S3551-R3551,0),0)</f>
        <v>0</v>
      </c>
      <c r="AS3551" s="45">
        <f>IF(AU3551="S",IF(Q3551="1. Aceitou o programa",IF(OR(X3551="Não se Aplica",X3551=""),IF(OR(W3551="Não se Aplica",W3551=""),0,W3551-V3551),AVERAGE(X3551-W3551,W3551-V3551)),0),0)</f>
        <v>0</v>
      </c>
      <c r="AT3551" s="45">
        <f>IF(AU3551="S",IF(AND(Q3551="1. Aceitou o programa",AB3551="Realizada"),IFERROR(IF(AA3551="",0,AA3551-R3551),0),0),0)</f>
        <v>0</v>
      </c>
      <c r="AU3551" s="45" t="str">
        <f>_xlfn.XLOOKUP(U3551,'Lista Suspensa'!$AA$20:$AA$23,'Lista Suspensa'!$AB$20:$AB$23,"N/A")</f>
        <v>S</v>
      </c>
    </row>
    <row r="3552" spans="1:47" ht="12" customHeight="1" x14ac:dyDescent="0.3">
      <c r="A3552" s="87" t="s">
        <v>47</v>
      </c>
      <c r="B3552" s="88">
        <v>46104</v>
      </c>
      <c r="C3552" s="89" t="s">
        <v>48</v>
      </c>
      <c r="D3552" s="89" t="s">
        <v>49</v>
      </c>
      <c r="E3552" s="189">
        <v>87035156</v>
      </c>
      <c r="F3552" s="197" t="s">
        <v>8759</v>
      </c>
      <c r="G3552" s="90">
        <v>83271570787</v>
      </c>
      <c r="H3552" s="91">
        <v>24556</v>
      </c>
      <c r="I3552" s="89"/>
      <c r="J3552" s="89" t="s">
        <v>51</v>
      </c>
      <c r="K3552" s="89" t="s">
        <v>76</v>
      </c>
      <c r="L3552" s="89" t="s">
        <v>370</v>
      </c>
      <c r="M3552" s="89" t="s">
        <v>8760</v>
      </c>
      <c r="N3552" s="89" t="s">
        <v>344</v>
      </c>
      <c r="O3552" s="92" t="s">
        <v>8761</v>
      </c>
      <c r="P3552" s="93" t="s">
        <v>57</v>
      </c>
      <c r="Q3552" s="110" t="s">
        <v>5322</v>
      </c>
      <c r="R3552" s="94"/>
      <c r="S3552" s="95">
        <v>46168</v>
      </c>
      <c r="T3552" s="95" t="s">
        <v>5203</v>
      </c>
      <c r="U3552" s="95" t="s">
        <v>1125</v>
      </c>
      <c r="V3552" s="91">
        <v>46156</v>
      </c>
      <c r="W3552" s="91">
        <v>46164</v>
      </c>
      <c r="X3552" s="91">
        <v>46168</v>
      </c>
      <c r="Y3552" s="96"/>
      <c r="Z3552" s="89"/>
      <c r="AA3552" s="95"/>
      <c r="AB3552" s="89"/>
      <c r="AC3552" s="109"/>
      <c r="AD3552" s="89"/>
      <c r="AE3552" s="89"/>
      <c r="AF3552" s="191"/>
      <c r="AG3552" s="194"/>
      <c r="AH3552" s="193"/>
      <c r="AI3552" s="97"/>
      <c r="AJ3552" s="97"/>
      <c r="AK3552" s="97"/>
      <c r="AL3552" s="45" t="s">
        <v>67</v>
      </c>
      <c r="AM3552" s="160" t="str">
        <f>MONTH(B3552)&amp;"/"&amp;YEAR(B3552)</f>
        <v>3/2026</v>
      </c>
      <c r="AN3552" s="45">
        <f>WEEKNUM(B3552)-WEEKNUM(EOMONTH(B3552,-1)+1)+1</f>
        <v>4</v>
      </c>
      <c r="AO3552" s="45" t="str">
        <f>MONTH(R3552)&amp;"/"&amp;YEAR(R3552)</f>
        <v>1/1900</v>
      </c>
      <c r="AP3552" s="45" t="e">
        <f>WEEKNUM(R3552)-WEEKNUM(EOMONTH(R3552,-1)+1)+1</f>
        <v>#NUM!</v>
      </c>
      <c r="AQ3552" s="45">
        <f>IF(AU3552="S",IF(Q3552="1. Aceitou o programa",R3552-B3552,0),0)</f>
        <v>0</v>
      </c>
      <c r="AR3552" s="45">
        <f>IF(AU3552="S",IF(AND(S3552&lt;&gt;"",R3552&lt;&gt;""),S3552-R3552,0),0)</f>
        <v>0</v>
      </c>
      <c r="AS3552" s="45">
        <f>IF(AU3552="S",IF(Q3552="1. Aceitou o programa",IF(OR(X3552="Não se Aplica",X3552=""),IF(OR(W3552="Não se Aplica",W3552=""),0,W3552-V3552),AVERAGE(X3552-W3552,W3552-V3552)),0),0)</f>
        <v>0</v>
      </c>
      <c r="AT3552" s="45">
        <f>IF(AU3552="S",IF(AND(Q3552="1. Aceitou o programa",AB3552="Realizada"),IFERROR(IF(AA3552="",0,AA3552-R3552),0),0),0)</f>
        <v>0</v>
      </c>
      <c r="AU3552" s="45" t="str">
        <f>_xlfn.XLOOKUP(U3552,'Lista Suspensa'!$AA$20:$AA$23,'Lista Suspensa'!$AB$20:$AB$23,"N/A")</f>
        <v>S</v>
      </c>
    </row>
    <row r="3553" spans="1:47" ht="12" customHeight="1" x14ac:dyDescent="0.3">
      <c r="A3553" s="87" t="s">
        <v>47</v>
      </c>
      <c r="B3553" s="88">
        <v>46104</v>
      </c>
      <c r="C3553" s="89" t="s">
        <v>48</v>
      </c>
      <c r="D3553" s="89" t="s">
        <v>49</v>
      </c>
      <c r="E3553" s="189">
        <v>87044352</v>
      </c>
      <c r="F3553" s="197" t="s">
        <v>8762</v>
      </c>
      <c r="G3553" s="90">
        <v>26794354861</v>
      </c>
      <c r="H3553" s="91">
        <v>28793</v>
      </c>
      <c r="I3553" s="89"/>
      <c r="J3553" s="89" t="s">
        <v>84</v>
      </c>
      <c r="K3553" s="89" t="s">
        <v>52</v>
      </c>
      <c r="L3553" s="89" t="s">
        <v>53</v>
      </c>
      <c r="M3553" s="89" t="s">
        <v>8631</v>
      </c>
      <c r="N3553" s="89" t="s">
        <v>137</v>
      </c>
      <c r="O3553" s="92" t="s">
        <v>8763</v>
      </c>
      <c r="P3553" s="93" t="s">
        <v>57</v>
      </c>
      <c r="Q3553" s="110" t="s">
        <v>5322</v>
      </c>
      <c r="R3553" s="94"/>
      <c r="S3553" s="95">
        <v>46168</v>
      </c>
      <c r="T3553" s="95" t="s">
        <v>5203</v>
      </c>
      <c r="U3553" s="95" t="s">
        <v>1125</v>
      </c>
      <c r="V3553" s="91">
        <v>46156</v>
      </c>
      <c r="W3553" s="91">
        <v>46164</v>
      </c>
      <c r="X3553" s="91">
        <v>46168</v>
      </c>
      <c r="Y3553" s="96"/>
      <c r="Z3553" s="89"/>
      <c r="AA3553" s="95"/>
      <c r="AB3553" s="89"/>
      <c r="AC3553" s="109"/>
      <c r="AD3553" s="89"/>
      <c r="AE3553" s="89"/>
      <c r="AF3553" s="191"/>
      <c r="AG3553" s="194"/>
      <c r="AH3553" s="193"/>
      <c r="AI3553" s="97"/>
      <c r="AJ3553" s="97"/>
      <c r="AK3553" s="97"/>
      <c r="AL3553" s="45" t="s">
        <v>67</v>
      </c>
      <c r="AM3553" s="160" t="str">
        <f>MONTH(B3553)&amp;"/"&amp;YEAR(B3553)</f>
        <v>3/2026</v>
      </c>
      <c r="AN3553" s="45">
        <f>WEEKNUM(B3553)-WEEKNUM(EOMONTH(B3553,-1)+1)+1</f>
        <v>4</v>
      </c>
      <c r="AO3553" s="45" t="str">
        <f>MONTH(R3553)&amp;"/"&amp;YEAR(R3553)</f>
        <v>1/1900</v>
      </c>
      <c r="AP3553" s="45" t="e">
        <f>WEEKNUM(R3553)-WEEKNUM(EOMONTH(R3553,-1)+1)+1</f>
        <v>#NUM!</v>
      </c>
      <c r="AQ3553" s="45">
        <f>IF(AU3553="S",IF(Q3553="1. Aceitou o programa",R3553-B3553,0),0)</f>
        <v>0</v>
      </c>
      <c r="AR3553" s="45">
        <f>IF(AU3553="S",IF(AND(S3553&lt;&gt;"",R3553&lt;&gt;""),S3553-R3553,0),0)</f>
        <v>0</v>
      </c>
      <c r="AS3553" s="45">
        <f>IF(AU3553="S",IF(Q3553="1. Aceitou o programa",IF(OR(X3553="Não se Aplica",X3553=""),IF(OR(W3553="Não se Aplica",W3553=""),0,W3553-V3553),AVERAGE(X3553-W3553,W3553-V3553)),0),0)</f>
        <v>0</v>
      </c>
      <c r="AT3553" s="45">
        <f>IF(AU3553="S",IF(AND(Q3553="1. Aceitou o programa",AB3553="Realizada"),IFERROR(IF(AA3553="",0,AA3553-R3553),0),0),0)</f>
        <v>0</v>
      </c>
      <c r="AU3553" s="45" t="str">
        <f>_xlfn.XLOOKUP(U3553,'Lista Suspensa'!$AA$20:$AA$23,'Lista Suspensa'!$AB$20:$AB$23,"N/A")</f>
        <v>S</v>
      </c>
    </row>
    <row r="3554" spans="1:47" ht="12" customHeight="1" x14ac:dyDescent="0.3">
      <c r="A3554" s="87" t="s">
        <v>47</v>
      </c>
      <c r="B3554" s="88">
        <v>46104</v>
      </c>
      <c r="C3554" s="89" t="s">
        <v>48</v>
      </c>
      <c r="D3554" s="89" t="s">
        <v>49</v>
      </c>
      <c r="E3554" s="189">
        <v>93893825</v>
      </c>
      <c r="F3554" s="197" t="s">
        <v>8764</v>
      </c>
      <c r="G3554" s="90">
        <v>5475150737</v>
      </c>
      <c r="H3554" s="91">
        <v>28981</v>
      </c>
      <c r="I3554" s="89"/>
      <c r="J3554" s="89" t="s">
        <v>84</v>
      </c>
      <c r="K3554" s="89" t="s">
        <v>76</v>
      </c>
      <c r="L3554" s="89" t="s">
        <v>95</v>
      </c>
      <c r="M3554" s="89" t="s">
        <v>487</v>
      </c>
      <c r="N3554" s="89" t="s">
        <v>449</v>
      </c>
      <c r="O3554" s="92" t="s">
        <v>8765</v>
      </c>
      <c r="P3554" s="93" t="s">
        <v>57</v>
      </c>
      <c r="Q3554" s="110" t="s">
        <v>5322</v>
      </c>
      <c r="R3554" s="94"/>
      <c r="S3554" s="95">
        <v>46168</v>
      </c>
      <c r="T3554" s="95" t="s">
        <v>5203</v>
      </c>
      <c r="U3554" s="95" t="s">
        <v>1125</v>
      </c>
      <c r="V3554" s="91">
        <v>46156</v>
      </c>
      <c r="W3554" s="91">
        <v>46164</v>
      </c>
      <c r="X3554" s="91">
        <v>46168</v>
      </c>
      <c r="Y3554" s="96"/>
      <c r="Z3554" s="89"/>
      <c r="AA3554" s="95"/>
      <c r="AB3554" s="89"/>
      <c r="AC3554" s="109"/>
      <c r="AD3554" s="89"/>
      <c r="AE3554" s="89"/>
      <c r="AF3554" s="191"/>
      <c r="AG3554" s="194"/>
      <c r="AH3554" s="193"/>
      <c r="AI3554" s="97"/>
      <c r="AJ3554" s="97"/>
      <c r="AK3554" s="97"/>
      <c r="AL3554" s="45" t="s">
        <v>67</v>
      </c>
      <c r="AM3554" s="160" t="str">
        <f>MONTH(B3554)&amp;"/"&amp;YEAR(B3554)</f>
        <v>3/2026</v>
      </c>
      <c r="AN3554" s="45">
        <f>WEEKNUM(B3554)-WEEKNUM(EOMONTH(B3554,-1)+1)+1</f>
        <v>4</v>
      </c>
      <c r="AO3554" s="45" t="str">
        <f>MONTH(R3554)&amp;"/"&amp;YEAR(R3554)</f>
        <v>1/1900</v>
      </c>
      <c r="AP3554" s="45" t="e">
        <f>WEEKNUM(R3554)-WEEKNUM(EOMONTH(R3554,-1)+1)+1</f>
        <v>#NUM!</v>
      </c>
      <c r="AQ3554" s="45">
        <f>IF(AU3554="S",IF(Q3554="1. Aceitou o programa",R3554-B3554,0),0)</f>
        <v>0</v>
      </c>
      <c r="AR3554" s="45">
        <f>IF(AU3554="S",IF(AND(S3554&lt;&gt;"",R3554&lt;&gt;""),S3554-R3554,0),0)</f>
        <v>0</v>
      </c>
      <c r="AS3554" s="45">
        <f>IF(AU3554="S",IF(Q3554="1. Aceitou o programa",IF(OR(X3554="Não se Aplica",X3554=""),IF(OR(W3554="Não se Aplica",W3554=""),0,W3554-V3554),AVERAGE(X3554-W3554,W3554-V3554)),0),0)</f>
        <v>0</v>
      </c>
      <c r="AT3554" s="45">
        <f>IF(AU3554="S",IF(AND(Q3554="1. Aceitou o programa",AB3554="Realizada"),IFERROR(IF(AA3554="",0,AA3554-R3554),0),0),0)</f>
        <v>0</v>
      </c>
      <c r="AU3554" s="45" t="str">
        <f>_xlfn.XLOOKUP(U3554,'Lista Suspensa'!$AA$20:$AA$23,'Lista Suspensa'!$AB$20:$AB$23,"N/A")</f>
        <v>S</v>
      </c>
    </row>
    <row r="3555" spans="1:47" ht="12" customHeight="1" x14ac:dyDescent="0.3">
      <c r="A3555" s="87" t="s">
        <v>47</v>
      </c>
      <c r="B3555" s="88">
        <v>46104</v>
      </c>
      <c r="C3555" s="89" t="s">
        <v>48</v>
      </c>
      <c r="D3555" s="89" t="s">
        <v>49</v>
      </c>
      <c r="E3555" s="189">
        <v>89168955</v>
      </c>
      <c r="F3555" s="197" t="s">
        <v>8766</v>
      </c>
      <c r="G3555" s="90">
        <v>44053684811</v>
      </c>
      <c r="H3555" s="91">
        <v>35125</v>
      </c>
      <c r="I3555" s="89"/>
      <c r="J3555" s="89" t="s">
        <v>51</v>
      </c>
      <c r="K3555" s="89" t="s">
        <v>52</v>
      </c>
      <c r="L3555" s="89" t="s">
        <v>619</v>
      </c>
      <c r="M3555" s="89" t="s">
        <v>8767</v>
      </c>
      <c r="N3555" s="89" t="s">
        <v>449</v>
      </c>
      <c r="O3555" s="92" t="s">
        <v>8768</v>
      </c>
      <c r="P3555" s="93" t="s">
        <v>57</v>
      </c>
      <c r="Q3555" s="110" t="s">
        <v>5322</v>
      </c>
      <c r="R3555" s="94"/>
      <c r="S3555" s="95">
        <v>46168</v>
      </c>
      <c r="T3555" s="95" t="s">
        <v>5203</v>
      </c>
      <c r="U3555" s="95" t="s">
        <v>1125</v>
      </c>
      <c r="V3555" s="91">
        <v>46156</v>
      </c>
      <c r="W3555" s="91">
        <v>46164</v>
      </c>
      <c r="X3555" s="91">
        <v>46168</v>
      </c>
      <c r="Y3555" s="96"/>
      <c r="Z3555" s="89"/>
      <c r="AA3555" s="95"/>
      <c r="AB3555" s="89"/>
      <c r="AC3555" s="109"/>
      <c r="AD3555" s="89"/>
      <c r="AE3555" s="89"/>
      <c r="AF3555" s="191"/>
      <c r="AG3555" s="194"/>
      <c r="AH3555" s="193"/>
      <c r="AI3555" s="97"/>
      <c r="AJ3555" s="97"/>
      <c r="AK3555" s="97"/>
      <c r="AL3555" s="45" t="s">
        <v>67</v>
      </c>
      <c r="AM3555" s="160" t="str">
        <f>MONTH(B3555)&amp;"/"&amp;YEAR(B3555)</f>
        <v>3/2026</v>
      </c>
      <c r="AN3555" s="45">
        <f>WEEKNUM(B3555)-WEEKNUM(EOMONTH(B3555,-1)+1)+1</f>
        <v>4</v>
      </c>
      <c r="AO3555" s="45" t="str">
        <f>MONTH(R3555)&amp;"/"&amp;YEAR(R3555)</f>
        <v>1/1900</v>
      </c>
      <c r="AP3555" s="45" t="e">
        <f>WEEKNUM(R3555)-WEEKNUM(EOMONTH(R3555,-1)+1)+1</f>
        <v>#NUM!</v>
      </c>
      <c r="AQ3555" s="45">
        <f>IF(AU3555="S",IF(Q3555="1. Aceitou o programa",R3555-B3555,0),0)</f>
        <v>0</v>
      </c>
      <c r="AR3555" s="45">
        <f>IF(AU3555="S",IF(AND(S3555&lt;&gt;"",R3555&lt;&gt;""),S3555-R3555,0),0)</f>
        <v>0</v>
      </c>
      <c r="AS3555" s="45">
        <f>IF(AU3555="S",IF(Q3555="1. Aceitou o programa",IF(OR(X3555="Não se Aplica",X3555=""),IF(OR(W3555="Não se Aplica",W3555=""),0,W3555-V3555),AVERAGE(X3555-W3555,W3555-V3555)),0),0)</f>
        <v>0</v>
      </c>
      <c r="AT3555" s="45">
        <f>IF(AU3555="S",IF(AND(Q3555="1. Aceitou o programa",AB3555="Realizada"),IFERROR(IF(AA3555="",0,AA3555-R3555),0),0),0)</f>
        <v>0</v>
      </c>
      <c r="AU3555" s="45" t="str">
        <f>_xlfn.XLOOKUP(U3555,'Lista Suspensa'!$AA$20:$AA$23,'Lista Suspensa'!$AB$20:$AB$23,"N/A")</f>
        <v>S</v>
      </c>
    </row>
    <row r="3556" spans="1:47" ht="12" customHeight="1" x14ac:dyDescent="0.3">
      <c r="A3556" s="87" t="s">
        <v>47</v>
      </c>
      <c r="B3556" s="88">
        <v>46104</v>
      </c>
      <c r="C3556" s="89" t="s">
        <v>48</v>
      </c>
      <c r="D3556" s="89" t="s">
        <v>49</v>
      </c>
      <c r="E3556" s="189">
        <v>89439651</v>
      </c>
      <c r="F3556" s="197" t="s">
        <v>8769</v>
      </c>
      <c r="G3556" s="90">
        <v>46555406801</v>
      </c>
      <c r="H3556" s="91">
        <v>36157</v>
      </c>
      <c r="I3556" s="89"/>
      <c r="J3556" s="89" t="s">
        <v>84</v>
      </c>
      <c r="K3556" s="89" t="s">
        <v>52</v>
      </c>
      <c r="L3556" s="89" t="s">
        <v>85</v>
      </c>
      <c r="M3556" s="89" t="s">
        <v>513</v>
      </c>
      <c r="N3556" s="89" t="s">
        <v>197</v>
      </c>
      <c r="O3556" s="92" t="s">
        <v>8770</v>
      </c>
      <c r="P3556" s="93" t="s">
        <v>57</v>
      </c>
      <c r="Q3556" s="110" t="s">
        <v>5322</v>
      </c>
      <c r="R3556" s="94"/>
      <c r="S3556" s="95">
        <v>46168</v>
      </c>
      <c r="T3556" s="95" t="s">
        <v>5203</v>
      </c>
      <c r="U3556" s="95" t="s">
        <v>1125</v>
      </c>
      <c r="V3556" s="91">
        <v>46156</v>
      </c>
      <c r="W3556" s="91">
        <v>46164</v>
      </c>
      <c r="X3556" s="91">
        <v>46168</v>
      </c>
      <c r="Y3556" s="96"/>
      <c r="Z3556" s="89"/>
      <c r="AA3556" s="95"/>
      <c r="AB3556" s="89"/>
      <c r="AC3556" s="109"/>
      <c r="AD3556" s="89"/>
      <c r="AE3556" s="89"/>
      <c r="AF3556" s="191"/>
      <c r="AG3556" s="194"/>
      <c r="AH3556" s="193"/>
      <c r="AI3556" s="97"/>
      <c r="AJ3556" s="97"/>
      <c r="AK3556" s="97"/>
      <c r="AL3556" s="45" t="s">
        <v>67</v>
      </c>
      <c r="AM3556" s="160" t="str">
        <f>MONTH(B3556)&amp;"/"&amp;YEAR(B3556)</f>
        <v>3/2026</v>
      </c>
      <c r="AN3556" s="45">
        <f>WEEKNUM(B3556)-WEEKNUM(EOMONTH(B3556,-1)+1)+1</f>
        <v>4</v>
      </c>
      <c r="AO3556" s="45" t="str">
        <f>MONTH(R3556)&amp;"/"&amp;YEAR(R3556)</f>
        <v>1/1900</v>
      </c>
      <c r="AP3556" s="45" t="e">
        <f>WEEKNUM(R3556)-WEEKNUM(EOMONTH(R3556,-1)+1)+1</f>
        <v>#NUM!</v>
      </c>
      <c r="AQ3556" s="45">
        <f>IF(AU3556="S",IF(Q3556="1. Aceitou o programa",R3556-B3556,0),0)</f>
        <v>0</v>
      </c>
      <c r="AR3556" s="45">
        <f>IF(AU3556="S",IF(AND(S3556&lt;&gt;"",R3556&lt;&gt;""),S3556-R3556,0),0)</f>
        <v>0</v>
      </c>
      <c r="AS3556" s="45">
        <f>IF(AU3556="S",IF(Q3556="1. Aceitou o programa",IF(OR(X3556="Não se Aplica",X3556=""),IF(OR(W3556="Não se Aplica",W3556=""),0,W3556-V3556),AVERAGE(X3556-W3556,W3556-V3556)),0),0)</f>
        <v>0</v>
      </c>
      <c r="AT3556" s="45">
        <f>IF(AU3556="S",IF(AND(Q3556="1. Aceitou o programa",AB3556="Realizada"),IFERROR(IF(AA3556="",0,AA3556-R3556),0),0),0)</f>
        <v>0</v>
      </c>
      <c r="AU3556" s="45" t="str">
        <f>_xlfn.XLOOKUP(U3556,'Lista Suspensa'!$AA$20:$AA$23,'Lista Suspensa'!$AB$20:$AB$23,"N/A")</f>
        <v>S</v>
      </c>
    </row>
    <row r="3557" spans="1:47" ht="12" customHeight="1" x14ac:dyDescent="0.3">
      <c r="A3557" s="87" t="s">
        <v>47</v>
      </c>
      <c r="B3557" s="88">
        <v>46104</v>
      </c>
      <c r="C3557" s="89" t="s">
        <v>48</v>
      </c>
      <c r="D3557" s="89" t="s">
        <v>49</v>
      </c>
      <c r="E3557" s="189">
        <v>92945237</v>
      </c>
      <c r="F3557" s="197" t="s">
        <v>8771</v>
      </c>
      <c r="G3557" s="90">
        <v>13550066864</v>
      </c>
      <c r="H3557" s="91">
        <v>26521</v>
      </c>
      <c r="I3557" s="89"/>
      <c r="J3557" s="89" t="s">
        <v>51</v>
      </c>
      <c r="K3557" s="89" t="s">
        <v>52</v>
      </c>
      <c r="L3557" s="89" t="s">
        <v>85</v>
      </c>
      <c r="M3557" s="89" t="s">
        <v>2835</v>
      </c>
      <c r="N3557" s="89" t="s">
        <v>137</v>
      </c>
      <c r="O3557" s="92" t="s">
        <v>8772</v>
      </c>
      <c r="P3557" s="93" t="s">
        <v>57</v>
      </c>
      <c r="Q3557" s="110" t="s">
        <v>5322</v>
      </c>
      <c r="R3557" s="94"/>
      <c r="S3557" s="95">
        <v>46168</v>
      </c>
      <c r="T3557" s="95" t="s">
        <v>5203</v>
      </c>
      <c r="U3557" s="95" t="s">
        <v>1125</v>
      </c>
      <c r="V3557" s="91">
        <v>46156</v>
      </c>
      <c r="W3557" s="91">
        <v>46164</v>
      </c>
      <c r="X3557" s="91">
        <v>46168</v>
      </c>
      <c r="Y3557" s="96"/>
      <c r="Z3557" s="89"/>
      <c r="AA3557" s="95"/>
      <c r="AB3557" s="89"/>
      <c r="AC3557" s="109"/>
      <c r="AD3557" s="89"/>
      <c r="AE3557" s="89"/>
      <c r="AF3557" s="191"/>
      <c r="AG3557" s="194"/>
      <c r="AH3557" s="193"/>
      <c r="AI3557" s="97"/>
      <c r="AJ3557" s="97"/>
      <c r="AK3557" s="97"/>
      <c r="AL3557" s="45" t="s">
        <v>67</v>
      </c>
      <c r="AM3557" s="160" t="str">
        <f>MONTH(B3557)&amp;"/"&amp;YEAR(B3557)</f>
        <v>3/2026</v>
      </c>
      <c r="AN3557" s="45">
        <f>WEEKNUM(B3557)-WEEKNUM(EOMONTH(B3557,-1)+1)+1</f>
        <v>4</v>
      </c>
      <c r="AO3557" s="45" t="str">
        <f>MONTH(R3557)&amp;"/"&amp;YEAR(R3557)</f>
        <v>1/1900</v>
      </c>
      <c r="AP3557" s="45" t="e">
        <f>WEEKNUM(R3557)-WEEKNUM(EOMONTH(R3557,-1)+1)+1</f>
        <v>#NUM!</v>
      </c>
      <c r="AQ3557" s="45">
        <f>IF(AU3557="S",IF(Q3557="1. Aceitou o programa",R3557-B3557,0),0)</f>
        <v>0</v>
      </c>
      <c r="AR3557" s="45">
        <f>IF(AU3557="S",IF(AND(S3557&lt;&gt;"",R3557&lt;&gt;""),S3557-R3557,0),0)</f>
        <v>0</v>
      </c>
      <c r="AS3557" s="45">
        <f>IF(AU3557="S",IF(Q3557="1. Aceitou o programa",IF(OR(X3557="Não se Aplica",X3557=""),IF(OR(W3557="Não se Aplica",W3557=""),0,W3557-V3557),AVERAGE(X3557-W3557,W3557-V3557)),0),0)</f>
        <v>0</v>
      </c>
      <c r="AT3557" s="45">
        <f>IF(AU3557="S",IF(AND(Q3557="1. Aceitou o programa",AB3557="Realizada"),IFERROR(IF(AA3557="",0,AA3557-R3557),0),0),0)</f>
        <v>0</v>
      </c>
      <c r="AU3557" s="45" t="str">
        <f>_xlfn.XLOOKUP(U3557,'Lista Suspensa'!$AA$20:$AA$23,'Lista Suspensa'!$AB$20:$AB$23,"N/A")</f>
        <v>S</v>
      </c>
    </row>
    <row r="3558" spans="1:47" ht="12" customHeight="1" x14ac:dyDescent="0.3">
      <c r="A3558" s="87" t="s">
        <v>47</v>
      </c>
      <c r="B3558" s="88">
        <v>46104</v>
      </c>
      <c r="C3558" s="89" t="s">
        <v>48</v>
      </c>
      <c r="D3558" s="89" t="s">
        <v>49</v>
      </c>
      <c r="E3558" s="189">
        <v>94046745</v>
      </c>
      <c r="F3558" s="197" t="s">
        <v>8773</v>
      </c>
      <c r="G3558" s="90">
        <v>49934381842</v>
      </c>
      <c r="H3558" s="91">
        <v>38597</v>
      </c>
      <c r="I3558" s="89"/>
      <c r="J3558" s="89" t="s">
        <v>51</v>
      </c>
      <c r="K3558" s="89" t="s">
        <v>52</v>
      </c>
      <c r="L3558" s="89" t="s">
        <v>85</v>
      </c>
      <c r="M3558" s="89" t="s">
        <v>8774</v>
      </c>
      <c r="N3558" s="89" t="s">
        <v>137</v>
      </c>
      <c r="O3558" s="92" t="s">
        <v>8775</v>
      </c>
      <c r="P3558" s="93" t="s">
        <v>57</v>
      </c>
      <c r="Q3558" s="110" t="s">
        <v>5322</v>
      </c>
      <c r="R3558" s="94"/>
      <c r="S3558" s="95">
        <v>46168</v>
      </c>
      <c r="T3558" s="95" t="s">
        <v>5203</v>
      </c>
      <c r="U3558" s="95" t="s">
        <v>1125</v>
      </c>
      <c r="V3558" s="91">
        <v>46156</v>
      </c>
      <c r="W3558" s="91">
        <v>46164</v>
      </c>
      <c r="X3558" s="91">
        <v>46168</v>
      </c>
      <c r="Y3558" s="96"/>
      <c r="Z3558" s="89"/>
      <c r="AA3558" s="95"/>
      <c r="AB3558" s="89"/>
      <c r="AC3558" s="109"/>
      <c r="AD3558" s="89"/>
      <c r="AE3558" s="89"/>
      <c r="AF3558" s="191"/>
      <c r="AG3558" s="194"/>
      <c r="AH3558" s="193"/>
      <c r="AI3558" s="97"/>
      <c r="AJ3558" s="97"/>
      <c r="AK3558" s="97"/>
      <c r="AL3558" s="45" t="s">
        <v>67</v>
      </c>
      <c r="AM3558" s="160" t="str">
        <f>MONTH(B3558)&amp;"/"&amp;YEAR(B3558)</f>
        <v>3/2026</v>
      </c>
      <c r="AN3558" s="45">
        <f>WEEKNUM(B3558)-WEEKNUM(EOMONTH(B3558,-1)+1)+1</f>
        <v>4</v>
      </c>
      <c r="AO3558" s="45" t="str">
        <f>MONTH(R3558)&amp;"/"&amp;YEAR(R3558)</f>
        <v>1/1900</v>
      </c>
      <c r="AP3558" s="45" t="e">
        <f>WEEKNUM(R3558)-WEEKNUM(EOMONTH(R3558,-1)+1)+1</f>
        <v>#NUM!</v>
      </c>
      <c r="AQ3558" s="45">
        <f>IF(AU3558="S",IF(Q3558="1. Aceitou o programa",R3558-B3558,0),0)</f>
        <v>0</v>
      </c>
      <c r="AR3558" s="45">
        <f>IF(AU3558="S",IF(AND(S3558&lt;&gt;"",R3558&lt;&gt;""),S3558-R3558,0),0)</f>
        <v>0</v>
      </c>
      <c r="AS3558" s="45">
        <f>IF(AU3558="S",IF(Q3558="1. Aceitou o programa",IF(OR(X3558="Não se Aplica",X3558=""),IF(OR(W3558="Não se Aplica",W3558=""),0,W3558-V3558),AVERAGE(X3558-W3558,W3558-V3558)),0),0)</f>
        <v>0</v>
      </c>
      <c r="AT3558" s="45">
        <f>IF(AU3558="S",IF(AND(Q3558="1. Aceitou o programa",AB3558="Realizada"),IFERROR(IF(AA3558="",0,AA3558-R3558),0),0),0)</f>
        <v>0</v>
      </c>
      <c r="AU3558" s="45" t="str">
        <f>_xlfn.XLOOKUP(U3558,'Lista Suspensa'!$AA$20:$AA$23,'Lista Suspensa'!$AB$20:$AB$23,"N/A")</f>
        <v>S</v>
      </c>
    </row>
    <row r="3559" spans="1:47" ht="12" customHeight="1" x14ac:dyDescent="0.3">
      <c r="A3559" s="87" t="s">
        <v>47</v>
      </c>
      <c r="B3559" s="88">
        <v>46104</v>
      </c>
      <c r="C3559" s="89" t="s">
        <v>48</v>
      </c>
      <c r="D3559" s="89" t="s">
        <v>49</v>
      </c>
      <c r="E3559" s="189">
        <v>93452195</v>
      </c>
      <c r="F3559" s="197" t="s">
        <v>8776</v>
      </c>
      <c r="G3559" s="90">
        <v>49600604843</v>
      </c>
      <c r="H3559" s="91">
        <v>38903</v>
      </c>
      <c r="I3559" s="89"/>
      <c r="J3559" s="89" t="s">
        <v>84</v>
      </c>
      <c r="K3559" s="89" t="s">
        <v>52</v>
      </c>
      <c r="L3559" s="89" t="s">
        <v>85</v>
      </c>
      <c r="M3559" s="89" t="s">
        <v>234</v>
      </c>
      <c r="N3559" s="89" t="s">
        <v>137</v>
      </c>
      <c r="O3559" s="92" t="s">
        <v>8777</v>
      </c>
      <c r="P3559" s="93" t="s">
        <v>57</v>
      </c>
      <c r="Q3559" s="110" t="s">
        <v>5322</v>
      </c>
      <c r="R3559" s="94"/>
      <c r="S3559" s="95">
        <v>46168</v>
      </c>
      <c r="T3559" s="95" t="s">
        <v>5203</v>
      </c>
      <c r="U3559" s="95" t="s">
        <v>1125</v>
      </c>
      <c r="V3559" s="91">
        <v>46156</v>
      </c>
      <c r="W3559" s="91">
        <v>46164</v>
      </c>
      <c r="X3559" s="91">
        <v>46168</v>
      </c>
      <c r="Y3559" s="96"/>
      <c r="Z3559" s="89"/>
      <c r="AA3559" s="95"/>
      <c r="AB3559" s="89"/>
      <c r="AC3559" s="109"/>
      <c r="AD3559" s="89"/>
      <c r="AE3559" s="89"/>
      <c r="AF3559" s="191"/>
      <c r="AG3559" s="194"/>
      <c r="AH3559" s="193"/>
      <c r="AI3559" s="97"/>
      <c r="AJ3559" s="97"/>
      <c r="AK3559" s="97"/>
      <c r="AL3559" s="45" t="s">
        <v>67</v>
      </c>
      <c r="AM3559" s="160" t="str">
        <f>MONTH(B3559)&amp;"/"&amp;YEAR(B3559)</f>
        <v>3/2026</v>
      </c>
      <c r="AN3559" s="45">
        <f>WEEKNUM(B3559)-WEEKNUM(EOMONTH(B3559,-1)+1)+1</f>
        <v>4</v>
      </c>
      <c r="AO3559" s="45" t="str">
        <f>MONTH(R3559)&amp;"/"&amp;YEAR(R3559)</f>
        <v>1/1900</v>
      </c>
      <c r="AP3559" s="45" t="e">
        <f>WEEKNUM(R3559)-WEEKNUM(EOMONTH(R3559,-1)+1)+1</f>
        <v>#NUM!</v>
      </c>
      <c r="AQ3559" s="45">
        <f>IF(AU3559="S",IF(Q3559="1. Aceitou o programa",R3559-B3559,0),0)</f>
        <v>0</v>
      </c>
      <c r="AR3559" s="45">
        <f>IF(AU3559="S",IF(AND(S3559&lt;&gt;"",R3559&lt;&gt;""),S3559-R3559,0),0)</f>
        <v>0</v>
      </c>
      <c r="AS3559" s="45">
        <f>IF(AU3559="S",IF(Q3559="1. Aceitou o programa",IF(OR(X3559="Não se Aplica",X3559=""),IF(OR(W3559="Não se Aplica",W3559=""),0,W3559-V3559),AVERAGE(X3559-W3559,W3559-V3559)),0),0)</f>
        <v>0</v>
      </c>
      <c r="AT3559" s="45">
        <f>IF(AU3559="S",IF(AND(Q3559="1. Aceitou o programa",AB3559="Realizada"),IFERROR(IF(AA3559="",0,AA3559-R3559),0),0),0)</f>
        <v>0</v>
      </c>
      <c r="AU3559" s="45" t="str">
        <f>_xlfn.XLOOKUP(U3559,'Lista Suspensa'!$AA$20:$AA$23,'Lista Suspensa'!$AB$20:$AB$23,"N/A")</f>
        <v>S</v>
      </c>
    </row>
    <row r="3560" spans="1:47" ht="12" customHeight="1" x14ac:dyDescent="0.3">
      <c r="A3560" s="87" t="s">
        <v>47</v>
      </c>
      <c r="B3560" s="88">
        <v>46104</v>
      </c>
      <c r="C3560" s="89" t="s">
        <v>48</v>
      </c>
      <c r="D3560" s="89" t="s">
        <v>49</v>
      </c>
      <c r="E3560" s="189">
        <v>92751383</v>
      </c>
      <c r="F3560" s="197" t="s">
        <v>8778</v>
      </c>
      <c r="G3560" s="90">
        <v>37526459898</v>
      </c>
      <c r="H3560" s="91">
        <v>31976</v>
      </c>
      <c r="I3560" s="89"/>
      <c r="J3560" s="89" t="s">
        <v>51</v>
      </c>
      <c r="K3560" s="89" t="s">
        <v>52</v>
      </c>
      <c r="L3560" s="89" t="s">
        <v>85</v>
      </c>
      <c r="M3560" s="89" t="s">
        <v>234</v>
      </c>
      <c r="N3560" s="89" t="s">
        <v>137</v>
      </c>
      <c r="O3560" s="92" t="s">
        <v>8779</v>
      </c>
      <c r="P3560" s="93" t="s">
        <v>57</v>
      </c>
      <c r="Q3560" s="110" t="s">
        <v>5322</v>
      </c>
      <c r="R3560" s="94"/>
      <c r="S3560" s="95">
        <v>46168</v>
      </c>
      <c r="T3560" s="95" t="s">
        <v>5203</v>
      </c>
      <c r="U3560" s="95" t="s">
        <v>1125</v>
      </c>
      <c r="V3560" s="91">
        <v>46156</v>
      </c>
      <c r="W3560" s="91">
        <v>46164</v>
      </c>
      <c r="X3560" s="91">
        <v>46168</v>
      </c>
      <c r="Y3560" s="96"/>
      <c r="Z3560" s="89"/>
      <c r="AA3560" s="95"/>
      <c r="AB3560" s="89"/>
      <c r="AC3560" s="109"/>
      <c r="AD3560" s="89"/>
      <c r="AE3560" s="89"/>
      <c r="AF3560" s="191"/>
      <c r="AG3560" s="194"/>
      <c r="AH3560" s="193"/>
      <c r="AI3560" s="97"/>
      <c r="AJ3560" s="97"/>
      <c r="AK3560" s="97"/>
      <c r="AL3560" s="45" t="s">
        <v>67</v>
      </c>
      <c r="AM3560" s="160" t="str">
        <f>MONTH(B3560)&amp;"/"&amp;YEAR(B3560)</f>
        <v>3/2026</v>
      </c>
      <c r="AN3560" s="45">
        <f>WEEKNUM(B3560)-WEEKNUM(EOMONTH(B3560,-1)+1)+1</f>
        <v>4</v>
      </c>
      <c r="AO3560" s="45" t="str">
        <f>MONTH(R3560)&amp;"/"&amp;YEAR(R3560)</f>
        <v>1/1900</v>
      </c>
      <c r="AP3560" s="45" t="e">
        <f>WEEKNUM(R3560)-WEEKNUM(EOMONTH(R3560,-1)+1)+1</f>
        <v>#NUM!</v>
      </c>
      <c r="AQ3560" s="45">
        <f>IF(AU3560="S",IF(Q3560="1. Aceitou o programa",R3560-B3560,0),0)</f>
        <v>0</v>
      </c>
      <c r="AR3560" s="45">
        <f>IF(AU3560="S",IF(AND(S3560&lt;&gt;"",R3560&lt;&gt;""),S3560-R3560,0),0)</f>
        <v>0</v>
      </c>
      <c r="AS3560" s="45">
        <f>IF(AU3560="S",IF(Q3560="1. Aceitou o programa",IF(OR(X3560="Não se Aplica",X3560=""),IF(OR(W3560="Não se Aplica",W3560=""),0,W3560-V3560),AVERAGE(X3560-W3560,W3560-V3560)),0),0)</f>
        <v>0</v>
      </c>
      <c r="AT3560" s="45">
        <f>IF(AU3560="S",IF(AND(Q3560="1. Aceitou o programa",AB3560="Realizada"),IFERROR(IF(AA3560="",0,AA3560-R3560),0),0),0)</f>
        <v>0</v>
      </c>
      <c r="AU3560" s="45" t="str">
        <f>_xlfn.XLOOKUP(U3560,'Lista Suspensa'!$AA$20:$AA$23,'Lista Suspensa'!$AB$20:$AB$23,"N/A")</f>
        <v>S</v>
      </c>
    </row>
    <row r="3561" spans="1:47" ht="12" customHeight="1" x14ac:dyDescent="0.3">
      <c r="A3561" s="87" t="s">
        <v>47</v>
      </c>
      <c r="B3561" s="88">
        <v>46104</v>
      </c>
      <c r="C3561" s="89" t="s">
        <v>48</v>
      </c>
      <c r="D3561" s="89" t="s">
        <v>49</v>
      </c>
      <c r="E3561" s="189">
        <v>87812689</v>
      </c>
      <c r="F3561" s="197" t="s">
        <v>8780</v>
      </c>
      <c r="G3561" s="90">
        <v>42168796831</v>
      </c>
      <c r="H3561" s="91">
        <v>36874</v>
      </c>
      <c r="I3561" s="89"/>
      <c r="J3561" s="89" t="s">
        <v>84</v>
      </c>
      <c r="K3561" s="89" t="s">
        <v>52</v>
      </c>
      <c r="L3561" s="89" t="s">
        <v>85</v>
      </c>
      <c r="M3561" s="89" t="s">
        <v>8781</v>
      </c>
      <c r="N3561" s="89" t="s">
        <v>137</v>
      </c>
      <c r="O3561" s="92" t="s">
        <v>8782</v>
      </c>
      <c r="P3561" s="93" t="s">
        <v>57</v>
      </c>
      <c r="Q3561" s="110" t="s">
        <v>5322</v>
      </c>
      <c r="R3561" s="94"/>
      <c r="S3561" s="95">
        <v>46168</v>
      </c>
      <c r="T3561" s="95" t="s">
        <v>5203</v>
      </c>
      <c r="U3561" s="95" t="s">
        <v>1125</v>
      </c>
      <c r="V3561" s="91">
        <v>46156</v>
      </c>
      <c r="W3561" s="91">
        <v>46164</v>
      </c>
      <c r="X3561" s="91">
        <v>46168</v>
      </c>
      <c r="Y3561" s="96"/>
      <c r="Z3561" s="89"/>
      <c r="AA3561" s="95"/>
      <c r="AB3561" s="89"/>
      <c r="AC3561" s="109"/>
      <c r="AD3561" s="89"/>
      <c r="AE3561" s="89"/>
      <c r="AF3561" s="191"/>
      <c r="AG3561" s="194"/>
      <c r="AH3561" s="193"/>
      <c r="AI3561" s="97"/>
      <c r="AJ3561" s="97"/>
      <c r="AK3561" s="97"/>
      <c r="AL3561" s="45" t="s">
        <v>67</v>
      </c>
      <c r="AM3561" s="160" t="str">
        <f>MONTH(B3561)&amp;"/"&amp;YEAR(B3561)</f>
        <v>3/2026</v>
      </c>
      <c r="AN3561" s="45">
        <f>WEEKNUM(B3561)-WEEKNUM(EOMONTH(B3561,-1)+1)+1</f>
        <v>4</v>
      </c>
      <c r="AO3561" s="45" t="str">
        <f>MONTH(R3561)&amp;"/"&amp;YEAR(R3561)</f>
        <v>1/1900</v>
      </c>
      <c r="AP3561" s="45" t="e">
        <f>WEEKNUM(R3561)-WEEKNUM(EOMONTH(R3561,-1)+1)+1</f>
        <v>#NUM!</v>
      </c>
      <c r="AQ3561" s="45">
        <f>IF(AU3561="S",IF(Q3561="1. Aceitou o programa",R3561-B3561,0),0)</f>
        <v>0</v>
      </c>
      <c r="AR3561" s="45">
        <f>IF(AU3561="S",IF(AND(S3561&lt;&gt;"",R3561&lt;&gt;""),S3561-R3561,0),0)</f>
        <v>0</v>
      </c>
      <c r="AS3561" s="45">
        <f>IF(AU3561="S",IF(Q3561="1. Aceitou o programa",IF(OR(X3561="Não se Aplica",X3561=""),IF(OR(W3561="Não se Aplica",W3561=""),0,W3561-V3561),AVERAGE(X3561-W3561,W3561-V3561)),0),0)</f>
        <v>0</v>
      </c>
      <c r="AT3561" s="45">
        <f>IF(AU3561="S",IF(AND(Q3561="1. Aceitou o programa",AB3561="Realizada"),IFERROR(IF(AA3561="",0,AA3561-R3561),0),0),0)</f>
        <v>0</v>
      </c>
      <c r="AU3561" s="45" t="str">
        <f>_xlfn.XLOOKUP(U3561,'Lista Suspensa'!$AA$20:$AA$23,'Lista Suspensa'!$AB$20:$AB$23,"N/A")</f>
        <v>S</v>
      </c>
    </row>
    <row r="3562" spans="1:47" ht="12" customHeight="1" x14ac:dyDescent="0.3">
      <c r="A3562" s="87" t="s">
        <v>47</v>
      </c>
      <c r="B3562" s="88">
        <v>46104</v>
      </c>
      <c r="C3562" s="89" t="s">
        <v>48</v>
      </c>
      <c r="D3562" s="89" t="s">
        <v>49</v>
      </c>
      <c r="E3562" s="189">
        <v>87084780</v>
      </c>
      <c r="F3562" s="197" t="s">
        <v>8783</v>
      </c>
      <c r="G3562" s="90">
        <v>10872015866</v>
      </c>
      <c r="H3562" s="91">
        <v>24714</v>
      </c>
      <c r="I3562" s="89"/>
      <c r="J3562" s="89" t="s">
        <v>84</v>
      </c>
      <c r="K3562" s="89" t="s">
        <v>52</v>
      </c>
      <c r="L3562" s="89" t="s">
        <v>53</v>
      </c>
      <c r="M3562" s="89" t="s">
        <v>8784</v>
      </c>
      <c r="N3562" s="89" t="s">
        <v>137</v>
      </c>
      <c r="O3562" s="92" t="s">
        <v>8785</v>
      </c>
      <c r="P3562" s="93" t="s">
        <v>57</v>
      </c>
      <c r="Q3562" s="110" t="s">
        <v>5322</v>
      </c>
      <c r="R3562" s="94"/>
      <c r="S3562" s="95">
        <v>46168</v>
      </c>
      <c r="T3562" s="95" t="s">
        <v>5203</v>
      </c>
      <c r="U3562" s="95" t="s">
        <v>1125</v>
      </c>
      <c r="V3562" s="91">
        <v>46156</v>
      </c>
      <c r="W3562" s="91">
        <v>46164</v>
      </c>
      <c r="X3562" s="91">
        <v>46168</v>
      </c>
      <c r="Y3562" s="96"/>
      <c r="Z3562" s="89"/>
      <c r="AA3562" s="95"/>
      <c r="AB3562" s="89"/>
      <c r="AC3562" s="109"/>
      <c r="AD3562" s="89"/>
      <c r="AE3562" s="89"/>
      <c r="AF3562" s="191"/>
      <c r="AG3562" s="194"/>
      <c r="AH3562" s="193"/>
      <c r="AI3562" s="97"/>
      <c r="AJ3562" s="97"/>
      <c r="AK3562" s="97"/>
      <c r="AL3562" s="45" t="s">
        <v>67</v>
      </c>
      <c r="AM3562" s="160" t="str">
        <f>MONTH(B3562)&amp;"/"&amp;YEAR(B3562)</f>
        <v>3/2026</v>
      </c>
      <c r="AN3562" s="45">
        <f>WEEKNUM(B3562)-WEEKNUM(EOMONTH(B3562,-1)+1)+1</f>
        <v>4</v>
      </c>
      <c r="AO3562" s="45" t="str">
        <f>MONTH(R3562)&amp;"/"&amp;YEAR(R3562)</f>
        <v>1/1900</v>
      </c>
      <c r="AP3562" s="45" t="e">
        <f>WEEKNUM(R3562)-WEEKNUM(EOMONTH(R3562,-1)+1)+1</f>
        <v>#NUM!</v>
      </c>
      <c r="AQ3562" s="45">
        <f>IF(AU3562="S",IF(Q3562="1. Aceitou o programa",R3562-B3562,0),0)</f>
        <v>0</v>
      </c>
      <c r="AR3562" s="45">
        <f>IF(AU3562="S",IF(AND(S3562&lt;&gt;"",R3562&lt;&gt;""),S3562-R3562,0),0)</f>
        <v>0</v>
      </c>
      <c r="AS3562" s="45">
        <f>IF(AU3562="S",IF(Q3562="1. Aceitou o programa",IF(OR(X3562="Não se Aplica",X3562=""),IF(OR(W3562="Não se Aplica",W3562=""),0,W3562-V3562),AVERAGE(X3562-W3562,W3562-V3562)),0),0)</f>
        <v>0</v>
      </c>
      <c r="AT3562" s="45">
        <f>IF(AU3562="S",IF(AND(Q3562="1. Aceitou o programa",AB3562="Realizada"),IFERROR(IF(AA3562="",0,AA3562-R3562),0),0),0)</f>
        <v>0</v>
      </c>
      <c r="AU3562" s="45" t="str">
        <f>_xlfn.XLOOKUP(U3562,'Lista Suspensa'!$AA$20:$AA$23,'Lista Suspensa'!$AB$20:$AB$23,"N/A")</f>
        <v>S</v>
      </c>
    </row>
    <row r="3563" spans="1:47" ht="12" customHeight="1" x14ac:dyDescent="0.3">
      <c r="A3563" s="87" t="s">
        <v>47</v>
      </c>
      <c r="B3563" s="88">
        <v>46104</v>
      </c>
      <c r="C3563" s="89" t="s">
        <v>48</v>
      </c>
      <c r="D3563" s="89" t="s">
        <v>49</v>
      </c>
      <c r="E3563" s="189">
        <v>87103093</v>
      </c>
      <c r="F3563" s="197" t="s">
        <v>8786</v>
      </c>
      <c r="G3563" s="90">
        <v>84882107791</v>
      </c>
      <c r="H3563" s="91">
        <v>24254</v>
      </c>
      <c r="I3563" s="89"/>
      <c r="J3563" s="89" t="s">
        <v>51</v>
      </c>
      <c r="K3563" s="89" t="s">
        <v>76</v>
      </c>
      <c r="L3563" s="89" t="s">
        <v>95</v>
      </c>
      <c r="M3563" s="89" t="s">
        <v>96</v>
      </c>
      <c r="N3563" s="89" t="s">
        <v>291</v>
      </c>
      <c r="O3563" s="92" t="s">
        <v>8787</v>
      </c>
      <c r="P3563" s="93" t="s">
        <v>57</v>
      </c>
      <c r="Q3563" s="110" t="s">
        <v>5322</v>
      </c>
      <c r="R3563" s="94"/>
      <c r="S3563" s="95">
        <v>46168</v>
      </c>
      <c r="T3563" s="95" t="s">
        <v>5203</v>
      </c>
      <c r="U3563" s="95" t="s">
        <v>1125</v>
      </c>
      <c r="V3563" s="91">
        <v>46156</v>
      </c>
      <c r="W3563" s="91">
        <v>46164</v>
      </c>
      <c r="X3563" s="91">
        <v>46168</v>
      </c>
      <c r="Y3563" s="96"/>
      <c r="Z3563" s="89"/>
      <c r="AA3563" s="95"/>
      <c r="AB3563" s="89"/>
      <c r="AC3563" s="109"/>
      <c r="AD3563" s="89"/>
      <c r="AE3563" s="89"/>
      <c r="AF3563" s="191"/>
      <c r="AG3563" s="194"/>
      <c r="AH3563" s="193"/>
      <c r="AI3563" s="97"/>
      <c r="AJ3563" s="97"/>
      <c r="AK3563" s="97"/>
      <c r="AL3563" s="45" t="s">
        <v>67</v>
      </c>
      <c r="AM3563" s="160" t="str">
        <f>MONTH(B3563)&amp;"/"&amp;YEAR(B3563)</f>
        <v>3/2026</v>
      </c>
      <c r="AN3563" s="45">
        <f>WEEKNUM(B3563)-WEEKNUM(EOMONTH(B3563,-1)+1)+1</f>
        <v>4</v>
      </c>
      <c r="AO3563" s="45" t="str">
        <f>MONTH(R3563)&amp;"/"&amp;YEAR(R3563)</f>
        <v>1/1900</v>
      </c>
      <c r="AP3563" s="45" t="e">
        <f>WEEKNUM(R3563)-WEEKNUM(EOMONTH(R3563,-1)+1)+1</f>
        <v>#NUM!</v>
      </c>
      <c r="AQ3563" s="45">
        <f>IF(AU3563="S",IF(Q3563="1. Aceitou o programa",R3563-B3563,0),0)</f>
        <v>0</v>
      </c>
      <c r="AR3563" s="45">
        <f>IF(AU3563="S",IF(AND(S3563&lt;&gt;"",R3563&lt;&gt;""),S3563-R3563,0),0)</f>
        <v>0</v>
      </c>
      <c r="AS3563" s="45">
        <f>IF(AU3563="S",IF(Q3563="1. Aceitou o programa",IF(OR(X3563="Não se Aplica",X3563=""),IF(OR(W3563="Não se Aplica",W3563=""),0,W3563-V3563),AVERAGE(X3563-W3563,W3563-V3563)),0),0)</f>
        <v>0</v>
      </c>
      <c r="AT3563" s="45">
        <f>IF(AU3563="S",IF(AND(Q3563="1. Aceitou o programa",AB3563="Realizada"),IFERROR(IF(AA3563="",0,AA3563-R3563),0),0),0)</f>
        <v>0</v>
      </c>
      <c r="AU3563" s="45" t="str">
        <f>_xlfn.XLOOKUP(U3563,'Lista Suspensa'!$AA$20:$AA$23,'Lista Suspensa'!$AB$20:$AB$23,"N/A")</f>
        <v>S</v>
      </c>
    </row>
    <row r="3564" spans="1:47" ht="12" customHeight="1" x14ac:dyDescent="0.3">
      <c r="A3564" s="87" t="s">
        <v>47</v>
      </c>
      <c r="B3564" s="88">
        <v>46104</v>
      </c>
      <c r="C3564" s="89" t="s">
        <v>48</v>
      </c>
      <c r="D3564" s="89" t="s">
        <v>49</v>
      </c>
      <c r="E3564" s="189">
        <v>93775508</v>
      </c>
      <c r="F3564" s="197" t="s">
        <v>8788</v>
      </c>
      <c r="G3564" s="90">
        <v>36858487808</v>
      </c>
      <c r="H3564" s="91">
        <v>32596</v>
      </c>
      <c r="I3564" s="89"/>
      <c r="J3564" s="89" t="s">
        <v>51</v>
      </c>
      <c r="K3564" s="89" t="s">
        <v>52</v>
      </c>
      <c r="L3564" s="89" t="s">
        <v>85</v>
      </c>
      <c r="M3564" s="89" t="s">
        <v>517</v>
      </c>
      <c r="N3564" s="89" t="s">
        <v>137</v>
      </c>
      <c r="O3564" s="92" t="s">
        <v>8789</v>
      </c>
      <c r="P3564" s="93" t="s">
        <v>57</v>
      </c>
      <c r="Q3564" s="110" t="s">
        <v>5322</v>
      </c>
      <c r="R3564" s="94"/>
      <c r="S3564" s="95">
        <v>46168</v>
      </c>
      <c r="T3564" s="95" t="s">
        <v>5203</v>
      </c>
      <c r="U3564" s="95" t="s">
        <v>1125</v>
      </c>
      <c r="V3564" s="91">
        <v>46156</v>
      </c>
      <c r="W3564" s="91">
        <v>46164</v>
      </c>
      <c r="X3564" s="91">
        <v>46168</v>
      </c>
      <c r="Y3564" s="96"/>
      <c r="Z3564" s="89"/>
      <c r="AA3564" s="95"/>
      <c r="AB3564" s="89"/>
      <c r="AC3564" s="109"/>
      <c r="AD3564" s="89"/>
      <c r="AE3564" s="89"/>
      <c r="AF3564" s="191"/>
      <c r="AG3564" s="194"/>
      <c r="AH3564" s="193"/>
      <c r="AI3564" s="97"/>
      <c r="AJ3564" s="97"/>
      <c r="AK3564" s="97"/>
      <c r="AL3564" s="45" t="s">
        <v>67</v>
      </c>
      <c r="AM3564" s="160" t="str">
        <f>MONTH(B3564)&amp;"/"&amp;YEAR(B3564)</f>
        <v>3/2026</v>
      </c>
      <c r="AN3564" s="45">
        <f>WEEKNUM(B3564)-WEEKNUM(EOMONTH(B3564,-1)+1)+1</f>
        <v>4</v>
      </c>
      <c r="AO3564" s="45" t="str">
        <f>MONTH(R3564)&amp;"/"&amp;YEAR(R3564)</f>
        <v>1/1900</v>
      </c>
      <c r="AP3564" s="45" t="e">
        <f>WEEKNUM(R3564)-WEEKNUM(EOMONTH(R3564,-1)+1)+1</f>
        <v>#NUM!</v>
      </c>
      <c r="AQ3564" s="45">
        <f>IF(AU3564="S",IF(Q3564="1. Aceitou o programa",R3564-B3564,0),0)</f>
        <v>0</v>
      </c>
      <c r="AR3564" s="45">
        <f>IF(AU3564="S",IF(AND(S3564&lt;&gt;"",R3564&lt;&gt;""),S3564-R3564,0),0)</f>
        <v>0</v>
      </c>
      <c r="AS3564" s="45">
        <f>IF(AU3564="S",IF(Q3564="1. Aceitou o programa",IF(OR(X3564="Não se Aplica",X3564=""),IF(OR(W3564="Não se Aplica",W3564=""),0,W3564-V3564),AVERAGE(X3564-W3564,W3564-V3564)),0),0)</f>
        <v>0</v>
      </c>
      <c r="AT3564" s="45">
        <f>IF(AU3564="S",IF(AND(Q3564="1. Aceitou o programa",AB3564="Realizada"),IFERROR(IF(AA3564="",0,AA3564-R3564),0),0),0)</f>
        <v>0</v>
      </c>
      <c r="AU3564" s="45" t="str">
        <f>_xlfn.XLOOKUP(U3564,'Lista Suspensa'!$AA$20:$AA$23,'Lista Suspensa'!$AB$20:$AB$23,"N/A")</f>
        <v>S</v>
      </c>
    </row>
    <row r="3565" spans="1:47" ht="12" customHeight="1" x14ac:dyDescent="0.3">
      <c r="A3565" s="87" t="s">
        <v>47</v>
      </c>
      <c r="B3565" s="88">
        <v>46104</v>
      </c>
      <c r="C3565" s="89" t="s">
        <v>48</v>
      </c>
      <c r="D3565" s="89" t="s">
        <v>49</v>
      </c>
      <c r="E3565" s="189">
        <v>87182572</v>
      </c>
      <c r="F3565" s="197" t="s">
        <v>8790</v>
      </c>
      <c r="G3565" s="90">
        <v>46570143824</v>
      </c>
      <c r="H3565" s="91">
        <v>37222</v>
      </c>
      <c r="I3565" s="89"/>
      <c r="J3565" s="89" t="s">
        <v>51</v>
      </c>
      <c r="K3565" s="89" t="s">
        <v>52</v>
      </c>
      <c r="L3565" s="89" t="s">
        <v>85</v>
      </c>
      <c r="M3565" s="89" t="s">
        <v>904</v>
      </c>
      <c r="N3565" s="89" t="s">
        <v>137</v>
      </c>
      <c r="O3565" s="92" t="s">
        <v>8791</v>
      </c>
      <c r="P3565" s="93" t="s">
        <v>57</v>
      </c>
      <c r="Q3565" s="110" t="s">
        <v>5322</v>
      </c>
      <c r="R3565" s="94"/>
      <c r="S3565" s="95">
        <v>46168</v>
      </c>
      <c r="T3565" s="95" t="s">
        <v>5203</v>
      </c>
      <c r="U3565" s="95" t="s">
        <v>1125</v>
      </c>
      <c r="V3565" s="91">
        <v>46156</v>
      </c>
      <c r="W3565" s="91">
        <v>46164</v>
      </c>
      <c r="X3565" s="91">
        <v>46168</v>
      </c>
      <c r="Y3565" s="96"/>
      <c r="Z3565" s="89"/>
      <c r="AA3565" s="95"/>
      <c r="AB3565" s="89"/>
      <c r="AC3565" s="109"/>
      <c r="AD3565" s="89"/>
      <c r="AE3565" s="89"/>
      <c r="AF3565" s="191"/>
      <c r="AG3565" s="194"/>
      <c r="AH3565" s="193"/>
      <c r="AI3565" s="97"/>
      <c r="AJ3565" s="97"/>
      <c r="AK3565" s="97"/>
      <c r="AL3565" s="45" t="s">
        <v>67</v>
      </c>
      <c r="AM3565" s="160" t="str">
        <f>MONTH(B3565)&amp;"/"&amp;YEAR(B3565)</f>
        <v>3/2026</v>
      </c>
      <c r="AN3565" s="45">
        <f>WEEKNUM(B3565)-WEEKNUM(EOMONTH(B3565,-1)+1)+1</f>
        <v>4</v>
      </c>
      <c r="AO3565" s="45" t="str">
        <f>MONTH(R3565)&amp;"/"&amp;YEAR(R3565)</f>
        <v>1/1900</v>
      </c>
      <c r="AP3565" s="45" t="e">
        <f>WEEKNUM(R3565)-WEEKNUM(EOMONTH(R3565,-1)+1)+1</f>
        <v>#NUM!</v>
      </c>
      <c r="AQ3565" s="45">
        <f>IF(AU3565="S",IF(Q3565="1. Aceitou o programa",R3565-B3565,0),0)</f>
        <v>0</v>
      </c>
      <c r="AR3565" s="45">
        <f>IF(AU3565="S",IF(AND(S3565&lt;&gt;"",R3565&lt;&gt;""),S3565-R3565,0),0)</f>
        <v>0</v>
      </c>
      <c r="AS3565" s="45">
        <f>IF(AU3565="S",IF(Q3565="1. Aceitou o programa",IF(OR(X3565="Não se Aplica",X3565=""),IF(OR(W3565="Não se Aplica",W3565=""),0,W3565-V3565),AVERAGE(X3565-W3565,W3565-V3565)),0),0)</f>
        <v>0</v>
      </c>
      <c r="AT3565" s="45">
        <f>IF(AU3565="S",IF(AND(Q3565="1. Aceitou o programa",AB3565="Realizada"),IFERROR(IF(AA3565="",0,AA3565-R3565),0),0),0)</f>
        <v>0</v>
      </c>
      <c r="AU3565" s="45" t="str">
        <f>_xlfn.XLOOKUP(U3565,'Lista Suspensa'!$AA$20:$AA$23,'Lista Suspensa'!$AB$20:$AB$23,"N/A")</f>
        <v>S</v>
      </c>
    </row>
    <row r="3566" spans="1:47" ht="12" customHeight="1" x14ac:dyDescent="0.3">
      <c r="A3566" s="87" t="s">
        <v>47</v>
      </c>
      <c r="B3566" s="88">
        <v>46104</v>
      </c>
      <c r="C3566" s="89" t="s">
        <v>48</v>
      </c>
      <c r="D3566" s="89" t="s">
        <v>49</v>
      </c>
      <c r="E3566" s="189">
        <v>87182999</v>
      </c>
      <c r="F3566" s="197" t="s">
        <v>8792</v>
      </c>
      <c r="G3566" s="90">
        <v>34011039896</v>
      </c>
      <c r="H3566" s="91">
        <v>28719</v>
      </c>
      <c r="I3566" s="89"/>
      <c r="J3566" s="89" t="s">
        <v>84</v>
      </c>
      <c r="K3566" s="89" t="s">
        <v>52</v>
      </c>
      <c r="L3566" s="89" t="s">
        <v>53</v>
      </c>
      <c r="M3566" s="89" t="s">
        <v>1502</v>
      </c>
      <c r="N3566" s="89" t="s">
        <v>137</v>
      </c>
      <c r="O3566" s="92" t="s">
        <v>8793</v>
      </c>
      <c r="P3566" s="93" t="s">
        <v>57</v>
      </c>
      <c r="Q3566" s="110" t="s">
        <v>5322</v>
      </c>
      <c r="R3566" s="94"/>
      <c r="S3566" s="95">
        <v>46168</v>
      </c>
      <c r="T3566" s="95" t="s">
        <v>5203</v>
      </c>
      <c r="U3566" s="95" t="s">
        <v>1125</v>
      </c>
      <c r="V3566" s="91">
        <v>46156</v>
      </c>
      <c r="W3566" s="91">
        <v>46164</v>
      </c>
      <c r="X3566" s="91">
        <v>46168</v>
      </c>
      <c r="Y3566" s="96"/>
      <c r="Z3566" s="89"/>
      <c r="AA3566" s="95"/>
      <c r="AB3566" s="89"/>
      <c r="AC3566" s="109"/>
      <c r="AD3566" s="89"/>
      <c r="AE3566" s="89"/>
      <c r="AF3566" s="191"/>
      <c r="AG3566" s="194"/>
      <c r="AH3566" s="193"/>
      <c r="AI3566" s="97"/>
      <c r="AJ3566" s="97"/>
      <c r="AK3566" s="97"/>
      <c r="AL3566" s="45" t="s">
        <v>67</v>
      </c>
      <c r="AM3566" s="160" t="str">
        <f>MONTH(B3566)&amp;"/"&amp;YEAR(B3566)</f>
        <v>3/2026</v>
      </c>
      <c r="AN3566" s="45">
        <f>WEEKNUM(B3566)-WEEKNUM(EOMONTH(B3566,-1)+1)+1</f>
        <v>4</v>
      </c>
      <c r="AO3566" s="45" t="str">
        <f>MONTH(R3566)&amp;"/"&amp;YEAR(R3566)</f>
        <v>1/1900</v>
      </c>
      <c r="AP3566" s="45" t="e">
        <f>WEEKNUM(R3566)-WEEKNUM(EOMONTH(R3566,-1)+1)+1</f>
        <v>#NUM!</v>
      </c>
      <c r="AQ3566" s="45">
        <f>IF(AU3566="S",IF(Q3566="1. Aceitou o programa",R3566-B3566,0),0)</f>
        <v>0</v>
      </c>
      <c r="AR3566" s="45">
        <f>IF(AU3566="S",IF(AND(S3566&lt;&gt;"",R3566&lt;&gt;""),S3566-R3566,0),0)</f>
        <v>0</v>
      </c>
      <c r="AS3566" s="45">
        <f>IF(AU3566="S",IF(Q3566="1. Aceitou o programa",IF(OR(X3566="Não se Aplica",X3566=""),IF(OR(W3566="Não se Aplica",W3566=""),0,W3566-V3566),AVERAGE(X3566-W3566,W3566-V3566)),0),0)</f>
        <v>0</v>
      </c>
      <c r="AT3566" s="45">
        <f>IF(AU3566="S",IF(AND(Q3566="1. Aceitou o programa",AB3566="Realizada"),IFERROR(IF(AA3566="",0,AA3566-R3566),0),0),0)</f>
        <v>0</v>
      </c>
      <c r="AU3566" s="45" t="str">
        <f>_xlfn.XLOOKUP(U3566,'Lista Suspensa'!$AA$20:$AA$23,'Lista Suspensa'!$AB$20:$AB$23,"N/A")</f>
        <v>S</v>
      </c>
    </row>
    <row r="3567" spans="1:47" ht="12" customHeight="1" x14ac:dyDescent="0.3">
      <c r="A3567" s="87" t="s">
        <v>47</v>
      </c>
      <c r="B3567" s="88">
        <v>46104</v>
      </c>
      <c r="C3567" s="89" t="s">
        <v>48</v>
      </c>
      <c r="D3567" s="89" t="s">
        <v>49</v>
      </c>
      <c r="E3567" s="189">
        <v>87194758</v>
      </c>
      <c r="F3567" s="197" t="s">
        <v>8794</v>
      </c>
      <c r="G3567" s="90">
        <v>1228493707</v>
      </c>
      <c r="H3567" s="91">
        <v>26231</v>
      </c>
      <c r="I3567" s="89"/>
      <c r="J3567" s="89" t="s">
        <v>84</v>
      </c>
      <c r="K3567" s="89" t="s">
        <v>76</v>
      </c>
      <c r="L3567" s="89" t="s">
        <v>95</v>
      </c>
      <c r="M3567" s="89" t="s">
        <v>222</v>
      </c>
      <c r="N3567" s="89" t="s">
        <v>137</v>
      </c>
      <c r="O3567" s="92" t="s">
        <v>8795</v>
      </c>
      <c r="P3567" s="93" t="s">
        <v>57</v>
      </c>
      <c r="Q3567" s="110" t="s">
        <v>5322</v>
      </c>
      <c r="R3567" s="94"/>
      <c r="S3567" s="95">
        <v>46168</v>
      </c>
      <c r="T3567" s="95" t="s">
        <v>5203</v>
      </c>
      <c r="U3567" s="95" t="s">
        <v>1125</v>
      </c>
      <c r="V3567" s="91">
        <v>46156</v>
      </c>
      <c r="W3567" s="91">
        <v>46164</v>
      </c>
      <c r="X3567" s="91">
        <v>46168</v>
      </c>
      <c r="Y3567" s="96"/>
      <c r="Z3567" s="89"/>
      <c r="AA3567" s="95"/>
      <c r="AB3567" s="89"/>
      <c r="AC3567" s="109"/>
      <c r="AD3567" s="89"/>
      <c r="AE3567" s="89"/>
      <c r="AF3567" s="191"/>
      <c r="AG3567" s="194"/>
      <c r="AH3567" s="193"/>
      <c r="AI3567" s="97"/>
      <c r="AJ3567" s="97"/>
      <c r="AK3567" s="97"/>
      <c r="AL3567" s="45" t="s">
        <v>67</v>
      </c>
      <c r="AM3567" s="160" t="str">
        <f>MONTH(B3567)&amp;"/"&amp;YEAR(B3567)</f>
        <v>3/2026</v>
      </c>
      <c r="AN3567" s="45">
        <f>WEEKNUM(B3567)-WEEKNUM(EOMONTH(B3567,-1)+1)+1</f>
        <v>4</v>
      </c>
      <c r="AO3567" s="45" t="str">
        <f>MONTH(R3567)&amp;"/"&amp;YEAR(R3567)</f>
        <v>1/1900</v>
      </c>
      <c r="AP3567" s="45" t="e">
        <f>WEEKNUM(R3567)-WEEKNUM(EOMONTH(R3567,-1)+1)+1</f>
        <v>#NUM!</v>
      </c>
      <c r="AQ3567" s="45">
        <f>IF(AU3567="S",IF(Q3567="1. Aceitou o programa",R3567-B3567,0),0)</f>
        <v>0</v>
      </c>
      <c r="AR3567" s="45">
        <f>IF(AU3567="S",IF(AND(S3567&lt;&gt;"",R3567&lt;&gt;""),S3567-R3567,0),0)</f>
        <v>0</v>
      </c>
      <c r="AS3567" s="45">
        <f>IF(AU3567="S",IF(Q3567="1. Aceitou o programa",IF(OR(X3567="Não se Aplica",X3567=""),IF(OR(W3567="Não se Aplica",W3567=""),0,W3567-V3567),AVERAGE(X3567-W3567,W3567-V3567)),0),0)</f>
        <v>0</v>
      </c>
      <c r="AT3567" s="45">
        <f>IF(AU3567="S",IF(AND(Q3567="1. Aceitou o programa",AB3567="Realizada"),IFERROR(IF(AA3567="",0,AA3567-R3567),0),0),0)</f>
        <v>0</v>
      </c>
      <c r="AU3567" s="45" t="str">
        <f>_xlfn.XLOOKUP(U3567,'Lista Suspensa'!$AA$20:$AA$23,'Lista Suspensa'!$AB$20:$AB$23,"N/A")</f>
        <v>S</v>
      </c>
    </row>
    <row r="3568" spans="1:47" ht="12" customHeight="1" x14ac:dyDescent="0.3">
      <c r="A3568" s="87" t="s">
        <v>47</v>
      </c>
      <c r="B3568" s="88">
        <v>46104</v>
      </c>
      <c r="C3568" s="89" t="s">
        <v>48</v>
      </c>
      <c r="D3568" s="89" t="s">
        <v>49</v>
      </c>
      <c r="E3568" s="189">
        <v>92672471</v>
      </c>
      <c r="F3568" s="197" t="s">
        <v>8796</v>
      </c>
      <c r="G3568" s="90">
        <v>12568400846</v>
      </c>
      <c r="H3568" s="91">
        <v>26441</v>
      </c>
      <c r="I3568" s="89"/>
      <c r="J3568" s="89" t="s">
        <v>84</v>
      </c>
      <c r="K3568" s="89" t="s">
        <v>52</v>
      </c>
      <c r="L3568" s="89" t="s">
        <v>85</v>
      </c>
      <c r="M3568" s="89" t="s">
        <v>401</v>
      </c>
      <c r="N3568" s="89" t="s">
        <v>137</v>
      </c>
      <c r="O3568" s="92" t="s">
        <v>8797</v>
      </c>
      <c r="P3568" s="93" t="s">
        <v>57</v>
      </c>
      <c r="Q3568" s="110" t="s">
        <v>5322</v>
      </c>
      <c r="R3568" s="94"/>
      <c r="S3568" s="95">
        <v>46168</v>
      </c>
      <c r="T3568" s="95" t="s">
        <v>5203</v>
      </c>
      <c r="U3568" s="95" t="s">
        <v>1125</v>
      </c>
      <c r="V3568" s="91">
        <v>46156</v>
      </c>
      <c r="W3568" s="91">
        <v>46164</v>
      </c>
      <c r="X3568" s="91">
        <v>46168</v>
      </c>
      <c r="Y3568" s="96"/>
      <c r="Z3568" s="89"/>
      <c r="AA3568" s="95"/>
      <c r="AB3568" s="89"/>
      <c r="AC3568" s="109"/>
      <c r="AD3568" s="89"/>
      <c r="AE3568" s="89"/>
      <c r="AF3568" s="191"/>
      <c r="AG3568" s="194"/>
      <c r="AH3568" s="193"/>
      <c r="AI3568" s="97"/>
      <c r="AJ3568" s="97"/>
      <c r="AK3568" s="97"/>
      <c r="AL3568" s="45" t="s">
        <v>67</v>
      </c>
      <c r="AM3568" s="160" t="str">
        <f>MONTH(B3568)&amp;"/"&amp;YEAR(B3568)</f>
        <v>3/2026</v>
      </c>
      <c r="AN3568" s="45">
        <f>WEEKNUM(B3568)-WEEKNUM(EOMONTH(B3568,-1)+1)+1</f>
        <v>4</v>
      </c>
      <c r="AO3568" s="45" t="str">
        <f>MONTH(R3568)&amp;"/"&amp;YEAR(R3568)</f>
        <v>1/1900</v>
      </c>
      <c r="AP3568" s="45" t="e">
        <f>WEEKNUM(R3568)-WEEKNUM(EOMONTH(R3568,-1)+1)+1</f>
        <v>#NUM!</v>
      </c>
      <c r="AQ3568" s="45">
        <f>IF(AU3568="S",IF(Q3568="1. Aceitou o programa",R3568-B3568,0),0)</f>
        <v>0</v>
      </c>
      <c r="AR3568" s="45">
        <f>IF(AU3568="S",IF(AND(S3568&lt;&gt;"",R3568&lt;&gt;""),S3568-R3568,0),0)</f>
        <v>0</v>
      </c>
      <c r="AS3568" s="45">
        <f>IF(AU3568="S",IF(Q3568="1. Aceitou o programa",IF(OR(X3568="Não se Aplica",X3568=""),IF(OR(W3568="Não se Aplica",W3568=""),0,W3568-V3568),AVERAGE(X3568-W3568,W3568-V3568)),0),0)</f>
        <v>0</v>
      </c>
      <c r="AT3568" s="45">
        <f>IF(AU3568="S",IF(AND(Q3568="1. Aceitou o programa",AB3568="Realizada"),IFERROR(IF(AA3568="",0,AA3568-R3568),0),0),0)</f>
        <v>0</v>
      </c>
      <c r="AU3568" s="45" t="str">
        <f>_xlfn.XLOOKUP(U3568,'Lista Suspensa'!$AA$20:$AA$23,'Lista Suspensa'!$AB$20:$AB$23,"N/A")</f>
        <v>S</v>
      </c>
    </row>
    <row r="3569" spans="1:47" ht="12" customHeight="1" x14ac:dyDescent="0.3">
      <c r="A3569" s="87" t="s">
        <v>47</v>
      </c>
      <c r="B3569" s="88">
        <v>46104</v>
      </c>
      <c r="C3569" s="89" t="s">
        <v>48</v>
      </c>
      <c r="D3569" s="89" t="s">
        <v>49</v>
      </c>
      <c r="E3569" s="189">
        <v>94154302</v>
      </c>
      <c r="F3569" s="197" t="s">
        <v>8798</v>
      </c>
      <c r="G3569" s="90">
        <v>52146125837</v>
      </c>
      <c r="H3569" s="91">
        <v>37302</v>
      </c>
      <c r="I3569" s="89"/>
      <c r="J3569" s="89" t="s">
        <v>84</v>
      </c>
      <c r="K3569" s="89" t="s">
        <v>52</v>
      </c>
      <c r="L3569" s="89" t="s">
        <v>85</v>
      </c>
      <c r="M3569" s="89" t="s">
        <v>8799</v>
      </c>
      <c r="N3569" s="89" t="s">
        <v>137</v>
      </c>
      <c r="O3569" s="92" t="s">
        <v>8800</v>
      </c>
      <c r="P3569" s="93" t="s">
        <v>57</v>
      </c>
      <c r="Q3569" s="110" t="s">
        <v>5322</v>
      </c>
      <c r="R3569" s="94"/>
      <c r="S3569" s="95">
        <v>46168</v>
      </c>
      <c r="T3569" s="95" t="s">
        <v>5203</v>
      </c>
      <c r="U3569" s="95" t="s">
        <v>1125</v>
      </c>
      <c r="V3569" s="91">
        <v>46156</v>
      </c>
      <c r="W3569" s="91">
        <v>46164</v>
      </c>
      <c r="X3569" s="91">
        <v>46168</v>
      </c>
      <c r="Y3569" s="96"/>
      <c r="Z3569" s="89"/>
      <c r="AA3569" s="95"/>
      <c r="AB3569" s="89"/>
      <c r="AC3569" s="109"/>
      <c r="AD3569" s="89"/>
      <c r="AE3569" s="89"/>
      <c r="AF3569" s="191"/>
      <c r="AG3569" s="194"/>
      <c r="AH3569" s="193"/>
      <c r="AI3569" s="97"/>
      <c r="AJ3569" s="97"/>
      <c r="AK3569" s="97"/>
      <c r="AL3569" s="45" t="s">
        <v>67</v>
      </c>
      <c r="AM3569" s="160" t="str">
        <f>MONTH(B3569)&amp;"/"&amp;YEAR(B3569)</f>
        <v>3/2026</v>
      </c>
      <c r="AN3569" s="45">
        <f>WEEKNUM(B3569)-WEEKNUM(EOMONTH(B3569,-1)+1)+1</f>
        <v>4</v>
      </c>
      <c r="AO3569" s="45" t="str">
        <f>MONTH(R3569)&amp;"/"&amp;YEAR(R3569)</f>
        <v>1/1900</v>
      </c>
      <c r="AP3569" s="45" t="e">
        <f>WEEKNUM(R3569)-WEEKNUM(EOMONTH(R3569,-1)+1)+1</f>
        <v>#NUM!</v>
      </c>
      <c r="AQ3569" s="45">
        <f>IF(AU3569="S",IF(Q3569="1. Aceitou o programa",R3569-B3569,0),0)</f>
        <v>0</v>
      </c>
      <c r="AR3569" s="45">
        <f>IF(AU3569="S",IF(AND(S3569&lt;&gt;"",R3569&lt;&gt;""),S3569-R3569,0),0)</f>
        <v>0</v>
      </c>
      <c r="AS3569" s="45">
        <f>IF(AU3569="S",IF(Q3569="1. Aceitou o programa",IF(OR(X3569="Não se Aplica",X3569=""),IF(OR(W3569="Não se Aplica",W3569=""),0,W3569-V3569),AVERAGE(X3569-W3569,W3569-V3569)),0),0)</f>
        <v>0</v>
      </c>
      <c r="AT3569" s="45">
        <f>IF(AU3569="S",IF(AND(Q3569="1. Aceitou o programa",AB3569="Realizada"),IFERROR(IF(AA3569="",0,AA3569-R3569),0),0),0)</f>
        <v>0</v>
      </c>
      <c r="AU3569" s="45" t="str">
        <f>_xlfn.XLOOKUP(U3569,'Lista Suspensa'!$AA$20:$AA$23,'Lista Suspensa'!$AB$20:$AB$23,"N/A")</f>
        <v>S</v>
      </c>
    </row>
    <row r="3570" spans="1:47" ht="12" customHeight="1" x14ac:dyDescent="0.3">
      <c r="A3570" s="87" t="s">
        <v>47</v>
      </c>
      <c r="B3570" s="88">
        <v>46104</v>
      </c>
      <c r="C3570" s="89" t="s">
        <v>48</v>
      </c>
      <c r="D3570" s="89" t="s">
        <v>49</v>
      </c>
      <c r="E3570" s="189">
        <v>87851043</v>
      </c>
      <c r="F3570" s="197" t="s">
        <v>8801</v>
      </c>
      <c r="G3570" s="90">
        <v>23102462200</v>
      </c>
      <c r="H3570" s="91">
        <v>20451</v>
      </c>
      <c r="I3570" s="89"/>
      <c r="J3570" s="89" t="s">
        <v>51</v>
      </c>
      <c r="K3570" s="89" t="s">
        <v>52</v>
      </c>
      <c r="L3570" s="89" t="s">
        <v>85</v>
      </c>
      <c r="M3570" s="89" t="s">
        <v>513</v>
      </c>
      <c r="N3570" s="89" t="s">
        <v>150</v>
      </c>
      <c r="O3570" s="92" t="s">
        <v>8802</v>
      </c>
      <c r="P3570" s="93" t="s">
        <v>57</v>
      </c>
      <c r="Q3570" s="110" t="s">
        <v>5322</v>
      </c>
      <c r="R3570" s="94"/>
      <c r="S3570" s="95">
        <v>46168</v>
      </c>
      <c r="T3570" s="95" t="s">
        <v>5203</v>
      </c>
      <c r="U3570" s="95" t="s">
        <v>1125</v>
      </c>
      <c r="V3570" s="91">
        <v>46156</v>
      </c>
      <c r="W3570" s="91">
        <v>46164</v>
      </c>
      <c r="X3570" s="91">
        <v>46168</v>
      </c>
      <c r="Y3570" s="96"/>
      <c r="Z3570" s="89"/>
      <c r="AA3570" s="95"/>
      <c r="AB3570" s="89"/>
      <c r="AC3570" s="109"/>
      <c r="AD3570" s="89"/>
      <c r="AE3570" s="89"/>
      <c r="AF3570" s="191"/>
      <c r="AG3570" s="194"/>
      <c r="AH3570" s="193"/>
      <c r="AI3570" s="97"/>
      <c r="AJ3570" s="97"/>
      <c r="AK3570" s="97"/>
      <c r="AL3570" s="45" t="s">
        <v>67</v>
      </c>
      <c r="AM3570" s="160" t="str">
        <f>MONTH(B3570)&amp;"/"&amp;YEAR(B3570)</f>
        <v>3/2026</v>
      </c>
      <c r="AN3570" s="45">
        <f>WEEKNUM(B3570)-WEEKNUM(EOMONTH(B3570,-1)+1)+1</f>
        <v>4</v>
      </c>
      <c r="AO3570" s="45" t="str">
        <f>MONTH(R3570)&amp;"/"&amp;YEAR(R3570)</f>
        <v>1/1900</v>
      </c>
      <c r="AP3570" s="45" t="e">
        <f>WEEKNUM(R3570)-WEEKNUM(EOMONTH(R3570,-1)+1)+1</f>
        <v>#NUM!</v>
      </c>
      <c r="AQ3570" s="45">
        <f>IF(AU3570="S",IF(Q3570="1. Aceitou o programa",R3570-B3570,0),0)</f>
        <v>0</v>
      </c>
      <c r="AR3570" s="45">
        <f>IF(AU3570="S",IF(AND(S3570&lt;&gt;"",R3570&lt;&gt;""),S3570-R3570,0),0)</f>
        <v>0</v>
      </c>
      <c r="AS3570" s="45">
        <f>IF(AU3570="S",IF(Q3570="1. Aceitou o programa",IF(OR(X3570="Não se Aplica",X3570=""),IF(OR(W3570="Não se Aplica",W3570=""),0,W3570-V3570),AVERAGE(X3570-W3570,W3570-V3570)),0),0)</f>
        <v>0</v>
      </c>
      <c r="AT3570" s="45">
        <f>IF(AU3570="S",IF(AND(Q3570="1. Aceitou o programa",AB3570="Realizada"),IFERROR(IF(AA3570="",0,AA3570-R3570),0),0),0)</f>
        <v>0</v>
      </c>
      <c r="AU3570" s="45" t="str">
        <f>_xlfn.XLOOKUP(U3570,'Lista Suspensa'!$AA$20:$AA$23,'Lista Suspensa'!$AB$20:$AB$23,"N/A")</f>
        <v>S</v>
      </c>
    </row>
    <row r="3571" spans="1:47" ht="12" customHeight="1" x14ac:dyDescent="0.3">
      <c r="A3571" s="87" t="s">
        <v>47</v>
      </c>
      <c r="B3571" s="88">
        <v>46104</v>
      </c>
      <c r="C3571" s="89" t="s">
        <v>48</v>
      </c>
      <c r="D3571" s="89" t="s">
        <v>49</v>
      </c>
      <c r="E3571" s="189">
        <v>87203573</v>
      </c>
      <c r="F3571" s="197" t="s">
        <v>8803</v>
      </c>
      <c r="G3571" s="90">
        <v>44461217825</v>
      </c>
      <c r="H3571" s="91">
        <v>34817</v>
      </c>
      <c r="I3571" s="89"/>
      <c r="J3571" s="89" t="s">
        <v>51</v>
      </c>
      <c r="K3571" s="89" t="s">
        <v>52</v>
      </c>
      <c r="L3571" s="89" t="s">
        <v>85</v>
      </c>
      <c r="M3571" s="89" t="s">
        <v>8804</v>
      </c>
      <c r="N3571" s="89" t="s">
        <v>137</v>
      </c>
      <c r="O3571" s="92" t="s">
        <v>8805</v>
      </c>
      <c r="P3571" s="93" t="s">
        <v>57</v>
      </c>
      <c r="Q3571" s="110" t="s">
        <v>5322</v>
      </c>
      <c r="R3571" s="94"/>
      <c r="S3571" s="95">
        <v>46168</v>
      </c>
      <c r="T3571" s="95" t="s">
        <v>5203</v>
      </c>
      <c r="U3571" s="95" t="s">
        <v>1125</v>
      </c>
      <c r="V3571" s="91">
        <v>46156</v>
      </c>
      <c r="W3571" s="91">
        <v>46164</v>
      </c>
      <c r="X3571" s="91">
        <v>46168</v>
      </c>
      <c r="Y3571" s="96"/>
      <c r="Z3571" s="89"/>
      <c r="AA3571" s="95"/>
      <c r="AB3571" s="89"/>
      <c r="AC3571" s="109"/>
      <c r="AD3571" s="89"/>
      <c r="AE3571" s="89"/>
      <c r="AF3571" s="191"/>
      <c r="AG3571" s="194"/>
      <c r="AH3571" s="193"/>
      <c r="AI3571" s="97"/>
      <c r="AJ3571" s="97"/>
      <c r="AK3571" s="97"/>
      <c r="AL3571" s="45" t="s">
        <v>67</v>
      </c>
      <c r="AM3571" s="160" t="str">
        <f>MONTH(B3571)&amp;"/"&amp;YEAR(B3571)</f>
        <v>3/2026</v>
      </c>
      <c r="AN3571" s="45">
        <f>WEEKNUM(B3571)-WEEKNUM(EOMONTH(B3571,-1)+1)+1</f>
        <v>4</v>
      </c>
      <c r="AO3571" s="45" t="str">
        <f>MONTH(R3571)&amp;"/"&amp;YEAR(R3571)</f>
        <v>1/1900</v>
      </c>
      <c r="AP3571" s="45" t="e">
        <f>WEEKNUM(R3571)-WEEKNUM(EOMONTH(R3571,-1)+1)+1</f>
        <v>#NUM!</v>
      </c>
      <c r="AQ3571" s="45">
        <f>IF(AU3571="S",IF(Q3571="1. Aceitou o programa",R3571-B3571,0),0)</f>
        <v>0</v>
      </c>
      <c r="AR3571" s="45">
        <f>IF(AU3571="S",IF(AND(S3571&lt;&gt;"",R3571&lt;&gt;""),S3571-R3571,0),0)</f>
        <v>0</v>
      </c>
      <c r="AS3571" s="45">
        <f>IF(AU3571="S",IF(Q3571="1. Aceitou o programa",IF(OR(X3571="Não se Aplica",X3571=""),IF(OR(W3571="Não se Aplica",W3571=""),0,W3571-V3571),AVERAGE(X3571-W3571,W3571-V3571)),0),0)</f>
        <v>0</v>
      </c>
      <c r="AT3571" s="45">
        <f>IF(AU3571="S",IF(AND(Q3571="1. Aceitou o programa",AB3571="Realizada"),IFERROR(IF(AA3571="",0,AA3571-R3571),0),0),0)</f>
        <v>0</v>
      </c>
      <c r="AU3571" s="45" t="str">
        <f>_xlfn.XLOOKUP(U3571,'Lista Suspensa'!$AA$20:$AA$23,'Lista Suspensa'!$AB$20:$AB$23,"N/A")</f>
        <v>S</v>
      </c>
    </row>
    <row r="3572" spans="1:47" ht="12" customHeight="1" x14ac:dyDescent="0.3">
      <c r="A3572" s="87" t="s">
        <v>47</v>
      </c>
      <c r="B3572" s="88">
        <v>46104</v>
      </c>
      <c r="C3572" s="89" t="s">
        <v>48</v>
      </c>
      <c r="D3572" s="89" t="s">
        <v>49</v>
      </c>
      <c r="E3572" s="189">
        <v>87204291</v>
      </c>
      <c r="F3572" s="197" t="s">
        <v>8806</v>
      </c>
      <c r="G3572" s="90">
        <v>45653459860</v>
      </c>
      <c r="H3572" s="91">
        <v>34976</v>
      </c>
      <c r="I3572" s="89"/>
      <c r="J3572" s="89" t="s">
        <v>51</v>
      </c>
      <c r="K3572" s="89" t="s">
        <v>52</v>
      </c>
      <c r="L3572" s="89" t="s">
        <v>85</v>
      </c>
      <c r="M3572" s="89" t="s">
        <v>4398</v>
      </c>
      <c r="N3572" s="89" t="s">
        <v>150</v>
      </c>
      <c r="O3572" s="92" t="s">
        <v>8807</v>
      </c>
      <c r="P3572" s="93" t="s">
        <v>57</v>
      </c>
      <c r="Q3572" s="110" t="s">
        <v>5322</v>
      </c>
      <c r="R3572" s="94"/>
      <c r="S3572" s="95">
        <v>46168</v>
      </c>
      <c r="T3572" s="95" t="s">
        <v>5203</v>
      </c>
      <c r="U3572" s="95" t="s">
        <v>1125</v>
      </c>
      <c r="V3572" s="91">
        <v>46156</v>
      </c>
      <c r="W3572" s="91">
        <v>46164</v>
      </c>
      <c r="X3572" s="91">
        <v>46168</v>
      </c>
      <c r="Y3572" s="96"/>
      <c r="Z3572" s="89"/>
      <c r="AA3572" s="95"/>
      <c r="AB3572" s="89"/>
      <c r="AC3572" s="109"/>
      <c r="AD3572" s="89"/>
      <c r="AE3572" s="89"/>
      <c r="AF3572" s="191"/>
      <c r="AG3572" s="194"/>
      <c r="AH3572" s="193"/>
      <c r="AI3572" s="97"/>
      <c r="AJ3572" s="97"/>
      <c r="AK3572" s="97"/>
      <c r="AL3572" s="45" t="s">
        <v>67</v>
      </c>
      <c r="AM3572" s="160" t="str">
        <f>MONTH(B3572)&amp;"/"&amp;YEAR(B3572)</f>
        <v>3/2026</v>
      </c>
      <c r="AN3572" s="45">
        <f>WEEKNUM(B3572)-WEEKNUM(EOMONTH(B3572,-1)+1)+1</f>
        <v>4</v>
      </c>
      <c r="AO3572" s="45" t="str">
        <f>MONTH(R3572)&amp;"/"&amp;YEAR(R3572)</f>
        <v>1/1900</v>
      </c>
      <c r="AP3572" s="45" t="e">
        <f>WEEKNUM(R3572)-WEEKNUM(EOMONTH(R3572,-1)+1)+1</f>
        <v>#NUM!</v>
      </c>
      <c r="AQ3572" s="45">
        <f>IF(AU3572="S",IF(Q3572="1. Aceitou o programa",R3572-B3572,0),0)</f>
        <v>0</v>
      </c>
      <c r="AR3572" s="45">
        <f>IF(AU3572="S",IF(AND(S3572&lt;&gt;"",R3572&lt;&gt;""),S3572-R3572,0),0)</f>
        <v>0</v>
      </c>
      <c r="AS3572" s="45">
        <f>IF(AU3572="S",IF(Q3572="1. Aceitou o programa",IF(OR(X3572="Não se Aplica",X3572=""),IF(OR(W3572="Não se Aplica",W3572=""),0,W3572-V3572),AVERAGE(X3572-W3572,W3572-V3572)),0),0)</f>
        <v>0</v>
      </c>
      <c r="AT3572" s="45">
        <f>IF(AU3572="S",IF(AND(Q3572="1. Aceitou o programa",AB3572="Realizada"),IFERROR(IF(AA3572="",0,AA3572-R3572),0),0),0)</f>
        <v>0</v>
      </c>
      <c r="AU3572" s="45" t="str">
        <f>_xlfn.XLOOKUP(U3572,'Lista Suspensa'!$AA$20:$AA$23,'Lista Suspensa'!$AB$20:$AB$23,"N/A")</f>
        <v>S</v>
      </c>
    </row>
    <row r="3573" spans="1:47" ht="12" customHeight="1" x14ac:dyDescent="0.3">
      <c r="A3573" s="87" t="s">
        <v>47</v>
      </c>
      <c r="B3573" s="88">
        <v>46104</v>
      </c>
      <c r="C3573" s="89" t="s">
        <v>48</v>
      </c>
      <c r="D3573" s="89" t="s">
        <v>49</v>
      </c>
      <c r="E3573" s="189">
        <v>87222689</v>
      </c>
      <c r="F3573" s="197" t="s">
        <v>8808</v>
      </c>
      <c r="G3573" s="90">
        <v>42096065453</v>
      </c>
      <c r="H3573" s="91">
        <v>24426</v>
      </c>
      <c r="I3573" s="89"/>
      <c r="J3573" s="89" t="s">
        <v>84</v>
      </c>
      <c r="K3573" s="89" t="s">
        <v>771</v>
      </c>
      <c r="L3573" s="89" t="s">
        <v>772</v>
      </c>
      <c r="M3573" s="89" t="s">
        <v>8809</v>
      </c>
      <c r="N3573" s="89" t="s">
        <v>449</v>
      </c>
      <c r="O3573" s="92" t="s">
        <v>8810</v>
      </c>
      <c r="P3573" s="93" t="s">
        <v>57</v>
      </c>
      <c r="Q3573" s="110" t="s">
        <v>5322</v>
      </c>
      <c r="R3573" s="94"/>
      <c r="S3573" s="95">
        <v>46168</v>
      </c>
      <c r="T3573" s="95" t="s">
        <v>5203</v>
      </c>
      <c r="U3573" s="95" t="s">
        <v>1125</v>
      </c>
      <c r="V3573" s="91">
        <v>46156</v>
      </c>
      <c r="W3573" s="91">
        <v>46164</v>
      </c>
      <c r="X3573" s="91">
        <v>46168</v>
      </c>
      <c r="Y3573" s="96"/>
      <c r="Z3573" s="89"/>
      <c r="AA3573" s="95"/>
      <c r="AB3573" s="89"/>
      <c r="AC3573" s="109"/>
      <c r="AD3573" s="89"/>
      <c r="AE3573" s="89"/>
      <c r="AF3573" s="191"/>
      <c r="AG3573" s="194"/>
      <c r="AH3573" s="193"/>
      <c r="AI3573" s="97"/>
      <c r="AJ3573" s="97"/>
      <c r="AK3573" s="97"/>
      <c r="AL3573" s="45" t="s">
        <v>67</v>
      </c>
      <c r="AM3573" s="160" t="str">
        <f>MONTH(B3573)&amp;"/"&amp;YEAR(B3573)</f>
        <v>3/2026</v>
      </c>
      <c r="AN3573" s="45">
        <f>WEEKNUM(B3573)-WEEKNUM(EOMONTH(B3573,-1)+1)+1</f>
        <v>4</v>
      </c>
      <c r="AO3573" s="45" t="str">
        <f>MONTH(R3573)&amp;"/"&amp;YEAR(R3573)</f>
        <v>1/1900</v>
      </c>
      <c r="AP3573" s="45" t="e">
        <f>WEEKNUM(R3573)-WEEKNUM(EOMONTH(R3573,-1)+1)+1</f>
        <v>#NUM!</v>
      </c>
      <c r="AQ3573" s="45">
        <f>IF(AU3573="S",IF(Q3573="1. Aceitou o programa",R3573-B3573,0),0)</f>
        <v>0</v>
      </c>
      <c r="AR3573" s="45">
        <f>IF(AU3573="S",IF(AND(S3573&lt;&gt;"",R3573&lt;&gt;""),S3573-R3573,0),0)</f>
        <v>0</v>
      </c>
      <c r="AS3573" s="45">
        <f>IF(AU3573="S",IF(Q3573="1. Aceitou o programa",IF(OR(X3573="Não se Aplica",X3573=""),IF(OR(W3573="Não se Aplica",W3573=""),0,W3573-V3573),AVERAGE(X3573-W3573,W3573-V3573)),0),0)</f>
        <v>0</v>
      </c>
      <c r="AT3573" s="45">
        <f>IF(AU3573="S",IF(AND(Q3573="1. Aceitou o programa",AB3573="Realizada"),IFERROR(IF(AA3573="",0,AA3573-R3573),0),0),0)</f>
        <v>0</v>
      </c>
      <c r="AU3573" s="45" t="str">
        <f>_xlfn.XLOOKUP(U3573,'Lista Suspensa'!$AA$20:$AA$23,'Lista Suspensa'!$AB$20:$AB$23,"N/A")</f>
        <v>S</v>
      </c>
    </row>
    <row r="3574" spans="1:47" ht="12" customHeight="1" x14ac:dyDescent="0.3">
      <c r="A3574" s="87" t="s">
        <v>47</v>
      </c>
      <c r="B3574" s="88">
        <v>46104</v>
      </c>
      <c r="C3574" s="89" t="s">
        <v>48</v>
      </c>
      <c r="D3574" s="89" t="s">
        <v>49</v>
      </c>
      <c r="E3574" s="189">
        <v>87242381</v>
      </c>
      <c r="F3574" s="197" t="s">
        <v>8811</v>
      </c>
      <c r="G3574" s="90">
        <v>46674264890</v>
      </c>
      <c r="H3574" s="91">
        <v>35482</v>
      </c>
      <c r="I3574" s="89"/>
      <c r="J3574" s="89" t="s">
        <v>84</v>
      </c>
      <c r="K3574" s="89" t="s">
        <v>52</v>
      </c>
      <c r="L3574" s="89" t="s">
        <v>53</v>
      </c>
      <c r="M3574" s="89" t="s">
        <v>8812</v>
      </c>
      <c r="N3574" s="89" t="s">
        <v>137</v>
      </c>
      <c r="O3574" s="92" t="s">
        <v>8813</v>
      </c>
      <c r="P3574" s="93" t="s">
        <v>57</v>
      </c>
      <c r="Q3574" s="110" t="s">
        <v>5322</v>
      </c>
      <c r="R3574" s="94"/>
      <c r="S3574" s="95">
        <v>46168</v>
      </c>
      <c r="T3574" s="95" t="s">
        <v>5203</v>
      </c>
      <c r="U3574" s="95" t="s">
        <v>1125</v>
      </c>
      <c r="V3574" s="91">
        <v>46156</v>
      </c>
      <c r="W3574" s="91">
        <v>46164</v>
      </c>
      <c r="X3574" s="91">
        <v>46168</v>
      </c>
      <c r="Y3574" s="96"/>
      <c r="Z3574" s="89"/>
      <c r="AA3574" s="95"/>
      <c r="AB3574" s="89"/>
      <c r="AC3574" s="109"/>
      <c r="AD3574" s="89"/>
      <c r="AE3574" s="89"/>
      <c r="AF3574" s="191"/>
      <c r="AG3574" s="194"/>
      <c r="AH3574" s="193"/>
      <c r="AI3574" s="97"/>
      <c r="AJ3574" s="97"/>
      <c r="AK3574" s="97"/>
      <c r="AL3574" s="45" t="s">
        <v>67</v>
      </c>
      <c r="AM3574" s="160" t="str">
        <f>MONTH(B3574)&amp;"/"&amp;YEAR(B3574)</f>
        <v>3/2026</v>
      </c>
      <c r="AN3574" s="45">
        <f>WEEKNUM(B3574)-WEEKNUM(EOMONTH(B3574,-1)+1)+1</f>
        <v>4</v>
      </c>
      <c r="AO3574" s="45" t="str">
        <f>MONTH(R3574)&amp;"/"&amp;YEAR(R3574)</f>
        <v>1/1900</v>
      </c>
      <c r="AP3574" s="45" t="e">
        <f>WEEKNUM(R3574)-WEEKNUM(EOMONTH(R3574,-1)+1)+1</f>
        <v>#NUM!</v>
      </c>
      <c r="AQ3574" s="45">
        <f>IF(AU3574="S",IF(Q3574="1. Aceitou o programa",R3574-B3574,0),0)</f>
        <v>0</v>
      </c>
      <c r="AR3574" s="45">
        <f>IF(AU3574="S",IF(AND(S3574&lt;&gt;"",R3574&lt;&gt;""),S3574-R3574,0),0)</f>
        <v>0</v>
      </c>
      <c r="AS3574" s="45">
        <f>IF(AU3574="S",IF(Q3574="1. Aceitou o programa",IF(OR(X3574="Não se Aplica",X3574=""),IF(OR(W3574="Não se Aplica",W3574=""),0,W3574-V3574),AVERAGE(X3574-W3574,W3574-V3574)),0),0)</f>
        <v>0</v>
      </c>
      <c r="AT3574" s="45">
        <f>IF(AU3574="S",IF(AND(Q3574="1. Aceitou o programa",AB3574="Realizada"),IFERROR(IF(AA3574="",0,AA3574-R3574),0),0),0)</f>
        <v>0</v>
      </c>
      <c r="AU3574" s="45" t="str">
        <f>_xlfn.XLOOKUP(U3574,'Lista Suspensa'!$AA$20:$AA$23,'Lista Suspensa'!$AB$20:$AB$23,"N/A")</f>
        <v>S</v>
      </c>
    </row>
    <row r="3575" spans="1:47" ht="12" customHeight="1" x14ac:dyDescent="0.3">
      <c r="A3575" s="87" t="s">
        <v>47</v>
      </c>
      <c r="B3575" s="88">
        <v>46104</v>
      </c>
      <c r="C3575" s="89" t="s">
        <v>48</v>
      </c>
      <c r="D3575" s="89" t="s">
        <v>49</v>
      </c>
      <c r="E3575" s="189">
        <v>87274624</v>
      </c>
      <c r="F3575" s="197" t="s">
        <v>8814</v>
      </c>
      <c r="G3575" s="90">
        <v>11391503830</v>
      </c>
      <c r="H3575" s="91">
        <v>25207</v>
      </c>
      <c r="I3575" s="89"/>
      <c r="J3575" s="89" t="s">
        <v>84</v>
      </c>
      <c r="K3575" s="89" t="s">
        <v>52</v>
      </c>
      <c r="L3575" s="89" t="s">
        <v>85</v>
      </c>
      <c r="M3575" s="89" t="s">
        <v>8815</v>
      </c>
      <c r="N3575" s="89" t="s">
        <v>137</v>
      </c>
      <c r="O3575" s="92" t="s">
        <v>8816</v>
      </c>
      <c r="P3575" s="93" t="s">
        <v>57</v>
      </c>
      <c r="Q3575" s="110" t="s">
        <v>5322</v>
      </c>
      <c r="R3575" s="94"/>
      <c r="S3575" s="95">
        <v>46168</v>
      </c>
      <c r="T3575" s="95" t="s">
        <v>5203</v>
      </c>
      <c r="U3575" s="95" t="s">
        <v>1125</v>
      </c>
      <c r="V3575" s="91">
        <v>46156</v>
      </c>
      <c r="W3575" s="91">
        <v>46164</v>
      </c>
      <c r="X3575" s="91">
        <v>46168</v>
      </c>
      <c r="Y3575" s="96"/>
      <c r="Z3575" s="89"/>
      <c r="AA3575" s="95"/>
      <c r="AB3575" s="89"/>
      <c r="AC3575" s="109"/>
      <c r="AD3575" s="89"/>
      <c r="AE3575" s="89"/>
      <c r="AF3575" s="191"/>
      <c r="AG3575" s="194"/>
      <c r="AH3575" s="193"/>
      <c r="AI3575" s="97"/>
      <c r="AJ3575" s="97"/>
      <c r="AK3575" s="97"/>
      <c r="AL3575" s="45" t="s">
        <v>67</v>
      </c>
      <c r="AM3575" s="160" t="str">
        <f>MONTH(B3575)&amp;"/"&amp;YEAR(B3575)</f>
        <v>3/2026</v>
      </c>
      <c r="AN3575" s="45">
        <f>WEEKNUM(B3575)-WEEKNUM(EOMONTH(B3575,-1)+1)+1</f>
        <v>4</v>
      </c>
      <c r="AO3575" s="45" t="str">
        <f>MONTH(R3575)&amp;"/"&amp;YEAR(R3575)</f>
        <v>1/1900</v>
      </c>
      <c r="AP3575" s="45" t="e">
        <f>WEEKNUM(R3575)-WEEKNUM(EOMONTH(R3575,-1)+1)+1</f>
        <v>#NUM!</v>
      </c>
      <c r="AQ3575" s="45">
        <f>IF(AU3575="S",IF(Q3575="1. Aceitou o programa",R3575-B3575,0),0)</f>
        <v>0</v>
      </c>
      <c r="AR3575" s="45">
        <f>IF(AU3575="S",IF(AND(S3575&lt;&gt;"",R3575&lt;&gt;""),S3575-R3575,0),0)</f>
        <v>0</v>
      </c>
      <c r="AS3575" s="45">
        <f>IF(AU3575="S",IF(Q3575="1. Aceitou o programa",IF(OR(X3575="Não se Aplica",X3575=""),IF(OR(W3575="Não se Aplica",W3575=""),0,W3575-V3575),AVERAGE(X3575-W3575,W3575-V3575)),0),0)</f>
        <v>0</v>
      </c>
      <c r="AT3575" s="45">
        <f>IF(AU3575="S",IF(AND(Q3575="1. Aceitou o programa",AB3575="Realizada"),IFERROR(IF(AA3575="",0,AA3575-R3575),0),0),0)</f>
        <v>0</v>
      </c>
      <c r="AU3575" s="45" t="str">
        <f>_xlfn.XLOOKUP(U3575,'Lista Suspensa'!$AA$20:$AA$23,'Lista Suspensa'!$AB$20:$AB$23,"N/A")</f>
        <v>S</v>
      </c>
    </row>
    <row r="3576" spans="1:47" ht="12" customHeight="1" x14ac:dyDescent="0.3">
      <c r="A3576" s="87" t="s">
        <v>47</v>
      </c>
      <c r="B3576" s="88">
        <v>46104</v>
      </c>
      <c r="C3576" s="89" t="s">
        <v>48</v>
      </c>
      <c r="D3576" s="89" t="s">
        <v>49</v>
      </c>
      <c r="E3576" s="189">
        <v>87275870</v>
      </c>
      <c r="F3576" s="197" t="s">
        <v>8817</v>
      </c>
      <c r="G3576" s="90">
        <v>49026876823</v>
      </c>
      <c r="H3576" s="91">
        <v>38983</v>
      </c>
      <c r="I3576" s="89"/>
      <c r="J3576" s="89" t="s">
        <v>84</v>
      </c>
      <c r="K3576" s="89" t="s">
        <v>52</v>
      </c>
      <c r="L3576" s="89" t="s">
        <v>53</v>
      </c>
      <c r="M3576" s="89" t="s">
        <v>8818</v>
      </c>
      <c r="N3576" s="89" t="s">
        <v>137</v>
      </c>
      <c r="O3576" s="92" t="s">
        <v>8819</v>
      </c>
      <c r="P3576" s="93" t="s">
        <v>57</v>
      </c>
      <c r="Q3576" s="110" t="s">
        <v>5322</v>
      </c>
      <c r="R3576" s="94"/>
      <c r="S3576" s="95">
        <v>46168</v>
      </c>
      <c r="T3576" s="95" t="s">
        <v>5203</v>
      </c>
      <c r="U3576" s="95" t="s">
        <v>1125</v>
      </c>
      <c r="V3576" s="91">
        <v>46156</v>
      </c>
      <c r="W3576" s="91">
        <v>46164</v>
      </c>
      <c r="X3576" s="91">
        <v>46168</v>
      </c>
      <c r="Y3576" s="96"/>
      <c r="Z3576" s="89"/>
      <c r="AA3576" s="95"/>
      <c r="AB3576" s="89"/>
      <c r="AC3576" s="109"/>
      <c r="AD3576" s="89"/>
      <c r="AE3576" s="89"/>
      <c r="AF3576" s="191"/>
      <c r="AG3576" s="194"/>
      <c r="AH3576" s="193"/>
      <c r="AI3576" s="97"/>
      <c r="AJ3576" s="97"/>
      <c r="AK3576" s="97"/>
      <c r="AL3576" s="45" t="s">
        <v>67</v>
      </c>
      <c r="AM3576" s="160" t="str">
        <f>MONTH(B3576)&amp;"/"&amp;YEAR(B3576)</f>
        <v>3/2026</v>
      </c>
      <c r="AN3576" s="45">
        <f>WEEKNUM(B3576)-WEEKNUM(EOMONTH(B3576,-1)+1)+1</f>
        <v>4</v>
      </c>
      <c r="AO3576" s="45" t="str">
        <f>MONTH(R3576)&amp;"/"&amp;YEAR(R3576)</f>
        <v>1/1900</v>
      </c>
      <c r="AP3576" s="45" t="e">
        <f>WEEKNUM(R3576)-WEEKNUM(EOMONTH(R3576,-1)+1)+1</f>
        <v>#NUM!</v>
      </c>
      <c r="AQ3576" s="45">
        <f>IF(AU3576="S",IF(Q3576="1. Aceitou o programa",R3576-B3576,0),0)</f>
        <v>0</v>
      </c>
      <c r="AR3576" s="45">
        <f>IF(AU3576="S",IF(AND(S3576&lt;&gt;"",R3576&lt;&gt;""),S3576-R3576,0),0)</f>
        <v>0</v>
      </c>
      <c r="AS3576" s="45">
        <f>IF(AU3576="S",IF(Q3576="1. Aceitou o programa",IF(OR(X3576="Não se Aplica",X3576=""),IF(OR(W3576="Não se Aplica",W3576=""),0,W3576-V3576),AVERAGE(X3576-W3576,W3576-V3576)),0),0)</f>
        <v>0</v>
      </c>
      <c r="AT3576" s="45">
        <f>IF(AU3576="S",IF(AND(Q3576="1. Aceitou o programa",AB3576="Realizada"),IFERROR(IF(AA3576="",0,AA3576-R3576),0),0),0)</f>
        <v>0</v>
      </c>
      <c r="AU3576" s="45" t="str">
        <f>_xlfn.XLOOKUP(U3576,'Lista Suspensa'!$AA$20:$AA$23,'Lista Suspensa'!$AB$20:$AB$23,"N/A")</f>
        <v>S</v>
      </c>
    </row>
    <row r="3577" spans="1:47" ht="12" customHeight="1" x14ac:dyDescent="0.3">
      <c r="A3577" s="87" t="s">
        <v>47</v>
      </c>
      <c r="B3577" s="88">
        <v>46104</v>
      </c>
      <c r="C3577" s="89" t="s">
        <v>48</v>
      </c>
      <c r="D3577" s="89" t="s">
        <v>49</v>
      </c>
      <c r="E3577" s="189">
        <v>96282530</v>
      </c>
      <c r="F3577" s="197" t="s">
        <v>8820</v>
      </c>
      <c r="G3577" s="90">
        <v>33825443850</v>
      </c>
      <c r="H3577" s="91">
        <v>30947</v>
      </c>
      <c r="I3577" s="89"/>
      <c r="J3577" s="89" t="s">
        <v>84</v>
      </c>
      <c r="K3577" s="89" t="s">
        <v>52</v>
      </c>
      <c r="L3577" s="89" t="s">
        <v>53</v>
      </c>
      <c r="M3577" s="89" t="s">
        <v>2639</v>
      </c>
      <c r="N3577" s="89" t="s">
        <v>137</v>
      </c>
      <c r="O3577" s="92" t="s">
        <v>8821</v>
      </c>
      <c r="P3577" s="93" t="s">
        <v>57</v>
      </c>
      <c r="Q3577" s="110" t="s">
        <v>5322</v>
      </c>
      <c r="R3577" s="94"/>
      <c r="S3577" s="95">
        <v>46168</v>
      </c>
      <c r="T3577" s="95" t="s">
        <v>5203</v>
      </c>
      <c r="U3577" s="95" t="s">
        <v>1125</v>
      </c>
      <c r="V3577" s="91">
        <v>46156</v>
      </c>
      <c r="W3577" s="91">
        <v>46164</v>
      </c>
      <c r="X3577" s="91">
        <v>46168</v>
      </c>
      <c r="Y3577" s="96"/>
      <c r="Z3577" s="89"/>
      <c r="AA3577" s="95"/>
      <c r="AB3577" s="89"/>
      <c r="AC3577" s="109"/>
      <c r="AD3577" s="89"/>
      <c r="AE3577" s="89"/>
      <c r="AF3577" s="191"/>
      <c r="AG3577" s="194"/>
      <c r="AH3577" s="193"/>
      <c r="AI3577" s="97"/>
      <c r="AJ3577" s="97"/>
      <c r="AK3577" s="97"/>
      <c r="AL3577" s="45" t="s">
        <v>67</v>
      </c>
      <c r="AM3577" s="160" t="str">
        <f>MONTH(B3577)&amp;"/"&amp;YEAR(B3577)</f>
        <v>3/2026</v>
      </c>
      <c r="AN3577" s="45">
        <f>WEEKNUM(B3577)-WEEKNUM(EOMONTH(B3577,-1)+1)+1</f>
        <v>4</v>
      </c>
      <c r="AO3577" s="45" t="str">
        <f>MONTH(R3577)&amp;"/"&amp;YEAR(R3577)</f>
        <v>1/1900</v>
      </c>
      <c r="AP3577" s="45" t="e">
        <f>WEEKNUM(R3577)-WEEKNUM(EOMONTH(R3577,-1)+1)+1</f>
        <v>#NUM!</v>
      </c>
      <c r="AQ3577" s="45">
        <f>IF(AU3577="S",IF(Q3577="1. Aceitou o programa",R3577-B3577,0),0)</f>
        <v>0</v>
      </c>
      <c r="AR3577" s="45">
        <f>IF(AU3577="S",IF(AND(S3577&lt;&gt;"",R3577&lt;&gt;""),S3577-R3577,0),0)</f>
        <v>0</v>
      </c>
      <c r="AS3577" s="45">
        <f>IF(AU3577="S",IF(Q3577="1. Aceitou o programa",IF(OR(X3577="Não se Aplica",X3577=""),IF(OR(W3577="Não se Aplica",W3577=""),0,W3577-V3577),AVERAGE(X3577-W3577,W3577-V3577)),0),0)</f>
        <v>0</v>
      </c>
      <c r="AT3577" s="45">
        <f>IF(AU3577="S",IF(AND(Q3577="1. Aceitou o programa",AB3577="Realizada"),IFERROR(IF(AA3577="",0,AA3577-R3577),0),0),0)</f>
        <v>0</v>
      </c>
      <c r="AU3577" s="45" t="str">
        <f>_xlfn.XLOOKUP(U3577,'Lista Suspensa'!$AA$20:$AA$23,'Lista Suspensa'!$AB$20:$AB$23,"N/A")</f>
        <v>S</v>
      </c>
    </row>
    <row r="3578" spans="1:47" ht="12" customHeight="1" x14ac:dyDescent="0.3">
      <c r="A3578" s="87" t="s">
        <v>47</v>
      </c>
      <c r="B3578" s="88">
        <v>46104</v>
      </c>
      <c r="C3578" s="89" t="s">
        <v>48</v>
      </c>
      <c r="D3578" s="89" t="s">
        <v>49</v>
      </c>
      <c r="E3578" s="189">
        <v>87253240</v>
      </c>
      <c r="F3578" s="197" t="s">
        <v>8822</v>
      </c>
      <c r="G3578" s="90">
        <v>4256560718</v>
      </c>
      <c r="H3578" s="91">
        <v>28053</v>
      </c>
      <c r="I3578" s="89"/>
      <c r="J3578" s="89" t="s">
        <v>84</v>
      </c>
      <c r="K3578" s="89" t="s">
        <v>76</v>
      </c>
      <c r="L3578" s="89" t="s">
        <v>95</v>
      </c>
      <c r="M3578" s="89" t="s">
        <v>5012</v>
      </c>
      <c r="N3578" s="89" t="s">
        <v>344</v>
      </c>
      <c r="O3578" s="92" t="s">
        <v>8823</v>
      </c>
      <c r="P3578" s="93" t="s">
        <v>57</v>
      </c>
      <c r="Q3578" s="110" t="s">
        <v>5322</v>
      </c>
      <c r="R3578" s="94"/>
      <c r="S3578" s="95">
        <v>46168</v>
      </c>
      <c r="T3578" s="95" t="s">
        <v>5203</v>
      </c>
      <c r="U3578" s="95" t="s">
        <v>1125</v>
      </c>
      <c r="V3578" s="91">
        <v>46156</v>
      </c>
      <c r="W3578" s="91">
        <v>46164</v>
      </c>
      <c r="X3578" s="91">
        <v>46168</v>
      </c>
      <c r="Y3578" s="96"/>
      <c r="Z3578" s="89"/>
      <c r="AA3578" s="95"/>
      <c r="AB3578" s="89"/>
      <c r="AC3578" s="109"/>
      <c r="AD3578" s="89"/>
      <c r="AE3578" s="89"/>
      <c r="AF3578" s="191"/>
      <c r="AG3578" s="194"/>
      <c r="AH3578" s="193"/>
      <c r="AI3578" s="97"/>
      <c r="AJ3578" s="97"/>
      <c r="AK3578" s="97"/>
      <c r="AL3578" s="45" t="s">
        <v>67</v>
      </c>
      <c r="AM3578" s="160" t="str">
        <f>MONTH(B3578)&amp;"/"&amp;YEAR(B3578)</f>
        <v>3/2026</v>
      </c>
      <c r="AN3578" s="45">
        <f>WEEKNUM(B3578)-WEEKNUM(EOMONTH(B3578,-1)+1)+1</f>
        <v>4</v>
      </c>
      <c r="AO3578" s="45" t="str">
        <f>MONTH(R3578)&amp;"/"&amp;YEAR(R3578)</f>
        <v>1/1900</v>
      </c>
      <c r="AP3578" s="45" t="e">
        <f>WEEKNUM(R3578)-WEEKNUM(EOMONTH(R3578,-1)+1)+1</f>
        <v>#NUM!</v>
      </c>
      <c r="AQ3578" s="45">
        <f>IF(AU3578="S",IF(Q3578="1. Aceitou o programa",R3578-B3578,0),0)</f>
        <v>0</v>
      </c>
      <c r="AR3578" s="45">
        <f>IF(AU3578="S",IF(AND(S3578&lt;&gt;"",R3578&lt;&gt;""),S3578-R3578,0),0)</f>
        <v>0</v>
      </c>
      <c r="AS3578" s="45">
        <f>IF(AU3578="S",IF(Q3578="1. Aceitou o programa",IF(OR(X3578="Não se Aplica",X3578=""),IF(OR(W3578="Não se Aplica",W3578=""),0,W3578-V3578),AVERAGE(X3578-W3578,W3578-V3578)),0),0)</f>
        <v>0</v>
      </c>
      <c r="AT3578" s="45">
        <f>IF(AU3578="S",IF(AND(Q3578="1. Aceitou o programa",AB3578="Realizada"),IFERROR(IF(AA3578="",0,AA3578-R3578),0),0),0)</f>
        <v>0</v>
      </c>
      <c r="AU3578" s="45" t="str">
        <f>_xlfn.XLOOKUP(U3578,'Lista Suspensa'!$AA$20:$AA$23,'Lista Suspensa'!$AB$20:$AB$23,"N/A")</f>
        <v>S</v>
      </c>
    </row>
    <row r="3579" spans="1:47" ht="12" customHeight="1" x14ac:dyDescent="0.3">
      <c r="A3579" s="87" t="s">
        <v>47</v>
      </c>
      <c r="B3579" s="88">
        <v>46104</v>
      </c>
      <c r="C3579" s="89" t="s">
        <v>48</v>
      </c>
      <c r="D3579" s="89" t="s">
        <v>49</v>
      </c>
      <c r="E3579" s="189">
        <v>87957934</v>
      </c>
      <c r="F3579" s="197" t="s">
        <v>8824</v>
      </c>
      <c r="G3579" s="90">
        <v>6948681751</v>
      </c>
      <c r="H3579" s="91">
        <v>26374</v>
      </c>
      <c r="I3579" s="89"/>
      <c r="J3579" s="89" t="s">
        <v>84</v>
      </c>
      <c r="K3579" s="89" t="s">
        <v>6821</v>
      </c>
      <c r="L3579" s="89" t="s">
        <v>6822</v>
      </c>
      <c r="M3579" s="89" t="s">
        <v>8825</v>
      </c>
      <c r="N3579" s="89" t="s">
        <v>344</v>
      </c>
      <c r="O3579" s="92" t="s">
        <v>8826</v>
      </c>
      <c r="P3579" s="93" t="s">
        <v>57</v>
      </c>
      <c r="Q3579" s="110" t="s">
        <v>5322</v>
      </c>
      <c r="R3579" s="94"/>
      <c r="S3579" s="95">
        <v>46168</v>
      </c>
      <c r="T3579" s="95" t="s">
        <v>5203</v>
      </c>
      <c r="U3579" s="95" t="s">
        <v>1125</v>
      </c>
      <c r="V3579" s="91">
        <v>46156</v>
      </c>
      <c r="W3579" s="91">
        <v>46164</v>
      </c>
      <c r="X3579" s="91">
        <v>46168</v>
      </c>
      <c r="Y3579" s="96"/>
      <c r="Z3579" s="89"/>
      <c r="AA3579" s="95"/>
      <c r="AB3579" s="89"/>
      <c r="AC3579" s="109"/>
      <c r="AD3579" s="89"/>
      <c r="AE3579" s="89"/>
      <c r="AF3579" s="191"/>
      <c r="AG3579" s="194"/>
      <c r="AH3579" s="193"/>
      <c r="AI3579" s="97"/>
      <c r="AJ3579" s="97"/>
      <c r="AK3579" s="97"/>
      <c r="AL3579" s="45" t="s">
        <v>67</v>
      </c>
      <c r="AM3579" s="160" t="str">
        <f>MONTH(B3579)&amp;"/"&amp;YEAR(B3579)</f>
        <v>3/2026</v>
      </c>
      <c r="AN3579" s="45">
        <f>WEEKNUM(B3579)-WEEKNUM(EOMONTH(B3579,-1)+1)+1</f>
        <v>4</v>
      </c>
      <c r="AO3579" s="45" t="str">
        <f>MONTH(R3579)&amp;"/"&amp;YEAR(R3579)</f>
        <v>1/1900</v>
      </c>
      <c r="AP3579" s="45" t="e">
        <f>WEEKNUM(R3579)-WEEKNUM(EOMONTH(R3579,-1)+1)+1</f>
        <v>#NUM!</v>
      </c>
      <c r="AQ3579" s="45">
        <f>IF(AU3579="S",IF(Q3579="1. Aceitou o programa",R3579-B3579,0),0)</f>
        <v>0</v>
      </c>
      <c r="AR3579" s="45">
        <f>IF(AU3579="S",IF(AND(S3579&lt;&gt;"",R3579&lt;&gt;""),S3579-R3579,0),0)</f>
        <v>0</v>
      </c>
      <c r="AS3579" s="45">
        <f>IF(AU3579="S",IF(Q3579="1. Aceitou o programa",IF(OR(X3579="Não se Aplica",X3579=""),IF(OR(W3579="Não se Aplica",W3579=""),0,W3579-V3579),AVERAGE(X3579-W3579,W3579-V3579)),0),0)</f>
        <v>0</v>
      </c>
      <c r="AT3579" s="45">
        <f>IF(AU3579="S",IF(AND(Q3579="1. Aceitou o programa",AB3579="Realizada"),IFERROR(IF(AA3579="",0,AA3579-R3579),0),0),0)</f>
        <v>0</v>
      </c>
      <c r="AU3579" s="45" t="str">
        <f>_xlfn.XLOOKUP(U3579,'Lista Suspensa'!$AA$20:$AA$23,'Lista Suspensa'!$AB$20:$AB$23,"N/A")</f>
        <v>S</v>
      </c>
    </row>
    <row r="3580" spans="1:47" ht="12" customHeight="1" x14ac:dyDescent="0.3">
      <c r="A3580" s="87" t="s">
        <v>47</v>
      </c>
      <c r="B3580" s="88">
        <v>46104</v>
      </c>
      <c r="C3580" s="89" t="s">
        <v>48</v>
      </c>
      <c r="D3580" s="89" t="s">
        <v>49</v>
      </c>
      <c r="E3580" s="189">
        <v>87493225</v>
      </c>
      <c r="F3580" s="197" t="s">
        <v>8827</v>
      </c>
      <c r="G3580" s="90">
        <v>29569867833</v>
      </c>
      <c r="H3580" s="91">
        <v>29116</v>
      </c>
      <c r="I3580" s="89"/>
      <c r="J3580" s="89" t="s">
        <v>51</v>
      </c>
      <c r="K3580" s="89" t="s">
        <v>52</v>
      </c>
      <c r="L3580" s="89" t="s">
        <v>85</v>
      </c>
      <c r="M3580" s="89" t="s">
        <v>716</v>
      </c>
      <c r="N3580" s="89" t="s">
        <v>137</v>
      </c>
      <c r="O3580" s="92" t="s">
        <v>8828</v>
      </c>
      <c r="P3580" s="93" t="s">
        <v>57</v>
      </c>
      <c r="Q3580" s="110" t="s">
        <v>5322</v>
      </c>
      <c r="R3580" s="94"/>
      <c r="S3580" s="95">
        <v>46168</v>
      </c>
      <c r="T3580" s="95" t="s">
        <v>5203</v>
      </c>
      <c r="U3580" s="95" t="s">
        <v>1125</v>
      </c>
      <c r="V3580" s="91">
        <v>46156</v>
      </c>
      <c r="W3580" s="91">
        <v>46164</v>
      </c>
      <c r="X3580" s="91">
        <v>46168</v>
      </c>
      <c r="Y3580" s="96"/>
      <c r="Z3580" s="89"/>
      <c r="AA3580" s="95"/>
      <c r="AB3580" s="89"/>
      <c r="AC3580" s="109"/>
      <c r="AD3580" s="89"/>
      <c r="AE3580" s="89"/>
      <c r="AF3580" s="191"/>
      <c r="AG3580" s="194"/>
      <c r="AH3580" s="193"/>
      <c r="AI3580" s="97"/>
      <c r="AJ3580" s="97"/>
      <c r="AK3580" s="97"/>
      <c r="AL3580" s="45" t="s">
        <v>67</v>
      </c>
      <c r="AM3580" s="160" t="str">
        <f>MONTH(B3580)&amp;"/"&amp;YEAR(B3580)</f>
        <v>3/2026</v>
      </c>
      <c r="AN3580" s="45">
        <f>WEEKNUM(B3580)-WEEKNUM(EOMONTH(B3580,-1)+1)+1</f>
        <v>4</v>
      </c>
      <c r="AO3580" s="45" t="str">
        <f>MONTH(R3580)&amp;"/"&amp;YEAR(R3580)</f>
        <v>1/1900</v>
      </c>
      <c r="AP3580" s="45" t="e">
        <f>WEEKNUM(R3580)-WEEKNUM(EOMONTH(R3580,-1)+1)+1</f>
        <v>#NUM!</v>
      </c>
      <c r="AQ3580" s="45">
        <f>IF(AU3580="S",IF(Q3580="1. Aceitou o programa",R3580-B3580,0),0)</f>
        <v>0</v>
      </c>
      <c r="AR3580" s="45">
        <f>IF(AU3580="S",IF(AND(S3580&lt;&gt;"",R3580&lt;&gt;""),S3580-R3580,0),0)</f>
        <v>0</v>
      </c>
      <c r="AS3580" s="45">
        <f>IF(AU3580="S",IF(Q3580="1. Aceitou o programa",IF(OR(X3580="Não se Aplica",X3580=""),IF(OR(W3580="Não se Aplica",W3580=""),0,W3580-V3580),AVERAGE(X3580-W3580,W3580-V3580)),0),0)</f>
        <v>0</v>
      </c>
      <c r="AT3580" s="45">
        <f>IF(AU3580="S",IF(AND(Q3580="1. Aceitou o programa",AB3580="Realizada"),IFERROR(IF(AA3580="",0,AA3580-R3580),0),0),0)</f>
        <v>0</v>
      </c>
      <c r="AU3580" s="45" t="str">
        <f>_xlfn.XLOOKUP(U3580,'Lista Suspensa'!$AA$20:$AA$23,'Lista Suspensa'!$AB$20:$AB$23,"N/A")</f>
        <v>S</v>
      </c>
    </row>
    <row r="3581" spans="1:47" ht="12" customHeight="1" x14ac:dyDescent="0.3">
      <c r="A3581" s="87" t="s">
        <v>47</v>
      </c>
      <c r="B3581" s="88">
        <v>46104</v>
      </c>
      <c r="C3581" s="89" t="s">
        <v>48</v>
      </c>
      <c r="D3581" s="89" t="s">
        <v>49</v>
      </c>
      <c r="E3581" s="189">
        <v>87674946</v>
      </c>
      <c r="F3581" s="197" t="s">
        <v>8829</v>
      </c>
      <c r="G3581" s="90">
        <v>3406751792</v>
      </c>
      <c r="H3581" s="91">
        <v>27446</v>
      </c>
      <c r="I3581" s="89"/>
      <c r="J3581" s="89" t="s">
        <v>51</v>
      </c>
      <c r="K3581" s="89" t="s">
        <v>76</v>
      </c>
      <c r="L3581" s="89" t="s">
        <v>95</v>
      </c>
      <c r="M3581" s="89" t="s">
        <v>222</v>
      </c>
      <c r="N3581" s="89" t="s">
        <v>137</v>
      </c>
      <c r="O3581" s="92" t="s">
        <v>8830</v>
      </c>
      <c r="P3581" s="93" t="s">
        <v>57</v>
      </c>
      <c r="Q3581" s="110" t="s">
        <v>5322</v>
      </c>
      <c r="R3581" s="94"/>
      <c r="S3581" s="95">
        <v>46168</v>
      </c>
      <c r="T3581" s="95" t="s">
        <v>5203</v>
      </c>
      <c r="U3581" s="95" t="s">
        <v>1125</v>
      </c>
      <c r="V3581" s="91">
        <v>46156</v>
      </c>
      <c r="W3581" s="91">
        <v>46164</v>
      </c>
      <c r="X3581" s="91">
        <v>46168</v>
      </c>
      <c r="Y3581" s="96"/>
      <c r="Z3581" s="89"/>
      <c r="AA3581" s="95"/>
      <c r="AB3581" s="89"/>
      <c r="AC3581" s="109"/>
      <c r="AD3581" s="89"/>
      <c r="AE3581" s="89"/>
      <c r="AF3581" s="191"/>
      <c r="AG3581" s="194"/>
      <c r="AH3581" s="193"/>
      <c r="AI3581" s="97"/>
      <c r="AJ3581" s="97"/>
      <c r="AK3581" s="97"/>
      <c r="AL3581" s="45" t="s">
        <v>67</v>
      </c>
      <c r="AM3581" s="160" t="str">
        <f>MONTH(B3581)&amp;"/"&amp;YEAR(B3581)</f>
        <v>3/2026</v>
      </c>
      <c r="AN3581" s="45">
        <f>WEEKNUM(B3581)-WEEKNUM(EOMONTH(B3581,-1)+1)+1</f>
        <v>4</v>
      </c>
      <c r="AO3581" s="45" t="str">
        <f>MONTH(R3581)&amp;"/"&amp;YEAR(R3581)</f>
        <v>1/1900</v>
      </c>
      <c r="AP3581" s="45" t="e">
        <f>WEEKNUM(R3581)-WEEKNUM(EOMONTH(R3581,-1)+1)+1</f>
        <v>#NUM!</v>
      </c>
      <c r="AQ3581" s="45">
        <f>IF(AU3581="S",IF(Q3581="1. Aceitou o programa",R3581-B3581,0),0)</f>
        <v>0</v>
      </c>
      <c r="AR3581" s="45">
        <f>IF(AU3581="S",IF(AND(S3581&lt;&gt;"",R3581&lt;&gt;""),S3581-R3581,0),0)</f>
        <v>0</v>
      </c>
      <c r="AS3581" s="45">
        <f>IF(AU3581="S",IF(Q3581="1. Aceitou o programa",IF(OR(X3581="Não se Aplica",X3581=""),IF(OR(W3581="Não se Aplica",W3581=""),0,W3581-V3581),AVERAGE(X3581-W3581,W3581-V3581)),0),0)</f>
        <v>0</v>
      </c>
      <c r="AT3581" s="45">
        <f>IF(AU3581="S",IF(AND(Q3581="1. Aceitou o programa",AB3581="Realizada"),IFERROR(IF(AA3581="",0,AA3581-R3581),0),0),0)</f>
        <v>0</v>
      </c>
      <c r="AU3581" s="45" t="str">
        <f>_xlfn.XLOOKUP(U3581,'Lista Suspensa'!$AA$20:$AA$23,'Lista Suspensa'!$AB$20:$AB$23,"N/A")</f>
        <v>S</v>
      </c>
    </row>
    <row r="3582" spans="1:47" ht="12" customHeight="1" x14ac:dyDescent="0.3">
      <c r="A3582" s="87" t="s">
        <v>47</v>
      </c>
      <c r="B3582" s="88">
        <v>46104</v>
      </c>
      <c r="C3582" s="89" t="s">
        <v>48</v>
      </c>
      <c r="D3582" s="89" t="s">
        <v>49</v>
      </c>
      <c r="E3582" s="189">
        <v>87318469</v>
      </c>
      <c r="F3582" s="197" t="s">
        <v>8831</v>
      </c>
      <c r="G3582" s="90">
        <v>27696451880</v>
      </c>
      <c r="H3582" s="91">
        <v>28970</v>
      </c>
      <c r="I3582" s="89"/>
      <c r="J3582" s="89" t="s">
        <v>51</v>
      </c>
      <c r="K3582" s="89" t="s">
        <v>52</v>
      </c>
      <c r="L3582" s="89" t="s">
        <v>85</v>
      </c>
      <c r="M3582" s="89" t="s">
        <v>8832</v>
      </c>
      <c r="N3582" s="89" t="s">
        <v>449</v>
      </c>
      <c r="O3582" s="92" t="s">
        <v>8833</v>
      </c>
      <c r="P3582" s="93" t="s">
        <v>57</v>
      </c>
      <c r="Q3582" s="110" t="s">
        <v>5322</v>
      </c>
      <c r="R3582" s="94"/>
      <c r="S3582" s="95">
        <v>46168</v>
      </c>
      <c r="T3582" s="95" t="s">
        <v>5203</v>
      </c>
      <c r="U3582" s="95" t="s">
        <v>1125</v>
      </c>
      <c r="V3582" s="91">
        <v>46156</v>
      </c>
      <c r="W3582" s="91">
        <v>46164</v>
      </c>
      <c r="X3582" s="91">
        <v>46168</v>
      </c>
      <c r="Y3582" s="96"/>
      <c r="Z3582" s="89"/>
      <c r="AA3582" s="95"/>
      <c r="AB3582" s="89"/>
      <c r="AC3582" s="109"/>
      <c r="AD3582" s="89"/>
      <c r="AE3582" s="89"/>
      <c r="AF3582" s="191"/>
      <c r="AG3582" s="194"/>
      <c r="AH3582" s="193"/>
      <c r="AI3582" s="97"/>
      <c r="AJ3582" s="97"/>
      <c r="AK3582" s="97"/>
      <c r="AL3582" s="45" t="s">
        <v>67</v>
      </c>
      <c r="AM3582" s="160" t="str">
        <f>MONTH(B3582)&amp;"/"&amp;YEAR(B3582)</f>
        <v>3/2026</v>
      </c>
      <c r="AN3582" s="45">
        <f>WEEKNUM(B3582)-WEEKNUM(EOMONTH(B3582,-1)+1)+1</f>
        <v>4</v>
      </c>
      <c r="AO3582" s="45" t="str">
        <f>MONTH(R3582)&amp;"/"&amp;YEAR(R3582)</f>
        <v>1/1900</v>
      </c>
      <c r="AP3582" s="45" t="e">
        <f>WEEKNUM(R3582)-WEEKNUM(EOMONTH(R3582,-1)+1)+1</f>
        <v>#NUM!</v>
      </c>
      <c r="AQ3582" s="45">
        <f>IF(AU3582="S",IF(Q3582="1. Aceitou o programa",R3582-B3582,0),0)</f>
        <v>0</v>
      </c>
      <c r="AR3582" s="45">
        <f>IF(AU3582="S",IF(AND(S3582&lt;&gt;"",R3582&lt;&gt;""),S3582-R3582,0),0)</f>
        <v>0</v>
      </c>
      <c r="AS3582" s="45">
        <f>IF(AU3582="S",IF(Q3582="1. Aceitou o programa",IF(OR(X3582="Não se Aplica",X3582=""),IF(OR(W3582="Não se Aplica",W3582=""),0,W3582-V3582),AVERAGE(X3582-W3582,W3582-V3582)),0),0)</f>
        <v>0</v>
      </c>
      <c r="AT3582" s="45">
        <f>IF(AU3582="S",IF(AND(Q3582="1. Aceitou o programa",AB3582="Realizada"),IFERROR(IF(AA3582="",0,AA3582-R3582),0),0),0)</f>
        <v>0</v>
      </c>
      <c r="AU3582" s="45" t="str">
        <f>_xlfn.XLOOKUP(U3582,'Lista Suspensa'!$AA$20:$AA$23,'Lista Suspensa'!$AB$20:$AB$23,"N/A")</f>
        <v>S</v>
      </c>
    </row>
    <row r="3583" spans="1:47" ht="12" customHeight="1" x14ac:dyDescent="0.3">
      <c r="A3583" s="87" t="s">
        <v>47</v>
      </c>
      <c r="B3583" s="88">
        <v>46104</v>
      </c>
      <c r="C3583" s="89" t="s">
        <v>48</v>
      </c>
      <c r="D3583" s="89" t="s">
        <v>49</v>
      </c>
      <c r="E3583" s="189">
        <v>87317307</v>
      </c>
      <c r="F3583" s="197" t="s">
        <v>8834</v>
      </c>
      <c r="G3583" s="90">
        <v>16381422890</v>
      </c>
      <c r="H3583" s="91">
        <v>26677</v>
      </c>
      <c r="I3583" s="89"/>
      <c r="J3583" s="89" t="s">
        <v>84</v>
      </c>
      <c r="K3583" s="89" t="s">
        <v>52</v>
      </c>
      <c r="L3583" s="89" t="s">
        <v>53</v>
      </c>
      <c r="M3583" s="89" t="s">
        <v>6078</v>
      </c>
      <c r="N3583" s="89" t="s">
        <v>197</v>
      </c>
      <c r="O3583" s="92" t="s">
        <v>8835</v>
      </c>
      <c r="P3583" s="93" t="s">
        <v>57</v>
      </c>
      <c r="Q3583" s="110" t="s">
        <v>5322</v>
      </c>
      <c r="R3583" s="94"/>
      <c r="S3583" s="95">
        <v>46168</v>
      </c>
      <c r="T3583" s="95" t="s">
        <v>5203</v>
      </c>
      <c r="U3583" s="95" t="s">
        <v>1125</v>
      </c>
      <c r="V3583" s="91">
        <v>46156</v>
      </c>
      <c r="W3583" s="91">
        <v>46164</v>
      </c>
      <c r="X3583" s="91">
        <v>46168</v>
      </c>
      <c r="Y3583" s="96"/>
      <c r="Z3583" s="89"/>
      <c r="AA3583" s="95"/>
      <c r="AB3583" s="89"/>
      <c r="AC3583" s="109"/>
      <c r="AD3583" s="89"/>
      <c r="AE3583" s="89"/>
      <c r="AF3583" s="191"/>
      <c r="AG3583" s="194"/>
      <c r="AH3583" s="193"/>
      <c r="AI3583" s="97"/>
      <c r="AJ3583" s="97"/>
      <c r="AK3583" s="97"/>
      <c r="AL3583" s="45" t="s">
        <v>67</v>
      </c>
      <c r="AM3583" s="160" t="str">
        <f>MONTH(B3583)&amp;"/"&amp;YEAR(B3583)</f>
        <v>3/2026</v>
      </c>
      <c r="AN3583" s="45">
        <f>WEEKNUM(B3583)-WEEKNUM(EOMONTH(B3583,-1)+1)+1</f>
        <v>4</v>
      </c>
      <c r="AO3583" s="45" t="str">
        <f>MONTH(R3583)&amp;"/"&amp;YEAR(R3583)</f>
        <v>1/1900</v>
      </c>
      <c r="AP3583" s="45" t="e">
        <f>WEEKNUM(R3583)-WEEKNUM(EOMONTH(R3583,-1)+1)+1</f>
        <v>#NUM!</v>
      </c>
      <c r="AQ3583" s="45">
        <f>IF(AU3583="S",IF(Q3583="1. Aceitou o programa",R3583-B3583,0),0)</f>
        <v>0</v>
      </c>
      <c r="AR3583" s="45">
        <f>IF(AU3583="S",IF(AND(S3583&lt;&gt;"",R3583&lt;&gt;""),S3583-R3583,0),0)</f>
        <v>0</v>
      </c>
      <c r="AS3583" s="45">
        <f>IF(AU3583="S",IF(Q3583="1. Aceitou o programa",IF(OR(X3583="Não se Aplica",X3583=""),IF(OR(W3583="Não se Aplica",W3583=""),0,W3583-V3583),AVERAGE(X3583-W3583,W3583-V3583)),0),0)</f>
        <v>0</v>
      </c>
      <c r="AT3583" s="45">
        <f>IF(AU3583="S",IF(AND(Q3583="1. Aceitou o programa",AB3583="Realizada"),IFERROR(IF(AA3583="",0,AA3583-R3583),0),0),0)</f>
        <v>0</v>
      </c>
      <c r="AU3583" s="45" t="str">
        <f>_xlfn.XLOOKUP(U3583,'Lista Suspensa'!$AA$20:$AA$23,'Lista Suspensa'!$AB$20:$AB$23,"N/A")</f>
        <v>S</v>
      </c>
    </row>
    <row r="3584" spans="1:47" ht="12" customHeight="1" x14ac:dyDescent="0.3">
      <c r="A3584" s="87" t="s">
        <v>47</v>
      </c>
      <c r="B3584" s="88">
        <v>46104</v>
      </c>
      <c r="C3584" s="89" t="s">
        <v>48</v>
      </c>
      <c r="D3584" s="89" t="s">
        <v>49</v>
      </c>
      <c r="E3584" s="189">
        <v>87310123</v>
      </c>
      <c r="F3584" s="197" t="s">
        <v>8836</v>
      </c>
      <c r="G3584" s="90">
        <v>42866263855</v>
      </c>
      <c r="H3584" s="91">
        <v>34204</v>
      </c>
      <c r="I3584" s="89"/>
      <c r="J3584" s="89" t="s">
        <v>51</v>
      </c>
      <c r="K3584" s="89" t="s">
        <v>52</v>
      </c>
      <c r="L3584" s="89" t="s">
        <v>85</v>
      </c>
      <c r="M3584" s="89" t="s">
        <v>8837</v>
      </c>
      <c r="N3584" s="89" t="s">
        <v>137</v>
      </c>
      <c r="O3584" s="92" t="s">
        <v>8838</v>
      </c>
      <c r="P3584" s="93" t="s">
        <v>57</v>
      </c>
      <c r="Q3584" s="110" t="s">
        <v>5322</v>
      </c>
      <c r="R3584" s="94"/>
      <c r="S3584" s="95">
        <v>46168</v>
      </c>
      <c r="T3584" s="95" t="s">
        <v>5203</v>
      </c>
      <c r="U3584" s="95" t="s">
        <v>1125</v>
      </c>
      <c r="V3584" s="91">
        <v>46156</v>
      </c>
      <c r="W3584" s="91">
        <v>46164</v>
      </c>
      <c r="X3584" s="91">
        <v>46168</v>
      </c>
      <c r="Y3584" s="96"/>
      <c r="Z3584" s="89"/>
      <c r="AA3584" s="95"/>
      <c r="AB3584" s="89"/>
      <c r="AC3584" s="109"/>
      <c r="AD3584" s="89"/>
      <c r="AE3584" s="89"/>
      <c r="AF3584" s="191"/>
      <c r="AG3584" s="194"/>
      <c r="AH3584" s="193"/>
      <c r="AI3584" s="97"/>
      <c r="AJ3584" s="97"/>
      <c r="AK3584" s="97"/>
      <c r="AL3584" s="45" t="s">
        <v>67</v>
      </c>
      <c r="AM3584" s="160" t="str">
        <f>MONTH(B3584)&amp;"/"&amp;YEAR(B3584)</f>
        <v>3/2026</v>
      </c>
      <c r="AN3584" s="45">
        <f>WEEKNUM(B3584)-WEEKNUM(EOMONTH(B3584,-1)+1)+1</f>
        <v>4</v>
      </c>
      <c r="AO3584" s="45" t="str">
        <f>MONTH(R3584)&amp;"/"&amp;YEAR(R3584)</f>
        <v>1/1900</v>
      </c>
      <c r="AP3584" s="45" t="e">
        <f>WEEKNUM(R3584)-WEEKNUM(EOMONTH(R3584,-1)+1)+1</f>
        <v>#NUM!</v>
      </c>
      <c r="AQ3584" s="45">
        <f>IF(AU3584="S",IF(Q3584="1. Aceitou o programa",R3584-B3584,0),0)</f>
        <v>0</v>
      </c>
      <c r="AR3584" s="45">
        <f>IF(AU3584="S",IF(AND(S3584&lt;&gt;"",R3584&lt;&gt;""),S3584-R3584,0),0)</f>
        <v>0</v>
      </c>
      <c r="AS3584" s="45">
        <f>IF(AU3584="S",IF(Q3584="1. Aceitou o programa",IF(OR(X3584="Não se Aplica",X3584=""),IF(OR(W3584="Não se Aplica",W3584=""),0,W3584-V3584),AVERAGE(X3584-W3584,W3584-V3584)),0),0)</f>
        <v>0</v>
      </c>
      <c r="AT3584" s="45">
        <f>IF(AU3584="S",IF(AND(Q3584="1. Aceitou o programa",AB3584="Realizada"),IFERROR(IF(AA3584="",0,AA3584-R3584),0),0),0)</f>
        <v>0</v>
      </c>
      <c r="AU3584" s="45" t="str">
        <f>_xlfn.XLOOKUP(U3584,'Lista Suspensa'!$AA$20:$AA$23,'Lista Suspensa'!$AB$20:$AB$23,"N/A")</f>
        <v>S</v>
      </c>
    </row>
    <row r="3585" spans="1:47" ht="12" customHeight="1" x14ac:dyDescent="0.3">
      <c r="A3585" s="87" t="s">
        <v>47</v>
      </c>
      <c r="B3585" s="88">
        <v>46104</v>
      </c>
      <c r="C3585" s="89" t="s">
        <v>48</v>
      </c>
      <c r="D3585" s="89" t="s">
        <v>49</v>
      </c>
      <c r="E3585" s="189">
        <v>87313760</v>
      </c>
      <c r="F3585" s="197" t="s">
        <v>8839</v>
      </c>
      <c r="G3585" s="90">
        <v>16980726781</v>
      </c>
      <c r="H3585" s="91">
        <v>35720</v>
      </c>
      <c r="I3585" s="89"/>
      <c r="J3585" s="89" t="s">
        <v>51</v>
      </c>
      <c r="K3585" s="89" t="s">
        <v>76</v>
      </c>
      <c r="L3585" s="89" t="s">
        <v>95</v>
      </c>
      <c r="M3585" s="89" t="s">
        <v>200</v>
      </c>
      <c r="N3585" s="89" t="s">
        <v>344</v>
      </c>
      <c r="O3585" s="92" t="s">
        <v>8840</v>
      </c>
      <c r="P3585" s="93" t="s">
        <v>57</v>
      </c>
      <c r="Q3585" s="110" t="s">
        <v>5322</v>
      </c>
      <c r="R3585" s="94"/>
      <c r="S3585" s="95">
        <v>46168</v>
      </c>
      <c r="T3585" s="95" t="s">
        <v>5203</v>
      </c>
      <c r="U3585" s="95" t="s">
        <v>1125</v>
      </c>
      <c r="V3585" s="91">
        <v>46156</v>
      </c>
      <c r="W3585" s="91">
        <v>46164</v>
      </c>
      <c r="X3585" s="91">
        <v>46168</v>
      </c>
      <c r="Y3585" s="96"/>
      <c r="Z3585" s="89"/>
      <c r="AA3585" s="95"/>
      <c r="AB3585" s="89"/>
      <c r="AC3585" s="109"/>
      <c r="AD3585" s="89"/>
      <c r="AE3585" s="89"/>
      <c r="AF3585" s="191"/>
      <c r="AG3585" s="194"/>
      <c r="AH3585" s="193"/>
      <c r="AI3585" s="97"/>
      <c r="AJ3585" s="97"/>
      <c r="AK3585" s="97"/>
      <c r="AL3585" s="45" t="s">
        <v>67</v>
      </c>
      <c r="AM3585" s="160" t="str">
        <f>MONTH(B3585)&amp;"/"&amp;YEAR(B3585)</f>
        <v>3/2026</v>
      </c>
      <c r="AN3585" s="45">
        <f>WEEKNUM(B3585)-WEEKNUM(EOMONTH(B3585,-1)+1)+1</f>
        <v>4</v>
      </c>
      <c r="AO3585" s="45" t="str">
        <f>MONTH(R3585)&amp;"/"&amp;YEAR(R3585)</f>
        <v>1/1900</v>
      </c>
      <c r="AP3585" s="45" t="e">
        <f>WEEKNUM(R3585)-WEEKNUM(EOMONTH(R3585,-1)+1)+1</f>
        <v>#NUM!</v>
      </c>
      <c r="AQ3585" s="45">
        <f>IF(AU3585="S",IF(Q3585="1. Aceitou o programa",R3585-B3585,0),0)</f>
        <v>0</v>
      </c>
      <c r="AR3585" s="45">
        <f>IF(AU3585="S",IF(AND(S3585&lt;&gt;"",R3585&lt;&gt;""),S3585-R3585,0),0)</f>
        <v>0</v>
      </c>
      <c r="AS3585" s="45">
        <f>IF(AU3585="S",IF(Q3585="1. Aceitou o programa",IF(OR(X3585="Não se Aplica",X3585=""),IF(OR(W3585="Não se Aplica",W3585=""),0,W3585-V3585),AVERAGE(X3585-W3585,W3585-V3585)),0),0)</f>
        <v>0</v>
      </c>
      <c r="AT3585" s="45">
        <f>IF(AU3585="S",IF(AND(Q3585="1. Aceitou o programa",AB3585="Realizada"),IFERROR(IF(AA3585="",0,AA3585-R3585),0),0),0)</f>
        <v>0</v>
      </c>
      <c r="AU3585" s="45" t="str">
        <f>_xlfn.XLOOKUP(U3585,'Lista Suspensa'!$AA$20:$AA$23,'Lista Suspensa'!$AB$20:$AB$23,"N/A")</f>
        <v>S</v>
      </c>
    </row>
    <row r="3586" spans="1:47" ht="12" customHeight="1" x14ac:dyDescent="0.3">
      <c r="A3586" s="87" t="s">
        <v>47</v>
      </c>
      <c r="B3586" s="88">
        <v>46104</v>
      </c>
      <c r="C3586" s="89" t="s">
        <v>48</v>
      </c>
      <c r="D3586" s="89" t="s">
        <v>49</v>
      </c>
      <c r="E3586" s="189">
        <v>93882558</v>
      </c>
      <c r="F3586" s="197" t="s">
        <v>8841</v>
      </c>
      <c r="G3586" s="90">
        <v>66179190763</v>
      </c>
      <c r="H3586" s="91">
        <v>21996</v>
      </c>
      <c r="I3586" s="89"/>
      <c r="J3586" s="89" t="s">
        <v>84</v>
      </c>
      <c r="K3586" s="89" t="s">
        <v>76</v>
      </c>
      <c r="L3586" s="89" t="s">
        <v>95</v>
      </c>
      <c r="M3586" s="89" t="s">
        <v>207</v>
      </c>
      <c r="N3586" s="89" t="s">
        <v>331</v>
      </c>
      <c r="O3586" s="92" t="s">
        <v>8842</v>
      </c>
      <c r="P3586" s="93" t="s">
        <v>57</v>
      </c>
      <c r="Q3586" s="110" t="s">
        <v>5322</v>
      </c>
      <c r="R3586" s="94"/>
      <c r="S3586" s="95">
        <v>46168</v>
      </c>
      <c r="T3586" s="95" t="s">
        <v>5203</v>
      </c>
      <c r="U3586" s="95" t="s">
        <v>1125</v>
      </c>
      <c r="V3586" s="91">
        <v>46156</v>
      </c>
      <c r="W3586" s="91">
        <v>46164</v>
      </c>
      <c r="X3586" s="91">
        <v>46168</v>
      </c>
      <c r="Y3586" s="96"/>
      <c r="Z3586" s="89"/>
      <c r="AA3586" s="95"/>
      <c r="AB3586" s="89"/>
      <c r="AC3586" s="109"/>
      <c r="AD3586" s="89"/>
      <c r="AE3586" s="89"/>
      <c r="AF3586" s="191"/>
      <c r="AG3586" s="194"/>
      <c r="AH3586" s="193"/>
      <c r="AI3586" s="97"/>
      <c r="AJ3586" s="97"/>
      <c r="AK3586" s="97"/>
      <c r="AL3586" s="45" t="s">
        <v>67</v>
      </c>
      <c r="AM3586" s="160" t="str">
        <f>MONTH(B3586)&amp;"/"&amp;YEAR(B3586)</f>
        <v>3/2026</v>
      </c>
      <c r="AN3586" s="45">
        <f>WEEKNUM(B3586)-WEEKNUM(EOMONTH(B3586,-1)+1)+1</f>
        <v>4</v>
      </c>
      <c r="AO3586" s="45" t="str">
        <f>MONTH(R3586)&amp;"/"&amp;YEAR(R3586)</f>
        <v>1/1900</v>
      </c>
      <c r="AP3586" s="45" t="e">
        <f>WEEKNUM(R3586)-WEEKNUM(EOMONTH(R3586,-1)+1)+1</f>
        <v>#NUM!</v>
      </c>
      <c r="AQ3586" s="45">
        <f>IF(AU3586="S",IF(Q3586="1. Aceitou o programa",R3586-B3586,0),0)</f>
        <v>0</v>
      </c>
      <c r="AR3586" s="45">
        <f>IF(AU3586="S",IF(AND(S3586&lt;&gt;"",R3586&lt;&gt;""),S3586-R3586,0),0)</f>
        <v>0</v>
      </c>
      <c r="AS3586" s="45">
        <f>IF(AU3586="S",IF(Q3586="1. Aceitou o programa",IF(OR(X3586="Não se Aplica",X3586=""),IF(OR(W3586="Não se Aplica",W3586=""),0,W3586-V3586),AVERAGE(X3586-W3586,W3586-V3586)),0),0)</f>
        <v>0</v>
      </c>
      <c r="AT3586" s="45">
        <f>IF(AU3586="S",IF(AND(Q3586="1. Aceitou o programa",AB3586="Realizada"),IFERROR(IF(AA3586="",0,AA3586-R3586),0),0),0)</f>
        <v>0</v>
      </c>
      <c r="AU3586" s="45" t="str">
        <f>_xlfn.XLOOKUP(U3586,'Lista Suspensa'!$AA$20:$AA$23,'Lista Suspensa'!$AB$20:$AB$23,"N/A")</f>
        <v>S</v>
      </c>
    </row>
    <row r="3587" spans="1:47" ht="12" customHeight="1" x14ac:dyDescent="0.3">
      <c r="A3587" s="87" t="s">
        <v>47</v>
      </c>
      <c r="B3587" s="88">
        <v>46104</v>
      </c>
      <c r="C3587" s="89" t="s">
        <v>48</v>
      </c>
      <c r="D3587" s="89" t="s">
        <v>49</v>
      </c>
      <c r="E3587" s="189">
        <v>87339088</v>
      </c>
      <c r="F3587" s="197" t="s">
        <v>8843</v>
      </c>
      <c r="G3587" s="90">
        <v>8305350711</v>
      </c>
      <c r="H3587" s="91">
        <v>28980</v>
      </c>
      <c r="I3587" s="89"/>
      <c r="J3587" s="89" t="s">
        <v>84</v>
      </c>
      <c r="K3587" s="89" t="s">
        <v>76</v>
      </c>
      <c r="L3587" s="89" t="s">
        <v>303</v>
      </c>
      <c r="M3587" s="89" t="s">
        <v>8844</v>
      </c>
      <c r="N3587" s="89" t="s">
        <v>344</v>
      </c>
      <c r="O3587" s="92" t="s">
        <v>8845</v>
      </c>
      <c r="P3587" s="93" t="s">
        <v>57</v>
      </c>
      <c r="Q3587" s="110" t="s">
        <v>5322</v>
      </c>
      <c r="R3587" s="94"/>
      <c r="S3587" s="95">
        <v>46168</v>
      </c>
      <c r="T3587" s="95" t="s">
        <v>5203</v>
      </c>
      <c r="U3587" s="95" t="s">
        <v>1125</v>
      </c>
      <c r="V3587" s="91">
        <v>46156</v>
      </c>
      <c r="W3587" s="91">
        <v>46164</v>
      </c>
      <c r="X3587" s="91">
        <v>46168</v>
      </c>
      <c r="Y3587" s="96"/>
      <c r="Z3587" s="89"/>
      <c r="AA3587" s="95"/>
      <c r="AB3587" s="89"/>
      <c r="AC3587" s="109"/>
      <c r="AD3587" s="89"/>
      <c r="AE3587" s="89"/>
      <c r="AF3587" s="191"/>
      <c r="AG3587" s="194"/>
      <c r="AH3587" s="193"/>
      <c r="AI3587" s="97"/>
      <c r="AJ3587" s="97"/>
      <c r="AK3587" s="97"/>
      <c r="AL3587" s="45" t="s">
        <v>67</v>
      </c>
      <c r="AM3587" s="160" t="str">
        <f>MONTH(B3587)&amp;"/"&amp;YEAR(B3587)</f>
        <v>3/2026</v>
      </c>
      <c r="AN3587" s="45">
        <f>WEEKNUM(B3587)-WEEKNUM(EOMONTH(B3587,-1)+1)+1</f>
        <v>4</v>
      </c>
      <c r="AO3587" s="45" t="str">
        <f>MONTH(R3587)&amp;"/"&amp;YEAR(R3587)</f>
        <v>1/1900</v>
      </c>
      <c r="AP3587" s="45" t="e">
        <f>WEEKNUM(R3587)-WEEKNUM(EOMONTH(R3587,-1)+1)+1</f>
        <v>#NUM!</v>
      </c>
      <c r="AQ3587" s="45">
        <f>IF(AU3587="S",IF(Q3587="1. Aceitou o programa",R3587-B3587,0),0)</f>
        <v>0</v>
      </c>
      <c r="AR3587" s="45">
        <f>IF(AU3587="S",IF(AND(S3587&lt;&gt;"",R3587&lt;&gt;""),S3587-R3587,0),0)</f>
        <v>0</v>
      </c>
      <c r="AS3587" s="45">
        <f>IF(AU3587="S",IF(Q3587="1. Aceitou o programa",IF(OR(X3587="Não se Aplica",X3587=""),IF(OR(W3587="Não se Aplica",W3587=""),0,W3587-V3587),AVERAGE(X3587-W3587,W3587-V3587)),0),0)</f>
        <v>0</v>
      </c>
      <c r="AT3587" s="45">
        <f>IF(AU3587="S",IF(AND(Q3587="1. Aceitou o programa",AB3587="Realizada"),IFERROR(IF(AA3587="",0,AA3587-R3587),0),0),0)</f>
        <v>0</v>
      </c>
      <c r="AU3587" s="45" t="str">
        <f>_xlfn.XLOOKUP(U3587,'Lista Suspensa'!$AA$20:$AA$23,'Lista Suspensa'!$AB$20:$AB$23,"N/A")</f>
        <v>S</v>
      </c>
    </row>
    <row r="3588" spans="1:47" ht="12" customHeight="1" x14ac:dyDescent="0.3">
      <c r="A3588" s="87" t="s">
        <v>47</v>
      </c>
      <c r="B3588" s="88">
        <v>46104</v>
      </c>
      <c r="C3588" s="89" t="s">
        <v>48</v>
      </c>
      <c r="D3588" s="89" t="s">
        <v>49</v>
      </c>
      <c r="E3588" s="189">
        <v>87347697</v>
      </c>
      <c r="F3588" s="197" t="s">
        <v>8846</v>
      </c>
      <c r="G3588" s="90">
        <v>51643324772</v>
      </c>
      <c r="H3588" s="91">
        <v>20552</v>
      </c>
      <c r="I3588" s="89"/>
      <c r="J3588" s="89" t="s">
        <v>51</v>
      </c>
      <c r="K3588" s="89" t="s">
        <v>76</v>
      </c>
      <c r="L3588" s="89" t="s">
        <v>283</v>
      </c>
      <c r="M3588" s="89" t="s">
        <v>334</v>
      </c>
      <c r="N3588" s="89" t="s">
        <v>344</v>
      </c>
      <c r="O3588" s="92" t="s">
        <v>8847</v>
      </c>
      <c r="P3588" s="93" t="s">
        <v>57</v>
      </c>
      <c r="Q3588" s="110" t="s">
        <v>5322</v>
      </c>
      <c r="R3588" s="94"/>
      <c r="S3588" s="95">
        <v>46168</v>
      </c>
      <c r="T3588" s="95" t="s">
        <v>5203</v>
      </c>
      <c r="U3588" s="95" t="s">
        <v>1125</v>
      </c>
      <c r="V3588" s="91">
        <v>46156</v>
      </c>
      <c r="W3588" s="91">
        <v>46164</v>
      </c>
      <c r="X3588" s="91">
        <v>46168</v>
      </c>
      <c r="Y3588" s="96"/>
      <c r="Z3588" s="89"/>
      <c r="AA3588" s="95"/>
      <c r="AB3588" s="89"/>
      <c r="AC3588" s="109"/>
      <c r="AD3588" s="89"/>
      <c r="AE3588" s="89"/>
      <c r="AF3588" s="191"/>
      <c r="AG3588" s="194"/>
      <c r="AH3588" s="193"/>
      <c r="AI3588" s="97"/>
      <c r="AJ3588" s="97"/>
      <c r="AK3588" s="97"/>
      <c r="AL3588" s="45" t="s">
        <v>67</v>
      </c>
      <c r="AM3588" s="160" t="str">
        <f>MONTH(B3588)&amp;"/"&amp;YEAR(B3588)</f>
        <v>3/2026</v>
      </c>
      <c r="AN3588" s="45">
        <f>WEEKNUM(B3588)-WEEKNUM(EOMONTH(B3588,-1)+1)+1</f>
        <v>4</v>
      </c>
      <c r="AO3588" s="45" t="str">
        <f>MONTH(R3588)&amp;"/"&amp;YEAR(R3588)</f>
        <v>1/1900</v>
      </c>
      <c r="AP3588" s="45" t="e">
        <f>WEEKNUM(R3588)-WEEKNUM(EOMONTH(R3588,-1)+1)+1</f>
        <v>#NUM!</v>
      </c>
      <c r="AQ3588" s="45">
        <f>IF(AU3588="S",IF(Q3588="1. Aceitou o programa",R3588-B3588,0),0)</f>
        <v>0</v>
      </c>
      <c r="AR3588" s="45">
        <f>IF(AU3588="S",IF(AND(S3588&lt;&gt;"",R3588&lt;&gt;""),S3588-R3588,0),0)</f>
        <v>0</v>
      </c>
      <c r="AS3588" s="45">
        <f>IF(AU3588="S",IF(Q3588="1. Aceitou o programa",IF(OR(X3588="Não se Aplica",X3588=""),IF(OR(W3588="Não se Aplica",W3588=""),0,W3588-V3588),AVERAGE(X3588-W3588,W3588-V3588)),0),0)</f>
        <v>0</v>
      </c>
      <c r="AT3588" s="45">
        <f>IF(AU3588="S",IF(AND(Q3588="1. Aceitou o programa",AB3588="Realizada"),IFERROR(IF(AA3588="",0,AA3588-R3588),0),0),0)</f>
        <v>0</v>
      </c>
      <c r="AU3588" s="45" t="str">
        <f>_xlfn.XLOOKUP(U3588,'Lista Suspensa'!$AA$20:$AA$23,'Lista Suspensa'!$AB$20:$AB$23,"N/A")</f>
        <v>S</v>
      </c>
    </row>
    <row r="3589" spans="1:47" ht="12" customHeight="1" x14ac:dyDescent="0.3">
      <c r="A3589" s="87" t="s">
        <v>47</v>
      </c>
      <c r="B3589" s="88">
        <v>46104</v>
      </c>
      <c r="C3589" s="89" t="s">
        <v>48</v>
      </c>
      <c r="D3589" s="89" t="s">
        <v>49</v>
      </c>
      <c r="E3589" s="189">
        <v>87368943</v>
      </c>
      <c r="F3589" s="197" t="s">
        <v>8848</v>
      </c>
      <c r="G3589" s="90">
        <v>47268100817</v>
      </c>
      <c r="H3589" s="91">
        <v>35839</v>
      </c>
      <c r="I3589" s="89"/>
      <c r="J3589" s="89" t="s">
        <v>51</v>
      </c>
      <c r="K3589" s="89" t="s">
        <v>52</v>
      </c>
      <c r="L3589" s="89" t="s">
        <v>85</v>
      </c>
      <c r="M3589" s="89" t="s">
        <v>8849</v>
      </c>
      <c r="N3589" s="89" t="s">
        <v>150</v>
      </c>
      <c r="O3589" s="92" t="s">
        <v>8850</v>
      </c>
      <c r="P3589" s="93" t="s">
        <v>57</v>
      </c>
      <c r="Q3589" s="110" t="s">
        <v>5322</v>
      </c>
      <c r="R3589" s="94"/>
      <c r="S3589" s="95">
        <v>46168</v>
      </c>
      <c r="T3589" s="95" t="s">
        <v>5203</v>
      </c>
      <c r="U3589" s="95" t="s">
        <v>1125</v>
      </c>
      <c r="V3589" s="91">
        <v>46156</v>
      </c>
      <c r="W3589" s="91">
        <v>46164</v>
      </c>
      <c r="X3589" s="91">
        <v>46168</v>
      </c>
      <c r="Y3589" s="96"/>
      <c r="Z3589" s="89"/>
      <c r="AA3589" s="95"/>
      <c r="AB3589" s="89"/>
      <c r="AC3589" s="109"/>
      <c r="AD3589" s="89"/>
      <c r="AE3589" s="89"/>
      <c r="AF3589" s="191"/>
      <c r="AG3589" s="194"/>
      <c r="AH3589" s="193"/>
      <c r="AI3589" s="97"/>
      <c r="AJ3589" s="97"/>
      <c r="AK3589" s="97"/>
      <c r="AL3589" s="45" t="s">
        <v>67</v>
      </c>
      <c r="AM3589" s="160" t="str">
        <f>MONTH(B3589)&amp;"/"&amp;YEAR(B3589)</f>
        <v>3/2026</v>
      </c>
      <c r="AN3589" s="45">
        <f>WEEKNUM(B3589)-WEEKNUM(EOMONTH(B3589,-1)+1)+1</f>
        <v>4</v>
      </c>
      <c r="AO3589" s="45" t="str">
        <f>MONTH(R3589)&amp;"/"&amp;YEAR(R3589)</f>
        <v>1/1900</v>
      </c>
      <c r="AP3589" s="45" t="e">
        <f>WEEKNUM(R3589)-WEEKNUM(EOMONTH(R3589,-1)+1)+1</f>
        <v>#NUM!</v>
      </c>
      <c r="AQ3589" s="45">
        <f>IF(AU3589="S",IF(Q3589="1. Aceitou o programa",R3589-B3589,0),0)</f>
        <v>0</v>
      </c>
      <c r="AR3589" s="45">
        <f>IF(AU3589="S",IF(AND(S3589&lt;&gt;"",R3589&lt;&gt;""),S3589-R3589,0),0)</f>
        <v>0</v>
      </c>
      <c r="AS3589" s="45">
        <f>IF(AU3589="S",IF(Q3589="1. Aceitou o programa",IF(OR(X3589="Não se Aplica",X3589=""),IF(OR(W3589="Não se Aplica",W3589=""),0,W3589-V3589),AVERAGE(X3589-W3589,W3589-V3589)),0),0)</f>
        <v>0</v>
      </c>
      <c r="AT3589" s="45">
        <f>IF(AU3589="S",IF(AND(Q3589="1. Aceitou o programa",AB3589="Realizada"),IFERROR(IF(AA3589="",0,AA3589-R3589),0),0),0)</f>
        <v>0</v>
      </c>
      <c r="AU3589" s="45" t="str">
        <f>_xlfn.XLOOKUP(U3589,'Lista Suspensa'!$AA$20:$AA$23,'Lista Suspensa'!$AB$20:$AB$23,"N/A")</f>
        <v>S</v>
      </c>
    </row>
    <row r="3590" spans="1:47" ht="12" customHeight="1" x14ac:dyDescent="0.3">
      <c r="A3590" s="87" t="s">
        <v>47</v>
      </c>
      <c r="B3590" s="88">
        <v>46104</v>
      </c>
      <c r="C3590" s="89" t="s">
        <v>48</v>
      </c>
      <c r="D3590" s="89" t="s">
        <v>49</v>
      </c>
      <c r="E3590" s="189">
        <v>87369311</v>
      </c>
      <c r="F3590" s="197" t="s">
        <v>8851</v>
      </c>
      <c r="G3590" s="90">
        <v>66122082791</v>
      </c>
      <c r="H3590" s="91">
        <v>21808</v>
      </c>
      <c r="I3590" s="89"/>
      <c r="J3590" s="89" t="s">
        <v>51</v>
      </c>
      <c r="K3590" s="89" t="s">
        <v>76</v>
      </c>
      <c r="L3590" s="89" t="s">
        <v>95</v>
      </c>
      <c r="M3590" s="89" t="s">
        <v>222</v>
      </c>
      <c r="N3590" s="89" t="s">
        <v>344</v>
      </c>
      <c r="O3590" s="92" t="s">
        <v>8852</v>
      </c>
      <c r="P3590" s="93" t="s">
        <v>57</v>
      </c>
      <c r="Q3590" s="110" t="s">
        <v>5322</v>
      </c>
      <c r="R3590" s="94"/>
      <c r="S3590" s="95">
        <v>46168</v>
      </c>
      <c r="T3590" s="95" t="s">
        <v>5203</v>
      </c>
      <c r="U3590" s="95" t="s">
        <v>1125</v>
      </c>
      <c r="V3590" s="91">
        <v>46156</v>
      </c>
      <c r="W3590" s="91">
        <v>46164</v>
      </c>
      <c r="X3590" s="91">
        <v>46168</v>
      </c>
      <c r="Y3590" s="96"/>
      <c r="Z3590" s="89"/>
      <c r="AA3590" s="95"/>
      <c r="AB3590" s="89"/>
      <c r="AC3590" s="109"/>
      <c r="AD3590" s="89"/>
      <c r="AE3590" s="89"/>
      <c r="AF3590" s="191"/>
      <c r="AG3590" s="194"/>
      <c r="AH3590" s="193"/>
      <c r="AI3590" s="97"/>
      <c r="AJ3590" s="97"/>
      <c r="AK3590" s="97"/>
      <c r="AL3590" s="45" t="s">
        <v>67</v>
      </c>
      <c r="AM3590" s="160" t="str">
        <f>MONTH(B3590)&amp;"/"&amp;YEAR(B3590)</f>
        <v>3/2026</v>
      </c>
      <c r="AN3590" s="45">
        <f>WEEKNUM(B3590)-WEEKNUM(EOMONTH(B3590,-1)+1)+1</f>
        <v>4</v>
      </c>
      <c r="AO3590" s="45" t="str">
        <f>MONTH(R3590)&amp;"/"&amp;YEAR(R3590)</f>
        <v>1/1900</v>
      </c>
      <c r="AP3590" s="45" t="e">
        <f>WEEKNUM(R3590)-WEEKNUM(EOMONTH(R3590,-1)+1)+1</f>
        <v>#NUM!</v>
      </c>
      <c r="AQ3590" s="45">
        <f>IF(AU3590="S",IF(Q3590="1. Aceitou o programa",R3590-B3590,0),0)</f>
        <v>0</v>
      </c>
      <c r="AR3590" s="45">
        <f>IF(AU3590="S",IF(AND(S3590&lt;&gt;"",R3590&lt;&gt;""),S3590-R3590,0),0)</f>
        <v>0</v>
      </c>
      <c r="AS3590" s="45">
        <f>IF(AU3590="S",IF(Q3590="1. Aceitou o programa",IF(OR(X3590="Não se Aplica",X3590=""),IF(OR(W3590="Não se Aplica",W3590=""),0,W3590-V3590),AVERAGE(X3590-W3590,W3590-V3590)),0),0)</f>
        <v>0</v>
      </c>
      <c r="AT3590" s="45">
        <f>IF(AU3590="S",IF(AND(Q3590="1. Aceitou o programa",AB3590="Realizada"),IFERROR(IF(AA3590="",0,AA3590-R3590),0),0),0)</f>
        <v>0</v>
      </c>
      <c r="AU3590" s="45" t="str">
        <f>_xlfn.XLOOKUP(U3590,'Lista Suspensa'!$AA$20:$AA$23,'Lista Suspensa'!$AB$20:$AB$23,"N/A")</f>
        <v>S</v>
      </c>
    </row>
    <row r="3591" spans="1:47" ht="12" customHeight="1" x14ac:dyDescent="0.3">
      <c r="A3591" s="87" t="s">
        <v>47</v>
      </c>
      <c r="B3591" s="88">
        <v>46104</v>
      </c>
      <c r="C3591" s="89" t="s">
        <v>48</v>
      </c>
      <c r="D3591" s="89" t="s">
        <v>49</v>
      </c>
      <c r="E3591" s="189">
        <v>87369912</v>
      </c>
      <c r="F3591" s="197" t="s">
        <v>8853</v>
      </c>
      <c r="G3591" s="90">
        <v>5354491789</v>
      </c>
      <c r="H3591" s="91">
        <v>28811</v>
      </c>
      <c r="I3591" s="89"/>
      <c r="J3591" s="89" t="s">
        <v>51</v>
      </c>
      <c r="K3591" s="89" t="s">
        <v>76</v>
      </c>
      <c r="L3591" s="89" t="s">
        <v>95</v>
      </c>
      <c r="M3591" s="89" t="s">
        <v>96</v>
      </c>
      <c r="N3591" s="89" t="s">
        <v>344</v>
      </c>
      <c r="O3591" s="92" t="s">
        <v>8854</v>
      </c>
      <c r="P3591" s="93" t="s">
        <v>57</v>
      </c>
      <c r="Q3591" s="110" t="s">
        <v>5322</v>
      </c>
      <c r="R3591" s="94"/>
      <c r="S3591" s="95">
        <v>46168</v>
      </c>
      <c r="T3591" s="95" t="s">
        <v>5203</v>
      </c>
      <c r="U3591" s="95" t="s">
        <v>1125</v>
      </c>
      <c r="V3591" s="91">
        <v>46156</v>
      </c>
      <c r="W3591" s="91">
        <v>46164</v>
      </c>
      <c r="X3591" s="91">
        <v>46168</v>
      </c>
      <c r="Y3591" s="96"/>
      <c r="Z3591" s="89"/>
      <c r="AA3591" s="95"/>
      <c r="AB3591" s="89"/>
      <c r="AC3591" s="109"/>
      <c r="AD3591" s="89"/>
      <c r="AE3591" s="89"/>
      <c r="AF3591" s="191"/>
      <c r="AG3591" s="194"/>
      <c r="AH3591" s="193"/>
      <c r="AI3591" s="97"/>
      <c r="AJ3591" s="97"/>
      <c r="AK3591" s="97"/>
      <c r="AL3591" s="45" t="s">
        <v>67</v>
      </c>
      <c r="AM3591" s="160" t="str">
        <f>MONTH(B3591)&amp;"/"&amp;YEAR(B3591)</f>
        <v>3/2026</v>
      </c>
      <c r="AN3591" s="45">
        <f>WEEKNUM(B3591)-WEEKNUM(EOMONTH(B3591,-1)+1)+1</f>
        <v>4</v>
      </c>
      <c r="AO3591" s="45" t="str">
        <f>MONTH(R3591)&amp;"/"&amp;YEAR(R3591)</f>
        <v>1/1900</v>
      </c>
      <c r="AP3591" s="45" t="e">
        <f>WEEKNUM(R3591)-WEEKNUM(EOMONTH(R3591,-1)+1)+1</f>
        <v>#NUM!</v>
      </c>
      <c r="AQ3591" s="45">
        <f>IF(AU3591="S",IF(Q3591="1. Aceitou o programa",R3591-B3591,0),0)</f>
        <v>0</v>
      </c>
      <c r="AR3591" s="45">
        <f>IF(AU3591="S",IF(AND(S3591&lt;&gt;"",R3591&lt;&gt;""),S3591-R3591,0),0)</f>
        <v>0</v>
      </c>
      <c r="AS3591" s="45">
        <f>IF(AU3591="S",IF(Q3591="1. Aceitou o programa",IF(OR(X3591="Não se Aplica",X3591=""),IF(OR(W3591="Não se Aplica",W3591=""),0,W3591-V3591),AVERAGE(X3591-W3591,W3591-V3591)),0),0)</f>
        <v>0</v>
      </c>
      <c r="AT3591" s="45">
        <f>IF(AU3591="S",IF(AND(Q3591="1. Aceitou o programa",AB3591="Realizada"),IFERROR(IF(AA3591="",0,AA3591-R3591),0),0),0)</f>
        <v>0</v>
      </c>
      <c r="AU3591" s="45" t="str">
        <f>_xlfn.XLOOKUP(U3591,'Lista Suspensa'!$AA$20:$AA$23,'Lista Suspensa'!$AB$20:$AB$23,"N/A")</f>
        <v>S</v>
      </c>
    </row>
    <row r="3592" spans="1:47" ht="12" customHeight="1" x14ac:dyDescent="0.3">
      <c r="A3592" s="87" t="s">
        <v>47</v>
      </c>
      <c r="B3592" s="88">
        <v>46104</v>
      </c>
      <c r="C3592" s="89" t="s">
        <v>48</v>
      </c>
      <c r="D3592" s="89" t="s">
        <v>49</v>
      </c>
      <c r="E3592" s="189">
        <v>87376196</v>
      </c>
      <c r="F3592" s="197" t="s">
        <v>8855</v>
      </c>
      <c r="G3592" s="90">
        <v>39152421368</v>
      </c>
      <c r="H3592" s="91">
        <v>26154</v>
      </c>
      <c r="I3592" s="89"/>
      <c r="J3592" s="89" t="s">
        <v>51</v>
      </c>
      <c r="K3592" s="89" t="s">
        <v>52</v>
      </c>
      <c r="L3592" s="89" t="s">
        <v>85</v>
      </c>
      <c r="M3592" s="89" t="s">
        <v>517</v>
      </c>
      <c r="N3592" s="89" t="s">
        <v>150</v>
      </c>
      <c r="O3592" s="92" t="s">
        <v>8856</v>
      </c>
      <c r="P3592" s="93" t="s">
        <v>57</v>
      </c>
      <c r="Q3592" s="110" t="s">
        <v>5322</v>
      </c>
      <c r="R3592" s="94"/>
      <c r="S3592" s="95">
        <v>46168</v>
      </c>
      <c r="T3592" s="95" t="s">
        <v>5203</v>
      </c>
      <c r="U3592" s="95" t="s">
        <v>1125</v>
      </c>
      <c r="V3592" s="91">
        <v>46156</v>
      </c>
      <c r="W3592" s="91">
        <v>46164</v>
      </c>
      <c r="X3592" s="91">
        <v>46168</v>
      </c>
      <c r="Y3592" s="96"/>
      <c r="Z3592" s="89"/>
      <c r="AA3592" s="95"/>
      <c r="AB3592" s="89"/>
      <c r="AC3592" s="109"/>
      <c r="AD3592" s="89"/>
      <c r="AE3592" s="89"/>
      <c r="AF3592" s="191"/>
      <c r="AG3592" s="194"/>
      <c r="AH3592" s="193"/>
      <c r="AI3592" s="97"/>
      <c r="AJ3592" s="97"/>
      <c r="AK3592" s="97"/>
      <c r="AL3592" s="45" t="s">
        <v>67</v>
      </c>
      <c r="AM3592" s="160" t="str">
        <f>MONTH(B3592)&amp;"/"&amp;YEAR(B3592)</f>
        <v>3/2026</v>
      </c>
      <c r="AN3592" s="45">
        <f>WEEKNUM(B3592)-WEEKNUM(EOMONTH(B3592,-1)+1)+1</f>
        <v>4</v>
      </c>
      <c r="AO3592" s="45" t="str">
        <f>MONTH(R3592)&amp;"/"&amp;YEAR(R3592)</f>
        <v>1/1900</v>
      </c>
      <c r="AP3592" s="45" t="e">
        <f>WEEKNUM(R3592)-WEEKNUM(EOMONTH(R3592,-1)+1)+1</f>
        <v>#NUM!</v>
      </c>
      <c r="AQ3592" s="45">
        <f>IF(AU3592="S",IF(Q3592="1. Aceitou o programa",R3592-B3592,0),0)</f>
        <v>0</v>
      </c>
      <c r="AR3592" s="45">
        <f>IF(AU3592="S",IF(AND(S3592&lt;&gt;"",R3592&lt;&gt;""),S3592-R3592,0),0)</f>
        <v>0</v>
      </c>
      <c r="AS3592" s="45">
        <f>IF(AU3592="S",IF(Q3592="1. Aceitou o programa",IF(OR(X3592="Não se Aplica",X3592=""),IF(OR(W3592="Não se Aplica",W3592=""),0,W3592-V3592),AVERAGE(X3592-W3592,W3592-V3592)),0),0)</f>
        <v>0</v>
      </c>
      <c r="AT3592" s="45">
        <f>IF(AU3592="S",IF(AND(Q3592="1. Aceitou o programa",AB3592="Realizada"),IFERROR(IF(AA3592="",0,AA3592-R3592),0),0),0)</f>
        <v>0</v>
      </c>
      <c r="AU3592" s="45" t="str">
        <f>_xlfn.XLOOKUP(U3592,'Lista Suspensa'!$AA$20:$AA$23,'Lista Suspensa'!$AB$20:$AB$23,"N/A")</f>
        <v>S</v>
      </c>
    </row>
    <row r="3593" spans="1:47" ht="12" customHeight="1" x14ac:dyDescent="0.3">
      <c r="A3593" s="87" t="s">
        <v>47</v>
      </c>
      <c r="B3593" s="88">
        <v>46104</v>
      </c>
      <c r="C3593" s="89" t="s">
        <v>48</v>
      </c>
      <c r="D3593" s="89" t="s">
        <v>49</v>
      </c>
      <c r="E3593" s="189">
        <v>87420698</v>
      </c>
      <c r="F3593" s="197" t="s">
        <v>8857</v>
      </c>
      <c r="G3593" s="90">
        <v>83198695368</v>
      </c>
      <c r="H3593" s="91">
        <v>25876</v>
      </c>
      <c r="I3593" s="89"/>
      <c r="J3593" s="89" t="s">
        <v>51</v>
      </c>
      <c r="K3593" s="89" t="s">
        <v>76</v>
      </c>
      <c r="L3593" s="89" t="s">
        <v>95</v>
      </c>
      <c r="M3593" s="89" t="s">
        <v>696</v>
      </c>
      <c r="N3593" s="89" t="s">
        <v>449</v>
      </c>
      <c r="O3593" s="92" t="s">
        <v>8858</v>
      </c>
      <c r="P3593" s="93" t="s">
        <v>57</v>
      </c>
      <c r="Q3593" s="110" t="s">
        <v>5322</v>
      </c>
      <c r="R3593" s="94"/>
      <c r="S3593" s="95">
        <v>46168</v>
      </c>
      <c r="T3593" s="95" t="s">
        <v>5203</v>
      </c>
      <c r="U3593" s="95" t="s">
        <v>1125</v>
      </c>
      <c r="V3593" s="91">
        <v>46156</v>
      </c>
      <c r="W3593" s="91">
        <v>46164</v>
      </c>
      <c r="X3593" s="91">
        <v>46168</v>
      </c>
      <c r="Y3593" s="96"/>
      <c r="Z3593" s="89"/>
      <c r="AA3593" s="95"/>
      <c r="AB3593" s="89"/>
      <c r="AC3593" s="109"/>
      <c r="AD3593" s="89"/>
      <c r="AE3593" s="89"/>
      <c r="AF3593" s="191"/>
      <c r="AG3593" s="194"/>
      <c r="AH3593" s="193"/>
      <c r="AI3593" s="97"/>
      <c r="AJ3593" s="97"/>
      <c r="AK3593" s="97"/>
      <c r="AL3593" s="45" t="s">
        <v>67</v>
      </c>
      <c r="AM3593" s="160" t="str">
        <f>MONTH(B3593)&amp;"/"&amp;YEAR(B3593)</f>
        <v>3/2026</v>
      </c>
      <c r="AN3593" s="45">
        <f>WEEKNUM(B3593)-WEEKNUM(EOMONTH(B3593,-1)+1)+1</f>
        <v>4</v>
      </c>
      <c r="AO3593" s="45" t="str">
        <f>MONTH(R3593)&amp;"/"&amp;YEAR(R3593)</f>
        <v>1/1900</v>
      </c>
      <c r="AP3593" s="45" t="e">
        <f>WEEKNUM(R3593)-WEEKNUM(EOMONTH(R3593,-1)+1)+1</f>
        <v>#NUM!</v>
      </c>
      <c r="AQ3593" s="45">
        <f>IF(AU3593="S",IF(Q3593="1. Aceitou o programa",R3593-B3593,0),0)</f>
        <v>0</v>
      </c>
      <c r="AR3593" s="45">
        <f>IF(AU3593="S",IF(AND(S3593&lt;&gt;"",R3593&lt;&gt;""),S3593-R3593,0),0)</f>
        <v>0</v>
      </c>
      <c r="AS3593" s="45">
        <f>IF(AU3593="S",IF(Q3593="1. Aceitou o programa",IF(OR(X3593="Não se Aplica",X3593=""),IF(OR(W3593="Não se Aplica",W3593=""),0,W3593-V3593),AVERAGE(X3593-W3593,W3593-V3593)),0),0)</f>
        <v>0</v>
      </c>
      <c r="AT3593" s="45">
        <f>IF(AU3593="S",IF(AND(Q3593="1. Aceitou o programa",AB3593="Realizada"),IFERROR(IF(AA3593="",0,AA3593-R3593),0),0),0)</f>
        <v>0</v>
      </c>
      <c r="AU3593" s="45" t="str">
        <f>_xlfn.XLOOKUP(U3593,'Lista Suspensa'!$AA$20:$AA$23,'Lista Suspensa'!$AB$20:$AB$23,"N/A")</f>
        <v>S</v>
      </c>
    </row>
    <row r="3594" spans="1:47" ht="12" customHeight="1" x14ac:dyDescent="0.3">
      <c r="A3594" s="87" t="s">
        <v>47</v>
      </c>
      <c r="B3594" s="88">
        <v>46104</v>
      </c>
      <c r="C3594" s="89" t="s">
        <v>48</v>
      </c>
      <c r="D3594" s="89" t="s">
        <v>49</v>
      </c>
      <c r="E3594" s="189">
        <v>93516208</v>
      </c>
      <c r="F3594" s="197" t="s">
        <v>8859</v>
      </c>
      <c r="G3594" s="90">
        <v>48824349897</v>
      </c>
      <c r="H3594" s="91">
        <v>38399</v>
      </c>
      <c r="I3594" s="89"/>
      <c r="J3594" s="89" t="s">
        <v>51</v>
      </c>
      <c r="K3594" s="89" t="s">
        <v>52</v>
      </c>
      <c r="L3594" s="89" t="s">
        <v>85</v>
      </c>
      <c r="M3594" s="89" t="s">
        <v>8860</v>
      </c>
      <c r="N3594" s="89" t="s">
        <v>150</v>
      </c>
      <c r="O3594" s="92" t="s">
        <v>8861</v>
      </c>
      <c r="P3594" s="93" t="s">
        <v>57</v>
      </c>
      <c r="Q3594" s="110" t="s">
        <v>5322</v>
      </c>
      <c r="R3594" s="94"/>
      <c r="S3594" s="95">
        <v>46168</v>
      </c>
      <c r="T3594" s="95" t="s">
        <v>5203</v>
      </c>
      <c r="U3594" s="95" t="s">
        <v>1125</v>
      </c>
      <c r="V3594" s="91">
        <v>46156</v>
      </c>
      <c r="W3594" s="91">
        <v>46164</v>
      </c>
      <c r="X3594" s="91">
        <v>46168</v>
      </c>
      <c r="Y3594" s="96"/>
      <c r="Z3594" s="89"/>
      <c r="AA3594" s="95"/>
      <c r="AB3594" s="89"/>
      <c r="AC3594" s="109"/>
      <c r="AD3594" s="89"/>
      <c r="AE3594" s="89"/>
      <c r="AF3594" s="191"/>
      <c r="AG3594" s="194"/>
      <c r="AH3594" s="193"/>
      <c r="AI3594" s="97"/>
      <c r="AJ3594" s="97"/>
      <c r="AK3594" s="97"/>
      <c r="AL3594" s="45" t="s">
        <v>67</v>
      </c>
      <c r="AM3594" s="160" t="str">
        <f>MONTH(B3594)&amp;"/"&amp;YEAR(B3594)</f>
        <v>3/2026</v>
      </c>
      <c r="AN3594" s="45">
        <f>WEEKNUM(B3594)-WEEKNUM(EOMONTH(B3594,-1)+1)+1</f>
        <v>4</v>
      </c>
      <c r="AO3594" s="45" t="str">
        <f>MONTH(R3594)&amp;"/"&amp;YEAR(R3594)</f>
        <v>1/1900</v>
      </c>
      <c r="AP3594" s="45" t="e">
        <f>WEEKNUM(R3594)-WEEKNUM(EOMONTH(R3594,-1)+1)+1</f>
        <v>#NUM!</v>
      </c>
      <c r="AQ3594" s="45">
        <f>IF(AU3594="S",IF(Q3594="1. Aceitou o programa",R3594-B3594,0),0)</f>
        <v>0</v>
      </c>
      <c r="AR3594" s="45">
        <f>IF(AU3594="S",IF(AND(S3594&lt;&gt;"",R3594&lt;&gt;""),S3594-R3594,0),0)</f>
        <v>0</v>
      </c>
      <c r="AS3594" s="45">
        <f>IF(AU3594="S",IF(Q3594="1. Aceitou o programa",IF(OR(X3594="Não se Aplica",X3594=""),IF(OR(W3594="Não se Aplica",W3594=""),0,W3594-V3594),AVERAGE(X3594-W3594,W3594-V3594)),0),0)</f>
        <v>0</v>
      </c>
      <c r="AT3594" s="45">
        <f>IF(AU3594="S",IF(AND(Q3594="1. Aceitou o programa",AB3594="Realizada"),IFERROR(IF(AA3594="",0,AA3594-R3594),0),0),0)</f>
        <v>0</v>
      </c>
      <c r="AU3594" s="45" t="str">
        <f>_xlfn.XLOOKUP(U3594,'Lista Suspensa'!$AA$20:$AA$23,'Lista Suspensa'!$AB$20:$AB$23,"N/A")</f>
        <v>S</v>
      </c>
    </row>
    <row r="3595" spans="1:47" ht="12" customHeight="1" x14ac:dyDescent="0.3">
      <c r="A3595" s="87" t="s">
        <v>47</v>
      </c>
      <c r="B3595" s="88">
        <v>46104</v>
      </c>
      <c r="C3595" s="89" t="s">
        <v>48</v>
      </c>
      <c r="D3595" s="89" t="s">
        <v>49</v>
      </c>
      <c r="E3595" s="189">
        <v>92742699</v>
      </c>
      <c r="F3595" s="197" t="s">
        <v>8862</v>
      </c>
      <c r="G3595" s="90">
        <v>45938287839</v>
      </c>
      <c r="H3595" s="91">
        <v>35554</v>
      </c>
      <c r="I3595" s="89"/>
      <c r="J3595" s="89" t="s">
        <v>51</v>
      </c>
      <c r="K3595" s="89" t="s">
        <v>52</v>
      </c>
      <c r="L3595" s="89" t="s">
        <v>85</v>
      </c>
      <c r="M3595" s="89" t="s">
        <v>7630</v>
      </c>
      <c r="N3595" s="89" t="s">
        <v>291</v>
      </c>
      <c r="O3595" s="92" t="s">
        <v>8863</v>
      </c>
      <c r="P3595" s="93" t="s">
        <v>57</v>
      </c>
      <c r="Q3595" s="110" t="s">
        <v>5322</v>
      </c>
      <c r="R3595" s="94"/>
      <c r="S3595" s="95">
        <v>46168</v>
      </c>
      <c r="T3595" s="95" t="s">
        <v>5203</v>
      </c>
      <c r="U3595" s="95" t="s">
        <v>1125</v>
      </c>
      <c r="V3595" s="91">
        <v>46156</v>
      </c>
      <c r="W3595" s="91">
        <v>46164</v>
      </c>
      <c r="X3595" s="91">
        <v>46168</v>
      </c>
      <c r="Y3595" s="96"/>
      <c r="Z3595" s="89"/>
      <c r="AA3595" s="95"/>
      <c r="AB3595" s="89"/>
      <c r="AC3595" s="109"/>
      <c r="AD3595" s="89"/>
      <c r="AE3595" s="89"/>
      <c r="AF3595" s="191"/>
      <c r="AG3595" s="194"/>
      <c r="AH3595" s="193"/>
      <c r="AI3595" s="97"/>
      <c r="AJ3595" s="97"/>
      <c r="AK3595" s="97"/>
      <c r="AL3595" s="45" t="s">
        <v>67</v>
      </c>
      <c r="AM3595" s="160" t="str">
        <f>MONTH(B3595)&amp;"/"&amp;YEAR(B3595)</f>
        <v>3/2026</v>
      </c>
      <c r="AN3595" s="45">
        <f>WEEKNUM(B3595)-WEEKNUM(EOMONTH(B3595,-1)+1)+1</f>
        <v>4</v>
      </c>
      <c r="AO3595" s="45" t="str">
        <f>MONTH(R3595)&amp;"/"&amp;YEAR(R3595)</f>
        <v>1/1900</v>
      </c>
      <c r="AP3595" s="45" t="e">
        <f>WEEKNUM(R3595)-WEEKNUM(EOMONTH(R3595,-1)+1)+1</f>
        <v>#NUM!</v>
      </c>
      <c r="AQ3595" s="45">
        <f>IF(AU3595="S",IF(Q3595="1. Aceitou o programa",R3595-B3595,0),0)</f>
        <v>0</v>
      </c>
      <c r="AR3595" s="45">
        <f>IF(AU3595="S",IF(AND(S3595&lt;&gt;"",R3595&lt;&gt;""),S3595-R3595,0),0)</f>
        <v>0</v>
      </c>
      <c r="AS3595" s="45">
        <f>IF(AU3595="S",IF(Q3595="1. Aceitou o programa",IF(OR(X3595="Não se Aplica",X3595=""),IF(OR(W3595="Não se Aplica",W3595=""),0,W3595-V3595),AVERAGE(X3595-W3595,W3595-V3595)),0),0)</f>
        <v>0</v>
      </c>
      <c r="AT3595" s="45">
        <f>IF(AU3595="S",IF(AND(Q3595="1. Aceitou o programa",AB3595="Realizada"),IFERROR(IF(AA3595="",0,AA3595-R3595),0),0),0)</f>
        <v>0</v>
      </c>
      <c r="AU3595" s="45" t="str">
        <f>_xlfn.XLOOKUP(U3595,'Lista Suspensa'!$AA$20:$AA$23,'Lista Suspensa'!$AB$20:$AB$23,"N/A")</f>
        <v>S</v>
      </c>
    </row>
    <row r="3596" spans="1:47" ht="12" customHeight="1" x14ac:dyDescent="0.3">
      <c r="A3596" s="87" t="s">
        <v>47</v>
      </c>
      <c r="B3596" s="88">
        <v>46104</v>
      </c>
      <c r="C3596" s="89" t="s">
        <v>48</v>
      </c>
      <c r="D3596" s="89" t="s">
        <v>49</v>
      </c>
      <c r="E3596" s="189">
        <v>87595503</v>
      </c>
      <c r="F3596" s="197" t="s">
        <v>8864</v>
      </c>
      <c r="G3596" s="90">
        <v>8916374863</v>
      </c>
      <c r="H3596" s="91">
        <v>25097</v>
      </c>
      <c r="I3596" s="89"/>
      <c r="J3596" s="89" t="s">
        <v>51</v>
      </c>
      <c r="K3596" s="89" t="s">
        <v>52</v>
      </c>
      <c r="L3596" s="89" t="s">
        <v>85</v>
      </c>
      <c r="M3596" s="89" t="s">
        <v>8865</v>
      </c>
      <c r="N3596" s="89" t="s">
        <v>449</v>
      </c>
      <c r="O3596" s="92" t="s">
        <v>8866</v>
      </c>
      <c r="P3596" s="93" t="s">
        <v>57</v>
      </c>
      <c r="Q3596" s="110" t="s">
        <v>5322</v>
      </c>
      <c r="R3596" s="94"/>
      <c r="S3596" s="95">
        <v>46168</v>
      </c>
      <c r="T3596" s="95" t="s">
        <v>5203</v>
      </c>
      <c r="U3596" s="95" t="s">
        <v>1125</v>
      </c>
      <c r="V3596" s="91">
        <v>46156</v>
      </c>
      <c r="W3596" s="91">
        <v>46164</v>
      </c>
      <c r="X3596" s="91">
        <v>46168</v>
      </c>
      <c r="Y3596" s="96"/>
      <c r="Z3596" s="89"/>
      <c r="AA3596" s="95"/>
      <c r="AB3596" s="89"/>
      <c r="AC3596" s="109"/>
      <c r="AD3596" s="89"/>
      <c r="AE3596" s="89"/>
      <c r="AF3596" s="191"/>
      <c r="AG3596" s="194"/>
      <c r="AH3596" s="193"/>
      <c r="AI3596" s="97"/>
      <c r="AJ3596" s="97"/>
      <c r="AK3596" s="97"/>
      <c r="AL3596" s="45" t="s">
        <v>67</v>
      </c>
      <c r="AM3596" s="160" t="str">
        <f>MONTH(B3596)&amp;"/"&amp;YEAR(B3596)</f>
        <v>3/2026</v>
      </c>
      <c r="AN3596" s="45">
        <f>WEEKNUM(B3596)-WEEKNUM(EOMONTH(B3596,-1)+1)+1</f>
        <v>4</v>
      </c>
      <c r="AO3596" s="45" t="str">
        <f>MONTH(R3596)&amp;"/"&amp;YEAR(R3596)</f>
        <v>1/1900</v>
      </c>
      <c r="AP3596" s="45" t="e">
        <f>WEEKNUM(R3596)-WEEKNUM(EOMONTH(R3596,-1)+1)+1</f>
        <v>#NUM!</v>
      </c>
      <c r="AQ3596" s="45">
        <f>IF(AU3596="S",IF(Q3596="1. Aceitou o programa",R3596-B3596,0),0)</f>
        <v>0</v>
      </c>
      <c r="AR3596" s="45">
        <f>IF(AU3596="S",IF(AND(S3596&lt;&gt;"",R3596&lt;&gt;""),S3596-R3596,0),0)</f>
        <v>0</v>
      </c>
      <c r="AS3596" s="45">
        <f>IF(AU3596="S",IF(Q3596="1. Aceitou o programa",IF(OR(X3596="Não se Aplica",X3596=""),IF(OR(W3596="Não se Aplica",W3596=""),0,W3596-V3596),AVERAGE(X3596-W3596,W3596-V3596)),0),0)</f>
        <v>0</v>
      </c>
      <c r="AT3596" s="45">
        <f>IF(AU3596="S",IF(AND(Q3596="1. Aceitou o programa",AB3596="Realizada"),IFERROR(IF(AA3596="",0,AA3596-R3596),0),0),0)</f>
        <v>0</v>
      </c>
      <c r="AU3596" s="45" t="str">
        <f>_xlfn.XLOOKUP(U3596,'Lista Suspensa'!$AA$20:$AA$23,'Lista Suspensa'!$AB$20:$AB$23,"N/A")</f>
        <v>S</v>
      </c>
    </row>
    <row r="3597" spans="1:47" ht="12" customHeight="1" x14ac:dyDescent="0.3">
      <c r="A3597" s="87" t="s">
        <v>47</v>
      </c>
      <c r="B3597" s="88">
        <v>46104</v>
      </c>
      <c r="C3597" s="89" t="s">
        <v>48</v>
      </c>
      <c r="D3597" s="89" t="s">
        <v>49</v>
      </c>
      <c r="E3597" s="189">
        <v>87465694</v>
      </c>
      <c r="F3597" s="197" t="s">
        <v>8867</v>
      </c>
      <c r="G3597" s="90">
        <v>34018564805</v>
      </c>
      <c r="H3597" s="91">
        <v>30142</v>
      </c>
      <c r="I3597" s="89"/>
      <c r="J3597" s="89" t="s">
        <v>51</v>
      </c>
      <c r="K3597" s="89" t="s">
        <v>52</v>
      </c>
      <c r="L3597" s="89" t="s">
        <v>85</v>
      </c>
      <c r="M3597" s="89" t="s">
        <v>8868</v>
      </c>
      <c r="N3597" s="89" t="s">
        <v>449</v>
      </c>
      <c r="O3597" s="92" t="s">
        <v>8869</v>
      </c>
      <c r="P3597" s="93" t="s">
        <v>57</v>
      </c>
      <c r="Q3597" s="110" t="s">
        <v>5322</v>
      </c>
      <c r="R3597" s="94"/>
      <c r="S3597" s="95">
        <v>46168</v>
      </c>
      <c r="T3597" s="95" t="s">
        <v>5203</v>
      </c>
      <c r="U3597" s="95" t="s">
        <v>1125</v>
      </c>
      <c r="V3597" s="91">
        <v>46156</v>
      </c>
      <c r="W3597" s="91">
        <v>46164</v>
      </c>
      <c r="X3597" s="91">
        <v>46168</v>
      </c>
      <c r="Y3597" s="96"/>
      <c r="Z3597" s="89"/>
      <c r="AA3597" s="95"/>
      <c r="AB3597" s="89"/>
      <c r="AC3597" s="109"/>
      <c r="AD3597" s="89"/>
      <c r="AE3597" s="89"/>
      <c r="AF3597" s="191"/>
      <c r="AG3597" s="194"/>
      <c r="AH3597" s="193"/>
      <c r="AI3597" s="97"/>
      <c r="AJ3597" s="97"/>
      <c r="AK3597" s="97"/>
      <c r="AL3597" s="45" t="s">
        <v>67</v>
      </c>
      <c r="AM3597" s="160" t="str">
        <f>MONTH(B3597)&amp;"/"&amp;YEAR(B3597)</f>
        <v>3/2026</v>
      </c>
      <c r="AN3597" s="45">
        <f>WEEKNUM(B3597)-WEEKNUM(EOMONTH(B3597,-1)+1)+1</f>
        <v>4</v>
      </c>
      <c r="AO3597" s="45" t="str">
        <f>MONTH(R3597)&amp;"/"&amp;YEAR(R3597)</f>
        <v>1/1900</v>
      </c>
      <c r="AP3597" s="45" t="e">
        <f>WEEKNUM(R3597)-WEEKNUM(EOMONTH(R3597,-1)+1)+1</f>
        <v>#NUM!</v>
      </c>
      <c r="AQ3597" s="45">
        <f>IF(AU3597="S",IF(Q3597="1. Aceitou o programa",R3597-B3597,0),0)</f>
        <v>0</v>
      </c>
      <c r="AR3597" s="45">
        <f>IF(AU3597="S",IF(AND(S3597&lt;&gt;"",R3597&lt;&gt;""),S3597-R3597,0),0)</f>
        <v>0</v>
      </c>
      <c r="AS3597" s="45">
        <f>IF(AU3597="S",IF(Q3597="1. Aceitou o programa",IF(OR(X3597="Não se Aplica",X3597=""),IF(OR(W3597="Não se Aplica",W3597=""),0,W3597-V3597),AVERAGE(X3597-W3597,W3597-V3597)),0),0)</f>
        <v>0</v>
      </c>
      <c r="AT3597" s="45">
        <f>IF(AU3597="S",IF(AND(Q3597="1. Aceitou o programa",AB3597="Realizada"),IFERROR(IF(AA3597="",0,AA3597-R3597),0),0),0)</f>
        <v>0</v>
      </c>
      <c r="AU3597" s="45" t="str">
        <f>_xlfn.XLOOKUP(U3597,'Lista Suspensa'!$AA$20:$AA$23,'Lista Suspensa'!$AB$20:$AB$23,"N/A")</f>
        <v>S</v>
      </c>
    </row>
    <row r="3598" spans="1:47" ht="12" customHeight="1" x14ac:dyDescent="0.3">
      <c r="A3598" s="87" t="s">
        <v>47</v>
      </c>
      <c r="B3598" s="88">
        <v>46104</v>
      </c>
      <c r="C3598" s="89" t="s">
        <v>48</v>
      </c>
      <c r="D3598" s="89" t="s">
        <v>49</v>
      </c>
      <c r="E3598" s="189">
        <v>87465756</v>
      </c>
      <c r="F3598" s="197" t="s">
        <v>8870</v>
      </c>
      <c r="G3598" s="90">
        <v>32512586804</v>
      </c>
      <c r="H3598" s="91">
        <v>29122</v>
      </c>
      <c r="I3598" s="89"/>
      <c r="J3598" s="89" t="s">
        <v>51</v>
      </c>
      <c r="K3598" s="89" t="s">
        <v>52</v>
      </c>
      <c r="L3598" s="89" t="s">
        <v>1730</v>
      </c>
      <c r="M3598" s="89" t="s">
        <v>8871</v>
      </c>
      <c r="N3598" s="89" t="s">
        <v>449</v>
      </c>
      <c r="O3598" s="92" t="s">
        <v>8872</v>
      </c>
      <c r="P3598" s="93" t="s">
        <v>57</v>
      </c>
      <c r="Q3598" s="110" t="s">
        <v>5322</v>
      </c>
      <c r="R3598" s="94"/>
      <c r="S3598" s="95">
        <v>46168</v>
      </c>
      <c r="T3598" s="95" t="s">
        <v>5203</v>
      </c>
      <c r="U3598" s="95" t="s">
        <v>1125</v>
      </c>
      <c r="V3598" s="91">
        <v>46156</v>
      </c>
      <c r="W3598" s="91">
        <v>46164</v>
      </c>
      <c r="X3598" s="91">
        <v>46168</v>
      </c>
      <c r="Y3598" s="96"/>
      <c r="Z3598" s="89"/>
      <c r="AA3598" s="95"/>
      <c r="AB3598" s="89"/>
      <c r="AC3598" s="109"/>
      <c r="AD3598" s="89"/>
      <c r="AE3598" s="89"/>
      <c r="AF3598" s="191"/>
      <c r="AG3598" s="194"/>
      <c r="AH3598" s="193"/>
      <c r="AI3598" s="97"/>
      <c r="AJ3598" s="97"/>
      <c r="AK3598" s="97"/>
      <c r="AL3598" s="45" t="s">
        <v>67</v>
      </c>
      <c r="AM3598" s="160" t="str">
        <f>MONTH(B3598)&amp;"/"&amp;YEAR(B3598)</f>
        <v>3/2026</v>
      </c>
      <c r="AN3598" s="45">
        <f>WEEKNUM(B3598)-WEEKNUM(EOMONTH(B3598,-1)+1)+1</f>
        <v>4</v>
      </c>
      <c r="AO3598" s="45" t="str">
        <f>MONTH(R3598)&amp;"/"&amp;YEAR(R3598)</f>
        <v>1/1900</v>
      </c>
      <c r="AP3598" s="45" t="e">
        <f>WEEKNUM(R3598)-WEEKNUM(EOMONTH(R3598,-1)+1)+1</f>
        <v>#NUM!</v>
      </c>
      <c r="AQ3598" s="45">
        <f>IF(AU3598="S",IF(Q3598="1. Aceitou o programa",R3598-B3598,0),0)</f>
        <v>0</v>
      </c>
      <c r="AR3598" s="45">
        <f>IF(AU3598="S",IF(AND(S3598&lt;&gt;"",R3598&lt;&gt;""),S3598-R3598,0),0)</f>
        <v>0</v>
      </c>
      <c r="AS3598" s="45">
        <f>IF(AU3598="S",IF(Q3598="1. Aceitou o programa",IF(OR(X3598="Não se Aplica",X3598=""),IF(OR(W3598="Não se Aplica",W3598=""),0,W3598-V3598),AVERAGE(X3598-W3598,W3598-V3598)),0),0)</f>
        <v>0</v>
      </c>
      <c r="AT3598" s="45">
        <f>IF(AU3598="S",IF(AND(Q3598="1. Aceitou o programa",AB3598="Realizada"),IFERROR(IF(AA3598="",0,AA3598-R3598),0),0),0)</f>
        <v>0</v>
      </c>
      <c r="AU3598" s="45" t="str">
        <f>_xlfn.XLOOKUP(U3598,'Lista Suspensa'!$AA$20:$AA$23,'Lista Suspensa'!$AB$20:$AB$23,"N/A")</f>
        <v>S</v>
      </c>
    </row>
    <row r="3599" spans="1:47" ht="12" customHeight="1" x14ac:dyDescent="0.3">
      <c r="A3599" s="87" t="s">
        <v>47</v>
      </c>
      <c r="B3599" s="88">
        <v>46104</v>
      </c>
      <c r="C3599" s="89" t="s">
        <v>48</v>
      </c>
      <c r="D3599" s="89" t="s">
        <v>49</v>
      </c>
      <c r="E3599" s="189">
        <v>87483718</v>
      </c>
      <c r="F3599" s="197" t="s">
        <v>8873</v>
      </c>
      <c r="G3599" s="90">
        <v>9435793843</v>
      </c>
      <c r="H3599" s="91">
        <v>24611</v>
      </c>
      <c r="I3599" s="89"/>
      <c r="J3599" s="89" t="s">
        <v>84</v>
      </c>
      <c r="K3599" s="89" t="s">
        <v>52</v>
      </c>
      <c r="L3599" s="89" t="s">
        <v>85</v>
      </c>
      <c r="M3599" s="89" t="s">
        <v>8874</v>
      </c>
      <c r="N3599" s="89" t="s">
        <v>449</v>
      </c>
      <c r="O3599" s="92" t="s">
        <v>8875</v>
      </c>
      <c r="P3599" s="93" t="s">
        <v>57</v>
      </c>
      <c r="Q3599" s="110" t="s">
        <v>5322</v>
      </c>
      <c r="R3599" s="94"/>
      <c r="S3599" s="95">
        <v>46168</v>
      </c>
      <c r="T3599" s="95" t="s">
        <v>5203</v>
      </c>
      <c r="U3599" s="95" t="s">
        <v>1125</v>
      </c>
      <c r="V3599" s="91">
        <v>46156</v>
      </c>
      <c r="W3599" s="91">
        <v>46164</v>
      </c>
      <c r="X3599" s="91">
        <v>46168</v>
      </c>
      <c r="Y3599" s="96"/>
      <c r="Z3599" s="89"/>
      <c r="AA3599" s="95"/>
      <c r="AB3599" s="89"/>
      <c r="AC3599" s="109"/>
      <c r="AD3599" s="89"/>
      <c r="AE3599" s="89"/>
      <c r="AF3599" s="191"/>
      <c r="AG3599" s="194"/>
      <c r="AH3599" s="193"/>
      <c r="AI3599" s="97"/>
      <c r="AJ3599" s="97"/>
      <c r="AK3599" s="97"/>
      <c r="AL3599" s="45" t="s">
        <v>67</v>
      </c>
      <c r="AM3599" s="160" t="str">
        <f>MONTH(B3599)&amp;"/"&amp;YEAR(B3599)</f>
        <v>3/2026</v>
      </c>
      <c r="AN3599" s="45">
        <f>WEEKNUM(B3599)-WEEKNUM(EOMONTH(B3599,-1)+1)+1</f>
        <v>4</v>
      </c>
      <c r="AO3599" s="45" t="str">
        <f>MONTH(R3599)&amp;"/"&amp;YEAR(R3599)</f>
        <v>1/1900</v>
      </c>
      <c r="AP3599" s="45" t="e">
        <f>WEEKNUM(R3599)-WEEKNUM(EOMONTH(R3599,-1)+1)+1</f>
        <v>#NUM!</v>
      </c>
      <c r="AQ3599" s="45">
        <f>IF(AU3599="S",IF(Q3599="1. Aceitou o programa",R3599-B3599,0),0)</f>
        <v>0</v>
      </c>
      <c r="AR3599" s="45">
        <f>IF(AU3599="S",IF(AND(S3599&lt;&gt;"",R3599&lt;&gt;""),S3599-R3599,0),0)</f>
        <v>0</v>
      </c>
      <c r="AS3599" s="45">
        <f>IF(AU3599="S",IF(Q3599="1. Aceitou o programa",IF(OR(X3599="Não se Aplica",X3599=""),IF(OR(W3599="Não se Aplica",W3599=""),0,W3599-V3599),AVERAGE(X3599-W3599,W3599-V3599)),0),0)</f>
        <v>0</v>
      </c>
      <c r="AT3599" s="45">
        <f>IF(AU3599="S",IF(AND(Q3599="1. Aceitou o programa",AB3599="Realizada"),IFERROR(IF(AA3599="",0,AA3599-R3599),0),0),0)</f>
        <v>0</v>
      </c>
      <c r="AU3599" s="45" t="str">
        <f>_xlfn.XLOOKUP(U3599,'Lista Suspensa'!$AA$20:$AA$23,'Lista Suspensa'!$AB$20:$AB$23,"N/A")</f>
        <v>S</v>
      </c>
    </row>
    <row r="3600" spans="1:47" ht="12" customHeight="1" x14ac:dyDescent="0.3">
      <c r="A3600" s="87" t="s">
        <v>47</v>
      </c>
      <c r="B3600" s="88">
        <v>46104</v>
      </c>
      <c r="C3600" s="89" t="s">
        <v>48</v>
      </c>
      <c r="D3600" s="89" t="s">
        <v>49</v>
      </c>
      <c r="E3600" s="189">
        <v>87487703</v>
      </c>
      <c r="F3600" s="197" t="s">
        <v>8876</v>
      </c>
      <c r="G3600" s="90">
        <v>7550479828</v>
      </c>
      <c r="H3600" s="91">
        <v>25525</v>
      </c>
      <c r="I3600" s="89"/>
      <c r="J3600" s="89" t="s">
        <v>51</v>
      </c>
      <c r="K3600" s="89" t="s">
        <v>52</v>
      </c>
      <c r="L3600" s="89" t="s">
        <v>53</v>
      </c>
      <c r="M3600" s="89" t="s">
        <v>2722</v>
      </c>
      <c r="N3600" s="89" t="s">
        <v>150</v>
      </c>
      <c r="O3600" s="92" t="s">
        <v>8877</v>
      </c>
      <c r="P3600" s="93" t="s">
        <v>57</v>
      </c>
      <c r="Q3600" s="110" t="s">
        <v>5322</v>
      </c>
      <c r="R3600" s="94"/>
      <c r="S3600" s="95">
        <v>46168</v>
      </c>
      <c r="T3600" s="95" t="s">
        <v>5203</v>
      </c>
      <c r="U3600" s="95" t="s">
        <v>1125</v>
      </c>
      <c r="V3600" s="91">
        <v>46156</v>
      </c>
      <c r="W3600" s="91">
        <v>46164</v>
      </c>
      <c r="X3600" s="91">
        <v>46168</v>
      </c>
      <c r="Y3600" s="96"/>
      <c r="Z3600" s="89"/>
      <c r="AA3600" s="95"/>
      <c r="AB3600" s="89"/>
      <c r="AC3600" s="109"/>
      <c r="AD3600" s="89"/>
      <c r="AE3600" s="89"/>
      <c r="AF3600" s="191"/>
      <c r="AG3600" s="194"/>
      <c r="AH3600" s="193"/>
      <c r="AI3600" s="97"/>
      <c r="AJ3600" s="97"/>
      <c r="AK3600" s="97"/>
      <c r="AL3600" s="45" t="s">
        <v>67</v>
      </c>
      <c r="AM3600" s="160" t="str">
        <f>MONTH(B3600)&amp;"/"&amp;YEAR(B3600)</f>
        <v>3/2026</v>
      </c>
      <c r="AN3600" s="45">
        <f>WEEKNUM(B3600)-WEEKNUM(EOMONTH(B3600,-1)+1)+1</f>
        <v>4</v>
      </c>
      <c r="AO3600" s="45" t="str">
        <f>MONTH(R3600)&amp;"/"&amp;YEAR(R3600)</f>
        <v>1/1900</v>
      </c>
      <c r="AP3600" s="45" t="e">
        <f>WEEKNUM(R3600)-WEEKNUM(EOMONTH(R3600,-1)+1)+1</f>
        <v>#NUM!</v>
      </c>
      <c r="AQ3600" s="45">
        <f>IF(AU3600="S",IF(Q3600="1. Aceitou o programa",R3600-B3600,0),0)</f>
        <v>0</v>
      </c>
      <c r="AR3600" s="45">
        <f>IF(AU3600="S",IF(AND(S3600&lt;&gt;"",R3600&lt;&gt;""),S3600-R3600,0),0)</f>
        <v>0</v>
      </c>
      <c r="AS3600" s="45">
        <f>IF(AU3600="S",IF(Q3600="1. Aceitou o programa",IF(OR(X3600="Não se Aplica",X3600=""),IF(OR(W3600="Não se Aplica",W3600=""),0,W3600-V3600),AVERAGE(X3600-W3600,W3600-V3600)),0),0)</f>
        <v>0</v>
      </c>
      <c r="AT3600" s="45">
        <f>IF(AU3600="S",IF(AND(Q3600="1. Aceitou o programa",AB3600="Realizada"),IFERROR(IF(AA3600="",0,AA3600-R3600),0),0),0)</f>
        <v>0</v>
      </c>
      <c r="AU3600" s="45" t="str">
        <f>_xlfn.XLOOKUP(U3600,'Lista Suspensa'!$AA$20:$AA$23,'Lista Suspensa'!$AB$20:$AB$23,"N/A")</f>
        <v>S</v>
      </c>
    </row>
    <row r="3601" spans="1:47" ht="12" customHeight="1" x14ac:dyDescent="0.3">
      <c r="A3601" s="87" t="s">
        <v>47</v>
      </c>
      <c r="B3601" s="88">
        <v>46104</v>
      </c>
      <c r="C3601" s="89" t="s">
        <v>48</v>
      </c>
      <c r="D3601" s="89" t="s">
        <v>49</v>
      </c>
      <c r="E3601" s="189">
        <v>87488349</v>
      </c>
      <c r="F3601" s="197" t="s">
        <v>8878</v>
      </c>
      <c r="G3601" s="90">
        <v>45040066856</v>
      </c>
      <c r="H3601" s="91">
        <v>35218</v>
      </c>
      <c r="I3601" s="89"/>
      <c r="J3601" s="89" t="s">
        <v>51</v>
      </c>
      <c r="K3601" s="89" t="s">
        <v>52</v>
      </c>
      <c r="L3601" s="89" t="s">
        <v>85</v>
      </c>
      <c r="M3601" s="89" t="s">
        <v>8879</v>
      </c>
      <c r="N3601" s="89" t="s">
        <v>197</v>
      </c>
      <c r="O3601" s="92" t="s">
        <v>8880</v>
      </c>
      <c r="P3601" s="93" t="s">
        <v>57</v>
      </c>
      <c r="Q3601" s="110" t="s">
        <v>5322</v>
      </c>
      <c r="R3601" s="94"/>
      <c r="S3601" s="95">
        <v>46168</v>
      </c>
      <c r="T3601" s="95" t="s">
        <v>5203</v>
      </c>
      <c r="U3601" s="95" t="s">
        <v>1125</v>
      </c>
      <c r="V3601" s="91">
        <v>46156</v>
      </c>
      <c r="W3601" s="91">
        <v>46164</v>
      </c>
      <c r="X3601" s="91">
        <v>46168</v>
      </c>
      <c r="Y3601" s="96"/>
      <c r="Z3601" s="89"/>
      <c r="AA3601" s="95"/>
      <c r="AB3601" s="89"/>
      <c r="AC3601" s="109"/>
      <c r="AD3601" s="89"/>
      <c r="AE3601" s="89"/>
      <c r="AF3601" s="191"/>
      <c r="AG3601" s="194"/>
      <c r="AH3601" s="193"/>
      <c r="AI3601" s="97"/>
      <c r="AJ3601" s="97"/>
      <c r="AK3601" s="97"/>
      <c r="AL3601" s="45" t="s">
        <v>67</v>
      </c>
      <c r="AM3601" s="160" t="str">
        <f>MONTH(B3601)&amp;"/"&amp;YEAR(B3601)</f>
        <v>3/2026</v>
      </c>
      <c r="AN3601" s="45">
        <f>WEEKNUM(B3601)-WEEKNUM(EOMONTH(B3601,-1)+1)+1</f>
        <v>4</v>
      </c>
      <c r="AO3601" s="45" t="str">
        <f>MONTH(R3601)&amp;"/"&amp;YEAR(R3601)</f>
        <v>1/1900</v>
      </c>
      <c r="AP3601" s="45" t="e">
        <f>WEEKNUM(R3601)-WEEKNUM(EOMONTH(R3601,-1)+1)+1</f>
        <v>#NUM!</v>
      </c>
      <c r="AQ3601" s="45">
        <f>IF(AU3601="S",IF(Q3601="1. Aceitou o programa",R3601-B3601,0),0)</f>
        <v>0</v>
      </c>
      <c r="AR3601" s="45">
        <f>IF(AU3601="S",IF(AND(S3601&lt;&gt;"",R3601&lt;&gt;""),S3601-R3601,0),0)</f>
        <v>0</v>
      </c>
      <c r="AS3601" s="45">
        <f>IF(AU3601="S",IF(Q3601="1. Aceitou o programa",IF(OR(X3601="Não se Aplica",X3601=""),IF(OR(W3601="Não se Aplica",W3601=""),0,W3601-V3601),AVERAGE(X3601-W3601,W3601-V3601)),0),0)</f>
        <v>0</v>
      </c>
      <c r="AT3601" s="45">
        <f>IF(AU3601="S",IF(AND(Q3601="1. Aceitou o programa",AB3601="Realizada"),IFERROR(IF(AA3601="",0,AA3601-R3601),0),0),0)</f>
        <v>0</v>
      </c>
      <c r="AU3601" s="45" t="str">
        <f>_xlfn.XLOOKUP(U3601,'Lista Suspensa'!$AA$20:$AA$23,'Lista Suspensa'!$AB$20:$AB$23,"N/A")</f>
        <v>S</v>
      </c>
    </row>
    <row r="3602" spans="1:47" ht="12" customHeight="1" x14ac:dyDescent="0.3">
      <c r="A3602" s="87" t="s">
        <v>47</v>
      </c>
      <c r="B3602" s="88">
        <v>46104</v>
      </c>
      <c r="C3602" s="89" t="s">
        <v>48</v>
      </c>
      <c r="D3602" s="89" t="s">
        <v>49</v>
      </c>
      <c r="E3602" s="189">
        <v>87489951</v>
      </c>
      <c r="F3602" s="197" t="s">
        <v>8881</v>
      </c>
      <c r="G3602" s="90">
        <v>23162934842</v>
      </c>
      <c r="H3602" s="91">
        <v>31143</v>
      </c>
      <c r="I3602" s="89"/>
      <c r="J3602" s="89" t="s">
        <v>51</v>
      </c>
      <c r="K3602" s="89" t="s">
        <v>52</v>
      </c>
      <c r="L3602" s="89" t="s">
        <v>85</v>
      </c>
      <c r="M3602" s="89" t="s">
        <v>4276</v>
      </c>
      <c r="N3602" s="89" t="s">
        <v>150</v>
      </c>
      <c r="O3602" s="92" t="s">
        <v>8882</v>
      </c>
      <c r="P3602" s="93" t="s">
        <v>57</v>
      </c>
      <c r="Q3602" s="110" t="s">
        <v>5322</v>
      </c>
      <c r="R3602" s="94"/>
      <c r="S3602" s="95">
        <v>46168</v>
      </c>
      <c r="T3602" s="95" t="s">
        <v>5203</v>
      </c>
      <c r="U3602" s="95" t="s">
        <v>1125</v>
      </c>
      <c r="V3602" s="91">
        <v>46156</v>
      </c>
      <c r="W3602" s="91">
        <v>46164</v>
      </c>
      <c r="X3602" s="91">
        <v>46168</v>
      </c>
      <c r="Y3602" s="96"/>
      <c r="Z3602" s="89"/>
      <c r="AA3602" s="95"/>
      <c r="AB3602" s="89"/>
      <c r="AC3602" s="109"/>
      <c r="AD3602" s="89"/>
      <c r="AE3602" s="89"/>
      <c r="AF3602" s="191"/>
      <c r="AG3602" s="194"/>
      <c r="AH3602" s="193"/>
      <c r="AI3602" s="97"/>
      <c r="AJ3602" s="97"/>
      <c r="AK3602" s="97"/>
      <c r="AL3602" s="45" t="s">
        <v>67</v>
      </c>
      <c r="AM3602" s="160" t="str">
        <f>MONTH(B3602)&amp;"/"&amp;YEAR(B3602)</f>
        <v>3/2026</v>
      </c>
      <c r="AN3602" s="45">
        <f>WEEKNUM(B3602)-WEEKNUM(EOMONTH(B3602,-1)+1)+1</f>
        <v>4</v>
      </c>
      <c r="AO3602" s="45" t="str">
        <f>MONTH(R3602)&amp;"/"&amp;YEAR(R3602)</f>
        <v>1/1900</v>
      </c>
      <c r="AP3602" s="45" t="e">
        <f>WEEKNUM(R3602)-WEEKNUM(EOMONTH(R3602,-1)+1)+1</f>
        <v>#NUM!</v>
      </c>
      <c r="AQ3602" s="45">
        <f>IF(AU3602="S",IF(Q3602="1. Aceitou o programa",R3602-B3602,0),0)</f>
        <v>0</v>
      </c>
      <c r="AR3602" s="45">
        <f>IF(AU3602="S",IF(AND(S3602&lt;&gt;"",R3602&lt;&gt;""),S3602-R3602,0),0)</f>
        <v>0</v>
      </c>
      <c r="AS3602" s="45">
        <f>IF(AU3602="S",IF(Q3602="1. Aceitou o programa",IF(OR(X3602="Não se Aplica",X3602=""),IF(OR(W3602="Não se Aplica",W3602=""),0,W3602-V3602),AVERAGE(X3602-W3602,W3602-V3602)),0),0)</f>
        <v>0</v>
      </c>
      <c r="AT3602" s="45">
        <f>IF(AU3602="S",IF(AND(Q3602="1. Aceitou o programa",AB3602="Realizada"),IFERROR(IF(AA3602="",0,AA3602-R3602),0),0),0)</f>
        <v>0</v>
      </c>
      <c r="AU3602" s="45" t="str">
        <f>_xlfn.XLOOKUP(U3602,'Lista Suspensa'!$AA$20:$AA$23,'Lista Suspensa'!$AB$20:$AB$23,"N/A")</f>
        <v>S</v>
      </c>
    </row>
    <row r="3603" spans="1:47" ht="12" customHeight="1" x14ac:dyDescent="0.3">
      <c r="A3603" s="87" t="s">
        <v>47</v>
      </c>
      <c r="B3603" s="88">
        <v>46104</v>
      </c>
      <c r="C3603" s="89" t="s">
        <v>48</v>
      </c>
      <c r="D3603" s="89" t="s">
        <v>49</v>
      </c>
      <c r="E3603" s="189">
        <v>87490591</v>
      </c>
      <c r="F3603" s="197" t="s">
        <v>8883</v>
      </c>
      <c r="G3603" s="90">
        <v>18964304810</v>
      </c>
      <c r="H3603" s="91">
        <v>27494</v>
      </c>
      <c r="I3603" s="89"/>
      <c r="J3603" s="89" t="s">
        <v>84</v>
      </c>
      <c r="K3603" s="89" t="s">
        <v>52</v>
      </c>
      <c r="L3603" s="89" t="s">
        <v>85</v>
      </c>
      <c r="M3603" s="89" t="s">
        <v>8884</v>
      </c>
      <c r="N3603" s="89" t="s">
        <v>150</v>
      </c>
      <c r="O3603" s="92" t="s">
        <v>8885</v>
      </c>
      <c r="P3603" s="93" t="s">
        <v>57</v>
      </c>
      <c r="Q3603" s="110" t="s">
        <v>58</v>
      </c>
      <c r="R3603" s="94">
        <v>46169</v>
      </c>
      <c r="S3603" s="95"/>
      <c r="T3603" s="95" t="s">
        <v>59</v>
      </c>
      <c r="U3603" s="95" t="s">
        <v>60</v>
      </c>
      <c r="V3603" s="91">
        <v>46156</v>
      </c>
      <c r="W3603" s="91">
        <v>46164</v>
      </c>
      <c r="X3603" s="91">
        <v>46168</v>
      </c>
      <c r="Y3603" s="96"/>
      <c r="Z3603" s="89" t="s">
        <v>62</v>
      </c>
      <c r="AA3603" s="95"/>
      <c r="AB3603" s="95" t="s">
        <v>2804</v>
      </c>
      <c r="AC3603" s="95" t="s">
        <v>2804</v>
      </c>
      <c r="AD3603" s="95" t="s">
        <v>2804</v>
      </c>
      <c r="AE3603" s="95" t="s">
        <v>2804</v>
      </c>
      <c r="AF3603" s="95" t="s">
        <v>2804</v>
      </c>
      <c r="AG3603" s="95" t="s">
        <v>2804</v>
      </c>
      <c r="AH3603" s="95" t="s">
        <v>2804</v>
      </c>
      <c r="AI3603" s="97"/>
      <c r="AJ3603" s="97" t="s">
        <v>65</v>
      </c>
      <c r="AK3603" s="97" t="s">
        <v>66</v>
      </c>
      <c r="AL3603" s="45" t="s">
        <v>67</v>
      </c>
      <c r="AM3603" s="160" t="str">
        <f>MONTH(B3603)&amp;"/"&amp;YEAR(B3603)</f>
        <v>3/2026</v>
      </c>
      <c r="AN3603" s="45">
        <f>WEEKNUM(B3603)-WEEKNUM(EOMONTH(B3603,-1)+1)+1</f>
        <v>4</v>
      </c>
      <c r="AO3603" s="45" t="str">
        <f>MONTH(R3603)&amp;"/"&amp;YEAR(R3603)</f>
        <v>5/2026</v>
      </c>
      <c r="AP3603" s="45">
        <f>WEEKNUM(R3603)-WEEKNUM(EOMONTH(R3603,-1)+1)+1</f>
        <v>5</v>
      </c>
      <c r="AQ3603" s="45">
        <f>IF(AU3603="S",IF(Q3603="1. Aceitou o programa",R3603-B3603,0),0)</f>
        <v>65</v>
      </c>
      <c r="AR3603" s="45">
        <f>IF(AU3603="S",IF(AND(S3603&lt;&gt;"",R3603&lt;&gt;""),S3603-R3603,0),0)</f>
        <v>0</v>
      </c>
      <c r="AS3603" s="45">
        <f>IF(AU3603="S",IF(Q3603="1. Aceitou o programa",IF(OR(X3603="Não se Aplica",X3603=""),IF(OR(W3603="Não se Aplica",W3603=""),0,W3603-V3603),AVERAGE(X3603-W3603,W3603-V3603)),0),0)</f>
        <v>6</v>
      </c>
      <c r="AT3603" s="45">
        <f>IF(AU3603="S",IF(AND(Q3603="1. Aceitou o programa",AB3603="Realizada"),IFERROR(IF(AA3603="",0,AA3603-R3603),0),0),0)</f>
        <v>0</v>
      </c>
      <c r="AU3603" s="45" t="str">
        <f>_xlfn.XLOOKUP(U3603,'Lista Suspensa'!$AA$20:$AA$23,'Lista Suspensa'!$AB$20:$AB$23,"N/A")</f>
        <v>S</v>
      </c>
    </row>
    <row r="3604" spans="1:47" ht="12" customHeight="1" x14ac:dyDescent="0.3">
      <c r="A3604" s="87" t="s">
        <v>47</v>
      </c>
      <c r="B3604" s="88">
        <v>46104</v>
      </c>
      <c r="C3604" s="89" t="s">
        <v>48</v>
      </c>
      <c r="D3604" s="89" t="s">
        <v>49</v>
      </c>
      <c r="E3604" s="189">
        <v>87487913</v>
      </c>
      <c r="F3604" s="197" t="s">
        <v>8886</v>
      </c>
      <c r="G3604" s="90">
        <v>27870524875</v>
      </c>
      <c r="H3604" s="91">
        <v>28622</v>
      </c>
      <c r="I3604" s="89"/>
      <c r="J3604" s="89" t="s">
        <v>51</v>
      </c>
      <c r="K3604" s="89" t="s">
        <v>52</v>
      </c>
      <c r="L3604" s="89" t="s">
        <v>53</v>
      </c>
      <c r="M3604" s="89" t="s">
        <v>1847</v>
      </c>
      <c r="N3604" s="89" t="s">
        <v>449</v>
      </c>
      <c r="O3604" s="92" t="s">
        <v>8887</v>
      </c>
      <c r="P3604" s="93" t="s">
        <v>57</v>
      </c>
      <c r="Q3604" s="110" t="s">
        <v>5322</v>
      </c>
      <c r="R3604" s="94"/>
      <c r="S3604" s="95">
        <v>46168</v>
      </c>
      <c r="T3604" s="95" t="s">
        <v>5203</v>
      </c>
      <c r="U3604" s="95" t="s">
        <v>1125</v>
      </c>
      <c r="V3604" s="91">
        <v>46156</v>
      </c>
      <c r="W3604" s="91">
        <v>46164</v>
      </c>
      <c r="X3604" s="91">
        <v>46168</v>
      </c>
      <c r="Y3604" s="96"/>
      <c r="Z3604" s="89"/>
      <c r="AA3604" s="95"/>
      <c r="AB3604" s="89"/>
      <c r="AC3604" s="109"/>
      <c r="AD3604" s="89"/>
      <c r="AE3604" s="89"/>
      <c r="AF3604" s="191"/>
      <c r="AG3604" s="194"/>
      <c r="AH3604" s="193"/>
      <c r="AI3604" s="97"/>
      <c r="AJ3604" s="97"/>
      <c r="AK3604" s="97"/>
      <c r="AL3604" s="45" t="s">
        <v>67</v>
      </c>
      <c r="AM3604" s="160" t="str">
        <f>MONTH(B3604)&amp;"/"&amp;YEAR(B3604)</f>
        <v>3/2026</v>
      </c>
      <c r="AN3604" s="45">
        <f>WEEKNUM(B3604)-WEEKNUM(EOMONTH(B3604,-1)+1)+1</f>
        <v>4</v>
      </c>
      <c r="AO3604" s="45" t="str">
        <f>MONTH(R3604)&amp;"/"&amp;YEAR(R3604)</f>
        <v>1/1900</v>
      </c>
      <c r="AP3604" s="45" t="e">
        <f>WEEKNUM(R3604)-WEEKNUM(EOMONTH(R3604,-1)+1)+1</f>
        <v>#NUM!</v>
      </c>
      <c r="AQ3604" s="45">
        <f>IF(AU3604="S",IF(Q3604="1. Aceitou o programa",R3604-B3604,0),0)</f>
        <v>0</v>
      </c>
      <c r="AR3604" s="45">
        <f>IF(AU3604="S",IF(AND(S3604&lt;&gt;"",R3604&lt;&gt;""),S3604-R3604,0),0)</f>
        <v>0</v>
      </c>
      <c r="AS3604" s="45">
        <f>IF(AU3604="S",IF(Q3604="1. Aceitou o programa",IF(OR(X3604="Não se Aplica",X3604=""),IF(OR(W3604="Não se Aplica",W3604=""),0,W3604-V3604),AVERAGE(X3604-W3604,W3604-V3604)),0),0)</f>
        <v>0</v>
      </c>
      <c r="AT3604" s="45">
        <f>IF(AU3604="S",IF(AND(Q3604="1. Aceitou o programa",AB3604="Realizada"),IFERROR(IF(AA3604="",0,AA3604-R3604),0),0),0)</f>
        <v>0</v>
      </c>
      <c r="AU3604" s="45" t="str">
        <f>_xlfn.XLOOKUP(U3604,'Lista Suspensa'!$AA$20:$AA$23,'Lista Suspensa'!$AB$20:$AB$23,"N/A")</f>
        <v>S</v>
      </c>
    </row>
    <row r="3605" spans="1:47" ht="12" customHeight="1" x14ac:dyDescent="0.3">
      <c r="A3605" s="87" t="s">
        <v>47</v>
      </c>
      <c r="B3605" s="88">
        <v>46104</v>
      </c>
      <c r="C3605" s="89" t="s">
        <v>48</v>
      </c>
      <c r="D3605" s="89" t="s">
        <v>49</v>
      </c>
      <c r="E3605" s="189">
        <v>73621379</v>
      </c>
      <c r="F3605" s="197" t="s">
        <v>8888</v>
      </c>
      <c r="G3605" s="90">
        <v>4779197821</v>
      </c>
      <c r="H3605" s="91">
        <v>21138</v>
      </c>
      <c r="I3605" s="89"/>
      <c r="J3605" s="89" t="s">
        <v>51</v>
      </c>
      <c r="K3605" s="89" t="s">
        <v>52</v>
      </c>
      <c r="L3605" s="89" t="s">
        <v>85</v>
      </c>
      <c r="M3605" s="89" t="s">
        <v>4358</v>
      </c>
      <c r="N3605" s="89" t="s">
        <v>159</v>
      </c>
      <c r="O3605" s="92" t="s">
        <v>8889</v>
      </c>
      <c r="P3605" s="93" t="s">
        <v>57</v>
      </c>
      <c r="Q3605" s="110" t="s">
        <v>5322</v>
      </c>
      <c r="R3605" s="94"/>
      <c r="S3605" s="95">
        <v>46168</v>
      </c>
      <c r="T3605" s="95" t="s">
        <v>5203</v>
      </c>
      <c r="U3605" s="95" t="s">
        <v>1125</v>
      </c>
      <c r="V3605" s="91">
        <v>46157</v>
      </c>
      <c r="W3605" s="91">
        <v>46164</v>
      </c>
      <c r="X3605" s="91">
        <v>46168</v>
      </c>
      <c r="Y3605" s="96" t="s">
        <v>5548</v>
      </c>
      <c r="Z3605" s="89"/>
      <c r="AA3605" s="95"/>
      <c r="AB3605" s="89"/>
      <c r="AC3605" s="109"/>
      <c r="AD3605" s="89"/>
      <c r="AE3605" s="89"/>
      <c r="AF3605" s="191"/>
      <c r="AG3605" s="194"/>
      <c r="AH3605" s="193"/>
      <c r="AI3605" s="97"/>
      <c r="AJ3605" s="97"/>
      <c r="AK3605" s="97"/>
      <c r="AL3605" s="45" t="s">
        <v>67</v>
      </c>
      <c r="AM3605" s="160" t="str">
        <f>MONTH(B3605)&amp;"/"&amp;YEAR(B3605)</f>
        <v>3/2026</v>
      </c>
      <c r="AN3605" s="45">
        <f>WEEKNUM(B3605)-WEEKNUM(EOMONTH(B3605,-1)+1)+1</f>
        <v>4</v>
      </c>
      <c r="AO3605" s="45" t="str">
        <f>MONTH(R3605)&amp;"/"&amp;YEAR(R3605)</f>
        <v>1/1900</v>
      </c>
      <c r="AP3605" s="45" t="e">
        <f>WEEKNUM(R3605)-WEEKNUM(EOMONTH(R3605,-1)+1)+1</f>
        <v>#NUM!</v>
      </c>
      <c r="AQ3605" s="45">
        <f>IF(AU3605="S",IF(Q3605="1. Aceitou o programa",R3605-B3605,0),0)</f>
        <v>0</v>
      </c>
      <c r="AR3605" s="45">
        <f>IF(AU3605="S",IF(AND(S3605&lt;&gt;"",R3605&lt;&gt;""),S3605-R3605,0),0)</f>
        <v>0</v>
      </c>
      <c r="AS3605" s="45">
        <f>IF(AU3605="S",IF(Q3605="1. Aceitou o programa",IF(OR(X3605="Não se Aplica",X3605=""),IF(OR(W3605="Não se Aplica",W3605=""),0,W3605-V3605),AVERAGE(X3605-W3605,W3605-V3605)),0),0)</f>
        <v>0</v>
      </c>
      <c r="AT3605" s="45">
        <f>IF(AU3605="S",IF(AND(Q3605="1. Aceitou o programa",AB3605="Realizada"),IFERROR(IF(AA3605="",0,AA3605-R3605),0),0),0)</f>
        <v>0</v>
      </c>
      <c r="AU3605" s="45" t="str">
        <f>_xlfn.XLOOKUP(U3605,'Lista Suspensa'!$AA$20:$AA$23,'Lista Suspensa'!$AB$20:$AB$23,"N/A")</f>
        <v>S</v>
      </c>
    </row>
    <row r="3606" spans="1:47" ht="12" customHeight="1" x14ac:dyDescent="0.3">
      <c r="A3606" s="87" t="s">
        <v>47</v>
      </c>
      <c r="B3606" s="88">
        <v>46104</v>
      </c>
      <c r="C3606" s="89" t="s">
        <v>48</v>
      </c>
      <c r="D3606" s="89" t="s">
        <v>49</v>
      </c>
      <c r="E3606" s="189">
        <v>88487290</v>
      </c>
      <c r="F3606" s="197" t="s">
        <v>8890</v>
      </c>
      <c r="G3606" s="90">
        <v>42923575873</v>
      </c>
      <c r="H3606" s="91">
        <v>35019</v>
      </c>
      <c r="I3606" s="89"/>
      <c r="J3606" s="89" t="s">
        <v>84</v>
      </c>
      <c r="K3606" s="89" t="s">
        <v>52</v>
      </c>
      <c r="L3606" s="89" t="s">
        <v>85</v>
      </c>
      <c r="M3606" s="89" t="s">
        <v>8891</v>
      </c>
      <c r="N3606" s="89" t="s">
        <v>449</v>
      </c>
      <c r="O3606" s="92" t="s">
        <v>8892</v>
      </c>
      <c r="P3606" s="93" t="s">
        <v>57</v>
      </c>
      <c r="Q3606" s="110" t="s">
        <v>5322</v>
      </c>
      <c r="R3606" s="94"/>
      <c r="S3606" s="95">
        <v>46168</v>
      </c>
      <c r="T3606" s="95" t="s">
        <v>5203</v>
      </c>
      <c r="U3606" s="95" t="s">
        <v>1125</v>
      </c>
      <c r="V3606" s="91">
        <v>46156</v>
      </c>
      <c r="W3606" s="91">
        <v>46164</v>
      </c>
      <c r="X3606" s="91">
        <v>46168</v>
      </c>
      <c r="Y3606" s="96"/>
      <c r="Z3606" s="89"/>
      <c r="AA3606" s="95"/>
      <c r="AB3606" s="89"/>
      <c r="AC3606" s="109"/>
      <c r="AD3606" s="89"/>
      <c r="AE3606" s="89"/>
      <c r="AF3606" s="191"/>
      <c r="AG3606" s="194"/>
      <c r="AH3606" s="193"/>
      <c r="AI3606" s="97"/>
      <c r="AJ3606" s="97"/>
      <c r="AK3606" s="97"/>
      <c r="AL3606" s="45" t="s">
        <v>67</v>
      </c>
      <c r="AM3606" s="160" t="str">
        <f>MONTH(B3606)&amp;"/"&amp;YEAR(B3606)</f>
        <v>3/2026</v>
      </c>
      <c r="AN3606" s="45">
        <f>WEEKNUM(B3606)-WEEKNUM(EOMONTH(B3606,-1)+1)+1</f>
        <v>4</v>
      </c>
      <c r="AO3606" s="45" t="str">
        <f>MONTH(R3606)&amp;"/"&amp;YEAR(R3606)</f>
        <v>1/1900</v>
      </c>
      <c r="AP3606" s="45" t="e">
        <f>WEEKNUM(R3606)-WEEKNUM(EOMONTH(R3606,-1)+1)+1</f>
        <v>#NUM!</v>
      </c>
      <c r="AQ3606" s="45">
        <f>IF(AU3606="S",IF(Q3606="1. Aceitou o programa",R3606-B3606,0),0)</f>
        <v>0</v>
      </c>
      <c r="AR3606" s="45">
        <f>IF(AU3606="S",IF(AND(S3606&lt;&gt;"",R3606&lt;&gt;""),S3606-R3606,0),0)</f>
        <v>0</v>
      </c>
      <c r="AS3606" s="45">
        <f>IF(AU3606="S",IF(Q3606="1. Aceitou o programa",IF(OR(X3606="Não se Aplica",X3606=""),IF(OR(W3606="Não se Aplica",W3606=""),0,W3606-V3606),AVERAGE(X3606-W3606,W3606-V3606)),0),0)</f>
        <v>0</v>
      </c>
      <c r="AT3606" s="45">
        <f>IF(AU3606="S",IF(AND(Q3606="1. Aceitou o programa",AB3606="Realizada"),IFERROR(IF(AA3606="",0,AA3606-R3606),0),0),0)</f>
        <v>0</v>
      </c>
      <c r="AU3606" s="45" t="str">
        <f>_xlfn.XLOOKUP(U3606,'Lista Suspensa'!$AA$20:$AA$23,'Lista Suspensa'!$AB$20:$AB$23,"N/A")</f>
        <v>S</v>
      </c>
    </row>
    <row r="3607" spans="1:47" ht="12" customHeight="1" x14ac:dyDescent="0.3">
      <c r="A3607" s="87" t="s">
        <v>47</v>
      </c>
      <c r="B3607" s="88">
        <v>46104</v>
      </c>
      <c r="C3607" s="89" t="s">
        <v>48</v>
      </c>
      <c r="D3607" s="89" t="s">
        <v>49</v>
      </c>
      <c r="E3607" s="189">
        <v>87715294</v>
      </c>
      <c r="F3607" s="197" t="s">
        <v>8893</v>
      </c>
      <c r="G3607" s="90">
        <v>39675684828</v>
      </c>
      <c r="H3607" s="91">
        <v>33050</v>
      </c>
      <c r="I3607" s="89"/>
      <c r="J3607" s="89" t="s">
        <v>84</v>
      </c>
      <c r="K3607" s="89" t="s">
        <v>52</v>
      </c>
      <c r="L3607" s="89" t="s">
        <v>85</v>
      </c>
      <c r="M3607" s="89" t="s">
        <v>1571</v>
      </c>
      <c r="N3607" s="89" t="s">
        <v>150</v>
      </c>
      <c r="O3607" s="92" t="s">
        <v>8894</v>
      </c>
      <c r="P3607" s="93" t="s">
        <v>57</v>
      </c>
      <c r="Q3607" s="110" t="s">
        <v>5322</v>
      </c>
      <c r="R3607" s="94"/>
      <c r="S3607" s="95">
        <v>46168</v>
      </c>
      <c r="T3607" s="95" t="s">
        <v>5203</v>
      </c>
      <c r="U3607" s="95" t="s">
        <v>1125</v>
      </c>
      <c r="V3607" s="91">
        <v>46156</v>
      </c>
      <c r="W3607" s="91">
        <v>46164</v>
      </c>
      <c r="X3607" s="91">
        <v>46168</v>
      </c>
      <c r="Y3607" s="96"/>
      <c r="Z3607" s="89"/>
      <c r="AA3607" s="95"/>
      <c r="AB3607" s="89"/>
      <c r="AC3607" s="109"/>
      <c r="AD3607" s="89"/>
      <c r="AE3607" s="89"/>
      <c r="AF3607" s="191"/>
      <c r="AG3607" s="194"/>
      <c r="AH3607" s="193"/>
      <c r="AI3607" s="97"/>
      <c r="AJ3607" s="97"/>
      <c r="AK3607" s="97"/>
      <c r="AL3607" s="45" t="s">
        <v>67</v>
      </c>
      <c r="AM3607" s="160" t="str">
        <f>MONTH(B3607)&amp;"/"&amp;YEAR(B3607)</f>
        <v>3/2026</v>
      </c>
      <c r="AN3607" s="45">
        <f>WEEKNUM(B3607)-WEEKNUM(EOMONTH(B3607,-1)+1)+1</f>
        <v>4</v>
      </c>
      <c r="AO3607" s="45" t="str">
        <f>MONTH(R3607)&amp;"/"&amp;YEAR(R3607)</f>
        <v>1/1900</v>
      </c>
      <c r="AP3607" s="45" t="e">
        <f>WEEKNUM(R3607)-WEEKNUM(EOMONTH(R3607,-1)+1)+1</f>
        <v>#NUM!</v>
      </c>
      <c r="AQ3607" s="45">
        <f>IF(AU3607="S",IF(Q3607="1. Aceitou o programa",R3607-B3607,0),0)</f>
        <v>0</v>
      </c>
      <c r="AR3607" s="45">
        <f>IF(AU3607="S",IF(AND(S3607&lt;&gt;"",R3607&lt;&gt;""),S3607-R3607,0),0)</f>
        <v>0</v>
      </c>
      <c r="AS3607" s="45">
        <f>IF(AU3607="S",IF(Q3607="1. Aceitou o programa",IF(OR(X3607="Não se Aplica",X3607=""),IF(OR(W3607="Não se Aplica",W3607=""),0,W3607-V3607),AVERAGE(X3607-W3607,W3607-V3607)),0),0)</f>
        <v>0</v>
      </c>
      <c r="AT3607" s="45">
        <f>IF(AU3607="S",IF(AND(Q3607="1. Aceitou o programa",AB3607="Realizada"),IFERROR(IF(AA3607="",0,AA3607-R3607),0),0),0)</f>
        <v>0</v>
      </c>
      <c r="AU3607" s="45" t="str">
        <f>_xlfn.XLOOKUP(U3607,'Lista Suspensa'!$AA$20:$AA$23,'Lista Suspensa'!$AB$20:$AB$23,"N/A")</f>
        <v>S</v>
      </c>
    </row>
    <row r="3608" spans="1:47" ht="12" customHeight="1" x14ac:dyDescent="0.3">
      <c r="A3608" s="87" t="s">
        <v>47</v>
      </c>
      <c r="B3608" s="88">
        <v>46104</v>
      </c>
      <c r="C3608" s="89" t="s">
        <v>48</v>
      </c>
      <c r="D3608" s="89" t="s">
        <v>49</v>
      </c>
      <c r="E3608" s="189">
        <v>87499800</v>
      </c>
      <c r="F3608" s="197" t="s">
        <v>8895</v>
      </c>
      <c r="G3608" s="90">
        <v>17000791829</v>
      </c>
      <c r="H3608" s="91">
        <v>25829</v>
      </c>
      <c r="I3608" s="89"/>
      <c r="J3608" s="89" t="s">
        <v>51</v>
      </c>
      <c r="K3608" s="89" t="s">
        <v>52</v>
      </c>
      <c r="L3608" s="89" t="s">
        <v>85</v>
      </c>
      <c r="M3608" s="89" t="s">
        <v>954</v>
      </c>
      <c r="N3608" s="89" t="s">
        <v>137</v>
      </c>
      <c r="O3608" s="92" t="s">
        <v>8896</v>
      </c>
      <c r="P3608" s="93" t="s">
        <v>57</v>
      </c>
      <c r="Q3608" s="110" t="s">
        <v>5322</v>
      </c>
      <c r="R3608" s="94"/>
      <c r="S3608" s="95">
        <v>46168</v>
      </c>
      <c r="T3608" s="95" t="s">
        <v>5203</v>
      </c>
      <c r="U3608" s="95" t="s">
        <v>1125</v>
      </c>
      <c r="V3608" s="91">
        <v>46156</v>
      </c>
      <c r="W3608" s="91">
        <v>46164</v>
      </c>
      <c r="X3608" s="91">
        <v>46168</v>
      </c>
      <c r="Y3608" s="96"/>
      <c r="Z3608" s="89"/>
      <c r="AA3608" s="95"/>
      <c r="AB3608" s="89"/>
      <c r="AC3608" s="109"/>
      <c r="AD3608" s="89"/>
      <c r="AE3608" s="89"/>
      <c r="AF3608" s="191"/>
      <c r="AG3608" s="194"/>
      <c r="AH3608" s="193"/>
      <c r="AI3608" s="97"/>
      <c r="AJ3608" s="97"/>
      <c r="AK3608" s="97"/>
      <c r="AL3608" s="45" t="s">
        <v>67</v>
      </c>
      <c r="AM3608" s="160" t="str">
        <f>MONTH(B3608)&amp;"/"&amp;YEAR(B3608)</f>
        <v>3/2026</v>
      </c>
      <c r="AN3608" s="45">
        <f>WEEKNUM(B3608)-WEEKNUM(EOMONTH(B3608,-1)+1)+1</f>
        <v>4</v>
      </c>
      <c r="AO3608" s="45" t="str">
        <f>MONTH(R3608)&amp;"/"&amp;YEAR(R3608)</f>
        <v>1/1900</v>
      </c>
      <c r="AP3608" s="45" t="e">
        <f>WEEKNUM(R3608)-WEEKNUM(EOMONTH(R3608,-1)+1)+1</f>
        <v>#NUM!</v>
      </c>
      <c r="AQ3608" s="45">
        <f>IF(AU3608="S",IF(Q3608="1. Aceitou o programa",R3608-B3608,0),0)</f>
        <v>0</v>
      </c>
      <c r="AR3608" s="45">
        <f>IF(AU3608="S",IF(AND(S3608&lt;&gt;"",R3608&lt;&gt;""),S3608-R3608,0),0)</f>
        <v>0</v>
      </c>
      <c r="AS3608" s="45">
        <f>IF(AU3608="S",IF(Q3608="1. Aceitou o programa",IF(OR(X3608="Não se Aplica",X3608=""),IF(OR(W3608="Não se Aplica",W3608=""),0,W3608-V3608),AVERAGE(X3608-W3608,W3608-V3608)),0),0)</f>
        <v>0</v>
      </c>
      <c r="AT3608" s="45">
        <f>IF(AU3608="S",IF(AND(Q3608="1. Aceitou o programa",AB3608="Realizada"),IFERROR(IF(AA3608="",0,AA3608-R3608),0),0),0)</f>
        <v>0</v>
      </c>
      <c r="AU3608" s="45" t="str">
        <f>_xlfn.XLOOKUP(U3608,'Lista Suspensa'!$AA$20:$AA$23,'Lista Suspensa'!$AB$20:$AB$23,"N/A")</f>
        <v>S</v>
      </c>
    </row>
    <row r="3609" spans="1:47" ht="12" customHeight="1" x14ac:dyDescent="0.3">
      <c r="A3609" s="87" t="s">
        <v>47</v>
      </c>
      <c r="B3609" s="88">
        <v>46104</v>
      </c>
      <c r="C3609" s="89" t="s">
        <v>48</v>
      </c>
      <c r="D3609" s="89" t="s">
        <v>49</v>
      </c>
      <c r="E3609" s="189">
        <v>87884197</v>
      </c>
      <c r="F3609" s="197" t="s">
        <v>8897</v>
      </c>
      <c r="G3609" s="90">
        <v>1443440760</v>
      </c>
      <c r="H3609" s="91">
        <v>26186</v>
      </c>
      <c r="I3609" s="89"/>
      <c r="J3609" s="89" t="s">
        <v>51</v>
      </c>
      <c r="K3609" s="89" t="s">
        <v>76</v>
      </c>
      <c r="L3609" s="89" t="s">
        <v>95</v>
      </c>
      <c r="M3609" s="89" t="s">
        <v>3134</v>
      </c>
      <c r="N3609" s="89" t="s">
        <v>344</v>
      </c>
      <c r="O3609" s="92" t="s">
        <v>8898</v>
      </c>
      <c r="P3609" s="93" t="s">
        <v>57</v>
      </c>
      <c r="Q3609" s="110" t="s">
        <v>5322</v>
      </c>
      <c r="R3609" s="94"/>
      <c r="S3609" s="95">
        <v>46168</v>
      </c>
      <c r="T3609" s="95" t="s">
        <v>5203</v>
      </c>
      <c r="U3609" s="95" t="s">
        <v>1125</v>
      </c>
      <c r="V3609" s="91">
        <v>46156</v>
      </c>
      <c r="W3609" s="91">
        <v>46164</v>
      </c>
      <c r="X3609" s="91">
        <v>46168</v>
      </c>
      <c r="Y3609" s="96"/>
      <c r="Z3609" s="89"/>
      <c r="AA3609" s="95"/>
      <c r="AB3609" s="89"/>
      <c r="AC3609" s="109"/>
      <c r="AD3609" s="89"/>
      <c r="AE3609" s="89"/>
      <c r="AF3609" s="191"/>
      <c r="AG3609" s="194"/>
      <c r="AH3609" s="193"/>
      <c r="AI3609" s="97"/>
      <c r="AJ3609" s="97"/>
      <c r="AK3609" s="97"/>
      <c r="AL3609" s="45" t="s">
        <v>67</v>
      </c>
      <c r="AM3609" s="160" t="str">
        <f>MONTH(B3609)&amp;"/"&amp;YEAR(B3609)</f>
        <v>3/2026</v>
      </c>
      <c r="AN3609" s="45">
        <f>WEEKNUM(B3609)-WEEKNUM(EOMONTH(B3609,-1)+1)+1</f>
        <v>4</v>
      </c>
      <c r="AO3609" s="45" t="str">
        <f>MONTH(R3609)&amp;"/"&amp;YEAR(R3609)</f>
        <v>1/1900</v>
      </c>
      <c r="AP3609" s="45" t="e">
        <f>WEEKNUM(R3609)-WEEKNUM(EOMONTH(R3609,-1)+1)+1</f>
        <v>#NUM!</v>
      </c>
      <c r="AQ3609" s="45">
        <f>IF(AU3609="S",IF(Q3609="1. Aceitou o programa",R3609-B3609,0),0)</f>
        <v>0</v>
      </c>
      <c r="AR3609" s="45">
        <f>IF(AU3609="S",IF(AND(S3609&lt;&gt;"",R3609&lt;&gt;""),S3609-R3609,0),0)</f>
        <v>0</v>
      </c>
      <c r="AS3609" s="45">
        <f>IF(AU3609="S",IF(Q3609="1. Aceitou o programa",IF(OR(X3609="Não se Aplica",X3609=""),IF(OR(W3609="Não se Aplica",W3609=""),0,W3609-V3609),AVERAGE(X3609-W3609,W3609-V3609)),0),0)</f>
        <v>0</v>
      </c>
      <c r="AT3609" s="45">
        <f>IF(AU3609="S",IF(AND(Q3609="1. Aceitou o programa",AB3609="Realizada"),IFERROR(IF(AA3609="",0,AA3609-R3609),0),0),0)</f>
        <v>0</v>
      </c>
      <c r="AU3609" s="45" t="str">
        <f>_xlfn.XLOOKUP(U3609,'Lista Suspensa'!$AA$20:$AA$23,'Lista Suspensa'!$AB$20:$AB$23,"N/A")</f>
        <v>S</v>
      </c>
    </row>
    <row r="3610" spans="1:47" ht="12" customHeight="1" x14ac:dyDescent="0.3">
      <c r="A3610" s="87" t="s">
        <v>47</v>
      </c>
      <c r="B3610" s="88">
        <v>46104</v>
      </c>
      <c r="C3610" s="89" t="s">
        <v>48</v>
      </c>
      <c r="D3610" s="89" t="s">
        <v>49</v>
      </c>
      <c r="E3610" s="189">
        <v>89090047</v>
      </c>
      <c r="F3610" s="197" t="s">
        <v>8899</v>
      </c>
      <c r="G3610" s="90">
        <v>10920771700</v>
      </c>
      <c r="H3610" s="91">
        <v>31004</v>
      </c>
      <c r="I3610" s="89"/>
      <c r="J3610" s="89" t="s">
        <v>51</v>
      </c>
      <c r="K3610" s="89" t="s">
        <v>76</v>
      </c>
      <c r="L3610" s="89" t="s">
        <v>303</v>
      </c>
      <c r="M3610" s="89" t="s">
        <v>3565</v>
      </c>
      <c r="N3610" s="89" t="s">
        <v>197</v>
      </c>
      <c r="O3610" s="92" t="s">
        <v>8900</v>
      </c>
      <c r="P3610" s="93" t="s">
        <v>57</v>
      </c>
      <c r="Q3610" s="110" t="s">
        <v>5322</v>
      </c>
      <c r="R3610" s="94"/>
      <c r="S3610" s="95">
        <v>46168</v>
      </c>
      <c r="T3610" s="95" t="s">
        <v>5203</v>
      </c>
      <c r="U3610" s="95" t="s">
        <v>1125</v>
      </c>
      <c r="V3610" s="91">
        <v>46156</v>
      </c>
      <c r="W3610" s="91">
        <v>46164</v>
      </c>
      <c r="X3610" s="91">
        <v>46168</v>
      </c>
      <c r="Y3610" s="96"/>
      <c r="Z3610" s="89"/>
      <c r="AA3610" s="95"/>
      <c r="AB3610" s="89"/>
      <c r="AC3610" s="109"/>
      <c r="AD3610" s="89"/>
      <c r="AE3610" s="89"/>
      <c r="AF3610" s="191"/>
      <c r="AG3610" s="194"/>
      <c r="AH3610" s="193"/>
      <c r="AI3610" s="97"/>
      <c r="AJ3610" s="97"/>
      <c r="AK3610" s="97"/>
      <c r="AL3610" s="45" t="s">
        <v>67</v>
      </c>
      <c r="AM3610" s="160" t="str">
        <f>MONTH(B3610)&amp;"/"&amp;YEAR(B3610)</f>
        <v>3/2026</v>
      </c>
      <c r="AN3610" s="45">
        <f>WEEKNUM(B3610)-WEEKNUM(EOMONTH(B3610,-1)+1)+1</f>
        <v>4</v>
      </c>
      <c r="AO3610" s="45" t="str">
        <f>MONTH(R3610)&amp;"/"&amp;YEAR(R3610)</f>
        <v>1/1900</v>
      </c>
      <c r="AP3610" s="45" t="e">
        <f>WEEKNUM(R3610)-WEEKNUM(EOMONTH(R3610,-1)+1)+1</f>
        <v>#NUM!</v>
      </c>
      <c r="AQ3610" s="45">
        <f>IF(AU3610="S",IF(Q3610="1. Aceitou o programa",R3610-B3610,0),0)</f>
        <v>0</v>
      </c>
      <c r="AR3610" s="45">
        <f>IF(AU3610="S",IF(AND(S3610&lt;&gt;"",R3610&lt;&gt;""),S3610-R3610,0),0)</f>
        <v>0</v>
      </c>
      <c r="AS3610" s="45">
        <f>IF(AU3610="S",IF(Q3610="1. Aceitou o programa",IF(OR(X3610="Não se Aplica",X3610=""),IF(OR(W3610="Não se Aplica",W3610=""),0,W3610-V3610),AVERAGE(X3610-W3610,W3610-V3610)),0),0)</f>
        <v>0</v>
      </c>
      <c r="AT3610" s="45">
        <f>IF(AU3610="S",IF(AND(Q3610="1. Aceitou o programa",AB3610="Realizada"),IFERROR(IF(AA3610="",0,AA3610-R3610),0),0),0)</f>
        <v>0</v>
      </c>
      <c r="AU3610" s="45" t="str">
        <f>_xlfn.XLOOKUP(U3610,'Lista Suspensa'!$AA$20:$AA$23,'Lista Suspensa'!$AB$20:$AB$23,"N/A")</f>
        <v>S</v>
      </c>
    </row>
    <row r="3611" spans="1:47" ht="12" customHeight="1" x14ac:dyDescent="0.3">
      <c r="A3611" s="87" t="s">
        <v>47</v>
      </c>
      <c r="B3611" s="88">
        <v>46104</v>
      </c>
      <c r="C3611" s="89" t="s">
        <v>48</v>
      </c>
      <c r="D3611" s="89" t="s">
        <v>49</v>
      </c>
      <c r="E3611" s="189">
        <v>87531689</v>
      </c>
      <c r="F3611" s="197" t="s">
        <v>8901</v>
      </c>
      <c r="G3611" s="90">
        <v>2912602840</v>
      </c>
      <c r="H3611" s="91">
        <v>21609</v>
      </c>
      <c r="I3611" s="89"/>
      <c r="J3611" s="89" t="s">
        <v>84</v>
      </c>
      <c r="K3611" s="89" t="s">
        <v>52</v>
      </c>
      <c r="L3611" s="89" t="s">
        <v>242</v>
      </c>
      <c r="M3611" s="89" t="s">
        <v>8902</v>
      </c>
      <c r="N3611" s="89" t="s">
        <v>449</v>
      </c>
      <c r="O3611" s="92" t="s">
        <v>8903</v>
      </c>
      <c r="P3611" s="93" t="s">
        <v>57</v>
      </c>
      <c r="Q3611" s="110" t="s">
        <v>5322</v>
      </c>
      <c r="R3611" s="94"/>
      <c r="S3611" s="95">
        <v>46168</v>
      </c>
      <c r="T3611" s="95" t="s">
        <v>5203</v>
      </c>
      <c r="U3611" s="95" t="s">
        <v>1125</v>
      </c>
      <c r="V3611" s="91">
        <v>46156</v>
      </c>
      <c r="W3611" s="91">
        <v>46164</v>
      </c>
      <c r="X3611" s="91">
        <v>46168</v>
      </c>
      <c r="Y3611" s="96"/>
      <c r="Z3611" s="89"/>
      <c r="AA3611" s="95"/>
      <c r="AB3611" s="89"/>
      <c r="AC3611" s="109"/>
      <c r="AD3611" s="89"/>
      <c r="AE3611" s="89"/>
      <c r="AF3611" s="191"/>
      <c r="AG3611" s="194"/>
      <c r="AH3611" s="193"/>
      <c r="AI3611" s="97"/>
      <c r="AJ3611" s="97"/>
      <c r="AK3611" s="97"/>
      <c r="AL3611" s="45" t="s">
        <v>67</v>
      </c>
      <c r="AM3611" s="160" t="str">
        <f>MONTH(B3611)&amp;"/"&amp;YEAR(B3611)</f>
        <v>3/2026</v>
      </c>
      <c r="AN3611" s="45">
        <f>WEEKNUM(B3611)-WEEKNUM(EOMONTH(B3611,-1)+1)+1</f>
        <v>4</v>
      </c>
      <c r="AO3611" s="45" t="str">
        <f>MONTH(R3611)&amp;"/"&amp;YEAR(R3611)</f>
        <v>1/1900</v>
      </c>
      <c r="AP3611" s="45" t="e">
        <f>WEEKNUM(R3611)-WEEKNUM(EOMONTH(R3611,-1)+1)+1</f>
        <v>#NUM!</v>
      </c>
      <c r="AQ3611" s="45">
        <f>IF(AU3611="S",IF(Q3611="1. Aceitou o programa",R3611-B3611,0),0)</f>
        <v>0</v>
      </c>
      <c r="AR3611" s="45">
        <f>IF(AU3611="S",IF(AND(S3611&lt;&gt;"",R3611&lt;&gt;""),S3611-R3611,0),0)</f>
        <v>0</v>
      </c>
      <c r="AS3611" s="45">
        <f>IF(AU3611="S",IF(Q3611="1. Aceitou o programa",IF(OR(X3611="Não se Aplica",X3611=""),IF(OR(W3611="Não se Aplica",W3611=""),0,W3611-V3611),AVERAGE(X3611-W3611,W3611-V3611)),0),0)</f>
        <v>0</v>
      </c>
      <c r="AT3611" s="45">
        <f>IF(AU3611="S",IF(AND(Q3611="1. Aceitou o programa",AB3611="Realizada"),IFERROR(IF(AA3611="",0,AA3611-R3611),0),0),0)</f>
        <v>0</v>
      </c>
      <c r="AU3611" s="45" t="str">
        <f>_xlfn.XLOOKUP(U3611,'Lista Suspensa'!$AA$20:$AA$23,'Lista Suspensa'!$AB$20:$AB$23,"N/A")</f>
        <v>S</v>
      </c>
    </row>
    <row r="3612" spans="1:47" ht="12" customHeight="1" x14ac:dyDescent="0.3">
      <c r="A3612" s="87" t="s">
        <v>47</v>
      </c>
      <c r="B3612" s="88">
        <v>46104</v>
      </c>
      <c r="C3612" s="89" t="s">
        <v>48</v>
      </c>
      <c r="D3612" s="89" t="s">
        <v>49</v>
      </c>
      <c r="E3612" s="189">
        <v>87538301</v>
      </c>
      <c r="F3612" s="197" t="s">
        <v>8904</v>
      </c>
      <c r="G3612" s="90">
        <v>51511344857</v>
      </c>
      <c r="H3612" s="91">
        <v>38792</v>
      </c>
      <c r="I3612" s="89"/>
      <c r="J3612" s="89" t="s">
        <v>51</v>
      </c>
      <c r="K3612" s="89" t="s">
        <v>52</v>
      </c>
      <c r="L3612" s="89" t="s">
        <v>85</v>
      </c>
      <c r="M3612" s="89" t="s">
        <v>8905</v>
      </c>
      <c r="N3612" s="89" t="s">
        <v>150</v>
      </c>
      <c r="O3612" s="92" t="s">
        <v>8906</v>
      </c>
      <c r="P3612" s="93" t="s">
        <v>57</v>
      </c>
      <c r="Q3612" s="110" t="s">
        <v>5322</v>
      </c>
      <c r="R3612" s="94"/>
      <c r="S3612" s="95">
        <v>46168</v>
      </c>
      <c r="T3612" s="95" t="s">
        <v>5203</v>
      </c>
      <c r="U3612" s="95" t="s">
        <v>1125</v>
      </c>
      <c r="V3612" s="91">
        <v>46156</v>
      </c>
      <c r="W3612" s="91">
        <v>46164</v>
      </c>
      <c r="X3612" s="91">
        <v>46168</v>
      </c>
      <c r="Y3612" s="96"/>
      <c r="Z3612" s="89"/>
      <c r="AA3612" s="95"/>
      <c r="AB3612" s="89"/>
      <c r="AC3612" s="109"/>
      <c r="AD3612" s="89"/>
      <c r="AE3612" s="89"/>
      <c r="AF3612" s="191"/>
      <c r="AG3612" s="194"/>
      <c r="AH3612" s="193"/>
      <c r="AI3612" s="97"/>
      <c r="AJ3612" s="97"/>
      <c r="AK3612" s="97"/>
      <c r="AL3612" s="45" t="s">
        <v>67</v>
      </c>
      <c r="AM3612" s="160" t="str">
        <f>MONTH(B3612)&amp;"/"&amp;YEAR(B3612)</f>
        <v>3/2026</v>
      </c>
      <c r="AN3612" s="45">
        <f>WEEKNUM(B3612)-WEEKNUM(EOMONTH(B3612,-1)+1)+1</f>
        <v>4</v>
      </c>
      <c r="AO3612" s="45" t="str">
        <f>MONTH(R3612)&amp;"/"&amp;YEAR(R3612)</f>
        <v>1/1900</v>
      </c>
      <c r="AP3612" s="45" t="e">
        <f>WEEKNUM(R3612)-WEEKNUM(EOMONTH(R3612,-1)+1)+1</f>
        <v>#NUM!</v>
      </c>
      <c r="AQ3612" s="45">
        <f>IF(AU3612="S",IF(Q3612="1. Aceitou o programa",R3612-B3612,0),0)</f>
        <v>0</v>
      </c>
      <c r="AR3612" s="45">
        <f>IF(AU3612="S",IF(AND(S3612&lt;&gt;"",R3612&lt;&gt;""),S3612-R3612,0),0)</f>
        <v>0</v>
      </c>
      <c r="AS3612" s="45">
        <f>IF(AU3612="S",IF(Q3612="1. Aceitou o programa",IF(OR(X3612="Não se Aplica",X3612=""),IF(OR(W3612="Não se Aplica",W3612=""),0,W3612-V3612),AVERAGE(X3612-W3612,W3612-V3612)),0),0)</f>
        <v>0</v>
      </c>
      <c r="AT3612" s="45">
        <f>IF(AU3612="S",IF(AND(Q3612="1. Aceitou o programa",AB3612="Realizada"),IFERROR(IF(AA3612="",0,AA3612-R3612),0),0),0)</f>
        <v>0</v>
      </c>
      <c r="AU3612" s="45" t="str">
        <f>_xlfn.XLOOKUP(U3612,'Lista Suspensa'!$AA$20:$AA$23,'Lista Suspensa'!$AB$20:$AB$23,"N/A")</f>
        <v>S</v>
      </c>
    </row>
    <row r="3613" spans="1:47" ht="12" customHeight="1" x14ac:dyDescent="0.3">
      <c r="A3613" s="87" t="s">
        <v>47</v>
      </c>
      <c r="B3613" s="88">
        <v>46104</v>
      </c>
      <c r="C3613" s="89" t="s">
        <v>48</v>
      </c>
      <c r="D3613" s="89" t="s">
        <v>49</v>
      </c>
      <c r="E3613" s="189">
        <v>87538310</v>
      </c>
      <c r="F3613" s="197" t="s">
        <v>8907</v>
      </c>
      <c r="G3613" s="90">
        <v>28132419898</v>
      </c>
      <c r="H3613" s="91">
        <v>29393</v>
      </c>
      <c r="I3613" s="89"/>
      <c r="J3613" s="89" t="s">
        <v>84</v>
      </c>
      <c r="K3613" s="89" t="s">
        <v>52</v>
      </c>
      <c r="L3613" s="89" t="s">
        <v>85</v>
      </c>
      <c r="M3613" s="89" t="s">
        <v>2438</v>
      </c>
      <c r="N3613" s="89" t="s">
        <v>150</v>
      </c>
      <c r="O3613" s="92" t="s">
        <v>8908</v>
      </c>
      <c r="P3613" s="93" t="s">
        <v>57</v>
      </c>
      <c r="Q3613" s="110" t="s">
        <v>5322</v>
      </c>
      <c r="R3613" s="94"/>
      <c r="S3613" s="95">
        <v>46168</v>
      </c>
      <c r="T3613" s="95" t="s">
        <v>5203</v>
      </c>
      <c r="U3613" s="95" t="s">
        <v>1125</v>
      </c>
      <c r="V3613" s="91">
        <v>46156</v>
      </c>
      <c r="W3613" s="91">
        <v>46164</v>
      </c>
      <c r="X3613" s="91">
        <v>46168</v>
      </c>
      <c r="Y3613" s="96"/>
      <c r="Z3613" s="89"/>
      <c r="AA3613" s="95"/>
      <c r="AB3613" s="89"/>
      <c r="AC3613" s="109"/>
      <c r="AD3613" s="89"/>
      <c r="AE3613" s="89"/>
      <c r="AF3613" s="191"/>
      <c r="AG3613" s="194"/>
      <c r="AH3613" s="193"/>
      <c r="AI3613" s="97"/>
      <c r="AJ3613" s="97"/>
      <c r="AK3613" s="97"/>
      <c r="AL3613" s="45" t="s">
        <v>67</v>
      </c>
      <c r="AM3613" s="160" t="str">
        <f>MONTH(B3613)&amp;"/"&amp;YEAR(B3613)</f>
        <v>3/2026</v>
      </c>
      <c r="AN3613" s="45">
        <f>WEEKNUM(B3613)-WEEKNUM(EOMONTH(B3613,-1)+1)+1</f>
        <v>4</v>
      </c>
      <c r="AO3613" s="45" t="str">
        <f>MONTH(R3613)&amp;"/"&amp;YEAR(R3613)</f>
        <v>1/1900</v>
      </c>
      <c r="AP3613" s="45" t="e">
        <f>WEEKNUM(R3613)-WEEKNUM(EOMONTH(R3613,-1)+1)+1</f>
        <v>#NUM!</v>
      </c>
      <c r="AQ3613" s="45">
        <f>IF(AU3613="S",IF(Q3613="1. Aceitou o programa",R3613-B3613,0),0)</f>
        <v>0</v>
      </c>
      <c r="AR3613" s="45">
        <f>IF(AU3613="S",IF(AND(S3613&lt;&gt;"",R3613&lt;&gt;""),S3613-R3613,0),0)</f>
        <v>0</v>
      </c>
      <c r="AS3613" s="45">
        <f>IF(AU3613="S",IF(Q3613="1. Aceitou o programa",IF(OR(X3613="Não se Aplica",X3613=""),IF(OR(W3613="Não se Aplica",W3613=""),0,W3613-V3613),AVERAGE(X3613-W3613,W3613-V3613)),0),0)</f>
        <v>0</v>
      </c>
      <c r="AT3613" s="45">
        <f>IF(AU3613="S",IF(AND(Q3613="1. Aceitou o programa",AB3613="Realizada"),IFERROR(IF(AA3613="",0,AA3613-R3613),0),0),0)</f>
        <v>0</v>
      </c>
      <c r="AU3613" s="45" t="str">
        <f>_xlfn.XLOOKUP(U3613,'Lista Suspensa'!$AA$20:$AA$23,'Lista Suspensa'!$AB$20:$AB$23,"N/A")</f>
        <v>S</v>
      </c>
    </row>
    <row r="3614" spans="1:47" ht="12" customHeight="1" x14ac:dyDescent="0.3">
      <c r="A3614" s="87" t="s">
        <v>47</v>
      </c>
      <c r="B3614" s="88">
        <v>46104</v>
      </c>
      <c r="C3614" s="89" t="s">
        <v>48</v>
      </c>
      <c r="D3614" s="89" t="s">
        <v>49</v>
      </c>
      <c r="E3614" s="189">
        <v>87544718</v>
      </c>
      <c r="F3614" s="197" t="s">
        <v>8909</v>
      </c>
      <c r="G3614" s="90">
        <v>39620282850</v>
      </c>
      <c r="H3614" s="91">
        <v>32131</v>
      </c>
      <c r="I3614" s="89"/>
      <c r="J3614" s="89" t="s">
        <v>51</v>
      </c>
      <c r="K3614" s="89" t="s">
        <v>52</v>
      </c>
      <c r="L3614" s="89" t="s">
        <v>85</v>
      </c>
      <c r="M3614" s="89" t="s">
        <v>3435</v>
      </c>
      <c r="N3614" s="89" t="s">
        <v>137</v>
      </c>
      <c r="O3614" s="92" t="s">
        <v>8910</v>
      </c>
      <c r="P3614" s="93" t="s">
        <v>57</v>
      </c>
      <c r="Q3614" s="110" t="s">
        <v>5322</v>
      </c>
      <c r="R3614" s="94"/>
      <c r="S3614" s="95">
        <v>46168</v>
      </c>
      <c r="T3614" s="95" t="s">
        <v>5203</v>
      </c>
      <c r="U3614" s="95" t="s">
        <v>1125</v>
      </c>
      <c r="V3614" s="91">
        <v>46156</v>
      </c>
      <c r="W3614" s="91">
        <v>46164</v>
      </c>
      <c r="X3614" s="91">
        <v>46168</v>
      </c>
      <c r="Y3614" s="96"/>
      <c r="Z3614" s="89"/>
      <c r="AA3614" s="95"/>
      <c r="AB3614" s="89"/>
      <c r="AC3614" s="109"/>
      <c r="AD3614" s="89"/>
      <c r="AE3614" s="89"/>
      <c r="AF3614" s="191"/>
      <c r="AG3614" s="194"/>
      <c r="AH3614" s="193"/>
      <c r="AI3614" s="97"/>
      <c r="AJ3614" s="97"/>
      <c r="AK3614" s="97"/>
      <c r="AL3614" s="45" t="s">
        <v>67</v>
      </c>
      <c r="AM3614" s="160" t="str">
        <f>MONTH(B3614)&amp;"/"&amp;YEAR(B3614)</f>
        <v>3/2026</v>
      </c>
      <c r="AN3614" s="45">
        <f>WEEKNUM(B3614)-WEEKNUM(EOMONTH(B3614,-1)+1)+1</f>
        <v>4</v>
      </c>
      <c r="AO3614" s="45" t="str">
        <f>MONTH(R3614)&amp;"/"&amp;YEAR(R3614)</f>
        <v>1/1900</v>
      </c>
      <c r="AP3614" s="45" t="e">
        <f>WEEKNUM(R3614)-WEEKNUM(EOMONTH(R3614,-1)+1)+1</f>
        <v>#NUM!</v>
      </c>
      <c r="AQ3614" s="45">
        <f>IF(AU3614="S",IF(Q3614="1. Aceitou o programa",R3614-B3614,0),0)</f>
        <v>0</v>
      </c>
      <c r="AR3614" s="45">
        <f>IF(AU3614="S",IF(AND(S3614&lt;&gt;"",R3614&lt;&gt;""),S3614-R3614,0),0)</f>
        <v>0</v>
      </c>
      <c r="AS3614" s="45">
        <f>IF(AU3614="S",IF(Q3614="1. Aceitou o programa",IF(OR(X3614="Não se Aplica",X3614=""),IF(OR(W3614="Não se Aplica",W3614=""),0,W3614-V3614),AVERAGE(X3614-W3614,W3614-V3614)),0),0)</f>
        <v>0</v>
      </c>
      <c r="AT3614" s="45">
        <f>IF(AU3614="S",IF(AND(Q3614="1. Aceitou o programa",AB3614="Realizada"),IFERROR(IF(AA3614="",0,AA3614-R3614),0),0),0)</f>
        <v>0</v>
      </c>
      <c r="AU3614" s="45" t="str">
        <f>_xlfn.XLOOKUP(U3614,'Lista Suspensa'!$AA$20:$AA$23,'Lista Suspensa'!$AB$20:$AB$23,"N/A")</f>
        <v>S</v>
      </c>
    </row>
    <row r="3615" spans="1:47" ht="12" customHeight="1" x14ac:dyDescent="0.3">
      <c r="A3615" s="87" t="s">
        <v>47</v>
      </c>
      <c r="B3615" s="88">
        <v>46104</v>
      </c>
      <c r="C3615" s="89" t="s">
        <v>48</v>
      </c>
      <c r="D3615" s="89" t="s">
        <v>49</v>
      </c>
      <c r="E3615" s="189">
        <v>87562066</v>
      </c>
      <c r="F3615" s="197" t="s">
        <v>8911</v>
      </c>
      <c r="G3615" s="90">
        <v>8783925724</v>
      </c>
      <c r="H3615" s="91">
        <v>27453</v>
      </c>
      <c r="I3615" s="89"/>
      <c r="J3615" s="89" t="s">
        <v>51</v>
      </c>
      <c r="K3615" s="89" t="s">
        <v>76</v>
      </c>
      <c r="L3615" s="89" t="s">
        <v>233</v>
      </c>
      <c r="M3615" s="89" t="s">
        <v>2361</v>
      </c>
      <c r="N3615" s="89" t="s">
        <v>197</v>
      </c>
      <c r="O3615" s="92" t="s">
        <v>8912</v>
      </c>
      <c r="P3615" s="93" t="s">
        <v>57</v>
      </c>
      <c r="Q3615" s="110" t="s">
        <v>5322</v>
      </c>
      <c r="R3615" s="94"/>
      <c r="S3615" s="95">
        <v>46168</v>
      </c>
      <c r="T3615" s="95" t="s">
        <v>5203</v>
      </c>
      <c r="U3615" s="95" t="s">
        <v>1125</v>
      </c>
      <c r="V3615" s="91">
        <v>46156</v>
      </c>
      <c r="W3615" s="91">
        <v>46164</v>
      </c>
      <c r="X3615" s="91">
        <v>46168</v>
      </c>
      <c r="Y3615" s="96"/>
      <c r="Z3615" s="89"/>
      <c r="AA3615" s="95"/>
      <c r="AB3615" s="89"/>
      <c r="AC3615" s="109"/>
      <c r="AD3615" s="89"/>
      <c r="AE3615" s="89"/>
      <c r="AF3615" s="191"/>
      <c r="AG3615" s="194"/>
      <c r="AH3615" s="193"/>
      <c r="AI3615" s="97"/>
      <c r="AJ3615" s="97"/>
      <c r="AK3615" s="97"/>
      <c r="AL3615" s="45" t="s">
        <v>67</v>
      </c>
      <c r="AM3615" s="160" t="str">
        <f>MONTH(B3615)&amp;"/"&amp;YEAR(B3615)</f>
        <v>3/2026</v>
      </c>
      <c r="AN3615" s="45">
        <f>WEEKNUM(B3615)-WEEKNUM(EOMONTH(B3615,-1)+1)+1</f>
        <v>4</v>
      </c>
      <c r="AO3615" s="45" t="str">
        <f>MONTH(R3615)&amp;"/"&amp;YEAR(R3615)</f>
        <v>1/1900</v>
      </c>
      <c r="AP3615" s="45" t="e">
        <f>WEEKNUM(R3615)-WEEKNUM(EOMONTH(R3615,-1)+1)+1</f>
        <v>#NUM!</v>
      </c>
      <c r="AQ3615" s="45">
        <f>IF(AU3615="S",IF(Q3615="1. Aceitou o programa",R3615-B3615,0),0)</f>
        <v>0</v>
      </c>
      <c r="AR3615" s="45">
        <f>IF(AU3615="S",IF(AND(S3615&lt;&gt;"",R3615&lt;&gt;""),S3615-R3615,0),0)</f>
        <v>0</v>
      </c>
      <c r="AS3615" s="45">
        <f>IF(AU3615="S",IF(Q3615="1. Aceitou o programa",IF(OR(X3615="Não se Aplica",X3615=""),IF(OR(W3615="Não se Aplica",W3615=""),0,W3615-V3615),AVERAGE(X3615-W3615,W3615-V3615)),0),0)</f>
        <v>0</v>
      </c>
      <c r="AT3615" s="45">
        <f>IF(AU3615="S",IF(AND(Q3615="1. Aceitou o programa",AB3615="Realizada"),IFERROR(IF(AA3615="",0,AA3615-R3615),0),0),0)</f>
        <v>0</v>
      </c>
      <c r="AU3615" s="45" t="str">
        <f>_xlfn.XLOOKUP(U3615,'Lista Suspensa'!$AA$20:$AA$23,'Lista Suspensa'!$AB$20:$AB$23,"N/A")</f>
        <v>S</v>
      </c>
    </row>
    <row r="3616" spans="1:47" ht="12" customHeight="1" x14ac:dyDescent="0.3">
      <c r="A3616" s="87" t="s">
        <v>47</v>
      </c>
      <c r="B3616" s="88">
        <v>46104</v>
      </c>
      <c r="C3616" s="89" t="s">
        <v>48</v>
      </c>
      <c r="D3616" s="89" t="s">
        <v>49</v>
      </c>
      <c r="E3616" s="189">
        <v>87554283</v>
      </c>
      <c r="F3616" s="197" t="s">
        <v>8913</v>
      </c>
      <c r="G3616" s="90">
        <v>4270778776</v>
      </c>
      <c r="H3616" s="91">
        <v>27194</v>
      </c>
      <c r="I3616" s="89"/>
      <c r="J3616" s="89" t="s">
        <v>84</v>
      </c>
      <c r="K3616" s="89" t="s">
        <v>76</v>
      </c>
      <c r="L3616" s="89" t="s">
        <v>95</v>
      </c>
      <c r="M3616" s="89" t="s">
        <v>222</v>
      </c>
      <c r="N3616" s="89" t="s">
        <v>197</v>
      </c>
      <c r="O3616" s="92" t="s">
        <v>8914</v>
      </c>
      <c r="P3616" s="93" t="s">
        <v>57</v>
      </c>
      <c r="Q3616" s="110" t="s">
        <v>5322</v>
      </c>
      <c r="R3616" s="94"/>
      <c r="S3616" s="95">
        <v>46168</v>
      </c>
      <c r="T3616" s="95" t="s">
        <v>5203</v>
      </c>
      <c r="U3616" s="95" t="s">
        <v>1125</v>
      </c>
      <c r="V3616" s="91">
        <v>46156</v>
      </c>
      <c r="W3616" s="91">
        <v>46164</v>
      </c>
      <c r="X3616" s="91">
        <v>46168</v>
      </c>
      <c r="Y3616" s="96"/>
      <c r="Z3616" s="89"/>
      <c r="AA3616" s="95"/>
      <c r="AB3616" s="89"/>
      <c r="AC3616" s="109"/>
      <c r="AD3616" s="89"/>
      <c r="AE3616" s="89"/>
      <c r="AF3616" s="191"/>
      <c r="AG3616" s="194"/>
      <c r="AH3616" s="193"/>
      <c r="AI3616" s="97"/>
      <c r="AJ3616" s="97"/>
      <c r="AK3616" s="97"/>
      <c r="AL3616" s="45" t="s">
        <v>67</v>
      </c>
      <c r="AM3616" s="160" t="str">
        <f>MONTH(B3616)&amp;"/"&amp;YEAR(B3616)</f>
        <v>3/2026</v>
      </c>
      <c r="AN3616" s="45">
        <f>WEEKNUM(B3616)-WEEKNUM(EOMONTH(B3616,-1)+1)+1</f>
        <v>4</v>
      </c>
      <c r="AO3616" s="45" t="str">
        <f>MONTH(R3616)&amp;"/"&amp;YEAR(R3616)</f>
        <v>1/1900</v>
      </c>
      <c r="AP3616" s="45" t="e">
        <f>WEEKNUM(R3616)-WEEKNUM(EOMONTH(R3616,-1)+1)+1</f>
        <v>#NUM!</v>
      </c>
      <c r="AQ3616" s="45">
        <f>IF(AU3616="S",IF(Q3616="1. Aceitou o programa",R3616-B3616,0),0)</f>
        <v>0</v>
      </c>
      <c r="AR3616" s="45">
        <f>IF(AU3616="S",IF(AND(S3616&lt;&gt;"",R3616&lt;&gt;""),S3616-R3616,0),0)</f>
        <v>0</v>
      </c>
      <c r="AS3616" s="45">
        <f>IF(AU3616="S",IF(Q3616="1. Aceitou o programa",IF(OR(X3616="Não se Aplica",X3616=""),IF(OR(W3616="Não se Aplica",W3616=""),0,W3616-V3616),AVERAGE(X3616-W3616,W3616-V3616)),0),0)</f>
        <v>0</v>
      </c>
      <c r="AT3616" s="45">
        <f>IF(AU3616="S",IF(AND(Q3616="1. Aceitou o programa",AB3616="Realizada"),IFERROR(IF(AA3616="",0,AA3616-R3616),0),0),0)</f>
        <v>0</v>
      </c>
      <c r="AU3616" s="45" t="str">
        <f>_xlfn.XLOOKUP(U3616,'Lista Suspensa'!$AA$20:$AA$23,'Lista Suspensa'!$AB$20:$AB$23,"N/A")</f>
        <v>S</v>
      </c>
    </row>
    <row r="3617" spans="1:47" ht="12" customHeight="1" x14ac:dyDescent="0.3">
      <c r="A3617" s="87" t="s">
        <v>47</v>
      </c>
      <c r="B3617" s="88">
        <v>46104</v>
      </c>
      <c r="C3617" s="89" t="s">
        <v>48</v>
      </c>
      <c r="D3617" s="89" t="s">
        <v>49</v>
      </c>
      <c r="E3617" s="189">
        <v>94209828</v>
      </c>
      <c r="F3617" s="197" t="s">
        <v>8915</v>
      </c>
      <c r="G3617" s="90">
        <v>20149265735</v>
      </c>
      <c r="H3617" s="91">
        <v>42961</v>
      </c>
      <c r="I3617" s="89"/>
      <c r="J3617" s="89" t="s">
        <v>51</v>
      </c>
      <c r="K3617" s="89" t="s">
        <v>76</v>
      </c>
      <c r="L3617" s="89" t="s">
        <v>338</v>
      </c>
      <c r="M3617" s="89" t="s">
        <v>8916</v>
      </c>
      <c r="N3617" s="89" t="s">
        <v>197</v>
      </c>
      <c r="O3617" s="92" t="s">
        <v>8917</v>
      </c>
      <c r="P3617" s="93" t="s">
        <v>57</v>
      </c>
      <c r="Q3617" s="110" t="s">
        <v>5322</v>
      </c>
      <c r="R3617" s="94"/>
      <c r="S3617" s="95">
        <v>46168</v>
      </c>
      <c r="T3617" s="95" t="s">
        <v>5203</v>
      </c>
      <c r="U3617" s="95" t="s">
        <v>1125</v>
      </c>
      <c r="V3617" s="91">
        <v>46156</v>
      </c>
      <c r="W3617" s="91">
        <v>46164</v>
      </c>
      <c r="X3617" s="91">
        <v>46168</v>
      </c>
      <c r="Y3617" s="96"/>
      <c r="Z3617" s="89"/>
      <c r="AA3617" s="95"/>
      <c r="AB3617" s="89"/>
      <c r="AC3617" s="109"/>
      <c r="AD3617" s="89"/>
      <c r="AE3617" s="89"/>
      <c r="AF3617" s="191"/>
      <c r="AG3617" s="194"/>
      <c r="AH3617" s="193"/>
      <c r="AI3617" s="97"/>
      <c r="AJ3617" s="97"/>
      <c r="AK3617" s="97"/>
      <c r="AL3617" s="45" t="s">
        <v>67</v>
      </c>
      <c r="AM3617" s="160" t="str">
        <f>MONTH(B3617)&amp;"/"&amp;YEAR(B3617)</f>
        <v>3/2026</v>
      </c>
      <c r="AN3617" s="45">
        <f>WEEKNUM(B3617)-WEEKNUM(EOMONTH(B3617,-1)+1)+1</f>
        <v>4</v>
      </c>
      <c r="AO3617" s="45" t="str">
        <f>MONTH(R3617)&amp;"/"&amp;YEAR(R3617)</f>
        <v>1/1900</v>
      </c>
      <c r="AP3617" s="45" t="e">
        <f>WEEKNUM(R3617)-WEEKNUM(EOMONTH(R3617,-1)+1)+1</f>
        <v>#NUM!</v>
      </c>
      <c r="AQ3617" s="45">
        <f>IF(AU3617="S",IF(Q3617="1. Aceitou o programa",R3617-B3617,0),0)</f>
        <v>0</v>
      </c>
      <c r="AR3617" s="45">
        <f>IF(AU3617="S",IF(AND(S3617&lt;&gt;"",R3617&lt;&gt;""),S3617-R3617,0),0)</f>
        <v>0</v>
      </c>
      <c r="AS3617" s="45">
        <f>IF(AU3617="S",IF(Q3617="1. Aceitou o programa",IF(OR(X3617="Não se Aplica",X3617=""),IF(OR(W3617="Não se Aplica",W3617=""),0,W3617-V3617),AVERAGE(X3617-W3617,W3617-V3617)),0),0)</f>
        <v>0</v>
      </c>
      <c r="AT3617" s="45">
        <f>IF(AU3617="S",IF(AND(Q3617="1. Aceitou o programa",AB3617="Realizada"),IFERROR(IF(AA3617="",0,AA3617-R3617),0),0),0)</f>
        <v>0</v>
      </c>
      <c r="AU3617" s="45" t="str">
        <f>_xlfn.XLOOKUP(U3617,'Lista Suspensa'!$AA$20:$AA$23,'Lista Suspensa'!$AB$20:$AB$23,"N/A")</f>
        <v>S</v>
      </c>
    </row>
    <row r="3618" spans="1:47" ht="12" customHeight="1" x14ac:dyDescent="0.3">
      <c r="A3618" s="87" t="s">
        <v>47</v>
      </c>
      <c r="B3618" s="88">
        <v>46104</v>
      </c>
      <c r="C3618" s="89" t="s">
        <v>48</v>
      </c>
      <c r="D3618" s="89" t="s">
        <v>49</v>
      </c>
      <c r="E3618" s="189">
        <v>87551902</v>
      </c>
      <c r="F3618" s="197" t="s">
        <v>8918</v>
      </c>
      <c r="G3618" s="90">
        <v>35037920744</v>
      </c>
      <c r="H3618" s="91">
        <v>18789</v>
      </c>
      <c r="I3618" s="89"/>
      <c r="J3618" s="89" t="s">
        <v>84</v>
      </c>
      <c r="K3618" s="89" t="s">
        <v>76</v>
      </c>
      <c r="L3618" s="89" t="s">
        <v>95</v>
      </c>
      <c r="M3618" s="89" t="s">
        <v>1589</v>
      </c>
      <c r="N3618" s="89" t="s">
        <v>197</v>
      </c>
      <c r="O3618" s="92" t="s">
        <v>8919</v>
      </c>
      <c r="P3618" s="93" t="s">
        <v>57</v>
      </c>
      <c r="Q3618" s="110" t="s">
        <v>5322</v>
      </c>
      <c r="R3618" s="94"/>
      <c r="S3618" s="95">
        <v>46168</v>
      </c>
      <c r="T3618" s="95" t="s">
        <v>5203</v>
      </c>
      <c r="U3618" s="95" t="s">
        <v>1125</v>
      </c>
      <c r="V3618" s="91">
        <v>46156</v>
      </c>
      <c r="W3618" s="91">
        <v>46164</v>
      </c>
      <c r="X3618" s="91">
        <v>46168</v>
      </c>
      <c r="Y3618" s="96"/>
      <c r="Z3618" s="89"/>
      <c r="AA3618" s="95"/>
      <c r="AB3618" s="89"/>
      <c r="AC3618" s="109"/>
      <c r="AD3618" s="89"/>
      <c r="AE3618" s="89"/>
      <c r="AF3618" s="191"/>
      <c r="AG3618" s="194"/>
      <c r="AH3618" s="193"/>
      <c r="AI3618" s="97"/>
      <c r="AJ3618" s="97"/>
      <c r="AK3618" s="97"/>
      <c r="AL3618" s="45" t="s">
        <v>67</v>
      </c>
      <c r="AM3618" s="160" t="str">
        <f>MONTH(B3618)&amp;"/"&amp;YEAR(B3618)</f>
        <v>3/2026</v>
      </c>
      <c r="AN3618" s="45">
        <f>WEEKNUM(B3618)-WEEKNUM(EOMONTH(B3618,-1)+1)+1</f>
        <v>4</v>
      </c>
      <c r="AO3618" s="45" t="str">
        <f>MONTH(R3618)&amp;"/"&amp;YEAR(R3618)</f>
        <v>1/1900</v>
      </c>
      <c r="AP3618" s="45" t="e">
        <f>WEEKNUM(R3618)-WEEKNUM(EOMONTH(R3618,-1)+1)+1</f>
        <v>#NUM!</v>
      </c>
      <c r="AQ3618" s="45">
        <f>IF(AU3618="S",IF(Q3618="1. Aceitou o programa",R3618-B3618,0),0)</f>
        <v>0</v>
      </c>
      <c r="AR3618" s="45">
        <f>IF(AU3618="S",IF(AND(S3618&lt;&gt;"",R3618&lt;&gt;""),S3618-R3618,0),0)</f>
        <v>0</v>
      </c>
      <c r="AS3618" s="45">
        <f>IF(AU3618="S",IF(Q3618="1. Aceitou o programa",IF(OR(X3618="Não se Aplica",X3618=""),IF(OR(W3618="Não se Aplica",W3618=""),0,W3618-V3618),AVERAGE(X3618-W3618,W3618-V3618)),0),0)</f>
        <v>0</v>
      </c>
      <c r="AT3618" s="45">
        <f>IF(AU3618="S",IF(AND(Q3618="1. Aceitou o programa",AB3618="Realizada"),IFERROR(IF(AA3618="",0,AA3618-R3618),0),0),0)</f>
        <v>0</v>
      </c>
      <c r="AU3618" s="45" t="str">
        <f>_xlfn.XLOOKUP(U3618,'Lista Suspensa'!$AA$20:$AA$23,'Lista Suspensa'!$AB$20:$AB$23,"N/A")</f>
        <v>S</v>
      </c>
    </row>
    <row r="3619" spans="1:47" ht="12" customHeight="1" x14ac:dyDescent="0.3">
      <c r="A3619" s="87" t="s">
        <v>47</v>
      </c>
      <c r="B3619" s="88">
        <v>46104</v>
      </c>
      <c r="C3619" s="89" t="s">
        <v>48</v>
      </c>
      <c r="D3619" s="89" t="s">
        <v>49</v>
      </c>
      <c r="E3619" s="189">
        <v>87556742</v>
      </c>
      <c r="F3619" s="197" t="s">
        <v>8920</v>
      </c>
      <c r="G3619" s="90">
        <v>10102878773</v>
      </c>
      <c r="H3619" s="91">
        <v>30937</v>
      </c>
      <c r="I3619" s="89"/>
      <c r="J3619" s="89" t="s">
        <v>84</v>
      </c>
      <c r="K3619" s="89" t="s">
        <v>76</v>
      </c>
      <c r="L3619" s="89" t="s">
        <v>572</v>
      </c>
      <c r="M3619" s="89" t="s">
        <v>573</v>
      </c>
      <c r="N3619" s="89" t="s">
        <v>197</v>
      </c>
      <c r="O3619" s="92" t="s">
        <v>8921</v>
      </c>
      <c r="P3619" s="93" t="s">
        <v>57</v>
      </c>
      <c r="Q3619" s="110" t="s">
        <v>5322</v>
      </c>
      <c r="R3619" s="94"/>
      <c r="S3619" s="95">
        <v>46168</v>
      </c>
      <c r="T3619" s="95" t="s">
        <v>5203</v>
      </c>
      <c r="U3619" s="95" t="s">
        <v>1125</v>
      </c>
      <c r="V3619" s="91">
        <v>46156</v>
      </c>
      <c r="W3619" s="91">
        <v>46164</v>
      </c>
      <c r="X3619" s="91">
        <v>46168</v>
      </c>
      <c r="Y3619" s="96"/>
      <c r="Z3619" s="89"/>
      <c r="AA3619" s="95"/>
      <c r="AB3619" s="89"/>
      <c r="AC3619" s="109"/>
      <c r="AD3619" s="89"/>
      <c r="AE3619" s="89"/>
      <c r="AF3619" s="191"/>
      <c r="AG3619" s="194"/>
      <c r="AH3619" s="193"/>
      <c r="AI3619" s="97"/>
      <c r="AJ3619" s="97"/>
      <c r="AK3619" s="97"/>
      <c r="AL3619" s="45" t="s">
        <v>67</v>
      </c>
      <c r="AM3619" s="160" t="str">
        <f>MONTH(B3619)&amp;"/"&amp;YEAR(B3619)</f>
        <v>3/2026</v>
      </c>
      <c r="AN3619" s="45">
        <f>WEEKNUM(B3619)-WEEKNUM(EOMONTH(B3619,-1)+1)+1</f>
        <v>4</v>
      </c>
      <c r="AO3619" s="45" t="str">
        <f>MONTH(R3619)&amp;"/"&amp;YEAR(R3619)</f>
        <v>1/1900</v>
      </c>
      <c r="AP3619" s="45" t="e">
        <f>WEEKNUM(R3619)-WEEKNUM(EOMONTH(R3619,-1)+1)+1</f>
        <v>#NUM!</v>
      </c>
      <c r="AQ3619" s="45">
        <f>IF(AU3619="S",IF(Q3619="1. Aceitou o programa",R3619-B3619,0),0)</f>
        <v>0</v>
      </c>
      <c r="AR3619" s="45">
        <f>IF(AU3619="S",IF(AND(S3619&lt;&gt;"",R3619&lt;&gt;""),S3619-R3619,0),0)</f>
        <v>0</v>
      </c>
      <c r="AS3619" s="45">
        <f>IF(AU3619="S",IF(Q3619="1. Aceitou o programa",IF(OR(X3619="Não se Aplica",X3619=""),IF(OR(W3619="Não se Aplica",W3619=""),0,W3619-V3619),AVERAGE(X3619-W3619,W3619-V3619)),0),0)</f>
        <v>0</v>
      </c>
      <c r="AT3619" s="45">
        <f>IF(AU3619="S",IF(AND(Q3619="1. Aceitou o programa",AB3619="Realizada"),IFERROR(IF(AA3619="",0,AA3619-R3619),0),0),0)</f>
        <v>0</v>
      </c>
      <c r="AU3619" s="45" t="str">
        <f>_xlfn.XLOOKUP(U3619,'Lista Suspensa'!$AA$20:$AA$23,'Lista Suspensa'!$AB$20:$AB$23,"N/A")</f>
        <v>S</v>
      </c>
    </row>
    <row r="3620" spans="1:47" ht="12" customHeight="1" x14ac:dyDescent="0.3">
      <c r="A3620" s="87" t="s">
        <v>47</v>
      </c>
      <c r="B3620" s="88">
        <v>46104</v>
      </c>
      <c r="C3620" s="89" t="s">
        <v>48</v>
      </c>
      <c r="D3620" s="89" t="s">
        <v>49</v>
      </c>
      <c r="E3620" s="189">
        <v>87551583</v>
      </c>
      <c r="F3620" s="197" t="s">
        <v>8922</v>
      </c>
      <c r="G3620" s="90">
        <v>60426993772</v>
      </c>
      <c r="H3620" s="91">
        <v>20780</v>
      </c>
      <c r="I3620" s="89"/>
      <c r="J3620" s="89" t="s">
        <v>51</v>
      </c>
      <c r="K3620" s="89" t="s">
        <v>52</v>
      </c>
      <c r="L3620" s="89" t="s">
        <v>85</v>
      </c>
      <c r="M3620" s="89" t="s">
        <v>2722</v>
      </c>
      <c r="N3620" s="89" t="s">
        <v>197</v>
      </c>
      <c r="O3620" s="92" t="s">
        <v>8923</v>
      </c>
      <c r="P3620" s="93" t="s">
        <v>57</v>
      </c>
      <c r="Q3620" s="110" t="s">
        <v>5322</v>
      </c>
      <c r="R3620" s="94"/>
      <c r="S3620" s="95">
        <v>46168</v>
      </c>
      <c r="T3620" s="95" t="s">
        <v>5203</v>
      </c>
      <c r="U3620" s="95" t="s">
        <v>1125</v>
      </c>
      <c r="V3620" s="91">
        <v>46156</v>
      </c>
      <c r="W3620" s="91">
        <v>46164</v>
      </c>
      <c r="X3620" s="91">
        <v>46168</v>
      </c>
      <c r="Y3620" s="96"/>
      <c r="Z3620" s="89"/>
      <c r="AA3620" s="95"/>
      <c r="AB3620" s="89"/>
      <c r="AC3620" s="109"/>
      <c r="AD3620" s="89"/>
      <c r="AE3620" s="89"/>
      <c r="AF3620" s="191"/>
      <c r="AG3620" s="194"/>
      <c r="AH3620" s="193"/>
      <c r="AI3620" s="97"/>
      <c r="AJ3620" s="97"/>
      <c r="AK3620" s="97"/>
      <c r="AL3620" s="45" t="s">
        <v>67</v>
      </c>
      <c r="AM3620" s="160" t="str">
        <f>MONTH(B3620)&amp;"/"&amp;YEAR(B3620)</f>
        <v>3/2026</v>
      </c>
      <c r="AN3620" s="45">
        <f>WEEKNUM(B3620)-WEEKNUM(EOMONTH(B3620,-1)+1)+1</f>
        <v>4</v>
      </c>
      <c r="AO3620" s="45" t="str">
        <f>MONTH(R3620)&amp;"/"&amp;YEAR(R3620)</f>
        <v>1/1900</v>
      </c>
      <c r="AP3620" s="45" t="e">
        <f>WEEKNUM(R3620)-WEEKNUM(EOMONTH(R3620,-1)+1)+1</f>
        <v>#NUM!</v>
      </c>
      <c r="AQ3620" s="45">
        <f>IF(AU3620="S",IF(Q3620="1. Aceitou o programa",R3620-B3620,0),0)</f>
        <v>0</v>
      </c>
      <c r="AR3620" s="45">
        <f>IF(AU3620="S",IF(AND(S3620&lt;&gt;"",R3620&lt;&gt;""),S3620-R3620,0),0)</f>
        <v>0</v>
      </c>
      <c r="AS3620" s="45">
        <f>IF(AU3620="S",IF(Q3620="1. Aceitou o programa",IF(OR(X3620="Não se Aplica",X3620=""),IF(OR(W3620="Não se Aplica",W3620=""),0,W3620-V3620),AVERAGE(X3620-W3620,W3620-V3620)),0),0)</f>
        <v>0</v>
      </c>
      <c r="AT3620" s="45">
        <f>IF(AU3620="S",IF(AND(Q3620="1. Aceitou o programa",AB3620="Realizada"),IFERROR(IF(AA3620="",0,AA3620-R3620),0),0),0)</f>
        <v>0</v>
      </c>
      <c r="AU3620" s="45" t="str">
        <f>_xlfn.XLOOKUP(U3620,'Lista Suspensa'!$AA$20:$AA$23,'Lista Suspensa'!$AB$20:$AB$23,"N/A")</f>
        <v>S</v>
      </c>
    </row>
    <row r="3621" spans="1:47" ht="12" customHeight="1" x14ac:dyDescent="0.3">
      <c r="A3621" s="87" t="s">
        <v>47</v>
      </c>
      <c r="B3621" s="88">
        <v>46104</v>
      </c>
      <c r="C3621" s="89" t="s">
        <v>48</v>
      </c>
      <c r="D3621" s="89" t="s">
        <v>49</v>
      </c>
      <c r="E3621" s="189">
        <v>87558296</v>
      </c>
      <c r="F3621" s="197" t="s">
        <v>8924</v>
      </c>
      <c r="G3621" s="90">
        <v>2034494792</v>
      </c>
      <c r="H3621" s="91">
        <v>25511</v>
      </c>
      <c r="I3621" s="89"/>
      <c r="J3621" s="89" t="s">
        <v>51</v>
      </c>
      <c r="K3621" s="89" t="s">
        <v>76</v>
      </c>
      <c r="L3621" s="89" t="s">
        <v>95</v>
      </c>
      <c r="M3621" s="89" t="s">
        <v>222</v>
      </c>
      <c r="N3621" s="89" t="s">
        <v>197</v>
      </c>
      <c r="O3621" s="92" t="s">
        <v>8925</v>
      </c>
      <c r="P3621" s="93" t="s">
        <v>57</v>
      </c>
      <c r="Q3621" s="110" t="s">
        <v>5322</v>
      </c>
      <c r="R3621" s="94"/>
      <c r="S3621" s="95">
        <v>46168</v>
      </c>
      <c r="T3621" s="95" t="s">
        <v>5203</v>
      </c>
      <c r="U3621" s="95" t="s">
        <v>1125</v>
      </c>
      <c r="V3621" s="91">
        <v>46156</v>
      </c>
      <c r="W3621" s="91">
        <v>46164</v>
      </c>
      <c r="X3621" s="91">
        <v>46168</v>
      </c>
      <c r="Y3621" s="96"/>
      <c r="Z3621" s="89"/>
      <c r="AA3621" s="95"/>
      <c r="AB3621" s="89"/>
      <c r="AC3621" s="109"/>
      <c r="AD3621" s="89"/>
      <c r="AE3621" s="89"/>
      <c r="AF3621" s="191"/>
      <c r="AG3621" s="194"/>
      <c r="AH3621" s="193"/>
      <c r="AI3621" s="97"/>
      <c r="AJ3621" s="97"/>
      <c r="AK3621" s="97"/>
      <c r="AL3621" s="45" t="s">
        <v>67</v>
      </c>
      <c r="AM3621" s="160" t="str">
        <f>MONTH(B3621)&amp;"/"&amp;YEAR(B3621)</f>
        <v>3/2026</v>
      </c>
      <c r="AN3621" s="45">
        <f>WEEKNUM(B3621)-WEEKNUM(EOMONTH(B3621,-1)+1)+1</f>
        <v>4</v>
      </c>
      <c r="AO3621" s="45" t="str">
        <f>MONTH(R3621)&amp;"/"&amp;YEAR(R3621)</f>
        <v>1/1900</v>
      </c>
      <c r="AP3621" s="45" t="e">
        <f>WEEKNUM(R3621)-WEEKNUM(EOMONTH(R3621,-1)+1)+1</f>
        <v>#NUM!</v>
      </c>
      <c r="AQ3621" s="45">
        <f>IF(AU3621="S",IF(Q3621="1. Aceitou o programa",R3621-B3621,0),0)</f>
        <v>0</v>
      </c>
      <c r="AR3621" s="45">
        <f>IF(AU3621="S",IF(AND(S3621&lt;&gt;"",R3621&lt;&gt;""),S3621-R3621,0),0)</f>
        <v>0</v>
      </c>
      <c r="AS3621" s="45">
        <f>IF(AU3621="S",IF(Q3621="1. Aceitou o programa",IF(OR(X3621="Não se Aplica",X3621=""),IF(OR(W3621="Não se Aplica",W3621=""),0,W3621-V3621),AVERAGE(X3621-W3621,W3621-V3621)),0),0)</f>
        <v>0</v>
      </c>
      <c r="AT3621" s="45">
        <f>IF(AU3621="S",IF(AND(Q3621="1. Aceitou o programa",AB3621="Realizada"),IFERROR(IF(AA3621="",0,AA3621-R3621),0),0),0)</f>
        <v>0</v>
      </c>
      <c r="AU3621" s="45" t="str">
        <f>_xlfn.XLOOKUP(U3621,'Lista Suspensa'!$AA$20:$AA$23,'Lista Suspensa'!$AB$20:$AB$23,"N/A")</f>
        <v>S</v>
      </c>
    </row>
    <row r="3622" spans="1:47" ht="12" customHeight="1" x14ac:dyDescent="0.3">
      <c r="A3622" s="87" t="s">
        <v>47</v>
      </c>
      <c r="B3622" s="88">
        <v>46104</v>
      </c>
      <c r="C3622" s="89" t="s">
        <v>48</v>
      </c>
      <c r="D3622" s="89" t="s">
        <v>49</v>
      </c>
      <c r="E3622" s="189">
        <v>87554257</v>
      </c>
      <c r="F3622" s="197" t="s">
        <v>8926</v>
      </c>
      <c r="G3622" s="90">
        <v>9438486798</v>
      </c>
      <c r="H3622" s="91">
        <v>30635</v>
      </c>
      <c r="I3622" s="89"/>
      <c r="J3622" s="89" t="s">
        <v>84</v>
      </c>
      <c r="K3622" s="89" t="s">
        <v>76</v>
      </c>
      <c r="L3622" s="89" t="s">
        <v>95</v>
      </c>
      <c r="M3622" s="89" t="s">
        <v>207</v>
      </c>
      <c r="N3622" s="89" t="s">
        <v>197</v>
      </c>
      <c r="O3622" s="92" t="s">
        <v>8927</v>
      </c>
      <c r="P3622" s="93" t="s">
        <v>57</v>
      </c>
      <c r="Q3622" s="110" t="s">
        <v>5322</v>
      </c>
      <c r="R3622" s="94"/>
      <c r="S3622" s="95">
        <v>46168</v>
      </c>
      <c r="T3622" s="95" t="s">
        <v>5203</v>
      </c>
      <c r="U3622" s="95" t="s">
        <v>1125</v>
      </c>
      <c r="V3622" s="91">
        <v>46156</v>
      </c>
      <c r="W3622" s="91">
        <v>46164</v>
      </c>
      <c r="X3622" s="91">
        <v>46168</v>
      </c>
      <c r="Y3622" s="96"/>
      <c r="Z3622" s="89"/>
      <c r="AA3622" s="95"/>
      <c r="AB3622" s="89"/>
      <c r="AC3622" s="109"/>
      <c r="AD3622" s="89"/>
      <c r="AE3622" s="89"/>
      <c r="AF3622" s="191"/>
      <c r="AG3622" s="194"/>
      <c r="AH3622" s="193"/>
      <c r="AI3622" s="97"/>
      <c r="AJ3622" s="97"/>
      <c r="AK3622" s="97"/>
      <c r="AL3622" s="45" t="s">
        <v>67</v>
      </c>
      <c r="AM3622" s="160" t="str">
        <f>MONTH(B3622)&amp;"/"&amp;YEAR(B3622)</f>
        <v>3/2026</v>
      </c>
      <c r="AN3622" s="45">
        <f>WEEKNUM(B3622)-WEEKNUM(EOMONTH(B3622,-1)+1)+1</f>
        <v>4</v>
      </c>
      <c r="AO3622" s="45" t="str">
        <f>MONTH(R3622)&amp;"/"&amp;YEAR(R3622)</f>
        <v>1/1900</v>
      </c>
      <c r="AP3622" s="45" t="e">
        <f>WEEKNUM(R3622)-WEEKNUM(EOMONTH(R3622,-1)+1)+1</f>
        <v>#NUM!</v>
      </c>
      <c r="AQ3622" s="45">
        <f>IF(AU3622="S",IF(Q3622="1. Aceitou o programa",R3622-B3622,0),0)</f>
        <v>0</v>
      </c>
      <c r="AR3622" s="45">
        <f>IF(AU3622="S",IF(AND(S3622&lt;&gt;"",R3622&lt;&gt;""),S3622-R3622,0),0)</f>
        <v>0</v>
      </c>
      <c r="AS3622" s="45">
        <f>IF(AU3622="S",IF(Q3622="1. Aceitou o programa",IF(OR(X3622="Não se Aplica",X3622=""),IF(OR(W3622="Não se Aplica",W3622=""),0,W3622-V3622),AVERAGE(X3622-W3622,W3622-V3622)),0),0)</f>
        <v>0</v>
      </c>
      <c r="AT3622" s="45">
        <f>IF(AU3622="S",IF(AND(Q3622="1. Aceitou o programa",AB3622="Realizada"),IFERROR(IF(AA3622="",0,AA3622-R3622),0),0),0)</f>
        <v>0</v>
      </c>
      <c r="AU3622" s="45" t="str">
        <f>_xlfn.XLOOKUP(U3622,'Lista Suspensa'!$AA$20:$AA$23,'Lista Suspensa'!$AB$20:$AB$23,"N/A")</f>
        <v>S</v>
      </c>
    </row>
    <row r="3623" spans="1:47" ht="12" customHeight="1" x14ac:dyDescent="0.3">
      <c r="A3623" s="87" t="s">
        <v>47</v>
      </c>
      <c r="B3623" s="88">
        <v>46104</v>
      </c>
      <c r="C3623" s="89" t="s">
        <v>48</v>
      </c>
      <c r="D3623" s="89" t="s">
        <v>49</v>
      </c>
      <c r="E3623" s="189">
        <v>87552989</v>
      </c>
      <c r="F3623" s="197" t="s">
        <v>8928</v>
      </c>
      <c r="G3623" s="90">
        <v>12938330707</v>
      </c>
      <c r="H3623" s="91">
        <v>32858</v>
      </c>
      <c r="I3623" s="89"/>
      <c r="J3623" s="89" t="s">
        <v>84</v>
      </c>
      <c r="K3623" s="89" t="s">
        <v>76</v>
      </c>
      <c r="L3623" s="89" t="s">
        <v>303</v>
      </c>
      <c r="M3623" s="89" t="s">
        <v>328</v>
      </c>
      <c r="N3623" s="89" t="s">
        <v>197</v>
      </c>
      <c r="O3623" s="92" t="s">
        <v>8929</v>
      </c>
      <c r="P3623" s="93" t="s">
        <v>57</v>
      </c>
      <c r="Q3623" s="110" t="s">
        <v>5322</v>
      </c>
      <c r="R3623" s="94"/>
      <c r="S3623" s="95">
        <v>46168</v>
      </c>
      <c r="T3623" s="95" t="s">
        <v>5203</v>
      </c>
      <c r="U3623" s="95" t="s">
        <v>1125</v>
      </c>
      <c r="V3623" s="91">
        <v>46156</v>
      </c>
      <c r="W3623" s="91">
        <v>46164</v>
      </c>
      <c r="X3623" s="91">
        <v>46168</v>
      </c>
      <c r="Y3623" s="96"/>
      <c r="Z3623" s="89"/>
      <c r="AA3623" s="95"/>
      <c r="AB3623" s="89"/>
      <c r="AC3623" s="109"/>
      <c r="AD3623" s="89"/>
      <c r="AE3623" s="89"/>
      <c r="AF3623" s="191"/>
      <c r="AG3623" s="194"/>
      <c r="AH3623" s="193"/>
      <c r="AI3623" s="97"/>
      <c r="AJ3623" s="97"/>
      <c r="AK3623" s="97"/>
      <c r="AL3623" s="45" t="s">
        <v>67</v>
      </c>
      <c r="AM3623" s="160" t="str">
        <f>MONTH(B3623)&amp;"/"&amp;YEAR(B3623)</f>
        <v>3/2026</v>
      </c>
      <c r="AN3623" s="45">
        <f>WEEKNUM(B3623)-WEEKNUM(EOMONTH(B3623,-1)+1)+1</f>
        <v>4</v>
      </c>
      <c r="AO3623" s="45" t="str">
        <f>MONTH(R3623)&amp;"/"&amp;YEAR(R3623)</f>
        <v>1/1900</v>
      </c>
      <c r="AP3623" s="45" t="e">
        <f>WEEKNUM(R3623)-WEEKNUM(EOMONTH(R3623,-1)+1)+1</f>
        <v>#NUM!</v>
      </c>
      <c r="AQ3623" s="45">
        <f>IF(AU3623="S",IF(Q3623="1. Aceitou o programa",R3623-B3623,0),0)</f>
        <v>0</v>
      </c>
      <c r="AR3623" s="45">
        <f>IF(AU3623="S",IF(AND(S3623&lt;&gt;"",R3623&lt;&gt;""),S3623-R3623,0),0)</f>
        <v>0</v>
      </c>
      <c r="AS3623" s="45">
        <f>IF(AU3623="S",IF(Q3623="1. Aceitou o programa",IF(OR(X3623="Não se Aplica",X3623=""),IF(OR(W3623="Não se Aplica",W3623=""),0,W3623-V3623),AVERAGE(X3623-W3623,W3623-V3623)),0),0)</f>
        <v>0</v>
      </c>
      <c r="AT3623" s="45">
        <f>IF(AU3623="S",IF(AND(Q3623="1. Aceitou o programa",AB3623="Realizada"),IFERROR(IF(AA3623="",0,AA3623-R3623),0),0),0)</f>
        <v>0</v>
      </c>
      <c r="AU3623" s="45" t="str">
        <f>_xlfn.XLOOKUP(U3623,'Lista Suspensa'!$AA$20:$AA$23,'Lista Suspensa'!$AB$20:$AB$23,"N/A")</f>
        <v>S</v>
      </c>
    </row>
    <row r="3624" spans="1:47" ht="12" customHeight="1" x14ac:dyDescent="0.3">
      <c r="A3624" s="87" t="s">
        <v>47</v>
      </c>
      <c r="B3624" s="88">
        <v>46104</v>
      </c>
      <c r="C3624" s="89" t="s">
        <v>48</v>
      </c>
      <c r="D3624" s="89" t="s">
        <v>49</v>
      </c>
      <c r="E3624" s="189">
        <v>87552840</v>
      </c>
      <c r="F3624" s="197" t="s">
        <v>8930</v>
      </c>
      <c r="G3624" s="90">
        <v>17640002770</v>
      </c>
      <c r="H3624" s="91">
        <v>36230</v>
      </c>
      <c r="I3624" s="89"/>
      <c r="J3624" s="89" t="s">
        <v>51</v>
      </c>
      <c r="K3624" s="89" t="s">
        <v>76</v>
      </c>
      <c r="L3624" s="89" t="s">
        <v>95</v>
      </c>
      <c r="M3624" s="89" t="s">
        <v>5119</v>
      </c>
      <c r="N3624" s="89" t="s">
        <v>197</v>
      </c>
      <c r="O3624" s="92" t="s">
        <v>8931</v>
      </c>
      <c r="P3624" s="93" t="s">
        <v>57</v>
      </c>
      <c r="Q3624" s="110" t="s">
        <v>5322</v>
      </c>
      <c r="R3624" s="94"/>
      <c r="S3624" s="95">
        <v>46168</v>
      </c>
      <c r="T3624" s="95" t="s">
        <v>5203</v>
      </c>
      <c r="U3624" s="95" t="s">
        <v>1125</v>
      </c>
      <c r="V3624" s="91">
        <v>46156</v>
      </c>
      <c r="W3624" s="91">
        <v>46164</v>
      </c>
      <c r="X3624" s="91">
        <v>46168</v>
      </c>
      <c r="Y3624" s="96"/>
      <c r="Z3624" s="89"/>
      <c r="AA3624" s="95"/>
      <c r="AB3624" s="89"/>
      <c r="AC3624" s="109"/>
      <c r="AD3624" s="89"/>
      <c r="AE3624" s="89"/>
      <c r="AF3624" s="191"/>
      <c r="AG3624" s="194"/>
      <c r="AH3624" s="193"/>
      <c r="AI3624" s="97"/>
      <c r="AJ3624" s="97"/>
      <c r="AK3624" s="97"/>
      <c r="AL3624" s="45" t="s">
        <v>67</v>
      </c>
      <c r="AM3624" s="160" t="str">
        <f>MONTH(B3624)&amp;"/"&amp;YEAR(B3624)</f>
        <v>3/2026</v>
      </c>
      <c r="AN3624" s="45">
        <f>WEEKNUM(B3624)-WEEKNUM(EOMONTH(B3624,-1)+1)+1</f>
        <v>4</v>
      </c>
      <c r="AO3624" s="45" t="str">
        <f>MONTH(R3624)&amp;"/"&amp;YEAR(R3624)</f>
        <v>1/1900</v>
      </c>
      <c r="AP3624" s="45" t="e">
        <f>WEEKNUM(R3624)-WEEKNUM(EOMONTH(R3624,-1)+1)+1</f>
        <v>#NUM!</v>
      </c>
      <c r="AQ3624" s="45">
        <f>IF(AU3624="S",IF(Q3624="1. Aceitou o programa",R3624-B3624,0),0)</f>
        <v>0</v>
      </c>
      <c r="AR3624" s="45">
        <f>IF(AU3624="S",IF(AND(S3624&lt;&gt;"",R3624&lt;&gt;""),S3624-R3624,0),0)</f>
        <v>0</v>
      </c>
      <c r="AS3624" s="45">
        <f>IF(AU3624="S",IF(Q3624="1. Aceitou o programa",IF(OR(X3624="Não se Aplica",X3624=""),IF(OR(W3624="Não se Aplica",W3624=""),0,W3624-V3624),AVERAGE(X3624-W3624,W3624-V3624)),0),0)</f>
        <v>0</v>
      </c>
      <c r="AT3624" s="45">
        <f>IF(AU3624="S",IF(AND(Q3624="1. Aceitou o programa",AB3624="Realizada"),IFERROR(IF(AA3624="",0,AA3624-R3624),0),0),0)</f>
        <v>0</v>
      </c>
      <c r="AU3624" s="45" t="str">
        <f>_xlfn.XLOOKUP(U3624,'Lista Suspensa'!$AA$20:$AA$23,'Lista Suspensa'!$AB$20:$AB$23,"N/A")</f>
        <v>S</v>
      </c>
    </row>
    <row r="3625" spans="1:47" ht="12" customHeight="1" x14ac:dyDescent="0.3">
      <c r="A3625" s="87" t="s">
        <v>47</v>
      </c>
      <c r="B3625" s="88">
        <v>46104</v>
      </c>
      <c r="C3625" s="89" t="s">
        <v>48</v>
      </c>
      <c r="D3625" s="89" t="s">
        <v>49</v>
      </c>
      <c r="E3625" s="189">
        <v>87551681</v>
      </c>
      <c r="F3625" s="197" t="s">
        <v>8932</v>
      </c>
      <c r="G3625" s="90">
        <v>11108990762</v>
      </c>
      <c r="H3625" s="91">
        <v>31779</v>
      </c>
      <c r="I3625" s="89"/>
      <c r="J3625" s="89" t="s">
        <v>84</v>
      </c>
      <c r="K3625" s="89" t="s">
        <v>76</v>
      </c>
      <c r="L3625" s="89" t="s">
        <v>95</v>
      </c>
      <c r="M3625" s="89" t="s">
        <v>360</v>
      </c>
      <c r="N3625" s="89" t="s">
        <v>197</v>
      </c>
      <c r="O3625" s="92" t="s">
        <v>8933</v>
      </c>
      <c r="P3625" s="93" t="s">
        <v>57</v>
      </c>
      <c r="Q3625" s="110" t="s">
        <v>5322</v>
      </c>
      <c r="R3625" s="94"/>
      <c r="S3625" s="95">
        <v>46168</v>
      </c>
      <c r="T3625" s="95" t="s">
        <v>5203</v>
      </c>
      <c r="U3625" s="95" t="s">
        <v>1125</v>
      </c>
      <c r="V3625" s="91">
        <v>46156</v>
      </c>
      <c r="W3625" s="91">
        <v>46164</v>
      </c>
      <c r="X3625" s="91">
        <v>46168</v>
      </c>
      <c r="Y3625" s="96"/>
      <c r="Z3625" s="89"/>
      <c r="AA3625" s="95"/>
      <c r="AB3625" s="89"/>
      <c r="AC3625" s="109"/>
      <c r="AD3625" s="89"/>
      <c r="AE3625" s="89"/>
      <c r="AF3625" s="191"/>
      <c r="AG3625" s="194"/>
      <c r="AH3625" s="193"/>
      <c r="AI3625" s="97"/>
      <c r="AJ3625" s="97"/>
      <c r="AK3625" s="97"/>
      <c r="AL3625" s="45" t="s">
        <v>67</v>
      </c>
      <c r="AM3625" s="160" t="str">
        <f>MONTH(B3625)&amp;"/"&amp;YEAR(B3625)</f>
        <v>3/2026</v>
      </c>
      <c r="AN3625" s="45">
        <f>WEEKNUM(B3625)-WEEKNUM(EOMONTH(B3625,-1)+1)+1</f>
        <v>4</v>
      </c>
      <c r="AO3625" s="45" t="str">
        <f>MONTH(R3625)&amp;"/"&amp;YEAR(R3625)</f>
        <v>1/1900</v>
      </c>
      <c r="AP3625" s="45" t="e">
        <f>WEEKNUM(R3625)-WEEKNUM(EOMONTH(R3625,-1)+1)+1</f>
        <v>#NUM!</v>
      </c>
      <c r="AQ3625" s="45">
        <f>IF(AU3625="S",IF(Q3625="1. Aceitou o programa",R3625-B3625,0),0)</f>
        <v>0</v>
      </c>
      <c r="AR3625" s="45">
        <f>IF(AU3625="S",IF(AND(S3625&lt;&gt;"",R3625&lt;&gt;""),S3625-R3625,0),0)</f>
        <v>0</v>
      </c>
      <c r="AS3625" s="45">
        <f>IF(AU3625="S",IF(Q3625="1. Aceitou o programa",IF(OR(X3625="Não se Aplica",X3625=""),IF(OR(W3625="Não se Aplica",W3625=""),0,W3625-V3625),AVERAGE(X3625-W3625,W3625-V3625)),0),0)</f>
        <v>0</v>
      </c>
      <c r="AT3625" s="45">
        <f>IF(AU3625="S",IF(AND(Q3625="1. Aceitou o programa",AB3625="Realizada"),IFERROR(IF(AA3625="",0,AA3625-R3625),0),0),0)</f>
        <v>0</v>
      </c>
      <c r="AU3625" s="45" t="str">
        <f>_xlfn.XLOOKUP(U3625,'Lista Suspensa'!$AA$20:$AA$23,'Lista Suspensa'!$AB$20:$AB$23,"N/A")</f>
        <v>S</v>
      </c>
    </row>
    <row r="3626" spans="1:47" ht="12" customHeight="1" x14ac:dyDescent="0.3">
      <c r="A3626" s="87" t="s">
        <v>47</v>
      </c>
      <c r="B3626" s="88">
        <v>46104</v>
      </c>
      <c r="C3626" s="89" t="s">
        <v>48</v>
      </c>
      <c r="D3626" s="89" t="s">
        <v>49</v>
      </c>
      <c r="E3626" s="189">
        <v>95309657</v>
      </c>
      <c r="F3626" s="197" t="s">
        <v>8934</v>
      </c>
      <c r="G3626" s="90">
        <v>3364248761</v>
      </c>
      <c r="H3626" s="91">
        <v>27921</v>
      </c>
      <c r="I3626" s="89"/>
      <c r="J3626" s="89" t="s">
        <v>84</v>
      </c>
      <c r="K3626" s="89" t="s">
        <v>76</v>
      </c>
      <c r="L3626" s="89" t="s">
        <v>2459</v>
      </c>
      <c r="M3626" s="89" t="s">
        <v>591</v>
      </c>
      <c r="N3626" s="89" t="s">
        <v>197</v>
      </c>
      <c r="O3626" s="92" t="s">
        <v>8935</v>
      </c>
      <c r="P3626" s="93" t="s">
        <v>57</v>
      </c>
      <c r="Q3626" s="110" t="s">
        <v>5322</v>
      </c>
      <c r="R3626" s="94"/>
      <c r="S3626" s="95">
        <v>46168</v>
      </c>
      <c r="T3626" s="95" t="s">
        <v>5203</v>
      </c>
      <c r="U3626" s="95" t="s">
        <v>1125</v>
      </c>
      <c r="V3626" s="91">
        <v>46156</v>
      </c>
      <c r="W3626" s="91">
        <v>46164</v>
      </c>
      <c r="X3626" s="91">
        <v>46168</v>
      </c>
      <c r="Y3626" s="96"/>
      <c r="Z3626" s="89"/>
      <c r="AA3626" s="95"/>
      <c r="AB3626" s="89"/>
      <c r="AC3626" s="109"/>
      <c r="AD3626" s="89"/>
      <c r="AE3626" s="89"/>
      <c r="AF3626" s="191"/>
      <c r="AG3626" s="194"/>
      <c r="AH3626" s="193"/>
      <c r="AI3626" s="97"/>
      <c r="AJ3626" s="97"/>
      <c r="AK3626" s="97"/>
      <c r="AL3626" s="45" t="s">
        <v>67</v>
      </c>
      <c r="AM3626" s="160" t="str">
        <f>MONTH(B3626)&amp;"/"&amp;YEAR(B3626)</f>
        <v>3/2026</v>
      </c>
      <c r="AN3626" s="45">
        <f>WEEKNUM(B3626)-WEEKNUM(EOMONTH(B3626,-1)+1)+1</f>
        <v>4</v>
      </c>
      <c r="AO3626" s="45" t="str">
        <f>MONTH(R3626)&amp;"/"&amp;YEAR(R3626)</f>
        <v>1/1900</v>
      </c>
      <c r="AP3626" s="45" t="e">
        <f>WEEKNUM(R3626)-WEEKNUM(EOMONTH(R3626,-1)+1)+1</f>
        <v>#NUM!</v>
      </c>
      <c r="AQ3626" s="45">
        <f>IF(AU3626="S",IF(Q3626="1. Aceitou o programa",R3626-B3626,0),0)</f>
        <v>0</v>
      </c>
      <c r="AR3626" s="45">
        <f>IF(AU3626="S",IF(AND(S3626&lt;&gt;"",R3626&lt;&gt;""),S3626-R3626,0),0)</f>
        <v>0</v>
      </c>
      <c r="AS3626" s="45">
        <f>IF(AU3626="S",IF(Q3626="1. Aceitou o programa",IF(OR(X3626="Não se Aplica",X3626=""),IF(OR(W3626="Não se Aplica",W3626=""),0,W3626-V3626),AVERAGE(X3626-W3626,W3626-V3626)),0),0)</f>
        <v>0</v>
      </c>
      <c r="AT3626" s="45">
        <f>IF(AU3626="S",IF(AND(Q3626="1. Aceitou o programa",AB3626="Realizada"),IFERROR(IF(AA3626="",0,AA3626-R3626),0),0),0)</f>
        <v>0</v>
      </c>
      <c r="AU3626" s="45" t="str">
        <f>_xlfn.XLOOKUP(U3626,'Lista Suspensa'!$AA$20:$AA$23,'Lista Suspensa'!$AB$20:$AB$23,"N/A")</f>
        <v>S</v>
      </c>
    </row>
    <row r="3627" spans="1:47" ht="12" customHeight="1" x14ac:dyDescent="0.3">
      <c r="A3627" s="87" t="s">
        <v>47</v>
      </c>
      <c r="B3627" s="88">
        <v>46104</v>
      </c>
      <c r="C3627" s="89" t="s">
        <v>48</v>
      </c>
      <c r="D3627" s="89" t="s">
        <v>49</v>
      </c>
      <c r="E3627" s="189">
        <v>93954044</v>
      </c>
      <c r="F3627" s="197" t="s">
        <v>8936</v>
      </c>
      <c r="G3627" s="90">
        <v>13813054748</v>
      </c>
      <c r="H3627" s="91">
        <v>34345</v>
      </c>
      <c r="I3627" s="89"/>
      <c r="J3627" s="89" t="s">
        <v>84</v>
      </c>
      <c r="K3627" s="89" t="s">
        <v>76</v>
      </c>
      <c r="L3627" s="89" t="s">
        <v>95</v>
      </c>
      <c r="M3627" s="89" t="s">
        <v>200</v>
      </c>
      <c r="N3627" s="89" t="s">
        <v>197</v>
      </c>
      <c r="O3627" s="92" t="s">
        <v>8937</v>
      </c>
      <c r="P3627" s="93" t="s">
        <v>57</v>
      </c>
      <c r="Q3627" s="110" t="s">
        <v>5322</v>
      </c>
      <c r="R3627" s="94"/>
      <c r="S3627" s="95">
        <v>46168</v>
      </c>
      <c r="T3627" s="95" t="s">
        <v>5203</v>
      </c>
      <c r="U3627" s="95" t="s">
        <v>1125</v>
      </c>
      <c r="V3627" s="91">
        <v>46156</v>
      </c>
      <c r="W3627" s="91">
        <v>46164</v>
      </c>
      <c r="X3627" s="91">
        <v>46168</v>
      </c>
      <c r="Y3627" s="96"/>
      <c r="Z3627" s="89"/>
      <c r="AA3627" s="95"/>
      <c r="AB3627" s="89"/>
      <c r="AC3627" s="109"/>
      <c r="AD3627" s="89"/>
      <c r="AE3627" s="89"/>
      <c r="AF3627" s="191"/>
      <c r="AG3627" s="194"/>
      <c r="AH3627" s="193"/>
      <c r="AI3627" s="97"/>
      <c r="AJ3627" s="97"/>
      <c r="AK3627" s="97"/>
      <c r="AL3627" s="45" t="s">
        <v>67</v>
      </c>
      <c r="AM3627" s="160" t="str">
        <f>MONTH(B3627)&amp;"/"&amp;YEAR(B3627)</f>
        <v>3/2026</v>
      </c>
      <c r="AN3627" s="45">
        <f>WEEKNUM(B3627)-WEEKNUM(EOMONTH(B3627,-1)+1)+1</f>
        <v>4</v>
      </c>
      <c r="AO3627" s="45" t="str">
        <f>MONTH(R3627)&amp;"/"&amp;YEAR(R3627)</f>
        <v>1/1900</v>
      </c>
      <c r="AP3627" s="45" t="e">
        <f>WEEKNUM(R3627)-WEEKNUM(EOMONTH(R3627,-1)+1)+1</f>
        <v>#NUM!</v>
      </c>
      <c r="AQ3627" s="45">
        <f>IF(AU3627="S",IF(Q3627="1. Aceitou o programa",R3627-B3627,0),0)</f>
        <v>0</v>
      </c>
      <c r="AR3627" s="45">
        <f>IF(AU3627="S",IF(AND(S3627&lt;&gt;"",R3627&lt;&gt;""),S3627-R3627,0),0)</f>
        <v>0</v>
      </c>
      <c r="AS3627" s="45">
        <f>IF(AU3627="S",IF(Q3627="1. Aceitou o programa",IF(OR(X3627="Não se Aplica",X3627=""),IF(OR(W3627="Não se Aplica",W3627=""),0,W3627-V3627),AVERAGE(X3627-W3627,W3627-V3627)),0),0)</f>
        <v>0</v>
      </c>
      <c r="AT3627" s="45">
        <f>IF(AU3627="S",IF(AND(Q3627="1. Aceitou o programa",AB3627="Realizada"),IFERROR(IF(AA3627="",0,AA3627-R3627),0),0),0)</f>
        <v>0</v>
      </c>
      <c r="AU3627" s="45" t="str">
        <f>_xlfn.XLOOKUP(U3627,'Lista Suspensa'!$AA$20:$AA$23,'Lista Suspensa'!$AB$20:$AB$23,"N/A")</f>
        <v>S</v>
      </c>
    </row>
    <row r="3628" spans="1:47" ht="12" customHeight="1" x14ac:dyDescent="0.3">
      <c r="A3628" s="87" t="s">
        <v>47</v>
      </c>
      <c r="B3628" s="88">
        <v>46104</v>
      </c>
      <c r="C3628" s="89" t="s">
        <v>48</v>
      </c>
      <c r="D3628" s="89" t="s">
        <v>49</v>
      </c>
      <c r="E3628" s="189">
        <v>87556521</v>
      </c>
      <c r="F3628" s="197" t="s">
        <v>8938</v>
      </c>
      <c r="G3628" s="90">
        <v>11278713743</v>
      </c>
      <c r="H3628" s="91">
        <v>31070</v>
      </c>
      <c r="I3628" s="89"/>
      <c r="J3628" s="89" t="s">
        <v>84</v>
      </c>
      <c r="K3628" s="89" t="s">
        <v>76</v>
      </c>
      <c r="L3628" s="89" t="s">
        <v>191</v>
      </c>
      <c r="M3628" s="89" t="s">
        <v>594</v>
      </c>
      <c r="N3628" s="89" t="s">
        <v>197</v>
      </c>
      <c r="O3628" s="92" t="s">
        <v>8939</v>
      </c>
      <c r="P3628" s="93" t="s">
        <v>57</v>
      </c>
      <c r="Q3628" s="110" t="s">
        <v>5322</v>
      </c>
      <c r="R3628" s="94"/>
      <c r="S3628" s="95">
        <v>46168</v>
      </c>
      <c r="T3628" s="95" t="s">
        <v>5203</v>
      </c>
      <c r="U3628" s="95" t="s">
        <v>1125</v>
      </c>
      <c r="V3628" s="91">
        <v>46156</v>
      </c>
      <c r="W3628" s="91">
        <v>46164</v>
      </c>
      <c r="X3628" s="91">
        <v>46168</v>
      </c>
      <c r="Y3628" s="96"/>
      <c r="Z3628" s="89"/>
      <c r="AA3628" s="95"/>
      <c r="AB3628" s="89"/>
      <c r="AC3628" s="109"/>
      <c r="AD3628" s="89"/>
      <c r="AE3628" s="89"/>
      <c r="AF3628" s="191"/>
      <c r="AG3628" s="194"/>
      <c r="AH3628" s="193"/>
      <c r="AI3628" s="97"/>
      <c r="AJ3628" s="97"/>
      <c r="AK3628" s="97"/>
      <c r="AL3628" s="45" t="s">
        <v>67</v>
      </c>
      <c r="AM3628" s="160" t="str">
        <f>MONTH(B3628)&amp;"/"&amp;YEAR(B3628)</f>
        <v>3/2026</v>
      </c>
      <c r="AN3628" s="45">
        <f>WEEKNUM(B3628)-WEEKNUM(EOMONTH(B3628,-1)+1)+1</f>
        <v>4</v>
      </c>
      <c r="AO3628" s="45" t="str">
        <f>MONTH(R3628)&amp;"/"&amp;YEAR(R3628)</f>
        <v>1/1900</v>
      </c>
      <c r="AP3628" s="45" t="e">
        <f>WEEKNUM(R3628)-WEEKNUM(EOMONTH(R3628,-1)+1)+1</f>
        <v>#NUM!</v>
      </c>
      <c r="AQ3628" s="45">
        <f>IF(AU3628="S",IF(Q3628="1. Aceitou o programa",R3628-B3628,0),0)</f>
        <v>0</v>
      </c>
      <c r="AR3628" s="45">
        <f>IF(AU3628="S",IF(AND(S3628&lt;&gt;"",R3628&lt;&gt;""),S3628-R3628,0),0)</f>
        <v>0</v>
      </c>
      <c r="AS3628" s="45">
        <f>IF(AU3628="S",IF(Q3628="1. Aceitou o programa",IF(OR(X3628="Não se Aplica",X3628=""),IF(OR(W3628="Não se Aplica",W3628=""),0,W3628-V3628),AVERAGE(X3628-W3628,W3628-V3628)),0),0)</f>
        <v>0</v>
      </c>
      <c r="AT3628" s="45">
        <f>IF(AU3628="S",IF(AND(Q3628="1. Aceitou o programa",AB3628="Realizada"),IFERROR(IF(AA3628="",0,AA3628-R3628),0),0),0)</f>
        <v>0</v>
      </c>
      <c r="AU3628" s="45" t="str">
        <f>_xlfn.XLOOKUP(U3628,'Lista Suspensa'!$AA$20:$AA$23,'Lista Suspensa'!$AB$20:$AB$23,"N/A")</f>
        <v>S</v>
      </c>
    </row>
    <row r="3629" spans="1:47" ht="12" customHeight="1" x14ac:dyDescent="0.3">
      <c r="A3629" s="87" t="s">
        <v>47</v>
      </c>
      <c r="B3629" s="88">
        <v>46104</v>
      </c>
      <c r="C3629" s="89" t="s">
        <v>48</v>
      </c>
      <c r="D3629" s="89" t="s">
        <v>49</v>
      </c>
      <c r="E3629" s="189">
        <v>87552259</v>
      </c>
      <c r="F3629" s="197" t="s">
        <v>8940</v>
      </c>
      <c r="G3629" s="90">
        <v>25981102772</v>
      </c>
      <c r="H3629" s="91">
        <v>18313</v>
      </c>
      <c r="I3629" s="89"/>
      <c r="J3629" s="89" t="s">
        <v>84</v>
      </c>
      <c r="K3629" s="89" t="s">
        <v>76</v>
      </c>
      <c r="L3629" s="89" t="s">
        <v>95</v>
      </c>
      <c r="M3629" s="89" t="s">
        <v>1198</v>
      </c>
      <c r="N3629" s="89" t="s">
        <v>197</v>
      </c>
      <c r="O3629" s="92" t="s">
        <v>8941</v>
      </c>
      <c r="P3629" s="93" t="s">
        <v>57</v>
      </c>
      <c r="Q3629" s="110" t="s">
        <v>5322</v>
      </c>
      <c r="R3629" s="94"/>
      <c r="S3629" s="95">
        <v>46168</v>
      </c>
      <c r="T3629" s="95" t="s">
        <v>5203</v>
      </c>
      <c r="U3629" s="95" t="s">
        <v>1125</v>
      </c>
      <c r="V3629" s="91">
        <v>46156</v>
      </c>
      <c r="W3629" s="91">
        <v>46164</v>
      </c>
      <c r="X3629" s="91">
        <v>46168</v>
      </c>
      <c r="Y3629" s="96"/>
      <c r="Z3629" s="89"/>
      <c r="AA3629" s="95"/>
      <c r="AB3629" s="89"/>
      <c r="AC3629" s="109"/>
      <c r="AD3629" s="89"/>
      <c r="AE3629" s="89"/>
      <c r="AF3629" s="191"/>
      <c r="AG3629" s="194"/>
      <c r="AH3629" s="193"/>
      <c r="AI3629" s="97"/>
      <c r="AJ3629" s="97"/>
      <c r="AK3629" s="97"/>
      <c r="AL3629" s="45" t="s">
        <v>67</v>
      </c>
      <c r="AM3629" s="160" t="str">
        <f>MONTH(B3629)&amp;"/"&amp;YEAR(B3629)</f>
        <v>3/2026</v>
      </c>
      <c r="AN3629" s="45">
        <f>WEEKNUM(B3629)-WEEKNUM(EOMONTH(B3629,-1)+1)+1</f>
        <v>4</v>
      </c>
      <c r="AO3629" s="45" t="str">
        <f>MONTH(R3629)&amp;"/"&amp;YEAR(R3629)</f>
        <v>1/1900</v>
      </c>
      <c r="AP3629" s="45" t="e">
        <f>WEEKNUM(R3629)-WEEKNUM(EOMONTH(R3629,-1)+1)+1</f>
        <v>#NUM!</v>
      </c>
      <c r="AQ3629" s="45">
        <f>IF(AU3629="S",IF(Q3629="1. Aceitou o programa",R3629-B3629,0),0)</f>
        <v>0</v>
      </c>
      <c r="AR3629" s="45">
        <f>IF(AU3629="S",IF(AND(S3629&lt;&gt;"",R3629&lt;&gt;""),S3629-R3629,0),0)</f>
        <v>0</v>
      </c>
      <c r="AS3629" s="45">
        <f>IF(AU3629="S",IF(Q3629="1. Aceitou o programa",IF(OR(X3629="Não se Aplica",X3629=""),IF(OR(W3629="Não se Aplica",W3629=""),0,W3629-V3629),AVERAGE(X3629-W3629,W3629-V3629)),0),0)</f>
        <v>0</v>
      </c>
      <c r="AT3629" s="45">
        <f>IF(AU3629="S",IF(AND(Q3629="1. Aceitou o programa",AB3629="Realizada"),IFERROR(IF(AA3629="",0,AA3629-R3629),0),0),0)</f>
        <v>0</v>
      </c>
      <c r="AU3629" s="45" t="str">
        <f>_xlfn.XLOOKUP(U3629,'Lista Suspensa'!$AA$20:$AA$23,'Lista Suspensa'!$AB$20:$AB$23,"N/A")</f>
        <v>S</v>
      </c>
    </row>
    <row r="3630" spans="1:47" ht="12" customHeight="1" x14ac:dyDescent="0.3">
      <c r="A3630" s="87" t="s">
        <v>47</v>
      </c>
      <c r="B3630" s="88">
        <v>46104</v>
      </c>
      <c r="C3630" s="89" t="s">
        <v>48</v>
      </c>
      <c r="D3630" s="89" t="s">
        <v>49</v>
      </c>
      <c r="E3630" s="189">
        <v>87559027</v>
      </c>
      <c r="F3630" s="197" t="s">
        <v>8942</v>
      </c>
      <c r="G3630" s="90">
        <v>62436775753</v>
      </c>
      <c r="H3630" s="91">
        <v>20242</v>
      </c>
      <c r="I3630" s="89"/>
      <c r="J3630" s="89" t="s">
        <v>51</v>
      </c>
      <c r="K3630" s="89" t="s">
        <v>76</v>
      </c>
      <c r="L3630" s="89" t="s">
        <v>1104</v>
      </c>
      <c r="M3630" s="89" t="s">
        <v>8943</v>
      </c>
      <c r="N3630" s="89" t="s">
        <v>331</v>
      </c>
      <c r="O3630" s="92" t="s">
        <v>8944</v>
      </c>
      <c r="P3630" s="93" t="s">
        <v>57</v>
      </c>
      <c r="Q3630" s="110" t="s">
        <v>5322</v>
      </c>
      <c r="R3630" s="94"/>
      <c r="S3630" s="95">
        <v>46168</v>
      </c>
      <c r="T3630" s="95" t="s">
        <v>5203</v>
      </c>
      <c r="U3630" s="95" t="s">
        <v>1125</v>
      </c>
      <c r="V3630" s="91">
        <v>46156</v>
      </c>
      <c r="W3630" s="91">
        <v>46164</v>
      </c>
      <c r="X3630" s="91">
        <v>46168</v>
      </c>
      <c r="Y3630" s="96"/>
      <c r="Z3630" s="89"/>
      <c r="AA3630" s="95"/>
      <c r="AB3630" s="89"/>
      <c r="AC3630" s="109"/>
      <c r="AD3630" s="89"/>
      <c r="AE3630" s="89"/>
      <c r="AF3630" s="191"/>
      <c r="AG3630" s="194"/>
      <c r="AH3630" s="193"/>
      <c r="AI3630" s="97"/>
      <c r="AJ3630" s="97"/>
      <c r="AK3630" s="97"/>
      <c r="AL3630" s="45" t="s">
        <v>67</v>
      </c>
      <c r="AM3630" s="160" t="str">
        <f>MONTH(B3630)&amp;"/"&amp;YEAR(B3630)</f>
        <v>3/2026</v>
      </c>
      <c r="AN3630" s="45">
        <f>WEEKNUM(B3630)-WEEKNUM(EOMONTH(B3630,-1)+1)+1</f>
        <v>4</v>
      </c>
      <c r="AO3630" s="45" t="str">
        <f>MONTH(R3630)&amp;"/"&amp;YEAR(R3630)</f>
        <v>1/1900</v>
      </c>
      <c r="AP3630" s="45" t="e">
        <f>WEEKNUM(R3630)-WEEKNUM(EOMONTH(R3630,-1)+1)+1</f>
        <v>#NUM!</v>
      </c>
      <c r="AQ3630" s="45">
        <f>IF(AU3630="S",IF(Q3630="1. Aceitou o programa",R3630-B3630,0),0)</f>
        <v>0</v>
      </c>
      <c r="AR3630" s="45">
        <f>IF(AU3630="S",IF(AND(S3630&lt;&gt;"",R3630&lt;&gt;""),S3630-R3630,0),0)</f>
        <v>0</v>
      </c>
      <c r="AS3630" s="45">
        <f>IF(AU3630="S",IF(Q3630="1. Aceitou o programa",IF(OR(X3630="Não se Aplica",X3630=""),IF(OR(W3630="Não se Aplica",W3630=""),0,W3630-V3630),AVERAGE(X3630-W3630,W3630-V3630)),0),0)</f>
        <v>0</v>
      </c>
      <c r="AT3630" s="45">
        <f>IF(AU3630="S",IF(AND(Q3630="1. Aceitou o programa",AB3630="Realizada"),IFERROR(IF(AA3630="",0,AA3630-R3630),0),0),0)</f>
        <v>0</v>
      </c>
      <c r="AU3630" s="45" t="str">
        <f>_xlfn.XLOOKUP(U3630,'Lista Suspensa'!$AA$20:$AA$23,'Lista Suspensa'!$AB$20:$AB$23,"N/A")</f>
        <v>S</v>
      </c>
    </row>
    <row r="3631" spans="1:47" ht="12" customHeight="1" x14ac:dyDescent="0.3">
      <c r="A3631" s="87" t="s">
        <v>47</v>
      </c>
      <c r="B3631" s="88">
        <v>46104</v>
      </c>
      <c r="C3631" s="89" t="s">
        <v>48</v>
      </c>
      <c r="D3631" s="89" t="s">
        <v>49</v>
      </c>
      <c r="E3631" s="189">
        <v>87555473</v>
      </c>
      <c r="F3631" s="197" t="s">
        <v>8945</v>
      </c>
      <c r="G3631" s="90">
        <v>1091915792</v>
      </c>
      <c r="H3631" s="91">
        <v>25090</v>
      </c>
      <c r="I3631" s="89"/>
      <c r="J3631" s="89" t="s">
        <v>51</v>
      </c>
      <c r="K3631" s="89" t="s">
        <v>76</v>
      </c>
      <c r="L3631" s="89" t="s">
        <v>95</v>
      </c>
      <c r="M3631" s="89" t="s">
        <v>296</v>
      </c>
      <c r="N3631" s="89" t="s">
        <v>197</v>
      </c>
      <c r="O3631" s="92" t="s">
        <v>8946</v>
      </c>
      <c r="P3631" s="93" t="s">
        <v>57</v>
      </c>
      <c r="Q3631" s="110" t="s">
        <v>5322</v>
      </c>
      <c r="R3631" s="94"/>
      <c r="S3631" s="95">
        <v>46168</v>
      </c>
      <c r="T3631" s="95" t="s">
        <v>5203</v>
      </c>
      <c r="U3631" s="95" t="s">
        <v>1125</v>
      </c>
      <c r="V3631" s="91">
        <v>46156</v>
      </c>
      <c r="W3631" s="91">
        <v>46164</v>
      </c>
      <c r="X3631" s="91">
        <v>46168</v>
      </c>
      <c r="Y3631" s="96"/>
      <c r="Z3631" s="89"/>
      <c r="AA3631" s="95"/>
      <c r="AB3631" s="89"/>
      <c r="AC3631" s="109"/>
      <c r="AD3631" s="89"/>
      <c r="AE3631" s="89"/>
      <c r="AF3631" s="191"/>
      <c r="AG3631" s="194"/>
      <c r="AH3631" s="193"/>
      <c r="AI3631" s="97"/>
      <c r="AJ3631" s="97"/>
      <c r="AK3631" s="97"/>
      <c r="AL3631" s="45" t="s">
        <v>67</v>
      </c>
      <c r="AM3631" s="160" t="str">
        <f>MONTH(B3631)&amp;"/"&amp;YEAR(B3631)</f>
        <v>3/2026</v>
      </c>
      <c r="AN3631" s="45">
        <f>WEEKNUM(B3631)-WEEKNUM(EOMONTH(B3631,-1)+1)+1</f>
        <v>4</v>
      </c>
      <c r="AO3631" s="45" t="str">
        <f>MONTH(R3631)&amp;"/"&amp;YEAR(R3631)</f>
        <v>1/1900</v>
      </c>
      <c r="AP3631" s="45" t="e">
        <f>WEEKNUM(R3631)-WEEKNUM(EOMONTH(R3631,-1)+1)+1</f>
        <v>#NUM!</v>
      </c>
      <c r="AQ3631" s="45">
        <f>IF(AU3631="S",IF(Q3631="1. Aceitou o programa",R3631-B3631,0),0)</f>
        <v>0</v>
      </c>
      <c r="AR3631" s="45">
        <f>IF(AU3631="S",IF(AND(S3631&lt;&gt;"",R3631&lt;&gt;""),S3631-R3631,0),0)</f>
        <v>0</v>
      </c>
      <c r="AS3631" s="45">
        <f>IF(AU3631="S",IF(Q3631="1. Aceitou o programa",IF(OR(X3631="Não se Aplica",X3631=""),IF(OR(W3631="Não se Aplica",W3631=""),0,W3631-V3631),AVERAGE(X3631-W3631,W3631-V3631)),0),0)</f>
        <v>0</v>
      </c>
      <c r="AT3631" s="45">
        <f>IF(AU3631="S",IF(AND(Q3631="1. Aceitou o programa",AB3631="Realizada"),IFERROR(IF(AA3631="",0,AA3631-R3631),0),0),0)</f>
        <v>0</v>
      </c>
      <c r="AU3631" s="45" t="str">
        <f>_xlfn.XLOOKUP(U3631,'Lista Suspensa'!$AA$20:$AA$23,'Lista Suspensa'!$AB$20:$AB$23,"N/A")</f>
        <v>S</v>
      </c>
    </row>
    <row r="3632" spans="1:47" ht="12" customHeight="1" x14ac:dyDescent="0.3">
      <c r="A3632" s="87" t="s">
        <v>47</v>
      </c>
      <c r="B3632" s="88">
        <v>46104</v>
      </c>
      <c r="C3632" s="89" t="s">
        <v>48</v>
      </c>
      <c r="D3632" s="89" t="s">
        <v>49</v>
      </c>
      <c r="E3632" s="189">
        <v>87556833</v>
      </c>
      <c r="F3632" s="197" t="s">
        <v>8947</v>
      </c>
      <c r="G3632" s="90">
        <v>2919378708</v>
      </c>
      <c r="H3632" s="91">
        <v>27497</v>
      </c>
      <c r="I3632" s="89"/>
      <c r="J3632" s="89" t="s">
        <v>84</v>
      </c>
      <c r="K3632" s="89" t="s">
        <v>76</v>
      </c>
      <c r="L3632" s="89" t="s">
        <v>95</v>
      </c>
      <c r="M3632" s="89" t="s">
        <v>487</v>
      </c>
      <c r="N3632" s="89" t="s">
        <v>197</v>
      </c>
      <c r="O3632" s="92" t="s">
        <v>8948</v>
      </c>
      <c r="P3632" s="93" t="s">
        <v>57</v>
      </c>
      <c r="Q3632" s="110" t="s">
        <v>5322</v>
      </c>
      <c r="R3632" s="94"/>
      <c r="S3632" s="95">
        <v>46168</v>
      </c>
      <c r="T3632" s="95" t="s">
        <v>5203</v>
      </c>
      <c r="U3632" s="95" t="s">
        <v>1125</v>
      </c>
      <c r="V3632" s="91">
        <v>46156</v>
      </c>
      <c r="W3632" s="91">
        <v>46164</v>
      </c>
      <c r="X3632" s="91">
        <v>46168</v>
      </c>
      <c r="Y3632" s="96"/>
      <c r="Z3632" s="89"/>
      <c r="AA3632" s="95"/>
      <c r="AB3632" s="89"/>
      <c r="AC3632" s="109"/>
      <c r="AD3632" s="89"/>
      <c r="AE3632" s="89"/>
      <c r="AF3632" s="191"/>
      <c r="AG3632" s="194"/>
      <c r="AH3632" s="193"/>
      <c r="AI3632" s="97"/>
      <c r="AJ3632" s="97"/>
      <c r="AK3632" s="97"/>
      <c r="AL3632" s="45" t="s">
        <v>67</v>
      </c>
      <c r="AM3632" s="160" t="str">
        <f>MONTH(B3632)&amp;"/"&amp;YEAR(B3632)</f>
        <v>3/2026</v>
      </c>
      <c r="AN3632" s="45">
        <f>WEEKNUM(B3632)-WEEKNUM(EOMONTH(B3632,-1)+1)+1</f>
        <v>4</v>
      </c>
      <c r="AO3632" s="45" t="str">
        <f>MONTH(R3632)&amp;"/"&amp;YEAR(R3632)</f>
        <v>1/1900</v>
      </c>
      <c r="AP3632" s="45" t="e">
        <f>WEEKNUM(R3632)-WEEKNUM(EOMONTH(R3632,-1)+1)+1</f>
        <v>#NUM!</v>
      </c>
      <c r="AQ3632" s="45">
        <f>IF(AU3632="S",IF(Q3632="1. Aceitou o programa",R3632-B3632,0),0)</f>
        <v>0</v>
      </c>
      <c r="AR3632" s="45">
        <f>IF(AU3632="S",IF(AND(S3632&lt;&gt;"",R3632&lt;&gt;""),S3632-R3632,0),0)</f>
        <v>0</v>
      </c>
      <c r="AS3632" s="45">
        <f>IF(AU3632="S",IF(Q3632="1. Aceitou o programa",IF(OR(X3632="Não se Aplica",X3632=""),IF(OR(W3632="Não se Aplica",W3632=""),0,W3632-V3632),AVERAGE(X3632-W3632,W3632-V3632)),0),0)</f>
        <v>0</v>
      </c>
      <c r="AT3632" s="45">
        <f>IF(AU3632="S",IF(AND(Q3632="1. Aceitou o programa",AB3632="Realizada"),IFERROR(IF(AA3632="",0,AA3632-R3632),0),0),0)</f>
        <v>0</v>
      </c>
      <c r="AU3632" s="45" t="str">
        <f>_xlfn.XLOOKUP(U3632,'Lista Suspensa'!$AA$20:$AA$23,'Lista Suspensa'!$AB$20:$AB$23,"N/A")</f>
        <v>S</v>
      </c>
    </row>
    <row r="3633" spans="1:47" ht="12" customHeight="1" x14ac:dyDescent="0.3">
      <c r="A3633" s="87" t="s">
        <v>47</v>
      </c>
      <c r="B3633" s="88">
        <v>46104</v>
      </c>
      <c r="C3633" s="89" t="s">
        <v>48</v>
      </c>
      <c r="D3633" s="89" t="s">
        <v>49</v>
      </c>
      <c r="E3633" s="189">
        <v>87557326</v>
      </c>
      <c r="F3633" s="197" t="s">
        <v>8949</v>
      </c>
      <c r="G3633" s="90">
        <v>77968409772</v>
      </c>
      <c r="H3633" s="91">
        <v>21546</v>
      </c>
      <c r="I3633" s="89"/>
      <c r="J3633" s="89" t="s">
        <v>51</v>
      </c>
      <c r="K3633" s="89" t="s">
        <v>76</v>
      </c>
      <c r="L3633" s="89" t="s">
        <v>95</v>
      </c>
      <c r="M3633" s="89" t="s">
        <v>222</v>
      </c>
      <c r="N3633" s="89" t="s">
        <v>331</v>
      </c>
      <c r="O3633" s="92" t="s">
        <v>8950</v>
      </c>
      <c r="P3633" s="93" t="s">
        <v>57</v>
      </c>
      <c r="Q3633" s="110" t="s">
        <v>5322</v>
      </c>
      <c r="R3633" s="94"/>
      <c r="S3633" s="95">
        <v>46168</v>
      </c>
      <c r="T3633" s="95" t="s">
        <v>5203</v>
      </c>
      <c r="U3633" s="95" t="s">
        <v>1125</v>
      </c>
      <c r="V3633" s="91">
        <v>46156</v>
      </c>
      <c r="W3633" s="91">
        <v>46164</v>
      </c>
      <c r="X3633" s="91">
        <v>46168</v>
      </c>
      <c r="Y3633" s="96"/>
      <c r="Z3633" s="89"/>
      <c r="AA3633" s="95"/>
      <c r="AB3633" s="89"/>
      <c r="AC3633" s="109"/>
      <c r="AD3633" s="89"/>
      <c r="AE3633" s="89"/>
      <c r="AF3633" s="191"/>
      <c r="AG3633" s="194"/>
      <c r="AH3633" s="193"/>
      <c r="AI3633" s="97"/>
      <c r="AJ3633" s="97"/>
      <c r="AK3633" s="97"/>
      <c r="AL3633" s="45" t="s">
        <v>67</v>
      </c>
      <c r="AM3633" s="160" t="str">
        <f>MONTH(B3633)&amp;"/"&amp;YEAR(B3633)</f>
        <v>3/2026</v>
      </c>
      <c r="AN3633" s="45">
        <f>WEEKNUM(B3633)-WEEKNUM(EOMONTH(B3633,-1)+1)+1</f>
        <v>4</v>
      </c>
      <c r="AO3633" s="45" t="str">
        <f>MONTH(R3633)&amp;"/"&amp;YEAR(R3633)</f>
        <v>1/1900</v>
      </c>
      <c r="AP3633" s="45" t="e">
        <f>WEEKNUM(R3633)-WEEKNUM(EOMONTH(R3633,-1)+1)+1</f>
        <v>#NUM!</v>
      </c>
      <c r="AQ3633" s="45">
        <f>IF(AU3633="S",IF(Q3633="1. Aceitou o programa",R3633-B3633,0),0)</f>
        <v>0</v>
      </c>
      <c r="AR3633" s="45">
        <f>IF(AU3633="S",IF(AND(S3633&lt;&gt;"",R3633&lt;&gt;""),S3633-R3633,0),0)</f>
        <v>0</v>
      </c>
      <c r="AS3633" s="45">
        <f>IF(AU3633="S",IF(Q3633="1. Aceitou o programa",IF(OR(X3633="Não se Aplica",X3633=""),IF(OR(W3633="Não se Aplica",W3633=""),0,W3633-V3633),AVERAGE(X3633-W3633,W3633-V3633)),0),0)</f>
        <v>0</v>
      </c>
      <c r="AT3633" s="45">
        <f>IF(AU3633="S",IF(AND(Q3633="1. Aceitou o programa",AB3633="Realizada"),IFERROR(IF(AA3633="",0,AA3633-R3633),0),0),0)</f>
        <v>0</v>
      </c>
      <c r="AU3633" s="45" t="str">
        <f>_xlfn.XLOOKUP(U3633,'Lista Suspensa'!$AA$20:$AA$23,'Lista Suspensa'!$AB$20:$AB$23,"N/A")</f>
        <v>S</v>
      </c>
    </row>
    <row r="3634" spans="1:47" ht="12" customHeight="1" x14ac:dyDescent="0.3">
      <c r="A3634" s="87" t="s">
        <v>47</v>
      </c>
      <c r="B3634" s="88">
        <v>46104</v>
      </c>
      <c r="C3634" s="89" t="s">
        <v>48</v>
      </c>
      <c r="D3634" s="89" t="s">
        <v>49</v>
      </c>
      <c r="E3634" s="189">
        <v>87555999</v>
      </c>
      <c r="F3634" s="197" t="s">
        <v>8951</v>
      </c>
      <c r="G3634" s="90">
        <v>6948453708</v>
      </c>
      <c r="H3634" s="91">
        <v>27939</v>
      </c>
      <c r="I3634" s="89"/>
      <c r="J3634" s="89" t="s">
        <v>84</v>
      </c>
      <c r="K3634" s="89" t="s">
        <v>76</v>
      </c>
      <c r="L3634" s="89" t="s">
        <v>303</v>
      </c>
      <c r="M3634" s="89" t="s">
        <v>54</v>
      </c>
      <c r="N3634" s="89" t="s">
        <v>197</v>
      </c>
      <c r="O3634" s="92" t="s">
        <v>8952</v>
      </c>
      <c r="P3634" s="93" t="s">
        <v>57</v>
      </c>
      <c r="Q3634" s="110" t="s">
        <v>5322</v>
      </c>
      <c r="R3634" s="94"/>
      <c r="S3634" s="95">
        <v>46168</v>
      </c>
      <c r="T3634" s="95" t="s">
        <v>5203</v>
      </c>
      <c r="U3634" s="95" t="s">
        <v>1125</v>
      </c>
      <c r="V3634" s="91">
        <v>46156</v>
      </c>
      <c r="W3634" s="91">
        <v>46164</v>
      </c>
      <c r="X3634" s="91">
        <v>46168</v>
      </c>
      <c r="Y3634" s="96"/>
      <c r="Z3634" s="89"/>
      <c r="AA3634" s="95"/>
      <c r="AB3634" s="89"/>
      <c r="AC3634" s="109"/>
      <c r="AD3634" s="89"/>
      <c r="AE3634" s="89"/>
      <c r="AF3634" s="191"/>
      <c r="AG3634" s="194"/>
      <c r="AH3634" s="193"/>
      <c r="AI3634" s="97"/>
      <c r="AJ3634" s="97"/>
      <c r="AK3634" s="97"/>
      <c r="AL3634" s="45" t="s">
        <v>67</v>
      </c>
      <c r="AM3634" s="160" t="str">
        <f>MONTH(B3634)&amp;"/"&amp;YEAR(B3634)</f>
        <v>3/2026</v>
      </c>
      <c r="AN3634" s="45">
        <f>WEEKNUM(B3634)-WEEKNUM(EOMONTH(B3634,-1)+1)+1</f>
        <v>4</v>
      </c>
      <c r="AO3634" s="45" t="str">
        <f>MONTH(R3634)&amp;"/"&amp;YEAR(R3634)</f>
        <v>1/1900</v>
      </c>
      <c r="AP3634" s="45" t="e">
        <f>WEEKNUM(R3634)-WEEKNUM(EOMONTH(R3634,-1)+1)+1</f>
        <v>#NUM!</v>
      </c>
      <c r="AQ3634" s="45">
        <f>IF(AU3634="S",IF(Q3634="1. Aceitou o programa",R3634-B3634,0),0)</f>
        <v>0</v>
      </c>
      <c r="AR3634" s="45">
        <f>IF(AU3634="S",IF(AND(S3634&lt;&gt;"",R3634&lt;&gt;""),S3634-R3634,0),0)</f>
        <v>0</v>
      </c>
      <c r="AS3634" s="45">
        <f>IF(AU3634="S",IF(Q3634="1. Aceitou o programa",IF(OR(X3634="Não se Aplica",X3634=""),IF(OR(W3634="Não se Aplica",W3634=""),0,W3634-V3634),AVERAGE(X3634-W3634,W3634-V3634)),0),0)</f>
        <v>0</v>
      </c>
      <c r="AT3634" s="45">
        <f>IF(AU3634="S",IF(AND(Q3634="1. Aceitou o programa",AB3634="Realizada"),IFERROR(IF(AA3634="",0,AA3634-R3634),0),0),0)</f>
        <v>0</v>
      </c>
      <c r="AU3634" s="45" t="str">
        <f>_xlfn.XLOOKUP(U3634,'Lista Suspensa'!$AA$20:$AA$23,'Lista Suspensa'!$AB$20:$AB$23,"N/A")</f>
        <v>S</v>
      </c>
    </row>
    <row r="3635" spans="1:47" ht="12" customHeight="1" x14ac:dyDescent="0.3">
      <c r="A3635" s="87" t="s">
        <v>47</v>
      </c>
      <c r="B3635" s="88">
        <v>46104</v>
      </c>
      <c r="C3635" s="89" t="s">
        <v>48</v>
      </c>
      <c r="D3635" s="89" t="s">
        <v>49</v>
      </c>
      <c r="E3635" s="189">
        <v>93527358</v>
      </c>
      <c r="F3635" s="197" t="s">
        <v>8953</v>
      </c>
      <c r="G3635" s="90">
        <v>5343298702</v>
      </c>
      <c r="H3635" s="91">
        <v>29375</v>
      </c>
      <c r="I3635" s="89"/>
      <c r="J3635" s="89" t="s">
        <v>51</v>
      </c>
      <c r="K3635" s="89" t="s">
        <v>76</v>
      </c>
      <c r="L3635" s="89" t="s">
        <v>101</v>
      </c>
      <c r="M3635" s="89" t="s">
        <v>2165</v>
      </c>
      <c r="N3635" s="89" t="s">
        <v>197</v>
      </c>
      <c r="O3635" s="92" t="s">
        <v>8954</v>
      </c>
      <c r="P3635" s="93" t="s">
        <v>57</v>
      </c>
      <c r="Q3635" s="110" t="s">
        <v>5322</v>
      </c>
      <c r="R3635" s="94"/>
      <c r="S3635" s="95">
        <v>46168</v>
      </c>
      <c r="T3635" s="95" t="s">
        <v>5203</v>
      </c>
      <c r="U3635" s="95" t="s">
        <v>1125</v>
      </c>
      <c r="V3635" s="91">
        <v>46156</v>
      </c>
      <c r="W3635" s="91">
        <v>46164</v>
      </c>
      <c r="X3635" s="91">
        <v>46168</v>
      </c>
      <c r="Y3635" s="96"/>
      <c r="Z3635" s="89"/>
      <c r="AA3635" s="95"/>
      <c r="AB3635" s="89"/>
      <c r="AC3635" s="109"/>
      <c r="AD3635" s="89"/>
      <c r="AE3635" s="89"/>
      <c r="AF3635" s="191"/>
      <c r="AG3635" s="194"/>
      <c r="AH3635" s="193"/>
      <c r="AI3635" s="97"/>
      <c r="AJ3635" s="97"/>
      <c r="AK3635" s="97"/>
      <c r="AL3635" s="45" t="s">
        <v>67</v>
      </c>
      <c r="AM3635" s="160" t="str">
        <f>MONTH(B3635)&amp;"/"&amp;YEAR(B3635)</f>
        <v>3/2026</v>
      </c>
      <c r="AN3635" s="45">
        <f>WEEKNUM(B3635)-WEEKNUM(EOMONTH(B3635,-1)+1)+1</f>
        <v>4</v>
      </c>
      <c r="AO3635" s="45" t="str">
        <f>MONTH(R3635)&amp;"/"&amp;YEAR(R3635)</f>
        <v>1/1900</v>
      </c>
      <c r="AP3635" s="45" t="e">
        <f>WEEKNUM(R3635)-WEEKNUM(EOMONTH(R3635,-1)+1)+1</f>
        <v>#NUM!</v>
      </c>
      <c r="AQ3635" s="45">
        <f>IF(AU3635="S",IF(Q3635="1. Aceitou o programa",R3635-B3635,0),0)</f>
        <v>0</v>
      </c>
      <c r="AR3635" s="45">
        <f>IF(AU3635="S",IF(AND(S3635&lt;&gt;"",R3635&lt;&gt;""),S3635-R3635,0),0)</f>
        <v>0</v>
      </c>
      <c r="AS3635" s="45">
        <f>IF(AU3635="S",IF(Q3635="1. Aceitou o programa",IF(OR(X3635="Não se Aplica",X3635=""),IF(OR(W3635="Não se Aplica",W3635=""),0,W3635-V3635),AVERAGE(X3635-W3635,W3635-V3635)),0),0)</f>
        <v>0</v>
      </c>
      <c r="AT3635" s="45">
        <f>IF(AU3635="S",IF(AND(Q3635="1. Aceitou o programa",AB3635="Realizada"),IFERROR(IF(AA3635="",0,AA3635-R3635),0),0),0)</f>
        <v>0</v>
      </c>
      <c r="AU3635" s="45" t="str">
        <f>_xlfn.XLOOKUP(U3635,'Lista Suspensa'!$AA$20:$AA$23,'Lista Suspensa'!$AB$20:$AB$23,"N/A")</f>
        <v>S</v>
      </c>
    </row>
    <row r="3636" spans="1:47" ht="12" customHeight="1" x14ac:dyDescent="0.3">
      <c r="A3636" s="87" t="s">
        <v>47</v>
      </c>
      <c r="B3636" s="88">
        <v>46104</v>
      </c>
      <c r="C3636" s="89" t="s">
        <v>48</v>
      </c>
      <c r="D3636" s="89" t="s">
        <v>49</v>
      </c>
      <c r="E3636" s="189">
        <v>87554597</v>
      </c>
      <c r="F3636" s="197" t="s">
        <v>8955</v>
      </c>
      <c r="G3636" s="90">
        <v>10387238760</v>
      </c>
      <c r="H3636" s="91">
        <v>29917</v>
      </c>
      <c r="I3636" s="89"/>
      <c r="J3636" s="89" t="s">
        <v>51</v>
      </c>
      <c r="K3636" s="89" t="s">
        <v>76</v>
      </c>
      <c r="L3636" s="89" t="s">
        <v>95</v>
      </c>
      <c r="M3636" s="89" t="s">
        <v>2766</v>
      </c>
      <c r="N3636" s="89" t="s">
        <v>197</v>
      </c>
      <c r="O3636" s="92" t="s">
        <v>8956</v>
      </c>
      <c r="P3636" s="93" t="s">
        <v>57</v>
      </c>
      <c r="Q3636" s="110" t="s">
        <v>5322</v>
      </c>
      <c r="R3636" s="94"/>
      <c r="S3636" s="95">
        <v>46168</v>
      </c>
      <c r="T3636" s="95" t="s">
        <v>5203</v>
      </c>
      <c r="U3636" s="95" t="s">
        <v>1125</v>
      </c>
      <c r="V3636" s="91">
        <v>46156</v>
      </c>
      <c r="W3636" s="91">
        <v>46164</v>
      </c>
      <c r="X3636" s="91">
        <v>46168</v>
      </c>
      <c r="Y3636" s="96"/>
      <c r="Z3636" s="89"/>
      <c r="AA3636" s="95"/>
      <c r="AB3636" s="89"/>
      <c r="AC3636" s="109"/>
      <c r="AD3636" s="89"/>
      <c r="AE3636" s="89"/>
      <c r="AF3636" s="191"/>
      <c r="AG3636" s="194"/>
      <c r="AH3636" s="193"/>
      <c r="AI3636" s="97"/>
      <c r="AJ3636" s="97"/>
      <c r="AK3636" s="97"/>
      <c r="AL3636" s="45" t="s">
        <v>67</v>
      </c>
      <c r="AM3636" s="160" t="str">
        <f>MONTH(B3636)&amp;"/"&amp;YEAR(B3636)</f>
        <v>3/2026</v>
      </c>
      <c r="AN3636" s="45">
        <f>WEEKNUM(B3636)-WEEKNUM(EOMONTH(B3636,-1)+1)+1</f>
        <v>4</v>
      </c>
      <c r="AO3636" s="45" t="str">
        <f>MONTH(R3636)&amp;"/"&amp;YEAR(R3636)</f>
        <v>1/1900</v>
      </c>
      <c r="AP3636" s="45" t="e">
        <f>WEEKNUM(R3636)-WEEKNUM(EOMONTH(R3636,-1)+1)+1</f>
        <v>#NUM!</v>
      </c>
      <c r="AQ3636" s="45">
        <f>IF(AU3636="S",IF(Q3636="1. Aceitou o programa",R3636-B3636,0),0)</f>
        <v>0</v>
      </c>
      <c r="AR3636" s="45">
        <f>IF(AU3636="S",IF(AND(S3636&lt;&gt;"",R3636&lt;&gt;""),S3636-R3636,0),0)</f>
        <v>0</v>
      </c>
      <c r="AS3636" s="45">
        <f>IF(AU3636="S",IF(Q3636="1. Aceitou o programa",IF(OR(X3636="Não se Aplica",X3636=""),IF(OR(W3636="Não se Aplica",W3636=""),0,W3636-V3636),AVERAGE(X3636-W3636,W3636-V3636)),0),0)</f>
        <v>0</v>
      </c>
      <c r="AT3636" s="45">
        <f>IF(AU3636="S",IF(AND(Q3636="1. Aceitou o programa",AB3636="Realizada"),IFERROR(IF(AA3636="",0,AA3636-R3636),0),0),0)</f>
        <v>0</v>
      </c>
      <c r="AU3636" s="45" t="str">
        <f>_xlfn.XLOOKUP(U3636,'Lista Suspensa'!$AA$20:$AA$23,'Lista Suspensa'!$AB$20:$AB$23,"N/A")</f>
        <v>S</v>
      </c>
    </row>
    <row r="3637" spans="1:47" ht="12" customHeight="1" x14ac:dyDescent="0.3">
      <c r="A3637" s="87" t="s">
        <v>47</v>
      </c>
      <c r="B3637" s="88">
        <v>46104</v>
      </c>
      <c r="C3637" s="89" t="s">
        <v>48</v>
      </c>
      <c r="D3637" s="89" t="s">
        <v>49</v>
      </c>
      <c r="E3637" s="189">
        <v>89954686</v>
      </c>
      <c r="F3637" s="197" t="s">
        <v>8957</v>
      </c>
      <c r="G3637" s="90">
        <v>7726525703</v>
      </c>
      <c r="H3637" s="91">
        <v>28983</v>
      </c>
      <c r="I3637" s="89"/>
      <c r="J3637" s="89" t="s">
        <v>84</v>
      </c>
      <c r="K3637" s="89" t="s">
        <v>76</v>
      </c>
      <c r="L3637" s="89" t="s">
        <v>95</v>
      </c>
      <c r="M3637" s="89" t="s">
        <v>490</v>
      </c>
      <c r="N3637" s="89" t="s">
        <v>331</v>
      </c>
      <c r="O3637" s="92" t="s">
        <v>8958</v>
      </c>
      <c r="P3637" s="93" t="s">
        <v>57</v>
      </c>
      <c r="Q3637" s="110" t="s">
        <v>5322</v>
      </c>
      <c r="R3637" s="94"/>
      <c r="S3637" s="95">
        <v>46168</v>
      </c>
      <c r="T3637" s="95" t="s">
        <v>5203</v>
      </c>
      <c r="U3637" s="95" t="s">
        <v>1125</v>
      </c>
      <c r="V3637" s="91">
        <v>46156</v>
      </c>
      <c r="W3637" s="91">
        <v>46164</v>
      </c>
      <c r="X3637" s="91">
        <v>46168</v>
      </c>
      <c r="Y3637" s="96"/>
      <c r="Z3637" s="89"/>
      <c r="AA3637" s="95"/>
      <c r="AB3637" s="89"/>
      <c r="AC3637" s="109"/>
      <c r="AD3637" s="89"/>
      <c r="AE3637" s="89"/>
      <c r="AF3637" s="191"/>
      <c r="AG3637" s="194"/>
      <c r="AH3637" s="193"/>
      <c r="AI3637" s="97"/>
      <c r="AJ3637" s="97"/>
      <c r="AK3637" s="97"/>
      <c r="AL3637" s="45" t="s">
        <v>67</v>
      </c>
      <c r="AM3637" s="160" t="str">
        <f>MONTH(B3637)&amp;"/"&amp;YEAR(B3637)</f>
        <v>3/2026</v>
      </c>
      <c r="AN3637" s="45">
        <f>WEEKNUM(B3637)-WEEKNUM(EOMONTH(B3637,-1)+1)+1</f>
        <v>4</v>
      </c>
      <c r="AO3637" s="45" t="str">
        <f>MONTH(R3637)&amp;"/"&amp;YEAR(R3637)</f>
        <v>1/1900</v>
      </c>
      <c r="AP3637" s="45" t="e">
        <f>WEEKNUM(R3637)-WEEKNUM(EOMONTH(R3637,-1)+1)+1</f>
        <v>#NUM!</v>
      </c>
      <c r="AQ3637" s="45">
        <f>IF(AU3637="S",IF(Q3637="1. Aceitou o programa",R3637-B3637,0),0)</f>
        <v>0</v>
      </c>
      <c r="AR3637" s="45">
        <f>IF(AU3637="S",IF(AND(S3637&lt;&gt;"",R3637&lt;&gt;""),S3637-R3637,0),0)</f>
        <v>0</v>
      </c>
      <c r="AS3637" s="45">
        <f>IF(AU3637="S",IF(Q3637="1. Aceitou o programa",IF(OR(X3637="Não se Aplica",X3637=""),IF(OR(W3637="Não se Aplica",W3637=""),0,W3637-V3637),AVERAGE(X3637-W3637,W3637-V3637)),0),0)</f>
        <v>0</v>
      </c>
      <c r="AT3637" s="45">
        <f>IF(AU3637="S",IF(AND(Q3637="1. Aceitou o programa",AB3637="Realizada"),IFERROR(IF(AA3637="",0,AA3637-R3637),0),0),0)</f>
        <v>0</v>
      </c>
      <c r="AU3637" s="45" t="str">
        <f>_xlfn.XLOOKUP(U3637,'Lista Suspensa'!$AA$20:$AA$23,'Lista Suspensa'!$AB$20:$AB$23,"N/A")</f>
        <v>S</v>
      </c>
    </row>
    <row r="3638" spans="1:47" ht="12" customHeight="1" x14ac:dyDescent="0.3">
      <c r="A3638" s="87" t="s">
        <v>47</v>
      </c>
      <c r="B3638" s="88">
        <v>46104</v>
      </c>
      <c r="C3638" s="89" t="s">
        <v>48</v>
      </c>
      <c r="D3638" s="89" t="s">
        <v>49</v>
      </c>
      <c r="E3638" s="189">
        <v>94701437</v>
      </c>
      <c r="F3638" s="197" t="s">
        <v>8959</v>
      </c>
      <c r="G3638" s="90">
        <v>16483691700</v>
      </c>
      <c r="H3638" s="91">
        <v>35556</v>
      </c>
      <c r="I3638" s="89"/>
      <c r="J3638" s="89" t="s">
        <v>51</v>
      </c>
      <c r="K3638" s="89" t="s">
        <v>76</v>
      </c>
      <c r="L3638" s="89" t="s">
        <v>95</v>
      </c>
      <c r="M3638" s="89" t="s">
        <v>163</v>
      </c>
      <c r="N3638" s="89" t="s">
        <v>197</v>
      </c>
      <c r="O3638" s="92" t="s">
        <v>8960</v>
      </c>
      <c r="P3638" s="93" t="s">
        <v>57</v>
      </c>
      <c r="Q3638" s="110" t="s">
        <v>5322</v>
      </c>
      <c r="R3638" s="94"/>
      <c r="S3638" s="95">
        <v>46168</v>
      </c>
      <c r="T3638" s="95" t="s">
        <v>5203</v>
      </c>
      <c r="U3638" s="95" t="s">
        <v>1125</v>
      </c>
      <c r="V3638" s="91">
        <v>46156</v>
      </c>
      <c r="W3638" s="91">
        <v>46164</v>
      </c>
      <c r="X3638" s="91">
        <v>46168</v>
      </c>
      <c r="Y3638" s="96"/>
      <c r="Z3638" s="89"/>
      <c r="AA3638" s="95"/>
      <c r="AB3638" s="89"/>
      <c r="AC3638" s="109"/>
      <c r="AD3638" s="89"/>
      <c r="AE3638" s="89"/>
      <c r="AF3638" s="191"/>
      <c r="AG3638" s="194"/>
      <c r="AH3638" s="193"/>
      <c r="AI3638" s="97"/>
      <c r="AJ3638" s="97"/>
      <c r="AK3638" s="97"/>
      <c r="AL3638" s="45" t="s">
        <v>67</v>
      </c>
      <c r="AM3638" s="160" t="str">
        <f>MONTH(B3638)&amp;"/"&amp;YEAR(B3638)</f>
        <v>3/2026</v>
      </c>
      <c r="AN3638" s="45">
        <f>WEEKNUM(B3638)-WEEKNUM(EOMONTH(B3638,-1)+1)+1</f>
        <v>4</v>
      </c>
      <c r="AO3638" s="45" t="str">
        <f>MONTH(R3638)&amp;"/"&amp;YEAR(R3638)</f>
        <v>1/1900</v>
      </c>
      <c r="AP3638" s="45" t="e">
        <f>WEEKNUM(R3638)-WEEKNUM(EOMONTH(R3638,-1)+1)+1</f>
        <v>#NUM!</v>
      </c>
      <c r="AQ3638" s="45">
        <f>IF(AU3638="S",IF(Q3638="1. Aceitou o programa",R3638-B3638,0),0)</f>
        <v>0</v>
      </c>
      <c r="AR3638" s="45">
        <f>IF(AU3638="S",IF(AND(S3638&lt;&gt;"",R3638&lt;&gt;""),S3638-R3638,0),0)</f>
        <v>0</v>
      </c>
      <c r="AS3638" s="45">
        <f>IF(AU3638="S",IF(Q3638="1. Aceitou o programa",IF(OR(X3638="Não se Aplica",X3638=""),IF(OR(W3638="Não se Aplica",W3638=""),0,W3638-V3638),AVERAGE(X3638-W3638,W3638-V3638)),0),0)</f>
        <v>0</v>
      </c>
      <c r="AT3638" s="45">
        <f>IF(AU3638="S",IF(AND(Q3638="1. Aceitou o programa",AB3638="Realizada"),IFERROR(IF(AA3638="",0,AA3638-R3638),0),0),0)</f>
        <v>0</v>
      </c>
      <c r="AU3638" s="45" t="str">
        <f>_xlfn.XLOOKUP(U3638,'Lista Suspensa'!$AA$20:$AA$23,'Lista Suspensa'!$AB$20:$AB$23,"N/A")</f>
        <v>S</v>
      </c>
    </row>
    <row r="3639" spans="1:47" ht="12" customHeight="1" x14ac:dyDescent="0.3">
      <c r="A3639" s="87" t="s">
        <v>47</v>
      </c>
      <c r="B3639" s="88">
        <v>46104</v>
      </c>
      <c r="C3639" s="89" t="s">
        <v>48</v>
      </c>
      <c r="D3639" s="89" t="s">
        <v>49</v>
      </c>
      <c r="E3639" s="189">
        <v>87560149</v>
      </c>
      <c r="F3639" s="197" t="s">
        <v>8961</v>
      </c>
      <c r="G3639" s="90">
        <v>20425045722</v>
      </c>
      <c r="H3639" s="91">
        <v>39420</v>
      </c>
      <c r="I3639" s="89"/>
      <c r="J3639" s="89" t="s">
        <v>51</v>
      </c>
      <c r="K3639" s="89" t="s">
        <v>76</v>
      </c>
      <c r="L3639" s="89" t="s">
        <v>95</v>
      </c>
      <c r="M3639" s="89" t="s">
        <v>222</v>
      </c>
      <c r="N3639" s="89" t="s">
        <v>197</v>
      </c>
      <c r="O3639" s="92" t="s">
        <v>8962</v>
      </c>
      <c r="P3639" s="93" t="s">
        <v>57</v>
      </c>
      <c r="Q3639" s="110" t="s">
        <v>5322</v>
      </c>
      <c r="R3639" s="94"/>
      <c r="S3639" s="95">
        <v>46168</v>
      </c>
      <c r="T3639" s="95" t="s">
        <v>5203</v>
      </c>
      <c r="U3639" s="95" t="s">
        <v>1125</v>
      </c>
      <c r="V3639" s="91">
        <v>46156</v>
      </c>
      <c r="W3639" s="91">
        <v>46164</v>
      </c>
      <c r="X3639" s="91">
        <v>46168</v>
      </c>
      <c r="Y3639" s="96"/>
      <c r="Z3639" s="89"/>
      <c r="AA3639" s="95"/>
      <c r="AB3639" s="89"/>
      <c r="AC3639" s="109"/>
      <c r="AD3639" s="89"/>
      <c r="AE3639" s="89"/>
      <c r="AF3639" s="191"/>
      <c r="AG3639" s="194"/>
      <c r="AH3639" s="193"/>
      <c r="AI3639" s="97"/>
      <c r="AJ3639" s="97"/>
      <c r="AK3639" s="97"/>
      <c r="AL3639" s="45" t="s">
        <v>67</v>
      </c>
      <c r="AM3639" s="160" t="str">
        <f>MONTH(B3639)&amp;"/"&amp;YEAR(B3639)</f>
        <v>3/2026</v>
      </c>
      <c r="AN3639" s="45">
        <f>WEEKNUM(B3639)-WEEKNUM(EOMONTH(B3639,-1)+1)+1</f>
        <v>4</v>
      </c>
      <c r="AO3639" s="45" t="str">
        <f>MONTH(R3639)&amp;"/"&amp;YEAR(R3639)</f>
        <v>1/1900</v>
      </c>
      <c r="AP3639" s="45" t="e">
        <f>WEEKNUM(R3639)-WEEKNUM(EOMONTH(R3639,-1)+1)+1</f>
        <v>#NUM!</v>
      </c>
      <c r="AQ3639" s="45">
        <f>IF(AU3639="S",IF(Q3639="1. Aceitou o programa",R3639-B3639,0),0)</f>
        <v>0</v>
      </c>
      <c r="AR3639" s="45">
        <f>IF(AU3639="S",IF(AND(S3639&lt;&gt;"",R3639&lt;&gt;""),S3639-R3639,0),0)</f>
        <v>0</v>
      </c>
      <c r="AS3639" s="45">
        <f>IF(AU3639="S",IF(Q3639="1. Aceitou o programa",IF(OR(X3639="Não se Aplica",X3639=""),IF(OR(W3639="Não se Aplica",W3639=""),0,W3639-V3639),AVERAGE(X3639-W3639,W3639-V3639)),0),0)</f>
        <v>0</v>
      </c>
      <c r="AT3639" s="45">
        <f>IF(AU3639="S",IF(AND(Q3639="1. Aceitou o programa",AB3639="Realizada"),IFERROR(IF(AA3639="",0,AA3639-R3639),0),0),0)</f>
        <v>0</v>
      </c>
      <c r="AU3639" s="45" t="str">
        <f>_xlfn.XLOOKUP(U3639,'Lista Suspensa'!$AA$20:$AA$23,'Lista Suspensa'!$AB$20:$AB$23,"N/A")</f>
        <v>S</v>
      </c>
    </row>
    <row r="3640" spans="1:47" ht="12" customHeight="1" x14ac:dyDescent="0.3">
      <c r="A3640" s="87" t="s">
        <v>47</v>
      </c>
      <c r="B3640" s="88">
        <v>46104</v>
      </c>
      <c r="C3640" s="89" t="s">
        <v>48</v>
      </c>
      <c r="D3640" s="89" t="s">
        <v>49</v>
      </c>
      <c r="E3640" s="189">
        <v>87552618</v>
      </c>
      <c r="F3640" s="197" t="s">
        <v>8963</v>
      </c>
      <c r="G3640" s="90">
        <v>9118491731</v>
      </c>
      <c r="H3640" s="91">
        <v>28826</v>
      </c>
      <c r="I3640" s="89"/>
      <c r="J3640" s="89" t="s">
        <v>84</v>
      </c>
      <c r="K3640" s="89" t="s">
        <v>76</v>
      </c>
      <c r="L3640" s="89" t="s">
        <v>303</v>
      </c>
      <c r="M3640" s="89" t="s">
        <v>2274</v>
      </c>
      <c r="N3640" s="89" t="s">
        <v>197</v>
      </c>
      <c r="O3640" s="92" t="s">
        <v>8964</v>
      </c>
      <c r="P3640" s="93" t="s">
        <v>57</v>
      </c>
      <c r="Q3640" s="110" t="s">
        <v>5322</v>
      </c>
      <c r="R3640" s="94"/>
      <c r="S3640" s="95">
        <v>46168</v>
      </c>
      <c r="T3640" s="95" t="s">
        <v>5203</v>
      </c>
      <c r="U3640" s="95" t="s">
        <v>1125</v>
      </c>
      <c r="V3640" s="91">
        <v>46156</v>
      </c>
      <c r="W3640" s="91">
        <v>46164</v>
      </c>
      <c r="X3640" s="91">
        <v>46168</v>
      </c>
      <c r="Y3640" s="96"/>
      <c r="Z3640" s="89"/>
      <c r="AA3640" s="95"/>
      <c r="AB3640" s="89"/>
      <c r="AC3640" s="109"/>
      <c r="AD3640" s="89"/>
      <c r="AE3640" s="89"/>
      <c r="AF3640" s="191"/>
      <c r="AG3640" s="194"/>
      <c r="AH3640" s="193"/>
      <c r="AI3640" s="97"/>
      <c r="AJ3640" s="97"/>
      <c r="AK3640" s="97"/>
      <c r="AL3640" s="45" t="s">
        <v>67</v>
      </c>
      <c r="AM3640" s="160" t="str">
        <f>MONTH(B3640)&amp;"/"&amp;YEAR(B3640)</f>
        <v>3/2026</v>
      </c>
      <c r="AN3640" s="45">
        <f>WEEKNUM(B3640)-WEEKNUM(EOMONTH(B3640,-1)+1)+1</f>
        <v>4</v>
      </c>
      <c r="AO3640" s="45" t="str">
        <f>MONTH(R3640)&amp;"/"&amp;YEAR(R3640)</f>
        <v>1/1900</v>
      </c>
      <c r="AP3640" s="45" t="e">
        <f>WEEKNUM(R3640)-WEEKNUM(EOMONTH(R3640,-1)+1)+1</f>
        <v>#NUM!</v>
      </c>
      <c r="AQ3640" s="45">
        <f>IF(AU3640="S",IF(Q3640="1. Aceitou o programa",R3640-B3640,0),0)</f>
        <v>0</v>
      </c>
      <c r="AR3640" s="45">
        <f>IF(AU3640="S",IF(AND(S3640&lt;&gt;"",R3640&lt;&gt;""),S3640-R3640,0),0)</f>
        <v>0</v>
      </c>
      <c r="AS3640" s="45">
        <f>IF(AU3640="S",IF(Q3640="1. Aceitou o programa",IF(OR(X3640="Não se Aplica",X3640=""),IF(OR(W3640="Não se Aplica",W3640=""),0,W3640-V3640),AVERAGE(X3640-W3640,W3640-V3640)),0),0)</f>
        <v>0</v>
      </c>
      <c r="AT3640" s="45">
        <f>IF(AU3640="S",IF(AND(Q3640="1. Aceitou o programa",AB3640="Realizada"),IFERROR(IF(AA3640="",0,AA3640-R3640),0),0),0)</f>
        <v>0</v>
      </c>
      <c r="AU3640" s="45" t="str">
        <f>_xlfn.XLOOKUP(U3640,'Lista Suspensa'!$AA$20:$AA$23,'Lista Suspensa'!$AB$20:$AB$23,"N/A")</f>
        <v>S</v>
      </c>
    </row>
    <row r="3641" spans="1:47" ht="12" customHeight="1" x14ac:dyDescent="0.3">
      <c r="A3641" s="87" t="s">
        <v>47</v>
      </c>
      <c r="B3641" s="88">
        <v>46104</v>
      </c>
      <c r="C3641" s="89" t="s">
        <v>48</v>
      </c>
      <c r="D3641" s="89" t="s">
        <v>49</v>
      </c>
      <c r="E3641" s="189">
        <v>94267140</v>
      </c>
      <c r="F3641" s="197" t="s">
        <v>8965</v>
      </c>
      <c r="G3641" s="90">
        <v>34125160821</v>
      </c>
      <c r="H3641" s="91">
        <v>31736</v>
      </c>
      <c r="I3641" s="89"/>
      <c r="J3641" s="89" t="s">
        <v>51</v>
      </c>
      <c r="K3641" s="89" t="s">
        <v>52</v>
      </c>
      <c r="L3641" s="89" t="s">
        <v>85</v>
      </c>
      <c r="M3641" s="89" t="s">
        <v>218</v>
      </c>
      <c r="N3641" s="89" t="s">
        <v>137</v>
      </c>
      <c r="O3641" s="92" t="s">
        <v>8966</v>
      </c>
      <c r="P3641" s="93" t="s">
        <v>57</v>
      </c>
      <c r="Q3641" s="110" t="s">
        <v>5322</v>
      </c>
      <c r="R3641" s="94"/>
      <c r="S3641" s="95">
        <v>46168</v>
      </c>
      <c r="T3641" s="95" t="s">
        <v>5203</v>
      </c>
      <c r="U3641" s="95" t="s">
        <v>1125</v>
      </c>
      <c r="V3641" s="91">
        <v>46156</v>
      </c>
      <c r="W3641" s="91">
        <v>46164</v>
      </c>
      <c r="X3641" s="91">
        <v>46168</v>
      </c>
      <c r="Y3641" s="96"/>
      <c r="Z3641" s="89"/>
      <c r="AA3641" s="95"/>
      <c r="AB3641" s="89"/>
      <c r="AC3641" s="109"/>
      <c r="AD3641" s="89"/>
      <c r="AE3641" s="89"/>
      <c r="AF3641" s="191"/>
      <c r="AG3641" s="194"/>
      <c r="AH3641" s="193"/>
      <c r="AI3641" s="97"/>
      <c r="AJ3641" s="97"/>
      <c r="AK3641" s="97"/>
      <c r="AL3641" s="45" t="s">
        <v>67</v>
      </c>
      <c r="AM3641" s="160" t="str">
        <f>MONTH(B3641)&amp;"/"&amp;YEAR(B3641)</f>
        <v>3/2026</v>
      </c>
      <c r="AN3641" s="45">
        <f>WEEKNUM(B3641)-WEEKNUM(EOMONTH(B3641,-1)+1)+1</f>
        <v>4</v>
      </c>
      <c r="AO3641" s="45" t="str">
        <f>MONTH(R3641)&amp;"/"&amp;YEAR(R3641)</f>
        <v>1/1900</v>
      </c>
      <c r="AP3641" s="45" t="e">
        <f>WEEKNUM(R3641)-WEEKNUM(EOMONTH(R3641,-1)+1)+1</f>
        <v>#NUM!</v>
      </c>
      <c r="AQ3641" s="45">
        <f>IF(AU3641="S",IF(Q3641="1. Aceitou o programa",R3641-B3641,0),0)</f>
        <v>0</v>
      </c>
      <c r="AR3641" s="45">
        <f>IF(AU3641="S",IF(AND(S3641&lt;&gt;"",R3641&lt;&gt;""),S3641-R3641,0),0)</f>
        <v>0</v>
      </c>
      <c r="AS3641" s="45">
        <f>IF(AU3641="S",IF(Q3641="1. Aceitou o programa",IF(OR(X3641="Não se Aplica",X3641=""),IF(OR(W3641="Não se Aplica",W3641=""),0,W3641-V3641),AVERAGE(X3641-W3641,W3641-V3641)),0),0)</f>
        <v>0</v>
      </c>
      <c r="AT3641" s="45">
        <f>IF(AU3641="S",IF(AND(Q3641="1. Aceitou o programa",AB3641="Realizada"),IFERROR(IF(AA3641="",0,AA3641-R3641),0),0),0)</f>
        <v>0</v>
      </c>
      <c r="AU3641" s="45" t="str">
        <f>_xlfn.XLOOKUP(U3641,'Lista Suspensa'!$AA$20:$AA$23,'Lista Suspensa'!$AB$20:$AB$23,"N/A")</f>
        <v>S</v>
      </c>
    </row>
    <row r="3642" spans="1:47" ht="12" customHeight="1" x14ac:dyDescent="0.3">
      <c r="A3642" s="87" t="s">
        <v>47</v>
      </c>
      <c r="B3642" s="88">
        <v>46104</v>
      </c>
      <c r="C3642" s="89" t="s">
        <v>48</v>
      </c>
      <c r="D3642" s="89" t="s">
        <v>49</v>
      </c>
      <c r="E3642" s="189">
        <v>87585131</v>
      </c>
      <c r="F3642" s="197" t="s">
        <v>8967</v>
      </c>
      <c r="G3642" s="90">
        <v>1460243706</v>
      </c>
      <c r="H3642" s="91">
        <v>25856</v>
      </c>
      <c r="I3642" s="89"/>
      <c r="J3642" s="89" t="s">
        <v>51</v>
      </c>
      <c r="K3642" s="89" t="s">
        <v>76</v>
      </c>
      <c r="L3642" s="89" t="s">
        <v>95</v>
      </c>
      <c r="M3642" s="89" t="s">
        <v>487</v>
      </c>
      <c r="N3642" s="89" t="s">
        <v>344</v>
      </c>
      <c r="O3642" s="92" t="s">
        <v>8968</v>
      </c>
      <c r="P3642" s="93" t="s">
        <v>57</v>
      </c>
      <c r="Q3642" s="110" t="s">
        <v>5322</v>
      </c>
      <c r="R3642" s="94"/>
      <c r="S3642" s="95">
        <v>46168</v>
      </c>
      <c r="T3642" s="95" t="s">
        <v>5203</v>
      </c>
      <c r="U3642" s="95" t="s">
        <v>1125</v>
      </c>
      <c r="V3642" s="91">
        <v>46156</v>
      </c>
      <c r="W3642" s="91">
        <v>46164</v>
      </c>
      <c r="X3642" s="91">
        <v>46168</v>
      </c>
      <c r="Y3642" s="96"/>
      <c r="Z3642" s="89"/>
      <c r="AA3642" s="95"/>
      <c r="AB3642" s="89"/>
      <c r="AC3642" s="109"/>
      <c r="AD3642" s="89"/>
      <c r="AE3642" s="89"/>
      <c r="AF3642" s="191"/>
      <c r="AG3642" s="194"/>
      <c r="AH3642" s="193"/>
      <c r="AI3642" s="97"/>
      <c r="AJ3642" s="97"/>
      <c r="AK3642" s="97"/>
      <c r="AL3642" s="45" t="s">
        <v>67</v>
      </c>
      <c r="AM3642" s="160" t="str">
        <f>MONTH(B3642)&amp;"/"&amp;YEAR(B3642)</f>
        <v>3/2026</v>
      </c>
      <c r="AN3642" s="45">
        <f>WEEKNUM(B3642)-WEEKNUM(EOMONTH(B3642,-1)+1)+1</f>
        <v>4</v>
      </c>
      <c r="AO3642" s="45" t="str">
        <f>MONTH(R3642)&amp;"/"&amp;YEAR(R3642)</f>
        <v>1/1900</v>
      </c>
      <c r="AP3642" s="45" t="e">
        <f>WEEKNUM(R3642)-WEEKNUM(EOMONTH(R3642,-1)+1)+1</f>
        <v>#NUM!</v>
      </c>
      <c r="AQ3642" s="45">
        <f>IF(AU3642="S",IF(Q3642="1. Aceitou o programa",R3642-B3642,0),0)</f>
        <v>0</v>
      </c>
      <c r="AR3642" s="45">
        <f>IF(AU3642="S",IF(AND(S3642&lt;&gt;"",R3642&lt;&gt;""),S3642-R3642,0),0)</f>
        <v>0</v>
      </c>
      <c r="AS3642" s="45">
        <f>IF(AU3642="S",IF(Q3642="1. Aceitou o programa",IF(OR(X3642="Não se Aplica",X3642=""),IF(OR(W3642="Não se Aplica",W3642=""),0,W3642-V3642),AVERAGE(X3642-W3642,W3642-V3642)),0),0)</f>
        <v>0</v>
      </c>
      <c r="AT3642" s="45">
        <f>IF(AU3642="S",IF(AND(Q3642="1. Aceitou o programa",AB3642="Realizada"),IFERROR(IF(AA3642="",0,AA3642-R3642),0),0),0)</f>
        <v>0</v>
      </c>
      <c r="AU3642" s="45" t="str">
        <f>_xlfn.XLOOKUP(U3642,'Lista Suspensa'!$AA$20:$AA$23,'Lista Suspensa'!$AB$20:$AB$23,"N/A")</f>
        <v>S</v>
      </c>
    </row>
    <row r="3643" spans="1:47" ht="12" customHeight="1" x14ac:dyDescent="0.3">
      <c r="A3643" s="87" t="s">
        <v>47</v>
      </c>
      <c r="B3643" s="88">
        <v>46104</v>
      </c>
      <c r="C3643" s="89" t="s">
        <v>48</v>
      </c>
      <c r="D3643" s="89" t="s">
        <v>49</v>
      </c>
      <c r="E3643" s="189">
        <v>89712378</v>
      </c>
      <c r="F3643" s="197" t="s">
        <v>8969</v>
      </c>
      <c r="G3643" s="90">
        <v>13613237873</v>
      </c>
      <c r="H3643" s="91">
        <v>26371</v>
      </c>
      <c r="I3643" s="89"/>
      <c r="J3643" s="89" t="s">
        <v>84</v>
      </c>
      <c r="K3643" s="89" t="s">
        <v>52</v>
      </c>
      <c r="L3643" s="89" t="s">
        <v>85</v>
      </c>
      <c r="M3643" s="89" t="s">
        <v>7262</v>
      </c>
      <c r="N3643" s="89" t="s">
        <v>137</v>
      </c>
      <c r="O3643" s="92" t="s">
        <v>8970</v>
      </c>
      <c r="P3643" s="93" t="s">
        <v>57</v>
      </c>
      <c r="Q3643" s="110" t="s">
        <v>5322</v>
      </c>
      <c r="R3643" s="94"/>
      <c r="S3643" s="95">
        <v>46168</v>
      </c>
      <c r="T3643" s="95" t="s">
        <v>5203</v>
      </c>
      <c r="U3643" s="95" t="s">
        <v>1125</v>
      </c>
      <c r="V3643" s="91">
        <v>46156</v>
      </c>
      <c r="W3643" s="91">
        <v>46164</v>
      </c>
      <c r="X3643" s="91">
        <v>46168</v>
      </c>
      <c r="Y3643" s="96"/>
      <c r="Z3643" s="89"/>
      <c r="AA3643" s="95"/>
      <c r="AB3643" s="89"/>
      <c r="AC3643" s="109"/>
      <c r="AD3643" s="89"/>
      <c r="AE3643" s="89"/>
      <c r="AF3643" s="191"/>
      <c r="AG3643" s="194"/>
      <c r="AH3643" s="193"/>
      <c r="AI3643" s="97"/>
      <c r="AJ3643" s="97"/>
      <c r="AK3643" s="97"/>
      <c r="AL3643" s="45" t="s">
        <v>67</v>
      </c>
      <c r="AM3643" s="160" t="str">
        <f>MONTH(B3643)&amp;"/"&amp;YEAR(B3643)</f>
        <v>3/2026</v>
      </c>
      <c r="AN3643" s="45">
        <f>WEEKNUM(B3643)-WEEKNUM(EOMONTH(B3643,-1)+1)+1</f>
        <v>4</v>
      </c>
      <c r="AO3643" s="45" t="str">
        <f>MONTH(R3643)&amp;"/"&amp;YEAR(R3643)</f>
        <v>1/1900</v>
      </c>
      <c r="AP3643" s="45" t="e">
        <f>WEEKNUM(R3643)-WEEKNUM(EOMONTH(R3643,-1)+1)+1</f>
        <v>#NUM!</v>
      </c>
      <c r="AQ3643" s="45">
        <f>IF(AU3643="S",IF(Q3643="1. Aceitou o programa",R3643-B3643,0),0)</f>
        <v>0</v>
      </c>
      <c r="AR3643" s="45">
        <f>IF(AU3643="S",IF(AND(S3643&lt;&gt;"",R3643&lt;&gt;""),S3643-R3643,0),0)</f>
        <v>0</v>
      </c>
      <c r="AS3643" s="45">
        <f>IF(AU3643="S",IF(Q3643="1. Aceitou o programa",IF(OR(X3643="Não se Aplica",X3643=""),IF(OR(W3643="Não se Aplica",W3643=""),0,W3643-V3643),AVERAGE(X3643-W3643,W3643-V3643)),0),0)</f>
        <v>0</v>
      </c>
      <c r="AT3643" s="45">
        <f>IF(AU3643="S",IF(AND(Q3643="1. Aceitou o programa",AB3643="Realizada"),IFERROR(IF(AA3643="",0,AA3643-R3643),0),0),0)</f>
        <v>0</v>
      </c>
      <c r="AU3643" s="45" t="str">
        <f>_xlfn.XLOOKUP(U3643,'Lista Suspensa'!$AA$20:$AA$23,'Lista Suspensa'!$AB$20:$AB$23,"N/A")</f>
        <v>S</v>
      </c>
    </row>
    <row r="3644" spans="1:47" ht="12" customHeight="1" x14ac:dyDescent="0.3">
      <c r="A3644" s="87" t="s">
        <v>47</v>
      </c>
      <c r="B3644" s="88">
        <v>46104</v>
      </c>
      <c r="C3644" s="89" t="s">
        <v>48</v>
      </c>
      <c r="D3644" s="89" t="s">
        <v>49</v>
      </c>
      <c r="E3644" s="189">
        <v>87604028</v>
      </c>
      <c r="F3644" s="197" t="s">
        <v>8971</v>
      </c>
      <c r="G3644" s="90">
        <v>71870350715</v>
      </c>
      <c r="H3644" s="91">
        <v>22890</v>
      </c>
      <c r="I3644" s="89"/>
      <c r="J3644" s="89" t="s">
        <v>84</v>
      </c>
      <c r="K3644" s="89" t="s">
        <v>76</v>
      </c>
      <c r="L3644" s="89" t="s">
        <v>303</v>
      </c>
      <c r="M3644" s="89" t="s">
        <v>2488</v>
      </c>
      <c r="N3644" s="89" t="s">
        <v>344</v>
      </c>
      <c r="O3644" s="92" t="s">
        <v>8972</v>
      </c>
      <c r="P3644" s="93" t="s">
        <v>57</v>
      </c>
      <c r="Q3644" s="110" t="s">
        <v>5322</v>
      </c>
      <c r="R3644" s="94"/>
      <c r="S3644" s="95">
        <v>46168</v>
      </c>
      <c r="T3644" s="95" t="s">
        <v>5203</v>
      </c>
      <c r="U3644" s="95" t="s">
        <v>1125</v>
      </c>
      <c r="V3644" s="91">
        <v>46156</v>
      </c>
      <c r="W3644" s="91">
        <v>46164</v>
      </c>
      <c r="X3644" s="91">
        <v>46168</v>
      </c>
      <c r="Y3644" s="96"/>
      <c r="Z3644" s="89"/>
      <c r="AA3644" s="95"/>
      <c r="AB3644" s="89"/>
      <c r="AC3644" s="109"/>
      <c r="AD3644" s="89"/>
      <c r="AE3644" s="89"/>
      <c r="AF3644" s="191"/>
      <c r="AG3644" s="194"/>
      <c r="AH3644" s="193"/>
      <c r="AI3644" s="97"/>
      <c r="AJ3644" s="97"/>
      <c r="AK3644" s="97"/>
      <c r="AL3644" s="45" t="s">
        <v>67</v>
      </c>
      <c r="AM3644" s="160" t="str">
        <f>MONTH(B3644)&amp;"/"&amp;YEAR(B3644)</f>
        <v>3/2026</v>
      </c>
      <c r="AN3644" s="45">
        <f>WEEKNUM(B3644)-WEEKNUM(EOMONTH(B3644,-1)+1)+1</f>
        <v>4</v>
      </c>
      <c r="AO3644" s="45" t="str">
        <f>MONTH(R3644)&amp;"/"&amp;YEAR(R3644)</f>
        <v>1/1900</v>
      </c>
      <c r="AP3644" s="45" t="e">
        <f>WEEKNUM(R3644)-WEEKNUM(EOMONTH(R3644,-1)+1)+1</f>
        <v>#NUM!</v>
      </c>
      <c r="AQ3644" s="45">
        <f>IF(AU3644="S",IF(Q3644="1. Aceitou o programa",R3644-B3644,0),0)</f>
        <v>0</v>
      </c>
      <c r="AR3644" s="45">
        <f>IF(AU3644="S",IF(AND(S3644&lt;&gt;"",R3644&lt;&gt;""),S3644-R3644,0),0)</f>
        <v>0</v>
      </c>
      <c r="AS3644" s="45">
        <f>IF(AU3644="S",IF(Q3644="1. Aceitou o programa",IF(OR(X3644="Não se Aplica",X3644=""),IF(OR(W3644="Não se Aplica",W3644=""),0,W3644-V3644),AVERAGE(X3644-W3644,W3644-V3644)),0),0)</f>
        <v>0</v>
      </c>
      <c r="AT3644" s="45">
        <f>IF(AU3644="S",IF(AND(Q3644="1. Aceitou o programa",AB3644="Realizada"),IFERROR(IF(AA3644="",0,AA3644-R3644),0),0),0)</f>
        <v>0</v>
      </c>
      <c r="AU3644" s="45" t="str">
        <f>_xlfn.XLOOKUP(U3644,'Lista Suspensa'!$AA$20:$AA$23,'Lista Suspensa'!$AB$20:$AB$23,"N/A")</f>
        <v>S</v>
      </c>
    </row>
    <row r="3645" spans="1:47" ht="12" customHeight="1" x14ac:dyDescent="0.3">
      <c r="A3645" s="87" t="s">
        <v>47</v>
      </c>
      <c r="B3645" s="88">
        <v>46104</v>
      </c>
      <c r="C3645" s="89" t="s">
        <v>48</v>
      </c>
      <c r="D3645" s="89" t="s">
        <v>49</v>
      </c>
      <c r="E3645" s="189">
        <v>87605682</v>
      </c>
      <c r="F3645" s="197" t="s">
        <v>8973</v>
      </c>
      <c r="G3645" s="90">
        <v>2482870798</v>
      </c>
      <c r="H3645" s="91">
        <v>26166</v>
      </c>
      <c r="I3645" s="89"/>
      <c r="J3645" s="89" t="s">
        <v>84</v>
      </c>
      <c r="K3645" s="89" t="s">
        <v>76</v>
      </c>
      <c r="L3645" s="89" t="s">
        <v>191</v>
      </c>
      <c r="M3645" s="89" t="s">
        <v>8974</v>
      </c>
      <c r="N3645" s="89" t="s">
        <v>344</v>
      </c>
      <c r="O3645" s="92" t="s">
        <v>8975</v>
      </c>
      <c r="P3645" s="93" t="s">
        <v>57</v>
      </c>
      <c r="Q3645" s="110" t="s">
        <v>58</v>
      </c>
      <c r="R3645" s="94">
        <v>46169</v>
      </c>
      <c r="S3645" s="95"/>
      <c r="T3645" s="95" t="s">
        <v>59</v>
      </c>
      <c r="U3645" s="95" t="s">
        <v>60</v>
      </c>
      <c r="V3645" s="91">
        <v>46156</v>
      </c>
      <c r="W3645" s="91">
        <v>46164</v>
      </c>
      <c r="X3645" s="91">
        <v>46168</v>
      </c>
      <c r="Y3645" s="96"/>
      <c r="Z3645" s="89" t="s">
        <v>62</v>
      </c>
      <c r="AA3645" s="95"/>
      <c r="AB3645" s="95" t="s">
        <v>2804</v>
      </c>
      <c r="AC3645" s="95" t="s">
        <v>2804</v>
      </c>
      <c r="AD3645" s="95" t="s">
        <v>2804</v>
      </c>
      <c r="AE3645" s="95" t="s">
        <v>2804</v>
      </c>
      <c r="AF3645" s="95" t="s">
        <v>2804</v>
      </c>
      <c r="AG3645" s="95" t="s">
        <v>2804</v>
      </c>
      <c r="AH3645" s="95" t="s">
        <v>2804</v>
      </c>
      <c r="AI3645" s="97"/>
      <c r="AJ3645" s="97" t="s">
        <v>65</v>
      </c>
      <c r="AK3645" s="97" t="s">
        <v>66</v>
      </c>
      <c r="AL3645" s="45" t="s">
        <v>67</v>
      </c>
      <c r="AM3645" s="160" t="str">
        <f>MONTH(B3645)&amp;"/"&amp;YEAR(B3645)</f>
        <v>3/2026</v>
      </c>
      <c r="AN3645" s="45">
        <f>WEEKNUM(B3645)-WEEKNUM(EOMONTH(B3645,-1)+1)+1</f>
        <v>4</v>
      </c>
      <c r="AO3645" s="45" t="str">
        <f>MONTH(R3645)&amp;"/"&amp;YEAR(R3645)</f>
        <v>5/2026</v>
      </c>
      <c r="AP3645" s="45">
        <f>WEEKNUM(R3645)-WEEKNUM(EOMONTH(R3645,-1)+1)+1</f>
        <v>5</v>
      </c>
      <c r="AQ3645" s="45">
        <f>IF(AU3645="S",IF(Q3645="1. Aceitou o programa",R3645-B3645,0),0)</f>
        <v>65</v>
      </c>
      <c r="AR3645" s="45">
        <f>IF(AU3645="S",IF(AND(S3645&lt;&gt;"",R3645&lt;&gt;""),S3645-R3645,0),0)</f>
        <v>0</v>
      </c>
      <c r="AS3645" s="45">
        <f>IF(AU3645="S",IF(Q3645="1. Aceitou o programa",IF(OR(X3645="Não se Aplica",X3645=""),IF(OR(W3645="Não se Aplica",W3645=""),0,W3645-V3645),AVERAGE(X3645-W3645,W3645-V3645)),0),0)</f>
        <v>6</v>
      </c>
      <c r="AT3645" s="45">
        <f>IF(AU3645="S",IF(AND(Q3645="1. Aceitou o programa",AB3645="Realizada"),IFERROR(IF(AA3645="",0,AA3645-R3645),0),0),0)</f>
        <v>0</v>
      </c>
      <c r="AU3645" s="45" t="str">
        <f>_xlfn.XLOOKUP(U3645,'Lista Suspensa'!$AA$20:$AA$23,'Lista Suspensa'!$AB$20:$AB$23,"N/A")</f>
        <v>S</v>
      </c>
    </row>
    <row r="3646" spans="1:47" ht="12" customHeight="1" x14ac:dyDescent="0.3">
      <c r="A3646" s="87" t="s">
        <v>47</v>
      </c>
      <c r="B3646" s="88">
        <v>46104</v>
      </c>
      <c r="C3646" s="89" t="s">
        <v>48</v>
      </c>
      <c r="D3646" s="89" t="s">
        <v>49</v>
      </c>
      <c r="E3646" s="189">
        <v>87606850</v>
      </c>
      <c r="F3646" s="197" t="s">
        <v>8976</v>
      </c>
      <c r="G3646" s="90">
        <v>13611351822</v>
      </c>
      <c r="H3646" s="91">
        <v>25955</v>
      </c>
      <c r="I3646" s="89"/>
      <c r="J3646" s="89" t="s">
        <v>84</v>
      </c>
      <c r="K3646" s="89" t="s">
        <v>52</v>
      </c>
      <c r="L3646" s="89" t="s">
        <v>85</v>
      </c>
      <c r="M3646" s="89" t="s">
        <v>8977</v>
      </c>
      <c r="N3646" s="89" t="s">
        <v>137</v>
      </c>
      <c r="O3646" s="92" t="s">
        <v>8978</v>
      </c>
      <c r="P3646" s="93" t="s">
        <v>57</v>
      </c>
      <c r="Q3646" s="110" t="s">
        <v>5322</v>
      </c>
      <c r="R3646" s="94"/>
      <c r="S3646" s="95">
        <v>46168</v>
      </c>
      <c r="T3646" s="95" t="s">
        <v>5203</v>
      </c>
      <c r="U3646" s="95" t="s">
        <v>1125</v>
      </c>
      <c r="V3646" s="91">
        <v>46156</v>
      </c>
      <c r="W3646" s="91">
        <v>46164</v>
      </c>
      <c r="X3646" s="91">
        <v>46168</v>
      </c>
      <c r="Y3646" s="96"/>
      <c r="Z3646" s="89"/>
      <c r="AA3646" s="95"/>
      <c r="AB3646" s="89"/>
      <c r="AC3646" s="109"/>
      <c r="AD3646" s="89"/>
      <c r="AE3646" s="89"/>
      <c r="AF3646" s="191"/>
      <c r="AG3646" s="194"/>
      <c r="AH3646" s="193"/>
      <c r="AI3646" s="97"/>
      <c r="AJ3646" s="97"/>
      <c r="AK3646" s="97"/>
      <c r="AL3646" s="45" t="s">
        <v>67</v>
      </c>
      <c r="AM3646" s="160" t="str">
        <f>MONTH(B3646)&amp;"/"&amp;YEAR(B3646)</f>
        <v>3/2026</v>
      </c>
      <c r="AN3646" s="45">
        <f>WEEKNUM(B3646)-WEEKNUM(EOMONTH(B3646,-1)+1)+1</f>
        <v>4</v>
      </c>
      <c r="AO3646" s="45" t="str">
        <f>MONTH(R3646)&amp;"/"&amp;YEAR(R3646)</f>
        <v>1/1900</v>
      </c>
      <c r="AP3646" s="45" t="e">
        <f>WEEKNUM(R3646)-WEEKNUM(EOMONTH(R3646,-1)+1)+1</f>
        <v>#NUM!</v>
      </c>
      <c r="AQ3646" s="45">
        <f>IF(AU3646="S",IF(Q3646="1. Aceitou o programa",R3646-B3646,0),0)</f>
        <v>0</v>
      </c>
      <c r="AR3646" s="45">
        <f>IF(AU3646="S",IF(AND(S3646&lt;&gt;"",R3646&lt;&gt;""),S3646-R3646,0),0)</f>
        <v>0</v>
      </c>
      <c r="AS3646" s="45">
        <f>IF(AU3646="S",IF(Q3646="1. Aceitou o programa",IF(OR(X3646="Não se Aplica",X3646=""),IF(OR(W3646="Não se Aplica",W3646=""),0,W3646-V3646),AVERAGE(X3646-W3646,W3646-V3646)),0),0)</f>
        <v>0</v>
      </c>
      <c r="AT3646" s="45">
        <f>IF(AU3646="S",IF(AND(Q3646="1. Aceitou o programa",AB3646="Realizada"),IFERROR(IF(AA3646="",0,AA3646-R3646),0),0),0)</f>
        <v>0</v>
      </c>
      <c r="AU3646" s="45" t="str">
        <f>_xlfn.XLOOKUP(U3646,'Lista Suspensa'!$AA$20:$AA$23,'Lista Suspensa'!$AB$20:$AB$23,"N/A")</f>
        <v>S</v>
      </c>
    </row>
    <row r="3647" spans="1:47" ht="12" customHeight="1" x14ac:dyDescent="0.3">
      <c r="A3647" s="87" t="s">
        <v>47</v>
      </c>
      <c r="B3647" s="88">
        <v>46104</v>
      </c>
      <c r="C3647" s="89" t="s">
        <v>48</v>
      </c>
      <c r="D3647" s="89" t="s">
        <v>49</v>
      </c>
      <c r="E3647" s="189">
        <v>89509592</v>
      </c>
      <c r="F3647" s="197" t="s">
        <v>8979</v>
      </c>
      <c r="G3647" s="90">
        <v>19184882824</v>
      </c>
      <c r="H3647" s="91">
        <v>28538</v>
      </c>
      <c r="I3647" s="89"/>
      <c r="J3647" s="89" t="s">
        <v>84</v>
      </c>
      <c r="K3647" s="89" t="s">
        <v>52</v>
      </c>
      <c r="L3647" s="89" t="s">
        <v>85</v>
      </c>
      <c r="M3647" s="89" t="s">
        <v>4941</v>
      </c>
      <c r="N3647" s="89" t="s">
        <v>449</v>
      </c>
      <c r="O3647" s="92" t="s">
        <v>8980</v>
      </c>
      <c r="P3647" s="93" t="s">
        <v>57</v>
      </c>
      <c r="Q3647" s="110" t="s">
        <v>5322</v>
      </c>
      <c r="R3647" s="94"/>
      <c r="S3647" s="95">
        <v>46168</v>
      </c>
      <c r="T3647" s="95" t="s">
        <v>5203</v>
      </c>
      <c r="U3647" s="95" t="s">
        <v>1125</v>
      </c>
      <c r="V3647" s="91">
        <v>46156</v>
      </c>
      <c r="W3647" s="91">
        <v>46164</v>
      </c>
      <c r="X3647" s="91">
        <v>46168</v>
      </c>
      <c r="Y3647" s="96"/>
      <c r="Z3647" s="89"/>
      <c r="AA3647" s="95"/>
      <c r="AB3647" s="89"/>
      <c r="AC3647" s="109"/>
      <c r="AD3647" s="89"/>
      <c r="AE3647" s="89"/>
      <c r="AF3647" s="191"/>
      <c r="AG3647" s="194"/>
      <c r="AH3647" s="193"/>
      <c r="AI3647" s="97"/>
      <c r="AJ3647" s="97"/>
      <c r="AK3647" s="97"/>
      <c r="AL3647" s="45" t="s">
        <v>67</v>
      </c>
      <c r="AM3647" s="160" t="str">
        <f>MONTH(B3647)&amp;"/"&amp;YEAR(B3647)</f>
        <v>3/2026</v>
      </c>
      <c r="AN3647" s="45">
        <f>WEEKNUM(B3647)-WEEKNUM(EOMONTH(B3647,-1)+1)+1</f>
        <v>4</v>
      </c>
      <c r="AO3647" s="45" t="str">
        <f>MONTH(R3647)&amp;"/"&amp;YEAR(R3647)</f>
        <v>1/1900</v>
      </c>
      <c r="AP3647" s="45" t="e">
        <f>WEEKNUM(R3647)-WEEKNUM(EOMONTH(R3647,-1)+1)+1</f>
        <v>#NUM!</v>
      </c>
      <c r="AQ3647" s="45">
        <f>IF(AU3647="S",IF(Q3647="1. Aceitou o programa",R3647-B3647,0),0)</f>
        <v>0</v>
      </c>
      <c r="AR3647" s="45">
        <f>IF(AU3647="S",IF(AND(S3647&lt;&gt;"",R3647&lt;&gt;""),S3647-R3647,0),0)</f>
        <v>0</v>
      </c>
      <c r="AS3647" s="45">
        <f>IF(AU3647="S",IF(Q3647="1. Aceitou o programa",IF(OR(X3647="Não se Aplica",X3647=""),IF(OR(W3647="Não se Aplica",W3647=""),0,W3647-V3647),AVERAGE(X3647-W3647,W3647-V3647)),0),0)</f>
        <v>0</v>
      </c>
      <c r="AT3647" s="45">
        <f>IF(AU3647="S",IF(AND(Q3647="1. Aceitou o programa",AB3647="Realizada"),IFERROR(IF(AA3647="",0,AA3647-R3647),0),0),0)</f>
        <v>0</v>
      </c>
      <c r="AU3647" s="45" t="str">
        <f>_xlfn.XLOOKUP(U3647,'Lista Suspensa'!$AA$20:$AA$23,'Lista Suspensa'!$AB$20:$AB$23,"N/A")</f>
        <v>S</v>
      </c>
    </row>
    <row r="3648" spans="1:47" ht="12" customHeight="1" x14ac:dyDescent="0.3">
      <c r="A3648" s="87" t="s">
        <v>47</v>
      </c>
      <c r="B3648" s="88">
        <v>46104</v>
      </c>
      <c r="C3648" s="89" t="s">
        <v>48</v>
      </c>
      <c r="D3648" s="89" t="s">
        <v>49</v>
      </c>
      <c r="E3648" s="189">
        <v>87621749</v>
      </c>
      <c r="F3648" s="197" t="s">
        <v>8981</v>
      </c>
      <c r="G3648" s="90">
        <v>87464659872</v>
      </c>
      <c r="H3648" s="91">
        <v>18941</v>
      </c>
      <c r="I3648" s="89"/>
      <c r="J3648" s="89" t="s">
        <v>84</v>
      </c>
      <c r="K3648" s="89" t="s">
        <v>52</v>
      </c>
      <c r="L3648" s="89" t="s">
        <v>53</v>
      </c>
      <c r="M3648" s="89" t="s">
        <v>1445</v>
      </c>
      <c r="N3648" s="89" t="s">
        <v>150</v>
      </c>
      <c r="O3648" s="92" t="s">
        <v>8982</v>
      </c>
      <c r="P3648" s="93" t="s">
        <v>57</v>
      </c>
      <c r="Q3648" s="110" t="s">
        <v>5322</v>
      </c>
      <c r="R3648" s="94"/>
      <c r="S3648" s="95">
        <v>46168</v>
      </c>
      <c r="T3648" s="95" t="s">
        <v>5203</v>
      </c>
      <c r="U3648" s="95" t="s">
        <v>1125</v>
      </c>
      <c r="V3648" s="91">
        <v>46156</v>
      </c>
      <c r="W3648" s="91">
        <v>46164</v>
      </c>
      <c r="X3648" s="91">
        <v>46168</v>
      </c>
      <c r="Y3648" s="96"/>
      <c r="Z3648" s="89"/>
      <c r="AA3648" s="95"/>
      <c r="AB3648" s="89"/>
      <c r="AC3648" s="109"/>
      <c r="AD3648" s="89"/>
      <c r="AE3648" s="89"/>
      <c r="AF3648" s="191"/>
      <c r="AG3648" s="194"/>
      <c r="AH3648" s="193"/>
      <c r="AI3648" s="97"/>
      <c r="AJ3648" s="97"/>
      <c r="AK3648" s="97"/>
      <c r="AL3648" s="45" t="s">
        <v>67</v>
      </c>
      <c r="AM3648" s="160" t="str">
        <f>MONTH(B3648)&amp;"/"&amp;YEAR(B3648)</f>
        <v>3/2026</v>
      </c>
      <c r="AN3648" s="45">
        <f>WEEKNUM(B3648)-WEEKNUM(EOMONTH(B3648,-1)+1)+1</f>
        <v>4</v>
      </c>
      <c r="AO3648" s="45" t="str">
        <f>MONTH(R3648)&amp;"/"&amp;YEAR(R3648)</f>
        <v>1/1900</v>
      </c>
      <c r="AP3648" s="45" t="e">
        <f>WEEKNUM(R3648)-WEEKNUM(EOMONTH(R3648,-1)+1)+1</f>
        <v>#NUM!</v>
      </c>
      <c r="AQ3648" s="45">
        <f>IF(AU3648="S",IF(Q3648="1. Aceitou o programa",R3648-B3648,0),0)</f>
        <v>0</v>
      </c>
      <c r="AR3648" s="45">
        <f>IF(AU3648="S",IF(AND(S3648&lt;&gt;"",R3648&lt;&gt;""),S3648-R3648,0),0)</f>
        <v>0</v>
      </c>
      <c r="AS3648" s="45">
        <f>IF(AU3648="S",IF(Q3648="1. Aceitou o programa",IF(OR(X3648="Não se Aplica",X3648=""),IF(OR(W3648="Não se Aplica",W3648=""),0,W3648-V3648),AVERAGE(X3648-W3648,W3648-V3648)),0),0)</f>
        <v>0</v>
      </c>
      <c r="AT3648" s="45">
        <f>IF(AU3648="S",IF(AND(Q3648="1. Aceitou o programa",AB3648="Realizada"),IFERROR(IF(AA3648="",0,AA3648-R3648),0),0),0)</f>
        <v>0</v>
      </c>
      <c r="AU3648" s="45" t="str">
        <f>_xlfn.XLOOKUP(U3648,'Lista Suspensa'!$AA$20:$AA$23,'Lista Suspensa'!$AB$20:$AB$23,"N/A")</f>
        <v>S</v>
      </c>
    </row>
    <row r="3649" spans="1:47" ht="12" customHeight="1" x14ac:dyDescent="0.3">
      <c r="A3649" s="87" t="s">
        <v>47</v>
      </c>
      <c r="B3649" s="88">
        <v>46104</v>
      </c>
      <c r="C3649" s="89" t="s">
        <v>48</v>
      </c>
      <c r="D3649" s="89" t="s">
        <v>49</v>
      </c>
      <c r="E3649" s="189">
        <v>87488916</v>
      </c>
      <c r="F3649" s="197" t="s">
        <v>8983</v>
      </c>
      <c r="G3649" s="90">
        <v>65128168549</v>
      </c>
      <c r="H3649" s="91">
        <v>26134</v>
      </c>
      <c r="I3649" s="89"/>
      <c r="J3649" s="89" t="s">
        <v>84</v>
      </c>
      <c r="K3649" s="89" t="s">
        <v>52</v>
      </c>
      <c r="L3649" s="89" t="s">
        <v>85</v>
      </c>
      <c r="M3649" s="89" t="s">
        <v>2960</v>
      </c>
      <c r="N3649" s="89" t="s">
        <v>150</v>
      </c>
      <c r="O3649" s="92" t="s">
        <v>8984</v>
      </c>
      <c r="P3649" s="93" t="s">
        <v>57</v>
      </c>
      <c r="Q3649" s="110" t="s">
        <v>5322</v>
      </c>
      <c r="R3649" s="94"/>
      <c r="S3649" s="95">
        <v>46168</v>
      </c>
      <c r="T3649" s="95" t="s">
        <v>5203</v>
      </c>
      <c r="U3649" s="95" t="s">
        <v>1125</v>
      </c>
      <c r="V3649" s="91">
        <v>46156</v>
      </c>
      <c r="W3649" s="91">
        <v>46164</v>
      </c>
      <c r="X3649" s="91">
        <v>46168</v>
      </c>
      <c r="Y3649" s="96" t="s">
        <v>5548</v>
      </c>
      <c r="Z3649" s="89"/>
      <c r="AA3649" s="95"/>
      <c r="AB3649" s="89"/>
      <c r="AC3649" s="109"/>
      <c r="AD3649" s="89"/>
      <c r="AE3649" s="89"/>
      <c r="AF3649" s="191"/>
      <c r="AG3649" s="194"/>
      <c r="AH3649" s="193"/>
      <c r="AI3649" s="97"/>
      <c r="AJ3649" s="97"/>
      <c r="AK3649" s="97"/>
      <c r="AL3649" s="45" t="s">
        <v>67</v>
      </c>
      <c r="AM3649" s="160" t="str">
        <f>MONTH(B3649)&amp;"/"&amp;YEAR(B3649)</f>
        <v>3/2026</v>
      </c>
      <c r="AN3649" s="45">
        <f>WEEKNUM(B3649)-WEEKNUM(EOMONTH(B3649,-1)+1)+1</f>
        <v>4</v>
      </c>
      <c r="AO3649" s="45" t="str">
        <f>MONTH(R3649)&amp;"/"&amp;YEAR(R3649)</f>
        <v>1/1900</v>
      </c>
      <c r="AP3649" s="45" t="e">
        <f>WEEKNUM(R3649)-WEEKNUM(EOMONTH(R3649,-1)+1)+1</f>
        <v>#NUM!</v>
      </c>
      <c r="AQ3649" s="45">
        <f>IF(AU3649="S",IF(Q3649="1. Aceitou o programa",R3649-B3649,0),0)</f>
        <v>0</v>
      </c>
      <c r="AR3649" s="45">
        <f>IF(AU3649="S",IF(AND(S3649&lt;&gt;"",R3649&lt;&gt;""),S3649-R3649,0),0)</f>
        <v>0</v>
      </c>
      <c r="AS3649" s="45">
        <f>IF(AU3649="S",IF(Q3649="1. Aceitou o programa",IF(OR(X3649="Não se Aplica",X3649=""),IF(OR(W3649="Não se Aplica",W3649=""),0,W3649-V3649),AVERAGE(X3649-W3649,W3649-V3649)),0),0)</f>
        <v>0</v>
      </c>
      <c r="AT3649" s="45">
        <f>IF(AU3649="S",IF(AND(Q3649="1. Aceitou o programa",AB3649="Realizada"),IFERROR(IF(AA3649="",0,AA3649-R3649),0),0),0)</f>
        <v>0</v>
      </c>
      <c r="AU3649" s="45" t="str">
        <f>_xlfn.XLOOKUP(U3649,'Lista Suspensa'!$AA$20:$AA$23,'Lista Suspensa'!$AB$20:$AB$23,"N/A")</f>
        <v>S</v>
      </c>
    </row>
    <row r="3650" spans="1:47" ht="12" customHeight="1" x14ac:dyDescent="0.3">
      <c r="A3650" s="87" t="s">
        <v>47</v>
      </c>
      <c r="B3650" s="88">
        <v>46104</v>
      </c>
      <c r="C3650" s="89" t="s">
        <v>48</v>
      </c>
      <c r="D3650" s="89" t="s">
        <v>49</v>
      </c>
      <c r="E3650" s="189">
        <v>93769476</v>
      </c>
      <c r="F3650" s="197" t="s">
        <v>8985</v>
      </c>
      <c r="G3650" s="90">
        <v>85322024468</v>
      </c>
      <c r="H3650" s="91">
        <v>26616</v>
      </c>
      <c r="I3650" s="89"/>
      <c r="J3650" s="89" t="s">
        <v>84</v>
      </c>
      <c r="K3650" s="89" t="s">
        <v>76</v>
      </c>
      <c r="L3650" s="89" t="s">
        <v>95</v>
      </c>
      <c r="M3650" s="89" t="s">
        <v>4592</v>
      </c>
      <c r="N3650" s="89" t="s">
        <v>331</v>
      </c>
      <c r="O3650" s="92" t="s">
        <v>8986</v>
      </c>
      <c r="P3650" s="93" t="s">
        <v>57</v>
      </c>
      <c r="Q3650" s="110" t="s">
        <v>5322</v>
      </c>
      <c r="R3650" s="94"/>
      <c r="S3650" s="95">
        <v>46168</v>
      </c>
      <c r="T3650" s="95" t="s">
        <v>5203</v>
      </c>
      <c r="U3650" s="95" t="s">
        <v>1125</v>
      </c>
      <c r="V3650" s="91">
        <v>46114</v>
      </c>
      <c r="W3650" s="91">
        <v>46160</v>
      </c>
      <c r="X3650" s="91">
        <v>46167</v>
      </c>
      <c r="Y3650" s="96" t="s">
        <v>5548</v>
      </c>
      <c r="Z3650" s="89"/>
      <c r="AA3650" s="95"/>
      <c r="AB3650" s="89"/>
      <c r="AC3650" s="109"/>
      <c r="AD3650" s="89"/>
      <c r="AE3650" s="89"/>
      <c r="AF3650" s="191"/>
      <c r="AG3650" s="194"/>
      <c r="AH3650" s="193"/>
      <c r="AI3650" s="97"/>
      <c r="AJ3650" s="97"/>
      <c r="AK3650" s="97"/>
      <c r="AL3650" s="45" t="s">
        <v>67</v>
      </c>
      <c r="AM3650" s="160" t="str">
        <f>MONTH(B3650)&amp;"/"&amp;YEAR(B3650)</f>
        <v>3/2026</v>
      </c>
      <c r="AN3650" s="45">
        <f>WEEKNUM(B3650)-WEEKNUM(EOMONTH(B3650,-1)+1)+1</f>
        <v>4</v>
      </c>
      <c r="AO3650" s="45" t="str">
        <f>MONTH(R3650)&amp;"/"&amp;YEAR(R3650)</f>
        <v>1/1900</v>
      </c>
      <c r="AP3650" s="45" t="e">
        <f>WEEKNUM(R3650)-WEEKNUM(EOMONTH(R3650,-1)+1)+1</f>
        <v>#NUM!</v>
      </c>
      <c r="AQ3650" s="45">
        <f>IF(AU3650="S",IF(Q3650="1. Aceitou o programa",R3650-B3650,0),0)</f>
        <v>0</v>
      </c>
      <c r="AR3650" s="45">
        <f>IF(AU3650="S",IF(AND(S3650&lt;&gt;"",R3650&lt;&gt;""),S3650-R3650,0),0)</f>
        <v>0</v>
      </c>
      <c r="AS3650" s="45">
        <f>IF(AU3650="S",IF(Q3650="1. Aceitou o programa",IF(OR(X3650="Não se Aplica",X3650=""),IF(OR(W3650="Não se Aplica",W3650=""),0,W3650-V3650),AVERAGE(X3650-W3650,W3650-V3650)),0),0)</f>
        <v>0</v>
      </c>
      <c r="AT3650" s="45">
        <f>IF(AU3650="S",IF(AND(Q3650="1. Aceitou o programa",AB3650="Realizada"),IFERROR(IF(AA3650="",0,AA3650-R3650),0),0),0)</f>
        <v>0</v>
      </c>
      <c r="AU3650" s="45" t="str">
        <f>_xlfn.XLOOKUP(U3650,'Lista Suspensa'!$AA$20:$AA$23,'Lista Suspensa'!$AB$20:$AB$23,"N/A")</f>
        <v>S</v>
      </c>
    </row>
    <row r="3651" spans="1:47" ht="12" customHeight="1" x14ac:dyDescent="0.3">
      <c r="A3651" s="87" t="s">
        <v>47</v>
      </c>
      <c r="B3651" s="88">
        <v>46104</v>
      </c>
      <c r="C3651" s="89" t="s">
        <v>48</v>
      </c>
      <c r="D3651" s="89" t="s">
        <v>49</v>
      </c>
      <c r="E3651" s="189">
        <v>94621013</v>
      </c>
      <c r="F3651" s="197" t="s">
        <v>8987</v>
      </c>
      <c r="G3651" s="90">
        <v>44548828869</v>
      </c>
      <c r="H3651" s="91">
        <v>34019</v>
      </c>
      <c r="I3651" s="89"/>
      <c r="J3651" s="89" t="s">
        <v>84</v>
      </c>
      <c r="K3651" s="89" t="s">
        <v>52</v>
      </c>
      <c r="L3651" s="89" t="s">
        <v>53</v>
      </c>
      <c r="M3651" s="89" t="s">
        <v>1135</v>
      </c>
      <c r="N3651" s="89" t="s">
        <v>291</v>
      </c>
      <c r="O3651" s="92" t="s">
        <v>8988</v>
      </c>
      <c r="P3651" s="93" t="s">
        <v>57</v>
      </c>
      <c r="Q3651" s="110" t="s">
        <v>5322</v>
      </c>
      <c r="R3651" s="94"/>
      <c r="S3651" s="95">
        <v>46168</v>
      </c>
      <c r="T3651" s="95" t="s">
        <v>5203</v>
      </c>
      <c r="U3651" s="95" t="s">
        <v>1125</v>
      </c>
      <c r="V3651" s="91">
        <v>46156</v>
      </c>
      <c r="W3651" s="91">
        <v>46164</v>
      </c>
      <c r="X3651" s="91">
        <v>46168</v>
      </c>
      <c r="Y3651" s="96"/>
      <c r="Z3651" s="89"/>
      <c r="AA3651" s="95"/>
      <c r="AB3651" s="89"/>
      <c r="AC3651" s="109"/>
      <c r="AD3651" s="89"/>
      <c r="AE3651" s="89"/>
      <c r="AF3651" s="191"/>
      <c r="AG3651" s="194"/>
      <c r="AH3651" s="193"/>
      <c r="AI3651" s="97"/>
      <c r="AJ3651" s="97"/>
      <c r="AK3651" s="97"/>
      <c r="AL3651" s="45" t="s">
        <v>67</v>
      </c>
      <c r="AM3651" s="160" t="str">
        <f>MONTH(B3651)&amp;"/"&amp;YEAR(B3651)</f>
        <v>3/2026</v>
      </c>
      <c r="AN3651" s="45">
        <f>WEEKNUM(B3651)-WEEKNUM(EOMONTH(B3651,-1)+1)+1</f>
        <v>4</v>
      </c>
      <c r="AO3651" s="45" t="str">
        <f>MONTH(R3651)&amp;"/"&amp;YEAR(R3651)</f>
        <v>1/1900</v>
      </c>
      <c r="AP3651" s="45" t="e">
        <f>WEEKNUM(R3651)-WEEKNUM(EOMONTH(R3651,-1)+1)+1</f>
        <v>#NUM!</v>
      </c>
      <c r="AQ3651" s="45">
        <f>IF(AU3651="S",IF(Q3651="1. Aceitou o programa",R3651-B3651,0),0)</f>
        <v>0</v>
      </c>
      <c r="AR3651" s="45">
        <f>IF(AU3651="S",IF(AND(S3651&lt;&gt;"",R3651&lt;&gt;""),S3651-R3651,0),0)</f>
        <v>0</v>
      </c>
      <c r="AS3651" s="45">
        <f>IF(AU3651="S",IF(Q3651="1. Aceitou o programa",IF(OR(X3651="Não se Aplica",X3651=""),IF(OR(W3651="Não se Aplica",W3651=""),0,W3651-V3651),AVERAGE(X3651-W3651,W3651-V3651)),0),0)</f>
        <v>0</v>
      </c>
      <c r="AT3651" s="45">
        <f>IF(AU3651="S",IF(AND(Q3651="1. Aceitou o programa",AB3651="Realizada"),IFERROR(IF(AA3651="",0,AA3651-R3651),0),0),0)</f>
        <v>0</v>
      </c>
      <c r="AU3651" s="45" t="str">
        <f>_xlfn.XLOOKUP(U3651,'Lista Suspensa'!$AA$20:$AA$23,'Lista Suspensa'!$AB$20:$AB$23,"N/A")</f>
        <v>S</v>
      </c>
    </row>
    <row r="3652" spans="1:47" ht="12" customHeight="1" x14ac:dyDescent="0.3">
      <c r="A3652" s="87" t="s">
        <v>47</v>
      </c>
      <c r="B3652" s="88">
        <v>46104</v>
      </c>
      <c r="C3652" s="89" t="s">
        <v>48</v>
      </c>
      <c r="D3652" s="89" t="s">
        <v>49</v>
      </c>
      <c r="E3652" s="189">
        <v>87682401</v>
      </c>
      <c r="F3652" s="197" t="s">
        <v>8989</v>
      </c>
      <c r="G3652" s="90">
        <v>35434288882</v>
      </c>
      <c r="H3652" s="91">
        <v>32297</v>
      </c>
      <c r="I3652" s="89"/>
      <c r="J3652" s="89" t="s">
        <v>51</v>
      </c>
      <c r="K3652" s="89" t="s">
        <v>52</v>
      </c>
      <c r="L3652" s="89" t="s">
        <v>85</v>
      </c>
      <c r="M3652" s="89" t="s">
        <v>6510</v>
      </c>
      <c r="N3652" s="89" t="s">
        <v>137</v>
      </c>
      <c r="O3652" s="92" t="s">
        <v>8990</v>
      </c>
      <c r="P3652" s="93" t="s">
        <v>57</v>
      </c>
      <c r="Q3652" s="110" t="s">
        <v>5322</v>
      </c>
      <c r="R3652" s="94"/>
      <c r="S3652" s="95">
        <v>46168</v>
      </c>
      <c r="T3652" s="95" t="s">
        <v>5203</v>
      </c>
      <c r="U3652" s="95" t="s">
        <v>1125</v>
      </c>
      <c r="V3652" s="91">
        <v>46156</v>
      </c>
      <c r="W3652" s="91">
        <v>46164</v>
      </c>
      <c r="X3652" s="91">
        <v>46168</v>
      </c>
      <c r="Y3652" s="96"/>
      <c r="Z3652" s="89"/>
      <c r="AA3652" s="95"/>
      <c r="AB3652" s="89"/>
      <c r="AC3652" s="109"/>
      <c r="AD3652" s="89"/>
      <c r="AE3652" s="89"/>
      <c r="AF3652" s="191"/>
      <c r="AG3652" s="194"/>
      <c r="AH3652" s="193"/>
      <c r="AI3652" s="97"/>
      <c r="AJ3652" s="97"/>
      <c r="AK3652" s="97"/>
      <c r="AL3652" s="45" t="s">
        <v>67</v>
      </c>
      <c r="AM3652" s="160" t="str">
        <f>MONTH(B3652)&amp;"/"&amp;YEAR(B3652)</f>
        <v>3/2026</v>
      </c>
      <c r="AN3652" s="45">
        <f>WEEKNUM(B3652)-WEEKNUM(EOMONTH(B3652,-1)+1)+1</f>
        <v>4</v>
      </c>
      <c r="AO3652" s="45" t="str">
        <f>MONTH(R3652)&amp;"/"&amp;YEAR(R3652)</f>
        <v>1/1900</v>
      </c>
      <c r="AP3652" s="45" t="e">
        <f>WEEKNUM(R3652)-WEEKNUM(EOMONTH(R3652,-1)+1)+1</f>
        <v>#NUM!</v>
      </c>
      <c r="AQ3652" s="45">
        <f>IF(AU3652="S",IF(Q3652="1. Aceitou o programa",R3652-B3652,0),0)</f>
        <v>0</v>
      </c>
      <c r="AR3652" s="45">
        <f>IF(AU3652="S",IF(AND(S3652&lt;&gt;"",R3652&lt;&gt;""),S3652-R3652,0),0)</f>
        <v>0</v>
      </c>
      <c r="AS3652" s="45">
        <f>IF(AU3652="S",IF(Q3652="1. Aceitou o programa",IF(OR(X3652="Não se Aplica",X3652=""),IF(OR(W3652="Não se Aplica",W3652=""),0,W3652-V3652),AVERAGE(X3652-W3652,W3652-V3652)),0),0)</f>
        <v>0</v>
      </c>
      <c r="AT3652" s="45">
        <f>IF(AU3652="S",IF(AND(Q3652="1. Aceitou o programa",AB3652="Realizada"),IFERROR(IF(AA3652="",0,AA3652-R3652),0),0),0)</f>
        <v>0</v>
      </c>
      <c r="AU3652" s="45" t="str">
        <f>_xlfn.XLOOKUP(U3652,'Lista Suspensa'!$AA$20:$AA$23,'Lista Suspensa'!$AB$20:$AB$23,"N/A")</f>
        <v>S</v>
      </c>
    </row>
    <row r="3653" spans="1:47" ht="12" customHeight="1" x14ac:dyDescent="0.3">
      <c r="A3653" s="87" t="s">
        <v>47</v>
      </c>
      <c r="B3653" s="88">
        <v>46104</v>
      </c>
      <c r="C3653" s="89" t="s">
        <v>48</v>
      </c>
      <c r="D3653" s="89" t="s">
        <v>49</v>
      </c>
      <c r="E3653" s="189">
        <v>87682855</v>
      </c>
      <c r="F3653" s="197" t="s">
        <v>8991</v>
      </c>
      <c r="G3653" s="90">
        <v>67345697800</v>
      </c>
      <c r="H3653" s="91">
        <v>18472</v>
      </c>
      <c r="I3653" s="89"/>
      <c r="J3653" s="89" t="s">
        <v>51</v>
      </c>
      <c r="K3653" s="89" t="s">
        <v>52</v>
      </c>
      <c r="L3653" s="89" t="s">
        <v>85</v>
      </c>
      <c r="M3653" s="89" t="s">
        <v>3040</v>
      </c>
      <c r="N3653" s="89" t="s">
        <v>176</v>
      </c>
      <c r="O3653" s="92" t="s">
        <v>8992</v>
      </c>
      <c r="P3653" s="93" t="s">
        <v>57</v>
      </c>
      <c r="Q3653" s="110" t="s">
        <v>5322</v>
      </c>
      <c r="R3653" s="94"/>
      <c r="S3653" s="95">
        <v>46168</v>
      </c>
      <c r="T3653" s="95" t="s">
        <v>5203</v>
      </c>
      <c r="U3653" s="95" t="s">
        <v>1125</v>
      </c>
      <c r="V3653" s="91">
        <v>46156</v>
      </c>
      <c r="W3653" s="91">
        <v>46164</v>
      </c>
      <c r="X3653" s="91">
        <v>46168</v>
      </c>
      <c r="Y3653" s="96"/>
      <c r="Z3653" s="89"/>
      <c r="AA3653" s="95"/>
      <c r="AB3653" s="89"/>
      <c r="AC3653" s="109"/>
      <c r="AD3653" s="89"/>
      <c r="AE3653" s="89"/>
      <c r="AF3653" s="191"/>
      <c r="AG3653" s="194"/>
      <c r="AH3653" s="193"/>
      <c r="AI3653" s="97"/>
      <c r="AJ3653" s="97"/>
      <c r="AK3653" s="97"/>
      <c r="AL3653" s="45" t="s">
        <v>67</v>
      </c>
      <c r="AM3653" s="160" t="str">
        <f>MONTH(B3653)&amp;"/"&amp;YEAR(B3653)</f>
        <v>3/2026</v>
      </c>
      <c r="AN3653" s="45">
        <f>WEEKNUM(B3653)-WEEKNUM(EOMONTH(B3653,-1)+1)+1</f>
        <v>4</v>
      </c>
      <c r="AO3653" s="45" t="str">
        <f>MONTH(R3653)&amp;"/"&amp;YEAR(R3653)</f>
        <v>1/1900</v>
      </c>
      <c r="AP3653" s="45" t="e">
        <f>WEEKNUM(R3653)-WEEKNUM(EOMONTH(R3653,-1)+1)+1</f>
        <v>#NUM!</v>
      </c>
      <c r="AQ3653" s="45">
        <f>IF(AU3653="S",IF(Q3653="1. Aceitou o programa",R3653-B3653,0),0)</f>
        <v>0</v>
      </c>
      <c r="AR3653" s="45">
        <f>IF(AU3653="S",IF(AND(S3653&lt;&gt;"",R3653&lt;&gt;""),S3653-R3653,0),0)</f>
        <v>0</v>
      </c>
      <c r="AS3653" s="45">
        <f>IF(AU3653="S",IF(Q3653="1. Aceitou o programa",IF(OR(X3653="Não se Aplica",X3653=""),IF(OR(W3653="Não se Aplica",W3653=""),0,W3653-V3653),AVERAGE(X3653-W3653,W3653-V3653)),0),0)</f>
        <v>0</v>
      </c>
      <c r="AT3653" s="45">
        <f>IF(AU3653="S",IF(AND(Q3653="1. Aceitou o programa",AB3653="Realizada"),IFERROR(IF(AA3653="",0,AA3653-R3653),0),0),0)</f>
        <v>0</v>
      </c>
      <c r="AU3653" s="45" t="str">
        <f>_xlfn.XLOOKUP(U3653,'Lista Suspensa'!$AA$20:$AA$23,'Lista Suspensa'!$AB$20:$AB$23,"N/A")</f>
        <v>S</v>
      </c>
    </row>
    <row r="3654" spans="1:47" ht="12" customHeight="1" x14ac:dyDescent="0.3">
      <c r="A3654" s="87" t="s">
        <v>47</v>
      </c>
      <c r="B3654" s="88">
        <v>46104</v>
      </c>
      <c r="C3654" s="89" t="s">
        <v>48</v>
      </c>
      <c r="D3654" s="89" t="s">
        <v>49</v>
      </c>
      <c r="E3654" s="189">
        <v>87699707</v>
      </c>
      <c r="F3654" s="197" t="s">
        <v>8993</v>
      </c>
      <c r="G3654" s="90">
        <v>27605948824</v>
      </c>
      <c r="H3654" s="91">
        <v>29412</v>
      </c>
      <c r="I3654" s="89"/>
      <c r="J3654" s="89" t="s">
        <v>51</v>
      </c>
      <c r="K3654" s="89" t="s">
        <v>52</v>
      </c>
      <c r="L3654" s="89" t="s">
        <v>69</v>
      </c>
      <c r="M3654" s="89" t="s">
        <v>8994</v>
      </c>
      <c r="N3654" s="89" t="s">
        <v>137</v>
      </c>
      <c r="O3654" s="92" t="s">
        <v>8995</v>
      </c>
      <c r="P3654" s="93" t="s">
        <v>57</v>
      </c>
      <c r="Q3654" s="110" t="s">
        <v>5322</v>
      </c>
      <c r="R3654" s="94"/>
      <c r="S3654" s="95">
        <v>46168</v>
      </c>
      <c r="T3654" s="95" t="s">
        <v>5203</v>
      </c>
      <c r="U3654" s="95" t="s">
        <v>1125</v>
      </c>
      <c r="V3654" s="91">
        <v>46156</v>
      </c>
      <c r="W3654" s="91">
        <v>46164</v>
      </c>
      <c r="X3654" s="91">
        <v>46168</v>
      </c>
      <c r="Y3654" s="96"/>
      <c r="Z3654" s="89"/>
      <c r="AA3654" s="95"/>
      <c r="AB3654" s="89"/>
      <c r="AC3654" s="109"/>
      <c r="AD3654" s="89"/>
      <c r="AE3654" s="89"/>
      <c r="AF3654" s="191"/>
      <c r="AG3654" s="194"/>
      <c r="AH3654" s="193"/>
      <c r="AI3654" s="97"/>
      <c r="AJ3654" s="97"/>
      <c r="AK3654" s="97"/>
      <c r="AL3654" s="45" t="s">
        <v>67</v>
      </c>
      <c r="AM3654" s="160" t="str">
        <f>MONTH(B3654)&amp;"/"&amp;YEAR(B3654)</f>
        <v>3/2026</v>
      </c>
      <c r="AN3654" s="45">
        <f>WEEKNUM(B3654)-WEEKNUM(EOMONTH(B3654,-1)+1)+1</f>
        <v>4</v>
      </c>
      <c r="AO3654" s="45" t="str">
        <f>MONTH(R3654)&amp;"/"&amp;YEAR(R3654)</f>
        <v>1/1900</v>
      </c>
      <c r="AP3654" s="45" t="e">
        <f>WEEKNUM(R3654)-WEEKNUM(EOMONTH(R3654,-1)+1)+1</f>
        <v>#NUM!</v>
      </c>
      <c r="AQ3654" s="45">
        <f>IF(AU3654="S",IF(Q3654="1. Aceitou o programa",R3654-B3654,0),0)</f>
        <v>0</v>
      </c>
      <c r="AR3654" s="45">
        <f>IF(AU3654="S",IF(AND(S3654&lt;&gt;"",R3654&lt;&gt;""),S3654-R3654,0),0)</f>
        <v>0</v>
      </c>
      <c r="AS3654" s="45">
        <f>IF(AU3654="S",IF(Q3654="1. Aceitou o programa",IF(OR(X3654="Não se Aplica",X3654=""),IF(OR(W3654="Não se Aplica",W3654=""),0,W3654-V3654),AVERAGE(X3654-W3654,W3654-V3654)),0),0)</f>
        <v>0</v>
      </c>
      <c r="AT3654" s="45">
        <f>IF(AU3654="S",IF(AND(Q3654="1. Aceitou o programa",AB3654="Realizada"),IFERROR(IF(AA3654="",0,AA3654-R3654),0),0),0)</f>
        <v>0</v>
      </c>
      <c r="AU3654" s="45" t="str">
        <f>_xlfn.XLOOKUP(U3654,'Lista Suspensa'!$AA$20:$AA$23,'Lista Suspensa'!$AB$20:$AB$23,"N/A")</f>
        <v>S</v>
      </c>
    </row>
    <row r="3655" spans="1:47" ht="12" customHeight="1" x14ac:dyDescent="0.3">
      <c r="A3655" s="87" t="s">
        <v>47</v>
      </c>
      <c r="B3655" s="88">
        <v>46104</v>
      </c>
      <c r="C3655" s="89" t="s">
        <v>48</v>
      </c>
      <c r="D3655" s="89" t="s">
        <v>49</v>
      </c>
      <c r="E3655" s="189">
        <v>87702122</v>
      </c>
      <c r="F3655" s="197" t="s">
        <v>8996</v>
      </c>
      <c r="G3655" s="90">
        <v>38883412800</v>
      </c>
      <c r="H3655" s="91">
        <v>32999</v>
      </c>
      <c r="I3655" s="89"/>
      <c r="J3655" s="89" t="s">
        <v>84</v>
      </c>
      <c r="K3655" s="89" t="s">
        <v>52</v>
      </c>
      <c r="L3655" s="89" t="s">
        <v>85</v>
      </c>
      <c r="M3655" s="89" t="s">
        <v>317</v>
      </c>
      <c r="N3655" s="89" t="s">
        <v>137</v>
      </c>
      <c r="O3655" s="92" t="s">
        <v>8997</v>
      </c>
      <c r="P3655" s="93" t="s">
        <v>57</v>
      </c>
      <c r="Q3655" s="110" t="s">
        <v>5322</v>
      </c>
      <c r="R3655" s="94"/>
      <c r="S3655" s="95">
        <v>46168</v>
      </c>
      <c r="T3655" s="95" t="s">
        <v>5203</v>
      </c>
      <c r="U3655" s="95" t="s">
        <v>1125</v>
      </c>
      <c r="V3655" s="91">
        <v>46156</v>
      </c>
      <c r="W3655" s="91">
        <v>46164</v>
      </c>
      <c r="X3655" s="91">
        <v>46168</v>
      </c>
      <c r="Y3655" s="96"/>
      <c r="Z3655" s="89"/>
      <c r="AA3655" s="95"/>
      <c r="AB3655" s="89"/>
      <c r="AC3655" s="109"/>
      <c r="AD3655" s="89"/>
      <c r="AE3655" s="89"/>
      <c r="AF3655" s="191"/>
      <c r="AG3655" s="194"/>
      <c r="AH3655" s="193"/>
      <c r="AI3655" s="97"/>
      <c r="AJ3655" s="97"/>
      <c r="AK3655" s="97"/>
      <c r="AL3655" s="45" t="s">
        <v>67</v>
      </c>
      <c r="AM3655" s="160" t="str">
        <f>MONTH(B3655)&amp;"/"&amp;YEAR(B3655)</f>
        <v>3/2026</v>
      </c>
      <c r="AN3655" s="45">
        <f>WEEKNUM(B3655)-WEEKNUM(EOMONTH(B3655,-1)+1)+1</f>
        <v>4</v>
      </c>
      <c r="AO3655" s="45" t="str">
        <f>MONTH(R3655)&amp;"/"&amp;YEAR(R3655)</f>
        <v>1/1900</v>
      </c>
      <c r="AP3655" s="45" t="e">
        <f>WEEKNUM(R3655)-WEEKNUM(EOMONTH(R3655,-1)+1)+1</f>
        <v>#NUM!</v>
      </c>
      <c r="AQ3655" s="45">
        <f>IF(AU3655="S",IF(Q3655="1. Aceitou o programa",R3655-B3655,0),0)</f>
        <v>0</v>
      </c>
      <c r="AR3655" s="45">
        <f>IF(AU3655="S",IF(AND(S3655&lt;&gt;"",R3655&lt;&gt;""),S3655-R3655,0),0)</f>
        <v>0</v>
      </c>
      <c r="AS3655" s="45">
        <f>IF(AU3655="S",IF(Q3655="1. Aceitou o programa",IF(OR(X3655="Não se Aplica",X3655=""),IF(OR(W3655="Não se Aplica",W3655=""),0,W3655-V3655),AVERAGE(X3655-W3655,W3655-V3655)),0),0)</f>
        <v>0</v>
      </c>
      <c r="AT3655" s="45">
        <f>IF(AU3655="S",IF(AND(Q3655="1. Aceitou o programa",AB3655="Realizada"),IFERROR(IF(AA3655="",0,AA3655-R3655),0),0),0)</f>
        <v>0</v>
      </c>
      <c r="AU3655" s="45" t="str">
        <f>_xlfn.XLOOKUP(U3655,'Lista Suspensa'!$AA$20:$AA$23,'Lista Suspensa'!$AB$20:$AB$23,"N/A")</f>
        <v>S</v>
      </c>
    </row>
    <row r="3656" spans="1:47" ht="12" customHeight="1" x14ac:dyDescent="0.3">
      <c r="A3656" s="87" t="s">
        <v>47</v>
      </c>
      <c r="B3656" s="88">
        <v>46104</v>
      </c>
      <c r="C3656" s="89" t="s">
        <v>48</v>
      </c>
      <c r="D3656" s="89" t="s">
        <v>49</v>
      </c>
      <c r="E3656" s="189">
        <v>93406394</v>
      </c>
      <c r="F3656" s="197" t="s">
        <v>8998</v>
      </c>
      <c r="G3656" s="90">
        <v>25342588855</v>
      </c>
      <c r="H3656" s="91">
        <v>28430</v>
      </c>
      <c r="I3656" s="89"/>
      <c r="J3656" s="89" t="s">
        <v>51</v>
      </c>
      <c r="K3656" s="89" t="s">
        <v>52</v>
      </c>
      <c r="L3656" s="89" t="s">
        <v>85</v>
      </c>
      <c r="M3656" s="89" t="s">
        <v>7262</v>
      </c>
      <c r="N3656" s="89" t="s">
        <v>150</v>
      </c>
      <c r="O3656" s="92" t="s">
        <v>8999</v>
      </c>
      <c r="P3656" s="93" t="s">
        <v>57</v>
      </c>
      <c r="Q3656" s="110" t="s">
        <v>5322</v>
      </c>
      <c r="R3656" s="94"/>
      <c r="S3656" s="95">
        <v>46168</v>
      </c>
      <c r="T3656" s="95" t="s">
        <v>5203</v>
      </c>
      <c r="U3656" s="95" t="s">
        <v>1125</v>
      </c>
      <c r="V3656" s="91">
        <v>46156</v>
      </c>
      <c r="W3656" s="91">
        <v>46164</v>
      </c>
      <c r="X3656" s="91">
        <v>46168</v>
      </c>
      <c r="Y3656" s="96"/>
      <c r="Z3656" s="89"/>
      <c r="AA3656" s="95"/>
      <c r="AB3656" s="89"/>
      <c r="AC3656" s="109"/>
      <c r="AD3656" s="89"/>
      <c r="AE3656" s="89"/>
      <c r="AF3656" s="191"/>
      <c r="AG3656" s="194"/>
      <c r="AH3656" s="193"/>
      <c r="AI3656" s="97"/>
      <c r="AJ3656" s="97"/>
      <c r="AK3656" s="97"/>
      <c r="AL3656" s="45" t="s">
        <v>67</v>
      </c>
      <c r="AM3656" s="160" t="str">
        <f>MONTH(B3656)&amp;"/"&amp;YEAR(B3656)</f>
        <v>3/2026</v>
      </c>
      <c r="AN3656" s="45">
        <f>WEEKNUM(B3656)-WEEKNUM(EOMONTH(B3656,-1)+1)+1</f>
        <v>4</v>
      </c>
      <c r="AO3656" s="45" t="str">
        <f>MONTH(R3656)&amp;"/"&amp;YEAR(R3656)</f>
        <v>1/1900</v>
      </c>
      <c r="AP3656" s="45" t="e">
        <f>WEEKNUM(R3656)-WEEKNUM(EOMONTH(R3656,-1)+1)+1</f>
        <v>#NUM!</v>
      </c>
      <c r="AQ3656" s="45">
        <f>IF(AU3656="S",IF(Q3656="1. Aceitou o programa",R3656-B3656,0),0)</f>
        <v>0</v>
      </c>
      <c r="AR3656" s="45">
        <f>IF(AU3656="S",IF(AND(S3656&lt;&gt;"",R3656&lt;&gt;""),S3656-R3656,0),0)</f>
        <v>0</v>
      </c>
      <c r="AS3656" s="45">
        <f>IF(AU3656="S",IF(Q3656="1. Aceitou o programa",IF(OR(X3656="Não se Aplica",X3656=""),IF(OR(W3656="Não se Aplica",W3656=""),0,W3656-V3656),AVERAGE(X3656-W3656,W3656-V3656)),0),0)</f>
        <v>0</v>
      </c>
      <c r="AT3656" s="45">
        <f>IF(AU3656="S",IF(AND(Q3656="1. Aceitou o programa",AB3656="Realizada"),IFERROR(IF(AA3656="",0,AA3656-R3656),0),0),0)</f>
        <v>0</v>
      </c>
      <c r="AU3656" s="45" t="str">
        <f>_xlfn.XLOOKUP(U3656,'Lista Suspensa'!$AA$20:$AA$23,'Lista Suspensa'!$AB$20:$AB$23,"N/A")</f>
        <v>S</v>
      </c>
    </row>
    <row r="3657" spans="1:47" ht="12" customHeight="1" x14ac:dyDescent="0.3">
      <c r="A3657" s="87" t="s">
        <v>47</v>
      </c>
      <c r="B3657" s="88">
        <v>46104</v>
      </c>
      <c r="C3657" s="89" t="s">
        <v>48</v>
      </c>
      <c r="D3657" s="89" t="s">
        <v>49</v>
      </c>
      <c r="E3657" s="189">
        <v>87740696</v>
      </c>
      <c r="F3657" s="197" t="s">
        <v>9000</v>
      </c>
      <c r="G3657" s="90">
        <v>70845999753</v>
      </c>
      <c r="H3657" s="91">
        <v>21368</v>
      </c>
      <c r="I3657" s="89"/>
      <c r="J3657" s="89" t="s">
        <v>51</v>
      </c>
      <c r="K3657" s="89" t="s">
        <v>76</v>
      </c>
      <c r="L3657" s="89" t="s">
        <v>7720</v>
      </c>
      <c r="M3657" s="89" t="s">
        <v>9001</v>
      </c>
      <c r="N3657" s="89" t="s">
        <v>344</v>
      </c>
      <c r="O3657" s="92" t="s">
        <v>9002</v>
      </c>
      <c r="P3657" s="93" t="s">
        <v>57</v>
      </c>
      <c r="Q3657" s="110" t="s">
        <v>5322</v>
      </c>
      <c r="R3657" s="94"/>
      <c r="S3657" s="95">
        <v>46168</v>
      </c>
      <c r="T3657" s="95" t="s">
        <v>5203</v>
      </c>
      <c r="U3657" s="95" t="s">
        <v>1125</v>
      </c>
      <c r="V3657" s="91">
        <v>46156</v>
      </c>
      <c r="W3657" s="91">
        <v>46164</v>
      </c>
      <c r="X3657" s="91">
        <v>46168</v>
      </c>
      <c r="Y3657" s="96"/>
      <c r="Z3657" s="89"/>
      <c r="AA3657" s="95"/>
      <c r="AB3657" s="89"/>
      <c r="AC3657" s="109"/>
      <c r="AD3657" s="89"/>
      <c r="AE3657" s="89"/>
      <c r="AF3657" s="191"/>
      <c r="AG3657" s="194"/>
      <c r="AH3657" s="193"/>
      <c r="AI3657" s="97"/>
      <c r="AJ3657" s="97"/>
      <c r="AK3657" s="97"/>
      <c r="AL3657" s="45" t="s">
        <v>67</v>
      </c>
      <c r="AM3657" s="160" t="str">
        <f>MONTH(B3657)&amp;"/"&amp;YEAR(B3657)</f>
        <v>3/2026</v>
      </c>
      <c r="AN3657" s="45">
        <f>WEEKNUM(B3657)-WEEKNUM(EOMONTH(B3657,-1)+1)+1</f>
        <v>4</v>
      </c>
      <c r="AO3657" s="45" t="str">
        <f>MONTH(R3657)&amp;"/"&amp;YEAR(R3657)</f>
        <v>1/1900</v>
      </c>
      <c r="AP3657" s="45" t="e">
        <f>WEEKNUM(R3657)-WEEKNUM(EOMONTH(R3657,-1)+1)+1</f>
        <v>#NUM!</v>
      </c>
      <c r="AQ3657" s="45">
        <f>IF(AU3657="S",IF(Q3657="1. Aceitou o programa",R3657-B3657,0),0)</f>
        <v>0</v>
      </c>
      <c r="AR3657" s="45">
        <f>IF(AU3657="S",IF(AND(S3657&lt;&gt;"",R3657&lt;&gt;""),S3657-R3657,0),0)</f>
        <v>0</v>
      </c>
      <c r="AS3657" s="45">
        <f>IF(AU3657="S",IF(Q3657="1. Aceitou o programa",IF(OR(X3657="Não se Aplica",X3657=""),IF(OR(W3657="Não se Aplica",W3657=""),0,W3657-V3657),AVERAGE(X3657-W3657,W3657-V3657)),0),0)</f>
        <v>0</v>
      </c>
      <c r="AT3657" s="45">
        <f>IF(AU3657="S",IF(AND(Q3657="1. Aceitou o programa",AB3657="Realizada"),IFERROR(IF(AA3657="",0,AA3657-R3657),0),0),0)</f>
        <v>0</v>
      </c>
      <c r="AU3657" s="45" t="str">
        <f>_xlfn.XLOOKUP(U3657,'Lista Suspensa'!$AA$20:$AA$23,'Lista Suspensa'!$AB$20:$AB$23,"N/A")</f>
        <v>S</v>
      </c>
    </row>
    <row r="3658" spans="1:47" ht="12" customHeight="1" x14ac:dyDescent="0.3">
      <c r="A3658" s="87" t="s">
        <v>47</v>
      </c>
      <c r="B3658" s="88">
        <v>46104</v>
      </c>
      <c r="C3658" s="89" t="s">
        <v>48</v>
      </c>
      <c r="D3658" s="89" t="s">
        <v>49</v>
      </c>
      <c r="E3658" s="189">
        <v>87763534</v>
      </c>
      <c r="F3658" s="197" t="s">
        <v>9003</v>
      </c>
      <c r="G3658" s="90">
        <v>33324768829</v>
      </c>
      <c r="H3658" s="91">
        <v>30174</v>
      </c>
      <c r="I3658" s="89"/>
      <c r="J3658" s="89" t="s">
        <v>51</v>
      </c>
      <c r="K3658" s="89" t="s">
        <v>52</v>
      </c>
      <c r="L3658" s="89" t="s">
        <v>1613</v>
      </c>
      <c r="M3658" s="89" t="s">
        <v>9004</v>
      </c>
      <c r="N3658" s="89" t="s">
        <v>150</v>
      </c>
      <c r="O3658" s="92" t="s">
        <v>9005</v>
      </c>
      <c r="P3658" s="93" t="s">
        <v>57</v>
      </c>
      <c r="Q3658" s="110" t="s">
        <v>5322</v>
      </c>
      <c r="R3658" s="94"/>
      <c r="S3658" s="95">
        <v>46168</v>
      </c>
      <c r="T3658" s="95" t="s">
        <v>5203</v>
      </c>
      <c r="U3658" s="95" t="s">
        <v>1125</v>
      </c>
      <c r="V3658" s="91">
        <v>46156</v>
      </c>
      <c r="W3658" s="91">
        <v>46164</v>
      </c>
      <c r="X3658" s="91">
        <v>46168</v>
      </c>
      <c r="Y3658" s="96"/>
      <c r="Z3658" s="89"/>
      <c r="AA3658" s="95"/>
      <c r="AB3658" s="89"/>
      <c r="AC3658" s="109"/>
      <c r="AD3658" s="89"/>
      <c r="AE3658" s="89"/>
      <c r="AF3658" s="191"/>
      <c r="AG3658" s="194"/>
      <c r="AH3658" s="193"/>
      <c r="AI3658" s="97"/>
      <c r="AJ3658" s="97"/>
      <c r="AK3658" s="97"/>
      <c r="AL3658" s="45" t="s">
        <v>67</v>
      </c>
      <c r="AM3658" s="160" t="str">
        <f>MONTH(B3658)&amp;"/"&amp;YEAR(B3658)</f>
        <v>3/2026</v>
      </c>
      <c r="AN3658" s="45">
        <f>WEEKNUM(B3658)-WEEKNUM(EOMONTH(B3658,-1)+1)+1</f>
        <v>4</v>
      </c>
      <c r="AO3658" s="45" t="str">
        <f>MONTH(R3658)&amp;"/"&amp;YEAR(R3658)</f>
        <v>1/1900</v>
      </c>
      <c r="AP3658" s="45" t="e">
        <f>WEEKNUM(R3658)-WEEKNUM(EOMONTH(R3658,-1)+1)+1</f>
        <v>#NUM!</v>
      </c>
      <c r="AQ3658" s="45">
        <f>IF(AU3658="S",IF(Q3658="1. Aceitou o programa",R3658-B3658,0),0)</f>
        <v>0</v>
      </c>
      <c r="AR3658" s="45">
        <f>IF(AU3658="S",IF(AND(S3658&lt;&gt;"",R3658&lt;&gt;""),S3658-R3658,0),0)</f>
        <v>0</v>
      </c>
      <c r="AS3658" s="45">
        <f>IF(AU3658="S",IF(Q3658="1. Aceitou o programa",IF(OR(X3658="Não se Aplica",X3658=""),IF(OR(W3658="Não se Aplica",W3658=""),0,W3658-V3658),AVERAGE(X3658-W3658,W3658-V3658)),0),0)</f>
        <v>0</v>
      </c>
      <c r="AT3658" s="45">
        <f>IF(AU3658="S",IF(AND(Q3658="1. Aceitou o programa",AB3658="Realizada"),IFERROR(IF(AA3658="",0,AA3658-R3658),0),0),0)</f>
        <v>0</v>
      </c>
      <c r="AU3658" s="45" t="str">
        <f>_xlfn.XLOOKUP(U3658,'Lista Suspensa'!$AA$20:$AA$23,'Lista Suspensa'!$AB$20:$AB$23,"N/A")</f>
        <v>S</v>
      </c>
    </row>
    <row r="3659" spans="1:47" ht="12" customHeight="1" x14ac:dyDescent="0.3">
      <c r="A3659" s="87" t="s">
        <v>47</v>
      </c>
      <c r="B3659" s="88">
        <v>46104</v>
      </c>
      <c r="C3659" s="89" t="s">
        <v>48</v>
      </c>
      <c r="D3659" s="89" t="s">
        <v>49</v>
      </c>
      <c r="E3659" s="189">
        <v>94531162</v>
      </c>
      <c r="F3659" s="197" t="s">
        <v>9006</v>
      </c>
      <c r="G3659" s="90">
        <v>12891055888</v>
      </c>
      <c r="H3659" s="91">
        <v>25746</v>
      </c>
      <c r="I3659" s="89"/>
      <c r="J3659" s="89" t="s">
        <v>84</v>
      </c>
      <c r="K3659" s="89" t="s">
        <v>52</v>
      </c>
      <c r="L3659" s="89" t="s">
        <v>85</v>
      </c>
      <c r="M3659" s="89" t="s">
        <v>7050</v>
      </c>
      <c r="N3659" s="89" t="s">
        <v>137</v>
      </c>
      <c r="O3659" s="92" t="s">
        <v>9007</v>
      </c>
      <c r="P3659" s="93" t="s">
        <v>57</v>
      </c>
      <c r="Q3659" s="110" t="s">
        <v>5322</v>
      </c>
      <c r="R3659" s="94"/>
      <c r="S3659" s="95">
        <v>46168</v>
      </c>
      <c r="T3659" s="95" t="s">
        <v>5203</v>
      </c>
      <c r="U3659" s="95" t="s">
        <v>1125</v>
      </c>
      <c r="V3659" s="91">
        <v>46156</v>
      </c>
      <c r="W3659" s="91">
        <v>46164</v>
      </c>
      <c r="X3659" s="91">
        <v>46168</v>
      </c>
      <c r="Y3659" s="96"/>
      <c r="Z3659" s="89"/>
      <c r="AA3659" s="95"/>
      <c r="AB3659" s="89"/>
      <c r="AC3659" s="109"/>
      <c r="AD3659" s="89"/>
      <c r="AE3659" s="89"/>
      <c r="AF3659" s="191"/>
      <c r="AG3659" s="194"/>
      <c r="AH3659" s="193"/>
      <c r="AI3659" s="97"/>
      <c r="AJ3659" s="97"/>
      <c r="AK3659" s="97"/>
      <c r="AL3659" s="45" t="s">
        <v>67</v>
      </c>
      <c r="AM3659" s="160" t="str">
        <f>MONTH(B3659)&amp;"/"&amp;YEAR(B3659)</f>
        <v>3/2026</v>
      </c>
      <c r="AN3659" s="45">
        <f>WEEKNUM(B3659)-WEEKNUM(EOMONTH(B3659,-1)+1)+1</f>
        <v>4</v>
      </c>
      <c r="AO3659" s="45" t="str">
        <f>MONTH(R3659)&amp;"/"&amp;YEAR(R3659)</f>
        <v>1/1900</v>
      </c>
      <c r="AP3659" s="45" t="e">
        <f>WEEKNUM(R3659)-WEEKNUM(EOMONTH(R3659,-1)+1)+1</f>
        <v>#NUM!</v>
      </c>
      <c r="AQ3659" s="45">
        <f>IF(AU3659="S",IF(Q3659="1. Aceitou o programa",R3659-B3659,0),0)</f>
        <v>0</v>
      </c>
      <c r="AR3659" s="45">
        <f>IF(AU3659="S",IF(AND(S3659&lt;&gt;"",R3659&lt;&gt;""),S3659-R3659,0),0)</f>
        <v>0</v>
      </c>
      <c r="AS3659" s="45">
        <f>IF(AU3659="S",IF(Q3659="1. Aceitou o programa",IF(OR(X3659="Não se Aplica",X3659=""),IF(OR(W3659="Não se Aplica",W3659=""),0,W3659-V3659),AVERAGE(X3659-W3659,W3659-V3659)),0),0)</f>
        <v>0</v>
      </c>
      <c r="AT3659" s="45">
        <f>IF(AU3659="S",IF(AND(Q3659="1. Aceitou o programa",AB3659="Realizada"),IFERROR(IF(AA3659="",0,AA3659-R3659),0),0),0)</f>
        <v>0</v>
      </c>
      <c r="AU3659" s="45" t="str">
        <f>_xlfn.XLOOKUP(U3659,'Lista Suspensa'!$AA$20:$AA$23,'Lista Suspensa'!$AB$20:$AB$23,"N/A")</f>
        <v>S</v>
      </c>
    </row>
    <row r="3660" spans="1:47" ht="12" customHeight="1" x14ac:dyDescent="0.3">
      <c r="A3660" s="87" t="s">
        <v>47</v>
      </c>
      <c r="B3660" s="88">
        <v>46104</v>
      </c>
      <c r="C3660" s="89" t="s">
        <v>48</v>
      </c>
      <c r="D3660" s="89" t="s">
        <v>49</v>
      </c>
      <c r="E3660" s="189">
        <v>87799245</v>
      </c>
      <c r="F3660" s="197" t="s">
        <v>9008</v>
      </c>
      <c r="G3660" s="90">
        <v>8997899864</v>
      </c>
      <c r="H3660" s="91">
        <v>25254</v>
      </c>
      <c r="I3660" s="89"/>
      <c r="J3660" s="89" t="s">
        <v>84</v>
      </c>
      <c r="K3660" s="89" t="s">
        <v>52</v>
      </c>
      <c r="L3660" s="89" t="s">
        <v>85</v>
      </c>
      <c r="M3660" s="89" t="s">
        <v>9009</v>
      </c>
      <c r="N3660" s="89" t="s">
        <v>150</v>
      </c>
      <c r="O3660" s="92" t="s">
        <v>9010</v>
      </c>
      <c r="P3660" s="93" t="s">
        <v>57</v>
      </c>
      <c r="Q3660" s="110" t="s">
        <v>5322</v>
      </c>
      <c r="R3660" s="94"/>
      <c r="S3660" s="95">
        <v>46168</v>
      </c>
      <c r="T3660" s="95" t="s">
        <v>5203</v>
      </c>
      <c r="U3660" s="95" t="s">
        <v>1125</v>
      </c>
      <c r="V3660" s="91">
        <v>46156</v>
      </c>
      <c r="W3660" s="91">
        <v>46164</v>
      </c>
      <c r="X3660" s="91">
        <v>46168</v>
      </c>
      <c r="Y3660" s="96"/>
      <c r="Z3660" s="89"/>
      <c r="AA3660" s="95"/>
      <c r="AB3660" s="89"/>
      <c r="AC3660" s="109"/>
      <c r="AD3660" s="89"/>
      <c r="AE3660" s="89"/>
      <c r="AF3660" s="191"/>
      <c r="AG3660" s="194"/>
      <c r="AH3660" s="193"/>
      <c r="AI3660" s="97"/>
      <c r="AJ3660" s="97"/>
      <c r="AK3660" s="97"/>
      <c r="AL3660" s="45" t="s">
        <v>67</v>
      </c>
      <c r="AM3660" s="160" t="str">
        <f>MONTH(B3660)&amp;"/"&amp;YEAR(B3660)</f>
        <v>3/2026</v>
      </c>
      <c r="AN3660" s="45">
        <f>WEEKNUM(B3660)-WEEKNUM(EOMONTH(B3660,-1)+1)+1</f>
        <v>4</v>
      </c>
      <c r="AO3660" s="45" t="str">
        <f>MONTH(R3660)&amp;"/"&amp;YEAR(R3660)</f>
        <v>1/1900</v>
      </c>
      <c r="AP3660" s="45" t="e">
        <f>WEEKNUM(R3660)-WEEKNUM(EOMONTH(R3660,-1)+1)+1</f>
        <v>#NUM!</v>
      </c>
      <c r="AQ3660" s="45">
        <f>IF(AU3660="S",IF(Q3660="1. Aceitou o programa",R3660-B3660,0),0)</f>
        <v>0</v>
      </c>
      <c r="AR3660" s="45">
        <f>IF(AU3660="S",IF(AND(S3660&lt;&gt;"",R3660&lt;&gt;""),S3660-R3660,0),0)</f>
        <v>0</v>
      </c>
      <c r="AS3660" s="45">
        <f>IF(AU3660="S",IF(Q3660="1. Aceitou o programa",IF(OR(X3660="Não se Aplica",X3660=""),IF(OR(W3660="Não se Aplica",W3660=""),0,W3660-V3660),AVERAGE(X3660-W3660,W3660-V3660)),0),0)</f>
        <v>0</v>
      </c>
      <c r="AT3660" s="45">
        <f>IF(AU3660="S",IF(AND(Q3660="1. Aceitou o programa",AB3660="Realizada"),IFERROR(IF(AA3660="",0,AA3660-R3660),0),0),0)</f>
        <v>0</v>
      </c>
      <c r="AU3660" s="45" t="str">
        <f>_xlfn.XLOOKUP(U3660,'Lista Suspensa'!$AA$20:$AA$23,'Lista Suspensa'!$AB$20:$AB$23,"N/A")</f>
        <v>S</v>
      </c>
    </row>
    <row r="3661" spans="1:47" ht="12" customHeight="1" x14ac:dyDescent="0.3">
      <c r="A3661" s="87" t="s">
        <v>47</v>
      </c>
      <c r="B3661" s="88">
        <v>46104</v>
      </c>
      <c r="C3661" s="89" t="s">
        <v>48</v>
      </c>
      <c r="D3661" s="89" t="s">
        <v>49</v>
      </c>
      <c r="E3661" s="189">
        <v>87800796</v>
      </c>
      <c r="F3661" s="197" t="s">
        <v>9011</v>
      </c>
      <c r="G3661" s="90">
        <v>4166128817</v>
      </c>
      <c r="H3661" s="91">
        <v>22704</v>
      </c>
      <c r="I3661" s="89"/>
      <c r="J3661" s="89" t="s">
        <v>84</v>
      </c>
      <c r="K3661" s="89" t="s">
        <v>52</v>
      </c>
      <c r="L3661" s="89" t="s">
        <v>85</v>
      </c>
      <c r="M3661" s="89" t="s">
        <v>247</v>
      </c>
      <c r="N3661" s="89" t="s">
        <v>137</v>
      </c>
      <c r="O3661" s="92" t="s">
        <v>9012</v>
      </c>
      <c r="P3661" s="93" t="s">
        <v>57</v>
      </c>
      <c r="Q3661" s="110" t="s">
        <v>5322</v>
      </c>
      <c r="R3661" s="94"/>
      <c r="S3661" s="95">
        <v>46168</v>
      </c>
      <c r="T3661" s="95" t="s">
        <v>5203</v>
      </c>
      <c r="U3661" s="95" t="s">
        <v>1125</v>
      </c>
      <c r="V3661" s="91">
        <v>46156</v>
      </c>
      <c r="W3661" s="91">
        <v>46164</v>
      </c>
      <c r="X3661" s="91">
        <v>46168</v>
      </c>
      <c r="Y3661" s="96"/>
      <c r="Z3661" s="89"/>
      <c r="AA3661" s="95"/>
      <c r="AB3661" s="89"/>
      <c r="AC3661" s="109"/>
      <c r="AD3661" s="89"/>
      <c r="AE3661" s="89"/>
      <c r="AF3661" s="191"/>
      <c r="AG3661" s="194"/>
      <c r="AH3661" s="193"/>
      <c r="AI3661" s="97"/>
      <c r="AJ3661" s="97"/>
      <c r="AK3661" s="97"/>
      <c r="AL3661" s="45" t="s">
        <v>67</v>
      </c>
      <c r="AM3661" s="160" t="str">
        <f>MONTH(B3661)&amp;"/"&amp;YEAR(B3661)</f>
        <v>3/2026</v>
      </c>
      <c r="AN3661" s="45">
        <f>WEEKNUM(B3661)-WEEKNUM(EOMONTH(B3661,-1)+1)+1</f>
        <v>4</v>
      </c>
      <c r="AO3661" s="45" t="str">
        <f>MONTH(R3661)&amp;"/"&amp;YEAR(R3661)</f>
        <v>1/1900</v>
      </c>
      <c r="AP3661" s="45" t="e">
        <f>WEEKNUM(R3661)-WEEKNUM(EOMONTH(R3661,-1)+1)+1</f>
        <v>#NUM!</v>
      </c>
      <c r="AQ3661" s="45">
        <f>IF(AU3661="S",IF(Q3661="1. Aceitou o programa",R3661-B3661,0),0)</f>
        <v>0</v>
      </c>
      <c r="AR3661" s="45">
        <f>IF(AU3661="S",IF(AND(S3661&lt;&gt;"",R3661&lt;&gt;""),S3661-R3661,0),0)</f>
        <v>0</v>
      </c>
      <c r="AS3661" s="45">
        <f>IF(AU3661="S",IF(Q3661="1. Aceitou o programa",IF(OR(X3661="Não se Aplica",X3661=""),IF(OR(W3661="Não se Aplica",W3661=""),0,W3661-V3661),AVERAGE(X3661-W3661,W3661-V3661)),0),0)</f>
        <v>0</v>
      </c>
      <c r="AT3661" s="45">
        <f>IF(AU3661="S",IF(AND(Q3661="1. Aceitou o programa",AB3661="Realizada"),IFERROR(IF(AA3661="",0,AA3661-R3661),0),0),0)</f>
        <v>0</v>
      </c>
      <c r="AU3661" s="45" t="str">
        <f>_xlfn.XLOOKUP(U3661,'Lista Suspensa'!$AA$20:$AA$23,'Lista Suspensa'!$AB$20:$AB$23,"N/A")</f>
        <v>S</v>
      </c>
    </row>
    <row r="3662" spans="1:47" ht="12" customHeight="1" x14ac:dyDescent="0.3">
      <c r="A3662" s="87" t="s">
        <v>47</v>
      </c>
      <c r="B3662" s="88">
        <v>46104</v>
      </c>
      <c r="C3662" s="89" t="s">
        <v>48</v>
      </c>
      <c r="D3662" s="89" t="s">
        <v>49</v>
      </c>
      <c r="E3662" s="189">
        <v>93381376</v>
      </c>
      <c r="F3662" s="197" t="s">
        <v>9013</v>
      </c>
      <c r="G3662" s="90">
        <v>28488792387</v>
      </c>
      <c r="H3662" s="91">
        <v>24543</v>
      </c>
      <c r="I3662" s="89"/>
      <c r="J3662" s="89" t="s">
        <v>51</v>
      </c>
      <c r="K3662" s="89" t="s">
        <v>52</v>
      </c>
      <c r="L3662" s="89" t="s">
        <v>85</v>
      </c>
      <c r="M3662" s="89" t="s">
        <v>3263</v>
      </c>
      <c r="N3662" s="89" t="s">
        <v>449</v>
      </c>
      <c r="O3662" s="92" t="s">
        <v>9014</v>
      </c>
      <c r="P3662" s="93" t="s">
        <v>57</v>
      </c>
      <c r="Q3662" s="110" t="s">
        <v>5322</v>
      </c>
      <c r="R3662" s="94"/>
      <c r="S3662" s="95">
        <v>46168</v>
      </c>
      <c r="T3662" s="95" t="s">
        <v>5203</v>
      </c>
      <c r="U3662" s="95" t="s">
        <v>1125</v>
      </c>
      <c r="V3662" s="91">
        <v>46156</v>
      </c>
      <c r="W3662" s="91">
        <v>46164</v>
      </c>
      <c r="X3662" s="91">
        <v>46168</v>
      </c>
      <c r="Y3662" s="96"/>
      <c r="Z3662" s="89"/>
      <c r="AA3662" s="95"/>
      <c r="AB3662" s="89"/>
      <c r="AC3662" s="109"/>
      <c r="AD3662" s="89"/>
      <c r="AE3662" s="89"/>
      <c r="AF3662" s="191"/>
      <c r="AG3662" s="194"/>
      <c r="AH3662" s="193"/>
      <c r="AI3662" s="97"/>
      <c r="AJ3662" s="97"/>
      <c r="AK3662" s="97"/>
      <c r="AL3662" s="45" t="s">
        <v>67</v>
      </c>
      <c r="AM3662" s="160" t="str">
        <f>MONTH(B3662)&amp;"/"&amp;YEAR(B3662)</f>
        <v>3/2026</v>
      </c>
      <c r="AN3662" s="45">
        <f>WEEKNUM(B3662)-WEEKNUM(EOMONTH(B3662,-1)+1)+1</f>
        <v>4</v>
      </c>
      <c r="AO3662" s="45" t="str">
        <f>MONTH(R3662)&amp;"/"&amp;YEAR(R3662)</f>
        <v>1/1900</v>
      </c>
      <c r="AP3662" s="45" t="e">
        <f>WEEKNUM(R3662)-WEEKNUM(EOMONTH(R3662,-1)+1)+1</f>
        <v>#NUM!</v>
      </c>
      <c r="AQ3662" s="45">
        <f>IF(AU3662="S",IF(Q3662="1. Aceitou o programa",R3662-B3662,0),0)</f>
        <v>0</v>
      </c>
      <c r="AR3662" s="45">
        <f>IF(AU3662="S",IF(AND(S3662&lt;&gt;"",R3662&lt;&gt;""),S3662-R3662,0),0)</f>
        <v>0</v>
      </c>
      <c r="AS3662" s="45">
        <f>IF(AU3662="S",IF(Q3662="1. Aceitou o programa",IF(OR(X3662="Não se Aplica",X3662=""),IF(OR(W3662="Não se Aplica",W3662=""),0,W3662-V3662),AVERAGE(X3662-W3662,W3662-V3662)),0),0)</f>
        <v>0</v>
      </c>
      <c r="AT3662" s="45">
        <f>IF(AU3662="S",IF(AND(Q3662="1. Aceitou o programa",AB3662="Realizada"),IFERROR(IF(AA3662="",0,AA3662-R3662),0),0),0)</f>
        <v>0</v>
      </c>
      <c r="AU3662" s="45" t="str">
        <f>_xlfn.XLOOKUP(U3662,'Lista Suspensa'!$AA$20:$AA$23,'Lista Suspensa'!$AB$20:$AB$23,"N/A")</f>
        <v>S</v>
      </c>
    </row>
    <row r="3663" spans="1:47" ht="12" customHeight="1" x14ac:dyDescent="0.3">
      <c r="A3663" s="87" t="s">
        <v>47</v>
      </c>
      <c r="B3663" s="88">
        <v>46104</v>
      </c>
      <c r="C3663" s="89" t="s">
        <v>48</v>
      </c>
      <c r="D3663" s="89" t="s">
        <v>49</v>
      </c>
      <c r="E3663" s="189">
        <v>93381375</v>
      </c>
      <c r="F3663" s="197" t="s">
        <v>9015</v>
      </c>
      <c r="G3663" s="90">
        <v>161887562</v>
      </c>
      <c r="H3663" s="91">
        <v>29072</v>
      </c>
      <c r="I3663" s="89"/>
      <c r="J3663" s="89" t="s">
        <v>51</v>
      </c>
      <c r="K3663" s="89" t="s">
        <v>52</v>
      </c>
      <c r="L3663" s="89" t="s">
        <v>85</v>
      </c>
      <c r="M3663" s="89" t="s">
        <v>4418</v>
      </c>
      <c r="N3663" s="89" t="s">
        <v>449</v>
      </c>
      <c r="O3663" s="92" t="s">
        <v>9016</v>
      </c>
      <c r="P3663" s="93" t="s">
        <v>57</v>
      </c>
      <c r="Q3663" s="110" t="s">
        <v>5322</v>
      </c>
      <c r="R3663" s="94"/>
      <c r="S3663" s="95">
        <v>46168</v>
      </c>
      <c r="T3663" s="95" t="s">
        <v>5203</v>
      </c>
      <c r="U3663" s="95" t="s">
        <v>1125</v>
      </c>
      <c r="V3663" s="91">
        <v>46156</v>
      </c>
      <c r="W3663" s="91">
        <v>46164</v>
      </c>
      <c r="X3663" s="91">
        <v>46168</v>
      </c>
      <c r="Y3663" s="96"/>
      <c r="Z3663" s="89"/>
      <c r="AA3663" s="95"/>
      <c r="AB3663" s="89"/>
      <c r="AC3663" s="109"/>
      <c r="AD3663" s="89"/>
      <c r="AE3663" s="89"/>
      <c r="AF3663" s="191"/>
      <c r="AG3663" s="194"/>
      <c r="AH3663" s="193"/>
      <c r="AI3663" s="97"/>
      <c r="AJ3663" s="97"/>
      <c r="AK3663" s="97"/>
      <c r="AL3663" s="45" t="s">
        <v>67</v>
      </c>
      <c r="AM3663" s="160" t="str">
        <f>MONTH(B3663)&amp;"/"&amp;YEAR(B3663)</f>
        <v>3/2026</v>
      </c>
      <c r="AN3663" s="45">
        <f>WEEKNUM(B3663)-WEEKNUM(EOMONTH(B3663,-1)+1)+1</f>
        <v>4</v>
      </c>
      <c r="AO3663" s="45" t="str">
        <f>MONTH(R3663)&amp;"/"&amp;YEAR(R3663)</f>
        <v>1/1900</v>
      </c>
      <c r="AP3663" s="45" t="e">
        <f>WEEKNUM(R3663)-WEEKNUM(EOMONTH(R3663,-1)+1)+1</f>
        <v>#NUM!</v>
      </c>
      <c r="AQ3663" s="45">
        <f>IF(AU3663="S",IF(Q3663="1. Aceitou o programa",R3663-B3663,0),0)</f>
        <v>0</v>
      </c>
      <c r="AR3663" s="45">
        <f>IF(AU3663="S",IF(AND(S3663&lt;&gt;"",R3663&lt;&gt;""),S3663-R3663,0),0)</f>
        <v>0</v>
      </c>
      <c r="AS3663" s="45">
        <f>IF(AU3663="S",IF(Q3663="1. Aceitou o programa",IF(OR(X3663="Não se Aplica",X3663=""),IF(OR(W3663="Não se Aplica",W3663=""),0,W3663-V3663),AVERAGE(X3663-W3663,W3663-V3663)),0),0)</f>
        <v>0</v>
      </c>
      <c r="AT3663" s="45">
        <f>IF(AU3663="S",IF(AND(Q3663="1. Aceitou o programa",AB3663="Realizada"),IFERROR(IF(AA3663="",0,AA3663-R3663),0),0),0)</f>
        <v>0</v>
      </c>
      <c r="AU3663" s="45" t="str">
        <f>_xlfn.XLOOKUP(U3663,'Lista Suspensa'!$AA$20:$AA$23,'Lista Suspensa'!$AB$20:$AB$23,"N/A")</f>
        <v>S</v>
      </c>
    </row>
    <row r="3664" spans="1:47" ht="12" customHeight="1" x14ac:dyDescent="0.3">
      <c r="A3664" s="87" t="s">
        <v>47</v>
      </c>
      <c r="B3664" s="88">
        <v>46104</v>
      </c>
      <c r="C3664" s="89" t="s">
        <v>48</v>
      </c>
      <c r="D3664" s="89" t="s">
        <v>49</v>
      </c>
      <c r="E3664" s="189">
        <v>87836221</v>
      </c>
      <c r="F3664" s="197" t="s">
        <v>9017</v>
      </c>
      <c r="G3664" s="90">
        <v>9952673833</v>
      </c>
      <c r="H3664" s="91">
        <v>26080</v>
      </c>
      <c r="I3664" s="89"/>
      <c r="J3664" s="89" t="s">
        <v>84</v>
      </c>
      <c r="K3664" s="89" t="s">
        <v>52</v>
      </c>
      <c r="L3664" s="89" t="s">
        <v>85</v>
      </c>
      <c r="M3664" s="89" t="s">
        <v>564</v>
      </c>
      <c r="N3664" s="89" t="s">
        <v>449</v>
      </c>
      <c r="O3664" s="92" t="s">
        <v>9018</v>
      </c>
      <c r="P3664" s="93" t="s">
        <v>57</v>
      </c>
      <c r="Q3664" s="110" t="s">
        <v>5322</v>
      </c>
      <c r="R3664" s="94"/>
      <c r="S3664" s="95">
        <v>46168</v>
      </c>
      <c r="T3664" s="95" t="s">
        <v>5203</v>
      </c>
      <c r="U3664" s="95" t="s">
        <v>1125</v>
      </c>
      <c r="V3664" s="91">
        <v>46156</v>
      </c>
      <c r="W3664" s="91">
        <v>46164</v>
      </c>
      <c r="X3664" s="91">
        <v>46168</v>
      </c>
      <c r="Y3664" s="96"/>
      <c r="Z3664" s="89"/>
      <c r="AA3664" s="95"/>
      <c r="AB3664" s="89"/>
      <c r="AC3664" s="109"/>
      <c r="AD3664" s="89"/>
      <c r="AE3664" s="89"/>
      <c r="AF3664" s="191"/>
      <c r="AG3664" s="194"/>
      <c r="AH3664" s="193"/>
      <c r="AI3664" s="97"/>
      <c r="AJ3664" s="97"/>
      <c r="AK3664" s="97"/>
      <c r="AL3664" s="45" t="s">
        <v>67</v>
      </c>
      <c r="AM3664" s="160" t="str">
        <f>MONTH(B3664)&amp;"/"&amp;YEAR(B3664)</f>
        <v>3/2026</v>
      </c>
      <c r="AN3664" s="45">
        <f>WEEKNUM(B3664)-WEEKNUM(EOMONTH(B3664,-1)+1)+1</f>
        <v>4</v>
      </c>
      <c r="AO3664" s="45" t="str">
        <f>MONTH(R3664)&amp;"/"&amp;YEAR(R3664)</f>
        <v>1/1900</v>
      </c>
      <c r="AP3664" s="45" t="e">
        <f>WEEKNUM(R3664)-WEEKNUM(EOMONTH(R3664,-1)+1)+1</f>
        <v>#NUM!</v>
      </c>
      <c r="AQ3664" s="45">
        <f>IF(AU3664="S",IF(Q3664="1. Aceitou o programa",R3664-B3664,0),0)</f>
        <v>0</v>
      </c>
      <c r="AR3664" s="45">
        <f>IF(AU3664="S",IF(AND(S3664&lt;&gt;"",R3664&lt;&gt;""),S3664-R3664,0),0)</f>
        <v>0</v>
      </c>
      <c r="AS3664" s="45">
        <f>IF(AU3664="S",IF(Q3664="1. Aceitou o programa",IF(OR(X3664="Não se Aplica",X3664=""),IF(OR(W3664="Não se Aplica",W3664=""),0,W3664-V3664),AVERAGE(X3664-W3664,W3664-V3664)),0),0)</f>
        <v>0</v>
      </c>
      <c r="AT3664" s="45">
        <f>IF(AU3664="S",IF(AND(Q3664="1. Aceitou o programa",AB3664="Realizada"),IFERROR(IF(AA3664="",0,AA3664-R3664),0),0),0)</f>
        <v>0</v>
      </c>
      <c r="AU3664" s="45" t="str">
        <f>_xlfn.XLOOKUP(U3664,'Lista Suspensa'!$AA$20:$AA$23,'Lista Suspensa'!$AB$20:$AB$23,"N/A")</f>
        <v>S</v>
      </c>
    </row>
    <row r="3665" spans="1:47" ht="12" customHeight="1" x14ac:dyDescent="0.3">
      <c r="A3665" s="87" t="s">
        <v>47</v>
      </c>
      <c r="B3665" s="88">
        <v>46104</v>
      </c>
      <c r="C3665" s="89" t="s">
        <v>48</v>
      </c>
      <c r="D3665" s="89" t="s">
        <v>49</v>
      </c>
      <c r="E3665" s="189">
        <v>87835667</v>
      </c>
      <c r="F3665" s="197" t="s">
        <v>9019</v>
      </c>
      <c r="G3665" s="90">
        <v>13271099804</v>
      </c>
      <c r="H3665" s="91">
        <v>24067</v>
      </c>
      <c r="I3665" s="89"/>
      <c r="J3665" s="89" t="s">
        <v>51</v>
      </c>
      <c r="K3665" s="89" t="s">
        <v>52</v>
      </c>
      <c r="L3665" s="89" t="s">
        <v>85</v>
      </c>
      <c r="M3665" s="89" t="s">
        <v>3508</v>
      </c>
      <c r="N3665" s="89" t="s">
        <v>137</v>
      </c>
      <c r="O3665" s="92" t="s">
        <v>9020</v>
      </c>
      <c r="P3665" s="93" t="s">
        <v>57</v>
      </c>
      <c r="Q3665" s="110" t="s">
        <v>5322</v>
      </c>
      <c r="R3665" s="94"/>
      <c r="S3665" s="95">
        <v>46168</v>
      </c>
      <c r="T3665" s="95" t="s">
        <v>5203</v>
      </c>
      <c r="U3665" s="95" t="s">
        <v>1125</v>
      </c>
      <c r="V3665" s="91">
        <v>46156</v>
      </c>
      <c r="W3665" s="91">
        <v>46164</v>
      </c>
      <c r="X3665" s="91">
        <v>46168</v>
      </c>
      <c r="Y3665" s="96"/>
      <c r="Z3665" s="89"/>
      <c r="AA3665" s="95"/>
      <c r="AB3665" s="89"/>
      <c r="AC3665" s="109"/>
      <c r="AD3665" s="89"/>
      <c r="AE3665" s="89"/>
      <c r="AF3665" s="191"/>
      <c r="AG3665" s="194"/>
      <c r="AH3665" s="193"/>
      <c r="AI3665" s="97"/>
      <c r="AJ3665" s="97"/>
      <c r="AK3665" s="97"/>
      <c r="AL3665" s="45" t="s">
        <v>67</v>
      </c>
      <c r="AM3665" s="160" t="str">
        <f>MONTH(B3665)&amp;"/"&amp;YEAR(B3665)</f>
        <v>3/2026</v>
      </c>
      <c r="AN3665" s="45">
        <f>WEEKNUM(B3665)-WEEKNUM(EOMONTH(B3665,-1)+1)+1</f>
        <v>4</v>
      </c>
      <c r="AO3665" s="45" t="str">
        <f>MONTH(R3665)&amp;"/"&amp;YEAR(R3665)</f>
        <v>1/1900</v>
      </c>
      <c r="AP3665" s="45" t="e">
        <f>WEEKNUM(R3665)-WEEKNUM(EOMONTH(R3665,-1)+1)+1</f>
        <v>#NUM!</v>
      </c>
      <c r="AQ3665" s="45">
        <f>IF(AU3665="S",IF(Q3665="1. Aceitou o programa",R3665-B3665,0),0)</f>
        <v>0</v>
      </c>
      <c r="AR3665" s="45">
        <f>IF(AU3665="S",IF(AND(S3665&lt;&gt;"",R3665&lt;&gt;""),S3665-R3665,0),0)</f>
        <v>0</v>
      </c>
      <c r="AS3665" s="45">
        <f>IF(AU3665="S",IF(Q3665="1. Aceitou o programa",IF(OR(X3665="Não se Aplica",X3665=""),IF(OR(W3665="Não se Aplica",W3665=""),0,W3665-V3665),AVERAGE(X3665-W3665,W3665-V3665)),0),0)</f>
        <v>0</v>
      </c>
      <c r="AT3665" s="45">
        <f>IF(AU3665="S",IF(AND(Q3665="1. Aceitou o programa",AB3665="Realizada"),IFERROR(IF(AA3665="",0,AA3665-R3665),0),0),0)</f>
        <v>0</v>
      </c>
      <c r="AU3665" s="45" t="str">
        <f>_xlfn.XLOOKUP(U3665,'Lista Suspensa'!$AA$20:$AA$23,'Lista Suspensa'!$AB$20:$AB$23,"N/A")</f>
        <v>S</v>
      </c>
    </row>
    <row r="3666" spans="1:47" ht="12" customHeight="1" x14ac:dyDescent="0.3">
      <c r="A3666" s="87" t="s">
        <v>47</v>
      </c>
      <c r="B3666" s="88">
        <v>46104</v>
      </c>
      <c r="C3666" s="89" t="s">
        <v>48</v>
      </c>
      <c r="D3666" s="89" t="s">
        <v>49</v>
      </c>
      <c r="E3666" s="189">
        <v>89360827</v>
      </c>
      <c r="F3666" s="197" t="s">
        <v>9021</v>
      </c>
      <c r="G3666" s="90">
        <v>39504453821</v>
      </c>
      <c r="H3666" s="91">
        <v>33475</v>
      </c>
      <c r="I3666" s="89"/>
      <c r="J3666" s="89" t="s">
        <v>51</v>
      </c>
      <c r="K3666" s="89" t="s">
        <v>52</v>
      </c>
      <c r="L3666" s="89" t="s">
        <v>85</v>
      </c>
      <c r="M3666" s="89" t="s">
        <v>234</v>
      </c>
      <c r="N3666" s="89" t="s">
        <v>137</v>
      </c>
      <c r="O3666" s="92" t="s">
        <v>9022</v>
      </c>
      <c r="P3666" s="93" t="s">
        <v>57</v>
      </c>
      <c r="Q3666" s="110" t="s">
        <v>5322</v>
      </c>
      <c r="R3666" s="94"/>
      <c r="S3666" s="95">
        <v>46168</v>
      </c>
      <c r="T3666" s="95" t="s">
        <v>5203</v>
      </c>
      <c r="U3666" s="95" t="s">
        <v>1125</v>
      </c>
      <c r="V3666" s="91">
        <v>46156</v>
      </c>
      <c r="W3666" s="91">
        <v>46164</v>
      </c>
      <c r="X3666" s="91">
        <v>46168</v>
      </c>
      <c r="Y3666" s="96"/>
      <c r="Z3666" s="89"/>
      <c r="AA3666" s="95"/>
      <c r="AB3666" s="89"/>
      <c r="AC3666" s="109"/>
      <c r="AD3666" s="89"/>
      <c r="AE3666" s="89"/>
      <c r="AF3666" s="191"/>
      <c r="AG3666" s="194"/>
      <c r="AH3666" s="193"/>
      <c r="AI3666" s="97"/>
      <c r="AJ3666" s="97"/>
      <c r="AK3666" s="97"/>
      <c r="AL3666" s="45" t="s">
        <v>67</v>
      </c>
      <c r="AM3666" s="160" t="str">
        <f>MONTH(B3666)&amp;"/"&amp;YEAR(B3666)</f>
        <v>3/2026</v>
      </c>
      <c r="AN3666" s="45">
        <f>WEEKNUM(B3666)-WEEKNUM(EOMONTH(B3666,-1)+1)+1</f>
        <v>4</v>
      </c>
      <c r="AO3666" s="45" t="str">
        <f>MONTH(R3666)&amp;"/"&amp;YEAR(R3666)</f>
        <v>1/1900</v>
      </c>
      <c r="AP3666" s="45" t="e">
        <f>WEEKNUM(R3666)-WEEKNUM(EOMONTH(R3666,-1)+1)+1</f>
        <v>#NUM!</v>
      </c>
      <c r="AQ3666" s="45">
        <f>IF(AU3666="S",IF(Q3666="1. Aceitou o programa",R3666-B3666,0),0)</f>
        <v>0</v>
      </c>
      <c r="AR3666" s="45">
        <f>IF(AU3666="S",IF(AND(S3666&lt;&gt;"",R3666&lt;&gt;""),S3666-R3666,0),0)</f>
        <v>0</v>
      </c>
      <c r="AS3666" s="45">
        <f>IF(AU3666="S",IF(Q3666="1. Aceitou o programa",IF(OR(X3666="Não se Aplica",X3666=""),IF(OR(W3666="Não se Aplica",W3666=""),0,W3666-V3666),AVERAGE(X3666-W3666,W3666-V3666)),0),0)</f>
        <v>0</v>
      </c>
      <c r="AT3666" s="45">
        <f>IF(AU3666="S",IF(AND(Q3666="1. Aceitou o programa",AB3666="Realizada"),IFERROR(IF(AA3666="",0,AA3666-R3666),0),0),0)</f>
        <v>0</v>
      </c>
      <c r="AU3666" s="45" t="str">
        <f>_xlfn.XLOOKUP(U3666,'Lista Suspensa'!$AA$20:$AA$23,'Lista Suspensa'!$AB$20:$AB$23,"N/A")</f>
        <v>S</v>
      </c>
    </row>
    <row r="3667" spans="1:47" ht="12" customHeight="1" x14ac:dyDescent="0.3">
      <c r="A3667" s="87" t="s">
        <v>47</v>
      </c>
      <c r="B3667" s="88">
        <v>46104</v>
      </c>
      <c r="C3667" s="89" t="s">
        <v>48</v>
      </c>
      <c r="D3667" s="89" t="s">
        <v>49</v>
      </c>
      <c r="E3667" s="189">
        <v>87851168</v>
      </c>
      <c r="F3667" s="197" t="s">
        <v>9023</v>
      </c>
      <c r="G3667" s="90">
        <v>10699518890</v>
      </c>
      <c r="H3667" s="91">
        <v>24579</v>
      </c>
      <c r="I3667" s="89"/>
      <c r="J3667" s="89" t="s">
        <v>51</v>
      </c>
      <c r="K3667" s="89" t="s">
        <v>52</v>
      </c>
      <c r="L3667" s="89" t="s">
        <v>619</v>
      </c>
      <c r="M3667" s="89" t="s">
        <v>8224</v>
      </c>
      <c r="N3667" s="89" t="s">
        <v>137</v>
      </c>
      <c r="O3667" s="92" t="s">
        <v>9024</v>
      </c>
      <c r="P3667" s="93" t="s">
        <v>57</v>
      </c>
      <c r="Q3667" s="110" t="s">
        <v>58</v>
      </c>
      <c r="R3667" s="94">
        <v>46169</v>
      </c>
      <c r="S3667" s="95"/>
      <c r="T3667" s="95" t="s">
        <v>59</v>
      </c>
      <c r="U3667" s="95" t="s">
        <v>60</v>
      </c>
      <c r="V3667" s="91">
        <v>46156</v>
      </c>
      <c r="W3667" s="91">
        <v>46164</v>
      </c>
      <c r="X3667" s="91">
        <v>46168</v>
      </c>
      <c r="Y3667" s="96"/>
      <c r="Z3667" s="89" t="s">
        <v>62</v>
      </c>
      <c r="AA3667" s="95"/>
      <c r="AB3667" s="95" t="s">
        <v>2804</v>
      </c>
      <c r="AC3667" s="95" t="s">
        <v>2804</v>
      </c>
      <c r="AD3667" s="95" t="s">
        <v>2804</v>
      </c>
      <c r="AE3667" s="95" t="s">
        <v>2804</v>
      </c>
      <c r="AF3667" s="95" t="s">
        <v>2804</v>
      </c>
      <c r="AG3667" s="95" t="s">
        <v>2804</v>
      </c>
      <c r="AH3667" s="95" t="s">
        <v>2804</v>
      </c>
      <c r="AI3667" s="97"/>
      <c r="AJ3667" s="97" t="s">
        <v>65</v>
      </c>
      <c r="AK3667" s="97" t="s">
        <v>66</v>
      </c>
      <c r="AL3667" s="45" t="s">
        <v>67</v>
      </c>
      <c r="AM3667" s="160" t="str">
        <f>MONTH(B3667)&amp;"/"&amp;YEAR(B3667)</f>
        <v>3/2026</v>
      </c>
      <c r="AN3667" s="45">
        <f>WEEKNUM(B3667)-WEEKNUM(EOMONTH(B3667,-1)+1)+1</f>
        <v>4</v>
      </c>
      <c r="AO3667" s="45" t="str">
        <f>MONTH(R3667)&amp;"/"&amp;YEAR(R3667)</f>
        <v>5/2026</v>
      </c>
      <c r="AP3667" s="45">
        <f>WEEKNUM(R3667)-WEEKNUM(EOMONTH(R3667,-1)+1)+1</f>
        <v>5</v>
      </c>
      <c r="AQ3667" s="45">
        <f>IF(AU3667="S",IF(Q3667="1. Aceitou o programa",R3667-B3667,0),0)</f>
        <v>65</v>
      </c>
      <c r="AR3667" s="45">
        <f>IF(AU3667="S",IF(AND(S3667&lt;&gt;"",R3667&lt;&gt;""),S3667-R3667,0),0)</f>
        <v>0</v>
      </c>
      <c r="AS3667" s="45">
        <f>IF(AU3667="S",IF(Q3667="1. Aceitou o programa",IF(OR(X3667="Não se Aplica",X3667=""),IF(OR(W3667="Não se Aplica",W3667=""),0,W3667-V3667),AVERAGE(X3667-W3667,W3667-V3667)),0),0)</f>
        <v>6</v>
      </c>
      <c r="AT3667" s="45">
        <f>IF(AU3667="S",IF(AND(Q3667="1. Aceitou o programa",AB3667="Realizada"),IFERROR(IF(AA3667="",0,AA3667-R3667),0),0),0)</f>
        <v>0</v>
      </c>
      <c r="AU3667" s="45" t="str">
        <f>_xlfn.XLOOKUP(U3667,'Lista Suspensa'!$AA$20:$AA$23,'Lista Suspensa'!$AB$20:$AB$23,"N/A")</f>
        <v>S</v>
      </c>
    </row>
    <row r="3668" spans="1:47" ht="12" customHeight="1" x14ac:dyDescent="0.3">
      <c r="A3668" s="87" t="s">
        <v>47</v>
      </c>
      <c r="B3668" s="88">
        <v>46104</v>
      </c>
      <c r="C3668" s="89" t="s">
        <v>48</v>
      </c>
      <c r="D3668" s="89" t="s">
        <v>49</v>
      </c>
      <c r="E3668" s="189">
        <v>87846984</v>
      </c>
      <c r="F3668" s="197" t="s">
        <v>9025</v>
      </c>
      <c r="G3668" s="90">
        <v>11317597885</v>
      </c>
      <c r="H3668" s="91">
        <v>24638</v>
      </c>
      <c r="I3668" s="89"/>
      <c r="J3668" s="89" t="s">
        <v>51</v>
      </c>
      <c r="K3668" s="89" t="s">
        <v>52</v>
      </c>
      <c r="L3668" s="89" t="s">
        <v>85</v>
      </c>
      <c r="M3668" s="89" t="s">
        <v>1867</v>
      </c>
      <c r="N3668" s="89" t="s">
        <v>137</v>
      </c>
      <c r="O3668" s="92" t="s">
        <v>9026</v>
      </c>
      <c r="P3668" s="93" t="s">
        <v>57</v>
      </c>
      <c r="Q3668" s="110" t="s">
        <v>5322</v>
      </c>
      <c r="R3668" s="94"/>
      <c r="S3668" s="95">
        <v>46168</v>
      </c>
      <c r="T3668" s="95" t="s">
        <v>5203</v>
      </c>
      <c r="U3668" s="95" t="s">
        <v>1125</v>
      </c>
      <c r="V3668" s="91">
        <v>46156</v>
      </c>
      <c r="W3668" s="91">
        <v>46164</v>
      </c>
      <c r="X3668" s="91">
        <v>46168</v>
      </c>
      <c r="Y3668" s="96"/>
      <c r="Z3668" s="89"/>
      <c r="AA3668" s="95"/>
      <c r="AB3668" s="89"/>
      <c r="AC3668" s="109"/>
      <c r="AD3668" s="89"/>
      <c r="AE3668" s="89"/>
      <c r="AF3668" s="191"/>
      <c r="AG3668" s="194"/>
      <c r="AH3668" s="193"/>
      <c r="AI3668" s="97"/>
      <c r="AJ3668" s="97"/>
      <c r="AK3668" s="97"/>
      <c r="AL3668" s="45" t="s">
        <v>67</v>
      </c>
      <c r="AM3668" s="160" t="str">
        <f>MONTH(B3668)&amp;"/"&amp;YEAR(B3668)</f>
        <v>3/2026</v>
      </c>
      <c r="AN3668" s="45">
        <f>WEEKNUM(B3668)-WEEKNUM(EOMONTH(B3668,-1)+1)+1</f>
        <v>4</v>
      </c>
      <c r="AO3668" s="45" t="str">
        <f>MONTH(R3668)&amp;"/"&amp;YEAR(R3668)</f>
        <v>1/1900</v>
      </c>
      <c r="AP3668" s="45" t="e">
        <f>WEEKNUM(R3668)-WEEKNUM(EOMONTH(R3668,-1)+1)+1</f>
        <v>#NUM!</v>
      </c>
      <c r="AQ3668" s="45">
        <f>IF(AU3668="S",IF(Q3668="1. Aceitou o programa",R3668-B3668,0),0)</f>
        <v>0</v>
      </c>
      <c r="AR3668" s="45">
        <f>IF(AU3668="S",IF(AND(S3668&lt;&gt;"",R3668&lt;&gt;""),S3668-R3668,0),0)</f>
        <v>0</v>
      </c>
      <c r="AS3668" s="45">
        <f>IF(AU3668="S",IF(Q3668="1. Aceitou o programa",IF(OR(X3668="Não se Aplica",X3668=""),IF(OR(W3668="Não se Aplica",W3668=""),0,W3668-V3668),AVERAGE(X3668-W3668,W3668-V3668)),0),0)</f>
        <v>0</v>
      </c>
      <c r="AT3668" s="45">
        <f>IF(AU3668="S",IF(AND(Q3668="1. Aceitou o programa",AB3668="Realizada"),IFERROR(IF(AA3668="",0,AA3668-R3668),0),0),0)</f>
        <v>0</v>
      </c>
      <c r="AU3668" s="45" t="str">
        <f>_xlfn.XLOOKUP(U3668,'Lista Suspensa'!$AA$20:$AA$23,'Lista Suspensa'!$AB$20:$AB$23,"N/A")</f>
        <v>S</v>
      </c>
    </row>
    <row r="3669" spans="1:47" ht="12" customHeight="1" x14ac:dyDescent="0.3">
      <c r="A3669" s="87" t="s">
        <v>47</v>
      </c>
      <c r="B3669" s="88">
        <v>46104</v>
      </c>
      <c r="C3669" s="89" t="s">
        <v>48</v>
      </c>
      <c r="D3669" s="89" t="s">
        <v>49</v>
      </c>
      <c r="E3669" s="189">
        <v>87846854</v>
      </c>
      <c r="F3669" s="197" t="s">
        <v>9027</v>
      </c>
      <c r="G3669" s="90">
        <v>782320821</v>
      </c>
      <c r="H3669" s="91">
        <v>21557</v>
      </c>
      <c r="I3669" s="89"/>
      <c r="J3669" s="89" t="s">
        <v>84</v>
      </c>
      <c r="K3669" s="89" t="s">
        <v>52</v>
      </c>
      <c r="L3669" s="89" t="s">
        <v>85</v>
      </c>
      <c r="M3669" s="89" t="s">
        <v>1867</v>
      </c>
      <c r="N3669" s="89" t="s">
        <v>137</v>
      </c>
      <c r="O3669" s="92" t="s">
        <v>9028</v>
      </c>
      <c r="P3669" s="93" t="s">
        <v>57</v>
      </c>
      <c r="Q3669" s="110" t="s">
        <v>5322</v>
      </c>
      <c r="R3669" s="94"/>
      <c r="S3669" s="95">
        <v>46168</v>
      </c>
      <c r="T3669" s="95" t="s">
        <v>5203</v>
      </c>
      <c r="U3669" s="95" t="s">
        <v>1125</v>
      </c>
      <c r="V3669" s="91">
        <v>46156</v>
      </c>
      <c r="W3669" s="91">
        <v>46164</v>
      </c>
      <c r="X3669" s="91">
        <v>46168</v>
      </c>
      <c r="Y3669" s="96"/>
      <c r="Z3669" s="89"/>
      <c r="AA3669" s="95"/>
      <c r="AB3669" s="89"/>
      <c r="AC3669" s="109"/>
      <c r="AD3669" s="89"/>
      <c r="AE3669" s="89"/>
      <c r="AF3669" s="191"/>
      <c r="AG3669" s="194"/>
      <c r="AH3669" s="193"/>
      <c r="AI3669" s="97"/>
      <c r="AJ3669" s="97"/>
      <c r="AK3669" s="97"/>
      <c r="AL3669" s="45" t="s">
        <v>67</v>
      </c>
      <c r="AM3669" s="160" t="str">
        <f>MONTH(B3669)&amp;"/"&amp;YEAR(B3669)</f>
        <v>3/2026</v>
      </c>
      <c r="AN3669" s="45">
        <f>WEEKNUM(B3669)-WEEKNUM(EOMONTH(B3669,-1)+1)+1</f>
        <v>4</v>
      </c>
      <c r="AO3669" s="45" t="str">
        <f>MONTH(R3669)&amp;"/"&amp;YEAR(R3669)</f>
        <v>1/1900</v>
      </c>
      <c r="AP3669" s="45" t="e">
        <f>WEEKNUM(R3669)-WEEKNUM(EOMONTH(R3669,-1)+1)+1</f>
        <v>#NUM!</v>
      </c>
      <c r="AQ3669" s="45">
        <f>IF(AU3669="S",IF(Q3669="1. Aceitou o programa",R3669-B3669,0),0)</f>
        <v>0</v>
      </c>
      <c r="AR3669" s="45">
        <f>IF(AU3669="S",IF(AND(S3669&lt;&gt;"",R3669&lt;&gt;""),S3669-R3669,0),0)</f>
        <v>0</v>
      </c>
      <c r="AS3669" s="45">
        <f>IF(AU3669="S",IF(Q3669="1. Aceitou o programa",IF(OR(X3669="Não se Aplica",X3669=""),IF(OR(W3669="Não se Aplica",W3669=""),0,W3669-V3669),AVERAGE(X3669-W3669,W3669-V3669)),0),0)</f>
        <v>0</v>
      </c>
      <c r="AT3669" s="45">
        <f>IF(AU3669="S",IF(AND(Q3669="1. Aceitou o programa",AB3669="Realizada"),IFERROR(IF(AA3669="",0,AA3669-R3669),0),0),0)</f>
        <v>0</v>
      </c>
      <c r="AU3669" s="45" t="str">
        <f>_xlfn.XLOOKUP(U3669,'Lista Suspensa'!$AA$20:$AA$23,'Lista Suspensa'!$AB$20:$AB$23,"N/A")</f>
        <v>S</v>
      </c>
    </row>
    <row r="3670" spans="1:47" ht="12" customHeight="1" x14ac:dyDescent="0.3">
      <c r="A3670" s="87" t="s">
        <v>47</v>
      </c>
      <c r="B3670" s="88">
        <v>46104</v>
      </c>
      <c r="C3670" s="89" t="s">
        <v>48</v>
      </c>
      <c r="D3670" s="89" t="s">
        <v>49</v>
      </c>
      <c r="E3670" s="189">
        <v>88897612</v>
      </c>
      <c r="F3670" s="197" t="s">
        <v>9029</v>
      </c>
      <c r="G3670" s="90">
        <v>33725313881</v>
      </c>
      <c r="H3670" s="91">
        <v>31245</v>
      </c>
      <c r="I3670" s="89"/>
      <c r="J3670" s="89" t="s">
        <v>51</v>
      </c>
      <c r="K3670" s="89" t="s">
        <v>52</v>
      </c>
      <c r="L3670" s="89" t="s">
        <v>85</v>
      </c>
      <c r="M3670" s="89" t="s">
        <v>8308</v>
      </c>
      <c r="N3670" s="89" t="s">
        <v>197</v>
      </c>
      <c r="O3670" s="92" t="s">
        <v>9030</v>
      </c>
      <c r="P3670" s="93" t="s">
        <v>57</v>
      </c>
      <c r="Q3670" s="110" t="s">
        <v>5322</v>
      </c>
      <c r="R3670" s="94"/>
      <c r="S3670" s="95">
        <v>46168</v>
      </c>
      <c r="T3670" s="95" t="s">
        <v>5203</v>
      </c>
      <c r="U3670" s="95" t="s">
        <v>1125</v>
      </c>
      <c r="V3670" s="91">
        <v>46156</v>
      </c>
      <c r="W3670" s="91">
        <v>46164</v>
      </c>
      <c r="X3670" s="91">
        <v>46168</v>
      </c>
      <c r="Y3670" s="96"/>
      <c r="Z3670" s="89"/>
      <c r="AA3670" s="95"/>
      <c r="AB3670" s="89"/>
      <c r="AC3670" s="109"/>
      <c r="AD3670" s="89"/>
      <c r="AE3670" s="89"/>
      <c r="AF3670" s="191"/>
      <c r="AG3670" s="194"/>
      <c r="AH3670" s="193"/>
      <c r="AI3670" s="97"/>
      <c r="AJ3670" s="97"/>
      <c r="AK3670" s="97"/>
      <c r="AL3670" s="45" t="s">
        <v>67</v>
      </c>
      <c r="AM3670" s="160" t="str">
        <f>MONTH(B3670)&amp;"/"&amp;YEAR(B3670)</f>
        <v>3/2026</v>
      </c>
      <c r="AN3670" s="45">
        <f>WEEKNUM(B3670)-WEEKNUM(EOMONTH(B3670,-1)+1)+1</f>
        <v>4</v>
      </c>
      <c r="AO3670" s="45" t="str">
        <f>MONTH(R3670)&amp;"/"&amp;YEAR(R3670)</f>
        <v>1/1900</v>
      </c>
      <c r="AP3670" s="45" t="e">
        <f>WEEKNUM(R3670)-WEEKNUM(EOMONTH(R3670,-1)+1)+1</f>
        <v>#NUM!</v>
      </c>
      <c r="AQ3670" s="45">
        <f>IF(AU3670="S",IF(Q3670="1. Aceitou o programa",R3670-B3670,0),0)</f>
        <v>0</v>
      </c>
      <c r="AR3670" s="45">
        <f>IF(AU3670="S",IF(AND(S3670&lt;&gt;"",R3670&lt;&gt;""),S3670-R3670,0),0)</f>
        <v>0</v>
      </c>
      <c r="AS3670" s="45">
        <f>IF(AU3670="S",IF(Q3670="1. Aceitou o programa",IF(OR(X3670="Não se Aplica",X3670=""),IF(OR(W3670="Não se Aplica",W3670=""),0,W3670-V3670),AVERAGE(X3670-W3670,W3670-V3670)),0),0)</f>
        <v>0</v>
      </c>
      <c r="AT3670" s="45">
        <f>IF(AU3670="S",IF(AND(Q3670="1. Aceitou o programa",AB3670="Realizada"),IFERROR(IF(AA3670="",0,AA3670-R3670),0),0),0)</f>
        <v>0</v>
      </c>
      <c r="AU3670" s="45" t="str">
        <f>_xlfn.XLOOKUP(U3670,'Lista Suspensa'!$AA$20:$AA$23,'Lista Suspensa'!$AB$20:$AB$23,"N/A")</f>
        <v>S</v>
      </c>
    </row>
    <row r="3671" spans="1:47" ht="12" customHeight="1" x14ac:dyDescent="0.3">
      <c r="A3671" s="87" t="s">
        <v>47</v>
      </c>
      <c r="B3671" s="88">
        <v>46104</v>
      </c>
      <c r="C3671" s="89" t="s">
        <v>48</v>
      </c>
      <c r="D3671" s="89" t="s">
        <v>49</v>
      </c>
      <c r="E3671" s="189">
        <v>87915546</v>
      </c>
      <c r="F3671" s="197" t="s">
        <v>9031</v>
      </c>
      <c r="G3671" s="90">
        <v>30339906812</v>
      </c>
      <c r="H3671" s="91">
        <v>29008</v>
      </c>
      <c r="I3671" s="89"/>
      <c r="J3671" s="89" t="s">
        <v>51</v>
      </c>
      <c r="K3671" s="89" t="s">
        <v>52</v>
      </c>
      <c r="L3671" s="89" t="s">
        <v>85</v>
      </c>
      <c r="M3671" s="89" t="s">
        <v>1095</v>
      </c>
      <c r="N3671" s="89" t="s">
        <v>137</v>
      </c>
      <c r="O3671" s="92" t="s">
        <v>9032</v>
      </c>
      <c r="P3671" s="93" t="s">
        <v>57</v>
      </c>
      <c r="Q3671" s="110" t="s">
        <v>5322</v>
      </c>
      <c r="R3671" s="94"/>
      <c r="S3671" s="95">
        <v>46168</v>
      </c>
      <c r="T3671" s="95" t="s">
        <v>5203</v>
      </c>
      <c r="U3671" s="95" t="s">
        <v>1125</v>
      </c>
      <c r="V3671" s="91">
        <v>46156</v>
      </c>
      <c r="W3671" s="91">
        <v>46164</v>
      </c>
      <c r="X3671" s="91">
        <v>46168</v>
      </c>
      <c r="Y3671" s="96"/>
      <c r="Z3671" s="89"/>
      <c r="AA3671" s="95"/>
      <c r="AB3671" s="89"/>
      <c r="AC3671" s="109"/>
      <c r="AD3671" s="89"/>
      <c r="AE3671" s="89"/>
      <c r="AF3671" s="191"/>
      <c r="AG3671" s="194"/>
      <c r="AH3671" s="193"/>
      <c r="AI3671" s="97"/>
      <c r="AJ3671" s="97"/>
      <c r="AK3671" s="97"/>
      <c r="AL3671" s="45" t="s">
        <v>67</v>
      </c>
      <c r="AM3671" s="160" t="str">
        <f>MONTH(B3671)&amp;"/"&amp;YEAR(B3671)</f>
        <v>3/2026</v>
      </c>
      <c r="AN3671" s="45">
        <f>WEEKNUM(B3671)-WEEKNUM(EOMONTH(B3671,-1)+1)+1</f>
        <v>4</v>
      </c>
      <c r="AO3671" s="45" t="str">
        <f>MONTH(R3671)&amp;"/"&amp;YEAR(R3671)</f>
        <v>1/1900</v>
      </c>
      <c r="AP3671" s="45" t="e">
        <f>WEEKNUM(R3671)-WEEKNUM(EOMONTH(R3671,-1)+1)+1</f>
        <v>#NUM!</v>
      </c>
      <c r="AQ3671" s="45">
        <f>IF(AU3671="S",IF(Q3671="1. Aceitou o programa",R3671-B3671,0),0)</f>
        <v>0</v>
      </c>
      <c r="AR3671" s="45">
        <f>IF(AU3671="S",IF(AND(S3671&lt;&gt;"",R3671&lt;&gt;""),S3671-R3671,0),0)</f>
        <v>0</v>
      </c>
      <c r="AS3671" s="45">
        <f>IF(AU3671="S",IF(Q3671="1. Aceitou o programa",IF(OR(X3671="Não se Aplica",X3671=""),IF(OR(W3671="Não se Aplica",W3671=""),0,W3671-V3671),AVERAGE(X3671-W3671,W3671-V3671)),0),0)</f>
        <v>0</v>
      </c>
      <c r="AT3671" s="45">
        <f>IF(AU3671="S",IF(AND(Q3671="1. Aceitou o programa",AB3671="Realizada"),IFERROR(IF(AA3671="",0,AA3671-R3671),0),0),0)</f>
        <v>0</v>
      </c>
      <c r="AU3671" s="45" t="str">
        <f>_xlfn.XLOOKUP(U3671,'Lista Suspensa'!$AA$20:$AA$23,'Lista Suspensa'!$AB$20:$AB$23,"N/A")</f>
        <v>S</v>
      </c>
    </row>
    <row r="3672" spans="1:47" ht="12" customHeight="1" x14ac:dyDescent="0.3">
      <c r="A3672" s="87" t="s">
        <v>47</v>
      </c>
      <c r="B3672" s="88">
        <v>46104</v>
      </c>
      <c r="C3672" s="89" t="s">
        <v>48</v>
      </c>
      <c r="D3672" s="89" t="s">
        <v>49</v>
      </c>
      <c r="E3672" s="189">
        <v>87915127</v>
      </c>
      <c r="F3672" s="197" t="s">
        <v>9033</v>
      </c>
      <c r="G3672" s="90">
        <v>28554383818</v>
      </c>
      <c r="H3672" s="91">
        <v>28599</v>
      </c>
      <c r="I3672" s="89"/>
      <c r="J3672" s="89" t="s">
        <v>84</v>
      </c>
      <c r="K3672" s="89" t="s">
        <v>52</v>
      </c>
      <c r="L3672" s="89" t="s">
        <v>85</v>
      </c>
      <c r="M3672" s="89" t="s">
        <v>4902</v>
      </c>
      <c r="N3672" s="89" t="s">
        <v>197</v>
      </c>
      <c r="O3672" s="92" t="s">
        <v>9034</v>
      </c>
      <c r="P3672" s="93" t="s">
        <v>57</v>
      </c>
      <c r="Q3672" s="110" t="s">
        <v>5322</v>
      </c>
      <c r="R3672" s="94"/>
      <c r="S3672" s="95">
        <v>46168</v>
      </c>
      <c r="T3672" s="95" t="s">
        <v>5203</v>
      </c>
      <c r="U3672" s="95" t="s">
        <v>1125</v>
      </c>
      <c r="V3672" s="91">
        <v>46156</v>
      </c>
      <c r="W3672" s="91">
        <v>46164</v>
      </c>
      <c r="X3672" s="91">
        <v>46168</v>
      </c>
      <c r="Y3672" s="96"/>
      <c r="Z3672" s="89"/>
      <c r="AA3672" s="95"/>
      <c r="AB3672" s="89"/>
      <c r="AC3672" s="109"/>
      <c r="AD3672" s="89"/>
      <c r="AE3672" s="89"/>
      <c r="AF3672" s="191"/>
      <c r="AG3672" s="194"/>
      <c r="AH3672" s="193"/>
      <c r="AI3672" s="97"/>
      <c r="AJ3672" s="97"/>
      <c r="AK3672" s="97"/>
      <c r="AL3672" s="45" t="s">
        <v>67</v>
      </c>
      <c r="AM3672" s="160" t="str">
        <f>MONTH(B3672)&amp;"/"&amp;YEAR(B3672)</f>
        <v>3/2026</v>
      </c>
      <c r="AN3672" s="45">
        <f>WEEKNUM(B3672)-WEEKNUM(EOMONTH(B3672,-1)+1)+1</f>
        <v>4</v>
      </c>
      <c r="AO3672" s="45" t="str">
        <f>MONTH(R3672)&amp;"/"&amp;YEAR(R3672)</f>
        <v>1/1900</v>
      </c>
      <c r="AP3672" s="45" t="e">
        <f>WEEKNUM(R3672)-WEEKNUM(EOMONTH(R3672,-1)+1)+1</f>
        <v>#NUM!</v>
      </c>
      <c r="AQ3672" s="45">
        <f>IF(AU3672="S",IF(Q3672="1. Aceitou o programa",R3672-B3672,0),0)</f>
        <v>0</v>
      </c>
      <c r="AR3672" s="45">
        <f>IF(AU3672="S",IF(AND(S3672&lt;&gt;"",R3672&lt;&gt;""),S3672-R3672,0),0)</f>
        <v>0</v>
      </c>
      <c r="AS3672" s="45">
        <f>IF(AU3672="S",IF(Q3672="1. Aceitou o programa",IF(OR(X3672="Não se Aplica",X3672=""),IF(OR(W3672="Não se Aplica",W3672=""),0,W3672-V3672),AVERAGE(X3672-W3672,W3672-V3672)),0),0)</f>
        <v>0</v>
      </c>
      <c r="AT3672" s="45">
        <f>IF(AU3672="S",IF(AND(Q3672="1. Aceitou o programa",AB3672="Realizada"),IFERROR(IF(AA3672="",0,AA3672-R3672),0),0),0)</f>
        <v>0</v>
      </c>
      <c r="AU3672" s="45" t="str">
        <f>_xlfn.XLOOKUP(U3672,'Lista Suspensa'!$AA$20:$AA$23,'Lista Suspensa'!$AB$20:$AB$23,"N/A")</f>
        <v>S</v>
      </c>
    </row>
    <row r="3673" spans="1:47" ht="12" customHeight="1" x14ac:dyDescent="0.3">
      <c r="A3673" s="87" t="s">
        <v>47</v>
      </c>
      <c r="B3673" s="88">
        <v>46104</v>
      </c>
      <c r="C3673" s="89" t="s">
        <v>48</v>
      </c>
      <c r="D3673" s="89" t="s">
        <v>49</v>
      </c>
      <c r="E3673" s="189">
        <v>87903379</v>
      </c>
      <c r="F3673" s="197" t="s">
        <v>9035</v>
      </c>
      <c r="G3673" s="90">
        <v>1090204809</v>
      </c>
      <c r="H3673" s="91">
        <v>21887</v>
      </c>
      <c r="I3673" s="89"/>
      <c r="J3673" s="89" t="s">
        <v>51</v>
      </c>
      <c r="K3673" s="89" t="s">
        <v>52</v>
      </c>
      <c r="L3673" s="89" t="s">
        <v>85</v>
      </c>
      <c r="M3673" s="89" t="s">
        <v>5049</v>
      </c>
      <c r="N3673" s="89" t="s">
        <v>150</v>
      </c>
      <c r="O3673" s="92" t="s">
        <v>9036</v>
      </c>
      <c r="P3673" s="93" t="s">
        <v>57</v>
      </c>
      <c r="Q3673" s="110" t="s">
        <v>5322</v>
      </c>
      <c r="R3673" s="94"/>
      <c r="S3673" s="95">
        <v>46168</v>
      </c>
      <c r="T3673" s="95" t="s">
        <v>5203</v>
      </c>
      <c r="U3673" s="95" t="s">
        <v>1125</v>
      </c>
      <c r="V3673" s="91">
        <v>46156</v>
      </c>
      <c r="W3673" s="91">
        <v>46164</v>
      </c>
      <c r="X3673" s="91">
        <v>46168</v>
      </c>
      <c r="Y3673" s="96"/>
      <c r="Z3673" s="89"/>
      <c r="AA3673" s="95"/>
      <c r="AB3673" s="89"/>
      <c r="AC3673" s="109"/>
      <c r="AD3673" s="89"/>
      <c r="AE3673" s="89"/>
      <c r="AF3673" s="191"/>
      <c r="AG3673" s="194"/>
      <c r="AH3673" s="193"/>
      <c r="AI3673" s="97"/>
      <c r="AJ3673" s="97"/>
      <c r="AK3673" s="97"/>
      <c r="AL3673" s="45" t="s">
        <v>67</v>
      </c>
      <c r="AM3673" s="160" t="str">
        <f>MONTH(B3673)&amp;"/"&amp;YEAR(B3673)</f>
        <v>3/2026</v>
      </c>
      <c r="AN3673" s="45">
        <f>WEEKNUM(B3673)-WEEKNUM(EOMONTH(B3673,-1)+1)+1</f>
        <v>4</v>
      </c>
      <c r="AO3673" s="45" t="str">
        <f>MONTH(R3673)&amp;"/"&amp;YEAR(R3673)</f>
        <v>1/1900</v>
      </c>
      <c r="AP3673" s="45" t="e">
        <f>WEEKNUM(R3673)-WEEKNUM(EOMONTH(R3673,-1)+1)+1</f>
        <v>#NUM!</v>
      </c>
      <c r="AQ3673" s="45">
        <f>IF(AU3673="S",IF(Q3673="1. Aceitou o programa",R3673-B3673,0),0)</f>
        <v>0</v>
      </c>
      <c r="AR3673" s="45">
        <f>IF(AU3673="S",IF(AND(S3673&lt;&gt;"",R3673&lt;&gt;""),S3673-R3673,0),0)</f>
        <v>0</v>
      </c>
      <c r="AS3673" s="45">
        <f>IF(AU3673="S",IF(Q3673="1. Aceitou o programa",IF(OR(X3673="Não se Aplica",X3673=""),IF(OR(W3673="Não se Aplica",W3673=""),0,W3673-V3673),AVERAGE(X3673-W3673,W3673-V3673)),0),0)</f>
        <v>0</v>
      </c>
      <c r="AT3673" s="45">
        <f>IF(AU3673="S",IF(AND(Q3673="1. Aceitou o programa",AB3673="Realizada"),IFERROR(IF(AA3673="",0,AA3673-R3673),0),0),0)</f>
        <v>0</v>
      </c>
      <c r="AU3673" s="45" t="str">
        <f>_xlfn.XLOOKUP(U3673,'Lista Suspensa'!$AA$20:$AA$23,'Lista Suspensa'!$AB$20:$AB$23,"N/A")</f>
        <v>S</v>
      </c>
    </row>
    <row r="3674" spans="1:47" ht="12" customHeight="1" x14ac:dyDescent="0.3">
      <c r="A3674" s="87" t="s">
        <v>47</v>
      </c>
      <c r="B3674" s="88">
        <v>46104</v>
      </c>
      <c r="C3674" s="89" t="s">
        <v>48</v>
      </c>
      <c r="D3674" s="89" t="s">
        <v>49</v>
      </c>
      <c r="E3674" s="189">
        <v>87911316</v>
      </c>
      <c r="F3674" s="197" t="s">
        <v>9037</v>
      </c>
      <c r="G3674" s="90">
        <v>9410241723</v>
      </c>
      <c r="H3674" s="91">
        <v>29822</v>
      </c>
      <c r="I3674" s="89"/>
      <c r="J3674" s="89" t="s">
        <v>51</v>
      </c>
      <c r="K3674" s="89" t="s">
        <v>76</v>
      </c>
      <c r="L3674" s="89" t="s">
        <v>95</v>
      </c>
      <c r="M3674" s="89" t="s">
        <v>971</v>
      </c>
      <c r="N3674" s="89" t="s">
        <v>176</v>
      </c>
      <c r="O3674" s="92" t="s">
        <v>9038</v>
      </c>
      <c r="P3674" s="93" t="s">
        <v>57</v>
      </c>
      <c r="Q3674" s="110" t="s">
        <v>5322</v>
      </c>
      <c r="R3674" s="94"/>
      <c r="S3674" s="95">
        <v>46168</v>
      </c>
      <c r="T3674" s="95" t="s">
        <v>5203</v>
      </c>
      <c r="U3674" s="95" t="s">
        <v>1125</v>
      </c>
      <c r="V3674" s="91">
        <v>46156</v>
      </c>
      <c r="W3674" s="91">
        <v>46164</v>
      </c>
      <c r="X3674" s="91">
        <v>46168</v>
      </c>
      <c r="Y3674" s="96"/>
      <c r="Z3674" s="89"/>
      <c r="AA3674" s="95"/>
      <c r="AB3674" s="89"/>
      <c r="AC3674" s="109"/>
      <c r="AD3674" s="89"/>
      <c r="AE3674" s="89"/>
      <c r="AF3674" s="191"/>
      <c r="AG3674" s="194"/>
      <c r="AH3674" s="193"/>
      <c r="AI3674" s="97"/>
      <c r="AJ3674" s="97"/>
      <c r="AK3674" s="97"/>
      <c r="AL3674" s="45" t="s">
        <v>67</v>
      </c>
      <c r="AM3674" s="160" t="str">
        <f>MONTH(B3674)&amp;"/"&amp;YEAR(B3674)</f>
        <v>3/2026</v>
      </c>
      <c r="AN3674" s="45">
        <f>WEEKNUM(B3674)-WEEKNUM(EOMONTH(B3674,-1)+1)+1</f>
        <v>4</v>
      </c>
      <c r="AO3674" s="45" t="str">
        <f>MONTH(R3674)&amp;"/"&amp;YEAR(R3674)</f>
        <v>1/1900</v>
      </c>
      <c r="AP3674" s="45" t="e">
        <f>WEEKNUM(R3674)-WEEKNUM(EOMONTH(R3674,-1)+1)+1</f>
        <v>#NUM!</v>
      </c>
      <c r="AQ3674" s="45">
        <f>IF(AU3674="S",IF(Q3674="1. Aceitou o programa",R3674-B3674,0),0)</f>
        <v>0</v>
      </c>
      <c r="AR3674" s="45">
        <f>IF(AU3674="S",IF(AND(S3674&lt;&gt;"",R3674&lt;&gt;""),S3674-R3674,0),0)</f>
        <v>0</v>
      </c>
      <c r="AS3674" s="45">
        <f>IF(AU3674="S",IF(Q3674="1. Aceitou o programa",IF(OR(X3674="Não se Aplica",X3674=""),IF(OR(W3674="Não se Aplica",W3674=""),0,W3674-V3674),AVERAGE(X3674-W3674,W3674-V3674)),0),0)</f>
        <v>0</v>
      </c>
      <c r="AT3674" s="45">
        <f>IF(AU3674="S",IF(AND(Q3674="1. Aceitou o programa",AB3674="Realizada"),IFERROR(IF(AA3674="",0,AA3674-R3674),0),0),0)</f>
        <v>0</v>
      </c>
      <c r="AU3674" s="45" t="str">
        <f>_xlfn.XLOOKUP(U3674,'Lista Suspensa'!$AA$20:$AA$23,'Lista Suspensa'!$AB$20:$AB$23,"N/A")</f>
        <v>S</v>
      </c>
    </row>
    <row r="3675" spans="1:47" ht="12" customHeight="1" x14ac:dyDescent="0.3">
      <c r="A3675" s="87" t="s">
        <v>47</v>
      </c>
      <c r="B3675" s="88">
        <v>46104</v>
      </c>
      <c r="C3675" s="89" t="s">
        <v>48</v>
      </c>
      <c r="D3675" s="89" t="s">
        <v>49</v>
      </c>
      <c r="E3675" s="189">
        <v>87919719</v>
      </c>
      <c r="F3675" s="197" t="s">
        <v>9039</v>
      </c>
      <c r="G3675" s="90">
        <v>5990140754</v>
      </c>
      <c r="H3675" s="91">
        <v>33261</v>
      </c>
      <c r="I3675" s="89"/>
      <c r="J3675" s="89" t="s">
        <v>51</v>
      </c>
      <c r="K3675" s="89" t="s">
        <v>76</v>
      </c>
      <c r="L3675" s="89" t="s">
        <v>95</v>
      </c>
      <c r="M3675" s="89" t="s">
        <v>207</v>
      </c>
      <c r="N3675" s="89" t="s">
        <v>331</v>
      </c>
      <c r="O3675" s="92" t="s">
        <v>9040</v>
      </c>
      <c r="P3675" s="93" t="s">
        <v>57</v>
      </c>
      <c r="Q3675" s="110" t="s">
        <v>5322</v>
      </c>
      <c r="R3675" s="94"/>
      <c r="S3675" s="95">
        <v>46168</v>
      </c>
      <c r="T3675" s="95" t="s">
        <v>5203</v>
      </c>
      <c r="U3675" s="95" t="s">
        <v>1125</v>
      </c>
      <c r="V3675" s="91">
        <v>46156</v>
      </c>
      <c r="W3675" s="91">
        <v>46164</v>
      </c>
      <c r="X3675" s="91">
        <v>46168</v>
      </c>
      <c r="Y3675" s="96"/>
      <c r="Z3675" s="89"/>
      <c r="AA3675" s="95"/>
      <c r="AB3675" s="89"/>
      <c r="AC3675" s="109"/>
      <c r="AD3675" s="89"/>
      <c r="AE3675" s="89"/>
      <c r="AF3675" s="191"/>
      <c r="AG3675" s="194"/>
      <c r="AH3675" s="193"/>
      <c r="AI3675" s="97"/>
      <c r="AJ3675" s="97"/>
      <c r="AK3675" s="97"/>
      <c r="AL3675" s="45" t="s">
        <v>67</v>
      </c>
      <c r="AM3675" s="160" t="str">
        <f>MONTH(B3675)&amp;"/"&amp;YEAR(B3675)</f>
        <v>3/2026</v>
      </c>
      <c r="AN3675" s="45">
        <f>WEEKNUM(B3675)-WEEKNUM(EOMONTH(B3675,-1)+1)+1</f>
        <v>4</v>
      </c>
      <c r="AO3675" s="45" t="str">
        <f>MONTH(R3675)&amp;"/"&amp;YEAR(R3675)</f>
        <v>1/1900</v>
      </c>
      <c r="AP3675" s="45" t="e">
        <f>WEEKNUM(R3675)-WEEKNUM(EOMONTH(R3675,-1)+1)+1</f>
        <v>#NUM!</v>
      </c>
      <c r="AQ3675" s="45">
        <f>IF(AU3675="S",IF(Q3675="1. Aceitou o programa",R3675-B3675,0),0)</f>
        <v>0</v>
      </c>
      <c r="AR3675" s="45">
        <f>IF(AU3675="S",IF(AND(S3675&lt;&gt;"",R3675&lt;&gt;""),S3675-R3675,0),0)</f>
        <v>0</v>
      </c>
      <c r="AS3675" s="45">
        <f>IF(AU3675="S",IF(Q3675="1. Aceitou o programa",IF(OR(X3675="Não se Aplica",X3675=""),IF(OR(W3675="Não se Aplica",W3675=""),0,W3675-V3675),AVERAGE(X3675-W3675,W3675-V3675)),0),0)</f>
        <v>0</v>
      </c>
      <c r="AT3675" s="45">
        <f>IF(AU3675="S",IF(AND(Q3675="1. Aceitou o programa",AB3675="Realizada"),IFERROR(IF(AA3675="",0,AA3675-R3675),0),0),0)</f>
        <v>0</v>
      </c>
      <c r="AU3675" s="45" t="str">
        <f>_xlfn.XLOOKUP(U3675,'Lista Suspensa'!$AA$20:$AA$23,'Lista Suspensa'!$AB$20:$AB$23,"N/A")</f>
        <v>S</v>
      </c>
    </row>
    <row r="3676" spans="1:47" ht="12" customHeight="1" x14ac:dyDescent="0.3">
      <c r="A3676" s="87" t="s">
        <v>47</v>
      </c>
      <c r="B3676" s="88">
        <v>46104</v>
      </c>
      <c r="C3676" s="89" t="s">
        <v>48</v>
      </c>
      <c r="D3676" s="89" t="s">
        <v>49</v>
      </c>
      <c r="E3676" s="189">
        <v>87919669</v>
      </c>
      <c r="F3676" s="197" t="s">
        <v>9041</v>
      </c>
      <c r="G3676" s="90">
        <v>67330967734</v>
      </c>
      <c r="H3676" s="91">
        <v>22882</v>
      </c>
      <c r="I3676" s="89"/>
      <c r="J3676" s="89" t="s">
        <v>84</v>
      </c>
      <c r="K3676" s="89" t="s">
        <v>76</v>
      </c>
      <c r="L3676" s="89" t="s">
        <v>95</v>
      </c>
      <c r="M3676" s="89" t="s">
        <v>163</v>
      </c>
      <c r="N3676" s="89" t="s">
        <v>344</v>
      </c>
      <c r="O3676" s="92" t="s">
        <v>9042</v>
      </c>
      <c r="P3676" s="93" t="s">
        <v>57</v>
      </c>
      <c r="Q3676" s="110" t="s">
        <v>5322</v>
      </c>
      <c r="R3676" s="94"/>
      <c r="S3676" s="95">
        <v>46168</v>
      </c>
      <c r="T3676" s="95" t="s">
        <v>5203</v>
      </c>
      <c r="U3676" s="95" t="s">
        <v>1125</v>
      </c>
      <c r="V3676" s="91">
        <v>46156</v>
      </c>
      <c r="W3676" s="91">
        <v>46164</v>
      </c>
      <c r="X3676" s="91">
        <v>46168</v>
      </c>
      <c r="Y3676" s="96"/>
      <c r="Z3676" s="89"/>
      <c r="AA3676" s="95"/>
      <c r="AB3676" s="89"/>
      <c r="AC3676" s="109"/>
      <c r="AD3676" s="89"/>
      <c r="AE3676" s="89"/>
      <c r="AF3676" s="191"/>
      <c r="AG3676" s="194"/>
      <c r="AH3676" s="193"/>
      <c r="AI3676" s="97"/>
      <c r="AJ3676" s="97"/>
      <c r="AK3676" s="97"/>
      <c r="AL3676" s="45" t="s">
        <v>67</v>
      </c>
      <c r="AM3676" s="160" t="str">
        <f>MONTH(B3676)&amp;"/"&amp;YEAR(B3676)</f>
        <v>3/2026</v>
      </c>
      <c r="AN3676" s="45">
        <f>WEEKNUM(B3676)-WEEKNUM(EOMONTH(B3676,-1)+1)+1</f>
        <v>4</v>
      </c>
      <c r="AO3676" s="45" t="str">
        <f>MONTH(R3676)&amp;"/"&amp;YEAR(R3676)</f>
        <v>1/1900</v>
      </c>
      <c r="AP3676" s="45" t="e">
        <f>WEEKNUM(R3676)-WEEKNUM(EOMONTH(R3676,-1)+1)+1</f>
        <v>#NUM!</v>
      </c>
      <c r="AQ3676" s="45">
        <f>IF(AU3676="S",IF(Q3676="1. Aceitou o programa",R3676-B3676,0),0)</f>
        <v>0</v>
      </c>
      <c r="AR3676" s="45">
        <f>IF(AU3676="S",IF(AND(S3676&lt;&gt;"",R3676&lt;&gt;""),S3676-R3676,0),0)</f>
        <v>0</v>
      </c>
      <c r="AS3676" s="45">
        <f>IF(AU3676="S",IF(Q3676="1. Aceitou o programa",IF(OR(X3676="Não se Aplica",X3676=""),IF(OR(W3676="Não se Aplica",W3676=""),0,W3676-V3676),AVERAGE(X3676-W3676,W3676-V3676)),0),0)</f>
        <v>0</v>
      </c>
      <c r="AT3676" s="45">
        <f>IF(AU3676="S",IF(AND(Q3676="1. Aceitou o programa",AB3676="Realizada"),IFERROR(IF(AA3676="",0,AA3676-R3676),0),0),0)</f>
        <v>0</v>
      </c>
      <c r="AU3676" s="45" t="str">
        <f>_xlfn.XLOOKUP(U3676,'Lista Suspensa'!$AA$20:$AA$23,'Lista Suspensa'!$AB$20:$AB$23,"N/A")</f>
        <v>S</v>
      </c>
    </row>
    <row r="3677" spans="1:47" ht="12" customHeight="1" x14ac:dyDescent="0.3">
      <c r="A3677" s="87" t="s">
        <v>47</v>
      </c>
      <c r="B3677" s="88">
        <v>46104</v>
      </c>
      <c r="C3677" s="89" t="s">
        <v>48</v>
      </c>
      <c r="D3677" s="89" t="s">
        <v>49</v>
      </c>
      <c r="E3677" s="189">
        <v>87937970</v>
      </c>
      <c r="F3677" s="197" t="s">
        <v>9043</v>
      </c>
      <c r="G3677" s="90">
        <v>31951283813</v>
      </c>
      <c r="H3677" s="91">
        <v>31044</v>
      </c>
      <c r="I3677" s="89"/>
      <c r="J3677" s="89" t="s">
        <v>51</v>
      </c>
      <c r="K3677" s="89" t="s">
        <v>52</v>
      </c>
      <c r="L3677" s="89" t="s">
        <v>85</v>
      </c>
      <c r="M3677" s="89" t="s">
        <v>6039</v>
      </c>
      <c r="N3677" s="89" t="s">
        <v>150</v>
      </c>
      <c r="O3677" s="92" t="s">
        <v>9044</v>
      </c>
      <c r="P3677" s="93" t="s">
        <v>57</v>
      </c>
      <c r="Q3677" s="110" t="s">
        <v>5322</v>
      </c>
      <c r="R3677" s="94"/>
      <c r="S3677" s="95">
        <v>46168</v>
      </c>
      <c r="T3677" s="95" t="s">
        <v>5203</v>
      </c>
      <c r="U3677" s="95" t="s">
        <v>1125</v>
      </c>
      <c r="V3677" s="91">
        <v>46156</v>
      </c>
      <c r="W3677" s="91">
        <v>46164</v>
      </c>
      <c r="X3677" s="91">
        <v>46168</v>
      </c>
      <c r="Y3677" s="96"/>
      <c r="Z3677" s="89"/>
      <c r="AA3677" s="95"/>
      <c r="AB3677" s="89"/>
      <c r="AC3677" s="109"/>
      <c r="AD3677" s="89"/>
      <c r="AE3677" s="89"/>
      <c r="AF3677" s="191"/>
      <c r="AG3677" s="194"/>
      <c r="AH3677" s="193"/>
      <c r="AI3677" s="97"/>
      <c r="AJ3677" s="97"/>
      <c r="AK3677" s="97"/>
      <c r="AL3677" s="45" t="s">
        <v>67</v>
      </c>
      <c r="AM3677" s="160" t="str">
        <f>MONTH(B3677)&amp;"/"&amp;YEAR(B3677)</f>
        <v>3/2026</v>
      </c>
      <c r="AN3677" s="45">
        <f>WEEKNUM(B3677)-WEEKNUM(EOMONTH(B3677,-1)+1)+1</f>
        <v>4</v>
      </c>
      <c r="AO3677" s="45" t="str">
        <f>MONTH(R3677)&amp;"/"&amp;YEAR(R3677)</f>
        <v>1/1900</v>
      </c>
      <c r="AP3677" s="45" t="e">
        <f>WEEKNUM(R3677)-WEEKNUM(EOMONTH(R3677,-1)+1)+1</f>
        <v>#NUM!</v>
      </c>
      <c r="AQ3677" s="45">
        <f>IF(AU3677="S",IF(Q3677="1. Aceitou o programa",R3677-B3677,0),0)</f>
        <v>0</v>
      </c>
      <c r="AR3677" s="45">
        <f>IF(AU3677="S",IF(AND(S3677&lt;&gt;"",R3677&lt;&gt;""),S3677-R3677,0),0)</f>
        <v>0</v>
      </c>
      <c r="AS3677" s="45">
        <f>IF(AU3677="S",IF(Q3677="1. Aceitou o programa",IF(OR(X3677="Não se Aplica",X3677=""),IF(OR(W3677="Não se Aplica",W3677=""),0,W3677-V3677),AVERAGE(X3677-W3677,W3677-V3677)),0),0)</f>
        <v>0</v>
      </c>
      <c r="AT3677" s="45">
        <f>IF(AU3677="S",IF(AND(Q3677="1. Aceitou o programa",AB3677="Realizada"),IFERROR(IF(AA3677="",0,AA3677-R3677),0),0),0)</f>
        <v>0</v>
      </c>
      <c r="AU3677" s="45" t="str">
        <f>_xlfn.XLOOKUP(U3677,'Lista Suspensa'!$AA$20:$AA$23,'Lista Suspensa'!$AB$20:$AB$23,"N/A")</f>
        <v>S</v>
      </c>
    </row>
    <row r="3678" spans="1:47" ht="12" customHeight="1" x14ac:dyDescent="0.3">
      <c r="A3678" s="87" t="s">
        <v>47</v>
      </c>
      <c r="B3678" s="88">
        <v>46104</v>
      </c>
      <c r="C3678" s="89" t="s">
        <v>48</v>
      </c>
      <c r="D3678" s="89" t="s">
        <v>49</v>
      </c>
      <c r="E3678" s="189">
        <v>87948490</v>
      </c>
      <c r="F3678" s="197" t="s">
        <v>9045</v>
      </c>
      <c r="G3678" s="90">
        <v>30518073890</v>
      </c>
      <c r="H3678" s="91">
        <v>29997</v>
      </c>
      <c r="I3678" s="89"/>
      <c r="J3678" s="89" t="s">
        <v>84</v>
      </c>
      <c r="K3678" s="89" t="s">
        <v>52</v>
      </c>
      <c r="L3678" s="89" t="s">
        <v>619</v>
      </c>
      <c r="M3678" s="89" t="s">
        <v>9046</v>
      </c>
      <c r="N3678" s="89" t="s">
        <v>137</v>
      </c>
      <c r="O3678" s="92" t="s">
        <v>9047</v>
      </c>
      <c r="P3678" s="93" t="s">
        <v>57</v>
      </c>
      <c r="Q3678" s="110" t="s">
        <v>5322</v>
      </c>
      <c r="R3678" s="94"/>
      <c r="S3678" s="95">
        <v>46168</v>
      </c>
      <c r="T3678" s="95" t="s">
        <v>5203</v>
      </c>
      <c r="U3678" s="95" t="s">
        <v>1125</v>
      </c>
      <c r="V3678" s="91">
        <v>46156</v>
      </c>
      <c r="W3678" s="91">
        <v>46164</v>
      </c>
      <c r="X3678" s="91">
        <v>46168</v>
      </c>
      <c r="Y3678" s="96"/>
      <c r="Z3678" s="89"/>
      <c r="AA3678" s="95"/>
      <c r="AB3678" s="89"/>
      <c r="AC3678" s="109"/>
      <c r="AD3678" s="89"/>
      <c r="AE3678" s="89"/>
      <c r="AF3678" s="191"/>
      <c r="AG3678" s="194"/>
      <c r="AH3678" s="193"/>
      <c r="AI3678" s="97"/>
      <c r="AJ3678" s="97"/>
      <c r="AK3678" s="97"/>
      <c r="AL3678" s="45" t="s">
        <v>67</v>
      </c>
      <c r="AM3678" s="160" t="str">
        <f>MONTH(B3678)&amp;"/"&amp;YEAR(B3678)</f>
        <v>3/2026</v>
      </c>
      <c r="AN3678" s="45">
        <f>WEEKNUM(B3678)-WEEKNUM(EOMONTH(B3678,-1)+1)+1</f>
        <v>4</v>
      </c>
      <c r="AO3678" s="45" t="str">
        <f>MONTH(R3678)&amp;"/"&amp;YEAR(R3678)</f>
        <v>1/1900</v>
      </c>
      <c r="AP3678" s="45" t="e">
        <f>WEEKNUM(R3678)-WEEKNUM(EOMONTH(R3678,-1)+1)+1</f>
        <v>#NUM!</v>
      </c>
      <c r="AQ3678" s="45">
        <f>IF(AU3678="S",IF(Q3678="1. Aceitou o programa",R3678-B3678,0),0)</f>
        <v>0</v>
      </c>
      <c r="AR3678" s="45">
        <f>IF(AU3678="S",IF(AND(S3678&lt;&gt;"",R3678&lt;&gt;""),S3678-R3678,0),0)</f>
        <v>0</v>
      </c>
      <c r="AS3678" s="45">
        <f>IF(AU3678="S",IF(Q3678="1. Aceitou o programa",IF(OR(X3678="Não se Aplica",X3678=""),IF(OR(W3678="Não se Aplica",W3678=""),0,W3678-V3678),AVERAGE(X3678-W3678,W3678-V3678)),0),0)</f>
        <v>0</v>
      </c>
      <c r="AT3678" s="45">
        <f>IF(AU3678="S",IF(AND(Q3678="1. Aceitou o programa",AB3678="Realizada"),IFERROR(IF(AA3678="",0,AA3678-R3678),0),0),0)</f>
        <v>0</v>
      </c>
      <c r="AU3678" s="45" t="str">
        <f>_xlfn.XLOOKUP(U3678,'Lista Suspensa'!$AA$20:$AA$23,'Lista Suspensa'!$AB$20:$AB$23,"N/A")</f>
        <v>S</v>
      </c>
    </row>
    <row r="3679" spans="1:47" ht="12" customHeight="1" x14ac:dyDescent="0.3">
      <c r="A3679" s="87" t="s">
        <v>47</v>
      </c>
      <c r="B3679" s="88">
        <v>46104</v>
      </c>
      <c r="C3679" s="89" t="s">
        <v>48</v>
      </c>
      <c r="D3679" s="89" t="s">
        <v>49</v>
      </c>
      <c r="E3679" s="189">
        <v>88004354</v>
      </c>
      <c r="F3679" s="197" t="s">
        <v>9048</v>
      </c>
      <c r="G3679" s="90">
        <v>9209887840</v>
      </c>
      <c r="H3679" s="91">
        <v>24786</v>
      </c>
      <c r="I3679" s="89"/>
      <c r="J3679" s="89" t="s">
        <v>84</v>
      </c>
      <c r="K3679" s="89" t="s">
        <v>52</v>
      </c>
      <c r="L3679" s="89" t="s">
        <v>85</v>
      </c>
      <c r="M3679" s="89" t="s">
        <v>1413</v>
      </c>
      <c r="N3679" s="89" t="s">
        <v>150</v>
      </c>
      <c r="O3679" s="92" t="s">
        <v>9049</v>
      </c>
      <c r="P3679" s="93" t="s">
        <v>57</v>
      </c>
      <c r="Q3679" s="110" t="s">
        <v>5322</v>
      </c>
      <c r="R3679" s="94"/>
      <c r="S3679" s="95">
        <v>46168</v>
      </c>
      <c r="T3679" s="95" t="s">
        <v>5203</v>
      </c>
      <c r="U3679" s="95" t="s">
        <v>1125</v>
      </c>
      <c r="V3679" s="91">
        <v>46156</v>
      </c>
      <c r="W3679" s="91">
        <v>46164</v>
      </c>
      <c r="X3679" s="91">
        <v>46168</v>
      </c>
      <c r="Y3679" s="96"/>
      <c r="Z3679" s="89"/>
      <c r="AA3679" s="95"/>
      <c r="AB3679" s="89"/>
      <c r="AC3679" s="109"/>
      <c r="AD3679" s="89"/>
      <c r="AE3679" s="89"/>
      <c r="AF3679" s="191"/>
      <c r="AG3679" s="194"/>
      <c r="AH3679" s="193"/>
      <c r="AI3679" s="97"/>
      <c r="AJ3679" s="97"/>
      <c r="AK3679" s="97"/>
      <c r="AL3679" s="45" t="s">
        <v>67</v>
      </c>
      <c r="AM3679" s="160" t="str">
        <f>MONTH(B3679)&amp;"/"&amp;YEAR(B3679)</f>
        <v>3/2026</v>
      </c>
      <c r="AN3679" s="45">
        <f>WEEKNUM(B3679)-WEEKNUM(EOMONTH(B3679,-1)+1)+1</f>
        <v>4</v>
      </c>
      <c r="AO3679" s="45" t="str">
        <f>MONTH(R3679)&amp;"/"&amp;YEAR(R3679)</f>
        <v>1/1900</v>
      </c>
      <c r="AP3679" s="45" t="e">
        <f>WEEKNUM(R3679)-WEEKNUM(EOMONTH(R3679,-1)+1)+1</f>
        <v>#NUM!</v>
      </c>
      <c r="AQ3679" s="45">
        <f>IF(AU3679="S",IF(Q3679="1. Aceitou o programa",R3679-B3679,0),0)</f>
        <v>0</v>
      </c>
      <c r="AR3679" s="45">
        <f>IF(AU3679="S",IF(AND(S3679&lt;&gt;"",R3679&lt;&gt;""),S3679-R3679,0),0)</f>
        <v>0</v>
      </c>
      <c r="AS3679" s="45">
        <f>IF(AU3679="S",IF(Q3679="1. Aceitou o programa",IF(OR(X3679="Não se Aplica",X3679=""),IF(OR(W3679="Não se Aplica",W3679=""),0,W3679-V3679),AVERAGE(X3679-W3679,W3679-V3679)),0),0)</f>
        <v>0</v>
      </c>
      <c r="AT3679" s="45">
        <f>IF(AU3679="S",IF(AND(Q3679="1. Aceitou o programa",AB3679="Realizada"),IFERROR(IF(AA3679="",0,AA3679-R3679),0),0),0)</f>
        <v>0</v>
      </c>
      <c r="AU3679" s="45" t="str">
        <f>_xlfn.XLOOKUP(U3679,'Lista Suspensa'!$AA$20:$AA$23,'Lista Suspensa'!$AB$20:$AB$23,"N/A")</f>
        <v>S</v>
      </c>
    </row>
    <row r="3680" spans="1:47" ht="12" customHeight="1" x14ac:dyDescent="0.3">
      <c r="A3680" s="87" t="s">
        <v>47</v>
      </c>
      <c r="B3680" s="88">
        <v>46104</v>
      </c>
      <c r="C3680" s="89" t="s">
        <v>48</v>
      </c>
      <c r="D3680" s="89" t="s">
        <v>49</v>
      </c>
      <c r="E3680" s="189">
        <v>88015636</v>
      </c>
      <c r="F3680" s="197" t="s">
        <v>9050</v>
      </c>
      <c r="G3680" s="90">
        <v>11363611704</v>
      </c>
      <c r="H3680" s="91">
        <v>31409</v>
      </c>
      <c r="I3680" s="89"/>
      <c r="J3680" s="89" t="s">
        <v>51</v>
      </c>
      <c r="K3680" s="89" t="s">
        <v>76</v>
      </c>
      <c r="L3680" s="89" t="s">
        <v>95</v>
      </c>
      <c r="M3680" s="89" t="s">
        <v>129</v>
      </c>
      <c r="N3680" s="89" t="s">
        <v>234</v>
      </c>
      <c r="O3680" s="92" t="s">
        <v>9051</v>
      </c>
      <c r="P3680" s="93" t="s">
        <v>57</v>
      </c>
      <c r="Q3680" s="110" t="s">
        <v>5322</v>
      </c>
      <c r="R3680" s="94"/>
      <c r="S3680" s="95">
        <v>46168</v>
      </c>
      <c r="T3680" s="95" t="s">
        <v>5203</v>
      </c>
      <c r="U3680" s="95" t="s">
        <v>1125</v>
      </c>
      <c r="V3680" s="91">
        <v>46156</v>
      </c>
      <c r="W3680" s="91">
        <v>46164</v>
      </c>
      <c r="X3680" s="91">
        <v>46168</v>
      </c>
      <c r="Y3680" s="96"/>
      <c r="Z3680" s="89"/>
      <c r="AA3680" s="95"/>
      <c r="AB3680" s="89"/>
      <c r="AC3680" s="109"/>
      <c r="AD3680" s="89"/>
      <c r="AE3680" s="89"/>
      <c r="AF3680" s="191"/>
      <c r="AG3680" s="194"/>
      <c r="AH3680" s="193"/>
      <c r="AI3680" s="97"/>
      <c r="AJ3680" s="97"/>
      <c r="AK3680" s="97"/>
      <c r="AL3680" s="45" t="s">
        <v>67</v>
      </c>
      <c r="AM3680" s="160" t="str">
        <f>MONTH(B3680)&amp;"/"&amp;YEAR(B3680)</f>
        <v>3/2026</v>
      </c>
      <c r="AN3680" s="45">
        <f>WEEKNUM(B3680)-WEEKNUM(EOMONTH(B3680,-1)+1)+1</f>
        <v>4</v>
      </c>
      <c r="AO3680" s="45" t="str">
        <f>MONTH(R3680)&amp;"/"&amp;YEAR(R3680)</f>
        <v>1/1900</v>
      </c>
      <c r="AP3680" s="45" t="e">
        <f>WEEKNUM(R3680)-WEEKNUM(EOMONTH(R3680,-1)+1)+1</f>
        <v>#NUM!</v>
      </c>
      <c r="AQ3680" s="45">
        <f>IF(AU3680="S",IF(Q3680="1. Aceitou o programa",R3680-B3680,0),0)</f>
        <v>0</v>
      </c>
      <c r="AR3680" s="45">
        <f>IF(AU3680="S",IF(AND(S3680&lt;&gt;"",R3680&lt;&gt;""),S3680-R3680,0),0)</f>
        <v>0</v>
      </c>
      <c r="AS3680" s="45">
        <f>IF(AU3680="S",IF(Q3680="1. Aceitou o programa",IF(OR(X3680="Não se Aplica",X3680=""),IF(OR(W3680="Não se Aplica",W3680=""),0,W3680-V3680),AVERAGE(X3680-W3680,W3680-V3680)),0),0)</f>
        <v>0</v>
      </c>
      <c r="AT3680" s="45">
        <f>IF(AU3680="S",IF(AND(Q3680="1. Aceitou o programa",AB3680="Realizada"),IFERROR(IF(AA3680="",0,AA3680-R3680),0),0),0)</f>
        <v>0</v>
      </c>
      <c r="AU3680" s="45" t="str">
        <f>_xlfn.XLOOKUP(U3680,'Lista Suspensa'!$AA$20:$AA$23,'Lista Suspensa'!$AB$20:$AB$23,"N/A")</f>
        <v>S</v>
      </c>
    </row>
    <row r="3681" spans="1:47" ht="12" customHeight="1" x14ac:dyDescent="0.3">
      <c r="A3681" s="87" t="s">
        <v>47</v>
      </c>
      <c r="B3681" s="88">
        <v>46104</v>
      </c>
      <c r="C3681" s="89" t="s">
        <v>48</v>
      </c>
      <c r="D3681" s="89" t="s">
        <v>49</v>
      </c>
      <c r="E3681" s="189">
        <v>93136699</v>
      </c>
      <c r="F3681" s="197" t="s">
        <v>9052</v>
      </c>
      <c r="G3681" s="90">
        <v>16340592716</v>
      </c>
      <c r="H3681" s="91">
        <v>39214</v>
      </c>
      <c r="I3681" s="89"/>
      <c r="J3681" s="89" t="s">
        <v>51</v>
      </c>
      <c r="K3681" s="89" t="s">
        <v>76</v>
      </c>
      <c r="L3681" s="89" t="s">
        <v>95</v>
      </c>
      <c r="M3681" s="89" t="s">
        <v>129</v>
      </c>
      <c r="N3681" s="89" t="s">
        <v>331</v>
      </c>
      <c r="O3681" s="92" t="s">
        <v>9053</v>
      </c>
      <c r="P3681" s="93" t="s">
        <v>57</v>
      </c>
      <c r="Q3681" s="110" t="s">
        <v>5322</v>
      </c>
      <c r="R3681" s="94"/>
      <c r="S3681" s="95">
        <v>46168</v>
      </c>
      <c r="T3681" s="95" t="s">
        <v>5203</v>
      </c>
      <c r="U3681" s="95" t="s">
        <v>1125</v>
      </c>
      <c r="V3681" s="91">
        <v>46156</v>
      </c>
      <c r="W3681" s="91">
        <v>46164</v>
      </c>
      <c r="X3681" s="91">
        <v>46168</v>
      </c>
      <c r="Y3681" s="96"/>
      <c r="Z3681" s="89"/>
      <c r="AA3681" s="95"/>
      <c r="AB3681" s="89"/>
      <c r="AC3681" s="109"/>
      <c r="AD3681" s="89"/>
      <c r="AE3681" s="89"/>
      <c r="AF3681" s="191"/>
      <c r="AG3681" s="194"/>
      <c r="AH3681" s="193"/>
      <c r="AI3681" s="97"/>
      <c r="AJ3681" s="97"/>
      <c r="AK3681" s="97"/>
      <c r="AL3681" s="45" t="s">
        <v>67</v>
      </c>
      <c r="AM3681" s="160" t="str">
        <f>MONTH(B3681)&amp;"/"&amp;YEAR(B3681)</f>
        <v>3/2026</v>
      </c>
      <c r="AN3681" s="45">
        <f>WEEKNUM(B3681)-WEEKNUM(EOMONTH(B3681,-1)+1)+1</f>
        <v>4</v>
      </c>
      <c r="AO3681" s="45" t="str">
        <f>MONTH(R3681)&amp;"/"&amp;YEAR(R3681)</f>
        <v>1/1900</v>
      </c>
      <c r="AP3681" s="45" t="e">
        <f>WEEKNUM(R3681)-WEEKNUM(EOMONTH(R3681,-1)+1)+1</f>
        <v>#NUM!</v>
      </c>
      <c r="AQ3681" s="45">
        <f>IF(AU3681="S",IF(Q3681="1. Aceitou o programa",R3681-B3681,0),0)</f>
        <v>0</v>
      </c>
      <c r="AR3681" s="45">
        <f>IF(AU3681="S",IF(AND(S3681&lt;&gt;"",R3681&lt;&gt;""),S3681-R3681,0),0)</f>
        <v>0</v>
      </c>
      <c r="AS3681" s="45">
        <f>IF(AU3681="S",IF(Q3681="1. Aceitou o programa",IF(OR(X3681="Não se Aplica",X3681=""),IF(OR(W3681="Não se Aplica",W3681=""),0,W3681-V3681),AVERAGE(X3681-W3681,W3681-V3681)),0),0)</f>
        <v>0</v>
      </c>
      <c r="AT3681" s="45">
        <f>IF(AU3681="S",IF(AND(Q3681="1. Aceitou o programa",AB3681="Realizada"),IFERROR(IF(AA3681="",0,AA3681-R3681),0),0),0)</f>
        <v>0</v>
      </c>
      <c r="AU3681" s="45" t="str">
        <f>_xlfn.XLOOKUP(U3681,'Lista Suspensa'!$AA$20:$AA$23,'Lista Suspensa'!$AB$20:$AB$23,"N/A")</f>
        <v>S</v>
      </c>
    </row>
    <row r="3682" spans="1:47" ht="12" customHeight="1" x14ac:dyDescent="0.3">
      <c r="A3682" s="87" t="s">
        <v>47</v>
      </c>
      <c r="B3682" s="88">
        <v>46104</v>
      </c>
      <c r="C3682" s="89" t="s">
        <v>48</v>
      </c>
      <c r="D3682" s="89" t="s">
        <v>49</v>
      </c>
      <c r="E3682" s="189">
        <v>88107109</v>
      </c>
      <c r="F3682" s="197" t="s">
        <v>9054</v>
      </c>
      <c r="G3682" s="90">
        <v>36251922842</v>
      </c>
      <c r="H3682" s="91">
        <v>38046</v>
      </c>
      <c r="I3682" s="89"/>
      <c r="J3682" s="89" t="s">
        <v>51</v>
      </c>
      <c r="K3682" s="89" t="s">
        <v>52</v>
      </c>
      <c r="L3682" s="89" t="s">
        <v>85</v>
      </c>
      <c r="M3682" s="89" t="s">
        <v>1771</v>
      </c>
      <c r="N3682" s="89" t="s">
        <v>176</v>
      </c>
      <c r="O3682" s="92" t="s">
        <v>9055</v>
      </c>
      <c r="P3682" s="93" t="s">
        <v>57</v>
      </c>
      <c r="Q3682" s="110" t="s">
        <v>5322</v>
      </c>
      <c r="R3682" s="94"/>
      <c r="S3682" s="95">
        <v>46168</v>
      </c>
      <c r="T3682" s="95" t="s">
        <v>5203</v>
      </c>
      <c r="U3682" s="95" t="s">
        <v>1125</v>
      </c>
      <c r="V3682" s="91">
        <v>46156</v>
      </c>
      <c r="W3682" s="91">
        <v>46164</v>
      </c>
      <c r="X3682" s="91">
        <v>46168</v>
      </c>
      <c r="Y3682" s="96"/>
      <c r="Z3682" s="89"/>
      <c r="AA3682" s="95"/>
      <c r="AB3682" s="89"/>
      <c r="AC3682" s="109"/>
      <c r="AD3682" s="89"/>
      <c r="AE3682" s="89"/>
      <c r="AF3682" s="191"/>
      <c r="AG3682" s="194"/>
      <c r="AH3682" s="193"/>
      <c r="AI3682" s="97"/>
      <c r="AJ3682" s="97"/>
      <c r="AK3682" s="97"/>
      <c r="AL3682" s="45" t="s">
        <v>67</v>
      </c>
      <c r="AM3682" s="160" t="str">
        <f>MONTH(B3682)&amp;"/"&amp;YEAR(B3682)</f>
        <v>3/2026</v>
      </c>
      <c r="AN3682" s="45">
        <f>WEEKNUM(B3682)-WEEKNUM(EOMONTH(B3682,-1)+1)+1</f>
        <v>4</v>
      </c>
      <c r="AO3682" s="45" t="str">
        <f>MONTH(R3682)&amp;"/"&amp;YEAR(R3682)</f>
        <v>1/1900</v>
      </c>
      <c r="AP3682" s="45" t="e">
        <f>WEEKNUM(R3682)-WEEKNUM(EOMONTH(R3682,-1)+1)+1</f>
        <v>#NUM!</v>
      </c>
      <c r="AQ3682" s="45">
        <f>IF(AU3682="S",IF(Q3682="1. Aceitou o programa",R3682-B3682,0),0)</f>
        <v>0</v>
      </c>
      <c r="AR3682" s="45">
        <f>IF(AU3682="S",IF(AND(S3682&lt;&gt;"",R3682&lt;&gt;""),S3682-R3682,0),0)</f>
        <v>0</v>
      </c>
      <c r="AS3682" s="45">
        <f>IF(AU3682="S",IF(Q3682="1. Aceitou o programa",IF(OR(X3682="Não se Aplica",X3682=""),IF(OR(W3682="Não se Aplica",W3682=""),0,W3682-V3682),AVERAGE(X3682-W3682,W3682-V3682)),0),0)</f>
        <v>0</v>
      </c>
      <c r="AT3682" s="45">
        <f>IF(AU3682="S",IF(AND(Q3682="1. Aceitou o programa",AB3682="Realizada"),IFERROR(IF(AA3682="",0,AA3682-R3682),0),0),0)</f>
        <v>0</v>
      </c>
      <c r="AU3682" s="45" t="str">
        <f>_xlfn.XLOOKUP(U3682,'Lista Suspensa'!$AA$20:$AA$23,'Lista Suspensa'!$AB$20:$AB$23,"N/A")</f>
        <v>S</v>
      </c>
    </row>
    <row r="3683" spans="1:47" ht="12" customHeight="1" x14ac:dyDescent="0.3">
      <c r="A3683" s="87" t="s">
        <v>47</v>
      </c>
      <c r="B3683" s="88">
        <v>46104</v>
      </c>
      <c r="C3683" s="89" t="s">
        <v>48</v>
      </c>
      <c r="D3683" s="89" t="s">
        <v>49</v>
      </c>
      <c r="E3683" s="189">
        <v>88159166</v>
      </c>
      <c r="F3683" s="197" t="s">
        <v>9056</v>
      </c>
      <c r="G3683" s="90">
        <v>27256444885</v>
      </c>
      <c r="H3683" s="91">
        <v>28671</v>
      </c>
      <c r="I3683" s="89"/>
      <c r="J3683" s="89" t="s">
        <v>84</v>
      </c>
      <c r="K3683" s="89" t="s">
        <v>52</v>
      </c>
      <c r="L3683" s="89" t="s">
        <v>85</v>
      </c>
      <c r="M3683" s="89" t="s">
        <v>724</v>
      </c>
      <c r="N3683" s="89" t="s">
        <v>176</v>
      </c>
      <c r="O3683" s="92" t="s">
        <v>9057</v>
      </c>
      <c r="P3683" s="93" t="s">
        <v>57</v>
      </c>
      <c r="Q3683" s="110" t="s">
        <v>5322</v>
      </c>
      <c r="R3683" s="94"/>
      <c r="S3683" s="95">
        <v>46168</v>
      </c>
      <c r="T3683" s="95" t="s">
        <v>5203</v>
      </c>
      <c r="U3683" s="95" t="s">
        <v>1125</v>
      </c>
      <c r="V3683" s="91">
        <v>46156</v>
      </c>
      <c r="W3683" s="91">
        <v>46164</v>
      </c>
      <c r="X3683" s="91">
        <v>46168</v>
      </c>
      <c r="Y3683" s="96"/>
      <c r="Z3683" s="89"/>
      <c r="AA3683" s="95"/>
      <c r="AB3683" s="89"/>
      <c r="AC3683" s="109"/>
      <c r="AD3683" s="89"/>
      <c r="AE3683" s="89"/>
      <c r="AF3683" s="191"/>
      <c r="AG3683" s="194"/>
      <c r="AH3683" s="193"/>
      <c r="AI3683" s="97"/>
      <c r="AJ3683" s="97"/>
      <c r="AK3683" s="97"/>
      <c r="AL3683" s="45" t="s">
        <v>67</v>
      </c>
      <c r="AM3683" s="160" t="str">
        <f>MONTH(B3683)&amp;"/"&amp;YEAR(B3683)</f>
        <v>3/2026</v>
      </c>
      <c r="AN3683" s="45">
        <f>WEEKNUM(B3683)-WEEKNUM(EOMONTH(B3683,-1)+1)+1</f>
        <v>4</v>
      </c>
      <c r="AO3683" s="45" t="str">
        <f>MONTH(R3683)&amp;"/"&amp;YEAR(R3683)</f>
        <v>1/1900</v>
      </c>
      <c r="AP3683" s="45" t="e">
        <f>WEEKNUM(R3683)-WEEKNUM(EOMONTH(R3683,-1)+1)+1</f>
        <v>#NUM!</v>
      </c>
      <c r="AQ3683" s="45">
        <f>IF(AU3683="S",IF(Q3683="1. Aceitou o programa",R3683-B3683,0),0)</f>
        <v>0</v>
      </c>
      <c r="AR3683" s="45">
        <f>IF(AU3683="S",IF(AND(S3683&lt;&gt;"",R3683&lt;&gt;""),S3683-R3683,0),0)</f>
        <v>0</v>
      </c>
      <c r="AS3683" s="45">
        <f>IF(AU3683="S",IF(Q3683="1. Aceitou o programa",IF(OR(X3683="Não se Aplica",X3683=""),IF(OR(W3683="Não se Aplica",W3683=""),0,W3683-V3683),AVERAGE(X3683-W3683,W3683-V3683)),0),0)</f>
        <v>0</v>
      </c>
      <c r="AT3683" s="45">
        <f>IF(AU3683="S",IF(AND(Q3683="1. Aceitou o programa",AB3683="Realizada"),IFERROR(IF(AA3683="",0,AA3683-R3683),0),0),0)</f>
        <v>0</v>
      </c>
      <c r="AU3683" s="45" t="str">
        <f>_xlfn.XLOOKUP(U3683,'Lista Suspensa'!$AA$20:$AA$23,'Lista Suspensa'!$AB$20:$AB$23,"N/A")</f>
        <v>S</v>
      </c>
    </row>
    <row r="3684" spans="1:47" ht="12" customHeight="1" x14ac:dyDescent="0.3">
      <c r="A3684" s="87" t="s">
        <v>47</v>
      </c>
      <c r="B3684" s="88">
        <v>46104</v>
      </c>
      <c r="C3684" s="89" t="s">
        <v>48</v>
      </c>
      <c r="D3684" s="89" t="s">
        <v>49</v>
      </c>
      <c r="E3684" s="189">
        <v>88170056</v>
      </c>
      <c r="F3684" s="197" t="s">
        <v>9058</v>
      </c>
      <c r="G3684" s="90">
        <v>7967865774</v>
      </c>
      <c r="H3684" s="91">
        <v>29065</v>
      </c>
      <c r="I3684" s="89"/>
      <c r="J3684" s="89" t="s">
        <v>51</v>
      </c>
      <c r="K3684" s="89" t="s">
        <v>76</v>
      </c>
      <c r="L3684" s="89" t="s">
        <v>283</v>
      </c>
      <c r="M3684" s="89" t="s">
        <v>5844</v>
      </c>
      <c r="N3684" s="89" t="s">
        <v>344</v>
      </c>
      <c r="O3684" s="92" t="s">
        <v>9059</v>
      </c>
      <c r="P3684" s="93" t="s">
        <v>57</v>
      </c>
      <c r="Q3684" s="110" t="s">
        <v>5322</v>
      </c>
      <c r="R3684" s="94"/>
      <c r="S3684" s="95">
        <v>46168</v>
      </c>
      <c r="T3684" s="95" t="s">
        <v>5203</v>
      </c>
      <c r="U3684" s="95" t="s">
        <v>1125</v>
      </c>
      <c r="V3684" s="91">
        <v>46156</v>
      </c>
      <c r="W3684" s="91">
        <v>46164</v>
      </c>
      <c r="X3684" s="91">
        <v>46168</v>
      </c>
      <c r="Y3684" s="96"/>
      <c r="Z3684" s="89"/>
      <c r="AA3684" s="95"/>
      <c r="AB3684" s="89"/>
      <c r="AC3684" s="109"/>
      <c r="AD3684" s="89"/>
      <c r="AE3684" s="89"/>
      <c r="AF3684" s="191"/>
      <c r="AG3684" s="194"/>
      <c r="AH3684" s="193"/>
      <c r="AI3684" s="97"/>
      <c r="AJ3684" s="97"/>
      <c r="AK3684" s="97"/>
      <c r="AL3684" s="45" t="s">
        <v>67</v>
      </c>
      <c r="AM3684" s="160" t="str">
        <f>MONTH(B3684)&amp;"/"&amp;YEAR(B3684)</f>
        <v>3/2026</v>
      </c>
      <c r="AN3684" s="45">
        <f>WEEKNUM(B3684)-WEEKNUM(EOMONTH(B3684,-1)+1)+1</f>
        <v>4</v>
      </c>
      <c r="AO3684" s="45" t="str">
        <f>MONTH(R3684)&amp;"/"&amp;YEAR(R3684)</f>
        <v>1/1900</v>
      </c>
      <c r="AP3684" s="45" t="e">
        <f>WEEKNUM(R3684)-WEEKNUM(EOMONTH(R3684,-1)+1)+1</f>
        <v>#NUM!</v>
      </c>
      <c r="AQ3684" s="45">
        <f>IF(AU3684="S",IF(Q3684="1. Aceitou o programa",R3684-B3684,0),0)</f>
        <v>0</v>
      </c>
      <c r="AR3684" s="45">
        <f>IF(AU3684="S",IF(AND(S3684&lt;&gt;"",R3684&lt;&gt;""),S3684-R3684,0),0)</f>
        <v>0</v>
      </c>
      <c r="AS3684" s="45">
        <f>IF(AU3684="S",IF(Q3684="1. Aceitou o programa",IF(OR(X3684="Não se Aplica",X3684=""),IF(OR(W3684="Não se Aplica",W3684=""),0,W3684-V3684),AVERAGE(X3684-W3684,W3684-V3684)),0),0)</f>
        <v>0</v>
      </c>
      <c r="AT3684" s="45">
        <f>IF(AU3684="S",IF(AND(Q3684="1. Aceitou o programa",AB3684="Realizada"),IFERROR(IF(AA3684="",0,AA3684-R3684),0),0),0)</f>
        <v>0</v>
      </c>
      <c r="AU3684" s="45" t="str">
        <f>_xlfn.XLOOKUP(U3684,'Lista Suspensa'!$AA$20:$AA$23,'Lista Suspensa'!$AB$20:$AB$23,"N/A")</f>
        <v>S</v>
      </c>
    </row>
    <row r="3685" spans="1:47" ht="12" customHeight="1" x14ac:dyDescent="0.3">
      <c r="A3685" s="87" t="s">
        <v>47</v>
      </c>
      <c r="B3685" s="88">
        <v>46104</v>
      </c>
      <c r="C3685" s="89" t="s">
        <v>48</v>
      </c>
      <c r="D3685" s="89" t="s">
        <v>49</v>
      </c>
      <c r="E3685" s="189">
        <v>88186820</v>
      </c>
      <c r="F3685" s="197" t="s">
        <v>9060</v>
      </c>
      <c r="G3685" s="90">
        <v>21458304809</v>
      </c>
      <c r="H3685" s="91">
        <v>30054</v>
      </c>
      <c r="I3685" s="89"/>
      <c r="J3685" s="89" t="s">
        <v>51</v>
      </c>
      <c r="K3685" s="89" t="s">
        <v>52</v>
      </c>
      <c r="L3685" s="89" t="s">
        <v>85</v>
      </c>
      <c r="M3685" s="89" t="s">
        <v>719</v>
      </c>
      <c r="N3685" s="89" t="s">
        <v>150</v>
      </c>
      <c r="O3685" s="92" t="s">
        <v>9061</v>
      </c>
      <c r="P3685" s="93" t="s">
        <v>57</v>
      </c>
      <c r="Q3685" s="110" t="s">
        <v>5322</v>
      </c>
      <c r="R3685" s="94"/>
      <c r="S3685" s="95">
        <v>46168</v>
      </c>
      <c r="T3685" s="95" t="s">
        <v>5203</v>
      </c>
      <c r="U3685" s="95" t="s">
        <v>1125</v>
      </c>
      <c r="V3685" s="91">
        <v>46156</v>
      </c>
      <c r="W3685" s="91">
        <v>46164</v>
      </c>
      <c r="X3685" s="91">
        <v>46168</v>
      </c>
      <c r="Y3685" s="96"/>
      <c r="Z3685" s="89"/>
      <c r="AA3685" s="95"/>
      <c r="AB3685" s="89"/>
      <c r="AC3685" s="109"/>
      <c r="AD3685" s="89"/>
      <c r="AE3685" s="89"/>
      <c r="AF3685" s="191"/>
      <c r="AG3685" s="194"/>
      <c r="AH3685" s="193"/>
      <c r="AI3685" s="97"/>
      <c r="AJ3685" s="97"/>
      <c r="AK3685" s="97"/>
      <c r="AL3685" s="45" t="s">
        <v>67</v>
      </c>
      <c r="AM3685" s="160" t="str">
        <f>MONTH(B3685)&amp;"/"&amp;YEAR(B3685)</f>
        <v>3/2026</v>
      </c>
      <c r="AN3685" s="45">
        <f>WEEKNUM(B3685)-WEEKNUM(EOMONTH(B3685,-1)+1)+1</f>
        <v>4</v>
      </c>
      <c r="AO3685" s="45" t="str">
        <f>MONTH(R3685)&amp;"/"&amp;YEAR(R3685)</f>
        <v>1/1900</v>
      </c>
      <c r="AP3685" s="45" t="e">
        <f>WEEKNUM(R3685)-WEEKNUM(EOMONTH(R3685,-1)+1)+1</f>
        <v>#NUM!</v>
      </c>
      <c r="AQ3685" s="45">
        <f>IF(AU3685="S",IF(Q3685="1. Aceitou o programa",R3685-B3685,0),0)</f>
        <v>0</v>
      </c>
      <c r="AR3685" s="45">
        <f>IF(AU3685="S",IF(AND(S3685&lt;&gt;"",R3685&lt;&gt;""),S3685-R3685,0),0)</f>
        <v>0</v>
      </c>
      <c r="AS3685" s="45">
        <f>IF(AU3685="S",IF(Q3685="1. Aceitou o programa",IF(OR(X3685="Não se Aplica",X3685=""),IF(OR(W3685="Não se Aplica",W3685=""),0,W3685-V3685),AVERAGE(X3685-W3685,W3685-V3685)),0),0)</f>
        <v>0</v>
      </c>
      <c r="AT3685" s="45">
        <f>IF(AU3685="S",IF(AND(Q3685="1. Aceitou o programa",AB3685="Realizada"),IFERROR(IF(AA3685="",0,AA3685-R3685),0),0),0)</f>
        <v>0</v>
      </c>
      <c r="AU3685" s="45" t="str">
        <f>_xlfn.XLOOKUP(U3685,'Lista Suspensa'!$AA$20:$AA$23,'Lista Suspensa'!$AB$20:$AB$23,"N/A")</f>
        <v>S</v>
      </c>
    </row>
    <row r="3686" spans="1:47" ht="12" customHeight="1" x14ac:dyDescent="0.3">
      <c r="A3686" s="87" t="s">
        <v>47</v>
      </c>
      <c r="B3686" s="88">
        <v>46104</v>
      </c>
      <c r="C3686" s="89" t="s">
        <v>48</v>
      </c>
      <c r="D3686" s="89" t="s">
        <v>49</v>
      </c>
      <c r="E3686" s="189">
        <v>88280361</v>
      </c>
      <c r="F3686" s="197" t="s">
        <v>9062</v>
      </c>
      <c r="G3686" s="90">
        <v>43091829847</v>
      </c>
      <c r="H3686" s="91">
        <v>37486</v>
      </c>
      <c r="I3686" s="89"/>
      <c r="J3686" s="89" t="s">
        <v>51</v>
      </c>
      <c r="K3686" s="89" t="s">
        <v>52</v>
      </c>
      <c r="L3686" s="89" t="s">
        <v>85</v>
      </c>
      <c r="M3686" s="89" t="s">
        <v>3603</v>
      </c>
      <c r="N3686" s="89" t="s">
        <v>137</v>
      </c>
      <c r="O3686" s="92" t="s">
        <v>9063</v>
      </c>
      <c r="P3686" s="93" t="s">
        <v>57</v>
      </c>
      <c r="Q3686" s="110" t="s">
        <v>5322</v>
      </c>
      <c r="R3686" s="94"/>
      <c r="S3686" s="95">
        <v>46168</v>
      </c>
      <c r="T3686" s="95" t="s">
        <v>5203</v>
      </c>
      <c r="U3686" s="95" t="s">
        <v>1125</v>
      </c>
      <c r="V3686" s="91">
        <v>46156</v>
      </c>
      <c r="W3686" s="91">
        <v>46164</v>
      </c>
      <c r="X3686" s="91">
        <v>46168</v>
      </c>
      <c r="Y3686" s="96"/>
      <c r="Z3686" s="89"/>
      <c r="AA3686" s="95"/>
      <c r="AB3686" s="89"/>
      <c r="AC3686" s="109"/>
      <c r="AD3686" s="89"/>
      <c r="AE3686" s="89"/>
      <c r="AF3686" s="191"/>
      <c r="AG3686" s="194"/>
      <c r="AH3686" s="193"/>
      <c r="AI3686" s="97"/>
      <c r="AJ3686" s="97"/>
      <c r="AK3686" s="97"/>
      <c r="AL3686" s="45" t="s">
        <v>67</v>
      </c>
      <c r="AM3686" s="160" t="str">
        <f>MONTH(B3686)&amp;"/"&amp;YEAR(B3686)</f>
        <v>3/2026</v>
      </c>
      <c r="AN3686" s="45">
        <f>WEEKNUM(B3686)-WEEKNUM(EOMONTH(B3686,-1)+1)+1</f>
        <v>4</v>
      </c>
      <c r="AO3686" s="45" t="str">
        <f>MONTH(R3686)&amp;"/"&amp;YEAR(R3686)</f>
        <v>1/1900</v>
      </c>
      <c r="AP3686" s="45" t="e">
        <f>WEEKNUM(R3686)-WEEKNUM(EOMONTH(R3686,-1)+1)+1</f>
        <v>#NUM!</v>
      </c>
      <c r="AQ3686" s="45">
        <f>IF(AU3686="S",IF(Q3686="1. Aceitou o programa",R3686-B3686,0),0)</f>
        <v>0</v>
      </c>
      <c r="AR3686" s="45">
        <f>IF(AU3686="S",IF(AND(S3686&lt;&gt;"",R3686&lt;&gt;""),S3686-R3686,0),0)</f>
        <v>0</v>
      </c>
      <c r="AS3686" s="45">
        <f>IF(AU3686="S",IF(Q3686="1. Aceitou o programa",IF(OR(X3686="Não se Aplica",X3686=""),IF(OR(W3686="Não se Aplica",W3686=""),0,W3686-V3686),AVERAGE(X3686-W3686,W3686-V3686)),0),0)</f>
        <v>0</v>
      </c>
      <c r="AT3686" s="45">
        <f>IF(AU3686="S",IF(AND(Q3686="1. Aceitou o programa",AB3686="Realizada"),IFERROR(IF(AA3686="",0,AA3686-R3686),0),0),0)</f>
        <v>0</v>
      </c>
      <c r="AU3686" s="45" t="str">
        <f>_xlfn.XLOOKUP(U3686,'Lista Suspensa'!$AA$20:$AA$23,'Lista Suspensa'!$AB$20:$AB$23,"N/A")</f>
        <v>S</v>
      </c>
    </row>
    <row r="3687" spans="1:47" ht="12" customHeight="1" x14ac:dyDescent="0.3">
      <c r="A3687" s="87" t="s">
        <v>47</v>
      </c>
      <c r="B3687" s="88">
        <v>46104</v>
      </c>
      <c r="C3687" s="89" t="s">
        <v>48</v>
      </c>
      <c r="D3687" s="89" t="s">
        <v>49</v>
      </c>
      <c r="E3687" s="189">
        <v>88916986</v>
      </c>
      <c r="F3687" s="197" t="s">
        <v>9064</v>
      </c>
      <c r="G3687" s="90">
        <v>28203915833</v>
      </c>
      <c r="H3687" s="91">
        <v>28183</v>
      </c>
      <c r="I3687" s="89"/>
      <c r="J3687" s="89" t="s">
        <v>51</v>
      </c>
      <c r="K3687" s="89" t="s">
        <v>52</v>
      </c>
      <c r="L3687" s="89" t="s">
        <v>85</v>
      </c>
      <c r="M3687" s="89" t="s">
        <v>9065</v>
      </c>
      <c r="N3687" s="89" t="s">
        <v>137</v>
      </c>
      <c r="O3687" s="92" t="s">
        <v>9066</v>
      </c>
      <c r="P3687" s="93" t="s">
        <v>57</v>
      </c>
      <c r="Q3687" s="110" t="s">
        <v>5322</v>
      </c>
      <c r="R3687" s="94"/>
      <c r="S3687" s="95">
        <v>46168</v>
      </c>
      <c r="T3687" s="95" t="s">
        <v>5203</v>
      </c>
      <c r="U3687" s="95" t="s">
        <v>1125</v>
      </c>
      <c r="V3687" s="91">
        <v>46156</v>
      </c>
      <c r="W3687" s="91">
        <v>46164</v>
      </c>
      <c r="X3687" s="91">
        <v>46168</v>
      </c>
      <c r="Y3687" s="96"/>
      <c r="Z3687" s="89"/>
      <c r="AA3687" s="95"/>
      <c r="AB3687" s="89"/>
      <c r="AC3687" s="109"/>
      <c r="AD3687" s="89"/>
      <c r="AE3687" s="89"/>
      <c r="AF3687" s="191"/>
      <c r="AG3687" s="194"/>
      <c r="AH3687" s="193"/>
      <c r="AI3687" s="97"/>
      <c r="AJ3687" s="97"/>
      <c r="AK3687" s="97"/>
      <c r="AL3687" s="45" t="s">
        <v>67</v>
      </c>
      <c r="AM3687" s="160" t="str">
        <f>MONTH(B3687)&amp;"/"&amp;YEAR(B3687)</f>
        <v>3/2026</v>
      </c>
      <c r="AN3687" s="45">
        <f>WEEKNUM(B3687)-WEEKNUM(EOMONTH(B3687,-1)+1)+1</f>
        <v>4</v>
      </c>
      <c r="AO3687" s="45" t="str">
        <f>MONTH(R3687)&amp;"/"&amp;YEAR(R3687)</f>
        <v>1/1900</v>
      </c>
      <c r="AP3687" s="45" t="e">
        <f>WEEKNUM(R3687)-WEEKNUM(EOMONTH(R3687,-1)+1)+1</f>
        <v>#NUM!</v>
      </c>
      <c r="AQ3687" s="45">
        <f>IF(AU3687="S",IF(Q3687="1. Aceitou o programa",R3687-B3687,0),0)</f>
        <v>0</v>
      </c>
      <c r="AR3687" s="45">
        <f>IF(AU3687="S",IF(AND(S3687&lt;&gt;"",R3687&lt;&gt;""),S3687-R3687,0),0)</f>
        <v>0</v>
      </c>
      <c r="AS3687" s="45">
        <f>IF(AU3687="S",IF(Q3687="1. Aceitou o programa",IF(OR(X3687="Não se Aplica",X3687=""),IF(OR(W3687="Não se Aplica",W3687=""),0,W3687-V3687),AVERAGE(X3687-W3687,W3687-V3687)),0),0)</f>
        <v>0</v>
      </c>
      <c r="AT3687" s="45">
        <f>IF(AU3687="S",IF(AND(Q3687="1. Aceitou o programa",AB3687="Realizada"),IFERROR(IF(AA3687="",0,AA3687-R3687),0),0),0)</f>
        <v>0</v>
      </c>
      <c r="AU3687" s="45" t="str">
        <f>_xlfn.XLOOKUP(U3687,'Lista Suspensa'!$AA$20:$AA$23,'Lista Suspensa'!$AB$20:$AB$23,"N/A")</f>
        <v>S</v>
      </c>
    </row>
    <row r="3688" spans="1:47" ht="12" customHeight="1" x14ac:dyDescent="0.3">
      <c r="A3688" s="87" t="s">
        <v>47</v>
      </c>
      <c r="B3688" s="88">
        <v>46104</v>
      </c>
      <c r="C3688" s="89" t="s">
        <v>48</v>
      </c>
      <c r="D3688" s="89" t="s">
        <v>49</v>
      </c>
      <c r="E3688" s="189">
        <v>88212392</v>
      </c>
      <c r="F3688" s="197" t="s">
        <v>9067</v>
      </c>
      <c r="G3688" s="90">
        <v>95429603872</v>
      </c>
      <c r="H3688" s="91">
        <v>20502</v>
      </c>
      <c r="I3688" s="89"/>
      <c r="J3688" s="89" t="s">
        <v>51</v>
      </c>
      <c r="K3688" s="89" t="s">
        <v>52</v>
      </c>
      <c r="L3688" s="89" t="s">
        <v>85</v>
      </c>
      <c r="M3688" s="89" t="s">
        <v>1276</v>
      </c>
      <c r="N3688" s="89" t="s">
        <v>137</v>
      </c>
      <c r="O3688" s="92" t="s">
        <v>9068</v>
      </c>
      <c r="P3688" s="93" t="s">
        <v>57</v>
      </c>
      <c r="Q3688" s="110" t="s">
        <v>5322</v>
      </c>
      <c r="R3688" s="94"/>
      <c r="S3688" s="95">
        <v>46168</v>
      </c>
      <c r="T3688" s="95" t="s">
        <v>5203</v>
      </c>
      <c r="U3688" s="95" t="s">
        <v>1125</v>
      </c>
      <c r="V3688" s="91">
        <v>46156</v>
      </c>
      <c r="W3688" s="91">
        <v>46164</v>
      </c>
      <c r="X3688" s="91">
        <v>46168</v>
      </c>
      <c r="Y3688" s="96"/>
      <c r="Z3688" s="89"/>
      <c r="AA3688" s="95"/>
      <c r="AB3688" s="89"/>
      <c r="AC3688" s="109"/>
      <c r="AD3688" s="89"/>
      <c r="AE3688" s="89"/>
      <c r="AF3688" s="191"/>
      <c r="AG3688" s="194"/>
      <c r="AH3688" s="193"/>
      <c r="AI3688" s="97"/>
      <c r="AJ3688" s="97"/>
      <c r="AK3688" s="97"/>
      <c r="AL3688" s="45" t="s">
        <v>67</v>
      </c>
      <c r="AM3688" s="160" t="str">
        <f>MONTH(B3688)&amp;"/"&amp;YEAR(B3688)</f>
        <v>3/2026</v>
      </c>
      <c r="AN3688" s="45">
        <f>WEEKNUM(B3688)-WEEKNUM(EOMONTH(B3688,-1)+1)+1</f>
        <v>4</v>
      </c>
      <c r="AO3688" s="45" t="str">
        <f>MONTH(R3688)&amp;"/"&amp;YEAR(R3688)</f>
        <v>1/1900</v>
      </c>
      <c r="AP3688" s="45" t="e">
        <f>WEEKNUM(R3688)-WEEKNUM(EOMONTH(R3688,-1)+1)+1</f>
        <v>#NUM!</v>
      </c>
      <c r="AQ3688" s="45">
        <f>IF(AU3688="S",IF(Q3688="1. Aceitou o programa",R3688-B3688,0),0)</f>
        <v>0</v>
      </c>
      <c r="AR3688" s="45">
        <f>IF(AU3688="S",IF(AND(S3688&lt;&gt;"",R3688&lt;&gt;""),S3688-R3688,0),0)</f>
        <v>0</v>
      </c>
      <c r="AS3688" s="45">
        <f>IF(AU3688="S",IF(Q3688="1. Aceitou o programa",IF(OR(X3688="Não se Aplica",X3688=""),IF(OR(W3688="Não se Aplica",W3688=""),0,W3688-V3688),AVERAGE(X3688-W3688,W3688-V3688)),0),0)</f>
        <v>0</v>
      </c>
      <c r="AT3688" s="45">
        <f>IF(AU3688="S",IF(AND(Q3688="1. Aceitou o programa",AB3688="Realizada"),IFERROR(IF(AA3688="",0,AA3688-R3688),0),0),0)</f>
        <v>0</v>
      </c>
      <c r="AU3688" s="45" t="str">
        <f>_xlfn.XLOOKUP(U3688,'Lista Suspensa'!$AA$20:$AA$23,'Lista Suspensa'!$AB$20:$AB$23,"N/A")</f>
        <v>S</v>
      </c>
    </row>
    <row r="3689" spans="1:47" ht="12" customHeight="1" x14ac:dyDescent="0.3">
      <c r="A3689" s="87" t="s">
        <v>47</v>
      </c>
      <c r="B3689" s="88">
        <v>46104</v>
      </c>
      <c r="C3689" s="89" t="s">
        <v>48</v>
      </c>
      <c r="D3689" s="89" t="s">
        <v>49</v>
      </c>
      <c r="E3689" s="189">
        <v>88226535</v>
      </c>
      <c r="F3689" s="197" t="s">
        <v>9069</v>
      </c>
      <c r="G3689" s="90">
        <v>41402403852</v>
      </c>
      <c r="H3689" s="91">
        <v>36781</v>
      </c>
      <c r="I3689" s="89"/>
      <c r="J3689" s="89" t="s">
        <v>51</v>
      </c>
      <c r="K3689" s="89" t="s">
        <v>52</v>
      </c>
      <c r="L3689" s="89" t="s">
        <v>85</v>
      </c>
      <c r="M3689" s="89" t="s">
        <v>9070</v>
      </c>
      <c r="N3689" s="89" t="s">
        <v>150</v>
      </c>
      <c r="O3689" s="92" t="s">
        <v>9071</v>
      </c>
      <c r="P3689" s="93" t="s">
        <v>57</v>
      </c>
      <c r="Q3689" s="110" t="s">
        <v>5322</v>
      </c>
      <c r="R3689" s="94"/>
      <c r="S3689" s="95">
        <v>46168</v>
      </c>
      <c r="T3689" s="95" t="s">
        <v>5203</v>
      </c>
      <c r="U3689" s="95" t="s">
        <v>1125</v>
      </c>
      <c r="V3689" s="91">
        <v>46156</v>
      </c>
      <c r="W3689" s="91">
        <v>46164</v>
      </c>
      <c r="X3689" s="91">
        <v>46168</v>
      </c>
      <c r="Y3689" s="96"/>
      <c r="Z3689" s="89"/>
      <c r="AA3689" s="95"/>
      <c r="AB3689" s="89"/>
      <c r="AC3689" s="109"/>
      <c r="AD3689" s="89"/>
      <c r="AE3689" s="89"/>
      <c r="AF3689" s="191"/>
      <c r="AG3689" s="194"/>
      <c r="AH3689" s="193"/>
      <c r="AI3689" s="97"/>
      <c r="AJ3689" s="97"/>
      <c r="AK3689" s="97"/>
      <c r="AL3689" s="45" t="s">
        <v>67</v>
      </c>
      <c r="AM3689" s="160" t="str">
        <f>MONTH(B3689)&amp;"/"&amp;YEAR(B3689)</f>
        <v>3/2026</v>
      </c>
      <c r="AN3689" s="45">
        <f>WEEKNUM(B3689)-WEEKNUM(EOMONTH(B3689,-1)+1)+1</f>
        <v>4</v>
      </c>
      <c r="AO3689" s="45" t="str">
        <f>MONTH(R3689)&amp;"/"&amp;YEAR(R3689)</f>
        <v>1/1900</v>
      </c>
      <c r="AP3689" s="45" t="e">
        <f>WEEKNUM(R3689)-WEEKNUM(EOMONTH(R3689,-1)+1)+1</f>
        <v>#NUM!</v>
      </c>
      <c r="AQ3689" s="45">
        <f>IF(AU3689="S",IF(Q3689="1. Aceitou o programa",R3689-B3689,0),0)</f>
        <v>0</v>
      </c>
      <c r="AR3689" s="45">
        <f>IF(AU3689="S",IF(AND(S3689&lt;&gt;"",R3689&lt;&gt;""),S3689-R3689,0),0)</f>
        <v>0</v>
      </c>
      <c r="AS3689" s="45">
        <f>IF(AU3689="S",IF(Q3689="1. Aceitou o programa",IF(OR(X3689="Não se Aplica",X3689=""),IF(OR(W3689="Não se Aplica",W3689=""),0,W3689-V3689),AVERAGE(X3689-W3689,W3689-V3689)),0),0)</f>
        <v>0</v>
      </c>
      <c r="AT3689" s="45">
        <f>IF(AU3689="S",IF(AND(Q3689="1. Aceitou o programa",AB3689="Realizada"),IFERROR(IF(AA3689="",0,AA3689-R3689),0),0),0)</f>
        <v>0</v>
      </c>
      <c r="AU3689" s="45" t="str">
        <f>_xlfn.XLOOKUP(U3689,'Lista Suspensa'!$AA$20:$AA$23,'Lista Suspensa'!$AB$20:$AB$23,"N/A")</f>
        <v>S</v>
      </c>
    </row>
    <row r="3690" spans="1:47" ht="12" customHeight="1" x14ac:dyDescent="0.3">
      <c r="A3690" s="87" t="s">
        <v>47</v>
      </c>
      <c r="B3690" s="88">
        <v>46104</v>
      </c>
      <c r="C3690" s="89" t="s">
        <v>48</v>
      </c>
      <c r="D3690" s="89" t="s">
        <v>49</v>
      </c>
      <c r="E3690" s="189">
        <v>88304567</v>
      </c>
      <c r="F3690" s="197" t="s">
        <v>9072</v>
      </c>
      <c r="G3690" s="90">
        <v>45561341880</v>
      </c>
      <c r="H3690" s="91">
        <v>34814</v>
      </c>
      <c r="I3690" s="89"/>
      <c r="J3690" s="89" t="s">
        <v>51</v>
      </c>
      <c r="K3690" s="89" t="s">
        <v>52</v>
      </c>
      <c r="L3690" s="89" t="s">
        <v>85</v>
      </c>
      <c r="M3690" s="89" t="s">
        <v>513</v>
      </c>
      <c r="N3690" s="89" t="s">
        <v>150</v>
      </c>
      <c r="O3690" s="92" t="s">
        <v>9073</v>
      </c>
      <c r="P3690" s="93" t="s">
        <v>57</v>
      </c>
      <c r="Q3690" s="110" t="s">
        <v>5322</v>
      </c>
      <c r="R3690" s="94"/>
      <c r="S3690" s="95">
        <v>46168</v>
      </c>
      <c r="T3690" s="95" t="s">
        <v>5203</v>
      </c>
      <c r="U3690" s="95" t="s">
        <v>1125</v>
      </c>
      <c r="V3690" s="91">
        <v>46156</v>
      </c>
      <c r="W3690" s="91">
        <v>46164</v>
      </c>
      <c r="X3690" s="91">
        <v>46168</v>
      </c>
      <c r="Y3690" s="96"/>
      <c r="Z3690" s="89"/>
      <c r="AA3690" s="95"/>
      <c r="AB3690" s="89"/>
      <c r="AC3690" s="109"/>
      <c r="AD3690" s="89"/>
      <c r="AE3690" s="89"/>
      <c r="AF3690" s="191"/>
      <c r="AG3690" s="194"/>
      <c r="AH3690" s="193"/>
      <c r="AI3690" s="97"/>
      <c r="AJ3690" s="97"/>
      <c r="AK3690" s="97"/>
      <c r="AL3690" s="45" t="s">
        <v>67</v>
      </c>
      <c r="AM3690" s="160" t="str">
        <f>MONTH(B3690)&amp;"/"&amp;YEAR(B3690)</f>
        <v>3/2026</v>
      </c>
      <c r="AN3690" s="45">
        <f>WEEKNUM(B3690)-WEEKNUM(EOMONTH(B3690,-1)+1)+1</f>
        <v>4</v>
      </c>
      <c r="AO3690" s="45" t="str">
        <f>MONTH(R3690)&amp;"/"&amp;YEAR(R3690)</f>
        <v>1/1900</v>
      </c>
      <c r="AP3690" s="45" t="e">
        <f>WEEKNUM(R3690)-WEEKNUM(EOMONTH(R3690,-1)+1)+1</f>
        <v>#NUM!</v>
      </c>
      <c r="AQ3690" s="45">
        <f>IF(AU3690="S",IF(Q3690="1. Aceitou o programa",R3690-B3690,0),0)</f>
        <v>0</v>
      </c>
      <c r="AR3690" s="45">
        <f>IF(AU3690="S",IF(AND(S3690&lt;&gt;"",R3690&lt;&gt;""),S3690-R3690,0),0)</f>
        <v>0</v>
      </c>
      <c r="AS3690" s="45">
        <f>IF(AU3690="S",IF(Q3690="1. Aceitou o programa",IF(OR(X3690="Não se Aplica",X3690=""),IF(OR(W3690="Não se Aplica",W3690=""),0,W3690-V3690),AVERAGE(X3690-W3690,W3690-V3690)),0),0)</f>
        <v>0</v>
      </c>
      <c r="AT3690" s="45">
        <f>IF(AU3690="S",IF(AND(Q3690="1. Aceitou o programa",AB3690="Realizada"),IFERROR(IF(AA3690="",0,AA3690-R3690),0),0),0)</f>
        <v>0</v>
      </c>
      <c r="AU3690" s="45" t="str">
        <f>_xlfn.XLOOKUP(U3690,'Lista Suspensa'!$AA$20:$AA$23,'Lista Suspensa'!$AB$20:$AB$23,"N/A")</f>
        <v>S</v>
      </c>
    </row>
    <row r="3691" spans="1:47" ht="12" customHeight="1" x14ac:dyDescent="0.3">
      <c r="A3691" s="87" t="s">
        <v>47</v>
      </c>
      <c r="B3691" s="88">
        <v>46104</v>
      </c>
      <c r="C3691" s="89" t="s">
        <v>48</v>
      </c>
      <c r="D3691" s="89" t="s">
        <v>49</v>
      </c>
      <c r="E3691" s="189">
        <v>88304601</v>
      </c>
      <c r="F3691" s="197" t="s">
        <v>9074</v>
      </c>
      <c r="G3691" s="90">
        <v>417305850</v>
      </c>
      <c r="H3691" s="91">
        <v>21530</v>
      </c>
      <c r="I3691" s="89"/>
      <c r="J3691" s="89" t="s">
        <v>51</v>
      </c>
      <c r="K3691" s="89" t="s">
        <v>52</v>
      </c>
      <c r="L3691" s="89" t="s">
        <v>85</v>
      </c>
      <c r="M3691" s="89" t="s">
        <v>513</v>
      </c>
      <c r="N3691" s="89" t="s">
        <v>150</v>
      </c>
      <c r="O3691" s="92" t="s">
        <v>9075</v>
      </c>
      <c r="P3691" s="93" t="s">
        <v>57</v>
      </c>
      <c r="Q3691" s="110" t="s">
        <v>5322</v>
      </c>
      <c r="R3691" s="94"/>
      <c r="S3691" s="95">
        <v>46168</v>
      </c>
      <c r="T3691" s="95" t="s">
        <v>5203</v>
      </c>
      <c r="U3691" s="95" t="s">
        <v>1125</v>
      </c>
      <c r="V3691" s="91">
        <v>46156</v>
      </c>
      <c r="W3691" s="91">
        <v>46164</v>
      </c>
      <c r="X3691" s="91">
        <v>46168</v>
      </c>
      <c r="Y3691" s="96"/>
      <c r="Z3691" s="89"/>
      <c r="AA3691" s="95"/>
      <c r="AB3691" s="89"/>
      <c r="AC3691" s="109"/>
      <c r="AD3691" s="89"/>
      <c r="AE3691" s="89"/>
      <c r="AF3691" s="191"/>
      <c r="AG3691" s="194"/>
      <c r="AH3691" s="193"/>
      <c r="AI3691" s="97"/>
      <c r="AJ3691" s="97"/>
      <c r="AK3691" s="97"/>
      <c r="AL3691" s="45" t="s">
        <v>67</v>
      </c>
      <c r="AM3691" s="160" t="str">
        <f>MONTH(B3691)&amp;"/"&amp;YEAR(B3691)</f>
        <v>3/2026</v>
      </c>
      <c r="AN3691" s="45">
        <f>WEEKNUM(B3691)-WEEKNUM(EOMONTH(B3691,-1)+1)+1</f>
        <v>4</v>
      </c>
      <c r="AO3691" s="45" t="str">
        <f>MONTH(R3691)&amp;"/"&amp;YEAR(R3691)</f>
        <v>1/1900</v>
      </c>
      <c r="AP3691" s="45" t="e">
        <f>WEEKNUM(R3691)-WEEKNUM(EOMONTH(R3691,-1)+1)+1</f>
        <v>#NUM!</v>
      </c>
      <c r="AQ3691" s="45">
        <f>IF(AU3691="S",IF(Q3691="1. Aceitou o programa",R3691-B3691,0),0)</f>
        <v>0</v>
      </c>
      <c r="AR3691" s="45">
        <f>IF(AU3691="S",IF(AND(S3691&lt;&gt;"",R3691&lt;&gt;""),S3691-R3691,0),0)</f>
        <v>0</v>
      </c>
      <c r="AS3691" s="45">
        <f>IF(AU3691="S",IF(Q3691="1. Aceitou o programa",IF(OR(X3691="Não se Aplica",X3691=""),IF(OR(W3691="Não se Aplica",W3691=""),0,W3691-V3691),AVERAGE(X3691-W3691,W3691-V3691)),0),0)</f>
        <v>0</v>
      </c>
      <c r="AT3691" s="45">
        <f>IF(AU3691="S",IF(AND(Q3691="1. Aceitou o programa",AB3691="Realizada"),IFERROR(IF(AA3691="",0,AA3691-R3691),0),0),0)</f>
        <v>0</v>
      </c>
      <c r="AU3691" s="45" t="str">
        <f>_xlfn.XLOOKUP(U3691,'Lista Suspensa'!$AA$20:$AA$23,'Lista Suspensa'!$AB$20:$AB$23,"N/A")</f>
        <v>S</v>
      </c>
    </row>
    <row r="3692" spans="1:47" ht="12" customHeight="1" x14ac:dyDescent="0.3">
      <c r="A3692" s="87" t="s">
        <v>47</v>
      </c>
      <c r="B3692" s="88">
        <v>46104</v>
      </c>
      <c r="C3692" s="89" t="s">
        <v>48</v>
      </c>
      <c r="D3692" s="89" t="s">
        <v>49</v>
      </c>
      <c r="E3692" s="189">
        <v>93530449</v>
      </c>
      <c r="F3692" s="197" t="s">
        <v>9076</v>
      </c>
      <c r="G3692" s="90">
        <v>11760949710</v>
      </c>
      <c r="H3692" s="91">
        <v>31078</v>
      </c>
      <c r="I3692" s="89"/>
      <c r="J3692" s="89" t="s">
        <v>84</v>
      </c>
      <c r="K3692" s="89" t="s">
        <v>76</v>
      </c>
      <c r="L3692" s="89" t="s">
        <v>95</v>
      </c>
      <c r="M3692" s="89" t="s">
        <v>296</v>
      </c>
      <c r="N3692" s="89" t="s">
        <v>291</v>
      </c>
      <c r="O3692" s="92" t="s">
        <v>9077</v>
      </c>
      <c r="P3692" s="93" t="s">
        <v>57</v>
      </c>
      <c r="Q3692" s="110" t="s">
        <v>5322</v>
      </c>
      <c r="R3692" s="94"/>
      <c r="S3692" s="95">
        <v>46168</v>
      </c>
      <c r="T3692" s="95" t="s">
        <v>5203</v>
      </c>
      <c r="U3692" s="95" t="s">
        <v>1125</v>
      </c>
      <c r="V3692" s="91">
        <v>46156</v>
      </c>
      <c r="W3692" s="91">
        <v>46164</v>
      </c>
      <c r="X3692" s="91">
        <v>46168</v>
      </c>
      <c r="Y3692" s="96"/>
      <c r="Z3692" s="89"/>
      <c r="AA3692" s="95"/>
      <c r="AB3692" s="89"/>
      <c r="AC3692" s="109"/>
      <c r="AD3692" s="89"/>
      <c r="AE3692" s="89"/>
      <c r="AF3692" s="191"/>
      <c r="AG3692" s="194"/>
      <c r="AH3692" s="193"/>
      <c r="AI3692" s="97"/>
      <c r="AJ3692" s="97"/>
      <c r="AK3692" s="97"/>
      <c r="AL3692" s="45" t="s">
        <v>67</v>
      </c>
      <c r="AM3692" s="160" t="str">
        <f>MONTH(B3692)&amp;"/"&amp;YEAR(B3692)</f>
        <v>3/2026</v>
      </c>
      <c r="AN3692" s="45">
        <f>WEEKNUM(B3692)-WEEKNUM(EOMONTH(B3692,-1)+1)+1</f>
        <v>4</v>
      </c>
      <c r="AO3692" s="45" t="str">
        <f>MONTH(R3692)&amp;"/"&amp;YEAR(R3692)</f>
        <v>1/1900</v>
      </c>
      <c r="AP3692" s="45" t="e">
        <f>WEEKNUM(R3692)-WEEKNUM(EOMONTH(R3692,-1)+1)+1</f>
        <v>#NUM!</v>
      </c>
      <c r="AQ3692" s="45">
        <f>IF(AU3692="S",IF(Q3692="1. Aceitou o programa",R3692-B3692,0),0)</f>
        <v>0</v>
      </c>
      <c r="AR3692" s="45">
        <f>IF(AU3692="S",IF(AND(S3692&lt;&gt;"",R3692&lt;&gt;""),S3692-R3692,0),0)</f>
        <v>0</v>
      </c>
      <c r="AS3692" s="45">
        <f>IF(AU3692="S",IF(Q3692="1. Aceitou o programa",IF(OR(X3692="Não se Aplica",X3692=""),IF(OR(W3692="Não se Aplica",W3692=""),0,W3692-V3692),AVERAGE(X3692-W3692,W3692-V3692)),0),0)</f>
        <v>0</v>
      </c>
      <c r="AT3692" s="45">
        <f>IF(AU3692="S",IF(AND(Q3692="1. Aceitou o programa",AB3692="Realizada"),IFERROR(IF(AA3692="",0,AA3692-R3692),0),0),0)</f>
        <v>0</v>
      </c>
      <c r="AU3692" s="45" t="str">
        <f>_xlfn.XLOOKUP(U3692,'Lista Suspensa'!$AA$20:$AA$23,'Lista Suspensa'!$AB$20:$AB$23,"N/A")</f>
        <v>S</v>
      </c>
    </row>
    <row r="3693" spans="1:47" ht="12" customHeight="1" x14ac:dyDescent="0.3">
      <c r="A3693" s="87" t="s">
        <v>47</v>
      </c>
      <c r="B3693" s="88">
        <v>46104</v>
      </c>
      <c r="C3693" s="89" t="s">
        <v>48</v>
      </c>
      <c r="D3693" s="89" t="s">
        <v>49</v>
      </c>
      <c r="E3693" s="189">
        <v>88341942</v>
      </c>
      <c r="F3693" s="197" t="s">
        <v>9078</v>
      </c>
      <c r="G3693" s="90">
        <v>35959510855</v>
      </c>
      <c r="H3693" s="91">
        <v>31951</v>
      </c>
      <c r="I3693" s="89"/>
      <c r="J3693" s="89" t="s">
        <v>84</v>
      </c>
      <c r="K3693" s="89" t="s">
        <v>52</v>
      </c>
      <c r="L3693" s="89" t="s">
        <v>85</v>
      </c>
      <c r="M3693" s="89" t="s">
        <v>192</v>
      </c>
      <c r="N3693" s="89" t="s">
        <v>150</v>
      </c>
      <c r="O3693" s="92" t="s">
        <v>9079</v>
      </c>
      <c r="P3693" s="93" t="s">
        <v>57</v>
      </c>
      <c r="Q3693" s="110" t="s">
        <v>5322</v>
      </c>
      <c r="R3693" s="94"/>
      <c r="S3693" s="95">
        <v>46168</v>
      </c>
      <c r="T3693" s="95" t="s">
        <v>5203</v>
      </c>
      <c r="U3693" s="95" t="s">
        <v>1125</v>
      </c>
      <c r="V3693" s="91">
        <v>46156</v>
      </c>
      <c r="W3693" s="91">
        <v>46164</v>
      </c>
      <c r="X3693" s="91">
        <v>46168</v>
      </c>
      <c r="Y3693" s="96"/>
      <c r="Z3693" s="89"/>
      <c r="AA3693" s="95"/>
      <c r="AB3693" s="89"/>
      <c r="AC3693" s="109"/>
      <c r="AD3693" s="89"/>
      <c r="AE3693" s="89"/>
      <c r="AF3693" s="191"/>
      <c r="AG3693" s="194"/>
      <c r="AH3693" s="193"/>
      <c r="AI3693" s="97"/>
      <c r="AJ3693" s="97"/>
      <c r="AK3693" s="97"/>
      <c r="AL3693" s="45" t="s">
        <v>67</v>
      </c>
      <c r="AM3693" s="160" t="str">
        <f>MONTH(B3693)&amp;"/"&amp;YEAR(B3693)</f>
        <v>3/2026</v>
      </c>
      <c r="AN3693" s="45">
        <f>WEEKNUM(B3693)-WEEKNUM(EOMONTH(B3693,-1)+1)+1</f>
        <v>4</v>
      </c>
      <c r="AO3693" s="45" t="str">
        <f>MONTH(R3693)&amp;"/"&amp;YEAR(R3693)</f>
        <v>1/1900</v>
      </c>
      <c r="AP3693" s="45" t="e">
        <f>WEEKNUM(R3693)-WEEKNUM(EOMONTH(R3693,-1)+1)+1</f>
        <v>#NUM!</v>
      </c>
      <c r="AQ3693" s="45">
        <f>IF(AU3693="S",IF(Q3693="1. Aceitou o programa",R3693-B3693,0),0)</f>
        <v>0</v>
      </c>
      <c r="AR3693" s="45">
        <f>IF(AU3693="S",IF(AND(S3693&lt;&gt;"",R3693&lt;&gt;""),S3693-R3693,0),0)</f>
        <v>0</v>
      </c>
      <c r="AS3693" s="45">
        <f>IF(AU3693="S",IF(Q3693="1. Aceitou o programa",IF(OR(X3693="Não se Aplica",X3693=""),IF(OR(W3693="Não se Aplica",W3693=""),0,W3693-V3693),AVERAGE(X3693-W3693,W3693-V3693)),0),0)</f>
        <v>0</v>
      </c>
      <c r="AT3693" s="45">
        <f>IF(AU3693="S",IF(AND(Q3693="1. Aceitou o programa",AB3693="Realizada"),IFERROR(IF(AA3693="",0,AA3693-R3693),0),0),0)</f>
        <v>0</v>
      </c>
      <c r="AU3693" s="45" t="str">
        <f>_xlfn.XLOOKUP(U3693,'Lista Suspensa'!$AA$20:$AA$23,'Lista Suspensa'!$AB$20:$AB$23,"N/A")</f>
        <v>S</v>
      </c>
    </row>
    <row r="3694" spans="1:47" ht="12" customHeight="1" x14ac:dyDescent="0.3">
      <c r="A3694" s="87" t="s">
        <v>47</v>
      </c>
      <c r="B3694" s="88">
        <v>46104</v>
      </c>
      <c r="C3694" s="89" t="s">
        <v>48</v>
      </c>
      <c r="D3694" s="89" t="s">
        <v>49</v>
      </c>
      <c r="E3694" s="189">
        <v>92838973</v>
      </c>
      <c r="F3694" s="197" t="s">
        <v>9080</v>
      </c>
      <c r="G3694" s="90">
        <v>5223637763</v>
      </c>
      <c r="H3694" s="91">
        <v>28561</v>
      </c>
      <c r="I3694" s="89"/>
      <c r="J3694" s="89" t="s">
        <v>84</v>
      </c>
      <c r="K3694" s="89" t="s">
        <v>76</v>
      </c>
      <c r="L3694" s="89" t="s">
        <v>233</v>
      </c>
      <c r="M3694" s="89" t="s">
        <v>2023</v>
      </c>
      <c r="N3694" s="89" t="s">
        <v>344</v>
      </c>
      <c r="O3694" s="92" t="s">
        <v>9081</v>
      </c>
      <c r="P3694" s="93" t="s">
        <v>57</v>
      </c>
      <c r="Q3694" s="110" t="s">
        <v>5322</v>
      </c>
      <c r="R3694" s="94"/>
      <c r="S3694" s="95">
        <v>46168</v>
      </c>
      <c r="T3694" s="95" t="s">
        <v>5203</v>
      </c>
      <c r="U3694" s="95" t="s">
        <v>1125</v>
      </c>
      <c r="V3694" s="91">
        <v>46156</v>
      </c>
      <c r="W3694" s="91">
        <v>46164</v>
      </c>
      <c r="X3694" s="91">
        <v>46168</v>
      </c>
      <c r="Y3694" s="96"/>
      <c r="Z3694" s="89"/>
      <c r="AA3694" s="95"/>
      <c r="AB3694" s="89"/>
      <c r="AC3694" s="109"/>
      <c r="AD3694" s="89"/>
      <c r="AE3694" s="89"/>
      <c r="AF3694" s="191"/>
      <c r="AG3694" s="194"/>
      <c r="AH3694" s="193"/>
      <c r="AI3694" s="97"/>
      <c r="AJ3694" s="97"/>
      <c r="AK3694" s="97"/>
      <c r="AL3694" s="45" t="s">
        <v>67</v>
      </c>
      <c r="AM3694" s="160" t="str">
        <f>MONTH(B3694)&amp;"/"&amp;YEAR(B3694)</f>
        <v>3/2026</v>
      </c>
      <c r="AN3694" s="45">
        <f>WEEKNUM(B3694)-WEEKNUM(EOMONTH(B3694,-1)+1)+1</f>
        <v>4</v>
      </c>
      <c r="AO3694" s="45" t="str">
        <f>MONTH(R3694)&amp;"/"&amp;YEAR(R3694)</f>
        <v>1/1900</v>
      </c>
      <c r="AP3694" s="45" t="e">
        <f>WEEKNUM(R3694)-WEEKNUM(EOMONTH(R3694,-1)+1)+1</f>
        <v>#NUM!</v>
      </c>
      <c r="AQ3694" s="45">
        <f>IF(AU3694="S",IF(Q3694="1. Aceitou o programa",R3694-B3694,0),0)</f>
        <v>0</v>
      </c>
      <c r="AR3694" s="45">
        <f>IF(AU3694="S",IF(AND(S3694&lt;&gt;"",R3694&lt;&gt;""),S3694-R3694,0),0)</f>
        <v>0</v>
      </c>
      <c r="AS3694" s="45">
        <f>IF(AU3694="S",IF(Q3694="1. Aceitou o programa",IF(OR(X3694="Não se Aplica",X3694=""),IF(OR(W3694="Não se Aplica",W3694=""),0,W3694-V3694),AVERAGE(X3694-W3694,W3694-V3694)),0),0)</f>
        <v>0</v>
      </c>
      <c r="AT3694" s="45">
        <f>IF(AU3694="S",IF(AND(Q3694="1. Aceitou o programa",AB3694="Realizada"),IFERROR(IF(AA3694="",0,AA3694-R3694),0),0),0)</f>
        <v>0</v>
      </c>
      <c r="AU3694" s="45" t="str">
        <f>_xlfn.XLOOKUP(U3694,'Lista Suspensa'!$AA$20:$AA$23,'Lista Suspensa'!$AB$20:$AB$23,"N/A")</f>
        <v>S</v>
      </c>
    </row>
    <row r="3695" spans="1:47" ht="12" customHeight="1" x14ac:dyDescent="0.3">
      <c r="A3695" s="87" t="s">
        <v>47</v>
      </c>
      <c r="B3695" s="88">
        <v>46104</v>
      </c>
      <c r="C3695" s="89" t="s">
        <v>48</v>
      </c>
      <c r="D3695" s="89" t="s">
        <v>49</v>
      </c>
      <c r="E3695" s="189">
        <v>92839089</v>
      </c>
      <c r="F3695" s="197" t="s">
        <v>9082</v>
      </c>
      <c r="G3695" s="90">
        <v>11474674712</v>
      </c>
      <c r="H3695" s="91">
        <v>28621</v>
      </c>
      <c r="I3695" s="89"/>
      <c r="J3695" s="89" t="s">
        <v>51</v>
      </c>
      <c r="K3695" s="89" t="s">
        <v>76</v>
      </c>
      <c r="L3695" s="89" t="s">
        <v>233</v>
      </c>
      <c r="M3695" s="89" t="s">
        <v>2023</v>
      </c>
      <c r="N3695" s="89" t="s">
        <v>344</v>
      </c>
      <c r="O3695" s="92" t="s">
        <v>9083</v>
      </c>
      <c r="P3695" s="93" t="s">
        <v>57</v>
      </c>
      <c r="Q3695" s="110" t="s">
        <v>5322</v>
      </c>
      <c r="R3695" s="94"/>
      <c r="S3695" s="95">
        <v>46168</v>
      </c>
      <c r="T3695" s="95" t="s">
        <v>5203</v>
      </c>
      <c r="U3695" s="95" t="s">
        <v>1125</v>
      </c>
      <c r="V3695" s="91">
        <v>46156</v>
      </c>
      <c r="W3695" s="91">
        <v>46164</v>
      </c>
      <c r="X3695" s="91">
        <v>46168</v>
      </c>
      <c r="Y3695" s="96"/>
      <c r="Z3695" s="89"/>
      <c r="AA3695" s="95"/>
      <c r="AB3695" s="89"/>
      <c r="AC3695" s="109"/>
      <c r="AD3695" s="89"/>
      <c r="AE3695" s="89"/>
      <c r="AF3695" s="191"/>
      <c r="AG3695" s="194"/>
      <c r="AH3695" s="193"/>
      <c r="AI3695" s="97"/>
      <c r="AJ3695" s="97"/>
      <c r="AK3695" s="97"/>
      <c r="AL3695" s="45" t="s">
        <v>67</v>
      </c>
      <c r="AM3695" s="160" t="str">
        <f>MONTH(B3695)&amp;"/"&amp;YEAR(B3695)</f>
        <v>3/2026</v>
      </c>
      <c r="AN3695" s="45">
        <f>WEEKNUM(B3695)-WEEKNUM(EOMONTH(B3695,-1)+1)+1</f>
        <v>4</v>
      </c>
      <c r="AO3695" s="45" t="str">
        <f>MONTH(R3695)&amp;"/"&amp;YEAR(R3695)</f>
        <v>1/1900</v>
      </c>
      <c r="AP3695" s="45" t="e">
        <f>WEEKNUM(R3695)-WEEKNUM(EOMONTH(R3695,-1)+1)+1</f>
        <v>#NUM!</v>
      </c>
      <c r="AQ3695" s="45">
        <f>IF(AU3695="S",IF(Q3695="1. Aceitou o programa",R3695-B3695,0),0)</f>
        <v>0</v>
      </c>
      <c r="AR3695" s="45">
        <f>IF(AU3695="S",IF(AND(S3695&lt;&gt;"",R3695&lt;&gt;""),S3695-R3695,0),0)</f>
        <v>0</v>
      </c>
      <c r="AS3695" s="45">
        <f>IF(AU3695="S",IF(Q3695="1. Aceitou o programa",IF(OR(X3695="Não se Aplica",X3695=""),IF(OR(W3695="Não se Aplica",W3695=""),0,W3695-V3695),AVERAGE(X3695-W3695,W3695-V3695)),0),0)</f>
        <v>0</v>
      </c>
      <c r="AT3695" s="45">
        <f>IF(AU3695="S",IF(AND(Q3695="1. Aceitou o programa",AB3695="Realizada"),IFERROR(IF(AA3695="",0,AA3695-R3695),0),0),0)</f>
        <v>0</v>
      </c>
      <c r="AU3695" s="45" t="str">
        <f>_xlfn.XLOOKUP(U3695,'Lista Suspensa'!$AA$20:$AA$23,'Lista Suspensa'!$AB$20:$AB$23,"N/A")</f>
        <v>S</v>
      </c>
    </row>
    <row r="3696" spans="1:47" ht="12" customHeight="1" x14ac:dyDescent="0.3">
      <c r="A3696" s="87" t="s">
        <v>47</v>
      </c>
      <c r="B3696" s="88">
        <v>46104</v>
      </c>
      <c r="C3696" s="89" t="s">
        <v>48</v>
      </c>
      <c r="D3696" s="89" t="s">
        <v>49</v>
      </c>
      <c r="E3696" s="189">
        <v>88359417</v>
      </c>
      <c r="F3696" s="197" t="s">
        <v>9084</v>
      </c>
      <c r="G3696" s="90">
        <v>41399939874</v>
      </c>
      <c r="H3696" s="91">
        <v>38224</v>
      </c>
      <c r="I3696" s="89"/>
      <c r="J3696" s="89" t="s">
        <v>51</v>
      </c>
      <c r="K3696" s="89" t="s">
        <v>52</v>
      </c>
      <c r="L3696" s="89" t="s">
        <v>85</v>
      </c>
      <c r="M3696" s="89" t="s">
        <v>415</v>
      </c>
      <c r="N3696" s="89" t="s">
        <v>150</v>
      </c>
      <c r="O3696" s="92" t="s">
        <v>9085</v>
      </c>
      <c r="P3696" s="93" t="s">
        <v>57</v>
      </c>
      <c r="Q3696" s="110" t="s">
        <v>5322</v>
      </c>
      <c r="R3696" s="94"/>
      <c r="S3696" s="95">
        <v>46168</v>
      </c>
      <c r="T3696" s="95" t="s">
        <v>5203</v>
      </c>
      <c r="U3696" s="95" t="s">
        <v>1125</v>
      </c>
      <c r="V3696" s="91">
        <v>46156</v>
      </c>
      <c r="W3696" s="91">
        <v>46164</v>
      </c>
      <c r="X3696" s="91">
        <v>46168</v>
      </c>
      <c r="Y3696" s="96"/>
      <c r="Z3696" s="89"/>
      <c r="AA3696" s="95"/>
      <c r="AB3696" s="89"/>
      <c r="AC3696" s="109"/>
      <c r="AD3696" s="89"/>
      <c r="AE3696" s="89"/>
      <c r="AF3696" s="191"/>
      <c r="AG3696" s="194"/>
      <c r="AH3696" s="193"/>
      <c r="AI3696" s="97"/>
      <c r="AJ3696" s="97"/>
      <c r="AK3696" s="97"/>
      <c r="AL3696" s="45" t="s">
        <v>67</v>
      </c>
      <c r="AM3696" s="160" t="str">
        <f>MONTH(B3696)&amp;"/"&amp;YEAR(B3696)</f>
        <v>3/2026</v>
      </c>
      <c r="AN3696" s="45">
        <f>WEEKNUM(B3696)-WEEKNUM(EOMONTH(B3696,-1)+1)+1</f>
        <v>4</v>
      </c>
      <c r="AO3696" s="45" t="str">
        <f>MONTH(R3696)&amp;"/"&amp;YEAR(R3696)</f>
        <v>1/1900</v>
      </c>
      <c r="AP3696" s="45" t="e">
        <f>WEEKNUM(R3696)-WEEKNUM(EOMONTH(R3696,-1)+1)+1</f>
        <v>#NUM!</v>
      </c>
      <c r="AQ3696" s="45">
        <f>IF(AU3696="S",IF(Q3696="1. Aceitou o programa",R3696-B3696,0),0)</f>
        <v>0</v>
      </c>
      <c r="AR3696" s="45">
        <f>IF(AU3696="S",IF(AND(S3696&lt;&gt;"",R3696&lt;&gt;""),S3696-R3696,0),0)</f>
        <v>0</v>
      </c>
      <c r="AS3696" s="45">
        <f>IF(AU3696="S",IF(Q3696="1. Aceitou o programa",IF(OR(X3696="Não se Aplica",X3696=""),IF(OR(W3696="Não se Aplica",W3696=""),0,W3696-V3696),AVERAGE(X3696-W3696,W3696-V3696)),0),0)</f>
        <v>0</v>
      </c>
      <c r="AT3696" s="45">
        <f>IF(AU3696="S",IF(AND(Q3696="1. Aceitou o programa",AB3696="Realizada"),IFERROR(IF(AA3696="",0,AA3696-R3696),0),0),0)</f>
        <v>0</v>
      </c>
      <c r="AU3696" s="45" t="str">
        <f>_xlfn.XLOOKUP(U3696,'Lista Suspensa'!$AA$20:$AA$23,'Lista Suspensa'!$AB$20:$AB$23,"N/A")</f>
        <v>S</v>
      </c>
    </row>
    <row r="3697" spans="1:47" ht="12" customHeight="1" x14ac:dyDescent="0.3">
      <c r="A3697" s="87" t="s">
        <v>47</v>
      </c>
      <c r="B3697" s="88">
        <v>46104</v>
      </c>
      <c r="C3697" s="89" t="s">
        <v>48</v>
      </c>
      <c r="D3697" s="89" t="s">
        <v>49</v>
      </c>
      <c r="E3697" s="189">
        <v>88365682</v>
      </c>
      <c r="F3697" s="197" t="s">
        <v>9086</v>
      </c>
      <c r="G3697" s="90">
        <v>31472403800</v>
      </c>
      <c r="H3697" s="91">
        <v>30187</v>
      </c>
      <c r="I3697" s="89"/>
      <c r="J3697" s="89" t="s">
        <v>51</v>
      </c>
      <c r="K3697" s="89" t="s">
        <v>52</v>
      </c>
      <c r="L3697" s="89" t="s">
        <v>85</v>
      </c>
      <c r="M3697" s="89" t="s">
        <v>7679</v>
      </c>
      <c r="N3697" s="89" t="s">
        <v>150</v>
      </c>
      <c r="O3697" s="92" t="s">
        <v>9087</v>
      </c>
      <c r="P3697" s="93" t="s">
        <v>57</v>
      </c>
      <c r="Q3697" s="110" t="s">
        <v>5322</v>
      </c>
      <c r="R3697" s="94"/>
      <c r="S3697" s="95">
        <v>46168</v>
      </c>
      <c r="T3697" s="95" t="s">
        <v>5203</v>
      </c>
      <c r="U3697" s="95" t="s">
        <v>1125</v>
      </c>
      <c r="V3697" s="91">
        <v>46156</v>
      </c>
      <c r="W3697" s="91">
        <v>46164</v>
      </c>
      <c r="X3697" s="91">
        <v>46168</v>
      </c>
      <c r="Y3697" s="96"/>
      <c r="Z3697" s="89"/>
      <c r="AA3697" s="95"/>
      <c r="AB3697" s="89"/>
      <c r="AC3697" s="109"/>
      <c r="AD3697" s="89"/>
      <c r="AE3697" s="89"/>
      <c r="AF3697" s="191"/>
      <c r="AG3697" s="194"/>
      <c r="AH3697" s="193"/>
      <c r="AI3697" s="97"/>
      <c r="AJ3697" s="97"/>
      <c r="AK3697" s="97"/>
      <c r="AL3697" s="45" t="s">
        <v>67</v>
      </c>
      <c r="AM3697" s="160" t="str">
        <f>MONTH(B3697)&amp;"/"&amp;YEAR(B3697)</f>
        <v>3/2026</v>
      </c>
      <c r="AN3697" s="45">
        <f>WEEKNUM(B3697)-WEEKNUM(EOMONTH(B3697,-1)+1)+1</f>
        <v>4</v>
      </c>
      <c r="AO3697" s="45" t="str">
        <f>MONTH(R3697)&amp;"/"&amp;YEAR(R3697)</f>
        <v>1/1900</v>
      </c>
      <c r="AP3697" s="45" t="e">
        <f>WEEKNUM(R3697)-WEEKNUM(EOMONTH(R3697,-1)+1)+1</f>
        <v>#NUM!</v>
      </c>
      <c r="AQ3697" s="45">
        <f>IF(AU3697="S",IF(Q3697="1. Aceitou o programa",R3697-B3697,0),0)</f>
        <v>0</v>
      </c>
      <c r="AR3697" s="45">
        <f>IF(AU3697="S",IF(AND(S3697&lt;&gt;"",R3697&lt;&gt;""),S3697-R3697,0),0)</f>
        <v>0</v>
      </c>
      <c r="AS3697" s="45">
        <f>IF(AU3697="S",IF(Q3697="1. Aceitou o programa",IF(OR(X3697="Não se Aplica",X3697=""),IF(OR(W3697="Não se Aplica",W3697=""),0,W3697-V3697),AVERAGE(X3697-W3697,W3697-V3697)),0),0)</f>
        <v>0</v>
      </c>
      <c r="AT3697" s="45">
        <f>IF(AU3697="S",IF(AND(Q3697="1. Aceitou o programa",AB3697="Realizada"),IFERROR(IF(AA3697="",0,AA3697-R3697),0),0),0)</f>
        <v>0</v>
      </c>
      <c r="AU3697" s="45" t="str">
        <f>_xlfn.XLOOKUP(U3697,'Lista Suspensa'!$AA$20:$AA$23,'Lista Suspensa'!$AB$20:$AB$23,"N/A")</f>
        <v>S</v>
      </c>
    </row>
    <row r="3698" spans="1:47" ht="12" customHeight="1" x14ac:dyDescent="0.3">
      <c r="A3698" s="87" t="s">
        <v>47</v>
      </c>
      <c r="B3698" s="88">
        <v>46104</v>
      </c>
      <c r="C3698" s="89" t="s">
        <v>48</v>
      </c>
      <c r="D3698" s="89" t="s">
        <v>49</v>
      </c>
      <c r="E3698" s="189">
        <v>88395863</v>
      </c>
      <c r="F3698" s="197" t="s">
        <v>9088</v>
      </c>
      <c r="G3698" s="90">
        <v>29982893807</v>
      </c>
      <c r="H3698" s="91">
        <v>28447</v>
      </c>
      <c r="I3698" s="89"/>
      <c r="J3698" s="89" t="s">
        <v>51</v>
      </c>
      <c r="K3698" s="89" t="s">
        <v>52</v>
      </c>
      <c r="L3698" s="89" t="s">
        <v>53</v>
      </c>
      <c r="M3698" s="89" t="s">
        <v>2216</v>
      </c>
      <c r="N3698" s="89" t="s">
        <v>150</v>
      </c>
      <c r="O3698" s="92" t="s">
        <v>9089</v>
      </c>
      <c r="P3698" s="93" t="s">
        <v>57</v>
      </c>
      <c r="Q3698" s="110" t="s">
        <v>5322</v>
      </c>
      <c r="R3698" s="94"/>
      <c r="S3698" s="95">
        <v>46168</v>
      </c>
      <c r="T3698" s="95" t="s">
        <v>5203</v>
      </c>
      <c r="U3698" s="95" t="s">
        <v>1125</v>
      </c>
      <c r="V3698" s="91">
        <v>46156</v>
      </c>
      <c r="W3698" s="91">
        <v>46164</v>
      </c>
      <c r="X3698" s="91">
        <v>46168</v>
      </c>
      <c r="Y3698" s="96"/>
      <c r="Z3698" s="89"/>
      <c r="AA3698" s="95"/>
      <c r="AB3698" s="89"/>
      <c r="AC3698" s="109"/>
      <c r="AD3698" s="89"/>
      <c r="AE3698" s="89"/>
      <c r="AF3698" s="191"/>
      <c r="AG3698" s="194"/>
      <c r="AH3698" s="193"/>
      <c r="AI3698" s="97"/>
      <c r="AJ3698" s="97"/>
      <c r="AK3698" s="97"/>
      <c r="AL3698" s="45" t="s">
        <v>67</v>
      </c>
      <c r="AM3698" s="160" t="str">
        <f>MONTH(B3698)&amp;"/"&amp;YEAR(B3698)</f>
        <v>3/2026</v>
      </c>
      <c r="AN3698" s="45">
        <f>WEEKNUM(B3698)-WEEKNUM(EOMONTH(B3698,-1)+1)+1</f>
        <v>4</v>
      </c>
      <c r="AO3698" s="45" t="str">
        <f>MONTH(R3698)&amp;"/"&amp;YEAR(R3698)</f>
        <v>1/1900</v>
      </c>
      <c r="AP3698" s="45" t="e">
        <f>WEEKNUM(R3698)-WEEKNUM(EOMONTH(R3698,-1)+1)+1</f>
        <v>#NUM!</v>
      </c>
      <c r="AQ3698" s="45">
        <f>IF(AU3698="S",IF(Q3698="1. Aceitou o programa",R3698-B3698,0),0)</f>
        <v>0</v>
      </c>
      <c r="AR3698" s="45">
        <f>IF(AU3698="S",IF(AND(S3698&lt;&gt;"",R3698&lt;&gt;""),S3698-R3698,0),0)</f>
        <v>0</v>
      </c>
      <c r="AS3698" s="45">
        <f>IF(AU3698="S",IF(Q3698="1. Aceitou o programa",IF(OR(X3698="Não se Aplica",X3698=""),IF(OR(W3698="Não se Aplica",W3698=""),0,W3698-V3698),AVERAGE(X3698-W3698,W3698-V3698)),0),0)</f>
        <v>0</v>
      </c>
      <c r="AT3698" s="45">
        <f>IF(AU3698="S",IF(AND(Q3698="1. Aceitou o programa",AB3698="Realizada"),IFERROR(IF(AA3698="",0,AA3698-R3698),0),0),0)</f>
        <v>0</v>
      </c>
      <c r="AU3698" s="45" t="str">
        <f>_xlfn.XLOOKUP(U3698,'Lista Suspensa'!$AA$20:$AA$23,'Lista Suspensa'!$AB$20:$AB$23,"N/A")</f>
        <v>S</v>
      </c>
    </row>
    <row r="3699" spans="1:47" ht="12" customHeight="1" x14ac:dyDescent="0.3">
      <c r="A3699" s="87" t="s">
        <v>47</v>
      </c>
      <c r="B3699" s="88">
        <v>46104</v>
      </c>
      <c r="C3699" s="89" t="s">
        <v>48</v>
      </c>
      <c r="D3699" s="89" t="s">
        <v>49</v>
      </c>
      <c r="E3699" s="189">
        <v>94082413</v>
      </c>
      <c r="F3699" s="197" t="s">
        <v>9090</v>
      </c>
      <c r="G3699" s="90">
        <v>2429026775</v>
      </c>
      <c r="H3699" s="91">
        <v>27216</v>
      </c>
      <c r="I3699" s="89"/>
      <c r="J3699" s="89" t="s">
        <v>51</v>
      </c>
      <c r="K3699" s="89" t="s">
        <v>76</v>
      </c>
      <c r="L3699" s="89" t="s">
        <v>95</v>
      </c>
      <c r="M3699" s="89" t="s">
        <v>540</v>
      </c>
      <c r="N3699" s="89" t="s">
        <v>344</v>
      </c>
      <c r="O3699" s="92" t="s">
        <v>9091</v>
      </c>
      <c r="P3699" s="93" t="s">
        <v>57</v>
      </c>
      <c r="Q3699" s="110" t="s">
        <v>5322</v>
      </c>
      <c r="R3699" s="94"/>
      <c r="S3699" s="95">
        <v>46168</v>
      </c>
      <c r="T3699" s="95" t="s">
        <v>5203</v>
      </c>
      <c r="U3699" s="95" t="s">
        <v>1125</v>
      </c>
      <c r="V3699" s="91">
        <v>46156</v>
      </c>
      <c r="W3699" s="91">
        <v>46164</v>
      </c>
      <c r="X3699" s="91">
        <v>46168</v>
      </c>
      <c r="Y3699" s="96"/>
      <c r="Z3699" s="89"/>
      <c r="AA3699" s="95"/>
      <c r="AB3699" s="89"/>
      <c r="AC3699" s="109"/>
      <c r="AD3699" s="89"/>
      <c r="AE3699" s="89"/>
      <c r="AF3699" s="191"/>
      <c r="AG3699" s="194"/>
      <c r="AH3699" s="193"/>
      <c r="AI3699" s="97"/>
      <c r="AJ3699" s="97"/>
      <c r="AK3699" s="97"/>
      <c r="AL3699" s="45" t="s">
        <v>67</v>
      </c>
      <c r="AM3699" s="160" t="str">
        <f>MONTH(B3699)&amp;"/"&amp;YEAR(B3699)</f>
        <v>3/2026</v>
      </c>
      <c r="AN3699" s="45">
        <f>WEEKNUM(B3699)-WEEKNUM(EOMONTH(B3699,-1)+1)+1</f>
        <v>4</v>
      </c>
      <c r="AO3699" s="45" t="str">
        <f>MONTH(R3699)&amp;"/"&amp;YEAR(R3699)</f>
        <v>1/1900</v>
      </c>
      <c r="AP3699" s="45" t="e">
        <f>WEEKNUM(R3699)-WEEKNUM(EOMONTH(R3699,-1)+1)+1</f>
        <v>#NUM!</v>
      </c>
      <c r="AQ3699" s="45">
        <f>IF(AU3699="S",IF(Q3699="1. Aceitou o programa",R3699-B3699,0),0)</f>
        <v>0</v>
      </c>
      <c r="AR3699" s="45">
        <f>IF(AU3699="S",IF(AND(S3699&lt;&gt;"",R3699&lt;&gt;""),S3699-R3699,0),0)</f>
        <v>0</v>
      </c>
      <c r="AS3699" s="45">
        <f>IF(AU3699="S",IF(Q3699="1. Aceitou o programa",IF(OR(X3699="Não se Aplica",X3699=""),IF(OR(W3699="Não se Aplica",W3699=""),0,W3699-V3699),AVERAGE(X3699-W3699,W3699-V3699)),0),0)</f>
        <v>0</v>
      </c>
      <c r="AT3699" s="45">
        <f>IF(AU3699="S",IF(AND(Q3699="1. Aceitou o programa",AB3699="Realizada"),IFERROR(IF(AA3699="",0,AA3699-R3699),0),0),0)</f>
        <v>0</v>
      </c>
      <c r="AU3699" s="45" t="str">
        <f>_xlfn.XLOOKUP(U3699,'Lista Suspensa'!$AA$20:$AA$23,'Lista Suspensa'!$AB$20:$AB$23,"N/A")</f>
        <v>S</v>
      </c>
    </row>
    <row r="3700" spans="1:47" ht="12" customHeight="1" x14ac:dyDescent="0.3">
      <c r="A3700" s="87" t="s">
        <v>47</v>
      </c>
      <c r="B3700" s="88">
        <v>46104</v>
      </c>
      <c r="C3700" s="89" t="s">
        <v>48</v>
      </c>
      <c r="D3700" s="89" t="s">
        <v>49</v>
      </c>
      <c r="E3700" s="189">
        <v>88419500</v>
      </c>
      <c r="F3700" s="197" t="s">
        <v>9092</v>
      </c>
      <c r="G3700" s="90">
        <v>48591140869</v>
      </c>
      <c r="H3700" s="91">
        <v>35881</v>
      </c>
      <c r="I3700" s="89"/>
      <c r="J3700" s="89" t="s">
        <v>84</v>
      </c>
      <c r="K3700" s="89" t="s">
        <v>52</v>
      </c>
      <c r="L3700" s="89" t="s">
        <v>85</v>
      </c>
      <c r="M3700" s="89" t="s">
        <v>6860</v>
      </c>
      <c r="N3700" s="89" t="s">
        <v>197</v>
      </c>
      <c r="O3700" s="92" t="s">
        <v>9093</v>
      </c>
      <c r="P3700" s="93" t="s">
        <v>57</v>
      </c>
      <c r="Q3700" s="110" t="s">
        <v>5322</v>
      </c>
      <c r="R3700" s="94"/>
      <c r="S3700" s="95">
        <v>46168</v>
      </c>
      <c r="T3700" s="95" t="s">
        <v>5203</v>
      </c>
      <c r="U3700" s="95" t="s">
        <v>1125</v>
      </c>
      <c r="V3700" s="91">
        <v>46156</v>
      </c>
      <c r="W3700" s="91">
        <v>46164</v>
      </c>
      <c r="X3700" s="91">
        <v>46168</v>
      </c>
      <c r="Y3700" s="96"/>
      <c r="Z3700" s="89"/>
      <c r="AA3700" s="95"/>
      <c r="AB3700" s="89"/>
      <c r="AC3700" s="109"/>
      <c r="AD3700" s="89"/>
      <c r="AE3700" s="89"/>
      <c r="AF3700" s="191"/>
      <c r="AG3700" s="194"/>
      <c r="AH3700" s="193"/>
      <c r="AI3700" s="97"/>
      <c r="AJ3700" s="97"/>
      <c r="AK3700" s="97"/>
      <c r="AL3700" s="45" t="s">
        <v>67</v>
      </c>
      <c r="AM3700" s="160" t="str">
        <f>MONTH(B3700)&amp;"/"&amp;YEAR(B3700)</f>
        <v>3/2026</v>
      </c>
      <c r="AN3700" s="45">
        <f>WEEKNUM(B3700)-WEEKNUM(EOMONTH(B3700,-1)+1)+1</f>
        <v>4</v>
      </c>
      <c r="AO3700" s="45" t="str">
        <f>MONTH(R3700)&amp;"/"&amp;YEAR(R3700)</f>
        <v>1/1900</v>
      </c>
      <c r="AP3700" s="45" t="e">
        <f>WEEKNUM(R3700)-WEEKNUM(EOMONTH(R3700,-1)+1)+1</f>
        <v>#NUM!</v>
      </c>
      <c r="AQ3700" s="45">
        <f>IF(AU3700="S",IF(Q3700="1. Aceitou o programa",R3700-B3700,0),0)</f>
        <v>0</v>
      </c>
      <c r="AR3700" s="45">
        <f>IF(AU3700="S",IF(AND(S3700&lt;&gt;"",R3700&lt;&gt;""),S3700-R3700,0),0)</f>
        <v>0</v>
      </c>
      <c r="AS3700" s="45">
        <f>IF(AU3700="S",IF(Q3700="1. Aceitou o programa",IF(OR(X3700="Não se Aplica",X3700=""),IF(OR(W3700="Não se Aplica",W3700=""),0,W3700-V3700),AVERAGE(X3700-W3700,W3700-V3700)),0),0)</f>
        <v>0</v>
      </c>
      <c r="AT3700" s="45">
        <f>IF(AU3700="S",IF(AND(Q3700="1. Aceitou o programa",AB3700="Realizada"),IFERROR(IF(AA3700="",0,AA3700-R3700),0),0),0)</f>
        <v>0</v>
      </c>
      <c r="AU3700" s="45" t="str">
        <f>_xlfn.XLOOKUP(U3700,'Lista Suspensa'!$AA$20:$AA$23,'Lista Suspensa'!$AB$20:$AB$23,"N/A")</f>
        <v>S</v>
      </c>
    </row>
    <row r="3701" spans="1:47" ht="12" customHeight="1" x14ac:dyDescent="0.3">
      <c r="A3701" s="87" t="s">
        <v>47</v>
      </c>
      <c r="B3701" s="88">
        <v>46104</v>
      </c>
      <c r="C3701" s="89" t="s">
        <v>48</v>
      </c>
      <c r="D3701" s="89" t="s">
        <v>49</v>
      </c>
      <c r="E3701" s="189">
        <v>88417873</v>
      </c>
      <c r="F3701" s="197" t="s">
        <v>9094</v>
      </c>
      <c r="G3701" s="90">
        <v>25377487869</v>
      </c>
      <c r="H3701" s="91">
        <v>27837</v>
      </c>
      <c r="I3701" s="89"/>
      <c r="J3701" s="89" t="s">
        <v>51</v>
      </c>
      <c r="K3701" s="89" t="s">
        <v>52</v>
      </c>
      <c r="L3701" s="89" t="s">
        <v>85</v>
      </c>
      <c r="M3701" s="89" t="s">
        <v>1857</v>
      </c>
      <c r="N3701" s="89" t="s">
        <v>150</v>
      </c>
      <c r="O3701" s="92" t="s">
        <v>9095</v>
      </c>
      <c r="P3701" s="93" t="s">
        <v>57</v>
      </c>
      <c r="Q3701" s="110" t="s">
        <v>5322</v>
      </c>
      <c r="R3701" s="94"/>
      <c r="S3701" s="95">
        <v>46168</v>
      </c>
      <c r="T3701" s="95" t="s">
        <v>5203</v>
      </c>
      <c r="U3701" s="95" t="s">
        <v>1125</v>
      </c>
      <c r="V3701" s="91">
        <v>46156</v>
      </c>
      <c r="W3701" s="91">
        <v>46164</v>
      </c>
      <c r="X3701" s="91">
        <v>46168</v>
      </c>
      <c r="Y3701" s="96"/>
      <c r="Z3701" s="89"/>
      <c r="AA3701" s="95"/>
      <c r="AB3701" s="89"/>
      <c r="AC3701" s="109"/>
      <c r="AD3701" s="89"/>
      <c r="AE3701" s="89"/>
      <c r="AF3701" s="191"/>
      <c r="AG3701" s="194"/>
      <c r="AH3701" s="193"/>
      <c r="AI3701" s="97"/>
      <c r="AJ3701" s="97"/>
      <c r="AK3701" s="97"/>
      <c r="AL3701" s="45" t="s">
        <v>67</v>
      </c>
      <c r="AM3701" s="160" t="str">
        <f>MONTH(B3701)&amp;"/"&amp;YEAR(B3701)</f>
        <v>3/2026</v>
      </c>
      <c r="AN3701" s="45">
        <f>WEEKNUM(B3701)-WEEKNUM(EOMONTH(B3701,-1)+1)+1</f>
        <v>4</v>
      </c>
      <c r="AO3701" s="45" t="str">
        <f>MONTH(R3701)&amp;"/"&amp;YEAR(R3701)</f>
        <v>1/1900</v>
      </c>
      <c r="AP3701" s="45" t="e">
        <f>WEEKNUM(R3701)-WEEKNUM(EOMONTH(R3701,-1)+1)+1</f>
        <v>#NUM!</v>
      </c>
      <c r="AQ3701" s="45">
        <f>IF(AU3701="S",IF(Q3701="1. Aceitou o programa",R3701-B3701,0),0)</f>
        <v>0</v>
      </c>
      <c r="AR3701" s="45">
        <f>IF(AU3701="S",IF(AND(S3701&lt;&gt;"",R3701&lt;&gt;""),S3701-R3701,0),0)</f>
        <v>0</v>
      </c>
      <c r="AS3701" s="45">
        <f>IF(AU3701="S",IF(Q3701="1. Aceitou o programa",IF(OR(X3701="Não se Aplica",X3701=""),IF(OR(W3701="Não se Aplica",W3701=""),0,W3701-V3701),AVERAGE(X3701-W3701,W3701-V3701)),0),0)</f>
        <v>0</v>
      </c>
      <c r="AT3701" s="45">
        <f>IF(AU3701="S",IF(AND(Q3701="1. Aceitou o programa",AB3701="Realizada"),IFERROR(IF(AA3701="",0,AA3701-R3701),0),0),0)</f>
        <v>0</v>
      </c>
      <c r="AU3701" s="45" t="str">
        <f>_xlfn.XLOOKUP(U3701,'Lista Suspensa'!$AA$20:$AA$23,'Lista Suspensa'!$AB$20:$AB$23,"N/A")</f>
        <v>S</v>
      </c>
    </row>
    <row r="3702" spans="1:47" ht="12" customHeight="1" x14ac:dyDescent="0.3">
      <c r="A3702" s="87" t="s">
        <v>47</v>
      </c>
      <c r="B3702" s="88">
        <v>46104</v>
      </c>
      <c r="C3702" s="89" t="s">
        <v>48</v>
      </c>
      <c r="D3702" s="89" t="s">
        <v>49</v>
      </c>
      <c r="E3702" s="189">
        <v>88455863</v>
      </c>
      <c r="F3702" s="197" t="s">
        <v>9096</v>
      </c>
      <c r="G3702" s="90">
        <v>17366885886</v>
      </c>
      <c r="H3702" s="91">
        <v>27036</v>
      </c>
      <c r="I3702" s="89"/>
      <c r="J3702" s="89" t="s">
        <v>84</v>
      </c>
      <c r="K3702" s="89" t="s">
        <v>52</v>
      </c>
      <c r="L3702" s="89" t="s">
        <v>85</v>
      </c>
      <c r="M3702" s="89" t="s">
        <v>320</v>
      </c>
      <c r="N3702" s="89" t="s">
        <v>150</v>
      </c>
      <c r="O3702" s="92" t="s">
        <v>9097</v>
      </c>
      <c r="P3702" s="93" t="s">
        <v>57</v>
      </c>
      <c r="Q3702" s="110" t="s">
        <v>5322</v>
      </c>
      <c r="R3702" s="94"/>
      <c r="S3702" s="95">
        <v>46168</v>
      </c>
      <c r="T3702" s="95" t="s">
        <v>5203</v>
      </c>
      <c r="U3702" s="95" t="s">
        <v>1125</v>
      </c>
      <c r="V3702" s="91">
        <v>46156</v>
      </c>
      <c r="W3702" s="91">
        <v>46164</v>
      </c>
      <c r="X3702" s="91">
        <v>46168</v>
      </c>
      <c r="Y3702" s="96"/>
      <c r="Z3702" s="89"/>
      <c r="AA3702" s="95"/>
      <c r="AB3702" s="89"/>
      <c r="AC3702" s="109"/>
      <c r="AD3702" s="89"/>
      <c r="AE3702" s="89"/>
      <c r="AF3702" s="191"/>
      <c r="AG3702" s="194"/>
      <c r="AH3702" s="193"/>
      <c r="AI3702" s="97"/>
      <c r="AJ3702" s="97"/>
      <c r="AK3702" s="97"/>
      <c r="AL3702" s="45" t="s">
        <v>67</v>
      </c>
      <c r="AM3702" s="160" t="str">
        <f>MONTH(B3702)&amp;"/"&amp;YEAR(B3702)</f>
        <v>3/2026</v>
      </c>
      <c r="AN3702" s="45">
        <f>WEEKNUM(B3702)-WEEKNUM(EOMONTH(B3702,-1)+1)+1</f>
        <v>4</v>
      </c>
      <c r="AO3702" s="45" t="str">
        <f>MONTH(R3702)&amp;"/"&amp;YEAR(R3702)</f>
        <v>1/1900</v>
      </c>
      <c r="AP3702" s="45" t="e">
        <f>WEEKNUM(R3702)-WEEKNUM(EOMONTH(R3702,-1)+1)+1</f>
        <v>#NUM!</v>
      </c>
      <c r="AQ3702" s="45">
        <f>IF(AU3702="S",IF(Q3702="1. Aceitou o programa",R3702-B3702,0),0)</f>
        <v>0</v>
      </c>
      <c r="AR3702" s="45">
        <f>IF(AU3702="S",IF(AND(S3702&lt;&gt;"",R3702&lt;&gt;""),S3702-R3702,0),0)</f>
        <v>0</v>
      </c>
      <c r="AS3702" s="45">
        <f>IF(AU3702="S",IF(Q3702="1. Aceitou o programa",IF(OR(X3702="Não se Aplica",X3702=""),IF(OR(W3702="Não se Aplica",W3702=""),0,W3702-V3702),AVERAGE(X3702-W3702,W3702-V3702)),0),0)</f>
        <v>0</v>
      </c>
      <c r="AT3702" s="45">
        <f>IF(AU3702="S",IF(AND(Q3702="1. Aceitou o programa",AB3702="Realizada"),IFERROR(IF(AA3702="",0,AA3702-R3702),0),0),0)</f>
        <v>0</v>
      </c>
      <c r="AU3702" s="45" t="str">
        <f>_xlfn.XLOOKUP(U3702,'Lista Suspensa'!$AA$20:$AA$23,'Lista Suspensa'!$AB$20:$AB$23,"N/A")</f>
        <v>S</v>
      </c>
    </row>
    <row r="3703" spans="1:47" ht="12" customHeight="1" x14ac:dyDescent="0.3">
      <c r="A3703" s="87" t="s">
        <v>47</v>
      </c>
      <c r="B3703" s="88">
        <v>46104</v>
      </c>
      <c r="C3703" s="89" t="s">
        <v>48</v>
      </c>
      <c r="D3703" s="89" t="s">
        <v>49</v>
      </c>
      <c r="E3703" s="189">
        <v>83161547</v>
      </c>
      <c r="F3703" s="197" t="s">
        <v>9098</v>
      </c>
      <c r="G3703" s="90">
        <v>33215158817</v>
      </c>
      <c r="H3703" s="91">
        <v>28571</v>
      </c>
      <c r="I3703" s="89"/>
      <c r="J3703" s="89" t="s">
        <v>51</v>
      </c>
      <c r="K3703" s="89" t="s">
        <v>52</v>
      </c>
      <c r="L3703" s="89" t="s">
        <v>53</v>
      </c>
      <c r="M3703" s="89" t="s">
        <v>6405</v>
      </c>
      <c r="N3703" s="89" t="s">
        <v>55</v>
      </c>
      <c r="O3703" s="92" t="s">
        <v>9099</v>
      </c>
      <c r="P3703" s="93" t="s">
        <v>57</v>
      </c>
      <c r="Q3703" s="110" t="s">
        <v>5322</v>
      </c>
      <c r="R3703" s="94"/>
      <c r="S3703" s="95">
        <v>46168</v>
      </c>
      <c r="T3703" s="95" t="s">
        <v>5203</v>
      </c>
      <c r="U3703" s="95" t="s">
        <v>1125</v>
      </c>
      <c r="V3703" s="91">
        <v>46156</v>
      </c>
      <c r="W3703" s="91">
        <v>46164</v>
      </c>
      <c r="X3703" s="91">
        <v>46168</v>
      </c>
      <c r="Y3703" s="96"/>
      <c r="Z3703" s="89"/>
      <c r="AA3703" s="95"/>
      <c r="AB3703" s="89"/>
      <c r="AC3703" s="109"/>
      <c r="AD3703" s="89"/>
      <c r="AE3703" s="89"/>
      <c r="AF3703" s="191"/>
      <c r="AG3703" s="194"/>
      <c r="AH3703" s="193"/>
      <c r="AI3703" s="97"/>
      <c r="AJ3703" s="97"/>
      <c r="AK3703" s="97"/>
      <c r="AL3703" s="45" t="s">
        <v>67</v>
      </c>
      <c r="AM3703" s="160" t="str">
        <f>MONTH(B3703)&amp;"/"&amp;YEAR(B3703)</f>
        <v>3/2026</v>
      </c>
      <c r="AN3703" s="45">
        <f>WEEKNUM(B3703)-WEEKNUM(EOMONTH(B3703,-1)+1)+1</f>
        <v>4</v>
      </c>
      <c r="AO3703" s="45" t="str">
        <f>MONTH(R3703)&amp;"/"&amp;YEAR(R3703)</f>
        <v>1/1900</v>
      </c>
      <c r="AP3703" s="45" t="e">
        <f>WEEKNUM(R3703)-WEEKNUM(EOMONTH(R3703,-1)+1)+1</f>
        <v>#NUM!</v>
      </c>
      <c r="AQ3703" s="45">
        <f>IF(AU3703="S",IF(Q3703="1. Aceitou o programa",R3703-B3703,0),0)</f>
        <v>0</v>
      </c>
      <c r="AR3703" s="45">
        <f>IF(AU3703="S",IF(AND(S3703&lt;&gt;"",R3703&lt;&gt;""),S3703-R3703,0),0)</f>
        <v>0</v>
      </c>
      <c r="AS3703" s="45">
        <f>IF(AU3703="S",IF(Q3703="1. Aceitou o programa",IF(OR(X3703="Não se Aplica",X3703=""),IF(OR(W3703="Não se Aplica",W3703=""),0,W3703-V3703),AVERAGE(X3703-W3703,W3703-V3703)),0),0)</f>
        <v>0</v>
      </c>
      <c r="AT3703" s="45">
        <f>IF(AU3703="S",IF(AND(Q3703="1. Aceitou o programa",AB3703="Realizada"),IFERROR(IF(AA3703="",0,AA3703-R3703),0),0),0)</f>
        <v>0</v>
      </c>
      <c r="AU3703" s="45" t="str">
        <f>_xlfn.XLOOKUP(U3703,'Lista Suspensa'!$AA$20:$AA$23,'Lista Suspensa'!$AB$20:$AB$23,"N/A")</f>
        <v>S</v>
      </c>
    </row>
    <row r="3704" spans="1:47" ht="12" customHeight="1" x14ac:dyDescent="0.3">
      <c r="A3704" s="87" t="s">
        <v>47</v>
      </c>
      <c r="B3704" s="88">
        <v>46104</v>
      </c>
      <c r="C3704" s="89" t="s">
        <v>48</v>
      </c>
      <c r="D3704" s="89" t="s">
        <v>49</v>
      </c>
      <c r="E3704" s="189">
        <v>88493314</v>
      </c>
      <c r="F3704" s="197" t="s">
        <v>9100</v>
      </c>
      <c r="G3704" s="90">
        <v>79375847500</v>
      </c>
      <c r="H3704" s="91">
        <v>27692</v>
      </c>
      <c r="I3704" s="89"/>
      <c r="J3704" s="89" t="s">
        <v>51</v>
      </c>
      <c r="K3704" s="89" t="s">
        <v>52</v>
      </c>
      <c r="L3704" s="89" t="s">
        <v>85</v>
      </c>
      <c r="M3704" s="89" t="s">
        <v>4423</v>
      </c>
      <c r="N3704" s="89" t="s">
        <v>137</v>
      </c>
      <c r="O3704" s="92" t="s">
        <v>9101</v>
      </c>
      <c r="P3704" s="93" t="s">
        <v>57</v>
      </c>
      <c r="Q3704" s="110" t="s">
        <v>5322</v>
      </c>
      <c r="R3704" s="94"/>
      <c r="S3704" s="95">
        <v>46168</v>
      </c>
      <c r="T3704" s="95" t="s">
        <v>5203</v>
      </c>
      <c r="U3704" s="95" t="s">
        <v>1125</v>
      </c>
      <c r="V3704" s="91">
        <v>46156</v>
      </c>
      <c r="W3704" s="91">
        <v>46164</v>
      </c>
      <c r="X3704" s="91">
        <v>46168</v>
      </c>
      <c r="Y3704" s="96"/>
      <c r="Z3704" s="89"/>
      <c r="AA3704" s="95"/>
      <c r="AB3704" s="89"/>
      <c r="AC3704" s="109"/>
      <c r="AD3704" s="89"/>
      <c r="AE3704" s="89"/>
      <c r="AF3704" s="191"/>
      <c r="AG3704" s="194"/>
      <c r="AH3704" s="193"/>
      <c r="AI3704" s="97"/>
      <c r="AJ3704" s="97"/>
      <c r="AK3704" s="97"/>
      <c r="AL3704" s="45" t="s">
        <v>67</v>
      </c>
      <c r="AM3704" s="160" t="str">
        <f>MONTH(B3704)&amp;"/"&amp;YEAR(B3704)</f>
        <v>3/2026</v>
      </c>
      <c r="AN3704" s="45">
        <f>WEEKNUM(B3704)-WEEKNUM(EOMONTH(B3704,-1)+1)+1</f>
        <v>4</v>
      </c>
      <c r="AO3704" s="45" t="str">
        <f>MONTH(R3704)&amp;"/"&amp;YEAR(R3704)</f>
        <v>1/1900</v>
      </c>
      <c r="AP3704" s="45" t="e">
        <f>WEEKNUM(R3704)-WEEKNUM(EOMONTH(R3704,-1)+1)+1</f>
        <v>#NUM!</v>
      </c>
      <c r="AQ3704" s="45">
        <f>IF(AU3704="S",IF(Q3704="1. Aceitou o programa",R3704-B3704,0),0)</f>
        <v>0</v>
      </c>
      <c r="AR3704" s="45">
        <f>IF(AU3704="S",IF(AND(S3704&lt;&gt;"",R3704&lt;&gt;""),S3704-R3704,0),0)</f>
        <v>0</v>
      </c>
      <c r="AS3704" s="45">
        <f>IF(AU3704="S",IF(Q3704="1. Aceitou o programa",IF(OR(X3704="Não se Aplica",X3704=""),IF(OR(W3704="Não se Aplica",W3704=""),0,W3704-V3704),AVERAGE(X3704-W3704,W3704-V3704)),0),0)</f>
        <v>0</v>
      </c>
      <c r="AT3704" s="45">
        <f>IF(AU3704="S",IF(AND(Q3704="1. Aceitou o programa",AB3704="Realizada"),IFERROR(IF(AA3704="",0,AA3704-R3704),0),0),0)</f>
        <v>0</v>
      </c>
      <c r="AU3704" s="45" t="str">
        <f>_xlfn.XLOOKUP(U3704,'Lista Suspensa'!$AA$20:$AA$23,'Lista Suspensa'!$AB$20:$AB$23,"N/A")</f>
        <v>S</v>
      </c>
    </row>
    <row r="3705" spans="1:47" ht="12" customHeight="1" x14ac:dyDescent="0.3">
      <c r="A3705" s="87" t="s">
        <v>47</v>
      </c>
      <c r="B3705" s="88">
        <v>46104</v>
      </c>
      <c r="C3705" s="89" t="s">
        <v>48</v>
      </c>
      <c r="D3705" s="89" t="s">
        <v>49</v>
      </c>
      <c r="E3705" s="189">
        <v>93005417</v>
      </c>
      <c r="F3705" s="197" t="s">
        <v>9102</v>
      </c>
      <c r="G3705" s="90">
        <v>19855783875</v>
      </c>
      <c r="H3705" s="91">
        <v>27291</v>
      </c>
      <c r="I3705" s="89"/>
      <c r="J3705" s="89" t="s">
        <v>51</v>
      </c>
      <c r="K3705" s="89" t="s">
        <v>52</v>
      </c>
      <c r="L3705" s="89" t="s">
        <v>85</v>
      </c>
      <c r="M3705" s="89" t="s">
        <v>9103</v>
      </c>
      <c r="N3705" s="89" t="s">
        <v>137</v>
      </c>
      <c r="O3705" s="92" t="s">
        <v>9104</v>
      </c>
      <c r="P3705" s="93" t="s">
        <v>57</v>
      </c>
      <c r="Q3705" s="110" t="s">
        <v>5322</v>
      </c>
      <c r="R3705" s="94"/>
      <c r="S3705" s="95">
        <v>46168</v>
      </c>
      <c r="T3705" s="95" t="s">
        <v>5203</v>
      </c>
      <c r="U3705" s="95" t="s">
        <v>1125</v>
      </c>
      <c r="V3705" s="91">
        <v>46156</v>
      </c>
      <c r="W3705" s="91">
        <v>46164</v>
      </c>
      <c r="X3705" s="91">
        <v>46168</v>
      </c>
      <c r="Y3705" s="96"/>
      <c r="Z3705" s="89"/>
      <c r="AA3705" s="95"/>
      <c r="AB3705" s="89"/>
      <c r="AC3705" s="109"/>
      <c r="AD3705" s="89"/>
      <c r="AE3705" s="89"/>
      <c r="AF3705" s="191"/>
      <c r="AG3705" s="194"/>
      <c r="AH3705" s="193"/>
      <c r="AI3705" s="97"/>
      <c r="AJ3705" s="97"/>
      <c r="AK3705" s="97"/>
      <c r="AL3705" s="45" t="s">
        <v>67</v>
      </c>
      <c r="AM3705" s="160" t="str">
        <f>MONTH(B3705)&amp;"/"&amp;YEAR(B3705)</f>
        <v>3/2026</v>
      </c>
      <c r="AN3705" s="45">
        <f>WEEKNUM(B3705)-WEEKNUM(EOMONTH(B3705,-1)+1)+1</f>
        <v>4</v>
      </c>
      <c r="AO3705" s="45" t="str">
        <f>MONTH(R3705)&amp;"/"&amp;YEAR(R3705)</f>
        <v>1/1900</v>
      </c>
      <c r="AP3705" s="45" t="e">
        <f>WEEKNUM(R3705)-WEEKNUM(EOMONTH(R3705,-1)+1)+1</f>
        <v>#NUM!</v>
      </c>
      <c r="AQ3705" s="45">
        <f>IF(AU3705="S",IF(Q3705="1. Aceitou o programa",R3705-B3705,0),0)</f>
        <v>0</v>
      </c>
      <c r="AR3705" s="45">
        <f>IF(AU3705="S",IF(AND(S3705&lt;&gt;"",R3705&lt;&gt;""),S3705-R3705,0),0)</f>
        <v>0</v>
      </c>
      <c r="AS3705" s="45">
        <f>IF(AU3705="S",IF(Q3705="1. Aceitou o programa",IF(OR(X3705="Não se Aplica",X3705=""),IF(OR(W3705="Não se Aplica",W3705=""),0,W3705-V3705),AVERAGE(X3705-W3705,W3705-V3705)),0),0)</f>
        <v>0</v>
      </c>
      <c r="AT3705" s="45">
        <f>IF(AU3705="S",IF(AND(Q3705="1. Aceitou o programa",AB3705="Realizada"),IFERROR(IF(AA3705="",0,AA3705-R3705),0),0),0)</f>
        <v>0</v>
      </c>
      <c r="AU3705" s="45" t="str">
        <f>_xlfn.XLOOKUP(U3705,'Lista Suspensa'!$AA$20:$AA$23,'Lista Suspensa'!$AB$20:$AB$23,"N/A")</f>
        <v>S</v>
      </c>
    </row>
    <row r="3706" spans="1:47" ht="12" customHeight="1" x14ac:dyDescent="0.3">
      <c r="A3706" s="87" t="s">
        <v>47</v>
      </c>
      <c r="B3706" s="88">
        <v>46104</v>
      </c>
      <c r="C3706" s="89" t="s">
        <v>48</v>
      </c>
      <c r="D3706" s="89" t="s">
        <v>49</v>
      </c>
      <c r="E3706" s="189">
        <v>92854327</v>
      </c>
      <c r="F3706" s="197" t="s">
        <v>9105</v>
      </c>
      <c r="G3706" s="90">
        <v>36181795880</v>
      </c>
      <c r="H3706" s="91">
        <v>32573</v>
      </c>
      <c r="I3706" s="89"/>
      <c r="J3706" s="89" t="s">
        <v>51</v>
      </c>
      <c r="K3706" s="89" t="s">
        <v>52</v>
      </c>
      <c r="L3706" s="89" t="s">
        <v>85</v>
      </c>
      <c r="M3706" s="89" t="s">
        <v>9106</v>
      </c>
      <c r="N3706" s="89" t="s">
        <v>150</v>
      </c>
      <c r="O3706" s="92" t="s">
        <v>9107</v>
      </c>
      <c r="P3706" s="93" t="s">
        <v>57</v>
      </c>
      <c r="Q3706" s="110" t="s">
        <v>5322</v>
      </c>
      <c r="R3706" s="94"/>
      <c r="S3706" s="95">
        <v>46168</v>
      </c>
      <c r="T3706" s="95" t="s">
        <v>5203</v>
      </c>
      <c r="U3706" s="95" t="s">
        <v>1125</v>
      </c>
      <c r="V3706" s="91">
        <v>46156</v>
      </c>
      <c r="W3706" s="91">
        <v>46164</v>
      </c>
      <c r="X3706" s="91">
        <v>46168</v>
      </c>
      <c r="Y3706" s="96"/>
      <c r="Z3706" s="89"/>
      <c r="AA3706" s="95"/>
      <c r="AB3706" s="89"/>
      <c r="AC3706" s="109"/>
      <c r="AD3706" s="89"/>
      <c r="AE3706" s="89"/>
      <c r="AF3706" s="191"/>
      <c r="AG3706" s="194"/>
      <c r="AH3706" s="193"/>
      <c r="AI3706" s="97"/>
      <c r="AJ3706" s="97"/>
      <c r="AK3706" s="97"/>
      <c r="AL3706" s="45" t="s">
        <v>67</v>
      </c>
      <c r="AM3706" s="160" t="str">
        <f>MONTH(B3706)&amp;"/"&amp;YEAR(B3706)</f>
        <v>3/2026</v>
      </c>
      <c r="AN3706" s="45">
        <f>WEEKNUM(B3706)-WEEKNUM(EOMONTH(B3706,-1)+1)+1</f>
        <v>4</v>
      </c>
      <c r="AO3706" s="45" t="str">
        <f>MONTH(R3706)&amp;"/"&amp;YEAR(R3706)</f>
        <v>1/1900</v>
      </c>
      <c r="AP3706" s="45" t="e">
        <f>WEEKNUM(R3706)-WEEKNUM(EOMONTH(R3706,-1)+1)+1</f>
        <v>#NUM!</v>
      </c>
      <c r="AQ3706" s="45">
        <f>IF(AU3706="S",IF(Q3706="1. Aceitou o programa",R3706-B3706,0),0)</f>
        <v>0</v>
      </c>
      <c r="AR3706" s="45">
        <f>IF(AU3706="S",IF(AND(S3706&lt;&gt;"",R3706&lt;&gt;""),S3706-R3706,0),0)</f>
        <v>0</v>
      </c>
      <c r="AS3706" s="45">
        <f>IF(AU3706="S",IF(Q3706="1. Aceitou o programa",IF(OR(X3706="Não se Aplica",X3706=""),IF(OR(W3706="Não se Aplica",W3706=""),0,W3706-V3706),AVERAGE(X3706-W3706,W3706-V3706)),0),0)</f>
        <v>0</v>
      </c>
      <c r="AT3706" s="45">
        <f>IF(AU3706="S",IF(AND(Q3706="1. Aceitou o programa",AB3706="Realizada"),IFERROR(IF(AA3706="",0,AA3706-R3706),0),0),0)</f>
        <v>0</v>
      </c>
      <c r="AU3706" s="45" t="str">
        <f>_xlfn.XLOOKUP(U3706,'Lista Suspensa'!$AA$20:$AA$23,'Lista Suspensa'!$AB$20:$AB$23,"N/A")</f>
        <v>S</v>
      </c>
    </row>
    <row r="3707" spans="1:47" ht="12" customHeight="1" x14ac:dyDescent="0.3">
      <c r="A3707" s="87" t="s">
        <v>47</v>
      </c>
      <c r="B3707" s="88">
        <v>46104</v>
      </c>
      <c r="C3707" s="89" t="s">
        <v>48</v>
      </c>
      <c r="D3707" s="89" t="s">
        <v>49</v>
      </c>
      <c r="E3707" s="189">
        <v>88495288</v>
      </c>
      <c r="F3707" s="197" t="s">
        <v>9108</v>
      </c>
      <c r="G3707" s="90">
        <v>43942405814</v>
      </c>
      <c r="H3707" s="91">
        <v>39214</v>
      </c>
      <c r="I3707" s="89"/>
      <c r="J3707" s="89" t="s">
        <v>84</v>
      </c>
      <c r="K3707" s="89" t="s">
        <v>52</v>
      </c>
      <c r="L3707" s="89" t="s">
        <v>1421</v>
      </c>
      <c r="M3707" s="89" t="s">
        <v>234</v>
      </c>
      <c r="N3707" s="89" t="s">
        <v>150</v>
      </c>
      <c r="O3707" s="92" t="s">
        <v>9109</v>
      </c>
      <c r="P3707" s="93" t="s">
        <v>57</v>
      </c>
      <c r="Q3707" s="110" t="s">
        <v>5322</v>
      </c>
      <c r="R3707" s="94"/>
      <c r="S3707" s="95">
        <v>46168</v>
      </c>
      <c r="T3707" s="95" t="s">
        <v>5203</v>
      </c>
      <c r="U3707" s="95" t="s">
        <v>1125</v>
      </c>
      <c r="V3707" s="91">
        <v>46156</v>
      </c>
      <c r="W3707" s="91">
        <v>46164</v>
      </c>
      <c r="X3707" s="91">
        <v>46168</v>
      </c>
      <c r="Y3707" s="96"/>
      <c r="Z3707" s="89"/>
      <c r="AA3707" s="95"/>
      <c r="AB3707" s="89"/>
      <c r="AC3707" s="109"/>
      <c r="AD3707" s="89"/>
      <c r="AE3707" s="89"/>
      <c r="AF3707" s="191"/>
      <c r="AG3707" s="194"/>
      <c r="AH3707" s="193"/>
      <c r="AI3707" s="97"/>
      <c r="AJ3707" s="97"/>
      <c r="AK3707" s="97"/>
      <c r="AL3707" s="45" t="s">
        <v>67</v>
      </c>
      <c r="AM3707" s="160" t="str">
        <f>MONTH(B3707)&amp;"/"&amp;YEAR(B3707)</f>
        <v>3/2026</v>
      </c>
      <c r="AN3707" s="45">
        <f>WEEKNUM(B3707)-WEEKNUM(EOMONTH(B3707,-1)+1)+1</f>
        <v>4</v>
      </c>
      <c r="AO3707" s="45" t="str">
        <f>MONTH(R3707)&amp;"/"&amp;YEAR(R3707)</f>
        <v>1/1900</v>
      </c>
      <c r="AP3707" s="45" t="e">
        <f>WEEKNUM(R3707)-WEEKNUM(EOMONTH(R3707,-1)+1)+1</f>
        <v>#NUM!</v>
      </c>
      <c r="AQ3707" s="45">
        <f>IF(AU3707="S",IF(Q3707="1. Aceitou o programa",R3707-B3707,0),0)</f>
        <v>0</v>
      </c>
      <c r="AR3707" s="45">
        <f>IF(AU3707="S",IF(AND(S3707&lt;&gt;"",R3707&lt;&gt;""),S3707-R3707,0),0)</f>
        <v>0</v>
      </c>
      <c r="AS3707" s="45">
        <f>IF(AU3707="S",IF(Q3707="1. Aceitou o programa",IF(OR(X3707="Não se Aplica",X3707=""),IF(OR(W3707="Não se Aplica",W3707=""),0,W3707-V3707),AVERAGE(X3707-W3707,W3707-V3707)),0),0)</f>
        <v>0</v>
      </c>
      <c r="AT3707" s="45">
        <f>IF(AU3707="S",IF(AND(Q3707="1. Aceitou o programa",AB3707="Realizada"),IFERROR(IF(AA3707="",0,AA3707-R3707),0),0),0)</f>
        <v>0</v>
      </c>
      <c r="AU3707" s="45" t="str">
        <f>_xlfn.XLOOKUP(U3707,'Lista Suspensa'!$AA$20:$AA$23,'Lista Suspensa'!$AB$20:$AB$23,"N/A")</f>
        <v>S</v>
      </c>
    </row>
    <row r="3708" spans="1:47" ht="12" customHeight="1" x14ac:dyDescent="0.3">
      <c r="A3708" s="87" t="s">
        <v>47</v>
      </c>
      <c r="B3708" s="88">
        <v>46104</v>
      </c>
      <c r="C3708" s="89" t="s">
        <v>48</v>
      </c>
      <c r="D3708" s="89" t="s">
        <v>49</v>
      </c>
      <c r="E3708" s="189">
        <v>88512141</v>
      </c>
      <c r="F3708" s="197" t="s">
        <v>9110</v>
      </c>
      <c r="G3708" s="90">
        <v>6011279783</v>
      </c>
      <c r="H3708" s="91">
        <v>30576</v>
      </c>
      <c r="I3708" s="89"/>
      <c r="J3708" s="89" t="s">
        <v>84</v>
      </c>
      <c r="K3708" s="89" t="s">
        <v>76</v>
      </c>
      <c r="L3708" s="89" t="s">
        <v>95</v>
      </c>
      <c r="M3708" s="89" t="s">
        <v>852</v>
      </c>
      <c r="N3708" s="89" t="s">
        <v>197</v>
      </c>
      <c r="O3708" s="92" t="s">
        <v>9111</v>
      </c>
      <c r="P3708" s="93" t="s">
        <v>57</v>
      </c>
      <c r="Q3708" s="110" t="s">
        <v>5322</v>
      </c>
      <c r="R3708" s="94"/>
      <c r="S3708" s="95">
        <v>46168</v>
      </c>
      <c r="T3708" s="95" t="s">
        <v>5203</v>
      </c>
      <c r="U3708" s="95" t="s">
        <v>1125</v>
      </c>
      <c r="V3708" s="91">
        <v>46156</v>
      </c>
      <c r="W3708" s="91">
        <v>46164</v>
      </c>
      <c r="X3708" s="91">
        <v>46168</v>
      </c>
      <c r="Y3708" s="96"/>
      <c r="Z3708" s="89"/>
      <c r="AA3708" s="95"/>
      <c r="AB3708" s="89"/>
      <c r="AC3708" s="109"/>
      <c r="AD3708" s="89"/>
      <c r="AE3708" s="89"/>
      <c r="AF3708" s="191"/>
      <c r="AG3708" s="194"/>
      <c r="AH3708" s="193"/>
      <c r="AI3708" s="97"/>
      <c r="AJ3708" s="97"/>
      <c r="AK3708" s="97"/>
      <c r="AL3708" s="45" t="s">
        <v>67</v>
      </c>
      <c r="AM3708" s="160" t="str">
        <f>MONTH(B3708)&amp;"/"&amp;YEAR(B3708)</f>
        <v>3/2026</v>
      </c>
      <c r="AN3708" s="45">
        <f>WEEKNUM(B3708)-WEEKNUM(EOMONTH(B3708,-1)+1)+1</f>
        <v>4</v>
      </c>
      <c r="AO3708" s="45" t="str">
        <f>MONTH(R3708)&amp;"/"&amp;YEAR(R3708)</f>
        <v>1/1900</v>
      </c>
      <c r="AP3708" s="45" t="e">
        <f>WEEKNUM(R3708)-WEEKNUM(EOMONTH(R3708,-1)+1)+1</f>
        <v>#NUM!</v>
      </c>
      <c r="AQ3708" s="45">
        <f>IF(AU3708="S",IF(Q3708="1. Aceitou o programa",R3708-B3708,0),0)</f>
        <v>0</v>
      </c>
      <c r="AR3708" s="45">
        <f>IF(AU3708="S",IF(AND(S3708&lt;&gt;"",R3708&lt;&gt;""),S3708-R3708,0),0)</f>
        <v>0</v>
      </c>
      <c r="AS3708" s="45">
        <f>IF(AU3708="S",IF(Q3708="1. Aceitou o programa",IF(OR(X3708="Não se Aplica",X3708=""),IF(OR(W3708="Não se Aplica",W3708=""),0,W3708-V3708),AVERAGE(X3708-W3708,W3708-V3708)),0),0)</f>
        <v>0</v>
      </c>
      <c r="AT3708" s="45">
        <f>IF(AU3708="S",IF(AND(Q3708="1. Aceitou o programa",AB3708="Realizada"),IFERROR(IF(AA3708="",0,AA3708-R3708),0),0),0)</f>
        <v>0</v>
      </c>
      <c r="AU3708" s="45" t="str">
        <f>_xlfn.XLOOKUP(U3708,'Lista Suspensa'!$AA$20:$AA$23,'Lista Suspensa'!$AB$20:$AB$23,"N/A")</f>
        <v>S</v>
      </c>
    </row>
    <row r="3709" spans="1:47" ht="12" customHeight="1" x14ac:dyDescent="0.3">
      <c r="A3709" s="87" t="s">
        <v>47</v>
      </c>
      <c r="B3709" s="88">
        <v>46104</v>
      </c>
      <c r="C3709" s="89" t="s">
        <v>48</v>
      </c>
      <c r="D3709" s="89" t="s">
        <v>49</v>
      </c>
      <c r="E3709" s="189">
        <v>92677803</v>
      </c>
      <c r="F3709" s="197" t="s">
        <v>9112</v>
      </c>
      <c r="G3709" s="90">
        <v>37131653861</v>
      </c>
      <c r="H3709" s="91">
        <v>31498</v>
      </c>
      <c r="I3709" s="89"/>
      <c r="J3709" s="89" t="s">
        <v>84</v>
      </c>
      <c r="K3709" s="89" t="s">
        <v>52</v>
      </c>
      <c r="L3709" s="89" t="s">
        <v>1613</v>
      </c>
      <c r="M3709" s="89" t="s">
        <v>9113</v>
      </c>
      <c r="N3709" s="89" t="s">
        <v>137</v>
      </c>
      <c r="O3709" s="92" t="s">
        <v>9114</v>
      </c>
      <c r="P3709" s="93" t="s">
        <v>57</v>
      </c>
      <c r="Q3709" s="110" t="s">
        <v>5322</v>
      </c>
      <c r="R3709" s="94"/>
      <c r="S3709" s="95">
        <v>46168</v>
      </c>
      <c r="T3709" s="95" t="s">
        <v>5203</v>
      </c>
      <c r="U3709" s="95" t="s">
        <v>1125</v>
      </c>
      <c r="V3709" s="91">
        <v>46156</v>
      </c>
      <c r="W3709" s="91">
        <v>46164</v>
      </c>
      <c r="X3709" s="91">
        <v>46168</v>
      </c>
      <c r="Y3709" s="96"/>
      <c r="Z3709" s="89"/>
      <c r="AA3709" s="95"/>
      <c r="AB3709" s="89"/>
      <c r="AC3709" s="109"/>
      <c r="AD3709" s="89"/>
      <c r="AE3709" s="89"/>
      <c r="AF3709" s="191"/>
      <c r="AG3709" s="194"/>
      <c r="AH3709" s="193"/>
      <c r="AI3709" s="97"/>
      <c r="AJ3709" s="97"/>
      <c r="AK3709" s="97"/>
      <c r="AL3709" s="45" t="s">
        <v>67</v>
      </c>
      <c r="AM3709" s="160" t="str">
        <f>MONTH(B3709)&amp;"/"&amp;YEAR(B3709)</f>
        <v>3/2026</v>
      </c>
      <c r="AN3709" s="45">
        <f>WEEKNUM(B3709)-WEEKNUM(EOMONTH(B3709,-1)+1)+1</f>
        <v>4</v>
      </c>
      <c r="AO3709" s="45" t="str">
        <f>MONTH(R3709)&amp;"/"&amp;YEAR(R3709)</f>
        <v>1/1900</v>
      </c>
      <c r="AP3709" s="45" t="e">
        <f>WEEKNUM(R3709)-WEEKNUM(EOMONTH(R3709,-1)+1)+1</f>
        <v>#NUM!</v>
      </c>
      <c r="AQ3709" s="45">
        <f>IF(AU3709="S",IF(Q3709="1. Aceitou o programa",R3709-B3709,0),0)</f>
        <v>0</v>
      </c>
      <c r="AR3709" s="45">
        <f>IF(AU3709="S",IF(AND(S3709&lt;&gt;"",R3709&lt;&gt;""),S3709-R3709,0),0)</f>
        <v>0</v>
      </c>
      <c r="AS3709" s="45">
        <f>IF(AU3709="S",IF(Q3709="1. Aceitou o programa",IF(OR(X3709="Não se Aplica",X3709=""),IF(OR(W3709="Não se Aplica",W3709=""),0,W3709-V3709),AVERAGE(X3709-W3709,W3709-V3709)),0),0)</f>
        <v>0</v>
      </c>
      <c r="AT3709" s="45">
        <f>IF(AU3709="S",IF(AND(Q3709="1. Aceitou o programa",AB3709="Realizada"),IFERROR(IF(AA3709="",0,AA3709-R3709),0),0),0)</f>
        <v>0</v>
      </c>
      <c r="AU3709" s="45" t="str">
        <f>_xlfn.XLOOKUP(U3709,'Lista Suspensa'!$AA$20:$AA$23,'Lista Suspensa'!$AB$20:$AB$23,"N/A")</f>
        <v>S</v>
      </c>
    </row>
    <row r="3710" spans="1:47" ht="12" customHeight="1" x14ac:dyDescent="0.3">
      <c r="A3710" s="87" t="s">
        <v>47</v>
      </c>
      <c r="B3710" s="88">
        <v>46104</v>
      </c>
      <c r="C3710" s="89" t="s">
        <v>48</v>
      </c>
      <c r="D3710" s="89" t="s">
        <v>49</v>
      </c>
      <c r="E3710" s="189">
        <v>92677776</v>
      </c>
      <c r="F3710" s="197" t="s">
        <v>9115</v>
      </c>
      <c r="G3710" s="90">
        <v>31246031841</v>
      </c>
      <c r="H3710" s="91">
        <v>30326</v>
      </c>
      <c r="I3710" s="89"/>
      <c r="J3710" s="89" t="s">
        <v>51</v>
      </c>
      <c r="K3710" s="89" t="s">
        <v>52</v>
      </c>
      <c r="L3710" s="89" t="s">
        <v>53</v>
      </c>
      <c r="M3710" s="89" t="s">
        <v>4221</v>
      </c>
      <c r="N3710" s="89" t="s">
        <v>137</v>
      </c>
      <c r="O3710" s="92" t="s">
        <v>9116</v>
      </c>
      <c r="P3710" s="93" t="s">
        <v>57</v>
      </c>
      <c r="Q3710" s="110" t="s">
        <v>5322</v>
      </c>
      <c r="R3710" s="94"/>
      <c r="S3710" s="95">
        <v>46168</v>
      </c>
      <c r="T3710" s="95" t="s">
        <v>5203</v>
      </c>
      <c r="U3710" s="95" t="s">
        <v>1125</v>
      </c>
      <c r="V3710" s="91">
        <v>46156</v>
      </c>
      <c r="W3710" s="91">
        <v>46164</v>
      </c>
      <c r="X3710" s="91">
        <v>46168</v>
      </c>
      <c r="Y3710" s="96"/>
      <c r="Z3710" s="89"/>
      <c r="AA3710" s="95"/>
      <c r="AB3710" s="89"/>
      <c r="AC3710" s="109"/>
      <c r="AD3710" s="89"/>
      <c r="AE3710" s="89"/>
      <c r="AF3710" s="191"/>
      <c r="AG3710" s="194"/>
      <c r="AH3710" s="193"/>
      <c r="AI3710" s="97"/>
      <c r="AJ3710" s="97"/>
      <c r="AK3710" s="97"/>
      <c r="AL3710" s="45" t="s">
        <v>67</v>
      </c>
      <c r="AM3710" s="160" t="str">
        <f>MONTH(B3710)&amp;"/"&amp;YEAR(B3710)</f>
        <v>3/2026</v>
      </c>
      <c r="AN3710" s="45">
        <f>WEEKNUM(B3710)-WEEKNUM(EOMONTH(B3710,-1)+1)+1</f>
        <v>4</v>
      </c>
      <c r="AO3710" s="45" t="str">
        <f>MONTH(R3710)&amp;"/"&amp;YEAR(R3710)</f>
        <v>1/1900</v>
      </c>
      <c r="AP3710" s="45" t="e">
        <f>WEEKNUM(R3710)-WEEKNUM(EOMONTH(R3710,-1)+1)+1</f>
        <v>#NUM!</v>
      </c>
      <c r="AQ3710" s="45">
        <f>IF(AU3710="S",IF(Q3710="1. Aceitou o programa",R3710-B3710,0),0)</f>
        <v>0</v>
      </c>
      <c r="AR3710" s="45">
        <f>IF(AU3710="S",IF(AND(S3710&lt;&gt;"",R3710&lt;&gt;""),S3710-R3710,0),0)</f>
        <v>0</v>
      </c>
      <c r="AS3710" s="45">
        <f>IF(AU3710="S",IF(Q3710="1. Aceitou o programa",IF(OR(X3710="Não se Aplica",X3710=""),IF(OR(W3710="Não se Aplica",W3710=""),0,W3710-V3710),AVERAGE(X3710-W3710,W3710-V3710)),0),0)</f>
        <v>0</v>
      </c>
      <c r="AT3710" s="45">
        <f>IF(AU3710="S",IF(AND(Q3710="1. Aceitou o programa",AB3710="Realizada"),IFERROR(IF(AA3710="",0,AA3710-R3710),0),0),0)</f>
        <v>0</v>
      </c>
      <c r="AU3710" s="45" t="str">
        <f>_xlfn.XLOOKUP(U3710,'Lista Suspensa'!$AA$20:$AA$23,'Lista Suspensa'!$AB$20:$AB$23,"N/A")</f>
        <v>S</v>
      </c>
    </row>
    <row r="3711" spans="1:47" ht="12" customHeight="1" x14ac:dyDescent="0.3">
      <c r="A3711" s="87" t="s">
        <v>47</v>
      </c>
      <c r="B3711" s="88">
        <v>46104</v>
      </c>
      <c r="C3711" s="89" t="s">
        <v>48</v>
      </c>
      <c r="D3711" s="89" t="s">
        <v>49</v>
      </c>
      <c r="E3711" s="189">
        <v>89806538</v>
      </c>
      <c r="F3711" s="197" t="s">
        <v>9117</v>
      </c>
      <c r="G3711" s="90">
        <v>41975548850</v>
      </c>
      <c r="H3711" s="91">
        <v>35007</v>
      </c>
      <c r="I3711" s="89"/>
      <c r="J3711" s="89" t="s">
        <v>51</v>
      </c>
      <c r="K3711" s="89" t="s">
        <v>52</v>
      </c>
      <c r="L3711" s="89" t="s">
        <v>85</v>
      </c>
      <c r="M3711" s="89" t="s">
        <v>9118</v>
      </c>
      <c r="N3711" s="89" t="s">
        <v>137</v>
      </c>
      <c r="O3711" s="92" t="s">
        <v>9119</v>
      </c>
      <c r="P3711" s="93" t="s">
        <v>57</v>
      </c>
      <c r="Q3711" s="110" t="s">
        <v>5322</v>
      </c>
      <c r="R3711" s="94"/>
      <c r="S3711" s="95">
        <v>46168</v>
      </c>
      <c r="T3711" s="95" t="s">
        <v>5203</v>
      </c>
      <c r="U3711" s="95" t="s">
        <v>1125</v>
      </c>
      <c r="V3711" s="91">
        <v>46156</v>
      </c>
      <c r="W3711" s="91">
        <v>46164</v>
      </c>
      <c r="X3711" s="91">
        <v>46168</v>
      </c>
      <c r="Y3711" s="96"/>
      <c r="Z3711" s="89"/>
      <c r="AA3711" s="95"/>
      <c r="AB3711" s="89"/>
      <c r="AC3711" s="109"/>
      <c r="AD3711" s="89"/>
      <c r="AE3711" s="89"/>
      <c r="AF3711" s="191"/>
      <c r="AG3711" s="194"/>
      <c r="AH3711" s="193"/>
      <c r="AI3711" s="97"/>
      <c r="AJ3711" s="97"/>
      <c r="AK3711" s="97"/>
      <c r="AL3711" s="45" t="s">
        <v>67</v>
      </c>
      <c r="AM3711" s="160" t="str">
        <f>MONTH(B3711)&amp;"/"&amp;YEAR(B3711)</f>
        <v>3/2026</v>
      </c>
      <c r="AN3711" s="45">
        <f>WEEKNUM(B3711)-WEEKNUM(EOMONTH(B3711,-1)+1)+1</f>
        <v>4</v>
      </c>
      <c r="AO3711" s="45" t="str">
        <f>MONTH(R3711)&amp;"/"&amp;YEAR(R3711)</f>
        <v>1/1900</v>
      </c>
      <c r="AP3711" s="45" t="e">
        <f>WEEKNUM(R3711)-WEEKNUM(EOMONTH(R3711,-1)+1)+1</f>
        <v>#NUM!</v>
      </c>
      <c r="AQ3711" s="45">
        <f>IF(AU3711="S",IF(Q3711="1. Aceitou o programa",R3711-B3711,0),0)</f>
        <v>0</v>
      </c>
      <c r="AR3711" s="45">
        <f>IF(AU3711="S",IF(AND(S3711&lt;&gt;"",R3711&lt;&gt;""),S3711-R3711,0),0)</f>
        <v>0</v>
      </c>
      <c r="AS3711" s="45">
        <f>IF(AU3711="S",IF(Q3711="1. Aceitou o programa",IF(OR(X3711="Não se Aplica",X3711=""),IF(OR(W3711="Não se Aplica",W3711=""),0,W3711-V3711),AVERAGE(X3711-W3711,W3711-V3711)),0),0)</f>
        <v>0</v>
      </c>
      <c r="AT3711" s="45">
        <f>IF(AU3711="S",IF(AND(Q3711="1. Aceitou o programa",AB3711="Realizada"),IFERROR(IF(AA3711="",0,AA3711-R3711),0),0),0)</f>
        <v>0</v>
      </c>
      <c r="AU3711" s="45" t="str">
        <f>_xlfn.XLOOKUP(U3711,'Lista Suspensa'!$AA$20:$AA$23,'Lista Suspensa'!$AB$20:$AB$23,"N/A")</f>
        <v>S</v>
      </c>
    </row>
    <row r="3712" spans="1:47" ht="12" customHeight="1" x14ac:dyDescent="0.3">
      <c r="A3712" s="87" t="s">
        <v>47</v>
      </c>
      <c r="B3712" s="88">
        <v>46104</v>
      </c>
      <c r="C3712" s="89" t="s">
        <v>48</v>
      </c>
      <c r="D3712" s="89" t="s">
        <v>49</v>
      </c>
      <c r="E3712" s="189">
        <v>88518255</v>
      </c>
      <c r="F3712" s="197" t="s">
        <v>9120</v>
      </c>
      <c r="G3712" s="90">
        <v>5663361898</v>
      </c>
      <c r="H3712" s="91">
        <v>22851</v>
      </c>
      <c r="I3712" s="89"/>
      <c r="J3712" s="89" t="s">
        <v>51</v>
      </c>
      <c r="K3712" s="89" t="s">
        <v>52</v>
      </c>
      <c r="L3712" s="89" t="s">
        <v>85</v>
      </c>
      <c r="M3712" s="89" t="s">
        <v>2732</v>
      </c>
      <c r="N3712" s="89" t="s">
        <v>150</v>
      </c>
      <c r="O3712" s="92" t="s">
        <v>9121</v>
      </c>
      <c r="P3712" s="93" t="s">
        <v>57</v>
      </c>
      <c r="Q3712" s="110" t="s">
        <v>5322</v>
      </c>
      <c r="R3712" s="94"/>
      <c r="S3712" s="95">
        <v>46168</v>
      </c>
      <c r="T3712" s="95" t="s">
        <v>5203</v>
      </c>
      <c r="U3712" s="95" t="s">
        <v>1125</v>
      </c>
      <c r="V3712" s="91">
        <v>46156</v>
      </c>
      <c r="W3712" s="91">
        <v>46164</v>
      </c>
      <c r="X3712" s="91">
        <v>46168</v>
      </c>
      <c r="Y3712" s="96"/>
      <c r="Z3712" s="89"/>
      <c r="AA3712" s="95"/>
      <c r="AB3712" s="89"/>
      <c r="AC3712" s="109"/>
      <c r="AD3712" s="89"/>
      <c r="AE3712" s="89"/>
      <c r="AF3712" s="191"/>
      <c r="AG3712" s="194"/>
      <c r="AH3712" s="193"/>
      <c r="AI3712" s="97"/>
      <c r="AJ3712" s="97"/>
      <c r="AK3712" s="97"/>
      <c r="AL3712" s="45" t="s">
        <v>67</v>
      </c>
      <c r="AM3712" s="160" t="str">
        <f>MONTH(B3712)&amp;"/"&amp;YEAR(B3712)</f>
        <v>3/2026</v>
      </c>
      <c r="AN3712" s="45">
        <f>WEEKNUM(B3712)-WEEKNUM(EOMONTH(B3712,-1)+1)+1</f>
        <v>4</v>
      </c>
      <c r="AO3712" s="45" t="str">
        <f>MONTH(R3712)&amp;"/"&amp;YEAR(R3712)</f>
        <v>1/1900</v>
      </c>
      <c r="AP3712" s="45" t="e">
        <f>WEEKNUM(R3712)-WEEKNUM(EOMONTH(R3712,-1)+1)+1</f>
        <v>#NUM!</v>
      </c>
      <c r="AQ3712" s="45">
        <f>IF(AU3712="S",IF(Q3712="1. Aceitou o programa",R3712-B3712,0),0)</f>
        <v>0</v>
      </c>
      <c r="AR3712" s="45">
        <f>IF(AU3712="S",IF(AND(S3712&lt;&gt;"",R3712&lt;&gt;""),S3712-R3712,0),0)</f>
        <v>0</v>
      </c>
      <c r="AS3712" s="45">
        <f>IF(AU3712="S",IF(Q3712="1. Aceitou o programa",IF(OR(X3712="Não se Aplica",X3712=""),IF(OR(W3712="Não se Aplica",W3712=""),0,W3712-V3712),AVERAGE(X3712-W3712,W3712-V3712)),0),0)</f>
        <v>0</v>
      </c>
      <c r="AT3712" s="45">
        <f>IF(AU3712="S",IF(AND(Q3712="1. Aceitou o programa",AB3712="Realizada"),IFERROR(IF(AA3712="",0,AA3712-R3712),0),0),0)</f>
        <v>0</v>
      </c>
      <c r="AU3712" s="45" t="str">
        <f>_xlfn.XLOOKUP(U3712,'Lista Suspensa'!$AA$20:$AA$23,'Lista Suspensa'!$AB$20:$AB$23,"N/A")</f>
        <v>S</v>
      </c>
    </row>
    <row r="3713" spans="1:47" ht="12" customHeight="1" x14ac:dyDescent="0.3">
      <c r="A3713" s="87" t="s">
        <v>47</v>
      </c>
      <c r="B3713" s="88">
        <v>46104</v>
      </c>
      <c r="C3713" s="89" t="s">
        <v>48</v>
      </c>
      <c r="D3713" s="89" t="s">
        <v>49</v>
      </c>
      <c r="E3713" s="189">
        <v>89008234</v>
      </c>
      <c r="F3713" s="197" t="s">
        <v>9122</v>
      </c>
      <c r="G3713" s="90">
        <v>28350664894</v>
      </c>
      <c r="H3713" s="91">
        <v>28039</v>
      </c>
      <c r="I3713" s="89"/>
      <c r="J3713" s="89" t="s">
        <v>84</v>
      </c>
      <c r="K3713" s="89" t="s">
        <v>52</v>
      </c>
      <c r="L3713" s="89" t="s">
        <v>85</v>
      </c>
      <c r="M3713" s="89" t="s">
        <v>6039</v>
      </c>
      <c r="N3713" s="89" t="s">
        <v>137</v>
      </c>
      <c r="O3713" s="92" t="s">
        <v>9123</v>
      </c>
      <c r="P3713" s="93" t="s">
        <v>57</v>
      </c>
      <c r="Q3713" s="110" t="s">
        <v>5322</v>
      </c>
      <c r="R3713" s="94"/>
      <c r="S3713" s="95">
        <v>46168</v>
      </c>
      <c r="T3713" s="95" t="s">
        <v>5203</v>
      </c>
      <c r="U3713" s="95" t="s">
        <v>1125</v>
      </c>
      <c r="V3713" s="91">
        <v>46156</v>
      </c>
      <c r="W3713" s="91">
        <v>46164</v>
      </c>
      <c r="X3713" s="91">
        <v>46168</v>
      </c>
      <c r="Y3713" s="96"/>
      <c r="Z3713" s="89"/>
      <c r="AA3713" s="95"/>
      <c r="AB3713" s="89"/>
      <c r="AC3713" s="109"/>
      <c r="AD3713" s="89"/>
      <c r="AE3713" s="89"/>
      <c r="AF3713" s="191"/>
      <c r="AG3713" s="194"/>
      <c r="AH3713" s="193"/>
      <c r="AI3713" s="97"/>
      <c r="AJ3713" s="97"/>
      <c r="AK3713" s="97"/>
      <c r="AL3713" s="45" t="s">
        <v>67</v>
      </c>
      <c r="AM3713" s="160" t="str">
        <f>MONTH(B3713)&amp;"/"&amp;YEAR(B3713)</f>
        <v>3/2026</v>
      </c>
      <c r="AN3713" s="45">
        <f>WEEKNUM(B3713)-WEEKNUM(EOMONTH(B3713,-1)+1)+1</f>
        <v>4</v>
      </c>
      <c r="AO3713" s="45" t="str">
        <f>MONTH(R3713)&amp;"/"&amp;YEAR(R3713)</f>
        <v>1/1900</v>
      </c>
      <c r="AP3713" s="45" t="e">
        <f>WEEKNUM(R3713)-WEEKNUM(EOMONTH(R3713,-1)+1)+1</f>
        <v>#NUM!</v>
      </c>
      <c r="AQ3713" s="45">
        <f>IF(AU3713="S",IF(Q3713="1. Aceitou o programa",R3713-B3713,0),0)</f>
        <v>0</v>
      </c>
      <c r="AR3713" s="45">
        <f>IF(AU3713="S",IF(AND(S3713&lt;&gt;"",R3713&lt;&gt;""),S3713-R3713,0),0)</f>
        <v>0</v>
      </c>
      <c r="AS3713" s="45">
        <f>IF(AU3713="S",IF(Q3713="1. Aceitou o programa",IF(OR(X3713="Não se Aplica",X3713=""),IF(OR(W3713="Não se Aplica",W3713=""),0,W3713-V3713),AVERAGE(X3713-W3713,W3713-V3713)),0),0)</f>
        <v>0</v>
      </c>
      <c r="AT3713" s="45">
        <f>IF(AU3713="S",IF(AND(Q3713="1. Aceitou o programa",AB3713="Realizada"),IFERROR(IF(AA3713="",0,AA3713-R3713),0),0),0)</f>
        <v>0</v>
      </c>
      <c r="AU3713" s="45" t="str">
        <f>_xlfn.XLOOKUP(U3713,'Lista Suspensa'!$AA$20:$AA$23,'Lista Suspensa'!$AB$20:$AB$23,"N/A")</f>
        <v>S</v>
      </c>
    </row>
    <row r="3714" spans="1:47" ht="12" customHeight="1" x14ac:dyDescent="0.3">
      <c r="A3714" s="87" t="s">
        <v>47</v>
      </c>
      <c r="B3714" s="88">
        <v>46104</v>
      </c>
      <c r="C3714" s="89" t="s">
        <v>48</v>
      </c>
      <c r="D3714" s="89" t="s">
        <v>49</v>
      </c>
      <c r="E3714" s="189">
        <v>89480650</v>
      </c>
      <c r="F3714" s="197" t="s">
        <v>9124</v>
      </c>
      <c r="G3714" s="90">
        <v>25732025855</v>
      </c>
      <c r="H3714" s="91">
        <v>28324</v>
      </c>
      <c r="I3714" s="89"/>
      <c r="J3714" s="89" t="s">
        <v>84</v>
      </c>
      <c r="K3714" s="89" t="s">
        <v>52</v>
      </c>
      <c r="L3714" s="89" t="s">
        <v>85</v>
      </c>
      <c r="M3714" s="89" t="s">
        <v>9125</v>
      </c>
      <c r="N3714" s="89" t="s">
        <v>150</v>
      </c>
      <c r="O3714" s="92" t="s">
        <v>9126</v>
      </c>
      <c r="P3714" s="93" t="s">
        <v>57</v>
      </c>
      <c r="Q3714" s="110" t="s">
        <v>5322</v>
      </c>
      <c r="R3714" s="94"/>
      <c r="S3714" s="95">
        <v>46168</v>
      </c>
      <c r="T3714" s="95" t="s">
        <v>5203</v>
      </c>
      <c r="U3714" s="95" t="s">
        <v>1125</v>
      </c>
      <c r="V3714" s="91">
        <v>46156</v>
      </c>
      <c r="W3714" s="91">
        <v>46164</v>
      </c>
      <c r="X3714" s="91">
        <v>46168</v>
      </c>
      <c r="Y3714" s="96"/>
      <c r="Z3714" s="89"/>
      <c r="AA3714" s="95"/>
      <c r="AB3714" s="89"/>
      <c r="AC3714" s="109"/>
      <c r="AD3714" s="89"/>
      <c r="AE3714" s="89"/>
      <c r="AF3714" s="191"/>
      <c r="AG3714" s="194"/>
      <c r="AH3714" s="193"/>
      <c r="AI3714" s="97"/>
      <c r="AJ3714" s="97"/>
      <c r="AK3714" s="97"/>
      <c r="AL3714" s="45" t="s">
        <v>67</v>
      </c>
      <c r="AM3714" s="160" t="str">
        <f>MONTH(B3714)&amp;"/"&amp;YEAR(B3714)</f>
        <v>3/2026</v>
      </c>
      <c r="AN3714" s="45">
        <f>WEEKNUM(B3714)-WEEKNUM(EOMONTH(B3714,-1)+1)+1</f>
        <v>4</v>
      </c>
      <c r="AO3714" s="45" t="str">
        <f>MONTH(R3714)&amp;"/"&amp;YEAR(R3714)</f>
        <v>1/1900</v>
      </c>
      <c r="AP3714" s="45" t="e">
        <f>WEEKNUM(R3714)-WEEKNUM(EOMONTH(R3714,-1)+1)+1</f>
        <v>#NUM!</v>
      </c>
      <c r="AQ3714" s="45">
        <f>IF(AU3714="S",IF(Q3714="1. Aceitou o programa",R3714-B3714,0),0)</f>
        <v>0</v>
      </c>
      <c r="AR3714" s="45">
        <f>IF(AU3714="S",IF(AND(S3714&lt;&gt;"",R3714&lt;&gt;""),S3714-R3714,0),0)</f>
        <v>0</v>
      </c>
      <c r="AS3714" s="45">
        <f>IF(AU3714="S",IF(Q3714="1. Aceitou o programa",IF(OR(X3714="Não se Aplica",X3714=""),IF(OR(W3714="Não se Aplica",W3714=""),0,W3714-V3714),AVERAGE(X3714-W3714,W3714-V3714)),0),0)</f>
        <v>0</v>
      </c>
      <c r="AT3714" s="45">
        <f>IF(AU3714="S",IF(AND(Q3714="1. Aceitou o programa",AB3714="Realizada"),IFERROR(IF(AA3714="",0,AA3714-R3714),0),0),0)</f>
        <v>0</v>
      </c>
      <c r="AU3714" s="45" t="str">
        <f>_xlfn.XLOOKUP(U3714,'Lista Suspensa'!$AA$20:$AA$23,'Lista Suspensa'!$AB$20:$AB$23,"N/A")</f>
        <v>S</v>
      </c>
    </row>
    <row r="3715" spans="1:47" ht="12" customHeight="1" x14ac:dyDescent="0.3">
      <c r="A3715" s="87" t="s">
        <v>47</v>
      </c>
      <c r="B3715" s="88">
        <v>46104</v>
      </c>
      <c r="C3715" s="89" t="s">
        <v>48</v>
      </c>
      <c r="D3715" s="89" t="s">
        <v>49</v>
      </c>
      <c r="E3715" s="189">
        <v>88907409</v>
      </c>
      <c r="F3715" s="197" t="s">
        <v>9127</v>
      </c>
      <c r="G3715" s="90">
        <v>14229911807</v>
      </c>
      <c r="H3715" s="91">
        <v>25235</v>
      </c>
      <c r="I3715" s="89"/>
      <c r="J3715" s="89" t="s">
        <v>51</v>
      </c>
      <c r="K3715" s="89" t="s">
        <v>52</v>
      </c>
      <c r="L3715" s="89" t="s">
        <v>1421</v>
      </c>
      <c r="M3715" s="89" t="s">
        <v>9128</v>
      </c>
      <c r="N3715" s="89" t="s">
        <v>197</v>
      </c>
      <c r="O3715" s="92" t="s">
        <v>9129</v>
      </c>
      <c r="P3715" s="93" t="s">
        <v>57</v>
      </c>
      <c r="Q3715" s="110" t="s">
        <v>5322</v>
      </c>
      <c r="R3715" s="94"/>
      <c r="S3715" s="95">
        <v>46168</v>
      </c>
      <c r="T3715" s="95" t="s">
        <v>5203</v>
      </c>
      <c r="U3715" s="95" t="s">
        <v>1125</v>
      </c>
      <c r="V3715" s="91">
        <v>46156</v>
      </c>
      <c r="W3715" s="91">
        <v>46164</v>
      </c>
      <c r="X3715" s="91">
        <v>46168</v>
      </c>
      <c r="Y3715" s="96"/>
      <c r="Z3715" s="89"/>
      <c r="AA3715" s="95"/>
      <c r="AB3715" s="89"/>
      <c r="AC3715" s="109"/>
      <c r="AD3715" s="89"/>
      <c r="AE3715" s="89"/>
      <c r="AF3715" s="191"/>
      <c r="AG3715" s="194"/>
      <c r="AH3715" s="193"/>
      <c r="AI3715" s="97"/>
      <c r="AJ3715" s="97"/>
      <c r="AK3715" s="97"/>
      <c r="AL3715" s="45" t="s">
        <v>67</v>
      </c>
      <c r="AM3715" s="160" t="str">
        <f>MONTH(B3715)&amp;"/"&amp;YEAR(B3715)</f>
        <v>3/2026</v>
      </c>
      <c r="AN3715" s="45">
        <f>WEEKNUM(B3715)-WEEKNUM(EOMONTH(B3715,-1)+1)+1</f>
        <v>4</v>
      </c>
      <c r="AO3715" s="45" t="str">
        <f>MONTH(R3715)&amp;"/"&amp;YEAR(R3715)</f>
        <v>1/1900</v>
      </c>
      <c r="AP3715" s="45" t="e">
        <f>WEEKNUM(R3715)-WEEKNUM(EOMONTH(R3715,-1)+1)+1</f>
        <v>#NUM!</v>
      </c>
      <c r="AQ3715" s="45">
        <f>IF(AU3715="S",IF(Q3715="1. Aceitou o programa",R3715-B3715,0),0)</f>
        <v>0</v>
      </c>
      <c r="AR3715" s="45">
        <f>IF(AU3715="S",IF(AND(S3715&lt;&gt;"",R3715&lt;&gt;""),S3715-R3715,0),0)</f>
        <v>0</v>
      </c>
      <c r="AS3715" s="45">
        <f>IF(AU3715="S",IF(Q3715="1. Aceitou o programa",IF(OR(X3715="Não se Aplica",X3715=""),IF(OR(W3715="Não se Aplica",W3715=""),0,W3715-V3715),AVERAGE(X3715-W3715,W3715-V3715)),0),0)</f>
        <v>0</v>
      </c>
      <c r="AT3715" s="45">
        <f>IF(AU3715="S",IF(AND(Q3715="1. Aceitou o programa",AB3715="Realizada"),IFERROR(IF(AA3715="",0,AA3715-R3715),0),0),0)</f>
        <v>0</v>
      </c>
      <c r="AU3715" s="45" t="str">
        <f>_xlfn.XLOOKUP(U3715,'Lista Suspensa'!$AA$20:$AA$23,'Lista Suspensa'!$AB$20:$AB$23,"N/A")</f>
        <v>S</v>
      </c>
    </row>
    <row r="3716" spans="1:47" ht="12" customHeight="1" x14ac:dyDescent="0.3">
      <c r="A3716" s="87" t="s">
        <v>47</v>
      </c>
      <c r="B3716" s="88">
        <v>46104</v>
      </c>
      <c r="C3716" s="89" t="s">
        <v>48</v>
      </c>
      <c r="D3716" s="89" t="s">
        <v>49</v>
      </c>
      <c r="E3716" s="189">
        <v>94253109</v>
      </c>
      <c r="F3716" s="197" t="s">
        <v>9130</v>
      </c>
      <c r="G3716" s="90">
        <v>21875768840</v>
      </c>
      <c r="H3716" s="91">
        <v>29928</v>
      </c>
      <c r="I3716" s="89"/>
      <c r="J3716" s="89" t="s">
        <v>84</v>
      </c>
      <c r="K3716" s="89" t="s">
        <v>52</v>
      </c>
      <c r="L3716" s="89" t="s">
        <v>85</v>
      </c>
      <c r="M3716" s="89" t="s">
        <v>9131</v>
      </c>
      <c r="N3716" s="89" t="s">
        <v>150</v>
      </c>
      <c r="O3716" s="92" t="s">
        <v>9132</v>
      </c>
      <c r="P3716" s="93" t="s">
        <v>57</v>
      </c>
      <c r="Q3716" s="110" t="s">
        <v>5322</v>
      </c>
      <c r="R3716" s="94"/>
      <c r="S3716" s="95">
        <v>46168</v>
      </c>
      <c r="T3716" s="95" t="s">
        <v>5203</v>
      </c>
      <c r="U3716" s="95" t="s">
        <v>1125</v>
      </c>
      <c r="V3716" s="91">
        <v>46156</v>
      </c>
      <c r="W3716" s="91">
        <v>46164</v>
      </c>
      <c r="X3716" s="91">
        <v>46168</v>
      </c>
      <c r="Y3716" s="96"/>
      <c r="Z3716" s="89"/>
      <c r="AA3716" s="95"/>
      <c r="AB3716" s="89"/>
      <c r="AC3716" s="109"/>
      <c r="AD3716" s="89"/>
      <c r="AE3716" s="89"/>
      <c r="AF3716" s="191"/>
      <c r="AG3716" s="194"/>
      <c r="AH3716" s="193"/>
      <c r="AI3716" s="97"/>
      <c r="AJ3716" s="97"/>
      <c r="AK3716" s="97"/>
      <c r="AL3716" s="45" t="s">
        <v>67</v>
      </c>
      <c r="AM3716" s="160" t="str">
        <f>MONTH(B3716)&amp;"/"&amp;YEAR(B3716)</f>
        <v>3/2026</v>
      </c>
      <c r="AN3716" s="45">
        <f>WEEKNUM(B3716)-WEEKNUM(EOMONTH(B3716,-1)+1)+1</f>
        <v>4</v>
      </c>
      <c r="AO3716" s="45" t="str">
        <f>MONTH(R3716)&amp;"/"&amp;YEAR(R3716)</f>
        <v>1/1900</v>
      </c>
      <c r="AP3716" s="45" t="e">
        <f>WEEKNUM(R3716)-WEEKNUM(EOMONTH(R3716,-1)+1)+1</f>
        <v>#NUM!</v>
      </c>
      <c r="AQ3716" s="45">
        <f>IF(AU3716="S",IF(Q3716="1. Aceitou o programa",R3716-B3716,0),0)</f>
        <v>0</v>
      </c>
      <c r="AR3716" s="45">
        <f>IF(AU3716="S",IF(AND(S3716&lt;&gt;"",R3716&lt;&gt;""),S3716-R3716,0),0)</f>
        <v>0</v>
      </c>
      <c r="AS3716" s="45">
        <f>IF(AU3716="S",IF(Q3716="1. Aceitou o programa",IF(OR(X3716="Não se Aplica",X3716=""),IF(OR(W3716="Não se Aplica",W3716=""),0,W3716-V3716),AVERAGE(X3716-W3716,W3716-V3716)),0),0)</f>
        <v>0</v>
      </c>
      <c r="AT3716" s="45">
        <f>IF(AU3716="S",IF(AND(Q3716="1. Aceitou o programa",AB3716="Realizada"),IFERROR(IF(AA3716="",0,AA3716-R3716),0),0),0)</f>
        <v>0</v>
      </c>
      <c r="AU3716" s="45" t="str">
        <f>_xlfn.XLOOKUP(U3716,'Lista Suspensa'!$AA$20:$AA$23,'Lista Suspensa'!$AB$20:$AB$23,"N/A")</f>
        <v>S</v>
      </c>
    </row>
    <row r="3717" spans="1:47" ht="12" customHeight="1" x14ac:dyDescent="0.3">
      <c r="A3717" s="87" t="s">
        <v>47</v>
      </c>
      <c r="B3717" s="88">
        <v>46104</v>
      </c>
      <c r="C3717" s="89" t="s">
        <v>48</v>
      </c>
      <c r="D3717" s="89" t="s">
        <v>49</v>
      </c>
      <c r="E3717" s="189">
        <v>94253496</v>
      </c>
      <c r="F3717" s="197" t="s">
        <v>9133</v>
      </c>
      <c r="G3717" s="90">
        <v>28081166831</v>
      </c>
      <c r="H3717" s="91">
        <v>26937</v>
      </c>
      <c r="I3717" s="89"/>
      <c r="J3717" s="89" t="s">
        <v>51</v>
      </c>
      <c r="K3717" s="89" t="s">
        <v>52</v>
      </c>
      <c r="L3717" s="89" t="s">
        <v>85</v>
      </c>
      <c r="M3717" s="89" t="s">
        <v>4212</v>
      </c>
      <c r="N3717" s="89" t="s">
        <v>150</v>
      </c>
      <c r="O3717" s="92" t="s">
        <v>9134</v>
      </c>
      <c r="P3717" s="93" t="s">
        <v>57</v>
      </c>
      <c r="Q3717" s="110" t="s">
        <v>5322</v>
      </c>
      <c r="R3717" s="94"/>
      <c r="S3717" s="95">
        <v>46168</v>
      </c>
      <c r="T3717" s="95" t="s">
        <v>5203</v>
      </c>
      <c r="U3717" s="95" t="s">
        <v>1125</v>
      </c>
      <c r="V3717" s="91">
        <v>46156</v>
      </c>
      <c r="W3717" s="91">
        <v>46164</v>
      </c>
      <c r="X3717" s="91">
        <v>46168</v>
      </c>
      <c r="Y3717" s="96"/>
      <c r="Z3717" s="89"/>
      <c r="AA3717" s="95"/>
      <c r="AB3717" s="89"/>
      <c r="AC3717" s="109"/>
      <c r="AD3717" s="89"/>
      <c r="AE3717" s="89"/>
      <c r="AF3717" s="191"/>
      <c r="AG3717" s="194"/>
      <c r="AH3717" s="193"/>
      <c r="AI3717" s="97"/>
      <c r="AJ3717" s="97"/>
      <c r="AK3717" s="97"/>
      <c r="AL3717" s="45" t="s">
        <v>67</v>
      </c>
      <c r="AM3717" s="160" t="str">
        <f>MONTH(B3717)&amp;"/"&amp;YEAR(B3717)</f>
        <v>3/2026</v>
      </c>
      <c r="AN3717" s="45">
        <f>WEEKNUM(B3717)-WEEKNUM(EOMONTH(B3717,-1)+1)+1</f>
        <v>4</v>
      </c>
      <c r="AO3717" s="45" t="str">
        <f>MONTH(R3717)&amp;"/"&amp;YEAR(R3717)</f>
        <v>1/1900</v>
      </c>
      <c r="AP3717" s="45" t="e">
        <f>WEEKNUM(R3717)-WEEKNUM(EOMONTH(R3717,-1)+1)+1</f>
        <v>#NUM!</v>
      </c>
      <c r="AQ3717" s="45">
        <f>IF(AU3717="S",IF(Q3717="1. Aceitou o programa",R3717-B3717,0),0)</f>
        <v>0</v>
      </c>
      <c r="AR3717" s="45">
        <f>IF(AU3717="S",IF(AND(S3717&lt;&gt;"",R3717&lt;&gt;""),S3717-R3717,0),0)</f>
        <v>0</v>
      </c>
      <c r="AS3717" s="45">
        <f>IF(AU3717="S",IF(Q3717="1. Aceitou o programa",IF(OR(X3717="Não se Aplica",X3717=""),IF(OR(W3717="Não se Aplica",W3717=""),0,W3717-V3717),AVERAGE(X3717-W3717,W3717-V3717)),0),0)</f>
        <v>0</v>
      </c>
      <c r="AT3717" s="45">
        <f>IF(AU3717="S",IF(AND(Q3717="1. Aceitou o programa",AB3717="Realizada"),IFERROR(IF(AA3717="",0,AA3717-R3717),0),0),0)</f>
        <v>0</v>
      </c>
      <c r="AU3717" s="45" t="str">
        <f>_xlfn.XLOOKUP(U3717,'Lista Suspensa'!$AA$20:$AA$23,'Lista Suspensa'!$AB$20:$AB$23,"N/A")</f>
        <v>S</v>
      </c>
    </row>
    <row r="3718" spans="1:47" ht="12" customHeight="1" x14ac:dyDescent="0.3">
      <c r="A3718" s="87" t="s">
        <v>47</v>
      </c>
      <c r="B3718" s="88">
        <v>46104</v>
      </c>
      <c r="C3718" s="89" t="s">
        <v>48</v>
      </c>
      <c r="D3718" s="89" t="s">
        <v>49</v>
      </c>
      <c r="E3718" s="189">
        <v>89974896</v>
      </c>
      <c r="F3718" s="197" t="s">
        <v>9135</v>
      </c>
      <c r="G3718" s="90">
        <v>17234855785</v>
      </c>
      <c r="H3718" s="91">
        <v>35482</v>
      </c>
      <c r="I3718" s="89"/>
      <c r="J3718" s="89" t="s">
        <v>51</v>
      </c>
      <c r="K3718" s="89" t="s">
        <v>76</v>
      </c>
      <c r="L3718" s="89" t="s">
        <v>95</v>
      </c>
      <c r="M3718" s="89" t="s">
        <v>4435</v>
      </c>
      <c r="N3718" s="89" t="s">
        <v>197</v>
      </c>
      <c r="O3718" s="92" t="s">
        <v>9136</v>
      </c>
      <c r="P3718" s="93" t="s">
        <v>57</v>
      </c>
      <c r="Q3718" s="110" t="s">
        <v>5322</v>
      </c>
      <c r="R3718" s="94"/>
      <c r="S3718" s="95">
        <v>46168</v>
      </c>
      <c r="T3718" s="95" t="s">
        <v>5203</v>
      </c>
      <c r="U3718" s="95" t="s">
        <v>1125</v>
      </c>
      <c r="V3718" s="91">
        <v>46156</v>
      </c>
      <c r="W3718" s="91">
        <v>46164</v>
      </c>
      <c r="X3718" s="91">
        <v>46168</v>
      </c>
      <c r="Y3718" s="96"/>
      <c r="Z3718" s="89"/>
      <c r="AA3718" s="95"/>
      <c r="AB3718" s="89"/>
      <c r="AC3718" s="109"/>
      <c r="AD3718" s="89"/>
      <c r="AE3718" s="89"/>
      <c r="AF3718" s="191"/>
      <c r="AG3718" s="194"/>
      <c r="AH3718" s="193"/>
      <c r="AI3718" s="97"/>
      <c r="AJ3718" s="97"/>
      <c r="AK3718" s="97"/>
      <c r="AL3718" s="45" t="s">
        <v>67</v>
      </c>
      <c r="AM3718" s="160" t="str">
        <f>MONTH(B3718)&amp;"/"&amp;YEAR(B3718)</f>
        <v>3/2026</v>
      </c>
      <c r="AN3718" s="45">
        <f>WEEKNUM(B3718)-WEEKNUM(EOMONTH(B3718,-1)+1)+1</f>
        <v>4</v>
      </c>
      <c r="AO3718" s="45" t="str">
        <f>MONTH(R3718)&amp;"/"&amp;YEAR(R3718)</f>
        <v>1/1900</v>
      </c>
      <c r="AP3718" s="45" t="e">
        <f>WEEKNUM(R3718)-WEEKNUM(EOMONTH(R3718,-1)+1)+1</f>
        <v>#NUM!</v>
      </c>
      <c r="AQ3718" s="45">
        <f>IF(AU3718="S",IF(Q3718="1. Aceitou o programa",R3718-B3718,0),0)</f>
        <v>0</v>
      </c>
      <c r="AR3718" s="45">
        <f>IF(AU3718="S",IF(AND(S3718&lt;&gt;"",R3718&lt;&gt;""),S3718-R3718,0),0)</f>
        <v>0</v>
      </c>
      <c r="AS3718" s="45">
        <f>IF(AU3718="S",IF(Q3718="1. Aceitou o programa",IF(OR(X3718="Não se Aplica",X3718=""),IF(OR(W3718="Não se Aplica",W3718=""),0,W3718-V3718),AVERAGE(X3718-W3718,W3718-V3718)),0),0)</f>
        <v>0</v>
      </c>
      <c r="AT3718" s="45">
        <f>IF(AU3718="S",IF(AND(Q3718="1. Aceitou o programa",AB3718="Realizada"),IFERROR(IF(AA3718="",0,AA3718-R3718),0),0),0)</f>
        <v>0</v>
      </c>
      <c r="AU3718" s="45" t="str">
        <f>_xlfn.XLOOKUP(U3718,'Lista Suspensa'!$AA$20:$AA$23,'Lista Suspensa'!$AB$20:$AB$23,"N/A")</f>
        <v>S</v>
      </c>
    </row>
    <row r="3719" spans="1:47" ht="12" customHeight="1" x14ac:dyDescent="0.3">
      <c r="A3719" s="87" t="s">
        <v>47</v>
      </c>
      <c r="B3719" s="88">
        <v>46104</v>
      </c>
      <c r="C3719" s="89" t="s">
        <v>48</v>
      </c>
      <c r="D3719" s="89" t="s">
        <v>49</v>
      </c>
      <c r="E3719" s="189">
        <v>92763444</v>
      </c>
      <c r="F3719" s="197" t="s">
        <v>9137</v>
      </c>
      <c r="G3719" s="90">
        <v>30489583806</v>
      </c>
      <c r="H3719" s="91">
        <v>27232</v>
      </c>
      <c r="I3719" s="89"/>
      <c r="J3719" s="89" t="s">
        <v>51</v>
      </c>
      <c r="K3719" s="89" t="s">
        <v>52</v>
      </c>
      <c r="L3719" s="89" t="s">
        <v>85</v>
      </c>
      <c r="M3719" s="89" t="s">
        <v>141</v>
      </c>
      <c r="N3719" s="89" t="s">
        <v>150</v>
      </c>
      <c r="O3719" s="92" t="s">
        <v>9138</v>
      </c>
      <c r="P3719" s="93" t="s">
        <v>57</v>
      </c>
      <c r="Q3719" s="110" t="s">
        <v>5322</v>
      </c>
      <c r="R3719" s="94"/>
      <c r="S3719" s="95">
        <v>46168</v>
      </c>
      <c r="T3719" s="95" t="s">
        <v>5203</v>
      </c>
      <c r="U3719" s="95" t="s">
        <v>1125</v>
      </c>
      <c r="V3719" s="91">
        <v>46156</v>
      </c>
      <c r="W3719" s="91">
        <v>46164</v>
      </c>
      <c r="X3719" s="91">
        <v>46168</v>
      </c>
      <c r="Y3719" s="96"/>
      <c r="Z3719" s="89"/>
      <c r="AA3719" s="95"/>
      <c r="AB3719" s="89"/>
      <c r="AC3719" s="109"/>
      <c r="AD3719" s="89"/>
      <c r="AE3719" s="89"/>
      <c r="AF3719" s="191"/>
      <c r="AG3719" s="194"/>
      <c r="AH3719" s="193"/>
      <c r="AI3719" s="97"/>
      <c r="AJ3719" s="97"/>
      <c r="AK3719" s="97"/>
      <c r="AL3719" s="45" t="s">
        <v>67</v>
      </c>
      <c r="AM3719" s="160" t="str">
        <f>MONTH(B3719)&amp;"/"&amp;YEAR(B3719)</f>
        <v>3/2026</v>
      </c>
      <c r="AN3719" s="45">
        <f>WEEKNUM(B3719)-WEEKNUM(EOMONTH(B3719,-1)+1)+1</f>
        <v>4</v>
      </c>
      <c r="AO3719" s="45" t="str">
        <f>MONTH(R3719)&amp;"/"&amp;YEAR(R3719)</f>
        <v>1/1900</v>
      </c>
      <c r="AP3719" s="45" t="e">
        <f>WEEKNUM(R3719)-WEEKNUM(EOMONTH(R3719,-1)+1)+1</f>
        <v>#NUM!</v>
      </c>
      <c r="AQ3719" s="45">
        <f>IF(AU3719="S",IF(Q3719="1. Aceitou o programa",R3719-B3719,0),0)</f>
        <v>0</v>
      </c>
      <c r="AR3719" s="45">
        <f>IF(AU3719="S",IF(AND(S3719&lt;&gt;"",R3719&lt;&gt;""),S3719-R3719,0),0)</f>
        <v>0</v>
      </c>
      <c r="AS3719" s="45">
        <f>IF(AU3719="S",IF(Q3719="1. Aceitou o programa",IF(OR(X3719="Não se Aplica",X3719=""),IF(OR(W3719="Não se Aplica",W3719=""),0,W3719-V3719),AVERAGE(X3719-W3719,W3719-V3719)),0),0)</f>
        <v>0</v>
      </c>
      <c r="AT3719" s="45">
        <f>IF(AU3719="S",IF(AND(Q3719="1. Aceitou o programa",AB3719="Realizada"),IFERROR(IF(AA3719="",0,AA3719-R3719),0),0),0)</f>
        <v>0</v>
      </c>
      <c r="AU3719" s="45" t="str">
        <f>_xlfn.XLOOKUP(U3719,'Lista Suspensa'!$AA$20:$AA$23,'Lista Suspensa'!$AB$20:$AB$23,"N/A")</f>
        <v>S</v>
      </c>
    </row>
    <row r="3720" spans="1:47" ht="12" customHeight="1" x14ac:dyDescent="0.3">
      <c r="A3720" s="87" t="s">
        <v>47</v>
      </c>
      <c r="B3720" s="88">
        <v>46104</v>
      </c>
      <c r="C3720" s="89" t="s">
        <v>48</v>
      </c>
      <c r="D3720" s="89" t="s">
        <v>49</v>
      </c>
      <c r="E3720" s="189">
        <v>88962082</v>
      </c>
      <c r="F3720" s="197" t="s">
        <v>9139</v>
      </c>
      <c r="G3720" s="90">
        <v>3706633574</v>
      </c>
      <c r="H3720" s="91">
        <v>31617</v>
      </c>
      <c r="I3720" s="89"/>
      <c r="J3720" s="89" t="s">
        <v>51</v>
      </c>
      <c r="K3720" s="89" t="s">
        <v>52</v>
      </c>
      <c r="L3720" s="89" t="s">
        <v>85</v>
      </c>
      <c r="M3720" s="89" t="s">
        <v>334</v>
      </c>
      <c r="N3720" s="89" t="s">
        <v>150</v>
      </c>
      <c r="O3720" s="92" t="s">
        <v>9140</v>
      </c>
      <c r="P3720" s="93" t="s">
        <v>57</v>
      </c>
      <c r="Q3720" s="110" t="s">
        <v>5322</v>
      </c>
      <c r="R3720" s="94"/>
      <c r="S3720" s="95">
        <v>46168</v>
      </c>
      <c r="T3720" s="95" t="s">
        <v>5203</v>
      </c>
      <c r="U3720" s="95" t="s">
        <v>1125</v>
      </c>
      <c r="V3720" s="91">
        <v>46156</v>
      </c>
      <c r="W3720" s="91">
        <v>46164</v>
      </c>
      <c r="X3720" s="91">
        <v>46168</v>
      </c>
      <c r="Y3720" s="96"/>
      <c r="Z3720" s="89"/>
      <c r="AA3720" s="95"/>
      <c r="AB3720" s="89"/>
      <c r="AC3720" s="109"/>
      <c r="AD3720" s="89"/>
      <c r="AE3720" s="89"/>
      <c r="AF3720" s="191"/>
      <c r="AG3720" s="194"/>
      <c r="AH3720" s="193"/>
      <c r="AI3720" s="97"/>
      <c r="AJ3720" s="97"/>
      <c r="AK3720" s="97"/>
      <c r="AL3720" s="45" t="s">
        <v>67</v>
      </c>
      <c r="AM3720" s="160" t="str">
        <f>MONTH(B3720)&amp;"/"&amp;YEAR(B3720)</f>
        <v>3/2026</v>
      </c>
      <c r="AN3720" s="45">
        <f>WEEKNUM(B3720)-WEEKNUM(EOMONTH(B3720,-1)+1)+1</f>
        <v>4</v>
      </c>
      <c r="AO3720" s="45" t="str">
        <f>MONTH(R3720)&amp;"/"&amp;YEAR(R3720)</f>
        <v>1/1900</v>
      </c>
      <c r="AP3720" s="45" t="e">
        <f>WEEKNUM(R3720)-WEEKNUM(EOMONTH(R3720,-1)+1)+1</f>
        <v>#NUM!</v>
      </c>
      <c r="AQ3720" s="45">
        <f>IF(AU3720="S",IF(Q3720="1. Aceitou o programa",R3720-B3720,0),0)</f>
        <v>0</v>
      </c>
      <c r="AR3720" s="45">
        <f>IF(AU3720="S",IF(AND(S3720&lt;&gt;"",R3720&lt;&gt;""),S3720-R3720,0),0)</f>
        <v>0</v>
      </c>
      <c r="AS3720" s="45">
        <f>IF(AU3720="S",IF(Q3720="1. Aceitou o programa",IF(OR(X3720="Não se Aplica",X3720=""),IF(OR(W3720="Não se Aplica",W3720=""),0,W3720-V3720),AVERAGE(X3720-W3720,W3720-V3720)),0),0)</f>
        <v>0</v>
      </c>
      <c r="AT3720" s="45">
        <f>IF(AU3720="S",IF(AND(Q3720="1. Aceitou o programa",AB3720="Realizada"),IFERROR(IF(AA3720="",0,AA3720-R3720),0),0),0)</f>
        <v>0</v>
      </c>
      <c r="AU3720" s="45" t="str">
        <f>_xlfn.XLOOKUP(U3720,'Lista Suspensa'!$AA$20:$AA$23,'Lista Suspensa'!$AB$20:$AB$23,"N/A")</f>
        <v>S</v>
      </c>
    </row>
    <row r="3721" spans="1:47" ht="12" customHeight="1" x14ac:dyDescent="0.3">
      <c r="A3721" s="87" t="s">
        <v>47</v>
      </c>
      <c r="B3721" s="88">
        <v>46104</v>
      </c>
      <c r="C3721" s="89" t="s">
        <v>48</v>
      </c>
      <c r="D3721" s="89" t="s">
        <v>49</v>
      </c>
      <c r="E3721" s="189">
        <v>88995679</v>
      </c>
      <c r="F3721" s="197" t="s">
        <v>9141</v>
      </c>
      <c r="G3721" s="90">
        <v>1039297897</v>
      </c>
      <c r="H3721" s="91">
        <v>21517</v>
      </c>
      <c r="I3721" s="89"/>
      <c r="J3721" s="89" t="s">
        <v>51</v>
      </c>
      <c r="K3721" s="89" t="s">
        <v>52</v>
      </c>
      <c r="L3721" s="89" t="s">
        <v>85</v>
      </c>
      <c r="M3721" s="89" t="s">
        <v>9142</v>
      </c>
      <c r="N3721" s="89" t="s">
        <v>150</v>
      </c>
      <c r="O3721" s="92" t="s">
        <v>9143</v>
      </c>
      <c r="P3721" s="93" t="s">
        <v>57</v>
      </c>
      <c r="Q3721" s="110" t="s">
        <v>5322</v>
      </c>
      <c r="R3721" s="94"/>
      <c r="S3721" s="95">
        <v>46168</v>
      </c>
      <c r="T3721" s="95" t="s">
        <v>5203</v>
      </c>
      <c r="U3721" s="95" t="s">
        <v>1125</v>
      </c>
      <c r="V3721" s="91">
        <v>46156</v>
      </c>
      <c r="W3721" s="91">
        <v>46164</v>
      </c>
      <c r="X3721" s="91">
        <v>46168</v>
      </c>
      <c r="Y3721" s="96"/>
      <c r="Z3721" s="89"/>
      <c r="AA3721" s="95"/>
      <c r="AB3721" s="89"/>
      <c r="AC3721" s="109"/>
      <c r="AD3721" s="89"/>
      <c r="AE3721" s="89"/>
      <c r="AF3721" s="191"/>
      <c r="AG3721" s="194"/>
      <c r="AH3721" s="193"/>
      <c r="AI3721" s="97"/>
      <c r="AJ3721" s="97"/>
      <c r="AK3721" s="97"/>
      <c r="AL3721" s="45" t="s">
        <v>67</v>
      </c>
      <c r="AM3721" s="160" t="str">
        <f>MONTH(B3721)&amp;"/"&amp;YEAR(B3721)</f>
        <v>3/2026</v>
      </c>
      <c r="AN3721" s="45">
        <f>WEEKNUM(B3721)-WEEKNUM(EOMONTH(B3721,-1)+1)+1</f>
        <v>4</v>
      </c>
      <c r="AO3721" s="45" t="str">
        <f>MONTH(R3721)&amp;"/"&amp;YEAR(R3721)</f>
        <v>1/1900</v>
      </c>
      <c r="AP3721" s="45" t="e">
        <f>WEEKNUM(R3721)-WEEKNUM(EOMONTH(R3721,-1)+1)+1</f>
        <v>#NUM!</v>
      </c>
      <c r="AQ3721" s="45">
        <f>IF(AU3721="S",IF(Q3721="1. Aceitou o programa",R3721-B3721,0),0)</f>
        <v>0</v>
      </c>
      <c r="AR3721" s="45">
        <f>IF(AU3721="S",IF(AND(S3721&lt;&gt;"",R3721&lt;&gt;""),S3721-R3721,0),0)</f>
        <v>0</v>
      </c>
      <c r="AS3721" s="45">
        <f>IF(AU3721="S",IF(Q3721="1. Aceitou o programa",IF(OR(X3721="Não se Aplica",X3721=""),IF(OR(W3721="Não se Aplica",W3721=""),0,W3721-V3721),AVERAGE(X3721-W3721,W3721-V3721)),0),0)</f>
        <v>0</v>
      </c>
      <c r="AT3721" s="45">
        <f>IF(AU3721="S",IF(AND(Q3721="1. Aceitou o programa",AB3721="Realizada"),IFERROR(IF(AA3721="",0,AA3721-R3721),0),0),0)</f>
        <v>0</v>
      </c>
      <c r="AU3721" s="45" t="str">
        <f>_xlfn.XLOOKUP(U3721,'Lista Suspensa'!$AA$20:$AA$23,'Lista Suspensa'!$AB$20:$AB$23,"N/A")</f>
        <v>S</v>
      </c>
    </row>
    <row r="3722" spans="1:47" ht="12" customHeight="1" x14ac:dyDescent="0.3">
      <c r="A3722" s="87" t="s">
        <v>47</v>
      </c>
      <c r="B3722" s="88">
        <v>46104</v>
      </c>
      <c r="C3722" s="89" t="s">
        <v>48</v>
      </c>
      <c r="D3722" s="89" t="s">
        <v>49</v>
      </c>
      <c r="E3722" s="189">
        <v>89000884</v>
      </c>
      <c r="F3722" s="197" t="s">
        <v>9144</v>
      </c>
      <c r="G3722" s="90">
        <v>55458031814</v>
      </c>
      <c r="H3722" s="91">
        <v>40834</v>
      </c>
      <c r="I3722" s="89"/>
      <c r="J3722" s="89" t="s">
        <v>51</v>
      </c>
      <c r="K3722" s="89" t="s">
        <v>52</v>
      </c>
      <c r="L3722" s="89" t="s">
        <v>85</v>
      </c>
      <c r="M3722" s="89" t="s">
        <v>9145</v>
      </c>
      <c r="N3722" s="89" t="s">
        <v>137</v>
      </c>
      <c r="O3722" s="92" t="s">
        <v>9146</v>
      </c>
      <c r="P3722" s="93" t="s">
        <v>57</v>
      </c>
      <c r="Q3722" s="110" t="s">
        <v>5322</v>
      </c>
      <c r="R3722" s="94"/>
      <c r="S3722" s="95">
        <v>46168</v>
      </c>
      <c r="T3722" s="95" t="s">
        <v>5203</v>
      </c>
      <c r="U3722" s="95" t="s">
        <v>1125</v>
      </c>
      <c r="V3722" s="91">
        <v>46156</v>
      </c>
      <c r="W3722" s="91">
        <v>46164</v>
      </c>
      <c r="X3722" s="91">
        <v>46168</v>
      </c>
      <c r="Y3722" s="96"/>
      <c r="Z3722" s="89"/>
      <c r="AA3722" s="95"/>
      <c r="AB3722" s="89"/>
      <c r="AC3722" s="109"/>
      <c r="AD3722" s="89"/>
      <c r="AE3722" s="89"/>
      <c r="AF3722" s="191"/>
      <c r="AG3722" s="194"/>
      <c r="AH3722" s="193"/>
      <c r="AI3722" s="97"/>
      <c r="AJ3722" s="97"/>
      <c r="AK3722" s="97"/>
      <c r="AL3722" s="45" t="s">
        <v>67</v>
      </c>
      <c r="AM3722" s="160" t="str">
        <f>MONTH(B3722)&amp;"/"&amp;YEAR(B3722)</f>
        <v>3/2026</v>
      </c>
      <c r="AN3722" s="45">
        <f>WEEKNUM(B3722)-WEEKNUM(EOMONTH(B3722,-1)+1)+1</f>
        <v>4</v>
      </c>
      <c r="AO3722" s="45" t="str">
        <f>MONTH(R3722)&amp;"/"&amp;YEAR(R3722)</f>
        <v>1/1900</v>
      </c>
      <c r="AP3722" s="45" t="e">
        <f>WEEKNUM(R3722)-WEEKNUM(EOMONTH(R3722,-1)+1)+1</f>
        <v>#NUM!</v>
      </c>
      <c r="AQ3722" s="45">
        <f>IF(AU3722="S",IF(Q3722="1. Aceitou o programa",R3722-B3722,0),0)</f>
        <v>0</v>
      </c>
      <c r="AR3722" s="45">
        <f>IF(AU3722="S",IF(AND(S3722&lt;&gt;"",R3722&lt;&gt;""),S3722-R3722,0),0)</f>
        <v>0</v>
      </c>
      <c r="AS3722" s="45">
        <f>IF(AU3722="S",IF(Q3722="1. Aceitou o programa",IF(OR(X3722="Não se Aplica",X3722=""),IF(OR(W3722="Não se Aplica",W3722=""),0,W3722-V3722),AVERAGE(X3722-W3722,W3722-V3722)),0),0)</f>
        <v>0</v>
      </c>
      <c r="AT3722" s="45">
        <f>IF(AU3722="S",IF(AND(Q3722="1. Aceitou o programa",AB3722="Realizada"),IFERROR(IF(AA3722="",0,AA3722-R3722),0),0),0)</f>
        <v>0</v>
      </c>
      <c r="AU3722" s="45" t="str">
        <f>_xlfn.XLOOKUP(U3722,'Lista Suspensa'!$AA$20:$AA$23,'Lista Suspensa'!$AB$20:$AB$23,"N/A")</f>
        <v>S</v>
      </c>
    </row>
    <row r="3723" spans="1:47" ht="12" customHeight="1" x14ac:dyDescent="0.3">
      <c r="A3723" s="87" t="s">
        <v>47</v>
      </c>
      <c r="B3723" s="88">
        <v>46104</v>
      </c>
      <c r="C3723" s="89" t="s">
        <v>48</v>
      </c>
      <c r="D3723" s="89" t="s">
        <v>49</v>
      </c>
      <c r="E3723" s="189">
        <v>89000860</v>
      </c>
      <c r="F3723" s="197" t="s">
        <v>9147</v>
      </c>
      <c r="G3723" s="90">
        <v>17910231857</v>
      </c>
      <c r="H3723" s="91">
        <v>26714</v>
      </c>
      <c r="I3723" s="89"/>
      <c r="J3723" s="89" t="s">
        <v>84</v>
      </c>
      <c r="K3723" s="89" t="s">
        <v>52</v>
      </c>
      <c r="L3723" s="89" t="s">
        <v>53</v>
      </c>
      <c r="M3723" s="89" t="s">
        <v>1442</v>
      </c>
      <c r="N3723" s="89" t="s">
        <v>137</v>
      </c>
      <c r="O3723" s="92" t="s">
        <v>9148</v>
      </c>
      <c r="P3723" s="93" t="s">
        <v>57</v>
      </c>
      <c r="Q3723" s="110" t="s">
        <v>5322</v>
      </c>
      <c r="R3723" s="94"/>
      <c r="S3723" s="95">
        <v>46168</v>
      </c>
      <c r="T3723" s="95" t="s">
        <v>5203</v>
      </c>
      <c r="U3723" s="95" t="s">
        <v>1125</v>
      </c>
      <c r="V3723" s="91">
        <v>46156</v>
      </c>
      <c r="W3723" s="91">
        <v>46164</v>
      </c>
      <c r="X3723" s="91">
        <v>46168</v>
      </c>
      <c r="Y3723" s="96"/>
      <c r="Z3723" s="89"/>
      <c r="AA3723" s="95"/>
      <c r="AB3723" s="89"/>
      <c r="AC3723" s="109"/>
      <c r="AD3723" s="89"/>
      <c r="AE3723" s="89"/>
      <c r="AF3723" s="191"/>
      <c r="AG3723" s="194"/>
      <c r="AH3723" s="193"/>
      <c r="AI3723" s="97"/>
      <c r="AJ3723" s="97"/>
      <c r="AK3723" s="97"/>
      <c r="AL3723" s="45" t="s">
        <v>67</v>
      </c>
      <c r="AM3723" s="160" t="str">
        <f>MONTH(B3723)&amp;"/"&amp;YEAR(B3723)</f>
        <v>3/2026</v>
      </c>
      <c r="AN3723" s="45">
        <f>WEEKNUM(B3723)-WEEKNUM(EOMONTH(B3723,-1)+1)+1</f>
        <v>4</v>
      </c>
      <c r="AO3723" s="45" t="str">
        <f>MONTH(R3723)&amp;"/"&amp;YEAR(R3723)</f>
        <v>1/1900</v>
      </c>
      <c r="AP3723" s="45" t="e">
        <f>WEEKNUM(R3723)-WEEKNUM(EOMONTH(R3723,-1)+1)+1</f>
        <v>#NUM!</v>
      </c>
      <c r="AQ3723" s="45">
        <f>IF(AU3723="S",IF(Q3723="1. Aceitou o programa",R3723-B3723,0),0)</f>
        <v>0</v>
      </c>
      <c r="AR3723" s="45">
        <f>IF(AU3723="S",IF(AND(S3723&lt;&gt;"",R3723&lt;&gt;""),S3723-R3723,0),0)</f>
        <v>0</v>
      </c>
      <c r="AS3723" s="45">
        <f>IF(AU3723="S",IF(Q3723="1. Aceitou o programa",IF(OR(X3723="Não se Aplica",X3723=""),IF(OR(W3723="Não se Aplica",W3723=""),0,W3723-V3723),AVERAGE(X3723-W3723,W3723-V3723)),0),0)</f>
        <v>0</v>
      </c>
      <c r="AT3723" s="45">
        <f>IF(AU3723="S",IF(AND(Q3723="1. Aceitou o programa",AB3723="Realizada"),IFERROR(IF(AA3723="",0,AA3723-R3723),0),0),0)</f>
        <v>0</v>
      </c>
      <c r="AU3723" s="45" t="str">
        <f>_xlfn.XLOOKUP(U3723,'Lista Suspensa'!$AA$20:$AA$23,'Lista Suspensa'!$AB$20:$AB$23,"N/A")</f>
        <v>S</v>
      </c>
    </row>
    <row r="3724" spans="1:47" ht="12" customHeight="1" x14ac:dyDescent="0.3">
      <c r="A3724" s="87" t="s">
        <v>47</v>
      </c>
      <c r="B3724" s="88">
        <v>46104</v>
      </c>
      <c r="C3724" s="89" t="s">
        <v>48</v>
      </c>
      <c r="D3724" s="89" t="s">
        <v>49</v>
      </c>
      <c r="E3724" s="189">
        <v>88998514</v>
      </c>
      <c r="F3724" s="197" t="s">
        <v>9149</v>
      </c>
      <c r="G3724" s="90">
        <v>36716446800</v>
      </c>
      <c r="H3724" s="91">
        <v>32113</v>
      </c>
      <c r="I3724" s="89"/>
      <c r="J3724" s="89" t="s">
        <v>51</v>
      </c>
      <c r="K3724" s="89" t="s">
        <v>52</v>
      </c>
      <c r="L3724" s="89" t="s">
        <v>85</v>
      </c>
      <c r="M3724" s="89" t="s">
        <v>2438</v>
      </c>
      <c r="N3724" s="89" t="s">
        <v>150</v>
      </c>
      <c r="O3724" s="92" t="s">
        <v>9150</v>
      </c>
      <c r="P3724" s="93" t="s">
        <v>57</v>
      </c>
      <c r="Q3724" s="110" t="s">
        <v>5322</v>
      </c>
      <c r="R3724" s="94"/>
      <c r="S3724" s="95">
        <v>46168</v>
      </c>
      <c r="T3724" s="95" t="s">
        <v>5203</v>
      </c>
      <c r="U3724" s="95" t="s">
        <v>1125</v>
      </c>
      <c r="V3724" s="91">
        <v>46156</v>
      </c>
      <c r="W3724" s="91">
        <v>46164</v>
      </c>
      <c r="X3724" s="91">
        <v>46168</v>
      </c>
      <c r="Y3724" s="96"/>
      <c r="Z3724" s="89"/>
      <c r="AA3724" s="95"/>
      <c r="AB3724" s="89"/>
      <c r="AC3724" s="109"/>
      <c r="AD3724" s="89"/>
      <c r="AE3724" s="89"/>
      <c r="AF3724" s="191"/>
      <c r="AG3724" s="194"/>
      <c r="AH3724" s="193"/>
      <c r="AI3724" s="97"/>
      <c r="AJ3724" s="97"/>
      <c r="AK3724" s="97"/>
      <c r="AL3724" s="45" t="s">
        <v>67</v>
      </c>
      <c r="AM3724" s="160" t="str">
        <f>MONTH(B3724)&amp;"/"&amp;YEAR(B3724)</f>
        <v>3/2026</v>
      </c>
      <c r="AN3724" s="45">
        <f>WEEKNUM(B3724)-WEEKNUM(EOMONTH(B3724,-1)+1)+1</f>
        <v>4</v>
      </c>
      <c r="AO3724" s="45" t="str">
        <f>MONTH(R3724)&amp;"/"&amp;YEAR(R3724)</f>
        <v>1/1900</v>
      </c>
      <c r="AP3724" s="45" t="e">
        <f>WEEKNUM(R3724)-WEEKNUM(EOMONTH(R3724,-1)+1)+1</f>
        <v>#NUM!</v>
      </c>
      <c r="AQ3724" s="45">
        <f>IF(AU3724="S",IF(Q3724="1. Aceitou o programa",R3724-B3724,0),0)</f>
        <v>0</v>
      </c>
      <c r="AR3724" s="45">
        <f>IF(AU3724="S",IF(AND(S3724&lt;&gt;"",R3724&lt;&gt;""),S3724-R3724,0),0)</f>
        <v>0</v>
      </c>
      <c r="AS3724" s="45">
        <f>IF(AU3724="S",IF(Q3724="1. Aceitou o programa",IF(OR(X3724="Não se Aplica",X3724=""),IF(OR(W3724="Não se Aplica",W3724=""),0,W3724-V3724),AVERAGE(X3724-W3724,W3724-V3724)),0),0)</f>
        <v>0</v>
      </c>
      <c r="AT3724" s="45">
        <f>IF(AU3724="S",IF(AND(Q3724="1. Aceitou o programa",AB3724="Realizada"),IFERROR(IF(AA3724="",0,AA3724-R3724),0),0),0)</f>
        <v>0</v>
      </c>
      <c r="AU3724" s="45" t="str">
        <f>_xlfn.XLOOKUP(U3724,'Lista Suspensa'!$AA$20:$AA$23,'Lista Suspensa'!$AB$20:$AB$23,"N/A")</f>
        <v>S</v>
      </c>
    </row>
    <row r="3725" spans="1:47" ht="12" customHeight="1" x14ac:dyDescent="0.3">
      <c r="A3725" s="87" t="s">
        <v>47</v>
      </c>
      <c r="B3725" s="88">
        <v>46104</v>
      </c>
      <c r="C3725" s="89" t="s">
        <v>48</v>
      </c>
      <c r="D3725" s="89" t="s">
        <v>49</v>
      </c>
      <c r="E3725" s="189">
        <v>88998726</v>
      </c>
      <c r="F3725" s="197" t="s">
        <v>9151</v>
      </c>
      <c r="G3725" s="90">
        <v>16250242821</v>
      </c>
      <c r="H3725" s="91">
        <v>26249</v>
      </c>
      <c r="I3725" s="89"/>
      <c r="J3725" s="89" t="s">
        <v>51</v>
      </c>
      <c r="K3725" s="89" t="s">
        <v>52</v>
      </c>
      <c r="L3725" s="89" t="s">
        <v>53</v>
      </c>
      <c r="M3725" s="89" t="s">
        <v>234</v>
      </c>
      <c r="N3725" s="89" t="s">
        <v>150</v>
      </c>
      <c r="O3725" s="92" t="s">
        <v>9152</v>
      </c>
      <c r="P3725" s="93" t="s">
        <v>57</v>
      </c>
      <c r="Q3725" s="110" t="s">
        <v>5322</v>
      </c>
      <c r="R3725" s="94"/>
      <c r="S3725" s="95">
        <v>46168</v>
      </c>
      <c r="T3725" s="95" t="s">
        <v>5203</v>
      </c>
      <c r="U3725" s="95" t="s">
        <v>1125</v>
      </c>
      <c r="V3725" s="91">
        <v>46156</v>
      </c>
      <c r="W3725" s="91">
        <v>46164</v>
      </c>
      <c r="X3725" s="91">
        <v>46168</v>
      </c>
      <c r="Y3725" s="96"/>
      <c r="Z3725" s="89"/>
      <c r="AA3725" s="95"/>
      <c r="AB3725" s="89"/>
      <c r="AC3725" s="109"/>
      <c r="AD3725" s="89"/>
      <c r="AE3725" s="89"/>
      <c r="AF3725" s="191"/>
      <c r="AG3725" s="194"/>
      <c r="AH3725" s="193"/>
      <c r="AI3725" s="97"/>
      <c r="AJ3725" s="97"/>
      <c r="AK3725" s="97"/>
      <c r="AL3725" s="45" t="s">
        <v>67</v>
      </c>
      <c r="AM3725" s="160" t="str">
        <f>MONTH(B3725)&amp;"/"&amp;YEAR(B3725)</f>
        <v>3/2026</v>
      </c>
      <c r="AN3725" s="45">
        <f>WEEKNUM(B3725)-WEEKNUM(EOMONTH(B3725,-1)+1)+1</f>
        <v>4</v>
      </c>
      <c r="AO3725" s="45" t="str">
        <f>MONTH(R3725)&amp;"/"&amp;YEAR(R3725)</f>
        <v>1/1900</v>
      </c>
      <c r="AP3725" s="45" t="e">
        <f>WEEKNUM(R3725)-WEEKNUM(EOMONTH(R3725,-1)+1)+1</f>
        <v>#NUM!</v>
      </c>
      <c r="AQ3725" s="45">
        <f>IF(AU3725="S",IF(Q3725="1. Aceitou o programa",R3725-B3725,0),0)</f>
        <v>0</v>
      </c>
      <c r="AR3725" s="45">
        <f>IF(AU3725="S",IF(AND(S3725&lt;&gt;"",R3725&lt;&gt;""),S3725-R3725,0),0)</f>
        <v>0</v>
      </c>
      <c r="AS3725" s="45">
        <f>IF(AU3725="S",IF(Q3725="1. Aceitou o programa",IF(OR(X3725="Não se Aplica",X3725=""),IF(OR(W3725="Não se Aplica",W3725=""),0,W3725-V3725),AVERAGE(X3725-W3725,W3725-V3725)),0),0)</f>
        <v>0</v>
      </c>
      <c r="AT3725" s="45">
        <f>IF(AU3725="S",IF(AND(Q3725="1. Aceitou o programa",AB3725="Realizada"),IFERROR(IF(AA3725="",0,AA3725-R3725),0),0),0)</f>
        <v>0</v>
      </c>
      <c r="AU3725" s="45" t="str">
        <f>_xlfn.XLOOKUP(U3725,'Lista Suspensa'!$AA$20:$AA$23,'Lista Suspensa'!$AB$20:$AB$23,"N/A")</f>
        <v>S</v>
      </c>
    </row>
    <row r="3726" spans="1:47" ht="12" customHeight="1" x14ac:dyDescent="0.3">
      <c r="A3726" s="87" t="s">
        <v>47</v>
      </c>
      <c r="B3726" s="88">
        <v>46104</v>
      </c>
      <c r="C3726" s="89" t="s">
        <v>48</v>
      </c>
      <c r="D3726" s="89" t="s">
        <v>49</v>
      </c>
      <c r="E3726" s="189">
        <v>88998727</v>
      </c>
      <c r="F3726" s="197" t="s">
        <v>9153</v>
      </c>
      <c r="G3726" s="90">
        <v>39925485894</v>
      </c>
      <c r="H3726" s="91">
        <v>38842</v>
      </c>
      <c r="I3726" s="89"/>
      <c r="J3726" s="89" t="s">
        <v>84</v>
      </c>
      <c r="K3726" s="89" t="s">
        <v>52</v>
      </c>
      <c r="L3726" s="89" t="s">
        <v>53</v>
      </c>
      <c r="M3726" s="89" t="s">
        <v>234</v>
      </c>
      <c r="N3726" s="89" t="s">
        <v>150</v>
      </c>
      <c r="O3726" s="92" t="s">
        <v>9154</v>
      </c>
      <c r="P3726" s="93" t="s">
        <v>57</v>
      </c>
      <c r="Q3726" s="110" t="s">
        <v>5322</v>
      </c>
      <c r="R3726" s="94"/>
      <c r="S3726" s="95">
        <v>46168</v>
      </c>
      <c r="T3726" s="95" t="s">
        <v>5203</v>
      </c>
      <c r="U3726" s="95" t="s">
        <v>1125</v>
      </c>
      <c r="V3726" s="91">
        <v>46156</v>
      </c>
      <c r="W3726" s="91">
        <v>46164</v>
      </c>
      <c r="X3726" s="91">
        <v>46168</v>
      </c>
      <c r="Y3726" s="96"/>
      <c r="Z3726" s="89"/>
      <c r="AA3726" s="95"/>
      <c r="AB3726" s="89"/>
      <c r="AC3726" s="109"/>
      <c r="AD3726" s="89"/>
      <c r="AE3726" s="89"/>
      <c r="AF3726" s="191"/>
      <c r="AG3726" s="194"/>
      <c r="AH3726" s="193"/>
      <c r="AI3726" s="97"/>
      <c r="AJ3726" s="97"/>
      <c r="AK3726" s="97"/>
      <c r="AL3726" s="45" t="s">
        <v>67</v>
      </c>
      <c r="AM3726" s="160" t="str">
        <f>MONTH(B3726)&amp;"/"&amp;YEAR(B3726)</f>
        <v>3/2026</v>
      </c>
      <c r="AN3726" s="45">
        <f>WEEKNUM(B3726)-WEEKNUM(EOMONTH(B3726,-1)+1)+1</f>
        <v>4</v>
      </c>
      <c r="AO3726" s="45" t="str">
        <f>MONTH(R3726)&amp;"/"&amp;YEAR(R3726)</f>
        <v>1/1900</v>
      </c>
      <c r="AP3726" s="45" t="e">
        <f>WEEKNUM(R3726)-WEEKNUM(EOMONTH(R3726,-1)+1)+1</f>
        <v>#NUM!</v>
      </c>
      <c r="AQ3726" s="45">
        <f>IF(AU3726="S",IF(Q3726="1. Aceitou o programa",R3726-B3726,0),0)</f>
        <v>0</v>
      </c>
      <c r="AR3726" s="45">
        <f>IF(AU3726="S",IF(AND(S3726&lt;&gt;"",R3726&lt;&gt;""),S3726-R3726,0),0)</f>
        <v>0</v>
      </c>
      <c r="AS3726" s="45">
        <f>IF(AU3726="S",IF(Q3726="1. Aceitou o programa",IF(OR(X3726="Não se Aplica",X3726=""),IF(OR(W3726="Não se Aplica",W3726=""),0,W3726-V3726),AVERAGE(X3726-W3726,W3726-V3726)),0),0)</f>
        <v>0</v>
      </c>
      <c r="AT3726" s="45">
        <f>IF(AU3726="S",IF(AND(Q3726="1. Aceitou o programa",AB3726="Realizada"),IFERROR(IF(AA3726="",0,AA3726-R3726),0),0),0)</f>
        <v>0</v>
      </c>
      <c r="AU3726" s="45" t="str">
        <f>_xlfn.XLOOKUP(U3726,'Lista Suspensa'!$AA$20:$AA$23,'Lista Suspensa'!$AB$20:$AB$23,"N/A")</f>
        <v>S</v>
      </c>
    </row>
    <row r="3727" spans="1:47" ht="12" customHeight="1" x14ac:dyDescent="0.3">
      <c r="A3727" s="87" t="s">
        <v>47</v>
      </c>
      <c r="B3727" s="88">
        <v>46104</v>
      </c>
      <c r="C3727" s="89" t="s">
        <v>48</v>
      </c>
      <c r="D3727" s="89" t="s">
        <v>49</v>
      </c>
      <c r="E3727" s="189">
        <v>89007696</v>
      </c>
      <c r="F3727" s="197" t="s">
        <v>9155</v>
      </c>
      <c r="G3727" s="90">
        <v>27260403810</v>
      </c>
      <c r="H3727" s="91">
        <v>28401</v>
      </c>
      <c r="I3727" s="89"/>
      <c r="J3727" s="89" t="s">
        <v>51</v>
      </c>
      <c r="K3727" s="89" t="s">
        <v>52</v>
      </c>
      <c r="L3727" s="89" t="s">
        <v>53</v>
      </c>
      <c r="M3727" s="89" t="s">
        <v>9156</v>
      </c>
      <c r="N3727" s="89" t="s">
        <v>150</v>
      </c>
      <c r="O3727" s="92" t="s">
        <v>9157</v>
      </c>
      <c r="P3727" s="93" t="s">
        <v>57</v>
      </c>
      <c r="Q3727" s="110" t="s">
        <v>5322</v>
      </c>
      <c r="R3727" s="94"/>
      <c r="S3727" s="95">
        <v>46168</v>
      </c>
      <c r="T3727" s="95" t="s">
        <v>5203</v>
      </c>
      <c r="U3727" s="95" t="s">
        <v>1125</v>
      </c>
      <c r="V3727" s="91">
        <v>46156</v>
      </c>
      <c r="W3727" s="91">
        <v>46164</v>
      </c>
      <c r="X3727" s="91">
        <v>46168</v>
      </c>
      <c r="Y3727" s="96"/>
      <c r="Z3727" s="89"/>
      <c r="AA3727" s="95"/>
      <c r="AB3727" s="89"/>
      <c r="AC3727" s="109"/>
      <c r="AD3727" s="89"/>
      <c r="AE3727" s="89"/>
      <c r="AF3727" s="191"/>
      <c r="AG3727" s="194"/>
      <c r="AH3727" s="193"/>
      <c r="AI3727" s="97"/>
      <c r="AJ3727" s="97"/>
      <c r="AK3727" s="97"/>
      <c r="AL3727" s="45" t="s">
        <v>67</v>
      </c>
      <c r="AM3727" s="160" t="str">
        <f>MONTH(B3727)&amp;"/"&amp;YEAR(B3727)</f>
        <v>3/2026</v>
      </c>
      <c r="AN3727" s="45">
        <f>WEEKNUM(B3727)-WEEKNUM(EOMONTH(B3727,-1)+1)+1</f>
        <v>4</v>
      </c>
      <c r="AO3727" s="45" t="str">
        <f>MONTH(R3727)&amp;"/"&amp;YEAR(R3727)</f>
        <v>1/1900</v>
      </c>
      <c r="AP3727" s="45" t="e">
        <f>WEEKNUM(R3727)-WEEKNUM(EOMONTH(R3727,-1)+1)+1</f>
        <v>#NUM!</v>
      </c>
      <c r="AQ3727" s="45">
        <f>IF(AU3727="S",IF(Q3727="1. Aceitou o programa",R3727-B3727,0),0)</f>
        <v>0</v>
      </c>
      <c r="AR3727" s="45">
        <f>IF(AU3727="S",IF(AND(S3727&lt;&gt;"",R3727&lt;&gt;""),S3727-R3727,0),0)</f>
        <v>0</v>
      </c>
      <c r="AS3727" s="45">
        <f>IF(AU3727="S",IF(Q3727="1. Aceitou o programa",IF(OR(X3727="Não se Aplica",X3727=""),IF(OR(W3727="Não se Aplica",W3727=""),0,W3727-V3727),AVERAGE(X3727-W3727,W3727-V3727)),0),0)</f>
        <v>0</v>
      </c>
      <c r="AT3727" s="45">
        <f>IF(AU3727="S",IF(AND(Q3727="1. Aceitou o programa",AB3727="Realizada"),IFERROR(IF(AA3727="",0,AA3727-R3727),0),0),0)</f>
        <v>0</v>
      </c>
      <c r="AU3727" s="45" t="str">
        <f>_xlfn.XLOOKUP(U3727,'Lista Suspensa'!$AA$20:$AA$23,'Lista Suspensa'!$AB$20:$AB$23,"N/A")</f>
        <v>S</v>
      </c>
    </row>
    <row r="3728" spans="1:47" ht="12" customHeight="1" x14ac:dyDescent="0.3">
      <c r="A3728" s="87" t="s">
        <v>47</v>
      </c>
      <c r="B3728" s="88">
        <v>46104</v>
      </c>
      <c r="C3728" s="89" t="s">
        <v>48</v>
      </c>
      <c r="D3728" s="89" t="s">
        <v>49</v>
      </c>
      <c r="E3728" s="189">
        <v>89007702</v>
      </c>
      <c r="F3728" s="197" t="s">
        <v>9158</v>
      </c>
      <c r="G3728" s="90">
        <v>18752734846</v>
      </c>
      <c r="H3728" s="91">
        <v>27832</v>
      </c>
      <c r="I3728" s="89"/>
      <c r="J3728" s="89" t="s">
        <v>51</v>
      </c>
      <c r="K3728" s="89" t="s">
        <v>52</v>
      </c>
      <c r="L3728" s="89" t="s">
        <v>53</v>
      </c>
      <c r="M3728" s="89" t="s">
        <v>275</v>
      </c>
      <c r="N3728" s="89" t="s">
        <v>150</v>
      </c>
      <c r="O3728" s="92" t="s">
        <v>9159</v>
      </c>
      <c r="P3728" s="93" t="s">
        <v>57</v>
      </c>
      <c r="Q3728" s="110" t="s">
        <v>5322</v>
      </c>
      <c r="R3728" s="94"/>
      <c r="S3728" s="95">
        <v>46168</v>
      </c>
      <c r="T3728" s="95" t="s">
        <v>5203</v>
      </c>
      <c r="U3728" s="95" t="s">
        <v>1125</v>
      </c>
      <c r="V3728" s="91">
        <v>46156</v>
      </c>
      <c r="W3728" s="91">
        <v>46164</v>
      </c>
      <c r="X3728" s="91">
        <v>46168</v>
      </c>
      <c r="Y3728" s="96"/>
      <c r="Z3728" s="89"/>
      <c r="AA3728" s="95"/>
      <c r="AB3728" s="89"/>
      <c r="AC3728" s="109"/>
      <c r="AD3728" s="89"/>
      <c r="AE3728" s="89"/>
      <c r="AF3728" s="191"/>
      <c r="AG3728" s="194"/>
      <c r="AH3728" s="193"/>
      <c r="AI3728" s="97"/>
      <c r="AJ3728" s="97"/>
      <c r="AK3728" s="97"/>
      <c r="AL3728" s="45" t="s">
        <v>67</v>
      </c>
      <c r="AM3728" s="160" t="str">
        <f>MONTH(B3728)&amp;"/"&amp;YEAR(B3728)</f>
        <v>3/2026</v>
      </c>
      <c r="AN3728" s="45">
        <f>WEEKNUM(B3728)-WEEKNUM(EOMONTH(B3728,-1)+1)+1</f>
        <v>4</v>
      </c>
      <c r="AO3728" s="45" t="str">
        <f>MONTH(R3728)&amp;"/"&amp;YEAR(R3728)</f>
        <v>1/1900</v>
      </c>
      <c r="AP3728" s="45" t="e">
        <f>WEEKNUM(R3728)-WEEKNUM(EOMONTH(R3728,-1)+1)+1</f>
        <v>#NUM!</v>
      </c>
      <c r="AQ3728" s="45">
        <f>IF(AU3728="S",IF(Q3728="1. Aceitou o programa",R3728-B3728,0),0)</f>
        <v>0</v>
      </c>
      <c r="AR3728" s="45">
        <f>IF(AU3728="S",IF(AND(S3728&lt;&gt;"",R3728&lt;&gt;""),S3728-R3728,0),0)</f>
        <v>0</v>
      </c>
      <c r="AS3728" s="45">
        <f>IF(AU3728="S",IF(Q3728="1. Aceitou o programa",IF(OR(X3728="Não se Aplica",X3728=""),IF(OR(W3728="Não se Aplica",W3728=""),0,W3728-V3728),AVERAGE(X3728-W3728,W3728-V3728)),0),0)</f>
        <v>0</v>
      </c>
      <c r="AT3728" s="45">
        <f>IF(AU3728="S",IF(AND(Q3728="1. Aceitou o programa",AB3728="Realizada"),IFERROR(IF(AA3728="",0,AA3728-R3728),0),0),0)</f>
        <v>0</v>
      </c>
      <c r="AU3728" s="45" t="str">
        <f>_xlfn.XLOOKUP(U3728,'Lista Suspensa'!$AA$20:$AA$23,'Lista Suspensa'!$AB$20:$AB$23,"N/A")</f>
        <v>S</v>
      </c>
    </row>
    <row r="3729" spans="1:47" ht="12" customHeight="1" x14ac:dyDescent="0.3">
      <c r="A3729" s="87" t="s">
        <v>47</v>
      </c>
      <c r="B3729" s="88">
        <v>46104</v>
      </c>
      <c r="C3729" s="89" t="s">
        <v>48</v>
      </c>
      <c r="D3729" s="89" t="s">
        <v>49</v>
      </c>
      <c r="E3729" s="189">
        <v>89007812</v>
      </c>
      <c r="F3729" s="197" t="s">
        <v>9160</v>
      </c>
      <c r="G3729" s="90">
        <v>35576220889</v>
      </c>
      <c r="H3729" s="91">
        <v>31388</v>
      </c>
      <c r="I3729" s="89"/>
      <c r="J3729" s="89" t="s">
        <v>84</v>
      </c>
      <c r="K3729" s="89" t="s">
        <v>52</v>
      </c>
      <c r="L3729" s="89" t="s">
        <v>53</v>
      </c>
      <c r="M3729" s="89" t="s">
        <v>9161</v>
      </c>
      <c r="N3729" s="89" t="s">
        <v>150</v>
      </c>
      <c r="O3729" s="92" t="s">
        <v>9162</v>
      </c>
      <c r="P3729" s="93" t="s">
        <v>57</v>
      </c>
      <c r="Q3729" s="110" t="s">
        <v>5322</v>
      </c>
      <c r="R3729" s="94"/>
      <c r="S3729" s="95">
        <v>46168</v>
      </c>
      <c r="T3729" s="95" t="s">
        <v>5203</v>
      </c>
      <c r="U3729" s="95" t="s">
        <v>1125</v>
      </c>
      <c r="V3729" s="91">
        <v>46156</v>
      </c>
      <c r="W3729" s="91">
        <v>46164</v>
      </c>
      <c r="X3729" s="91">
        <v>46168</v>
      </c>
      <c r="Y3729" s="96"/>
      <c r="Z3729" s="89"/>
      <c r="AA3729" s="95"/>
      <c r="AB3729" s="89"/>
      <c r="AC3729" s="109"/>
      <c r="AD3729" s="89"/>
      <c r="AE3729" s="89"/>
      <c r="AF3729" s="191"/>
      <c r="AG3729" s="194"/>
      <c r="AH3729" s="193"/>
      <c r="AI3729" s="97"/>
      <c r="AJ3729" s="97"/>
      <c r="AK3729" s="97"/>
      <c r="AL3729" s="45" t="s">
        <v>67</v>
      </c>
      <c r="AM3729" s="160" t="str">
        <f>MONTH(B3729)&amp;"/"&amp;YEAR(B3729)</f>
        <v>3/2026</v>
      </c>
      <c r="AN3729" s="45">
        <f>WEEKNUM(B3729)-WEEKNUM(EOMONTH(B3729,-1)+1)+1</f>
        <v>4</v>
      </c>
      <c r="AO3729" s="45" t="str">
        <f>MONTH(R3729)&amp;"/"&amp;YEAR(R3729)</f>
        <v>1/1900</v>
      </c>
      <c r="AP3729" s="45" t="e">
        <f>WEEKNUM(R3729)-WEEKNUM(EOMONTH(R3729,-1)+1)+1</f>
        <v>#NUM!</v>
      </c>
      <c r="AQ3729" s="45">
        <f>IF(AU3729="S",IF(Q3729="1. Aceitou o programa",R3729-B3729,0),0)</f>
        <v>0</v>
      </c>
      <c r="AR3729" s="45">
        <f>IF(AU3729="S",IF(AND(S3729&lt;&gt;"",R3729&lt;&gt;""),S3729-R3729,0),0)</f>
        <v>0</v>
      </c>
      <c r="AS3729" s="45">
        <f>IF(AU3729="S",IF(Q3729="1. Aceitou o programa",IF(OR(X3729="Não se Aplica",X3729=""),IF(OR(W3729="Não se Aplica",W3729=""),0,W3729-V3729),AVERAGE(X3729-W3729,W3729-V3729)),0),0)</f>
        <v>0</v>
      </c>
      <c r="AT3729" s="45">
        <f>IF(AU3729="S",IF(AND(Q3729="1. Aceitou o programa",AB3729="Realizada"),IFERROR(IF(AA3729="",0,AA3729-R3729),0),0),0)</f>
        <v>0</v>
      </c>
      <c r="AU3729" s="45" t="str">
        <f>_xlfn.XLOOKUP(U3729,'Lista Suspensa'!$AA$20:$AA$23,'Lista Suspensa'!$AB$20:$AB$23,"N/A")</f>
        <v>S</v>
      </c>
    </row>
    <row r="3730" spans="1:47" ht="12" customHeight="1" x14ac:dyDescent="0.3">
      <c r="A3730" s="87" t="s">
        <v>47</v>
      </c>
      <c r="B3730" s="88">
        <v>46104</v>
      </c>
      <c r="C3730" s="89" t="s">
        <v>48</v>
      </c>
      <c r="D3730" s="89" t="s">
        <v>49</v>
      </c>
      <c r="E3730" s="189">
        <v>89475867</v>
      </c>
      <c r="F3730" s="197" t="s">
        <v>9163</v>
      </c>
      <c r="G3730" s="90">
        <v>5470537706</v>
      </c>
      <c r="H3730" s="91">
        <v>29202</v>
      </c>
      <c r="I3730" s="89"/>
      <c r="J3730" s="89" t="s">
        <v>51</v>
      </c>
      <c r="K3730" s="89" t="s">
        <v>76</v>
      </c>
      <c r="L3730" s="89" t="s">
        <v>101</v>
      </c>
      <c r="M3730" s="89" t="s">
        <v>6654</v>
      </c>
      <c r="N3730" s="89" t="s">
        <v>331</v>
      </c>
      <c r="O3730" s="92" t="s">
        <v>9164</v>
      </c>
      <c r="P3730" s="93" t="s">
        <v>57</v>
      </c>
      <c r="Q3730" s="110" t="s">
        <v>5322</v>
      </c>
      <c r="R3730" s="94"/>
      <c r="S3730" s="95">
        <v>46168</v>
      </c>
      <c r="T3730" s="95" t="s">
        <v>5203</v>
      </c>
      <c r="U3730" s="95" t="s">
        <v>1125</v>
      </c>
      <c r="V3730" s="91">
        <v>46156</v>
      </c>
      <c r="W3730" s="91">
        <v>46164</v>
      </c>
      <c r="X3730" s="91">
        <v>46168</v>
      </c>
      <c r="Y3730" s="96"/>
      <c r="Z3730" s="89"/>
      <c r="AA3730" s="95"/>
      <c r="AB3730" s="89"/>
      <c r="AC3730" s="109"/>
      <c r="AD3730" s="89"/>
      <c r="AE3730" s="89"/>
      <c r="AF3730" s="191"/>
      <c r="AG3730" s="194"/>
      <c r="AH3730" s="193"/>
      <c r="AI3730" s="97"/>
      <c r="AJ3730" s="97"/>
      <c r="AK3730" s="97"/>
      <c r="AL3730" s="45" t="s">
        <v>67</v>
      </c>
      <c r="AM3730" s="160" t="str">
        <f>MONTH(B3730)&amp;"/"&amp;YEAR(B3730)</f>
        <v>3/2026</v>
      </c>
      <c r="AN3730" s="45">
        <f>WEEKNUM(B3730)-WEEKNUM(EOMONTH(B3730,-1)+1)+1</f>
        <v>4</v>
      </c>
      <c r="AO3730" s="45" t="str">
        <f>MONTH(R3730)&amp;"/"&amp;YEAR(R3730)</f>
        <v>1/1900</v>
      </c>
      <c r="AP3730" s="45" t="e">
        <f>WEEKNUM(R3730)-WEEKNUM(EOMONTH(R3730,-1)+1)+1</f>
        <v>#NUM!</v>
      </c>
      <c r="AQ3730" s="45">
        <f>IF(AU3730="S",IF(Q3730="1. Aceitou o programa",R3730-B3730,0),0)</f>
        <v>0</v>
      </c>
      <c r="AR3730" s="45">
        <f>IF(AU3730="S",IF(AND(S3730&lt;&gt;"",R3730&lt;&gt;""),S3730-R3730,0),0)</f>
        <v>0</v>
      </c>
      <c r="AS3730" s="45">
        <f>IF(AU3730="S",IF(Q3730="1. Aceitou o programa",IF(OR(X3730="Não se Aplica",X3730=""),IF(OR(W3730="Não se Aplica",W3730=""),0,W3730-V3730),AVERAGE(X3730-W3730,W3730-V3730)),0),0)</f>
        <v>0</v>
      </c>
      <c r="AT3730" s="45">
        <f>IF(AU3730="S",IF(AND(Q3730="1. Aceitou o programa",AB3730="Realizada"),IFERROR(IF(AA3730="",0,AA3730-R3730),0),0),0)</f>
        <v>0</v>
      </c>
      <c r="AU3730" s="45" t="str">
        <f>_xlfn.XLOOKUP(U3730,'Lista Suspensa'!$AA$20:$AA$23,'Lista Suspensa'!$AB$20:$AB$23,"N/A")</f>
        <v>S</v>
      </c>
    </row>
    <row r="3731" spans="1:47" ht="12" customHeight="1" x14ac:dyDescent="0.3">
      <c r="A3731" s="87" t="s">
        <v>47</v>
      </c>
      <c r="B3731" s="88">
        <v>46104</v>
      </c>
      <c r="C3731" s="89" t="s">
        <v>48</v>
      </c>
      <c r="D3731" s="89" t="s">
        <v>49</v>
      </c>
      <c r="E3731" s="189">
        <v>89934427</v>
      </c>
      <c r="F3731" s="197" t="s">
        <v>9165</v>
      </c>
      <c r="G3731" s="90">
        <v>24565828880</v>
      </c>
      <c r="H3731" s="91">
        <v>26837</v>
      </c>
      <c r="I3731" s="89"/>
      <c r="J3731" s="89" t="s">
        <v>51</v>
      </c>
      <c r="K3731" s="89" t="s">
        <v>52</v>
      </c>
      <c r="L3731" s="89" t="s">
        <v>53</v>
      </c>
      <c r="M3731" s="89" t="s">
        <v>9166</v>
      </c>
      <c r="N3731" s="89" t="s">
        <v>150</v>
      </c>
      <c r="O3731" s="92" t="s">
        <v>9167</v>
      </c>
      <c r="P3731" s="93" t="s">
        <v>57</v>
      </c>
      <c r="Q3731" s="110" t="s">
        <v>5322</v>
      </c>
      <c r="R3731" s="94"/>
      <c r="S3731" s="95">
        <v>46168</v>
      </c>
      <c r="T3731" s="95" t="s">
        <v>5203</v>
      </c>
      <c r="U3731" s="95" t="s">
        <v>1125</v>
      </c>
      <c r="V3731" s="91">
        <v>46156</v>
      </c>
      <c r="W3731" s="91">
        <v>46164</v>
      </c>
      <c r="X3731" s="91">
        <v>46168</v>
      </c>
      <c r="Y3731" s="96"/>
      <c r="Z3731" s="89"/>
      <c r="AA3731" s="95"/>
      <c r="AB3731" s="89"/>
      <c r="AC3731" s="109"/>
      <c r="AD3731" s="89"/>
      <c r="AE3731" s="89"/>
      <c r="AF3731" s="191"/>
      <c r="AG3731" s="194"/>
      <c r="AH3731" s="193"/>
      <c r="AI3731" s="97"/>
      <c r="AJ3731" s="97"/>
      <c r="AK3731" s="97"/>
      <c r="AL3731" s="45" t="s">
        <v>67</v>
      </c>
      <c r="AM3731" s="160" t="str">
        <f>MONTH(B3731)&amp;"/"&amp;YEAR(B3731)</f>
        <v>3/2026</v>
      </c>
      <c r="AN3731" s="45">
        <f>WEEKNUM(B3731)-WEEKNUM(EOMONTH(B3731,-1)+1)+1</f>
        <v>4</v>
      </c>
      <c r="AO3731" s="45" t="str">
        <f>MONTH(R3731)&amp;"/"&amp;YEAR(R3731)</f>
        <v>1/1900</v>
      </c>
      <c r="AP3731" s="45" t="e">
        <f>WEEKNUM(R3731)-WEEKNUM(EOMONTH(R3731,-1)+1)+1</f>
        <v>#NUM!</v>
      </c>
      <c r="AQ3731" s="45">
        <f>IF(AU3731="S",IF(Q3731="1. Aceitou o programa",R3731-B3731,0),0)</f>
        <v>0</v>
      </c>
      <c r="AR3731" s="45">
        <f>IF(AU3731="S",IF(AND(S3731&lt;&gt;"",R3731&lt;&gt;""),S3731-R3731,0),0)</f>
        <v>0</v>
      </c>
      <c r="AS3731" s="45">
        <f>IF(AU3731="S",IF(Q3731="1. Aceitou o programa",IF(OR(X3731="Não se Aplica",X3731=""),IF(OR(W3731="Não se Aplica",W3731=""),0,W3731-V3731),AVERAGE(X3731-W3731,W3731-V3731)),0),0)</f>
        <v>0</v>
      </c>
      <c r="AT3731" s="45">
        <f>IF(AU3731="S",IF(AND(Q3731="1. Aceitou o programa",AB3731="Realizada"),IFERROR(IF(AA3731="",0,AA3731-R3731),0),0),0)</f>
        <v>0</v>
      </c>
      <c r="AU3731" s="45" t="str">
        <f>_xlfn.XLOOKUP(U3731,'Lista Suspensa'!$AA$20:$AA$23,'Lista Suspensa'!$AB$20:$AB$23,"N/A")</f>
        <v>S</v>
      </c>
    </row>
    <row r="3732" spans="1:47" ht="12" customHeight="1" x14ac:dyDescent="0.3">
      <c r="A3732" s="87" t="s">
        <v>47</v>
      </c>
      <c r="B3732" s="88">
        <v>46104</v>
      </c>
      <c r="C3732" s="89" t="s">
        <v>48</v>
      </c>
      <c r="D3732" s="89" t="s">
        <v>49</v>
      </c>
      <c r="E3732" s="189">
        <v>89419539</v>
      </c>
      <c r="F3732" s="197" t="s">
        <v>9168</v>
      </c>
      <c r="G3732" s="90">
        <v>14573544704</v>
      </c>
      <c r="H3732" s="91">
        <v>33540</v>
      </c>
      <c r="I3732" s="89"/>
      <c r="J3732" s="89" t="s">
        <v>84</v>
      </c>
      <c r="K3732" s="89" t="s">
        <v>76</v>
      </c>
      <c r="L3732" s="89" t="s">
        <v>95</v>
      </c>
      <c r="M3732" s="89" t="s">
        <v>980</v>
      </c>
      <c r="N3732" s="89" t="s">
        <v>331</v>
      </c>
      <c r="O3732" s="92" t="s">
        <v>9169</v>
      </c>
      <c r="P3732" s="93" t="s">
        <v>57</v>
      </c>
      <c r="Q3732" s="110" t="s">
        <v>5322</v>
      </c>
      <c r="R3732" s="94"/>
      <c r="S3732" s="95">
        <v>46168</v>
      </c>
      <c r="T3732" s="95" t="s">
        <v>5203</v>
      </c>
      <c r="U3732" s="95" t="s">
        <v>1125</v>
      </c>
      <c r="V3732" s="91">
        <v>46156</v>
      </c>
      <c r="W3732" s="91">
        <v>46164</v>
      </c>
      <c r="X3732" s="91">
        <v>46168</v>
      </c>
      <c r="Y3732" s="96"/>
      <c r="Z3732" s="89"/>
      <c r="AA3732" s="95"/>
      <c r="AB3732" s="89"/>
      <c r="AC3732" s="109"/>
      <c r="AD3732" s="89"/>
      <c r="AE3732" s="89"/>
      <c r="AF3732" s="191"/>
      <c r="AG3732" s="194"/>
      <c r="AH3732" s="193"/>
      <c r="AI3732" s="97"/>
      <c r="AJ3732" s="97"/>
      <c r="AK3732" s="97"/>
      <c r="AL3732" s="45" t="s">
        <v>67</v>
      </c>
      <c r="AM3732" s="160" t="str">
        <f>MONTH(B3732)&amp;"/"&amp;YEAR(B3732)</f>
        <v>3/2026</v>
      </c>
      <c r="AN3732" s="45">
        <f>WEEKNUM(B3732)-WEEKNUM(EOMONTH(B3732,-1)+1)+1</f>
        <v>4</v>
      </c>
      <c r="AO3732" s="45" t="str">
        <f>MONTH(R3732)&amp;"/"&amp;YEAR(R3732)</f>
        <v>1/1900</v>
      </c>
      <c r="AP3732" s="45" t="e">
        <f>WEEKNUM(R3732)-WEEKNUM(EOMONTH(R3732,-1)+1)+1</f>
        <v>#NUM!</v>
      </c>
      <c r="AQ3732" s="45">
        <f>IF(AU3732="S",IF(Q3732="1. Aceitou o programa",R3732-B3732,0),0)</f>
        <v>0</v>
      </c>
      <c r="AR3732" s="45">
        <f>IF(AU3732="S",IF(AND(S3732&lt;&gt;"",R3732&lt;&gt;""),S3732-R3732,0),0)</f>
        <v>0</v>
      </c>
      <c r="AS3732" s="45">
        <f>IF(AU3732="S",IF(Q3732="1. Aceitou o programa",IF(OR(X3732="Não se Aplica",X3732=""),IF(OR(W3732="Não se Aplica",W3732=""),0,W3732-V3732),AVERAGE(X3732-W3732,W3732-V3732)),0),0)</f>
        <v>0</v>
      </c>
      <c r="AT3732" s="45">
        <f>IF(AU3732="S",IF(AND(Q3732="1. Aceitou o programa",AB3732="Realizada"),IFERROR(IF(AA3732="",0,AA3732-R3732),0),0),0)</f>
        <v>0</v>
      </c>
      <c r="AU3732" s="45" t="str">
        <f>_xlfn.XLOOKUP(U3732,'Lista Suspensa'!$AA$20:$AA$23,'Lista Suspensa'!$AB$20:$AB$23,"N/A")</f>
        <v>S</v>
      </c>
    </row>
    <row r="3733" spans="1:47" ht="12" customHeight="1" x14ac:dyDescent="0.3">
      <c r="A3733" s="87" t="s">
        <v>47</v>
      </c>
      <c r="B3733" s="88">
        <v>46104</v>
      </c>
      <c r="C3733" s="89" t="s">
        <v>48</v>
      </c>
      <c r="D3733" s="89" t="s">
        <v>49</v>
      </c>
      <c r="E3733" s="189">
        <v>89819527</v>
      </c>
      <c r="F3733" s="197" t="s">
        <v>9170</v>
      </c>
      <c r="G3733" s="90">
        <v>548273707</v>
      </c>
      <c r="H3733" s="91">
        <v>25937</v>
      </c>
      <c r="I3733" s="89"/>
      <c r="J3733" s="89" t="s">
        <v>51</v>
      </c>
      <c r="K3733" s="89" t="s">
        <v>76</v>
      </c>
      <c r="L3733" s="89" t="s">
        <v>95</v>
      </c>
      <c r="M3733" s="89" t="s">
        <v>96</v>
      </c>
      <c r="N3733" s="89" t="s">
        <v>331</v>
      </c>
      <c r="O3733" s="92" t="s">
        <v>9171</v>
      </c>
      <c r="P3733" s="93" t="s">
        <v>57</v>
      </c>
      <c r="Q3733" s="110" t="s">
        <v>5322</v>
      </c>
      <c r="R3733" s="94"/>
      <c r="S3733" s="95">
        <v>46168</v>
      </c>
      <c r="T3733" s="95" t="s">
        <v>5203</v>
      </c>
      <c r="U3733" s="95" t="s">
        <v>1125</v>
      </c>
      <c r="V3733" s="91">
        <v>46156</v>
      </c>
      <c r="W3733" s="91">
        <v>46164</v>
      </c>
      <c r="X3733" s="91">
        <v>46168</v>
      </c>
      <c r="Y3733" s="96"/>
      <c r="Z3733" s="89"/>
      <c r="AA3733" s="95"/>
      <c r="AB3733" s="89"/>
      <c r="AC3733" s="109"/>
      <c r="AD3733" s="89"/>
      <c r="AE3733" s="89"/>
      <c r="AF3733" s="191"/>
      <c r="AG3733" s="194"/>
      <c r="AH3733" s="193"/>
      <c r="AI3733" s="97"/>
      <c r="AJ3733" s="97"/>
      <c r="AK3733" s="97"/>
      <c r="AL3733" s="45" t="s">
        <v>67</v>
      </c>
      <c r="AM3733" s="160" t="str">
        <f>MONTH(B3733)&amp;"/"&amp;YEAR(B3733)</f>
        <v>3/2026</v>
      </c>
      <c r="AN3733" s="45">
        <f>WEEKNUM(B3733)-WEEKNUM(EOMONTH(B3733,-1)+1)+1</f>
        <v>4</v>
      </c>
      <c r="AO3733" s="45" t="str">
        <f>MONTH(R3733)&amp;"/"&amp;YEAR(R3733)</f>
        <v>1/1900</v>
      </c>
      <c r="AP3733" s="45" t="e">
        <f>WEEKNUM(R3733)-WEEKNUM(EOMONTH(R3733,-1)+1)+1</f>
        <v>#NUM!</v>
      </c>
      <c r="AQ3733" s="45">
        <f>IF(AU3733="S",IF(Q3733="1. Aceitou o programa",R3733-B3733,0),0)</f>
        <v>0</v>
      </c>
      <c r="AR3733" s="45">
        <f>IF(AU3733="S",IF(AND(S3733&lt;&gt;"",R3733&lt;&gt;""),S3733-R3733,0),0)</f>
        <v>0</v>
      </c>
      <c r="AS3733" s="45">
        <f>IF(AU3733="S",IF(Q3733="1. Aceitou o programa",IF(OR(X3733="Não se Aplica",X3733=""),IF(OR(W3733="Não se Aplica",W3733=""),0,W3733-V3733),AVERAGE(X3733-W3733,W3733-V3733)),0),0)</f>
        <v>0</v>
      </c>
      <c r="AT3733" s="45">
        <f>IF(AU3733="S",IF(AND(Q3733="1. Aceitou o programa",AB3733="Realizada"),IFERROR(IF(AA3733="",0,AA3733-R3733),0),0),0)</f>
        <v>0</v>
      </c>
      <c r="AU3733" s="45" t="str">
        <f>_xlfn.XLOOKUP(U3733,'Lista Suspensa'!$AA$20:$AA$23,'Lista Suspensa'!$AB$20:$AB$23,"N/A")</f>
        <v>S</v>
      </c>
    </row>
    <row r="3734" spans="1:47" ht="12" customHeight="1" x14ac:dyDescent="0.3">
      <c r="A3734" s="87" t="s">
        <v>47</v>
      </c>
      <c r="B3734" s="88">
        <v>46104</v>
      </c>
      <c r="C3734" s="89" t="s">
        <v>48</v>
      </c>
      <c r="D3734" s="89" t="s">
        <v>49</v>
      </c>
      <c r="E3734" s="189">
        <v>89780161</v>
      </c>
      <c r="F3734" s="197" t="s">
        <v>9172</v>
      </c>
      <c r="G3734" s="90">
        <v>16433226728</v>
      </c>
      <c r="H3734" s="91">
        <v>35089</v>
      </c>
      <c r="I3734" s="89"/>
      <c r="J3734" s="89" t="s">
        <v>51</v>
      </c>
      <c r="K3734" s="89" t="s">
        <v>76</v>
      </c>
      <c r="L3734" s="89" t="s">
        <v>95</v>
      </c>
      <c r="M3734" s="89" t="s">
        <v>2334</v>
      </c>
      <c r="N3734" s="89" t="s">
        <v>331</v>
      </c>
      <c r="O3734" s="92" t="s">
        <v>9173</v>
      </c>
      <c r="P3734" s="93" t="s">
        <v>57</v>
      </c>
      <c r="Q3734" s="110" t="s">
        <v>5322</v>
      </c>
      <c r="R3734" s="94"/>
      <c r="S3734" s="95">
        <v>46168</v>
      </c>
      <c r="T3734" s="95" t="s">
        <v>5203</v>
      </c>
      <c r="U3734" s="95" t="s">
        <v>1125</v>
      </c>
      <c r="V3734" s="91">
        <v>46156</v>
      </c>
      <c r="W3734" s="91">
        <v>46164</v>
      </c>
      <c r="X3734" s="91">
        <v>46168</v>
      </c>
      <c r="Y3734" s="96"/>
      <c r="Z3734" s="89"/>
      <c r="AA3734" s="95"/>
      <c r="AB3734" s="89"/>
      <c r="AC3734" s="109"/>
      <c r="AD3734" s="89"/>
      <c r="AE3734" s="89"/>
      <c r="AF3734" s="191"/>
      <c r="AG3734" s="194"/>
      <c r="AH3734" s="193"/>
      <c r="AI3734" s="97"/>
      <c r="AJ3734" s="97"/>
      <c r="AK3734" s="97"/>
      <c r="AL3734" s="45" t="s">
        <v>67</v>
      </c>
      <c r="AM3734" s="160" t="str">
        <f>MONTH(B3734)&amp;"/"&amp;YEAR(B3734)</f>
        <v>3/2026</v>
      </c>
      <c r="AN3734" s="45">
        <f>WEEKNUM(B3734)-WEEKNUM(EOMONTH(B3734,-1)+1)+1</f>
        <v>4</v>
      </c>
      <c r="AO3734" s="45" t="str">
        <f>MONTH(R3734)&amp;"/"&amp;YEAR(R3734)</f>
        <v>1/1900</v>
      </c>
      <c r="AP3734" s="45" t="e">
        <f>WEEKNUM(R3734)-WEEKNUM(EOMONTH(R3734,-1)+1)+1</f>
        <v>#NUM!</v>
      </c>
      <c r="AQ3734" s="45">
        <f>IF(AU3734="S",IF(Q3734="1. Aceitou o programa",R3734-B3734,0),0)</f>
        <v>0</v>
      </c>
      <c r="AR3734" s="45">
        <f>IF(AU3734="S",IF(AND(S3734&lt;&gt;"",R3734&lt;&gt;""),S3734-R3734,0),0)</f>
        <v>0</v>
      </c>
      <c r="AS3734" s="45">
        <f>IF(AU3734="S",IF(Q3734="1. Aceitou o programa",IF(OR(X3734="Não se Aplica",X3734=""),IF(OR(W3734="Não se Aplica",W3734=""),0,W3734-V3734),AVERAGE(X3734-W3734,W3734-V3734)),0),0)</f>
        <v>0</v>
      </c>
      <c r="AT3734" s="45">
        <f>IF(AU3734="S",IF(AND(Q3734="1. Aceitou o programa",AB3734="Realizada"),IFERROR(IF(AA3734="",0,AA3734-R3734),0),0),0)</f>
        <v>0</v>
      </c>
      <c r="AU3734" s="45" t="str">
        <f>_xlfn.XLOOKUP(U3734,'Lista Suspensa'!$AA$20:$AA$23,'Lista Suspensa'!$AB$20:$AB$23,"N/A")</f>
        <v>S</v>
      </c>
    </row>
    <row r="3735" spans="1:47" ht="12" customHeight="1" x14ac:dyDescent="0.3">
      <c r="A3735" s="87" t="s">
        <v>47</v>
      </c>
      <c r="B3735" s="88">
        <v>46104</v>
      </c>
      <c r="C3735" s="89" t="s">
        <v>48</v>
      </c>
      <c r="D3735" s="89" t="s">
        <v>49</v>
      </c>
      <c r="E3735" s="189">
        <v>89409884</v>
      </c>
      <c r="F3735" s="197" t="s">
        <v>9174</v>
      </c>
      <c r="G3735" s="90">
        <v>7527419776</v>
      </c>
      <c r="H3735" s="91">
        <v>28512</v>
      </c>
      <c r="I3735" s="89"/>
      <c r="J3735" s="89" t="s">
        <v>51</v>
      </c>
      <c r="K3735" s="89" t="s">
        <v>76</v>
      </c>
      <c r="L3735" s="89" t="s">
        <v>95</v>
      </c>
      <c r="M3735" s="89" t="s">
        <v>163</v>
      </c>
      <c r="N3735" s="89" t="s">
        <v>331</v>
      </c>
      <c r="O3735" s="92" t="s">
        <v>9175</v>
      </c>
      <c r="P3735" s="93" t="s">
        <v>57</v>
      </c>
      <c r="Q3735" s="110" t="s">
        <v>5322</v>
      </c>
      <c r="R3735" s="94"/>
      <c r="S3735" s="95">
        <v>46168</v>
      </c>
      <c r="T3735" s="95" t="s">
        <v>5203</v>
      </c>
      <c r="U3735" s="95" t="s">
        <v>1125</v>
      </c>
      <c r="V3735" s="91">
        <v>46156</v>
      </c>
      <c r="W3735" s="91">
        <v>46164</v>
      </c>
      <c r="X3735" s="91">
        <v>46168</v>
      </c>
      <c r="Y3735" s="96"/>
      <c r="Z3735" s="89"/>
      <c r="AA3735" s="95"/>
      <c r="AB3735" s="89"/>
      <c r="AC3735" s="109"/>
      <c r="AD3735" s="89"/>
      <c r="AE3735" s="89"/>
      <c r="AF3735" s="191"/>
      <c r="AG3735" s="194"/>
      <c r="AH3735" s="193"/>
      <c r="AI3735" s="97"/>
      <c r="AJ3735" s="97"/>
      <c r="AK3735" s="97"/>
      <c r="AL3735" s="45" t="s">
        <v>67</v>
      </c>
      <c r="AM3735" s="160" t="str">
        <f>MONTH(B3735)&amp;"/"&amp;YEAR(B3735)</f>
        <v>3/2026</v>
      </c>
      <c r="AN3735" s="45">
        <f>WEEKNUM(B3735)-WEEKNUM(EOMONTH(B3735,-1)+1)+1</f>
        <v>4</v>
      </c>
      <c r="AO3735" s="45" t="str">
        <f>MONTH(R3735)&amp;"/"&amp;YEAR(R3735)</f>
        <v>1/1900</v>
      </c>
      <c r="AP3735" s="45" t="e">
        <f>WEEKNUM(R3735)-WEEKNUM(EOMONTH(R3735,-1)+1)+1</f>
        <v>#NUM!</v>
      </c>
      <c r="AQ3735" s="45">
        <f>IF(AU3735="S",IF(Q3735="1. Aceitou o programa",R3735-B3735,0),0)</f>
        <v>0</v>
      </c>
      <c r="AR3735" s="45">
        <f>IF(AU3735="S",IF(AND(S3735&lt;&gt;"",R3735&lt;&gt;""),S3735-R3735,0),0)</f>
        <v>0</v>
      </c>
      <c r="AS3735" s="45">
        <f>IF(AU3735="S",IF(Q3735="1. Aceitou o programa",IF(OR(X3735="Não se Aplica",X3735=""),IF(OR(W3735="Não se Aplica",W3735=""),0,W3735-V3735),AVERAGE(X3735-W3735,W3735-V3735)),0),0)</f>
        <v>0</v>
      </c>
      <c r="AT3735" s="45">
        <f>IF(AU3735="S",IF(AND(Q3735="1. Aceitou o programa",AB3735="Realizada"),IFERROR(IF(AA3735="",0,AA3735-R3735),0),0),0)</f>
        <v>0</v>
      </c>
      <c r="AU3735" s="45" t="str">
        <f>_xlfn.XLOOKUP(U3735,'Lista Suspensa'!$AA$20:$AA$23,'Lista Suspensa'!$AB$20:$AB$23,"N/A")</f>
        <v>S</v>
      </c>
    </row>
    <row r="3736" spans="1:47" ht="12" customHeight="1" x14ac:dyDescent="0.3">
      <c r="A3736" s="87" t="s">
        <v>47</v>
      </c>
      <c r="B3736" s="88">
        <v>46104</v>
      </c>
      <c r="C3736" s="89" t="s">
        <v>48</v>
      </c>
      <c r="D3736" s="89" t="s">
        <v>49</v>
      </c>
      <c r="E3736" s="189">
        <v>89252318</v>
      </c>
      <c r="F3736" s="197" t="s">
        <v>9176</v>
      </c>
      <c r="G3736" s="90">
        <v>15188935708</v>
      </c>
      <c r="H3736" s="91">
        <v>34919</v>
      </c>
      <c r="I3736" s="89"/>
      <c r="J3736" s="89" t="s">
        <v>51</v>
      </c>
      <c r="K3736" s="89" t="s">
        <v>76</v>
      </c>
      <c r="L3736" s="89" t="s">
        <v>101</v>
      </c>
      <c r="M3736" s="89" t="s">
        <v>960</v>
      </c>
      <c r="N3736" s="89" t="s">
        <v>331</v>
      </c>
      <c r="O3736" s="92" t="s">
        <v>9177</v>
      </c>
      <c r="P3736" s="93" t="s">
        <v>57</v>
      </c>
      <c r="Q3736" s="110" t="s">
        <v>5322</v>
      </c>
      <c r="R3736" s="94"/>
      <c r="S3736" s="95">
        <v>46168</v>
      </c>
      <c r="T3736" s="95" t="s">
        <v>5203</v>
      </c>
      <c r="U3736" s="95" t="s">
        <v>1125</v>
      </c>
      <c r="V3736" s="91">
        <v>46156</v>
      </c>
      <c r="W3736" s="91">
        <v>46164</v>
      </c>
      <c r="X3736" s="91">
        <v>46168</v>
      </c>
      <c r="Y3736" s="96"/>
      <c r="Z3736" s="89"/>
      <c r="AA3736" s="95"/>
      <c r="AB3736" s="89"/>
      <c r="AC3736" s="109"/>
      <c r="AD3736" s="89"/>
      <c r="AE3736" s="89"/>
      <c r="AF3736" s="191"/>
      <c r="AG3736" s="194"/>
      <c r="AH3736" s="193"/>
      <c r="AI3736" s="97"/>
      <c r="AJ3736" s="97"/>
      <c r="AK3736" s="97"/>
      <c r="AL3736" s="45" t="s">
        <v>67</v>
      </c>
      <c r="AM3736" s="160" t="str">
        <f>MONTH(B3736)&amp;"/"&amp;YEAR(B3736)</f>
        <v>3/2026</v>
      </c>
      <c r="AN3736" s="45">
        <f>WEEKNUM(B3736)-WEEKNUM(EOMONTH(B3736,-1)+1)+1</f>
        <v>4</v>
      </c>
      <c r="AO3736" s="45" t="str">
        <f>MONTH(R3736)&amp;"/"&amp;YEAR(R3736)</f>
        <v>1/1900</v>
      </c>
      <c r="AP3736" s="45" t="e">
        <f>WEEKNUM(R3736)-WEEKNUM(EOMONTH(R3736,-1)+1)+1</f>
        <v>#NUM!</v>
      </c>
      <c r="AQ3736" s="45">
        <f>IF(AU3736="S",IF(Q3736="1. Aceitou o programa",R3736-B3736,0),0)</f>
        <v>0</v>
      </c>
      <c r="AR3736" s="45">
        <f>IF(AU3736="S",IF(AND(S3736&lt;&gt;"",R3736&lt;&gt;""),S3736-R3736,0),0)</f>
        <v>0</v>
      </c>
      <c r="AS3736" s="45">
        <f>IF(AU3736="S",IF(Q3736="1. Aceitou o programa",IF(OR(X3736="Não se Aplica",X3736=""),IF(OR(W3736="Não se Aplica",W3736=""),0,W3736-V3736),AVERAGE(X3736-W3736,W3736-V3736)),0),0)</f>
        <v>0</v>
      </c>
      <c r="AT3736" s="45">
        <f>IF(AU3736="S",IF(AND(Q3736="1. Aceitou o programa",AB3736="Realizada"),IFERROR(IF(AA3736="",0,AA3736-R3736),0),0),0)</f>
        <v>0</v>
      </c>
      <c r="AU3736" s="45" t="str">
        <f>_xlfn.XLOOKUP(U3736,'Lista Suspensa'!$AA$20:$AA$23,'Lista Suspensa'!$AB$20:$AB$23,"N/A")</f>
        <v>S</v>
      </c>
    </row>
    <row r="3737" spans="1:47" ht="12" customHeight="1" x14ac:dyDescent="0.3">
      <c r="A3737" s="87" t="s">
        <v>47</v>
      </c>
      <c r="B3737" s="88">
        <v>46104</v>
      </c>
      <c r="C3737" s="89" t="s">
        <v>48</v>
      </c>
      <c r="D3737" s="89" t="s">
        <v>49</v>
      </c>
      <c r="E3737" s="189">
        <v>92579143</v>
      </c>
      <c r="F3737" s="197" t="s">
        <v>9178</v>
      </c>
      <c r="G3737" s="90">
        <v>52565071841</v>
      </c>
      <c r="H3737" s="91">
        <v>37995</v>
      </c>
      <c r="I3737" s="89"/>
      <c r="J3737" s="89" t="s">
        <v>51</v>
      </c>
      <c r="K3737" s="89" t="s">
        <v>52</v>
      </c>
      <c r="L3737" s="89" t="s">
        <v>53</v>
      </c>
      <c r="M3737" s="89" t="s">
        <v>1701</v>
      </c>
      <c r="N3737" s="89" t="s">
        <v>150</v>
      </c>
      <c r="O3737" s="92" t="s">
        <v>9179</v>
      </c>
      <c r="P3737" s="93" t="s">
        <v>57</v>
      </c>
      <c r="Q3737" s="110" t="s">
        <v>5322</v>
      </c>
      <c r="R3737" s="94"/>
      <c r="S3737" s="95">
        <v>46168</v>
      </c>
      <c r="T3737" s="95" t="s">
        <v>5203</v>
      </c>
      <c r="U3737" s="95" t="s">
        <v>1125</v>
      </c>
      <c r="V3737" s="91">
        <v>46156</v>
      </c>
      <c r="W3737" s="91">
        <v>46164</v>
      </c>
      <c r="X3737" s="91">
        <v>46168</v>
      </c>
      <c r="Y3737" s="96"/>
      <c r="Z3737" s="89"/>
      <c r="AA3737" s="95"/>
      <c r="AB3737" s="89"/>
      <c r="AC3737" s="109"/>
      <c r="AD3737" s="89"/>
      <c r="AE3737" s="89"/>
      <c r="AF3737" s="191"/>
      <c r="AG3737" s="194"/>
      <c r="AH3737" s="193"/>
      <c r="AI3737" s="97"/>
      <c r="AJ3737" s="97"/>
      <c r="AK3737" s="97"/>
      <c r="AL3737" s="45" t="s">
        <v>67</v>
      </c>
      <c r="AM3737" s="160" t="str">
        <f>MONTH(B3737)&amp;"/"&amp;YEAR(B3737)</f>
        <v>3/2026</v>
      </c>
      <c r="AN3737" s="45">
        <f>WEEKNUM(B3737)-WEEKNUM(EOMONTH(B3737,-1)+1)+1</f>
        <v>4</v>
      </c>
      <c r="AO3737" s="45" t="str">
        <f>MONTH(R3737)&amp;"/"&amp;YEAR(R3737)</f>
        <v>1/1900</v>
      </c>
      <c r="AP3737" s="45" t="e">
        <f>WEEKNUM(R3737)-WEEKNUM(EOMONTH(R3737,-1)+1)+1</f>
        <v>#NUM!</v>
      </c>
      <c r="AQ3737" s="45">
        <f>IF(AU3737="S",IF(Q3737="1. Aceitou o programa",R3737-B3737,0),0)</f>
        <v>0</v>
      </c>
      <c r="AR3737" s="45">
        <f>IF(AU3737="S",IF(AND(S3737&lt;&gt;"",R3737&lt;&gt;""),S3737-R3737,0),0)</f>
        <v>0</v>
      </c>
      <c r="AS3737" s="45">
        <f>IF(AU3737="S",IF(Q3737="1. Aceitou o programa",IF(OR(X3737="Não se Aplica",X3737=""),IF(OR(W3737="Não se Aplica",W3737=""),0,W3737-V3737),AVERAGE(X3737-W3737,W3737-V3737)),0),0)</f>
        <v>0</v>
      </c>
      <c r="AT3737" s="45">
        <f>IF(AU3737="S",IF(AND(Q3737="1. Aceitou o programa",AB3737="Realizada"),IFERROR(IF(AA3737="",0,AA3737-R3737),0),0),0)</f>
        <v>0</v>
      </c>
      <c r="AU3737" s="45" t="str">
        <f>_xlfn.XLOOKUP(U3737,'Lista Suspensa'!$AA$20:$AA$23,'Lista Suspensa'!$AB$20:$AB$23,"N/A")</f>
        <v>S</v>
      </c>
    </row>
    <row r="3738" spans="1:47" ht="12" customHeight="1" x14ac:dyDescent="0.3">
      <c r="A3738" s="87" t="s">
        <v>47</v>
      </c>
      <c r="B3738" s="88">
        <v>46104</v>
      </c>
      <c r="C3738" s="89" t="s">
        <v>48</v>
      </c>
      <c r="D3738" s="89" t="s">
        <v>49</v>
      </c>
      <c r="E3738" s="189">
        <v>89819277</v>
      </c>
      <c r="F3738" s="197" t="s">
        <v>9180</v>
      </c>
      <c r="G3738" s="90">
        <v>6344276525</v>
      </c>
      <c r="H3738" s="91">
        <v>31829</v>
      </c>
      <c r="I3738" s="89"/>
      <c r="J3738" s="89" t="s">
        <v>51</v>
      </c>
      <c r="K3738" s="89" t="s">
        <v>52</v>
      </c>
      <c r="L3738" s="89" t="s">
        <v>85</v>
      </c>
      <c r="M3738" s="89" t="s">
        <v>9181</v>
      </c>
      <c r="N3738" s="89" t="s">
        <v>150</v>
      </c>
      <c r="O3738" s="92" t="s">
        <v>9182</v>
      </c>
      <c r="P3738" s="93" t="s">
        <v>57</v>
      </c>
      <c r="Q3738" s="110" t="s">
        <v>5322</v>
      </c>
      <c r="R3738" s="94"/>
      <c r="S3738" s="95">
        <v>46168</v>
      </c>
      <c r="T3738" s="95" t="s">
        <v>5203</v>
      </c>
      <c r="U3738" s="95" t="s">
        <v>1125</v>
      </c>
      <c r="V3738" s="91">
        <v>46156</v>
      </c>
      <c r="W3738" s="91">
        <v>46164</v>
      </c>
      <c r="X3738" s="91">
        <v>46168</v>
      </c>
      <c r="Y3738" s="96"/>
      <c r="Z3738" s="89"/>
      <c r="AA3738" s="95"/>
      <c r="AB3738" s="89"/>
      <c r="AC3738" s="109"/>
      <c r="AD3738" s="89"/>
      <c r="AE3738" s="89"/>
      <c r="AF3738" s="191"/>
      <c r="AG3738" s="194"/>
      <c r="AH3738" s="193"/>
      <c r="AI3738" s="97"/>
      <c r="AJ3738" s="97"/>
      <c r="AK3738" s="97"/>
      <c r="AL3738" s="45" t="s">
        <v>67</v>
      </c>
      <c r="AM3738" s="160" t="str">
        <f>MONTH(B3738)&amp;"/"&amp;YEAR(B3738)</f>
        <v>3/2026</v>
      </c>
      <c r="AN3738" s="45">
        <f>WEEKNUM(B3738)-WEEKNUM(EOMONTH(B3738,-1)+1)+1</f>
        <v>4</v>
      </c>
      <c r="AO3738" s="45" t="str">
        <f>MONTH(R3738)&amp;"/"&amp;YEAR(R3738)</f>
        <v>1/1900</v>
      </c>
      <c r="AP3738" s="45" t="e">
        <f>WEEKNUM(R3738)-WEEKNUM(EOMONTH(R3738,-1)+1)+1</f>
        <v>#NUM!</v>
      </c>
      <c r="AQ3738" s="45">
        <f>IF(AU3738="S",IF(Q3738="1. Aceitou o programa",R3738-B3738,0),0)</f>
        <v>0</v>
      </c>
      <c r="AR3738" s="45">
        <f>IF(AU3738="S",IF(AND(S3738&lt;&gt;"",R3738&lt;&gt;""),S3738-R3738,0),0)</f>
        <v>0</v>
      </c>
      <c r="AS3738" s="45">
        <f>IF(AU3738="S",IF(Q3738="1. Aceitou o programa",IF(OR(X3738="Não se Aplica",X3738=""),IF(OR(W3738="Não se Aplica",W3738=""),0,W3738-V3738),AVERAGE(X3738-W3738,W3738-V3738)),0),0)</f>
        <v>0</v>
      </c>
      <c r="AT3738" s="45">
        <f>IF(AU3738="S",IF(AND(Q3738="1. Aceitou o programa",AB3738="Realizada"),IFERROR(IF(AA3738="",0,AA3738-R3738),0),0),0)</f>
        <v>0</v>
      </c>
      <c r="AU3738" s="45" t="str">
        <f>_xlfn.XLOOKUP(U3738,'Lista Suspensa'!$AA$20:$AA$23,'Lista Suspensa'!$AB$20:$AB$23,"N/A")</f>
        <v>S</v>
      </c>
    </row>
    <row r="3739" spans="1:47" ht="12" customHeight="1" x14ac:dyDescent="0.3">
      <c r="A3739" s="87" t="s">
        <v>47</v>
      </c>
      <c r="B3739" s="88">
        <v>46104</v>
      </c>
      <c r="C3739" s="89" t="s">
        <v>48</v>
      </c>
      <c r="D3739" s="89" t="s">
        <v>49</v>
      </c>
      <c r="E3739" s="189">
        <v>89469447</v>
      </c>
      <c r="F3739" s="197" t="s">
        <v>9183</v>
      </c>
      <c r="G3739" s="90">
        <v>10635810875</v>
      </c>
      <c r="H3739" s="91">
        <v>24562</v>
      </c>
      <c r="I3739" s="89"/>
      <c r="J3739" s="89" t="s">
        <v>84</v>
      </c>
      <c r="K3739" s="89" t="s">
        <v>52</v>
      </c>
      <c r="L3739" s="89" t="s">
        <v>53</v>
      </c>
      <c r="M3739" s="89" t="s">
        <v>9184</v>
      </c>
      <c r="N3739" s="89" t="s">
        <v>150</v>
      </c>
      <c r="O3739" s="92" t="s">
        <v>9185</v>
      </c>
      <c r="P3739" s="93" t="s">
        <v>57</v>
      </c>
      <c r="Q3739" s="110" t="s">
        <v>5322</v>
      </c>
      <c r="R3739" s="94"/>
      <c r="S3739" s="95">
        <v>46168</v>
      </c>
      <c r="T3739" s="95" t="s">
        <v>5203</v>
      </c>
      <c r="U3739" s="95" t="s">
        <v>1125</v>
      </c>
      <c r="V3739" s="91">
        <v>46156</v>
      </c>
      <c r="W3739" s="91">
        <v>46164</v>
      </c>
      <c r="X3739" s="91">
        <v>46168</v>
      </c>
      <c r="Y3739" s="96"/>
      <c r="Z3739" s="89"/>
      <c r="AA3739" s="95"/>
      <c r="AB3739" s="89"/>
      <c r="AC3739" s="109"/>
      <c r="AD3739" s="89"/>
      <c r="AE3739" s="89"/>
      <c r="AF3739" s="191"/>
      <c r="AG3739" s="194"/>
      <c r="AH3739" s="193"/>
      <c r="AI3739" s="97"/>
      <c r="AJ3739" s="97"/>
      <c r="AK3739" s="97"/>
      <c r="AL3739" s="45" t="s">
        <v>67</v>
      </c>
      <c r="AM3739" s="160" t="str">
        <f>MONTH(B3739)&amp;"/"&amp;YEAR(B3739)</f>
        <v>3/2026</v>
      </c>
      <c r="AN3739" s="45">
        <f>WEEKNUM(B3739)-WEEKNUM(EOMONTH(B3739,-1)+1)+1</f>
        <v>4</v>
      </c>
      <c r="AO3739" s="45" t="str">
        <f>MONTH(R3739)&amp;"/"&amp;YEAR(R3739)</f>
        <v>1/1900</v>
      </c>
      <c r="AP3739" s="45" t="e">
        <f>WEEKNUM(R3739)-WEEKNUM(EOMONTH(R3739,-1)+1)+1</f>
        <v>#NUM!</v>
      </c>
      <c r="AQ3739" s="45">
        <f>IF(AU3739="S",IF(Q3739="1. Aceitou o programa",R3739-B3739,0),0)</f>
        <v>0</v>
      </c>
      <c r="AR3739" s="45">
        <f>IF(AU3739="S",IF(AND(S3739&lt;&gt;"",R3739&lt;&gt;""),S3739-R3739,0),0)</f>
        <v>0</v>
      </c>
      <c r="AS3739" s="45">
        <f>IF(AU3739="S",IF(Q3739="1. Aceitou o programa",IF(OR(X3739="Não se Aplica",X3739=""),IF(OR(W3739="Não se Aplica",W3739=""),0,W3739-V3739),AVERAGE(X3739-W3739,W3739-V3739)),0),0)</f>
        <v>0</v>
      </c>
      <c r="AT3739" s="45">
        <f>IF(AU3739="S",IF(AND(Q3739="1. Aceitou o programa",AB3739="Realizada"),IFERROR(IF(AA3739="",0,AA3739-R3739),0),0),0)</f>
        <v>0</v>
      </c>
      <c r="AU3739" s="45" t="str">
        <f>_xlfn.XLOOKUP(U3739,'Lista Suspensa'!$AA$20:$AA$23,'Lista Suspensa'!$AB$20:$AB$23,"N/A")</f>
        <v>S</v>
      </c>
    </row>
    <row r="3740" spans="1:47" ht="12" customHeight="1" x14ac:dyDescent="0.3">
      <c r="A3740" s="87" t="s">
        <v>47</v>
      </c>
      <c r="B3740" s="88">
        <v>46104</v>
      </c>
      <c r="C3740" s="89" t="s">
        <v>48</v>
      </c>
      <c r="D3740" s="89" t="s">
        <v>49</v>
      </c>
      <c r="E3740" s="189">
        <v>89774151</v>
      </c>
      <c r="F3740" s="197" t="s">
        <v>9186</v>
      </c>
      <c r="G3740" s="90">
        <v>9747489783</v>
      </c>
      <c r="H3740" s="91">
        <v>30627</v>
      </c>
      <c r="I3740" s="89"/>
      <c r="J3740" s="89" t="s">
        <v>51</v>
      </c>
      <c r="K3740" s="89" t="s">
        <v>76</v>
      </c>
      <c r="L3740" s="89" t="s">
        <v>303</v>
      </c>
      <c r="M3740" s="89" t="s">
        <v>1798</v>
      </c>
      <c r="N3740" s="89" t="s">
        <v>331</v>
      </c>
      <c r="O3740" s="92" t="s">
        <v>9187</v>
      </c>
      <c r="P3740" s="93" t="s">
        <v>57</v>
      </c>
      <c r="Q3740" s="110" t="s">
        <v>5322</v>
      </c>
      <c r="R3740" s="94"/>
      <c r="S3740" s="95">
        <v>46168</v>
      </c>
      <c r="T3740" s="95" t="s">
        <v>5203</v>
      </c>
      <c r="U3740" s="95" t="s">
        <v>1125</v>
      </c>
      <c r="V3740" s="91">
        <v>46156</v>
      </c>
      <c r="W3740" s="91">
        <v>46164</v>
      </c>
      <c r="X3740" s="91">
        <v>46168</v>
      </c>
      <c r="Y3740" s="96"/>
      <c r="Z3740" s="89"/>
      <c r="AA3740" s="95"/>
      <c r="AB3740" s="89"/>
      <c r="AC3740" s="109"/>
      <c r="AD3740" s="89"/>
      <c r="AE3740" s="89"/>
      <c r="AF3740" s="191"/>
      <c r="AG3740" s="194"/>
      <c r="AH3740" s="193"/>
      <c r="AI3740" s="97"/>
      <c r="AJ3740" s="97"/>
      <c r="AK3740" s="97"/>
      <c r="AL3740" s="45" t="s">
        <v>67</v>
      </c>
      <c r="AM3740" s="160" t="str">
        <f>MONTH(B3740)&amp;"/"&amp;YEAR(B3740)</f>
        <v>3/2026</v>
      </c>
      <c r="AN3740" s="45">
        <f>WEEKNUM(B3740)-WEEKNUM(EOMONTH(B3740,-1)+1)+1</f>
        <v>4</v>
      </c>
      <c r="AO3740" s="45" t="str">
        <f>MONTH(R3740)&amp;"/"&amp;YEAR(R3740)</f>
        <v>1/1900</v>
      </c>
      <c r="AP3740" s="45" t="e">
        <f>WEEKNUM(R3740)-WEEKNUM(EOMONTH(R3740,-1)+1)+1</f>
        <v>#NUM!</v>
      </c>
      <c r="AQ3740" s="45">
        <f>IF(AU3740="S",IF(Q3740="1. Aceitou o programa",R3740-B3740,0),0)</f>
        <v>0</v>
      </c>
      <c r="AR3740" s="45">
        <f>IF(AU3740="S",IF(AND(S3740&lt;&gt;"",R3740&lt;&gt;""),S3740-R3740,0),0)</f>
        <v>0</v>
      </c>
      <c r="AS3740" s="45">
        <f>IF(AU3740="S",IF(Q3740="1. Aceitou o programa",IF(OR(X3740="Não se Aplica",X3740=""),IF(OR(W3740="Não se Aplica",W3740=""),0,W3740-V3740),AVERAGE(X3740-W3740,W3740-V3740)),0),0)</f>
        <v>0</v>
      </c>
      <c r="AT3740" s="45">
        <f>IF(AU3740="S",IF(AND(Q3740="1. Aceitou o programa",AB3740="Realizada"),IFERROR(IF(AA3740="",0,AA3740-R3740),0),0),0)</f>
        <v>0</v>
      </c>
      <c r="AU3740" s="45" t="str">
        <f>_xlfn.XLOOKUP(U3740,'Lista Suspensa'!$AA$20:$AA$23,'Lista Suspensa'!$AB$20:$AB$23,"N/A")</f>
        <v>S</v>
      </c>
    </row>
    <row r="3741" spans="1:47" ht="12" customHeight="1" x14ac:dyDescent="0.3">
      <c r="A3741" s="87" t="s">
        <v>47</v>
      </c>
      <c r="B3741" s="88">
        <v>46104</v>
      </c>
      <c r="C3741" s="89" t="s">
        <v>48</v>
      </c>
      <c r="D3741" s="89" t="s">
        <v>49</v>
      </c>
      <c r="E3741" s="189">
        <v>89579419</v>
      </c>
      <c r="F3741" s="197" t="s">
        <v>9188</v>
      </c>
      <c r="G3741" s="90">
        <v>99755106391</v>
      </c>
      <c r="H3741" s="91">
        <v>34535</v>
      </c>
      <c r="I3741" s="89"/>
      <c r="J3741" s="89" t="s">
        <v>51</v>
      </c>
      <c r="K3741" s="89" t="s">
        <v>76</v>
      </c>
      <c r="L3741" s="89" t="s">
        <v>95</v>
      </c>
      <c r="M3741" s="89" t="s">
        <v>234</v>
      </c>
      <c r="N3741" s="89" t="s">
        <v>331</v>
      </c>
      <c r="O3741" s="92" t="s">
        <v>9189</v>
      </c>
      <c r="P3741" s="93" t="s">
        <v>57</v>
      </c>
      <c r="Q3741" s="110" t="s">
        <v>5322</v>
      </c>
      <c r="R3741" s="94"/>
      <c r="S3741" s="95">
        <v>46168</v>
      </c>
      <c r="T3741" s="95" t="s">
        <v>5203</v>
      </c>
      <c r="U3741" s="95" t="s">
        <v>1125</v>
      </c>
      <c r="V3741" s="91">
        <v>46156</v>
      </c>
      <c r="W3741" s="91">
        <v>46164</v>
      </c>
      <c r="X3741" s="91">
        <v>46168</v>
      </c>
      <c r="Y3741" s="96"/>
      <c r="Z3741" s="89"/>
      <c r="AA3741" s="95"/>
      <c r="AB3741" s="89"/>
      <c r="AC3741" s="109"/>
      <c r="AD3741" s="89"/>
      <c r="AE3741" s="89"/>
      <c r="AF3741" s="191"/>
      <c r="AG3741" s="194"/>
      <c r="AH3741" s="193"/>
      <c r="AI3741" s="97"/>
      <c r="AJ3741" s="97"/>
      <c r="AK3741" s="97"/>
      <c r="AL3741" s="45" t="s">
        <v>67</v>
      </c>
      <c r="AM3741" s="160" t="str">
        <f>MONTH(B3741)&amp;"/"&amp;YEAR(B3741)</f>
        <v>3/2026</v>
      </c>
      <c r="AN3741" s="45">
        <f>WEEKNUM(B3741)-WEEKNUM(EOMONTH(B3741,-1)+1)+1</f>
        <v>4</v>
      </c>
      <c r="AO3741" s="45" t="str">
        <f>MONTH(R3741)&amp;"/"&amp;YEAR(R3741)</f>
        <v>1/1900</v>
      </c>
      <c r="AP3741" s="45" t="e">
        <f>WEEKNUM(R3741)-WEEKNUM(EOMONTH(R3741,-1)+1)+1</f>
        <v>#NUM!</v>
      </c>
      <c r="AQ3741" s="45">
        <f>IF(AU3741="S",IF(Q3741="1. Aceitou o programa",R3741-B3741,0),0)</f>
        <v>0</v>
      </c>
      <c r="AR3741" s="45">
        <f>IF(AU3741="S",IF(AND(S3741&lt;&gt;"",R3741&lt;&gt;""),S3741-R3741,0),0)</f>
        <v>0</v>
      </c>
      <c r="AS3741" s="45">
        <f>IF(AU3741="S",IF(Q3741="1. Aceitou o programa",IF(OR(X3741="Não se Aplica",X3741=""),IF(OR(W3741="Não se Aplica",W3741=""),0,W3741-V3741),AVERAGE(X3741-W3741,W3741-V3741)),0),0)</f>
        <v>0</v>
      </c>
      <c r="AT3741" s="45">
        <f>IF(AU3741="S",IF(AND(Q3741="1. Aceitou o programa",AB3741="Realizada"),IFERROR(IF(AA3741="",0,AA3741-R3741),0),0),0)</f>
        <v>0</v>
      </c>
      <c r="AU3741" s="45" t="str">
        <f>_xlfn.XLOOKUP(U3741,'Lista Suspensa'!$AA$20:$AA$23,'Lista Suspensa'!$AB$20:$AB$23,"N/A")</f>
        <v>S</v>
      </c>
    </row>
    <row r="3742" spans="1:47" ht="12" customHeight="1" x14ac:dyDescent="0.3">
      <c r="A3742" s="87" t="s">
        <v>47</v>
      </c>
      <c r="B3742" s="88">
        <v>46104</v>
      </c>
      <c r="C3742" s="89" t="s">
        <v>48</v>
      </c>
      <c r="D3742" s="89" t="s">
        <v>49</v>
      </c>
      <c r="E3742" s="189">
        <v>89865587</v>
      </c>
      <c r="F3742" s="197" t="s">
        <v>9190</v>
      </c>
      <c r="G3742" s="90">
        <v>17913811706</v>
      </c>
      <c r="H3742" s="91">
        <v>41529</v>
      </c>
      <c r="I3742" s="89"/>
      <c r="J3742" s="89" t="s">
        <v>51</v>
      </c>
      <c r="K3742" s="89" t="s">
        <v>76</v>
      </c>
      <c r="L3742" s="89" t="s">
        <v>283</v>
      </c>
      <c r="M3742" s="89" t="s">
        <v>3496</v>
      </c>
      <c r="N3742" s="89" t="s">
        <v>331</v>
      </c>
      <c r="O3742" s="92" t="s">
        <v>9191</v>
      </c>
      <c r="P3742" s="93" t="s">
        <v>57</v>
      </c>
      <c r="Q3742" s="110" t="s">
        <v>5322</v>
      </c>
      <c r="R3742" s="94"/>
      <c r="S3742" s="95">
        <v>46168</v>
      </c>
      <c r="T3742" s="95" t="s">
        <v>5203</v>
      </c>
      <c r="U3742" s="95" t="s">
        <v>1125</v>
      </c>
      <c r="V3742" s="91">
        <v>46156</v>
      </c>
      <c r="W3742" s="91">
        <v>46164</v>
      </c>
      <c r="X3742" s="91">
        <v>46168</v>
      </c>
      <c r="Y3742" s="96"/>
      <c r="Z3742" s="89"/>
      <c r="AA3742" s="95"/>
      <c r="AB3742" s="89"/>
      <c r="AC3742" s="109"/>
      <c r="AD3742" s="89"/>
      <c r="AE3742" s="89"/>
      <c r="AF3742" s="191"/>
      <c r="AG3742" s="194"/>
      <c r="AH3742" s="193"/>
      <c r="AI3742" s="97"/>
      <c r="AJ3742" s="97"/>
      <c r="AK3742" s="97"/>
      <c r="AL3742" s="45" t="s">
        <v>67</v>
      </c>
      <c r="AM3742" s="160" t="str">
        <f>MONTH(B3742)&amp;"/"&amp;YEAR(B3742)</f>
        <v>3/2026</v>
      </c>
      <c r="AN3742" s="45">
        <f>WEEKNUM(B3742)-WEEKNUM(EOMONTH(B3742,-1)+1)+1</f>
        <v>4</v>
      </c>
      <c r="AO3742" s="45" t="str">
        <f>MONTH(R3742)&amp;"/"&amp;YEAR(R3742)</f>
        <v>1/1900</v>
      </c>
      <c r="AP3742" s="45" t="e">
        <f>WEEKNUM(R3742)-WEEKNUM(EOMONTH(R3742,-1)+1)+1</f>
        <v>#NUM!</v>
      </c>
      <c r="AQ3742" s="45">
        <f>IF(AU3742="S",IF(Q3742="1. Aceitou o programa",R3742-B3742,0),0)</f>
        <v>0</v>
      </c>
      <c r="AR3742" s="45">
        <f>IF(AU3742="S",IF(AND(S3742&lt;&gt;"",R3742&lt;&gt;""),S3742-R3742,0),0)</f>
        <v>0</v>
      </c>
      <c r="AS3742" s="45">
        <f>IF(AU3742="S",IF(Q3742="1. Aceitou o programa",IF(OR(X3742="Não se Aplica",X3742=""),IF(OR(W3742="Não se Aplica",W3742=""),0,W3742-V3742),AVERAGE(X3742-W3742,W3742-V3742)),0),0)</f>
        <v>0</v>
      </c>
      <c r="AT3742" s="45">
        <f>IF(AU3742="S",IF(AND(Q3742="1. Aceitou o programa",AB3742="Realizada"),IFERROR(IF(AA3742="",0,AA3742-R3742),0),0),0)</f>
        <v>0</v>
      </c>
      <c r="AU3742" s="45" t="str">
        <f>_xlfn.XLOOKUP(U3742,'Lista Suspensa'!$AA$20:$AA$23,'Lista Suspensa'!$AB$20:$AB$23,"N/A")</f>
        <v>S</v>
      </c>
    </row>
    <row r="3743" spans="1:47" ht="12" customHeight="1" x14ac:dyDescent="0.3">
      <c r="A3743" s="87" t="s">
        <v>47</v>
      </c>
      <c r="B3743" s="88">
        <v>46104</v>
      </c>
      <c r="C3743" s="89" t="s">
        <v>48</v>
      </c>
      <c r="D3743" s="89" t="s">
        <v>49</v>
      </c>
      <c r="E3743" s="189">
        <v>89194582</v>
      </c>
      <c r="F3743" s="197" t="s">
        <v>9192</v>
      </c>
      <c r="G3743" s="90">
        <v>6357612898</v>
      </c>
      <c r="H3743" s="91">
        <v>14568</v>
      </c>
      <c r="I3743" s="89"/>
      <c r="J3743" s="89" t="s">
        <v>84</v>
      </c>
      <c r="K3743" s="89" t="s">
        <v>52</v>
      </c>
      <c r="L3743" s="89" t="s">
        <v>85</v>
      </c>
      <c r="M3743" s="89" t="s">
        <v>2769</v>
      </c>
      <c r="N3743" s="89" t="s">
        <v>197</v>
      </c>
      <c r="O3743" s="92" t="s">
        <v>9193</v>
      </c>
      <c r="P3743" s="93" t="s">
        <v>57</v>
      </c>
      <c r="Q3743" s="110" t="s">
        <v>5322</v>
      </c>
      <c r="R3743" s="94"/>
      <c r="S3743" s="95">
        <v>46168</v>
      </c>
      <c r="T3743" s="95" t="s">
        <v>5203</v>
      </c>
      <c r="U3743" s="95" t="s">
        <v>1125</v>
      </c>
      <c r="V3743" s="91">
        <v>46156</v>
      </c>
      <c r="W3743" s="91">
        <v>46164</v>
      </c>
      <c r="X3743" s="91">
        <v>46168</v>
      </c>
      <c r="Y3743" s="96"/>
      <c r="Z3743" s="89"/>
      <c r="AA3743" s="95"/>
      <c r="AB3743" s="89"/>
      <c r="AC3743" s="109"/>
      <c r="AD3743" s="89"/>
      <c r="AE3743" s="89"/>
      <c r="AF3743" s="191"/>
      <c r="AG3743" s="194"/>
      <c r="AH3743" s="193"/>
      <c r="AI3743" s="97"/>
      <c r="AJ3743" s="97"/>
      <c r="AK3743" s="97"/>
      <c r="AL3743" s="45" t="s">
        <v>67</v>
      </c>
      <c r="AM3743" s="160" t="str">
        <f>MONTH(B3743)&amp;"/"&amp;YEAR(B3743)</f>
        <v>3/2026</v>
      </c>
      <c r="AN3743" s="45">
        <f>WEEKNUM(B3743)-WEEKNUM(EOMONTH(B3743,-1)+1)+1</f>
        <v>4</v>
      </c>
      <c r="AO3743" s="45" t="str">
        <f>MONTH(R3743)&amp;"/"&amp;YEAR(R3743)</f>
        <v>1/1900</v>
      </c>
      <c r="AP3743" s="45" t="e">
        <f>WEEKNUM(R3743)-WEEKNUM(EOMONTH(R3743,-1)+1)+1</f>
        <v>#NUM!</v>
      </c>
      <c r="AQ3743" s="45">
        <f>IF(AU3743="S",IF(Q3743="1. Aceitou o programa",R3743-B3743,0),0)</f>
        <v>0</v>
      </c>
      <c r="AR3743" s="45">
        <f>IF(AU3743="S",IF(AND(S3743&lt;&gt;"",R3743&lt;&gt;""),S3743-R3743,0),0)</f>
        <v>0</v>
      </c>
      <c r="AS3743" s="45">
        <f>IF(AU3743="S",IF(Q3743="1. Aceitou o programa",IF(OR(X3743="Não se Aplica",X3743=""),IF(OR(W3743="Não se Aplica",W3743=""),0,W3743-V3743),AVERAGE(X3743-W3743,W3743-V3743)),0),0)</f>
        <v>0</v>
      </c>
      <c r="AT3743" s="45">
        <f>IF(AU3743="S",IF(AND(Q3743="1. Aceitou o programa",AB3743="Realizada"),IFERROR(IF(AA3743="",0,AA3743-R3743),0),0),0)</f>
        <v>0</v>
      </c>
      <c r="AU3743" s="45" t="str">
        <f>_xlfn.XLOOKUP(U3743,'Lista Suspensa'!$AA$20:$AA$23,'Lista Suspensa'!$AB$20:$AB$23,"N/A")</f>
        <v>S</v>
      </c>
    </row>
    <row r="3744" spans="1:47" ht="12" customHeight="1" x14ac:dyDescent="0.3">
      <c r="A3744" s="87" t="s">
        <v>47</v>
      </c>
      <c r="B3744" s="88">
        <v>46104</v>
      </c>
      <c r="C3744" s="89" t="s">
        <v>48</v>
      </c>
      <c r="D3744" s="89" t="s">
        <v>49</v>
      </c>
      <c r="E3744" s="189">
        <v>89195147</v>
      </c>
      <c r="F3744" s="197" t="s">
        <v>9194</v>
      </c>
      <c r="G3744" s="90">
        <v>15124432802</v>
      </c>
      <c r="H3744" s="91">
        <v>27641</v>
      </c>
      <c r="I3744" s="89"/>
      <c r="J3744" s="89" t="s">
        <v>51</v>
      </c>
      <c r="K3744" s="89" t="s">
        <v>52</v>
      </c>
      <c r="L3744" s="89" t="s">
        <v>85</v>
      </c>
      <c r="M3744" s="89" t="s">
        <v>1186</v>
      </c>
      <c r="N3744" s="89" t="s">
        <v>197</v>
      </c>
      <c r="O3744" s="92" t="s">
        <v>9195</v>
      </c>
      <c r="P3744" s="93" t="s">
        <v>57</v>
      </c>
      <c r="Q3744" s="110" t="s">
        <v>5322</v>
      </c>
      <c r="R3744" s="94"/>
      <c r="S3744" s="95">
        <v>46168</v>
      </c>
      <c r="T3744" s="95" t="s">
        <v>5203</v>
      </c>
      <c r="U3744" s="95" t="s">
        <v>1125</v>
      </c>
      <c r="V3744" s="91">
        <v>46156</v>
      </c>
      <c r="W3744" s="91">
        <v>46164</v>
      </c>
      <c r="X3744" s="91">
        <v>46168</v>
      </c>
      <c r="Y3744" s="96"/>
      <c r="Z3744" s="89"/>
      <c r="AA3744" s="95"/>
      <c r="AB3744" s="89"/>
      <c r="AC3744" s="109"/>
      <c r="AD3744" s="89"/>
      <c r="AE3744" s="89"/>
      <c r="AF3744" s="191"/>
      <c r="AG3744" s="194"/>
      <c r="AH3744" s="193"/>
      <c r="AI3744" s="97"/>
      <c r="AJ3744" s="97"/>
      <c r="AK3744" s="97"/>
      <c r="AL3744" s="45" t="s">
        <v>67</v>
      </c>
      <c r="AM3744" s="160" t="str">
        <f>MONTH(B3744)&amp;"/"&amp;YEAR(B3744)</f>
        <v>3/2026</v>
      </c>
      <c r="AN3744" s="45">
        <f>WEEKNUM(B3744)-WEEKNUM(EOMONTH(B3744,-1)+1)+1</f>
        <v>4</v>
      </c>
      <c r="AO3744" s="45" t="str">
        <f>MONTH(R3744)&amp;"/"&amp;YEAR(R3744)</f>
        <v>1/1900</v>
      </c>
      <c r="AP3744" s="45" t="e">
        <f>WEEKNUM(R3744)-WEEKNUM(EOMONTH(R3744,-1)+1)+1</f>
        <v>#NUM!</v>
      </c>
      <c r="AQ3744" s="45">
        <f>IF(AU3744="S",IF(Q3744="1. Aceitou o programa",R3744-B3744,0),0)</f>
        <v>0</v>
      </c>
      <c r="AR3744" s="45">
        <f>IF(AU3744="S",IF(AND(S3744&lt;&gt;"",R3744&lt;&gt;""),S3744-R3744,0),0)</f>
        <v>0</v>
      </c>
      <c r="AS3744" s="45">
        <f>IF(AU3744="S",IF(Q3744="1. Aceitou o programa",IF(OR(X3744="Não se Aplica",X3744=""),IF(OR(W3744="Não se Aplica",W3744=""),0,W3744-V3744),AVERAGE(X3744-W3744,W3744-V3744)),0),0)</f>
        <v>0</v>
      </c>
      <c r="AT3744" s="45">
        <f>IF(AU3744="S",IF(AND(Q3744="1. Aceitou o programa",AB3744="Realizada"),IFERROR(IF(AA3744="",0,AA3744-R3744),0),0),0)</f>
        <v>0</v>
      </c>
      <c r="AU3744" s="45" t="str">
        <f>_xlfn.XLOOKUP(U3744,'Lista Suspensa'!$AA$20:$AA$23,'Lista Suspensa'!$AB$20:$AB$23,"N/A")</f>
        <v>S</v>
      </c>
    </row>
    <row r="3745" spans="1:47" ht="12" customHeight="1" x14ac:dyDescent="0.3">
      <c r="A3745" s="87" t="s">
        <v>47</v>
      </c>
      <c r="B3745" s="88">
        <v>46104</v>
      </c>
      <c r="C3745" s="89" t="s">
        <v>48</v>
      </c>
      <c r="D3745" s="89" t="s">
        <v>49</v>
      </c>
      <c r="E3745" s="189">
        <v>92865732</v>
      </c>
      <c r="F3745" s="197" t="s">
        <v>9196</v>
      </c>
      <c r="G3745" s="90">
        <v>34797228814</v>
      </c>
      <c r="H3745" s="91">
        <v>31993</v>
      </c>
      <c r="I3745" s="89"/>
      <c r="J3745" s="89" t="s">
        <v>51</v>
      </c>
      <c r="K3745" s="89" t="s">
        <v>52</v>
      </c>
      <c r="L3745" s="89" t="s">
        <v>85</v>
      </c>
      <c r="M3745" s="89" t="s">
        <v>9197</v>
      </c>
      <c r="N3745" s="89" t="s">
        <v>137</v>
      </c>
      <c r="O3745" s="92" t="s">
        <v>9198</v>
      </c>
      <c r="P3745" s="93" t="s">
        <v>57</v>
      </c>
      <c r="Q3745" s="110" t="s">
        <v>5322</v>
      </c>
      <c r="R3745" s="94"/>
      <c r="S3745" s="95">
        <v>46168</v>
      </c>
      <c r="T3745" s="95" t="s">
        <v>5203</v>
      </c>
      <c r="U3745" s="95" t="s">
        <v>1125</v>
      </c>
      <c r="V3745" s="91">
        <v>46156</v>
      </c>
      <c r="W3745" s="91">
        <v>46164</v>
      </c>
      <c r="X3745" s="91">
        <v>46168</v>
      </c>
      <c r="Y3745" s="96"/>
      <c r="Z3745" s="89"/>
      <c r="AA3745" s="95"/>
      <c r="AB3745" s="89"/>
      <c r="AC3745" s="109"/>
      <c r="AD3745" s="89"/>
      <c r="AE3745" s="89"/>
      <c r="AF3745" s="191"/>
      <c r="AG3745" s="194"/>
      <c r="AH3745" s="193"/>
      <c r="AI3745" s="97"/>
      <c r="AJ3745" s="97"/>
      <c r="AK3745" s="97"/>
      <c r="AL3745" s="45" t="s">
        <v>67</v>
      </c>
      <c r="AM3745" s="160" t="str">
        <f>MONTH(B3745)&amp;"/"&amp;YEAR(B3745)</f>
        <v>3/2026</v>
      </c>
      <c r="AN3745" s="45">
        <f>WEEKNUM(B3745)-WEEKNUM(EOMONTH(B3745,-1)+1)+1</f>
        <v>4</v>
      </c>
      <c r="AO3745" s="45" t="str">
        <f>MONTH(R3745)&amp;"/"&amp;YEAR(R3745)</f>
        <v>1/1900</v>
      </c>
      <c r="AP3745" s="45" t="e">
        <f>WEEKNUM(R3745)-WEEKNUM(EOMONTH(R3745,-1)+1)+1</f>
        <v>#NUM!</v>
      </c>
      <c r="AQ3745" s="45">
        <f>IF(AU3745="S",IF(Q3745="1. Aceitou o programa",R3745-B3745,0),0)</f>
        <v>0</v>
      </c>
      <c r="AR3745" s="45">
        <f>IF(AU3745="S",IF(AND(S3745&lt;&gt;"",R3745&lt;&gt;""),S3745-R3745,0),0)</f>
        <v>0</v>
      </c>
      <c r="AS3745" s="45">
        <f>IF(AU3745="S",IF(Q3745="1. Aceitou o programa",IF(OR(X3745="Não se Aplica",X3745=""),IF(OR(W3745="Não se Aplica",W3745=""),0,W3745-V3745),AVERAGE(X3745-W3745,W3745-V3745)),0),0)</f>
        <v>0</v>
      </c>
      <c r="AT3745" s="45">
        <f>IF(AU3745="S",IF(AND(Q3745="1. Aceitou o programa",AB3745="Realizada"),IFERROR(IF(AA3745="",0,AA3745-R3745),0),0),0)</f>
        <v>0</v>
      </c>
      <c r="AU3745" s="45" t="str">
        <f>_xlfn.XLOOKUP(U3745,'Lista Suspensa'!$AA$20:$AA$23,'Lista Suspensa'!$AB$20:$AB$23,"N/A")</f>
        <v>S</v>
      </c>
    </row>
    <row r="3746" spans="1:47" ht="12" customHeight="1" x14ac:dyDescent="0.3">
      <c r="A3746" s="87" t="s">
        <v>47</v>
      </c>
      <c r="B3746" s="88">
        <v>46104</v>
      </c>
      <c r="C3746" s="89" t="s">
        <v>48</v>
      </c>
      <c r="D3746" s="89" t="s">
        <v>49</v>
      </c>
      <c r="E3746" s="189">
        <v>92946561</v>
      </c>
      <c r="F3746" s="197" t="s">
        <v>9199</v>
      </c>
      <c r="G3746" s="90">
        <v>13632092729</v>
      </c>
      <c r="H3746" s="91">
        <v>27275</v>
      </c>
      <c r="I3746" s="89"/>
      <c r="J3746" s="89" t="s">
        <v>51</v>
      </c>
      <c r="K3746" s="89" t="s">
        <v>76</v>
      </c>
      <c r="L3746" s="89" t="s">
        <v>95</v>
      </c>
      <c r="M3746" s="89" t="s">
        <v>577</v>
      </c>
      <c r="N3746" s="89" t="s">
        <v>344</v>
      </c>
      <c r="O3746" s="92" t="s">
        <v>9200</v>
      </c>
      <c r="P3746" s="93" t="s">
        <v>57</v>
      </c>
      <c r="Q3746" s="110" t="s">
        <v>5322</v>
      </c>
      <c r="R3746" s="94"/>
      <c r="S3746" s="95">
        <v>46168</v>
      </c>
      <c r="T3746" s="95" t="s">
        <v>5203</v>
      </c>
      <c r="U3746" s="95" t="s">
        <v>1125</v>
      </c>
      <c r="V3746" s="91">
        <v>46156</v>
      </c>
      <c r="W3746" s="91">
        <v>46164</v>
      </c>
      <c r="X3746" s="91">
        <v>46168</v>
      </c>
      <c r="Y3746" s="96"/>
      <c r="Z3746" s="89"/>
      <c r="AA3746" s="95"/>
      <c r="AB3746" s="89"/>
      <c r="AC3746" s="109"/>
      <c r="AD3746" s="89"/>
      <c r="AE3746" s="89"/>
      <c r="AF3746" s="191"/>
      <c r="AG3746" s="194"/>
      <c r="AH3746" s="193"/>
      <c r="AI3746" s="97"/>
      <c r="AJ3746" s="97"/>
      <c r="AK3746" s="97"/>
      <c r="AL3746" s="45" t="s">
        <v>67</v>
      </c>
      <c r="AM3746" s="160" t="str">
        <f>MONTH(B3746)&amp;"/"&amp;YEAR(B3746)</f>
        <v>3/2026</v>
      </c>
      <c r="AN3746" s="45">
        <f>WEEKNUM(B3746)-WEEKNUM(EOMONTH(B3746,-1)+1)+1</f>
        <v>4</v>
      </c>
      <c r="AO3746" s="45" t="str">
        <f>MONTH(R3746)&amp;"/"&amp;YEAR(R3746)</f>
        <v>1/1900</v>
      </c>
      <c r="AP3746" s="45" t="e">
        <f>WEEKNUM(R3746)-WEEKNUM(EOMONTH(R3746,-1)+1)+1</f>
        <v>#NUM!</v>
      </c>
      <c r="AQ3746" s="45">
        <f>IF(AU3746="S",IF(Q3746="1. Aceitou o programa",R3746-B3746,0),0)</f>
        <v>0</v>
      </c>
      <c r="AR3746" s="45">
        <f>IF(AU3746="S",IF(AND(S3746&lt;&gt;"",R3746&lt;&gt;""),S3746-R3746,0),0)</f>
        <v>0</v>
      </c>
      <c r="AS3746" s="45">
        <f>IF(AU3746="S",IF(Q3746="1. Aceitou o programa",IF(OR(X3746="Não se Aplica",X3746=""),IF(OR(W3746="Não se Aplica",W3746=""),0,W3746-V3746),AVERAGE(X3746-W3746,W3746-V3746)),0),0)</f>
        <v>0</v>
      </c>
      <c r="AT3746" s="45">
        <f>IF(AU3746="S",IF(AND(Q3746="1. Aceitou o programa",AB3746="Realizada"),IFERROR(IF(AA3746="",0,AA3746-R3746),0),0),0)</f>
        <v>0</v>
      </c>
      <c r="AU3746" s="45" t="str">
        <f>_xlfn.XLOOKUP(U3746,'Lista Suspensa'!$AA$20:$AA$23,'Lista Suspensa'!$AB$20:$AB$23,"N/A")</f>
        <v>S</v>
      </c>
    </row>
    <row r="3747" spans="1:47" ht="12" customHeight="1" x14ac:dyDescent="0.3">
      <c r="A3747" s="87" t="s">
        <v>47</v>
      </c>
      <c r="B3747" s="88">
        <v>46104</v>
      </c>
      <c r="C3747" s="89" t="s">
        <v>48</v>
      </c>
      <c r="D3747" s="89" t="s">
        <v>49</v>
      </c>
      <c r="E3747" s="189">
        <v>84262214</v>
      </c>
      <c r="F3747" s="197" t="s">
        <v>9201</v>
      </c>
      <c r="G3747" s="90">
        <v>17632281851</v>
      </c>
      <c r="H3747" s="91">
        <v>26524</v>
      </c>
      <c r="I3747" s="89"/>
      <c r="J3747" s="89" t="s">
        <v>51</v>
      </c>
      <c r="K3747" s="89" t="s">
        <v>52</v>
      </c>
      <c r="L3747" s="89" t="s">
        <v>85</v>
      </c>
      <c r="M3747" s="89" t="s">
        <v>149</v>
      </c>
      <c r="N3747" s="89" t="s">
        <v>137</v>
      </c>
      <c r="O3747" s="92" t="s">
        <v>9202</v>
      </c>
      <c r="P3747" s="93" t="s">
        <v>57</v>
      </c>
      <c r="Q3747" s="110" t="s">
        <v>58</v>
      </c>
      <c r="R3747" s="94">
        <v>46169</v>
      </c>
      <c r="S3747" s="95"/>
      <c r="T3747" s="95" t="s">
        <v>59</v>
      </c>
      <c r="U3747" s="95" t="s">
        <v>60</v>
      </c>
      <c r="V3747" s="91">
        <v>46147</v>
      </c>
      <c r="W3747" s="91">
        <v>46161</v>
      </c>
      <c r="X3747" s="91">
        <v>46168</v>
      </c>
      <c r="Y3747" s="96"/>
      <c r="Z3747" s="89" t="s">
        <v>2798</v>
      </c>
      <c r="AA3747" s="95"/>
      <c r="AB3747" s="89"/>
      <c r="AC3747" s="109"/>
      <c r="AD3747" s="89"/>
      <c r="AE3747" s="89"/>
      <c r="AF3747" s="191"/>
      <c r="AG3747" s="194" t="s">
        <v>9203</v>
      </c>
      <c r="AH3747" s="193"/>
      <c r="AI3747" s="97"/>
      <c r="AJ3747" s="97" t="s">
        <v>65</v>
      </c>
      <c r="AK3747" s="97" t="s">
        <v>66</v>
      </c>
      <c r="AL3747" s="45" t="s">
        <v>67</v>
      </c>
      <c r="AM3747" s="160" t="str">
        <f>MONTH(B3747)&amp;"/"&amp;YEAR(B3747)</f>
        <v>3/2026</v>
      </c>
      <c r="AN3747" s="45">
        <f>WEEKNUM(B3747)-WEEKNUM(EOMONTH(B3747,-1)+1)+1</f>
        <v>4</v>
      </c>
      <c r="AO3747" s="45" t="str">
        <f>MONTH(R3747)&amp;"/"&amp;YEAR(R3747)</f>
        <v>5/2026</v>
      </c>
      <c r="AP3747" s="45">
        <f>WEEKNUM(R3747)-WEEKNUM(EOMONTH(R3747,-1)+1)+1</f>
        <v>5</v>
      </c>
      <c r="AQ3747" s="45">
        <f>IF(AU3747="S",IF(Q3747="1. Aceitou o programa",R3747-B3747,0),0)</f>
        <v>65</v>
      </c>
      <c r="AR3747" s="45">
        <f>IF(AU3747="S",IF(AND(S3747&lt;&gt;"",R3747&lt;&gt;""),S3747-R3747,0),0)</f>
        <v>0</v>
      </c>
      <c r="AS3747" s="45">
        <f>IF(AU3747="S",IF(Q3747="1. Aceitou o programa",IF(OR(X3747="Não se Aplica",X3747=""),IF(OR(W3747="Não se Aplica",W3747=""),0,W3747-V3747),AVERAGE(X3747-W3747,W3747-V3747)),0),0)</f>
        <v>10.5</v>
      </c>
      <c r="AT3747" s="45">
        <f>IF(AU3747="S",IF(AND(Q3747="1. Aceitou o programa",AB3747="Realizada"),IFERROR(IF(AA3747="",0,AA3747-R3747),0),0),0)</f>
        <v>0</v>
      </c>
      <c r="AU3747" s="45" t="str">
        <f>_xlfn.XLOOKUP(U3747,'Lista Suspensa'!$AA$20:$AA$23,'Lista Suspensa'!$AB$20:$AB$23,"N/A")</f>
        <v>S</v>
      </c>
    </row>
    <row r="3748" spans="1:47" ht="12" customHeight="1" x14ac:dyDescent="0.3">
      <c r="A3748" s="87" t="s">
        <v>47</v>
      </c>
      <c r="B3748" s="88">
        <v>46104</v>
      </c>
      <c r="C3748" s="89" t="s">
        <v>48</v>
      </c>
      <c r="D3748" s="89" t="s">
        <v>49</v>
      </c>
      <c r="E3748" s="189">
        <v>89246916</v>
      </c>
      <c r="F3748" s="197" t="s">
        <v>9204</v>
      </c>
      <c r="G3748" s="90">
        <v>13103383703</v>
      </c>
      <c r="H3748" s="91">
        <v>32558</v>
      </c>
      <c r="I3748" s="89"/>
      <c r="J3748" s="89" t="s">
        <v>51</v>
      </c>
      <c r="K3748" s="89" t="s">
        <v>76</v>
      </c>
      <c r="L3748" s="89" t="s">
        <v>303</v>
      </c>
      <c r="M3748" s="89" t="s">
        <v>334</v>
      </c>
      <c r="N3748" s="89" t="s">
        <v>176</v>
      </c>
      <c r="O3748" s="92" t="s">
        <v>9205</v>
      </c>
      <c r="P3748" s="93" t="s">
        <v>57</v>
      </c>
      <c r="Q3748" s="110" t="s">
        <v>5322</v>
      </c>
      <c r="R3748" s="94"/>
      <c r="S3748" s="95">
        <v>46168</v>
      </c>
      <c r="T3748" s="95" t="s">
        <v>5203</v>
      </c>
      <c r="U3748" s="95" t="s">
        <v>1125</v>
      </c>
      <c r="V3748" s="91">
        <v>46156</v>
      </c>
      <c r="W3748" s="91">
        <v>46164</v>
      </c>
      <c r="X3748" s="91">
        <v>46168</v>
      </c>
      <c r="Y3748" s="96"/>
      <c r="Z3748" s="89"/>
      <c r="AA3748" s="95"/>
      <c r="AB3748" s="89"/>
      <c r="AC3748" s="109"/>
      <c r="AD3748" s="89"/>
      <c r="AE3748" s="89"/>
      <c r="AF3748" s="191"/>
      <c r="AG3748" s="194"/>
      <c r="AH3748" s="193"/>
      <c r="AI3748" s="97"/>
      <c r="AJ3748" s="97"/>
      <c r="AK3748" s="97"/>
      <c r="AL3748" s="45" t="s">
        <v>67</v>
      </c>
      <c r="AM3748" s="160" t="str">
        <f>MONTH(B3748)&amp;"/"&amp;YEAR(B3748)</f>
        <v>3/2026</v>
      </c>
      <c r="AN3748" s="45">
        <f>WEEKNUM(B3748)-WEEKNUM(EOMONTH(B3748,-1)+1)+1</f>
        <v>4</v>
      </c>
      <c r="AO3748" s="45" t="str">
        <f>MONTH(R3748)&amp;"/"&amp;YEAR(R3748)</f>
        <v>1/1900</v>
      </c>
      <c r="AP3748" s="45" t="e">
        <f>WEEKNUM(R3748)-WEEKNUM(EOMONTH(R3748,-1)+1)+1</f>
        <v>#NUM!</v>
      </c>
      <c r="AQ3748" s="45">
        <f>IF(AU3748="S",IF(Q3748="1. Aceitou o programa",R3748-B3748,0),0)</f>
        <v>0</v>
      </c>
      <c r="AR3748" s="45">
        <f>IF(AU3748="S",IF(AND(S3748&lt;&gt;"",R3748&lt;&gt;""),S3748-R3748,0),0)</f>
        <v>0</v>
      </c>
      <c r="AS3748" s="45">
        <f>IF(AU3748="S",IF(Q3748="1. Aceitou o programa",IF(OR(X3748="Não se Aplica",X3748=""),IF(OR(W3748="Não se Aplica",W3748=""),0,W3748-V3748),AVERAGE(X3748-W3748,W3748-V3748)),0),0)</f>
        <v>0</v>
      </c>
      <c r="AT3748" s="45">
        <f>IF(AU3748="S",IF(AND(Q3748="1. Aceitou o programa",AB3748="Realizada"),IFERROR(IF(AA3748="",0,AA3748-R3748),0),0),0)</f>
        <v>0</v>
      </c>
      <c r="AU3748" s="45" t="str">
        <f>_xlfn.XLOOKUP(U3748,'Lista Suspensa'!$AA$20:$AA$23,'Lista Suspensa'!$AB$20:$AB$23,"N/A")</f>
        <v>S</v>
      </c>
    </row>
    <row r="3749" spans="1:47" ht="12" customHeight="1" x14ac:dyDescent="0.3">
      <c r="A3749" s="87" t="s">
        <v>47</v>
      </c>
      <c r="B3749" s="88">
        <v>46104</v>
      </c>
      <c r="C3749" s="89" t="s">
        <v>48</v>
      </c>
      <c r="D3749" s="89" t="s">
        <v>49</v>
      </c>
      <c r="E3749" s="189">
        <v>89248698</v>
      </c>
      <c r="F3749" s="197" t="s">
        <v>9206</v>
      </c>
      <c r="G3749" s="90">
        <v>86617443420</v>
      </c>
      <c r="H3749" s="91">
        <v>26411</v>
      </c>
      <c r="I3749" s="89"/>
      <c r="J3749" s="89" t="s">
        <v>51</v>
      </c>
      <c r="K3749" s="89" t="s">
        <v>52</v>
      </c>
      <c r="L3749" s="89" t="s">
        <v>85</v>
      </c>
      <c r="M3749" s="89" t="s">
        <v>6081</v>
      </c>
      <c r="N3749" s="89" t="s">
        <v>150</v>
      </c>
      <c r="O3749" s="92" t="s">
        <v>9207</v>
      </c>
      <c r="P3749" s="93" t="s">
        <v>57</v>
      </c>
      <c r="Q3749" s="110" t="s">
        <v>5322</v>
      </c>
      <c r="R3749" s="94"/>
      <c r="S3749" s="95">
        <v>46168</v>
      </c>
      <c r="T3749" s="95" t="s">
        <v>5203</v>
      </c>
      <c r="U3749" s="95" t="s">
        <v>1125</v>
      </c>
      <c r="V3749" s="91">
        <v>46156</v>
      </c>
      <c r="W3749" s="91">
        <v>46164</v>
      </c>
      <c r="X3749" s="91">
        <v>46168</v>
      </c>
      <c r="Y3749" s="96"/>
      <c r="Z3749" s="89"/>
      <c r="AA3749" s="95"/>
      <c r="AB3749" s="89"/>
      <c r="AC3749" s="109"/>
      <c r="AD3749" s="89"/>
      <c r="AE3749" s="89"/>
      <c r="AF3749" s="191"/>
      <c r="AG3749" s="194"/>
      <c r="AH3749" s="193"/>
      <c r="AI3749" s="97"/>
      <c r="AJ3749" s="97"/>
      <c r="AK3749" s="97"/>
      <c r="AL3749" s="45" t="s">
        <v>67</v>
      </c>
      <c r="AM3749" s="160" t="str">
        <f>MONTH(B3749)&amp;"/"&amp;YEAR(B3749)</f>
        <v>3/2026</v>
      </c>
      <c r="AN3749" s="45">
        <f>WEEKNUM(B3749)-WEEKNUM(EOMONTH(B3749,-1)+1)+1</f>
        <v>4</v>
      </c>
      <c r="AO3749" s="45" t="str">
        <f>MONTH(R3749)&amp;"/"&amp;YEAR(R3749)</f>
        <v>1/1900</v>
      </c>
      <c r="AP3749" s="45" t="e">
        <f>WEEKNUM(R3749)-WEEKNUM(EOMONTH(R3749,-1)+1)+1</f>
        <v>#NUM!</v>
      </c>
      <c r="AQ3749" s="45">
        <f>IF(AU3749="S",IF(Q3749="1. Aceitou o programa",R3749-B3749,0),0)</f>
        <v>0</v>
      </c>
      <c r="AR3749" s="45">
        <f>IF(AU3749="S",IF(AND(S3749&lt;&gt;"",R3749&lt;&gt;""),S3749-R3749,0),0)</f>
        <v>0</v>
      </c>
      <c r="AS3749" s="45">
        <f>IF(AU3749="S",IF(Q3749="1. Aceitou o programa",IF(OR(X3749="Não se Aplica",X3749=""),IF(OR(W3749="Não se Aplica",W3749=""),0,W3749-V3749),AVERAGE(X3749-W3749,W3749-V3749)),0),0)</f>
        <v>0</v>
      </c>
      <c r="AT3749" s="45">
        <f>IF(AU3749="S",IF(AND(Q3749="1. Aceitou o programa",AB3749="Realizada"),IFERROR(IF(AA3749="",0,AA3749-R3749),0),0),0)</f>
        <v>0</v>
      </c>
      <c r="AU3749" s="45" t="str">
        <f>_xlfn.XLOOKUP(U3749,'Lista Suspensa'!$AA$20:$AA$23,'Lista Suspensa'!$AB$20:$AB$23,"N/A")</f>
        <v>S</v>
      </c>
    </row>
    <row r="3750" spans="1:47" ht="12" customHeight="1" x14ac:dyDescent="0.3">
      <c r="A3750" s="87" t="s">
        <v>47</v>
      </c>
      <c r="B3750" s="88">
        <v>46104</v>
      </c>
      <c r="C3750" s="89" t="s">
        <v>48</v>
      </c>
      <c r="D3750" s="89" t="s">
        <v>49</v>
      </c>
      <c r="E3750" s="189">
        <v>89252082</v>
      </c>
      <c r="F3750" s="197" t="s">
        <v>9208</v>
      </c>
      <c r="G3750" s="90">
        <v>50585460515</v>
      </c>
      <c r="H3750" s="91">
        <v>25081</v>
      </c>
      <c r="I3750" s="89"/>
      <c r="J3750" s="89" t="s">
        <v>84</v>
      </c>
      <c r="K3750" s="89" t="s">
        <v>52</v>
      </c>
      <c r="L3750" s="89" t="s">
        <v>53</v>
      </c>
      <c r="M3750" s="89" t="s">
        <v>9209</v>
      </c>
      <c r="N3750" s="89" t="s">
        <v>150</v>
      </c>
      <c r="O3750" s="92" t="s">
        <v>9210</v>
      </c>
      <c r="P3750" s="93" t="s">
        <v>57</v>
      </c>
      <c r="Q3750" s="110" t="s">
        <v>5322</v>
      </c>
      <c r="R3750" s="94"/>
      <c r="S3750" s="95">
        <v>46168</v>
      </c>
      <c r="T3750" s="95" t="s">
        <v>5203</v>
      </c>
      <c r="U3750" s="95" t="s">
        <v>1125</v>
      </c>
      <c r="V3750" s="91">
        <v>46156</v>
      </c>
      <c r="W3750" s="91">
        <v>46164</v>
      </c>
      <c r="X3750" s="91">
        <v>46168</v>
      </c>
      <c r="Y3750" s="96"/>
      <c r="Z3750" s="89"/>
      <c r="AA3750" s="95"/>
      <c r="AB3750" s="89"/>
      <c r="AC3750" s="109"/>
      <c r="AD3750" s="89"/>
      <c r="AE3750" s="89"/>
      <c r="AF3750" s="191"/>
      <c r="AG3750" s="194"/>
      <c r="AH3750" s="193"/>
      <c r="AI3750" s="97"/>
      <c r="AJ3750" s="97"/>
      <c r="AK3750" s="97"/>
      <c r="AL3750" s="45" t="s">
        <v>67</v>
      </c>
      <c r="AM3750" s="160" t="str">
        <f>MONTH(B3750)&amp;"/"&amp;YEAR(B3750)</f>
        <v>3/2026</v>
      </c>
      <c r="AN3750" s="45">
        <f>WEEKNUM(B3750)-WEEKNUM(EOMONTH(B3750,-1)+1)+1</f>
        <v>4</v>
      </c>
      <c r="AO3750" s="45" t="str">
        <f>MONTH(R3750)&amp;"/"&amp;YEAR(R3750)</f>
        <v>1/1900</v>
      </c>
      <c r="AP3750" s="45" t="e">
        <f>WEEKNUM(R3750)-WEEKNUM(EOMONTH(R3750,-1)+1)+1</f>
        <v>#NUM!</v>
      </c>
      <c r="AQ3750" s="45">
        <f>IF(AU3750="S",IF(Q3750="1. Aceitou o programa",R3750-B3750,0),0)</f>
        <v>0</v>
      </c>
      <c r="AR3750" s="45">
        <f>IF(AU3750="S",IF(AND(S3750&lt;&gt;"",R3750&lt;&gt;""),S3750-R3750,0),0)</f>
        <v>0</v>
      </c>
      <c r="AS3750" s="45">
        <f>IF(AU3750="S",IF(Q3750="1. Aceitou o programa",IF(OR(X3750="Não se Aplica",X3750=""),IF(OR(W3750="Não se Aplica",W3750=""),0,W3750-V3750),AVERAGE(X3750-W3750,W3750-V3750)),0),0)</f>
        <v>0</v>
      </c>
      <c r="AT3750" s="45">
        <f>IF(AU3750="S",IF(AND(Q3750="1. Aceitou o programa",AB3750="Realizada"),IFERROR(IF(AA3750="",0,AA3750-R3750),0),0),0)</f>
        <v>0</v>
      </c>
      <c r="AU3750" s="45" t="str">
        <f>_xlfn.XLOOKUP(U3750,'Lista Suspensa'!$AA$20:$AA$23,'Lista Suspensa'!$AB$20:$AB$23,"N/A")</f>
        <v>S</v>
      </c>
    </row>
    <row r="3751" spans="1:47" ht="12" customHeight="1" x14ac:dyDescent="0.3">
      <c r="A3751" s="87" t="s">
        <v>47</v>
      </c>
      <c r="B3751" s="88">
        <v>46104</v>
      </c>
      <c r="C3751" s="89" t="s">
        <v>48</v>
      </c>
      <c r="D3751" s="89" t="s">
        <v>49</v>
      </c>
      <c r="E3751" s="189">
        <v>89252011</v>
      </c>
      <c r="F3751" s="197" t="s">
        <v>9211</v>
      </c>
      <c r="G3751" s="90">
        <v>57271968415</v>
      </c>
      <c r="H3751" s="91">
        <v>25576</v>
      </c>
      <c r="I3751" s="89"/>
      <c r="J3751" s="89" t="s">
        <v>84</v>
      </c>
      <c r="K3751" s="89" t="s">
        <v>52</v>
      </c>
      <c r="L3751" s="89" t="s">
        <v>85</v>
      </c>
      <c r="M3751" s="89" t="s">
        <v>9212</v>
      </c>
      <c r="N3751" s="89" t="s">
        <v>150</v>
      </c>
      <c r="O3751" s="92" t="s">
        <v>9213</v>
      </c>
      <c r="P3751" s="93" t="s">
        <v>57</v>
      </c>
      <c r="Q3751" s="110" t="s">
        <v>5322</v>
      </c>
      <c r="R3751" s="94"/>
      <c r="S3751" s="95">
        <v>46168</v>
      </c>
      <c r="T3751" s="95" t="s">
        <v>5203</v>
      </c>
      <c r="U3751" s="95" t="s">
        <v>1125</v>
      </c>
      <c r="V3751" s="91">
        <v>46156</v>
      </c>
      <c r="W3751" s="91">
        <v>46164</v>
      </c>
      <c r="X3751" s="91">
        <v>46168</v>
      </c>
      <c r="Y3751" s="96"/>
      <c r="Z3751" s="89"/>
      <c r="AA3751" s="95"/>
      <c r="AB3751" s="89"/>
      <c r="AC3751" s="109"/>
      <c r="AD3751" s="89"/>
      <c r="AE3751" s="89"/>
      <c r="AF3751" s="191"/>
      <c r="AG3751" s="194"/>
      <c r="AH3751" s="193"/>
      <c r="AI3751" s="97"/>
      <c r="AJ3751" s="97"/>
      <c r="AK3751" s="97"/>
      <c r="AL3751" s="45" t="s">
        <v>67</v>
      </c>
      <c r="AM3751" s="160" t="str">
        <f>MONTH(B3751)&amp;"/"&amp;YEAR(B3751)</f>
        <v>3/2026</v>
      </c>
      <c r="AN3751" s="45">
        <f>WEEKNUM(B3751)-WEEKNUM(EOMONTH(B3751,-1)+1)+1</f>
        <v>4</v>
      </c>
      <c r="AO3751" s="45" t="str">
        <f>MONTH(R3751)&amp;"/"&amp;YEAR(R3751)</f>
        <v>1/1900</v>
      </c>
      <c r="AP3751" s="45" t="e">
        <f>WEEKNUM(R3751)-WEEKNUM(EOMONTH(R3751,-1)+1)+1</f>
        <v>#NUM!</v>
      </c>
      <c r="AQ3751" s="45">
        <f>IF(AU3751="S",IF(Q3751="1. Aceitou o programa",R3751-B3751,0),0)</f>
        <v>0</v>
      </c>
      <c r="AR3751" s="45">
        <f>IF(AU3751="S",IF(AND(S3751&lt;&gt;"",R3751&lt;&gt;""),S3751-R3751,0),0)</f>
        <v>0</v>
      </c>
      <c r="AS3751" s="45">
        <f>IF(AU3751="S",IF(Q3751="1. Aceitou o programa",IF(OR(X3751="Não se Aplica",X3751=""),IF(OR(W3751="Não se Aplica",W3751=""),0,W3751-V3751),AVERAGE(X3751-W3751,W3751-V3751)),0),0)</f>
        <v>0</v>
      </c>
      <c r="AT3751" s="45">
        <f>IF(AU3751="S",IF(AND(Q3751="1. Aceitou o programa",AB3751="Realizada"),IFERROR(IF(AA3751="",0,AA3751-R3751),0),0),0)</f>
        <v>0</v>
      </c>
      <c r="AU3751" s="45" t="str">
        <f>_xlfn.XLOOKUP(U3751,'Lista Suspensa'!$AA$20:$AA$23,'Lista Suspensa'!$AB$20:$AB$23,"N/A")</f>
        <v>S</v>
      </c>
    </row>
    <row r="3752" spans="1:47" ht="12" customHeight="1" x14ac:dyDescent="0.3">
      <c r="A3752" s="87" t="s">
        <v>47</v>
      </c>
      <c r="B3752" s="88">
        <v>46104</v>
      </c>
      <c r="C3752" s="89" t="s">
        <v>48</v>
      </c>
      <c r="D3752" s="89" t="s">
        <v>49</v>
      </c>
      <c r="E3752" s="189">
        <v>89252076</v>
      </c>
      <c r="F3752" s="197" t="s">
        <v>9214</v>
      </c>
      <c r="G3752" s="90">
        <v>22448577862</v>
      </c>
      <c r="H3752" s="91">
        <v>30337</v>
      </c>
      <c r="I3752" s="89"/>
      <c r="J3752" s="89" t="s">
        <v>84</v>
      </c>
      <c r="K3752" s="89" t="s">
        <v>52</v>
      </c>
      <c r="L3752" s="89" t="s">
        <v>85</v>
      </c>
      <c r="M3752" s="89" t="s">
        <v>5092</v>
      </c>
      <c r="N3752" s="89" t="s">
        <v>150</v>
      </c>
      <c r="O3752" s="92" t="s">
        <v>9215</v>
      </c>
      <c r="P3752" s="93" t="s">
        <v>57</v>
      </c>
      <c r="Q3752" s="110" t="s">
        <v>5322</v>
      </c>
      <c r="R3752" s="94"/>
      <c r="S3752" s="95">
        <v>46168</v>
      </c>
      <c r="T3752" s="95" t="s">
        <v>5203</v>
      </c>
      <c r="U3752" s="95" t="s">
        <v>1125</v>
      </c>
      <c r="V3752" s="91">
        <v>46156</v>
      </c>
      <c r="W3752" s="91">
        <v>46164</v>
      </c>
      <c r="X3752" s="91">
        <v>46168</v>
      </c>
      <c r="Y3752" s="96"/>
      <c r="Z3752" s="89"/>
      <c r="AA3752" s="95"/>
      <c r="AB3752" s="89"/>
      <c r="AC3752" s="109"/>
      <c r="AD3752" s="89"/>
      <c r="AE3752" s="89"/>
      <c r="AF3752" s="191"/>
      <c r="AG3752" s="194"/>
      <c r="AH3752" s="193"/>
      <c r="AI3752" s="97"/>
      <c r="AJ3752" s="97"/>
      <c r="AK3752" s="97"/>
      <c r="AL3752" s="45" t="s">
        <v>67</v>
      </c>
      <c r="AM3752" s="160" t="str">
        <f>MONTH(B3752)&amp;"/"&amp;YEAR(B3752)</f>
        <v>3/2026</v>
      </c>
      <c r="AN3752" s="45">
        <f>WEEKNUM(B3752)-WEEKNUM(EOMONTH(B3752,-1)+1)+1</f>
        <v>4</v>
      </c>
      <c r="AO3752" s="45" t="str">
        <f>MONTH(R3752)&amp;"/"&amp;YEAR(R3752)</f>
        <v>1/1900</v>
      </c>
      <c r="AP3752" s="45" t="e">
        <f>WEEKNUM(R3752)-WEEKNUM(EOMONTH(R3752,-1)+1)+1</f>
        <v>#NUM!</v>
      </c>
      <c r="AQ3752" s="45">
        <f>IF(AU3752="S",IF(Q3752="1. Aceitou o programa",R3752-B3752,0),0)</f>
        <v>0</v>
      </c>
      <c r="AR3752" s="45">
        <f>IF(AU3752="S",IF(AND(S3752&lt;&gt;"",R3752&lt;&gt;""),S3752-R3752,0),0)</f>
        <v>0</v>
      </c>
      <c r="AS3752" s="45">
        <f>IF(AU3752="S",IF(Q3752="1. Aceitou o programa",IF(OR(X3752="Não se Aplica",X3752=""),IF(OR(W3752="Não se Aplica",W3752=""),0,W3752-V3752),AVERAGE(X3752-W3752,W3752-V3752)),0),0)</f>
        <v>0</v>
      </c>
      <c r="AT3752" s="45">
        <f>IF(AU3752="S",IF(AND(Q3752="1. Aceitou o programa",AB3752="Realizada"),IFERROR(IF(AA3752="",0,AA3752-R3752),0),0),0)</f>
        <v>0</v>
      </c>
      <c r="AU3752" s="45" t="str">
        <f>_xlfn.XLOOKUP(U3752,'Lista Suspensa'!$AA$20:$AA$23,'Lista Suspensa'!$AB$20:$AB$23,"N/A")</f>
        <v>S</v>
      </c>
    </row>
    <row r="3753" spans="1:47" ht="12" customHeight="1" x14ac:dyDescent="0.3">
      <c r="A3753" s="87" t="s">
        <v>47</v>
      </c>
      <c r="B3753" s="88">
        <v>46104</v>
      </c>
      <c r="C3753" s="89" t="s">
        <v>48</v>
      </c>
      <c r="D3753" s="89" t="s">
        <v>49</v>
      </c>
      <c r="E3753" s="189">
        <v>82631134</v>
      </c>
      <c r="F3753" s="197" t="s">
        <v>9216</v>
      </c>
      <c r="G3753" s="90">
        <v>45065272832</v>
      </c>
      <c r="H3753" s="91">
        <v>36634</v>
      </c>
      <c r="I3753" s="89"/>
      <c r="J3753" s="89" t="s">
        <v>51</v>
      </c>
      <c r="K3753" s="89" t="s">
        <v>52</v>
      </c>
      <c r="L3753" s="89" t="s">
        <v>53</v>
      </c>
      <c r="M3753" s="89" t="s">
        <v>234</v>
      </c>
      <c r="N3753" s="89" t="s">
        <v>137</v>
      </c>
      <c r="O3753" s="92" t="s">
        <v>9217</v>
      </c>
      <c r="P3753" s="93" t="s">
        <v>57</v>
      </c>
      <c r="Q3753" s="110" t="s">
        <v>5322</v>
      </c>
      <c r="R3753" s="94"/>
      <c r="S3753" s="95">
        <v>46168</v>
      </c>
      <c r="T3753" s="95" t="s">
        <v>5203</v>
      </c>
      <c r="U3753" s="95" t="s">
        <v>1125</v>
      </c>
      <c r="V3753" s="91">
        <v>46156</v>
      </c>
      <c r="W3753" s="91">
        <v>46164</v>
      </c>
      <c r="X3753" s="91">
        <v>46168</v>
      </c>
      <c r="Y3753" s="96"/>
      <c r="Z3753" s="89"/>
      <c r="AA3753" s="95"/>
      <c r="AB3753" s="89"/>
      <c r="AC3753" s="109"/>
      <c r="AD3753" s="89"/>
      <c r="AE3753" s="89"/>
      <c r="AF3753" s="191"/>
      <c r="AG3753" s="194"/>
      <c r="AH3753" s="193"/>
      <c r="AI3753" s="97"/>
      <c r="AJ3753" s="97"/>
      <c r="AK3753" s="97"/>
      <c r="AL3753" s="45" t="s">
        <v>67</v>
      </c>
      <c r="AM3753" s="160" t="str">
        <f>MONTH(B3753)&amp;"/"&amp;YEAR(B3753)</f>
        <v>3/2026</v>
      </c>
      <c r="AN3753" s="45">
        <f>WEEKNUM(B3753)-WEEKNUM(EOMONTH(B3753,-1)+1)+1</f>
        <v>4</v>
      </c>
      <c r="AO3753" s="45" t="str">
        <f>MONTH(R3753)&amp;"/"&amp;YEAR(R3753)</f>
        <v>1/1900</v>
      </c>
      <c r="AP3753" s="45" t="e">
        <f>WEEKNUM(R3753)-WEEKNUM(EOMONTH(R3753,-1)+1)+1</f>
        <v>#NUM!</v>
      </c>
      <c r="AQ3753" s="45">
        <f>IF(AU3753="S",IF(Q3753="1. Aceitou o programa",R3753-B3753,0),0)</f>
        <v>0</v>
      </c>
      <c r="AR3753" s="45">
        <f>IF(AU3753="S",IF(AND(S3753&lt;&gt;"",R3753&lt;&gt;""),S3753-R3753,0),0)</f>
        <v>0</v>
      </c>
      <c r="AS3753" s="45">
        <f>IF(AU3753="S",IF(Q3753="1. Aceitou o programa",IF(OR(X3753="Não se Aplica",X3753=""),IF(OR(W3753="Não se Aplica",W3753=""),0,W3753-V3753),AVERAGE(X3753-W3753,W3753-V3753)),0),0)</f>
        <v>0</v>
      </c>
      <c r="AT3753" s="45">
        <f>IF(AU3753="S",IF(AND(Q3753="1. Aceitou o programa",AB3753="Realizada"),IFERROR(IF(AA3753="",0,AA3753-R3753),0),0),0)</f>
        <v>0</v>
      </c>
      <c r="AU3753" s="45" t="str">
        <f>_xlfn.XLOOKUP(U3753,'Lista Suspensa'!$AA$20:$AA$23,'Lista Suspensa'!$AB$20:$AB$23,"N/A")</f>
        <v>S</v>
      </c>
    </row>
    <row r="3754" spans="1:47" ht="12" customHeight="1" x14ac:dyDescent="0.3">
      <c r="A3754" s="87" t="s">
        <v>47</v>
      </c>
      <c r="B3754" s="88">
        <v>46104</v>
      </c>
      <c r="C3754" s="89" t="s">
        <v>48</v>
      </c>
      <c r="D3754" s="89" t="s">
        <v>49</v>
      </c>
      <c r="E3754" s="189">
        <v>89275040</v>
      </c>
      <c r="F3754" s="197" t="s">
        <v>9218</v>
      </c>
      <c r="G3754" s="90">
        <v>44949768816</v>
      </c>
      <c r="H3754" s="91">
        <v>40906</v>
      </c>
      <c r="I3754" s="89"/>
      <c r="J3754" s="89" t="s">
        <v>51</v>
      </c>
      <c r="K3754" s="89" t="s">
        <v>52</v>
      </c>
      <c r="L3754" s="89" t="s">
        <v>53</v>
      </c>
      <c r="M3754" s="89" t="s">
        <v>1233</v>
      </c>
      <c r="N3754" s="89" t="s">
        <v>150</v>
      </c>
      <c r="O3754" s="92" t="s">
        <v>9219</v>
      </c>
      <c r="P3754" s="93" t="s">
        <v>57</v>
      </c>
      <c r="Q3754" s="110" t="s">
        <v>5322</v>
      </c>
      <c r="R3754" s="94"/>
      <c r="S3754" s="95">
        <v>46168</v>
      </c>
      <c r="T3754" s="95" t="s">
        <v>5203</v>
      </c>
      <c r="U3754" s="95" t="s">
        <v>1125</v>
      </c>
      <c r="V3754" s="91">
        <v>46156</v>
      </c>
      <c r="W3754" s="91">
        <v>46164</v>
      </c>
      <c r="X3754" s="91">
        <v>46168</v>
      </c>
      <c r="Y3754" s="96"/>
      <c r="Z3754" s="89"/>
      <c r="AA3754" s="95"/>
      <c r="AB3754" s="89"/>
      <c r="AC3754" s="109"/>
      <c r="AD3754" s="89"/>
      <c r="AE3754" s="89"/>
      <c r="AF3754" s="191"/>
      <c r="AG3754" s="194"/>
      <c r="AH3754" s="193"/>
      <c r="AI3754" s="97"/>
      <c r="AJ3754" s="97"/>
      <c r="AK3754" s="97"/>
      <c r="AL3754" s="45" t="s">
        <v>67</v>
      </c>
      <c r="AM3754" s="160" t="str">
        <f>MONTH(B3754)&amp;"/"&amp;YEAR(B3754)</f>
        <v>3/2026</v>
      </c>
      <c r="AN3754" s="45">
        <f>WEEKNUM(B3754)-WEEKNUM(EOMONTH(B3754,-1)+1)+1</f>
        <v>4</v>
      </c>
      <c r="AO3754" s="45" t="str">
        <f>MONTH(R3754)&amp;"/"&amp;YEAR(R3754)</f>
        <v>1/1900</v>
      </c>
      <c r="AP3754" s="45" t="e">
        <f>WEEKNUM(R3754)-WEEKNUM(EOMONTH(R3754,-1)+1)+1</f>
        <v>#NUM!</v>
      </c>
      <c r="AQ3754" s="45">
        <f>IF(AU3754="S",IF(Q3754="1. Aceitou o programa",R3754-B3754,0),0)</f>
        <v>0</v>
      </c>
      <c r="AR3754" s="45">
        <f>IF(AU3754="S",IF(AND(S3754&lt;&gt;"",R3754&lt;&gt;""),S3754-R3754,0),0)</f>
        <v>0</v>
      </c>
      <c r="AS3754" s="45">
        <f>IF(AU3754="S",IF(Q3754="1. Aceitou o programa",IF(OR(X3754="Não se Aplica",X3754=""),IF(OR(W3754="Não se Aplica",W3754=""),0,W3754-V3754),AVERAGE(X3754-W3754,W3754-V3754)),0),0)</f>
        <v>0</v>
      </c>
      <c r="AT3754" s="45">
        <f>IF(AU3754="S",IF(AND(Q3754="1. Aceitou o programa",AB3754="Realizada"),IFERROR(IF(AA3754="",0,AA3754-R3754),0),0),0)</f>
        <v>0</v>
      </c>
      <c r="AU3754" s="45" t="str">
        <f>_xlfn.XLOOKUP(U3754,'Lista Suspensa'!$AA$20:$AA$23,'Lista Suspensa'!$AB$20:$AB$23,"N/A")</f>
        <v>S</v>
      </c>
    </row>
    <row r="3755" spans="1:47" ht="12" customHeight="1" x14ac:dyDescent="0.3">
      <c r="A3755" s="87" t="s">
        <v>47</v>
      </c>
      <c r="B3755" s="88">
        <v>46104</v>
      </c>
      <c r="C3755" s="89" t="s">
        <v>48</v>
      </c>
      <c r="D3755" s="89" t="s">
        <v>49</v>
      </c>
      <c r="E3755" s="189">
        <v>89289551</v>
      </c>
      <c r="F3755" s="197" t="s">
        <v>9220</v>
      </c>
      <c r="G3755" s="90">
        <v>37265286871</v>
      </c>
      <c r="H3755" s="91">
        <v>32793</v>
      </c>
      <c r="I3755" s="89"/>
      <c r="J3755" s="89" t="s">
        <v>51</v>
      </c>
      <c r="K3755" s="89" t="s">
        <v>9221</v>
      </c>
      <c r="L3755" s="89" t="s">
        <v>9222</v>
      </c>
      <c r="M3755" s="89" t="s">
        <v>9223</v>
      </c>
      <c r="N3755" s="89" t="s">
        <v>197</v>
      </c>
      <c r="O3755" s="92" t="s">
        <v>9224</v>
      </c>
      <c r="P3755" s="93" t="s">
        <v>57</v>
      </c>
      <c r="Q3755" s="110" t="s">
        <v>5322</v>
      </c>
      <c r="R3755" s="94"/>
      <c r="S3755" s="95">
        <v>46168</v>
      </c>
      <c r="T3755" s="95" t="s">
        <v>5203</v>
      </c>
      <c r="U3755" s="95" t="s">
        <v>1125</v>
      </c>
      <c r="V3755" s="91">
        <v>46156</v>
      </c>
      <c r="W3755" s="91">
        <v>46164</v>
      </c>
      <c r="X3755" s="91">
        <v>46168</v>
      </c>
      <c r="Y3755" s="96"/>
      <c r="Z3755" s="89"/>
      <c r="AA3755" s="95"/>
      <c r="AB3755" s="89"/>
      <c r="AC3755" s="109"/>
      <c r="AD3755" s="89"/>
      <c r="AE3755" s="89"/>
      <c r="AF3755" s="191"/>
      <c r="AG3755" s="194"/>
      <c r="AH3755" s="193"/>
      <c r="AI3755" s="97"/>
      <c r="AJ3755" s="97"/>
      <c r="AK3755" s="97"/>
      <c r="AL3755" s="45" t="s">
        <v>67</v>
      </c>
      <c r="AM3755" s="160" t="str">
        <f>MONTH(B3755)&amp;"/"&amp;YEAR(B3755)</f>
        <v>3/2026</v>
      </c>
      <c r="AN3755" s="45">
        <f>WEEKNUM(B3755)-WEEKNUM(EOMONTH(B3755,-1)+1)+1</f>
        <v>4</v>
      </c>
      <c r="AO3755" s="45" t="str">
        <f>MONTH(R3755)&amp;"/"&amp;YEAR(R3755)</f>
        <v>1/1900</v>
      </c>
      <c r="AP3755" s="45" t="e">
        <f>WEEKNUM(R3755)-WEEKNUM(EOMONTH(R3755,-1)+1)+1</f>
        <v>#NUM!</v>
      </c>
      <c r="AQ3755" s="45">
        <f>IF(AU3755="S",IF(Q3755="1. Aceitou o programa",R3755-B3755,0),0)</f>
        <v>0</v>
      </c>
      <c r="AR3755" s="45">
        <f>IF(AU3755="S",IF(AND(S3755&lt;&gt;"",R3755&lt;&gt;""),S3755-R3755,0),0)</f>
        <v>0</v>
      </c>
      <c r="AS3755" s="45">
        <f>IF(AU3755="S",IF(Q3755="1. Aceitou o programa",IF(OR(X3755="Não se Aplica",X3755=""),IF(OR(W3755="Não se Aplica",W3755=""),0,W3755-V3755),AVERAGE(X3755-W3755,W3755-V3755)),0),0)</f>
        <v>0</v>
      </c>
      <c r="AT3755" s="45">
        <f>IF(AU3755="S",IF(AND(Q3755="1. Aceitou o programa",AB3755="Realizada"),IFERROR(IF(AA3755="",0,AA3755-R3755),0),0),0)</f>
        <v>0</v>
      </c>
      <c r="AU3755" s="45" t="str">
        <f>_xlfn.XLOOKUP(U3755,'Lista Suspensa'!$AA$20:$AA$23,'Lista Suspensa'!$AB$20:$AB$23,"N/A")</f>
        <v>S</v>
      </c>
    </row>
    <row r="3756" spans="1:47" ht="12" customHeight="1" x14ac:dyDescent="0.3">
      <c r="A3756" s="87" t="s">
        <v>47</v>
      </c>
      <c r="B3756" s="88">
        <v>46104</v>
      </c>
      <c r="C3756" s="89" t="s">
        <v>48</v>
      </c>
      <c r="D3756" s="89" t="s">
        <v>49</v>
      </c>
      <c r="E3756" s="189">
        <v>93706766</v>
      </c>
      <c r="F3756" s="197" t="s">
        <v>9225</v>
      </c>
      <c r="G3756" s="90">
        <v>1265185808</v>
      </c>
      <c r="H3756" s="91">
        <v>22028</v>
      </c>
      <c r="I3756" s="89"/>
      <c r="J3756" s="89" t="s">
        <v>51</v>
      </c>
      <c r="K3756" s="89" t="s">
        <v>52</v>
      </c>
      <c r="L3756" s="89" t="s">
        <v>85</v>
      </c>
      <c r="M3756" s="89" t="s">
        <v>3428</v>
      </c>
      <c r="N3756" s="89" t="s">
        <v>150</v>
      </c>
      <c r="O3756" s="92" t="s">
        <v>9226</v>
      </c>
      <c r="P3756" s="93" t="s">
        <v>57</v>
      </c>
      <c r="Q3756" s="110" t="s">
        <v>5322</v>
      </c>
      <c r="R3756" s="94"/>
      <c r="S3756" s="95">
        <v>46168</v>
      </c>
      <c r="T3756" s="95" t="s">
        <v>5203</v>
      </c>
      <c r="U3756" s="95" t="s">
        <v>1125</v>
      </c>
      <c r="V3756" s="91">
        <v>46157</v>
      </c>
      <c r="W3756" s="91">
        <v>46164</v>
      </c>
      <c r="X3756" s="91">
        <v>46168</v>
      </c>
      <c r="Y3756" s="96" t="s">
        <v>5548</v>
      </c>
      <c r="Z3756" s="89"/>
      <c r="AA3756" s="95"/>
      <c r="AB3756" s="89"/>
      <c r="AC3756" s="109"/>
      <c r="AD3756" s="89"/>
      <c r="AE3756" s="89"/>
      <c r="AF3756" s="191"/>
      <c r="AG3756" s="194"/>
      <c r="AH3756" s="193"/>
      <c r="AI3756" s="97"/>
      <c r="AJ3756" s="97"/>
      <c r="AK3756" s="97"/>
      <c r="AL3756" s="45" t="s">
        <v>67</v>
      </c>
      <c r="AM3756" s="160" t="str">
        <f>MONTH(B3756)&amp;"/"&amp;YEAR(B3756)</f>
        <v>3/2026</v>
      </c>
      <c r="AN3756" s="45">
        <f>WEEKNUM(B3756)-WEEKNUM(EOMONTH(B3756,-1)+1)+1</f>
        <v>4</v>
      </c>
      <c r="AO3756" s="45" t="str">
        <f>MONTH(R3756)&amp;"/"&amp;YEAR(R3756)</f>
        <v>1/1900</v>
      </c>
      <c r="AP3756" s="45" t="e">
        <f>WEEKNUM(R3756)-WEEKNUM(EOMONTH(R3756,-1)+1)+1</f>
        <v>#NUM!</v>
      </c>
      <c r="AQ3756" s="45">
        <f>IF(AU3756="S",IF(Q3756="1. Aceitou o programa",R3756-B3756,0),0)</f>
        <v>0</v>
      </c>
      <c r="AR3756" s="45">
        <f>IF(AU3756="S",IF(AND(S3756&lt;&gt;"",R3756&lt;&gt;""),S3756-R3756,0),0)</f>
        <v>0</v>
      </c>
      <c r="AS3756" s="45">
        <f>IF(AU3756="S",IF(Q3756="1. Aceitou o programa",IF(OR(X3756="Não se Aplica",X3756=""),IF(OR(W3756="Não se Aplica",W3756=""),0,W3756-V3756),AVERAGE(X3756-W3756,W3756-V3756)),0),0)</f>
        <v>0</v>
      </c>
      <c r="AT3756" s="45">
        <f>IF(AU3756="S",IF(AND(Q3756="1. Aceitou o programa",AB3756="Realizada"),IFERROR(IF(AA3756="",0,AA3756-R3756),0),0),0)</f>
        <v>0</v>
      </c>
      <c r="AU3756" s="45" t="str">
        <f>_xlfn.XLOOKUP(U3756,'Lista Suspensa'!$AA$20:$AA$23,'Lista Suspensa'!$AB$20:$AB$23,"N/A")</f>
        <v>S</v>
      </c>
    </row>
    <row r="3757" spans="1:47" ht="12" customHeight="1" x14ac:dyDescent="0.3">
      <c r="A3757" s="87" t="s">
        <v>47</v>
      </c>
      <c r="B3757" s="88">
        <v>46104</v>
      </c>
      <c r="C3757" s="89" t="s">
        <v>48</v>
      </c>
      <c r="D3757" s="89" t="s">
        <v>49</v>
      </c>
      <c r="E3757" s="189">
        <v>89300395</v>
      </c>
      <c r="F3757" s="197" t="s">
        <v>9227</v>
      </c>
      <c r="G3757" s="90">
        <v>35856763831</v>
      </c>
      <c r="H3757" s="91">
        <v>32261</v>
      </c>
      <c r="I3757" s="89"/>
      <c r="J3757" s="89" t="s">
        <v>51</v>
      </c>
      <c r="K3757" s="89" t="s">
        <v>52</v>
      </c>
      <c r="L3757" s="89" t="s">
        <v>85</v>
      </c>
      <c r="M3757" s="89" t="s">
        <v>513</v>
      </c>
      <c r="N3757" s="89" t="s">
        <v>150</v>
      </c>
      <c r="O3757" s="92" t="s">
        <v>9228</v>
      </c>
      <c r="P3757" s="93" t="s">
        <v>57</v>
      </c>
      <c r="Q3757" s="110" t="s">
        <v>5322</v>
      </c>
      <c r="R3757" s="94"/>
      <c r="S3757" s="95">
        <v>46168</v>
      </c>
      <c r="T3757" s="95" t="s">
        <v>5203</v>
      </c>
      <c r="U3757" s="95" t="s">
        <v>1125</v>
      </c>
      <c r="V3757" s="91">
        <v>46156</v>
      </c>
      <c r="W3757" s="91">
        <v>46164</v>
      </c>
      <c r="X3757" s="91">
        <v>46168</v>
      </c>
      <c r="Y3757" s="96"/>
      <c r="Z3757" s="89"/>
      <c r="AA3757" s="95"/>
      <c r="AB3757" s="89"/>
      <c r="AC3757" s="109"/>
      <c r="AD3757" s="89"/>
      <c r="AE3757" s="89"/>
      <c r="AF3757" s="191"/>
      <c r="AG3757" s="194"/>
      <c r="AH3757" s="193"/>
      <c r="AI3757" s="97"/>
      <c r="AJ3757" s="97"/>
      <c r="AK3757" s="97"/>
      <c r="AL3757" s="45" t="s">
        <v>67</v>
      </c>
      <c r="AM3757" s="160" t="str">
        <f>MONTH(B3757)&amp;"/"&amp;YEAR(B3757)</f>
        <v>3/2026</v>
      </c>
      <c r="AN3757" s="45">
        <f>WEEKNUM(B3757)-WEEKNUM(EOMONTH(B3757,-1)+1)+1</f>
        <v>4</v>
      </c>
      <c r="AO3757" s="45" t="str">
        <f>MONTH(R3757)&amp;"/"&amp;YEAR(R3757)</f>
        <v>1/1900</v>
      </c>
      <c r="AP3757" s="45" t="e">
        <f>WEEKNUM(R3757)-WEEKNUM(EOMONTH(R3757,-1)+1)+1</f>
        <v>#NUM!</v>
      </c>
      <c r="AQ3757" s="45">
        <f>IF(AU3757="S",IF(Q3757="1. Aceitou o programa",R3757-B3757,0),0)</f>
        <v>0</v>
      </c>
      <c r="AR3757" s="45">
        <f>IF(AU3757="S",IF(AND(S3757&lt;&gt;"",R3757&lt;&gt;""),S3757-R3757,0),0)</f>
        <v>0</v>
      </c>
      <c r="AS3757" s="45">
        <f>IF(AU3757="S",IF(Q3757="1. Aceitou o programa",IF(OR(X3757="Não se Aplica",X3757=""),IF(OR(W3757="Não se Aplica",W3757=""),0,W3757-V3757),AVERAGE(X3757-W3757,W3757-V3757)),0),0)</f>
        <v>0</v>
      </c>
      <c r="AT3757" s="45">
        <f>IF(AU3757="S",IF(AND(Q3757="1. Aceitou o programa",AB3757="Realizada"),IFERROR(IF(AA3757="",0,AA3757-R3757),0),0),0)</f>
        <v>0</v>
      </c>
      <c r="AU3757" s="45" t="str">
        <f>_xlfn.XLOOKUP(U3757,'Lista Suspensa'!$AA$20:$AA$23,'Lista Suspensa'!$AB$20:$AB$23,"N/A")</f>
        <v>S</v>
      </c>
    </row>
    <row r="3758" spans="1:47" ht="12" customHeight="1" x14ac:dyDescent="0.3">
      <c r="A3758" s="87" t="s">
        <v>47</v>
      </c>
      <c r="B3758" s="88">
        <v>46104</v>
      </c>
      <c r="C3758" s="89" t="s">
        <v>48</v>
      </c>
      <c r="D3758" s="89" t="s">
        <v>49</v>
      </c>
      <c r="E3758" s="189">
        <v>89300998</v>
      </c>
      <c r="F3758" s="197" t="s">
        <v>9229</v>
      </c>
      <c r="G3758" s="90">
        <v>42570707813</v>
      </c>
      <c r="H3758" s="91">
        <v>34379</v>
      </c>
      <c r="I3758" s="89"/>
      <c r="J3758" s="89" t="s">
        <v>51</v>
      </c>
      <c r="K3758" s="89" t="s">
        <v>52</v>
      </c>
      <c r="L3758" s="89" t="s">
        <v>85</v>
      </c>
      <c r="M3758" s="89" t="s">
        <v>921</v>
      </c>
      <c r="N3758" s="89" t="s">
        <v>137</v>
      </c>
      <c r="O3758" s="92" t="s">
        <v>9230</v>
      </c>
      <c r="P3758" s="93" t="s">
        <v>57</v>
      </c>
      <c r="Q3758" s="110" t="s">
        <v>5322</v>
      </c>
      <c r="R3758" s="94"/>
      <c r="S3758" s="95">
        <v>46168</v>
      </c>
      <c r="T3758" s="95" t="s">
        <v>5203</v>
      </c>
      <c r="U3758" s="95" t="s">
        <v>1125</v>
      </c>
      <c r="V3758" s="91">
        <v>46156</v>
      </c>
      <c r="W3758" s="91">
        <v>46164</v>
      </c>
      <c r="X3758" s="91">
        <v>46168</v>
      </c>
      <c r="Y3758" s="96"/>
      <c r="Z3758" s="89"/>
      <c r="AA3758" s="95"/>
      <c r="AB3758" s="89"/>
      <c r="AC3758" s="109"/>
      <c r="AD3758" s="89"/>
      <c r="AE3758" s="89"/>
      <c r="AF3758" s="191"/>
      <c r="AG3758" s="194"/>
      <c r="AH3758" s="193"/>
      <c r="AI3758" s="97"/>
      <c r="AJ3758" s="97"/>
      <c r="AK3758" s="97"/>
      <c r="AL3758" s="45" t="s">
        <v>67</v>
      </c>
      <c r="AM3758" s="160" t="str">
        <f>MONTH(B3758)&amp;"/"&amp;YEAR(B3758)</f>
        <v>3/2026</v>
      </c>
      <c r="AN3758" s="45">
        <f>WEEKNUM(B3758)-WEEKNUM(EOMONTH(B3758,-1)+1)+1</f>
        <v>4</v>
      </c>
      <c r="AO3758" s="45" t="str">
        <f>MONTH(R3758)&amp;"/"&amp;YEAR(R3758)</f>
        <v>1/1900</v>
      </c>
      <c r="AP3758" s="45" t="e">
        <f>WEEKNUM(R3758)-WEEKNUM(EOMONTH(R3758,-1)+1)+1</f>
        <v>#NUM!</v>
      </c>
      <c r="AQ3758" s="45">
        <f>IF(AU3758="S",IF(Q3758="1. Aceitou o programa",R3758-B3758,0),0)</f>
        <v>0</v>
      </c>
      <c r="AR3758" s="45">
        <f>IF(AU3758="S",IF(AND(S3758&lt;&gt;"",R3758&lt;&gt;""),S3758-R3758,0),0)</f>
        <v>0</v>
      </c>
      <c r="AS3758" s="45">
        <f>IF(AU3758="S",IF(Q3758="1. Aceitou o programa",IF(OR(X3758="Não se Aplica",X3758=""),IF(OR(W3758="Não se Aplica",W3758=""),0,W3758-V3758),AVERAGE(X3758-W3758,W3758-V3758)),0),0)</f>
        <v>0</v>
      </c>
      <c r="AT3758" s="45">
        <f>IF(AU3758="S",IF(AND(Q3758="1. Aceitou o programa",AB3758="Realizada"),IFERROR(IF(AA3758="",0,AA3758-R3758),0),0),0)</f>
        <v>0</v>
      </c>
      <c r="AU3758" s="45" t="str">
        <f>_xlfn.XLOOKUP(U3758,'Lista Suspensa'!$AA$20:$AA$23,'Lista Suspensa'!$AB$20:$AB$23,"N/A")</f>
        <v>S</v>
      </c>
    </row>
    <row r="3759" spans="1:47" ht="12" customHeight="1" x14ac:dyDescent="0.3">
      <c r="A3759" s="87" t="s">
        <v>47</v>
      </c>
      <c r="B3759" s="88">
        <v>46104</v>
      </c>
      <c r="C3759" s="89" t="s">
        <v>48</v>
      </c>
      <c r="D3759" s="89" t="s">
        <v>49</v>
      </c>
      <c r="E3759" s="189">
        <v>89319394</v>
      </c>
      <c r="F3759" s="197" t="s">
        <v>9231</v>
      </c>
      <c r="G3759" s="90">
        <v>4778781805</v>
      </c>
      <c r="H3759" s="91">
        <v>24596</v>
      </c>
      <c r="I3759" s="89"/>
      <c r="J3759" s="89" t="s">
        <v>84</v>
      </c>
      <c r="K3759" s="89" t="s">
        <v>52</v>
      </c>
      <c r="L3759" s="89" t="s">
        <v>85</v>
      </c>
      <c r="M3759" s="89" t="s">
        <v>3040</v>
      </c>
      <c r="N3759" s="89" t="s">
        <v>449</v>
      </c>
      <c r="O3759" s="92" t="s">
        <v>9232</v>
      </c>
      <c r="P3759" s="93" t="s">
        <v>57</v>
      </c>
      <c r="Q3759" s="110" t="s">
        <v>5322</v>
      </c>
      <c r="R3759" s="94"/>
      <c r="S3759" s="95">
        <v>46168</v>
      </c>
      <c r="T3759" s="95" t="s">
        <v>5203</v>
      </c>
      <c r="U3759" s="95" t="s">
        <v>1125</v>
      </c>
      <c r="V3759" s="91">
        <v>46156</v>
      </c>
      <c r="W3759" s="91">
        <v>46164</v>
      </c>
      <c r="X3759" s="91">
        <v>46168</v>
      </c>
      <c r="Y3759" s="96"/>
      <c r="Z3759" s="89"/>
      <c r="AA3759" s="95"/>
      <c r="AB3759" s="89"/>
      <c r="AC3759" s="109"/>
      <c r="AD3759" s="89"/>
      <c r="AE3759" s="89"/>
      <c r="AF3759" s="191"/>
      <c r="AG3759" s="194"/>
      <c r="AH3759" s="193"/>
      <c r="AI3759" s="97"/>
      <c r="AJ3759" s="97"/>
      <c r="AK3759" s="97"/>
      <c r="AL3759" s="45" t="s">
        <v>67</v>
      </c>
      <c r="AM3759" s="160" t="str">
        <f>MONTH(B3759)&amp;"/"&amp;YEAR(B3759)</f>
        <v>3/2026</v>
      </c>
      <c r="AN3759" s="45">
        <f>WEEKNUM(B3759)-WEEKNUM(EOMONTH(B3759,-1)+1)+1</f>
        <v>4</v>
      </c>
      <c r="AO3759" s="45" t="str">
        <f>MONTH(R3759)&amp;"/"&amp;YEAR(R3759)</f>
        <v>1/1900</v>
      </c>
      <c r="AP3759" s="45" t="e">
        <f>WEEKNUM(R3759)-WEEKNUM(EOMONTH(R3759,-1)+1)+1</f>
        <v>#NUM!</v>
      </c>
      <c r="AQ3759" s="45">
        <f>IF(AU3759="S",IF(Q3759="1. Aceitou o programa",R3759-B3759,0),0)</f>
        <v>0</v>
      </c>
      <c r="AR3759" s="45">
        <f>IF(AU3759="S",IF(AND(S3759&lt;&gt;"",R3759&lt;&gt;""),S3759-R3759,0),0)</f>
        <v>0</v>
      </c>
      <c r="AS3759" s="45">
        <f>IF(AU3759="S",IF(Q3759="1. Aceitou o programa",IF(OR(X3759="Não se Aplica",X3759=""),IF(OR(W3759="Não se Aplica",W3759=""),0,W3759-V3759),AVERAGE(X3759-W3759,W3759-V3759)),0),0)</f>
        <v>0</v>
      </c>
      <c r="AT3759" s="45">
        <f>IF(AU3759="S",IF(AND(Q3759="1. Aceitou o programa",AB3759="Realizada"),IFERROR(IF(AA3759="",0,AA3759-R3759),0),0),0)</f>
        <v>0</v>
      </c>
      <c r="AU3759" s="45" t="str">
        <f>_xlfn.XLOOKUP(U3759,'Lista Suspensa'!$AA$20:$AA$23,'Lista Suspensa'!$AB$20:$AB$23,"N/A")</f>
        <v>S</v>
      </c>
    </row>
    <row r="3760" spans="1:47" ht="12" customHeight="1" x14ac:dyDescent="0.3">
      <c r="A3760" s="87" t="s">
        <v>47</v>
      </c>
      <c r="B3760" s="88">
        <v>46104</v>
      </c>
      <c r="C3760" s="89" t="s">
        <v>48</v>
      </c>
      <c r="D3760" s="89" t="s">
        <v>49</v>
      </c>
      <c r="E3760" s="189">
        <v>89319419</v>
      </c>
      <c r="F3760" s="197" t="s">
        <v>9233</v>
      </c>
      <c r="G3760" s="90">
        <v>33199121861</v>
      </c>
      <c r="H3760" s="91">
        <v>24721</v>
      </c>
      <c r="I3760" s="89"/>
      <c r="J3760" s="89" t="s">
        <v>51</v>
      </c>
      <c r="K3760" s="89" t="s">
        <v>52</v>
      </c>
      <c r="L3760" s="89" t="s">
        <v>85</v>
      </c>
      <c r="M3760" s="89" t="s">
        <v>7974</v>
      </c>
      <c r="N3760" s="89" t="s">
        <v>137</v>
      </c>
      <c r="O3760" s="92" t="s">
        <v>9234</v>
      </c>
      <c r="P3760" s="93" t="s">
        <v>57</v>
      </c>
      <c r="Q3760" s="110" t="s">
        <v>5322</v>
      </c>
      <c r="R3760" s="94"/>
      <c r="S3760" s="95">
        <v>46168</v>
      </c>
      <c r="T3760" s="95" t="s">
        <v>5203</v>
      </c>
      <c r="U3760" s="95" t="s">
        <v>1125</v>
      </c>
      <c r="V3760" s="91">
        <v>46156</v>
      </c>
      <c r="W3760" s="91">
        <v>46164</v>
      </c>
      <c r="X3760" s="91">
        <v>46168</v>
      </c>
      <c r="Y3760" s="96"/>
      <c r="Z3760" s="89"/>
      <c r="AA3760" s="95"/>
      <c r="AB3760" s="89"/>
      <c r="AC3760" s="109"/>
      <c r="AD3760" s="89"/>
      <c r="AE3760" s="89"/>
      <c r="AF3760" s="191"/>
      <c r="AG3760" s="194"/>
      <c r="AH3760" s="193"/>
      <c r="AI3760" s="97"/>
      <c r="AJ3760" s="97"/>
      <c r="AK3760" s="97"/>
      <c r="AL3760" s="45" t="s">
        <v>67</v>
      </c>
      <c r="AM3760" s="160" t="str">
        <f>MONTH(B3760)&amp;"/"&amp;YEAR(B3760)</f>
        <v>3/2026</v>
      </c>
      <c r="AN3760" s="45">
        <f>WEEKNUM(B3760)-WEEKNUM(EOMONTH(B3760,-1)+1)+1</f>
        <v>4</v>
      </c>
      <c r="AO3760" s="45" t="str">
        <f>MONTH(R3760)&amp;"/"&amp;YEAR(R3760)</f>
        <v>1/1900</v>
      </c>
      <c r="AP3760" s="45" t="e">
        <f>WEEKNUM(R3760)-WEEKNUM(EOMONTH(R3760,-1)+1)+1</f>
        <v>#NUM!</v>
      </c>
      <c r="AQ3760" s="45">
        <f>IF(AU3760="S",IF(Q3760="1. Aceitou o programa",R3760-B3760,0),0)</f>
        <v>0</v>
      </c>
      <c r="AR3760" s="45">
        <f>IF(AU3760="S",IF(AND(S3760&lt;&gt;"",R3760&lt;&gt;""),S3760-R3760,0),0)</f>
        <v>0</v>
      </c>
      <c r="AS3760" s="45">
        <f>IF(AU3760="S",IF(Q3760="1. Aceitou o programa",IF(OR(X3760="Não se Aplica",X3760=""),IF(OR(W3760="Não se Aplica",W3760=""),0,W3760-V3760),AVERAGE(X3760-W3760,W3760-V3760)),0),0)</f>
        <v>0</v>
      </c>
      <c r="AT3760" s="45">
        <f>IF(AU3760="S",IF(AND(Q3760="1. Aceitou o programa",AB3760="Realizada"),IFERROR(IF(AA3760="",0,AA3760-R3760),0),0),0)</f>
        <v>0</v>
      </c>
      <c r="AU3760" s="45" t="str">
        <f>_xlfn.XLOOKUP(U3760,'Lista Suspensa'!$AA$20:$AA$23,'Lista Suspensa'!$AB$20:$AB$23,"N/A")</f>
        <v>S</v>
      </c>
    </row>
    <row r="3761" spans="1:47" ht="12" customHeight="1" x14ac:dyDescent="0.3">
      <c r="A3761" s="87" t="s">
        <v>47</v>
      </c>
      <c r="B3761" s="88">
        <v>46104</v>
      </c>
      <c r="C3761" s="89" t="s">
        <v>48</v>
      </c>
      <c r="D3761" s="89" t="s">
        <v>49</v>
      </c>
      <c r="E3761" s="189">
        <v>89328275</v>
      </c>
      <c r="F3761" s="197" t="s">
        <v>9235</v>
      </c>
      <c r="G3761" s="90">
        <v>31385424842</v>
      </c>
      <c r="H3761" s="91">
        <v>30901</v>
      </c>
      <c r="I3761" s="89"/>
      <c r="J3761" s="89" t="s">
        <v>84</v>
      </c>
      <c r="K3761" s="89" t="s">
        <v>52</v>
      </c>
      <c r="L3761" s="89" t="s">
        <v>85</v>
      </c>
      <c r="M3761" s="89" t="s">
        <v>3870</v>
      </c>
      <c r="N3761" s="89" t="s">
        <v>137</v>
      </c>
      <c r="O3761" s="92" t="s">
        <v>9236</v>
      </c>
      <c r="P3761" s="93" t="s">
        <v>57</v>
      </c>
      <c r="Q3761" s="110" t="s">
        <v>5322</v>
      </c>
      <c r="R3761" s="94"/>
      <c r="S3761" s="95">
        <v>46168</v>
      </c>
      <c r="T3761" s="95" t="s">
        <v>5203</v>
      </c>
      <c r="U3761" s="95" t="s">
        <v>1125</v>
      </c>
      <c r="V3761" s="91">
        <v>46156</v>
      </c>
      <c r="W3761" s="91">
        <v>46164</v>
      </c>
      <c r="X3761" s="91">
        <v>46168</v>
      </c>
      <c r="Y3761" s="96"/>
      <c r="Z3761" s="89"/>
      <c r="AA3761" s="95"/>
      <c r="AB3761" s="89"/>
      <c r="AC3761" s="109"/>
      <c r="AD3761" s="89"/>
      <c r="AE3761" s="89"/>
      <c r="AF3761" s="191"/>
      <c r="AG3761" s="194"/>
      <c r="AH3761" s="193"/>
      <c r="AI3761" s="97"/>
      <c r="AJ3761" s="97"/>
      <c r="AK3761" s="97"/>
      <c r="AL3761" s="45" t="s">
        <v>67</v>
      </c>
      <c r="AM3761" s="160" t="str">
        <f>MONTH(B3761)&amp;"/"&amp;YEAR(B3761)</f>
        <v>3/2026</v>
      </c>
      <c r="AN3761" s="45">
        <f>WEEKNUM(B3761)-WEEKNUM(EOMONTH(B3761,-1)+1)+1</f>
        <v>4</v>
      </c>
      <c r="AO3761" s="45" t="str">
        <f>MONTH(R3761)&amp;"/"&amp;YEAR(R3761)</f>
        <v>1/1900</v>
      </c>
      <c r="AP3761" s="45" t="e">
        <f>WEEKNUM(R3761)-WEEKNUM(EOMONTH(R3761,-1)+1)+1</f>
        <v>#NUM!</v>
      </c>
      <c r="AQ3761" s="45">
        <f>IF(AU3761="S",IF(Q3761="1. Aceitou o programa",R3761-B3761,0),0)</f>
        <v>0</v>
      </c>
      <c r="AR3761" s="45">
        <f>IF(AU3761="S",IF(AND(S3761&lt;&gt;"",R3761&lt;&gt;""),S3761-R3761,0),0)</f>
        <v>0</v>
      </c>
      <c r="AS3761" s="45">
        <f>IF(AU3761="S",IF(Q3761="1. Aceitou o programa",IF(OR(X3761="Não se Aplica",X3761=""),IF(OR(W3761="Não se Aplica",W3761=""),0,W3761-V3761),AVERAGE(X3761-W3761,W3761-V3761)),0),0)</f>
        <v>0</v>
      </c>
      <c r="AT3761" s="45">
        <f>IF(AU3761="S",IF(AND(Q3761="1. Aceitou o programa",AB3761="Realizada"),IFERROR(IF(AA3761="",0,AA3761-R3761),0),0),0)</f>
        <v>0</v>
      </c>
      <c r="AU3761" s="45" t="str">
        <f>_xlfn.XLOOKUP(U3761,'Lista Suspensa'!$AA$20:$AA$23,'Lista Suspensa'!$AB$20:$AB$23,"N/A")</f>
        <v>S</v>
      </c>
    </row>
    <row r="3762" spans="1:47" ht="12" customHeight="1" x14ac:dyDescent="0.3">
      <c r="A3762" s="87" t="s">
        <v>47</v>
      </c>
      <c r="B3762" s="88">
        <v>46104</v>
      </c>
      <c r="C3762" s="89" t="s">
        <v>48</v>
      </c>
      <c r="D3762" s="89" t="s">
        <v>49</v>
      </c>
      <c r="E3762" s="189">
        <v>89329500</v>
      </c>
      <c r="F3762" s="197" t="s">
        <v>9237</v>
      </c>
      <c r="G3762" s="90">
        <v>7674757803</v>
      </c>
      <c r="H3762" s="91">
        <v>24134</v>
      </c>
      <c r="I3762" s="89"/>
      <c r="J3762" s="89" t="s">
        <v>51</v>
      </c>
      <c r="K3762" s="89" t="s">
        <v>52</v>
      </c>
      <c r="L3762" s="89" t="s">
        <v>85</v>
      </c>
      <c r="M3762" s="89" t="s">
        <v>8891</v>
      </c>
      <c r="N3762" s="89" t="s">
        <v>150</v>
      </c>
      <c r="O3762" s="92" t="s">
        <v>9238</v>
      </c>
      <c r="P3762" s="93" t="s">
        <v>57</v>
      </c>
      <c r="Q3762" s="110" t="s">
        <v>5322</v>
      </c>
      <c r="R3762" s="94"/>
      <c r="S3762" s="95">
        <v>46168</v>
      </c>
      <c r="T3762" s="95" t="s">
        <v>5203</v>
      </c>
      <c r="U3762" s="95" t="s">
        <v>1125</v>
      </c>
      <c r="V3762" s="91">
        <v>46156</v>
      </c>
      <c r="W3762" s="91">
        <v>46164</v>
      </c>
      <c r="X3762" s="91">
        <v>46168</v>
      </c>
      <c r="Y3762" s="96"/>
      <c r="Z3762" s="89"/>
      <c r="AA3762" s="95"/>
      <c r="AB3762" s="89"/>
      <c r="AC3762" s="109"/>
      <c r="AD3762" s="89"/>
      <c r="AE3762" s="89"/>
      <c r="AF3762" s="191"/>
      <c r="AG3762" s="194"/>
      <c r="AH3762" s="193"/>
      <c r="AI3762" s="97"/>
      <c r="AJ3762" s="97"/>
      <c r="AK3762" s="97"/>
      <c r="AL3762" s="45" t="s">
        <v>67</v>
      </c>
      <c r="AM3762" s="160" t="str">
        <f>MONTH(B3762)&amp;"/"&amp;YEAR(B3762)</f>
        <v>3/2026</v>
      </c>
      <c r="AN3762" s="45">
        <f>WEEKNUM(B3762)-WEEKNUM(EOMONTH(B3762,-1)+1)+1</f>
        <v>4</v>
      </c>
      <c r="AO3762" s="45" t="str">
        <f>MONTH(R3762)&amp;"/"&amp;YEAR(R3762)</f>
        <v>1/1900</v>
      </c>
      <c r="AP3762" s="45" t="e">
        <f>WEEKNUM(R3762)-WEEKNUM(EOMONTH(R3762,-1)+1)+1</f>
        <v>#NUM!</v>
      </c>
      <c r="AQ3762" s="45">
        <f>IF(AU3762="S",IF(Q3762="1. Aceitou o programa",R3762-B3762,0),0)</f>
        <v>0</v>
      </c>
      <c r="AR3762" s="45">
        <f>IF(AU3762="S",IF(AND(S3762&lt;&gt;"",R3762&lt;&gt;""),S3762-R3762,0),0)</f>
        <v>0</v>
      </c>
      <c r="AS3762" s="45">
        <f>IF(AU3762="S",IF(Q3762="1. Aceitou o programa",IF(OR(X3762="Não se Aplica",X3762=""),IF(OR(W3762="Não se Aplica",W3762=""),0,W3762-V3762),AVERAGE(X3762-W3762,W3762-V3762)),0),0)</f>
        <v>0</v>
      </c>
      <c r="AT3762" s="45">
        <f>IF(AU3762="S",IF(AND(Q3762="1. Aceitou o programa",AB3762="Realizada"),IFERROR(IF(AA3762="",0,AA3762-R3762),0),0),0)</f>
        <v>0</v>
      </c>
      <c r="AU3762" s="45" t="str">
        <f>_xlfn.XLOOKUP(U3762,'Lista Suspensa'!$AA$20:$AA$23,'Lista Suspensa'!$AB$20:$AB$23,"N/A")</f>
        <v>S</v>
      </c>
    </row>
    <row r="3763" spans="1:47" ht="12" customHeight="1" x14ac:dyDescent="0.3">
      <c r="A3763" s="87" t="s">
        <v>47</v>
      </c>
      <c r="B3763" s="88">
        <v>46104</v>
      </c>
      <c r="C3763" s="89" t="s">
        <v>48</v>
      </c>
      <c r="D3763" s="89" t="s">
        <v>49</v>
      </c>
      <c r="E3763" s="189">
        <v>89334488</v>
      </c>
      <c r="F3763" s="197" t="s">
        <v>9239</v>
      </c>
      <c r="G3763" s="90">
        <v>6929627860</v>
      </c>
      <c r="H3763" s="91">
        <v>22650</v>
      </c>
      <c r="I3763" s="89"/>
      <c r="J3763" s="89" t="s">
        <v>51</v>
      </c>
      <c r="K3763" s="89" t="s">
        <v>52</v>
      </c>
      <c r="L3763" s="89" t="s">
        <v>85</v>
      </c>
      <c r="M3763" s="89" t="s">
        <v>6441</v>
      </c>
      <c r="N3763" s="89" t="s">
        <v>150</v>
      </c>
      <c r="O3763" s="92" t="s">
        <v>9240</v>
      </c>
      <c r="P3763" s="93" t="s">
        <v>57</v>
      </c>
      <c r="Q3763" s="110" t="s">
        <v>5322</v>
      </c>
      <c r="R3763" s="94"/>
      <c r="S3763" s="95">
        <v>46168</v>
      </c>
      <c r="T3763" s="95" t="s">
        <v>5203</v>
      </c>
      <c r="U3763" s="95" t="s">
        <v>1125</v>
      </c>
      <c r="V3763" s="91">
        <v>46156</v>
      </c>
      <c r="W3763" s="91">
        <v>46164</v>
      </c>
      <c r="X3763" s="91">
        <v>46168</v>
      </c>
      <c r="Y3763" s="96"/>
      <c r="Z3763" s="89"/>
      <c r="AA3763" s="95"/>
      <c r="AB3763" s="89"/>
      <c r="AC3763" s="109"/>
      <c r="AD3763" s="89"/>
      <c r="AE3763" s="89"/>
      <c r="AF3763" s="191"/>
      <c r="AG3763" s="194"/>
      <c r="AH3763" s="193"/>
      <c r="AI3763" s="97"/>
      <c r="AJ3763" s="97"/>
      <c r="AK3763" s="97"/>
      <c r="AL3763" s="45" t="s">
        <v>67</v>
      </c>
      <c r="AM3763" s="160" t="str">
        <f>MONTH(B3763)&amp;"/"&amp;YEAR(B3763)</f>
        <v>3/2026</v>
      </c>
      <c r="AN3763" s="45">
        <f>WEEKNUM(B3763)-WEEKNUM(EOMONTH(B3763,-1)+1)+1</f>
        <v>4</v>
      </c>
      <c r="AO3763" s="45" t="str">
        <f>MONTH(R3763)&amp;"/"&amp;YEAR(R3763)</f>
        <v>1/1900</v>
      </c>
      <c r="AP3763" s="45" t="e">
        <f>WEEKNUM(R3763)-WEEKNUM(EOMONTH(R3763,-1)+1)+1</f>
        <v>#NUM!</v>
      </c>
      <c r="AQ3763" s="45">
        <f>IF(AU3763="S",IF(Q3763="1. Aceitou o programa",R3763-B3763,0),0)</f>
        <v>0</v>
      </c>
      <c r="AR3763" s="45">
        <f>IF(AU3763="S",IF(AND(S3763&lt;&gt;"",R3763&lt;&gt;""),S3763-R3763,0),0)</f>
        <v>0</v>
      </c>
      <c r="AS3763" s="45">
        <f>IF(AU3763="S",IF(Q3763="1. Aceitou o programa",IF(OR(X3763="Não se Aplica",X3763=""),IF(OR(W3763="Não se Aplica",W3763=""),0,W3763-V3763),AVERAGE(X3763-W3763,W3763-V3763)),0),0)</f>
        <v>0</v>
      </c>
      <c r="AT3763" s="45">
        <f>IF(AU3763="S",IF(AND(Q3763="1. Aceitou o programa",AB3763="Realizada"),IFERROR(IF(AA3763="",0,AA3763-R3763),0),0),0)</f>
        <v>0</v>
      </c>
      <c r="AU3763" s="45" t="str">
        <f>_xlfn.XLOOKUP(U3763,'Lista Suspensa'!$AA$20:$AA$23,'Lista Suspensa'!$AB$20:$AB$23,"N/A")</f>
        <v>S</v>
      </c>
    </row>
    <row r="3764" spans="1:47" ht="12" customHeight="1" x14ac:dyDescent="0.3">
      <c r="A3764" s="87" t="s">
        <v>47</v>
      </c>
      <c r="B3764" s="88">
        <v>46104</v>
      </c>
      <c r="C3764" s="89" t="s">
        <v>48</v>
      </c>
      <c r="D3764" s="89" t="s">
        <v>49</v>
      </c>
      <c r="E3764" s="189">
        <v>94148449</v>
      </c>
      <c r="F3764" s="197" t="s">
        <v>9241</v>
      </c>
      <c r="G3764" s="90">
        <v>9166612705</v>
      </c>
      <c r="H3764" s="91">
        <v>28149</v>
      </c>
      <c r="I3764" s="89"/>
      <c r="J3764" s="89" t="s">
        <v>51</v>
      </c>
      <c r="K3764" s="89" t="s">
        <v>76</v>
      </c>
      <c r="L3764" s="89" t="s">
        <v>95</v>
      </c>
      <c r="M3764" s="89" t="s">
        <v>163</v>
      </c>
      <c r="N3764" s="89" t="s">
        <v>344</v>
      </c>
      <c r="O3764" s="92" t="s">
        <v>9242</v>
      </c>
      <c r="P3764" s="93" t="s">
        <v>57</v>
      </c>
      <c r="Q3764" s="110" t="s">
        <v>5322</v>
      </c>
      <c r="R3764" s="94"/>
      <c r="S3764" s="95">
        <v>46168</v>
      </c>
      <c r="T3764" s="95" t="s">
        <v>5203</v>
      </c>
      <c r="U3764" s="95" t="s">
        <v>1125</v>
      </c>
      <c r="V3764" s="91">
        <v>46156</v>
      </c>
      <c r="W3764" s="91">
        <v>46164</v>
      </c>
      <c r="X3764" s="91">
        <v>46168</v>
      </c>
      <c r="Y3764" s="96"/>
      <c r="Z3764" s="89"/>
      <c r="AA3764" s="95"/>
      <c r="AB3764" s="89"/>
      <c r="AC3764" s="109"/>
      <c r="AD3764" s="89"/>
      <c r="AE3764" s="89"/>
      <c r="AF3764" s="191"/>
      <c r="AG3764" s="194"/>
      <c r="AH3764" s="193"/>
      <c r="AI3764" s="97"/>
      <c r="AJ3764" s="97"/>
      <c r="AK3764" s="97"/>
      <c r="AL3764" s="45" t="s">
        <v>67</v>
      </c>
      <c r="AM3764" s="160" t="str">
        <f>MONTH(B3764)&amp;"/"&amp;YEAR(B3764)</f>
        <v>3/2026</v>
      </c>
      <c r="AN3764" s="45">
        <f>WEEKNUM(B3764)-WEEKNUM(EOMONTH(B3764,-1)+1)+1</f>
        <v>4</v>
      </c>
      <c r="AO3764" s="45" t="str">
        <f>MONTH(R3764)&amp;"/"&amp;YEAR(R3764)</f>
        <v>1/1900</v>
      </c>
      <c r="AP3764" s="45" t="e">
        <f>WEEKNUM(R3764)-WEEKNUM(EOMONTH(R3764,-1)+1)+1</f>
        <v>#NUM!</v>
      </c>
      <c r="AQ3764" s="45">
        <f>IF(AU3764="S",IF(Q3764="1. Aceitou o programa",R3764-B3764,0),0)</f>
        <v>0</v>
      </c>
      <c r="AR3764" s="45">
        <f>IF(AU3764="S",IF(AND(S3764&lt;&gt;"",R3764&lt;&gt;""),S3764-R3764,0),0)</f>
        <v>0</v>
      </c>
      <c r="AS3764" s="45">
        <f>IF(AU3764="S",IF(Q3764="1. Aceitou o programa",IF(OR(X3764="Não se Aplica",X3764=""),IF(OR(W3764="Não se Aplica",W3764=""),0,W3764-V3764),AVERAGE(X3764-W3764,W3764-V3764)),0),0)</f>
        <v>0</v>
      </c>
      <c r="AT3764" s="45">
        <f>IF(AU3764="S",IF(AND(Q3764="1. Aceitou o programa",AB3764="Realizada"),IFERROR(IF(AA3764="",0,AA3764-R3764),0),0),0)</f>
        <v>0</v>
      </c>
      <c r="AU3764" s="45" t="str">
        <f>_xlfn.XLOOKUP(U3764,'Lista Suspensa'!$AA$20:$AA$23,'Lista Suspensa'!$AB$20:$AB$23,"N/A")</f>
        <v>S</v>
      </c>
    </row>
    <row r="3765" spans="1:47" ht="12" customHeight="1" x14ac:dyDescent="0.3">
      <c r="A3765" s="87" t="s">
        <v>47</v>
      </c>
      <c r="B3765" s="88">
        <v>46104</v>
      </c>
      <c r="C3765" s="89" t="s">
        <v>48</v>
      </c>
      <c r="D3765" s="89" t="s">
        <v>49</v>
      </c>
      <c r="E3765" s="189">
        <v>94378009</v>
      </c>
      <c r="F3765" s="197" t="s">
        <v>9243</v>
      </c>
      <c r="G3765" s="90">
        <v>8504104796</v>
      </c>
      <c r="H3765" s="91">
        <v>29210</v>
      </c>
      <c r="I3765" s="89"/>
      <c r="J3765" s="89" t="s">
        <v>84</v>
      </c>
      <c r="K3765" s="89" t="s">
        <v>76</v>
      </c>
      <c r="L3765" s="89" t="s">
        <v>95</v>
      </c>
      <c r="M3765" s="89" t="s">
        <v>445</v>
      </c>
      <c r="N3765" s="89" t="s">
        <v>344</v>
      </c>
      <c r="O3765" s="92" t="s">
        <v>9244</v>
      </c>
      <c r="P3765" s="93" t="s">
        <v>57</v>
      </c>
      <c r="Q3765" s="110" t="s">
        <v>5322</v>
      </c>
      <c r="R3765" s="94"/>
      <c r="S3765" s="95">
        <v>46168</v>
      </c>
      <c r="T3765" s="95" t="s">
        <v>5203</v>
      </c>
      <c r="U3765" s="95" t="s">
        <v>1125</v>
      </c>
      <c r="V3765" s="91">
        <v>46156</v>
      </c>
      <c r="W3765" s="91">
        <v>46164</v>
      </c>
      <c r="X3765" s="91">
        <v>46168</v>
      </c>
      <c r="Y3765" s="96"/>
      <c r="Z3765" s="89"/>
      <c r="AA3765" s="95"/>
      <c r="AB3765" s="89"/>
      <c r="AC3765" s="109"/>
      <c r="AD3765" s="89"/>
      <c r="AE3765" s="89"/>
      <c r="AF3765" s="191"/>
      <c r="AG3765" s="194"/>
      <c r="AH3765" s="193"/>
      <c r="AI3765" s="97"/>
      <c r="AJ3765" s="97"/>
      <c r="AK3765" s="97"/>
      <c r="AL3765" s="45" t="s">
        <v>67</v>
      </c>
      <c r="AM3765" s="160" t="str">
        <f>MONTH(B3765)&amp;"/"&amp;YEAR(B3765)</f>
        <v>3/2026</v>
      </c>
      <c r="AN3765" s="45">
        <f>WEEKNUM(B3765)-WEEKNUM(EOMONTH(B3765,-1)+1)+1</f>
        <v>4</v>
      </c>
      <c r="AO3765" s="45" t="str">
        <f>MONTH(R3765)&amp;"/"&amp;YEAR(R3765)</f>
        <v>1/1900</v>
      </c>
      <c r="AP3765" s="45" t="e">
        <f>WEEKNUM(R3765)-WEEKNUM(EOMONTH(R3765,-1)+1)+1</f>
        <v>#NUM!</v>
      </c>
      <c r="AQ3765" s="45">
        <f>IF(AU3765="S",IF(Q3765="1. Aceitou o programa",R3765-B3765,0),0)</f>
        <v>0</v>
      </c>
      <c r="AR3765" s="45">
        <f>IF(AU3765="S",IF(AND(S3765&lt;&gt;"",R3765&lt;&gt;""),S3765-R3765,0),0)</f>
        <v>0</v>
      </c>
      <c r="AS3765" s="45">
        <f>IF(AU3765="S",IF(Q3765="1. Aceitou o programa",IF(OR(X3765="Não se Aplica",X3765=""),IF(OR(W3765="Não se Aplica",W3765=""),0,W3765-V3765),AVERAGE(X3765-W3765,W3765-V3765)),0),0)</f>
        <v>0</v>
      </c>
      <c r="AT3765" s="45">
        <f>IF(AU3765="S",IF(AND(Q3765="1. Aceitou o programa",AB3765="Realizada"),IFERROR(IF(AA3765="",0,AA3765-R3765),0),0),0)</f>
        <v>0</v>
      </c>
      <c r="AU3765" s="45" t="str">
        <f>_xlfn.XLOOKUP(U3765,'Lista Suspensa'!$AA$20:$AA$23,'Lista Suspensa'!$AB$20:$AB$23,"N/A")</f>
        <v>S</v>
      </c>
    </row>
    <row r="3766" spans="1:47" ht="12" customHeight="1" x14ac:dyDescent="0.3">
      <c r="A3766" s="87" t="s">
        <v>47</v>
      </c>
      <c r="B3766" s="88">
        <v>46104</v>
      </c>
      <c r="C3766" s="89" t="s">
        <v>48</v>
      </c>
      <c r="D3766" s="89" t="s">
        <v>49</v>
      </c>
      <c r="E3766" s="189">
        <v>89355694</v>
      </c>
      <c r="F3766" s="197" t="s">
        <v>9245</v>
      </c>
      <c r="G3766" s="90">
        <v>27650648818</v>
      </c>
      <c r="H3766" s="91">
        <v>25657</v>
      </c>
      <c r="I3766" s="89"/>
      <c r="J3766" s="89" t="s">
        <v>51</v>
      </c>
      <c r="K3766" s="89" t="s">
        <v>52</v>
      </c>
      <c r="L3766" s="89" t="s">
        <v>85</v>
      </c>
      <c r="M3766" s="89" t="s">
        <v>1595</v>
      </c>
      <c r="N3766" s="89" t="s">
        <v>137</v>
      </c>
      <c r="O3766" s="92" t="s">
        <v>9246</v>
      </c>
      <c r="P3766" s="93" t="s">
        <v>57</v>
      </c>
      <c r="Q3766" s="110" t="s">
        <v>5322</v>
      </c>
      <c r="R3766" s="94"/>
      <c r="S3766" s="95">
        <v>46168</v>
      </c>
      <c r="T3766" s="95" t="s">
        <v>5203</v>
      </c>
      <c r="U3766" s="95" t="s">
        <v>1125</v>
      </c>
      <c r="V3766" s="91">
        <v>46156</v>
      </c>
      <c r="W3766" s="91">
        <v>46164</v>
      </c>
      <c r="X3766" s="91">
        <v>46168</v>
      </c>
      <c r="Y3766" s="96"/>
      <c r="Z3766" s="89"/>
      <c r="AA3766" s="95"/>
      <c r="AB3766" s="89"/>
      <c r="AC3766" s="109"/>
      <c r="AD3766" s="89"/>
      <c r="AE3766" s="89"/>
      <c r="AF3766" s="191"/>
      <c r="AG3766" s="194"/>
      <c r="AH3766" s="193"/>
      <c r="AI3766" s="97"/>
      <c r="AJ3766" s="97"/>
      <c r="AK3766" s="97"/>
      <c r="AL3766" s="45" t="s">
        <v>67</v>
      </c>
      <c r="AM3766" s="160" t="str">
        <f>MONTH(B3766)&amp;"/"&amp;YEAR(B3766)</f>
        <v>3/2026</v>
      </c>
      <c r="AN3766" s="45">
        <f>WEEKNUM(B3766)-WEEKNUM(EOMONTH(B3766,-1)+1)+1</f>
        <v>4</v>
      </c>
      <c r="AO3766" s="45" t="str">
        <f>MONTH(R3766)&amp;"/"&amp;YEAR(R3766)</f>
        <v>1/1900</v>
      </c>
      <c r="AP3766" s="45" t="e">
        <f>WEEKNUM(R3766)-WEEKNUM(EOMONTH(R3766,-1)+1)+1</f>
        <v>#NUM!</v>
      </c>
      <c r="AQ3766" s="45">
        <f>IF(AU3766="S",IF(Q3766="1. Aceitou o programa",R3766-B3766,0),0)</f>
        <v>0</v>
      </c>
      <c r="AR3766" s="45">
        <f>IF(AU3766="S",IF(AND(S3766&lt;&gt;"",R3766&lt;&gt;""),S3766-R3766,0),0)</f>
        <v>0</v>
      </c>
      <c r="AS3766" s="45">
        <f>IF(AU3766="S",IF(Q3766="1. Aceitou o programa",IF(OR(X3766="Não se Aplica",X3766=""),IF(OR(W3766="Não se Aplica",W3766=""),0,W3766-V3766),AVERAGE(X3766-W3766,W3766-V3766)),0),0)</f>
        <v>0</v>
      </c>
      <c r="AT3766" s="45">
        <f>IF(AU3766="S",IF(AND(Q3766="1. Aceitou o programa",AB3766="Realizada"),IFERROR(IF(AA3766="",0,AA3766-R3766),0),0),0)</f>
        <v>0</v>
      </c>
      <c r="AU3766" s="45" t="str">
        <f>_xlfn.XLOOKUP(U3766,'Lista Suspensa'!$AA$20:$AA$23,'Lista Suspensa'!$AB$20:$AB$23,"N/A")</f>
        <v>S</v>
      </c>
    </row>
    <row r="3767" spans="1:47" ht="12" customHeight="1" x14ac:dyDescent="0.3">
      <c r="A3767" s="87" t="s">
        <v>47</v>
      </c>
      <c r="B3767" s="88">
        <v>46104</v>
      </c>
      <c r="C3767" s="89" t="s">
        <v>48</v>
      </c>
      <c r="D3767" s="89" t="s">
        <v>49</v>
      </c>
      <c r="E3767" s="189">
        <v>89386732</v>
      </c>
      <c r="F3767" s="197" t="s">
        <v>9247</v>
      </c>
      <c r="G3767" s="90">
        <v>35913431880</v>
      </c>
      <c r="H3767" s="91">
        <v>32919</v>
      </c>
      <c r="I3767" s="89"/>
      <c r="J3767" s="89" t="s">
        <v>51</v>
      </c>
      <c r="K3767" s="89" t="s">
        <v>52</v>
      </c>
      <c r="L3767" s="89" t="s">
        <v>85</v>
      </c>
      <c r="M3767" s="89" t="s">
        <v>2856</v>
      </c>
      <c r="N3767" s="89" t="s">
        <v>197</v>
      </c>
      <c r="O3767" s="92" t="s">
        <v>9248</v>
      </c>
      <c r="P3767" s="93" t="s">
        <v>57</v>
      </c>
      <c r="Q3767" s="110" t="s">
        <v>5322</v>
      </c>
      <c r="R3767" s="94"/>
      <c r="S3767" s="95">
        <v>46168</v>
      </c>
      <c r="T3767" s="95" t="s">
        <v>5203</v>
      </c>
      <c r="U3767" s="95" t="s">
        <v>1125</v>
      </c>
      <c r="V3767" s="91">
        <v>46156</v>
      </c>
      <c r="W3767" s="91">
        <v>46164</v>
      </c>
      <c r="X3767" s="91">
        <v>46168</v>
      </c>
      <c r="Y3767" s="96"/>
      <c r="Z3767" s="89"/>
      <c r="AA3767" s="95"/>
      <c r="AB3767" s="89"/>
      <c r="AC3767" s="109"/>
      <c r="AD3767" s="89"/>
      <c r="AE3767" s="89"/>
      <c r="AF3767" s="191"/>
      <c r="AG3767" s="194"/>
      <c r="AH3767" s="193"/>
      <c r="AI3767" s="97"/>
      <c r="AJ3767" s="97"/>
      <c r="AK3767" s="97"/>
      <c r="AL3767" s="45" t="s">
        <v>67</v>
      </c>
      <c r="AM3767" s="160" t="str">
        <f>MONTH(B3767)&amp;"/"&amp;YEAR(B3767)</f>
        <v>3/2026</v>
      </c>
      <c r="AN3767" s="45">
        <f>WEEKNUM(B3767)-WEEKNUM(EOMONTH(B3767,-1)+1)+1</f>
        <v>4</v>
      </c>
      <c r="AO3767" s="45" t="str">
        <f>MONTH(R3767)&amp;"/"&amp;YEAR(R3767)</f>
        <v>1/1900</v>
      </c>
      <c r="AP3767" s="45" t="e">
        <f>WEEKNUM(R3767)-WEEKNUM(EOMONTH(R3767,-1)+1)+1</f>
        <v>#NUM!</v>
      </c>
      <c r="AQ3767" s="45">
        <f>IF(AU3767="S",IF(Q3767="1. Aceitou o programa",R3767-B3767,0),0)</f>
        <v>0</v>
      </c>
      <c r="AR3767" s="45">
        <f>IF(AU3767="S",IF(AND(S3767&lt;&gt;"",R3767&lt;&gt;""),S3767-R3767,0),0)</f>
        <v>0</v>
      </c>
      <c r="AS3767" s="45">
        <f>IF(AU3767="S",IF(Q3767="1. Aceitou o programa",IF(OR(X3767="Não se Aplica",X3767=""),IF(OR(W3767="Não se Aplica",W3767=""),0,W3767-V3767),AVERAGE(X3767-W3767,W3767-V3767)),0),0)</f>
        <v>0</v>
      </c>
      <c r="AT3767" s="45">
        <f>IF(AU3767="S",IF(AND(Q3767="1. Aceitou o programa",AB3767="Realizada"),IFERROR(IF(AA3767="",0,AA3767-R3767),0),0),0)</f>
        <v>0</v>
      </c>
      <c r="AU3767" s="45" t="str">
        <f>_xlfn.XLOOKUP(U3767,'Lista Suspensa'!$AA$20:$AA$23,'Lista Suspensa'!$AB$20:$AB$23,"N/A")</f>
        <v>S</v>
      </c>
    </row>
    <row r="3768" spans="1:47" ht="12" customHeight="1" x14ac:dyDescent="0.3">
      <c r="A3768" s="87" t="s">
        <v>47</v>
      </c>
      <c r="B3768" s="88">
        <v>46104</v>
      </c>
      <c r="C3768" s="89" t="s">
        <v>48</v>
      </c>
      <c r="D3768" s="89" t="s">
        <v>49</v>
      </c>
      <c r="E3768" s="189">
        <v>89386951</v>
      </c>
      <c r="F3768" s="197" t="s">
        <v>9249</v>
      </c>
      <c r="G3768" s="90">
        <v>9249198680</v>
      </c>
      <c r="H3768" s="91">
        <v>33046</v>
      </c>
      <c r="I3768" s="89"/>
      <c r="J3768" s="89" t="s">
        <v>51</v>
      </c>
      <c r="K3768" s="89" t="s">
        <v>52</v>
      </c>
      <c r="L3768" s="89" t="s">
        <v>85</v>
      </c>
      <c r="M3768" s="89" t="s">
        <v>3603</v>
      </c>
      <c r="N3768" s="89" t="s">
        <v>176</v>
      </c>
      <c r="O3768" s="92" t="s">
        <v>9250</v>
      </c>
      <c r="P3768" s="93" t="s">
        <v>57</v>
      </c>
      <c r="Q3768" s="110" t="s">
        <v>5322</v>
      </c>
      <c r="R3768" s="94"/>
      <c r="S3768" s="95">
        <v>46168</v>
      </c>
      <c r="T3768" s="95" t="s">
        <v>5203</v>
      </c>
      <c r="U3768" s="95" t="s">
        <v>1125</v>
      </c>
      <c r="V3768" s="91">
        <v>46156</v>
      </c>
      <c r="W3768" s="91">
        <v>46164</v>
      </c>
      <c r="X3768" s="91">
        <v>46168</v>
      </c>
      <c r="Y3768" s="96"/>
      <c r="Z3768" s="89"/>
      <c r="AA3768" s="95"/>
      <c r="AB3768" s="89"/>
      <c r="AC3768" s="109"/>
      <c r="AD3768" s="89"/>
      <c r="AE3768" s="89"/>
      <c r="AF3768" s="191"/>
      <c r="AG3768" s="194"/>
      <c r="AH3768" s="193"/>
      <c r="AI3768" s="97"/>
      <c r="AJ3768" s="97"/>
      <c r="AK3768" s="97"/>
      <c r="AL3768" s="45" t="s">
        <v>67</v>
      </c>
      <c r="AM3768" s="160" t="str">
        <f>MONTH(B3768)&amp;"/"&amp;YEAR(B3768)</f>
        <v>3/2026</v>
      </c>
      <c r="AN3768" s="45">
        <f>WEEKNUM(B3768)-WEEKNUM(EOMONTH(B3768,-1)+1)+1</f>
        <v>4</v>
      </c>
      <c r="AO3768" s="45" t="str">
        <f>MONTH(R3768)&amp;"/"&amp;YEAR(R3768)</f>
        <v>1/1900</v>
      </c>
      <c r="AP3768" s="45" t="e">
        <f>WEEKNUM(R3768)-WEEKNUM(EOMONTH(R3768,-1)+1)+1</f>
        <v>#NUM!</v>
      </c>
      <c r="AQ3768" s="45">
        <f>IF(AU3768="S",IF(Q3768="1. Aceitou o programa",R3768-B3768,0),0)</f>
        <v>0</v>
      </c>
      <c r="AR3768" s="45">
        <f>IF(AU3768="S",IF(AND(S3768&lt;&gt;"",R3768&lt;&gt;""),S3768-R3768,0),0)</f>
        <v>0</v>
      </c>
      <c r="AS3768" s="45">
        <f>IF(AU3768="S",IF(Q3768="1. Aceitou o programa",IF(OR(X3768="Não se Aplica",X3768=""),IF(OR(W3768="Não se Aplica",W3768=""),0,W3768-V3768),AVERAGE(X3768-W3768,W3768-V3768)),0),0)</f>
        <v>0</v>
      </c>
      <c r="AT3768" s="45">
        <f>IF(AU3768="S",IF(AND(Q3768="1. Aceitou o programa",AB3768="Realizada"),IFERROR(IF(AA3768="",0,AA3768-R3768),0),0),0)</f>
        <v>0</v>
      </c>
      <c r="AU3768" s="45" t="str">
        <f>_xlfn.XLOOKUP(U3768,'Lista Suspensa'!$AA$20:$AA$23,'Lista Suspensa'!$AB$20:$AB$23,"N/A")</f>
        <v>S</v>
      </c>
    </row>
    <row r="3769" spans="1:47" ht="12" customHeight="1" x14ac:dyDescent="0.3">
      <c r="A3769" s="87" t="s">
        <v>47</v>
      </c>
      <c r="B3769" s="88">
        <v>46104</v>
      </c>
      <c r="C3769" s="89" t="s">
        <v>48</v>
      </c>
      <c r="D3769" s="89" t="s">
        <v>49</v>
      </c>
      <c r="E3769" s="189">
        <v>89399811</v>
      </c>
      <c r="F3769" s="197" t="s">
        <v>9251</v>
      </c>
      <c r="G3769" s="90">
        <v>27455802803</v>
      </c>
      <c r="H3769" s="91">
        <v>28986</v>
      </c>
      <c r="I3769" s="89"/>
      <c r="J3769" s="89" t="s">
        <v>84</v>
      </c>
      <c r="K3769" s="89" t="s">
        <v>52</v>
      </c>
      <c r="L3769" s="89" t="s">
        <v>85</v>
      </c>
      <c r="M3769" s="89" t="s">
        <v>2853</v>
      </c>
      <c r="N3769" s="89" t="s">
        <v>137</v>
      </c>
      <c r="O3769" s="92" t="s">
        <v>9252</v>
      </c>
      <c r="P3769" s="93" t="s">
        <v>57</v>
      </c>
      <c r="Q3769" s="110" t="s">
        <v>5322</v>
      </c>
      <c r="R3769" s="94"/>
      <c r="S3769" s="95">
        <v>46168</v>
      </c>
      <c r="T3769" s="95" t="s">
        <v>5203</v>
      </c>
      <c r="U3769" s="95" t="s">
        <v>1125</v>
      </c>
      <c r="V3769" s="91">
        <v>46156</v>
      </c>
      <c r="W3769" s="91">
        <v>46164</v>
      </c>
      <c r="X3769" s="91">
        <v>46168</v>
      </c>
      <c r="Y3769" s="96"/>
      <c r="Z3769" s="89"/>
      <c r="AA3769" s="95"/>
      <c r="AB3769" s="89"/>
      <c r="AC3769" s="109"/>
      <c r="AD3769" s="89"/>
      <c r="AE3769" s="89"/>
      <c r="AF3769" s="191"/>
      <c r="AG3769" s="194"/>
      <c r="AH3769" s="193"/>
      <c r="AI3769" s="97"/>
      <c r="AJ3769" s="97"/>
      <c r="AK3769" s="97"/>
      <c r="AL3769" s="45" t="s">
        <v>67</v>
      </c>
      <c r="AM3769" s="160" t="str">
        <f>MONTH(B3769)&amp;"/"&amp;YEAR(B3769)</f>
        <v>3/2026</v>
      </c>
      <c r="AN3769" s="45">
        <f>WEEKNUM(B3769)-WEEKNUM(EOMONTH(B3769,-1)+1)+1</f>
        <v>4</v>
      </c>
      <c r="AO3769" s="45" t="str">
        <f>MONTH(R3769)&amp;"/"&amp;YEAR(R3769)</f>
        <v>1/1900</v>
      </c>
      <c r="AP3769" s="45" t="e">
        <f>WEEKNUM(R3769)-WEEKNUM(EOMONTH(R3769,-1)+1)+1</f>
        <v>#NUM!</v>
      </c>
      <c r="AQ3769" s="45">
        <f>IF(AU3769="S",IF(Q3769="1. Aceitou o programa",R3769-B3769,0),0)</f>
        <v>0</v>
      </c>
      <c r="AR3769" s="45">
        <f>IF(AU3769="S",IF(AND(S3769&lt;&gt;"",R3769&lt;&gt;""),S3769-R3769,0),0)</f>
        <v>0</v>
      </c>
      <c r="AS3769" s="45">
        <f>IF(AU3769="S",IF(Q3769="1. Aceitou o programa",IF(OR(X3769="Não se Aplica",X3769=""),IF(OR(W3769="Não se Aplica",W3769=""),0,W3769-V3769),AVERAGE(X3769-W3769,W3769-V3769)),0),0)</f>
        <v>0</v>
      </c>
      <c r="AT3769" s="45">
        <f>IF(AU3769="S",IF(AND(Q3769="1. Aceitou o programa",AB3769="Realizada"),IFERROR(IF(AA3769="",0,AA3769-R3769),0),0),0)</f>
        <v>0</v>
      </c>
      <c r="AU3769" s="45" t="str">
        <f>_xlfn.XLOOKUP(U3769,'Lista Suspensa'!$AA$20:$AA$23,'Lista Suspensa'!$AB$20:$AB$23,"N/A")</f>
        <v>S</v>
      </c>
    </row>
    <row r="3770" spans="1:47" ht="12" customHeight="1" x14ac:dyDescent="0.3">
      <c r="A3770" s="87" t="s">
        <v>47</v>
      </c>
      <c r="B3770" s="88">
        <v>46104</v>
      </c>
      <c r="C3770" s="89" t="s">
        <v>48</v>
      </c>
      <c r="D3770" s="89" t="s">
        <v>49</v>
      </c>
      <c r="E3770" s="189">
        <v>89399817</v>
      </c>
      <c r="F3770" s="197" t="s">
        <v>9253</v>
      </c>
      <c r="G3770" s="90">
        <v>9222237854</v>
      </c>
      <c r="H3770" s="91">
        <v>24110</v>
      </c>
      <c r="I3770" s="89"/>
      <c r="J3770" s="89" t="s">
        <v>84</v>
      </c>
      <c r="K3770" s="89" t="s">
        <v>52</v>
      </c>
      <c r="L3770" s="89" t="s">
        <v>381</v>
      </c>
      <c r="M3770" s="89" t="s">
        <v>552</v>
      </c>
      <c r="N3770" s="89" t="s">
        <v>137</v>
      </c>
      <c r="O3770" s="92" t="s">
        <v>9254</v>
      </c>
      <c r="P3770" s="93" t="s">
        <v>57</v>
      </c>
      <c r="Q3770" s="110" t="s">
        <v>5322</v>
      </c>
      <c r="R3770" s="94"/>
      <c r="S3770" s="95">
        <v>46168</v>
      </c>
      <c r="T3770" s="95" t="s">
        <v>5203</v>
      </c>
      <c r="U3770" s="95" t="s">
        <v>1125</v>
      </c>
      <c r="V3770" s="91">
        <v>46156</v>
      </c>
      <c r="W3770" s="91">
        <v>46164</v>
      </c>
      <c r="X3770" s="91">
        <v>46168</v>
      </c>
      <c r="Y3770" s="96"/>
      <c r="Z3770" s="89"/>
      <c r="AA3770" s="95"/>
      <c r="AB3770" s="89"/>
      <c r="AC3770" s="109"/>
      <c r="AD3770" s="89"/>
      <c r="AE3770" s="89"/>
      <c r="AF3770" s="191"/>
      <c r="AG3770" s="194"/>
      <c r="AH3770" s="193"/>
      <c r="AI3770" s="97"/>
      <c r="AJ3770" s="97"/>
      <c r="AK3770" s="97"/>
      <c r="AL3770" s="45" t="s">
        <v>67</v>
      </c>
      <c r="AM3770" s="160" t="str">
        <f>MONTH(B3770)&amp;"/"&amp;YEAR(B3770)</f>
        <v>3/2026</v>
      </c>
      <c r="AN3770" s="45">
        <f>WEEKNUM(B3770)-WEEKNUM(EOMONTH(B3770,-1)+1)+1</f>
        <v>4</v>
      </c>
      <c r="AO3770" s="45" t="str">
        <f>MONTH(R3770)&amp;"/"&amp;YEAR(R3770)</f>
        <v>1/1900</v>
      </c>
      <c r="AP3770" s="45" t="e">
        <f>WEEKNUM(R3770)-WEEKNUM(EOMONTH(R3770,-1)+1)+1</f>
        <v>#NUM!</v>
      </c>
      <c r="AQ3770" s="45">
        <f>IF(AU3770="S",IF(Q3770="1. Aceitou o programa",R3770-B3770,0),0)</f>
        <v>0</v>
      </c>
      <c r="AR3770" s="45">
        <f>IF(AU3770="S",IF(AND(S3770&lt;&gt;"",R3770&lt;&gt;""),S3770-R3770,0),0)</f>
        <v>0</v>
      </c>
      <c r="AS3770" s="45">
        <f>IF(AU3770="S",IF(Q3770="1. Aceitou o programa",IF(OR(X3770="Não se Aplica",X3770=""),IF(OR(W3770="Não se Aplica",W3770=""),0,W3770-V3770),AVERAGE(X3770-W3770,W3770-V3770)),0),0)</f>
        <v>0</v>
      </c>
      <c r="AT3770" s="45">
        <f>IF(AU3770="S",IF(AND(Q3770="1. Aceitou o programa",AB3770="Realizada"),IFERROR(IF(AA3770="",0,AA3770-R3770),0),0),0)</f>
        <v>0</v>
      </c>
      <c r="AU3770" s="45" t="str">
        <f>_xlfn.XLOOKUP(U3770,'Lista Suspensa'!$AA$20:$AA$23,'Lista Suspensa'!$AB$20:$AB$23,"N/A")</f>
        <v>S</v>
      </c>
    </row>
    <row r="3771" spans="1:47" ht="12" customHeight="1" x14ac:dyDescent="0.3">
      <c r="A3771" s="87" t="s">
        <v>47</v>
      </c>
      <c r="B3771" s="88">
        <v>46104</v>
      </c>
      <c r="C3771" s="89" t="s">
        <v>48</v>
      </c>
      <c r="D3771" s="89" t="s">
        <v>49</v>
      </c>
      <c r="E3771" s="189">
        <v>89543254</v>
      </c>
      <c r="F3771" s="197" t="s">
        <v>9255</v>
      </c>
      <c r="G3771" s="90">
        <v>24764333813</v>
      </c>
      <c r="H3771" s="91">
        <v>26158</v>
      </c>
      <c r="I3771" s="89"/>
      <c r="J3771" s="89" t="s">
        <v>51</v>
      </c>
      <c r="K3771" s="89" t="s">
        <v>52</v>
      </c>
      <c r="L3771" s="89" t="s">
        <v>85</v>
      </c>
      <c r="M3771" s="89" t="s">
        <v>363</v>
      </c>
      <c r="N3771" s="89" t="s">
        <v>150</v>
      </c>
      <c r="O3771" s="92" t="s">
        <v>9256</v>
      </c>
      <c r="P3771" s="93" t="s">
        <v>57</v>
      </c>
      <c r="Q3771" s="110" t="s">
        <v>5322</v>
      </c>
      <c r="R3771" s="94"/>
      <c r="S3771" s="95">
        <v>46168</v>
      </c>
      <c r="T3771" s="95" t="s">
        <v>5203</v>
      </c>
      <c r="U3771" s="95" t="s">
        <v>1125</v>
      </c>
      <c r="V3771" s="91">
        <v>46156</v>
      </c>
      <c r="W3771" s="91">
        <v>46164</v>
      </c>
      <c r="X3771" s="91">
        <v>46168</v>
      </c>
      <c r="Y3771" s="96"/>
      <c r="Z3771" s="89"/>
      <c r="AA3771" s="95"/>
      <c r="AB3771" s="89"/>
      <c r="AC3771" s="109"/>
      <c r="AD3771" s="89"/>
      <c r="AE3771" s="89"/>
      <c r="AF3771" s="191"/>
      <c r="AG3771" s="194"/>
      <c r="AH3771" s="193"/>
      <c r="AI3771" s="97"/>
      <c r="AJ3771" s="97"/>
      <c r="AK3771" s="97"/>
      <c r="AL3771" s="45" t="s">
        <v>67</v>
      </c>
      <c r="AM3771" s="160" t="str">
        <f>MONTH(B3771)&amp;"/"&amp;YEAR(B3771)</f>
        <v>3/2026</v>
      </c>
      <c r="AN3771" s="45">
        <f>WEEKNUM(B3771)-WEEKNUM(EOMONTH(B3771,-1)+1)+1</f>
        <v>4</v>
      </c>
      <c r="AO3771" s="45" t="str">
        <f>MONTH(R3771)&amp;"/"&amp;YEAR(R3771)</f>
        <v>1/1900</v>
      </c>
      <c r="AP3771" s="45" t="e">
        <f>WEEKNUM(R3771)-WEEKNUM(EOMONTH(R3771,-1)+1)+1</f>
        <v>#NUM!</v>
      </c>
      <c r="AQ3771" s="45">
        <f>IF(AU3771="S",IF(Q3771="1. Aceitou o programa",R3771-B3771,0),0)</f>
        <v>0</v>
      </c>
      <c r="AR3771" s="45">
        <f>IF(AU3771="S",IF(AND(S3771&lt;&gt;"",R3771&lt;&gt;""),S3771-R3771,0),0)</f>
        <v>0</v>
      </c>
      <c r="AS3771" s="45">
        <f>IF(AU3771="S",IF(Q3771="1. Aceitou o programa",IF(OR(X3771="Não se Aplica",X3771=""),IF(OR(W3771="Não se Aplica",W3771=""),0,W3771-V3771),AVERAGE(X3771-W3771,W3771-V3771)),0),0)</f>
        <v>0</v>
      </c>
      <c r="AT3771" s="45">
        <f>IF(AU3771="S",IF(AND(Q3771="1. Aceitou o programa",AB3771="Realizada"),IFERROR(IF(AA3771="",0,AA3771-R3771),0),0),0)</f>
        <v>0</v>
      </c>
      <c r="AU3771" s="45" t="str">
        <f>_xlfn.XLOOKUP(U3771,'Lista Suspensa'!$AA$20:$AA$23,'Lista Suspensa'!$AB$20:$AB$23,"N/A")</f>
        <v>S</v>
      </c>
    </row>
    <row r="3772" spans="1:47" ht="12" customHeight="1" x14ac:dyDescent="0.3">
      <c r="A3772" s="87" t="s">
        <v>47</v>
      </c>
      <c r="B3772" s="88">
        <v>46104</v>
      </c>
      <c r="C3772" s="89" t="s">
        <v>48</v>
      </c>
      <c r="D3772" s="89" t="s">
        <v>49</v>
      </c>
      <c r="E3772" s="189">
        <v>89496292</v>
      </c>
      <c r="F3772" s="197" t="s">
        <v>9257</v>
      </c>
      <c r="G3772" s="90">
        <v>39963650805</v>
      </c>
      <c r="H3772" s="91">
        <v>36459</v>
      </c>
      <c r="I3772" s="89"/>
      <c r="J3772" s="89" t="s">
        <v>84</v>
      </c>
      <c r="K3772" s="89" t="s">
        <v>52</v>
      </c>
      <c r="L3772" s="89" t="s">
        <v>85</v>
      </c>
      <c r="M3772" s="89" t="s">
        <v>1186</v>
      </c>
      <c r="N3772" s="89" t="s">
        <v>150</v>
      </c>
      <c r="O3772" s="92" t="s">
        <v>9258</v>
      </c>
      <c r="P3772" s="93" t="s">
        <v>57</v>
      </c>
      <c r="Q3772" s="110" t="s">
        <v>5322</v>
      </c>
      <c r="R3772" s="94"/>
      <c r="S3772" s="95">
        <v>46168</v>
      </c>
      <c r="T3772" s="95" t="s">
        <v>5203</v>
      </c>
      <c r="U3772" s="95" t="s">
        <v>1125</v>
      </c>
      <c r="V3772" s="91">
        <v>46156</v>
      </c>
      <c r="W3772" s="91">
        <v>46164</v>
      </c>
      <c r="X3772" s="91">
        <v>46168</v>
      </c>
      <c r="Y3772" s="96"/>
      <c r="Z3772" s="89"/>
      <c r="AA3772" s="95"/>
      <c r="AB3772" s="89"/>
      <c r="AC3772" s="109"/>
      <c r="AD3772" s="89"/>
      <c r="AE3772" s="89"/>
      <c r="AF3772" s="191"/>
      <c r="AG3772" s="194"/>
      <c r="AH3772" s="193"/>
      <c r="AI3772" s="97"/>
      <c r="AJ3772" s="97"/>
      <c r="AK3772" s="97"/>
      <c r="AL3772" s="45" t="s">
        <v>67</v>
      </c>
      <c r="AM3772" s="160" t="str">
        <f>MONTH(B3772)&amp;"/"&amp;YEAR(B3772)</f>
        <v>3/2026</v>
      </c>
      <c r="AN3772" s="45">
        <f>WEEKNUM(B3772)-WEEKNUM(EOMONTH(B3772,-1)+1)+1</f>
        <v>4</v>
      </c>
      <c r="AO3772" s="45" t="str">
        <f>MONTH(R3772)&amp;"/"&amp;YEAR(R3772)</f>
        <v>1/1900</v>
      </c>
      <c r="AP3772" s="45" t="e">
        <f>WEEKNUM(R3772)-WEEKNUM(EOMONTH(R3772,-1)+1)+1</f>
        <v>#NUM!</v>
      </c>
      <c r="AQ3772" s="45">
        <f>IF(AU3772="S",IF(Q3772="1. Aceitou o programa",R3772-B3772,0),0)</f>
        <v>0</v>
      </c>
      <c r="AR3772" s="45">
        <f>IF(AU3772="S",IF(AND(S3772&lt;&gt;"",R3772&lt;&gt;""),S3772-R3772,0),0)</f>
        <v>0</v>
      </c>
      <c r="AS3772" s="45">
        <f>IF(AU3772="S",IF(Q3772="1. Aceitou o programa",IF(OR(X3772="Não se Aplica",X3772=""),IF(OR(W3772="Não se Aplica",W3772=""),0,W3772-V3772),AVERAGE(X3772-W3772,W3772-V3772)),0),0)</f>
        <v>0</v>
      </c>
      <c r="AT3772" s="45">
        <f>IF(AU3772="S",IF(AND(Q3772="1. Aceitou o programa",AB3772="Realizada"),IFERROR(IF(AA3772="",0,AA3772-R3772),0),0),0)</f>
        <v>0</v>
      </c>
      <c r="AU3772" s="45" t="str">
        <f>_xlfn.XLOOKUP(U3772,'Lista Suspensa'!$AA$20:$AA$23,'Lista Suspensa'!$AB$20:$AB$23,"N/A")</f>
        <v>S</v>
      </c>
    </row>
    <row r="3773" spans="1:47" ht="12" customHeight="1" x14ac:dyDescent="0.3">
      <c r="A3773" s="87" t="s">
        <v>47</v>
      </c>
      <c r="B3773" s="88">
        <v>46104</v>
      </c>
      <c r="C3773" s="89" t="s">
        <v>48</v>
      </c>
      <c r="D3773" s="89" t="s">
        <v>49</v>
      </c>
      <c r="E3773" s="189">
        <v>89497966</v>
      </c>
      <c r="F3773" s="197" t="s">
        <v>9259</v>
      </c>
      <c r="G3773" s="90">
        <v>16059677851</v>
      </c>
      <c r="H3773" s="91">
        <v>27483</v>
      </c>
      <c r="I3773" s="89"/>
      <c r="J3773" s="89" t="s">
        <v>84</v>
      </c>
      <c r="K3773" s="89" t="s">
        <v>52</v>
      </c>
      <c r="L3773" s="89" t="s">
        <v>53</v>
      </c>
      <c r="M3773" s="89" t="s">
        <v>9260</v>
      </c>
      <c r="N3773" s="89" t="s">
        <v>137</v>
      </c>
      <c r="O3773" s="92" t="s">
        <v>9261</v>
      </c>
      <c r="P3773" s="93" t="s">
        <v>57</v>
      </c>
      <c r="Q3773" s="110" t="s">
        <v>5322</v>
      </c>
      <c r="R3773" s="94"/>
      <c r="S3773" s="95">
        <v>46168</v>
      </c>
      <c r="T3773" s="95" t="s">
        <v>5203</v>
      </c>
      <c r="U3773" s="95" t="s">
        <v>1125</v>
      </c>
      <c r="V3773" s="91">
        <v>46156</v>
      </c>
      <c r="W3773" s="91">
        <v>46164</v>
      </c>
      <c r="X3773" s="91">
        <v>46168</v>
      </c>
      <c r="Y3773" s="96"/>
      <c r="Z3773" s="89"/>
      <c r="AA3773" s="95"/>
      <c r="AB3773" s="89"/>
      <c r="AC3773" s="109"/>
      <c r="AD3773" s="89"/>
      <c r="AE3773" s="89"/>
      <c r="AF3773" s="191"/>
      <c r="AG3773" s="194"/>
      <c r="AH3773" s="193"/>
      <c r="AI3773" s="97"/>
      <c r="AJ3773" s="97"/>
      <c r="AK3773" s="97"/>
      <c r="AL3773" s="45" t="s">
        <v>67</v>
      </c>
      <c r="AM3773" s="160" t="str">
        <f>MONTH(B3773)&amp;"/"&amp;YEAR(B3773)</f>
        <v>3/2026</v>
      </c>
      <c r="AN3773" s="45">
        <f>WEEKNUM(B3773)-WEEKNUM(EOMONTH(B3773,-1)+1)+1</f>
        <v>4</v>
      </c>
      <c r="AO3773" s="45" t="str">
        <f>MONTH(R3773)&amp;"/"&amp;YEAR(R3773)</f>
        <v>1/1900</v>
      </c>
      <c r="AP3773" s="45" t="e">
        <f>WEEKNUM(R3773)-WEEKNUM(EOMONTH(R3773,-1)+1)+1</f>
        <v>#NUM!</v>
      </c>
      <c r="AQ3773" s="45">
        <f>IF(AU3773="S",IF(Q3773="1. Aceitou o programa",R3773-B3773,0),0)</f>
        <v>0</v>
      </c>
      <c r="AR3773" s="45">
        <f>IF(AU3773="S",IF(AND(S3773&lt;&gt;"",R3773&lt;&gt;""),S3773-R3773,0),0)</f>
        <v>0</v>
      </c>
      <c r="AS3773" s="45">
        <f>IF(AU3773="S",IF(Q3773="1. Aceitou o programa",IF(OR(X3773="Não se Aplica",X3773=""),IF(OR(W3773="Não se Aplica",W3773=""),0,W3773-V3773),AVERAGE(X3773-W3773,W3773-V3773)),0),0)</f>
        <v>0</v>
      </c>
      <c r="AT3773" s="45">
        <f>IF(AU3773="S",IF(AND(Q3773="1. Aceitou o programa",AB3773="Realizada"),IFERROR(IF(AA3773="",0,AA3773-R3773),0),0),0)</f>
        <v>0</v>
      </c>
      <c r="AU3773" s="45" t="str">
        <f>_xlfn.XLOOKUP(U3773,'Lista Suspensa'!$AA$20:$AA$23,'Lista Suspensa'!$AB$20:$AB$23,"N/A")</f>
        <v>S</v>
      </c>
    </row>
    <row r="3774" spans="1:47" ht="12" customHeight="1" x14ac:dyDescent="0.3">
      <c r="A3774" s="87" t="s">
        <v>47</v>
      </c>
      <c r="B3774" s="88">
        <v>46104</v>
      </c>
      <c r="C3774" s="89" t="s">
        <v>48</v>
      </c>
      <c r="D3774" s="89" t="s">
        <v>49</v>
      </c>
      <c r="E3774" s="189">
        <v>89501697</v>
      </c>
      <c r="F3774" s="197" t="s">
        <v>9262</v>
      </c>
      <c r="G3774" s="90">
        <v>13633314857</v>
      </c>
      <c r="H3774" s="91">
        <v>27553</v>
      </c>
      <c r="I3774" s="89"/>
      <c r="J3774" s="89" t="s">
        <v>51</v>
      </c>
      <c r="K3774" s="89" t="s">
        <v>52</v>
      </c>
      <c r="L3774" s="89" t="s">
        <v>85</v>
      </c>
      <c r="M3774" s="89" t="s">
        <v>9263</v>
      </c>
      <c r="N3774" s="89" t="s">
        <v>137</v>
      </c>
      <c r="O3774" s="92" t="s">
        <v>9264</v>
      </c>
      <c r="P3774" s="93" t="s">
        <v>57</v>
      </c>
      <c r="Q3774" s="110" t="s">
        <v>5322</v>
      </c>
      <c r="R3774" s="94"/>
      <c r="S3774" s="95">
        <v>46168</v>
      </c>
      <c r="T3774" s="95" t="s">
        <v>5203</v>
      </c>
      <c r="U3774" s="95" t="s">
        <v>1125</v>
      </c>
      <c r="V3774" s="91">
        <v>46156</v>
      </c>
      <c r="W3774" s="91">
        <v>46164</v>
      </c>
      <c r="X3774" s="91">
        <v>46168</v>
      </c>
      <c r="Y3774" s="96"/>
      <c r="Z3774" s="89"/>
      <c r="AA3774" s="95"/>
      <c r="AB3774" s="89"/>
      <c r="AC3774" s="109"/>
      <c r="AD3774" s="89"/>
      <c r="AE3774" s="89"/>
      <c r="AF3774" s="191"/>
      <c r="AG3774" s="194"/>
      <c r="AH3774" s="193"/>
      <c r="AI3774" s="97"/>
      <c r="AJ3774" s="97"/>
      <c r="AK3774" s="97"/>
      <c r="AL3774" s="45" t="s">
        <v>67</v>
      </c>
      <c r="AM3774" s="160" t="str">
        <f>MONTH(B3774)&amp;"/"&amp;YEAR(B3774)</f>
        <v>3/2026</v>
      </c>
      <c r="AN3774" s="45">
        <f>WEEKNUM(B3774)-WEEKNUM(EOMONTH(B3774,-1)+1)+1</f>
        <v>4</v>
      </c>
      <c r="AO3774" s="45" t="str">
        <f>MONTH(R3774)&amp;"/"&amp;YEAR(R3774)</f>
        <v>1/1900</v>
      </c>
      <c r="AP3774" s="45" t="e">
        <f>WEEKNUM(R3774)-WEEKNUM(EOMONTH(R3774,-1)+1)+1</f>
        <v>#NUM!</v>
      </c>
      <c r="AQ3774" s="45">
        <f>IF(AU3774="S",IF(Q3774="1. Aceitou o programa",R3774-B3774,0),0)</f>
        <v>0</v>
      </c>
      <c r="AR3774" s="45">
        <f>IF(AU3774="S",IF(AND(S3774&lt;&gt;"",R3774&lt;&gt;""),S3774-R3774,0),0)</f>
        <v>0</v>
      </c>
      <c r="AS3774" s="45">
        <f>IF(AU3774="S",IF(Q3774="1. Aceitou o programa",IF(OR(X3774="Não se Aplica",X3774=""),IF(OR(W3774="Não se Aplica",W3774=""),0,W3774-V3774),AVERAGE(X3774-W3774,W3774-V3774)),0),0)</f>
        <v>0</v>
      </c>
      <c r="AT3774" s="45">
        <f>IF(AU3774="S",IF(AND(Q3774="1. Aceitou o programa",AB3774="Realizada"),IFERROR(IF(AA3774="",0,AA3774-R3774),0),0),0)</f>
        <v>0</v>
      </c>
      <c r="AU3774" s="45" t="str">
        <f>_xlfn.XLOOKUP(U3774,'Lista Suspensa'!$AA$20:$AA$23,'Lista Suspensa'!$AB$20:$AB$23,"N/A")</f>
        <v>S</v>
      </c>
    </row>
    <row r="3775" spans="1:47" ht="12" customHeight="1" x14ac:dyDescent="0.3">
      <c r="A3775" s="87" t="s">
        <v>47</v>
      </c>
      <c r="B3775" s="88">
        <v>46104</v>
      </c>
      <c r="C3775" s="89" t="s">
        <v>48</v>
      </c>
      <c r="D3775" s="89" t="s">
        <v>49</v>
      </c>
      <c r="E3775" s="189">
        <v>89539161</v>
      </c>
      <c r="F3775" s="197" t="s">
        <v>9265</v>
      </c>
      <c r="G3775" s="90">
        <v>49856329884</v>
      </c>
      <c r="H3775" s="91">
        <v>36700</v>
      </c>
      <c r="I3775" s="89"/>
      <c r="J3775" s="89" t="s">
        <v>51</v>
      </c>
      <c r="K3775" s="89" t="s">
        <v>52</v>
      </c>
      <c r="L3775" s="89" t="s">
        <v>85</v>
      </c>
      <c r="M3775" s="89" t="s">
        <v>9266</v>
      </c>
      <c r="N3775" s="89" t="s">
        <v>150</v>
      </c>
      <c r="O3775" s="92" t="s">
        <v>9267</v>
      </c>
      <c r="P3775" s="93" t="s">
        <v>57</v>
      </c>
      <c r="Q3775" s="110" t="s">
        <v>5322</v>
      </c>
      <c r="R3775" s="94"/>
      <c r="S3775" s="95">
        <v>46168</v>
      </c>
      <c r="T3775" s="95" t="s">
        <v>5203</v>
      </c>
      <c r="U3775" s="95" t="s">
        <v>1125</v>
      </c>
      <c r="V3775" s="91">
        <v>46156</v>
      </c>
      <c r="W3775" s="91">
        <v>46164</v>
      </c>
      <c r="X3775" s="91">
        <v>46168</v>
      </c>
      <c r="Y3775" s="96"/>
      <c r="Z3775" s="89"/>
      <c r="AA3775" s="95"/>
      <c r="AB3775" s="89"/>
      <c r="AC3775" s="109"/>
      <c r="AD3775" s="89"/>
      <c r="AE3775" s="89"/>
      <c r="AF3775" s="191"/>
      <c r="AG3775" s="194"/>
      <c r="AH3775" s="193"/>
      <c r="AI3775" s="97"/>
      <c r="AJ3775" s="97"/>
      <c r="AK3775" s="97"/>
      <c r="AL3775" s="45" t="s">
        <v>67</v>
      </c>
      <c r="AM3775" s="160" t="str">
        <f>MONTH(B3775)&amp;"/"&amp;YEAR(B3775)</f>
        <v>3/2026</v>
      </c>
      <c r="AN3775" s="45">
        <f>WEEKNUM(B3775)-WEEKNUM(EOMONTH(B3775,-1)+1)+1</f>
        <v>4</v>
      </c>
      <c r="AO3775" s="45" t="str">
        <f>MONTH(R3775)&amp;"/"&amp;YEAR(R3775)</f>
        <v>1/1900</v>
      </c>
      <c r="AP3775" s="45" t="e">
        <f>WEEKNUM(R3775)-WEEKNUM(EOMONTH(R3775,-1)+1)+1</f>
        <v>#NUM!</v>
      </c>
      <c r="AQ3775" s="45">
        <f>IF(AU3775="S",IF(Q3775="1. Aceitou o programa",R3775-B3775,0),0)</f>
        <v>0</v>
      </c>
      <c r="AR3775" s="45">
        <f>IF(AU3775="S",IF(AND(S3775&lt;&gt;"",R3775&lt;&gt;""),S3775-R3775,0),0)</f>
        <v>0</v>
      </c>
      <c r="AS3775" s="45">
        <f>IF(AU3775="S",IF(Q3775="1. Aceitou o programa",IF(OR(X3775="Não se Aplica",X3775=""),IF(OR(W3775="Não se Aplica",W3775=""),0,W3775-V3775),AVERAGE(X3775-W3775,W3775-V3775)),0),0)</f>
        <v>0</v>
      </c>
      <c r="AT3775" s="45">
        <f>IF(AU3775="S",IF(AND(Q3775="1. Aceitou o programa",AB3775="Realizada"),IFERROR(IF(AA3775="",0,AA3775-R3775),0),0),0)</f>
        <v>0</v>
      </c>
      <c r="AU3775" s="45" t="str">
        <f>_xlfn.XLOOKUP(U3775,'Lista Suspensa'!$AA$20:$AA$23,'Lista Suspensa'!$AB$20:$AB$23,"N/A")</f>
        <v>S</v>
      </c>
    </row>
    <row r="3776" spans="1:47" ht="12" customHeight="1" x14ac:dyDescent="0.3">
      <c r="A3776" s="87" t="s">
        <v>47</v>
      </c>
      <c r="B3776" s="88">
        <v>46104</v>
      </c>
      <c r="C3776" s="89" t="s">
        <v>48</v>
      </c>
      <c r="D3776" s="89" t="s">
        <v>49</v>
      </c>
      <c r="E3776" s="189">
        <v>73135020</v>
      </c>
      <c r="F3776" s="197" t="s">
        <v>9268</v>
      </c>
      <c r="G3776" s="90">
        <v>38131849864</v>
      </c>
      <c r="H3776" s="91">
        <v>32636</v>
      </c>
      <c r="I3776" s="89"/>
      <c r="J3776" s="89" t="s">
        <v>84</v>
      </c>
      <c r="K3776" s="89" t="s">
        <v>52</v>
      </c>
      <c r="L3776" s="89" t="s">
        <v>85</v>
      </c>
      <c r="M3776" s="89" t="s">
        <v>7686</v>
      </c>
      <c r="N3776" s="89" t="s">
        <v>159</v>
      </c>
      <c r="O3776" s="92" t="s">
        <v>9269</v>
      </c>
      <c r="P3776" s="93" t="s">
        <v>57</v>
      </c>
      <c r="Q3776" s="110" t="s">
        <v>5322</v>
      </c>
      <c r="R3776" s="94"/>
      <c r="S3776" s="95">
        <v>46168</v>
      </c>
      <c r="T3776" s="95" t="s">
        <v>5203</v>
      </c>
      <c r="U3776" s="95" t="s">
        <v>1125</v>
      </c>
      <c r="V3776" s="91">
        <v>46156</v>
      </c>
      <c r="W3776" s="91">
        <v>46164</v>
      </c>
      <c r="X3776" s="91">
        <v>46168</v>
      </c>
      <c r="Y3776" s="96"/>
      <c r="Z3776" s="89"/>
      <c r="AA3776" s="95"/>
      <c r="AB3776" s="89"/>
      <c r="AC3776" s="109"/>
      <c r="AD3776" s="89"/>
      <c r="AE3776" s="89"/>
      <c r="AF3776" s="191"/>
      <c r="AG3776" s="194"/>
      <c r="AH3776" s="193"/>
      <c r="AI3776" s="97"/>
      <c r="AJ3776" s="97"/>
      <c r="AK3776" s="97"/>
      <c r="AL3776" s="45" t="s">
        <v>67</v>
      </c>
      <c r="AM3776" s="160" t="str">
        <f>MONTH(B3776)&amp;"/"&amp;YEAR(B3776)</f>
        <v>3/2026</v>
      </c>
      <c r="AN3776" s="45">
        <f>WEEKNUM(B3776)-WEEKNUM(EOMONTH(B3776,-1)+1)+1</f>
        <v>4</v>
      </c>
      <c r="AO3776" s="45" t="str">
        <f>MONTH(R3776)&amp;"/"&amp;YEAR(R3776)</f>
        <v>1/1900</v>
      </c>
      <c r="AP3776" s="45" t="e">
        <f>WEEKNUM(R3776)-WEEKNUM(EOMONTH(R3776,-1)+1)+1</f>
        <v>#NUM!</v>
      </c>
      <c r="AQ3776" s="45">
        <f>IF(AU3776="S",IF(Q3776="1. Aceitou o programa",R3776-B3776,0),0)</f>
        <v>0</v>
      </c>
      <c r="AR3776" s="45">
        <f>IF(AU3776="S",IF(AND(S3776&lt;&gt;"",R3776&lt;&gt;""),S3776-R3776,0),0)</f>
        <v>0</v>
      </c>
      <c r="AS3776" s="45">
        <f>IF(AU3776="S",IF(Q3776="1. Aceitou o programa",IF(OR(X3776="Não se Aplica",X3776=""),IF(OR(W3776="Não se Aplica",W3776=""),0,W3776-V3776),AVERAGE(X3776-W3776,W3776-V3776)),0),0)</f>
        <v>0</v>
      </c>
      <c r="AT3776" s="45">
        <f>IF(AU3776="S",IF(AND(Q3776="1. Aceitou o programa",AB3776="Realizada"),IFERROR(IF(AA3776="",0,AA3776-R3776),0),0),0)</f>
        <v>0</v>
      </c>
      <c r="AU3776" s="45" t="str">
        <f>_xlfn.XLOOKUP(U3776,'Lista Suspensa'!$AA$20:$AA$23,'Lista Suspensa'!$AB$20:$AB$23,"N/A")</f>
        <v>S</v>
      </c>
    </row>
    <row r="3777" spans="1:47" ht="12" customHeight="1" x14ac:dyDescent="0.3">
      <c r="A3777" s="87" t="s">
        <v>47</v>
      </c>
      <c r="B3777" s="88">
        <v>46104</v>
      </c>
      <c r="C3777" s="89" t="s">
        <v>48</v>
      </c>
      <c r="D3777" s="89" t="s">
        <v>49</v>
      </c>
      <c r="E3777" s="189">
        <v>89571983</v>
      </c>
      <c r="F3777" s="197" t="s">
        <v>9270</v>
      </c>
      <c r="G3777" s="90">
        <v>24617016520</v>
      </c>
      <c r="H3777" s="91">
        <v>21473</v>
      </c>
      <c r="I3777" s="89"/>
      <c r="J3777" s="89" t="s">
        <v>84</v>
      </c>
      <c r="K3777" s="89" t="s">
        <v>52</v>
      </c>
      <c r="L3777" s="89" t="s">
        <v>53</v>
      </c>
      <c r="M3777" s="89" t="s">
        <v>1364</v>
      </c>
      <c r="N3777" s="89" t="s">
        <v>137</v>
      </c>
      <c r="O3777" s="92" t="s">
        <v>9271</v>
      </c>
      <c r="P3777" s="93" t="s">
        <v>57</v>
      </c>
      <c r="Q3777" s="110" t="s">
        <v>5322</v>
      </c>
      <c r="R3777" s="94"/>
      <c r="S3777" s="95">
        <v>46168</v>
      </c>
      <c r="T3777" s="95" t="s">
        <v>5203</v>
      </c>
      <c r="U3777" s="95" t="s">
        <v>1125</v>
      </c>
      <c r="V3777" s="91">
        <v>46156</v>
      </c>
      <c r="W3777" s="91">
        <v>46164</v>
      </c>
      <c r="X3777" s="91">
        <v>46168</v>
      </c>
      <c r="Y3777" s="96"/>
      <c r="Z3777" s="89"/>
      <c r="AA3777" s="95"/>
      <c r="AB3777" s="89"/>
      <c r="AC3777" s="109"/>
      <c r="AD3777" s="89"/>
      <c r="AE3777" s="89"/>
      <c r="AF3777" s="191"/>
      <c r="AG3777" s="194"/>
      <c r="AH3777" s="193"/>
      <c r="AI3777" s="97"/>
      <c r="AJ3777" s="97"/>
      <c r="AK3777" s="97"/>
      <c r="AL3777" s="45" t="s">
        <v>67</v>
      </c>
      <c r="AM3777" s="160" t="str">
        <f>MONTH(B3777)&amp;"/"&amp;YEAR(B3777)</f>
        <v>3/2026</v>
      </c>
      <c r="AN3777" s="45">
        <f>WEEKNUM(B3777)-WEEKNUM(EOMONTH(B3777,-1)+1)+1</f>
        <v>4</v>
      </c>
      <c r="AO3777" s="45" t="str">
        <f>MONTH(R3777)&amp;"/"&amp;YEAR(R3777)</f>
        <v>1/1900</v>
      </c>
      <c r="AP3777" s="45" t="e">
        <f>WEEKNUM(R3777)-WEEKNUM(EOMONTH(R3777,-1)+1)+1</f>
        <v>#NUM!</v>
      </c>
      <c r="AQ3777" s="45">
        <f>IF(AU3777="S",IF(Q3777="1. Aceitou o programa",R3777-B3777,0),0)</f>
        <v>0</v>
      </c>
      <c r="AR3777" s="45">
        <f>IF(AU3777="S",IF(AND(S3777&lt;&gt;"",R3777&lt;&gt;""),S3777-R3777,0),0)</f>
        <v>0</v>
      </c>
      <c r="AS3777" s="45">
        <f>IF(AU3777="S",IF(Q3777="1. Aceitou o programa",IF(OR(X3777="Não se Aplica",X3777=""),IF(OR(W3777="Não se Aplica",W3777=""),0,W3777-V3777),AVERAGE(X3777-W3777,W3777-V3777)),0),0)</f>
        <v>0</v>
      </c>
      <c r="AT3777" s="45">
        <f>IF(AU3777="S",IF(AND(Q3777="1. Aceitou o programa",AB3777="Realizada"),IFERROR(IF(AA3777="",0,AA3777-R3777),0),0),0)</f>
        <v>0</v>
      </c>
      <c r="AU3777" s="45" t="str">
        <f>_xlfn.XLOOKUP(U3777,'Lista Suspensa'!$AA$20:$AA$23,'Lista Suspensa'!$AB$20:$AB$23,"N/A")</f>
        <v>S</v>
      </c>
    </row>
    <row r="3778" spans="1:47" ht="12" customHeight="1" x14ac:dyDescent="0.3">
      <c r="A3778" s="87" t="s">
        <v>47</v>
      </c>
      <c r="B3778" s="88">
        <v>46104</v>
      </c>
      <c r="C3778" s="89" t="s">
        <v>48</v>
      </c>
      <c r="D3778" s="89" t="s">
        <v>49</v>
      </c>
      <c r="E3778" s="189">
        <v>89577768</v>
      </c>
      <c r="F3778" s="197" t="s">
        <v>9272</v>
      </c>
      <c r="G3778" s="90">
        <v>14051955761</v>
      </c>
      <c r="H3778" s="91">
        <v>36438</v>
      </c>
      <c r="I3778" s="89"/>
      <c r="J3778" s="89" t="s">
        <v>84</v>
      </c>
      <c r="K3778" s="89" t="s">
        <v>76</v>
      </c>
      <c r="L3778" s="89" t="s">
        <v>95</v>
      </c>
      <c r="M3778" s="89" t="s">
        <v>214</v>
      </c>
      <c r="N3778" s="89" t="s">
        <v>197</v>
      </c>
      <c r="O3778" s="92" t="s">
        <v>9273</v>
      </c>
      <c r="P3778" s="93" t="s">
        <v>57</v>
      </c>
      <c r="Q3778" s="110" t="s">
        <v>5322</v>
      </c>
      <c r="R3778" s="94"/>
      <c r="S3778" s="95">
        <v>46168</v>
      </c>
      <c r="T3778" s="95" t="s">
        <v>5203</v>
      </c>
      <c r="U3778" s="95" t="s">
        <v>1125</v>
      </c>
      <c r="V3778" s="91">
        <v>46156</v>
      </c>
      <c r="W3778" s="91">
        <v>46164</v>
      </c>
      <c r="X3778" s="91">
        <v>46168</v>
      </c>
      <c r="Y3778" s="96"/>
      <c r="Z3778" s="89"/>
      <c r="AA3778" s="95"/>
      <c r="AB3778" s="89"/>
      <c r="AC3778" s="109"/>
      <c r="AD3778" s="89"/>
      <c r="AE3778" s="89"/>
      <c r="AF3778" s="191"/>
      <c r="AG3778" s="194"/>
      <c r="AH3778" s="193"/>
      <c r="AI3778" s="97"/>
      <c r="AJ3778" s="97"/>
      <c r="AK3778" s="97"/>
      <c r="AL3778" s="45" t="s">
        <v>67</v>
      </c>
      <c r="AM3778" s="160" t="str">
        <f>MONTH(B3778)&amp;"/"&amp;YEAR(B3778)</f>
        <v>3/2026</v>
      </c>
      <c r="AN3778" s="45">
        <f>WEEKNUM(B3778)-WEEKNUM(EOMONTH(B3778,-1)+1)+1</f>
        <v>4</v>
      </c>
      <c r="AO3778" s="45" t="str">
        <f>MONTH(R3778)&amp;"/"&amp;YEAR(R3778)</f>
        <v>1/1900</v>
      </c>
      <c r="AP3778" s="45" t="e">
        <f>WEEKNUM(R3778)-WEEKNUM(EOMONTH(R3778,-1)+1)+1</f>
        <v>#NUM!</v>
      </c>
      <c r="AQ3778" s="45">
        <f>IF(AU3778="S",IF(Q3778="1. Aceitou o programa",R3778-B3778,0),0)</f>
        <v>0</v>
      </c>
      <c r="AR3778" s="45">
        <f>IF(AU3778="S",IF(AND(S3778&lt;&gt;"",R3778&lt;&gt;""),S3778-R3778,0),0)</f>
        <v>0</v>
      </c>
      <c r="AS3778" s="45">
        <f>IF(AU3778="S",IF(Q3778="1. Aceitou o programa",IF(OR(X3778="Não se Aplica",X3778=""),IF(OR(W3778="Não se Aplica",W3778=""),0,W3778-V3778),AVERAGE(X3778-W3778,W3778-V3778)),0),0)</f>
        <v>0</v>
      </c>
      <c r="AT3778" s="45">
        <f>IF(AU3778="S",IF(AND(Q3778="1. Aceitou o programa",AB3778="Realizada"),IFERROR(IF(AA3778="",0,AA3778-R3778),0),0),0)</f>
        <v>0</v>
      </c>
      <c r="AU3778" s="45" t="str">
        <f>_xlfn.XLOOKUP(U3778,'Lista Suspensa'!$AA$20:$AA$23,'Lista Suspensa'!$AB$20:$AB$23,"N/A")</f>
        <v>S</v>
      </c>
    </row>
    <row r="3779" spans="1:47" ht="12" customHeight="1" x14ac:dyDescent="0.3">
      <c r="A3779" s="87" t="s">
        <v>47</v>
      </c>
      <c r="B3779" s="88">
        <v>46104</v>
      </c>
      <c r="C3779" s="89" t="s">
        <v>48</v>
      </c>
      <c r="D3779" s="89" t="s">
        <v>49</v>
      </c>
      <c r="E3779" s="189">
        <v>89578595</v>
      </c>
      <c r="F3779" s="197" t="s">
        <v>9274</v>
      </c>
      <c r="G3779" s="90">
        <v>46356896892</v>
      </c>
      <c r="H3779" s="91">
        <v>41006</v>
      </c>
      <c r="I3779" s="89"/>
      <c r="J3779" s="89" t="s">
        <v>51</v>
      </c>
      <c r="K3779" s="89" t="s">
        <v>52</v>
      </c>
      <c r="L3779" s="89" t="s">
        <v>85</v>
      </c>
      <c r="M3779" s="89" t="s">
        <v>4578</v>
      </c>
      <c r="N3779" s="89" t="s">
        <v>150</v>
      </c>
      <c r="O3779" s="92" t="s">
        <v>9275</v>
      </c>
      <c r="P3779" s="93" t="s">
        <v>57</v>
      </c>
      <c r="Q3779" s="110" t="s">
        <v>5322</v>
      </c>
      <c r="R3779" s="94"/>
      <c r="S3779" s="95">
        <v>46168</v>
      </c>
      <c r="T3779" s="95" t="s">
        <v>5203</v>
      </c>
      <c r="U3779" s="95" t="s">
        <v>1125</v>
      </c>
      <c r="V3779" s="91">
        <v>46156</v>
      </c>
      <c r="W3779" s="91">
        <v>46164</v>
      </c>
      <c r="X3779" s="91">
        <v>46168</v>
      </c>
      <c r="Y3779" s="96"/>
      <c r="Z3779" s="89"/>
      <c r="AA3779" s="95"/>
      <c r="AB3779" s="89"/>
      <c r="AC3779" s="109"/>
      <c r="AD3779" s="89"/>
      <c r="AE3779" s="89"/>
      <c r="AF3779" s="191"/>
      <c r="AG3779" s="194"/>
      <c r="AH3779" s="193"/>
      <c r="AI3779" s="97"/>
      <c r="AJ3779" s="97"/>
      <c r="AK3779" s="97"/>
      <c r="AL3779" s="45" t="s">
        <v>67</v>
      </c>
      <c r="AM3779" s="160" t="str">
        <f>MONTH(B3779)&amp;"/"&amp;YEAR(B3779)</f>
        <v>3/2026</v>
      </c>
      <c r="AN3779" s="45">
        <f>WEEKNUM(B3779)-WEEKNUM(EOMONTH(B3779,-1)+1)+1</f>
        <v>4</v>
      </c>
      <c r="AO3779" s="45" t="str">
        <f>MONTH(R3779)&amp;"/"&amp;YEAR(R3779)</f>
        <v>1/1900</v>
      </c>
      <c r="AP3779" s="45" t="e">
        <f>WEEKNUM(R3779)-WEEKNUM(EOMONTH(R3779,-1)+1)+1</f>
        <v>#NUM!</v>
      </c>
      <c r="AQ3779" s="45">
        <f>IF(AU3779="S",IF(Q3779="1. Aceitou o programa",R3779-B3779,0),0)</f>
        <v>0</v>
      </c>
      <c r="AR3779" s="45">
        <f>IF(AU3779="S",IF(AND(S3779&lt;&gt;"",R3779&lt;&gt;""),S3779-R3779,0),0)</f>
        <v>0</v>
      </c>
      <c r="AS3779" s="45">
        <f>IF(AU3779="S",IF(Q3779="1. Aceitou o programa",IF(OR(X3779="Não se Aplica",X3779=""),IF(OR(W3779="Não se Aplica",W3779=""),0,W3779-V3779),AVERAGE(X3779-W3779,W3779-V3779)),0),0)</f>
        <v>0</v>
      </c>
      <c r="AT3779" s="45">
        <f>IF(AU3779="S",IF(AND(Q3779="1. Aceitou o programa",AB3779="Realizada"),IFERROR(IF(AA3779="",0,AA3779-R3779),0),0),0)</f>
        <v>0</v>
      </c>
      <c r="AU3779" s="45" t="str">
        <f>_xlfn.XLOOKUP(U3779,'Lista Suspensa'!$AA$20:$AA$23,'Lista Suspensa'!$AB$20:$AB$23,"N/A")</f>
        <v>S</v>
      </c>
    </row>
    <row r="3780" spans="1:47" ht="12" customHeight="1" x14ac:dyDescent="0.3">
      <c r="A3780" s="87" t="s">
        <v>47</v>
      </c>
      <c r="B3780" s="88">
        <v>46104</v>
      </c>
      <c r="C3780" s="89" t="s">
        <v>48</v>
      </c>
      <c r="D3780" s="89" t="s">
        <v>49</v>
      </c>
      <c r="E3780" s="189">
        <v>89583856</v>
      </c>
      <c r="F3780" s="197" t="s">
        <v>9276</v>
      </c>
      <c r="G3780" s="90">
        <v>41333980841</v>
      </c>
      <c r="H3780" s="91">
        <v>33865</v>
      </c>
      <c r="I3780" s="89"/>
      <c r="J3780" s="89" t="s">
        <v>51</v>
      </c>
      <c r="K3780" s="89" t="s">
        <v>52</v>
      </c>
      <c r="L3780" s="89" t="s">
        <v>2964</v>
      </c>
      <c r="M3780" s="89" t="s">
        <v>9277</v>
      </c>
      <c r="N3780" s="89" t="s">
        <v>150</v>
      </c>
      <c r="O3780" s="92" t="s">
        <v>9278</v>
      </c>
      <c r="P3780" s="93" t="s">
        <v>57</v>
      </c>
      <c r="Q3780" s="110" t="s">
        <v>5322</v>
      </c>
      <c r="R3780" s="94"/>
      <c r="S3780" s="95">
        <v>46168</v>
      </c>
      <c r="T3780" s="95" t="s">
        <v>5203</v>
      </c>
      <c r="U3780" s="95" t="s">
        <v>1125</v>
      </c>
      <c r="V3780" s="91">
        <v>46156</v>
      </c>
      <c r="W3780" s="91">
        <v>46164</v>
      </c>
      <c r="X3780" s="91">
        <v>46168</v>
      </c>
      <c r="Y3780" s="96"/>
      <c r="Z3780" s="89"/>
      <c r="AA3780" s="95"/>
      <c r="AB3780" s="89"/>
      <c r="AC3780" s="109"/>
      <c r="AD3780" s="89"/>
      <c r="AE3780" s="89"/>
      <c r="AF3780" s="191"/>
      <c r="AG3780" s="194"/>
      <c r="AH3780" s="193"/>
      <c r="AI3780" s="97"/>
      <c r="AJ3780" s="97"/>
      <c r="AK3780" s="97"/>
      <c r="AL3780" s="45" t="s">
        <v>67</v>
      </c>
      <c r="AM3780" s="160" t="str">
        <f>MONTH(B3780)&amp;"/"&amp;YEAR(B3780)</f>
        <v>3/2026</v>
      </c>
      <c r="AN3780" s="45">
        <f>WEEKNUM(B3780)-WEEKNUM(EOMONTH(B3780,-1)+1)+1</f>
        <v>4</v>
      </c>
      <c r="AO3780" s="45" t="str">
        <f>MONTH(R3780)&amp;"/"&amp;YEAR(R3780)</f>
        <v>1/1900</v>
      </c>
      <c r="AP3780" s="45" t="e">
        <f>WEEKNUM(R3780)-WEEKNUM(EOMONTH(R3780,-1)+1)+1</f>
        <v>#NUM!</v>
      </c>
      <c r="AQ3780" s="45">
        <f>IF(AU3780="S",IF(Q3780="1. Aceitou o programa",R3780-B3780,0),0)</f>
        <v>0</v>
      </c>
      <c r="AR3780" s="45">
        <f>IF(AU3780="S",IF(AND(S3780&lt;&gt;"",R3780&lt;&gt;""),S3780-R3780,0),0)</f>
        <v>0</v>
      </c>
      <c r="AS3780" s="45">
        <f>IF(AU3780="S",IF(Q3780="1. Aceitou o programa",IF(OR(X3780="Não se Aplica",X3780=""),IF(OR(W3780="Não se Aplica",W3780=""),0,W3780-V3780),AVERAGE(X3780-W3780,W3780-V3780)),0),0)</f>
        <v>0</v>
      </c>
      <c r="AT3780" s="45">
        <f>IF(AU3780="S",IF(AND(Q3780="1. Aceitou o programa",AB3780="Realizada"),IFERROR(IF(AA3780="",0,AA3780-R3780),0),0),0)</f>
        <v>0</v>
      </c>
      <c r="AU3780" s="45" t="str">
        <f>_xlfn.XLOOKUP(U3780,'Lista Suspensa'!$AA$20:$AA$23,'Lista Suspensa'!$AB$20:$AB$23,"N/A")</f>
        <v>S</v>
      </c>
    </row>
    <row r="3781" spans="1:47" ht="12" customHeight="1" x14ac:dyDescent="0.3">
      <c r="A3781" s="87" t="s">
        <v>47</v>
      </c>
      <c r="B3781" s="88">
        <v>46104</v>
      </c>
      <c r="C3781" s="89" t="s">
        <v>48</v>
      </c>
      <c r="D3781" s="89" t="s">
        <v>49</v>
      </c>
      <c r="E3781" s="189">
        <v>89590275</v>
      </c>
      <c r="F3781" s="197" t="s">
        <v>9279</v>
      </c>
      <c r="G3781" s="90">
        <v>14539013882</v>
      </c>
      <c r="H3781" s="91">
        <v>26048</v>
      </c>
      <c r="I3781" s="89"/>
      <c r="J3781" s="89" t="s">
        <v>51</v>
      </c>
      <c r="K3781" s="89" t="s">
        <v>52</v>
      </c>
      <c r="L3781" s="89" t="s">
        <v>53</v>
      </c>
      <c r="M3781" s="89" t="s">
        <v>6223</v>
      </c>
      <c r="N3781" s="89" t="s">
        <v>150</v>
      </c>
      <c r="O3781" s="92" t="s">
        <v>9280</v>
      </c>
      <c r="P3781" s="93" t="s">
        <v>57</v>
      </c>
      <c r="Q3781" s="110" t="s">
        <v>5322</v>
      </c>
      <c r="R3781" s="94"/>
      <c r="S3781" s="95">
        <v>46168</v>
      </c>
      <c r="T3781" s="95" t="s">
        <v>5203</v>
      </c>
      <c r="U3781" s="95" t="s">
        <v>1125</v>
      </c>
      <c r="V3781" s="91">
        <v>46156</v>
      </c>
      <c r="W3781" s="91">
        <v>46164</v>
      </c>
      <c r="X3781" s="91">
        <v>46168</v>
      </c>
      <c r="Y3781" s="96"/>
      <c r="Z3781" s="89"/>
      <c r="AA3781" s="95"/>
      <c r="AB3781" s="89"/>
      <c r="AC3781" s="109"/>
      <c r="AD3781" s="89"/>
      <c r="AE3781" s="89"/>
      <c r="AF3781" s="191"/>
      <c r="AG3781" s="194"/>
      <c r="AH3781" s="193"/>
      <c r="AI3781" s="97"/>
      <c r="AJ3781" s="97"/>
      <c r="AK3781" s="97"/>
      <c r="AL3781" s="45" t="s">
        <v>67</v>
      </c>
      <c r="AM3781" s="160" t="str">
        <f>MONTH(B3781)&amp;"/"&amp;YEAR(B3781)</f>
        <v>3/2026</v>
      </c>
      <c r="AN3781" s="45">
        <f>WEEKNUM(B3781)-WEEKNUM(EOMONTH(B3781,-1)+1)+1</f>
        <v>4</v>
      </c>
      <c r="AO3781" s="45" t="str">
        <f>MONTH(R3781)&amp;"/"&amp;YEAR(R3781)</f>
        <v>1/1900</v>
      </c>
      <c r="AP3781" s="45" t="e">
        <f>WEEKNUM(R3781)-WEEKNUM(EOMONTH(R3781,-1)+1)+1</f>
        <v>#NUM!</v>
      </c>
      <c r="AQ3781" s="45">
        <f>IF(AU3781="S",IF(Q3781="1. Aceitou o programa",R3781-B3781,0),0)</f>
        <v>0</v>
      </c>
      <c r="AR3781" s="45">
        <f>IF(AU3781="S",IF(AND(S3781&lt;&gt;"",R3781&lt;&gt;""),S3781-R3781,0),0)</f>
        <v>0</v>
      </c>
      <c r="AS3781" s="45">
        <f>IF(AU3781="S",IF(Q3781="1. Aceitou o programa",IF(OR(X3781="Não se Aplica",X3781=""),IF(OR(W3781="Não se Aplica",W3781=""),0,W3781-V3781),AVERAGE(X3781-W3781,W3781-V3781)),0),0)</f>
        <v>0</v>
      </c>
      <c r="AT3781" s="45">
        <f>IF(AU3781="S",IF(AND(Q3781="1. Aceitou o programa",AB3781="Realizada"),IFERROR(IF(AA3781="",0,AA3781-R3781),0),0),0)</f>
        <v>0</v>
      </c>
      <c r="AU3781" s="45" t="str">
        <f>_xlfn.XLOOKUP(U3781,'Lista Suspensa'!$AA$20:$AA$23,'Lista Suspensa'!$AB$20:$AB$23,"N/A")</f>
        <v>S</v>
      </c>
    </row>
    <row r="3782" spans="1:47" ht="12" customHeight="1" x14ac:dyDescent="0.3">
      <c r="A3782" s="87" t="s">
        <v>47</v>
      </c>
      <c r="B3782" s="88">
        <v>46104</v>
      </c>
      <c r="C3782" s="89" t="s">
        <v>48</v>
      </c>
      <c r="D3782" s="89" t="s">
        <v>49</v>
      </c>
      <c r="E3782" s="189">
        <v>89625363</v>
      </c>
      <c r="F3782" s="197" t="s">
        <v>9281</v>
      </c>
      <c r="G3782" s="90">
        <v>7181394703</v>
      </c>
      <c r="H3782" s="91">
        <v>27988</v>
      </c>
      <c r="I3782" s="89"/>
      <c r="J3782" s="89" t="s">
        <v>51</v>
      </c>
      <c r="K3782" s="89" t="s">
        <v>76</v>
      </c>
      <c r="L3782" s="89" t="s">
        <v>95</v>
      </c>
      <c r="M3782" s="89" t="s">
        <v>343</v>
      </c>
      <c r="N3782" s="89" t="s">
        <v>344</v>
      </c>
      <c r="O3782" s="92" t="s">
        <v>9282</v>
      </c>
      <c r="P3782" s="93" t="s">
        <v>57</v>
      </c>
      <c r="Q3782" s="110" t="s">
        <v>5322</v>
      </c>
      <c r="R3782" s="94"/>
      <c r="S3782" s="95">
        <v>46168</v>
      </c>
      <c r="T3782" s="95" t="s">
        <v>5203</v>
      </c>
      <c r="U3782" s="95" t="s">
        <v>1125</v>
      </c>
      <c r="V3782" s="91">
        <v>46156</v>
      </c>
      <c r="W3782" s="91">
        <v>46164</v>
      </c>
      <c r="X3782" s="91">
        <v>46168</v>
      </c>
      <c r="Y3782" s="96"/>
      <c r="Z3782" s="89"/>
      <c r="AA3782" s="95"/>
      <c r="AB3782" s="89"/>
      <c r="AC3782" s="109"/>
      <c r="AD3782" s="89"/>
      <c r="AE3782" s="89"/>
      <c r="AF3782" s="191"/>
      <c r="AG3782" s="194"/>
      <c r="AH3782" s="193"/>
      <c r="AI3782" s="97"/>
      <c r="AJ3782" s="97"/>
      <c r="AK3782" s="97"/>
      <c r="AL3782" s="45" t="s">
        <v>67</v>
      </c>
      <c r="AM3782" s="160" t="str">
        <f>MONTH(B3782)&amp;"/"&amp;YEAR(B3782)</f>
        <v>3/2026</v>
      </c>
      <c r="AN3782" s="45">
        <f>WEEKNUM(B3782)-WEEKNUM(EOMONTH(B3782,-1)+1)+1</f>
        <v>4</v>
      </c>
      <c r="AO3782" s="45" t="str">
        <f>MONTH(R3782)&amp;"/"&amp;YEAR(R3782)</f>
        <v>1/1900</v>
      </c>
      <c r="AP3782" s="45" t="e">
        <f>WEEKNUM(R3782)-WEEKNUM(EOMONTH(R3782,-1)+1)+1</f>
        <v>#NUM!</v>
      </c>
      <c r="AQ3782" s="45">
        <f>IF(AU3782="S",IF(Q3782="1. Aceitou o programa",R3782-B3782,0),0)</f>
        <v>0</v>
      </c>
      <c r="AR3782" s="45">
        <f>IF(AU3782="S",IF(AND(S3782&lt;&gt;"",R3782&lt;&gt;""),S3782-R3782,0),0)</f>
        <v>0</v>
      </c>
      <c r="AS3782" s="45">
        <f>IF(AU3782="S",IF(Q3782="1. Aceitou o programa",IF(OR(X3782="Não se Aplica",X3782=""),IF(OR(W3782="Não se Aplica",W3782=""),0,W3782-V3782),AVERAGE(X3782-W3782,W3782-V3782)),0),0)</f>
        <v>0</v>
      </c>
      <c r="AT3782" s="45">
        <f>IF(AU3782="S",IF(AND(Q3782="1. Aceitou o programa",AB3782="Realizada"),IFERROR(IF(AA3782="",0,AA3782-R3782),0),0),0)</f>
        <v>0</v>
      </c>
      <c r="AU3782" s="45" t="str">
        <f>_xlfn.XLOOKUP(U3782,'Lista Suspensa'!$AA$20:$AA$23,'Lista Suspensa'!$AB$20:$AB$23,"N/A")</f>
        <v>S</v>
      </c>
    </row>
    <row r="3783" spans="1:47" ht="12" customHeight="1" x14ac:dyDescent="0.3">
      <c r="A3783" s="87" t="s">
        <v>47</v>
      </c>
      <c r="B3783" s="88">
        <v>46104</v>
      </c>
      <c r="C3783" s="89" t="s">
        <v>48</v>
      </c>
      <c r="D3783" s="89" t="s">
        <v>49</v>
      </c>
      <c r="E3783" s="189">
        <v>89625444</v>
      </c>
      <c r="F3783" s="197" t="s">
        <v>9283</v>
      </c>
      <c r="G3783" s="90">
        <v>13271891869</v>
      </c>
      <c r="H3783" s="91">
        <v>24939</v>
      </c>
      <c r="I3783" s="89"/>
      <c r="J3783" s="89" t="s">
        <v>51</v>
      </c>
      <c r="K3783" s="89" t="s">
        <v>52</v>
      </c>
      <c r="L3783" s="89" t="s">
        <v>85</v>
      </c>
      <c r="M3783" s="89" t="s">
        <v>141</v>
      </c>
      <c r="N3783" s="89" t="s">
        <v>150</v>
      </c>
      <c r="O3783" s="92" t="s">
        <v>9284</v>
      </c>
      <c r="P3783" s="93" t="s">
        <v>57</v>
      </c>
      <c r="Q3783" s="110" t="s">
        <v>5322</v>
      </c>
      <c r="R3783" s="94"/>
      <c r="S3783" s="95">
        <v>46168</v>
      </c>
      <c r="T3783" s="95" t="s">
        <v>5203</v>
      </c>
      <c r="U3783" s="95" t="s">
        <v>1125</v>
      </c>
      <c r="V3783" s="91">
        <v>46156</v>
      </c>
      <c r="W3783" s="91">
        <v>46164</v>
      </c>
      <c r="X3783" s="91">
        <v>46168</v>
      </c>
      <c r="Y3783" s="96"/>
      <c r="Z3783" s="89"/>
      <c r="AA3783" s="95"/>
      <c r="AB3783" s="89"/>
      <c r="AC3783" s="109"/>
      <c r="AD3783" s="89"/>
      <c r="AE3783" s="89"/>
      <c r="AF3783" s="191"/>
      <c r="AG3783" s="194"/>
      <c r="AH3783" s="193"/>
      <c r="AI3783" s="97"/>
      <c r="AJ3783" s="97"/>
      <c r="AK3783" s="97"/>
      <c r="AL3783" s="45" t="s">
        <v>67</v>
      </c>
      <c r="AM3783" s="160" t="str">
        <f>MONTH(B3783)&amp;"/"&amp;YEAR(B3783)</f>
        <v>3/2026</v>
      </c>
      <c r="AN3783" s="45">
        <f>WEEKNUM(B3783)-WEEKNUM(EOMONTH(B3783,-1)+1)+1</f>
        <v>4</v>
      </c>
      <c r="AO3783" s="45" t="str">
        <f>MONTH(R3783)&amp;"/"&amp;YEAR(R3783)</f>
        <v>1/1900</v>
      </c>
      <c r="AP3783" s="45" t="e">
        <f>WEEKNUM(R3783)-WEEKNUM(EOMONTH(R3783,-1)+1)+1</f>
        <v>#NUM!</v>
      </c>
      <c r="AQ3783" s="45">
        <f>IF(AU3783="S",IF(Q3783="1. Aceitou o programa",R3783-B3783,0),0)</f>
        <v>0</v>
      </c>
      <c r="AR3783" s="45">
        <f>IF(AU3783="S",IF(AND(S3783&lt;&gt;"",R3783&lt;&gt;""),S3783-R3783,0),0)</f>
        <v>0</v>
      </c>
      <c r="AS3783" s="45">
        <f>IF(AU3783="S",IF(Q3783="1. Aceitou o programa",IF(OR(X3783="Não se Aplica",X3783=""),IF(OR(W3783="Não se Aplica",W3783=""),0,W3783-V3783),AVERAGE(X3783-W3783,W3783-V3783)),0),0)</f>
        <v>0</v>
      </c>
      <c r="AT3783" s="45">
        <f>IF(AU3783="S",IF(AND(Q3783="1. Aceitou o programa",AB3783="Realizada"),IFERROR(IF(AA3783="",0,AA3783-R3783),0),0),0)</f>
        <v>0</v>
      </c>
      <c r="AU3783" s="45" t="str">
        <f>_xlfn.XLOOKUP(U3783,'Lista Suspensa'!$AA$20:$AA$23,'Lista Suspensa'!$AB$20:$AB$23,"N/A")</f>
        <v>S</v>
      </c>
    </row>
    <row r="3784" spans="1:47" ht="12" customHeight="1" x14ac:dyDescent="0.3">
      <c r="A3784" s="87" t="s">
        <v>47</v>
      </c>
      <c r="B3784" s="88">
        <v>46104</v>
      </c>
      <c r="C3784" s="89" t="s">
        <v>48</v>
      </c>
      <c r="D3784" s="89" t="s">
        <v>49</v>
      </c>
      <c r="E3784" s="189">
        <v>89626628</v>
      </c>
      <c r="F3784" s="197" t="s">
        <v>9285</v>
      </c>
      <c r="G3784" s="90">
        <v>15441007877</v>
      </c>
      <c r="H3784" s="91">
        <v>26736</v>
      </c>
      <c r="I3784" s="89"/>
      <c r="J3784" s="89" t="s">
        <v>51</v>
      </c>
      <c r="K3784" s="89" t="s">
        <v>52</v>
      </c>
      <c r="L3784" s="89" t="s">
        <v>85</v>
      </c>
      <c r="M3784" s="89" t="s">
        <v>2438</v>
      </c>
      <c r="N3784" s="89" t="s">
        <v>137</v>
      </c>
      <c r="O3784" s="92" t="s">
        <v>9286</v>
      </c>
      <c r="P3784" s="93" t="s">
        <v>57</v>
      </c>
      <c r="Q3784" s="110" t="s">
        <v>5322</v>
      </c>
      <c r="R3784" s="94"/>
      <c r="S3784" s="95">
        <v>46168</v>
      </c>
      <c r="T3784" s="95" t="s">
        <v>5203</v>
      </c>
      <c r="U3784" s="95" t="s">
        <v>1125</v>
      </c>
      <c r="V3784" s="91">
        <v>46156</v>
      </c>
      <c r="W3784" s="91">
        <v>46164</v>
      </c>
      <c r="X3784" s="91">
        <v>46168</v>
      </c>
      <c r="Y3784" s="96"/>
      <c r="Z3784" s="89"/>
      <c r="AA3784" s="95"/>
      <c r="AB3784" s="89"/>
      <c r="AC3784" s="109"/>
      <c r="AD3784" s="89"/>
      <c r="AE3784" s="89"/>
      <c r="AF3784" s="191"/>
      <c r="AG3784" s="194"/>
      <c r="AH3784" s="193"/>
      <c r="AI3784" s="97"/>
      <c r="AJ3784" s="97"/>
      <c r="AK3784" s="97"/>
      <c r="AL3784" s="45" t="s">
        <v>67</v>
      </c>
      <c r="AM3784" s="160" t="str">
        <f>MONTH(B3784)&amp;"/"&amp;YEAR(B3784)</f>
        <v>3/2026</v>
      </c>
      <c r="AN3784" s="45">
        <f>WEEKNUM(B3784)-WEEKNUM(EOMONTH(B3784,-1)+1)+1</f>
        <v>4</v>
      </c>
      <c r="AO3784" s="45" t="str">
        <f>MONTH(R3784)&amp;"/"&amp;YEAR(R3784)</f>
        <v>1/1900</v>
      </c>
      <c r="AP3784" s="45" t="e">
        <f>WEEKNUM(R3784)-WEEKNUM(EOMONTH(R3784,-1)+1)+1</f>
        <v>#NUM!</v>
      </c>
      <c r="AQ3784" s="45">
        <f>IF(AU3784="S",IF(Q3784="1. Aceitou o programa",R3784-B3784,0),0)</f>
        <v>0</v>
      </c>
      <c r="AR3784" s="45">
        <f>IF(AU3784="S",IF(AND(S3784&lt;&gt;"",R3784&lt;&gt;""),S3784-R3784,0),0)</f>
        <v>0</v>
      </c>
      <c r="AS3784" s="45">
        <f>IF(AU3784="S",IF(Q3784="1. Aceitou o programa",IF(OR(X3784="Não se Aplica",X3784=""),IF(OR(W3784="Não se Aplica",W3784=""),0,W3784-V3784),AVERAGE(X3784-W3784,W3784-V3784)),0),0)</f>
        <v>0</v>
      </c>
      <c r="AT3784" s="45">
        <f>IF(AU3784="S",IF(AND(Q3784="1. Aceitou o programa",AB3784="Realizada"),IFERROR(IF(AA3784="",0,AA3784-R3784),0),0),0)</f>
        <v>0</v>
      </c>
      <c r="AU3784" s="45" t="str">
        <f>_xlfn.XLOOKUP(U3784,'Lista Suspensa'!$AA$20:$AA$23,'Lista Suspensa'!$AB$20:$AB$23,"N/A")</f>
        <v>S</v>
      </c>
    </row>
    <row r="3785" spans="1:47" ht="12" customHeight="1" x14ac:dyDescent="0.3">
      <c r="A3785" s="87" t="s">
        <v>47</v>
      </c>
      <c r="B3785" s="88">
        <v>46104</v>
      </c>
      <c r="C3785" s="89" t="s">
        <v>48</v>
      </c>
      <c r="D3785" s="89" t="s">
        <v>49</v>
      </c>
      <c r="E3785" s="189">
        <v>89657130</v>
      </c>
      <c r="F3785" s="197" t="s">
        <v>9287</v>
      </c>
      <c r="G3785" s="90">
        <v>8911057860</v>
      </c>
      <c r="H3785" s="91">
        <v>26294</v>
      </c>
      <c r="I3785" s="89"/>
      <c r="J3785" s="89" t="s">
        <v>51</v>
      </c>
      <c r="K3785" s="89" t="s">
        <v>52</v>
      </c>
      <c r="L3785" s="89" t="s">
        <v>85</v>
      </c>
      <c r="M3785" s="89" t="s">
        <v>2187</v>
      </c>
      <c r="N3785" s="89" t="s">
        <v>137</v>
      </c>
      <c r="O3785" s="92" t="s">
        <v>9288</v>
      </c>
      <c r="P3785" s="93" t="s">
        <v>57</v>
      </c>
      <c r="Q3785" s="110" t="s">
        <v>5322</v>
      </c>
      <c r="R3785" s="94"/>
      <c r="S3785" s="95">
        <v>46168</v>
      </c>
      <c r="T3785" s="95" t="s">
        <v>5203</v>
      </c>
      <c r="U3785" s="95" t="s">
        <v>1125</v>
      </c>
      <c r="V3785" s="91">
        <v>46156</v>
      </c>
      <c r="W3785" s="91">
        <v>46164</v>
      </c>
      <c r="X3785" s="91">
        <v>46168</v>
      </c>
      <c r="Y3785" s="96"/>
      <c r="Z3785" s="89"/>
      <c r="AA3785" s="95"/>
      <c r="AB3785" s="89"/>
      <c r="AC3785" s="109"/>
      <c r="AD3785" s="89"/>
      <c r="AE3785" s="89"/>
      <c r="AF3785" s="191"/>
      <c r="AG3785" s="194"/>
      <c r="AH3785" s="193"/>
      <c r="AI3785" s="97"/>
      <c r="AJ3785" s="97"/>
      <c r="AK3785" s="97"/>
      <c r="AL3785" s="45" t="s">
        <v>67</v>
      </c>
      <c r="AM3785" s="160" t="str">
        <f>MONTH(B3785)&amp;"/"&amp;YEAR(B3785)</f>
        <v>3/2026</v>
      </c>
      <c r="AN3785" s="45">
        <f>WEEKNUM(B3785)-WEEKNUM(EOMONTH(B3785,-1)+1)+1</f>
        <v>4</v>
      </c>
      <c r="AO3785" s="45" t="str">
        <f>MONTH(R3785)&amp;"/"&amp;YEAR(R3785)</f>
        <v>1/1900</v>
      </c>
      <c r="AP3785" s="45" t="e">
        <f>WEEKNUM(R3785)-WEEKNUM(EOMONTH(R3785,-1)+1)+1</f>
        <v>#NUM!</v>
      </c>
      <c r="AQ3785" s="45">
        <f>IF(AU3785="S",IF(Q3785="1. Aceitou o programa",R3785-B3785,0),0)</f>
        <v>0</v>
      </c>
      <c r="AR3785" s="45">
        <f>IF(AU3785="S",IF(AND(S3785&lt;&gt;"",R3785&lt;&gt;""),S3785-R3785,0),0)</f>
        <v>0</v>
      </c>
      <c r="AS3785" s="45">
        <f>IF(AU3785="S",IF(Q3785="1. Aceitou o programa",IF(OR(X3785="Não se Aplica",X3785=""),IF(OR(W3785="Não se Aplica",W3785=""),0,W3785-V3785),AVERAGE(X3785-W3785,W3785-V3785)),0),0)</f>
        <v>0</v>
      </c>
      <c r="AT3785" s="45">
        <f>IF(AU3785="S",IF(AND(Q3785="1. Aceitou o programa",AB3785="Realizada"),IFERROR(IF(AA3785="",0,AA3785-R3785),0),0),0)</f>
        <v>0</v>
      </c>
      <c r="AU3785" s="45" t="str">
        <f>_xlfn.XLOOKUP(U3785,'Lista Suspensa'!$AA$20:$AA$23,'Lista Suspensa'!$AB$20:$AB$23,"N/A")</f>
        <v>S</v>
      </c>
    </row>
    <row r="3786" spans="1:47" ht="12" customHeight="1" x14ac:dyDescent="0.3">
      <c r="A3786" s="87" t="s">
        <v>47</v>
      </c>
      <c r="B3786" s="88">
        <v>46104</v>
      </c>
      <c r="C3786" s="89" t="s">
        <v>48</v>
      </c>
      <c r="D3786" s="89" t="s">
        <v>49</v>
      </c>
      <c r="E3786" s="189">
        <v>89672324</v>
      </c>
      <c r="F3786" s="197" t="s">
        <v>9289</v>
      </c>
      <c r="G3786" s="90">
        <v>32534603809</v>
      </c>
      <c r="H3786" s="91">
        <v>30899</v>
      </c>
      <c r="I3786" s="89"/>
      <c r="J3786" s="89" t="s">
        <v>51</v>
      </c>
      <c r="K3786" s="89" t="s">
        <v>52</v>
      </c>
      <c r="L3786" s="89" t="s">
        <v>1730</v>
      </c>
      <c r="M3786" s="89" t="s">
        <v>9290</v>
      </c>
      <c r="N3786" s="89" t="s">
        <v>449</v>
      </c>
      <c r="O3786" s="92" t="s">
        <v>9291</v>
      </c>
      <c r="P3786" s="93" t="s">
        <v>57</v>
      </c>
      <c r="Q3786" s="110" t="s">
        <v>5322</v>
      </c>
      <c r="R3786" s="94"/>
      <c r="S3786" s="95">
        <v>46168</v>
      </c>
      <c r="T3786" s="95" t="s">
        <v>5203</v>
      </c>
      <c r="U3786" s="95" t="s">
        <v>1125</v>
      </c>
      <c r="V3786" s="91">
        <v>46156</v>
      </c>
      <c r="W3786" s="91">
        <v>46164</v>
      </c>
      <c r="X3786" s="91">
        <v>46168</v>
      </c>
      <c r="Y3786" s="96"/>
      <c r="Z3786" s="89"/>
      <c r="AA3786" s="95"/>
      <c r="AB3786" s="89"/>
      <c r="AC3786" s="109"/>
      <c r="AD3786" s="89"/>
      <c r="AE3786" s="89"/>
      <c r="AF3786" s="191"/>
      <c r="AG3786" s="194"/>
      <c r="AH3786" s="193"/>
      <c r="AI3786" s="97"/>
      <c r="AJ3786" s="97"/>
      <c r="AK3786" s="97"/>
      <c r="AL3786" s="45" t="s">
        <v>67</v>
      </c>
      <c r="AM3786" s="160" t="str">
        <f>MONTH(B3786)&amp;"/"&amp;YEAR(B3786)</f>
        <v>3/2026</v>
      </c>
      <c r="AN3786" s="45">
        <f>WEEKNUM(B3786)-WEEKNUM(EOMONTH(B3786,-1)+1)+1</f>
        <v>4</v>
      </c>
      <c r="AO3786" s="45" t="str">
        <f>MONTH(R3786)&amp;"/"&amp;YEAR(R3786)</f>
        <v>1/1900</v>
      </c>
      <c r="AP3786" s="45" t="e">
        <f>WEEKNUM(R3786)-WEEKNUM(EOMONTH(R3786,-1)+1)+1</f>
        <v>#NUM!</v>
      </c>
      <c r="AQ3786" s="45">
        <f>IF(AU3786="S",IF(Q3786="1. Aceitou o programa",R3786-B3786,0),0)</f>
        <v>0</v>
      </c>
      <c r="AR3786" s="45">
        <f>IF(AU3786="S",IF(AND(S3786&lt;&gt;"",R3786&lt;&gt;""),S3786-R3786,0),0)</f>
        <v>0</v>
      </c>
      <c r="AS3786" s="45">
        <f>IF(AU3786="S",IF(Q3786="1. Aceitou o programa",IF(OR(X3786="Não se Aplica",X3786=""),IF(OR(W3786="Não se Aplica",W3786=""),0,W3786-V3786),AVERAGE(X3786-W3786,W3786-V3786)),0),0)</f>
        <v>0</v>
      </c>
      <c r="AT3786" s="45">
        <f>IF(AU3786="S",IF(AND(Q3786="1. Aceitou o programa",AB3786="Realizada"),IFERROR(IF(AA3786="",0,AA3786-R3786),0),0),0)</f>
        <v>0</v>
      </c>
      <c r="AU3786" s="45" t="str">
        <f>_xlfn.XLOOKUP(U3786,'Lista Suspensa'!$AA$20:$AA$23,'Lista Suspensa'!$AB$20:$AB$23,"N/A")</f>
        <v>S</v>
      </c>
    </row>
    <row r="3787" spans="1:47" ht="12" customHeight="1" x14ac:dyDescent="0.3">
      <c r="A3787" s="87" t="s">
        <v>47</v>
      </c>
      <c r="B3787" s="88">
        <v>46104</v>
      </c>
      <c r="C3787" s="89" t="s">
        <v>48</v>
      </c>
      <c r="D3787" s="89" t="s">
        <v>49</v>
      </c>
      <c r="E3787" s="189">
        <v>89672504</v>
      </c>
      <c r="F3787" s="197" t="s">
        <v>9292</v>
      </c>
      <c r="G3787" s="90">
        <v>11709067888</v>
      </c>
      <c r="H3787" s="91">
        <v>24935</v>
      </c>
      <c r="I3787" s="89"/>
      <c r="J3787" s="89" t="s">
        <v>84</v>
      </c>
      <c r="K3787" s="89" t="s">
        <v>52</v>
      </c>
      <c r="L3787" s="89" t="s">
        <v>85</v>
      </c>
      <c r="M3787" s="89" t="s">
        <v>7393</v>
      </c>
      <c r="N3787" s="89" t="s">
        <v>137</v>
      </c>
      <c r="O3787" s="92" t="s">
        <v>9293</v>
      </c>
      <c r="P3787" s="93" t="s">
        <v>57</v>
      </c>
      <c r="Q3787" s="110" t="s">
        <v>5322</v>
      </c>
      <c r="R3787" s="94"/>
      <c r="S3787" s="95">
        <v>46168</v>
      </c>
      <c r="T3787" s="95" t="s">
        <v>5203</v>
      </c>
      <c r="U3787" s="95" t="s">
        <v>1125</v>
      </c>
      <c r="V3787" s="91">
        <v>46156</v>
      </c>
      <c r="W3787" s="91">
        <v>46164</v>
      </c>
      <c r="X3787" s="91">
        <v>46168</v>
      </c>
      <c r="Y3787" s="96"/>
      <c r="Z3787" s="89"/>
      <c r="AA3787" s="95"/>
      <c r="AB3787" s="89"/>
      <c r="AC3787" s="109"/>
      <c r="AD3787" s="89"/>
      <c r="AE3787" s="89"/>
      <c r="AF3787" s="191"/>
      <c r="AG3787" s="194"/>
      <c r="AH3787" s="193"/>
      <c r="AI3787" s="97"/>
      <c r="AJ3787" s="97"/>
      <c r="AK3787" s="97"/>
      <c r="AL3787" s="45" t="s">
        <v>67</v>
      </c>
      <c r="AM3787" s="160" t="str">
        <f>MONTH(B3787)&amp;"/"&amp;YEAR(B3787)</f>
        <v>3/2026</v>
      </c>
      <c r="AN3787" s="45">
        <f>WEEKNUM(B3787)-WEEKNUM(EOMONTH(B3787,-1)+1)+1</f>
        <v>4</v>
      </c>
      <c r="AO3787" s="45" t="str">
        <f>MONTH(R3787)&amp;"/"&amp;YEAR(R3787)</f>
        <v>1/1900</v>
      </c>
      <c r="AP3787" s="45" t="e">
        <f>WEEKNUM(R3787)-WEEKNUM(EOMONTH(R3787,-1)+1)+1</f>
        <v>#NUM!</v>
      </c>
      <c r="AQ3787" s="45">
        <f>IF(AU3787="S",IF(Q3787="1. Aceitou o programa",R3787-B3787,0),0)</f>
        <v>0</v>
      </c>
      <c r="AR3787" s="45">
        <f>IF(AU3787="S",IF(AND(S3787&lt;&gt;"",R3787&lt;&gt;""),S3787-R3787,0),0)</f>
        <v>0</v>
      </c>
      <c r="AS3787" s="45">
        <f>IF(AU3787="S",IF(Q3787="1. Aceitou o programa",IF(OR(X3787="Não se Aplica",X3787=""),IF(OR(W3787="Não se Aplica",W3787=""),0,W3787-V3787),AVERAGE(X3787-W3787,W3787-V3787)),0),0)</f>
        <v>0</v>
      </c>
      <c r="AT3787" s="45">
        <f>IF(AU3787="S",IF(AND(Q3787="1. Aceitou o programa",AB3787="Realizada"),IFERROR(IF(AA3787="",0,AA3787-R3787),0),0),0)</f>
        <v>0</v>
      </c>
      <c r="AU3787" s="45" t="str">
        <f>_xlfn.XLOOKUP(U3787,'Lista Suspensa'!$AA$20:$AA$23,'Lista Suspensa'!$AB$20:$AB$23,"N/A")</f>
        <v>S</v>
      </c>
    </row>
    <row r="3788" spans="1:47" ht="12" customHeight="1" x14ac:dyDescent="0.3">
      <c r="A3788" s="87" t="s">
        <v>47</v>
      </c>
      <c r="B3788" s="88">
        <v>46104</v>
      </c>
      <c r="C3788" s="89" t="s">
        <v>48</v>
      </c>
      <c r="D3788" s="89" t="s">
        <v>49</v>
      </c>
      <c r="E3788" s="189">
        <v>89689716</v>
      </c>
      <c r="F3788" s="197" t="s">
        <v>9294</v>
      </c>
      <c r="G3788" s="90">
        <v>17464619854</v>
      </c>
      <c r="H3788" s="91">
        <v>26556</v>
      </c>
      <c r="I3788" s="89"/>
      <c r="J3788" s="89" t="s">
        <v>51</v>
      </c>
      <c r="K3788" s="89" t="s">
        <v>52</v>
      </c>
      <c r="L3788" s="89" t="s">
        <v>1730</v>
      </c>
      <c r="M3788" s="89" t="s">
        <v>4062</v>
      </c>
      <c r="N3788" s="89" t="s">
        <v>150</v>
      </c>
      <c r="O3788" s="92" t="s">
        <v>9295</v>
      </c>
      <c r="P3788" s="93" t="s">
        <v>57</v>
      </c>
      <c r="Q3788" s="110" t="s">
        <v>5322</v>
      </c>
      <c r="R3788" s="94"/>
      <c r="S3788" s="95">
        <v>46168</v>
      </c>
      <c r="T3788" s="95" t="s">
        <v>5203</v>
      </c>
      <c r="U3788" s="95" t="s">
        <v>1125</v>
      </c>
      <c r="V3788" s="91">
        <v>46156</v>
      </c>
      <c r="W3788" s="91">
        <v>46164</v>
      </c>
      <c r="X3788" s="91">
        <v>46168</v>
      </c>
      <c r="Y3788" s="96"/>
      <c r="Z3788" s="89"/>
      <c r="AA3788" s="95"/>
      <c r="AB3788" s="89"/>
      <c r="AC3788" s="109"/>
      <c r="AD3788" s="89"/>
      <c r="AE3788" s="89"/>
      <c r="AF3788" s="191"/>
      <c r="AG3788" s="194"/>
      <c r="AH3788" s="193"/>
      <c r="AI3788" s="97"/>
      <c r="AJ3788" s="97"/>
      <c r="AK3788" s="97"/>
      <c r="AL3788" s="45" t="s">
        <v>67</v>
      </c>
      <c r="AM3788" s="160" t="str">
        <f>MONTH(B3788)&amp;"/"&amp;YEAR(B3788)</f>
        <v>3/2026</v>
      </c>
      <c r="AN3788" s="45">
        <f>WEEKNUM(B3788)-WEEKNUM(EOMONTH(B3788,-1)+1)+1</f>
        <v>4</v>
      </c>
      <c r="AO3788" s="45" t="str">
        <f>MONTH(R3788)&amp;"/"&amp;YEAR(R3788)</f>
        <v>1/1900</v>
      </c>
      <c r="AP3788" s="45" t="e">
        <f>WEEKNUM(R3788)-WEEKNUM(EOMONTH(R3788,-1)+1)+1</f>
        <v>#NUM!</v>
      </c>
      <c r="AQ3788" s="45">
        <f>IF(AU3788="S",IF(Q3788="1. Aceitou o programa",R3788-B3788,0),0)</f>
        <v>0</v>
      </c>
      <c r="AR3788" s="45">
        <f>IF(AU3788="S",IF(AND(S3788&lt;&gt;"",R3788&lt;&gt;""),S3788-R3788,0),0)</f>
        <v>0</v>
      </c>
      <c r="AS3788" s="45">
        <f>IF(AU3788="S",IF(Q3788="1. Aceitou o programa",IF(OR(X3788="Não se Aplica",X3788=""),IF(OR(W3788="Não se Aplica",W3788=""),0,W3788-V3788),AVERAGE(X3788-W3788,W3788-V3788)),0),0)</f>
        <v>0</v>
      </c>
      <c r="AT3788" s="45">
        <f>IF(AU3788="S",IF(AND(Q3788="1. Aceitou o programa",AB3788="Realizada"),IFERROR(IF(AA3788="",0,AA3788-R3788),0),0),0)</f>
        <v>0</v>
      </c>
      <c r="AU3788" s="45" t="str">
        <f>_xlfn.XLOOKUP(U3788,'Lista Suspensa'!$AA$20:$AA$23,'Lista Suspensa'!$AB$20:$AB$23,"N/A")</f>
        <v>S</v>
      </c>
    </row>
    <row r="3789" spans="1:47" ht="12" customHeight="1" x14ac:dyDescent="0.3">
      <c r="A3789" s="87" t="s">
        <v>47</v>
      </c>
      <c r="B3789" s="88">
        <v>46104</v>
      </c>
      <c r="C3789" s="89" t="s">
        <v>48</v>
      </c>
      <c r="D3789" s="89" t="s">
        <v>49</v>
      </c>
      <c r="E3789" s="189">
        <v>89690083</v>
      </c>
      <c r="F3789" s="197" t="s">
        <v>9296</v>
      </c>
      <c r="G3789" s="90">
        <v>5872721714</v>
      </c>
      <c r="H3789" s="91">
        <v>32028</v>
      </c>
      <c r="I3789" s="89"/>
      <c r="J3789" s="89" t="s">
        <v>51</v>
      </c>
      <c r="K3789" s="89" t="s">
        <v>76</v>
      </c>
      <c r="L3789" s="89" t="s">
        <v>95</v>
      </c>
      <c r="M3789" s="89" t="s">
        <v>2918</v>
      </c>
      <c r="N3789" s="89" t="s">
        <v>176</v>
      </c>
      <c r="O3789" s="92" t="s">
        <v>9297</v>
      </c>
      <c r="P3789" s="93" t="s">
        <v>57</v>
      </c>
      <c r="Q3789" s="110" t="s">
        <v>5322</v>
      </c>
      <c r="R3789" s="94"/>
      <c r="S3789" s="95">
        <v>46168</v>
      </c>
      <c r="T3789" s="95" t="s">
        <v>5203</v>
      </c>
      <c r="U3789" s="95" t="s">
        <v>1125</v>
      </c>
      <c r="V3789" s="91">
        <v>46156</v>
      </c>
      <c r="W3789" s="91">
        <v>46164</v>
      </c>
      <c r="X3789" s="91">
        <v>46168</v>
      </c>
      <c r="Y3789" s="96"/>
      <c r="Z3789" s="89"/>
      <c r="AA3789" s="95"/>
      <c r="AB3789" s="89"/>
      <c r="AC3789" s="109"/>
      <c r="AD3789" s="89"/>
      <c r="AE3789" s="89"/>
      <c r="AF3789" s="191"/>
      <c r="AG3789" s="194"/>
      <c r="AH3789" s="193"/>
      <c r="AI3789" s="97"/>
      <c r="AJ3789" s="97"/>
      <c r="AK3789" s="97"/>
      <c r="AL3789" s="45" t="s">
        <v>67</v>
      </c>
      <c r="AM3789" s="160" t="str">
        <f>MONTH(B3789)&amp;"/"&amp;YEAR(B3789)</f>
        <v>3/2026</v>
      </c>
      <c r="AN3789" s="45">
        <f>WEEKNUM(B3789)-WEEKNUM(EOMONTH(B3789,-1)+1)+1</f>
        <v>4</v>
      </c>
      <c r="AO3789" s="45" t="str">
        <f>MONTH(R3789)&amp;"/"&amp;YEAR(R3789)</f>
        <v>1/1900</v>
      </c>
      <c r="AP3789" s="45" t="e">
        <f>WEEKNUM(R3789)-WEEKNUM(EOMONTH(R3789,-1)+1)+1</f>
        <v>#NUM!</v>
      </c>
      <c r="AQ3789" s="45">
        <f>IF(AU3789="S",IF(Q3789="1. Aceitou o programa",R3789-B3789,0),0)</f>
        <v>0</v>
      </c>
      <c r="AR3789" s="45">
        <f>IF(AU3789="S",IF(AND(S3789&lt;&gt;"",R3789&lt;&gt;""),S3789-R3789,0),0)</f>
        <v>0</v>
      </c>
      <c r="AS3789" s="45">
        <f>IF(AU3789="S",IF(Q3789="1. Aceitou o programa",IF(OR(X3789="Não se Aplica",X3789=""),IF(OR(W3789="Não se Aplica",W3789=""),0,W3789-V3789),AVERAGE(X3789-W3789,W3789-V3789)),0),0)</f>
        <v>0</v>
      </c>
      <c r="AT3789" s="45">
        <f>IF(AU3789="S",IF(AND(Q3789="1. Aceitou o programa",AB3789="Realizada"),IFERROR(IF(AA3789="",0,AA3789-R3789),0),0),0)</f>
        <v>0</v>
      </c>
      <c r="AU3789" s="45" t="str">
        <f>_xlfn.XLOOKUP(U3789,'Lista Suspensa'!$AA$20:$AA$23,'Lista Suspensa'!$AB$20:$AB$23,"N/A")</f>
        <v>S</v>
      </c>
    </row>
    <row r="3790" spans="1:47" ht="12" customHeight="1" x14ac:dyDescent="0.3">
      <c r="A3790" s="87" t="s">
        <v>47</v>
      </c>
      <c r="B3790" s="88">
        <v>46104</v>
      </c>
      <c r="C3790" s="89" t="s">
        <v>48</v>
      </c>
      <c r="D3790" s="89" t="s">
        <v>49</v>
      </c>
      <c r="E3790" s="189">
        <v>89705760</v>
      </c>
      <c r="F3790" s="197" t="s">
        <v>9298</v>
      </c>
      <c r="G3790" s="90">
        <v>2558873709</v>
      </c>
      <c r="H3790" s="91">
        <v>26155</v>
      </c>
      <c r="I3790" s="89"/>
      <c r="J3790" s="89" t="s">
        <v>51</v>
      </c>
      <c r="K3790" s="89" t="s">
        <v>76</v>
      </c>
      <c r="L3790" s="89" t="s">
        <v>95</v>
      </c>
      <c r="M3790" s="89" t="s">
        <v>222</v>
      </c>
      <c r="N3790" s="89" t="s">
        <v>197</v>
      </c>
      <c r="O3790" s="92" t="s">
        <v>9299</v>
      </c>
      <c r="P3790" s="93" t="s">
        <v>57</v>
      </c>
      <c r="Q3790" s="110" t="s">
        <v>5322</v>
      </c>
      <c r="R3790" s="94"/>
      <c r="S3790" s="95">
        <v>46168</v>
      </c>
      <c r="T3790" s="95" t="s">
        <v>5203</v>
      </c>
      <c r="U3790" s="95" t="s">
        <v>1125</v>
      </c>
      <c r="V3790" s="91">
        <v>46156</v>
      </c>
      <c r="W3790" s="91">
        <v>46164</v>
      </c>
      <c r="X3790" s="91">
        <v>46168</v>
      </c>
      <c r="Y3790" s="96"/>
      <c r="Z3790" s="89"/>
      <c r="AA3790" s="95"/>
      <c r="AB3790" s="89"/>
      <c r="AC3790" s="109"/>
      <c r="AD3790" s="89"/>
      <c r="AE3790" s="89"/>
      <c r="AF3790" s="191"/>
      <c r="AG3790" s="194"/>
      <c r="AH3790" s="193"/>
      <c r="AI3790" s="97"/>
      <c r="AJ3790" s="97"/>
      <c r="AK3790" s="97"/>
      <c r="AL3790" s="45" t="s">
        <v>67</v>
      </c>
      <c r="AM3790" s="160" t="str">
        <f>MONTH(B3790)&amp;"/"&amp;YEAR(B3790)</f>
        <v>3/2026</v>
      </c>
      <c r="AN3790" s="45">
        <f>WEEKNUM(B3790)-WEEKNUM(EOMONTH(B3790,-1)+1)+1</f>
        <v>4</v>
      </c>
      <c r="AO3790" s="45" t="str">
        <f>MONTH(R3790)&amp;"/"&amp;YEAR(R3790)</f>
        <v>1/1900</v>
      </c>
      <c r="AP3790" s="45" t="e">
        <f>WEEKNUM(R3790)-WEEKNUM(EOMONTH(R3790,-1)+1)+1</f>
        <v>#NUM!</v>
      </c>
      <c r="AQ3790" s="45">
        <f>IF(AU3790="S",IF(Q3790="1. Aceitou o programa",R3790-B3790,0),0)</f>
        <v>0</v>
      </c>
      <c r="AR3790" s="45">
        <f>IF(AU3790="S",IF(AND(S3790&lt;&gt;"",R3790&lt;&gt;""),S3790-R3790,0),0)</f>
        <v>0</v>
      </c>
      <c r="AS3790" s="45">
        <f>IF(AU3790="S",IF(Q3790="1. Aceitou o programa",IF(OR(X3790="Não se Aplica",X3790=""),IF(OR(W3790="Não se Aplica",W3790=""),0,W3790-V3790),AVERAGE(X3790-W3790,W3790-V3790)),0),0)</f>
        <v>0</v>
      </c>
      <c r="AT3790" s="45">
        <f>IF(AU3790="S",IF(AND(Q3790="1. Aceitou o programa",AB3790="Realizada"),IFERROR(IF(AA3790="",0,AA3790-R3790),0),0),0)</f>
        <v>0</v>
      </c>
      <c r="AU3790" s="45" t="str">
        <f>_xlfn.XLOOKUP(U3790,'Lista Suspensa'!$AA$20:$AA$23,'Lista Suspensa'!$AB$20:$AB$23,"N/A")</f>
        <v>S</v>
      </c>
    </row>
    <row r="3791" spans="1:47" ht="12" customHeight="1" x14ac:dyDescent="0.3">
      <c r="A3791" s="87" t="s">
        <v>47</v>
      </c>
      <c r="B3791" s="88">
        <v>46104</v>
      </c>
      <c r="C3791" s="89" t="s">
        <v>48</v>
      </c>
      <c r="D3791" s="89" t="s">
        <v>49</v>
      </c>
      <c r="E3791" s="189">
        <v>89692455</v>
      </c>
      <c r="F3791" s="197" t="s">
        <v>9300</v>
      </c>
      <c r="G3791" s="90">
        <v>1143414861</v>
      </c>
      <c r="H3791" s="91">
        <v>21679</v>
      </c>
      <c r="I3791" s="89"/>
      <c r="J3791" s="89" t="s">
        <v>84</v>
      </c>
      <c r="K3791" s="89" t="s">
        <v>52</v>
      </c>
      <c r="L3791" s="89" t="s">
        <v>85</v>
      </c>
      <c r="M3791" s="89" t="s">
        <v>4589</v>
      </c>
      <c r="N3791" s="89" t="s">
        <v>449</v>
      </c>
      <c r="O3791" s="92" t="s">
        <v>9301</v>
      </c>
      <c r="P3791" s="93" t="s">
        <v>57</v>
      </c>
      <c r="Q3791" s="110" t="s">
        <v>5322</v>
      </c>
      <c r="R3791" s="94"/>
      <c r="S3791" s="95">
        <v>46168</v>
      </c>
      <c r="T3791" s="95" t="s">
        <v>5203</v>
      </c>
      <c r="U3791" s="95" t="s">
        <v>1125</v>
      </c>
      <c r="V3791" s="91">
        <v>46156</v>
      </c>
      <c r="W3791" s="91">
        <v>46164</v>
      </c>
      <c r="X3791" s="91">
        <v>46168</v>
      </c>
      <c r="Y3791" s="96"/>
      <c r="Z3791" s="89"/>
      <c r="AA3791" s="95"/>
      <c r="AB3791" s="89"/>
      <c r="AC3791" s="109"/>
      <c r="AD3791" s="89"/>
      <c r="AE3791" s="89"/>
      <c r="AF3791" s="191"/>
      <c r="AG3791" s="194"/>
      <c r="AH3791" s="193"/>
      <c r="AI3791" s="97"/>
      <c r="AJ3791" s="97"/>
      <c r="AK3791" s="97"/>
      <c r="AL3791" s="45" t="s">
        <v>67</v>
      </c>
      <c r="AM3791" s="160" t="str">
        <f>MONTH(B3791)&amp;"/"&amp;YEAR(B3791)</f>
        <v>3/2026</v>
      </c>
      <c r="AN3791" s="45">
        <f>WEEKNUM(B3791)-WEEKNUM(EOMONTH(B3791,-1)+1)+1</f>
        <v>4</v>
      </c>
      <c r="AO3791" s="45" t="str">
        <f>MONTH(R3791)&amp;"/"&amp;YEAR(R3791)</f>
        <v>1/1900</v>
      </c>
      <c r="AP3791" s="45" t="e">
        <f>WEEKNUM(R3791)-WEEKNUM(EOMONTH(R3791,-1)+1)+1</f>
        <v>#NUM!</v>
      </c>
      <c r="AQ3791" s="45">
        <f>IF(AU3791="S",IF(Q3791="1. Aceitou o programa",R3791-B3791,0),0)</f>
        <v>0</v>
      </c>
      <c r="AR3791" s="45">
        <f>IF(AU3791="S",IF(AND(S3791&lt;&gt;"",R3791&lt;&gt;""),S3791-R3791,0),0)</f>
        <v>0</v>
      </c>
      <c r="AS3791" s="45">
        <f>IF(AU3791="S",IF(Q3791="1. Aceitou o programa",IF(OR(X3791="Não se Aplica",X3791=""),IF(OR(W3791="Não se Aplica",W3791=""),0,W3791-V3791),AVERAGE(X3791-W3791,W3791-V3791)),0),0)</f>
        <v>0</v>
      </c>
      <c r="AT3791" s="45">
        <f>IF(AU3791="S",IF(AND(Q3791="1. Aceitou o programa",AB3791="Realizada"),IFERROR(IF(AA3791="",0,AA3791-R3791),0),0),0)</f>
        <v>0</v>
      </c>
      <c r="AU3791" s="45" t="str">
        <f>_xlfn.XLOOKUP(U3791,'Lista Suspensa'!$AA$20:$AA$23,'Lista Suspensa'!$AB$20:$AB$23,"N/A")</f>
        <v>S</v>
      </c>
    </row>
    <row r="3792" spans="1:47" ht="12" customHeight="1" x14ac:dyDescent="0.3">
      <c r="A3792" s="87" t="s">
        <v>47</v>
      </c>
      <c r="B3792" s="88">
        <v>46104</v>
      </c>
      <c r="C3792" s="89" t="s">
        <v>48</v>
      </c>
      <c r="D3792" s="89" t="s">
        <v>49</v>
      </c>
      <c r="E3792" s="189">
        <v>89692589</v>
      </c>
      <c r="F3792" s="197" t="s">
        <v>9302</v>
      </c>
      <c r="G3792" s="90">
        <v>15425429878</v>
      </c>
      <c r="H3792" s="91">
        <v>25653</v>
      </c>
      <c r="I3792" s="89"/>
      <c r="J3792" s="89" t="s">
        <v>84</v>
      </c>
      <c r="K3792" s="89" t="s">
        <v>52</v>
      </c>
      <c r="L3792" s="89" t="s">
        <v>2090</v>
      </c>
      <c r="M3792" s="89" t="s">
        <v>234</v>
      </c>
      <c r="N3792" s="89" t="s">
        <v>449</v>
      </c>
      <c r="O3792" s="92" t="s">
        <v>9303</v>
      </c>
      <c r="P3792" s="93" t="s">
        <v>57</v>
      </c>
      <c r="Q3792" s="110" t="s">
        <v>5322</v>
      </c>
      <c r="R3792" s="94"/>
      <c r="S3792" s="95">
        <v>46168</v>
      </c>
      <c r="T3792" s="95" t="s">
        <v>5203</v>
      </c>
      <c r="U3792" s="95" t="s">
        <v>1125</v>
      </c>
      <c r="V3792" s="91">
        <v>46156</v>
      </c>
      <c r="W3792" s="91">
        <v>46164</v>
      </c>
      <c r="X3792" s="91">
        <v>46168</v>
      </c>
      <c r="Y3792" s="96"/>
      <c r="Z3792" s="89"/>
      <c r="AA3792" s="95"/>
      <c r="AB3792" s="89"/>
      <c r="AC3792" s="109"/>
      <c r="AD3792" s="89"/>
      <c r="AE3792" s="89"/>
      <c r="AF3792" s="191"/>
      <c r="AG3792" s="194"/>
      <c r="AH3792" s="193"/>
      <c r="AI3792" s="97"/>
      <c r="AJ3792" s="97"/>
      <c r="AK3792" s="97"/>
      <c r="AL3792" s="45" t="s">
        <v>67</v>
      </c>
      <c r="AM3792" s="160" t="str">
        <f>MONTH(B3792)&amp;"/"&amp;YEAR(B3792)</f>
        <v>3/2026</v>
      </c>
      <c r="AN3792" s="45">
        <f>WEEKNUM(B3792)-WEEKNUM(EOMONTH(B3792,-1)+1)+1</f>
        <v>4</v>
      </c>
      <c r="AO3792" s="45" t="str">
        <f>MONTH(R3792)&amp;"/"&amp;YEAR(R3792)</f>
        <v>1/1900</v>
      </c>
      <c r="AP3792" s="45" t="e">
        <f>WEEKNUM(R3792)-WEEKNUM(EOMONTH(R3792,-1)+1)+1</f>
        <v>#NUM!</v>
      </c>
      <c r="AQ3792" s="45">
        <f>IF(AU3792="S",IF(Q3792="1. Aceitou o programa",R3792-B3792,0),0)</f>
        <v>0</v>
      </c>
      <c r="AR3792" s="45">
        <f>IF(AU3792="S",IF(AND(S3792&lt;&gt;"",R3792&lt;&gt;""),S3792-R3792,0),0)</f>
        <v>0</v>
      </c>
      <c r="AS3792" s="45">
        <f>IF(AU3792="S",IF(Q3792="1. Aceitou o programa",IF(OR(X3792="Não se Aplica",X3792=""),IF(OR(W3792="Não se Aplica",W3792=""),0,W3792-V3792),AVERAGE(X3792-W3792,W3792-V3792)),0),0)</f>
        <v>0</v>
      </c>
      <c r="AT3792" s="45">
        <f>IF(AU3792="S",IF(AND(Q3792="1. Aceitou o programa",AB3792="Realizada"),IFERROR(IF(AA3792="",0,AA3792-R3792),0),0),0)</f>
        <v>0</v>
      </c>
      <c r="AU3792" s="45" t="str">
        <f>_xlfn.XLOOKUP(U3792,'Lista Suspensa'!$AA$20:$AA$23,'Lista Suspensa'!$AB$20:$AB$23,"N/A")</f>
        <v>S</v>
      </c>
    </row>
    <row r="3793" spans="1:47" ht="12" customHeight="1" x14ac:dyDescent="0.3">
      <c r="A3793" s="87" t="s">
        <v>47</v>
      </c>
      <c r="B3793" s="88">
        <v>46104</v>
      </c>
      <c r="C3793" s="89" t="s">
        <v>48</v>
      </c>
      <c r="D3793" s="89" t="s">
        <v>49</v>
      </c>
      <c r="E3793" s="189">
        <v>89726915</v>
      </c>
      <c r="F3793" s="197" t="s">
        <v>9304</v>
      </c>
      <c r="G3793" s="90">
        <v>965828808</v>
      </c>
      <c r="H3793" s="91">
        <v>21728</v>
      </c>
      <c r="I3793" s="89"/>
      <c r="J3793" s="89" t="s">
        <v>51</v>
      </c>
      <c r="K3793" s="89" t="s">
        <v>52</v>
      </c>
      <c r="L3793" s="89" t="s">
        <v>69</v>
      </c>
      <c r="M3793" s="89" t="s">
        <v>9305</v>
      </c>
      <c r="N3793" s="89" t="s">
        <v>137</v>
      </c>
      <c r="O3793" s="92" t="s">
        <v>9306</v>
      </c>
      <c r="P3793" s="93" t="s">
        <v>57</v>
      </c>
      <c r="Q3793" s="110" t="s">
        <v>5322</v>
      </c>
      <c r="R3793" s="94"/>
      <c r="S3793" s="95">
        <v>46168</v>
      </c>
      <c r="T3793" s="95" t="s">
        <v>5203</v>
      </c>
      <c r="U3793" s="95" t="s">
        <v>1125</v>
      </c>
      <c r="V3793" s="91">
        <v>46156</v>
      </c>
      <c r="W3793" s="91">
        <v>46164</v>
      </c>
      <c r="X3793" s="91">
        <v>46168</v>
      </c>
      <c r="Y3793" s="96"/>
      <c r="Z3793" s="89"/>
      <c r="AA3793" s="95"/>
      <c r="AB3793" s="89"/>
      <c r="AC3793" s="109"/>
      <c r="AD3793" s="89"/>
      <c r="AE3793" s="89"/>
      <c r="AF3793" s="191"/>
      <c r="AG3793" s="194"/>
      <c r="AH3793" s="193"/>
      <c r="AI3793" s="97"/>
      <c r="AJ3793" s="97"/>
      <c r="AK3793" s="97"/>
      <c r="AL3793" s="45" t="s">
        <v>67</v>
      </c>
      <c r="AM3793" s="160" t="str">
        <f>MONTH(B3793)&amp;"/"&amp;YEAR(B3793)</f>
        <v>3/2026</v>
      </c>
      <c r="AN3793" s="45">
        <f>WEEKNUM(B3793)-WEEKNUM(EOMONTH(B3793,-1)+1)+1</f>
        <v>4</v>
      </c>
      <c r="AO3793" s="45" t="str">
        <f>MONTH(R3793)&amp;"/"&amp;YEAR(R3793)</f>
        <v>1/1900</v>
      </c>
      <c r="AP3793" s="45" t="e">
        <f>WEEKNUM(R3793)-WEEKNUM(EOMONTH(R3793,-1)+1)+1</f>
        <v>#NUM!</v>
      </c>
      <c r="AQ3793" s="45">
        <f>IF(AU3793="S",IF(Q3793="1. Aceitou o programa",R3793-B3793,0),0)</f>
        <v>0</v>
      </c>
      <c r="AR3793" s="45">
        <f>IF(AU3793="S",IF(AND(S3793&lt;&gt;"",R3793&lt;&gt;""),S3793-R3793,0),0)</f>
        <v>0</v>
      </c>
      <c r="AS3793" s="45">
        <f>IF(AU3793="S",IF(Q3793="1. Aceitou o programa",IF(OR(X3793="Não se Aplica",X3793=""),IF(OR(W3793="Não se Aplica",W3793=""),0,W3793-V3793),AVERAGE(X3793-W3793,W3793-V3793)),0),0)</f>
        <v>0</v>
      </c>
      <c r="AT3793" s="45">
        <f>IF(AU3793="S",IF(AND(Q3793="1. Aceitou o programa",AB3793="Realizada"),IFERROR(IF(AA3793="",0,AA3793-R3793),0),0),0)</f>
        <v>0</v>
      </c>
      <c r="AU3793" s="45" t="str">
        <f>_xlfn.XLOOKUP(U3793,'Lista Suspensa'!$AA$20:$AA$23,'Lista Suspensa'!$AB$20:$AB$23,"N/A")</f>
        <v>S</v>
      </c>
    </row>
    <row r="3794" spans="1:47" ht="12" customHeight="1" x14ac:dyDescent="0.3">
      <c r="A3794" s="87" t="s">
        <v>47</v>
      </c>
      <c r="B3794" s="88">
        <v>46104</v>
      </c>
      <c r="C3794" s="89" t="s">
        <v>48</v>
      </c>
      <c r="D3794" s="89" t="s">
        <v>49</v>
      </c>
      <c r="E3794" s="189">
        <v>89725404</v>
      </c>
      <c r="F3794" s="197" t="s">
        <v>9307</v>
      </c>
      <c r="G3794" s="90">
        <v>17465066875</v>
      </c>
      <c r="H3794" s="91">
        <v>26719</v>
      </c>
      <c r="I3794" s="89"/>
      <c r="J3794" s="89" t="s">
        <v>84</v>
      </c>
      <c r="K3794" s="89" t="s">
        <v>52</v>
      </c>
      <c r="L3794" s="89" t="s">
        <v>1613</v>
      </c>
      <c r="M3794" s="89" t="s">
        <v>1614</v>
      </c>
      <c r="N3794" s="89" t="s">
        <v>137</v>
      </c>
      <c r="O3794" s="92" t="s">
        <v>9308</v>
      </c>
      <c r="P3794" s="93" t="s">
        <v>57</v>
      </c>
      <c r="Q3794" s="110" t="s">
        <v>5322</v>
      </c>
      <c r="R3794" s="94"/>
      <c r="S3794" s="95">
        <v>46168</v>
      </c>
      <c r="T3794" s="95" t="s">
        <v>5203</v>
      </c>
      <c r="U3794" s="95" t="s">
        <v>1125</v>
      </c>
      <c r="V3794" s="91">
        <v>46156</v>
      </c>
      <c r="W3794" s="91">
        <v>46164</v>
      </c>
      <c r="X3794" s="91">
        <v>46168</v>
      </c>
      <c r="Y3794" s="96"/>
      <c r="Z3794" s="89"/>
      <c r="AA3794" s="95"/>
      <c r="AB3794" s="89"/>
      <c r="AC3794" s="109"/>
      <c r="AD3794" s="89"/>
      <c r="AE3794" s="89"/>
      <c r="AF3794" s="191"/>
      <c r="AG3794" s="194"/>
      <c r="AH3794" s="193"/>
      <c r="AI3794" s="97"/>
      <c r="AJ3794" s="97"/>
      <c r="AK3794" s="97"/>
      <c r="AL3794" s="45" t="s">
        <v>67</v>
      </c>
      <c r="AM3794" s="160" t="str">
        <f>MONTH(B3794)&amp;"/"&amp;YEAR(B3794)</f>
        <v>3/2026</v>
      </c>
      <c r="AN3794" s="45">
        <f>WEEKNUM(B3794)-WEEKNUM(EOMONTH(B3794,-1)+1)+1</f>
        <v>4</v>
      </c>
      <c r="AO3794" s="45" t="str">
        <f>MONTH(R3794)&amp;"/"&amp;YEAR(R3794)</f>
        <v>1/1900</v>
      </c>
      <c r="AP3794" s="45" t="e">
        <f>WEEKNUM(R3794)-WEEKNUM(EOMONTH(R3794,-1)+1)+1</f>
        <v>#NUM!</v>
      </c>
      <c r="AQ3794" s="45">
        <f>IF(AU3794="S",IF(Q3794="1. Aceitou o programa",R3794-B3794,0),0)</f>
        <v>0</v>
      </c>
      <c r="AR3794" s="45">
        <f>IF(AU3794="S",IF(AND(S3794&lt;&gt;"",R3794&lt;&gt;""),S3794-R3794,0),0)</f>
        <v>0</v>
      </c>
      <c r="AS3794" s="45">
        <f>IF(AU3794="S",IF(Q3794="1. Aceitou o programa",IF(OR(X3794="Não se Aplica",X3794=""),IF(OR(W3794="Não se Aplica",W3794=""),0,W3794-V3794),AVERAGE(X3794-W3794,W3794-V3794)),0),0)</f>
        <v>0</v>
      </c>
      <c r="AT3794" s="45">
        <f>IF(AU3794="S",IF(AND(Q3794="1. Aceitou o programa",AB3794="Realizada"),IFERROR(IF(AA3794="",0,AA3794-R3794),0),0),0)</f>
        <v>0</v>
      </c>
      <c r="AU3794" s="45" t="str">
        <f>_xlfn.XLOOKUP(U3794,'Lista Suspensa'!$AA$20:$AA$23,'Lista Suspensa'!$AB$20:$AB$23,"N/A")</f>
        <v>S</v>
      </c>
    </row>
    <row r="3795" spans="1:47" ht="12" customHeight="1" x14ac:dyDescent="0.3">
      <c r="A3795" s="87" t="s">
        <v>47</v>
      </c>
      <c r="B3795" s="88">
        <v>46104</v>
      </c>
      <c r="C3795" s="89" t="s">
        <v>48</v>
      </c>
      <c r="D3795" s="89" t="s">
        <v>49</v>
      </c>
      <c r="E3795" s="189">
        <v>89704401</v>
      </c>
      <c r="F3795" s="197" t="s">
        <v>9309</v>
      </c>
      <c r="G3795" s="90">
        <v>99415518804</v>
      </c>
      <c r="H3795" s="91">
        <v>20140</v>
      </c>
      <c r="I3795" s="89"/>
      <c r="J3795" s="89" t="s">
        <v>84</v>
      </c>
      <c r="K3795" s="89" t="s">
        <v>52</v>
      </c>
      <c r="L3795" s="89" t="s">
        <v>85</v>
      </c>
      <c r="M3795" s="89" t="s">
        <v>4006</v>
      </c>
      <c r="N3795" s="89" t="s">
        <v>150</v>
      </c>
      <c r="O3795" s="92" t="s">
        <v>9310</v>
      </c>
      <c r="P3795" s="93" t="s">
        <v>57</v>
      </c>
      <c r="Q3795" s="110" t="s">
        <v>5322</v>
      </c>
      <c r="R3795" s="94"/>
      <c r="S3795" s="95">
        <v>46168</v>
      </c>
      <c r="T3795" s="95" t="s">
        <v>5203</v>
      </c>
      <c r="U3795" s="95" t="s">
        <v>1125</v>
      </c>
      <c r="V3795" s="91">
        <v>46156</v>
      </c>
      <c r="W3795" s="91">
        <v>46164</v>
      </c>
      <c r="X3795" s="91">
        <v>46168</v>
      </c>
      <c r="Y3795" s="96"/>
      <c r="Z3795" s="89"/>
      <c r="AA3795" s="95"/>
      <c r="AB3795" s="89"/>
      <c r="AC3795" s="109"/>
      <c r="AD3795" s="89"/>
      <c r="AE3795" s="89"/>
      <c r="AF3795" s="191"/>
      <c r="AG3795" s="194"/>
      <c r="AH3795" s="193"/>
      <c r="AI3795" s="97"/>
      <c r="AJ3795" s="97"/>
      <c r="AK3795" s="97"/>
      <c r="AL3795" s="45" t="s">
        <v>67</v>
      </c>
      <c r="AM3795" s="160" t="str">
        <f>MONTH(B3795)&amp;"/"&amp;YEAR(B3795)</f>
        <v>3/2026</v>
      </c>
      <c r="AN3795" s="45">
        <f>WEEKNUM(B3795)-WEEKNUM(EOMONTH(B3795,-1)+1)+1</f>
        <v>4</v>
      </c>
      <c r="AO3795" s="45" t="str">
        <f>MONTH(R3795)&amp;"/"&amp;YEAR(R3795)</f>
        <v>1/1900</v>
      </c>
      <c r="AP3795" s="45" t="e">
        <f>WEEKNUM(R3795)-WEEKNUM(EOMONTH(R3795,-1)+1)+1</f>
        <v>#NUM!</v>
      </c>
      <c r="AQ3795" s="45">
        <f>IF(AU3795="S",IF(Q3795="1. Aceitou o programa",R3795-B3795,0),0)</f>
        <v>0</v>
      </c>
      <c r="AR3795" s="45">
        <f>IF(AU3795="S",IF(AND(S3795&lt;&gt;"",R3795&lt;&gt;""),S3795-R3795,0),0)</f>
        <v>0</v>
      </c>
      <c r="AS3795" s="45">
        <f>IF(AU3795="S",IF(Q3795="1. Aceitou o programa",IF(OR(X3795="Não se Aplica",X3795=""),IF(OR(W3795="Não se Aplica",W3795=""),0,W3795-V3795),AVERAGE(X3795-W3795,W3795-V3795)),0),0)</f>
        <v>0</v>
      </c>
      <c r="AT3795" s="45">
        <f>IF(AU3795="S",IF(AND(Q3795="1. Aceitou o programa",AB3795="Realizada"),IFERROR(IF(AA3795="",0,AA3795-R3795),0),0),0)</f>
        <v>0</v>
      </c>
      <c r="AU3795" s="45" t="str">
        <f>_xlfn.XLOOKUP(U3795,'Lista Suspensa'!$AA$20:$AA$23,'Lista Suspensa'!$AB$20:$AB$23,"N/A")</f>
        <v>S</v>
      </c>
    </row>
    <row r="3796" spans="1:47" ht="12" customHeight="1" x14ac:dyDescent="0.3">
      <c r="A3796" s="87" t="s">
        <v>47</v>
      </c>
      <c r="B3796" s="88">
        <v>46104</v>
      </c>
      <c r="C3796" s="89" t="s">
        <v>48</v>
      </c>
      <c r="D3796" s="89" t="s">
        <v>49</v>
      </c>
      <c r="E3796" s="189">
        <v>89717662</v>
      </c>
      <c r="F3796" s="197" t="s">
        <v>9311</v>
      </c>
      <c r="G3796" s="90">
        <v>19860597820</v>
      </c>
      <c r="H3796" s="91">
        <v>25878</v>
      </c>
      <c r="I3796" s="89"/>
      <c r="J3796" s="89" t="s">
        <v>51</v>
      </c>
      <c r="K3796" s="89" t="s">
        <v>52</v>
      </c>
      <c r="L3796" s="89" t="s">
        <v>85</v>
      </c>
      <c r="M3796" s="89" t="s">
        <v>1083</v>
      </c>
      <c r="N3796" s="89" t="s">
        <v>291</v>
      </c>
      <c r="O3796" s="92" t="s">
        <v>9312</v>
      </c>
      <c r="P3796" s="93" t="s">
        <v>57</v>
      </c>
      <c r="Q3796" s="110" t="s">
        <v>5322</v>
      </c>
      <c r="R3796" s="94"/>
      <c r="S3796" s="95">
        <v>46168</v>
      </c>
      <c r="T3796" s="95" t="s">
        <v>5203</v>
      </c>
      <c r="U3796" s="95" t="s">
        <v>1125</v>
      </c>
      <c r="V3796" s="91">
        <v>46156</v>
      </c>
      <c r="W3796" s="91">
        <v>46164</v>
      </c>
      <c r="X3796" s="91">
        <v>46168</v>
      </c>
      <c r="Y3796" s="96"/>
      <c r="Z3796" s="89"/>
      <c r="AA3796" s="95"/>
      <c r="AB3796" s="89"/>
      <c r="AC3796" s="109"/>
      <c r="AD3796" s="89"/>
      <c r="AE3796" s="89"/>
      <c r="AF3796" s="191"/>
      <c r="AG3796" s="194"/>
      <c r="AH3796" s="193"/>
      <c r="AI3796" s="97"/>
      <c r="AJ3796" s="97"/>
      <c r="AK3796" s="97"/>
      <c r="AL3796" s="45" t="s">
        <v>67</v>
      </c>
      <c r="AM3796" s="160" t="str">
        <f>MONTH(B3796)&amp;"/"&amp;YEAR(B3796)</f>
        <v>3/2026</v>
      </c>
      <c r="AN3796" s="45">
        <f>WEEKNUM(B3796)-WEEKNUM(EOMONTH(B3796,-1)+1)+1</f>
        <v>4</v>
      </c>
      <c r="AO3796" s="45" t="str">
        <f>MONTH(R3796)&amp;"/"&amp;YEAR(R3796)</f>
        <v>1/1900</v>
      </c>
      <c r="AP3796" s="45" t="e">
        <f>WEEKNUM(R3796)-WEEKNUM(EOMONTH(R3796,-1)+1)+1</f>
        <v>#NUM!</v>
      </c>
      <c r="AQ3796" s="45">
        <f>IF(AU3796="S",IF(Q3796="1. Aceitou o programa",R3796-B3796,0),0)</f>
        <v>0</v>
      </c>
      <c r="AR3796" s="45">
        <f>IF(AU3796="S",IF(AND(S3796&lt;&gt;"",R3796&lt;&gt;""),S3796-R3796,0),0)</f>
        <v>0</v>
      </c>
      <c r="AS3796" s="45">
        <f>IF(AU3796="S",IF(Q3796="1. Aceitou o programa",IF(OR(X3796="Não se Aplica",X3796=""),IF(OR(W3796="Não se Aplica",W3796=""),0,W3796-V3796),AVERAGE(X3796-W3796,W3796-V3796)),0),0)</f>
        <v>0</v>
      </c>
      <c r="AT3796" s="45">
        <f>IF(AU3796="S",IF(AND(Q3796="1. Aceitou o programa",AB3796="Realizada"),IFERROR(IF(AA3796="",0,AA3796-R3796),0),0),0)</f>
        <v>0</v>
      </c>
      <c r="AU3796" s="45" t="str">
        <f>_xlfn.XLOOKUP(U3796,'Lista Suspensa'!$AA$20:$AA$23,'Lista Suspensa'!$AB$20:$AB$23,"N/A")</f>
        <v>S</v>
      </c>
    </row>
    <row r="3797" spans="1:47" ht="12" customHeight="1" x14ac:dyDescent="0.3">
      <c r="A3797" s="87" t="s">
        <v>47</v>
      </c>
      <c r="B3797" s="88">
        <v>46104</v>
      </c>
      <c r="C3797" s="89" t="s">
        <v>48</v>
      </c>
      <c r="D3797" s="89" t="s">
        <v>49</v>
      </c>
      <c r="E3797" s="189">
        <v>89738967</v>
      </c>
      <c r="F3797" s="197" t="s">
        <v>9313</v>
      </c>
      <c r="G3797" s="90">
        <v>11150598743</v>
      </c>
      <c r="H3797" s="91">
        <v>30848</v>
      </c>
      <c r="I3797" s="89"/>
      <c r="J3797" s="89" t="s">
        <v>51</v>
      </c>
      <c r="K3797" s="89" t="s">
        <v>76</v>
      </c>
      <c r="L3797" s="89" t="s">
        <v>95</v>
      </c>
      <c r="M3797" s="89" t="s">
        <v>96</v>
      </c>
      <c r="N3797" s="89" t="s">
        <v>331</v>
      </c>
      <c r="O3797" s="92" t="s">
        <v>9314</v>
      </c>
      <c r="P3797" s="93" t="s">
        <v>57</v>
      </c>
      <c r="Q3797" s="110" t="s">
        <v>5322</v>
      </c>
      <c r="R3797" s="94"/>
      <c r="S3797" s="95">
        <v>46168</v>
      </c>
      <c r="T3797" s="95" t="s">
        <v>5203</v>
      </c>
      <c r="U3797" s="95" t="s">
        <v>1125</v>
      </c>
      <c r="V3797" s="91">
        <v>46156</v>
      </c>
      <c r="W3797" s="91">
        <v>46164</v>
      </c>
      <c r="X3797" s="91">
        <v>46168</v>
      </c>
      <c r="Y3797" s="96"/>
      <c r="Z3797" s="89"/>
      <c r="AA3797" s="95"/>
      <c r="AB3797" s="89"/>
      <c r="AC3797" s="109"/>
      <c r="AD3797" s="89"/>
      <c r="AE3797" s="89"/>
      <c r="AF3797" s="191"/>
      <c r="AG3797" s="194"/>
      <c r="AH3797" s="193"/>
      <c r="AI3797" s="97"/>
      <c r="AJ3797" s="97"/>
      <c r="AK3797" s="97"/>
      <c r="AL3797" s="45" t="s">
        <v>67</v>
      </c>
      <c r="AM3797" s="160" t="str">
        <f>MONTH(B3797)&amp;"/"&amp;YEAR(B3797)</f>
        <v>3/2026</v>
      </c>
      <c r="AN3797" s="45">
        <f>WEEKNUM(B3797)-WEEKNUM(EOMONTH(B3797,-1)+1)+1</f>
        <v>4</v>
      </c>
      <c r="AO3797" s="45" t="str">
        <f>MONTH(R3797)&amp;"/"&amp;YEAR(R3797)</f>
        <v>1/1900</v>
      </c>
      <c r="AP3797" s="45" t="e">
        <f>WEEKNUM(R3797)-WEEKNUM(EOMONTH(R3797,-1)+1)+1</f>
        <v>#NUM!</v>
      </c>
      <c r="AQ3797" s="45">
        <f>IF(AU3797="S",IF(Q3797="1. Aceitou o programa",R3797-B3797,0),0)</f>
        <v>0</v>
      </c>
      <c r="AR3797" s="45">
        <f>IF(AU3797="S",IF(AND(S3797&lt;&gt;"",R3797&lt;&gt;""),S3797-R3797,0),0)</f>
        <v>0</v>
      </c>
      <c r="AS3797" s="45">
        <f>IF(AU3797="S",IF(Q3797="1. Aceitou o programa",IF(OR(X3797="Não se Aplica",X3797=""),IF(OR(W3797="Não se Aplica",W3797=""),0,W3797-V3797),AVERAGE(X3797-W3797,W3797-V3797)),0),0)</f>
        <v>0</v>
      </c>
      <c r="AT3797" s="45">
        <f>IF(AU3797="S",IF(AND(Q3797="1. Aceitou o programa",AB3797="Realizada"),IFERROR(IF(AA3797="",0,AA3797-R3797),0),0),0)</f>
        <v>0</v>
      </c>
      <c r="AU3797" s="45" t="str">
        <f>_xlfn.XLOOKUP(U3797,'Lista Suspensa'!$AA$20:$AA$23,'Lista Suspensa'!$AB$20:$AB$23,"N/A")</f>
        <v>S</v>
      </c>
    </row>
    <row r="3798" spans="1:47" ht="12" customHeight="1" x14ac:dyDescent="0.3">
      <c r="A3798" s="87" t="s">
        <v>47</v>
      </c>
      <c r="B3798" s="88">
        <v>46104</v>
      </c>
      <c r="C3798" s="89" t="s">
        <v>48</v>
      </c>
      <c r="D3798" s="89" t="s">
        <v>49</v>
      </c>
      <c r="E3798" s="189">
        <v>89767534</v>
      </c>
      <c r="F3798" s="197" t="s">
        <v>9315</v>
      </c>
      <c r="G3798" s="90">
        <v>12479245802</v>
      </c>
      <c r="H3798" s="91">
        <v>24026</v>
      </c>
      <c r="I3798" s="89"/>
      <c r="J3798" s="89" t="s">
        <v>51</v>
      </c>
      <c r="K3798" s="89" t="s">
        <v>52</v>
      </c>
      <c r="L3798" s="89" t="s">
        <v>85</v>
      </c>
      <c r="M3798" s="89" t="s">
        <v>3284</v>
      </c>
      <c r="N3798" s="89" t="s">
        <v>150</v>
      </c>
      <c r="O3798" s="92" t="s">
        <v>9316</v>
      </c>
      <c r="P3798" s="93" t="s">
        <v>57</v>
      </c>
      <c r="Q3798" s="110" t="s">
        <v>5322</v>
      </c>
      <c r="R3798" s="94"/>
      <c r="S3798" s="95">
        <v>46168</v>
      </c>
      <c r="T3798" s="95" t="s">
        <v>5203</v>
      </c>
      <c r="U3798" s="95" t="s">
        <v>1125</v>
      </c>
      <c r="V3798" s="91">
        <v>46156</v>
      </c>
      <c r="W3798" s="91">
        <v>46164</v>
      </c>
      <c r="X3798" s="91">
        <v>46168</v>
      </c>
      <c r="Y3798" s="96"/>
      <c r="Z3798" s="89"/>
      <c r="AA3798" s="95"/>
      <c r="AB3798" s="89"/>
      <c r="AC3798" s="109"/>
      <c r="AD3798" s="89"/>
      <c r="AE3798" s="89"/>
      <c r="AF3798" s="191"/>
      <c r="AG3798" s="194"/>
      <c r="AH3798" s="193"/>
      <c r="AI3798" s="97"/>
      <c r="AJ3798" s="97"/>
      <c r="AK3798" s="97"/>
      <c r="AL3798" s="45" t="s">
        <v>67</v>
      </c>
      <c r="AM3798" s="160" t="str">
        <f>MONTH(B3798)&amp;"/"&amp;YEAR(B3798)</f>
        <v>3/2026</v>
      </c>
      <c r="AN3798" s="45">
        <f>WEEKNUM(B3798)-WEEKNUM(EOMONTH(B3798,-1)+1)+1</f>
        <v>4</v>
      </c>
      <c r="AO3798" s="45" t="str">
        <f>MONTH(R3798)&amp;"/"&amp;YEAR(R3798)</f>
        <v>1/1900</v>
      </c>
      <c r="AP3798" s="45" t="e">
        <f>WEEKNUM(R3798)-WEEKNUM(EOMONTH(R3798,-1)+1)+1</f>
        <v>#NUM!</v>
      </c>
      <c r="AQ3798" s="45">
        <f>IF(AU3798="S",IF(Q3798="1. Aceitou o programa",R3798-B3798,0),0)</f>
        <v>0</v>
      </c>
      <c r="AR3798" s="45">
        <f>IF(AU3798="S",IF(AND(S3798&lt;&gt;"",R3798&lt;&gt;""),S3798-R3798,0),0)</f>
        <v>0</v>
      </c>
      <c r="AS3798" s="45">
        <f>IF(AU3798="S",IF(Q3798="1. Aceitou o programa",IF(OR(X3798="Não se Aplica",X3798=""),IF(OR(W3798="Não se Aplica",W3798=""),0,W3798-V3798),AVERAGE(X3798-W3798,W3798-V3798)),0),0)</f>
        <v>0</v>
      </c>
      <c r="AT3798" s="45">
        <f>IF(AU3798="S",IF(AND(Q3798="1. Aceitou o programa",AB3798="Realizada"),IFERROR(IF(AA3798="",0,AA3798-R3798),0),0),0)</f>
        <v>0</v>
      </c>
      <c r="AU3798" s="45" t="str">
        <f>_xlfn.XLOOKUP(U3798,'Lista Suspensa'!$AA$20:$AA$23,'Lista Suspensa'!$AB$20:$AB$23,"N/A")</f>
        <v>S</v>
      </c>
    </row>
    <row r="3799" spans="1:47" ht="12" customHeight="1" x14ac:dyDescent="0.3">
      <c r="A3799" s="87" t="s">
        <v>47</v>
      </c>
      <c r="B3799" s="88">
        <v>46104</v>
      </c>
      <c r="C3799" s="89" t="s">
        <v>48</v>
      </c>
      <c r="D3799" s="89" t="s">
        <v>49</v>
      </c>
      <c r="E3799" s="189">
        <v>89772846</v>
      </c>
      <c r="F3799" s="197" t="s">
        <v>9317</v>
      </c>
      <c r="G3799" s="90">
        <v>37319367807</v>
      </c>
      <c r="H3799" s="91">
        <v>32045</v>
      </c>
      <c r="I3799" s="89"/>
      <c r="J3799" s="89" t="s">
        <v>51</v>
      </c>
      <c r="K3799" s="89" t="s">
        <v>52</v>
      </c>
      <c r="L3799" s="89" t="s">
        <v>85</v>
      </c>
      <c r="M3799" s="89" t="s">
        <v>5342</v>
      </c>
      <c r="N3799" s="89" t="s">
        <v>150</v>
      </c>
      <c r="O3799" s="92" t="s">
        <v>9318</v>
      </c>
      <c r="P3799" s="93" t="s">
        <v>57</v>
      </c>
      <c r="Q3799" s="110" t="s">
        <v>5322</v>
      </c>
      <c r="R3799" s="94"/>
      <c r="S3799" s="95">
        <v>46168</v>
      </c>
      <c r="T3799" s="95" t="s">
        <v>5203</v>
      </c>
      <c r="U3799" s="95" t="s">
        <v>1125</v>
      </c>
      <c r="V3799" s="91">
        <v>46156</v>
      </c>
      <c r="W3799" s="91">
        <v>46164</v>
      </c>
      <c r="X3799" s="91">
        <v>46168</v>
      </c>
      <c r="Y3799" s="96"/>
      <c r="Z3799" s="89"/>
      <c r="AA3799" s="95"/>
      <c r="AB3799" s="89"/>
      <c r="AC3799" s="109"/>
      <c r="AD3799" s="89"/>
      <c r="AE3799" s="89"/>
      <c r="AF3799" s="191"/>
      <c r="AG3799" s="194"/>
      <c r="AH3799" s="193"/>
      <c r="AI3799" s="97"/>
      <c r="AJ3799" s="97"/>
      <c r="AK3799" s="97"/>
      <c r="AL3799" s="45" t="s">
        <v>67</v>
      </c>
      <c r="AM3799" s="160" t="str">
        <f>MONTH(B3799)&amp;"/"&amp;YEAR(B3799)</f>
        <v>3/2026</v>
      </c>
      <c r="AN3799" s="45">
        <f>WEEKNUM(B3799)-WEEKNUM(EOMONTH(B3799,-1)+1)+1</f>
        <v>4</v>
      </c>
      <c r="AO3799" s="45" t="str">
        <f>MONTH(R3799)&amp;"/"&amp;YEAR(R3799)</f>
        <v>1/1900</v>
      </c>
      <c r="AP3799" s="45" t="e">
        <f>WEEKNUM(R3799)-WEEKNUM(EOMONTH(R3799,-1)+1)+1</f>
        <v>#NUM!</v>
      </c>
      <c r="AQ3799" s="45">
        <f>IF(AU3799="S",IF(Q3799="1. Aceitou o programa",R3799-B3799,0),0)</f>
        <v>0</v>
      </c>
      <c r="AR3799" s="45">
        <f>IF(AU3799="S",IF(AND(S3799&lt;&gt;"",R3799&lt;&gt;""),S3799-R3799,0),0)</f>
        <v>0</v>
      </c>
      <c r="AS3799" s="45">
        <f>IF(AU3799="S",IF(Q3799="1. Aceitou o programa",IF(OR(X3799="Não se Aplica",X3799=""),IF(OR(W3799="Não se Aplica",W3799=""),0,W3799-V3799),AVERAGE(X3799-W3799,W3799-V3799)),0),0)</f>
        <v>0</v>
      </c>
      <c r="AT3799" s="45">
        <f>IF(AU3799="S",IF(AND(Q3799="1. Aceitou o programa",AB3799="Realizada"),IFERROR(IF(AA3799="",0,AA3799-R3799),0),0),0)</f>
        <v>0</v>
      </c>
      <c r="AU3799" s="45" t="str">
        <f>_xlfn.XLOOKUP(U3799,'Lista Suspensa'!$AA$20:$AA$23,'Lista Suspensa'!$AB$20:$AB$23,"N/A")</f>
        <v>S</v>
      </c>
    </row>
    <row r="3800" spans="1:47" ht="12" customHeight="1" x14ac:dyDescent="0.3">
      <c r="A3800" s="87" t="s">
        <v>47</v>
      </c>
      <c r="B3800" s="88">
        <v>46104</v>
      </c>
      <c r="C3800" s="89" t="s">
        <v>48</v>
      </c>
      <c r="D3800" s="89" t="s">
        <v>49</v>
      </c>
      <c r="E3800" s="189">
        <v>89786902</v>
      </c>
      <c r="F3800" s="197" t="s">
        <v>9319</v>
      </c>
      <c r="G3800" s="90">
        <v>696874806</v>
      </c>
      <c r="H3800" s="91">
        <v>21976</v>
      </c>
      <c r="I3800" s="89"/>
      <c r="J3800" s="89" t="s">
        <v>84</v>
      </c>
      <c r="K3800" s="89" t="s">
        <v>52</v>
      </c>
      <c r="L3800" s="89" t="s">
        <v>85</v>
      </c>
      <c r="M3800" s="89" t="s">
        <v>5165</v>
      </c>
      <c r="N3800" s="89" t="s">
        <v>150</v>
      </c>
      <c r="O3800" s="92" t="s">
        <v>9320</v>
      </c>
      <c r="P3800" s="93" t="s">
        <v>57</v>
      </c>
      <c r="Q3800" s="110" t="s">
        <v>5322</v>
      </c>
      <c r="R3800" s="94"/>
      <c r="S3800" s="95">
        <v>46168</v>
      </c>
      <c r="T3800" s="95" t="s">
        <v>5203</v>
      </c>
      <c r="U3800" s="95" t="s">
        <v>1125</v>
      </c>
      <c r="V3800" s="91">
        <v>46156</v>
      </c>
      <c r="W3800" s="91">
        <v>46164</v>
      </c>
      <c r="X3800" s="91">
        <v>46168</v>
      </c>
      <c r="Y3800" s="96"/>
      <c r="Z3800" s="89"/>
      <c r="AA3800" s="95"/>
      <c r="AB3800" s="89"/>
      <c r="AC3800" s="109"/>
      <c r="AD3800" s="89"/>
      <c r="AE3800" s="89"/>
      <c r="AF3800" s="191"/>
      <c r="AG3800" s="194"/>
      <c r="AH3800" s="193"/>
      <c r="AI3800" s="97"/>
      <c r="AJ3800" s="97"/>
      <c r="AK3800" s="97"/>
      <c r="AL3800" s="45" t="s">
        <v>67</v>
      </c>
      <c r="AM3800" s="160" t="str">
        <f>MONTH(B3800)&amp;"/"&amp;YEAR(B3800)</f>
        <v>3/2026</v>
      </c>
      <c r="AN3800" s="45">
        <f>WEEKNUM(B3800)-WEEKNUM(EOMONTH(B3800,-1)+1)+1</f>
        <v>4</v>
      </c>
      <c r="AO3800" s="45" t="str">
        <f>MONTH(R3800)&amp;"/"&amp;YEAR(R3800)</f>
        <v>1/1900</v>
      </c>
      <c r="AP3800" s="45" t="e">
        <f>WEEKNUM(R3800)-WEEKNUM(EOMONTH(R3800,-1)+1)+1</f>
        <v>#NUM!</v>
      </c>
      <c r="AQ3800" s="45">
        <f>IF(AU3800="S",IF(Q3800="1. Aceitou o programa",R3800-B3800,0),0)</f>
        <v>0</v>
      </c>
      <c r="AR3800" s="45">
        <f>IF(AU3800="S",IF(AND(S3800&lt;&gt;"",R3800&lt;&gt;""),S3800-R3800,0),0)</f>
        <v>0</v>
      </c>
      <c r="AS3800" s="45">
        <f>IF(AU3800="S",IF(Q3800="1. Aceitou o programa",IF(OR(X3800="Não se Aplica",X3800=""),IF(OR(W3800="Não se Aplica",W3800=""),0,W3800-V3800),AVERAGE(X3800-W3800,W3800-V3800)),0),0)</f>
        <v>0</v>
      </c>
      <c r="AT3800" s="45">
        <f>IF(AU3800="S",IF(AND(Q3800="1. Aceitou o programa",AB3800="Realizada"),IFERROR(IF(AA3800="",0,AA3800-R3800),0),0),0)</f>
        <v>0</v>
      </c>
      <c r="AU3800" s="45" t="str">
        <f>_xlfn.XLOOKUP(U3800,'Lista Suspensa'!$AA$20:$AA$23,'Lista Suspensa'!$AB$20:$AB$23,"N/A")</f>
        <v>S</v>
      </c>
    </row>
    <row r="3801" spans="1:47" ht="12" customHeight="1" x14ac:dyDescent="0.3">
      <c r="A3801" s="87" t="s">
        <v>47</v>
      </c>
      <c r="B3801" s="88">
        <v>46104</v>
      </c>
      <c r="C3801" s="89" t="s">
        <v>48</v>
      </c>
      <c r="D3801" s="89" t="s">
        <v>49</v>
      </c>
      <c r="E3801" s="189">
        <v>95508577</v>
      </c>
      <c r="F3801" s="197" t="s">
        <v>9321</v>
      </c>
      <c r="G3801" s="90">
        <v>16136813726</v>
      </c>
      <c r="H3801" s="91">
        <v>35211</v>
      </c>
      <c r="I3801" s="89"/>
      <c r="J3801" s="89" t="s">
        <v>84</v>
      </c>
      <c r="K3801" s="89" t="s">
        <v>76</v>
      </c>
      <c r="L3801" s="89" t="s">
        <v>95</v>
      </c>
      <c r="M3801" s="89" t="s">
        <v>445</v>
      </c>
      <c r="N3801" s="89" t="s">
        <v>344</v>
      </c>
      <c r="O3801" s="92" t="s">
        <v>9322</v>
      </c>
      <c r="P3801" s="93" t="s">
        <v>57</v>
      </c>
      <c r="Q3801" s="110" t="s">
        <v>5322</v>
      </c>
      <c r="R3801" s="94"/>
      <c r="S3801" s="95">
        <v>46168</v>
      </c>
      <c r="T3801" s="95" t="s">
        <v>5203</v>
      </c>
      <c r="U3801" s="95" t="s">
        <v>1125</v>
      </c>
      <c r="V3801" s="91">
        <v>46156</v>
      </c>
      <c r="W3801" s="91">
        <v>46164</v>
      </c>
      <c r="X3801" s="91">
        <v>46168</v>
      </c>
      <c r="Y3801" s="96"/>
      <c r="Z3801" s="89"/>
      <c r="AA3801" s="95"/>
      <c r="AB3801" s="89"/>
      <c r="AC3801" s="109"/>
      <c r="AD3801" s="89"/>
      <c r="AE3801" s="89"/>
      <c r="AF3801" s="191"/>
      <c r="AG3801" s="194"/>
      <c r="AH3801" s="193"/>
      <c r="AI3801" s="97"/>
      <c r="AJ3801" s="97"/>
      <c r="AK3801" s="97"/>
      <c r="AL3801" s="45" t="s">
        <v>67</v>
      </c>
      <c r="AM3801" s="160" t="str">
        <f>MONTH(B3801)&amp;"/"&amp;YEAR(B3801)</f>
        <v>3/2026</v>
      </c>
      <c r="AN3801" s="45">
        <f>WEEKNUM(B3801)-WEEKNUM(EOMONTH(B3801,-1)+1)+1</f>
        <v>4</v>
      </c>
      <c r="AO3801" s="45" t="str">
        <f>MONTH(R3801)&amp;"/"&amp;YEAR(R3801)</f>
        <v>1/1900</v>
      </c>
      <c r="AP3801" s="45" t="e">
        <f>WEEKNUM(R3801)-WEEKNUM(EOMONTH(R3801,-1)+1)+1</f>
        <v>#NUM!</v>
      </c>
      <c r="AQ3801" s="45">
        <f>IF(AU3801="S",IF(Q3801="1. Aceitou o programa",R3801-B3801,0),0)</f>
        <v>0</v>
      </c>
      <c r="AR3801" s="45">
        <f>IF(AU3801="S",IF(AND(S3801&lt;&gt;"",R3801&lt;&gt;""),S3801-R3801,0),0)</f>
        <v>0</v>
      </c>
      <c r="AS3801" s="45">
        <f>IF(AU3801="S",IF(Q3801="1. Aceitou o programa",IF(OR(X3801="Não se Aplica",X3801=""),IF(OR(W3801="Não se Aplica",W3801=""),0,W3801-V3801),AVERAGE(X3801-W3801,W3801-V3801)),0),0)</f>
        <v>0</v>
      </c>
      <c r="AT3801" s="45">
        <f>IF(AU3801="S",IF(AND(Q3801="1. Aceitou o programa",AB3801="Realizada"),IFERROR(IF(AA3801="",0,AA3801-R3801),0),0),0)</f>
        <v>0</v>
      </c>
      <c r="AU3801" s="45" t="str">
        <f>_xlfn.XLOOKUP(U3801,'Lista Suspensa'!$AA$20:$AA$23,'Lista Suspensa'!$AB$20:$AB$23,"N/A")</f>
        <v>S</v>
      </c>
    </row>
    <row r="3802" spans="1:47" ht="12" customHeight="1" x14ac:dyDescent="0.3">
      <c r="A3802" s="87" t="s">
        <v>47</v>
      </c>
      <c r="B3802" s="88">
        <v>46104</v>
      </c>
      <c r="C3802" s="89" t="s">
        <v>48</v>
      </c>
      <c r="D3802" s="89" t="s">
        <v>49</v>
      </c>
      <c r="E3802" s="189">
        <v>89791215</v>
      </c>
      <c r="F3802" s="197" t="s">
        <v>9323</v>
      </c>
      <c r="G3802" s="90">
        <v>1360509720</v>
      </c>
      <c r="H3802" s="91">
        <v>25954</v>
      </c>
      <c r="I3802" s="89"/>
      <c r="J3802" s="89" t="s">
        <v>84</v>
      </c>
      <c r="K3802" s="89" t="s">
        <v>76</v>
      </c>
      <c r="L3802" s="89" t="s">
        <v>95</v>
      </c>
      <c r="M3802" s="89" t="s">
        <v>510</v>
      </c>
      <c r="N3802" s="89" t="s">
        <v>344</v>
      </c>
      <c r="O3802" s="92" t="s">
        <v>9324</v>
      </c>
      <c r="P3802" s="93" t="s">
        <v>57</v>
      </c>
      <c r="Q3802" s="110" t="s">
        <v>5322</v>
      </c>
      <c r="R3802" s="94"/>
      <c r="S3802" s="95">
        <v>46168</v>
      </c>
      <c r="T3802" s="95" t="s">
        <v>5203</v>
      </c>
      <c r="U3802" s="95" t="s">
        <v>1125</v>
      </c>
      <c r="V3802" s="91">
        <v>46156</v>
      </c>
      <c r="W3802" s="91">
        <v>46164</v>
      </c>
      <c r="X3802" s="91">
        <v>46168</v>
      </c>
      <c r="Y3802" s="96"/>
      <c r="Z3802" s="89"/>
      <c r="AA3802" s="95"/>
      <c r="AB3802" s="89"/>
      <c r="AC3802" s="109"/>
      <c r="AD3802" s="89"/>
      <c r="AE3802" s="89"/>
      <c r="AF3802" s="191"/>
      <c r="AG3802" s="194"/>
      <c r="AH3802" s="193"/>
      <c r="AI3802" s="97"/>
      <c r="AJ3802" s="97"/>
      <c r="AK3802" s="97"/>
      <c r="AL3802" s="45" t="s">
        <v>67</v>
      </c>
      <c r="AM3802" s="160" t="str">
        <f>MONTH(B3802)&amp;"/"&amp;YEAR(B3802)</f>
        <v>3/2026</v>
      </c>
      <c r="AN3802" s="45">
        <f>WEEKNUM(B3802)-WEEKNUM(EOMONTH(B3802,-1)+1)+1</f>
        <v>4</v>
      </c>
      <c r="AO3802" s="45" t="str">
        <f>MONTH(R3802)&amp;"/"&amp;YEAR(R3802)</f>
        <v>1/1900</v>
      </c>
      <c r="AP3802" s="45" t="e">
        <f>WEEKNUM(R3802)-WEEKNUM(EOMONTH(R3802,-1)+1)+1</f>
        <v>#NUM!</v>
      </c>
      <c r="AQ3802" s="45">
        <f>IF(AU3802="S",IF(Q3802="1. Aceitou o programa",R3802-B3802,0),0)</f>
        <v>0</v>
      </c>
      <c r="AR3802" s="45">
        <f>IF(AU3802="S",IF(AND(S3802&lt;&gt;"",R3802&lt;&gt;""),S3802-R3802,0),0)</f>
        <v>0</v>
      </c>
      <c r="AS3802" s="45">
        <f>IF(AU3802="S",IF(Q3802="1. Aceitou o programa",IF(OR(X3802="Não se Aplica",X3802=""),IF(OR(W3802="Não se Aplica",W3802=""),0,W3802-V3802),AVERAGE(X3802-W3802,W3802-V3802)),0),0)</f>
        <v>0</v>
      </c>
      <c r="AT3802" s="45">
        <f>IF(AU3802="S",IF(AND(Q3802="1. Aceitou o programa",AB3802="Realizada"),IFERROR(IF(AA3802="",0,AA3802-R3802),0),0),0)</f>
        <v>0</v>
      </c>
      <c r="AU3802" s="45" t="str">
        <f>_xlfn.XLOOKUP(U3802,'Lista Suspensa'!$AA$20:$AA$23,'Lista Suspensa'!$AB$20:$AB$23,"N/A")</f>
        <v>S</v>
      </c>
    </row>
    <row r="3803" spans="1:47" ht="12" customHeight="1" x14ac:dyDescent="0.3">
      <c r="A3803" s="87" t="s">
        <v>47</v>
      </c>
      <c r="B3803" s="88">
        <v>46104</v>
      </c>
      <c r="C3803" s="89" t="s">
        <v>48</v>
      </c>
      <c r="D3803" s="89" t="s">
        <v>49</v>
      </c>
      <c r="E3803" s="189">
        <v>89791128</v>
      </c>
      <c r="F3803" s="197" t="s">
        <v>9325</v>
      </c>
      <c r="G3803" s="90">
        <v>471663719</v>
      </c>
      <c r="H3803" s="91">
        <v>24840</v>
      </c>
      <c r="I3803" s="89"/>
      <c r="J3803" s="89" t="s">
        <v>84</v>
      </c>
      <c r="K3803" s="89" t="s">
        <v>76</v>
      </c>
      <c r="L3803" s="89" t="s">
        <v>95</v>
      </c>
      <c r="M3803" s="89" t="s">
        <v>1592</v>
      </c>
      <c r="N3803" s="89" t="s">
        <v>344</v>
      </c>
      <c r="O3803" s="92" t="s">
        <v>9326</v>
      </c>
      <c r="P3803" s="93" t="s">
        <v>57</v>
      </c>
      <c r="Q3803" s="110" t="s">
        <v>5322</v>
      </c>
      <c r="R3803" s="94"/>
      <c r="S3803" s="95">
        <v>46168</v>
      </c>
      <c r="T3803" s="95" t="s">
        <v>5203</v>
      </c>
      <c r="U3803" s="95" t="s">
        <v>1125</v>
      </c>
      <c r="V3803" s="91">
        <v>46156</v>
      </c>
      <c r="W3803" s="91">
        <v>46164</v>
      </c>
      <c r="X3803" s="91">
        <v>46168</v>
      </c>
      <c r="Y3803" s="96"/>
      <c r="Z3803" s="89"/>
      <c r="AA3803" s="95"/>
      <c r="AB3803" s="89"/>
      <c r="AC3803" s="109"/>
      <c r="AD3803" s="89"/>
      <c r="AE3803" s="89"/>
      <c r="AF3803" s="191"/>
      <c r="AG3803" s="194"/>
      <c r="AH3803" s="193"/>
      <c r="AI3803" s="97"/>
      <c r="AJ3803" s="97"/>
      <c r="AK3803" s="97"/>
      <c r="AL3803" s="45" t="s">
        <v>67</v>
      </c>
      <c r="AM3803" s="160" t="str">
        <f>MONTH(B3803)&amp;"/"&amp;YEAR(B3803)</f>
        <v>3/2026</v>
      </c>
      <c r="AN3803" s="45">
        <f>WEEKNUM(B3803)-WEEKNUM(EOMONTH(B3803,-1)+1)+1</f>
        <v>4</v>
      </c>
      <c r="AO3803" s="45" t="str">
        <f>MONTH(R3803)&amp;"/"&amp;YEAR(R3803)</f>
        <v>1/1900</v>
      </c>
      <c r="AP3803" s="45" t="e">
        <f>WEEKNUM(R3803)-WEEKNUM(EOMONTH(R3803,-1)+1)+1</f>
        <v>#NUM!</v>
      </c>
      <c r="AQ3803" s="45">
        <f>IF(AU3803="S",IF(Q3803="1. Aceitou o programa",R3803-B3803,0),0)</f>
        <v>0</v>
      </c>
      <c r="AR3803" s="45">
        <f>IF(AU3803="S",IF(AND(S3803&lt;&gt;"",R3803&lt;&gt;""),S3803-R3803,0),0)</f>
        <v>0</v>
      </c>
      <c r="AS3803" s="45">
        <f>IF(AU3803="S",IF(Q3803="1. Aceitou o programa",IF(OR(X3803="Não se Aplica",X3803=""),IF(OR(W3803="Não se Aplica",W3803=""),0,W3803-V3803),AVERAGE(X3803-W3803,W3803-V3803)),0),0)</f>
        <v>0</v>
      </c>
      <c r="AT3803" s="45">
        <f>IF(AU3803="S",IF(AND(Q3803="1. Aceitou o programa",AB3803="Realizada"),IFERROR(IF(AA3803="",0,AA3803-R3803),0),0),0)</f>
        <v>0</v>
      </c>
      <c r="AU3803" s="45" t="str">
        <f>_xlfn.XLOOKUP(U3803,'Lista Suspensa'!$AA$20:$AA$23,'Lista Suspensa'!$AB$20:$AB$23,"N/A")</f>
        <v>S</v>
      </c>
    </row>
    <row r="3804" spans="1:47" ht="12" customHeight="1" x14ac:dyDescent="0.3">
      <c r="A3804" s="87" t="s">
        <v>47</v>
      </c>
      <c r="B3804" s="88">
        <v>46104</v>
      </c>
      <c r="C3804" s="89" t="s">
        <v>48</v>
      </c>
      <c r="D3804" s="89" t="s">
        <v>49</v>
      </c>
      <c r="E3804" s="189">
        <v>89810986</v>
      </c>
      <c r="F3804" s="197" t="s">
        <v>9327</v>
      </c>
      <c r="G3804" s="90">
        <v>51311276882</v>
      </c>
      <c r="H3804" s="91">
        <v>36173</v>
      </c>
      <c r="I3804" s="89"/>
      <c r="J3804" s="89" t="s">
        <v>51</v>
      </c>
      <c r="K3804" s="89" t="s">
        <v>52</v>
      </c>
      <c r="L3804" s="89" t="s">
        <v>85</v>
      </c>
      <c r="M3804" s="89" t="s">
        <v>8686</v>
      </c>
      <c r="N3804" s="89" t="s">
        <v>197</v>
      </c>
      <c r="O3804" s="92" t="s">
        <v>9328</v>
      </c>
      <c r="P3804" s="93" t="s">
        <v>57</v>
      </c>
      <c r="Q3804" s="110" t="s">
        <v>5322</v>
      </c>
      <c r="R3804" s="94"/>
      <c r="S3804" s="95">
        <v>46168</v>
      </c>
      <c r="T3804" s="95" t="s">
        <v>5203</v>
      </c>
      <c r="U3804" s="95" t="s">
        <v>1125</v>
      </c>
      <c r="V3804" s="91">
        <v>46156</v>
      </c>
      <c r="W3804" s="91">
        <v>46164</v>
      </c>
      <c r="X3804" s="91">
        <v>46168</v>
      </c>
      <c r="Y3804" s="96"/>
      <c r="Z3804" s="89"/>
      <c r="AA3804" s="95"/>
      <c r="AB3804" s="89"/>
      <c r="AC3804" s="109"/>
      <c r="AD3804" s="89"/>
      <c r="AE3804" s="89"/>
      <c r="AF3804" s="191"/>
      <c r="AG3804" s="194"/>
      <c r="AH3804" s="193"/>
      <c r="AI3804" s="97"/>
      <c r="AJ3804" s="97"/>
      <c r="AK3804" s="97"/>
      <c r="AL3804" s="45" t="s">
        <v>67</v>
      </c>
      <c r="AM3804" s="160" t="str">
        <f>MONTH(B3804)&amp;"/"&amp;YEAR(B3804)</f>
        <v>3/2026</v>
      </c>
      <c r="AN3804" s="45">
        <f>WEEKNUM(B3804)-WEEKNUM(EOMONTH(B3804,-1)+1)+1</f>
        <v>4</v>
      </c>
      <c r="AO3804" s="45" t="str">
        <f>MONTH(R3804)&amp;"/"&amp;YEAR(R3804)</f>
        <v>1/1900</v>
      </c>
      <c r="AP3804" s="45" t="e">
        <f>WEEKNUM(R3804)-WEEKNUM(EOMONTH(R3804,-1)+1)+1</f>
        <v>#NUM!</v>
      </c>
      <c r="AQ3804" s="45">
        <f>IF(AU3804="S",IF(Q3804="1. Aceitou o programa",R3804-B3804,0),0)</f>
        <v>0</v>
      </c>
      <c r="AR3804" s="45">
        <f>IF(AU3804="S",IF(AND(S3804&lt;&gt;"",R3804&lt;&gt;""),S3804-R3804,0),0)</f>
        <v>0</v>
      </c>
      <c r="AS3804" s="45">
        <f>IF(AU3804="S",IF(Q3804="1. Aceitou o programa",IF(OR(X3804="Não se Aplica",X3804=""),IF(OR(W3804="Não se Aplica",W3804=""),0,W3804-V3804),AVERAGE(X3804-W3804,W3804-V3804)),0),0)</f>
        <v>0</v>
      </c>
      <c r="AT3804" s="45">
        <f>IF(AU3804="S",IF(AND(Q3804="1. Aceitou o programa",AB3804="Realizada"),IFERROR(IF(AA3804="",0,AA3804-R3804),0),0),0)</f>
        <v>0</v>
      </c>
      <c r="AU3804" s="45" t="str">
        <f>_xlfn.XLOOKUP(U3804,'Lista Suspensa'!$AA$20:$AA$23,'Lista Suspensa'!$AB$20:$AB$23,"N/A")</f>
        <v>S</v>
      </c>
    </row>
    <row r="3805" spans="1:47" ht="12" customHeight="1" x14ac:dyDescent="0.3">
      <c r="A3805" s="87" t="s">
        <v>47</v>
      </c>
      <c r="B3805" s="88">
        <v>46104</v>
      </c>
      <c r="C3805" s="89" t="s">
        <v>48</v>
      </c>
      <c r="D3805" s="89" t="s">
        <v>49</v>
      </c>
      <c r="E3805" s="189">
        <v>89848410</v>
      </c>
      <c r="F3805" s="197" t="s">
        <v>9329</v>
      </c>
      <c r="G3805" s="90">
        <v>80161189768</v>
      </c>
      <c r="H3805" s="91">
        <v>23718</v>
      </c>
      <c r="I3805" s="89"/>
      <c r="J3805" s="89" t="s">
        <v>51</v>
      </c>
      <c r="K3805" s="89" t="s">
        <v>76</v>
      </c>
      <c r="L3805" s="89" t="s">
        <v>95</v>
      </c>
      <c r="M3805" s="89" t="s">
        <v>343</v>
      </c>
      <c r="N3805" s="89" t="s">
        <v>344</v>
      </c>
      <c r="O3805" s="92" t="s">
        <v>9330</v>
      </c>
      <c r="P3805" s="93" t="s">
        <v>57</v>
      </c>
      <c r="Q3805" s="110" t="s">
        <v>5322</v>
      </c>
      <c r="R3805" s="94"/>
      <c r="S3805" s="95">
        <v>46168</v>
      </c>
      <c r="T3805" s="95" t="s">
        <v>5203</v>
      </c>
      <c r="U3805" s="95" t="s">
        <v>1125</v>
      </c>
      <c r="V3805" s="91">
        <v>46156</v>
      </c>
      <c r="W3805" s="91">
        <v>46164</v>
      </c>
      <c r="X3805" s="91">
        <v>46168</v>
      </c>
      <c r="Y3805" s="96"/>
      <c r="Z3805" s="89"/>
      <c r="AA3805" s="95"/>
      <c r="AB3805" s="89"/>
      <c r="AC3805" s="109"/>
      <c r="AD3805" s="89"/>
      <c r="AE3805" s="89"/>
      <c r="AF3805" s="191"/>
      <c r="AG3805" s="194"/>
      <c r="AH3805" s="193"/>
      <c r="AI3805" s="97"/>
      <c r="AJ3805" s="97"/>
      <c r="AK3805" s="97"/>
      <c r="AL3805" s="45" t="s">
        <v>67</v>
      </c>
      <c r="AM3805" s="160" t="str">
        <f>MONTH(B3805)&amp;"/"&amp;YEAR(B3805)</f>
        <v>3/2026</v>
      </c>
      <c r="AN3805" s="45">
        <f>WEEKNUM(B3805)-WEEKNUM(EOMONTH(B3805,-1)+1)+1</f>
        <v>4</v>
      </c>
      <c r="AO3805" s="45" t="str">
        <f>MONTH(R3805)&amp;"/"&amp;YEAR(R3805)</f>
        <v>1/1900</v>
      </c>
      <c r="AP3805" s="45" t="e">
        <f>WEEKNUM(R3805)-WEEKNUM(EOMONTH(R3805,-1)+1)+1</f>
        <v>#NUM!</v>
      </c>
      <c r="AQ3805" s="45">
        <f>IF(AU3805="S",IF(Q3805="1. Aceitou o programa",R3805-B3805,0),0)</f>
        <v>0</v>
      </c>
      <c r="AR3805" s="45">
        <f>IF(AU3805="S",IF(AND(S3805&lt;&gt;"",R3805&lt;&gt;""),S3805-R3805,0),0)</f>
        <v>0</v>
      </c>
      <c r="AS3805" s="45">
        <f>IF(AU3805="S",IF(Q3805="1. Aceitou o programa",IF(OR(X3805="Não se Aplica",X3805=""),IF(OR(W3805="Não se Aplica",W3805=""),0,W3805-V3805),AVERAGE(X3805-W3805,W3805-V3805)),0),0)</f>
        <v>0</v>
      </c>
      <c r="AT3805" s="45">
        <f>IF(AU3805="S",IF(AND(Q3805="1. Aceitou o programa",AB3805="Realizada"),IFERROR(IF(AA3805="",0,AA3805-R3805),0),0),0)</f>
        <v>0</v>
      </c>
      <c r="AU3805" s="45" t="str">
        <f>_xlfn.XLOOKUP(U3805,'Lista Suspensa'!$AA$20:$AA$23,'Lista Suspensa'!$AB$20:$AB$23,"N/A")</f>
        <v>S</v>
      </c>
    </row>
    <row r="3806" spans="1:47" ht="12" customHeight="1" x14ac:dyDescent="0.3">
      <c r="A3806" s="87" t="s">
        <v>47</v>
      </c>
      <c r="B3806" s="88">
        <v>46104</v>
      </c>
      <c r="C3806" s="89" t="s">
        <v>48</v>
      </c>
      <c r="D3806" s="89" t="s">
        <v>49</v>
      </c>
      <c r="E3806" s="189">
        <v>89846607</v>
      </c>
      <c r="F3806" s="197" t="s">
        <v>9331</v>
      </c>
      <c r="G3806" s="90">
        <v>2068905752</v>
      </c>
      <c r="H3806" s="91">
        <v>26006</v>
      </c>
      <c r="I3806" s="89"/>
      <c r="J3806" s="89" t="s">
        <v>84</v>
      </c>
      <c r="K3806" s="89" t="s">
        <v>76</v>
      </c>
      <c r="L3806" s="89" t="s">
        <v>95</v>
      </c>
      <c r="M3806" s="89" t="s">
        <v>222</v>
      </c>
      <c r="N3806" s="89" t="s">
        <v>344</v>
      </c>
      <c r="O3806" s="92" t="s">
        <v>9332</v>
      </c>
      <c r="P3806" s="93" t="s">
        <v>57</v>
      </c>
      <c r="Q3806" s="110" t="s">
        <v>5322</v>
      </c>
      <c r="R3806" s="94"/>
      <c r="S3806" s="95">
        <v>46168</v>
      </c>
      <c r="T3806" s="95" t="s">
        <v>5203</v>
      </c>
      <c r="U3806" s="95" t="s">
        <v>1125</v>
      </c>
      <c r="V3806" s="91">
        <v>46156</v>
      </c>
      <c r="W3806" s="91">
        <v>46164</v>
      </c>
      <c r="X3806" s="91">
        <v>46168</v>
      </c>
      <c r="Y3806" s="96"/>
      <c r="Z3806" s="89"/>
      <c r="AA3806" s="95"/>
      <c r="AB3806" s="89"/>
      <c r="AC3806" s="109"/>
      <c r="AD3806" s="89"/>
      <c r="AE3806" s="89"/>
      <c r="AF3806" s="191"/>
      <c r="AG3806" s="194"/>
      <c r="AH3806" s="193"/>
      <c r="AI3806" s="97"/>
      <c r="AJ3806" s="97"/>
      <c r="AK3806" s="97"/>
      <c r="AL3806" s="45" t="s">
        <v>67</v>
      </c>
      <c r="AM3806" s="160" t="str">
        <f>MONTH(B3806)&amp;"/"&amp;YEAR(B3806)</f>
        <v>3/2026</v>
      </c>
      <c r="AN3806" s="45">
        <f>WEEKNUM(B3806)-WEEKNUM(EOMONTH(B3806,-1)+1)+1</f>
        <v>4</v>
      </c>
      <c r="AO3806" s="45" t="str">
        <f>MONTH(R3806)&amp;"/"&amp;YEAR(R3806)</f>
        <v>1/1900</v>
      </c>
      <c r="AP3806" s="45" t="e">
        <f>WEEKNUM(R3806)-WEEKNUM(EOMONTH(R3806,-1)+1)+1</f>
        <v>#NUM!</v>
      </c>
      <c r="AQ3806" s="45">
        <f>IF(AU3806="S",IF(Q3806="1. Aceitou o programa",R3806-B3806,0),0)</f>
        <v>0</v>
      </c>
      <c r="AR3806" s="45">
        <f>IF(AU3806="S",IF(AND(S3806&lt;&gt;"",R3806&lt;&gt;""),S3806-R3806,0),0)</f>
        <v>0</v>
      </c>
      <c r="AS3806" s="45">
        <f>IF(AU3806="S",IF(Q3806="1. Aceitou o programa",IF(OR(X3806="Não se Aplica",X3806=""),IF(OR(W3806="Não se Aplica",W3806=""),0,W3806-V3806),AVERAGE(X3806-W3806,W3806-V3806)),0),0)</f>
        <v>0</v>
      </c>
      <c r="AT3806" s="45">
        <f>IF(AU3806="S",IF(AND(Q3806="1. Aceitou o programa",AB3806="Realizada"),IFERROR(IF(AA3806="",0,AA3806-R3806),0),0),0)</f>
        <v>0</v>
      </c>
      <c r="AU3806" s="45" t="str">
        <f>_xlfn.XLOOKUP(U3806,'Lista Suspensa'!$AA$20:$AA$23,'Lista Suspensa'!$AB$20:$AB$23,"N/A")</f>
        <v>S</v>
      </c>
    </row>
    <row r="3807" spans="1:47" ht="12" customHeight="1" x14ac:dyDescent="0.3">
      <c r="A3807" s="87" t="s">
        <v>47</v>
      </c>
      <c r="B3807" s="88">
        <v>46104</v>
      </c>
      <c r="C3807" s="89" t="s">
        <v>48</v>
      </c>
      <c r="D3807" s="89" t="s">
        <v>49</v>
      </c>
      <c r="E3807" s="189">
        <v>89823877</v>
      </c>
      <c r="F3807" s="197" t="s">
        <v>9333</v>
      </c>
      <c r="G3807" s="90">
        <v>21615315810</v>
      </c>
      <c r="H3807" s="91">
        <v>27052</v>
      </c>
      <c r="I3807" s="89"/>
      <c r="J3807" s="89" t="s">
        <v>51</v>
      </c>
      <c r="K3807" s="89" t="s">
        <v>52</v>
      </c>
      <c r="L3807" s="89" t="s">
        <v>2964</v>
      </c>
      <c r="M3807" s="89" t="s">
        <v>3686</v>
      </c>
      <c r="N3807" s="89" t="s">
        <v>137</v>
      </c>
      <c r="O3807" s="92" t="s">
        <v>9334</v>
      </c>
      <c r="P3807" s="93" t="s">
        <v>57</v>
      </c>
      <c r="Q3807" s="110" t="s">
        <v>5322</v>
      </c>
      <c r="R3807" s="94"/>
      <c r="S3807" s="95">
        <v>46168</v>
      </c>
      <c r="T3807" s="95" t="s">
        <v>5203</v>
      </c>
      <c r="U3807" s="95" t="s">
        <v>1125</v>
      </c>
      <c r="V3807" s="91">
        <v>46156</v>
      </c>
      <c r="W3807" s="91">
        <v>46164</v>
      </c>
      <c r="X3807" s="91">
        <v>46168</v>
      </c>
      <c r="Y3807" s="96"/>
      <c r="Z3807" s="89"/>
      <c r="AA3807" s="95"/>
      <c r="AB3807" s="89"/>
      <c r="AC3807" s="109"/>
      <c r="AD3807" s="89"/>
      <c r="AE3807" s="89"/>
      <c r="AF3807" s="191"/>
      <c r="AG3807" s="194"/>
      <c r="AH3807" s="193"/>
      <c r="AI3807" s="97"/>
      <c r="AJ3807" s="97"/>
      <c r="AK3807" s="97"/>
      <c r="AL3807" s="45" t="s">
        <v>67</v>
      </c>
      <c r="AM3807" s="160" t="str">
        <f>MONTH(B3807)&amp;"/"&amp;YEAR(B3807)</f>
        <v>3/2026</v>
      </c>
      <c r="AN3807" s="45">
        <f>WEEKNUM(B3807)-WEEKNUM(EOMONTH(B3807,-1)+1)+1</f>
        <v>4</v>
      </c>
      <c r="AO3807" s="45" t="str">
        <f>MONTH(R3807)&amp;"/"&amp;YEAR(R3807)</f>
        <v>1/1900</v>
      </c>
      <c r="AP3807" s="45" t="e">
        <f>WEEKNUM(R3807)-WEEKNUM(EOMONTH(R3807,-1)+1)+1</f>
        <v>#NUM!</v>
      </c>
      <c r="AQ3807" s="45">
        <f>IF(AU3807="S",IF(Q3807="1. Aceitou o programa",R3807-B3807,0),0)</f>
        <v>0</v>
      </c>
      <c r="AR3807" s="45">
        <f>IF(AU3807="S",IF(AND(S3807&lt;&gt;"",R3807&lt;&gt;""),S3807-R3807,0),0)</f>
        <v>0</v>
      </c>
      <c r="AS3807" s="45">
        <f>IF(AU3807="S",IF(Q3807="1. Aceitou o programa",IF(OR(X3807="Não se Aplica",X3807=""),IF(OR(W3807="Não se Aplica",W3807=""),0,W3807-V3807),AVERAGE(X3807-W3807,W3807-V3807)),0),0)</f>
        <v>0</v>
      </c>
      <c r="AT3807" s="45">
        <f>IF(AU3807="S",IF(AND(Q3807="1. Aceitou o programa",AB3807="Realizada"),IFERROR(IF(AA3807="",0,AA3807-R3807),0),0),0)</f>
        <v>0</v>
      </c>
      <c r="AU3807" s="45" t="str">
        <f>_xlfn.XLOOKUP(U3807,'Lista Suspensa'!$AA$20:$AA$23,'Lista Suspensa'!$AB$20:$AB$23,"N/A")</f>
        <v>S</v>
      </c>
    </row>
    <row r="3808" spans="1:47" ht="12" customHeight="1" x14ac:dyDescent="0.3">
      <c r="A3808" s="87" t="s">
        <v>47</v>
      </c>
      <c r="B3808" s="88">
        <v>46104</v>
      </c>
      <c r="C3808" s="89" t="s">
        <v>48</v>
      </c>
      <c r="D3808" s="89" t="s">
        <v>49</v>
      </c>
      <c r="E3808" s="189">
        <v>89829386</v>
      </c>
      <c r="F3808" s="197" t="s">
        <v>9335</v>
      </c>
      <c r="G3808" s="90">
        <v>1975967704</v>
      </c>
      <c r="H3808" s="91">
        <v>26253</v>
      </c>
      <c r="I3808" s="89"/>
      <c r="J3808" s="89" t="s">
        <v>51</v>
      </c>
      <c r="K3808" s="89" t="s">
        <v>76</v>
      </c>
      <c r="L3808" s="89" t="s">
        <v>338</v>
      </c>
      <c r="M3808" s="89" t="s">
        <v>334</v>
      </c>
      <c r="N3808" s="89" t="s">
        <v>344</v>
      </c>
      <c r="O3808" s="92" t="s">
        <v>9336</v>
      </c>
      <c r="P3808" s="93" t="s">
        <v>57</v>
      </c>
      <c r="Q3808" s="110" t="s">
        <v>5322</v>
      </c>
      <c r="R3808" s="94"/>
      <c r="S3808" s="95">
        <v>46168</v>
      </c>
      <c r="T3808" s="95" t="s">
        <v>5203</v>
      </c>
      <c r="U3808" s="95" t="s">
        <v>1125</v>
      </c>
      <c r="V3808" s="91">
        <v>46156</v>
      </c>
      <c r="W3808" s="91">
        <v>46164</v>
      </c>
      <c r="X3808" s="91">
        <v>46168</v>
      </c>
      <c r="Y3808" s="96"/>
      <c r="Z3808" s="89"/>
      <c r="AA3808" s="95"/>
      <c r="AB3808" s="89"/>
      <c r="AC3808" s="109"/>
      <c r="AD3808" s="89"/>
      <c r="AE3808" s="89"/>
      <c r="AF3808" s="191"/>
      <c r="AG3808" s="194"/>
      <c r="AH3808" s="193"/>
      <c r="AI3808" s="97"/>
      <c r="AJ3808" s="97"/>
      <c r="AK3808" s="97"/>
      <c r="AL3808" s="45" t="s">
        <v>67</v>
      </c>
      <c r="AM3808" s="160" t="str">
        <f>MONTH(B3808)&amp;"/"&amp;YEAR(B3808)</f>
        <v>3/2026</v>
      </c>
      <c r="AN3808" s="45">
        <f>WEEKNUM(B3808)-WEEKNUM(EOMONTH(B3808,-1)+1)+1</f>
        <v>4</v>
      </c>
      <c r="AO3808" s="45" t="str">
        <f>MONTH(R3808)&amp;"/"&amp;YEAR(R3808)</f>
        <v>1/1900</v>
      </c>
      <c r="AP3808" s="45" t="e">
        <f>WEEKNUM(R3808)-WEEKNUM(EOMONTH(R3808,-1)+1)+1</f>
        <v>#NUM!</v>
      </c>
      <c r="AQ3808" s="45">
        <f>IF(AU3808="S",IF(Q3808="1. Aceitou o programa",R3808-B3808,0),0)</f>
        <v>0</v>
      </c>
      <c r="AR3808" s="45">
        <f>IF(AU3808="S",IF(AND(S3808&lt;&gt;"",R3808&lt;&gt;""),S3808-R3808,0),0)</f>
        <v>0</v>
      </c>
      <c r="AS3808" s="45">
        <f>IF(AU3808="S",IF(Q3808="1. Aceitou o programa",IF(OR(X3808="Não se Aplica",X3808=""),IF(OR(W3808="Não se Aplica",W3808=""),0,W3808-V3808),AVERAGE(X3808-W3808,W3808-V3808)),0),0)</f>
        <v>0</v>
      </c>
      <c r="AT3808" s="45">
        <f>IF(AU3808="S",IF(AND(Q3808="1. Aceitou o programa",AB3808="Realizada"),IFERROR(IF(AA3808="",0,AA3808-R3808),0),0),0)</f>
        <v>0</v>
      </c>
      <c r="AU3808" s="45" t="str">
        <f>_xlfn.XLOOKUP(U3808,'Lista Suspensa'!$AA$20:$AA$23,'Lista Suspensa'!$AB$20:$AB$23,"N/A")</f>
        <v>S</v>
      </c>
    </row>
    <row r="3809" spans="1:47" ht="12" customHeight="1" x14ac:dyDescent="0.3">
      <c r="A3809" s="87" t="s">
        <v>47</v>
      </c>
      <c r="B3809" s="88">
        <v>46104</v>
      </c>
      <c r="C3809" s="89" t="s">
        <v>48</v>
      </c>
      <c r="D3809" s="89" t="s">
        <v>49</v>
      </c>
      <c r="E3809" s="189">
        <v>89835676</v>
      </c>
      <c r="F3809" s="197" t="s">
        <v>9337</v>
      </c>
      <c r="G3809" s="90">
        <v>13640721810</v>
      </c>
      <c r="H3809" s="91">
        <v>27673</v>
      </c>
      <c r="I3809" s="89"/>
      <c r="J3809" s="89" t="s">
        <v>84</v>
      </c>
      <c r="K3809" s="89" t="s">
        <v>52</v>
      </c>
      <c r="L3809" s="89" t="s">
        <v>85</v>
      </c>
      <c r="M3809" s="89" t="s">
        <v>9338</v>
      </c>
      <c r="N3809" s="89" t="s">
        <v>150</v>
      </c>
      <c r="O3809" s="92" t="s">
        <v>9339</v>
      </c>
      <c r="P3809" s="93" t="s">
        <v>57</v>
      </c>
      <c r="Q3809" s="110" t="s">
        <v>5322</v>
      </c>
      <c r="R3809" s="94"/>
      <c r="S3809" s="95">
        <v>46168</v>
      </c>
      <c r="T3809" s="95" t="s">
        <v>5203</v>
      </c>
      <c r="U3809" s="95" t="s">
        <v>1125</v>
      </c>
      <c r="V3809" s="91">
        <v>46156</v>
      </c>
      <c r="W3809" s="91">
        <v>46164</v>
      </c>
      <c r="X3809" s="91">
        <v>46168</v>
      </c>
      <c r="Y3809" s="96"/>
      <c r="Z3809" s="89"/>
      <c r="AA3809" s="95"/>
      <c r="AB3809" s="89"/>
      <c r="AC3809" s="109"/>
      <c r="AD3809" s="89"/>
      <c r="AE3809" s="89"/>
      <c r="AF3809" s="191"/>
      <c r="AG3809" s="194"/>
      <c r="AH3809" s="193"/>
      <c r="AI3809" s="97"/>
      <c r="AJ3809" s="97"/>
      <c r="AK3809" s="97"/>
      <c r="AL3809" s="45" t="s">
        <v>67</v>
      </c>
      <c r="AM3809" s="160" t="str">
        <f>MONTH(B3809)&amp;"/"&amp;YEAR(B3809)</f>
        <v>3/2026</v>
      </c>
      <c r="AN3809" s="45">
        <f>WEEKNUM(B3809)-WEEKNUM(EOMONTH(B3809,-1)+1)+1</f>
        <v>4</v>
      </c>
      <c r="AO3809" s="45" t="str">
        <f>MONTH(R3809)&amp;"/"&amp;YEAR(R3809)</f>
        <v>1/1900</v>
      </c>
      <c r="AP3809" s="45" t="e">
        <f>WEEKNUM(R3809)-WEEKNUM(EOMONTH(R3809,-1)+1)+1</f>
        <v>#NUM!</v>
      </c>
      <c r="AQ3809" s="45">
        <f>IF(AU3809="S",IF(Q3809="1. Aceitou o programa",R3809-B3809,0),0)</f>
        <v>0</v>
      </c>
      <c r="AR3809" s="45">
        <f>IF(AU3809="S",IF(AND(S3809&lt;&gt;"",R3809&lt;&gt;""),S3809-R3809,0),0)</f>
        <v>0</v>
      </c>
      <c r="AS3809" s="45">
        <f>IF(AU3809="S",IF(Q3809="1. Aceitou o programa",IF(OR(X3809="Não se Aplica",X3809=""),IF(OR(W3809="Não se Aplica",W3809=""),0,W3809-V3809),AVERAGE(X3809-W3809,W3809-V3809)),0),0)</f>
        <v>0</v>
      </c>
      <c r="AT3809" s="45">
        <f>IF(AU3809="S",IF(AND(Q3809="1. Aceitou o programa",AB3809="Realizada"),IFERROR(IF(AA3809="",0,AA3809-R3809),0),0),0)</f>
        <v>0</v>
      </c>
      <c r="AU3809" s="45" t="str">
        <f>_xlfn.XLOOKUP(U3809,'Lista Suspensa'!$AA$20:$AA$23,'Lista Suspensa'!$AB$20:$AB$23,"N/A")</f>
        <v>S</v>
      </c>
    </row>
    <row r="3810" spans="1:47" ht="12" customHeight="1" x14ac:dyDescent="0.3">
      <c r="A3810" s="87" t="s">
        <v>47</v>
      </c>
      <c r="B3810" s="88">
        <v>46104</v>
      </c>
      <c r="C3810" s="89" t="s">
        <v>48</v>
      </c>
      <c r="D3810" s="89" t="s">
        <v>49</v>
      </c>
      <c r="E3810" s="189">
        <v>89852377</v>
      </c>
      <c r="F3810" s="197" t="s">
        <v>9340</v>
      </c>
      <c r="G3810" s="90">
        <v>68647557700</v>
      </c>
      <c r="H3810" s="91">
        <v>25779</v>
      </c>
      <c r="I3810" s="89"/>
      <c r="J3810" s="89" t="s">
        <v>84</v>
      </c>
      <c r="K3810" s="89" t="s">
        <v>76</v>
      </c>
      <c r="L3810" s="89" t="s">
        <v>303</v>
      </c>
      <c r="M3810" s="89" t="s">
        <v>3565</v>
      </c>
      <c r="N3810" s="89" t="s">
        <v>197</v>
      </c>
      <c r="O3810" s="92" t="s">
        <v>9341</v>
      </c>
      <c r="P3810" s="93" t="s">
        <v>57</v>
      </c>
      <c r="Q3810" s="110" t="s">
        <v>5322</v>
      </c>
      <c r="R3810" s="94"/>
      <c r="S3810" s="95">
        <v>46168</v>
      </c>
      <c r="T3810" s="95" t="s">
        <v>5203</v>
      </c>
      <c r="U3810" s="95" t="s">
        <v>1125</v>
      </c>
      <c r="V3810" s="91">
        <v>46156</v>
      </c>
      <c r="W3810" s="91">
        <v>46164</v>
      </c>
      <c r="X3810" s="91">
        <v>46168</v>
      </c>
      <c r="Y3810" s="96"/>
      <c r="Z3810" s="89"/>
      <c r="AA3810" s="95"/>
      <c r="AB3810" s="89"/>
      <c r="AC3810" s="109"/>
      <c r="AD3810" s="89"/>
      <c r="AE3810" s="89"/>
      <c r="AF3810" s="191"/>
      <c r="AG3810" s="194"/>
      <c r="AH3810" s="193"/>
      <c r="AI3810" s="97"/>
      <c r="AJ3810" s="97"/>
      <c r="AK3810" s="97"/>
      <c r="AL3810" s="45" t="s">
        <v>67</v>
      </c>
      <c r="AM3810" s="160" t="str">
        <f>MONTH(B3810)&amp;"/"&amp;YEAR(B3810)</f>
        <v>3/2026</v>
      </c>
      <c r="AN3810" s="45">
        <f>WEEKNUM(B3810)-WEEKNUM(EOMONTH(B3810,-1)+1)+1</f>
        <v>4</v>
      </c>
      <c r="AO3810" s="45" t="str">
        <f>MONTH(R3810)&amp;"/"&amp;YEAR(R3810)</f>
        <v>1/1900</v>
      </c>
      <c r="AP3810" s="45" t="e">
        <f>WEEKNUM(R3810)-WEEKNUM(EOMONTH(R3810,-1)+1)+1</f>
        <v>#NUM!</v>
      </c>
      <c r="AQ3810" s="45">
        <f>IF(AU3810="S",IF(Q3810="1. Aceitou o programa",R3810-B3810,0),0)</f>
        <v>0</v>
      </c>
      <c r="AR3810" s="45">
        <f>IF(AU3810="S",IF(AND(S3810&lt;&gt;"",R3810&lt;&gt;""),S3810-R3810,0),0)</f>
        <v>0</v>
      </c>
      <c r="AS3810" s="45">
        <f>IF(AU3810="S",IF(Q3810="1. Aceitou o programa",IF(OR(X3810="Não se Aplica",X3810=""),IF(OR(W3810="Não se Aplica",W3810=""),0,W3810-V3810),AVERAGE(X3810-W3810,W3810-V3810)),0),0)</f>
        <v>0</v>
      </c>
      <c r="AT3810" s="45">
        <f>IF(AU3810="S",IF(AND(Q3810="1. Aceitou o programa",AB3810="Realizada"),IFERROR(IF(AA3810="",0,AA3810-R3810),0),0),0)</f>
        <v>0</v>
      </c>
      <c r="AU3810" s="45" t="str">
        <f>_xlfn.XLOOKUP(U3810,'Lista Suspensa'!$AA$20:$AA$23,'Lista Suspensa'!$AB$20:$AB$23,"N/A")</f>
        <v>S</v>
      </c>
    </row>
    <row r="3811" spans="1:47" ht="12" customHeight="1" x14ac:dyDescent="0.3">
      <c r="A3811" s="87" t="s">
        <v>47</v>
      </c>
      <c r="B3811" s="88">
        <v>46104</v>
      </c>
      <c r="C3811" s="89" t="s">
        <v>48</v>
      </c>
      <c r="D3811" s="89" t="s">
        <v>49</v>
      </c>
      <c r="E3811" s="189">
        <v>89858460</v>
      </c>
      <c r="F3811" s="197" t="s">
        <v>9342</v>
      </c>
      <c r="G3811" s="90">
        <v>76664759772</v>
      </c>
      <c r="H3811" s="91">
        <v>23269</v>
      </c>
      <c r="I3811" s="89"/>
      <c r="J3811" s="89" t="s">
        <v>51</v>
      </c>
      <c r="K3811" s="89" t="s">
        <v>76</v>
      </c>
      <c r="L3811" s="89" t="s">
        <v>95</v>
      </c>
      <c r="M3811" s="89" t="s">
        <v>222</v>
      </c>
      <c r="N3811" s="89" t="s">
        <v>331</v>
      </c>
      <c r="O3811" s="92" t="s">
        <v>9343</v>
      </c>
      <c r="P3811" s="93" t="s">
        <v>57</v>
      </c>
      <c r="Q3811" s="110" t="s">
        <v>5322</v>
      </c>
      <c r="R3811" s="94"/>
      <c r="S3811" s="95">
        <v>46168</v>
      </c>
      <c r="T3811" s="95" t="s">
        <v>5203</v>
      </c>
      <c r="U3811" s="95" t="s">
        <v>1125</v>
      </c>
      <c r="V3811" s="91">
        <v>46156</v>
      </c>
      <c r="W3811" s="91">
        <v>46164</v>
      </c>
      <c r="X3811" s="91">
        <v>46168</v>
      </c>
      <c r="Y3811" s="96"/>
      <c r="Z3811" s="89"/>
      <c r="AA3811" s="95"/>
      <c r="AB3811" s="89"/>
      <c r="AC3811" s="109"/>
      <c r="AD3811" s="89"/>
      <c r="AE3811" s="89"/>
      <c r="AF3811" s="191"/>
      <c r="AG3811" s="194"/>
      <c r="AH3811" s="193"/>
      <c r="AI3811" s="97"/>
      <c r="AJ3811" s="97"/>
      <c r="AK3811" s="97"/>
      <c r="AL3811" s="45" t="s">
        <v>67</v>
      </c>
      <c r="AM3811" s="160" t="str">
        <f>MONTH(B3811)&amp;"/"&amp;YEAR(B3811)</f>
        <v>3/2026</v>
      </c>
      <c r="AN3811" s="45">
        <f>WEEKNUM(B3811)-WEEKNUM(EOMONTH(B3811,-1)+1)+1</f>
        <v>4</v>
      </c>
      <c r="AO3811" s="45" t="str">
        <f>MONTH(R3811)&amp;"/"&amp;YEAR(R3811)</f>
        <v>1/1900</v>
      </c>
      <c r="AP3811" s="45" t="e">
        <f>WEEKNUM(R3811)-WEEKNUM(EOMONTH(R3811,-1)+1)+1</f>
        <v>#NUM!</v>
      </c>
      <c r="AQ3811" s="45">
        <f>IF(AU3811="S",IF(Q3811="1. Aceitou o programa",R3811-B3811,0),0)</f>
        <v>0</v>
      </c>
      <c r="AR3811" s="45">
        <f>IF(AU3811="S",IF(AND(S3811&lt;&gt;"",R3811&lt;&gt;""),S3811-R3811,0),0)</f>
        <v>0</v>
      </c>
      <c r="AS3811" s="45">
        <f>IF(AU3811="S",IF(Q3811="1. Aceitou o programa",IF(OR(X3811="Não se Aplica",X3811=""),IF(OR(W3811="Não se Aplica",W3811=""),0,W3811-V3811),AVERAGE(X3811-W3811,W3811-V3811)),0),0)</f>
        <v>0</v>
      </c>
      <c r="AT3811" s="45">
        <f>IF(AU3811="S",IF(AND(Q3811="1. Aceitou o programa",AB3811="Realizada"),IFERROR(IF(AA3811="",0,AA3811-R3811),0),0),0)</f>
        <v>0</v>
      </c>
      <c r="AU3811" s="45" t="str">
        <f>_xlfn.XLOOKUP(U3811,'Lista Suspensa'!$AA$20:$AA$23,'Lista Suspensa'!$AB$20:$AB$23,"N/A")</f>
        <v>S</v>
      </c>
    </row>
    <row r="3812" spans="1:47" ht="12" customHeight="1" x14ac:dyDescent="0.3">
      <c r="A3812" s="87" t="s">
        <v>47</v>
      </c>
      <c r="B3812" s="88">
        <v>46104</v>
      </c>
      <c r="C3812" s="89" t="s">
        <v>48</v>
      </c>
      <c r="D3812" s="89" t="s">
        <v>49</v>
      </c>
      <c r="E3812" s="189">
        <v>89881555</v>
      </c>
      <c r="F3812" s="197" t="s">
        <v>9344</v>
      </c>
      <c r="G3812" s="90">
        <v>18848598790</v>
      </c>
      <c r="H3812" s="91">
        <v>36873</v>
      </c>
      <c r="I3812" s="89"/>
      <c r="J3812" s="89" t="s">
        <v>84</v>
      </c>
      <c r="K3812" s="89" t="s">
        <v>76</v>
      </c>
      <c r="L3812" s="89" t="s">
        <v>95</v>
      </c>
      <c r="M3812" s="89" t="s">
        <v>7534</v>
      </c>
      <c r="N3812" s="89" t="s">
        <v>344</v>
      </c>
      <c r="O3812" s="92" t="s">
        <v>9345</v>
      </c>
      <c r="P3812" s="93" t="s">
        <v>57</v>
      </c>
      <c r="Q3812" s="110" t="s">
        <v>5322</v>
      </c>
      <c r="R3812" s="94"/>
      <c r="S3812" s="95">
        <v>46168</v>
      </c>
      <c r="T3812" s="95" t="s">
        <v>5203</v>
      </c>
      <c r="U3812" s="95" t="s">
        <v>1125</v>
      </c>
      <c r="V3812" s="91">
        <v>46156</v>
      </c>
      <c r="W3812" s="91">
        <v>46164</v>
      </c>
      <c r="X3812" s="91">
        <v>46168</v>
      </c>
      <c r="Y3812" s="96"/>
      <c r="Z3812" s="89"/>
      <c r="AA3812" s="95"/>
      <c r="AB3812" s="89"/>
      <c r="AC3812" s="109"/>
      <c r="AD3812" s="89"/>
      <c r="AE3812" s="89"/>
      <c r="AF3812" s="191"/>
      <c r="AG3812" s="194"/>
      <c r="AH3812" s="193"/>
      <c r="AI3812" s="97"/>
      <c r="AJ3812" s="97"/>
      <c r="AK3812" s="97"/>
      <c r="AL3812" s="45" t="s">
        <v>67</v>
      </c>
      <c r="AM3812" s="160" t="str">
        <f>MONTH(B3812)&amp;"/"&amp;YEAR(B3812)</f>
        <v>3/2026</v>
      </c>
      <c r="AN3812" s="45">
        <f>WEEKNUM(B3812)-WEEKNUM(EOMONTH(B3812,-1)+1)+1</f>
        <v>4</v>
      </c>
      <c r="AO3812" s="45" t="str">
        <f>MONTH(R3812)&amp;"/"&amp;YEAR(R3812)</f>
        <v>1/1900</v>
      </c>
      <c r="AP3812" s="45" t="e">
        <f>WEEKNUM(R3812)-WEEKNUM(EOMONTH(R3812,-1)+1)+1</f>
        <v>#NUM!</v>
      </c>
      <c r="AQ3812" s="45">
        <f>IF(AU3812="S",IF(Q3812="1. Aceitou o programa",R3812-B3812,0),0)</f>
        <v>0</v>
      </c>
      <c r="AR3812" s="45">
        <f>IF(AU3812="S",IF(AND(S3812&lt;&gt;"",R3812&lt;&gt;""),S3812-R3812,0),0)</f>
        <v>0</v>
      </c>
      <c r="AS3812" s="45">
        <f>IF(AU3812="S",IF(Q3812="1. Aceitou o programa",IF(OR(X3812="Não se Aplica",X3812=""),IF(OR(W3812="Não se Aplica",W3812=""),0,W3812-V3812),AVERAGE(X3812-W3812,W3812-V3812)),0),0)</f>
        <v>0</v>
      </c>
      <c r="AT3812" s="45">
        <f>IF(AU3812="S",IF(AND(Q3812="1. Aceitou o programa",AB3812="Realizada"),IFERROR(IF(AA3812="",0,AA3812-R3812),0),0),0)</f>
        <v>0</v>
      </c>
      <c r="AU3812" s="45" t="str">
        <f>_xlfn.XLOOKUP(U3812,'Lista Suspensa'!$AA$20:$AA$23,'Lista Suspensa'!$AB$20:$AB$23,"N/A")</f>
        <v>S</v>
      </c>
    </row>
    <row r="3813" spans="1:47" ht="12" customHeight="1" x14ac:dyDescent="0.3">
      <c r="A3813" s="87" t="s">
        <v>47</v>
      </c>
      <c r="B3813" s="88">
        <v>46104</v>
      </c>
      <c r="C3813" s="89" t="s">
        <v>48</v>
      </c>
      <c r="D3813" s="89" t="s">
        <v>49</v>
      </c>
      <c r="E3813" s="189">
        <v>89948187</v>
      </c>
      <c r="F3813" s="197" t="s">
        <v>9346</v>
      </c>
      <c r="G3813" s="90">
        <v>2302571789</v>
      </c>
      <c r="H3813" s="91">
        <v>25804</v>
      </c>
      <c r="I3813" s="89"/>
      <c r="J3813" s="89" t="s">
        <v>51</v>
      </c>
      <c r="K3813" s="89" t="s">
        <v>76</v>
      </c>
      <c r="L3813" s="89" t="s">
        <v>303</v>
      </c>
      <c r="M3813" s="89" t="s">
        <v>4551</v>
      </c>
      <c r="N3813" s="89" t="s">
        <v>331</v>
      </c>
      <c r="O3813" s="92" t="s">
        <v>9347</v>
      </c>
      <c r="P3813" s="93" t="s">
        <v>57</v>
      </c>
      <c r="Q3813" s="110" t="s">
        <v>5322</v>
      </c>
      <c r="R3813" s="94"/>
      <c r="S3813" s="95">
        <v>46168</v>
      </c>
      <c r="T3813" s="95" t="s">
        <v>5203</v>
      </c>
      <c r="U3813" s="95" t="s">
        <v>1125</v>
      </c>
      <c r="V3813" s="91">
        <v>46156</v>
      </c>
      <c r="W3813" s="91">
        <v>46164</v>
      </c>
      <c r="X3813" s="91">
        <v>46168</v>
      </c>
      <c r="Y3813" s="96"/>
      <c r="Z3813" s="89"/>
      <c r="AA3813" s="95"/>
      <c r="AB3813" s="89"/>
      <c r="AC3813" s="109"/>
      <c r="AD3813" s="89"/>
      <c r="AE3813" s="89"/>
      <c r="AF3813" s="191"/>
      <c r="AG3813" s="194"/>
      <c r="AH3813" s="193"/>
      <c r="AI3813" s="97"/>
      <c r="AJ3813" s="97"/>
      <c r="AK3813" s="97"/>
      <c r="AL3813" s="45" t="s">
        <v>67</v>
      </c>
      <c r="AM3813" s="160" t="str">
        <f>MONTH(B3813)&amp;"/"&amp;YEAR(B3813)</f>
        <v>3/2026</v>
      </c>
      <c r="AN3813" s="45">
        <f>WEEKNUM(B3813)-WEEKNUM(EOMONTH(B3813,-1)+1)+1</f>
        <v>4</v>
      </c>
      <c r="AO3813" s="45" t="str">
        <f>MONTH(R3813)&amp;"/"&amp;YEAR(R3813)</f>
        <v>1/1900</v>
      </c>
      <c r="AP3813" s="45" t="e">
        <f>WEEKNUM(R3813)-WEEKNUM(EOMONTH(R3813,-1)+1)+1</f>
        <v>#NUM!</v>
      </c>
      <c r="AQ3813" s="45">
        <f>IF(AU3813="S",IF(Q3813="1. Aceitou o programa",R3813-B3813,0),0)</f>
        <v>0</v>
      </c>
      <c r="AR3813" s="45">
        <f>IF(AU3813="S",IF(AND(S3813&lt;&gt;"",R3813&lt;&gt;""),S3813-R3813,0),0)</f>
        <v>0</v>
      </c>
      <c r="AS3813" s="45">
        <f>IF(AU3813="S",IF(Q3813="1. Aceitou o programa",IF(OR(X3813="Não se Aplica",X3813=""),IF(OR(W3813="Não se Aplica",W3813=""),0,W3813-V3813),AVERAGE(X3813-W3813,W3813-V3813)),0),0)</f>
        <v>0</v>
      </c>
      <c r="AT3813" s="45">
        <f>IF(AU3813="S",IF(AND(Q3813="1. Aceitou o programa",AB3813="Realizada"),IFERROR(IF(AA3813="",0,AA3813-R3813),0),0),0)</f>
        <v>0</v>
      </c>
      <c r="AU3813" s="45" t="str">
        <f>_xlfn.XLOOKUP(U3813,'Lista Suspensa'!$AA$20:$AA$23,'Lista Suspensa'!$AB$20:$AB$23,"N/A")</f>
        <v>S</v>
      </c>
    </row>
    <row r="3814" spans="1:47" ht="12" customHeight="1" x14ac:dyDescent="0.3">
      <c r="A3814" s="87" t="s">
        <v>47</v>
      </c>
      <c r="B3814" s="88">
        <v>46104</v>
      </c>
      <c r="C3814" s="89" t="s">
        <v>48</v>
      </c>
      <c r="D3814" s="89" t="s">
        <v>49</v>
      </c>
      <c r="E3814" s="189">
        <v>89973291</v>
      </c>
      <c r="F3814" s="197" t="s">
        <v>9348</v>
      </c>
      <c r="G3814" s="90">
        <v>12593252880</v>
      </c>
      <c r="H3814" s="91">
        <v>26468</v>
      </c>
      <c r="I3814" s="89"/>
      <c r="J3814" s="89" t="s">
        <v>51</v>
      </c>
      <c r="K3814" s="89" t="s">
        <v>52</v>
      </c>
      <c r="L3814" s="89" t="s">
        <v>85</v>
      </c>
      <c r="M3814" s="89" t="s">
        <v>6991</v>
      </c>
      <c r="N3814" s="89" t="s">
        <v>176</v>
      </c>
      <c r="O3814" s="92" t="s">
        <v>9349</v>
      </c>
      <c r="P3814" s="93" t="s">
        <v>57</v>
      </c>
      <c r="Q3814" s="110" t="s">
        <v>5322</v>
      </c>
      <c r="R3814" s="94"/>
      <c r="S3814" s="95">
        <v>46168</v>
      </c>
      <c r="T3814" s="95" t="s">
        <v>5203</v>
      </c>
      <c r="U3814" s="95" t="s">
        <v>1125</v>
      </c>
      <c r="V3814" s="91">
        <v>46156</v>
      </c>
      <c r="W3814" s="91">
        <v>46164</v>
      </c>
      <c r="X3814" s="91">
        <v>46168</v>
      </c>
      <c r="Y3814" s="96"/>
      <c r="Z3814" s="89"/>
      <c r="AA3814" s="95"/>
      <c r="AB3814" s="89"/>
      <c r="AC3814" s="109"/>
      <c r="AD3814" s="89"/>
      <c r="AE3814" s="89"/>
      <c r="AF3814" s="191"/>
      <c r="AG3814" s="194"/>
      <c r="AH3814" s="193"/>
      <c r="AI3814" s="97"/>
      <c r="AJ3814" s="97"/>
      <c r="AK3814" s="97"/>
      <c r="AL3814" s="45" t="s">
        <v>67</v>
      </c>
      <c r="AM3814" s="160" t="str">
        <f>MONTH(B3814)&amp;"/"&amp;YEAR(B3814)</f>
        <v>3/2026</v>
      </c>
      <c r="AN3814" s="45">
        <f>WEEKNUM(B3814)-WEEKNUM(EOMONTH(B3814,-1)+1)+1</f>
        <v>4</v>
      </c>
      <c r="AO3814" s="45" t="str">
        <f>MONTH(R3814)&amp;"/"&amp;YEAR(R3814)</f>
        <v>1/1900</v>
      </c>
      <c r="AP3814" s="45" t="e">
        <f>WEEKNUM(R3814)-WEEKNUM(EOMONTH(R3814,-1)+1)+1</f>
        <v>#NUM!</v>
      </c>
      <c r="AQ3814" s="45">
        <f>IF(AU3814="S",IF(Q3814="1. Aceitou o programa",R3814-B3814,0),0)</f>
        <v>0</v>
      </c>
      <c r="AR3814" s="45">
        <f>IF(AU3814="S",IF(AND(S3814&lt;&gt;"",R3814&lt;&gt;""),S3814-R3814,0),0)</f>
        <v>0</v>
      </c>
      <c r="AS3814" s="45">
        <f>IF(AU3814="S",IF(Q3814="1. Aceitou o programa",IF(OR(X3814="Não se Aplica",X3814=""),IF(OR(W3814="Não se Aplica",W3814=""),0,W3814-V3814),AVERAGE(X3814-W3814,W3814-V3814)),0),0)</f>
        <v>0</v>
      </c>
      <c r="AT3814" s="45">
        <f>IF(AU3814="S",IF(AND(Q3814="1. Aceitou o programa",AB3814="Realizada"),IFERROR(IF(AA3814="",0,AA3814-R3814),0),0),0)</f>
        <v>0</v>
      </c>
      <c r="AU3814" s="45" t="str">
        <f>_xlfn.XLOOKUP(U3814,'Lista Suspensa'!$AA$20:$AA$23,'Lista Suspensa'!$AB$20:$AB$23,"N/A")</f>
        <v>S</v>
      </c>
    </row>
    <row r="3815" spans="1:47" ht="12" customHeight="1" x14ac:dyDescent="0.3">
      <c r="A3815" s="87" t="s">
        <v>47</v>
      </c>
      <c r="B3815" s="88">
        <v>46104</v>
      </c>
      <c r="C3815" s="89" t="s">
        <v>48</v>
      </c>
      <c r="D3815" s="89" t="s">
        <v>49</v>
      </c>
      <c r="E3815" s="189">
        <v>89977760</v>
      </c>
      <c r="F3815" s="197" t="s">
        <v>9350</v>
      </c>
      <c r="G3815" s="90">
        <v>19040848777</v>
      </c>
      <c r="H3815" s="91">
        <v>38827</v>
      </c>
      <c r="I3815" s="89"/>
      <c r="J3815" s="89" t="s">
        <v>51</v>
      </c>
      <c r="K3815" s="89" t="s">
        <v>76</v>
      </c>
      <c r="L3815" s="89" t="s">
        <v>95</v>
      </c>
      <c r="M3815" s="89" t="s">
        <v>4957</v>
      </c>
      <c r="N3815" s="89" t="s">
        <v>197</v>
      </c>
      <c r="O3815" s="92" t="s">
        <v>9351</v>
      </c>
      <c r="P3815" s="93" t="s">
        <v>57</v>
      </c>
      <c r="Q3815" s="110" t="s">
        <v>5322</v>
      </c>
      <c r="R3815" s="94"/>
      <c r="S3815" s="95">
        <v>46168</v>
      </c>
      <c r="T3815" s="95" t="s">
        <v>5203</v>
      </c>
      <c r="U3815" s="95" t="s">
        <v>1125</v>
      </c>
      <c r="V3815" s="91">
        <v>46156</v>
      </c>
      <c r="W3815" s="91">
        <v>46164</v>
      </c>
      <c r="X3815" s="91">
        <v>46168</v>
      </c>
      <c r="Y3815" s="96"/>
      <c r="Z3815" s="89"/>
      <c r="AA3815" s="95"/>
      <c r="AB3815" s="89"/>
      <c r="AC3815" s="109"/>
      <c r="AD3815" s="89"/>
      <c r="AE3815" s="89"/>
      <c r="AF3815" s="191"/>
      <c r="AG3815" s="194"/>
      <c r="AH3815" s="193"/>
      <c r="AI3815" s="97"/>
      <c r="AJ3815" s="97"/>
      <c r="AK3815" s="97"/>
      <c r="AL3815" s="45" t="s">
        <v>67</v>
      </c>
      <c r="AM3815" s="160" t="str">
        <f>MONTH(B3815)&amp;"/"&amp;YEAR(B3815)</f>
        <v>3/2026</v>
      </c>
      <c r="AN3815" s="45">
        <f>WEEKNUM(B3815)-WEEKNUM(EOMONTH(B3815,-1)+1)+1</f>
        <v>4</v>
      </c>
      <c r="AO3815" s="45" t="str">
        <f>MONTH(R3815)&amp;"/"&amp;YEAR(R3815)</f>
        <v>1/1900</v>
      </c>
      <c r="AP3815" s="45" t="e">
        <f>WEEKNUM(R3815)-WEEKNUM(EOMONTH(R3815,-1)+1)+1</f>
        <v>#NUM!</v>
      </c>
      <c r="AQ3815" s="45">
        <f>IF(AU3815="S",IF(Q3815="1. Aceitou o programa",R3815-B3815,0),0)</f>
        <v>0</v>
      </c>
      <c r="AR3815" s="45">
        <f>IF(AU3815="S",IF(AND(S3815&lt;&gt;"",R3815&lt;&gt;""),S3815-R3815,0),0)</f>
        <v>0</v>
      </c>
      <c r="AS3815" s="45">
        <f>IF(AU3815="S",IF(Q3815="1. Aceitou o programa",IF(OR(X3815="Não se Aplica",X3815=""),IF(OR(W3815="Não se Aplica",W3815=""),0,W3815-V3815),AVERAGE(X3815-W3815,W3815-V3815)),0),0)</f>
        <v>0</v>
      </c>
      <c r="AT3815" s="45">
        <f>IF(AU3815="S",IF(AND(Q3815="1. Aceitou o programa",AB3815="Realizada"),IFERROR(IF(AA3815="",0,AA3815-R3815),0),0),0)</f>
        <v>0</v>
      </c>
      <c r="AU3815" s="45" t="str">
        <f>_xlfn.XLOOKUP(U3815,'Lista Suspensa'!$AA$20:$AA$23,'Lista Suspensa'!$AB$20:$AB$23,"N/A")</f>
        <v>S</v>
      </c>
    </row>
    <row r="3816" spans="1:47" ht="12" customHeight="1" x14ac:dyDescent="0.3">
      <c r="A3816" s="87" t="s">
        <v>47</v>
      </c>
      <c r="B3816" s="88">
        <v>46104</v>
      </c>
      <c r="C3816" s="89" t="s">
        <v>48</v>
      </c>
      <c r="D3816" s="89" t="s">
        <v>49</v>
      </c>
      <c r="E3816" s="189">
        <v>89985472</v>
      </c>
      <c r="F3816" s="197" t="s">
        <v>9352</v>
      </c>
      <c r="G3816" s="90">
        <v>28101648860</v>
      </c>
      <c r="H3816" s="91">
        <v>28663</v>
      </c>
      <c r="I3816" s="89"/>
      <c r="J3816" s="89" t="s">
        <v>84</v>
      </c>
      <c r="K3816" s="89" t="s">
        <v>52</v>
      </c>
      <c r="L3816" s="89" t="s">
        <v>53</v>
      </c>
      <c r="M3816" s="89" t="s">
        <v>9353</v>
      </c>
      <c r="N3816" s="89" t="s">
        <v>137</v>
      </c>
      <c r="O3816" s="92" t="s">
        <v>9354</v>
      </c>
      <c r="P3816" s="93" t="s">
        <v>57</v>
      </c>
      <c r="Q3816" s="110" t="s">
        <v>5322</v>
      </c>
      <c r="R3816" s="94"/>
      <c r="S3816" s="95">
        <v>46168</v>
      </c>
      <c r="T3816" s="95" t="s">
        <v>5203</v>
      </c>
      <c r="U3816" s="95" t="s">
        <v>1125</v>
      </c>
      <c r="V3816" s="91">
        <v>46156</v>
      </c>
      <c r="W3816" s="91">
        <v>46164</v>
      </c>
      <c r="X3816" s="91">
        <v>46168</v>
      </c>
      <c r="Y3816" s="96"/>
      <c r="Z3816" s="89"/>
      <c r="AA3816" s="95"/>
      <c r="AB3816" s="89"/>
      <c r="AC3816" s="109"/>
      <c r="AD3816" s="89"/>
      <c r="AE3816" s="89"/>
      <c r="AF3816" s="191"/>
      <c r="AG3816" s="194"/>
      <c r="AH3816" s="193"/>
      <c r="AI3816" s="97"/>
      <c r="AJ3816" s="97"/>
      <c r="AK3816" s="97"/>
      <c r="AL3816" s="45" t="s">
        <v>67</v>
      </c>
      <c r="AM3816" s="160" t="str">
        <f>MONTH(B3816)&amp;"/"&amp;YEAR(B3816)</f>
        <v>3/2026</v>
      </c>
      <c r="AN3816" s="45">
        <f>WEEKNUM(B3816)-WEEKNUM(EOMONTH(B3816,-1)+1)+1</f>
        <v>4</v>
      </c>
      <c r="AO3816" s="45" t="str">
        <f>MONTH(R3816)&amp;"/"&amp;YEAR(R3816)</f>
        <v>1/1900</v>
      </c>
      <c r="AP3816" s="45" t="e">
        <f>WEEKNUM(R3816)-WEEKNUM(EOMONTH(R3816,-1)+1)+1</f>
        <v>#NUM!</v>
      </c>
      <c r="AQ3816" s="45">
        <f>IF(AU3816="S",IF(Q3816="1. Aceitou o programa",R3816-B3816,0),0)</f>
        <v>0</v>
      </c>
      <c r="AR3816" s="45">
        <f>IF(AU3816="S",IF(AND(S3816&lt;&gt;"",R3816&lt;&gt;""),S3816-R3816,0),0)</f>
        <v>0</v>
      </c>
      <c r="AS3816" s="45">
        <f>IF(AU3816="S",IF(Q3816="1. Aceitou o programa",IF(OR(X3816="Não se Aplica",X3816=""),IF(OR(W3816="Não se Aplica",W3816=""),0,W3816-V3816),AVERAGE(X3816-W3816,W3816-V3816)),0),0)</f>
        <v>0</v>
      </c>
      <c r="AT3816" s="45">
        <f>IF(AU3816="S",IF(AND(Q3816="1. Aceitou o programa",AB3816="Realizada"),IFERROR(IF(AA3816="",0,AA3816-R3816),0),0),0)</f>
        <v>0</v>
      </c>
      <c r="AU3816" s="45" t="str">
        <f>_xlfn.XLOOKUP(U3816,'Lista Suspensa'!$AA$20:$AA$23,'Lista Suspensa'!$AB$20:$AB$23,"N/A")</f>
        <v>S</v>
      </c>
    </row>
    <row r="3817" spans="1:47" ht="12" customHeight="1" x14ac:dyDescent="0.3">
      <c r="A3817" s="87" t="s">
        <v>47</v>
      </c>
      <c r="B3817" s="88">
        <v>46104</v>
      </c>
      <c r="C3817" s="89" t="s">
        <v>48</v>
      </c>
      <c r="D3817" s="89" t="s">
        <v>49</v>
      </c>
      <c r="E3817" s="189">
        <v>89996344</v>
      </c>
      <c r="F3817" s="197" t="s">
        <v>9355</v>
      </c>
      <c r="G3817" s="90">
        <v>12293533727</v>
      </c>
      <c r="H3817" s="91">
        <v>32783</v>
      </c>
      <c r="I3817" s="89"/>
      <c r="J3817" s="89" t="s">
        <v>84</v>
      </c>
      <c r="K3817" s="89" t="s">
        <v>76</v>
      </c>
      <c r="L3817" s="89" t="s">
        <v>233</v>
      </c>
      <c r="M3817" s="89" t="s">
        <v>334</v>
      </c>
      <c r="N3817" s="89" t="s">
        <v>197</v>
      </c>
      <c r="O3817" s="92" t="s">
        <v>9356</v>
      </c>
      <c r="P3817" s="93" t="s">
        <v>57</v>
      </c>
      <c r="Q3817" s="110" t="s">
        <v>5322</v>
      </c>
      <c r="R3817" s="94"/>
      <c r="S3817" s="95">
        <v>46168</v>
      </c>
      <c r="T3817" s="95" t="s">
        <v>5203</v>
      </c>
      <c r="U3817" s="95" t="s">
        <v>1125</v>
      </c>
      <c r="V3817" s="91">
        <v>46156</v>
      </c>
      <c r="W3817" s="91">
        <v>46164</v>
      </c>
      <c r="X3817" s="91">
        <v>46168</v>
      </c>
      <c r="Y3817" s="96"/>
      <c r="Z3817" s="89"/>
      <c r="AA3817" s="95"/>
      <c r="AB3817" s="89"/>
      <c r="AC3817" s="109"/>
      <c r="AD3817" s="89"/>
      <c r="AE3817" s="89"/>
      <c r="AF3817" s="191"/>
      <c r="AG3817" s="194"/>
      <c r="AH3817" s="193"/>
      <c r="AI3817" s="97"/>
      <c r="AJ3817" s="97"/>
      <c r="AK3817" s="97"/>
      <c r="AL3817" s="45" t="s">
        <v>67</v>
      </c>
      <c r="AM3817" s="160" t="str">
        <f>MONTH(B3817)&amp;"/"&amp;YEAR(B3817)</f>
        <v>3/2026</v>
      </c>
      <c r="AN3817" s="45">
        <f>WEEKNUM(B3817)-WEEKNUM(EOMONTH(B3817,-1)+1)+1</f>
        <v>4</v>
      </c>
      <c r="AO3817" s="45" t="str">
        <f>MONTH(R3817)&amp;"/"&amp;YEAR(R3817)</f>
        <v>1/1900</v>
      </c>
      <c r="AP3817" s="45" t="e">
        <f>WEEKNUM(R3817)-WEEKNUM(EOMONTH(R3817,-1)+1)+1</f>
        <v>#NUM!</v>
      </c>
      <c r="AQ3817" s="45">
        <f>IF(AU3817="S",IF(Q3817="1. Aceitou o programa",R3817-B3817,0),0)</f>
        <v>0</v>
      </c>
      <c r="AR3817" s="45">
        <f>IF(AU3817="S",IF(AND(S3817&lt;&gt;"",R3817&lt;&gt;""),S3817-R3817,0),0)</f>
        <v>0</v>
      </c>
      <c r="AS3817" s="45">
        <f>IF(AU3817="S",IF(Q3817="1. Aceitou o programa",IF(OR(X3817="Não se Aplica",X3817=""),IF(OR(W3817="Não se Aplica",W3817=""),0,W3817-V3817),AVERAGE(X3817-W3817,W3817-V3817)),0),0)</f>
        <v>0</v>
      </c>
      <c r="AT3817" s="45">
        <f>IF(AU3817="S",IF(AND(Q3817="1. Aceitou o programa",AB3817="Realizada"),IFERROR(IF(AA3817="",0,AA3817-R3817),0),0),0)</f>
        <v>0</v>
      </c>
      <c r="AU3817" s="45" t="str">
        <f>_xlfn.XLOOKUP(U3817,'Lista Suspensa'!$AA$20:$AA$23,'Lista Suspensa'!$AB$20:$AB$23,"N/A")</f>
        <v>S</v>
      </c>
    </row>
    <row r="3818" spans="1:47" ht="12" customHeight="1" x14ac:dyDescent="0.3">
      <c r="A3818" s="87" t="s">
        <v>47</v>
      </c>
      <c r="B3818" s="88">
        <v>46104</v>
      </c>
      <c r="C3818" s="89" t="s">
        <v>48</v>
      </c>
      <c r="D3818" s="89" t="s">
        <v>49</v>
      </c>
      <c r="E3818" s="189">
        <v>92577681</v>
      </c>
      <c r="F3818" s="197" t="s">
        <v>9357</v>
      </c>
      <c r="G3818" s="90">
        <v>30505211807</v>
      </c>
      <c r="H3818" s="91">
        <v>30495</v>
      </c>
      <c r="I3818" s="89"/>
      <c r="J3818" s="89" t="s">
        <v>51</v>
      </c>
      <c r="K3818" s="89" t="s">
        <v>52</v>
      </c>
      <c r="L3818" s="89" t="s">
        <v>85</v>
      </c>
      <c r="M3818" s="89" t="s">
        <v>4191</v>
      </c>
      <c r="N3818" s="89" t="s">
        <v>176</v>
      </c>
      <c r="O3818" s="92" t="s">
        <v>9358</v>
      </c>
      <c r="P3818" s="93" t="s">
        <v>57</v>
      </c>
      <c r="Q3818" s="110" t="s">
        <v>5322</v>
      </c>
      <c r="R3818" s="94"/>
      <c r="S3818" s="95">
        <v>46168</v>
      </c>
      <c r="T3818" s="95" t="s">
        <v>5203</v>
      </c>
      <c r="U3818" s="95" t="s">
        <v>1125</v>
      </c>
      <c r="V3818" s="91">
        <v>46156</v>
      </c>
      <c r="W3818" s="91">
        <v>46164</v>
      </c>
      <c r="X3818" s="91">
        <v>46168</v>
      </c>
      <c r="Y3818" s="96"/>
      <c r="Z3818" s="89"/>
      <c r="AA3818" s="95"/>
      <c r="AB3818" s="89"/>
      <c r="AC3818" s="109"/>
      <c r="AD3818" s="89"/>
      <c r="AE3818" s="89"/>
      <c r="AF3818" s="191"/>
      <c r="AG3818" s="194"/>
      <c r="AH3818" s="193"/>
      <c r="AI3818" s="97"/>
      <c r="AJ3818" s="97"/>
      <c r="AK3818" s="97"/>
      <c r="AL3818" s="45" t="s">
        <v>67</v>
      </c>
      <c r="AM3818" s="160" t="str">
        <f>MONTH(B3818)&amp;"/"&amp;YEAR(B3818)</f>
        <v>3/2026</v>
      </c>
      <c r="AN3818" s="45">
        <f>WEEKNUM(B3818)-WEEKNUM(EOMONTH(B3818,-1)+1)+1</f>
        <v>4</v>
      </c>
      <c r="AO3818" s="45" t="str">
        <f>MONTH(R3818)&amp;"/"&amp;YEAR(R3818)</f>
        <v>1/1900</v>
      </c>
      <c r="AP3818" s="45" t="e">
        <f>WEEKNUM(R3818)-WEEKNUM(EOMONTH(R3818,-1)+1)+1</f>
        <v>#NUM!</v>
      </c>
      <c r="AQ3818" s="45">
        <f>IF(AU3818="S",IF(Q3818="1. Aceitou o programa",R3818-B3818,0),0)</f>
        <v>0</v>
      </c>
      <c r="AR3818" s="45">
        <f>IF(AU3818="S",IF(AND(S3818&lt;&gt;"",R3818&lt;&gt;""),S3818-R3818,0),0)</f>
        <v>0</v>
      </c>
      <c r="AS3818" s="45">
        <f>IF(AU3818="S",IF(Q3818="1. Aceitou o programa",IF(OR(X3818="Não se Aplica",X3818=""),IF(OR(W3818="Não se Aplica",W3818=""),0,W3818-V3818),AVERAGE(X3818-W3818,W3818-V3818)),0),0)</f>
        <v>0</v>
      </c>
      <c r="AT3818" s="45">
        <f>IF(AU3818="S",IF(AND(Q3818="1. Aceitou o programa",AB3818="Realizada"),IFERROR(IF(AA3818="",0,AA3818-R3818),0),0),0)</f>
        <v>0</v>
      </c>
      <c r="AU3818" s="45" t="str">
        <f>_xlfn.XLOOKUP(U3818,'Lista Suspensa'!$AA$20:$AA$23,'Lista Suspensa'!$AB$20:$AB$23,"N/A")</f>
        <v>S</v>
      </c>
    </row>
    <row r="3819" spans="1:47" ht="12" customHeight="1" x14ac:dyDescent="0.3">
      <c r="A3819" s="87" t="s">
        <v>47</v>
      </c>
      <c r="B3819" s="88">
        <v>46104</v>
      </c>
      <c r="C3819" s="89" t="s">
        <v>48</v>
      </c>
      <c r="D3819" s="89" t="s">
        <v>49</v>
      </c>
      <c r="E3819" s="189">
        <v>92581804</v>
      </c>
      <c r="F3819" s="197" t="s">
        <v>9359</v>
      </c>
      <c r="G3819" s="90">
        <v>3020859476</v>
      </c>
      <c r="H3819" s="91">
        <v>29388</v>
      </c>
      <c r="I3819" s="89"/>
      <c r="J3819" s="89" t="s">
        <v>84</v>
      </c>
      <c r="K3819" s="89" t="s">
        <v>52</v>
      </c>
      <c r="L3819" s="89" t="s">
        <v>85</v>
      </c>
      <c r="M3819" s="89" t="s">
        <v>2950</v>
      </c>
      <c r="N3819" s="89" t="s">
        <v>197</v>
      </c>
      <c r="O3819" s="92" t="s">
        <v>9360</v>
      </c>
      <c r="P3819" s="93" t="s">
        <v>57</v>
      </c>
      <c r="Q3819" s="110" t="s">
        <v>5322</v>
      </c>
      <c r="R3819" s="94"/>
      <c r="S3819" s="95">
        <v>46168</v>
      </c>
      <c r="T3819" s="95" t="s">
        <v>5203</v>
      </c>
      <c r="U3819" s="95" t="s">
        <v>1125</v>
      </c>
      <c r="V3819" s="91">
        <v>46156</v>
      </c>
      <c r="W3819" s="91">
        <v>46164</v>
      </c>
      <c r="X3819" s="91">
        <v>46168</v>
      </c>
      <c r="Y3819" s="96"/>
      <c r="Z3819" s="89"/>
      <c r="AA3819" s="95"/>
      <c r="AB3819" s="89"/>
      <c r="AC3819" s="109"/>
      <c r="AD3819" s="89"/>
      <c r="AE3819" s="89"/>
      <c r="AF3819" s="191"/>
      <c r="AG3819" s="194"/>
      <c r="AH3819" s="193"/>
      <c r="AI3819" s="97"/>
      <c r="AJ3819" s="97"/>
      <c r="AK3819" s="97"/>
      <c r="AL3819" s="45" t="s">
        <v>67</v>
      </c>
      <c r="AM3819" s="160" t="str">
        <f>MONTH(B3819)&amp;"/"&amp;YEAR(B3819)</f>
        <v>3/2026</v>
      </c>
      <c r="AN3819" s="45">
        <f>WEEKNUM(B3819)-WEEKNUM(EOMONTH(B3819,-1)+1)+1</f>
        <v>4</v>
      </c>
      <c r="AO3819" s="45" t="str">
        <f>MONTH(R3819)&amp;"/"&amp;YEAR(R3819)</f>
        <v>1/1900</v>
      </c>
      <c r="AP3819" s="45" t="e">
        <f>WEEKNUM(R3819)-WEEKNUM(EOMONTH(R3819,-1)+1)+1</f>
        <v>#NUM!</v>
      </c>
      <c r="AQ3819" s="45">
        <f>IF(AU3819="S",IF(Q3819="1. Aceitou o programa",R3819-B3819,0),0)</f>
        <v>0</v>
      </c>
      <c r="AR3819" s="45">
        <f>IF(AU3819="S",IF(AND(S3819&lt;&gt;"",R3819&lt;&gt;""),S3819-R3819,0),0)</f>
        <v>0</v>
      </c>
      <c r="AS3819" s="45">
        <f>IF(AU3819="S",IF(Q3819="1. Aceitou o programa",IF(OR(X3819="Não se Aplica",X3819=""),IF(OR(W3819="Não se Aplica",W3819=""),0,W3819-V3819),AVERAGE(X3819-W3819,W3819-V3819)),0),0)</f>
        <v>0</v>
      </c>
      <c r="AT3819" s="45">
        <f>IF(AU3819="S",IF(AND(Q3819="1. Aceitou o programa",AB3819="Realizada"),IFERROR(IF(AA3819="",0,AA3819-R3819),0),0),0)</f>
        <v>0</v>
      </c>
      <c r="AU3819" s="45" t="str">
        <f>_xlfn.XLOOKUP(U3819,'Lista Suspensa'!$AA$20:$AA$23,'Lista Suspensa'!$AB$20:$AB$23,"N/A")</f>
        <v>S</v>
      </c>
    </row>
    <row r="3820" spans="1:47" ht="12" customHeight="1" x14ac:dyDescent="0.3">
      <c r="A3820" s="87" t="s">
        <v>47</v>
      </c>
      <c r="B3820" s="88">
        <v>46104</v>
      </c>
      <c r="C3820" s="89" t="s">
        <v>48</v>
      </c>
      <c r="D3820" s="89" t="s">
        <v>49</v>
      </c>
      <c r="E3820" s="189">
        <v>92591484</v>
      </c>
      <c r="F3820" s="197" t="s">
        <v>9361</v>
      </c>
      <c r="G3820" s="90">
        <v>43717731840</v>
      </c>
      <c r="H3820" s="91">
        <v>36003</v>
      </c>
      <c r="I3820" s="89"/>
      <c r="J3820" s="89" t="s">
        <v>84</v>
      </c>
      <c r="K3820" s="89" t="s">
        <v>52</v>
      </c>
      <c r="L3820" s="89" t="s">
        <v>1457</v>
      </c>
      <c r="M3820" s="89" t="s">
        <v>9263</v>
      </c>
      <c r="N3820" s="89" t="s">
        <v>150</v>
      </c>
      <c r="O3820" s="92" t="s">
        <v>9362</v>
      </c>
      <c r="P3820" s="93" t="s">
        <v>57</v>
      </c>
      <c r="Q3820" s="110" t="s">
        <v>5322</v>
      </c>
      <c r="R3820" s="94"/>
      <c r="S3820" s="95">
        <v>46168</v>
      </c>
      <c r="T3820" s="95" t="s">
        <v>5203</v>
      </c>
      <c r="U3820" s="95" t="s">
        <v>1125</v>
      </c>
      <c r="V3820" s="91">
        <v>46156</v>
      </c>
      <c r="W3820" s="91">
        <v>46164</v>
      </c>
      <c r="X3820" s="91">
        <v>46168</v>
      </c>
      <c r="Y3820" s="96"/>
      <c r="Z3820" s="89"/>
      <c r="AA3820" s="95"/>
      <c r="AB3820" s="89"/>
      <c r="AC3820" s="109"/>
      <c r="AD3820" s="89"/>
      <c r="AE3820" s="89"/>
      <c r="AF3820" s="191"/>
      <c r="AG3820" s="194"/>
      <c r="AH3820" s="193"/>
      <c r="AI3820" s="97"/>
      <c r="AJ3820" s="97"/>
      <c r="AK3820" s="97"/>
      <c r="AL3820" s="45" t="s">
        <v>67</v>
      </c>
      <c r="AM3820" s="160" t="str">
        <f>MONTH(B3820)&amp;"/"&amp;YEAR(B3820)</f>
        <v>3/2026</v>
      </c>
      <c r="AN3820" s="45">
        <f>WEEKNUM(B3820)-WEEKNUM(EOMONTH(B3820,-1)+1)+1</f>
        <v>4</v>
      </c>
      <c r="AO3820" s="45" t="str">
        <f>MONTH(R3820)&amp;"/"&amp;YEAR(R3820)</f>
        <v>1/1900</v>
      </c>
      <c r="AP3820" s="45" t="e">
        <f>WEEKNUM(R3820)-WEEKNUM(EOMONTH(R3820,-1)+1)+1</f>
        <v>#NUM!</v>
      </c>
      <c r="AQ3820" s="45">
        <f>IF(AU3820="S",IF(Q3820="1. Aceitou o programa",R3820-B3820,0),0)</f>
        <v>0</v>
      </c>
      <c r="AR3820" s="45">
        <f>IF(AU3820="S",IF(AND(S3820&lt;&gt;"",R3820&lt;&gt;""),S3820-R3820,0),0)</f>
        <v>0</v>
      </c>
      <c r="AS3820" s="45">
        <f>IF(AU3820="S",IF(Q3820="1. Aceitou o programa",IF(OR(X3820="Não se Aplica",X3820=""),IF(OR(W3820="Não se Aplica",W3820=""),0,W3820-V3820),AVERAGE(X3820-W3820,W3820-V3820)),0),0)</f>
        <v>0</v>
      </c>
      <c r="AT3820" s="45">
        <f>IF(AU3820="S",IF(AND(Q3820="1. Aceitou o programa",AB3820="Realizada"),IFERROR(IF(AA3820="",0,AA3820-R3820),0),0),0)</f>
        <v>0</v>
      </c>
      <c r="AU3820" s="45" t="str">
        <f>_xlfn.XLOOKUP(U3820,'Lista Suspensa'!$AA$20:$AA$23,'Lista Suspensa'!$AB$20:$AB$23,"N/A")</f>
        <v>S</v>
      </c>
    </row>
    <row r="3821" spans="1:47" ht="12" customHeight="1" x14ac:dyDescent="0.3">
      <c r="A3821" s="87" t="s">
        <v>47</v>
      </c>
      <c r="B3821" s="88">
        <v>46104</v>
      </c>
      <c r="C3821" s="89" t="s">
        <v>48</v>
      </c>
      <c r="D3821" s="89" t="s">
        <v>49</v>
      </c>
      <c r="E3821" s="189">
        <v>92600770</v>
      </c>
      <c r="F3821" s="197" t="s">
        <v>9363</v>
      </c>
      <c r="G3821" s="90">
        <v>75708299800</v>
      </c>
      <c r="H3821" s="91">
        <v>20728</v>
      </c>
      <c r="I3821" s="89"/>
      <c r="J3821" s="89" t="s">
        <v>84</v>
      </c>
      <c r="K3821" s="89" t="s">
        <v>52</v>
      </c>
      <c r="L3821" s="89" t="s">
        <v>85</v>
      </c>
      <c r="M3821" s="89" t="s">
        <v>7606</v>
      </c>
      <c r="N3821" s="89" t="s">
        <v>291</v>
      </c>
      <c r="O3821" s="92" t="s">
        <v>9364</v>
      </c>
      <c r="P3821" s="93" t="s">
        <v>57</v>
      </c>
      <c r="Q3821" s="110" t="s">
        <v>5322</v>
      </c>
      <c r="R3821" s="94"/>
      <c r="S3821" s="95">
        <v>46168</v>
      </c>
      <c r="T3821" s="95" t="s">
        <v>5203</v>
      </c>
      <c r="U3821" s="95" t="s">
        <v>1125</v>
      </c>
      <c r="V3821" s="91">
        <v>46156</v>
      </c>
      <c r="W3821" s="91">
        <v>46164</v>
      </c>
      <c r="X3821" s="91">
        <v>46168</v>
      </c>
      <c r="Y3821" s="96"/>
      <c r="Z3821" s="89"/>
      <c r="AA3821" s="95"/>
      <c r="AB3821" s="89"/>
      <c r="AC3821" s="109"/>
      <c r="AD3821" s="89"/>
      <c r="AE3821" s="89"/>
      <c r="AF3821" s="191"/>
      <c r="AG3821" s="194"/>
      <c r="AH3821" s="193"/>
      <c r="AI3821" s="97"/>
      <c r="AJ3821" s="97"/>
      <c r="AK3821" s="97"/>
      <c r="AL3821" s="45" t="s">
        <v>67</v>
      </c>
      <c r="AM3821" s="160" t="str">
        <f>MONTH(B3821)&amp;"/"&amp;YEAR(B3821)</f>
        <v>3/2026</v>
      </c>
      <c r="AN3821" s="45">
        <f>WEEKNUM(B3821)-WEEKNUM(EOMONTH(B3821,-1)+1)+1</f>
        <v>4</v>
      </c>
      <c r="AO3821" s="45" t="str">
        <f>MONTH(R3821)&amp;"/"&amp;YEAR(R3821)</f>
        <v>1/1900</v>
      </c>
      <c r="AP3821" s="45" t="e">
        <f>WEEKNUM(R3821)-WEEKNUM(EOMONTH(R3821,-1)+1)+1</f>
        <v>#NUM!</v>
      </c>
      <c r="AQ3821" s="45">
        <f>IF(AU3821="S",IF(Q3821="1. Aceitou o programa",R3821-B3821,0),0)</f>
        <v>0</v>
      </c>
      <c r="AR3821" s="45">
        <f>IF(AU3821="S",IF(AND(S3821&lt;&gt;"",R3821&lt;&gt;""),S3821-R3821,0),0)</f>
        <v>0</v>
      </c>
      <c r="AS3821" s="45">
        <f>IF(AU3821="S",IF(Q3821="1. Aceitou o programa",IF(OR(X3821="Não se Aplica",X3821=""),IF(OR(W3821="Não se Aplica",W3821=""),0,W3821-V3821),AVERAGE(X3821-W3821,W3821-V3821)),0),0)</f>
        <v>0</v>
      </c>
      <c r="AT3821" s="45">
        <f>IF(AU3821="S",IF(AND(Q3821="1. Aceitou o programa",AB3821="Realizada"),IFERROR(IF(AA3821="",0,AA3821-R3821),0),0),0)</f>
        <v>0</v>
      </c>
      <c r="AU3821" s="45" t="str">
        <f>_xlfn.XLOOKUP(U3821,'Lista Suspensa'!$AA$20:$AA$23,'Lista Suspensa'!$AB$20:$AB$23,"N/A")</f>
        <v>S</v>
      </c>
    </row>
    <row r="3822" spans="1:47" ht="12" customHeight="1" x14ac:dyDescent="0.3">
      <c r="A3822" s="87" t="s">
        <v>47</v>
      </c>
      <c r="B3822" s="88">
        <v>46104</v>
      </c>
      <c r="C3822" s="89" t="s">
        <v>48</v>
      </c>
      <c r="D3822" s="89" t="s">
        <v>49</v>
      </c>
      <c r="E3822" s="189">
        <v>92600843</v>
      </c>
      <c r="F3822" s="197" t="s">
        <v>9365</v>
      </c>
      <c r="G3822" s="90">
        <v>46992705814</v>
      </c>
      <c r="H3822" s="91">
        <v>36121</v>
      </c>
      <c r="I3822" s="89"/>
      <c r="J3822" s="89" t="s">
        <v>51</v>
      </c>
      <c r="K3822" s="89" t="s">
        <v>52</v>
      </c>
      <c r="L3822" s="89" t="s">
        <v>85</v>
      </c>
      <c r="M3822" s="89" t="s">
        <v>7301</v>
      </c>
      <c r="N3822" s="89" t="s">
        <v>291</v>
      </c>
      <c r="O3822" s="92" t="s">
        <v>9366</v>
      </c>
      <c r="P3822" s="93" t="s">
        <v>57</v>
      </c>
      <c r="Q3822" s="110" t="s">
        <v>5322</v>
      </c>
      <c r="R3822" s="94"/>
      <c r="S3822" s="95">
        <v>46168</v>
      </c>
      <c r="T3822" s="95" t="s">
        <v>5203</v>
      </c>
      <c r="U3822" s="95" t="s">
        <v>1125</v>
      </c>
      <c r="V3822" s="91">
        <v>46156</v>
      </c>
      <c r="W3822" s="91">
        <v>46164</v>
      </c>
      <c r="X3822" s="91">
        <v>46168</v>
      </c>
      <c r="Y3822" s="96"/>
      <c r="Z3822" s="89"/>
      <c r="AA3822" s="95"/>
      <c r="AB3822" s="89"/>
      <c r="AC3822" s="109"/>
      <c r="AD3822" s="89"/>
      <c r="AE3822" s="89"/>
      <c r="AF3822" s="191"/>
      <c r="AG3822" s="194"/>
      <c r="AH3822" s="193"/>
      <c r="AI3822" s="97"/>
      <c r="AJ3822" s="97"/>
      <c r="AK3822" s="97"/>
      <c r="AL3822" s="45" t="s">
        <v>67</v>
      </c>
      <c r="AM3822" s="160" t="str">
        <f>MONTH(B3822)&amp;"/"&amp;YEAR(B3822)</f>
        <v>3/2026</v>
      </c>
      <c r="AN3822" s="45">
        <f>WEEKNUM(B3822)-WEEKNUM(EOMONTH(B3822,-1)+1)+1</f>
        <v>4</v>
      </c>
      <c r="AO3822" s="45" t="str">
        <f>MONTH(R3822)&amp;"/"&amp;YEAR(R3822)</f>
        <v>1/1900</v>
      </c>
      <c r="AP3822" s="45" t="e">
        <f>WEEKNUM(R3822)-WEEKNUM(EOMONTH(R3822,-1)+1)+1</f>
        <v>#NUM!</v>
      </c>
      <c r="AQ3822" s="45">
        <f>IF(AU3822="S",IF(Q3822="1. Aceitou o programa",R3822-B3822,0),0)</f>
        <v>0</v>
      </c>
      <c r="AR3822" s="45">
        <f>IF(AU3822="S",IF(AND(S3822&lt;&gt;"",R3822&lt;&gt;""),S3822-R3822,0),0)</f>
        <v>0</v>
      </c>
      <c r="AS3822" s="45">
        <f>IF(AU3822="S",IF(Q3822="1. Aceitou o programa",IF(OR(X3822="Não se Aplica",X3822=""),IF(OR(W3822="Não se Aplica",W3822=""),0,W3822-V3822),AVERAGE(X3822-W3822,W3822-V3822)),0),0)</f>
        <v>0</v>
      </c>
      <c r="AT3822" s="45">
        <f>IF(AU3822="S",IF(AND(Q3822="1. Aceitou o programa",AB3822="Realizada"),IFERROR(IF(AA3822="",0,AA3822-R3822),0),0),0)</f>
        <v>0</v>
      </c>
      <c r="AU3822" s="45" t="str">
        <f>_xlfn.XLOOKUP(U3822,'Lista Suspensa'!$AA$20:$AA$23,'Lista Suspensa'!$AB$20:$AB$23,"N/A")</f>
        <v>S</v>
      </c>
    </row>
    <row r="3823" spans="1:47" ht="12" customHeight="1" x14ac:dyDescent="0.3">
      <c r="A3823" s="87" t="s">
        <v>47</v>
      </c>
      <c r="B3823" s="88">
        <v>46104</v>
      </c>
      <c r="C3823" s="89" t="s">
        <v>48</v>
      </c>
      <c r="D3823" s="89" t="s">
        <v>49</v>
      </c>
      <c r="E3823" s="189">
        <v>92605776</v>
      </c>
      <c r="F3823" s="197" t="s">
        <v>9367</v>
      </c>
      <c r="G3823" s="90">
        <v>30424962870</v>
      </c>
      <c r="H3823" s="91">
        <v>30523</v>
      </c>
      <c r="I3823" s="89"/>
      <c r="J3823" s="89" t="s">
        <v>51</v>
      </c>
      <c r="K3823" s="89" t="s">
        <v>52</v>
      </c>
      <c r="L3823" s="89" t="s">
        <v>53</v>
      </c>
      <c r="M3823" s="89" t="s">
        <v>4199</v>
      </c>
      <c r="N3823" s="89" t="s">
        <v>150</v>
      </c>
      <c r="O3823" s="92" t="s">
        <v>9368</v>
      </c>
      <c r="P3823" s="93" t="s">
        <v>57</v>
      </c>
      <c r="Q3823" s="110" t="s">
        <v>5322</v>
      </c>
      <c r="R3823" s="94"/>
      <c r="S3823" s="95">
        <v>46168</v>
      </c>
      <c r="T3823" s="95" t="s">
        <v>5203</v>
      </c>
      <c r="U3823" s="95" t="s">
        <v>1125</v>
      </c>
      <c r="V3823" s="91">
        <v>46156</v>
      </c>
      <c r="W3823" s="91">
        <v>46164</v>
      </c>
      <c r="X3823" s="91">
        <v>46168</v>
      </c>
      <c r="Y3823" s="96"/>
      <c r="Z3823" s="89"/>
      <c r="AA3823" s="95"/>
      <c r="AB3823" s="89"/>
      <c r="AC3823" s="109"/>
      <c r="AD3823" s="89"/>
      <c r="AE3823" s="89"/>
      <c r="AF3823" s="191"/>
      <c r="AG3823" s="194"/>
      <c r="AH3823" s="193"/>
      <c r="AI3823" s="97"/>
      <c r="AJ3823" s="97"/>
      <c r="AK3823" s="97"/>
      <c r="AL3823" s="45" t="s">
        <v>67</v>
      </c>
      <c r="AM3823" s="160" t="str">
        <f>MONTH(B3823)&amp;"/"&amp;YEAR(B3823)</f>
        <v>3/2026</v>
      </c>
      <c r="AN3823" s="45">
        <f>WEEKNUM(B3823)-WEEKNUM(EOMONTH(B3823,-1)+1)+1</f>
        <v>4</v>
      </c>
      <c r="AO3823" s="45" t="str">
        <f>MONTH(R3823)&amp;"/"&amp;YEAR(R3823)</f>
        <v>1/1900</v>
      </c>
      <c r="AP3823" s="45" t="e">
        <f>WEEKNUM(R3823)-WEEKNUM(EOMONTH(R3823,-1)+1)+1</f>
        <v>#NUM!</v>
      </c>
      <c r="AQ3823" s="45">
        <f>IF(AU3823="S",IF(Q3823="1. Aceitou o programa",R3823-B3823,0),0)</f>
        <v>0</v>
      </c>
      <c r="AR3823" s="45">
        <f>IF(AU3823="S",IF(AND(S3823&lt;&gt;"",R3823&lt;&gt;""),S3823-R3823,0),0)</f>
        <v>0</v>
      </c>
      <c r="AS3823" s="45">
        <f>IF(AU3823="S",IF(Q3823="1. Aceitou o programa",IF(OR(X3823="Não se Aplica",X3823=""),IF(OR(W3823="Não se Aplica",W3823=""),0,W3823-V3823),AVERAGE(X3823-W3823,W3823-V3823)),0),0)</f>
        <v>0</v>
      </c>
      <c r="AT3823" s="45">
        <f>IF(AU3823="S",IF(AND(Q3823="1. Aceitou o programa",AB3823="Realizada"),IFERROR(IF(AA3823="",0,AA3823-R3823),0),0),0)</f>
        <v>0</v>
      </c>
      <c r="AU3823" s="45" t="str">
        <f>_xlfn.XLOOKUP(U3823,'Lista Suspensa'!$AA$20:$AA$23,'Lista Suspensa'!$AB$20:$AB$23,"N/A")</f>
        <v>S</v>
      </c>
    </row>
    <row r="3824" spans="1:47" ht="12" customHeight="1" x14ac:dyDescent="0.3">
      <c r="A3824" s="87" t="s">
        <v>47</v>
      </c>
      <c r="B3824" s="88">
        <v>46104</v>
      </c>
      <c r="C3824" s="89" t="s">
        <v>48</v>
      </c>
      <c r="D3824" s="89" t="s">
        <v>49</v>
      </c>
      <c r="E3824" s="189">
        <v>92623098</v>
      </c>
      <c r="F3824" s="197" t="s">
        <v>9369</v>
      </c>
      <c r="G3824" s="90">
        <v>172604508</v>
      </c>
      <c r="H3824" s="91">
        <v>28469</v>
      </c>
      <c r="I3824" s="89"/>
      <c r="J3824" s="89" t="s">
        <v>51</v>
      </c>
      <c r="K3824" s="89" t="s">
        <v>52</v>
      </c>
      <c r="L3824" s="89" t="s">
        <v>69</v>
      </c>
      <c r="M3824" s="89" t="s">
        <v>9370</v>
      </c>
      <c r="N3824" s="89" t="s">
        <v>150</v>
      </c>
      <c r="O3824" s="92" t="s">
        <v>9371</v>
      </c>
      <c r="P3824" s="93" t="s">
        <v>57</v>
      </c>
      <c r="Q3824" s="110" t="s">
        <v>5322</v>
      </c>
      <c r="R3824" s="94"/>
      <c r="S3824" s="95">
        <v>46168</v>
      </c>
      <c r="T3824" s="95" t="s">
        <v>5203</v>
      </c>
      <c r="U3824" s="95" t="s">
        <v>1125</v>
      </c>
      <c r="V3824" s="91">
        <v>46156</v>
      </c>
      <c r="W3824" s="91">
        <v>46164</v>
      </c>
      <c r="X3824" s="91">
        <v>46168</v>
      </c>
      <c r="Y3824" s="96"/>
      <c r="Z3824" s="89"/>
      <c r="AA3824" s="95"/>
      <c r="AB3824" s="89"/>
      <c r="AC3824" s="109"/>
      <c r="AD3824" s="89"/>
      <c r="AE3824" s="89"/>
      <c r="AF3824" s="191"/>
      <c r="AG3824" s="194"/>
      <c r="AH3824" s="193"/>
      <c r="AI3824" s="97"/>
      <c r="AJ3824" s="97"/>
      <c r="AK3824" s="97"/>
      <c r="AL3824" s="45" t="s">
        <v>67</v>
      </c>
      <c r="AM3824" s="160" t="str">
        <f>MONTH(B3824)&amp;"/"&amp;YEAR(B3824)</f>
        <v>3/2026</v>
      </c>
      <c r="AN3824" s="45">
        <f>WEEKNUM(B3824)-WEEKNUM(EOMONTH(B3824,-1)+1)+1</f>
        <v>4</v>
      </c>
      <c r="AO3824" s="45" t="str">
        <f>MONTH(R3824)&amp;"/"&amp;YEAR(R3824)</f>
        <v>1/1900</v>
      </c>
      <c r="AP3824" s="45" t="e">
        <f>WEEKNUM(R3824)-WEEKNUM(EOMONTH(R3824,-1)+1)+1</f>
        <v>#NUM!</v>
      </c>
      <c r="AQ3824" s="45">
        <f>IF(AU3824="S",IF(Q3824="1. Aceitou o programa",R3824-B3824,0),0)</f>
        <v>0</v>
      </c>
      <c r="AR3824" s="45">
        <f>IF(AU3824="S",IF(AND(S3824&lt;&gt;"",R3824&lt;&gt;""),S3824-R3824,0),0)</f>
        <v>0</v>
      </c>
      <c r="AS3824" s="45">
        <f>IF(AU3824="S",IF(Q3824="1. Aceitou o programa",IF(OR(X3824="Não se Aplica",X3824=""),IF(OR(W3824="Não se Aplica",W3824=""),0,W3824-V3824),AVERAGE(X3824-W3824,W3824-V3824)),0),0)</f>
        <v>0</v>
      </c>
      <c r="AT3824" s="45">
        <f>IF(AU3824="S",IF(AND(Q3824="1. Aceitou o programa",AB3824="Realizada"),IFERROR(IF(AA3824="",0,AA3824-R3824),0),0),0)</f>
        <v>0</v>
      </c>
      <c r="AU3824" s="45" t="str">
        <f>_xlfn.XLOOKUP(U3824,'Lista Suspensa'!$AA$20:$AA$23,'Lista Suspensa'!$AB$20:$AB$23,"N/A")</f>
        <v>S</v>
      </c>
    </row>
    <row r="3825" spans="1:47" ht="12" customHeight="1" x14ac:dyDescent="0.3">
      <c r="A3825" s="87" t="s">
        <v>47</v>
      </c>
      <c r="B3825" s="88">
        <v>46104</v>
      </c>
      <c r="C3825" s="89" t="s">
        <v>48</v>
      </c>
      <c r="D3825" s="89" t="s">
        <v>49</v>
      </c>
      <c r="E3825" s="189">
        <v>92673066</v>
      </c>
      <c r="F3825" s="197" t="s">
        <v>9372</v>
      </c>
      <c r="G3825" s="90">
        <v>13777627771</v>
      </c>
      <c r="H3825" s="91">
        <v>31936</v>
      </c>
      <c r="I3825" s="89"/>
      <c r="J3825" s="89" t="s">
        <v>51</v>
      </c>
      <c r="K3825" s="89" t="s">
        <v>76</v>
      </c>
      <c r="L3825" s="89" t="s">
        <v>2098</v>
      </c>
      <c r="M3825" s="89" t="s">
        <v>9373</v>
      </c>
      <c r="N3825" s="89" t="s">
        <v>197</v>
      </c>
      <c r="O3825" s="92" t="s">
        <v>9374</v>
      </c>
      <c r="P3825" s="93" t="s">
        <v>57</v>
      </c>
      <c r="Q3825" s="110" t="s">
        <v>5322</v>
      </c>
      <c r="R3825" s="94"/>
      <c r="S3825" s="95">
        <v>46168</v>
      </c>
      <c r="T3825" s="95" t="s">
        <v>5203</v>
      </c>
      <c r="U3825" s="95" t="s">
        <v>1125</v>
      </c>
      <c r="V3825" s="91">
        <v>46156</v>
      </c>
      <c r="W3825" s="91">
        <v>46164</v>
      </c>
      <c r="X3825" s="91">
        <v>46168</v>
      </c>
      <c r="Y3825" s="96"/>
      <c r="Z3825" s="89"/>
      <c r="AA3825" s="95"/>
      <c r="AB3825" s="89"/>
      <c r="AC3825" s="109"/>
      <c r="AD3825" s="89"/>
      <c r="AE3825" s="89"/>
      <c r="AF3825" s="191"/>
      <c r="AG3825" s="194"/>
      <c r="AH3825" s="193"/>
      <c r="AI3825" s="97"/>
      <c r="AJ3825" s="97"/>
      <c r="AK3825" s="97"/>
      <c r="AL3825" s="45" t="s">
        <v>67</v>
      </c>
      <c r="AM3825" s="160" t="str">
        <f>MONTH(B3825)&amp;"/"&amp;YEAR(B3825)</f>
        <v>3/2026</v>
      </c>
      <c r="AN3825" s="45">
        <f>WEEKNUM(B3825)-WEEKNUM(EOMONTH(B3825,-1)+1)+1</f>
        <v>4</v>
      </c>
      <c r="AO3825" s="45" t="str">
        <f>MONTH(R3825)&amp;"/"&amp;YEAR(R3825)</f>
        <v>1/1900</v>
      </c>
      <c r="AP3825" s="45" t="e">
        <f>WEEKNUM(R3825)-WEEKNUM(EOMONTH(R3825,-1)+1)+1</f>
        <v>#NUM!</v>
      </c>
      <c r="AQ3825" s="45">
        <f>IF(AU3825="S",IF(Q3825="1. Aceitou o programa",R3825-B3825,0),0)</f>
        <v>0</v>
      </c>
      <c r="AR3825" s="45">
        <f>IF(AU3825="S",IF(AND(S3825&lt;&gt;"",R3825&lt;&gt;""),S3825-R3825,0),0)</f>
        <v>0</v>
      </c>
      <c r="AS3825" s="45">
        <f>IF(AU3825="S",IF(Q3825="1. Aceitou o programa",IF(OR(X3825="Não se Aplica",X3825=""),IF(OR(W3825="Não se Aplica",W3825=""),0,W3825-V3825),AVERAGE(X3825-W3825,W3825-V3825)),0),0)</f>
        <v>0</v>
      </c>
      <c r="AT3825" s="45">
        <f>IF(AU3825="S",IF(AND(Q3825="1. Aceitou o programa",AB3825="Realizada"),IFERROR(IF(AA3825="",0,AA3825-R3825),0),0),0)</f>
        <v>0</v>
      </c>
      <c r="AU3825" s="45" t="str">
        <f>_xlfn.XLOOKUP(U3825,'Lista Suspensa'!$AA$20:$AA$23,'Lista Suspensa'!$AB$20:$AB$23,"N/A")</f>
        <v>S</v>
      </c>
    </row>
    <row r="3826" spans="1:47" ht="12" customHeight="1" x14ac:dyDescent="0.3">
      <c r="A3826" s="87" t="s">
        <v>47</v>
      </c>
      <c r="B3826" s="88">
        <v>46104</v>
      </c>
      <c r="C3826" s="89" t="s">
        <v>48</v>
      </c>
      <c r="D3826" s="89" t="s">
        <v>49</v>
      </c>
      <c r="E3826" s="189">
        <v>92674509</v>
      </c>
      <c r="F3826" s="197" t="s">
        <v>9375</v>
      </c>
      <c r="G3826" s="90">
        <v>5675632786</v>
      </c>
      <c r="H3826" s="91">
        <v>31027</v>
      </c>
      <c r="I3826" s="89"/>
      <c r="J3826" s="89" t="s">
        <v>84</v>
      </c>
      <c r="K3826" s="89" t="s">
        <v>76</v>
      </c>
      <c r="L3826" s="89" t="s">
        <v>370</v>
      </c>
      <c r="M3826" s="89" t="s">
        <v>334</v>
      </c>
      <c r="N3826" s="89" t="s">
        <v>197</v>
      </c>
      <c r="O3826" s="92" t="s">
        <v>9376</v>
      </c>
      <c r="P3826" s="93" t="s">
        <v>57</v>
      </c>
      <c r="Q3826" s="110" t="s">
        <v>5322</v>
      </c>
      <c r="R3826" s="94"/>
      <c r="S3826" s="95">
        <v>46168</v>
      </c>
      <c r="T3826" s="95" t="s">
        <v>5203</v>
      </c>
      <c r="U3826" s="95" t="s">
        <v>1125</v>
      </c>
      <c r="V3826" s="91">
        <v>46156</v>
      </c>
      <c r="W3826" s="91">
        <v>46164</v>
      </c>
      <c r="X3826" s="91">
        <v>46168</v>
      </c>
      <c r="Y3826" s="96"/>
      <c r="Z3826" s="89"/>
      <c r="AA3826" s="95"/>
      <c r="AB3826" s="89"/>
      <c r="AC3826" s="109"/>
      <c r="AD3826" s="89"/>
      <c r="AE3826" s="89"/>
      <c r="AF3826" s="191"/>
      <c r="AG3826" s="194"/>
      <c r="AH3826" s="193"/>
      <c r="AI3826" s="97"/>
      <c r="AJ3826" s="97"/>
      <c r="AK3826" s="97"/>
      <c r="AL3826" s="45" t="s">
        <v>67</v>
      </c>
      <c r="AM3826" s="160" t="str">
        <f>MONTH(B3826)&amp;"/"&amp;YEAR(B3826)</f>
        <v>3/2026</v>
      </c>
      <c r="AN3826" s="45">
        <f>WEEKNUM(B3826)-WEEKNUM(EOMONTH(B3826,-1)+1)+1</f>
        <v>4</v>
      </c>
      <c r="AO3826" s="45" t="str">
        <f>MONTH(R3826)&amp;"/"&amp;YEAR(R3826)</f>
        <v>1/1900</v>
      </c>
      <c r="AP3826" s="45" t="e">
        <f>WEEKNUM(R3826)-WEEKNUM(EOMONTH(R3826,-1)+1)+1</f>
        <v>#NUM!</v>
      </c>
      <c r="AQ3826" s="45">
        <f>IF(AU3826="S",IF(Q3826="1. Aceitou o programa",R3826-B3826,0),0)</f>
        <v>0</v>
      </c>
      <c r="AR3826" s="45">
        <f>IF(AU3826="S",IF(AND(S3826&lt;&gt;"",R3826&lt;&gt;""),S3826-R3826,0),0)</f>
        <v>0</v>
      </c>
      <c r="AS3826" s="45">
        <f>IF(AU3826="S",IF(Q3826="1. Aceitou o programa",IF(OR(X3826="Não se Aplica",X3826=""),IF(OR(W3826="Não se Aplica",W3826=""),0,W3826-V3826),AVERAGE(X3826-W3826,W3826-V3826)),0),0)</f>
        <v>0</v>
      </c>
      <c r="AT3826" s="45">
        <f>IF(AU3826="S",IF(AND(Q3826="1. Aceitou o programa",AB3826="Realizada"),IFERROR(IF(AA3826="",0,AA3826-R3826),0),0),0)</f>
        <v>0</v>
      </c>
      <c r="AU3826" s="45" t="str">
        <f>_xlfn.XLOOKUP(U3826,'Lista Suspensa'!$AA$20:$AA$23,'Lista Suspensa'!$AB$20:$AB$23,"N/A")</f>
        <v>S</v>
      </c>
    </row>
    <row r="3827" spans="1:47" ht="12" customHeight="1" x14ac:dyDescent="0.3">
      <c r="A3827" s="87" t="s">
        <v>47</v>
      </c>
      <c r="B3827" s="88">
        <v>46104</v>
      </c>
      <c r="C3827" s="89" t="s">
        <v>48</v>
      </c>
      <c r="D3827" s="89" t="s">
        <v>49</v>
      </c>
      <c r="E3827" s="189">
        <v>92673893</v>
      </c>
      <c r="F3827" s="197" t="s">
        <v>9377</v>
      </c>
      <c r="G3827" s="90">
        <v>12781523771</v>
      </c>
      <c r="H3827" s="91">
        <v>32306</v>
      </c>
      <c r="I3827" s="89"/>
      <c r="J3827" s="89" t="s">
        <v>51</v>
      </c>
      <c r="K3827" s="89" t="s">
        <v>76</v>
      </c>
      <c r="L3827" s="89" t="s">
        <v>2098</v>
      </c>
      <c r="M3827" s="89" t="s">
        <v>9373</v>
      </c>
      <c r="N3827" s="89" t="s">
        <v>197</v>
      </c>
      <c r="O3827" s="92" t="s">
        <v>9378</v>
      </c>
      <c r="P3827" s="93" t="s">
        <v>57</v>
      </c>
      <c r="Q3827" s="110" t="s">
        <v>5322</v>
      </c>
      <c r="R3827" s="94"/>
      <c r="S3827" s="95">
        <v>46168</v>
      </c>
      <c r="T3827" s="95" t="s">
        <v>5203</v>
      </c>
      <c r="U3827" s="95" t="s">
        <v>1125</v>
      </c>
      <c r="V3827" s="91">
        <v>46156</v>
      </c>
      <c r="W3827" s="91">
        <v>46164</v>
      </c>
      <c r="X3827" s="91">
        <v>46168</v>
      </c>
      <c r="Y3827" s="96"/>
      <c r="Z3827" s="89"/>
      <c r="AA3827" s="95"/>
      <c r="AB3827" s="89"/>
      <c r="AC3827" s="109"/>
      <c r="AD3827" s="89"/>
      <c r="AE3827" s="89"/>
      <c r="AF3827" s="191"/>
      <c r="AG3827" s="194"/>
      <c r="AH3827" s="193"/>
      <c r="AI3827" s="97"/>
      <c r="AJ3827" s="97"/>
      <c r="AK3827" s="97"/>
      <c r="AL3827" s="45" t="s">
        <v>67</v>
      </c>
      <c r="AM3827" s="160" t="str">
        <f>MONTH(B3827)&amp;"/"&amp;YEAR(B3827)</f>
        <v>3/2026</v>
      </c>
      <c r="AN3827" s="45">
        <f>WEEKNUM(B3827)-WEEKNUM(EOMONTH(B3827,-1)+1)+1</f>
        <v>4</v>
      </c>
      <c r="AO3827" s="45" t="str">
        <f>MONTH(R3827)&amp;"/"&amp;YEAR(R3827)</f>
        <v>1/1900</v>
      </c>
      <c r="AP3827" s="45" t="e">
        <f>WEEKNUM(R3827)-WEEKNUM(EOMONTH(R3827,-1)+1)+1</f>
        <v>#NUM!</v>
      </c>
      <c r="AQ3827" s="45">
        <f>IF(AU3827="S",IF(Q3827="1. Aceitou o programa",R3827-B3827,0),0)</f>
        <v>0</v>
      </c>
      <c r="AR3827" s="45">
        <f>IF(AU3827="S",IF(AND(S3827&lt;&gt;"",R3827&lt;&gt;""),S3827-R3827,0),0)</f>
        <v>0</v>
      </c>
      <c r="AS3827" s="45">
        <f>IF(AU3827="S",IF(Q3827="1. Aceitou o programa",IF(OR(X3827="Não se Aplica",X3827=""),IF(OR(W3827="Não se Aplica",W3827=""),0,W3827-V3827),AVERAGE(X3827-W3827,W3827-V3827)),0),0)</f>
        <v>0</v>
      </c>
      <c r="AT3827" s="45">
        <f>IF(AU3827="S",IF(AND(Q3827="1. Aceitou o programa",AB3827="Realizada"),IFERROR(IF(AA3827="",0,AA3827-R3827),0),0),0)</f>
        <v>0</v>
      </c>
      <c r="AU3827" s="45" t="str">
        <f>_xlfn.XLOOKUP(U3827,'Lista Suspensa'!$AA$20:$AA$23,'Lista Suspensa'!$AB$20:$AB$23,"N/A")</f>
        <v>S</v>
      </c>
    </row>
    <row r="3828" spans="1:47" ht="12" customHeight="1" x14ac:dyDescent="0.3">
      <c r="A3828" s="87" t="s">
        <v>47</v>
      </c>
      <c r="B3828" s="88">
        <v>46104</v>
      </c>
      <c r="C3828" s="89" t="s">
        <v>48</v>
      </c>
      <c r="D3828" s="89" t="s">
        <v>49</v>
      </c>
      <c r="E3828" s="189">
        <v>92673566</v>
      </c>
      <c r="F3828" s="197" t="s">
        <v>9379</v>
      </c>
      <c r="G3828" s="90">
        <v>17634655783</v>
      </c>
      <c r="H3828" s="91">
        <v>35858</v>
      </c>
      <c r="I3828" s="89"/>
      <c r="J3828" s="89" t="s">
        <v>51</v>
      </c>
      <c r="K3828" s="89" t="s">
        <v>76</v>
      </c>
      <c r="L3828" s="89" t="s">
        <v>95</v>
      </c>
      <c r="M3828" s="89" t="s">
        <v>1067</v>
      </c>
      <c r="N3828" s="89" t="s">
        <v>291</v>
      </c>
      <c r="O3828" s="92" t="s">
        <v>9380</v>
      </c>
      <c r="P3828" s="93" t="s">
        <v>57</v>
      </c>
      <c r="Q3828" s="110" t="s">
        <v>5322</v>
      </c>
      <c r="R3828" s="94"/>
      <c r="S3828" s="95">
        <v>46168</v>
      </c>
      <c r="T3828" s="95" t="s">
        <v>5203</v>
      </c>
      <c r="U3828" s="95" t="s">
        <v>1125</v>
      </c>
      <c r="V3828" s="91">
        <v>46156</v>
      </c>
      <c r="W3828" s="91">
        <v>46164</v>
      </c>
      <c r="X3828" s="91">
        <v>46168</v>
      </c>
      <c r="Y3828" s="96"/>
      <c r="Z3828" s="89"/>
      <c r="AA3828" s="95"/>
      <c r="AB3828" s="89"/>
      <c r="AC3828" s="109"/>
      <c r="AD3828" s="89"/>
      <c r="AE3828" s="89"/>
      <c r="AF3828" s="191"/>
      <c r="AG3828" s="194"/>
      <c r="AH3828" s="193"/>
      <c r="AI3828" s="97"/>
      <c r="AJ3828" s="97"/>
      <c r="AK3828" s="97"/>
      <c r="AL3828" s="45" t="s">
        <v>67</v>
      </c>
      <c r="AM3828" s="160" t="str">
        <f>MONTH(B3828)&amp;"/"&amp;YEAR(B3828)</f>
        <v>3/2026</v>
      </c>
      <c r="AN3828" s="45">
        <f>WEEKNUM(B3828)-WEEKNUM(EOMONTH(B3828,-1)+1)+1</f>
        <v>4</v>
      </c>
      <c r="AO3828" s="45" t="str">
        <f>MONTH(R3828)&amp;"/"&amp;YEAR(R3828)</f>
        <v>1/1900</v>
      </c>
      <c r="AP3828" s="45" t="e">
        <f>WEEKNUM(R3828)-WEEKNUM(EOMONTH(R3828,-1)+1)+1</f>
        <v>#NUM!</v>
      </c>
      <c r="AQ3828" s="45">
        <f>IF(AU3828="S",IF(Q3828="1. Aceitou o programa",R3828-B3828,0),0)</f>
        <v>0</v>
      </c>
      <c r="AR3828" s="45">
        <f>IF(AU3828="S",IF(AND(S3828&lt;&gt;"",R3828&lt;&gt;""),S3828-R3828,0),0)</f>
        <v>0</v>
      </c>
      <c r="AS3828" s="45">
        <f>IF(AU3828="S",IF(Q3828="1. Aceitou o programa",IF(OR(X3828="Não se Aplica",X3828=""),IF(OR(W3828="Não se Aplica",W3828=""),0,W3828-V3828),AVERAGE(X3828-W3828,W3828-V3828)),0),0)</f>
        <v>0</v>
      </c>
      <c r="AT3828" s="45">
        <f>IF(AU3828="S",IF(AND(Q3828="1. Aceitou o programa",AB3828="Realizada"),IFERROR(IF(AA3828="",0,AA3828-R3828),0),0),0)</f>
        <v>0</v>
      </c>
      <c r="AU3828" s="45" t="str">
        <f>_xlfn.XLOOKUP(U3828,'Lista Suspensa'!$AA$20:$AA$23,'Lista Suspensa'!$AB$20:$AB$23,"N/A")</f>
        <v>S</v>
      </c>
    </row>
    <row r="3829" spans="1:47" ht="12" customHeight="1" x14ac:dyDescent="0.3">
      <c r="A3829" s="87" t="s">
        <v>47</v>
      </c>
      <c r="B3829" s="88">
        <v>46104</v>
      </c>
      <c r="C3829" s="89" t="s">
        <v>48</v>
      </c>
      <c r="D3829" s="89" t="s">
        <v>49</v>
      </c>
      <c r="E3829" s="189">
        <v>92673929</v>
      </c>
      <c r="F3829" s="197" t="s">
        <v>9381</v>
      </c>
      <c r="G3829" s="90">
        <v>15353359712</v>
      </c>
      <c r="H3829" s="91">
        <v>34225</v>
      </c>
      <c r="I3829" s="89"/>
      <c r="J3829" s="89" t="s">
        <v>51</v>
      </c>
      <c r="K3829" s="89" t="s">
        <v>76</v>
      </c>
      <c r="L3829" s="89" t="s">
        <v>2098</v>
      </c>
      <c r="M3829" s="89" t="s">
        <v>9382</v>
      </c>
      <c r="N3829" s="89" t="s">
        <v>197</v>
      </c>
      <c r="O3829" s="92" t="s">
        <v>9383</v>
      </c>
      <c r="P3829" s="93" t="s">
        <v>57</v>
      </c>
      <c r="Q3829" s="110" t="s">
        <v>5322</v>
      </c>
      <c r="R3829" s="94"/>
      <c r="S3829" s="95">
        <v>46168</v>
      </c>
      <c r="T3829" s="95" t="s">
        <v>5203</v>
      </c>
      <c r="U3829" s="95" t="s">
        <v>1125</v>
      </c>
      <c r="V3829" s="91">
        <v>46156</v>
      </c>
      <c r="W3829" s="91">
        <v>46164</v>
      </c>
      <c r="X3829" s="91">
        <v>46168</v>
      </c>
      <c r="Y3829" s="96"/>
      <c r="Z3829" s="89"/>
      <c r="AA3829" s="95"/>
      <c r="AB3829" s="89"/>
      <c r="AC3829" s="109"/>
      <c r="AD3829" s="89"/>
      <c r="AE3829" s="89"/>
      <c r="AF3829" s="191"/>
      <c r="AG3829" s="194"/>
      <c r="AH3829" s="193"/>
      <c r="AI3829" s="97"/>
      <c r="AJ3829" s="97"/>
      <c r="AK3829" s="97"/>
      <c r="AL3829" s="45" t="s">
        <v>67</v>
      </c>
      <c r="AM3829" s="160" t="str">
        <f>MONTH(B3829)&amp;"/"&amp;YEAR(B3829)</f>
        <v>3/2026</v>
      </c>
      <c r="AN3829" s="45">
        <f>WEEKNUM(B3829)-WEEKNUM(EOMONTH(B3829,-1)+1)+1</f>
        <v>4</v>
      </c>
      <c r="AO3829" s="45" t="str">
        <f>MONTH(R3829)&amp;"/"&amp;YEAR(R3829)</f>
        <v>1/1900</v>
      </c>
      <c r="AP3829" s="45" t="e">
        <f>WEEKNUM(R3829)-WEEKNUM(EOMONTH(R3829,-1)+1)+1</f>
        <v>#NUM!</v>
      </c>
      <c r="AQ3829" s="45">
        <f>IF(AU3829="S",IF(Q3829="1. Aceitou o programa",R3829-B3829,0),0)</f>
        <v>0</v>
      </c>
      <c r="AR3829" s="45">
        <f>IF(AU3829="S",IF(AND(S3829&lt;&gt;"",R3829&lt;&gt;""),S3829-R3829,0),0)</f>
        <v>0</v>
      </c>
      <c r="AS3829" s="45">
        <f>IF(AU3829="S",IF(Q3829="1. Aceitou o programa",IF(OR(X3829="Não se Aplica",X3829=""),IF(OR(W3829="Não se Aplica",W3829=""),0,W3829-V3829),AVERAGE(X3829-W3829,W3829-V3829)),0),0)</f>
        <v>0</v>
      </c>
      <c r="AT3829" s="45">
        <f>IF(AU3829="S",IF(AND(Q3829="1. Aceitou o programa",AB3829="Realizada"),IFERROR(IF(AA3829="",0,AA3829-R3829),0),0),0)</f>
        <v>0</v>
      </c>
      <c r="AU3829" s="45" t="str">
        <f>_xlfn.XLOOKUP(U3829,'Lista Suspensa'!$AA$20:$AA$23,'Lista Suspensa'!$AB$20:$AB$23,"N/A")</f>
        <v>S</v>
      </c>
    </row>
    <row r="3830" spans="1:47" ht="12" customHeight="1" x14ac:dyDescent="0.3">
      <c r="A3830" s="87" t="s">
        <v>47</v>
      </c>
      <c r="B3830" s="88">
        <v>46104</v>
      </c>
      <c r="C3830" s="89" t="s">
        <v>48</v>
      </c>
      <c r="D3830" s="89" t="s">
        <v>49</v>
      </c>
      <c r="E3830" s="189">
        <v>92674680</v>
      </c>
      <c r="F3830" s="197" t="s">
        <v>9384</v>
      </c>
      <c r="G3830" s="90">
        <v>9401287724</v>
      </c>
      <c r="H3830" s="91">
        <v>30232</v>
      </c>
      <c r="I3830" s="89"/>
      <c r="J3830" s="89" t="s">
        <v>51</v>
      </c>
      <c r="K3830" s="89" t="s">
        <v>76</v>
      </c>
      <c r="L3830" s="89" t="s">
        <v>2098</v>
      </c>
      <c r="M3830" s="89" t="s">
        <v>9385</v>
      </c>
      <c r="N3830" s="89" t="s">
        <v>197</v>
      </c>
      <c r="O3830" s="92" t="s">
        <v>9386</v>
      </c>
      <c r="P3830" s="93" t="s">
        <v>57</v>
      </c>
      <c r="Q3830" s="110" t="s">
        <v>5322</v>
      </c>
      <c r="R3830" s="94"/>
      <c r="S3830" s="95">
        <v>46168</v>
      </c>
      <c r="T3830" s="95" t="s">
        <v>5203</v>
      </c>
      <c r="U3830" s="95" t="s">
        <v>1125</v>
      </c>
      <c r="V3830" s="91">
        <v>46156</v>
      </c>
      <c r="W3830" s="91">
        <v>46164</v>
      </c>
      <c r="X3830" s="91">
        <v>46168</v>
      </c>
      <c r="Y3830" s="96"/>
      <c r="Z3830" s="89"/>
      <c r="AA3830" s="95"/>
      <c r="AB3830" s="89"/>
      <c r="AC3830" s="109"/>
      <c r="AD3830" s="89"/>
      <c r="AE3830" s="89"/>
      <c r="AF3830" s="191"/>
      <c r="AG3830" s="194"/>
      <c r="AH3830" s="193"/>
      <c r="AI3830" s="97"/>
      <c r="AJ3830" s="97"/>
      <c r="AK3830" s="97"/>
      <c r="AL3830" s="45" t="s">
        <v>67</v>
      </c>
      <c r="AM3830" s="160" t="str">
        <f>MONTH(B3830)&amp;"/"&amp;YEAR(B3830)</f>
        <v>3/2026</v>
      </c>
      <c r="AN3830" s="45">
        <f>WEEKNUM(B3830)-WEEKNUM(EOMONTH(B3830,-1)+1)+1</f>
        <v>4</v>
      </c>
      <c r="AO3830" s="45" t="str">
        <f>MONTH(R3830)&amp;"/"&amp;YEAR(R3830)</f>
        <v>1/1900</v>
      </c>
      <c r="AP3830" s="45" t="e">
        <f>WEEKNUM(R3830)-WEEKNUM(EOMONTH(R3830,-1)+1)+1</f>
        <v>#NUM!</v>
      </c>
      <c r="AQ3830" s="45">
        <f>IF(AU3830="S",IF(Q3830="1. Aceitou o programa",R3830-B3830,0),0)</f>
        <v>0</v>
      </c>
      <c r="AR3830" s="45">
        <f>IF(AU3830="S",IF(AND(S3830&lt;&gt;"",R3830&lt;&gt;""),S3830-R3830,0),0)</f>
        <v>0</v>
      </c>
      <c r="AS3830" s="45">
        <f>IF(AU3830="S",IF(Q3830="1. Aceitou o programa",IF(OR(X3830="Não se Aplica",X3830=""),IF(OR(W3830="Não se Aplica",W3830=""),0,W3830-V3830),AVERAGE(X3830-W3830,W3830-V3830)),0),0)</f>
        <v>0</v>
      </c>
      <c r="AT3830" s="45">
        <f>IF(AU3830="S",IF(AND(Q3830="1. Aceitou o programa",AB3830="Realizada"),IFERROR(IF(AA3830="",0,AA3830-R3830),0),0),0)</f>
        <v>0</v>
      </c>
      <c r="AU3830" s="45" t="str">
        <f>_xlfn.XLOOKUP(U3830,'Lista Suspensa'!$AA$20:$AA$23,'Lista Suspensa'!$AB$20:$AB$23,"N/A")</f>
        <v>S</v>
      </c>
    </row>
    <row r="3831" spans="1:47" ht="12" customHeight="1" x14ac:dyDescent="0.3">
      <c r="A3831" s="87" t="s">
        <v>47</v>
      </c>
      <c r="B3831" s="88">
        <v>46104</v>
      </c>
      <c r="C3831" s="89" t="s">
        <v>48</v>
      </c>
      <c r="D3831" s="89" t="s">
        <v>49</v>
      </c>
      <c r="E3831" s="189">
        <v>92660579</v>
      </c>
      <c r="F3831" s="197" t="s">
        <v>9387</v>
      </c>
      <c r="G3831" s="90">
        <v>31273586875</v>
      </c>
      <c r="H3831" s="91">
        <v>30404</v>
      </c>
      <c r="I3831" s="89"/>
      <c r="J3831" s="89" t="s">
        <v>84</v>
      </c>
      <c r="K3831" s="89" t="s">
        <v>52</v>
      </c>
      <c r="L3831" s="89" t="s">
        <v>85</v>
      </c>
      <c r="M3831" s="89" t="s">
        <v>3710</v>
      </c>
      <c r="N3831" s="89" t="s">
        <v>449</v>
      </c>
      <c r="O3831" s="92" t="s">
        <v>9388</v>
      </c>
      <c r="P3831" s="93" t="s">
        <v>57</v>
      </c>
      <c r="Q3831" s="110" t="s">
        <v>5322</v>
      </c>
      <c r="R3831" s="94"/>
      <c r="S3831" s="95">
        <v>46168</v>
      </c>
      <c r="T3831" s="95" t="s">
        <v>5203</v>
      </c>
      <c r="U3831" s="95" t="s">
        <v>1125</v>
      </c>
      <c r="V3831" s="91">
        <v>46156</v>
      </c>
      <c r="W3831" s="91">
        <v>46164</v>
      </c>
      <c r="X3831" s="91">
        <v>46168</v>
      </c>
      <c r="Y3831" s="96"/>
      <c r="Z3831" s="89"/>
      <c r="AA3831" s="95"/>
      <c r="AB3831" s="89"/>
      <c r="AC3831" s="109"/>
      <c r="AD3831" s="89"/>
      <c r="AE3831" s="89"/>
      <c r="AF3831" s="191"/>
      <c r="AG3831" s="194"/>
      <c r="AH3831" s="193"/>
      <c r="AI3831" s="97"/>
      <c r="AJ3831" s="97"/>
      <c r="AK3831" s="97"/>
      <c r="AL3831" s="45" t="s">
        <v>67</v>
      </c>
      <c r="AM3831" s="160" t="str">
        <f>MONTH(B3831)&amp;"/"&amp;YEAR(B3831)</f>
        <v>3/2026</v>
      </c>
      <c r="AN3831" s="45">
        <f>WEEKNUM(B3831)-WEEKNUM(EOMONTH(B3831,-1)+1)+1</f>
        <v>4</v>
      </c>
      <c r="AO3831" s="45" t="str">
        <f>MONTH(R3831)&amp;"/"&amp;YEAR(R3831)</f>
        <v>1/1900</v>
      </c>
      <c r="AP3831" s="45" t="e">
        <f>WEEKNUM(R3831)-WEEKNUM(EOMONTH(R3831,-1)+1)+1</f>
        <v>#NUM!</v>
      </c>
      <c r="AQ3831" s="45">
        <f>IF(AU3831="S",IF(Q3831="1. Aceitou o programa",R3831-B3831,0),0)</f>
        <v>0</v>
      </c>
      <c r="AR3831" s="45">
        <f>IF(AU3831="S",IF(AND(S3831&lt;&gt;"",R3831&lt;&gt;""),S3831-R3831,0),0)</f>
        <v>0</v>
      </c>
      <c r="AS3831" s="45">
        <f>IF(AU3831="S",IF(Q3831="1. Aceitou o programa",IF(OR(X3831="Não se Aplica",X3831=""),IF(OR(W3831="Não se Aplica",W3831=""),0,W3831-V3831),AVERAGE(X3831-W3831,W3831-V3831)),0),0)</f>
        <v>0</v>
      </c>
      <c r="AT3831" s="45">
        <f>IF(AU3831="S",IF(AND(Q3831="1. Aceitou o programa",AB3831="Realizada"),IFERROR(IF(AA3831="",0,AA3831-R3831),0),0),0)</f>
        <v>0</v>
      </c>
      <c r="AU3831" s="45" t="str">
        <f>_xlfn.XLOOKUP(U3831,'Lista Suspensa'!$AA$20:$AA$23,'Lista Suspensa'!$AB$20:$AB$23,"N/A")</f>
        <v>S</v>
      </c>
    </row>
    <row r="3832" spans="1:47" ht="12" customHeight="1" x14ac:dyDescent="0.3">
      <c r="A3832" s="87" t="s">
        <v>47</v>
      </c>
      <c r="B3832" s="88">
        <v>46104</v>
      </c>
      <c r="C3832" s="89" t="s">
        <v>48</v>
      </c>
      <c r="D3832" s="89" t="s">
        <v>49</v>
      </c>
      <c r="E3832" s="189">
        <v>92684701</v>
      </c>
      <c r="F3832" s="197" t="s">
        <v>9389</v>
      </c>
      <c r="G3832" s="90">
        <v>1173064796</v>
      </c>
      <c r="H3832" s="91">
        <v>26185</v>
      </c>
      <c r="I3832" s="89"/>
      <c r="J3832" s="89" t="s">
        <v>51</v>
      </c>
      <c r="K3832" s="89" t="s">
        <v>76</v>
      </c>
      <c r="L3832" s="89" t="s">
        <v>95</v>
      </c>
      <c r="M3832" s="89" t="s">
        <v>2742</v>
      </c>
      <c r="N3832" s="89" t="s">
        <v>331</v>
      </c>
      <c r="O3832" s="92" t="s">
        <v>9390</v>
      </c>
      <c r="P3832" s="93" t="s">
        <v>57</v>
      </c>
      <c r="Q3832" s="110" t="s">
        <v>5322</v>
      </c>
      <c r="R3832" s="94"/>
      <c r="S3832" s="95">
        <v>46168</v>
      </c>
      <c r="T3832" s="95" t="s">
        <v>5203</v>
      </c>
      <c r="U3832" s="95" t="s">
        <v>1125</v>
      </c>
      <c r="V3832" s="91">
        <v>46156</v>
      </c>
      <c r="W3832" s="91">
        <v>46164</v>
      </c>
      <c r="X3832" s="91">
        <v>46168</v>
      </c>
      <c r="Y3832" s="96"/>
      <c r="Z3832" s="89"/>
      <c r="AA3832" s="95"/>
      <c r="AB3832" s="89"/>
      <c r="AC3832" s="109"/>
      <c r="AD3832" s="89"/>
      <c r="AE3832" s="89"/>
      <c r="AF3832" s="191"/>
      <c r="AG3832" s="194"/>
      <c r="AH3832" s="193"/>
      <c r="AI3832" s="97"/>
      <c r="AJ3832" s="97"/>
      <c r="AK3832" s="97"/>
      <c r="AL3832" s="45" t="s">
        <v>67</v>
      </c>
      <c r="AM3832" s="160" t="str">
        <f>MONTH(B3832)&amp;"/"&amp;YEAR(B3832)</f>
        <v>3/2026</v>
      </c>
      <c r="AN3832" s="45">
        <f>WEEKNUM(B3832)-WEEKNUM(EOMONTH(B3832,-1)+1)+1</f>
        <v>4</v>
      </c>
      <c r="AO3832" s="45" t="str">
        <f>MONTH(R3832)&amp;"/"&amp;YEAR(R3832)</f>
        <v>1/1900</v>
      </c>
      <c r="AP3832" s="45" t="e">
        <f>WEEKNUM(R3832)-WEEKNUM(EOMONTH(R3832,-1)+1)+1</f>
        <v>#NUM!</v>
      </c>
      <c r="AQ3832" s="45">
        <f>IF(AU3832="S",IF(Q3832="1. Aceitou o programa",R3832-B3832,0),0)</f>
        <v>0</v>
      </c>
      <c r="AR3832" s="45">
        <f>IF(AU3832="S",IF(AND(S3832&lt;&gt;"",R3832&lt;&gt;""),S3832-R3832,0),0)</f>
        <v>0</v>
      </c>
      <c r="AS3832" s="45">
        <f>IF(AU3832="S",IF(Q3832="1. Aceitou o programa",IF(OR(X3832="Não se Aplica",X3832=""),IF(OR(W3832="Não se Aplica",W3832=""),0,W3832-V3832),AVERAGE(X3832-W3832,W3832-V3832)),0),0)</f>
        <v>0</v>
      </c>
      <c r="AT3832" s="45">
        <f>IF(AU3832="S",IF(AND(Q3832="1. Aceitou o programa",AB3832="Realizada"),IFERROR(IF(AA3832="",0,AA3832-R3832),0),0),0)</f>
        <v>0</v>
      </c>
      <c r="AU3832" s="45" t="str">
        <f>_xlfn.XLOOKUP(U3832,'Lista Suspensa'!$AA$20:$AA$23,'Lista Suspensa'!$AB$20:$AB$23,"N/A")</f>
        <v>S</v>
      </c>
    </row>
    <row r="3833" spans="1:47" ht="12" customHeight="1" x14ac:dyDescent="0.3">
      <c r="A3833" s="87" t="s">
        <v>47</v>
      </c>
      <c r="B3833" s="88">
        <v>46104</v>
      </c>
      <c r="C3833" s="89" t="s">
        <v>48</v>
      </c>
      <c r="D3833" s="89" t="s">
        <v>49</v>
      </c>
      <c r="E3833" s="189">
        <v>92687221</v>
      </c>
      <c r="F3833" s="197" t="s">
        <v>9391</v>
      </c>
      <c r="G3833" s="90">
        <v>7453522781</v>
      </c>
      <c r="H3833" s="91">
        <v>28404</v>
      </c>
      <c r="I3833" s="89"/>
      <c r="J3833" s="89" t="s">
        <v>51</v>
      </c>
      <c r="K3833" s="89" t="s">
        <v>76</v>
      </c>
      <c r="L3833" s="89" t="s">
        <v>95</v>
      </c>
      <c r="M3833" s="89" t="s">
        <v>5119</v>
      </c>
      <c r="N3833" s="89" t="s">
        <v>449</v>
      </c>
      <c r="O3833" s="92" t="s">
        <v>9392</v>
      </c>
      <c r="P3833" s="93" t="s">
        <v>57</v>
      </c>
      <c r="Q3833" s="110" t="s">
        <v>5322</v>
      </c>
      <c r="R3833" s="94"/>
      <c r="S3833" s="95">
        <v>46168</v>
      </c>
      <c r="T3833" s="95" t="s">
        <v>5203</v>
      </c>
      <c r="U3833" s="95" t="s">
        <v>1125</v>
      </c>
      <c r="V3833" s="91">
        <v>46156</v>
      </c>
      <c r="W3833" s="91">
        <v>46164</v>
      </c>
      <c r="X3833" s="91">
        <v>46168</v>
      </c>
      <c r="Y3833" s="96"/>
      <c r="Z3833" s="89"/>
      <c r="AA3833" s="95"/>
      <c r="AB3833" s="89"/>
      <c r="AC3833" s="109"/>
      <c r="AD3833" s="89"/>
      <c r="AE3833" s="89"/>
      <c r="AF3833" s="191"/>
      <c r="AG3833" s="194"/>
      <c r="AH3833" s="193"/>
      <c r="AI3833" s="97"/>
      <c r="AJ3833" s="97"/>
      <c r="AK3833" s="97"/>
      <c r="AL3833" s="45" t="s">
        <v>67</v>
      </c>
      <c r="AM3833" s="160" t="str">
        <f>MONTH(B3833)&amp;"/"&amp;YEAR(B3833)</f>
        <v>3/2026</v>
      </c>
      <c r="AN3833" s="45">
        <f>WEEKNUM(B3833)-WEEKNUM(EOMONTH(B3833,-1)+1)+1</f>
        <v>4</v>
      </c>
      <c r="AO3833" s="45" t="str">
        <f>MONTH(R3833)&amp;"/"&amp;YEAR(R3833)</f>
        <v>1/1900</v>
      </c>
      <c r="AP3833" s="45" t="e">
        <f>WEEKNUM(R3833)-WEEKNUM(EOMONTH(R3833,-1)+1)+1</f>
        <v>#NUM!</v>
      </c>
      <c r="AQ3833" s="45">
        <f>IF(AU3833="S",IF(Q3833="1. Aceitou o programa",R3833-B3833,0),0)</f>
        <v>0</v>
      </c>
      <c r="AR3833" s="45">
        <f>IF(AU3833="S",IF(AND(S3833&lt;&gt;"",R3833&lt;&gt;""),S3833-R3833,0),0)</f>
        <v>0</v>
      </c>
      <c r="AS3833" s="45">
        <f>IF(AU3833="S",IF(Q3833="1. Aceitou o programa",IF(OR(X3833="Não se Aplica",X3833=""),IF(OR(W3833="Não se Aplica",W3833=""),0,W3833-V3833),AVERAGE(X3833-W3833,W3833-V3833)),0),0)</f>
        <v>0</v>
      </c>
      <c r="AT3833" s="45">
        <f>IF(AU3833="S",IF(AND(Q3833="1. Aceitou o programa",AB3833="Realizada"),IFERROR(IF(AA3833="",0,AA3833-R3833),0),0),0)</f>
        <v>0</v>
      </c>
      <c r="AU3833" s="45" t="str">
        <f>_xlfn.XLOOKUP(U3833,'Lista Suspensa'!$AA$20:$AA$23,'Lista Suspensa'!$AB$20:$AB$23,"N/A")</f>
        <v>S</v>
      </c>
    </row>
    <row r="3834" spans="1:47" ht="12" customHeight="1" x14ac:dyDescent="0.3">
      <c r="A3834" s="87" t="s">
        <v>47</v>
      </c>
      <c r="B3834" s="88">
        <v>46104</v>
      </c>
      <c r="C3834" s="89" t="s">
        <v>48</v>
      </c>
      <c r="D3834" s="89" t="s">
        <v>49</v>
      </c>
      <c r="E3834" s="189">
        <v>92680866</v>
      </c>
      <c r="F3834" s="197" t="s">
        <v>9393</v>
      </c>
      <c r="G3834" s="90">
        <v>11599449706</v>
      </c>
      <c r="H3834" s="91">
        <v>31684</v>
      </c>
      <c r="I3834" s="89"/>
      <c r="J3834" s="89" t="s">
        <v>84</v>
      </c>
      <c r="K3834" s="89" t="s">
        <v>76</v>
      </c>
      <c r="L3834" s="89" t="s">
        <v>441</v>
      </c>
      <c r="M3834" s="89" t="s">
        <v>9394</v>
      </c>
      <c r="N3834" s="89" t="s">
        <v>344</v>
      </c>
      <c r="O3834" s="92" t="s">
        <v>9395</v>
      </c>
      <c r="P3834" s="93" t="s">
        <v>57</v>
      </c>
      <c r="Q3834" s="110" t="s">
        <v>5322</v>
      </c>
      <c r="R3834" s="94"/>
      <c r="S3834" s="95">
        <v>46168</v>
      </c>
      <c r="T3834" s="95" t="s">
        <v>5203</v>
      </c>
      <c r="U3834" s="95" t="s">
        <v>1125</v>
      </c>
      <c r="V3834" s="91">
        <v>46156</v>
      </c>
      <c r="W3834" s="91">
        <v>46164</v>
      </c>
      <c r="X3834" s="91">
        <v>46168</v>
      </c>
      <c r="Y3834" s="96"/>
      <c r="Z3834" s="89"/>
      <c r="AA3834" s="95"/>
      <c r="AB3834" s="89"/>
      <c r="AC3834" s="109"/>
      <c r="AD3834" s="89"/>
      <c r="AE3834" s="89"/>
      <c r="AF3834" s="191"/>
      <c r="AG3834" s="194"/>
      <c r="AH3834" s="193"/>
      <c r="AI3834" s="97"/>
      <c r="AJ3834" s="97"/>
      <c r="AK3834" s="97"/>
      <c r="AL3834" s="45" t="s">
        <v>67</v>
      </c>
      <c r="AM3834" s="160" t="str">
        <f>MONTH(B3834)&amp;"/"&amp;YEAR(B3834)</f>
        <v>3/2026</v>
      </c>
      <c r="AN3834" s="45">
        <f>WEEKNUM(B3834)-WEEKNUM(EOMONTH(B3834,-1)+1)+1</f>
        <v>4</v>
      </c>
      <c r="AO3834" s="45" t="str">
        <f>MONTH(R3834)&amp;"/"&amp;YEAR(R3834)</f>
        <v>1/1900</v>
      </c>
      <c r="AP3834" s="45" t="e">
        <f>WEEKNUM(R3834)-WEEKNUM(EOMONTH(R3834,-1)+1)+1</f>
        <v>#NUM!</v>
      </c>
      <c r="AQ3834" s="45">
        <f>IF(AU3834="S",IF(Q3834="1. Aceitou o programa",R3834-B3834,0),0)</f>
        <v>0</v>
      </c>
      <c r="AR3834" s="45">
        <f>IF(AU3834="S",IF(AND(S3834&lt;&gt;"",R3834&lt;&gt;""),S3834-R3834,0),0)</f>
        <v>0</v>
      </c>
      <c r="AS3834" s="45">
        <f>IF(AU3834="S",IF(Q3834="1. Aceitou o programa",IF(OR(X3834="Não se Aplica",X3834=""),IF(OR(W3834="Não se Aplica",W3834=""),0,W3834-V3834),AVERAGE(X3834-W3834,W3834-V3834)),0),0)</f>
        <v>0</v>
      </c>
      <c r="AT3834" s="45">
        <f>IF(AU3834="S",IF(AND(Q3834="1. Aceitou o programa",AB3834="Realizada"),IFERROR(IF(AA3834="",0,AA3834-R3834),0),0),0)</f>
        <v>0</v>
      </c>
      <c r="AU3834" s="45" t="str">
        <f>_xlfn.XLOOKUP(U3834,'Lista Suspensa'!$AA$20:$AA$23,'Lista Suspensa'!$AB$20:$AB$23,"N/A")</f>
        <v>S</v>
      </c>
    </row>
    <row r="3835" spans="1:47" ht="12" customHeight="1" x14ac:dyDescent="0.3">
      <c r="A3835" s="87" t="s">
        <v>47</v>
      </c>
      <c r="B3835" s="88">
        <v>46104</v>
      </c>
      <c r="C3835" s="89" t="s">
        <v>48</v>
      </c>
      <c r="D3835" s="89" t="s">
        <v>49</v>
      </c>
      <c r="E3835" s="189">
        <v>92689483</v>
      </c>
      <c r="F3835" s="197" t="s">
        <v>9396</v>
      </c>
      <c r="G3835" s="90">
        <v>39871699824</v>
      </c>
      <c r="H3835" s="91">
        <v>27824</v>
      </c>
      <c r="I3835" s="89"/>
      <c r="J3835" s="89" t="s">
        <v>84</v>
      </c>
      <c r="K3835" s="89" t="s">
        <v>52</v>
      </c>
      <c r="L3835" s="89" t="s">
        <v>53</v>
      </c>
      <c r="M3835" s="89" t="s">
        <v>1389</v>
      </c>
      <c r="N3835" s="89" t="s">
        <v>137</v>
      </c>
      <c r="O3835" s="92" t="s">
        <v>9397</v>
      </c>
      <c r="P3835" s="93" t="s">
        <v>57</v>
      </c>
      <c r="Q3835" s="110" t="s">
        <v>5322</v>
      </c>
      <c r="R3835" s="94"/>
      <c r="S3835" s="95">
        <v>46168</v>
      </c>
      <c r="T3835" s="95" t="s">
        <v>5203</v>
      </c>
      <c r="U3835" s="95" t="s">
        <v>1125</v>
      </c>
      <c r="V3835" s="91">
        <v>46156</v>
      </c>
      <c r="W3835" s="91">
        <v>46164</v>
      </c>
      <c r="X3835" s="91">
        <v>46168</v>
      </c>
      <c r="Y3835" s="96"/>
      <c r="Z3835" s="89"/>
      <c r="AA3835" s="95"/>
      <c r="AB3835" s="89"/>
      <c r="AC3835" s="109"/>
      <c r="AD3835" s="89"/>
      <c r="AE3835" s="89"/>
      <c r="AF3835" s="191"/>
      <c r="AG3835" s="194"/>
      <c r="AH3835" s="193"/>
      <c r="AI3835" s="97"/>
      <c r="AJ3835" s="97"/>
      <c r="AK3835" s="97"/>
      <c r="AL3835" s="45" t="s">
        <v>67</v>
      </c>
      <c r="AM3835" s="160" t="str">
        <f>MONTH(B3835)&amp;"/"&amp;YEAR(B3835)</f>
        <v>3/2026</v>
      </c>
      <c r="AN3835" s="45">
        <f>WEEKNUM(B3835)-WEEKNUM(EOMONTH(B3835,-1)+1)+1</f>
        <v>4</v>
      </c>
      <c r="AO3835" s="45" t="str">
        <f>MONTH(R3835)&amp;"/"&amp;YEAR(R3835)</f>
        <v>1/1900</v>
      </c>
      <c r="AP3835" s="45" t="e">
        <f>WEEKNUM(R3835)-WEEKNUM(EOMONTH(R3835,-1)+1)+1</f>
        <v>#NUM!</v>
      </c>
      <c r="AQ3835" s="45">
        <f>IF(AU3835="S",IF(Q3835="1. Aceitou o programa",R3835-B3835,0),0)</f>
        <v>0</v>
      </c>
      <c r="AR3835" s="45">
        <f>IF(AU3835="S",IF(AND(S3835&lt;&gt;"",R3835&lt;&gt;""),S3835-R3835,0),0)</f>
        <v>0</v>
      </c>
      <c r="AS3835" s="45">
        <f>IF(AU3835="S",IF(Q3835="1. Aceitou o programa",IF(OR(X3835="Não se Aplica",X3835=""),IF(OR(W3835="Não se Aplica",W3835=""),0,W3835-V3835),AVERAGE(X3835-W3835,W3835-V3835)),0),0)</f>
        <v>0</v>
      </c>
      <c r="AT3835" s="45">
        <f>IF(AU3835="S",IF(AND(Q3835="1. Aceitou o programa",AB3835="Realizada"),IFERROR(IF(AA3835="",0,AA3835-R3835),0),0),0)</f>
        <v>0</v>
      </c>
      <c r="AU3835" s="45" t="str">
        <f>_xlfn.XLOOKUP(U3835,'Lista Suspensa'!$AA$20:$AA$23,'Lista Suspensa'!$AB$20:$AB$23,"N/A")</f>
        <v>S</v>
      </c>
    </row>
    <row r="3836" spans="1:47" ht="12" customHeight="1" x14ac:dyDescent="0.3">
      <c r="A3836" s="87" t="s">
        <v>47</v>
      </c>
      <c r="B3836" s="88">
        <v>46104</v>
      </c>
      <c r="C3836" s="89" t="s">
        <v>48</v>
      </c>
      <c r="D3836" s="89" t="s">
        <v>49</v>
      </c>
      <c r="E3836" s="189">
        <v>92689011</v>
      </c>
      <c r="F3836" s="197" t="s">
        <v>9398</v>
      </c>
      <c r="G3836" s="90">
        <v>8847235855</v>
      </c>
      <c r="H3836" s="91">
        <v>24246</v>
      </c>
      <c r="I3836" s="89"/>
      <c r="J3836" s="89" t="s">
        <v>84</v>
      </c>
      <c r="K3836" s="89" t="s">
        <v>52</v>
      </c>
      <c r="L3836" s="89" t="s">
        <v>53</v>
      </c>
      <c r="M3836" s="89" t="s">
        <v>1129</v>
      </c>
      <c r="N3836" s="89" t="s">
        <v>137</v>
      </c>
      <c r="O3836" s="92" t="s">
        <v>9399</v>
      </c>
      <c r="P3836" s="93" t="s">
        <v>57</v>
      </c>
      <c r="Q3836" s="110" t="s">
        <v>5322</v>
      </c>
      <c r="R3836" s="94"/>
      <c r="S3836" s="95">
        <v>46168</v>
      </c>
      <c r="T3836" s="95" t="s">
        <v>5203</v>
      </c>
      <c r="U3836" s="95" t="s">
        <v>1125</v>
      </c>
      <c r="V3836" s="91">
        <v>46156</v>
      </c>
      <c r="W3836" s="91">
        <v>46164</v>
      </c>
      <c r="X3836" s="91">
        <v>46168</v>
      </c>
      <c r="Y3836" s="96"/>
      <c r="Z3836" s="89"/>
      <c r="AA3836" s="95"/>
      <c r="AB3836" s="89"/>
      <c r="AC3836" s="109"/>
      <c r="AD3836" s="89"/>
      <c r="AE3836" s="89"/>
      <c r="AF3836" s="191"/>
      <c r="AG3836" s="194"/>
      <c r="AH3836" s="193"/>
      <c r="AI3836" s="97"/>
      <c r="AJ3836" s="97"/>
      <c r="AK3836" s="97"/>
      <c r="AL3836" s="45" t="s">
        <v>67</v>
      </c>
      <c r="AM3836" s="160" t="str">
        <f>MONTH(B3836)&amp;"/"&amp;YEAR(B3836)</f>
        <v>3/2026</v>
      </c>
      <c r="AN3836" s="45">
        <f>WEEKNUM(B3836)-WEEKNUM(EOMONTH(B3836,-1)+1)+1</f>
        <v>4</v>
      </c>
      <c r="AO3836" s="45" t="str">
        <f>MONTH(R3836)&amp;"/"&amp;YEAR(R3836)</f>
        <v>1/1900</v>
      </c>
      <c r="AP3836" s="45" t="e">
        <f>WEEKNUM(R3836)-WEEKNUM(EOMONTH(R3836,-1)+1)+1</f>
        <v>#NUM!</v>
      </c>
      <c r="AQ3836" s="45">
        <f>IF(AU3836="S",IF(Q3836="1. Aceitou o programa",R3836-B3836,0),0)</f>
        <v>0</v>
      </c>
      <c r="AR3836" s="45">
        <f>IF(AU3836="S",IF(AND(S3836&lt;&gt;"",R3836&lt;&gt;""),S3836-R3836,0),0)</f>
        <v>0</v>
      </c>
      <c r="AS3836" s="45">
        <f>IF(AU3836="S",IF(Q3836="1. Aceitou o programa",IF(OR(X3836="Não se Aplica",X3836=""),IF(OR(W3836="Não se Aplica",W3836=""),0,W3836-V3836),AVERAGE(X3836-W3836,W3836-V3836)),0),0)</f>
        <v>0</v>
      </c>
      <c r="AT3836" s="45">
        <f>IF(AU3836="S",IF(AND(Q3836="1. Aceitou o programa",AB3836="Realizada"),IFERROR(IF(AA3836="",0,AA3836-R3836),0),0),0)</f>
        <v>0</v>
      </c>
      <c r="AU3836" s="45" t="str">
        <f>_xlfn.XLOOKUP(U3836,'Lista Suspensa'!$AA$20:$AA$23,'Lista Suspensa'!$AB$20:$AB$23,"N/A")</f>
        <v>S</v>
      </c>
    </row>
    <row r="3837" spans="1:47" ht="12" customHeight="1" x14ac:dyDescent="0.3">
      <c r="A3837" s="87" t="s">
        <v>47</v>
      </c>
      <c r="B3837" s="88">
        <v>46104</v>
      </c>
      <c r="C3837" s="89" t="s">
        <v>48</v>
      </c>
      <c r="D3837" s="89" t="s">
        <v>49</v>
      </c>
      <c r="E3837" s="189">
        <v>92688900</v>
      </c>
      <c r="F3837" s="197" t="s">
        <v>9400</v>
      </c>
      <c r="G3837" s="90">
        <v>12316548806</v>
      </c>
      <c r="H3837" s="91">
        <v>24845</v>
      </c>
      <c r="I3837" s="89"/>
      <c r="J3837" s="89" t="s">
        <v>84</v>
      </c>
      <c r="K3837" s="89" t="s">
        <v>52</v>
      </c>
      <c r="L3837" s="89" t="s">
        <v>53</v>
      </c>
      <c r="M3837" s="89" t="s">
        <v>9401</v>
      </c>
      <c r="N3837" s="89" t="s">
        <v>137</v>
      </c>
      <c r="O3837" s="92" t="s">
        <v>9402</v>
      </c>
      <c r="P3837" s="93" t="s">
        <v>57</v>
      </c>
      <c r="Q3837" s="110" t="s">
        <v>5322</v>
      </c>
      <c r="R3837" s="94"/>
      <c r="S3837" s="95">
        <v>46168</v>
      </c>
      <c r="T3837" s="95" t="s">
        <v>5203</v>
      </c>
      <c r="U3837" s="95" t="s">
        <v>1125</v>
      </c>
      <c r="V3837" s="91">
        <v>46156</v>
      </c>
      <c r="W3837" s="91">
        <v>46164</v>
      </c>
      <c r="X3837" s="91">
        <v>46168</v>
      </c>
      <c r="Y3837" s="96"/>
      <c r="Z3837" s="89"/>
      <c r="AA3837" s="95"/>
      <c r="AB3837" s="89"/>
      <c r="AC3837" s="109"/>
      <c r="AD3837" s="89"/>
      <c r="AE3837" s="89"/>
      <c r="AF3837" s="191"/>
      <c r="AG3837" s="194"/>
      <c r="AH3837" s="193"/>
      <c r="AI3837" s="97"/>
      <c r="AJ3837" s="97"/>
      <c r="AK3837" s="97"/>
      <c r="AL3837" s="45" t="s">
        <v>67</v>
      </c>
      <c r="AM3837" s="160" t="str">
        <f>MONTH(B3837)&amp;"/"&amp;YEAR(B3837)</f>
        <v>3/2026</v>
      </c>
      <c r="AN3837" s="45">
        <f>WEEKNUM(B3837)-WEEKNUM(EOMONTH(B3837,-1)+1)+1</f>
        <v>4</v>
      </c>
      <c r="AO3837" s="45" t="str">
        <f>MONTH(R3837)&amp;"/"&amp;YEAR(R3837)</f>
        <v>1/1900</v>
      </c>
      <c r="AP3837" s="45" t="e">
        <f>WEEKNUM(R3837)-WEEKNUM(EOMONTH(R3837,-1)+1)+1</f>
        <v>#NUM!</v>
      </c>
      <c r="AQ3837" s="45">
        <f>IF(AU3837="S",IF(Q3837="1. Aceitou o programa",R3837-B3837,0),0)</f>
        <v>0</v>
      </c>
      <c r="AR3837" s="45">
        <f>IF(AU3837="S",IF(AND(S3837&lt;&gt;"",R3837&lt;&gt;""),S3837-R3837,0),0)</f>
        <v>0</v>
      </c>
      <c r="AS3837" s="45">
        <f>IF(AU3837="S",IF(Q3837="1. Aceitou o programa",IF(OR(X3837="Não se Aplica",X3837=""),IF(OR(W3837="Não se Aplica",W3837=""),0,W3837-V3837),AVERAGE(X3837-W3837,W3837-V3837)),0),0)</f>
        <v>0</v>
      </c>
      <c r="AT3837" s="45">
        <f>IF(AU3837="S",IF(AND(Q3837="1. Aceitou o programa",AB3837="Realizada"),IFERROR(IF(AA3837="",0,AA3837-R3837),0),0),0)</f>
        <v>0</v>
      </c>
      <c r="AU3837" s="45" t="str">
        <f>_xlfn.XLOOKUP(U3837,'Lista Suspensa'!$AA$20:$AA$23,'Lista Suspensa'!$AB$20:$AB$23,"N/A")</f>
        <v>S</v>
      </c>
    </row>
    <row r="3838" spans="1:47" ht="12" customHeight="1" x14ac:dyDescent="0.3">
      <c r="A3838" s="87" t="s">
        <v>47</v>
      </c>
      <c r="B3838" s="88">
        <v>46104</v>
      </c>
      <c r="C3838" s="89" t="s">
        <v>48</v>
      </c>
      <c r="D3838" s="89" t="s">
        <v>49</v>
      </c>
      <c r="E3838" s="189">
        <v>92689590</v>
      </c>
      <c r="F3838" s="197" t="s">
        <v>9403</v>
      </c>
      <c r="G3838" s="90">
        <v>10874989884</v>
      </c>
      <c r="H3838" s="91">
        <v>25641</v>
      </c>
      <c r="I3838" s="89"/>
      <c r="J3838" s="89" t="s">
        <v>51</v>
      </c>
      <c r="K3838" s="89" t="s">
        <v>52</v>
      </c>
      <c r="L3838" s="89" t="s">
        <v>53</v>
      </c>
      <c r="M3838" s="89" t="s">
        <v>4179</v>
      </c>
      <c r="N3838" s="89" t="s">
        <v>137</v>
      </c>
      <c r="O3838" s="92" t="s">
        <v>9399</v>
      </c>
      <c r="P3838" s="93" t="s">
        <v>57</v>
      </c>
      <c r="Q3838" s="110" t="s">
        <v>5322</v>
      </c>
      <c r="R3838" s="94"/>
      <c r="S3838" s="95">
        <v>46168</v>
      </c>
      <c r="T3838" s="95" t="s">
        <v>5203</v>
      </c>
      <c r="U3838" s="95" t="s">
        <v>1125</v>
      </c>
      <c r="V3838" s="91">
        <v>46156</v>
      </c>
      <c r="W3838" s="91">
        <v>46164</v>
      </c>
      <c r="X3838" s="91">
        <v>46168</v>
      </c>
      <c r="Y3838" s="96"/>
      <c r="Z3838" s="89"/>
      <c r="AA3838" s="95"/>
      <c r="AB3838" s="89"/>
      <c r="AC3838" s="109"/>
      <c r="AD3838" s="89"/>
      <c r="AE3838" s="89"/>
      <c r="AF3838" s="191"/>
      <c r="AG3838" s="194"/>
      <c r="AH3838" s="193"/>
      <c r="AI3838" s="97"/>
      <c r="AJ3838" s="97"/>
      <c r="AK3838" s="97"/>
      <c r="AL3838" s="45" t="s">
        <v>67</v>
      </c>
      <c r="AM3838" s="160" t="str">
        <f>MONTH(B3838)&amp;"/"&amp;YEAR(B3838)</f>
        <v>3/2026</v>
      </c>
      <c r="AN3838" s="45">
        <f>WEEKNUM(B3838)-WEEKNUM(EOMONTH(B3838,-1)+1)+1</f>
        <v>4</v>
      </c>
      <c r="AO3838" s="45" t="str">
        <f>MONTH(R3838)&amp;"/"&amp;YEAR(R3838)</f>
        <v>1/1900</v>
      </c>
      <c r="AP3838" s="45" t="e">
        <f>WEEKNUM(R3838)-WEEKNUM(EOMONTH(R3838,-1)+1)+1</f>
        <v>#NUM!</v>
      </c>
      <c r="AQ3838" s="45">
        <f>IF(AU3838="S",IF(Q3838="1. Aceitou o programa",R3838-B3838,0),0)</f>
        <v>0</v>
      </c>
      <c r="AR3838" s="45">
        <f>IF(AU3838="S",IF(AND(S3838&lt;&gt;"",R3838&lt;&gt;""),S3838-R3838,0),0)</f>
        <v>0</v>
      </c>
      <c r="AS3838" s="45">
        <f>IF(AU3838="S",IF(Q3838="1. Aceitou o programa",IF(OR(X3838="Não se Aplica",X3838=""),IF(OR(W3838="Não se Aplica",W3838=""),0,W3838-V3838),AVERAGE(X3838-W3838,W3838-V3838)),0),0)</f>
        <v>0</v>
      </c>
      <c r="AT3838" s="45">
        <f>IF(AU3838="S",IF(AND(Q3838="1. Aceitou o programa",AB3838="Realizada"),IFERROR(IF(AA3838="",0,AA3838-R3838),0),0),0)</f>
        <v>0</v>
      </c>
      <c r="AU3838" s="45" t="str">
        <f>_xlfn.XLOOKUP(U3838,'Lista Suspensa'!$AA$20:$AA$23,'Lista Suspensa'!$AB$20:$AB$23,"N/A")</f>
        <v>S</v>
      </c>
    </row>
    <row r="3839" spans="1:47" ht="12" customHeight="1" x14ac:dyDescent="0.3">
      <c r="A3839" s="87" t="s">
        <v>47</v>
      </c>
      <c r="B3839" s="88">
        <v>46104</v>
      </c>
      <c r="C3839" s="89" t="s">
        <v>48</v>
      </c>
      <c r="D3839" s="89" t="s">
        <v>49</v>
      </c>
      <c r="E3839" s="189">
        <v>92695245</v>
      </c>
      <c r="F3839" s="197" t="s">
        <v>9404</v>
      </c>
      <c r="G3839" s="90">
        <v>3279915856</v>
      </c>
      <c r="H3839" s="91">
        <v>21430</v>
      </c>
      <c r="I3839" s="89"/>
      <c r="J3839" s="89" t="s">
        <v>51</v>
      </c>
      <c r="K3839" s="89" t="s">
        <v>52</v>
      </c>
      <c r="L3839" s="89" t="s">
        <v>85</v>
      </c>
      <c r="M3839" s="89" t="s">
        <v>716</v>
      </c>
      <c r="N3839" s="89" t="s">
        <v>150</v>
      </c>
      <c r="O3839" s="92" t="s">
        <v>9405</v>
      </c>
      <c r="P3839" s="93" t="s">
        <v>57</v>
      </c>
      <c r="Q3839" s="110" t="s">
        <v>5322</v>
      </c>
      <c r="R3839" s="94"/>
      <c r="S3839" s="95">
        <v>46168</v>
      </c>
      <c r="T3839" s="95" t="s">
        <v>5203</v>
      </c>
      <c r="U3839" s="95" t="s">
        <v>1125</v>
      </c>
      <c r="V3839" s="91">
        <v>46156</v>
      </c>
      <c r="W3839" s="91">
        <v>46164</v>
      </c>
      <c r="X3839" s="91">
        <v>46168</v>
      </c>
      <c r="Y3839" s="96"/>
      <c r="Z3839" s="89"/>
      <c r="AA3839" s="95"/>
      <c r="AB3839" s="89"/>
      <c r="AC3839" s="109"/>
      <c r="AD3839" s="89"/>
      <c r="AE3839" s="89"/>
      <c r="AF3839" s="191"/>
      <c r="AG3839" s="194"/>
      <c r="AH3839" s="193"/>
      <c r="AI3839" s="97"/>
      <c r="AJ3839" s="97"/>
      <c r="AK3839" s="97"/>
      <c r="AL3839" s="45" t="s">
        <v>67</v>
      </c>
      <c r="AM3839" s="160" t="str">
        <f>MONTH(B3839)&amp;"/"&amp;YEAR(B3839)</f>
        <v>3/2026</v>
      </c>
      <c r="AN3839" s="45">
        <f>WEEKNUM(B3839)-WEEKNUM(EOMONTH(B3839,-1)+1)+1</f>
        <v>4</v>
      </c>
      <c r="AO3839" s="45" t="str">
        <f>MONTH(R3839)&amp;"/"&amp;YEAR(R3839)</f>
        <v>1/1900</v>
      </c>
      <c r="AP3839" s="45" t="e">
        <f>WEEKNUM(R3839)-WEEKNUM(EOMONTH(R3839,-1)+1)+1</f>
        <v>#NUM!</v>
      </c>
      <c r="AQ3839" s="45">
        <f>IF(AU3839="S",IF(Q3839="1. Aceitou o programa",R3839-B3839,0),0)</f>
        <v>0</v>
      </c>
      <c r="AR3839" s="45">
        <f>IF(AU3839="S",IF(AND(S3839&lt;&gt;"",R3839&lt;&gt;""),S3839-R3839,0),0)</f>
        <v>0</v>
      </c>
      <c r="AS3839" s="45">
        <f>IF(AU3839="S",IF(Q3839="1. Aceitou o programa",IF(OR(X3839="Não se Aplica",X3839=""),IF(OR(W3839="Não se Aplica",W3839=""),0,W3839-V3839),AVERAGE(X3839-W3839,W3839-V3839)),0),0)</f>
        <v>0</v>
      </c>
      <c r="AT3839" s="45">
        <f>IF(AU3839="S",IF(AND(Q3839="1. Aceitou o programa",AB3839="Realizada"),IFERROR(IF(AA3839="",0,AA3839-R3839),0),0),0)</f>
        <v>0</v>
      </c>
      <c r="AU3839" s="45" t="str">
        <f>_xlfn.XLOOKUP(U3839,'Lista Suspensa'!$AA$20:$AA$23,'Lista Suspensa'!$AB$20:$AB$23,"N/A")</f>
        <v>S</v>
      </c>
    </row>
    <row r="3840" spans="1:47" ht="12" customHeight="1" x14ac:dyDescent="0.3">
      <c r="A3840" s="87" t="s">
        <v>47</v>
      </c>
      <c r="B3840" s="88">
        <v>46104</v>
      </c>
      <c r="C3840" s="89" t="s">
        <v>48</v>
      </c>
      <c r="D3840" s="89" t="s">
        <v>49</v>
      </c>
      <c r="E3840" s="189">
        <v>96051471</v>
      </c>
      <c r="F3840" s="197" t="s">
        <v>9406</v>
      </c>
      <c r="G3840" s="90">
        <v>16500827899</v>
      </c>
      <c r="H3840" s="91">
        <v>27654</v>
      </c>
      <c r="I3840" s="89"/>
      <c r="J3840" s="89" t="s">
        <v>84</v>
      </c>
      <c r="K3840" s="89" t="s">
        <v>52</v>
      </c>
      <c r="L3840" s="89" t="s">
        <v>53</v>
      </c>
      <c r="M3840" s="89" t="s">
        <v>983</v>
      </c>
      <c r="N3840" s="89" t="s">
        <v>137</v>
      </c>
      <c r="O3840" s="92" t="s">
        <v>9407</v>
      </c>
      <c r="P3840" s="93" t="s">
        <v>57</v>
      </c>
      <c r="Q3840" s="110" t="s">
        <v>5322</v>
      </c>
      <c r="R3840" s="94"/>
      <c r="S3840" s="95">
        <v>46168</v>
      </c>
      <c r="T3840" s="95" t="s">
        <v>5203</v>
      </c>
      <c r="U3840" s="95" t="s">
        <v>1125</v>
      </c>
      <c r="V3840" s="91">
        <v>46156</v>
      </c>
      <c r="W3840" s="91">
        <v>46164</v>
      </c>
      <c r="X3840" s="91">
        <v>46168</v>
      </c>
      <c r="Y3840" s="96"/>
      <c r="Z3840" s="89"/>
      <c r="AA3840" s="95"/>
      <c r="AB3840" s="89"/>
      <c r="AC3840" s="109"/>
      <c r="AD3840" s="89"/>
      <c r="AE3840" s="89"/>
      <c r="AF3840" s="191"/>
      <c r="AG3840" s="194"/>
      <c r="AH3840" s="193"/>
      <c r="AI3840" s="97"/>
      <c r="AJ3840" s="97"/>
      <c r="AK3840" s="97"/>
      <c r="AL3840" s="45" t="s">
        <v>67</v>
      </c>
      <c r="AM3840" s="160" t="str">
        <f>MONTH(B3840)&amp;"/"&amp;YEAR(B3840)</f>
        <v>3/2026</v>
      </c>
      <c r="AN3840" s="45">
        <f>WEEKNUM(B3840)-WEEKNUM(EOMONTH(B3840,-1)+1)+1</f>
        <v>4</v>
      </c>
      <c r="AO3840" s="45" t="str">
        <f>MONTH(R3840)&amp;"/"&amp;YEAR(R3840)</f>
        <v>1/1900</v>
      </c>
      <c r="AP3840" s="45" t="e">
        <f>WEEKNUM(R3840)-WEEKNUM(EOMONTH(R3840,-1)+1)+1</f>
        <v>#NUM!</v>
      </c>
      <c r="AQ3840" s="45">
        <f>IF(AU3840="S",IF(Q3840="1. Aceitou o programa",R3840-B3840,0),0)</f>
        <v>0</v>
      </c>
      <c r="AR3840" s="45">
        <f>IF(AU3840="S",IF(AND(S3840&lt;&gt;"",R3840&lt;&gt;""),S3840-R3840,0),0)</f>
        <v>0</v>
      </c>
      <c r="AS3840" s="45">
        <f>IF(AU3840="S",IF(Q3840="1. Aceitou o programa",IF(OR(X3840="Não se Aplica",X3840=""),IF(OR(W3840="Não se Aplica",W3840=""),0,W3840-V3840),AVERAGE(X3840-W3840,W3840-V3840)),0),0)</f>
        <v>0</v>
      </c>
      <c r="AT3840" s="45">
        <f>IF(AU3840="S",IF(AND(Q3840="1. Aceitou o programa",AB3840="Realizada"),IFERROR(IF(AA3840="",0,AA3840-R3840),0),0),0)</f>
        <v>0</v>
      </c>
      <c r="AU3840" s="45" t="str">
        <f>_xlfn.XLOOKUP(U3840,'Lista Suspensa'!$AA$20:$AA$23,'Lista Suspensa'!$AB$20:$AB$23,"N/A")</f>
        <v>S</v>
      </c>
    </row>
    <row r="3841" spans="1:47" ht="12" customHeight="1" x14ac:dyDescent="0.3">
      <c r="A3841" s="87" t="s">
        <v>47</v>
      </c>
      <c r="B3841" s="88">
        <v>46104</v>
      </c>
      <c r="C3841" s="89" t="s">
        <v>48</v>
      </c>
      <c r="D3841" s="89" t="s">
        <v>49</v>
      </c>
      <c r="E3841" s="189">
        <v>92714692</v>
      </c>
      <c r="F3841" s="197" t="s">
        <v>9408</v>
      </c>
      <c r="G3841" s="90">
        <v>27939617877</v>
      </c>
      <c r="H3841" s="91">
        <v>27837</v>
      </c>
      <c r="I3841" s="89"/>
      <c r="J3841" s="89" t="s">
        <v>51</v>
      </c>
      <c r="K3841" s="89" t="s">
        <v>52</v>
      </c>
      <c r="L3841" s="89" t="s">
        <v>85</v>
      </c>
      <c r="M3841" s="89" t="s">
        <v>1058</v>
      </c>
      <c r="N3841" s="89" t="s">
        <v>176</v>
      </c>
      <c r="O3841" s="92" t="s">
        <v>9409</v>
      </c>
      <c r="P3841" s="93" t="s">
        <v>57</v>
      </c>
      <c r="Q3841" s="110" t="s">
        <v>5322</v>
      </c>
      <c r="R3841" s="94"/>
      <c r="S3841" s="95">
        <v>46168</v>
      </c>
      <c r="T3841" s="95" t="s">
        <v>5203</v>
      </c>
      <c r="U3841" s="95" t="s">
        <v>1125</v>
      </c>
      <c r="V3841" s="91">
        <v>46156</v>
      </c>
      <c r="W3841" s="91">
        <v>46164</v>
      </c>
      <c r="X3841" s="91">
        <v>46168</v>
      </c>
      <c r="Y3841" s="96"/>
      <c r="Z3841" s="89"/>
      <c r="AA3841" s="95"/>
      <c r="AB3841" s="89"/>
      <c r="AC3841" s="109"/>
      <c r="AD3841" s="89"/>
      <c r="AE3841" s="89"/>
      <c r="AF3841" s="191"/>
      <c r="AG3841" s="194"/>
      <c r="AH3841" s="193"/>
      <c r="AI3841" s="97"/>
      <c r="AJ3841" s="97"/>
      <c r="AK3841" s="97"/>
      <c r="AL3841" s="45" t="s">
        <v>67</v>
      </c>
      <c r="AM3841" s="160" t="str">
        <f>MONTH(B3841)&amp;"/"&amp;YEAR(B3841)</f>
        <v>3/2026</v>
      </c>
      <c r="AN3841" s="45">
        <f>WEEKNUM(B3841)-WEEKNUM(EOMONTH(B3841,-1)+1)+1</f>
        <v>4</v>
      </c>
      <c r="AO3841" s="45" t="str">
        <f>MONTH(R3841)&amp;"/"&amp;YEAR(R3841)</f>
        <v>1/1900</v>
      </c>
      <c r="AP3841" s="45" t="e">
        <f>WEEKNUM(R3841)-WEEKNUM(EOMONTH(R3841,-1)+1)+1</f>
        <v>#NUM!</v>
      </c>
      <c r="AQ3841" s="45">
        <f>IF(AU3841="S",IF(Q3841="1. Aceitou o programa",R3841-B3841,0),0)</f>
        <v>0</v>
      </c>
      <c r="AR3841" s="45">
        <f>IF(AU3841="S",IF(AND(S3841&lt;&gt;"",R3841&lt;&gt;""),S3841-R3841,0),0)</f>
        <v>0</v>
      </c>
      <c r="AS3841" s="45">
        <f>IF(AU3841="S",IF(Q3841="1. Aceitou o programa",IF(OR(X3841="Não se Aplica",X3841=""),IF(OR(W3841="Não se Aplica",W3841=""),0,W3841-V3841),AVERAGE(X3841-W3841,W3841-V3841)),0),0)</f>
        <v>0</v>
      </c>
      <c r="AT3841" s="45">
        <f>IF(AU3841="S",IF(AND(Q3841="1. Aceitou o programa",AB3841="Realizada"),IFERROR(IF(AA3841="",0,AA3841-R3841),0),0),0)</f>
        <v>0</v>
      </c>
      <c r="AU3841" s="45" t="str">
        <f>_xlfn.XLOOKUP(U3841,'Lista Suspensa'!$AA$20:$AA$23,'Lista Suspensa'!$AB$20:$AB$23,"N/A")</f>
        <v>S</v>
      </c>
    </row>
    <row r="3842" spans="1:47" ht="12" customHeight="1" x14ac:dyDescent="0.3">
      <c r="A3842" s="87" t="s">
        <v>47</v>
      </c>
      <c r="B3842" s="88">
        <v>46104</v>
      </c>
      <c r="C3842" s="89" t="s">
        <v>48</v>
      </c>
      <c r="D3842" s="89" t="s">
        <v>49</v>
      </c>
      <c r="E3842" s="189">
        <v>92715654</v>
      </c>
      <c r="F3842" s="197" t="s">
        <v>9410</v>
      </c>
      <c r="G3842" s="90">
        <v>16656244777</v>
      </c>
      <c r="H3842" s="91">
        <v>37310</v>
      </c>
      <c r="I3842" s="89"/>
      <c r="J3842" s="89" t="s">
        <v>51</v>
      </c>
      <c r="K3842" s="89" t="s">
        <v>76</v>
      </c>
      <c r="L3842" s="89" t="s">
        <v>740</v>
      </c>
      <c r="M3842" s="89" t="s">
        <v>334</v>
      </c>
      <c r="N3842" s="89" t="s">
        <v>331</v>
      </c>
      <c r="O3842" s="92" t="s">
        <v>9411</v>
      </c>
      <c r="P3842" s="93" t="s">
        <v>57</v>
      </c>
      <c r="Q3842" s="110" t="s">
        <v>5322</v>
      </c>
      <c r="R3842" s="94"/>
      <c r="S3842" s="95">
        <v>46168</v>
      </c>
      <c r="T3842" s="95" t="s">
        <v>5203</v>
      </c>
      <c r="U3842" s="95" t="s">
        <v>1125</v>
      </c>
      <c r="V3842" s="91">
        <v>46156</v>
      </c>
      <c r="W3842" s="91">
        <v>46164</v>
      </c>
      <c r="X3842" s="91">
        <v>46168</v>
      </c>
      <c r="Y3842" s="96"/>
      <c r="Z3842" s="89"/>
      <c r="AA3842" s="95"/>
      <c r="AB3842" s="89"/>
      <c r="AC3842" s="109"/>
      <c r="AD3842" s="89"/>
      <c r="AE3842" s="89"/>
      <c r="AF3842" s="191"/>
      <c r="AG3842" s="194"/>
      <c r="AH3842" s="193"/>
      <c r="AI3842" s="97"/>
      <c r="AJ3842" s="97"/>
      <c r="AK3842" s="97"/>
      <c r="AL3842" s="45" t="s">
        <v>67</v>
      </c>
      <c r="AM3842" s="160" t="str">
        <f>MONTH(B3842)&amp;"/"&amp;YEAR(B3842)</f>
        <v>3/2026</v>
      </c>
      <c r="AN3842" s="45">
        <f>WEEKNUM(B3842)-WEEKNUM(EOMONTH(B3842,-1)+1)+1</f>
        <v>4</v>
      </c>
      <c r="AO3842" s="45" t="str">
        <f>MONTH(R3842)&amp;"/"&amp;YEAR(R3842)</f>
        <v>1/1900</v>
      </c>
      <c r="AP3842" s="45" t="e">
        <f>WEEKNUM(R3842)-WEEKNUM(EOMONTH(R3842,-1)+1)+1</f>
        <v>#NUM!</v>
      </c>
      <c r="AQ3842" s="45">
        <f>IF(AU3842="S",IF(Q3842="1. Aceitou o programa",R3842-B3842,0),0)</f>
        <v>0</v>
      </c>
      <c r="AR3842" s="45">
        <f>IF(AU3842="S",IF(AND(S3842&lt;&gt;"",R3842&lt;&gt;""),S3842-R3842,0),0)</f>
        <v>0</v>
      </c>
      <c r="AS3842" s="45">
        <f>IF(AU3842="S",IF(Q3842="1. Aceitou o programa",IF(OR(X3842="Não se Aplica",X3842=""),IF(OR(W3842="Não se Aplica",W3842=""),0,W3842-V3842),AVERAGE(X3842-W3842,W3842-V3842)),0),0)</f>
        <v>0</v>
      </c>
      <c r="AT3842" s="45">
        <f>IF(AU3842="S",IF(AND(Q3842="1. Aceitou o programa",AB3842="Realizada"),IFERROR(IF(AA3842="",0,AA3842-R3842),0),0),0)</f>
        <v>0</v>
      </c>
      <c r="AU3842" s="45" t="str">
        <f>_xlfn.XLOOKUP(U3842,'Lista Suspensa'!$AA$20:$AA$23,'Lista Suspensa'!$AB$20:$AB$23,"N/A")</f>
        <v>S</v>
      </c>
    </row>
    <row r="3843" spans="1:47" ht="12" customHeight="1" x14ac:dyDescent="0.3">
      <c r="A3843" s="87" t="s">
        <v>47</v>
      </c>
      <c r="B3843" s="88">
        <v>46104</v>
      </c>
      <c r="C3843" s="89" t="s">
        <v>48</v>
      </c>
      <c r="D3843" s="89" t="s">
        <v>49</v>
      </c>
      <c r="E3843" s="189">
        <v>92722455</v>
      </c>
      <c r="F3843" s="197" t="s">
        <v>9412</v>
      </c>
      <c r="G3843" s="90">
        <v>33520448807</v>
      </c>
      <c r="H3843" s="91">
        <v>31413</v>
      </c>
      <c r="I3843" s="89"/>
      <c r="J3843" s="89" t="s">
        <v>84</v>
      </c>
      <c r="K3843" s="89" t="s">
        <v>52</v>
      </c>
      <c r="L3843" s="89" t="s">
        <v>85</v>
      </c>
      <c r="M3843" s="89" t="s">
        <v>2636</v>
      </c>
      <c r="N3843" s="89" t="s">
        <v>150</v>
      </c>
      <c r="O3843" s="92" t="s">
        <v>9413</v>
      </c>
      <c r="P3843" s="93" t="s">
        <v>57</v>
      </c>
      <c r="Q3843" s="110" t="s">
        <v>5322</v>
      </c>
      <c r="R3843" s="94"/>
      <c r="S3843" s="95">
        <v>46168</v>
      </c>
      <c r="T3843" s="95" t="s">
        <v>5203</v>
      </c>
      <c r="U3843" s="95" t="s">
        <v>1125</v>
      </c>
      <c r="V3843" s="91">
        <v>46156</v>
      </c>
      <c r="W3843" s="91">
        <v>46164</v>
      </c>
      <c r="X3843" s="91">
        <v>46168</v>
      </c>
      <c r="Y3843" s="96"/>
      <c r="Z3843" s="89"/>
      <c r="AA3843" s="95"/>
      <c r="AB3843" s="89"/>
      <c r="AC3843" s="109"/>
      <c r="AD3843" s="89"/>
      <c r="AE3843" s="89"/>
      <c r="AF3843" s="191"/>
      <c r="AG3843" s="194"/>
      <c r="AH3843" s="193"/>
      <c r="AI3843" s="97"/>
      <c r="AJ3843" s="97"/>
      <c r="AK3843" s="97"/>
      <c r="AL3843" s="45" t="s">
        <v>67</v>
      </c>
      <c r="AM3843" s="160" t="str">
        <f>MONTH(B3843)&amp;"/"&amp;YEAR(B3843)</f>
        <v>3/2026</v>
      </c>
      <c r="AN3843" s="45">
        <f>WEEKNUM(B3843)-WEEKNUM(EOMONTH(B3843,-1)+1)+1</f>
        <v>4</v>
      </c>
      <c r="AO3843" s="45" t="str">
        <f>MONTH(R3843)&amp;"/"&amp;YEAR(R3843)</f>
        <v>1/1900</v>
      </c>
      <c r="AP3843" s="45" t="e">
        <f>WEEKNUM(R3843)-WEEKNUM(EOMONTH(R3843,-1)+1)+1</f>
        <v>#NUM!</v>
      </c>
      <c r="AQ3843" s="45">
        <f>IF(AU3843="S",IF(Q3843="1. Aceitou o programa",R3843-B3843,0),0)</f>
        <v>0</v>
      </c>
      <c r="AR3843" s="45">
        <f>IF(AU3843="S",IF(AND(S3843&lt;&gt;"",R3843&lt;&gt;""),S3843-R3843,0),0)</f>
        <v>0</v>
      </c>
      <c r="AS3843" s="45">
        <f>IF(AU3843="S",IF(Q3843="1. Aceitou o programa",IF(OR(X3843="Não se Aplica",X3843=""),IF(OR(W3843="Não se Aplica",W3843=""),0,W3843-V3843),AVERAGE(X3843-W3843,W3843-V3843)),0),0)</f>
        <v>0</v>
      </c>
      <c r="AT3843" s="45">
        <f>IF(AU3843="S",IF(AND(Q3843="1. Aceitou o programa",AB3843="Realizada"),IFERROR(IF(AA3843="",0,AA3843-R3843),0),0),0)</f>
        <v>0</v>
      </c>
      <c r="AU3843" s="45" t="str">
        <f>_xlfn.XLOOKUP(U3843,'Lista Suspensa'!$AA$20:$AA$23,'Lista Suspensa'!$AB$20:$AB$23,"N/A")</f>
        <v>S</v>
      </c>
    </row>
    <row r="3844" spans="1:47" ht="12" customHeight="1" x14ac:dyDescent="0.3">
      <c r="A3844" s="87" t="s">
        <v>47</v>
      </c>
      <c r="B3844" s="88">
        <v>46104</v>
      </c>
      <c r="C3844" s="89" t="s">
        <v>48</v>
      </c>
      <c r="D3844" s="89" t="s">
        <v>49</v>
      </c>
      <c r="E3844" s="189">
        <v>92729263</v>
      </c>
      <c r="F3844" s="197" t="s">
        <v>9414</v>
      </c>
      <c r="G3844" s="90">
        <v>39196045809</v>
      </c>
      <c r="H3844" s="91">
        <v>32585</v>
      </c>
      <c r="I3844" s="89"/>
      <c r="J3844" s="89" t="s">
        <v>84</v>
      </c>
      <c r="K3844" s="89" t="s">
        <v>52</v>
      </c>
      <c r="L3844" s="89" t="s">
        <v>85</v>
      </c>
      <c r="M3844" s="89" t="s">
        <v>279</v>
      </c>
      <c r="N3844" s="89" t="s">
        <v>150</v>
      </c>
      <c r="O3844" s="92" t="s">
        <v>9415</v>
      </c>
      <c r="P3844" s="93" t="s">
        <v>57</v>
      </c>
      <c r="Q3844" s="110" t="s">
        <v>5322</v>
      </c>
      <c r="R3844" s="94"/>
      <c r="S3844" s="95">
        <v>46168</v>
      </c>
      <c r="T3844" s="95" t="s">
        <v>5203</v>
      </c>
      <c r="U3844" s="95" t="s">
        <v>1125</v>
      </c>
      <c r="V3844" s="91">
        <v>46156</v>
      </c>
      <c r="W3844" s="91">
        <v>46164</v>
      </c>
      <c r="X3844" s="91">
        <v>46168</v>
      </c>
      <c r="Y3844" s="96"/>
      <c r="Z3844" s="89"/>
      <c r="AA3844" s="95"/>
      <c r="AB3844" s="89"/>
      <c r="AC3844" s="109"/>
      <c r="AD3844" s="89"/>
      <c r="AE3844" s="89"/>
      <c r="AF3844" s="191"/>
      <c r="AG3844" s="194"/>
      <c r="AH3844" s="193"/>
      <c r="AI3844" s="97"/>
      <c r="AJ3844" s="97"/>
      <c r="AK3844" s="97"/>
      <c r="AL3844" s="45" t="s">
        <v>67</v>
      </c>
      <c r="AM3844" s="160" t="str">
        <f>MONTH(B3844)&amp;"/"&amp;YEAR(B3844)</f>
        <v>3/2026</v>
      </c>
      <c r="AN3844" s="45">
        <f>WEEKNUM(B3844)-WEEKNUM(EOMONTH(B3844,-1)+1)+1</f>
        <v>4</v>
      </c>
      <c r="AO3844" s="45" t="str">
        <f>MONTH(R3844)&amp;"/"&amp;YEAR(R3844)</f>
        <v>1/1900</v>
      </c>
      <c r="AP3844" s="45" t="e">
        <f>WEEKNUM(R3844)-WEEKNUM(EOMONTH(R3844,-1)+1)+1</f>
        <v>#NUM!</v>
      </c>
      <c r="AQ3844" s="45">
        <f>IF(AU3844="S",IF(Q3844="1. Aceitou o programa",R3844-B3844,0),0)</f>
        <v>0</v>
      </c>
      <c r="AR3844" s="45">
        <f>IF(AU3844="S",IF(AND(S3844&lt;&gt;"",R3844&lt;&gt;""),S3844-R3844,0),0)</f>
        <v>0</v>
      </c>
      <c r="AS3844" s="45">
        <f>IF(AU3844="S",IF(Q3844="1. Aceitou o programa",IF(OR(X3844="Não se Aplica",X3844=""),IF(OR(W3844="Não se Aplica",W3844=""),0,W3844-V3844),AVERAGE(X3844-W3844,W3844-V3844)),0),0)</f>
        <v>0</v>
      </c>
      <c r="AT3844" s="45">
        <f>IF(AU3844="S",IF(AND(Q3844="1. Aceitou o programa",AB3844="Realizada"),IFERROR(IF(AA3844="",0,AA3844-R3844),0),0),0)</f>
        <v>0</v>
      </c>
      <c r="AU3844" s="45" t="str">
        <f>_xlfn.XLOOKUP(U3844,'Lista Suspensa'!$AA$20:$AA$23,'Lista Suspensa'!$AB$20:$AB$23,"N/A")</f>
        <v>S</v>
      </c>
    </row>
    <row r="3845" spans="1:47" ht="12" customHeight="1" x14ac:dyDescent="0.3">
      <c r="A3845" s="87" t="s">
        <v>47</v>
      </c>
      <c r="B3845" s="88">
        <v>46104</v>
      </c>
      <c r="C3845" s="89" t="s">
        <v>48</v>
      </c>
      <c r="D3845" s="89" t="s">
        <v>49</v>
      </c>
      <c r="E3845" s="189">
        <v>92885369</v>
      </c>
      <c r="F3845" s="197" t="s">
        <v>9416</v>
      </c>
      <c r="G3845" s="90">
        <v>38678099844</v>
      </c>
      <c r="H3845" s="91">
        <v>32858</v>
      </c>
      <c r="I3845" s="89"/>
      <c r="J3845" s="89" t="s">
        <v>51</v>
      </c>
      <c r="K3845" s="89" t="s">
        <v>52</v>
      </c>
      <c r="L3845" s="89" t="s">
        <v>85</v>
      </c>
      <c r="M3845" s="89" t="s">
        <v>1867</v>
      </c>
      <c r="N3845" s="89" t="s">
        <v>150</v>
      </c>
      <c r="O3845" s="92" t="s">
        <v>9417</v>
      </c>
      <c r="P3845" s="93" t="s">
        <v>57</v>
      </c>
      <c r="Q3845" s="110" t="s">
        <v>5322</v>
      </c>
      <c r="R3845" s="94"/>
      <c r="S3845" s="95">
        <v>46168</v>
      </c>
      <c r="T3845" s="95" t="s">
        <v>5203</v>
      </c>
      <c r="U3845" s="95" t="s">
        <v>1125</v>
      </c>
      <c r="V3845" s="91">
        <v>46156</v>
      </c>
      <c r="W3845" s="91">
        <v>46164</v>
      </c>
      <c r="X3845" s="91">
        <v>46168</v>
      </c>
      <c r="Y3845" s="96"/>
      <c r="Z3845" s="89"/>
      <c r="AA3845" s="95"/>
      <c r="AB3845" s="89"/>
      <c r="AC3845" s="109"/>
      <c r="AD3845" s="89"/>
      <c r="AE3845" s="89"/>
      <c r="AF3845" s="191"/>
      <c r="AG3845" s="194"/>
      <c r="AH3845" s="193"/>
      <c r="AI3845" s="97"/>
      <c r="AJ3845" s="97"/>
      <c r="AK3845" s="97"/>
      <c r="AL3845" s="45" t="s">
        <v>67</v>
      </c>
      <c r="AM3845" s="160" t="str">
        <f>MONTH(B3845)&amp;"/"&amp;YEAR(B3845)</f>
        <v>3/2026</v>
      </c>
      <c r="AN3845" s="45">
        <f>WEEKNUM(B3845)-WEEKNUM(EOMONTH(B3845,-1)+1)+1</f>
        <v>4</v>
      </c>
      <c r="AO3845" s="45" t="str">
        <f>MONTH(R3845)&amp;"/"&amp;YEAR(R3845)</f>
        <v>1/1900</v>
      </c>
      <c r="AP3845" s="45" t="e">
        <f>WEEKNUM(R3845)-WEEKNUM(EOMONTH(R3845,-1)+1)+1</f>
        <v>#NUM!</v>
      </c>
      <c r="AQ3845" s="45">
        <f>IF(AU3845="S",IF(Q3845="1. Aceitou o programa",R3845-B3845,0),0)</f>
        <v>0</v>
      </c>
      <c r="AR3845" s="45">
        <f>IF(AU3845="S",IF(AND(S3845&lt;&gt;"",R3845&lt;&gt;""),S3845-R3845,0),0)</f>
        <v>0</v>
      </c>
      <c r="AS3845" s="45">
        <f>IF(AU3845="S",IF(Q3845="1. Aceitou o programa",IF(OR(X3845="Não se Aplica",X3845=""),IF(OR(W3845="Não se Aplica",W3845=""),0,W3845-V3845),AVERAGE(X3845-W3845,W3845-V3845)),0),0)</f>
        <v>0</v>
      </c>
      <c r="AT3845" s="45">
        <f>IF(AU3845="S",IF(AND(Q3845="1. Aceitou o programa",AB3845="Realizada"),IFERROR(IF(AA3845="",0,AA3845-R3845),0),0),0)</f>
        <v>0</v>
      </c>
      <c r="AU3845" s="45" t="str">
        <f>_xlfn.XLOOKUP(U3845,'Lista Suspensa'!$AA$20:$AA$23,'Lista Suspensa'!$AB$20:$AB$23,"N/A")</f>
        <v>S</v>
      </c>
    </row>
    <row r="3846" spans="1:47" ht="12" customHeight="1" x14ac:dyDescent="0.3">
      <c r="A3846" s="87" t="s">
        <v>47</v>
      </c>
      <c r="B3846" s="88">
        <v>46104</v>
      </c>
      <c r="C3846" s="89" t="s">
        <v>48</v>
      </c>
      <c r="D3846" s="89" t="s">
        <v>49</v>
      </c>
      <c r="E3846" s="189">
        <v>92758281</v>
      </c>
      <c r="F3846" s="197" t="s">
        <v>9418</v>
      </c>
      <c r="G3846" s="90">
        <v>14234304760</v>
      </c>
      <c r="H3846" s="91">
        <v>33708</v>
      </c>
      <c r="I3846" s="89"/>
      <c r="J3846" s="89" t="s">
        <v>51</v>
      </c>
      <c r="K3846" s="89" t="s">
        <v>76</v>
      </c>
      <c r="L3846" s="89" t="s">
        <v>95</v>
      </c>
      <c r="M3846" s="89" t="s">
        <v>222</v>
      </c>
      <c r="N3846" s="89" t="s">
        <v>331</v>
      </c>
      <c r="O3846" s="92" t="s">
        <v>9419</v>
      </c>
      <c r="P3846" s="93" t="s">
        <v>57</v>
      </c>
      <c r="Q3846" s="110" t="s">
        <v>5322</v>
      </c>
      <c r="R3846" s="94"/>
      <c r="S3846" s="95">
        <v>46168</v>
      </c>
      <c r="T3846" s="95" t="s">
        <v>5203</v>
      </c>
      <c r="U3846" s="95" t="s">
        <v>1125</v>
      </c>
      <c r="V3846" s="91">
        <v>46156</v>
      </c>
      <c r="W3846" s="91">
        <v>46164</v>
      </c>
      <c r="X3846" s="91">
        <v>46168</v>
      </c>
      <c r="Y3846" s="96"/>
      <c r="Z3846" s="89"/>
      <c r="AA3846" s="95"/>
      <c r="AB3846" s="89"/>
      <c r="AC3846" s="109"/>
      <c r="AD3846" s="89"/>
      <c r="AE3846" s="89"/>
      <c r="AF3846" s="191"/>
      <c r="AG3846" s="194"/>
      <c r="AH3846" s="193"/>
      <c r="AI3846" s="97"/>
      <c r="AJ3846" s="97"/>
      <c r="AK3846" s="97"/>
      <c r="AL3846" s="45" t="s">
        <v>67</v>
      </c>
      <c r="AM3846" s="160" t="str">
        <f>MONTH(B3846)&amp;"/"&amp;YEAR(B3846)</f>
        <v>3/2026</v>
      </c>
      <c r="AN3846" s="45">
        <f>WEEKNUM(B3846)-WEEKNUM(EOMONTH(B3846,-1)+1)+1</f>
        <v>4</v>
      </c>
      <c r="AO3846" s="45" t="str">
        <f>MONTH(R3846)&amp;"/"&amp;YEAR(R3846)</f>
        <v>1/1900</v>
      </c>
      <c r="AP3846" s="45" t="e">
        <f>WEEKNUM(R3846)-WEEKNUM(EOMONTH(R3846,-1)+1)+1</f>
        <v>#NUM!</v>
      </c>
      <c r="AQ3846" s="45">
        <f>IF(AU3846="S",IF(Q3846="1. Aceitou o programa",R3846-B3846,0),0)</f>
        <v>0</v>
      </c>
      <c r="AR3846" s="45">
        <f>IF(AU3846="S",IF(AND(S3846&lt;&gt;"",R3846&lt;&gt;""),S3846-R3846,0),0)</f>
        <v>0</v>
      </c>
      <c r="AS3846" s="45">
        <f>IF(AU3846="S",IF(Q3846="1. Aceitou o programa",IF(OR(X3846="Não se Aplica",X3846=""),IF(OR(W3846="Não se Aplica",W3846=""),0,W3846-V3846),AVERAGE(X3846-W3846,W3846-V3846)),0),0)</f>
        <v>0</v>
      </c>
      <c r="AT3846" s="45">
        <f>IF(AU3846="S",IF(AND(Q3846="1. Aceitou o programa",AB3846="Realizada"),IFERROR(IF(AA3846="",0,AA3846-R3846),0),0),0)</f>
        <v>0</v>
      </c>
      <c r="AU3846" s="45" t="str">
        <f>_xlfn.XLOOKUP(U3846,'Lista Suspensa'!$AA$20:$AA$23,'Lista Suspensa'!$AB$20:$AB$23,"N/A")</f>
        <v>S</v>
      </c>
    </row>
    <row r="3847" spans="1:47" ht="12" customHeight="1" x14ac:dyDescent="0.3">
      <c r="A3847" s="87" t="s">
        <v>47</v>
      </c>
      <c r="B3847" s="88">
        <v>46104</v>
      </c>
      <c r="C3847" s="89" t="s">
        <v>48</v>
      </c>
      <c r="D3847" s="89" t="s">
        <v>49</v>
      </c>
      <c r="E3847" s="189">
        <v>92770226</v>
      </c>
      <c r="F3847" s="197" t="s">
        <v>9420</v>
      </c>
      <c r="G3847" s="90">
        <v>32412749850</v>
      </c>
      <c r="H3847" s="91">
        <v>30730</v>
      </c>
      <c r="I3847" s="89"/>
      <c r="J3847" s="89" t="s">
        <v>51</v>
      </c>
      <c r="K3847" s="89" t="s">
        <v>52</v>
      </c>
      <c r="L3847" s="89" t="s">
        <v>53</v>
      </c>
      <c r="M3847" s="89" t="s">
        <v>1367</v>
      </c>
      <c r="N3847" s="89" t="s">
        <v>176</v>
      </c>
      <c r="O3847" s="92" t="s">
        <v>9421</v>
      </c>
      <c r="P3847" s="93" t="s">
        <v>57</v>
      </c>
      <c r="Q3847" s="110" t="s">
        <v>5322</v>
      </c>
      <c r="R3847" s="94"/>
      <c r="S3847" s="95">
        <v>46168</v>
      </c>
      <c r="T3847" s="95" t="s">
        <v>5203</v>
      </c>
      <c r="U3847" s="95" t="s">
        <v>1125</v>
      </c>
      <c r="V3847" s="91">
        <v>46156</v>
      </c>
      <c r="W3847" s="91">
        <v>46164</v>
      </c>
      <c r="X3847" s="91">
        <v>46168</v>
      </c>
      <c r="Y3847" s="96"/>
      <c r="Z3847" s="89"/>
      <c r="AA3847" s="95"/>
      <c r="AB3847" s="89"/>
      <c r="AC3847" s="109"/>
      <c r="AD3847" s="89"/>
      <c r="AE3847" s="89"/>
      <c r="AF3847" s="191"/>
      <c r="AG3847" s="194"/>
      <c r="AH3847" s="193"/>
      <c r="AI3847" s="97"/>
      <c r="AJ3847" s="97"/>
      <c r="AK3847" s="97"/>
      <c r="AL3847" s="45" t="s">
        <v>67</v>
      </c>
      <c r="AM3847" s="160" t="str">
        <f>MONTH(B3847)&amp;"/"&amp;YEAR(B3847)</f>
        <v>3/2026</v>
      </c>
      <c r="AN3847" s="45">
        <f>WEEKNUM(B3847)-WEEKNUM(EOMONTH(B3847,-1)+1)+1</f>
        <v>4</v>
      </c>
      <c r="AO3847" s="45" t="str">
        <f>MONTH(R3847)&amp;"/"&amp;YEAR(R3847)</f>
        <v>1/1900</v>
      </c>
      <c r="AP3847" s="45" t="e">
        <f>WEEKNUM(R3847)-WEEKNUM(EOMONTH(R3847,-1)+1)+1</f>
        <v>#NUM!</v>
      </c>
      <c r="AQ3847" s="45">
        <f>IF(AU3847="S",IF(Q3847="1. Aceitou o programa",R3847-B3847,0),0)</f>
        <v>0</v>
      </c>
      <c r="AR3847" s="45">
        <f>IF(AU3847="S",IF(AND(S3847&lt;&gt;"",R3847&lt;&gt;""),S3847-R3847,0),0)</f>
        <v>0</v>
      </c>
      <c r="AS3847" s="45">
        <f>IF(AU3847="S",IF(Q3847="1. Aceitou o programa",IF(OR(X3847="Não se Aplica",X3847=""),IF(OR(W3847="Não se Aplica",W3847=""),0,W3847-V3847),AVERAGE(X3847-W3847,W3847-V3847)),0),0)</f>
        <v>0</v>
      </c>
      <c r="AT3847" s="45">
        <f>IF(AU3847="S",IF(AND(Q3847="1. Aceitou o programa",AB3847="Realizada"),IFERROR(IF(AA3847="",0,AA3847-R3847),0),0),0)</f>
        <v>0</v>
      </c>
      <c r="AU3847" s="45" t="str">
        <f>_xlfn.XLOOKUP(U3847,'Lista Suspensa'!$AA$20:$AA$23,'Lista Suspensa'!$AB$20:$AB$23,"N/A")</f>
        <v>S</v>
      </c>
    </row>
    <row r="3848" spans="1:47" ht="12" customHeight="1" x14ac:dyDescent="0.3">
      <c r="A3848" s="87" t="s">
        <v>47</v>
      </c>
      <c r="B3848" s="88">
        <v>46104</v>
      </c>
      <c r="C3848" s="89" t="s">
        <v>48</v>
      </c>
      <c r="D3848" s="89" t="s">
        <v>49</v>
      </c>
      <c r="E3848" s="189">
        <v>92845664</v>
      </c>
      <c r="F3848" s="197" t="s">
        <v>9422</v>
      </c>
      <c r="G3848" s="90">
        <v>3764226706</v>
      </c>
      <c r="H3848" s="91">
        <v>27121</v>
      </c>
      <c r="I3848" s="89"/>
      <c r="J3848" s="89" t="s">
        <v>51</v>
      </c>
      <c r="K3848" s="89" t="s">
        <v>76</v>
      </c>
      <c r="L3848" s="89" t="s">
        <v>95</v>
      </c>
      <c r="M3848" s="89" t="s">
        <v>106</v>
      </c>
      <c r="N3848" s="89" t="s">
        <v>197</v>
      </c>
      <c r="O3848" s="92" t="s">
        <v>9423</v>
      </c>
      <c r="P3848" s="93" t="s">
        <v>57</v>
      </c>
      <c r="Q3848" s="110" t="s">
        <v>5322</v>
      </c>
      <c r="R3848" s="94"/>
      <c r="S3848" s="95">
        <v>46168</v>
      </c>
      <c r="T3848" s="95" t="s">
        <v>5203</v>
      </c>
      <c r="U3848" s="95" t="s">
        <v>1125</v>
      </c>
      <c r="V3848" s="91">
        <v>46156</v>
      </c>
      <c r="W3848" s="91">
        <v>46164</v>
      </c>
      <c r="X3848" s="91">
        <v>46168</v>
      </c>
      <c r="Y3848" s="96"/>
      <c r="Z3848" s="89"/>
      <c r="AA3848" s="95"/>
      <c r="AB3848" s="89"/>
      <c r="AC3848" s="109"/>
      <c r="AD3848" s="89"/>
      <c r="AE3848" s="89"/>
      <c r="AF3848" s="191"/>
      <c r="AG3848" s="194"/>
      <c r="AH3848" s="193"/>
      <c r="AI3848" s="97"/>
      <c r="AJ3848" s="97"/>
      <c r="AK3848" s="97"/>
      <c r="AL3848" s="45" t="s">
        <v>67</v>
      </c>
      <c r="AM3848" s="160" t="str">
        <f>MONTH(B3848)&amp;"/"&amp;YEAR(B3848)</f>
        <v>3/2026</v>
      </c>
      <c r="AN3848" s="45">
        <f>WEEKNUM(B3848)-WEEKNUM(EOMONTH(B3848,-1)+1)+1</f>
        <v>4</v>
      </c>
      <c r="AO3848" s="45" t="str">
        <f>MONTH(R3848)&amp;"/"&amp;YEAR(R3848)</f>
        <v>1/1900</v>
      </c>
      <c r="AP3848" s="45" t="e">
        <f>WEEKNUM(R3848)-WEEKNUM(EOMONTH(R3848,-1)+1)+1</f>
        <v>#NUM!</v>
      </c>
      <c r="AQ3848" s="45">
        <f>IF(AU3848="S",IF(Q3848="1. Aceitou o programa",R3848-B3848,0),0)</f>
        <v>0</v>
      </c>
      <c r="AR3848" s="45">
        <f>IF(AU3848="S",IF(AND(S3848&lt;&gt;"",R3848&lt;&gt;""),S3848-R3848,0),0)</f>
        <v>0</v>
      </c>
      <c r="AS3848" s="45">
        <f>IF(AU3848="S",IF(Q3848="1. Aceitou o programa",IF(OR(X3848="Não se Aplica",X3848=""),IF(OR(W3848="Não se Aplica",W3848=""),0,W3848-V3848),AVERAGE(X3848-W3848,W3848-V3848)),0),0)</f>
        <v>0</v>
      </c>
      <c r="AT3848" s="45">
        <f>IF(AU3848="S",IF(AND(Q3848="1. Aceitou o programa",AB3848="Realizada"),IFERROR(IF(AA3848="",0,AA3848-R3848),0),0),0)</f>
        <v>0</v>
      </c>
      <c r="AU3848" s="45" t="str">
        <f>_xlfn.XLOOKUP(U3848,'Lista Suspensa'!$AA$20:$AA$23,'Lista Suspensa'!$AB$20:$AB$23,"N/A")</f>
        <v>S</v>
      </c>
    </row>
    <row r="3849" spans="1:47" ht="12" customHeight="1" x14ac:dyDescent="0.3">
      <c r="A3849" s="87" t="s">
        <v>47</v>
      </c>
      <c r="B3849" s="88">
        <v>46104</v>
      </c>
      <c r="C3849" s="89" t="s">
        <v>48</v>
      </c>
      <c r="D3849" s="89" t="s">
        <v>49</v>
      </c>
      <c r="E3849" s="189">
        <v>93617903</v>
      </c>
      <c r="F3849" s="197" t="s">
        <v>9424</v>
      </c>
      <c r="G3849" s="90">
        <v>30215276809</v>
      </c>
      <c r="H3849" s="91">
        <v>30107</v>
      </c>
      <c r="I3849" s="89"/>
      <c r="J3849" s="89" t="s">
        <v>51</v>
      </c>
      <c r="K3849" s="89" t="s">
        <v>52</v>
      </c>
      <c r="L3849" s="89" t="s">
        <v>85</v>
      </c>
      <c r="M3849" s="89" t="s">
        <v>9425</v>
      </c>
      <c r="N3849" s="89" t="s">
        <v>137</v>
      </c>
      <c r="O3849" s="92" t="s">
        <v>9426</v>
      </c>
      <c r="P3849" s="93" t="s">
        <v>57</v>
      </c>
      <c r="Q3849" s="110" t="s">
        <v>5322</v>
      </c>
      <c r="R3849" s="94"/>
      <c r="S3849" s="95">
        <v>46168</v>
      </c>
      <c r="T3849" s="95" t="s">
        <v>5203</v>
      </c>
      <c r="U3849" s="95" t="s">
        <v>1125</v>
      </c>
      <c r="V3849" s="91">
        <v>46156</v>
      </c>
      <c r="W3849" s="91">
        <v>46164</v>
      </c>
      <c r="X3849" s="91">
        <v>46168</v>
      </c>
      <c r="Y3849" s="96"/>
      <c r="Z3849" s="89"/>
      <c r="AA3849" s="95"/>
      <c r="AB3849" s="89"/>
      <c r="AC3849" s="109"/>
      <c r="AD3849" s="89"/>
      <c r="AE3849" s="89"/>
      <c r="AF3849" s="191"/>
      <c r="AG3849" s="194"/>
      <c r="AH3849" s="193"/>
      <c r="AI3849" s="97"/>
      <c r="AJ3849" s="97"/>
      <c r="AK3849" s="97"/>
      <c r="AL3849" s="45" t="s">
        <v>67</v>
      </c>
      <c r="AM3849" s="160" t="str">
        <f>MONTH(B3849)&amp;"/"&amp;YEAR(B3849)</f>
        <v>3/2026</v>
      </c>
      <c r="AN3849" s="45">
        <f>WEEKNUM(B3849)-WEEKNUM(EOMONTH(B3849,-1)+1)+1</f>
        <v>4</v>
      </c>
      <c r="AO3849" s="45" t="str">
        <f>MONTH(R3849)&amp;"/"&amp;YEAR(R3849)</f>
        <v>1/1900</v>
      </c>
      <c r="AP3849" s="45" t="e">
        <f>WEEKNUM(R3849)-WEEKNUM(EOMONTH(R3849,-1)+1)+1</f>
        <v>#NUM!</v>
      </c>
      <c r="AQ3849" s="45">
        <f>IF(AU3849="S",IF(Q3849="1. Aceitou o programa",R3849-B3849,0),0)</f>
        <v>0</v>
      </c>
      <c r="AR3849" s="45">
        <f>IF(AU3849="S",IF(AND(S3849&lt;&gt;"",R3849&lt;&gt;""),S3849-R3849,0),0)</f>
        <v>0</v>
      </c>
      <c r="AS3849" s="45">
        <f>IF(AU3849="S",IF(Q3849="1. Aceitou o programa",IF(OR(X3849="Não se Aplica",X3849=""),IF(OR(W3849="Não se Aplica",W3849=""),0,W3849-V3849),AVERAGE(X3849-W3849,W3849-V3849)),0),0)</f>
        <v>0</v>
      </c>
      <c r="AT3849" s="45">
        <f>IF(AU3849="S",IF(AND(Q3849="1. Aceitou o programa",AB3849="Realizada"),IFERROR(IF(AA3849="",0,AA3849-R3849),0),0),0)</f>
        <v>0</v>
      </c>
      <c r="AU3849" s="45" t="str">
        <f>_xlfn.XLOOKUP(U3849,'Lista Suspensa'!$AA$20:$AA$23,'Lista Suspensa'!$AB$20:$AB$23,"N/A")</f>
        <v>S</v>
      </c>
    </row>
    <row r="3850" spans="1:47" ht="12" customHeight="1" x14ac:dyDescent="0.3">
      <c r="A3850" s="87" t="s">
        <v>47</v>
      </c>
      <c r="B3850" s="88">
        <v>46104</v>
      </c>
      <c r="C3850" s="89" t="s">
        <v>48</v>
      </c>
      <c r="D3850" s="89" t="s">
        <v>49</v>
      </c>
      <c r="E3850" s="189">
        <v>92840811</v>
      </c>
      <c r="F3850" s="197" t="s">
        <v>9427</v>
      </c>
      <c r="G3850" s="90">
        <v>45575823890</v>
      </c>
      <c r="H3850" s="91">
        <v>34795</v>
      </c>
      <c r="I3850" s="89"/>
      <c r="J3850" s="89" t="s">
        <v>51</v>
      </c>
      <c r="K3850" s="89" t="s">
        <v>52</v>
      </c>
      <c r="L3850" s="89" t="s">
        <v>85</v>
      </c>
      <c r="M3850" s="89" t="s">
        <v>363</v>
      </c>
      <c r="N3850" s="89" t="s">
        <v>4188</v>
      </c>
      <c r="O3850" s="92" t="s">
        <v>9428</v>
      </c>
      <c r="P3850" s="93" t="s">
        <v>57</v>
      </c>
      <c r="Q3850" s="110" t="s">
        <v>5322</v>
      </c>
      <c r="R3850" s="94"/>
      <c r="S3850" s="95">
        <v>46168</v>
      </c>
      <c r="T3850" s="95" t="s">
        <v>5203</v>
      </c>
      <c r="U3850" s="95" t="s">
        <v>1125</v>
      </c>
      <c r="V3850" s="91">
        <v>46156</v>
      </c>
      <c r="W3850" s="91">
        <v>46164</v>
      </c>
      <c r="X3850" s="91">
        <v>46168</v>
      </c>
      <c r="Y3850" s="96"/>
      <c r="Z3850" s="89"/>
      <c r="AA3850" s="95"/>
      <c r="AB3850" s="89"/>
      <c r="AC3850" s="109"/>
      <c r="AD3850" s="89"/>
      <c r="AE3850" s="89"/>
      <c r="AF3850" s="191"/>
      <c r="AG3850" s="194"/>
      <c r="AH3850" s="193"/>
      <c r="AI3850" s="97"/>
      <c r="AJ3850" s="97"/>
      <c r="AK3850" s="97"/>
      <c r="AL3850" s="45" t="s">
        <v>67</v>
      </c>
      <c r="AM3850" s="160" t="str">
        <f>MONTH(B3850)&amp;"/"&amp;YEAR(B3850)</f>
        <v>3/2026</v>
      </c>
      <c r="AN3850" s="45">
        <f>WEEKNUM(B3850)-WEEKNUM(EOMONTH(B3850,-1)+1)+1</f>
        <v>4</v>
      </c>
      <c r="AO3850" s="45" t="str">
        <f>MONTH(R3850)&amp;"/"&amp;YEAR(R3850)</f>
        <v>1/1900</v>
      </c>
      <c r="AP3850" s="45" t="e">
        <f>WEEKNUM(R3850)-WEEKNUM(EOMONTH(R3850,-1)+1)+1</f>
        <v>#NUM!</v>
      </c>
      <c r="AQ3850" s="45">
        <f>IF(AU3850="S",IF(Q3850="1. Aceitou o programa",R3850-B3850,0),0)</f>
        <v>0</v>
      </c>
      <c r="AR3850" s="45">
        <f>IF(AU3850="S",IF(AND(S3850&lt;&gt;"",R3850&lt;&gt;""),S3850-R3850,0),0)</f>
        <v>0</v>
      </c>
      <c r="AS3850" s="45">
        <f>IF(AU3850="S",IF(Q3850="1. Aceitou o programa",IF(OR(X3850="Não se Aplica",X3850=""),IF(OR(W3850="Não se Aplica",W3850=""),0,W3850-V3850),AVERAGE(X3850-W3850,W3850-V3850)),0),0)</f>
        <v>0</v>
      </c>
      <c r="AT3850" s="45">
        <f>IF(AU3850="S",IF(AND(Q3850="1. Aceitou o programa",AB3850="Realizada"),IFERROR(IF(AA3850="",0,AA3850-R3850),0),0),0)</f>
        <v>0</v>
      </c>
      <c r="AU3850" s="45" t="str">
        <f>_xlfn.XLOOKUP(U3850,'Lista Suspensa'!$AA$20:$AA$23,'Lista Suspensa'!$AB$20:$AB$23,"N/A")</f>
        <v>S</v>
      </c>
    </row>
    <row r="3851" spans="1:47" ht="12" customHeight="1" x14ac:dyDescent="0.3">
      <c r="A3851" s="87" t="s">
        <v>47</v>
      </c>
      <c r="B3851" s="88">
        <v>46104</v>
      </c>
      <c r="C3851" s="89" t="s">
        <v>48</v>
      </c>
      <c r="D3851" s="89" t="s">
        <v>49</v>
      </c>
      <c r="E3851" s="189">
        <v>92863104</v>
      </c>
      <c r="F3851" s="197" t="s">
        <v>9429</v>
      </c>
      <c r="G3851" s="90">
        <v>43751621806</v>
      </c>
      <c r="H3851" s="91">
        <v>34260</v>
      </c>
      <c r="I3851" s="89"/>
      <c r="J3851" s="89" t="s">
        <v>51</v>
      </c>
      <c r="K3851" s="89" t="s">
        <v>52</v>
      </c>
      <c r="L3851" s="89" t="s">
        <v>85</v>
      </c>
      <c r="M3851" s="89" t="s">
        <v>118</v>
      </c>
      <c r="N3851" s="89" t="s">
        <v>449</v>
      </c>
      <c r="O3851" s="92" t="s">
        <v>9430</v>
      </c>
      <c r="P3851" s="93" t="s">
        <v>57</v>
      </c>
      <c r="Q3851" s="110" t="s">
        <v>5322</v>
      </c>
      <c r="R3851" s="94"/>
      <c r="S3851" s="95">
        <v>46168</v>
      </c>
      <c r="T3851" s="95" t="s">
        <v>5203</v>
      </c>
      <c r="U3851" s="95" t="s">
        <v>1125</v>
      </c>
      <c r="V3851" s="91">
        <v>46156</v>
      </c>
      <c r="W3851" s="91">
        <v>46164</v>
      </c>
      <c r="X3851" s="91">
        <v>46168</v>
      </c>
      <c r="Y3851" s="96"/>
      <c r="Z3851" s="89"/>
      <c r="AA3851" s="95"/>
      <c r="AB3851" s="89"/>
      <c r="AC3851" s="109"/>
      <c r="AD3851" s="89"/>
      <c r="AE3851" s="89"/>
      <c r="AF3851" s="191"/>
      <c r="AG3851" s="194"/>
      <c r="AH3851" s="193"/>
      <c r="AI3851" s="97"/>
      <c r="AJ3851" s="97"/>
      <c r="AK3851" s="97"/>
      <c r="AL3851" s="45" t="s">
        <v>67</v>
      </c>
      <c r="AM3851" s="160" t="str">
        <f>MONTH(B3851)&amp;"/"&amp;YEAR(B3851)</f>
        <v>3/2026</v>
      </c>
      <c r="AN3851" s="45">
        <f>WEEKNUM(B3851)-WEEKNUM(EOMONTH(B3851,-1)+1)+1</f>
        <v>4</v>
      </c>
      <c r="AO3851" s="45" t="str">
        <f>MONTH(R3851)&amp;"/"&amp;YEAR(R3851)</f>
        <v>1/1900</v>
      </c>
      <c r="AP3851" s="45" t="e">
        <f>WEEKNUM(R3851)-WEEKNUM(EOMONTH(R3851,-1)+1)+1</f>
        <v>#NUM!</v>
      </c>
      <c r="AQ3851" s="45">
        <f>IF(AU3851="S",IF(Q3851="1. Aceitou o programa",R3851-B3851,0),0)</f>
        <v>0</v>
      </c>
      <c r="AR3851" s="45">
        <f>IF(AU3851="S",IF(AND(S3851&lt;&gt;"",R3851&lt;&gt;""),S3851-R3851,0),0)</f>
        <v>0</v>
      </c>
      <c r="AS3851" s="45">
        <f>IF(AU3851="S",IF(Q3851="1. Aceitou o programa",IF(OR(X3851="Não se Aplica",X3851=""),IF(OR(W3851="Não se Aplica",W3851=""),0,W3851-V3851),AVERAGE(X3851-W3851,W3851-V3851)),0),0)</f>
        <v>0</v>
      </c>
      <c r="AT3851" s="45">
        <f>IF(AU3851="S",IF(AND(Q3851="1. Aceitou o programa",AB3851="Realizada"),IFERROR(IF(AA3851="",0,AA3851-R3851),0),0),0)</f>
        <v>0</v>
      </c>
      <c r="AU3851" s="45" t="str">
        <f>_xlfn.XLOOKUP(U3851,'Lista Suspensa'!$AA$20:$AA$23,'Lista Suspensa'!$AB$20:$AB$23,"N/A")</f>
        <v>S</v>
      </c>
    </row>
    <row r="3852" spans="1:47" ht="12" customHeight="1" x14ac:dyDescent="0.3">
      <c r="A3852" s="87" t="s">
        <v>47</v>
      </c>
      <c r="B3852" s="88">
        <v>46104</v>
      </c>
      <c r="C3852" s="89" t="s">
        <v>48</v>
      </c>
      <c r="D3852" s="89" t="s">
        <v>49</v>
      </c>
      <c r="E3852" s="189">
        <v>92863027</v>
      </c>
      <c r="F3852" s="197" t="s">
        <v>9431</v>
      </c>
      <c r="G3852" s="90">
        <v>21948169843</v>
      </c>
      <c r="H3852" s="91">
        <v>29718</v>
      </c>
      <c r="I3852" s="89"/>
      <c r="J3852" s="89" t="s">
        <v>51</v>
      </c>
      <c r="K3852" s="89" t="s">
        <v>52</v>
      </c>
      <c r="L3852" s="89" t="s">
        <v>53</v>
      </c>
      <c r="M3852" s="89" t="s">
        <v>7537</v>
      </c>
      <c r="N3852" s="89" t="s">
        <v>449</v>
      </c>
      <c r="O3852" s="92" t="s">
        <v>9432</v>
      </c>
      <c r="P3852" s="93" t="s">
        <v>57</v>
      </c>
      <c r="Q3852" s="110" t="s">
        <v>5322</v>
      </c>
      <c r="R3852" s="94"/>
      <c r="S3852" s="95">
        <v>46168</v>
      </c>
      <c r="T3852" s="95" t="s">
        <v>5203</v>
      </c>
      <c r="U3852" s="95" t="s">
        <v>1125</v>
      </c>
      <c r="V3852" s="91">
        <v>46156</v>
      </c>
      <c r="W3852" s="91">
        <v>46164</v>
      </c>
      <c r="X3852" s="91">
        <v>46168</v>
      </c>
      <c r="Y3852" s="96"/>
      <c r="Z3852" s="89"/>
      <c r="AA3852" s="95"/>
      <c r="AB3852" s="89"/>
      <c r="AC3852" s="109"/>
      <c r="AD3852" s="89"/>
      <c r="AE3852" s="89"/>
      <c r="AF3852" s="191"/>
      <c r="AG3852" s="194"/>
      <c r="AH3852" s="193"/>
      <c r="AI3852" s="97"/>
      <c r="AJ3852" s="97"/>
      <c r="AK3852" s="97"/>
      <c r="AL3852" s="45" t="s">
        <v>67</v>
      </c>
      <c r="AM3852" s="160" t="str">
        <f>MONTH(B3852)&amp;"/"&amp;YEAR(B3852)</f>
        <v>3/2026</v>
      </c>
      <c r="AN3852" s="45">
        <f>WEEKNUM(B3852)-WEEKNUM(EOMONTH(B3852,-1)+1)+1</f>
        <v>4</v>
      </c>
      <c r="AO3852" s="45" t="str">
        <f>MONTH(R3852)&amp;"/"&amp;YEAR(R3852)</f>
        <v>1/1900</v>
      </c>
      <c r="AP3852" s="45" t="e">
        <f>WEEKNUM(R3852)-WEEKNUM(EOMONTH(R3852,-1)+1)+1</f>
        <v>#NUM!</v>
      </c>
      <c r="AQ3852" s="45">
        <f>IF(AU3852="S",IF(Q3852="1. Aceitou o programa",R3852-B3852,0),0)</f>
        <v>0</v>
      </c>
      <c r="AR3852" s="45">
        <f>IF(AU3852="S",IF(AND(S3852&lt;&gt;"",R3852&lt;&gt;""),S3852-R3852,0),0)</f>
        <v>0</v>
      </c>
      <c r="AS3852" s="45">
        <f>IF(AU3852="S",IF(Q3852="1. Aceitou o programa",IF(OR(X3852="Não se Aplica",X3852=""),IF(OR(W3852="Não se Aplica",W3852=""),0,W3852-V3852),AVERAGE(X3852-W3852,W3852-V3852)),0),0)</f>
        <v>0</v>
      </c>
      <c r="AT3852" s="45">
        <f>IF(AU3852="S",IF(AND(Q3852="1. Aceitou o programa",AB3852="Realizada"),IFERROR(IF(AA3852="",0,AA3852-R3852),0),0),0)</f>
        <v>0</v>
      </c>
      <c r="AU3852" s="45" t="str">
        <f>_xlfn.XLOOKUP(U3852,'Lista Suspensa'!$AA$20:$AA$23,'Lista Suspensa'!$AB$20:$AB$23,"N/A")</f>
        <v>S</v>
      </c>
    </row>
    <row r="3853" spans="1:47" ht="12" customHeight="1" x14ac:dyDescent="0.3">
      <c r="A3853" s="87" t="s">
        <v>47</v>
      </c>
      <c r="B3853" s="88">
        <v>46104</v>
      </c>
      <c r="C3853" s="89" t="s">
        <v>48</v>
      </c>
      <c r="D3853" s="89" t="s">
        <v>49</v>
      </c>
      <c r="E3853" s="189">
        <v>92895591</v>
      </c>
      <c r="F3853" s="197" t="s">
        <v>9433</v>
      </c>
      <c r="G3853" s="90">
        <v>14339385883</v>
      </c>
      <c r="H3853" s="91">
        <v>26498</v>
      </c>
      <c r="I3853" s="89"/>
      <c r="J3853" s="89" t="s">
        <v>51</v>
      </c>
      <c r="K3853" s="89" t="s">
        <v>52</v>
      </c>
      <c r="L3853" s="89" t="s">
        <v>85</v>
      </c>
      <c r="M3853" s="89" t="s">
        <v>9434</v>
      </c>
      <c r="N3853" s="89" t="s">
        <v>150</v>
      </c>
      <c r="O3853" s="92" t="s">
        <v>9435</v>
      </c>
      <c r="P3853" s="93" t="s">
        <v>57</v>
      </c>
      <c r="Q3853" s="110" t="s">
        <v>5322</v>
      </c>
      <c r="R3853" s="94"/>
      <c r="S3853" s="95">
        <v>46168</v>
      </c>
      <c r="T3853" s="95" t="s">
        <v>5203</v>
      </c>
      <c r="U3853" s="95" t="s">
        <v>1125</v>
      </c>
      <c r="V3853" s="91">
        <v>46156</v>
      </c>
      <c r="W3853" s="91">
        <v>46164</v>
      </c>
      <c r="X3853" s="91">
        <v>46168</v>
      </c>
      <c r="Y3853" s="96"/>
      <c r="Z3853" s="89"/>
      <c r="AA3853" s="95"/>
      <c r="AB3853" s="89"/>
      <c r="AC3853" s="109"/>
      <c r="AD3853" s="89"/>
      <c r="AE3853" s="89"/>
      <c r="AF3853" s="191"/>
      <c r="AG3853" s="194"/>
      <c r="AH3853" s="193"/>
      <c r="AI3853" s="97"/>
      <c r="AJ3853" s="97"/>
      <c r="AK3853" s="97"/>
      <c r="AL3853" s="45" t="s">
        <v>67</v>
      </c>
      <c r="AM3853" s="160" t="str">
        <f>MONTH(B3853)&amp;"/"&amp;YEAR(B3853)</f>
        <v>3/2026</v>
      </c>
      <c r="AN3853" s="45">
        <f>WEEKNUM(B3853)-WEEKNUM(EOMONTH(B3853,-1)+1)+1</f>
        <v>4</v>
      </c>
      <c r="AO3853" s="45" t="str">
        <f>MONTH(R3853)&amp;"/"&amp;YEAR(R3853)</f>
        <v>1/1900</v>
      </c>
      <c r="AP3853" s="45" t="e">
        <f>WEEKNUM(R3853)-WEEKNUM(EOMONTH(R3853,-1)+1)+1</f>
        <v>#NUM!</v>
      </c>
      <c r="AQ3853" s="45">
        <f>IF(AU3853="S",IF(Q3853="1. Aceitou o programa",R3853-B3853,0),0)</f>
        <v>0</v>
      </c>
      <c r="AR3853" s="45">
        <f>IF(AU3853="S",IF(AND(S3853&lt;&gt;"",R3853&lt;&gt;""),S3853-R3853,0),0)</f>
        <v>0</v>
      </c>
      <c r="AS3853" s="45">
        <f>IF(AU3853="S",IF(Q3853="1. Aceitou o programa",IF(OR(X3853="Não se Aplica",X3853=""),IF(OR(W3853="Não se Aplica",W3853=""),0,W3853-V3853),AVERAGE(X3853-W3853,W3853-V3853)),0),0)</f>
        <v>0</v>
      </c>
      <c r="AT3853" s="45">
        <f>IF(AU3853="S",IF(AND(Q3853="1. Aceitou o programa",AB3853="Realizada"),IFERROR(IF(AA3853="",0,AA3853-R3853),0),0),0)</f>
        <v>0</v>
      </c>
      <c r="AU3853" s="45" t="str">
        <f>_xlfn.XLOOKUP(U3853,'Lista Suspensa'!$AA$20:$AA$23,'Lista Suspensa'!$AB$20:$AB$23,"N/A")</f>
        <v>S</v>
      </c>
    </row>
    <row r="3854" spans="1:47" ht="12" customHeight="1" x14ac:dyDescent="0.3">
      <c r="A3854" s="87" t="s">
        <v>47</v>
      </c>
      <c r="B3854" s="88">
        <v>46104</v>
      </c>
      <c r="C3854" s="89" t="s">
        <v>48</v>
      </c>
      <c r="D3854" s="89" t="s">
        <v>49</v>
      </c>
      <c r="E3854" s="189">
        <v>92894742</v>
      </c>
      <c r="F3854" s="197" t="s">
        <v>9436</v>
      </c>
      <c r="G3854" s="90">
        <v>18469369857</v>
      </c>
      <c r="H3854" s="91">
        <v>27582</v>
      </c>
      <c r="I3854" s="89"/>
      <c r="J3854" s="89" t="s">
        <v>51</v>
      </c>
      <c r="K3854" s="89" t="s">
        <v>52</v>
      </c>
      <c r="L3854" s="89" t="s">
        <v>85</v>
      </c>
      <c r="M3854" s="89" t="s">
        <v>9437</v>
      </c>
      <c r="N3854" s="89" t="s">
        <v>150</v>
      </c>
      <c r="O3854" s="92" t="s">
        <v>9438</v>
      </c>
      <c r="P3854" s="93" t="s">
        <v>57</v>
      </c>
      <c r="Q3854" s="110" t="s">
        <v>5322</v>
      </c>
      <c r="R3854" s="94"/>
      <c r="S3854" s="95">
        <v>46168</v>
      </c>
      <c r="T3854" s="95" t="s">
        <v>5203</v>
      </c>
      <c r="U3854" s="95" t="s">
        <v>1125</v>
      </c>
      <c r="V3854" s="91">
        <v>46156</v>
      </c>
      <c r="W3854" s="91">
        <v>46164</v>
      </c>
      <c r="X3854" s="91">
        <v>46168</v>
      </c>
      <c r="Y3854" s="96"/>
      <c r="Z3854" s="89"/>
      <c r="AA3854" s="95"/>
      <c r="AB3854" s="89"/>
      <c r="AC3854" s="109"/>
      <c r="AD3854" s="89"/>
      <c r="AE3854" s="89"/>
      <c r="AF3854" s="191"/>
      <c r="AG3854" s="194"/>
      <c r="AH3854" s="193"/>
      <c r="AI3854" s="97"/>
      <c r="AJ3854" s="97"/>
      <c r="AK3854" s="97"/>
      <c r="AL3854" s="45" t="s">
        <v>67</v>
      </c>
      <c r="AM3854" s="160" t="str">
        <f>MONTH(B3854)&amp;"/"&amp;YEAR(B3854)</f>
        <v>3/2026</v>
      </c>
      <c r="AN3854" s="45">
        <f>WEEKNUM(B3854)-WEEKNUM(EOMONTH(B3854,-1)+1)+1</f>
        <v>4</v>
      </c>
      <c r="AO3854" s="45" t="str">
        <f>MONTH(R3854)&amp;"/"&amp;YEAR(R3854)</f>
        <v>1/1900</v>
      </c>
      <c r="AP3854" s="45" t="e">
        <f>WEEKNUM(R3854)-WEEKNUM(EOMONTH(R3854,-1)+1)+1</f>
        <v>#NUM!</v>
      </c>
      <c r="AQ3854" s="45">
        <f>IF(AU3854="S",IF(Q3854="1. Aceitou o programa",R3854-B3854,0),0)</f>
        <v>0</v>
      </c>
      <c r="AR3854" s="45">
        <f>IF(AU3854="S",IF(AND(S3854&lt;&gt;"",R3854&lt;&gt;""),S3854-R3854,0),0)</f>
        <v>0</v>
      </c>
      <c r="AS3854" s="45">
        <f>IF(AU3854="S",IF(Q3854="1. Aceitou o programa",IF(OR(X3854="Não se Aplica",X3854=""),IF(OR(W3854="Não se Aplica",W3854=""),0,W3854-V3854),AVERAGE(X3854-W3854,W3854-V3854)),0),0)</f>
        <v>0</v>
      </c>
      <c r="AT3854" s="45">
        <f>IF(AU3854="S",IF(AND(Q3854="1. Aceitou o programa",AB3854="Realizada"),IFERROR(IF(AA3854="",0,AA3854-R3854),0),0),0)</f>
        <v>0</v>
      </c>
      <c r="AU3854" s="45" t="str">
        <f>_xlfn.XLOOKUP(U3854,'Lista Suspensa'!$AA$20:$AA$23,'Lista Suspensa'!$AB$20:$AB$23,"N/A")</f>
        <v>S</v>
      </c>
    </row>
    <row r="3855" spans="1:47" ht="12" customHeight="1" x14ac:dyDescent="0.3">
      <c r="A3855" s="87" t="s">
        <v>47</v>
      </c>
      <c r="B3855" s="88">
        <v>46104</v>
      </c>
      <c r="C3855" s="89" t="s">
        <v>48</v>
      </c>
      <c r="D3855" s="89" t="s">
        <v>49</v>
      </c>
      <c r="E3855" s="189">
        <v>92894544</v>
      </c>
      <c r="F3855" s="197" t="s">
        <v>9439</v>
      </c>
      <c r="G3855" s="90">
        <v>36532388890</v>
      </c>
      <c r="H3855" s="91">
        <v>34122</v>
      </c>
      <c r="I3855" s="89"/>
      <c r="J3855" s="89" t="s">
        <v>51</v>
      </c>
      <c r="K3855" s="89" t="s">
        <v>52</v>
      </c>
      <c r="L3855" s="89" t="s">
        <v>85</v>
      </c>
      <c r="M3855" s="89" t="s">
        <v>9440</v>
      </c>
      <c r="N3855" s="89" t="s">
        <v>150</v>
      </c>
      <c r="O3855" s="92" t="s">
        <v>9441</v>
      </c>
      <c r="P3855" s="93" t="s">
        <v>57</v>
      </c>
      <c r="Q3855" s="110" t="s">
        <v>5322</v>
      </c>
      <c r="R3855" s="94"/>
      <c r="S3855" s="95">
        <v>46168</v>
      </c>
      <c r="T3855" s="95" t="s">
        <v>5203</v>
      </c>
      <c r="U3855" s="95" t="s">
        <v>1125</v>
      </c>
      <c r="V3855" s="91">
        <v>46156</v>
      </c>
      <c r="W3855" s="91">
        <v>46164</v>
      </c>
      <c r="X3855" s="91">
        <v>46168</v>
      </c>
      <c r="Y3855" s="96"/>
      <c r="Z3855" s="89"/>
      <c r="AA3855" s="95"/>
      <c r="AB3855" s="89"/>
      <c r="AC3855" s="109"/>
      <c r="AD3855" s="89"/>
      <c r="AE3855" s="89"/>
      <c r="AF3855" s="191"/>
      <c r="AG3855" s="194"/>
      <c r="AH3855" s="193"/>
      <c r="AI3855" s="97"/>
      <c r="AJ3855" s="97"/>
      <c r="AK3855" s="97"/>
      <c r="AL3855" s="45" t="s">
        <v>67</v>
      </c>
      <c r="AM3855" s="160" t="str">
        <f>MONTH(B3855)&amp;"/"&amp;YEAR(B3855)</f>
        <v>3/2026</v>
      </c>
      <c r="AN3855" s="45">
        <f>WEEKNUM(B3855)-WEEKNUM(EOMONTH(B3855,-1)+1)+1</f>
        <v>4</v>
      </c>
      <c r="AO3855" s="45" t="str">
        <f>MONTH(R3855)&amp;"/"&amp;YEAR(R3855)</f>
        <v>1/1900</v>
      </c>
      <c r="AP3855" s="45" t="e">
        <f>WEEKNUM(R3855)-WEEKNUM(EOMONTH(R3855,-1)+1)+1</f>
        <v>#NUM!</v>
      </c>
      <c r="AQ3855" s="45">
        <f>IF(AU3855="S",IF(Q3855="1. Aceitou o programa",R3855-B3855,0),0)</f>
        <v>0</v>
      </c>
      <c r="AR3855" s="45">
        <f>IF(AU3855="S",IF(AND(S3855&lt;&gt;"",R3855&lt;&gt;""),S3855-R3855,0),0)</f>
        <v>0</v>
      </c>
      <c r="AS3855" s="45">
        <f>IF(AU3855="S",IF(Q3855="1. Aceitou o programa",IF(OR(X3855="Não se Aplica",X3855=""),IF(OR(W3855="Não se Aplica",W3855=""),0,W3855-V3855),AVERAGE(X3855-W3855,W3855-V3855)),0),0)</f>
        <v>0</v>
      </c>
      <c r="AT3855" s="45">
        <f>IF(AU3855="S",IF(AND(Q3855="1. Aceitou o programa",AB3855="Realizada"),IFERROR(IF(AA3855="",0,AA3855-R3855),0),0),0)</f>
        <v>0</v>
      </c>
      <c r="AU3855" s="45" t="str">
        <f>_xlfn.XLOOKUP(U3855,'Lista Suspensa'!$AA$20:$AA$23,'Lista Suspensa'!$AB$20:$AB$23,"N/A")</f>
        <v>S</v>
      </c>
    </row>
    <row r="3856" spans="1:47" ht="12" customHeight="1" x14ac:dyDescent="0.3">
      <c r="A3856" s="87" t="s">
        <v>47</v>
      </c>
      <c r="B3856" s="88">
        <v>46104</v>
      </c>
      <c r="C3856" s="89" t="s">
        <v>48</v>
      </c>
      <c r="D3856" s="89" t="s">
        <v>49</v>
      </c>
      <c r="E3856" s="189">
        <v>93975178</v>
      </c>
      <c r="F3856" s="197" t="s">
        <v>9442</v>
      </c>
      <c r="G3856" s="90">
        <v>44046597844</v>
      </c>
      <c r="H3856" s="91">
        <v>35294</v>
      </c>
      <c r="I3856" s="89"/>
      <c r="J3856" s="89" t="s">
        <v>51</v>
      </c>
      <c r="K3856" s="89" t="s">
        <v>52</v>
      </c>
      <c r="L3856" s="89" t="s">
        <v>85</v>
      </c>
      <c r="M3856" s="89" t="s">
        <v>5631</v>
      </c>
      <c r="N3856" s="89" t="s">
        <v>150</v>
      </c>
      <c r="O3856" s="92" t="s">
        <v>9443</v>
      </c>
      <c r="P3856" s="93" t="s">
        <v>57</v>
      </c>
      <c r="Q3856" s="110" t="s">
        <v>5322</v>
      </c>
      <c r="R3856" s="94"/>
      <c r="S3856" s="95">
        <v>46168</v>
      </c>
      <c r="T3856" s="95" t="s">
        <v>5203</v>
      </c>
      <c r="U3856" s="95" t="s">
        <v>1125</v>
      </c>
      <c r="V3856" s="91">
        <v>46156</v>
      </c>
      <c r="W3856" s="91">
        <v>46164</v>
      </c>
      <c r="X3856" s="91">
        <v>46168</v>
      </c>
      <c r="Y3856" s="96"/>
      <c r="Z3856" s="89"/>
      <c r="AA3856" s="95"/>
      <c r="AB3856" s="89"/>
      <c r="AC3856" s="109"/>
      <c r="AD3856" s="89"/>
      <c r="AE3856" s="89"/>
      <c r="AF3856" s="191"/>
      <c r="AG3856" s="194"/>
      <c r="AH3856" s="193"/>
      <c r="AI3856" s="97"/>
      <c r="AJ3856" s="97"/>
      <c r="AK3856" s="97"/>
      <c r="AL3856" s="45" t="s">
        <v>67</v>
      </c>
      <c r="AM3856" s="160" t="str">
        <f>MONTH(B3856)&amp;"/"&amp;YEAR(B3856)</f>
        <v>3/2026</v>
      </c>
      <c r="AN3856" s="45">
        <f>WEEKNUM(B3856)-WEEKNUM(EOMONTH(B3856,-1)+1)+1</f>
        <v>4</v>
      </c>
      <c r="AO3856" s="45" t="str">
        <f>MONTH(R3856)&amp;"/"&amp;YEAR(R3856)</f>
        <v>1/1900</v>
      </c>
      <c r="AP3856" s="45" t="e">
        <f>WEEKNUM(R3856)-WEEKNUM(EOMONTH(R3856,-1)+1)+1</f>
        <v>#NUM!</v>
      </c>
      <c r="AQ3856" s="45">
        <f>IF(AU3856="S",IF(Q3856="1. Aceitou o programa",R3856-B3856,0),0)</f>
        <v>0</v>
      </c>
      <c r="AR3856" s="45">
        <f>IF(AU3856="S",IF(AND(S3856&lt;&gt;"",R3856&lt;&gt;""),S3856-R3856,0),0)</f>
        <v>0</v>
      </c>
      <c r="AS3856" s="45">
        <f>IF(AU3856="S",IF(Q3856="1. Aceitou o programa",IF(OR(X3856="Não se Aplica",X3856=""),IF(OR(W3856="Não se Aplica",W3856=""),0,W3856-V3856),AVERAGE(X3856-W3856,W3856-V3856)),0),0)</f>
        <v>0</v>
      </c>
      <c r="AT3856" s="45">
        <f>IF(AU3856="S",IF(AND(Q3856="1. Aceitou o programa",AB3856="Realizada"),IFERROR(IF(AA3856="",0,AA3856-R3856),0),0),0)</f>
        <v>0</v>
      </c>
      <c r="AU3856" s="45" t="str">
        <f>_xlfn.XLOOKUP(U3856,'Lista Suspensa'!$AA$20:$AA$23,'Lista Suspensa'!$AB$20:$AB$23,"N/A")</f>
        <v>S</v>
      </c>
    </row>
    <row r="3857" spans="1:47" ht="12" customHeight="1" x14ac:dyDescent="0.3">
      <c r="A3857" s="87" t="s">
        <v>47</v>
      </c>
      <c r="B3857" s="88">
        <v>46104</v>
      </c>
      <c r="C3857" s="89" t="s">
        <v>48</v>
      </c>
      <c r="D3857" s="89" t="s">
        <v>49</v>
      </c>
      <c r="E3857" s="189">
        <v>92888226</v>
      </c>
      <c r="F3857" s="197" t="s">
        <v>9444</v>
      </c>
      <c r="G3857" s="90">
        <v>2813529761</v>
      </c>
      <c r="H3857" s="91">
        <v>26284</v>
      </c>
      <c r="I3857" s="89"/>
      <c r="J3857" s="89" t="s">
        <v>51</v>
      </c>
      <c r="K3857" s="89" t="s">
        <v>76</v>
      </c>
      <c r="L3857" s="89" t="s">
        <v>95</v>
      </c>
      <c r="M3857" s="89" t="s">
        <v>129</v>
      </c>
      <c r="N3857" s="89" t="s">
        <v>449</v>
      </c>
      <c r="O3857" s="92" t="s">
        <v>9445</v>
      </c>
      <c r="P3857" s="93" t="s">
        <v>57</v>
      </c>
      <c r="Q3857" s="110" t="s">
        <v>5322</v>
      </c>
      <c r="R3857" s="94"/>
      <c r="S3857" s="95">
        <v>46168</v>
      </c>
      <c r="T3857" s="95" t="s">
        <v>5203</v>
      </c>
      <c r="U3857" s="95" t="s">
        <v>1125</v>
      </c>
      <c r="V3857" s="91">
        <v>46156</v>
      </c>
      <c r="W3857" s="91">
        <v>46164</v>
      </c>
      <c r="X3857" s="91">
        <v>46168</v>
      </c>
      <c r="Y3857" s="96"/>
      <c r="Z3857" s="89"/>
      <c r="AA3857" s="95"/>
      <c r="AB3857" s="89"/>
      <c r="AC3857" s="109"/>
      <c r="AD3857" s="89"/>
      <c r="AE3857" s="89"/>
      <c r="AF3857" s="191"/>
      <c r="AG3857" s="194"/>
      <c r="AH3857" s="193"/>
      <c r="AI3857" s="97"/>
      <c r="AJ3857" s="97"/>
      <c r="AK3857" s="97"/>
      <c r="AL3857" s="45" t="s">
        <v>67</v>
      </c>
      <c r="AM3857" s="160" t="str">
        <f>MONTH(B3857)&amp;"/"&amp;YEAR(B3857)</f>
        <v>3/2026</v>
      </c>
      <c r="AN3857" s="45">
        <f>WEEKNUM(B3857)-WEEKNUM(EOMONTH(B3857,-1)+1)+1</f>
        <v>4</v>
      </c>
      <c r="AO3857" s="45" t="str">
        <f>MONTH(R3857)&amp;"/"&amp;YEAR(R3857)</f>
        <v>1/1900</v>
      </c>
      <c r="AP3857" s="45" t="e">
        <f>WEEKNUM(R3857)-WEEKNUM(EOMONTH(R3857,-1)+1)+1</f>
        <v>#NUM!</v>
      </c>
      <c r="AQ3857" s="45">
        <f>IF(AU3857="S",IF(Q3857="1. Aceitou o programa",R3857-B3857,0),0)</f>
        <v>0</v>
      </c>
      <c r="AR3857" s="45">
        <f>IF(AU3857="S",IF(AND(S3857&lt;&gt;"",R3857&lt;&gt;""),S3857-R3857,0),0)</f>
        <v>0</v>
      </c>
      <c r="AS3857" s="45">
        <f>IF(AU3857="S",IF(Q3857="1. Aceitou o programa",IF(OR(X3857="Não se Aplica",X3857=""),IF(OR(W3857="Não se Aplica",W3857=""),0,W3857-V3857),AVERAGE(X3857-W3857,W3857-V3857)),0),0)</f>
        <v>0</v>
      </c>
      <c r="AT3857" s="45">
        <f>IF(AU3857="S",IF(AND(Q3857="1. Aceitou o programa",AB3857="Realizada"),IFERROR(IF(AA3857="",0,AA3857-R3857),0),0),0)</f>
        <v>0</v>
      </c>
      <c r="AU3857" s="45" t="str">
        <f>_xlfn.XLOOKUP(U3857,'Lista Suspensa'!$AA$20:$AA$23,'Lista Suspensa'!$AB$20:$AB$23,"N/A")</f>
        <v>S</v>
      </c>
    </row>
    <row r="3858" spans="1:47" ht="12" customHeight="1" x14ac:dyDescent="0.3">
      <c r="A3858" s="87" t="s">
        <v>47</v>
      </c>
      <c r="B3858" s="88">
        <v>46104</v>
      </c>
      <c r="C3858" s="89" t="s">
        <v>48</v>
      </c>
      <c r="D3858" s="89" t="s">
        <v>49</v>
      </c>
      <c r="E3858" s="189">
        <v>92889656</v>
      </c>
      <c r="F3858" s="197" t="s">
        <v>9446</v>
      </c>
      <c r="G3858" s="90">
        <v>54513545704</v>
      </c>
      <c r="H3858" s="91">
        <v>21076</v>
      </c>
      <c r="I3858" s="89"/>
      <c r="J3858" s="89" t="s">
        <v>84</v>
      </c>
      <c r="K3858" s="89" t="s">
        <v>76</v>
      </c>
      <c r="L3858" s="89" t="s">
        <v>95</v>
      </c>
      <c r="M3858" s="89" t="s">
        <v>234</v>
      </c>
      <c r="N3858" s="89" t="s">
        <v>449</v>
      </c>
      <c r="O3858" s="92" t="s">
        <v>9447</v>
      </c>
      <c r="P3858" s="93" t="s">
        <v>57</v>
      </c>
      <c r="Q3858" s="110" t="s">
        <v>5322</v>
      </c>
      <c r="R3858" s="94"/>
      <c r="S3858" s="95">
        <v>46168</v>
      </c>
      <c r="T3858" s="95" t="s">
        <v>5203</v>
      </c>
      <c r="U3858" s="95" t="s">
        <v>1125</v>
      </c>
      <c r="V3858" s="91">
        <v>46156</v>
      </c>
      <c r="W3858" s="91">
        <v>46164</v>
      </c>
      <c r="X3858" s="91">
        <v>46168</v>
      </c>
      <c r="Y3858" s="96"/>
      <c r="Z3858" s="89"/>
      <c r="AA3858" s="95"/>
      <c r="AB3858" s="89"/>
      <c r="AC3858" s="109"/>
      <c r="AD3858" s="89"/>
      <c r="AE3858" s="89"/>
      <c r="AF3858" s="191"/>
      <c r="AG3858" s="194"/>
      <c r="AH3858" s="193"/>
      <c r="AI3858" s="97"/>
      <c r="AJ3858" s="97"/>
      <c r="AK3858" s="97"/>
      <c r="AL3858" s="45" t="s">
        <v>67</v>
      </c>
      <c r="AM3858" s="160" t="str">
        <f>MONTH(B3858)&amp;"/"&amp;YEAR(B3858)</f>
        <v>3/2026</v>
      </c>
      <c r="AN3858" s="45">
        <f>WEEKNUM(B3858)-WEEKNUM(EOMONTH(B3858,-1)+1)+1</f>
        <v>4</v>
      </c>
      <c r="AO3858" s="45" t="str">
        <f>MONTH(R3858)&amp;"/"&amp;YEAR(R3858)</f>
        <v>1/1900</v>
      </c>
      <c r="AP3858" s="45" t="e">
        <f>WEEKNUM(R3858)-WEEKNUM(EOMONTH(R3858,-1)+1)+1</f>
        <v>#NUM!</v>
      </c>
      <c r="AQ3858" s="45">
        <f>IF(AU3858="S",IF(Q3858="1. Aceitou o programa",R3858-B3858,0),0)</f>
        <v>0</v>
      </c>
      <c r="AR3858" s="45">
        <f>IF(AU3858="S",IF(AND(S3858&lt;&gt;"",R3858&lt;&gt;""),S3858-R3858,0),0)</f>
        <v>0</v>
      </c>
      <c r="AS3858" s="45">
        <f>IF(AU3858="S",IF(Q3858="1. Aceitou o programa",IF(OR(X3858="Não se Aplica",X3858=""),IF(OR(W3858="Não se Aplica",W3858=""),0,W3858-V3858),AVERAGE(X3858-W3858,W3858-V3858)),0),0)</f>
        <v>0</v>
      </c>
      <c r="AT3858" s="45">
        <f>IF(AU3858="S",IF(AND(Q3858="1. Aceitou o programa",AB3858="Realizada"),IFERROR(IF(AA3858="",0,AA3858-R3858),0),0),0)</f>
        <v>0</v>
      </c>
      <c r="AU3858" s="45" t="str">
        <f>_xlfn.XLOOKUP(U3858,'Lista Suspensa'!$AA$20:$AA$23,'Lista Suspensa'!$AB$20:$AB$23,"N/A")</f>
        <v>S</v>
      </c>
    </row>
    <row r="3859" spans="1:47" ht="12" customHeight="1" x14ac:dyDescent="0.3">
      <c r="A3859" s="87" t="s">
        <v>47</v>
      </c>
      <c r="B3859" s="88">
        <v>46104</v>
      </c>
      <c r="C3859" s="89" t="s">
        <v>48</v>
      </c>
      <c r="D3859" s="89" t="s">
        <v>49</v>
      </c>
      <c r="E3859" s="189">
        <v>92886993</v>
      </c>
      <c r="F3859" s="197" t="s">
        <v>9448</v>
      </c>
      <c r="G3859" s="90">
        <v>31840346825</v>
      </c>
      <c r="H3859" s="91">
        <v>30615</v>
      </c>
      <c r="I3859" s="89"/>
      <c r="J3859" s="89" t="s">
        <v>84</v>
      </c>
      <c r="K3859" s="89" t="s">
        <v>52</v>
      </c>
      <c r="L3859" s="89" t="s">
        <v>85</v>
      </c>
      <c r="M3859" s="89" t="s">
        <v>234</v>
      </c>
      <c r="N3859" s="89" t="s">
        <v>449</v>
      </c>
      <c r="O3859" s="92" t="s">
        <v>9449</v>
      </c>
      <c r="P3859" s="93" t="s">
        <v>57</v>
      </c>
      <c r="Q3859" s="110" t="s">
        <v>5322</v>
      </c>
      <c r="R3859" s="94"/>
      <c r="S3859" s="95">
        <v>46168</v>
      </c>
      <c r="T3859" s="95" t="s">
        <v>5203</v>
      </c>
      <c r="U3859" s="95" t="s">
        <v>1125</v>
      </c>
      <c r="V3859" s="91">
        <v>46156</v>
      </c>
      <c r="W3859" s="91">
        <v>46164</v>
      </c>
      <c r="X3859" s="91">
        <v>46168</v>
      </c>
      <c r="Y3859" s="96"/>
      <c r="Z3859" s="89"/>
      <c r="AA3859" s="95"/>
      <c r="AB3859" s="89"/>
      <c r="AC3859" s="109"/>
      <c r="AD3859" s="89"/>
      <c r="AE3859" s="89"/>
      <c r="AF3859" s="191"/>
      <c r="AG3859" s="194"/>
      <c r="AH3859" s="193"/>
      <c r="AI3859" s="97"/>
      <c r="AJ3859" s="97"/>
      <c r="AK3859" s="97"/>
      <c r="AL3859" s="45" t="s">
        <v>67</v>
      </c>
      <c r="AM3859" s="160" t="str">
        <f>MONTH(B3859)&amp;"/"&amp;YEAR(B3859)</f>
        <v>3/2026</v>
      </c>
      <c r="AN3859" s="45">
        <f>WEEKNUM(B3859)-WEEKNUM(EOMONTH(B3859,-1)+1)+1</f>
        <v>4</v>
      </c>
      <c r="AO3859" s="45" t="str">
        <f>MONTH(R3859)&amp;"/"&amp;YEAR(R3859)</f>
        <v>1/1900</v>
      </c>
      <c r="AP3859" s="45" t="e">
        <f>WEEKNUM(R3859)-WEEKNUM(EOMONTH(R3859,-1)+1)+1</f>
        <v>#NUM!</v>
      </c>
      <c r="AQ3859" s="45">
        <f>IF(AU3859="S",IF(Q3859="1. Aceitou o programa",R3859-B3859,0),0)</f>
        <v>0</v>
      </c>
      <c r="AR3859" s="45">
        <f>IF(AU3859="S",IF(AND(S3859&lt;&gt;"",R3859&lt;&gt;""),S3859-R3859,0),0)</f>
        <v>0</v>
      </c>
      <c r="AS3859" s="45">
        <f>IF(AU3859="S",IF(Q3859="1. Aceitou o programa",IF(OR(X3859="Não se Aplica",X3859=""),IF(OR(W3859="Não se Aplica",W3859=""),0,W3859-V3859),AVERAGE(X3859-W3859,W3859-V3859)),0),0)</f>
        <v>0</v>
      </c>
      <c r="AT3859" s="45">
        <f>IF(AU3859="S",IF(AND(Q3859="1. Aceitou o programa",AB3859="Realizada"),IFERROR(IF(AA3859="",0,AA3859-R3859),0),0),0)</f>
        <v>0</v>
      </c>
      <c r="AU3859" s="45" t="str">
        <f>_xlfn.XLOOKUP(U3859,'Lista Suspensa'!$AA$20:$AA$23,'Lista Suspensa'!$AB$20:$AB$23,"N/A")</f>
        <v>S</v>
      </c>
    </row>
    <row r="3860" spans="1:47" ht="12" customHeight="1" x14ac:dyDescent="0.3">
      <c r="A3860" s="87" t="s">
        <v>47</v>
      </c>
      <c r="B3860" s="88">
        <v>46104</v>
      </c>
      <c r="C3860" s="89" t="s">
        <v>48</v>
      </c>
      <c r="D3860" s="89" t="s">
        <v>49</v>
      </c>
      <c r="E3860" s="189">
        <v>92905966</v>
      </c>
      <c r="F3860" s="197" t="s">
        <v>9450</v>
      </c>
      <c r="G3860" s="90">
        <v>7555242842</v>
      </c>
      <c r="H3860" s="91">
        <v>21036</v>
      </c>
      <c r="I3860" s="89"/>
      <c r="J3860" s="89" t="s">
        <v>51</v>
      </c>
      <c r="K3860" s="89" t="s">
        <v>52</v>
      </c>
      <c r="L3860" s="89" t="s">
        <v>53</v>
      </c>
      <c r="M3860" s="89" t="s">
        <v>983</v>
      </c>
      <c r="N3860" s="89" t="s">
        <v>150</v>
      </c>
      <c r="O3860" s="92" t="s">
        <v>9451</v>
      </c>
      <c r="P3860" s="93" t="s">
        <v>57</v>
      </c>
      <c r="Q3860" s="110" t="s">
        <v>5322</v>
      </c>
      <c r="R3860" s="94"/>
      <c r="S3860" s="95">
        <v>46168</v>
      </c>
      <c r="T3860" s="95" t="s">
        <v>5203</v>
      </c>
      <c r="U3860" s="95" t="s">
        <v>1125</v>
      </c>
      <c r="V3860" s="91">
        <v>46156</v>
      </c>
      <c r="W3860" s="91">
        <v>46164</v>
      </c>
      <c r="X3860" s="91">
        <v>46168</v>
      </c>
      <c r="Y3860" s="96"/>
      <c r="Z3860" s="89"/>
      <c r="AA3860" s="95"/>
      <c r="AB3860" s="89"/>
      <c r="AC3860" s="109"/>
      <c r="AD3860" s="89"/>
      <c r="AE3860" s="89"/>
      <c r="AF3860" s="191"/>
      <c r="AG3860" s="194"/>
      <c r="AH3860" s="193"/>
      <c r="AI3860" s="97"/>
      <c r="AJ3860" s="97"/>
      <c r="AK3860" s="97"/>
      <c r="AL3860" s="45" t="s">
        <v>67</v>
      </c>
      <c r="AM3860" s="160" t="str">
        <f>MONTH(B3860)&amp;"/"&amp;YEAR(B3860)</f>
        <v>3/2026</v>
      </c>
      <c r="AN3860" s="45">
        <f>WEEKNUM(B3860)-WEEKNUM(EOMONTH(B3860,-1)+1)+1</f>
        <v>4</v>
      </c>
      <c r="AO3860" s="45" t="str">
        <f>MONTH(R3860)&amp;"/"&amp;YEAR(R3860)</f>
        <v>1/1900</v>
      </c>
      <c r="AP3860" s="45" t="e">
        <f>WEEKNUM(R3860)-WEEKNUM(EOMONTH(R3860,-1)+1)+1</f>
        <v>#NUM!</v>
      </c>
      <c r="AQ3860" s="45">
        <f>IF(AU3860="S",IF(Q3860="1. Aceitou o programa",R3860-B3860,0),0)</f>
        <v>0</v>
      </c>
      <c r="AR3860" s="45">
        <f>IF(AU3860="S",IF(AND(S3860&lt;&gt;"",R3860&lt;&gt;""),S3860-R3860,0),0)</f>
        <v>0</v>
      </c>
      <c r="AS3860" s="45">
        <f>IF(AU3860="S",IF(Q3860="1. Aceitou o programa",IF(OR(X3860="Não se Aplica",X3860=""),IF(OR(W3860="Não se Aplica",W3860=""),0,W3860-V3860),AVERAGE(X3860-W3860,W3860-V3860)),0),0)</f>
        <v>0</v>
      </c>
      <c r="AT3860" s="45">
        <f>IF(AU3860="S",IF(AND(Q3860="1. Aceitou o programa",AB3860="Realizada"),IFERROR(IF(AA3860="",0,AA3860-R3860),0),0),0)</f>
        <v>0</v>
      </c>
      <c r="AU3860" s="45" t="str">
        <f>_xlfn.XLOOKUP(U3860,'Lista Suspensa'!$AA$20:$AA$23,'Lista Suspensa'!$AB$20:$AB$23,"N/A")</f>
        <v>S</v>
      </c>
    </row>
    <row r="3861" spans="1:47" ht="12" customHeight="1" x14ac:dyDescent="0.3">
      <c r="A3861" s="87" t="s">
        <v>47</v>
      </c>
      <c r="B3861" s="88">
        <v>46104</v>
      </c>
      <c r="C3861" s="89" t="s">
        <v>48</v>
      </c>
      <c r="D3861" s="89" t="s">
        <v>49</v>
      </c>
      <c r="E3861" s="189">
        <v>92912441</v>
      </c>
      <c r="F3861" s="197" t="s">
        <v>9452</v>
      </c>
      <c r="G3861" s="90">
        <v>11372504702</v>
      </c>
      <c r="H3861" s="91">
        <v>31278</v>
      </c>
      <c r="I3861" s="89"/>
      <c r="J3861" s="89" t="s">
        <v>51</v>
      </c>
      <c r="K3861" s="89" t="s">
        <v>76</v>
      </c>
      <c r="L3861" s="89" t="s">
        <v>303</v>
      </c>
      <c r="M3861" s="89" t="s">
        <v>4608</v>
      </c>
      <c r="N3861" s="89" t="s">
        <v>344</v>
      </c>
      <c r="O3861" s="92" t="s">
        <v>9453</v>
      </c>
      <c r="P3861" s="93" t="s">
        <v>57</v>
      </c>
      <c r="Q3861" s="110" t="s">
        <v>5322</v>
      </c>
      <c r="R3861" s="94"/>
      <c r="S3861" s="95">
        <v>46168</v>
      </c>
      <c r="T3861" s="95" t="s">
        <v>5203</v>
      </c>
      <c r="U3861" s="95" t="s">
        <v>1125</v>
      </c>
      <c r="V3861" s="91">
        <v>46156</v>
      </c>
      <c r="W3861" s="91">
        <v>46164</v>
      </c>
      <c r="X3861" s="91">
        <v>46168</v>
      </c>
      <c r="Y3861" s="96"/>
      <c r="Z3861" s="89"/>
      <c r="AA3861" s="95"/>
      <c r="AB3861" s="89"/>
      <c r="AC3861" s="109"/>
      <c r="AD3861" s="89"/>
      <c r="AE3861" s="89"/>
      <c r="AF3861" s="191"/>
      <c r="AG3861" s="194"/>
      <c r="AH3861" s="193"/>
      <c r="AI3861" s="97"/>
      <c r="AJ3861" s="97"/>
      <c r="AK3861" s="97"/>
      <c r="AL3861" s="45" t="s">
        <v>67</v>
      </c>
      <c r="AM3861" s="160" t="str">
        <f>MONTH(B3861)&amp;"/"&amp;YEAR(B3861)</f>
        <v>3/2026</v>
      </c>
      <c r="AN3861" s="45">
        <f>WEEKNUM(B3861)-WEEKNUM(EOMONTH(B3861,-1)+1)+1</f>
        <v>4</v>
      </c>
      <c r="AO3861" s="45" t="str">
        <f>MONTH(R3861)&amp;"/"&amp;YEAR(R3861)</f>
        <v>1/1900</v>
      </c>
      <c r="AP3861" s="45" t="e">
        <f>WEEKNUM(R3861)-WEEKNUM(EOMONTH(R3861,-1)+1)+1</f>
        <v>#NUM!</v>
      </c>
      <c r="AQ3861" s="45">
        <f>IF(AU3861="S",IF(Q3861="1. Aceitou o programa",R3861-B3861,0),0)</f>
        <v>0</v>
      </c>
      <c r="AR3861" s="45">
        <f>IF(AU3861="S",IF(AND(S3861&lt;&gt;"",R3861&lt;&gt;""),S3861-R3861,0),0)</f>
        <v>0</v>
      </c>
      <c r="AS3861" s="45">
        <f>IF(AU3861="S",IF(Q3861="1. Aceitou o programa",IF(OR(X3861="Não se Aplica",X3861=""),IF(OR(W3861="Não se Aplica",W3861=""),0,W3861-V3861),AVERAGE(X3861-W3861,W3861-V3861)),0),0)</f>
        <v>0</v>
      </c>
      <c r="AT3861" s="45">
        <f>IF(AU3861="S",IF(AND(Q3861="1. Aceitou o programa",AB3861="Realizada"),IFERROR(IF(AA3861="",0,AA3861-R3861),0),0),0)</f>
        <v>0</v>
      </c>
      <c r="AU3861" s="45" t="str">
        <f>_xlfn.XLOOKUP(U3861,'Lista Suspensa'!$AA$20:$AA$23,'Lista Suspensa'!$AB$20:$AB$23,"N/A")</f>
        <v>S</v>
      </c>
    </row>
    <row r="3862" spans="1:47" ht="12" customHeight="1" x14ac:dyDescent="0.3">
      <c r="A3862" s="87" t="s">
        <v>47</v>
      </c>
      <c r="B3862" s="88">
        <v>46104</v>
      </c>
      <c r="C3862" s="89" t="s">
        <v>48</v>
      </c>
      <c r="D3862" s="89" t="s">
        <v>49</v>
      </c>
      <c r="E3862" s="189">
        <v>92912440</v>
      </c>
      <c r="F3862" s="197" t="s">
        <v>9454</v>
      </c>
      <c r="G3862" s="90">
        <v>15413778775</v>
      </c>
      <c r="H3862" s="91">
        <v>40336</v>
      </c>
      <c r="I3862" s="89"/>
      <c r="J3862" s="89" t="s">
        <v>84</v>
      </c>
      <c r="K3862" s="89" t="s">
        <v>76</v>
      </c>
      <c r="L3862" s="89" t="s">
        <v>303</v>
      </c>
      <c r="M3862" s="89" t="s">
        <v>4608</v>
      </c>
      <c r="N3862" s="89" t="s">
        <v>344</v>
      </c>
      <c r="O3862" s="92" t="s">
        <v>4609</v>
      </c>
      <c r="P3862" s="93" t="s">
        <v>57</v>
      </c>
      <c r="Q3862" s="110" t="s">
        <v>5322</v>
      </c>
      <c r="R3862" s="94"/>
      <c r="S3862" s="95">
        <v>46168</v>
      </c>
      <c r="T3862" s="95" t="s">
        <v>5203</v>
      </c>
      <c r="U3862" s="95" t="s">
        <v>1125</v>
      </c>
      <c r="V3862" s="91">
        <v>46156</v>
      </c>
      <c r="W3862" s="91">
        <v>46164</v>
      </c>
      <c r="X3862" s="91">
        <v>46168</v>
      </c>
      <c r="Y3862" s="96"/>
      <c r="Z3862" s="89"/>
      <c r="AA3862" s="95"/>
      <c r="AB3862" s="89"/>
      <c r="AC3862" s="109"/>
      <c r="AD3862" s="89"/>
      <c r="AE3862" s="89"/>
      <c r="AF3862" s="191"/>
      <c r="AG3862" s="194"/>
      <c r="AH3862" s="193"/>
      <c r="AI3862" s="97"/>
      <c r="AJ3862" s="97"/>
      <c r="AK3862" s="97"/>
      <c r="AL3862" s="45" t="s">
        <v>67</v>
      </c>
      <c r="AM3862" s="160" t="str">
        <f>MONTH(B3862)&amp;"/"&amp;YEAR(B3862)</f>
        <v>3/2026</v>
      </c>
      <c r="AN3862" s="45">
        <f>WEEKNUM(B3862)-WEEKNUM(EOMONTH(B3862,-1)+1)+1</f>
        <v>4</v>
      </c>
      <c r="AO3862" s="45" t="str">
        <f>MONTH(R3862)&amp;"/"&amp;YEAR(R3862)</f>
        <v>1/1900</v>
      </c>
      <c r="AP3862" s="45" t="e">
        <f>WEEKNUM(R3862)-WEEKNUM(EOMONTH(R3862,-1)+1)+1</f>
        <v>#NUM!</v>
      </c>
      <c r="AQ3862" s="45">
        <f>IF(AU3862="S",IF(Q3862="1. Aceitou o programa",R3862-B3862,0),0)</f>
        <v>0</v>
      </c>
      <c r="AR3862" s="45">
        <f>IF(AU3862="S",IF(AND(S3862&lt;&gt;"",R3862&lt;&gt;""),S3862-R3862,0),0)</f>
        <v>0</v>
      </c>
      <c r="AS3862" s="45">
        <f>IF(AU3862="S",IF(Q3862="1. Aceitou o programa",IF(OR(X3862="Não se Aplica",X3862=""),IF(OR(W3862="Não se Aplica",W3862=""),0,W3862-V3862),AVERAGE(X3862-W3862,W3862-V3862)),0),0)</f>
        <v>0</v>
      </c>
      <c r="AT3862" s="45">
        <f>IF(AU3862="S",IF(AND(Q3862="1. Aceitou o programa",AB3862="Realizada"),IFERROR(IF(AA3862="",0,AA3862-R3862),0),0),0)</f>
        <v>0</v>
      </c>
      <c r="AU3862" s="45" t="str">
        <f>_xlfn.XLOOKUP(U3862,'Lista Suspensa'!$AA$20:$AA$23,'Lista Suspensa'!$AB$20:$AB$23,"N/A")</f>
        <v>S</v>
      </c>
    </row>
    <row r="3863" spans="1:47" ht="12" customHeight="1" x14ac:dyDescent="0.3">
      <c r="A3863" s="87" t="s">
        <v>47</v>
      </c>
      <c r="B3863" s="88">
        <v>46104</v>
      </c>
      <c r="C3863" s="89" t="s">
        <v>48</v>
      </c>
      <c r="D3863" s="89" t="s">
        <v>49</v>
      </c>
      <c r="E3863" s="189">
        <v>92972529</v>
      </c>
      <c r="F3863" s="197" t="s">
        <v>9455</v>
      </c>
      <c r="G3863" s="90">
        <v>8683155757</v>
      </c>
      <c r="H3863" s="91">
        <v>19243</v>
      </c>
      <c r="I3863" s="89"/>
      <c r="J3863" s="89" t="s">
        <v>51</v>
      </c>
      <c r="K3863" s="89" t="s">
        <v>76</v>
      </c>
      <c r="L3863" s="89" t="s">
        <v>95</v>
      </c>
      <c r="M3863" s="89" t="s">
        <v>96</v>
      </c>
      <c r="N3863" s="89" t="s">
        <v>176</v>
      </c>
      <c r="O3863" s="92" t="s">
        <v>9456</v>
      </c>
      <c r="P3863" s="93" t="s">
        <v>57</v>
      </c>
      <c r="Q3863" s="110" t="s">
        <v>5322</v>
      </c>
      <c r="R3863" s="94"/>
      <c r="S3863" s="95">
        <v>46168</v>
      </c>
      <c r="T3863" s="95" t="s">
        <v>5203</v>
      </c>
      <c r="U3863" s="95" t="s">
        <v>1125</v>
      </c>
      <c r="V3863" s="91">
        <v>46156</v>
      </c>
      <c r="W3863" s="91">
        <v>46164</v>
      </c>
      <c r="X3863" s="91">
        <v>46168</v>
      </c>
      <c r="Y3863" s="96"/>
      <c r="Z3863" s="89"/>
      <c r="AA3863" s="95"/>
      <c r="AB3863" s="89"/>
      <c r="AC3863" s="109"/>
      <c r="AD3863" s="89"/>
      <c r="AE3863" s="89"/>
      <c r="AF3863" s="191"/>
      <c r="AG3863" s="194"/>
      <c r="AH3863" s="193"/>
      <c r="AI3863" s="97"/>
      <c r="AJ3863" s="97"/>
      <c r="AK3863" s="97"/>
      <c r="AL3863" s="45" t="s">
        <v>67</v>
      </c>
      <c r="AM3863" s="160" t="str">
        <f>MONTH(B3863)&amp;"/"&amp;YEAR(B3863)</f>
        <v>3/2026</v>
      </c>
      <c r="AN3863" s="45">
        <f>WEEKNUM(B3863)-WEEKNUM(EOMONTH(B3863,-1)+1)+1</f>
        <v>4</v>
      </c>
      <c r="AO3863" s="45" t="str">
        <f>MONTH(R3863)&amp;"/"&amp;YEAR(R3863)</f>
        <v>1/1900</v>
      </c>
      <c r="AP3863" s="45" t="e">
        <f>WEEKNUM(R3863)-WEEKNUM(EOMONTH(R3863,-1)+1)+1</f>
        <v>#NUM!</v>
      </c>
      <c r="AQ3863" s="45">
        <f>IF(AU3863="S",IF(Q3863="1. Aceitou o programa",R3863-B3863,0),0)</f>
        <v>0</v>
      </c>
      <c r="AR3863" s="45">
        <f>IF(AU3863="S",IF(AND(S3863&lt;&gt;"",R3863&lt;&gt;""),S3863-R3863,0),0)</f>
        <v>0</v>
      </c>
      <c r="AS3863" s="45">
        <f>IF(AU3863="S",IF(Q3863="1. Aceitou o programa",IF(OR(X3863="Não se Aplica",X3863=""),IF(OR(W3863="Não se Aplica",W3863=""),0,W3863-V3863),AVERAGE(X3863-W3863,W3863-V3863)),0),0)</f>
        <v>0</v>
      </c>
      <c r="AT3863" s="45">
        <f>IF(AU3863="S",IF(AND(Q3863="1. Aceitou o programa",AB3863="Realizada"),IFERROR(IF(AA3863="",0,AA3863-R3863),0),0),0)</f>
        <v>0</v>
      </c>
      <c r="AU3863" s="45" t="str">
        <f>_xlfn.XLOOKUP(U3863,'Lista Suspensa'!$AA$20:$AA$23,'Lista Suspensa'!$AB$20:$AB$23,"N/A")</f>
        <v>S</v>
      </c>
    </row>
    <row r="3864" spans="1:47" ht="12" customHeight="1" x14ac:dyDescent="0.3">
      <c r="A3864" s="87" t="s">
        <v>47</v>
      </c>
      <c r="B3864" s="88">
        <v>46104</v>
      </c>
      <c r="C3864" s="89" t="s">
        <v>48</v>
      </c>
      <c r="D3864" s="89" t="s">
        <v>49</v>
      </c>
      <c r="E3864" s="189">
        <v>92925350</v>
      </c>
      <c r="F3864" s="197" t="s">
        <v>9457</v>
      </c>
      <c r="G3864" s="90">
        <v>32847647805</v>
      </c>
      <c r="H3864" s="91">
        <v>31087</v>
      </c>
      <c r="I3864" s="89"/>
      <c r="J3864" s="89" t="s">
        <v>51</v>
      </c>
      <c r="K3864" s="89" t="s">
        <v>52</v>
      </c>
      <c r="L3864" s="89" t="s">
        <v>85</v>
      </c>
      <c r="M3864" s="89" t="s">
        <v>374</v>
      </c>
      <c r="N3864" s="89" t="s">
        <v>176</v>
      </c>
      <c r="O3864" s="92" t="s">
        <v>9458</v>
      </c>
      <c r="P3864" s="93" t="s">
        <v>57</v>
      </c>
      <c r="Q3864" s="110" t="s">
        <v>5322</v>
      </c>
      <c r="R3864" s="94"/>
      <c r="S3864" s="95">
        <v>46168</v>
      </c>
      <c r="T3864" s="95" t="s">
        <v>5203</v>
      </c>
      <c r="U3864" s="95" t="s">
        <v>1125</v>
      </c>
      <c r="V3864" s="91">
        <v>46156</v>
      </c>
      <c r="W3864" s="91">
        <v>46164</v>
      </c>
      <c r="X3864" s="91">
        <v>46168</v>
      </c>
      <c r="Y3864" s="96"/>
      <c r="Z3864" s="89"/>
      <c r="AA3864" s="95"/>
      <c r="AB3864" s="89"/>
      <c r="AC3864" s="109"/>
      <c r="AD3864" s="89"/>
      <c r="AE3864" s="89"/>
      <c r="AF3864" s="191"/>
      <c r="AG3864" s="194"/>
      <c r="AH3864" s="193"/>
      <c r="AI3864" s="97"/>
      <c r="AJ3864" s="97"/>
      <c r="AK3864" s="97"/>
      <c r="AL3864" s="45" t="s">
        <v>67</v>
      </c>
      <c r="AM3864" s="160" t="str">
        <f>MONTH(B3864)&amp;"/"&amp;YEAR(B3864)</f>
        <v>3/2026</v>
      </c>
      <c r="AN3864" s="45">
        <f>WEEKNUM(B3864)-WEEKNUM(EOMONTH(B3864,-1)+1)+1</f>
        <v>4</v>
      </c>
      <c r="AO3864" s="45" t="str">
        <f>MONTH(R3864)&amp;"/"&amp;YEAR(R3864)</f>
        <v>1/1900</v>
      </c>
      <c r="AP3864" s="45" t="e">
        <f>WEEKNUM(R3864)-WEEKNUM(EOMONTH(R3864,-1)+1)+1</f>
        <v>#NUM!</v>
      </c>
      <c r="AQ3864" s="45">
        <f>IF(AU3864="S",IF(Q3864="1. Aceitou o programa",R3864-B3864,0),0)</f>
        <v>0</v>
      </c>
      <c r="AR3864" s="45">
        <f>IF(AU3864="S",IF(AND(S3864&lt;&gt;"",R3864&lt;&gt;""),S3864-R3864,0),0)</f>
        <v>0</v>
      </c>
      <c r="AS3864" s="45">
        <f>IF(AU3864="S",IF(Q3864="1. Aceitou o programa",IF(OR(X3864="Não se Aplica",X3864=""),IF(OR(W3864="Não se Aplica",W3864=""),0,W3864-V3864),AVERAGE(X3864-W3864,W3864-V3864)),0),0)</f>
        <v>0</v>
      </c>
      <c r="AT3864" s="45">
        <f>IF(AU3864="S",IF(AND(Q3864="1. Aceitou o programa",AB3864="Realizada"),IFERROR(IF(AA3864="",0,AA3864-R3864),0),0),0)</f>
        <v>0</v>
      </c>
      <c r="AU3864" s="45" t="str">
        <f>_xlfn.XLOOKUP(U3864,'Lista Suspensa'!$AA$20:$AA$23,'Lista Suspensa'!$AB$20:$AB$23,"N/A")</f>
        <v>S</v>
      </c>
    </row>
    <row r="3865" spans="1:47" ht="12" customHeight="1" x14ac:dyDescent="0.3">
      <c r="A3865" s="87" t="s">
        <v>47</v>
      </c>
      <c r="B3865" s="88">
        <v>46104</v>
      </c>
      <c r="C3865" s="89" t="s">
        <v>48</v>
      </c>
      <c r="D3865" s="89" t="s">
        <v>49</v>
      </c>
      <c r="E3865" s="189">
        <v>92949799</v>
      </c>
      <c r="F3865" s="197" t="s">
        <v>9459</v>
      </c>
      <c r="G3865" s="90">
        <v>41244827878</v>
      </c>
      <c r="H3865" s="91">
        <v>33743</v>
      </c>
      <c r="I3865" s="89"/>
      <c r="J3865" s="89" t="s">
        <v>51</v>
      </c>
      <c r="K3865" s="89" t="s">
        <v>52</v>
      </c>
      <c r="L3865" s="89" t="s">
        <v>69</v>
      </c>
      <c r="M3865" s="89" t="s">
        <v>9460</v>
      </c>
      <c r="N3865" s="89" t="s">
        <v>137</v>
      </c>
      <c r="O3865" s="92" t="s">
        <v>9461</v>
      </c>
      <c r="P3865" s="93" t="s">
        <v>57</v>
      </c>
      <c r="Q3865" s="110" t="s">
        <v>5322</v>
      </c>
      <c r="R3865" s="94"/>
      <c r="S3865" s="95">
        <v>46168</v>
      </c>
      <c r="T3865" s="95" t="s">
        <v>5203</v>
      </c>
      <c r="U3865" s="95" t="s">
        <v>1125</v>
      </c>
      <c r="V3865" s="91">
        <v>46156</v>
      </c>
      <c r="W3865" s="91">
        <v>46164</v>
      </c>
      <c r="X3865" s="91">
        <v>46168</v>
      </c>
      <c r="Y3865" s="96"/>
      <c r="Z3865" s="89"/>
      <c r="AA3865" s="95"/>
      <c r="AB3865" s="89"/>
      <c r="AC3865" s="109"/>
      <c r="AD3865" s="89"/>
      <c r="AE3865" s="89"/>
      <c r="AF3865" s="191"/>
      <c r="AG3865" s="194"/>
      <c r="AH3865" s="193"/>
      <c r="AI3865" s="97"/>
      <c r="AJ3865" s="97"/>
      <c r="AK3865" s="97"/>
      <c r="AL3865" s="45" t="s">
        <v>67</v>
      </c>
      <c r="AM3865" s="160" t="str">
        <f>MONTH(B3865)&amp;"/"&amp;YEAR(B3865)</f>
        <v>3/2026</v>
      </c>
      <c r="AN3865" s="45">
        <f>WEEKNUM(B3865)-WEEKNUM(EOMONTH(B3865,-1)+1)+1</f>
        <v>4</v>
      </c>
      <c r="AO3865" s="45" t="str">
        <f>MONTH(R3865)&amp;"/"&amp;YEAR(R3865)</f>
        <v>1/1900</v>
      </c>
      <c r="AP3865" s="45" t="e">
        <f>WEEKNUM(R3865)-WEEKNUM(EOMONTH(R3865,-1)+1)+1</f>
        <v>#NUM!</v>
      </c>
      <c r="AQ3865" s="45">
        <f>IF(AU3865="S",IF(Q3865="1. Aceitou o programa",R3865-B3865,0),0)</f>
        <v>0</v>
      </c>
      <c r="AR3865" s="45">
        <f>IF(AU3865="S",IF(AND(S3865&lt;&gt;"",R3865&lt;&gt;""),S3865-R3865,0),0)</f>
        <v>0</v>
      </c>
      <c r="AS3865" s="45">
        <f>IF(AU3865="S",IF(Q3865="1. Aceitou o programa",IF(OR(X3865="Não se Aplica",X3865=""),IF(OR(W3865="Não se Aplica",W3865=""),0,W3865-V3865),AVERAGE(X3865-W3865,W3865-V3865)),0),0)</f>
        <v>0</v>
      </c>
      <c r="AT3865" s="45">
        <f>IF(AU3865="S",IF(AND(Q3865="1. Aceitou o programa",AB3865="Realizada"),IFERROR(IF(AA3865="",0,AA3865-R3865),0),0),0)</f>
        <v>0</v>
      </c>
      <c r="AU3865" s="45" t="str">
        <f>_xlfn.XLOOKUP(U3865,'Lista Suspensa'!$AA$20:$AA$23,'Lista Suspensa'!$AB$20:$AB$23,"N/A")</f>
        <v>S</v>
      </c>
    </row>
    <row r="3866" spans="1:47" ht="12" customHeight="1" x14ac:dyDescent="0.3">
      <c r="A3866" s="87" t="s">
        <v>47</v>
      </c>
      <c r="B3866" s="88">
        <v>46104</v>
      </c>
      <c r="C3866" s="89" t="s">
        <v>48</v>
      </c>
      <c r="D3866" s="89" t="s">
        <v>49</v>
      </c>
      <c r="E3866" s="189">
        <v>92951151</v>
      </c>
      <c r="F3866" s="197" t="s">
        <v>9462</v>
      </c>
      <c r="G3866" s="90">
        <v>674963938</v>
      </c>
      <c r="H3866" s="91">
        <v>29263</v>
      </c>
      <c r="I3866" s="89"/>
      <c r="J3866" s="89" t="s">
        <v>51</v>
      </c>
      <c r="K3866" s="89" t="s">
        <v>52</v>
      </c>
      <c r="L3866" s="89" t="s">
        <v>53</v>
      </c>
      <c r="M3866" s="89" t="s">
        <v>238</v>
      </c>
      <c r="N3866" s="89" t="s">
        <v>137</v>
      </c>
      <c r="O3866" s="92" t="s">
        <v>9463</v>
      </c>
      <c r="P3866" s="93" t="s">
        <v>57</v>
      </c>
      <c r="Q3866" s="110" t="s">
        <v>5322</v>
      </c>
      <c r="R3866" s="94"/>
      <c r="S3866" s="95">
        <v>46168</v>
      </c>
      <c r="T3866" s="95" t="s">
        <v>5203</v>
      </c>
      <c r="U3866" s="95" t="s">
        <v>1125</v>
      </c>
      <c r="V3866" s="91">
        <v>46156</v>
      </c>
      <c r="W3866" s="91">
        <v>46164</v>
      </c>
      <c r="X3866" s="91">
        <v>46168</v>
      </c>
      <c r="Y3866" s="96"/>
      <c r="Z3866" s="89"/>
      <c r="AA3866" s="95"/>
      <c r="AB3866" s="89"/>
      <c r="AC3866" s="109"/>
      <c r="AD3866" s="89"/>
      <c r="AE3866" s="89"/>
      <c r="AF3866" s="191"/>
      <c r="AG3866" s="194"/>
      <c r="AH3866" s="193"/>
      <c r="AI3866" s="97"/>
      <c r="AJ3866" s="97"/>
      <c r="AK3866" s="97"/>
      <c r="AL3866" s="45" t="s">
        <v>67</v>
      </c>
      <c r="AM3866" s="160" t="str">
        <f>MONTH(B3866)&amp;"/"&amp;YEAR(B3866)</f>
        <v>3/2026</v>
      </c>
      <c r="AN3866" s="45">
        <f>WEEKNUM(B3866)-WEEKNUM(EOMONTH(B3866,-1)+1)+1</f>
        <v>4</v>
      </c>
      <c r="AO3866" s="45" t="str">
        <f>MONTH(R3866)&amp;"/"&amp;YEAR(R3866)</f>
        <v>1/1900</v>
      </c>
      <c r="AP3866" s="45" t="e">
        <f>WEEKNUM(R3866)-WEEKNUM(EOMONTH(R3866,-1)+1)+1</f>
        <v>#NUM!</v>
      </c>
      <c r="AQ3866" s="45">
        <f>IF(AU3866="S",IF(Q3866="1. Aceitou o programa",R3866-B3866,0),0)</f>
        <v>0</v>
      </c>
      <c r="AR3866" s="45">
        <f>IF(AU3866="S",IF(AND(S3866&lt;&gt;"",R3866&lt;&gt;""),S3866-R3866,0),0)</f>
        <v>0</v>
      </c>
      <c r="AS3866" s="45">
        <f>IF(AU3866="S",IF(Q3866="1. Aceitou o programa",IF(OR(X3866="Não se Aplica",X3866=""),IF(OR(W3866="Não se Aplica",W3866=""),0,W3866-V3866),AVERAGE(X3866-W3866,W3866-V3866)),0),0)</f>
        <v>0</v>
      </c>
      <c r="AT3866" s="45">
        <f>IF(AU3866="S",IF(AND(Q3866="1. Aceitou o programa",AB3866="Realizada"),IFERROR(IF(AA3866="",0,AA3866-R3866),0),0),0)</f>
        <v>0</v>
      </c>
      <c r="AU3866" s="45" t="str">
        <f>_xlfn.XLOOKUP(U3866,'Lista Suspensa'!$AA$20:$AA$23,'Lista Suspensa'!$AB$20:$AB$23,"N/A")</f>
        <v>S</v>
      </c>
    </row>
    <row r="3867" spans="1:47" ht="12" customHeight="1" x14ac:dyDescent="0.3">
      <c r="A3867" s="87" t="s">
        <v>47</v>
      </c>
      <c r="B3867" s="88">
        <v>46104</v>
      </c>
      <c r="C3867" s="89" t="s">
        <v>48</v>
      </c>
      <c r="D3867" s="89" t="s">
        <v>49</v>
      </c>
      <c r="E3867" s="189">
        <v>92956263</v>
      </c>
      <c r="F3867" s="197" t="s">
        <v>9464</v>
      </c>
      <c r="G3867" s="90">
        <v>29473743807</v>
      </c>
      <c r="H3867" s="91">
        <v>29232</v>
      </c>
      <c r="I3867" s="89"/>
      <c r="J3867" s="89" t="s">
        <v>51</v>
      </c>
      <c r="K3867" s="89" t="s">
        <v>52</v>
      </c>
      <c r="L3867" s="89" t="s">
        <v>85</v>
      </c>
      <c r="M3867" s="89" t="s">
        <v>3020</v>
      </c>
      <c r="N3867" s="89" t="s">
        <v>150</v>
      </c>
      <c r="O3867" s="92" t="s">
        <v>9465</v>
      </c>
      <c r="P3867" s="93" t="s">
        <v>57</v>
      </c>
      <c r="Q3867" s="110" t="s">
        <v>5322</v>
      </c>
      <c r="R3867" s="94"/>
      <c r="S3867" s="95">
        <v>46168</v>
      </c>
      <c r="T3867" s="95" t="s">
        <v>5203</v>
      </c>
      <c r="U3867" s="95" t="s">
        <v>1125</v>
      </c>
      <c r="V3867" s="91">
        <v>46156</v>
      </c>
      <c r="W3867" s="91">
        <v>46164</v>
      </c>
      <c r="X3867" s="91">
        <v>46168</v>
      </c>
      <c r="Y3867" s="96"/>
      <c r="Z3867" s="89"/>
      <c r="AA3867" s="95"/>
      <c r="AB3867" s="89"/>
      <c r="AC3867" s="109"/>
      <c r="AD3867" s="89"/>
      <c r="AE3867" s="89"/>
      <c r="AF3867" s="191"/>
      <c r="AG3867" s="194"/>
      <c r="AH3867" s="193"/>
      <c r="AI3867" s="97"/>
      <c r="AJ3867" s="97"/>
      <c r="AK3867" s="97"/>
      <c r="AL3867" s="45" t="s">
        <v>67</v>
      </c>
      <c r="AM3867" s="160" t="str">
        <f>MONTH(B3867)&amp;"/"&amp;YEAR(B3867)</f>
        <v>3/2026</v>
      </c>
      <c r="AN3867" s="45">
        <f>WEEKNUM(B3867)-WEEKNUM(EOMONTH(B3867,-1)+1)+1</f>
        <v>4</v>
      </c>
      <c r="AO3867" s="45" t="str">
        <f>MONTH(R3867)&amp;"/"&amp;YEAR(R3867)</f>
        <v>1/1900</v>
      </c>
      <c r="AP3867" s="45" t="e">
        <f>WEEKNUM(R3867)-WEEKNUM(EOMONTH(R3867,-1)+1)+1</f>
        <v>#NUM!</v>
      </c>
      <c r="AQ3867" s="45">
        <f>IF(AU3867="S",IF(Q3867="1. Aceitou o programa",R3867-B3867,0),0)</f>
        <v>0</v>
      </c>
      <c r="AR3867" s="45">
        <f>IF(AU3867="S",IF(AND(S3867&lt;&gt;"",R3867&lt;&gt;""),S3867-R3867,0),0)</f>
        <v>0</v>
      </c>
      <c r="AS3867" s="45">
        <f>IF(AU3867="S",IF(Q3867="1. Aceitou o programa",IF(OR(X3867="Não se Aplica",X3867=""),IF(OR(W3867="Não se Aplica",W3867=""),0,W3867-V3867),AVERAGE(X3867-W3867,W3867-V3867)),0),0)</f>
        <v>0</v>
      </c>
      <c r="AT3867" s="45">
        <f>IF(AU3867="S",IF(AND(Q3867="1. Aceitou o programa",AB3867="Realizada"),IFERROR(IF(AA3867="",0,AA3867-R3867),0),0),0)</f>
        <v>0</v>
      </c>
      <c r="AU3867" s="45" t="str">
        <f>_xlfn.XLOOKUP(U3867,'Lista Suspensa'!$AA$20:$AA$23,'Lista Suspensa'!$AB$20:$AB$23,"N/A")</f>
        <v>S</v>
      </c>
    </row>
    <row r="3868" spans="1:47" ht="12" customHeight="1" x14ac:dyDescent="0.3">
      <c r="A3868" s="87" t="s">
        <v>47</v>
      </c>
      <c r="B3868" s="88">
        <v>46104</v>
      </c>
      <c r="C3868" s="89" t="s">
        <v>48</v>
      </c>
      <c r="D3868" s="89" t="s">
        <v>49</v>
      </c>
      <c r="E3868" s="189">
        <v>92956936</v>
      </c>
      <c r="F3868" s="197" t="s">
        <v>9466</v>
      </c>
      <c r="G3868" s="90">
        <v>7520244857</v>
      </c>
      <c r="H3868" s="91">
        <v>22991</v>
      </c>
      <c r="I3868" s="89"/>
      <c r="J3868" s="89" t="s">
        <v>84</v>
      </c>
      <c r="K3868" s="89" t="s">
        <v>52</v>
      </c>
      <c r="L3868" s="89" t="s">
        <v>242</v>
      </c>
      <c r="M3868" s="89" t="s">
        <v>9467</v>
      </c>
      <c r="N3868" s="89" t="s">
        <v>150</v>
      </c>
      <c r="O3868" s="92" t="s">
        <v>9468</v>
      </c>
      <c r="P3868" s="93" t="s">
        <v>57</v>
      </c>
      <c r="Q3868" s="110" t="s">
        <v>5322</v>
      </c>
      <c r="R3868" s="94"/>
      <c r="S3868" s="95">
        <v>46168</v>
      </c>
      <c r="T3868" s="95" t="s">
        <v>5203</v>
      </c>
      <c r="U3868" s="95" t="s">
        <v>1125</v>
      </c>
      <c r="V3868" s="91">
        <v>46156</v>
      </c>
      <c r="W3868" s="91">
        <v>46164</v>
      </c>
      <c r="X3868" s="91">
        <v>46168</v>
      </c>
      <c r="Y3868" s="96"/>
      <c r="Z3868" s="89"/>
      <c r="AA3868" s="95"/>
      <c r="AB3868" s="89"/>
      <c r="AC3868" s="109"/>
      <c r="AD3868" s="89"/>
      <c r="AE3868" s="89"/>
      <c r="AF3868" s="191"/>
      <c r="AG3868" s="194"/>
      <c r="AH3868" s="193"/>
      <c r="AI3868" s="97"/>
      <c r="AJ3868" s="97"/>
      <c r="AK3868" s="97"/>
      <c r="AL3868" s="45" t="s">
        <v>67</v>
      </c>
      <c r="AM3868" s="160" t="str">
        <f>MONTH(B3868)&amp;"/"&amp;YEAR(B3868)</f>
        <v>3/2026</v>
      </c>
      <c r="AN3868" s="45">
        <f>WEEKNUM(B3868)-WEEKNUM(EOMONTH(B3868,-1)+1)+1</f>
        <v>4</v>
      </c>
      <c r="AO3868" s="45" t="str">
        <f>MONTH(R3868)&amp;"/"&amp;YEAR(R3868)</f>
        <v>1/1900</v>
      </c>
      <c r="AP3868" s="45" t="e">
        <f>WEEKNUM(R3868)-WEEKNUM(EOMONTH(R3868,-1)+1)+1</f>
        <v>#NUM!</v>
      </c>
      <c r="AQ3868" s="45">
        <f>IF(AU3868="S",IF(Q3868="1. Aceitou o programa",R3868-B3868,0),0)</f>
        <v>0</v>
      </c>
      <c r="AR3868" s="45">
        <f>IF(AU3868="S",IF(AND(S3868&lt;&gt;"",R3868&lt;&gt;""),S3868-R3868,0),0)</f>
        <v>0</v>
      </c>
      <c r="AS3868" s="45">
        <f>IF(AU3868="S",IF(Q3868="1. Aceitou o programa",IF(OR(X3868="Não se Aplica",X3868=""),IF(OR(W3868="Não se Aplica",W3868=""),0,W3868-V3868),AVERAGE(X3868-W3868,W3868-V3868)),0),0)</f>
        <v>0</v>
      </c>
      <c r="AT3868" s="45">
        <f>IF(AU3868="S",IF(AND(Q3868="1. Aceitou o programa",AB3868="Realizada"),IFERROR(IF(AA3868="",0,AA3868-R3868),0),0),0)</f>
        <v>0</v>
      </c>
      <c r="AU3868" s="45" t="str">
        <f>_xlfn.XLOOKUP(U3868,'Lista Suspensa'!$AA$20:$AA$23,'Lista Suspensa'!$AB$20:$AB$23,"N/A")</f>
        <v>S</v>
      </c>
    </row>
    <row r="3869" spans="1:47" ht="12" customHeight="1" x14ac:dyDescent="0.3">
      <c r="A3869" s="87" t="s">
        <v>47</v>
      </c>
      <c r="B3869" s="88">
        <v>46104</v>
      </c>
      <c r="C3869" s="89" t="s">
        <v>48</v>
      </c>
      <c r="D3869" s="89" t="s">
        <v>49</v>
      </c>
      <c r="E3869" s="189">
        <v>92958271</v>
      </c>
      <c r="F3869" s="197" t="s">
        <v>9469</v>
      </c>
      <c r="G3869" s="90">
        <v>10405784708</v>
      </c>
      <c r="H3869" s="91">
        <v>31105</v>
      </c>
      <c r="I3869" s="89"/>
      <c r="J3869" s="89" t="s">
        <v>51</v>
      </c>
      <c r="K3869" s="89" t="s">
        <v>76</v>
      </c>
      <c r="L3869" s="89" t="s">
        <v>101</v>
      </c>
      <c r="M3869" s="89" t="s">
        <v>6333</v>
      </c>
      <c r="N3869" s="89" t="s">
        <v>344</v>
      </c>
      <c r="O3869" s="92" t="s">
        <v>9470</v>
      </c>
      <c r="P3869" s="93" t="s">
        <v>57</v>
      </c>
      <c r="Q3869" s="110" t="s">
        <v>5322</v>
      </c>
      <c r="R3869" s="94"/>
      <c r="S3869" s="95">
        <v>46168</v>
      </c>
      <c r="T3869" s="95" t="s">
        <v>5203</v>
      </c>
      <c r="U3869" s="95" t="s">
        <v>1125</v>
      </c>
      <c r="V3869" s="91">
        <v>46156</v>
      </c>
      <c r="W3869" s="91">
        <v>46164</v>
      </c>
      <c r="X3869" s="91">
        <v>46168</v>
      </c>
      <c r="Y3869" s="96"/>
      <c r="Z3869" s="89"/>
      <c r="AA3869" s="95"/>
      <c r="AB3869" s="89"/>
      <c r="AC3869" s="109"/>
      <c r="AD3869" s="89"/>
      <c r="AE3869" s="89"/>
      <c r="AF3869" s="191"/>
      <c r="AG3869" s="194"/>
      <c r="AH3869" s="193"/>
      <c r="AI3869" s="97"/>
      <c r="AJ3869" s="97"/>
      <c r="AK3869" s="97"/>
      <c r="AL3869" s="45" t="s">
        <v>67</v>
      </c>
      <c r="AM3869" s="160" t="str">
        <f>MONTH(B3869)&amp;"/"&amp;YEAR(B3869)</f>
        <v>3/2026</v>
      </c>
      <c r="AN3869" s="45">
        <f>WEEKNUM(B3869)-WEEKNUM(EOMONTH(B3869,-1)+1)+1</f>
        <v>4</v>
      </c>
      <c r="AO3869" s="45" t="str">
        <f>MONTH(R3869)&amp;"/"&amp;YEAR(R3869)</f>
        <v>1/1900</v>
      </c>
      <c r="AP3869" s="45" t="e">
        <f>WEEKNUM(R3869)-WEEKNUM(EOMONTH(R3869,-1)+1)+1</f>
        <v>#NUM!</v>
      </c>
      <c r="AQ3869" s="45">
        <f>IF(AU3869="S",IF(Q3869="1. Aceitou o programa",R3869-B3869,0),0)</f>
        <v>0</v>
      </c>
      <c r="AR3869" s="45">
        <f>IF(AU3869="S",IF(AND(S3869&lt;&gt;"",R3869&lt;&gt;""),S3869-R3869,0),0)</f>
        <v>0</v>
      </c>
      <c r="AS3869" s="45">
        <f>IF(AU3869="S",IF(Q3869="1. Aceitou o programa",IF(OR(X3869="Não se Aplica",X3869=""),IF(OR(W3869="Não se Aplica",W3869=""),0,W3869-V3869),AVERAGE(X3869-W3869,W3869-V3869)),0),0)</f>
        <v>0</v>
      </c>
      <c r="AT3869" s="45">
        <f>IF(AU3869="S",IF(AND(Q3869="1. Aceitou o programa",AB3869="Realizada"),IFERROR(IF(AA3869="",0,AA3869-R3869),0),0),0)</f>
        <v>0</v>
      </c>
      <c r="AU3869" s="45" t="str">
        <f>_xlfn.XLOOKUP(U3869,'Lista Suspensa'!$AA$20:$AA$23,'Lista Suspensa'!$AB$20:$AB$23,"N/A")</f>
        <v>S</v>
      </c>
    </row>
    <row r="3870" spans="1:47" ht="12" customHeight="1" x14ac:dyDescent="0.3">
      <c r="A3870" s="87" t="s">
        <v>47</v>
      </c>
      <c r="B3870" s="88">
        <v>46104</v>
      </c>
      <c r="C3870" s="89" t="s">
        <v>48</v>
      </c>
      <c r="D3870" s="89" t="s">
        <v>49</v>
      </c>
      <c r="E3870" s="189">
        <v>92958800</v>
      </c>
      <c r="F3870" s="197" t="s">
        <v>9471</v>
      </c>
      <c r="G3870" s="90">
        <v>15692007770</v>
      </c>
      <c r="H3870" s="91">
        <v>35313</v>
      </c>
      <c r="I3870" s="89"/>
      <c r="J3870" s="89" t="s">
        <v>51</v>
      </c>
      <c r="K3870" s="89" t="s">
        <v>76</v>
      </c>
      <c r="L3870" s="89" t="s">
        <v>233</v>
      </c>
      <c r="M3870" s="89" t="s">
        <v>2469</v>
      </c>
      <c r="N3870" s="89" t="s">
        <v>197</v>
      </c>
      <c r="O3870" s="92" t="s">
        <v>9472</v>
      </c>
      <c r="P3870" s="93" t="s">
        <v>57</v>
      </c>
      <c r="Q3870" s="110" t="s">
        <v>5322</v>
      </c>
      <c r="R3870" s="94"/>
      <c r="S3870" s="95">
        <v>46168</v>
      </c>
      <c r="T3870" s="95" t="s">
        <v>5203</v>
      </c>
      <c r="U3870" s="95" t="s">
        <v>1125</v>
      </c>
      <c r="V3870" s="91">
        <v>46156</v>
      </c>
      <c r="W3870" s="91">
        <v>46164</v>
      </c>
      <c r="X3870" s="91">
        <v>46168</v>
      </c>
      <c r="Y3870" s="96"/>
      <c r="Z3870" s="89"/>
      <c r="AA3870" s="95"/>
      <c r="AB3870" s="89"/>
      <c r="AC3870" s="109"/>
      <c r="AD3870" s="89"/>
      <c r="AE3870" s="89"/>
      <c r="AF3870" s="191"/>
      <c r="AG3870" s="194"/>
      <c r="AH3870" s="193"/>
      <c r="AI3870" s="97"/>
      <c r="AJ3870" s="97"/>
      <c r="AK3870" s="97"/>
      <c r="AL3870" s="45" t="s">
        <v>67</v>
      </c>
      <c r="AM3870" s="160" t="str">
        <f>MONTH(B3870)&amp;"/"&amp;YEAR(B3870)</f>
        <v>3/2026</v>
      </c>
      <c r="AN3870" s="45">
        <f>WEEKNUM(B3870)-WEEKNUM(EOMONTH(B3870,-1)+1)+1</f>
        <v>4</v>
      </c>
      <c r="AO3870" s="45" t="str">
        <f>MONTH(R3870)&amp;"/"&amp;YEAR(R3870)</f>
        <v>1/1900</v>
      </c>
      <c r="AP3870" s="45" t="e">
        <f>WEEKNUM(R3870)-WEEKNUM(EOMONTH(R3870,-1)+1)+1</f>
        <v>#NUM!</v>
      </c>
      <c r="AQ3870" s="45">
        <f>IF(AU3870="S",IF(Q3870="1. Aceitou o programa",R3870-B3870,0),0)</f>
        <v>0</v>
      </c>
      <c r="AR3870" s="45">
        <f>IF(AU3870="S",IF(AND(S3870&lt;&gt;"",R3870&lt;&gt;""),S3870-R3870,0),0)</f>
        <v>0</v>
      </c>
      <c r="AS3870" s="45">
        <f>IF(AU3870="S",IF(Q3870="1. Aceitou o programa",IF(OR(X3870="Não se Aplica",X3870=""),IF(OR(W3870="Não se Aplica",W3870=""),0,W3870-V3870),AVERAGE(X3870-W3870,W3870-V3870)),0),0)</f>
        <v>0</v>
      </c>
      <c r="AT3870" s="45">
        <f>IF(AU3870="S",IF(AND(Q3870="1. Aceitou o programa",AB3870="Realizada"),IFERROR(IF(AA3870="",0,AA3870-R3870),0),0),0)</f>
        <v>0</v>
      </c>
      <c r="AU3870" s="45" t="str">
        <f>_xlfn.XLOOKUP(U3870,'Lista Suspensa'!$AA$20:$AA$23,'Lista Suspensa'!$AB$20:$AB$23,"N/A")</f>
        <v>S</v>
      </c>
    </row>
    <row r="3871" spans="1:47" ht="12" customHeight="1" x14ac:dyDescent="0.3">
      <c r="A3871" s="87" t="s">
        <v>47</v>
      </c>
      <c r="B3871" s="88">
        <v>46104</v>
      </c>
      <c r="C3871" s="89" t="s">
        <v>48</v>
      </c>
      <c r="D3871" s="89" t="s">
        <v>49</v>
      </c>
      <c r="E3871" s="189">
        <v>92967926</v>
      </c>
      <c r="F3871" s="197" t="s">
        <v>9473</v>
      </c>
      <c r="G3871" s="90">
        <v>10339767847</v>
      </c>
      <c r="H3871" s="91">
        <v>21635</v>
      </c>
      <c r="I3871" s="89"/>
      <c r="J3871" s="89" t="s">
        <v>51</v>
      </c>
      <c r="K3871" s="89" t="s">
        <v>52</v>
      </c>
      <c r="L3871" s="89" t="s">
        <v>85</v>
      </c>
      <c r="M3871" s="89" t="s">
        <v>1410</v>
      </c>
      <c r="N3871" s="89" t="s">
        <v>150</v>
      </c>
      <c r="O3871" s="92" t="s">
        <v>9474</v>
      </c>
      <c r="P3871" s="93" t="s">
        <v>57</v>
      </c>
      <c r="Q3871" s="110" t="s">
        <v>5322</v>
      </c>
      <c r="R3871" s="94"/>
      <c r="S3871" s="95">
        <v>46168</v>
      </c>
      <c r="T3871" s="95" t="s">
        <v>5203</v>
      </c>
      <c r="U3871" s="95" t="s">
        <v>1125</v>
      </c>
      <c r="V3871" s="91">
        <v>46156</v>
      </c>
      <c r="W3871" s="91">
        <v>46164</v>
      </c>
      <c r="X3871" s="91">
        <v>46168</v>
      </c>
      <c r="Y3871" s="96"/>
      <c r="Z3871" s="89"/>
      <c r="AA3871" s="95"/>
      <c r="AB3871" s="89"/>
      <c r="AC3871" s="109"/>
      <c r="AD3871" s="89"/>
      <c r="AE3871" s="89"/>
      <c r="AF3871" s="191"/>
      <c r="AG3871" s="194"/>
      <c r="AH3871" s="193"/>
      <c r="AI3871" s="97"/>
      <c r="AJ3871" s="97"/>
      <c r="AK3871" s="97"/>
      <c r="AL3871" s="45" t="s">
        <v>67</v>
      </c>
      <c r="AM3871" s="160" t="str">
        <f>MONTH(B3871)&amp;"/"&amp;YEAR(B3871)</f>
        <v>3/2026</v>
      </c>
      <c r="AN3871" s="45">
        <f>WEEKNUM(B3871)-WEEKNUM(EOMONTH(B3871,-1)+1)+1</f>
        <v>4</v>
      </c>
      <c r="AO3871" s="45" t="str">
        <f>MONTH(R3871)&amp;"/"&amp;YEAR(R3871)</f>
        <v>1/1900</v>
      </c>
      <c r="AP3871" s="45" t="e">
        <f>WEEKNUM(R3871)-WEEKNUM(EOMONTH(R3871,-1)+1)+1</f>
        <v>#NUM!</v>
      </c>
      <c r="AQ3871" s="45">
        <f>IF(AU3871="S",IF(Q3871="1. Aceitou o programa",R3871-B3871,0),0)</f>
        <v>0</v>
      </c>
      <c r="AR3871" s="45">
        <f>IF(AU3871="S",IF(AND(S3871&lt;&gt;"",R3871&lt;&gt;""),S3871-R3871,0),0)</f>
        <v>0</v>
      </c>
      <c r="AS3871" s="45">
        <f>IF(AU3871="S",IF(Q3871="1. Aceitou o programa",IF(OR(X3871="Não se Aplica",X3871=""),IF(OR(W3871="Não se Aplica",W3871=""),0,W3871-V3871),AVERAGE(X3871-W3871,W3871-V3871)),0),0)</f>
        <v>0</v>
      </c>
      <c r="AT3871" s="45">
        <f>IF(AU3871="S",IF(AND(Q3871="1. Aceitou o programa",AB3871="Realizada"),IFERROR(IF(AA3871="",0,AA3871-R3871),0),0),0)</f>
        <v>0</v>
      </c>
      <c r="AU3871" s="45" t="str">
        <f>_xlfn.XLOOKUP(U3871,'Lista Suspensa'!$AA$20:$AA$23,'Lista Suspensa'!$AB$20:$AB$23,"N/A")</f>
        <v>S</v>
      </c>
    </row>
    <row r="3872" spans="1:47" ht="12" customHeight="1" x14ac:dyDescent="0.3">
      <c r="A3872" s="87" t="s">
        <v>47</v>
      </c>
      <c r="B3872" s="88">
        <v>46104</v>
      </c>
      <c r="C3872" s="89" t="s">
        <v>48</v>
      </c>
      <c r="D3872" s="89" t="s">
        <v>49</v>
      </c>
      <c r="E3872" s="189">
        <v>94590778</v>
      </c>
      <c r="F3872" s="197" t="s">
        <v>9475</v>
      </c>
      <c r="G3872" s="90">
        <v>88875180334</v>
      </c>
      <c r="H3872" s="91">
        <v>28362</v>
      </c>
      <c r="I3872" s="89"/>
      <c r="J3872" s="89" t="s">
        <v>51</v>
      </c>
      <c r="K3872" s="89" t="s">
        <v>52</v>
      </c>
      <c r="L3872" s="89" t="s">
        <v>85</v>
      </c>
      <c r="M3872" s="89" t="s">
        <v>9476</v>
      </c>
      <c r="N3872" s="89" t="s">
        <v>150</v>
      </c>
      <c r="O3872" s="92" t="s">
        <v>9477</v>
      </c>
      <c r="P3872" s="93" t="s">
        <v>57</v>
      </c>
      <c r="Q3872" s="110" t="s">
        <v>5322</v>
      </c>
      <c r="R3872" s="94"/>
      <c r="S3872" s="95">
        <v>46168</v>
      </c>
      <c r="T3872" s="95" t="s">
        <v>5203</v>
      </c>
      <c r="U3872" s="95" t="s">
        <v>1125</v>
      </c>
      <c r="V3872" s="91">
        <v>46156</v>
      </c>
      <c r="W3872" s="91">
        <v>46164</v>
      </c>
      <c r="X3872" s="91">
        <v>46168</v>
      </c>
      <c r="Y3872" s="96"/>
      <c r="Z3872" s="89"/>
      <c r="AA3872" s="95"/>
      <c r="AB3872" s="89"/>
      <c r="AC3872" s="109"/>
      <c r="AD3872" s="89"/>
      <c r="AE3872" s="89"/>
      <c r="AF3872" s="191"/>
      <c r="AG3872" s="194"/>
      <c r="AH3872" s="193"/>
      <c r="AI3872" s="97"/>
      <c r="AJ3872" s="97"/>
      <c r="AK3872" s="97"/>
      <c r="AL3872" s="45" t="s">
        <v>67</v>
      </c>
      <c r="AM3872" s="160" t="str">
        <f>MONTH(B3872)&amp;"/"&amp;YEAR(B3872)</f>
        <v>3/2026</v>
      </c>
      <c r="AN3872" s="45">
        <f>WEEKNUM(B3872)-WEEKNUM(EOMONTH(B3872,-1)+1)+1</f>
        <v>4</v>
      </c>
      <c r="AO3872" s="45" t="str">
        <f>MONTH(R3872)&amp;"/"&amp;YEAR(R3872)</f>
        <v>1/1900</v>
      </c>
      <c r="AP3872" s="45" t="e">
        <f>WEEKNUM(R3872)-WEEKNUM(EOMONTH(R3872,-1)+1)+1</f>
        <v>#NUM!</v>
      </c>
      <c r="AQ3872" s="45">
        <f>IF(AU3872="S",IF(Q3872="1. Aceitou o programa",R3872-B3872,0),0)</f>
        <v>0</v>
      </c>
      <c r="AR3872" s="45">
        <f>IF(AU3872="S",IF(AND(S3872&lt;&gt;"",R3872&lt;&gt;""),S3872-R3872,0),0)</f>
        <v>0</v>
      </c>
      <c r="AS3872" s="45">
        <f>IF(AU3872="S",IF(Q3872="1. Aceitou o programa",IF(OR(X3872="Não se Aplica",X3872=""),IF(OR(W3872="Não se Aplica",W3872=""),0,W3872-V3872),AVERAGE(X3872-W3872,W3872-V3872)),0),0)</f>
        <v>0</v>
      </c>
      <c r="AT3872" s="45">
        <f>IF(AU3872="S",IF(AND(Q3872="1. Aceitou o programa",AB3872="Realizada"),IFERROR(IF(AA3872="",0,AA3872-R3872),0),0),0)</f>
        <v>0</v>
      </c>
      <c r="AU3872" s="45" t="str">
        <f>_xlfn.XLOOKUP(U3872,'Lista Suspensa'!$AA$20:$AA$23,'Lista Suspensa'!$AB$20:$AB$23,"N/A")</f>
        <v>S</v>
      </c>
    </row>
    <row r="3873" spans="1:47" ht="12" customHeight="1" x14ac:dyDescent="0.3">
      <c r="A3873" s="87" t="s">
        <v>47</v>
      </c>
      <c r="B3873" s="88">
        <v>46104</v>
      </c>
      <c r="C3873" s="89" t="s">
        <v>48</v>
      </c>
      <c r="D3873" s="89" t="s">
        <v>49</v>
      </c>
      <c r="E3873" s="189">
        <v>92965476</v>
      </c>
      <c r="F3873" s="197" t="s">
        <v>9478</v>
      </c>
      <c r="G3873" s="90">
        <v>5997161501</v>
      </c>
      <c r="H3873" s="91">
        <v>37258</v>
      </c>
      <c r="I3873" s="89"/>
      <c r="J3873" s="89" t="s">
        <v>84</v>
      </c>
      <c r="K3873" s="89" t="s">
        <v>9479</v>
      </c>
      <c r="L3873" s="89" t="s">
        <v>9480</v>
      </c>
      <c r="M3873" s="89" t="s">
        <v>234</v>
      </c>
      <c r="N3873" s="89" t="s">
        <v>137</v>
      </c>
      <c r="O3873" s="92" t="s">
        <v>9481</v>
      </c>
      <c r="P3873" s="93" t="s">
        <v>57</v>
      </c>
      <c r="Q3873" s="110" t="s">
        <v>5322</v>
      </c>
      <c r="R3873" s="94"/>
      <c r="S3873" s="95">
        <v>46168</v>
      </c>
      <c r="T3873" s="95" t="s">
        <v>5203</v>
      </c>
      <c r="U3873" s="95" t="s">
        <v>1125</v>
      </c>
      <c r="V3873" s="91">
        <v>46156</v>
      </c>
      <c r="W3873" s="91">
        <v>46164</v>
      </c>
      <c r="X3873" s="91">
        <v>46168</v>
      </c>
      <c r="Y3873" s="96"/>
      <c r="Z3873" s="89"/>
      <c r="AA3873" s="95"/>
      <c r="AB3873" s="89"/>
      <c r="AC3873" s="109"/>
      <c r="AD3873" s="89"/>
      <c r="AE3873" s="89"/>
      <c r="AF3873" s="191"/>
      <c r="AG3873" s="194"/>
      <c r="AH3873" s="193"/>
      <c r="AI3873" s="97"/>
      <c r="AJ3873" s="97"/>
      <c r="AK3873" s="97"/>
      <c r="AL3873" s="45" t="s">
        <v>67</v>
      </c>
      <c r="AM3873" s="160" t="str">
        <f>MONTH(B3873)&amp;"/"&amp;YEAR(B3873)</f>
        <v>3/2026</v>
      </c>
      <c r="AN3873" s="45">
        <f>WEEKNUM(B3873)-WEEKNUM(EOMONTH(B3873,-1)+1)+1</f>
        <v>4</v>
      </c>
      <c r="AO3873" s="45" t="str">
        <f>MONTH(R3873)&amp;"/"&amp;YEAR(R3873)</f>
        <v>1/1900</v>
      </c>
      <c r="AP3873" s="45" t="e">
        <f>WEEKNUM(R3873)-WEEKNUM(EOMONTH(R3873,-1)+1)+1</f>
        <v>#NUM!</v>
      </c>
      <c r="AQ3873" s="45">
        <f>IF(AU3873="S",IF(Q3873="1. Aceitou o programa",R3873-B3873,0),0)</f>
        <v>0</v>
      </c>
      <c r="AR3873" s="45">
        <f>IF(AU3873="S",IF(AND(S3873&lt;&gt;"",R3873&lt;&gt;""),S3873-R3873,0),0)</f>
        <v>0</v>
      </c>
      <c r="AS3873" s="45">
        <f>IF(AU3873="S",IF(Q3873="1. Aceitou o programa",IF(OR(X3873="Não se Aplica",X3873=""),IF(OR(W3873="Não se Aplica",W3873=""),0,W3873-V3873),AVERAGE(X3873-W3873,W3873-V3873)),0),0)</f>
        <v>0</v>
      </c>
      <c r="AT3873" s="45">
        <f>IF(AU3873="S",IF(AND(Q3873="1. Aceitou o programa",AB3873="Realizada"),IFERROR(IF(AA3873="",0,AA3873-R3873),0),0),0)</f>
        <v>0</v>
      </c>
      <c r="AU3873" s="45" t="str">
        <f>_xlfn.XLOOKUP(U3873,'Lista Suspensa'!$AA$20:$AA$23,'Lista Suspensa'!$AB$20:$AB$23,"N/A")</f>
        <v>S</v>
      </c>
    </row>
    <row r="3874" spans="1:47" ht="12" customHeight="1" x14ac:dyDescent="0.3">
      <c r="A3874" s="87" t="s">
        <v>47</v>
      </c>
      <c r="B3874" s="88">
        <v>46104</v>
      </c>
      <c r="C3874" s="89" t="s">
        <v>48</v>
      </c>
      <c r="D3874" s="89" t="s">
        <v>49</v>
      </c>
      <c r="E3874" s="189">
        <v>93156345</v>
      </c>
      <c r="F3874" s="197" t="s">
        <v>9482</v>
      </c>
      <c r="G3874" s="90">
        <v>2351063724</v>
      </c>
      <c r="H3874" s="91">
        <v>27234</v>
      </c>
      <c r="I3874" s="89"/>
      <c r="J3874" s="89" t="s">
        <v>84</v>
      </c>
      <c r="K3874" s="89" t="s">
        <v>76</v>
      </c>
      <c r="L3874" s="89" t="s">
        <v>283</v>
      </c>
      <c r="M3874" s="89" t="s">
        <v>693</v>
      </c>
      <c r="N3874" s="89" t="s">
        <v>344</v>
      </c>
      <c r="O3874" s="92" t="s">
        <v>9483</v>
      </c>
      <c r="P3874" s="93" t="s">
        <v>57</v>
      </c>
      <c r="Q3874" s="110" t="s">
        <v>5322</v>
      </c>
      <c r="R3874" s="94"/>
      <c r="S3874" s="95">
        <v>46168</v>
      </c>
      <c r="T3874" s="95" t="s">
        <v>5203</v>
      </c>
      <c r="U3874" s="95" t="s">
        <v>1125</v>
      </c>
      <c r="V3874" s="91">
        <v>46156</v>
      </c>
      <c r="W3874" s="91">
        <v>46164</v>
      </c>
      <c r="X3874" s="91">
        <v>46168</v>
      </c>
      <c r="Y3874" s="96"/>
      <c r="Z3874" s="89"/>
      <c r="AA3874" s="95"/>
      <c r="AB3874" s="89"/>
      <c r="AC3874" s="109"/>
      <c r="AD3874" s="89"/>
      <c r="AE3874" s="89"/>
      <c r="AF3874" s="191"/>
      <c r="AG3874" s="194"/>
      <c r="AH3874" s="193"/>
      <c r="AI3874" s="97"/>
      <c r="AJ3874" s="97"/>
      <c r="AK3874" s="97"/>
      <c r="AL3874" s="45" t="s">
        <v>67</v>
      </c>
      <c r="AM3874" s="160" t="str">
        <f>MONTH(B3874)&amp;"/"&amp;YEAR(B3874)</f>
        <v>3/2026</v>
      </c>
      <c r="AN3874" s="45">
        <f>WEEKNUM(B3874)-WEEKNUM(EOMONTH(B3874,-1)+1)+1</f>
        <v>4</v>
      </c>
      <c r="AO3874" s="45" t="str">
        <f>MONTH(R3874)&amp;"/"&amp;YEAR(R3874)</f>
        <v>1/1900</v>
      </c>
      <c r="AP3874" s="45" t="e">
        <f>WEEKNUM(R3874)-WEEKNUM(EOMONTH(R3874,-1)+1)+1</f>
        <v>#NUM!</v>
      </c>
      <c r="AQ3874" s="45">
        <f>IF(AU3874="S",IF(Q3874="1. Aceitou o programa",R3874-B3874,0),0)</f>
        <v>0</v>
      </c>
      <c r="AR3874" s="45">
        <f>IF(AU3874="S",IF(AND(S3874&lt;&gt;"",R3874&lt;&gt;""),S3874-R3874,0),0)</f>
        <v>0</v>
      </c>
      <c r="AS3874" s="45">
        <f>IF(AU3874="S",IF(Q3874="1. Aceitou o programa",IF(OR(X3874="Não se Aplica",X3874=""),IF(OR(W3874="Não se Aplica",W3874=""),0,W3874-V3874),AVERAGE(X3874-W3874,W3874-V3874)),0),0)</f>
        <v>0</v>
      </c>
      <c r="AT3874" s="45">
        <f>IF(AU3874="S",IF(AND(Q3874="1. Aceitou o programa",AB3874="Realizada"),IFERROR(IF(AA3874="",0,AA3874-R3874),0),0),0)</f>
        <v>0</v>
      </c>
      <c r="AU3874" s="45" t="str">
        <f>_xlfn.XLOOKUP(U3874,'Lista Suspensa'!$AA$20:$AA$23,'Lista Suspensa'!$AB$20:$AB$23,"N/A")</f>
        <v>S</v>
      </c>
    </row>
    <row r="3875" spans="1:47" ht="12" customHeight="1" x14ac:dyDescent="0.3">
      <c r="A3875" s="87" t="s">
        <v>47</v>
      </c>
      <c r="B3875" s="88">
        <v>46104</v>
      </c>
      <c r="C3875" s="89" t="s">
        <v>48</v>
      </c>
      <c r="D3875" s="89" t="s">
        <v>49</v>
      </c>
      <c r="E3875" s="189">
        <v>95907496</v>
      </c>
      <c r="F3875" s="197" t="s">
        <v>9484</v>
      </c>
      <c r="G3875" s="90">
        <v>7089815773</v>
      </c>
      <c r="H3875" s="91">
        <v>27690</v>
      </c>
      <c r="I3875" s="89"/>
      <c r="J3875" s="89" t="s">
        <v>84</v>
      </c>
      <c r="K3875" s="89" t="s">
        <v>76</v>
      </c>
      <c r="L3875" s="89" t="s">
        <v>95</v>
      </c>
      <c r="M3875" s="89" t="s">
        <v>214</v>
      </c>
      <c r="N3875" s="89" t="s">
        <v>344</v>
      </c>
      <c r="O3875" s="92" t="s">
        <v>9485</v>
      </c>
      <c r="P3875" s="93" t="s">
        <v>57</v>
      </c>
      <c r="Q3875" s="110" t="s">
        <v>5322</v>
      </c>
      <c r="R3875" s="94"/>
      <c r="S3875" s="95">
        <v>46168</v>
      </c>
      <c r="T3875" s="95" t="s">
        <v>5203</v>
      </c>
      <c r="U3875" s="95" t="s">
        <v>1125</v>
      </c>
      <c r="V3875" s="91">
        <v>46156</v>
      </c>
      <c r="W3875" s="91">
        <v>46164</v>
      </c>
      <c r="X3875" s="91">
        <v>46168</v>
      </c>
      <c r="Y3875" s="96"/>
      <c r="Z3875" s="89"/>
      <c r="AA3875" s="95"/>
      <c r="AB3875" s="89"/>
      <c r="AC3875" s="109"/>
      <c r="AD3875" s="89"/>
      <c r="AE3875" s="89"/>
      <c r="AF3875" s="191"/>
      <c r="AG3875" s="194"/>
      <c r="AH3875" s="193"/>
      <c r="AI3875" s="97"/>
      <c r="AJ3875" s="97"/>
      <c r="AK3875" s="97"/>
      <c r="AL3875" s="45" t="s">
        <v>67</v>
      </c>
      <c r="AM3875" s="160" t="str">
        <f>MONTH(B3875)&amp;"/"&amp;YEAR(B3875)</f>
        <v>3/2026</v>
      </c>
      <c r="AN3875" s="45">
        <f>WEEKNUM(B3875)-WEEKNUM(EOMONTH(B3875,-1)+1)+1</f>
        <v>4</v>
      </c>
      <c r="AO3875" s="45" t="str">
        <f>MONTH(R3875)&amp;"/"&amp;YEAR(R3875)</f>
        <v>1/1900</v>
      </c>
      <c r="AP3875" s="45" t="e">
        <f>WEEKNUM(R3875)-WEEKNUM(EOMONTH(R3875,-1)+1)+1</f>
        <v>#NUM!</v>
      </c>
      <c r="AQ3875" s="45">
        <f>IF(AU3875="S",IF(Q3875="1. Aceitou o programa",R3875-B3875,0),0)</f>
        <v>0</v>
      </c>
      <c r="AR3875" s="45">
        <f>IF(AU3875="S",IF(AND(S3875&lt;&gt;"",R3875&lt;&gt;""),S3875-R3875,0),0)</f>
        <v>0</v>
      </c>
      <c r="AS3875" s="45">
        <f>IF(AU3875="S",IF(Q3875="1. Aceitou o programa",IF(OR(X3875="Não se Aplica",X3875=""),IF(OR(W3875="Não se Aplica",W3875=""),0,W3875-V3875),AVERAGE(X3875-W3875,W3875-V3875)),0),0)</f>
        <v>0</v>
      </c>
      <c r="AT3875" s="45">
        <f>IF(AU3875="S",IF(AND(Q3875="1. Aceitou o programa",AB3875="Realizada"),IFERROR(IF(AA3875="",0,AA3875-R3875),0),0),0)</f>
        <v>0</v>
      </c>
      <c r="AU3875" s="45" t="str">
        <f>_xlfn.XLOOKUP(U3875,'Lista Suspensa'!$AA$20:$AA$23,'Lista Suspensa'!$AB$20:$AB$23,"N/A")</f>
        <v>S</v>
      </c>
    </row>
    <row r="3876" spans="1:47" ht="12" customHeight="1" x14ac:dyDescent="0.3">
      <c r="A3876" s="87" t="s">
        <v>47</v>
      </c>
      <c r="B3876" s="88">
        <v>46104</v>
      </c>
      <c r="C3876" s="89" t="s">
        <v>48</v>
      </c>
      <c r="D3876" s="89" t="s">
        <v>49</v>
      </c>
      <c r="E3876" s="189">
        <v>93158066</v>
      </c>
      <c r="F3876" s="197" t="s">
        <v>9486</v>
      </c>
      <c r="G3876" s="90">
        <v>72850167215</v>
      </c>
      <c r="H3876" s="91">
        <v>25725</v>
      </c>
      <c r="I3876" s="89"/>
      <c r="J3876" s="89" t="s">
        <v>51</v>
      </c>
      <c r="K3876" s="89" t="s">
        <v>76</v>
      </c>
      <c r="L3876" s="89" t="s">
        <v>95</v>
      </c>
      <c r="M3876" s="89" t="s">
        <v>480</v>
      </c>
      <c r="N3876" s="89" t="s">
        <v>344</v>
      </c>
      <c r="O3876" s="92" t="s">
        <v>9487</v>
      </c>
      <c r="P3876" s="93" t="s">
        <v>57</v>
      </c>
      <c r="Q3876" s="110" t="s">
        <v>5322</v>
      </c>
      <c r="R3876" s="94"/>
      <c r="S3876" s="95">
        <v>46168</v>
      </c>
      <c r="T3876" s="95" t="s">
        <v>5203</v>
      </c>
      <c r="U3876" s="95" t="s">
        <v>1125</v>
      </c>
      <c r="V3876" s="91">
        <v>46156</v>
      </c>
      <c r="W3876" s="91">
        <v>46164</v>
      </c>
      <c r="X3876" s="91">
        <v>46168</v>
      </c>
      <c r="Y3876" s="96"/>
      <c r="Z3876" s="89"/>
      <c r="AA3876" s="95"/>
      <c r="AB3876" s="89"/>
      <c r="AC3876" s="109"/>
      <c r="AD3876" s="89"/>
      <c r="AE3876" s="89"/>
      <c r="AF3876" s="191"/>
      <c r="AG3876" s="194"/>
      <c r="AH3876" s="193"/>
      <c r="AI3876" s="97"/>
      <c r="AJ3876" s="97"/>
      <c r="AK3876" s="97"/>
      <c r="AL3876" s="45" t="s">
        <v>67</v>
      </c>
      <c r="AM3876" s="160" t="str">
        <f>MONTH(B3876)&amp;"/"&amp;YEAR(B3876)</f>
        <v>3/2026</v>
      </c>
      <c r="AN3876" s="45">
        <f>WEEKNUM(B3876)-WEEKNUM(EOMONTH(B3876,-1)+1)+1</f>
        <v>4</v>
      </c>
      <c r="AO3876" s="45" t="str">
        <f>MONTH(R3876)&amp;"/"&amp;YEAR(R3876)</f>
        <v>1/1900</v>
      </c>
      <c r="AP3876" s="45" t="e">
        <f>WEEKNUM(R3876)-WEEKNUM(EOMONTH(R3876,-1)+1)+1</f>
        <v>#NUM!</v>
      </c>
      <c r="AQ3876" s="45">
        <f>IF(AU3876="S",IF(Q3876="1. Aceitou o programa",R3876-B3876,0),0)</f>
        <v>0</v>
      </c>
      <c r="AR3876" s="45">
        <f>IF(AU3876="S",IF(AND(S3876&lt;&gt;"",R3876&lt;&gt;""),S3876-R3876,0),0)</f>
        <v>0</v>
      </c>
      <c r="AS3876" s="45">
        <f>IF(AU3876="S",IF(Q3876="1. Aceitou o programa",IF(OR(X3876="Não se Aplica",X3876=""),IF(OR(W3876="Não se Aplica",W3876=""),0,W3876-V3876),AVERAGE(X3876-W3876,W3876-V3876)),0),0)</f>
        <v>0</v>
      </c>
      <c r="AT3876" s="45">
        <f>IF(AU3876="S",IF(AND(Q3876="1. Aceitou o programa",AB3876="Realizada"),IFERROR(IF(AA3876="",0,AA3876-R3876),0),0),0)</f>
        <v>0</v>
      </c>
      <c r="AU3876" s="45" t="str">
        <f>_xlfn.XLOOKUP(U3876,'Lista Suspensa'!$AA$20:$AA$23,'Lista Suspensa'!$AB$20:$AB$23,"N/A")</f>
        <v>S</v>
      </c>
    </row>
    <row r="3877" spans="1:47" ht="12" customHeight="1" x14ac:dyDescent="0.3">
      <c r="A3877" s="87" t="s">
        <v>47</v>
      </c>
      <c r="B3877" s="88">
        <v>46104</v>
      </c>
      <c r="C3877" s="89" t="s">
        <v>48</v>
      </c>
      <c r="D3877" s="89" t="s">
        <v>49</v>
      </c>
      <c r="E3877" s="189">
        <v>93156142</v>
      </c>
      <c r="F3877" s="197" t="s">
        <v>9488</v>
      </c>
      <c r="G3877" s="90">
        <v>90140370749</v>
      </c>
      <c r="H3877" s="91">
        <v>24562</v>
      </c>
      <c r="I3877" s="89"/>
      <c r="J3877" s="89" t="s">
        <v>84</v>
      </c>
      <c r="K3877" s="89" t="s">
        <v>76</v>
      </c>
      <c r="L3877" s="89" t="s">
        <v>95</v>
      </c>
      <c r="M3877" s="89" t="s">
        <v>96</v>
      </c>
      <c r="N3877" s="89" t="s">
        <v>344</v>
      </c>
      <c r="O3877" s="92" t="s">
        <v>9489</v>
      </c>
      <c r="P3877" s="93" t="s">
        <v>57</v>
      </c>
      <c r="Q3877" s="110" t="s">
        <v>5322</v>
      </c>
      <c r="R3877" s="94"/>
      <c r="S3877" s="95">
        <v>46168</v>
      </c>
      <c r="T3877" s="95" t="s">
        <v>5203</v>
      </c>
      <c r="U3877" s="95" t="s">
        <v>1125</v>
      </c>
      <c r="V3877" s="91">
        <v>46156</v>
      </c>
      <c r="W3877" s="91">
        <v>46164</v>
      </c>
      <c r="X3877" s="91">
        <v>46168</v>
      </c>
      <c r="Y3877" s="96"/>
      <c r="Z3877" s="89"/>
      <c r="AA3877" s="95"/>
      <c r="AB3877" s="89"/>
      <c r="AC3877" s="109"/>
      <c r="AD3877" s="89"/>
      <c r="AE3877" s="89"/>
      <c r="AF3877" s="191"/>
      <c r="AG3877" s="194"/>
      <c r="AH3877" s="193"/>
      <c r="AI3877" s="97"/>
      <c r="AJ3877" s="97"/>
      <c r="AK3877" s="97"/>
      <c r="AL3877" s="45" t="s">
        <v>67</v>
      </c>
      <c r="AM3877" s="160" t="str">
        <f>MONTH(B3877)&amp;"/"&amp;YEAR(B3877)</f>
        <v>3/2026</v>
      </c>
      <c r="AN3877" s="45">
        <f>WEEKNUM(B3877)-WEEKNUM(EOMONTH(B3877,-1)+1)+1</f>
        <v>4</v>
      </c>
      <c r="AO3877" s="45" t="str">
        <f>MONTH(R3877)&amp;"/"&amp;YEAR(R3877)</f>
        <v>1/1900</v>
      </c>
      <c r="AP3877" s="45" t="e">
        <f>WEEKNUM(R3877)-WEEKNUM(EOMONTH(R3877,-1)+1)+1</f>
        <v>#NUM!</v>
      </c>
      <c r="AQ3877" s="45">
        <f>IF(AU3877="S",IF(Q3877="1. Aceitou o programa",R3877-B3877,0),0)</f>
        <v>0</v>
      </c>
      <c r="AR3877" s="45">
        <f>IF(AU3877="S",IF(AND(S3877&lt;&gt;"",R3877&lt;&gt;""),S3877-R3877,0),0)</f>
        <v>0</v>
      </c>
      <c r="AS3877" s="45">
        <f>IF(AU3877="S",IF(Q3877="1. Aceitou o programa",IF(OR(X3877="Não se Aplica",X3877=""),IF(OR(W3877="Não se Aplica",W3877=""),0,W3877-V3877),AVERAGE(X3877-W3877,W3877-V3877)),0),0)</f>
        <v>0</v>
      </c>
      <c r="AT3877" s="45">
        <f>IF(AU3877="S",IF(AND(Q3877="1. Aceitou o programa",AB3877="Realizada"),IFERROR(IF(AA3877="",0,AA3877-R3877),0),0),0)</f>
        <v>0</v>
      </c>
      <c r="AU3877" s="45" t="str">
        <f>_xlfn.XLOOKUP(U3877,'Lista Suspensa'!$AA$20:$AA$23,'Lista Suspensa'!$AB$20:$AB$23,"N/A")</f>
        <v>S</v>
      </c>
    </row>
    <row r="3878" spans="1:47" ht="12" customHeight="1" x14ac:dyDescent="0.3">
      <c r="A3878" s="87" t="s">
        <v>47</v>
      </c>
      <c r="B3878" s="88">
        <v>46104</v>
      </c>
      <c r="C3878" s="89" t="s">
        <v>48</v>
      </c>
      <c r="D3878" s="89" t="s">
        <v>49</v>
      </c>
      <c r="E3878" s="189">
        <v>93154921</v>
      </c>
      <c r="F3878" s="197" t="s">
        <v>9490</v>
      </c>
      <c r="G3878" s="90">
        <v>9177796730</v>
      </c>
      <c r="H3878" s="91">
        <v>27583</v>
      </c>
      <c r="I3878" s="89"/>
      <c r="J3878" s="89" t="s">
        <v>51</v>
      </c>
      <c r="K3878" s="89" t="s">
        <v>76</v>
      </c>
      <c r="L3878" s="89" t="s">
        <v>95</v>
      </c>
      <c r="M3878" s="89" t="s">
        <v>426</v>
      </c>
      <c r="N3878" s="89" t="s">
        <v>344</v>
      </c>
      <c r="O3878" s="92" t="s">
        <v>9491</v>
      </c>
      <c r="P3878" s="93" t="s">
        <v>57</v>
      </c>
      <c r="Q3878" s="110" t="s">
        <v>5322</v>
      </c>
      <c r="R3878" s="94"/>
      <c r="S3878" s="95">
        <v>46168</v>
      </c>
      <c r="T3878" s="95" t="s">
        <v>5203</v>
      </c>
      <c r="U3878" s="95" t="s">
        <v>1125</v>
      </c>
      <c r="V3878" s="91">
        <v>46156</v>
      </c>
      <c r="W3878" s="91">
        <v>46164</v>
      </c>
      <c r="X3878" s="91">
        <v>46168</v>
      </c>
      <c r="Y3878" s="96"/>
      <c r="Z3878" s="89"/>
      <c r="AA3878" s="95"/>
      <c r="AB3878" s="89"/>
      <c r="AC3878" s="109"/>
      <c r="AD3878" s="89"/>
      <c r="AE3878" s="89"/>
      <c r="AF3878" s="191"/>
      <c r="AG3878" s="194"/>
      <c r="AH3878" s="193"/>
      <c r="AI3878" s="97"/>
      <c r="AJ3878" s="97"/>
      <c r="AK3878" s="97"/>
      <c r="AL3878" s="45" t="s">
        <v>67</v>
      </c>
      <c r="AM3878" s="160" t="str">
        <f>MONTH(B3878)&amp;"/"&amp;YEAR(B3878)</f>
        <v>3/2026</v>
      </c>
      <c r="AN3878" s="45">
        <f>WEEKNUM(B3878)-WEEKNUM(EOMONTH(B3878,-1)+1)+1</f>
        <v>4</v>
      </c>
      <c r="AO3878" s="45" t="str">
        <f>MONTH(R3878)&amp;"/"&amp;YEAR(R3878)</f>
        <v>1/1900</v>
      </c>
      <c r="AP3878" s="45" t="e">
        <f>WEEKNUM(R3878)-WEEKNUM(EOMONTH(R3878,-1)+1)+1</f>
        <v>#NUM!</v>
      </c>
      <c r="AQ3878" s="45">
        <f>IF(AU3878="S",IF(Q3878="1. Aceitou o programa",R3878-B3878,0),0)</f>
        <v>0</v>
      </c>
      <c r="AR3878" s="45">
        <f>IF(AU3878="S",IF(AND(S3878&lt;&gt;"",R3878&lt;&gt;""),S3878-R3878,0),0)</f>
        <v>0</v>
      </c>
      <c r="AS3878" s="45">
        <f>IF(AU3878="S",IF(Q3878="1. Aceitou o programa",IF(OR(X3878="Não se Aplica",X3878=""),IF(OR(W3878="Não se Aplica",W3878=""),0,W3878-V3878),AVERAGE(X3878-W3878,W3878-V3878)),0),0)</f>
        <v>0</v>
      </c>
      <c r="AT3878" s="45">
        <f>IF(AU3878="S",IF(AND(Q3878="1. Aceitou o programa",AB3878="Realizada"),IFERROR(IF(AA3878="",0,AA3878-R3878),0),0),0)</f>
        <v>0</v>
      </c>
      <c r="AU3878" s="45" t="str">
        <f>_xlfn.XLOOKUP(U3878,'Lista Suspensa'!$AA$20:$AA$23,'Lista Suspensa'!$AB$20:$AB$23,"N/A")</f>
        <v>S</v>
      </c>
    </row>
    <row r="3879" spans="1:47" ht="12" customHeight="1" x14ac:dyDescent="0.3">
      <c r="A3879" s="87" t="s">
        <v>47</v>
      </c>
      <c r="B3879" s="88">
        <v>46104</v>
      </c>
      <c r="C3879" s="89" t="s">
        <v>48</v>
      </c>
      <c r="D3879" s="89" t="s">
        <v>49</v>
      </c>
      <c r="E3879" s="189">
        <v>92981273</v>
      </c>
      <c r="F3879" s="197" t="s">
        <v>9492</v>
      </c>
      <c r="G3879" s="90">
        <v>84600519787</v>
      </c>
      <c r="H3879" s="91">
        <v>24119</v>
      </c>
      <c r="I3879" s="89"/>
      <c r="J3879" s="89" t="s">
        <v>51</v>
      </c>
      <c r="K3879" s="89" t="s">
        <v>76</v>
      </c>
      <c r="L3879" s="89" t="s">
        <v>95</v>
      </c>
      <c r="M3879" s="89" t="s">
        <v>106</v>
      </c>
      <c r="N3879" s="89" t="s">
        <v>331</v>
      </c>
      <c r="O3879" s="92" t="s">
        <v>9493</v>
      </c>
      <c r="P3879" s="93" t="s">
        <v>57</v>
      </c>
      <c r="Q3879" s="110" t="s">
        <v>5322</v>
      </c>
      <c r="R3879" s="94"/>
      <c r="S3879" s="95">
        <v>46168</v>
      </c>
      <c r="T3879" s="95" t="s">
        <v>5203</v>
      </c>
      <c r="U3879" s="95" t="s">
        <v>1125</v>
      </c>
      <c r="V3879" s="91">
        <v>46156</v>
      </c>
      <c r="W3879" s="91">
        <v>46164</v>
      </c>
      <c r="X3879" s="91">
        <v>46168</v>
      </c>
      <c r="Y3879" s="96"/>
      <c r="Z3879" s="89"/>
      <c r="AA3879" s="95"/>
      <c r="AB3879" s="89"/>
      <c r="AC3879" s="109"/>
      <c r="AD3879" s="89"/>
      <c r="AE3879" s="89"/>
      <c r="AF3879" s="191"/>
      <c r="AG3879" s="194"/>
      <c r="AH3879" s="193"/>
      <c r="AI3879" s="97"/>
      <c r="AJ3879" s="97"/>
      <c r="AK3879" s="97"/>
      <c r="AL3879" s="45" t="s">
        <v>67</v>
      </c>
      <c r="AM3879" s="160" t="str">
        <f>MONTH(B3879)&amp;"/"&amp;YEAR(B3879)</f>
        <v>3/2026</v>
      </c>
      <c r="AN3879" s="45">
        <f>WEEKNUM(B3879)-WEEKNUM(EOMONTH(B3879,-1)+1)+1</f>
        <v>4</v>
      </c>
      <c r="AO3879" s="45" t="str">
        <f>MONTH(R3879)&amp;"/"&amp;YEAR(R3879)</f>
        <v>1/1900</v>
      </c>
      <c r="AP3879" s="45" t="e">
        <f>WEEKNUM(R3879)-WEEKNUM(EOMONTH(R3879,-1)+1)+1</f>
        <v>#NUM!</v>
      </c>
      <c r="AQ3879" s="45">
        <f>IF(AU3879="S",IF(Q3879="1. Aceitou o programa",R3879-B3879,0),0)</f>
        <v>0</v>
      </c>
      <c r="AR3879" s="45">
        <f>IF(AU3879="S",IF(AND(S3879&lt;&gt;"",R3879&lt;&gt;""),S3879-R3879,0),0)</f>
        <v>0</v>
      </c>
      <c r="AS3879" s="45">
        <f>IF(AU3879="S",IF(Q3879="1. Aceitou o programa",IF(OR(X3879="Não se Aplica",X3879=""),IF(OR(W3879="Não se Aplica",W3879=""),0,W3879-V3879),AVERAGE(X3879-W3879,W3879-V3879)),0),0)</f>
        <v>0</v>
      </c>
      <c r="AT3879" s="45">
        <f>IF(AU3879="S",IF(AND(Q3879="1. Aceitou o programa",AB3879="Realizada"),IFERROR(IF(AA3879="",0,AA3879-R3879),0),0),0)</f>
        <v>0</v>
      </c>
      <c r="AU3879" s="45" t="str">
        <f>_xlfn.XLOOKUP(U3879,'Lista Suspensa'!$AA$20:$AA$23,'Lista Suspensa'!$AB$20:$AB$23,"N/A")</f>
        <v>S</v>
      </c>
    </row>
    <row r="3880" spans="1:47" ht="12" customHeight="1" x14ac:dyDescent="0.3">
      <c r="A3880" s="87" t="s">
        <v>47</v>
      </c>
      <c r="B3880" s="88">
        <v>46104</v>
      </c>
      <c r="C3880" s="89" t="s">
        <v>48</v>
      </c>
      <c r="D3880" s="89" t="s">
        <v>49</v>
      </c>
      <c r="E3880" s="189">
        <v>92982776</v>
      </c>
      <c r="F3880" s="197" t="s">
        <v>9494</v>
      </c>
      <c r="G3880" s="90">
        <v>56306974806</v>
      </c>
      <c r="H3880" s="91">
        <v>37736</v>
      </c>
      <c r="I3880" s="89"/>
      <c r="J3880" s="89" t="s">
        <v>51</v>
      </c>
      <c r="K3880" s="89" t="s">
        <v>52</v>
      </c>
      <c r="L3880" s="89" t="s">
        <v>85</v>
      </c>
      <c r="M3880" s="89" t="s">
        <v>279</v>
      </c>
      <c r="N3880" s="89" t="s">
        <v>137</v>
      </c>
      <c r="O3880" s="92" t="s">
        <v>9495</v>
      </c>
      <c r="P3880" s="93" t="s">
        <v>57</v>
      </c>
      <c r="Q3880" s="110" t="s">
        <v>5322</v>
      </c>
      <c r="R3880" s="94"/>
      <c r="S3880" s="95">
        <v>46168</v>
      </c>
      <c r="T3880" s="95" t="s">
        <v>5203</v>
      </c>
      <c r="U3880" s="95" t="s">
        <v>1125</v>
      </c>
      <c r="V3880" s="91">
        <v>46156</v>
      </c>
      <c r="W3880" s="91">
        <v>46164</v>
      </c>
      <c r="X3880" s="91">
        <v>46168</v>
      </c>
      <c r="Y3880" s="96"/>
      <c r="Z3880" s="89"/>
      <c r="AA3880" s="95"/>
      <c r="AB3880" s="89"/>
      <c r="AC3880" s="109"/>
      <c r="AD3880" s="89"/>
      <c r="AE3880" s="89"/>
      <c r="AF3880" s="191"/>
      <c r="AG3880" s="194"/>
      <c r="AH3880" s="193"/>
      <c r="AI3880" s="97"/>
      <c r="AJ3880" s="97"/>
      <c r="AK3880" s="97"/>
      <c r="AL3880" s="45" t="s">
        <v>67</v>
      </c>
      <c r="AM3880" s="160" t="str">
        <f>MONTH(B3880)&amp;"/"&amp;YEAR(B3880)</f>
        <v>3/2026</v>
      </c>
      <c r="AN3880" s="45">
        <f>WEEKNUM(B3880)-WEEKNUM(EOMONTH(B3880,-1)+1)+1</f>
        <v>4</v>
      </c>
      <c r="AO3880" s="45" t="str">
        <f>MONTH(R3880)&amp;"/"&amp;YEAR(R3880)</f>
        <v>1/1900</v>
      </c>
      <c r="AP3880" s="45" t="e">
        <f>WEEKNUM(R3880)-WEEKNUM(EOMONTH(R3880,-1)+1)+1</f>
        <v>#NUM!</v>
      </c>
      <c r="AQ3880" s="45">
        <f>IF(AU3880="S",IF(Q3880="1. Aceitou o programa",R3880-B3880,0),0)</f>
        <v>0</v>
      </c>
      <c r="AR3880" s="45">
        <f>IF(AU3880="S",IF(AND(S3880&lt;&gt;"",R3880&lt;&gt;""),S3880-R3880,0),0)</f>
        <v>0</v>
      </c>
      <c r="AS3880" s="45">
        <f>IF(AU3880="S",IF(Q3880="1. Aceitou o programa",IF(OR(X3880="Não se Aplica",X3880=""),IF(OR(W3880="Não se Aplica",W3880=""),0,W3880-V3880),AVERAGE(X3880-W3880,W3880-V3880)),0),0)</f>
        <v>0</v>
      </c>
      <c r="AT3880" s="45">
        <f>IF(AU3880="S",IF(AND(Q3880="1. Aceitou o programa",AB3880="Realizada"),IFERROR(IF(AA3880="",0,AA3880-R3880),0),0),0)</f>
        <v>0</v>
      </c>
      <c r="AU3880" s="45" t="str">
        <f>_xlfn.XLOOKUP(U3880,'Lista Suspensa'!$AA$20:$AA$23,'Lista Suspensa'!$AB$20:$AB$23,"N/A")</f>
        <v>S</v>
      </c>
    </row>
    <row r="3881" spans="1:47" ht="12" customHeight="1" x14ac:dyDescent="0.3">
      <c r="A3881" s="87" t="s">
        <v>47</v>
      </c>
      <c r="B3881" s="88">
        <v>46104</v>
      </c>
      <c r="C3881" s="89" t="s">
        <v>48</v>
      </c>
      <c r="D3881" s="89" t="s">
        <v>49</v>
      </c>
      <c r="E3881" s="189">
        <v>93014714</v>
      </c>
      <c r="F3881" s="197" t="s">
        <v>9496</v>
      </c>
      <c r="G3881" s="90">
        <v>89608178720</v>
      </c>
      <c r="H3881" s="91">
        <v>24706</v>
      </c>
      <c r="I3881" s="89"/>
      <c r="J3881" s="89" t="s">
        <v>51</v>
      </c>
      <c r="K3881" s="89" t="s">
        <v>76</v>
      </c>
      <c r="L3881" s="89" t="s">
        <v>95</v>
      </c>
      <c r="M3881" s="89" t="s">
        <v>96</v>
      </c>
      <c r="N3881" s="89" t="s">
        <v>291</v>
      </c>
      <c r="O3881" s="92" t="s">
        <v>9497</v>
      </c>
      <c r="P3881" s="93" t="s">
        <v>57</v>
      </c>
      <c r="Q3881" s="110" t="s">
        <v>5322</v>
      </c>
      <c r="R3881" s="94"/>
      <c r="S3881" s="95">
        <v>46168</v>
      </c>
      <c r="T3881" s="95" t="s">
        <v>5203</v>
      </c>
      <c r="U3881" s="95" t="s">
        <v>1125</v>
      </c>
      <c r="V3881" s="91">
        <v>46156</v>
      </c>
      <c r="W3881" s="91">
        <v>46164</v>
      </c>
      <c r="X3881" s="91">
        <v>46168</v>
      </c>
      <c r="Y3881" s="96"/>
      <c r="Z3881" s="89"/>
      <c r="AA3881" s="95"/>
      <c r="AB3881" s="89"/>
      <c r="AC3881" s="109"/>
      <c r="AD3881" s="89"/>
      <c r="AE3881" s="89"/>
      <c r="AF3881" s="191"/>
      <c r="AG3881" s="194"/>
      <c r="AH3881" s="193"/>
      <c r="AI3881" s="97"/>
      <c r="AJ3881" s="97"/>
      <c r="AK3881" s="97"/>
      <c r="AL3881" s="45" t="s">
        <v>67</v>
      </c>
      <c r="AM3881" s="160" t="str">
        <f>MONTH(B3881)&amp;"/"&amp;YEAR(B3881)</f>
        <v>3/2026</v>
      </c>
      <c r="AN3881" s="45">
        <f>WEEKNUM(B3881)-WEEKNUM(EOMONTH(B3881,-1)+1)+1</f>
        <v>4</v>
      </c>
      <c r="AO3881" s="45" t="str">
        <f>MONTH(R3881)&amp;"/"&amp;YEAR(R3881)</f>
        <v>1/1900</v>
      </c>
      <c r="AP3881" s="45" t="e">
        <f>WEEKNUM(R3881)-WEEKNUM(EOMONTH(R3881,-1)+1)+1</f>
        <v>#NUM!</v>
      </c>
      <c r="AQ3881" s="45">
        <f>IF(AU3881="S",IF(Q3881="1. Aceitou o programa",R3881-B3881,0),0)</f>
        <v>0</v>
      </c>
      <c r="AR3881" s="45">
        <f>IF(AU3881="S",IF(AND(S3881&lt;&gt;"",R3881&lt;&gt;""),S3881-R3881,0),0)</f>
        <v>0</v>
      </c>
      <c r="AS3881" s="45">
        <f>IF(AU3881="S",IF(Q3881="1. Aceitou o programa",IF(OR(X3881="Não se Aplica",X3881=""),IF(OR(W3881="Não se Aplica",W3881=""),0,W3881-V3881),AVERAGE(X3881-W3881,W3881-V3881)),0),0)</f>
        <v>0</v>
      </c>
      <c r="AT3881" s="45">
        <f>IF(AU3881="S",IF(AND(Q3881="1. Aceitou o programa",AB3881="Realizada"),IFERROR(IF(AA3881="",0,AA3881-R3881),0),0),0)</f>
        <v>0</v>
      </c>
      <c r="AU3881" s="45" t="str">
        <f>_xlfn.XLOOKUP(U3881,'Lista Suspensa'!$AA$20:$AA$23,'Lista Suspensa'!$AB$20:$AB$23,"N/A")</f>
        <v>S</v>
      </c>
    </row>
    <row r="3882" spans="1:47" ht="12" customHeight="1" x14ac:dyDescent="0.3">
      <c r="A3882" s="87" t="s">
        <v>47</v>
      </c>
      <c r="B3882" s="88">
        <v>46104</v>
      </c>
      <c r="C3882" s="89" t="s">
        <v>48</v>
      </c>
      <c r="D3882" s="89" t="s">
        <v>49</v>
      </c>
      <c r="E3882" s="189">
        <v>93024340</v>
      </c>
      <c r="F3882" s="197" t="s">
        <v>9498</v>
      </c>
      <c r="G3882" s="90">
        <v>6985423710</v>
      </c>
      <c r="H3882" s="91">
        <v>27589</v>
      </c>
      <c r="I3882" s="89"/>
      <c r="J3882" s="89" t="s">
        <v>51</v>
      </c>
      <c r="K3882" s="89" t="s">
        <v>76</v>
      </c>
      <c r="L3882" s="89" t="s">
        <v>95</v>
      </c>
      <c r="M3882" s="89" t="s">
        <v>222</v>
      </c>
      <c r="N3882" s="89" t="s">
        <v>331</v>
      </c>
      <c r="O3882" s="92" t="s">
        <v>4635</v>
      </c>
      <c r="P3882" s="93" t="s">
        <v>57</v>
      </c>
      <c r="Q3882" s="110" t="s">
        <v>5322</v>
      </c>
      <c r="R3882" s="94"/>
      <c r="S3882" s="95">
        <v>46168</v>
      </c>
      <c r="T3882" s="95" t="s">
        <v>5203</v>
      </c>
      <c r="U3882" s="95" t="s">
        <v>1125</v>
      </c>
      <c r="V3882" s="91">
        <v>46156</v>
      </c>
      <c r="W3882" s="91">
        <v>46164</v>
      </c>
      <c r="X3882" s="91">
        <v>46168</v>
      </c>
      <c r="Y3882" s="96"/>
      <c r="Z3882" s="89"/>
      <c r="AA3882" s="95"/>
      <c r="AB3882" s="89"/>
      <c r="AC3882" s="109"/>
      <c r="AD3882" s="89"/>
      <c r="AE3882" s="89"/>
      <c r="AF3882" s="191"/>
      <c r="AG3882" s="194"/>
      <c r="AH3882" s="193"/>
      <c r="AI3882" s="97"/>
      <c r="AJ3882" s="97"/>
      <c r="AK3882" s="97"/>
      <c r="AL3882" s="45" t="s">
        <v>67</v>
      </c>
      <c r="AM3882" s="160" t="str">
        <f>MONTH(B3882)&amp;"/"&amp;YEAR(B3882)</f>
        <v>3/2026</v>
      </c>
      <c r="AN3882" s="45">
        <f>WEEKNUM(B3882)-WEEKNUM(EOMONTH(B3882,-1)+1)+1</f>
        <v>4</v>
      </c>
      <c r="AO3882" s="45" t="str">
        <f>MONTH(R3882)&amp;"/"&amp;YEAR(R3882)</f>
        <v>1/1900</v>
      </c>
      <c r="AP3882" s="45" t="e">
        <f>WEEKNUM(R3882)-WEEKNUM(EOMONTH(R3882,-1)+1)+1</f>
        <v>#NUM!</v>
      </c>
      <c r="AQ3882" s="45">
        <f>IF(AU3882="S",IF(Q3882="1. Aceitou o programa",R3882-B3882,0),0)</f>
        <v>0</v>
      </c>
      <c r="AR3882" s="45">
        <f>IF(AU3882="S",IF(AND(S3882&lt;&gt;"",R3882&lt;&gt;""),S3882-R3882,0),0)</f>
        <v>0</v>
      </c>
      <c r="AS3882" s="45">
        <f>IF(AU3882="S",IF(Q3882="1. Aceitou o programa",IF(OR(X3882="Não se Aplica",X3882=""),IF(OR(W3882="Não se Aplica",W3882=""),0,W3882-V3882),AVERAGE(X3882-W3882,W3882-V3882)),0),0)</f>
        <v>0</v>
      </c>
      <c r="AT3882" s="45">
        <f>IF(AU3882="S",IF(AND(Q3882="1. Aceitou o programa",AB3882="Realizada"),IFERROR(IF(AA3882="",0,AA3882-R3882),0),0),0)</f>
        <v>0</v>
      </c>
      <c r="AU3882" s="45" t="str">
        <f>_xlfn.XLOOKUP(U3882,'Lista Suspensa'!$AA$20:$AA$23,'Lista Suspensa'!$AB$20:$AB$23,"N/A")</f>
        <v>S</v>
      </c>
    </row>
    <row r="3883" spans="1:47" ht="12" customHeight="1" x14ac:dyDescent="0.3">
      <c r="A3883" s="87" t="s">
        <v>47</v>
      </c>
      <c r="B3883" s="88">
        <v>46104</v>
      </c>
      <c r="C3883" s="89" t="s">
        <v>48</v>
      </c>
      <c r="D3883" s="89" t="s">
        <v>49</v>
      </c>
      <c r="E3883" s="189">
        <v>93146834</v>
      </c>
      <c r="F3883" s="197" t="s">
        <v>9499</v>
      </c>
      <c r="G3883" s="90">
        <v>8842842710</v>
      </c>
      <c r="H3883" s="91">
        <v>29055</v>
      </c>
      <c r="I3883" s="89"/>
      <c r="J3883" s="89" t="s">
        <v>84</v>
      </c>
      <c r="K3883" s="89" t="s">
        <v>76</v>
      </c>
      <c r="L3883" s="89" t="s">
        <v>95</v>
      </c>
      <c r="M3883" s="89" t="s">
        <v>203</v>
      </c>
      <c r="N3883" s="89" t="s">
        <v>197</v>
      </c>
      <c r="O3883" s="92" t="s">
        <v>9500</v>
      </c>
      <c r="P3883" s="93" t="s">
        <v>57</v>
      </c>
      <c r="Q3883" s="110" t="s">
        <v>5322</v>
      </c>
      <c r="R3883" s="94"/>
      <c r="S3883" s="95">
        <v>46168</v>
      </c>
      <c r="T3883" s="95" t="s">
        <v>5203</v>
      </c>
      <c r="U3883" s="95" t="s">
        <v>1125</v>
      </c>
      <c r="V3883" s="91">
        <v>46156</v>
      </c>
      <c r="W3883" s="91">
        <v>46164</v>
      </c>
      <c r="X3883" s="91">
        <v>46168</v>
      </c>
      <c r="Y3883" s="96"/>
      <c r="Z3883" s="89"/>
      <c r="AA3883" s="95"/>
      <c r="AB3883" s="89"/>
      <c r="AC3883" s="109"/>
      <c r="AD3883" s="89"/>
      <c r="AE3883" s="89"/>
      <c r="AF3883" s="191"/>
      <c r="AG3883" s="194"/>
      <c r="AH3883" s="193"/>
      <c r="AI3883" s="97"/>
      <c r="AJ3883" s="97"/>
      <c r="AK3883" s="97"/>
      <c r="AL3883" s="45" t="s">
        <v>67</v>
      </c>
      <c r="AM3883" s="160" t="str">
        <f>MONTH(B3883)&amp;"/"&amp;YEAR(B3883)</f>
        <v>3/2026</v>
      </c>
      <c r="AN3883" s="45">
        <f>WEEKNUM(B3883)-WEEKNUM(EOMONTH(B3883,-1)+1)+1</f>
        <v>4</v>
      </c>
      <c r="AO3883" s="45" t="str">
        <f>MONTH(R3883)&amp;"/"&amp;YEAR(R3883)</f>
        <v>1/1900</v>
      </c>
      <c r="AP3883" s="45" t="e">
        <f>WEEKNUM(R3883)-WEEKNUM(EOMONTH(R3883,-1)+1)+1</f>
        <v>#NUM!</v>
      </c>
      <c r="AQ3883" s="45">
        <f>IF(AU3883="S",IF(Q3883="1. Aceitou o programa",R3883-B3883,0),0)</f>
        <v>0</v>
      </c>
      <c r="AR3883" s="45">
        <f>IF(AU3883="S",IF(AND(S3883&lt;&gt;"",R3883&lt;&gt;""),S3883-R3883,0),0)</f>
        <v>0</v>
      </c>
      <c r="AS3883" s="45">
        <f>IF(AU3883="S",IF(Q3883="1. Aceitou o programa",IF(OR(X3883="Não se Aplica",X3883=""),IF(OR(W3883="Não se Aplica",W3883=""),0,W3883-V3883),AVERAGE(X3883-W3883,W3883-V3883)),0),0)</f>
        <v>0</v>
      </c>
      <c r="AT3883" s="45">
        <f>IF(AU3883="S",IF(AND(Q3883="1. Aceitou o programa",AB3883="Realizada"),IFERROR(IF(AA3883="",0,AA3883-R3883),0),0),0)</f>
        <v>0</v>
      </c>
      <c r="AU3883" s="45" t="str">
        <f>_xlfn.XLOOKUP(U3883,'Lista Suspensa'!$AA$20:$AA$23,'Lista Suspensa'!$AB$20:$AB$23,"N/A")</f>
        <v>S</v>
      </c>
    </row>
    <row r="3884" spans="1:47" ht="12" customHeight="1" x14ac:dyDescent="0.3">
      <c r="A3884" s="87" t="s">
        <v>47</v>
      </c>
      <c r="B3884" s="88">
        <v>46104</v>
      </c>
      <c r="C3884" s="89" t="s">
        <v>48</v>
      </c>
      <c r="D3884" s="89" t="s">
        <v>49</v>
      </c>
      <c r="E3884" s="189">
        <v>93146923</v>
      </c>
      <c r="F3884" s="197" t="s">
        <v>9501</v>
      </c>
      <c r="G3884" s="90">
        <v>81532296568</v>
      </c>
      <c r="H3884" s="91">
        <v>29274</v>
      </c>
      <c r="I3884" s="89"/>
      <c r="J3884" s="89" t="s">
        <v>84</v>
      </c>
      <c r="K3884" s="89" t="s">
        <v>52</v>
      </c>
      <c r="L3884" s="89" t="s">
        <v>85</v>
      </c>
      <c r="M3884" s="89" t="s">
        <v>218</v>
      </c>
      <c r="N3884" s="89" t="s">
        <v>291</v>
      </c>
      <c r="O3884" s="92" t="s">
        <v>9502</v>
      </c>
      <c r="P3884" s="93" t="s">
        <v>57</v>
      </c>
      <c r="Q3884" s="110" t="s">
        <v>5322</v>
      </c>
      <c r="R3884" s="94"/>
      <c r="S3884" s="95">
        <v>46168</v>
      </c>
      <c r="T3884" s="95" t="s">
        <v>5203</v>
      </c>
      <c r="U3884" s="95" t="s">
        <v>1125</v>
      </c>
      <c r="V3884" s="91">
        <v>46156</v>
      </c>
      <c r="W3884" s="91">
        <v>46164</v>
      </c>
      <c r="X3884" s="91">
        <v>46168</v>
      </c>
      <c r="Y3884" s="96"/>
      <c r="Z3884" s="89"/>
      <c r="AA3884" s="95"/>
      <c r="AB3884" s="89"/>
      <c r="AC3884" s="109"/>
      <c r="AD3884" s="89"/>
      <c r="AE3884" s="89"/>
      <c r="AF3884" s="191"/>
      <c r="AG3884" s="194"/>
      <c r="AH3884" s="193"/>
      <c r="AI3884" s="97"/>
      <c r="AJ3884" s="97"/>
      <c r="AK3884" s="97"/>
      <c r="AL3884" s="45" t="s">
        <v>67</v>
      </c>
      <c r="AM3884" s="160" t="str">
        <f>MONTH(B3884)&amp;"/"&amp;YEAR(B3884)</f>
        <v>3/2026</v>
      </c>
      <c r="AN3884" s="45">
        <f>WEEKNUM(B3884)-WEEKNUM(EOMONTH(B3884,-1)+1)+1</f>
        <v>4</v>
      </c>
      <c r="AO3884" s="45" t="str">
        <f>MONTH(R3884)&amp;"/"&amp;YEAR(R3884)</f>
        <v>1/1900</v>
      </c>
      <c r="AP3884" s="45" t="e">
        <f>WEEKNUM(R3884)-WEEKNUM(EOMONTH(R3884,-1)+1)+1</f>
        <v>#NUM!</v>
      </c>
      <c r="AQ3884" s="45">
        <f>IF(AU3884="S",IF(Q3884="1. Aceitou o programa",R3884-B3884,0),0)</f>
        <v>0</v>
      </c>
      <c r="AR3884" s="45">
        <f>IF(AU3884="S",IF(AND(S3884&lt;&gt;"",R3884&lt;&gt;""),S3884-R3884,0),0)</f>
        <v>0</v>
      </c>
      <c r="AS3884" s="45">
        <f>IF(AU3884="S",IF(Q3884="1. Aceitou o programa",IF(OR(X3884="Não se Aplica",X3884=""),IF(OR(W3884="Não se Aplica",W3884=""),0,W3884-V3884),AVERAGE(X3884-W3884,W3884-V3884)),0),0)</f>
        <v>0</v>
      </c>
      <c r="AT3884" s="45">
        <f>IF(AU3884="S",IF(AND(Q3884="1. Aceitou o programa",AB3884="Realizada"),IFERROR(IF(AA3884="",0,AA3884-R3884),0),0),0)</f>
        <v>0</v>
      </c>
      <c r="AU3884" s="45" t="str">
        <f>_xlfn.XLOOKUP(U3884,'Lista Suspensa'!$AA$20:$AA$23,'Lista Suspensa'!$AB$20:$AB$23,"N/A")</f>
        <v>S</v>
      </c>
    </row>
    <row r="3885" spans="1:47" ht="12" customHeight="1" x14ac:dyDescent="0.3">
      <c r="A3885" s="87" t="s">
        <v>47</v>
      </c>
      <c r="B3885" s="88">
        <v>46104</v>
      </c>
      <c r="C3885" s="89" t="s">
        <v>48</v>
      </c>
      <c r="D3885" s="89" t="s">
        <v>49</v>
      </c>
      <c r="E3885" s="189">
        <v>93146827</v>
      </c>
      <c r="F3885" s="197" t="s">
        <v>9503</v>
      </c>
      <c r="G3885" s="90">
        <v>1443956732</v>
      </c>
      <c r="H3885" s="91">
        <v>26681</v>
      </c>
      <c r="I3885" s="89"/>
      <c r="J3885" s="89" t="s">
        <v>51</v>
      </c>
      <c r="K3885" s="89" t="s">
        <v>76</v>
      </c>
      <c r="L3885" s="89" t="s">
        <v>95</v>
      </c>
      <c r="M3885" s="89" t="s">
        <v>388</v>
      </c>
      <c r="N3885" s="89" t="s">
        <v>137</v>
      </c>
      <c r="O3885" s="92" t="s">
        <v>9504</v>
      </c>
      <c r="P3885" s="93" t="s">
        <v>57</v>
      </c>
      <c r="Q3885" s="110" t="s">
        <v>5322</v>
      </c>
      <c r="R3885" s="94"/>
      <c r="S3885" s="95">
        <v>46168</v>
      </c>
      <c r="T3885" s="95" t="s">
        <v>5203</v>
      </c>
      <c r="U3885" s="95" t="s">
        <v>1125</v>
      </c>
      <c r="V3885" s="91">
        <v>46156</v>
      </c>
      <c r="W3885" s="91">
        <v>46164</v>
      </c>
      <c r="X3885" s="91">
        <v>46168</v>
      </c>
      <c r="Y3885" s="96"/>
      <c r="Z3885" s="89"/>
      <c r="AA3885" s="95"/>
      <c r="AB3885" s="89"/>
      <c r="AC3885" s="109"/>
      <c r="AD3885" s="89"/>
      <c r="AE3885" s="89"/>
      <c r="AF3885" s="191"/>
      <c r="AG3885" s="194"/>
      <c r="AH3885" s="193"/>
      <c r="AI3885" s="97"/>
      <c r="AJ3885" s="97"/>
      <c r="AK3885" s="97"/>
      <c r="AL3885" s="45" t="s">
        <v>67</v>
      </c>
      <c r="AM3885" s="160" t="str">
        <f>MONTH(B3885)&amp;"/"&amp;YEAR(B3885)</f>
        <v>3/2026</v>
      </c>
      <c r="AN3885" s="45">
        <f>WEEKNUM(B3885)-WEEKNUM(EOMONTH(B3885,-1)+1)+1</f>
        <v>4</v>
      </c>
      <c r="AO3885" s="45" t="str">
        <f>MONTH(R3885)&amp;"/"&amp;YEAR(R3885)</f>
        <v>1/1900</v>
      </c>
      <c r="AP3885" s="45" t="e">
        <f>WEEKNUM(R3885)-WEEKNUM(EOMONTH(R3885,-1)+1)+1</f>
        <v>#NUM!</v>
      </c>
      <c r="AQ3885" s="45">
        <f>IF(AU3885="S",IF(Q3885="1. Aceitou o programa",R3885-B3885,0),0)</f>
        <v>0</v>
      </c>
      <c r="AR3885" s="45">
        <f>IF(AU3885="S",IF(AND(S3885&lt;&gt;"",R3885&lt;&gt;""),S3885-R3885,0),0)</f>
        <v>0</v>
      </c>
      <c r="AS3885" s="45">
        <f>IF(AU3885="S",IF(Q3885="1. Aceitou o programa",IF(OR(X3885="Não se Aplica",X3885=""),IF(OR(W3885="Não se Aplica",W3885=""),0,W3885-V3885),AVERAGE(X3885-W3885,W3885-V3885)),0),0)</f>
        <v>0</v>
      </c>
      <c r="AT3885" s="45">
        <f>IF(AU3885="S",IF(AND(Q3885="1. Aceitou o programa",AB3885="Realizada"),IFERROR(IF(AA3885="",0,AA3885-R3885),0),0),0)</f>
        <v>0</v>
      </c>
      <c r="AU3885" s="45" t="str">
        <f>_xlfn.XLOOKUP(U3885,'Lista Suspensa'!$AA$20:$AA$23,'Lista Suspensa'!$AB$20:$AB$23,"N/A")</f>
        <v>S</v>
      </c>
    </row>
    <row r="3886" spans="1:47" ht="12" customHeight="1" x14ac:dyDescent="0.3">
      <c r="A3886" s="87" t="s">
        <v>47</v>
      </c>
      <c r="B3886" s="88">
        <v>46104</v>
      </c>
      <c r="C3886" s="89" t="s">
        <v>48</v>
      </c>
      <c r="D3886" s="89" t="s">
        <v>49</v>
      </c>
      <c r="E3886" s="189">
        <v>93047912</v>
      </c>
      <c r="F3886" s="197" t="s">
        <v>9505</v>
      </c>
      <c r="G3886" s="90">
        <v>44266754809</v>
      </c>
      <c r="H3886" s="91">
        <v>34615</v>
      </c>
      <c r="I3886" s="89"/>
      <c r="J3886" s="89" t="s">
        <v>84</v>
      </c>
      <c r="K3886" s="89" t="s">
        <v>52</v>
      </c>
      <c r="L3886" s="89" t="s">
        <v>85</v>
      </c>
      <c r="M3886" s="89" t="s">
        <v>9506</v>
      </c>
      <c r="N3886" s="89" t="s">
        <v>150</v>
      </c>
      <c r="O3886" s="92" t="s">
        <v>9507</v>
      </c>
      <c r="P3886" s="93" t="s">
        <v>57</v>
      </c>
      <c r="Q3886" s="110" t="s">
        <v>5322</v>
      </c>
      <c r="R3886" s="94"/>
      <c r="S3886" s="95">
        <v>46168</v>
      </c>
      <c r="T3886" s="95" t="s">
        <v>5203</v>
      </c>
      <c r="U3886" s="95" t="s">
        <v>1125</v>
      </c>
      <c r="V3886" s="91">
        <v>46156</v>
      </c>
      <c r="W3886" s="91">
        <v>46164</v>
      </c>
      <c r="X3886" s="91">
        <v>46168</v>
      </c>
      <c r="Y3886" s="96"/>
      <c r="Z3886" s="89"/>
      <c r="AA3886" s="95"/>
      <c r="AB3886" s="89"/>
      <c r="AC3886" s="109"/>
      <c r="AD3886" s="89"/>
      <c r="AE3886" s="89"/>
      <c r="AF3886" s="191"/>
      <c r="AG3886" s="194"/>
      <c r="AH3886" s="193"/>
      <c r="AI3886" s="97"/>
      <c r="AJ3886" s="97"/>
      <c r="AK3886" s="97"/>
      <c r="AL3886" s="45" t="s">
        <v>67</v>
      </c>
      <c r="AM3886" s="160" t="str">
        <f>MONTH(B3886)&amp;"/"&amp;YEAR(B3886)</f>
        <v>3/2026</v>
      </c>
      <c r="AN3886" s="45">
        <f>WEEKNUM(B3886)-WEEKNUM(EOMONTH(B3886,-1)+1)+1</f>
        <v>4</v>
      </c>
      <c r="AO3886" s="45" t="str">
        <f>MONTH(R3886)&amp;"/"&amp;YEAR(R3886)</f>
        <v>1/1900</v>
      </c>
      <c r="AP3886" s="45" t="e">
        <f>WEEKNUM(R3886)-WEEKNUM(EOMONTH(R3886,-1)+1)+1</f>
        <v>#NUM!</v>
      </c>
      <c r="AQ3886" s="45">
        <f>IF(AU3886="S",IF(Q3886="1. Aceitou o programa",R3886-B3886,0),0)</f>
        <v>0</v>
      </c>
      <c r="AR3886" s="45">
        <f>IF(AU3886="S",IF(AND(S3886&lt;&gt;"",R3886&lt;&gt;""),S3886-R3886,0),0)</f>
        <v>0</v>
      </c>
      <c r="AS3886" s="45">
        <f>IF(AU3886="S",IF(Q3886="1. Aceitou o programa",IF(OR(X3886="Não se Aplica",X3886=""),IF(OR(W3886="Não se Aplica",W3886=""),0,W3886-V3886),AVERAGE(X3886-W3886,W3886-V3886)),0),0)</f>
        <v>0</v>
      </c>
      <c r="AT3886" s="45">
        <f>IF(AU3886="S",IF(AND(Q3886="1. Aceitou o programa",AB3886="Realizada"),IFERROR(IF(AA3886="",0,AA3886-R3886),0),0),0)</f>
        <v>0</v>
      </c>
      <c r="AU3886" s="45" t="str">
        <f>_xlfn.XLOOKUP(U3886,'Lista Suspensa'!$AA$20:$AA$23,'Lista Suspensa'!$AB$20:$AB$23,"N/A")</f>
        <v>S</v>
      </c>
    </row>
    <row r="3887" spans="1:47" ht="12" customHeight="1" x14ac:dyDescent="0.3">
      <c r="A3887" s="87" t="s">
        <v>47</v>
      </c>
      <c r="B3887" s="88">
        <v>46104</v>
      </c>
      <c r="C3887" s="89" t="s">
        <v>48</v>
      </c>
      <c r="D3887" s="89" t="s">
        <v>49</v>
      </c>
      <c r="E3887" s="189">
        <v>93149479</v>
      </c>
      <c r="F3887" s="197" t="s">
        <v>9508</v>
      </c>
      <c r="G3887" s="90">
        <v>9436468717</v>
      </c>
      <c r="H3887" s="91">
        <v>30647</v>
      </c>
      <c r="I3887" s="89"/>
      <c r="J3887" s="89" t="s">
        <v>84</v>
      </c>
      <c r="K3887" s="89" t="s">
        <v>76</v>
      </c>
      <c r="L3887" s="89" t="s">
        <v>191</v>
      </c>
      <c r="M3887" s="89" t="s">
        <v>9509</v>
      </c>
      <c r="N3887" s="89" t="s">
        <v>449</v>
      </c>
      <c r="O3887" s="92" t="s">
        <v>9510</v>
      </c>
      <c r="P3887" s="93" t="s">
        <v>57</v>
      </c>
      <c r="Q3887" s="110" t="s">
        <v>5322</v>
      </c>
      <c r="R3887" s="94"/>
      <c r="S3887" s="95">
        <v>46168</v>
      </c>
      <c r="T3887" s="95" t="s">
        <v>5203</v>
      </c>
      <c r="U3887" s="95" t="s">
        <v>1125</v>
      </c>
      <c r="V3887" s="91">
        <v>46156</v>
      </c>
      <c r="W3887" s="91">
        <v>46164</v>
      </c>
      <c r="X3887" s="91">
        <v>46168</v>
      </c>
      <c r="Y3887" s="96"/>
      <c r="Z3887" s="89"/>
      <c r="AA3887" s="95"/>
      <c r="AB3887" s="89"/>
      <c r="AC3887" s="109"/>
      <c r="AD3887" s="89"/>
      <c r="AE3887" s="89"/>
      <c r="AF3887" s="191"/>
      <c r="AG3887" s="194"/>
      <c r="AH3887" s="193"/>
      <c r="AI3887" s="97"/>
      <c r="AJ3887" s="97"/>
      <c r="AK3887" s="97"/>
      <c r="AL3887" s="45" t="s">
        <v>67</v>
      </c>
      <c r="AM3887" s="160" t="str">
        <f>MONTH(B3887)&amp;"/"&amp;YEAR(B3887)</f>
        <v>3/2026</v>
      </c>
      <c r="AN3887" s="45">
        <f>WEEKNUM(B3887)-WEEKNUM(EOMONTH(B3887,-1)+1)+1</f>
        <v>4</v>
      </c>
      <c r="AO3887" s="45" t="str">
        <f>MONTH(R3887)&amp;"/"&amp;YEAR(R3887)</f>
        <v>1/1900</v>
      </c>
      <c r="AP3887" s="45" t="e">
        <f>WEEKNUM(R3887)-WEEKNUM(EOMONTH(R3887,-1)+1)+1</f>
        <v>#NUM!</v>
      </c>
      <c r="AQ3887" s="45">
        <f>IF(AU3887="S",IF(Q3887="1. Aceitou o programa",R3887-B3887,0),0)</f>
        <v>0</v>
      </c>
      <c r="AR3887" s="45">
        <f>IF(AU3887="S",IF(AND(S3887&lt;&gt;"",R3887&lt;&gt;""),S3887-R3887,0),0)</f>
        <v>0</v>
      </c>
      <c r="AS3887" s="45">
        <f>IF(AU3887="S",IF(Q3887="1. Aceitou o programa",IF(OR(X3887="Não se Aplica",X3887=""),IF(OR(W3887="Não se Aplica",W3887=""),0,W3887-V3887),AVERAGE(X3887-W3887,W3887-V3887)),0),0)</f>
        <v>0</v>
      </c>
      <c r="AT3887" s="45">
        <f>IF(AU3887="S",IF(AND(Q3887="1. Aceitou o programa",AB3887="Realizada"),IFERROR(IF(AA3887="",0,AA3887-R3887),0),0),0)</f>
        <v>0</v>
      </c>
      <c r="AU3887" s="45" t="str">
        <f>_xlfn.XLOOKUP(U3887,'Lista Suspensa'!$AA$20:$AA$23,'Lista Suspensa'!$AB$20:$AB$23,"N/A")</f>
        <v>S</v>
      </c>
    </row>
    <row r="3888" spans="1:47" ht="12" customHeight="1" x14ac:dyDescent="0.3">
      <c r="A3888" s="87" t="s">
        <v>47</v>
      </c>
      <c r="B3888" s="88">
        <v>46104</v>
      </c>
      <c r="C3888" s="89" t="s">
        <v>48</v>
      </c>
      <c r="D3888" s="89" t="s">
        <v>49</v>
      </c>
      <c r="E3888" s="189">
        <v>71591736</v>
      </c>
      <c r="F3888" s="197" t="s">
        <v>9511</v>
      </c>
      <c r="G3888" s="90">
        <v>1033144746</v>
      </c>
      <c r="H3888" s="91">
        <v>25581</v>
      </c>
      <c r="I3888" s="89"/>
      <c r="J3888" s="89" t="s">
        <v>51</v>
      </c>
      <c r="K3888" s="89" t="s">
        <v>76</v>
      </c>
      <c r="L3888" s="89" t="s">
        <v>95</v>
      </c>
      <c r="M3888" s="89" t="s">
        <v>1148</v>
      </c>
      <c r="N3888" s="89" t="s">
        <v>877</v>
      </c>
      <c r="O3888" s="92" t="s">
        <v>9512</v>
      </c>
      <c r="P3888" s="93" t="s">
        <v>57</v>
      </c>
      <c r="Q3888" s="110" t="s">
        <v>5322</v>
      </c>
      <c r="R3888" s="94"/>
      <c r="S3888" s="95">
        <v>46168</v>
      </c>
      <c r="T3888" s="95" t="s">
        <v>5203</v>
      </c>
      <c r="U3888" s="95" t="s">
        <v>1125</v>
      </c>
      <c r="V3888" s="91">
        <v>46156</v>
      </c>
      <c r="W3888" s="91">
        <v>46164</v>
      </c>
      <c r="X3888" s="91">
        <v>46168</v>
      </c>
      <c r="Y3888" s="96"/>
      <c r="Z3888" s="89"/>
      <c r="AA3888" s="95"/>
      <c r="AB3888" s="89"/>
      <c r="AC3888" s="109"/>
      <c r="AD3888" s="89"/>
      <c r="AE3888" s="89"/>
      <c r="AF3888" s="191"/>
      <c r="AG3888" s="194"/>
      <c r="AH3888" s="193"/>
      <c r="AI3888" s="97"/>
      <c r="AJ3888" s="97"/>
      <c r="AK3888" s="97"/>
      <c r="AL3888" s="45" t="s">
        <v>67</v>
      </c>
      <c r="AM3888" s="160" t="str">
        <f>MONTH(B3888)&amp;"/"&amp;YEAR(B3888)</f>
        <v>3/2026</v>
      </c>
      <c r="AN3888" s="45">
        <f>WEEKNUM(B3888)-WEEKNUM(EOMONTH(B3888,-1)+1)+1</f>
        <v>4</v>
      </c>
      <c r="AO3888" s="45" t="str">
        <f>MONTH(R3888)&amp;"/"&amp;YEAR(R3888)</f>
        <v>1/1900</v>
      </c>
      <c r="AP3888" s="45" t="e">
        <f>WEEKNUM(R3888)-WEEKNUM(EOMONTH(R3888,-1)+1)+1</f>
        <v>#NUM!</v>
      </c>
      <c r="AQ3888" s="45">
        <f>IF(AU3888="S",IF(Q3888="1. Aceitou o programa",R3888-B3888,0),0)</f>
        <v>0</v>
      </c>
      <c r="AR3888" s="45">
        <f>IF(AU3888="S",IF(AND(S3888&lt;&gt;"",R3888&lt;&gt;""),S3888-R3888,0),0)</f>
        <v>0</v>
      </c>
      <c r="AS3888" s="45">
        <f>IF(AU3888="S",IF(Q3888="1. Aceitou o programa",IF(OR(X3888="Não se Aplica",X3888=""),IF(OR(W3888="Não se Aplica",W3888=""),0,W3888-V3888),AVERAGE(X3888-W3888,W3888-V3888)),0),0)</f>
        <v>0</v>
      </c>
      <c r="AT3888" s="45">
        <f>IF(AU3888="S",IF(AND(Q3888="1. Aceitou o programa",AB3888="Realizada"),IFERROR(IF(AA3888="",0,AA3888-R3888),0),0),0)</f>
        <v>0</v>
      </c>
      <c r="AU3888" s="45" t="str">
        <f>_xlfn.XLOOKUP(U3888,'Lista Suspensa'!$AA$20:$AA$23,'Lista Suspensa'!$AB$20:$AB$23,"N/A")</f>
        <v>S</v>
      </c>
    </row>
    <row r="3889" spans="1:47" ht="12" customHeight="1" x14ac:dyDescent="0.3">
      <c r="A3889" s="87" t="s">
        <v>47</v>
      </c>
      <c r="B3889" s="88">
        <v>46104</v>
      </c>
      <c r="C3889" s="89" t="s">
        <v>48</v>
      </c>
      <c r="D3889" s="89" t="s">
        <v>49</v>
      </c>
      <c r="E3889" s="189">
        <v>87957842</v>
      </c>
      <c r="F3889" s="197" t="s">
        <v>9513</v>
      </c>
      <c r="G3889" s="90">
        <v>2100663771</v>
      </c>
      <c r="H3889" s="91">
        <v>26275</v>
      </c>
      <c r="I3889" s="89"/>
      <c r="J3889" s="89" t="s">
        <v>51</v>
      </c>
      <c r="K3889" s="89" t="s">
        <v>76</v>
      </c>
      <c r="L3889" s="89" t="s">
        <v>95</v>
      </c>
      <c r="M3889" s="89" t="s">
        <v>180</v>
      </c>
      <c r="N3889" s="89" t="s">
        <v>79</v>
      </c>
      <c r="O3889" s="92" t="s">
        <v>9514</v>
      </c>
      <c r="P3889" s="93" t="s">
        <v>57</v>
      </c>
      <c r="Q3889" s="110" t="s">
        <v>5322</v>
      </c>
      <c r="R3889" s="94"/>
      <c r="S3889" s="95">
        <v>46168</v>
      </c>
      <c r="T3889" s="95" t="s">
        <v>5203</v>
      </c>
      <c r="U3889" s="95" t="s">
        <v>1125</v>
      </c>
      <c r="V3889" s="91">
        <v>46156</v>
      </c>
      <c r="W3889" s="91">
        <v>46164</v>
      </c>
      <c r="X3889" s="91">
        <v>46168</v>
      </c>
      <c r="Y3889" s="96"/>
      <c r="Z3889" s="89"/>
      <c r="AA3889" s="95"/>
      <c r="AB3889" s="89"/>
      <c r="AC3889" s="109"/>
      <c r="AD3889" s="89"/>
      <c r="AE3889" s="89"/>
      <c r="AF3889" s="191"/>
      <c r="AG3889" s="194"/>
      <c r="AH3889" s="193"/>
      <c r="AI3889" s="97"/>
      <c r="AJ3889" s="97"/>
      <c r="AK3889" s="97"/>
      <c r="AL3889" s="45" t="s">
        <v>67</v>
      </c>
      <c r="AM3889" s="160" t="str">
        <f>MONTH(B3889)&amp;"/"&amp;YEAR(B3889)</f>
        <v>3/2026</v>
      </c>
      <c r="AN3889" s="45">
        <f>WEEKNUM(B3889)-WEEKNUM(EOMONTH(B3889,-1)+1)+1</f>
        <v>4</v>
      </c>
      <c r="AO3889" s="45" t="str">
        <f>MONTH(R3889)&amp;"/"&amp;YEAR(R3889)</f>
        <v>1/1900</v>
      </c>
      <c r="AP3889" s="45" t="e">
        <f>WEEKNUM(R3889)-WEEKNUM(EOMONTH(R3889,-1)+1)+1</f>
        <v>#NUM!</v>
      </c>
      <c r="AQ3889" s="45">
        <f>IF(AU3889="S",IF(Q3889="1. Aceitou o programa",R3889-B3889,0),0)</f>
        <v>0</v>
      </c>
      <c r="AR3889" s="45">
        <f>IF(AU3889="S",IF(AND(S3889&lt;&gt;"",R3889&lt;&gt;""),S3889-R3889,0),0)</f>
        <v>0</v>
      </c>
      <c r="AS3889" s="45">
        <f>IF(AU3889="S",IF(Q3889="1. Aceitou o programa",IF(OR(X3889="Não se Aplica",X3889=""),IF(OR(W3889="Não se Aplica",W3889=""),0,W3889-V3889),AVERAGE(X3889-W3889,W3889-V3889)),0),0)</f>
        <v>0</v>
      </c>
      <c r="AT3889" s="45">
        <f>IF(AU3889="S",IF(AND(Q3889="1. Aceitou o programa",AB3889="Realizada"),IFERROR(IF(AA3889="",0,AA3889-R3889),0),0),0)</f>
        <v>0</v>
      </c>
      <c r="AU3889" s="45" t="str">
        <f>_xlfn.XLOOKUP(U3889,'Lista Suspensa'!$AA$20:$AA$23,'Lista Suspensa'!$AB$20:$AB$23,"N/A")</f>
        <v>S</v>
      </c>
    </row>
    <row r="3890" spans="1:47" ht="12" customHeight="1" x14ac:dyDescent="0.3">
      <c r="A3890" s="87" t="s">
        <v>47</v>
      </c>
      <c r="B3890" s="88">
        <v>46104</v>
      </c>
      <c r="C3890" s="89" t="s">
        <v>48</v>
      </c>
      <c r="D3890" s="89" t="s">
        <v>49</v>
      </c>
      <c r="E3890" s="189">
        <v>72250775</v>
      </c>
      <c r="F3890" s="197" t="s">
        <v>9515</v>
      </c>
      <c r="G3890" s="90">
        <v>8968971765</v>
      </c>
      <c r="H3890" s="91">
        <v>29914</v>
      </c>
      <c r="I3890" s="89"/>
      <c r="J3890" s="89" t="s">
        <v>84</v>
      </c>
      <c r="K3890" s="89" t="s">
        <v>76</v>
      </c>
      <c r="L3890" s="89" t="s">
        <v>95</v>
      </c>
      <c r="M3890" s="89" t="s">
        <v>200</v>
      </c>
      <c r="N3890" s="89" t="s">
        <v>1439</v>
      </c>
      <c r="O3890" s="92" t="s">
        <v>9516</v>
      </c>
      <c r="P3890" s="93" t="s">
        <v>57</v>
      </c>
      <c r="Q3890" s="110" t="s">
        <v>5322</v>
      </c>
      <c r="R3890" s="94"/>
      <c r="S3890" s="95">
        <v>46168</v>
      </c>
      <c r="T3890" s="95" t="s">
        <v>5203</v>
      </c>
      <c r="U3890" s="95" t="s">
        <v>1125</v>
      </c>
      <c r="V3890" s="91">
        <v>46156</v>
      </c>
      <c r="W3890" s="91">
        <v>46164</v>
      </c>
      <c r="X3890" s="91">
        <v>46168</v>
      </c>
      <c r="Y3890" s="96"/>
      <c r="Z3890" s="89"/>
      <c r="AA3890" s="95"/>
      <c r="AB3890" s="89"/>
      <c r="AC3890" s="109"/>
      <c r="AD3890" s="89"/>
      <c r="AE3890" s="89"/>
      <c r="AF3890" s="191"/>
      <c r="AG3890" s="194"/>
      <c r="AH3890" s="193"/>
      <c r="AI3890" s="97"/>
      <c r="AJ3890" s="97"/>
      <c r="AK3890" s="97"/>
      <c r="AL3890" s="45" t="s">
        <v>67</v>
      </c>
      <c r="AM3890" s="160" t="str">
        <f>MONTH(B3890)&amp;"/"&amp;YEAR(B3890)</f>
        <v>3/2026</v>
      </c>
      <c r="AN3890" s="45">
        <f>WEEKNUM(B3890)-WEEKNUM(EOMONTH(B3890,-1)+1)+1</f>
        <v>4</v>
      </c>
      <c r="AO3890" s="45" t="str">
        <f>MONTH(R3890)&amp;"/"&amp;YEAR(R3890)</f>
        <v>1/1900</v>
      </c>
      <c r="AP3890" s="45" t="e">
        <f>WEEKNUM(R3890)-WEEKNUM(EOMONTH(R3890,-1)+1)+1</f>
        <v>#NUM!</v>
      </c>
      <c r="AQ3890" s="45">
        <f>IF(AU3890="S",IF(Q3890="1. Aceitou o programa",R3890-B3890,0),0)</f>
        <v>0</v>
      </c>
      <c r="AR3890" s="45">
        <f>IF(AU3890="S",IF(AND(S3890&lt;&gt;"",R3890&lt;&gt;""),S3890-R3890,0),0)</f>
        <v>0</v>
      </c>
      <c r="AS3890" s="45">
        <f>IF(AU3890="S",IF(Q3890="1. Aceitou o programa",IF(OR(X3890="Não se Aplica",X3890=""),IF(OR(W3890="Não se Aplica",W3890=""),0,W3890-V3890),AVERAGE(X3890-W3890,W3890-V3890)),0),0)</f>
        <v>0</v>
      </c>
      <c r="AT3890" s="45">
        <f>IF(AU3890="S",IF(AND(Q3890="1. Aceitou o programa",AB3890="Realizada"),IFERROR(IF(AA3890="",0,AA3890-R3890),0),0),0)</f>
        <v>0</v>
      </c>
      <c r="AU3890" s="45" t="str">
        <f>_xlfn.XLOOKUP(U3890,'Lista Suspensa'!$AA$20:$AA$23,'Lista Suspensa'!$AB$20:$AB$23,"N/A")</f>
        <v>S</v>
      </c>
    </row>
    <row r="3891" spans="1:47" ht="12" customHeight="1" x14ac:dyDescent="0.3">
      <c r="A3891" s="87" t="s">
        <v>47</v>
      </c>
      <c r="B3891" s="88">
        <v>46104</v>
      </c>
      <c r="C3891" s="89" t="s">
        <v>48</v>
      </c>
      <c r="D3891" s="89" t="s">
        <v>49</v>
      </c>
      <c r="E3891" s="189">
        <v>93388011</v>
      </c>
      <c r="F3891" s="197" t="s">
        <v>9517</v>
      </c>
      <c r="G3891" s="90">
        <v>4451230446</v>
      </c>
      <c r="H3891" s="91">
        <v>30417</v>
      </c>
      <c r="I3891" s="89"/>
      <c r="J3891" s="89" t="s">
        <v>51</v>
      </c>
      <c r="K3891" s="89" t="s">
        <v>52</v>
      </c>
      <c r="L3891" s="89" t="s">
        <v>85</v>
      </c>
      <c r="M3891" s="89" t="s">
        <v>3901</v>
      </c>
      <c r="N3891" s="89" t="s">
        <v>137</v>
      </c>
      <c r="O3891" s="92" t="s">
        <v>9518</v>
      </c>
      <c r="P3891" s="93" t="s">
        <v>57</v>
      </c>
      <c r="Q3891" s="110" t="s">
        <v>5322</v>
      </c>
      <c r="R3891" s="94"/>
      <c r="S3891" s="95">
        <v>46168</v>
      </c>
      <c r="T3891" s="95" t="s">
        <v>5203</v>
      </c>
      <c r="U3891" s="95" t="s">
        <v>1125</v>
      </c>
      <c r="V3891" s="91">
        <v>46156</v>
      </c>
      <c r="W3891" s="91">
        <v>46164</v>
      </c>
      <c r="X3891" s="91">
        <v>46168</v>
      </c>
      <c r="Y3891" s="96"/>
      <c r="Z3891" s="89"/>
      <c r="AA3891" s="95"/>
      <c r="AB3891" s="89"/>
      <c r="AC3891" s="109"/>
      <c r="AD3891" s="89"/>
      <c r="AE3891" s="89"/>
      <c r="AF3891" s="191"/>
      <c r="AG3891" s="194"/>
      <c r="AH3891" s="193"/>
      <c r="AI3891" s="97"/>
      <c r="AJ3891" s="97"/>
      <c r="AK3891" s="97"/>
      <c r="AL3891" s="45" t="s">
        <v>67</v>
      </c>
      <c r="AM3891" s="160" t="str">
        <f>MONTH(B3891)&amp;"/"&amp;YEAR(B3891)</f>
        <v>3/2026</v>
      </c>
      <c r="AN3891" s="45">
        <f>WEEKNUM(B3891)-WEEKNUM(EOMONTH(B3891,-1)+1)+1</f>
        <v>4</v>
      </c>
      <c r="AO3891" s="45" t="str">
        <f>MONTH(R3891)&amp;"/"&amp;YEAR(R3891)</f>
        <v>1/1900</v>
      </c>
      <c r="AP3891" s="45" t="e">
        <f>WEEKNUM(R3891)-WEEKNUM(EOMONTH(R3891,-1)+1)+1</f>
        <v>#NUM!</v>
      </c>
      <c r="AQ3891" s="45">
        <f>IF(AU3891="S",IF(Q3891="1. Aceitou o programa",R3891-B3891,0),0)</f>
        <v>0</v>
      </c>
      <c r="AR3891" s="45">
        <f>IF(AU3891="S",IF(AND(S3891&lt;&gt;"",R3891&lt;&gt;""),S3891-R3891,0),0)</f>
        <v>0</v>
      </c>
      <c r="AS3891" s="45">
        <f>IF(AU3891="S",IF(Q3891="1. Aceitou o programa",IF(OR(X3891="Não se Aplica",X3891=""),IF(OR(W3891="Não se Aplica",W3891=""),0,W3891-V3891),AVERAGE(X3891-W3891,W3891-V3891)),0),0)</f>
        <v>0</v>
      </c>
      <c r="AT3891" s="45">
        <f>IF(AU3891="S",IF(AND(Q3891="1. Aceitou o programa",AB3891="Realizada"),IFERROR(IF(AA3891="",0,AA3891-R3891),0),0),0)</f>
        <v>0</v>
      </c>
      <c r="AU3891" s="45" t="str">
        <f>_xlfn.XLOOKUP(U3891,'Lista Suspensa'!$AA$20:$AA$23,'Lista Suspensa'!$AB$20:$AB$23,"N/A")</f>
        <v>S</v>
      </c>
    </row>
    <row r="3892" spans="1:47" ht="12" customHeight="1" x14ac:dyDescent="0.3">
      <c r="A3892" s="87" t="s">
        <v>47</v>
      </c>
      <c r="B3892" s="88">
        <v>46104</v>
      </c>
      <c r="C3892" s="89" t="s">
        <v>48</v>
      </c>
      <c r="D3892" s="89" t="s">
        <v>49</v>
      </c>
      <c r="E3892" s="189">
        <v>93395201</v>
      </c>
      <c r="F3892" s="197" t="s">
        <v>9519</v>
      </c>
      <c r="G3892" s="90">
        <v>73534234715</v>
      </c>
      <c r="H3892" s="91">
        <v>23339</v>
      </c>
      <c r="I3892" s="89"/>
      <c r="J3892" s="89" t="s">
        <v>84</v>
      </c>
      <c r="K3892" s="89" t="s">
        <v>76</v>
      </c>
      <c r="L3892" s="89" t="s">
        <v>303</v>
      </c>
      <c r="M3892" s="89" t="s">
        <v>304</v>
      </c>
      <c r="N3892" s="89" t="s">
        <v>331</v>
      </c>
      <c r="O3892" s="92" t="s">
        <v>9520</v>
      </c>
      <c r="P3892" s="93" t="s">
        <v>57</v>
      </c>
      <c r="Q3892" s="110" t="s">
        <v>5322</v>
      </c>
      <c r="R3892" s="94"/>
      <c r="S3892" s="95">
        <v>46168</v>
      </c>
      <c r="T3892" s="95" t="s">
        <v>5203</v>
      </c>
      <c r="U3892" s="95" t="s">
        <v>1125</v>
      </c>
      <c r="V3892" s="91">
        <v>46157</v>
      </c>
      <c r="W3892" s="91">
        <v>46164</v>
      </c>
      <c r="X3892" s="91">
        <v>46168</v>
      </c>
      <c r="Y3892" s="96"/>
      <c r="Z3892" s="89"/>
      <c r="AA3892" s="95"/>
      <c r="AB3892" s="89"/>
      <c r="AC3892" s="109"/>
      <c r="AD3892" s="89"/>
      <c r="AE3892" s="89"/>
      <c r="AF3892" s="191"/>
      <c r="AG3892" s="194"/>
      <c r="AH3892" s="193"/>
      <c r="AI3892" s="97"/>
      <c r="AJ3892" s="97"/>
      <c r="AK3892" s="97"/>
      <c r="AL3892" s="45" t="s">
        <v>67</v>
      </c>
      <c r="AM3892" s="160" t="str">
        <f>MONTH(B3892)&amp;"/"&amp;YEAR(B3892)</f>
        <v>3/2026</v>
      </c>
      <c r="AN3892" s="45">
        <f>WEEKNUM(B3892)-WEEKNUM(EOMONTH(B3892,-1)+1)+1</f>
        <v>4</v>
      </c>
      <c r="AO3892" s="45" t="str">
        <f>MONTH(R3892)&amp;"/"&amp;YEAR(R3892)</f>
        <v>1/1900</v>
      </c>
      <c r="AP3892" s="45" t="e">
        <f>WEEKNUM(R3892)-WEEKNUM(EOMONTH(R3892,-1)+1)+1</f>
        <v>#NUM!</v>
      </c>
      <c r="AQ3892" s="45">
        <f>IF(AU3892="S",IF(Q3892="1. Aceitou o programa",R3892-B3892,0),0)</f>
        <v>0</v>
      </c>
      <c r="AR3892" s="45">
        <f>IF(AU3892="S",IF(AND(S3892&lt;&gt;"",R3892&lt;&gt;""),S3892-R3892,0),0)</f>
        <v>0</v>
      </c>
      <c r="AS3892" s="45">
        <f>IF(AU3892="S",IF(Q3892="1. Aceitou o programa",IF(OR(X3892="Não se Aplica",X3892=""),IF(OR(W3892="Não se Aplica",W3892=""),0,W3892-V3892),AVERAGE(X3892-W3892,W3892-V3892)),0),0)</f>
        <v>0</v>
      </c>
      <c r="AT3892" s="45">
        <f>IF(AU3892="S",IF(AND(Q3892="1. Aceitou o programa",AB3892="Realizada"),IFERROR(IF(AA3892="",0,AA3892-R3892),0),0),0)</f>
        <v>0</v>
      </c>
      <c r="AU3892" s="45" t="str">
        <f>_xlfn.XLOOKUP(U3892,'Lista Suspensa'!$AA$20:$AA$23,'Lista Suspensa'!$AB$20:$AB$23,"N/A")</f>
        <v>S</v>
      </c>
    </row>
    <row r="3893" spans="1:47" ht="12" customHeight="1" x14ac:dyDescent="0.3">
      <c r="A3893" s="87" t="s">
        <v>47</v>
      </c>
      <c r="B3893" s="88">
        <v>46104</v>
      </c>
      <c r="C3893" s="89" t="s">
        <v>48</v>
      </c>
      <c r="D3893" s="89" t="s">
        <v>49</v>
      </c>
      <c r="E3893" s="189">
        <v>96337819</v>
      </c>
      <c r="F3893" s="197" t="s">
        <v>9521</v>
      </c>
      <c r="G3893" s="90">
        <v>7488239806</v>
      </c>
      <c r="H3893" s="91">
        <v>24118</v>
      </c>
      <c r="I3893" s="89"/>
      <c r="J3893" s="89" t="s">
        <v>84</v>
      </c>
      <c r="K3893" s="89" t="s">
        <v>52</v>
      </c>
      <c r="L3893" s="89" t="s">
        <v>410</v>
      </c>
      <c r="M3893" s="89" t="s">
        <v>8510</v>
      </c>
      <c r="N3893" s="89" t="s">
        <v>176</v>
      </c>
      <c r="O3893" s="92" t="s">
        <v>9522</v>
      </c>
      <c r="P3893" s="93" t="s">
        <v>57</v>
      </c>
      <c r="Q3893" s="110" t="s">
        <v>5322</v>
      </c>
      <c r="R3893" s="94"/>
      <c r="S3893" s="95">
        <v>46168</v>
      </c>
      <c r="T3893" s="95" t="s">
        <v>5203</v>
      </c>
      <c r="U3893" s="95" t="s">
        <v>1125</v>
      </c>
      <c r="V3893" s="91">
        <v>46157</v>
      </c>
      <c r="W3893" s="91">
        <v>46164</v>
      </c>
      <c r="X3893" s="91">
        <v>46168</v>
      </c>
      <c r="Y3893" s="96"/>
      <c r="Z3893" s="89"/>
      <c r="AA3893" s="95"/>
      <c r="AB3893" s="89"/>
      <c r="AC3893" s="109"/>
      <c r="AD3893" s="89"/>
      <c r="AE3893" s="89"/>
      <c r="AF3893" s="191"/>
      <c r="AG3893" s="194"/>
      <c r="AH3893" s="193"/>
      <c r="AI3893" s="97"/>
      <c r="AJ3893" s="97"/>
      <c r="AK3893" s="97"/>
      <c r="AL3893" s="45" t="s">
        <v>67</v>
      </c>
      <c r="AM3893" s="160" t="str">
        <f>MONTH(B3893)&amp;"/"&amp;YEAR(B3893)</f>
        <v>3/2026</v>
      </c>
      <c r="AN3893" s="45">
        <f>WEEKNUM(B3893)-WEEKNUM(EOMONTH(B3893,-1)+1)+1</f>
        <v>4</v>
      </c>
      <c r="AO3893" s="45" t="str">
        <f>MONTH(R3893)&amp;"/"&amp;YEAR(R3893)</f>
        <v>1/1900</v>
      </c>
      <c r="AP3893" s="45" t="e">
        <f>WEEKNUM(R3893)-WEEKNUM(EOMONTH(R3893,-1)+1)+1</f>
        <v>#NUM!</v>
      </c>
      <c r="AQ3893" s="45">
        <f>IF(AU3893="S",IF(Q3893="1. Aceitou o programa",R3893-B3893,0),0)</f>
        <v>0</v>
      </c>
      <c r="AR3893" s="45">
        <f>IF(AU3893="S",IF(AND(S3893&lt;&gt;"",R3893&lt;&gt;""),S3893-R3893,0),0)</f>
        <v>0</v>
      </c>
      <c r="AS3893" s="45">
        <f>IF(AU3893="S",IF(Q3893="1. Aceitou o programa",IF(OR(X3893="Não se Aplica",X3893=""),IF(OR(W3893="Não se Aplica",W3893=""),0,W3893-V3893),AVERAGE(X3893-W3893,W3893-V3893)),0),0)</f>
        <v>0</v>
      </c>
      <c r="AT3893" s="45">
        <f>IF(AU3893="S",IF(AND(Q3893="1. Aceitou o programa",AB3893="Realizada"),IFERROR(IF(AA3893="",0,AA3893-R3893),0),0),0)</f>
        <v>0</v>
      </c>
      <c r="AU3893" s="45" t="str">
        <f>_xlfn.XLOOKUP(U3893,'Lista Suspensa'!$AA$20:$AA$23,'Lista Suspensa'!$AB$20:$AB$23,"N/A")</f>
        <v>S</v>
      </c>
    </row>
    <row r="3894" spans="1:47" ht="12" customHeight="1" x14ac:dyDescent="0.3">
      <c r="A3894" s="87" t="s">
        <v>47</v>
      </c>
      <c r="B3894" s="88">
        <v>46104</v>
      </c>
      <c r="C3894" s="89" t="s">
        <v>48</v>
      </c>
      <c r="D3894" s="89" t="s">
        <v>49</v>
      </c>
      <c r="E3894" s="189">
        <v>93409558</v>
      </c>
      <c r="F3894" s="197" t="s">
        <v>9523</v>
      </c>
      <c r="G3894" s="90">
        <v>5904477775</v>
      </c>
      <c r="H3894" s="91">
        <v>32330</v>
      </c>
      <c r="I3894" s="89"/>
      <c r="J3894" s="89" t="s">
        <v>51</v>
      </c>
      <c r="K3894" s="89" t="s">
        <v>76</v>
      </c>
      <c r="L3894" s="89" t="s">
        <v>95</v>
      </c>
      <c r="M3894" s="89" t="s">
        <v>1751</v>
      </c>
      <c r="N3894" s="89" t="s">
        <v>331</v>
      </c>
      <c r="O3894" s="92" t="s">
        <v>9524</v>
      </c>
      <c r="P3894" s="93" t="s">
        <v>57</v>
      </c>
      <c r="Q3894" s="110" t="s">
        <v>5322</v>
      </c>
      <c r="R3894" s="94"/>
      <c r="S3894" s="95">
        <v>46168</v>
      </c>
      <c r="T3894" s="95" t="s">
        <v>5203</v>
      </c>
      <c r="U3894" s="95" t="s">
        <v>1125</v>
      </c>
      <c r="V3894" s="91">
        <v>46157</v>
      </c>
      <c r="W3894" s="91">
        <v>46164</v>
      </c>
      <c r="X3894" s="91">
        <v>46168</v>
      </c>
      <c r="Y3894" s="96"/>
      <c r="Z3894" s="89"/>
      <c r="AA3894" s="95"/>
      <c r="AB3894" s="89"/>
      <c r="AC3894" s="109"/>
      <c r="AD3894" s="89"/>
      <c r="AE3894" s="89"/>
      <c r="AF3894" s="191"/>
      <c r="AG3894" s="194"/>
      <c r="AH3894" s="193"/>
      <c r="AI3894" s="97"/>
      <c r="AJ3894" s="97"/>
      <c r="AK3894" s="97"/>
      <c r="AL3894" s="45" t="s">
        <v>67</v>
      </c>
      <c r="AM3894" s="160" t="str">
        <f>MONTH(B3894)&amp;"/"&amp;YEAR(B3894)</f>
        <v>3/2026</v>
      </c>
      <c r="AN3894" s="45">
        <f>WEEKNUM(B3894)-WEEKNUM(EOMONTH(B3894,-1)+1)+1</f>
        <v>4</v>
      </c>
      <c r="AO3894" s="45" t="str">
        <f>MONTH(R3894)&amp;"/"&amp;YEAR(R3894)</f>
        <v>1/1900</v>
      </c>
      <c r="AP3894" s="45" t="e">
        <f>WEEKNUM(R3894)-WEEKNUM(EOMONTH(R3894,-1)+1)+1</f>
        <v>#NUM!</v>
      </c>
      <c r="AQ3894" s="45">
        <f>IF(AU3894="S",IF(Q3894="1. Aceitou o programa",R3894-B3894,0),0)</f>
        <v>0</v>
      </c>
      <c r="AR3894" s="45">
        <f>IF(AU3894="S",IF(AND(S3894&lt;&gt;"",R3894&lt;&gt;""),S3894-R3894,0),0)</f>
        <v>0</v>
      </c>
      <c r="AS3894" s="45">
        <f>IF(AU3894="S",IF(Q3894="1. Aceitou o programa",IF(OR(X3894="Não se Aplica",X3894=""),IF(OR(W3894="Não se Aplica",W3894=""),0,W3894-V3894),AVERAGE(X3894-W3894,W3894-V3894)),0),0)</f>
        <v>0</v>
      </c>
      <c r="AT3894" s="45">
        <f>IF(AU3894="S",IF(AND(Q3894="1. Aceitou o programa",AB3894="Realizada"),IFERROR(IF(AA3894="",0,AA3894-R3894),0),0),0)</f>
        <v>0</v>
      </c>
      <c r="AU3894" s="45" t="str">
        <f>_xlfn.XLOOKUP(U3894,'Lista Suspensa'!$AA$20:$AA$23,'Lista Suspensa'!$AB$20:$AB$23,"N/A")</f>
        <v>S</v>
      </c>
    </row>
    <row r="3895" spans="1:47" ht="12" customHeight="1" x14ac:dyDescent="0.3">
      <c r="A3895" s="87" t="s">
        <v>47</v>
      </c>
      <c r="B3895" s="88">
        <v>46104</v>
      </c>
      <c r="C3895" s="89" t="s">
        <v>48</v>
      </c>
      <c r="D3895" s="89" t="s">
        <v>49</v>
      </c>
      <c r="E3895" s="189">
        <v>93414561</v>
      </c>
      <c r="F3895" s="197" t="s">
        <v>9525</v>
      </c>
      <c r="G3895" s="90">
        <v>29324281879</v>
      </c>
      <c r="H3895" s="91">
        <v>29428</v>
      </c>
      <c r="I3895" s="89"/>
      <c r="J3895" s="89" t="s">
        <v>84</v>
      </c>
      <c r="K3895" s="89" t="s">
        <v>52</v>
      </c>
      <c r="L3895" s="89" t="s">
        <v>85</v>
      </c>
      <c r="M3895" s="89" t="s">
        <v>1539</v>
      </c>
      <c r="N3895" s="89" t="s">
        <v>150</v>
      </c>
      <c r="O3895" s="92" t="s">
        <v>2702</v>
      </c>
      <c r="P3895" s="93" t="s">
        <v>57</v>
      </c>
      <c r="Q3895" s="110" t="s">
        <v>5322</v>
      </c>
      <c r="R3895" s="94"/>
      <c r="S3895" s="95">
        <v>46168</v>
      </c>
      <c r="T3895" s="95" t="s">
        <v>5203</v>
      </c>
      <c r="U3895" s="95" t="s">
        <v>1125</v>
      </c>
      <c r="V3895" s="91">
        <v>46157</v>
      </c>
      <c r="W3895" s="91">
        <v>46164</v>
      </c>
      <c r="X3895" s="91">
        <v>46168</v>
      </c>
      <c r="Y3895" s="96"/>
      <c r="Z3895" s="89"/>
      <c r="AA3895" s="95"/>
      <c r="AB3895" s="89"/>
      <c r="AC3895" s="109"/>
      <c r="AD3895" s="89"/>
      <c r="AE3895" s="89"/>
      <c r="AF3895" s="191"/>
      <c r="AG3895" s="194"/>
      <c r="AH3895" s="193"/>
      <c r="AI3895" s="97"/>
      <c r="AJ3895" s="97"/>
      <c r="AK3895" s="97"/>
      <c r="AL3895" s="45" t="s">
        <v>67</v>
      </c>
      <c r="AM3895" s="160" t="str">
        <f>MONTH(B3895)&amp;"/"&amp;YEAR(B3895)</f>
        <v>3/2026</v>
      </c>
      <c r="AN3895" s="45">
        <f>WEEKNUM(B3895)-WEEKNUM(EOMONTH(B3895,-1)+1)+1</f>
        <v>4</v>
      </c>
      <c r="AO3895" s="45" t="str">
        <f>MONTH(R3895)&amp;"/"&amp;YEAR(R3895)</f>
        <v>1/1900</v>
      </c>
      <c r="AP3895" s="45" t="e">
        <f>WEEKNUM(R3895)-WEEKNUM(EOMONTH(R3895,-1)+1)+1</f>
        <v>#NUM!</v>
      </c>
      <c r="AQ3895" s="45">
        <f>IF(AU3895="S",IF(Q3895="1. Aceitou o programa",R3895-B3895,0),0)</f>
        <v>0</v>
      </c>
      <c r="AR3895" s="45">
        <f>IF(AU3895="S",IF(AND(S3895&lt;&gt;"",R3895&lt;&gt;""),S3895-R3895,0),0)</f>
        <v>0</v>
      </c>
      <c r="AS3895" s="45">
        <f>IF(AU3895="S",IF(Q3895="1. Aceitou o programa",IF(OR(X3895="Não se Aplica",X3895=""),IF(OR(W3895="Não se Aplica",W3895=""),0,W3895-V3895),AVERAGE(X3895-W3895,W3895-V3895)),0),0)</f>
        <v>0</v>
      </c>
      <c r="AT3895" s="45">
        <f>IF(AU3895="S",IF(AND(Q3895="1. Aceitou o programa",AB3895="Realizada"),IFERROR(IF(AA3895="",0,AA3895-R3895),0),0),0)</f>
        <v>0</v>
      </c>
      <c r="AU3895" s="45" t="str">
        <f>_xlfn.XLOOKUP(U3895,'Lista Suspensa'!$AA$20:$AA$23,'Lista Suspensa'!$AB$20:$AB$23,"N/A")</f>
        <v>S</v>
      </c>
    </row>
    <row r="3896" spans="1:47" ht="12" customHeight="1" x14ac:dyDescent="0.3">
      <c r="A3896" s="87" t="s">
        <v>47</v>
      </c>
      <c r="B3896" s="88">
        <v>46104</v>
      </c>
      <c r="C3896" s="89" t="s">
        <v>48</v>
      </c>
      <c r="D3896" s="89" t="s">
        <v>49</v>
      </c>
      <c r="E3896" s="189">
        <v>93471800</v>
      </c>
      <c r="F3896" s="197" t="s">
        <v>9526</v>
      </c>
      <c r="G3896" s="90">
        <v>1591950554</v>
      </c>
      <c r="H3896" s="91">
        <v>30871</v>
      </c>
      <c r="I3896" s="89"/>
      <c r="J3896" s="89" t="s">
        <v>51</v>
      </c>
      <c r="K3896" s="89" t="s">
        <v>52</v>
      </c>
      <c r="L3896" s="89" t="s">
        <v>85</v>
      </c>
      <c r="M3896" s="89" t="s">
        <v>2438</v>
      </c>
      <c r="N3896" s="89" t="s">
        <v>137</v>
      </c>
      <c r="O3896" s="92" t="s">
        <v>9527</v>
      </c>
      <c r="P3896" s="93" t="s">
        <v>57</v>
      </c>
      <c r="Q3896" s="110" t="s">
        <v>5322</v>
      </c>
      <c r="R3896" s="94"/>
      <c r="S3896" s="95">
        <v>46168</v>
      </c>
      <c r="T3896" s="95" t="s">
        <v>5203</v>
      </c>
      <c r="U3896" s="95" t="s">
        <v>1125</v>
      </c>
      <c r="V3896" s="91">
        <v>46157</v>
      </c>
      <c r="W3896" s="91">
        <v>46164</v>
      </c>
      <c r="X3896" s="91">
        <v>46168</v>
      </c>
      <c r="Y3896" s="96"/>
      <c r="Z3896" s="89"/>
      <c r="AA3896" s="95"/>
      <c r="AB3896" s="89"/>
      <c r="AC3896" s="109"/>
      <c r="AD3896" s="89"/>
      <c r="AE3896" s="89"/>
      <c r="AF3896" s="191"/>
      <c r="AG3896" s="194"/>
      <c r="AH3896" s="193"/>
      <c r="AI3896" s="97"/>
      <c r="AJ3896" s="97"/>
      <c r="AK3896" s="97"/>
      <c r="AL3896" s="45" t="s">
        <v>67</v>
      </c>
      <c r="AM3896" s="160" t="str">
        <f>MONTH(B3896)&amp;"/"&amp;YEAR(B3896)</f>
        <v>3/2026</v>
      </c>
      <c r="AN3896" s="45">
        <f>WEEKNUM(B3896)-WEEKNUM(EOMONTH(B3896,-1)+1)+1</f>
        <v>4</v>
      </c>
      <c r="AO3896" s="45" t="str">
        <f>MONTH(R3896)&amp;"/"&amp;YEAR(R3896)</f>
        <v>1/1900</v>
      </c>
      <c r="AP3896" s="45" t="e">
        <f>WEEKNUM(R3896)-WEEKNUM(EOMONTH(R3896,-1)+1)+1</f>
        <v>#NUM!</v>
      </c>
      <c r="AQ3896" s="45">
        <f>IF(AU3896="S",IF(Q3896="1. Aceitou o programa",R3896-B3896,0),0)</f>
        <v>0</v>
      </c>
      <c r="AR3896" s="45">
        <f>IF(AU3896="S",IF(AND(S3896&lt;&gt;"",R3896&lt;&gt;""),S3896-R3896,0),0)</f>
        <v>0</v>
      </c>
      <c r="AS3896" s="45">
        <f>IF(AU3896="S",IF(Q3896="1. Aceitou o programa",IF(OR(X3896="Não se Aplica",X3896=""),IF(OR(W3896="Não se Aplica",W3896=""),0,W3896-V3896),AVERAGE(X3896-W3896,W3896-V3896)),0),0)</f>
        <v>0</v>
      </c>
      <c r="AT3896" s="45">
        <f>IF(AU3896="S",IF(AND(Q3896="1. Aceitou o programa",AB3896="Realizada"),IFERROR(IF(AA3896="",0,AA3896-R3896),0),0),0)</f>
        <v>0</v>
      </c>
      <c r="AU3896" s="45" t="str">
        <f>_xlfn.XLOOKUP(U3896,'Lista Suspensa'!$AA$20:$AA$23,'Lista Suspensa'!$AB$20:$AB$23,"N/A")</f>
        <v>S</v>
      </c>
    </row>
    <row r="3897" spans="1:47" ht="12" customHeight="1" x14ac:dyDescent="0.3">
      <c r="A3897" s="87" t="s">
        <v>47</v>
      </c>
      <c r="B3897" s="88">
        <v>46104</v>
      </c>
      <c r="C3897" s="89" t="s">
        <v>48</v>
      </c>
      <c r="D3897" s="89" t="s">
        <v>49</v>
      </c>
      <c r="E3897" s="189">
        <v>93887912</v>
      </c>
      <c r="F3897" s="197" t="s">
        <v>9528</v>
      </c>
      <c r="G3897" s="90">
        <v>8086255786</v>
      </c>
      <c r="H3897" s="91">
        <v>28867</v>
      </c>
      <c r="I3897" s="89"/>
      <c r="J3897" s="89" t="s">
        <v>84</v>
      </c>
      <c r="K3897" s="89" t="s">
        <v>76</v>
      </c>
      <c r="L3897" s="89" t="s">
        <v>95</v>
      </c>
      <c r="M3897" s="89" t="s">
        <v>163</v>
      </c>
      <c r="N3897" s="89" t="s">
        <v>331</v>
      </c>
      <c r="O3897" s="92" t="s">
        <v>9529</v>
      </c>
      <c r="P3897" s="93" t="s">
        <v>57</v>
      </c>
      <c r="Q3897" s="110" t="s">
        <v>5322</v>
      </c>
      <c r="R3897" s="94"/>
      <c r="S3897" s="95">
        <v>46168</v>
      </c>
      <c r="T3897" s="95" t="s">
        <v>5203</v>
      </c>
      <c r="U3897" s="95" t="s">
        <v>1125</v>
      </c>
      <c r="V3897" s="91">
        <v>46157</v>
      </c>
      <c r="W3897" s="91">
        <v>46164</v>
      </c>
      <c r="X3897" s="91">
        <v>46168</v>
      </c>
      <c r="Y3897" s="96"/>
      <c r="Z3897" s="89"/>
      <c r="AA3897" s="95"/>
      <c r="AB3897" s="89"/>
      <c r="AC3897" s="109"/>
      <c r="AD3897" s="89"/>
      <c r="AE3897" s="89"/>
      <c r="AF3897" s="191"/>
      <c r="AG3897" s="194"/>
      <c r="AH3897" s="193"/>
      <c r="AI3897" s="97"/>
      <c r="AJ3897" s="97"/>
      <c r="AK3897" s="97"/>
      <c r="AL3897" s="45" t="s">
        <v>67</v>
      </c>
      <c r="AM3897" s="160" t="str">
        <f>MONTH(B3897)&amp;"/"&amp;YEAR(B3897)</f>
        <v>3/2026</v>
      </c>
      <c r="AN3897" s="45">
        <f>WEEKNUM(B3897)-WEEKNUM(EOMONTH(B3897,-1)+1)+1</f>
        <v>4</v>
      </c>
      <c r="AO3897" s="45" t="str">
        <f>MONTH(R3897)&amp;"/"&amp;YEAR(R3897)</f>
        <v>1/1900</v>
      </c>
      <c r="AP3897" s="45" t="e">
        <f>WEEKNUM(R3897)-WEEKNUM(EOMONTH(R3897,-1)+1)+1</f>
        <v>#NUM!</v>
      </c>
      <c r="AQ3897" s="45">
        <f>IF(AU3897="S",IF(Q3897="1. Aceitou o programa",R3897-B3897,0),0)</f>
        <v>0</v>
      </c>
      <c r="AR3897" s="45">
        <f>IF(AU3897="S",IF(AND(S3897&lt;&gt;"",R3897&lt;&gt;""),S3897-R3897,0),0)</f>
        <v>0</v>
      </c>
      <c r="AS3897" s="45">
        <f>IF(AU3897="S",IF(Q3897="1. Aceitou o programa",IF(OR(X3897="Não se Aplica",X3897=""),IF(OR(W3897="Não se Aplica",W3897=""),0,W3897-V3897),AVERAGE(X3897-W3897,W3897-V3897)),0),0)</f>
        <v>0</v>
      </c>
      <c r="AT3897" s="45">
        <f>IF(AU3897="S",IF(AND(Q3897="1. Aceitou o programa",AB3897="Realizada"),IFERROR(IF(AA3897="",0,AA3897-R3897),0),0),0)</f>
        <v>0</v>
      </c>
      <c r="AU3897" s="45" t="str">
        <f>_xlfn.XLOOKUP(U3897,'Lista Suspensa'!$AA$20:$AA$23,'Lista Suspensa'!$AB$20:$AB$23,"N/A")</f>
        <v>S</v>
      </c>
    </row>
    <row r="3898" spans="1:47" ht="12" customHeight="1" x14ac:dyDescent="0.3">
      <c r="A3898" s="87" t="s">
        <v>47</v>
      </c>
      <c r="B3898" s="88">
        <v>46104</v>
      </c>
      <c r="C3898" s="89" t="s">
        <v>48</v>
      </c>
      <c r="D3898" s="89" t="s">
        <v>49</v>
      </c>
      <c r="E3898" s="189">
        <v>93489754</v>
      </c>
      <c r="F3898" s="197" t="s">
        <v>9530</v>
      </c>
      <c r="G3898" s="90">
        <v>25336484857</v>
      </c>
      <c r="H3898" s="91">
        <v>27405</v>
      </c>
      <c r="I3898" s="89"/>
      <c r="J3898" s="89" t="s">
        <v>51</v>
      </c>
      <c r="K3898" s="89" t="s">
        <v>52</v>
      </c>
      <c r="L3898" s="89" t="s">
        <v>85</v>
      </c>
      <c r="M3898" s="89" t="s">
        <v>5500</v>
      </c>
      <c r="N3898" s="89" t="s">
        <v>150</v>
      </c>
      <c r="O3898" s="92" t="s">
        <v>9531</v>
      </c>
      <c r="P3898" s="93" t="s">
        <v>57</v>
      </c>
      <c r="Q3898" s="110" t="s">
        <v>5322</v>
      </c>
      <c r="R3898" s="94"/>
      <c r="S3898" s="95">
        <v>46168</v>
      </c>
      <c r="T3898" s="95" t="s">
        <v>5203</v>
      </c>
      <c r="U3898" s="95" t="s">
        <v>1125</v>
      </c>
      <c r="V3898" s="91">
        <v>46157</v>
      </c>
      <c r="W3898" s="91">
        <v>46164</v>
      </c>
      <c r="X3898" s="91">
        <v>46168</v>
      </c>
      <c r="Y3898" s="96"/>
      <c r="Z3898" s="89"/>
      <c r="AA3898" s="95"/>
      <c r="AB3898" s="89"/>
      <c r="AC3898" s="109"/>
      <c r="AD3898" s="89"/>
      <c r="AE3898" s="89"/>
      <c r="AF3898" s="191"/>
      <c r="AG3898" s="194"/>
      <c r="AH3898" s="193"/>
      <c r="AI3898" s="97"/>
      <c r="AJ3898" s="97"/>
      <c r="AK3898" s="97"/>
      <c r="AL3898" s="45" t="s">
        <v>67</v>
      </c>
      <c r="AM3898" s="160" t="str">
        <f>MONTH(B3898)&amp;"/"&amp;YEAR(B3898)</f>
        <v>3/2026</v>
      </c>
      <c r="AN3898" s="45">
        <f>WEEKNUM(B3898)-WEEKNUM(EOMONTH(B3898,-1)+1)+1</f>
        <v>4</v>
      </c>
      <c r="AO3898" s="45" t="str">
        <f>MONTH(R3898)&amp;"/"&amp;YEAR(R3898)</f>
        <v>1/1900</v>
      </c>
      <c r="AP3898" s="45" t="e">
        <f>WEEKNUM(R3898)-WEEKNUM(EOMONTH(R3898,-1)+1)+1</f>
        <v>#NUM!</v>
      </c>
      <c r="AQ3898" s="45">
        <f>IF(AU3898="S",IF(Q3898="1. Aceitou o programa",R3898-B3898,0),0)</f>
        <v>0</v>
      </c>
      <c r="AR3898" s="45">
        <f>IF(AU3898="S",IF(AND(S3898&lt;&gt;"",R3898&lt;&gt;""),S3898-R3898,0),0)</f>
        <v>0</v>
      </c>
      <c r="AS3898" s="45">
        <f>IF(AU3898="S",IF(Q3898="1. Aceitou o programa",IF(OR(X3898="Não se Aplica",X3898=""),IF(OR(W3898="Não se Aplica",W3898=""),0,W3898-V3898),AVERAGE(X3898-W3898,W3898-V3898)),0),0)</f>
        <v>0</v>
      </c>
      <c r="AT3898" s="45">
        <f>IF(AU3898="S",IF(AND(Q3898="1. Aceitou o programa",AB3898="Realizada"),IFERROR(IF(AA3898="",0,AA3898-R3898),0),0),0)</f>
        <v>0</v>
      </c>
      <c r="AU3898" s="45" t="str">
        <f>_xlfn.XLOOKUP(U3898,'Lista Suspensa'!$AA$20:$AA$23,'Lista Suspensa'!$AB$20:$AB$23,"N/A")</f>
        <v>S</v>
      </c>
    </row>
    <row r="3899" spans="1:47" ht="12" customHeight="1" x14ac:dyDescent="0.3">
      <c r="A3899" s="87" t="s">
        <v>47</v>
      </c>
      <c r="B3899" s="88">
        <v>46104</v>
      </c>
      <c r="C3899" s="89" t="s">
        <v>48</v>
      </c>
      <c r="D3899" s="89" t="s">
        <v>49</v>
      </c>
      <c r="E3899" s="189">
        <v>93498109</v>
      </c>
      <c r="F3899" s="197" t="s">
        <v>9532</v>
      </c>
      <c r="G3899" s="90">
        <v>6959888751</v>
      </c>
      <c r="H3899" s="91">
        <v>28229</v>
      </c>
      <c r="I3899" s="89"/>
      <c r="J3899" s="89" t="s">
        <v>51</v>
      </c>
      <c r="K3899" s="89" t="s">
        <v>76</v>
      </c>
      <c r="L3899" s="89" t="s">
        <v>95</v>
      </c>
      <c r="M3899" s="89" t="s">
        <v>1208</v>
      </c>
      <c r="N3899" s="89" t="s">
        <v>331</v>
      </c>
      <c r="O3899" s="92" t="s">
        <v>9533</v>
      </c>
      <c r="P3899" s="93" t="s">
        <v>57</v>
      </c>
      <c r="Q3899" s="110" t="s">
        <v>5322</v>
      </c>
      <c r="R3899" s="94"/>
      <c r="S3899" s="95">
        <v>46168</v>
      </c>
      <c r="T3899" s="95" t="s">
        <v>5203</v>
      </c>
      <c r="U3899" s="95" t="s">
        <v>1125</v>
      </c>
      <c r="V3899" s="91">
        <v>46157</v>
      </c>
      <c r="W3899" s="91">
        <v>46164</v>
      </c>
      <c r="X3899" s="91">
        <v>46168</v>
      </c>
      <c r="Y3899" s="96"/>
      <c r="Z3899" s="89"/>
      <c r="AA3899" s="95"/>
      <c r="AB3899" s="89"/>
      <c r="AC3899" s="109"/>
      <c r="AD3899" s="89"/>
      <c r="AE3899" s="89"/>
      <c r="AF3899" s="191"/>
      <c r="AG3899" s="194"/>
      <c r="AH3899" s="193"/>
      <c r="AI3899" s="97"/>
      <c r="AJ3899" s="97"/>
      <c r="AK3899" s="97"/>
      <c r="AL3899" s="45" t="s">
        <v>67</v>
      </c>
      <c r="AM3899" s="160" t="str">
        <f>MONTH(B3899)&amp;"/"&amp;YEAR(B3899)</f>
        <v>3/2026</v>
      </c>
      <c r="AN3899" s="45">
        <f>WEEKNUM(B3899)-WEEKNUM(EOMONTH(B3899,-1)+1)+1</f>
        <v>4</v>
      </c>
      <c r="AO3899" s="45" t="str">
        <f>MONTH(R3899)&amp;"/"&amp;YEAR(R3899)</f>
        <v>1/1900</v>
      </c>
      <c r="AP3899" s="45" t="e">
        <f>WEEKNUM(R3899)-WEEKNUM(EOMONTH(R3899,-1)+1)+1</f>
        <v>#NUM!</v>
      </c>
      <c r="AQ3899" s="45">
        <f>IF(AU3899="S",IF(Q3899="1. Aceitou o programa",R3899-B3899,0),0)</f>
        <v>0</v>
      </c>
      <c r="AR3899" s="45">
        <f>IF(AU3899="S",IF(AND(S3899&lt;&gt;"",R3899&lt;&gt;""),S3899-R3899,0),0)</f>
        <v>0</v>
      </c>
      <c r="AS3899" s="45">
        <f>IF(AU3899="S",IF(Q3899="1. Aceitou o programa",IF(OR(X3899="Não se Aplica",X3899=""),IF(OR(W3899="Não se Aplica",W3899=""),0,W3899-V3899),AVERAGE(X3899-W3899,W3899-V3899)),0),0)</f>
        <v>0</v>
      </c>
      <c r="AT3899" s="45">
        <f>IF(AU3899="S",IF(AND(Q3899="1. Aceitou o programa",AB3899="Realizada"),IFERROR(IF(AA3899="",0,AA3899-R3899),0),0),0)</f>
        <v>0</v>
      </c>
      <c r="AU3899" s="45" t="str">
        <f>_xlfn.XLOOKUP(U3899,'Lista Suspensa'!$AA$20:$AA$23,'Lista Suspensa'!$AB$20:$AB$23,"N/A")</f>
        <v>S</v>
      </c>
    </row>
    <row r="3900" spans="1:47" ht="12" customHeight="1" x14ac:dyDescent="0.3">
      <c r="A3900" s="87" t="s">
        <v>47</v>
      </c>
      <c r="B3900" s="88">
        <v>46104</v>
      </c>
      <c r="C3900" s="89" t="s">
        <v>48</v>
      </c>
      <c r="D3900" s="89" t="s">
        <v>49</v>
      </c>
      <c r="E3900" s="189">
        <v>93498269</v>
      </c>
      <c r="F3900" s="197" t="s">
        <v>9534</v>
      </c>
      <c r="G3900" s="90">
        <v>6003068957</v>
      </c>
      <c r="H3900" s="91">
        <v>32104</v>
      </c>
      <c r="I3900" s="89"/>
      <c r="J3900" s="89" t="s">
        <v>51</v>
      </c>
      <c r="K3900" s="89" t="s">
        <v>52</v>
      </c>
      <c r="L3900" s="89" t="s">
        <v>53</v>
      </c>
      <c r="M3900" s="89" t="s">
        <v>334</v>
      </c>
      <c r="N3900" s="89" t="s">
        <v>137</v>
      </c>
      <c r="O3900" s="92" t="s">
        <v>9535</v>
      </c>
      <c r="P3900" s="93" t="s">
        <v>57</v>
      </c>
      <c r="Q3900" s="110" t="s">
        <v>5322</v>
      </c>
      <c r="R3900" s="94"/>
      <c r="S3900" s="95">
        <v>46168</v>
      </c>
      <c r="T3900" s="95" t="s">
        <v>5203</v>
      </c>
      <c r="U3900" s="95" t="s">
        <v>1125</v>
      </c>
      <c r="V3900" s="91">
        <v>46157</v>
      </c>
      <c r="W3900" s="91">
        <v>46164</v>
      </c>
      <c r="X3900" s="91">
        <v>46168</v>
      </c>
      <c r="Y3900" s="96"/>
      <c r="Z3900" s="89"/>
      <c r="AA3900" s="95"/>
      <c r="AB3900" s="89"/>
      <c r="AC3900" s="109"/>
      <c r="AD3900" s="89"/>
      <c r="AE3900" s="89"/>
      <c r="AF3900" s="191"/>
      <c r="AG3900" s="194"/>
      <c r="AH3900" s="193"/>
      <c r="AI3900" s="97"/>
      <c r="AJ3900" s="97"/>
      <c r="AK3900" s="97"/>
      <c r="AL3900" s="45" t="s">
        <v>67</v>
      </c>
      <c r="AM3900" s="160" t="str">
        <f>MONTH(B3900)&amp;"/"&amp;YEAR(B3900)</f>
        <v>3/2026</v>
      </c>
      <c r="AN3900" s="45">
        <f>WEEKNUM(B3900)-WEEKNUM(EOMONTH(B3900,-1)+1)+1</f>
        <v>4</v>
      </c>
      <c r="AO3900" s="45" t="str">
        <f>MONTH(R3900)&amp;"/"&amp;YEAR(R3900)</f>
        <v>1/1900</v>
      </c>
      <c r="AP3900" s="45" t="e">
        <f>WEEKNUM(R3900)-WEEKNUM(EOMONTH(R3900,-1)+1)+1</f>
        <v>#NUM!</v>
      </c>
      <c r="AQ3900" s="45">
        <f>IF(AU3900="S",IF(Q3900="1. Aceitou o programa",R3900-B3900,0),0)</f>
        <v>0</v>
      </c>
      <c r="AR3900" s="45">
        <f>IF(AU3900="S",IF(AND(S3900&lt;&gt;"",R3900&lt;&gt;""),S3900-R3900,0),0)</f>
        <v>0</v>
      </c>
      <c r="AS3900" s="45">
        <f>IF(AU3900="S",IF(Q3900="1. Aceitou o programa",IF(OR(X3900="Não se Aplica",X3900=""),IF(OR(W3900="Não se Aplica",W3900=""),0,W3900-V3900),AVERAGE(X3900-W3900,W3900-V3900)),0),0)</f>
        <v>0</v>
      </c>
      <c r="AT3900" s="45">
        <f>IF(AU3900="S",IF(AND(Q3900="1. Aceitou o programa",AB3900="Realizada"),IFERROR(IF(AA3900="",0,AA3900-R3900),0),0),0)</f>
        <v>0</v>
      </c>
      <c r="AU3900" s="45" t="str">
        <f>_xlfn.XLOOKUP(U3900,'Lista Suspensa'!$AA$20:$AA$23,'Lista Suspensa'!$AB$20:$AB$23,"N/A")</f>
        <v>S</v>
      </c>
    </row>
    <row r="3901" spans="1:47" ht="12" customHeight="1" x14ac:dyDescent="0.3">
      <c r="A3901" s="87" t="s">
        <v>47</v>
      </c>
      <c r="B3901" s="88">
        <v>46104</v>
      </c>
      <c r="C3901" s="89" t="s">
        <v>48</v>
      </c>
      <c r="D3901" s="89" t="s">
        <v>49</v>
      </c>
      <c r="E3901" s="189">
        <v>93498267</v>
      </c>
      <c r="F3901" s="197" t="s">
        <v>9536</v>
      </c>
      <c r="G3901" s="90">
        <v>37522452805</v>
      </c>
      <c r="H3901" s="91">
        <v>33669</v>
      </c>
      <c r="I3901" s="89"/>
      <c r="J3901" s="89" t="s">
        <v>84</v>
      </c>
      <c r="K3901" s="89" t="s">
        <v>52</v>
      </c>
      <c r="L3901" s="89" t="s">
        <v>53</v>
      </c>
      <c r="M3901" s="89" t="s">
        <v>334</v>
      </c>
      <c r="N3901" s="89" t="s">
        <v>137</v>
      </c>
      <c r="O3901" s="92" t="s">
        <v>9537</v>
      </c>
      <c r="P3901" s="93" t="s">
        <v>57</v>
      </c>
      <c r="Q3901" s="110" t="s">
        <v>5322</v>
      </c>
      <c r="R3901" s="94"/>
      <c r="S3901" s="95">
        <v>46168</v>
      </c>
      <c r="T3901" s="95" t="s">
        <v>5203</v>
      </c>
      <c r="U3901" s="95" t="s">
        <v>1125</v>
      </c>
      <c r="V3901" s="91">
        <v>46157</v>
      </c>
      <c r="W3901" s="91">
        <v>46164</v>
      </c>
      <c r="X3901" s="91">
        <v>46168</v>
      </c>
      <c r="Y3901" s="96"/>
      <c r="Z3901" s="89"/>
      <c r="AA3901" s="95"/>
      <c r="AB3901" s="89"/>
      <c r="AC3901" s="109"/>
      <c r="AD3901" s="89"/>
      <c r="AE3901" s="89"/>
      <c r="AF3901" s="191"/>
      <c r="AG3901" s="194"/>
      <c r="AH3901" s="193"/>
      <c r="AI3901" s="97"/>
      <c r="AJ3901" s="97"/>
      <c r="AK3901" s="97"/>
      <c r="AL3901" s="45" t="s">
        <v>67</v>
      </c>
      <c r="AM3901" s="160" t="str">
        <f>MONTH(B3901)&amp;"/"&amp;YEAR(B3901)</f>
        <v>3/2026</v>
      </c>
      <c r="AN3901" s="45">
        <f>WEEKNUM(B3901)-WEEKNUM(EOMONTH(B3901,-1)+1)+1</f>
        <v>4</v>
      </c>
      <c r="AO3901" s="45" t="str">
        <f>MONTH(R3901)&amp;"/"&amp;YEAR(R3901)</f>
        <v>1/1900</v>
      </c>
      <c r="AP3901" s="45" t="e">
        <f>WEEKNUM(R3901)-WEEKNUM(EOMONTH(R3901,-1)+1)+1</f>
        <v>#NUM!</v>
      </c>
      <c r="AQ3901" s="45">
        <f>IF(AU3901="S",IF(Q3901="1. Aceitou o programa",R3901-B3901,0),0)</f>
        <v>0</v>
      </c>
      <c r="AR3901" s="45">
        <f>IF(AU3901="S",IF(AND(S3901&lt;&gt;"",R3901&lt;&gt;""),S3901-R3901,0),0)</f>
        <v>0</v>
      </c>
      <c r="AS3901" s="45">
        <f>IF(AU3901="S",IF(Q3901="1. Aceitou o programa",IF(OR(X3901="Não se Aplica",X3901=""),IF(OR(W3901="Não se Aplica",W3901=""),0,W3901-V3901),AVERAGE(X3901-W3901,W3901-V3901)),0),0)</f>
        <v>0</v>
      </c>
      <c r="AT3901" s="45">
        <f>IF(AU3901="S",IF(AND(Q3901="1. Aceitou o programa",AB3901="Realizada"),IFERROR(IF(AA3901="",0,AA3901-R3901),0),0),0)</f>
        <v>0</v>
      </c>
      <c r="AU3901" s="45" t="str">
        <f>_xlfn.XLOOKUP(U3901,'Lista Suspensa'!$AA$20:$AA$23,'Lista Suspensa'!$AB$20:$AB$23,"N/A")</f>
        <v>S</v>
      </c>
    </row>
    <row r="3902" spans="1:47" ht="12" customHeight="1" x14ac:dyDescent="0.3">
      <c r="A3902" s="87" t="s">
        <v>47</v>
      </c>
      <c r="B3902" s="88">
        <v>46104</v>
      </c>
      <c r="C3902" s="89" t="s">
        <v>48</v>
      </c>
      <c r="D3902" s="89" t="s">
        <v>49</v>
      </c>
      <c r="E3902" s="189">
        <v>93513072</v>
      </c>
      <c r="F3902" s="197" t="s">
        <v>9538</v>
      </c>
      <c r="G3902" s="90">
        <v>16372724804</v>
      </c>
      <c r="H3902" s="91">
        <v>25545</v>
      </c>
      <c r="I3902" s="89"/>
      <c r="J3902" s="89" t="s">
        <v>51</v>
      </c>
      <c r="K3902" s="89" t="s">
        <v>52</v>
      </c>
      <c r="L3902" s="89" t="s">
        <v>9539</v>
      </c>
      <c r="M3902" s="89" t="s">
        <v>9540</v>
      </c>
      <c r="N3902" s="89" t="s">
        <v>291</v>
      </c>
      <c r="O3902" s="92" t="s">
        <v>9541</v>
      </c>
      <c r="P3902" s="93" t="s">
        <v>57</v>
      </c>
      <c r="Q3902" s="110" t="s">
        <v>5322</v>
      </c>
      <c r="R3902" s="94"/>
      <c r="S3902" s="95">
        <v>46168</v>
      </c>
      <c r="T3902" s="95" t="s">
        <v>5203</v>
      </c>
      <c r="U3902" s="95" t="s">
        <v>1125</v>
      </c>
      <c r="V3902" s="91">
        <v>46157</v>
      </c>
      <c r="W3902" s="91">
        <v>46164</v>
      </c>
      <c r="X3902" s="91">
        <v>46168</v>
      </c>
      <c r="Y3902" s="96"/>
      <c r="Z3902" s="89"/>
      <c r="AA3902" s="95"/>
      <c r="AB3902" s="89"/>
      <c r="AC3902" s="109"/>
      <c r="AD3902" s="89"/>
      <c r="AE3902" s="89"/>
      <c r="AF3902" s="191"/>
      <c r="AG3902" s="194"/>
      <c r="AH3902" s="193"/>
      <c r="AI3902" s="97"/>
      <c r="AJ3902" s="97"/>
      <c r="AK3902" s="97"/>
      <c r="AL3902" s="45" t="s">
        <v>67</v>
      </c>
      <c r="AM3902" s="160" t="str">
        <f>MONTH(B3902)&amp;"/"&amp;YEAR(B3902)</f>
        <v>3/2026</v>
      </c>
      <c r="AN3902" s="45">
        <f>WEEKNUM(B3902)-WEEKNUM(EOMONTH(B3902,-1)+1)+1</f>
        <v>4</v>
      </c>
      <c r="AO3902" s="45" t="str">
        <f>MONTH(R3902)&amp;"/"&amp;YEAR(R3902)</f>
        <v>1/1900</v>
      </c>
      <c r="AP3902" s="45" t="e">
        <f>WEEKNUM(R3902)-WEEKNUM(EOMONTH(R3902,-1)+1)+1</f>
        <v>#NUM!</v>
      </c>
      <c r="AQ3902" s="45">
        <f>IF(AU3902="S",IF(Q3902="1. Aceitou o programa",R3902-B3902,0),0)</f>
        <v>0</v>
      </c>
      <c r="AR3902" s="45">
        <f>IF(AU3902="S",IF(AND(S3902&lt;&gt;"",R3902&lt;&gt;""),S3902-R3902,0),0)</f>
        <v>0</v>
      </c>
      <c r="AS3902" s="45">
        <f>IF(AU3902="S",IF(Q3902="1. Aceitou o programa",IF(OR(X3902="Não se Aplica",X3902=""),IF(OR(W3902="Não se Aplica",W3902=""),0,W3902-V3902),AVERAGE(X3902-W3902,W3902-V3902)),0),0)</f>
        <v>0</v>
      </c>
      <c r="AT3902" s="45">
        <f>IF(AU3902="S",IF(AND(Q3902="1. Aceitou o programa",AB3902="Realizada"),IFERROR(IF(AA3902="",0,AA3902-R3902),0),0),0)</f>
        <v>0</v>
      </c>
      <c r="AU3902" s="45" t="str">
        <f>_xlfn.XLOOKUP(U3902,'Lista Suspensa'!$AA$20:$AA$23,'Lista Suspensa'!$AB$20:$AB$23,"N/A")</f>
        <v>S</v>
      </c>
    </row>
    <row r="3903" spans="1:47" ht="12" customHeight="1" x14ac:dyDescent="0.3">
      <c r="A3903" s="87" t="s">
        <v>47</v>
      </c>
      <c r="B3903" s="88">
        <v>46104</v>
      </c>
      <c r="C3903" s="89" t="s">
        <v>48</v>
      </c>
      <c r="D3903" s="89" t="s">
        <v>49</v>
      </c>
      <c r="E3903" s="189">
        <v>93514851</v>
      </c>
      <c r="F3903" s="197" t="s">
        <v>9542</v>
      </c>
      <c r="G3903" s="90">
        <v>21845695771</v>
      </c>
      <c r="H3903" s="91">
        <v>39459</v>
      </c>
      <c r="I3903" s="89"/>
      <c r="J3903" s="89" t="s">
        <v>84</v>
      </c>
      <c r="K3903" s="89" t="s">
        <v>76</v>
      </c>
      <c r="L3903" s="89" t="s">
        <v>95</v>
      </c>
      <c r="M3903" s="89" t="s">
        <v>222</v>
      </c>
      <c r="N3903" s="89" t="s">
        <v>331</v>
      </c>
      <c r="O3903" s="92" t="s">
        <v>9543</v>
      </c>
      <c r="P3903" s="93" t="s">
        <v>57</v>
      </c>
      <c r="Q3903" s="110" t="s">
        <v>5322</v>
      </c>
      <c r="R3903" s="94"/>
      <c r="S3903" s="95">
        <v>46168</v>
      </c>
      <c r="T3903" s="95" t="s">
        <v>5203</v>
      </c>
      <c r="U3903" s="95" t="s">
        <v>1125</v>
      </c>
      <c r="V3903" s="91">
        <v>46157</v>
      </c>
      <c r="W3903" s="91">
        <v>46164</v>
      </c>
      <c r="X3903" s="91">
        <v>46168</v>
      </c>
      <c r="Y3903" s="96"/>
      <c r="Z3903" s="89"/>
      <c r="AA3903" s="95"/>
      <c r="AB3903" s="89"/>
      <c r="AC3903" s="109"/>
      <c r="AD3903" s="89"/>
      <c r="AE3903" s="89"/>
      <c r="AF3903" s="191"/>
      <c r="AG3903" s="194"/>
      <c r="AH3903" s="193"/>
      <c r="AI3903" s="97"/>
      <c r="AJ3903" s="97"/>
      <c r="AK3903" s="97"/>
      <c r="AL3903" s="45" t="s">
        <v>67</v>
      </c>
      <c r="AM3903" s="160" t="str">
        <f>MONTH(B3903)&amp;"/"&amp;YEAR(B3903)</f>
        <v>3/2026</v>
      </c>
      <c r="AN3903" s="45">
        <f>WEEKNUM(B3903)-WEEKNUM(EOMONTH(B3903,-1)+1)+1</f>
        <v>4</v>
      </c>
      <c r="AO3903" s="45" t="str">
        <f>MONTH(R3903)&amp;"/"&amp;YEAR(R3903)</f>
        <v>1/1900</v>
      </c>
      <c r="AP3903" s="45" t="e">
        <f>WEEKNUM(R3903)-WEEKNUM(EOMONTH(R3903,-1)+1)+1</f>
        <v>#NUM!</v>
      </c>
      <c r="AQ3903" s="45">
        <f>IF(AU3903="S",IF(Q3903="1. Aceitou o programa",R3903-B3903,0),0)</f>
        <v>0</v>
      </c>
      <c r="AR3903" s="45">
        <f>IF(AU3903="S",IF(AND(S3903&lt;&gt;"",R3903&lt;&gt;""),S3903-R3903,0),0)</f>
        <v>0</v>
      </c>
      <c r="AS3903" s="45">
        <f>IF(AU3903="S",IF(Q3903="1. Aceitou o programa",IF(OR(X3903="Não se Aplica",X3903=""),IF(OR(W3903="Não se Aplica",W3903=""),0,W3903-V3903),AVERAGE(X3903-W3903,W3903-V3903)),0),0)</f>
        <v>0</v>
      </c>
      <c r="AT3903" s="45">
        <f>IF(AU3903="S",IF(AND(Q3903="1. Aceitou o programa",AB3903="Realizada"),IFERROR(IF(AA3903="",0,AA3903-R3903),0),0),0)</f>
        <v>0</v>
      </c>
      <c r="AU3903" s="45" t="str">
        <f>_xlfn.XLOOKUP(U3903,'Lista Suspensa'!$AA$20:$AA$23,'Lista Suspensa'!$AB$20:$AB$23,"N/A")</f>
        <v>S</v>
      </c>
    </row>
    <row r="3904" spans="1:47" ht="12" customHeight="1" x14ac:dyDescent="0.3">
      <c r="A3904" s="87" t="s">
        <v>47</v>
      </c>
      <c r="B3904" s="88">
        <v>46104</v>
      </c>
      <c r="C3904" s="89" t="s">
        <v>48</v>
      </c>
      <c r="D3904" s="89" t="s">
        <v>49</v>
      </c>
      <c r="E3904" s="189">
        <v>93522530</v>
      </c>
      <c r="F3904" s="197" t="s">
        <v>9544</v>
      </c>
      <c r="G3904" s="90">
        <v>9388864441</v>
      </c>
      <c r="H3904" s="91">
        <v>33674</v>
      </c>
      <c r="I3904" s="89"/>
      <c r="J3904" s="89" t="s">
        <v>84</v>
      </c>
      <c r="K3904" s="89" t="s">
        <v>52</v>
      </c>
      <c r="L3904" s="89" t="s">
        <v>85</v>
      </c>
      <c r="M3904" s="89" t="s">
        <v>9545</v>
      </c>
      <c r="N3904" s="89" t="s">
        <v>150</v>
      </c>
      <c r="O3904" s="92" t="s">
        <v>9546</v>
      </c>
      <c r="P3904" s="93" t="s">
        <v>57</v>
      </c>
      <c r="Q3904" s="110" t="s">
        <v>5322</v>
      </c>
      <c r="R3904" s="94"/>
      <c r="S3904" s="95">
        <v>46168</v>
      </c>
      <c r="T3904" s="95" t="s">
        <v>5203</v>
      </c>
      <c r="U3904" s="95" t="s">
        <v>1125</v>
      </c>
      <c r="V3904" s="91">
        <v>46157</v>
      </c>
      <c r="W3904" s="91">
        <v>46164</v>
      </c>
      <c r="X3904" s="91">
        <v>46168</v>
      </c>
      <c r="Y3904" s="96"/>
      <c r="Z3904" s="89"/>
      <c r="AA3904" s="95"/>
      <c r="AB3904" s="89"/>
      <c r="AC3904" s="109"/>
      <c r="AD3904" s="89"/>
      <c r="AE3904" s="89"/>
      <c r="AF3904" s="191"/>
      <c r="AG3904" s="194"/>
      <c r="AH3904" s="193"/>
      <c r="AI3904" s="97"/>
      <c r="AJ3904" s="97"/>
      <c r="AK3904" s="97"/>
      <c r="AL3904" s="45" t="s">
        <v>67</v>
      </c>
      <c r="AM3904" s="160" t="str">
        <f>MONTH(B3904)&amp;"/"&amp;YEAR(B3904)</f>
        <v>3/2026</v>
      </c>
      <c r="AN3904" s="45">
        <f>WEEKNUM(B3904)-WEEKNUM(EOMONTH(B3904,-1)+1)+1</f>
        <v>4</v>
      </c>
      <c r="AO3904" s="45" t="str">
        <f>MONTH(R3904)&amp;"/"&amp;YEAR(R3904)</f>
        <v>1/1900</v>
      </c>
      <c r="AP3904" s="45" t="e">
        <f>WEEKNUM(R3904)-WEEKNUM(EOMONTH(R3904,-1)+1)+1</f>
        <v>#NUM!</v>
      </c>
      <c r="AQ3904" s="45">
        <f>IF(AU3904="S",IF(Q3904="1. Aceitou o programa",R3904-B3904,0),0)</f>
        <v>0</v>
      </c>
      <c r="AR3904" s="45">
        <f>IF(AU3904="S",IF(AND(S3904&lt;&gt;"",R3904&lt;&gt;""),S3904-R3904,0),0)</f>
        <v>0</v>
      </c>
      <c r="AS3904" s="45">
        <f>IF(AU3904="S",IF(Q3904="1. Aceitou o programa",IF(OR(X3904="Não se Aplica",X3904=""),IF(OR(W3904="Não se Aplica",W3904=""),0,W3904-V3904),AVERAGE(X3904-W3904,W3904-V3904)),0),0)</f>
        <v>0</v>
      </c>
      <c r="AT3904" s="45">
        <f>IF(AU3904="S",IF(AND(Q3904="1. Aceitou o programa",AB3904="Realizada"),IFERROR(IF(AA3904="",0,AA3904-R3904),0),0),0)</f>
        <v>0</v>
      </c>
      <c r="AU3904" s="45" t="str">
        <f>_xlfn.XLOOKUP(U3904,'Lista Suspensa'!$AA$20:$AA$23,'Lista Suspensa'!$AB$20:$AB$23,"N/A")</f>
        <v>S</v>
      </c>
    </row>
    <row r="3905" spans="1:47" ht="12" customHeight="1" x14ac:dyDescent="0.3">
      <c r="A3905" s="87" t="s">
        <v>47</v>
      </c>
      <c r="B3905" s="88">
        <v>46104</v>
      </c>
      <c r="C3905" s="89" t="s">
        <v>48</v>
      </c>
      <c r="D3905" s="89" t="s">
        <v>49</v>
      </c>
      <c r="E3905" s="189">
        <v>93540785</v>
      </c>
      <c r="F3905" s="197" t="s">
        <v>9547</v>
      </c>
      <c r="G3905" s="90">
        <v>34105469878</v>
      </c>
      <c r="H3905" s="91">
        <v>31747</v>
      </c>
      <c r="I3905" s="89"/>
      <c r="J3905" s="89" t="s">
        <v>84</v>
      </c>
      <c r="K3905" s="89" t="s">
        <v>52</v>
      </c>
      <c r="L3905" s="89" t="s">
        <v>410</v>
      </c>
      <c r="M3905" s="89" t="s">
        <v>334</v>
      </c>
      <c r="N3905" s="89" t="s">
        <v>137</v>
      </c>
      <c r="O3905" s="92" t="s">
        <v>9548</v>
      </c>
      <c r="P3905" s="93" t="s">
        <v>57</v>
      </c>
      <c r="Q3905" s="110" t="s">
        <v>5322</v>
      </c>
      <c r="R3905" s="94"/>
      <c r="S3905" s="95">
        <v>46168</v>
      </c>
      <c r="T3905" s="95" t="s">
        <v>5203</v>
      </c>
      <c r="U3905" s="95" t="s">
        <v>1125</v>
      </c>
      <c r="V3905" s="91">
        <v>46157</v>
      </c>
      <c r="W3905" s="91">
        <v>46164</v>
      </c>
      <c r="X3905" s="91">
        <v>46168</v>
      </c>
      <c r="Y3905" s="96"/>
      <c r="Z3905" s="89"/>
      <c r="AA3905" s="95"/>
      <c r="AB3905" s="89"/>
      <c r="AC3905" s="109"/>
      <c r="AD3905" s="89"/>
      <c r="AE3905" s="89"/>
      <c r="AF3905" s="191"/>
      <c r="AG3905" s="194"/>
      <c r="AH3905" s="193"/>
      <c r="AI3905" s="97"/>
      <c r="AJ3905" s="97"/>
      <c r="AK3905" s="97"/>
      <c r="AL3905" s="45" t="s">
        <v>67</v>
      </c>
      <c r="AM3905" s="160" t="str">
        <f>MONTH(B3905)&amp;"/"&amp;YEAR(B3905)</f>
        <v>3/2026</v>
      </c>
      <c r="AN3905" s="45">
        <f>WEEKNUM(B3905)-WEEKNUM(EOMONTH(B3905,-1)+1)+1</f>
        <v>4</v>
      </c>
      <c r="AO3905" s="45" t="str">
        <f>MONTH(R3905)&amp;"/"&amp;YEAR(R3905)</f>
        <v>1/1900</v>
      </c>
      <c r="AP3905" s="45" t="e">
        <f>WEEKNUM(R3905)-WEEKNUM(EOMONTH(R3905,-1)+1)+1</f>
        <v>#NUM!</v>
      </c>
      <c r="AQ3905" s="45">
        <f>IF(AU3905="S",IF(Q3905="1. Aceitou o programa",R3905-B3905,0),0)</f>
        <v>0</v>
      </c>
      <c r="AR3905" s="45">
        <f>IF(AU3905="S",IF(AND(S3905&lt;&gt;"",R3905&lt;&gt;""),S3905-R3905,0),0)</f>
        <v>0</v>
      </c>
      <c r="AS3905" s="45">
        <f>IF(AU3905="S",IF(Q3905="1. Aceitou o programa",IF(OR(X3905="Não se Aplica",X3905=""),IF(OR(W3905="Não se Aplica",W3905=""),0,W3905-V3905),AVERAGE(X3905-W3905,W3905-V3905)),0),0)</f>
        <v>0</v>
      </c>
      <c r="AT3905" s="45">
        <f>IF(AU3905="S",IF(AND(Q3905="1. Aceitou o programa",AB3905="Realizada"),IFERROR(IF(AA3905="",0,AA3905-R3905),0),0),0)</f>
        <v>0</v>
      </c>
      <c r="AU3905" s="45" t="str">
        <f>_xlfn.XLOOKUP(U3905,'Lista Suspensa'!$AA$20:$AA$23,'Lista Suspensa'!$AB$20:$AB$23,"N/A")</f>
        <v>S</v>
      </c>
    </row>
    <row r="3906" spans="1:47" ht="12" customHeight="1" x14ac:dyDescent="0.3">
      <c r="A3906" s="87" t="s">
        <v>47</v>
      </c>
      <c r="B3906" s="88">
        <v>46104</v>
      </c>
      <c r="C3906" s="89" t="s">
        <v>48</v>
      </c>
      <c r="D3906" s="89" t="s">
        <v>49</v>
      </c>
      <c r="E3906" s="189">
        <v>93541131</v>
      </c>
      <c r="F3906" s="197" t="s">
        <v>9549</v>
      </c>
      <c r="G3906" s="90">
        <v>54040344839</v>
      </c>
      <c r="H3906" s="91">
        <v>39146</v>
      </c>
      <c r="I3906" s="89"/>
      <c r="J3906" s="89" t="s">
        <v>51</v>
      </c>
      <c r="K3906" s="89" t="s">
        <v>52</v>
      </c>
      <c r="L3906" s="89" t="s">
        <v>85</v>
      </c>
      <c r="M3906" s="89" t="s">
        <v>4873</v>
      </c>
      <c r="N3906" s="89" t="s">
        <v>137</v>
      </c>
      <c r="O3906" s="92" t="s">
        <v>9550</v>
      </c>
      <c r="P3906" s="93" t="s">
        <v>57</v>
      </c>
      <c r="Q3906" s="110" t="s">
        <v>5322</v>
      </c>
      <c r="R3906" s="94"/>
      <c r="S3906" s="95">
        <v>46168</v>
      </c>
      <c r="T3906" s="95" t="s">
        <v>5203</v>
      </c>
      <c r="U3906" s="95" t="s">
        <v>1125</v>
      </c>
      <c r="V3906" s="91">
        <v>46157</v>
      </c>
      <c r="W3906" s="91">
        <v>46164</v>
      </c>
      <c r="X3906" s="91">
        <v>46168</v>
      </c>
      <c r="Y3906" s="96"/>
      <c r="Z3906" s="89"/>
      <c r="AA3906" s="95"/>
      <c r="AB3906" s="89"/>
      <c r="AC3906" s="109"/>
      <c r="AD3906" s="89"/>
      <c r="AE3906" s="89"/>
      <c r="AF3906" s="191"/>
      <c r="AG3906" s="194"/>
      <c r="AH3906" s="193"/>
      <c r="AI3906" s="97"/>
      <c r="AJ3906" s="97"/>
      <c r="AK3906" s="97"/>
      <c r="AL3906" s="45" t="s">
        <v>67</v>
      </c>
      <c r="AM3906" s="160" t="str">
        <f>MONTH(B3906)&amp;"/"&amp;YEAR(B3906)</f>
        <v>3/2026</v>
      </c>
      <c r="AN3906" s="45">
        <f>WEEKNUM(B3906)-WEEKNUM(EOMONTH(B3906,-1)+1)+1</f>
        <v>4</v>
      </c>
      <c r="AO3906" s="45" t="str">
        <f>MONTH(R3906)&amp;"/"&amp;YEAR(R3906)</f>
        <v>1/1900</v>
      </c>
      <c r="AP3906" s="45" t="e">
        <f>WEEKNUM(R3906)-WEEKNUM(EOMONTH(R3906,-1)+1)+1</f>
        <v>#NUM!</v>
      </c>
      <c r="AQ3906" s="45">
        <f>IF(AU3906="S",IF(Q3906="1. Aceitou o programa",R3906-B3906,0),0)</f>
        <v>0</v>
      </c>
      <c r="AR3906" s="45">
        <f>IF(AU3906="S",IF(AND(S3906&lt;&gt;"",R3906&lt;&gt;""),S3906-R3906,0),0)</f>
        <v>0</v>
      </c>
      <c r="AS3906" s="45">
        <f>IF(AU3906="S",IF(Q3906="1. Aceitou o programa",IF(OR(X3906="Não se Aplica",X3906=""),IF(OR(W3906="Não se Aplica",W3906=""),0,W3906-V3906),AVERAGE(X3906-W3906,W3906-V3906)),0),0)</f>
        <v>0</v>
      </c>
      <c r="AT3906" s="45">
        <f>IF(AU3906="S",IF(AND(Q3906="1. Aceitou o programa",AB3906="Realizada"),IFERROR(IF(AA3906="",0,AA3906-R3906),0),0),0)</f>
        <v>0</v>
      </c>
      <c r="AU3906" s="45" t="str">
        <f>_xlfn.XLOOKUP(U3906,'Lista Suspensa'!$AA$20:$AA$23,'Lista Suspensa'!$AB$20:$AB$23,"N/A")</f>
        <v>S</v>
      </c>
    </row>
    <row r="3907" spans="1:47" ht="12" customHeight="1" x14ac:dyDescent="0.3">
      <c r="A3907" s="87" t="s">
        <v>47</v>
      </c>
      <c r="B3907" s="88">
        <v>46104</v>
      </c>
      <c r="C3907" s="89" t="s">
        <v>48</v>
      </c>
      <c r="D3907" s="89" t="s">
        <v>49</v>
      </c>
      <c r="E3907" s="189">
        <v>93541130</v>
      </c>
      <c r="F3907" s="197" t="s">
        <v>9551</v>
      </c>
      <c r="G3907" s="90">
        <v>40700813802</v>
      </c>
      <c r="H3907" s="91">
        <v>35610</v>
      </c>
      <c r="I3907" s="89"/>
      <c r="J3907" s="89" t="s">
        <v>84</v>
      </c>
      <c r="K3907" s="89" t="s">
        <v>52</v>
      </c>
      <c r="L3907" s="89" t="s">
        <v>85</v>
      </c>
      <c r="M3907" s="89" t="s">
        <v>4873</v>
      </c>
      <c r="N3907" s="89" t="s">
        <v>137</v>
      </c>
      <c r="O3907" s="92" t="s">
        <v>9552</v>
      </c>
      <c r="P3907" s="93" t="s">
        <v>57</v>
      </c>
      <c r="Q3907" s="110" t="s">
        <v>5322</v>
      </c>
      <c r="R3907" s="94"/>
      <c r="S3907" s="95">
        <v>46168</v>
      </c>
      <c r="T3907" s="95" t="s">
        <v>5203</v>
      </c>
      <c r="U3907" s="95" t="s">
        <v>1125</v>
      </c>
      <c r="V3907" s="91">
        <v>46157</v>
      </c>
      <c r="W3907" s="91">
        <v>46164</v>
      </c>
      <c r="X3907" s="91">
        <v>46168</v>
      </c>
      <c r="Y3907" s="96"/>
      <c r="Z3907" s="89"/>
      <c r="AA3907" s="95"/>
      <c r="AB3907" s="89"/>
      <c r="AC3907" s="109"/>
      <c r="AD3907" s="89"/>
      <c r="AE3907" s="89"/>
      <c r="AF3907" s="191"/>
      <c r="AG3907" s="194"/>
      <c r="AH3907" s="193"/>
      <c r="AI3907" s="97"/>
      <c r="AJ3907" s="97"/>
      <c r="AK3907" s="97"/>
      <c r="AL3907" s="45" t="s">
        <v>67</v>
      </c>
      <c r="AM3907" s="160" t="str">
        <f>MONTH(B3907)&amp;"/"&amp;YEAR(B3907)</f>
        <v>3/2026</v>
      </c>
      <c r="AN3907" s="45">
        <f>WEEKNUM(B3907)-WEEKNUM(EOMONTH(B3907,-1)+1)+1</f>
        <v>4</v>
      </c>
      <c r="AO3907" s="45" t="str">
        <f>MONTH(R3907)&amp;"/"&amp;YEAR(R3907)</f>
        <v>1/1900</v>
      </c>
      <c r="AP3907" s="45" t="e">
        <f>WEEKNUM(R3907)-WEEKNUM(EOMONTH(R3907,-1)+1)+1</f>
        <v>#NUM!</v>
      </c>
      <c r="AQ3907" s="45">
        <f>IF(AU3907="S",IF(Q3907="1. Aceitou o programa",R3907-B3907,0),0)</f>
        <v>0</v>
      </c>
      <c r="AR3907" s="45">
        <f>IF(AU3907="S",IF(AND(S3907&lt;&gt;"",R3907&lt;&gt;""),S3907-R3907,0),0)</f>
        <v>0</v>
      </c>
      <c r="AS3907" s="45">
        <f>IF(AU3907="S",IF(Q3907="1. Aceitou o programa",IF(OR(X3907="Não se Aplica",X3907=""),IF(OR(W3907="Não se Aplica",W3907=""),0,W3907-V3907),AVERAGE(X3907-W3907,W3907-V3907)),0),0)</f>
        <v>0</v>
      </c>
      <c r="AT3907" s="45">
        <f>IF(AU3907="S",IF(AND(Q3907="1. Aceitou o programa",AB3907="Realizada"),IFERROR(IF(AA3907="",0,AA3907-R3907),0),0),0)</f>
        <v>0</v>
      </c>
      <c r="AU3907" s="45" t="str">
        <f>_xlfn.XLOOKUP(U3907,'Lista Suspensa'!$AA$20:$AA$23,'Lista Suspensa'!$AB$20:$AB$23,"N/A")</f>
        <v>S</v>
      </c>
    </row>
    <row r="3908" spans="1:47" ht="12" customHeight="1" x14ac:dyDescent="0.3">
      <c r="A3908" s="87" t="s">
        <v>47</v>
      </c>
      <c r="B3908" s="88">
        <v>46104</v>
      </c>
      <c r="C3908" s="89" t="s">
        <v>48</v>
      </c>
      <c r="D3908" s="89" t="s">
        <v>49</v>
      </c>
      <c r="E3908" s="189">
        <v>93550563</v>
      </c>
      <c r="F3908" s="197" t="s">
        <v>9553</v>
      </c>
      <c r="G3908" s="90">
        <v>34229781865</v>
      </c>
      <c r="H3908" s="91">
        <v>31513</v>
      </c>
      <c r="I3908" s="89"/>
      <c r="J3908" s="89" t="s">
        <v>51</v>
      </c>
      <c r="K3908" s="89" t="s">
        <v>52</v>
      </c>
      <c r="L3908" s="89" t="s">
        <v>85</v>
      </c>
      <c r="M3908" s="89" t="s">
        <v>334</v>
      </c>
      <c r="N3908" s="89" t="s">
        <v>137</v>
      </c>
      <c r="O3908" s="92" t="s">
        <v>9554</v>
      </c>
      <c r="P3908" s="93" t="s">
        <v>57</v>
      </c>
      <c r="Q3908" s="110" t="s">
        <v>5322</v>
      </c>
      <c r="R3908" s="94"/>
      <c r="S3908" s="95">
        <v>46168</v>
      </c>
      <c r="T3908" s="95" t="s">
        <v>5203</v>
      </c>
      <c r="U3908" s="95" t="s">
        <v>1125</v>
      </c>
      <c r="V3908" s="91">
        <v>46157</v>
      </c>
      <c r="W3908" s="91">
        <v>46164</v>
      </c>
      <c r="X3908" s="91">
        <v>46168</v>
      </c>
      <c r="Y3908" s="96"/>
      <c r="Z3908" s="89"/>
      <c r="AA3908" s="95"/>
      <c r="AB3908" s="89"/>
      <c r="AC3908" s="109"/>
      <c r="AD3908" s="89"/>
      <c r="AE3908" s="89"/>
      <c r="AF3908" s="191"/>
      <c r="AG3908" s="194"/>
      <c r="AH3908" s="193"/>
      <c r="AI3908" s="97"/>
      <c r="AJ3908" s="97"/>
      <c r="AK3908" s="97"/>
      <c r="AL3908" s="45" t="s">
        <v>67</v>
      </c>
      <c r="AM3908" s="160" t="str">
        <f>MONTH(B3908)&amp;"/"&amp;YEAR(B3908)</f>
        <v>3/2026</v>
      </c>
      <c r="AN3908" s="45">
        <f>WEEKNUM(B3908)-WEEKNUM(EOMONTH(B3908,-1)+1)+1</f>
        <v>4</v>
      </c>
      <c r="AO3908" s="45" t="str">
        <f>MONTH(R3908)&amp;"/"&amp;YEAR(R3908)</f>
        <v>1/1900</v>
      </c>
      <c r="AP3908" s="45" t="e">
        <f>WEEKNUM(R3908)-WEEKNUM(EOMONTH(R3908,-1)+1)+1</f>
        <v>#NUM!</v>
      </c>
      <c r="AQ3908" s="45">
        <f>IF(AU3908="S",IF(Q3908="1. Aceitou o programa",R3908-B3908,0),0)</f>
        <v>0</v>
      </c>
      <c r="AR3908" s="45">
        <f>IF(AU3908="S",IF(AND(S3908&lt;&gt;"",R3908&lt;&gt;""),S3908-R3908,0),0)</f>
        <v>0</v>
      </c>
      <c r="AS3908" s="45">
        <f>IF(AU3908="S",IF(Q3908="1. Aceitou o programa",IF(OR(X3908="Não se Aplica",X3908=""),IF(OR(W3908="Não se Aplica",W3908=""),0,W3908-V3908),AVERAGE(X3908-W3908,W3908-V3908)),0),0)</f>
        <v>0</v>
      </c>
      <c r="AT3908" s="45">
        <f>IF(AU3908="S",IF(AND(Q3908="1. Aceitou o programa",AB3908="Realizada"),IFERROR(IF(AA3908="",0,AA3908-R3908),0),0),0)</f>
        <v>0</v>
      </c>
      <c r="AU3908" s="45" t="str">
        <f>_xlfn.XLOOKUP(U3908,'Lista Suspensa'!$AA$20:$AA$23,'Lista Suspensa'!$AB$20:$AB$23,"N/A")</f>
        <v>S</v>
      </c>
    </row>
    <row r="3909" spans="1:47" ht="12" customHeight="1" x14ac:dyDescent="0.3">
      <c r="A3909" s="87" t="s">
        <v>47</v>
      </c>
      <c r="B3909" s="88">
        <v>46104</v>
      </c>
      <c r="C3909" s="89" t="s">
        <v>48</v>
      </c>
      <c r="D3909" s="89" t="s">
        <v>49</v>
      </c>
      <c r="E3909" s="189">
        <v>93623430</v>
      </c>
      <c r="F3909" s="197" t="s">
        <v>9555</v>
      </c>
      <c r="G3909" s="90">
        <v>52899821830</v>
      </c>
      <c r="H3909" s="91">
        <v>36973</v>
      </c>
      <c r="I3909" s="89"/>
      <c r="J3909" s="89" t="s">
        <v>51</v>
      </c>
      <c r="K3909" s="89" t="s">
        <v>52</v>
      </c>
      <c r="L3909" s="89" t="s">
        <v>53</v>
      </c>
      <c r="M3909" s="89" t="s">
        <v>9556</v>
      </c>
      <c r="N3909" s="89" t="s">
        <v>150</v>
      </c>
      <c r="O3909" s="92" t="s">
        <v>9557</v>
      </c>
      <c r="P3909" s="93" t="s">
        <v>57</v>
      </c>
      <c r="Q3909" s="110" t="s">
        <v>5322</v>
      </c>
      <c r="R3909" s="94"/>
      <c r="S3909" s="95">
        <v>46168</v>
      </c>
      <c r="T3909" s="95" t="s">
        <v>5203</v>
      </c>
      <c r="U3909" s="95" t="s">
        <v>1125</v>
      </c>
      <c r="V3909" s="91">
        <v>46157</v>
      </c>
      <c r="W3909" s="91">
        <v>46164</v>
      </c>
      <c r="X3909" s="91">
        <v>46168</v>
      </c>
      <c r="Y3909" s="96"/>
      <c r="Z3909" s="89"/>
      <c r="AA3909" s="95"/>
      <c r="AB3909" s="89"/>
      <c r="AC3909" s="109"/>
      <c r="AD3909" s="89"/>
      <c r="AE3909" s="89"/>
      <c r="AF3909" s="191"/>
      <c r="AG3909" s="194"/>
      <c r="AH3909" s="193"/>
      <c r="AI3909" s="97"/>
      <c r="AJ3909" s="97"/>
      <c r="AK3909" s="97"/>
      <c r="AL3909" s="45" t="s">
        <v>67</v>
      </c>
      <c r="AM3909" s="160" t="str">
        <f>MONTH(B3909)&amp;"/"&amp;YEAR(B3909)</f>
        <v>3/2026</v>
      </c>
      <c r="AN3909" s="45">
        <f>WEEKNUM(B3909)-WEEKNUM(EOMONTH(B3909,-1)+1)+1</f>
        <v>4</v>
      </c>
      <c r="AO3909" s="45" t="str">
        <f>MONTH(R3909)&amp;"/"&amp;YEAR(R3909)</f>
        <v>1/1900</v>
      </c>
      <c r="AP3909" s="45" t="e">
        <f>WEEKNUM(R3909)-WEEKNUM(EOMONTH(R3909,-1)+1)+1</f>
        <v>#NUM!</v>
      </c>
      <c r="AQ3909" s="45">
        <f>IF(AU3909="S",IF(Q3909="1. Aceitou o programa",R3909-B3909,0),0)</f>
        <v>0</v>
      </c>
      <c r="AR3909" s="45">
        <f>IF(AU3909="S",IF(AND(S3909&lt;&gt;"",R3909&lt;&gt;""),S3909-R3909,0),0)</f>
        <v>0</v>
      </c>
      <c r="AS3909" s="45">
        <f>IF(AU3909="S",IF(Q3909="1. Aceitou o programa",IF(OR(X3909="Não se Aplica",X3909=""),IF(OR(W3909="Não se Aplica",W3909=""),0,W3909-V3909),AVERAGE(X3909-W3909,W3909-V3909)),0),0)</f>
        <v>0</v>
      </c>
      <c r="AT3909" s="45">
        <f>IF(AU3909="S",IF(AND(Q3909="1. Aceitou o programa",AB3909="Realizada"),IFERROR(IF(AA3909="",0,AA3909-R3909),0),0),0)</f>
        <v>0</v>
      </c>
      <c r="AU3909" s="45" t="str">
        <f>_xlfn.XLOOKUP(U3909,'Lista Suspensa'!$AA$20:$AA$23,'Lista Suspensa'!$AB$20:$AB$23,"N/A")</f>
        <v>S</v>
      </c>
    </row>
    <row r="3910" spans="1:47" ht="12" customHeight="1" x14ac:dyDescent="0.3">
      <c r="A3910" s="87" t="s">
        <v>47</v>
      </c>
      <c r="B3910" s="88">
        <v>46104</v>
      </c>
      <c r="C3910" s="89" t="s">
        <v>48</v>
      </c>
      <c r="D3910" s="89" t="s">
        <v>49</v>
      </c>
      <c r="E3910" s="189">
        <v>93922246</v>
      </c>
      <c r="F3910" s="197" t="s">
        <v>9558</v>
      </c>
      <c r="G3910" s="90">
        <v>2753295859</v>
      </c>
      <c r="H3910" s="91">
        <v>22762</v>
      </c>
      <c r="I3910" s="89"/>
      <c r="J3910" s="89" t="s">
        <v>84</v>
      </c>
      <c r="K3910" s="89" t="s">
        <v>52</v>
      </c>
      <c r="L3910" s="89" t="s">
        <v>53</v>
      </c>
      <c r="M3910" s="89" t="s">
        <v>7494</v>
      </c>
      <c r="N3910" s="89" t="s">
        <v>150</v>
      </c>
      <c r="O3910" s="92" t="s">
        <v>9559</v>
      </c>
      <c r="P3910" s="93" t="s">
        <v>57</v>
      </c>
      <c r="Q3910" s="110" t="s">
        <v>5322</v>
      </c>
      <c r="R3910" s="94"/>
      <c r="S3910" s="95">
        <v>46168</v>
      </c>
      <c r="T3910" s="95" t="s">
        <v>5203</v>
      </c>
      <c r="U3910" s="95" t="s">
        <v>1125</v>
      </c>
      <c r="V3910" s="91">
        <v>46157</v>
      </c>
      <c r="W3910" s="91">
        <v>46164</v>
      </c>
      <c r="X3910" s="91">
        <v>46168</v>
      </c>
      <c r="Y3910" s="96"/>
      <c r="Z3910" s="89"/>
      <c r="AA3910" s="95"/>
      <c r="AB3910" s="89"/>
      <c r="AC3910" s="109"/>
      <c r="AD3910" s="89"/>
      <c r="AE3910" s="89"/>
      <c r="AF3910" s="191"/>
      <c r="AG3910" s="194"/>
      <c r="AH3910" s="193"/>
      <c r="AI3910" s="97"/>
      <c r="AJ3910" s="97"/>
      <c r="AK3910" s="97"/>
      <c r="AL3910" s="45" t="s">
        <v>67</v>
      </c>
      <c r="AM3910" s="160" t="str">
        <f>MONTH(B3910)&amp;"/"&amp;YEAR(B3910)</f>
        <v>3/2026</v>
      </c>
      <c r="AN3910" s="45">
        <f>WEEKNUM(B3910)-WEEKNUM(EOMONTH(B3910,-1)+1)+1</f>
        <v>4</v>
      </c>
      <c r="AO3910" s="45" t="str">
        <f>MONTH(R3910)&amp;"/"&amp;YEAR(R3910)</f>
        <v>1/1900</v>
      </c>
      <c r="AP3910" s="45" t="e">
        <f>WEEKNUM(R3910)-WEEKNUM(EOMONTH(R3910,-1)+1)+1</f>
        <v>#NUM!</v>
      </c>
      <c r="AQ3910" s="45">
        <f>IF(AU3910="S",IF(Q3910="1. Aceitou o programa",R3910-B3910,0),0)</f>
        <v>0</v>
      </c>
      <c r="AR3910" s="45">
        <f>IF(AU3910="S",IF(AND(S3910&lt;&gt;"",R3910&lt;&gt;""),S3910-R3910,0),0)</f>
        <v>0</v>
      </c>
      <c r="AS3910" s="45">
        <f>IF(AU3910="S",IF(Q3910="1. Aceitou o programa",IF(OR(X3910="Não se Aplica",X3910=""),IF(OR(W3910="Não se Aplica",W3910=""),0,W3910-V3910),AVERAGE(X3910-W3910,W3910-V3910)),0),0)</f>
        <v>0</v>
      </c>
      <c r="AT3910" s="45">
        <f>IF(AU3910="S",IF(AND(Q3910="1. Aceitou o programa",AB3910="Realizada"),IFERROR(IF(AA3910="",0,AA3910-R3910),0),0),0)</f>
        <v>0</v>
      </c>
      <c r="AU3910" s="45" t="str">
        <f>_xlfn.XLOOKUP(U3910,'Lista Suspensa'!$AA$20:$AA$23,'Lista Suspensa'!$AB$20:$AB$23,"N/A")</f>
        <v>S</v>
      </c>
    </row>
    <row r="3911" spans="1:47" ht="12" customHeight="1" x14ac:dyDescent="0.3">
      <c r="A3911" s="87" t="s">
        <v>47</v>
      </c>
      <c r="B3911" s="88">
        <v>46104</v>
      </c>
      <c r="C3911" s="89" t="s">
        <v>48</v>
      </c>
      <c r="D3911" s="89" t="s">
        <v>49</v>
      </c>
      <c r="E3911" s="189">
        <v>93576014</v>
      </c>
      <c r="F3911" s="197" t="s">
        <v>9560</v>
      </c>
      <c r="G3911" s="90">
        <v>5726687400</v>
      </c>
      <c r="H3911" s="91">
        <v>30252</v>
      </c>
      <c r="I3911" s="89"/>
      <c r="J3911" s="89" t="s">
        <v>51</v>
      </c>
      <c r="K3911" s="89" t="s">
        <v>52</v>
      </c>
      <c r="L3911" s="89" t="s">
        <v>85</v>
      </c>
      <c r="M3911" s="89" t="s">
        <v>6599</v>
      </c>
      <c r="N3911" s="89" t="s">
        <v>150</v>
      </c>
      <c r="O3911" s="92" t="s">
        <v>9561</v>
      </c>
      <c r="P3911" s="93" t="s">
        <v>57</v>
      </c>
      <c r="Q3911" s="110" t="s">
        <v>5322</v>
      </c>
      <c r="R3911" s="94"/>
      <c r="S3911" s="95">
        <v>46168</v>
      </c>
      <c r="T3911" s="95" t="s">
        <v>5203</v>
      </c>
      <c r="U3911" s="95" t="s">
        <v>1125</v>
      </c>
      <c r="V3911" s="91">
        <v>46157</v>
      </c>
      <c r="W3911" s="91">
        <v>46164</v>
      </c>
      <c r="X3911" s="91">
        <v>46168</v>
      </c>
      <c r="Y3911" s="96"/>
      <c r="Z3911" s="89"/>
      <c r="AA3911" s="95"/>
      <c r="AB3911" s="89"/>
      <c r="AC3911" s="109"/>
      <c r="AD3911" s="89"/>
      <c r="AE3911" s="89"/>
      <c r="AF3911" s="191"/>
      <c r="AG3911" s="194"/>
      <c r="AH3911" s="193"/>
      <c r="AI3911" s="97"/>
      <c r="AJ3911" s="97"/>
      <c r="AK3911" s="97"/>
      <c r="AL3911" s="45" t="s">
        <v>67</v>
      </c>
      <c r="AM3911" s="160" t="str">
        <f>MONTH(B3911)&amp;"/"&amp;YEAR(B3911)</f>
        <v>3/2026</v>
      </c>
      <c r="AN3911" s="45">
        <f>WEEKNUM(B3911)-WEEKNUM(EOMONTH(B3911,-1)+1)+1</f>
        <v>4</v>
      </c>
      <c r="AO3911" s="45" t="str">
        <f>MONTH(R3911)&amp;"/"&amp;YEAR(R3911)</f>
        <v>1/1900</v>
      </c>
      <c r="AP3911" s="45" t="e">
        <f>WEEKNUM(R3911)-WEEKNUM(EOMONTH(R3911,-1)+1)+1</f>
        <v>#NUM!</v>
      </c>
      <c r="AQ3911" s="45">
        <f>IF(AU3911="S",IF(Q3911="1. Aceitou o programa",R3911-B3911,0),0)</f>
        <v>0</v>
      </c>
      <c r="AR3911" s="45">
        <f>IF(AU3911="S",IF(AND(S3911&lt;&gt;"",R3911&lt;&gt;""),S3911-R3911,0),0)</f>
        <v>0</v>
      </c>
      <c r="AS3911" s="45">
        <f>IF(AU3911="S",IF(Q3911="1. Aceitou o programa",IF(OR(X3911="Não se Aplica",X3911=""),IF(OR(W3911="Não se Aplica",W3911=""),0,W3911-V3911),AVERAGE(X3911-W3911,W3911-V3911)),0),0)</f>
        <v>0</v>
      </c>
      <c r="AT3911" s="45">
        <f>IF(AU3911="S",IF(AND(Q3911="1. Aceitou o programa",AB3911="Realizada"),IFERROR(IF(AA3911="",0,AA3911-R3911),0),0),0)</f>
        <v>0</v>
      </c>
      <c r="AU3911" s="45" t="str">
        <f>_xlfn.XLOOKUP(U3911,'Lista Suspensa'!$AA$20:$AA$23,'Lista Suspensa'!$AB$20:$AB$23,"N/A")</f>
        <v>S</v>
      </c>
    </row>
    <row r="3912" spans="1:47" ht="12" customHeight="1" x14ac:dyDescent="0.3">
      <c r="A3912" s="87" t="s">
        <v>47</v>
      </c>
      <c r="B3912" s="88">
        <v>46104</v>
      </c>
      <c r="C3912" s="89" t="s">
        <v>48</v>
      </c>
      <c r="D3912" s="89" t="s">
        <v>49</v>
      </c>
      <c r="E3912" s="189">
        <v>93575951</v>
      </c>
      <c r="F3912" s="197" t="s">
        <v>9562</v>
      </c>
      <c r="G3912" s="90">
        <v>77360680468</v>
      </c>
      <c r="H3912" s="91">
        <v>25866</v>
      </c>
      <c r="I3912" s="89"/>
      <c r="J3912" s="89" t="s">
        <v>51</v>
      </c>
      <c r="K3912" s="89" t="s">
        <v>52</v>
      </c>
      <c r="L3912" s="89" t="s">
        <v>53</v>
      </c>
      <c r="M3912" s="89" t="s">
        <v>1603</v>
      </c>
      <c r="N3912" s="89" t="s">
        <v>150</v>
      </c>
      <c r="O3912" s="92" t="s">
        <v>9563</v>
      </c>
      <c r="P3912" s="93" t="s">
        <v>57</v>
      </c>
      <c r="Q3912" s="110" t="s">
        <v>5322</v>
      </c>
      <c r="R3912" s="94"/>
      <c r="S3912" s="95">
        <v>46168</v>
      </c>
      <c r="T3912" s="95" t="s">
        <v>5203</v>
      </c>
      <c r="U3912" s="95" t="s">
        <v>1125</v>
      </c>
      <c r="V3912" s="91">
        <v>46157</v>
      </c>
      <c r="W3912" s="91">
        <v>46164</v>
      </c>
      <c r="X3912" s="91">
        <v>46168</v>
      </c>
      <c r="Y3912" s="96"/>
      <c r="Z3912" s="89"/>
      <c r="AA3912" s="95"/>
      <c r="AB3912" s="89"/>
      <c r="AC3912" s="109"/>
      <c r="AD3912" s="89"/>
      <c r="AE3912" s="89"/>
      <c r="AF3912" s="191"/>
      <c r="AG3912" s="194"/>
      <c r="AH3912" s="193"/>
      <c r="AI3912" s="97"/>
      <c r="AJ3912" s="97"/>
      <c r="AK3912" s="97"/>
      <c r="AL3912" s="45" t="s">
        <v>67</v>
      </c>
      <c r="AM3912" s="160" t="str">
        <f>MONTH(B3912)&amp;"/"&amp;YEAR(B3912)</f>
        <v>3/2026</v>
      </c>
      <c r="AN3912" s="45">
        <f>WEEKNUM(B3912)-WEEKNUM(EOMONTH(B3912,-1)+1)+1</f>
        <v>4</v>
      </c>
      <c r="AO3912" s="45" t="str">
        <f>MONTH(R3912)&amp;"/"&amp;YEAR(R3912)</f>
        <v>1/1900</v>
      </c>
      <c r="AP3912" s="45" t="e">
        <f>WEEKNUM(R3912)-WEEKNUM(EOMONTH(R3912,-1)+1)+1</f>
        <v>#NUM!</v>
      </c>
      <c r="AQ3912" s="45">
        <f>IF(AU3912="S",IF(Q3912="1. Aceitou o programa",R3912-B3912,0),0)</f>
        <v>0</v>
      </c>
      <c r="AR3912" s="45">
        <f>IF(AU3912="S",IF(AND(S3912&lt;&gt;"",R3912&lt;&gt;""),S3912-R3912,0),0)</f>
        <v>0</v>
      </c>
      <c r="AS3912" s="45">
        <f>IF(AU3912="S",IF(Q3912="1. Aceitou o programa",IF(OR(X3912="Não se Aplica",X3912=""),IF(OR(W3912="Não se Aplica",W3912=""),0,W3912-V3912),AVERAGE(X3912-W3912,W3912-V3912)),0),0)</f>
        <v>0</v>
      </c>
      <c r="AT3912" s="45">
        <f>IF(AU3912="S",IF(AND(Q3912="1. Aceitou o programa",AB3912="Realizada"),IFERROR(IF(AA3912="",0,AA3912-R3912),0),0),0)</f>
        <v>0</v>
      </c>
      <c r="AU3912" s="45" t="str">
        <f>_xlfn.XLOOKUP(U3912,'Lista Suspensa'!$AA$20:$AA$23,'Lista Suspensa'!$AB$20:$AB$23,"N/A")</f>
        <v>S</v>
      </c>
    </row>
    <row r="3913" spans="1:47" ht="12" customHeight="1" x14ac:dyDescent="0.3">
      <c r="A3913" s="87" t="s">
        <v>47</v>
      </c>
      <c r="B3913" s="88">
        <v>46104</v>
      </c>
      <c r="C3913" s="89" t="s">
        <v>48</v>
      </c>
      <c r="D3913" s="89" t="s">
        <v>49</v>
      </c>
      <c r="E3913" s="189">
        <v>93575337</v>
      </c>
      <c r="F3913" s="197" t="s">
        <v>9564</v>
      </c>
      <c r="G3913" s="90">
        <v>30091815827</v>
      </c>
      <c r="H3913" s="91">
        <v>29107</v>
      </c>
      <c r="I3913" s="89"/>
      <c r="J3913" s="89" t="s">
        <v>51</v>
      </c>
      <c r="K3913" s="89" t="s">
        <v>52</v>
      </c>
      <c r="L3913" s="89" t="s">
        <v>53</v>
      </c>
      <c r="M3913" s="89" t="s">
        <v>5794</v>
      </c>
      <c r="N3913" s="89" t="s">
        <v>150</v>
      </c>
      <c r="O3913" s="92" t="s">
        <v>9565</v>
      </c>
      <c r="P3913" s="93" t="s">
        <v>57</v>
      </c>
      <c r="Q3913" s="110" t="s">
        <v>5322</v>
      </c>
      <c r="R3913" s="94"/>
      <c r="S3913" s="95">
        <v>46168</v>
      </c>
      <c r="T3913" s="95" t="s">
        <v>5203</v>
      </c>
      <c r="U3913" s="95" t="s">
        <v>1125</v>
      </c>
      <c r="V3913" s="91">
        <v>46157</v>
      </c>
      <c r="W3913" s="91">
        <v>46164</v>
      </c>
      <c r="X3913" s="91">
        <v>46168</v>
      </c>
      <c r="Y3913" s="96"/>
      <c r="Z3913" s="89"/>
      <c r="AA3913" s="95"/>
      <c r="AB3913" s="89"/>
      <c r="AC3913" s="109"/>
      <c r="AD3913" s="89"/>
      <c r="AE3913" s="89"/>
      <c r="AF3913" s="191"/>
      <c r="AG3913" s="194"/>
      <c r="AH3913" s="193"/>
      <c r="AI3913" s="97"/>
      <c r="AJ3913" s="97"/>
      <c r="AK3913" s="97"/>
      <c r="AL3913" s="45" t="s">
        <v>67</v>
      </c>
      <c r="AM3913" s="160" t="str">
        <f>MONTH(B3913)&amp;"/"&amp;YEAR(B3913)</f>
        <v>3/2026</v>
      </c>
      <c r="AN3913" s="45">
        <f>WEEKNUM(B3913)-WEEKNUM(EOMONTH(B3913,-1)+1)+1</f>
        <v>4</v>
      </c>
      <c r="AO3913" s="45" t="str">
        <f>MONTH(R3913)&amp;"/"&amp;YEAR(R3913)</f>
        <v>1/1900</v>
      </c>
      <c r="AP3913" s="45" t="e">
        <f>WEEKNUM(R3913)-WEEKNUM(EOMONTH(R3913,-1)+1)+1</f>
        <v>#NUM!</v>
      </c>
      <c r="AQ3913" s="45">
        <f>IF(AU3913="S",IF(Q3913="1. Aceitou o programa",R3913-B3913,0),0)</f>
        <v>0</v>
      </c>
      <c r="AR3913" s="45">
        <f>IF(AU3913="S",IF(AND(S3913&lt;&gt;"",R3913&lt;&gt;""),S3913-R3913,0),0)</f>
        <v>0</v>
      </c>
      <c r="AS3913" s="45">
        <f>IF(AU3913="S",IF(Q3913="1. Aceitou o programa",IF(OR(X3913="Não se Aplica",X3913=""),IF(OR(W3913="Não se Aplica",W3913=""),0,W3913-V3913),AVERAGE(X3913-W3913,W3913-V3913)),0),0)</f>
        <v>0</v>
      </c>
      <c r="AT3913" s="45">
        <f>IF(AU3913="S",IF(AND(Q3913="1. Aceitou o programa",AB3913="Realizada"),IFERROR(IF(AA3913="",0,AA3913-R3913),0),0),0)</f>
        <v>0</v>
      </c>
      <c r="AU3913" s="45" t="str">
        <f>_xlfn.XLOOKUP(U3913,'Lista Suspensa'!$AA$20:$AA$23,'Lista Suspensa'!$AB$20:$AB$23,"N/A")</f>
        <v>S</v>
      </c>
    </row>
    <row r="3914" spans="1:47" ht="12" customHeight="1" x14ac:dyDescent="0.3">
      <c r="A3914" s="87" t="s">
        <v>47</v>
      </c>
      <c r="B3914" s="88">
        <v>46104</v>
      </c>
      <c r="C3914" s="89" t="s">
        <v>48</v>
      </c>
      <c r="D3914" s="89" t="s">
        <v>49</v>
      </c>
      <c r="E3914" s="189">
        <v>93576097</v>
      </c>
      <c r="F3914" s="197" t="s">
        <v>9566</v>
      </c>
      <c r="G3914" s="90">
        <v>65454766534</v>
      </c>
      <c r="H3914" s="91">
        <v>26151</v>
      </c>
      <c r="I3914" s="89"/>
      <c r="J3914" s="89" t="s">
        <v>84</v>
      </c>
      <c r="K3914" s="89" t="s">
        <v>52</v>
      </c>
      <c r="L3914" s="89" t="s">
        <v>53</v>
      </c>
      <c r="M3914" s="89" t="s">
        <v>1603</v>
      </c>
      <c r="N3914" s="89" t="s">
        <v>150</v>
      </c>
      <c r="O3914" s="92" t="s">
        <v>9567</v>
      </c>
      <c r="P3914" s="93" t="s">
        <v>57</v>
      </c>
      <c r="Q3914" s="110" t="s">
        <v>5322</v>
      </c>
      <c r="R3914" s="94"/>
      <c r="S3914" s="95">
        <v>46168</v>
      </c>
      <c r="T3914" s="95" t="s">
        <v>5203</v>
      </c>
      <c r="U3914" s="95" t="s">
        <v>1125</v>
      </c>
      <c r="V3914" s="91">
        <v>46157</v>
      </c>
      <c r="W3914" s="91">
        <v>46164</v>
      </c>
      <c r="X3914" s="91">
        <v>46168</v>
      </c>
      <c r="Y3914" s="96"/>
      <c r="Z3914" s="89"/>
      <c r="AA3914" s="95"/>
      <c r="AB3914" s="89"/>
      <c r="AC3914" s="109"/>
      <c r="AD3914" s="89"/>
      <c r="AE3914" s="89"/>
      <c r="AF3914" s="191"/>
      <c r="AG3914" s="194"/>
      <c r="AH3914" s="193"/>
      <c r="AI3914" s="97"/>
      <c r="AJ3914" s="97"/>
      <c r="AK3914" s="97"/>
      <c r="AL3914" s="45" t="s">
        <v>67</v>
      </c>
      <c r="AM3914" s="160" t="str">
        <f>MONTH(B3914)&amp;"/"&amp;YEAR(B3914)</f>
        <v>3/2026</v>
      </c>
      <c r="AN3914" s="45">
        <f>WEEKNUM(B3914)-WEEKNUM(EOMONTH(B3914,-1)+1)+1</f>
        <v>4</v>
      </c>
      <c r="AO3914" s="45" t="str">
        <f>MONTH(R3914)&amp;"/"&amp;YEAR(R3914)</f>
        <v>1/1900</v>
      </c>
      <c r="AP3914" s="45" t="e">
        <f>WEEKNUM(R3914)-WEEKNUM(EOMONTH(R3914,-1)+1)+1</f>
        <v>#NUM!</v>
      </c>
      <c r="AQ3914" s="45">
        <f>IF(AU3914="S",IF(Q3914="1. Aceitou o programa",R3914-B3914,0),0)</f>
        <v>0</v>
      </c>
      <c r="AR3914" s="45">
        <f>IF(AU3914="S",IF(AND(S3914&lt;&gt;"",R3914&lt;&gt;""),S3914-R3914,0),0)</f>
        <v>0</v>
      </c>
      <c r="AS3914" s="45">
        <f>IF(AU3914="S",IF(Q3914="1. Aceitou o programa",IF(OR(X3914="Não se Aplica",X3914=""),IF(OR(W3914="Não se Aplica",W3914=""),0,W3914-V3914),AVERAGE(X3914-W3914,W3914-V3914)),0),0)</f>
        <v>0</v>
      </c>
      <c r="AT3914" s="45">
        <f>IF(AU3914="S",IF(AND(Q3914="1. Aceitou o programa",AB3914="Realizada"),IFERROR(IF(AA3914="",0,AA3914-R3914),0),0),0)</f>
        <v>0</v>
      </c>
      <c r="AU3914" s="45" t="str">
        <f>_xlfn.XLOOKUP(U3914,'Lista Suspensa'!$AA$20:$AA$23,'Lista Suspensa'!$AB$20:$AB$23,"N/A")</f>
        <v>S</v>
      </c>
    </row>
    <row r="3915" spans="1:47" ht="12" customHeight="1" x14ac:dyDescent="0.3">
      <c r="A3915" s="87" t="s">
        <v>47</v>
      </c>
      <c r="B3915" s="88">
        <v>46104</v>
      </c>
      <c r="C3915" s="89" t="s">
        <v>48</v>
      </c>
      <c r="D3915" s="89" t="s">
        <v>49</v>
      </c>
      <c r="E3915" s="189">
        <v>93583747</v>
      </c>
      <c r="F3915" s="197" t="s">
        <v>9568</v>
      </c>
      <c r="G3915" s="90">
        <v>7059541705</v>
      </c>
      <c r="H3915" s="91">
        <v>20215</v>
      </c>
      <c r="I3915" s="89"/>
      <c r="J3915" s="89" t="s">
        <v>51</v>
      </c>
      <c r="K3915" s="89" t="s">
        <v>76</v>
      </c>
      <c r="L3915" s="89" t="s">
        <v>95</v>
      </c>
      <c r="M3915" s="89" t="s">
        <v>980</v>
      </c>
      <c r="N3915" s="89" t="s">
        <v>197</v>
      </c>
      <c r="O3915" s="92" t="s">
        <v>9569</v>
      </c>
      <c r="P3915" s="93" t="s">
        <v>57</v>
      </c>
      <c r="Q3915" s="110" t="s">
        <v>5322</v>
      </c>
      <c r="R3915" s="94"/>
      <c r="S3915" s="95">
        <v>46168</v>
      </c>
      <c r="T3915" s="95" t="s">
        <v>5203</v>
      </c>
      <c r="U3915" s="95" t="s">
        <v>1125</v>
      </c>
      <c r="V3915" s="91">
        <v>46157</v>
      </c>
      <c r="W3915" s="91">
        <v>46164</v>
      </c>
      <c r="X3915" s="91">
        <v>46168</v>
      </c>
      <c r="Y3915" s="96"/>
      <c r="Z3915" s="89"/>
      <c r="AA3915" s="95"/>
      <c r="AB3915" s="89"/>
      <c r="AC3915" s="109"/>
      <c r="AD3915" s="89"/>
      <c r="AE3915" s="89"/>
      <c r="AF3915" s="191"/>
      <c r="AG3915" s="194"/>
      <c r="AH3915" s="193"/>
      <c r="AI3915" s="97"/>
      <c r="AJ3915" s="97"/>
      <c r="AK3915" s="97"/>
      <c r="AL3915" s="45" t="s">
        <v>67</v>
      </c>
      <c r="AM3915" s="160" t="str">
        <f>MONTH(B3915)&amp;"/"&amp;YEAR(B3915)</f>
        <v>3/2026</v>
      </c>
      <c r="AN3915" s="45">
        <f>WEEKNUM(B3915)-WEEKNUM(EOMONTH(B3915,-1)+1)+1</f>
        <v>4</v>
      </c>
      <c r="AO3915" s="45" t="str">
        <f>MONTH(R3915)&amp;"/"&amp;YEAR(R3915)</f>
        <v>1/1900</v>
      </c>
      <c r="AP3915" s="45" t="e">
        <f>WEEKNUM(R3915)-WEEKNUM(EOMONTH(R3915,-1)+1)+1</f>
        <v>#NUM!</v>
      </c>
      <c r="AQ3915" s="45">
        <f>IF(AU3915="S",IF(Q3915="1. Aceitou o programa",R3915-B3915,0),0)</f>
        <v>0</v>
      </c>
      <c r="AR3915" s="45">
        <f>IF(AU3915="S",IF(AND(S3915&lt;&gt;"",R3915&lt;&gt;""),S3915-R3915,0),0)</f>
        <v>0</v>
      </c>
      <c r="AS3915" s="45">
        <f>IF(AU3915="S",IF(Q3915="1. Aceitou o programa",IF(OR(X3915="Não se Aplica",X3915=""),IF(OR(W3915="Não se Aplica",W3915=""),0,W3915-V3915),AVERAGE(X3915-W3915,W3915-V3915)),0),0)</f>
        <v>0</v>
      </c>
      <c r="AT3915" s="45">
        <f>IF(AU3915="S",IF(AND(Q3915="1. Aceitou o programa",AB3915="Realizada"),IFERROR(IF(AA3915="",0,AA3915-R3915),0),0),0)</f>
        <v>0</v>
      </c>
      <c r="AU3915" s="45" t="str">
        <f>_xlfn.XLOOKUP(U3915,'Lista Suspensa'!$AA$20:$AA$23,'Lista Suspensa'!$AB$20:$AB$23,"N/A")</f>
        <v>S</v>
      </c>
    </row>
    <row r="3916" spans="1:47" ht="12" customHeight="1" x14ac:dyDescent="0.3">
      <c r="A3916" s="87" t="s">
        <v>47</v>
      </c>
      <c r="B3916" s="88">
        <v>46104</v>
      </c>
      <c r="C3916" s="89" t="s">
        <v>48</v>
      </c>
      <c r="D3916" s="89" t="s">
        <v>49</v>
      </c>
      <c r="E3916" s="189">
        <v>93688025</v>
      </c>
      <c r="F3916" s="197" t="s">
        <v>9570</v>
      </c>
      <c r="G3916" s="90">
        <v>3810280704</v>
      </c>
      <c r="H3916" s="91">
        <v>27674</v>
      </c>
      <c r="I3916" s="89"/>
      <c r="J3916" s="89" t="s">
        <v>51</v>
      </c>
      <c r="K3916" s="89" t="s">
        <v>76</v>
      </c>
      <c r="L3916" s="89" t="s">
        <v>95</v>
      </c>
      <c r="M3916" s="89" t="s">
        <v>334</v>
      </c>
      <c r="N3916" s="89" t="s">
        <v>344</v>
      </c>
      <c r="O3916" s="92" t="s">
        <v>9571</v>
      </c>
      <c r="P3916" s="93" t="s">
        <v>57</v>
      </c>
      <c r="Q3916" s="110" t="s">
        <v>5322</v>
      </c>
      <c r="R3916" s="94"/>
      <c r="S3916" s="95">
        <v>46168</v>
      </c>
      <c r="T3916" s="95" t="s">
        <v>5203</v>
      </c>
      <c r="U3916" s="95" t="s">
        <v>1125</v>
      </c>
      <c r="V3916" s="91">
        <v>46157</v>
      </c>
      <c r="W3916" s="91">
        <v>46164</v>
      </c>
      <c r="X3916" s="91">
        <v>46168</v>
      </c>
      <c r="Y3916" s="96"/>
      <c r="Z3916" s="89"/>
      <c r="AA3916" s="95"/>
      <c r="AB3916" s="89"/>
      <c r="AC3916" s="109"/>
      <c r="AD3916" s="89"/>
      <c r="AE3916" s="89"/>
      <c r="AF3916" s="191"/>
      <c r="AG3916" s="194"/>
      <c r="AH3916" s="193"/>
      <c r="AI3916" s="97"/>
      <c r="AJ3916" s="97"/>
      <c r="AK3916" s="97"/>
      <c r="AL3916" s="45" t="s">
        <v>67</v>
      </c>
      <c r="AM3916" s="160" t="str">
        <f>MONTH(B3916)&amp;"/"&amp;YEAR(B3916)</f>
        <v>3/2026</v>
      </c>
      <c r="AN3916" s="45">
        <f>WEEKNUM(B3916)-WEEKNUM(EOMONTH(B3916,-1)+1)+1</f>
        <v>4</v>
      </c>
      <c r="AO3916" s="45" t="str">
        <f>MONTH(R3916)&amp;"/"&amp;YEAR(R3916)</f>
        <v>1/1900</v>
      </c>
      <c r="AP3916" s="45" t="e">
        <f>WEEKNUM(R3916)-WEEKNUM(EOMONTH(R3916,-1)+1)+1</f>
        <v>#NUM!</v>
      </c>
      <c r="AQ3916" s="45">
        <f>IF(AU3916="S",IF(Q3916="1. Aceitou o programa",R3916-B3916,0),0)</f>
        <v>0</v>
      </c>
      <c r="AR3916" s="45">
        <f>IF(AU3916="S",IF(AND(S3916&lt;&gt;"",R3916&lt;&gt;""),S3916-R3916,0),0)</f>
        <v>0</v>
      </c>
      <c r="AS3916" s="45">
        <f>IF(AU3916="S",IF(Q3916="1. Aceitou o programa",IF(OR(X3916="Não se Aplica",X3916=""),IF(OR(W3916="Não se Aplica",W3916=""),0,W3916-V3916),AVERAGE(X3916-W3916,W3916-V3916)),0),0)</f>
        <v>0</v>
      </c>
      <c r="AT3916" s="45">
        <f>IF(AU3916="S",IF(AND(Q3916="1. Aceitou o programa",AB3916="Realizada"),IFERROR(IF(AA3916="",0,AA3916-R3916),0),0),0)</f>
        <v>0</v>
      </c>
      <c r="AU3916" s="45" t="str">
        <f>_xlfn.XLOOKUP(U3916,'Lista Suspensa'!$AA$20:$AA$23,'Lista Suspensa'!$AB$20:$AB$23,"N/A")</f>
        <v>S</v>
      </c>
    </row>
    <row r="3917" spans="1:47" ht="12" customHeight="1" x14ac:dyDescent="0.3">
      <c r="A3917" s="87" t="s">
        <v>47</v>
      </c>
      <c r="B3917" s="88">
        <v>46104</v>
      </c>
      <c r="C3917" s="89" t="s">
        <v>48</v>
      </c>
      <c r="D3917" s="89" t="s">
        <v>49</v>
      </c>
      <c r="E3917" s="189">
        <v>93695243</v>
      </c>
      <c r="F3917" s="197" t="s">
        <v>9572</v>
      </c>
      <c r="G3917" s="90">
        <v>1296725723</v>
      </c>
      <c r="H3917" s="91">
        <v>20588</v>
      </c>
      <c r="I3917" s="89"/>
      <c r="J3917" s="89" t="s">
        <v>51</v>
      </c>
      <c r="K3917" s="89" t="s">
        <v>76</v>
      </c>
      <c r="L3917" s="89" t="s">
        <v>101</v>
      </c>
      <c r="M3917" s="89" t="s">
        <v>7023</v>
      </c>
      <c r="N3917" s="89" t="s">
        <v>344</v>
      </c>
      <c r="O3917" s="92" t="s">
        <v>9573</v>
      </c>
      <c r="P3917" s="93" t="s">
        <v>57</v>
      </c>
      <c r="Q3917" s="110" t="s">
        <v>5322</v>
      </c>
      <c r="R3917" s="94"/>
      <c r="S3917" s="95">
        <v>46168</v>
      </c>
      <c r="T3917" s="95" t="s">
        <v>5203</v>
      </c>
      <c r="U3917" s="95" t="s">
        <v>1125</v>
      </c>
      <c r="V3917" s="91">
        <v>46157</v>
      </c>
      <c r="W3917" s="91">
        <v>46164</v>
      </c>
      <c r="X3917" s="91">
        <v>46168</v>
      </c>
      <c r="Y3917" s="96"/>
      <c r="Z3917" s="89"/>
      <c r="AA3917" s="95"/>
      <c r="AB3917" s="89"/>
      <c r="AC3917" s="109"/>
      <c r="AD3917" s="89"/>
      <c r="AE3917" s="89"/>
      <c r="AF3917" s="191"/>
      <c r="AG3917" s="194"/>
      <c r="AH3917" s="193"/>
      <c r="AI3917" s="97"/>
      <c r="AJ3917" s="97"/>
      <c r="AK3917" s="97"/>
      <c r="AL3917" s="45" t="s">
        <v>67</v>
      </c>
      <c r="AM3917" s="160" t="str">
        <f>MONTH(B3917)&amp;"/"&amp;YEAR(B3917)</f>
        <v>3/2026</v>
      </c>
      <c r="AN3917" s="45">
        <f>WEEKNUM(B3917)-WEEKNUM(EOMONTH(B3917,-1)+1)+1</f>
        <v>4</v>
      </c>
      <c r="AO3917" s="45" t="str">
        <f>MONTH(R3917)&amp;"/"&amp;YEAR(R3917)</f>
        <v>1/1900</v>
      </c>
      <c r="AP3917" s="45" t="e">
        <f>WEEKNUM(R3917)-WEEKNUM(EOMONTH(R3917,-1)+1)+1</f>
        <v>#NUM!</v>
      </c>
      <c r="AQ3917" s="45">
        <f>IF(AU3917="S",IF(Q3917="1. Aceitou o programa",R3917-B3917,0),0)</f>
        <v>0</v>
      </c>
      <c r="AR3917" s="45">
        <f>IF(AU3917="S",IF(AND(S3917&lt;&gt;"",R3917&lt;&gt;""),S3917-R3917,0),0)</f>
        <v>0</v>
      </c>
      <c r="AS3917" s="45">
        <f>IF(AU3917="S",IF(Q3917="1. Aceitou o programa",IF(OR(X3917="Não se Aplica",X3917=""),IF(OR(W3917="Não se Aplica",W3917=""),0,W3917-V3917),AVERAGE(X3917-W3917,W3917-V3917)),0),0)</f>
        <v>0</v>
      </c>
      <c r="AT3917" s="45">
        <f>IF(AU3917="S",IF(AND(Q3917="1. Aceitou o programa",AB3917="Realizada"),IFERROR(IF(AA3917="",0,AA3917-R3917),0),0),0)</f>
        <v>0</v>
      </c>
      <c r="AU3917" s="45" t="str">
        <f>_xlfn.XLOOKUP(U3917,'Lista Suspensa'!$AA$20:$AA$23,'Lista Suspensa'!$AB$20:$AB$23,"N/A")</f>
        <v>S</v>
      </c>
    </row>
    <row r="3918" spans="1:47" ht="12" customHeight="1" x14ac:dyDescent="0.3">
      <c r="A3918" s="87" t="s">
        <v>47</v>
      </c>
      <c r="B3918" s="88">
        <v>46104</v>
      </c>
      <c r="C3918" s="89" t="s">
        <v>48</v>
      </c>
      <c r="D3918" s="89" t="s">
        <v>49</v>
      </c>
      <c r="E3918" s="189">
        <v>93691695</v>
      </c>
      <c r="F3918" s="197" t="s">
        <v>9574</v>
      </c>
      <c r="G3918" s="90">
        <v>4383222749</v>
      </c>
      <c r="H3918" s="91">
        <v>12149</v>
      </c>
      <c r="I3918" s="89"/>
      <c r="J3918" s="89" t="s">
        <v>84</v>
      </c>
      <c r="K3918" s="89" t="s">
        <v>76</v>
      </c>
      <c r="L3918" s="89" t="s">
        <v>95</v>
      </c>
      <c r="M3918" s="89" t="s">
        <v>222</v>
      </c>
      <c r="N3918" s="89" t="s">
        <v>176</v>
      </c>
      <c r="O3918" s="92" t="s">
        <v>9575</v>
      </c>
      <c r="P3918" s="93" t="s">
        <v>57</v>
      </c>
      <c r="Q3918" s="110" t="s">
        <v>5322</v>
      </c>
      <c r="R3918" s="94"/>
      <c r="S3918" s="95">
        <v>46168</v>
      </c>
      <c r="T3918" s="95" t="s">
        <v>5203</v>
      </c>
      <c r="U3918" s="95" t="s">
        <v>1125</v>
      </c>
      <c r="V3918" s="91">
        <v>46157</v>
      </c>
      <c r="W3918" s="91">
        <v>46164</v>
      </c>
      <c r="X3918" s="91">
        <v>46168</v>
      </c>
      <c r="Y3918" s="96"/>
      <c r="Z3918" s="89"/>
      <c r="AA3918" s="95"/>
      <c r="AB3918" s="89"/>
      <c r="AC3918" s="109"/>
      <c r="AD3918" s="89"/>
      <c r="AE3918" s="89"/>
      <c r="AF3918" s="191"/>
      <c r="AG3918" s="194"/>
      <c r="AH3918" s="193"/>
      <c r="AI3918" s="97"/>
      <c r="AJ3918" s="97"/>
      <c r="AK3918" s="97"/>
      <c r="AL3918" s="45" t="s">
        <v>67</v>
      </c>
      <c r="AM3918" s="160" t="str">
        <f>MONTH(B3918)&amp;"/"&amp;YEAR(B3918)</f>
        <v>3/2026</v>
      </c>
      <c r="AN3918" s="45">
        <f>WEEKNUM(B3918)-WEEKNUM(EOMONTH(B3918,-1)+1)+1</f>
        <v>4</v>
      </c>
      <c r="AO3918" s="45" t="str">
        <f>MONTH(R3918)&amp;"/"&amp;YEAR(R3918)</f>
        <v>1/1900</v>
      </c>
      <c r="AP3918" s="45" t="e">
        <f>WEEKNUM(R3918)-WEEKNUM(EOMONTH(R3918,-1)+1)+1</f>
        <v>#NUM!</v>
      </c>
      <c r="AQ3918" s="45">
        <f>IF(AU3918="S",IF(Q3918="1. Aceitou o programa",R3918-B3918,0),0)</f>
        <v>0</v>
      </c>
      <c r="AR3918" s="45">
        <f>IF(AU3918="S",IF(AND(S3918&lt;&gt;"",R3918&lt;&gt;""),S3918-R3918,0),0)</f>
        <v>0</v>
      </c>
      <c r="AS3918" s="45">
        <f>IF(AU3918="S",IF(Q3918="1. Aceitou o programa",IF(OR(X3918="Não se Aplica",X3918=""),IF(OR(W3918="Não se Aplica",W3918=""),0,W3918-V3918),AVERAGE(X3918-W3918,W3918-V3918)),0),0)</f>
        <v>0</v>
      </c>
      <c r="AT3918" s="45">
        <f>IF(AU3918="S",IF(AND(Q3918="1. Aceitou o programa",AB3918="Realizada"),IFERROR(IF(AA3918="",0,AA3918-R3918),0),0),0)</f>
        <v>0</v>
      </c>
      <c r="AU3918" s="45" t="str">
        <f>_xlfn.XLOOKUP(U3918,'Lista Suspensa'!$AA$20:$AA$23,'Lista Suspensa'!$AB$20:$AB$23,"N/A")</f>
        <v>S</v>
      </c>
    </row>
    <row r="3919" spans="1:47" ht="12" customHeight="1" x14ac:dyDescent="0.3">
      <c r="A3919" s="87" t="s">
        <v>47</v>
      </c>
      <c r="B3919" s="88">
        <v>46104</v>
      </c>
      <c r="C3919" s="89" t="s">
        <v>48</v>
      </c>
      <c r="D3919" s="89" t="s">
        <v>49</v>
      </c>
      <c r="E3919" s="189">
        <v>94450075</v>
      </c>
      <c r="F3919" s="197" t="s">
        <v>9576</v>
      </c>
      <c r="G3919" s="90">
        <v>4788560755</v>
      </c>
      <c r="H3919" s="91">
        <v>27757</v>
      </c>
      <c r="I3919" s="89"/>
      <c r="J3919" s="89" t="s">
        <v>51</v>
      </c>
      <c r="K3919" s="89" t="s">
        <v>76</v>
      </c>
      <c r="L3919" s="89" t="s">
        <v>95</v>
      </c>
      <c r="M3919" s="89" t="s">
        <v>334</v>
      </c>
      <c r="N3919" s="89" t="s">
        <v>176</v>
      </c>
      <c r="O3919" s="92" t="s">
        <v>9577</v>
      </c>
      <c r="P3919" s="93" t="s">
        <v>57</v>
      </c>
      <c r="Q3919" s="110" t="s">
        <v>5322</v>
      </c>
      <c r="R3919" s="94"/>
      <c r="S3919" s="95">
        <v>46168</v>
      </c>
      <c r="T3919" s="95" t="s">
        <v>5203</v>
      </c>
      <c r="U3919" s="95" t="s">
        <v>1125</v>
      </c>
      <c r="V3919" s="91">
        <v>46157</v>
      </c>
      <c r="W3919" s="91">
        <v>46164</v>
      </c>
      <c r="X3919" s="91">
        <v>46168</v>
      </c>
      <c r="Y3919" s="96"/>
      <c r="Z3919" s="89"/>
      <c r="AA3919" s="95"/>
      <c r="AB3919" s="89"/>
      <c r="AC3919" s="109"/>
      <c r="AD3919" s="89"/>
      <c r="AE3919" s="89"/>
      <c r="AF3919" s="191"/>
      <c r="AG3919" s="194"/>
      <c r="AH3919" s="193"/>
      <c r="AI3919" s="97"/>
      <c r="AJ3919" s="97"/>
      <c r="AK3919" s="97"/>
      <c r="AL3919" s="45" t="s">
        <v>67</v>
      </c>
      <c r="AM3919" s="160" t="str">
        <f>MONTH(B3919)&amp;"/"&amp;YEAR(B3919)</f>
        <v>3/2026</v>
      </c>
      <c r="AN3919" s="45">
        <f>WEEKNUM(B3919)-WEEKNUM(EOMONTH(B3919,-1)+1)+1</f>
        <v>4</v>
      </c>
      <c r="AO3919" s="45" t="str">
        <f>MONTH(R3919)&amp;"/"&amp;YEAR(R3919)</f>
        <v>1/1900</v>
      </c>
      <c r="AP3919" s="45" t="e">
        <f>WEEKNUM(R3919)-WEEKNUM(EOMONTH(R3919,-1)+1)+1</f>
        <v>#NUM!</v>
      </c>
      <c r="AQ3919" s="45">
        <f>IF(AU3919="S",IF(Q3919="1. Aceitou o programa",R3919-B3919,0),0)</f>
        <v>0</v>
      </c>
      <c r="AR3919" s="45">
        <f>IF(AU3919="S",IF(AND(S3919&lt;&gt;"",R3919&lt;&gt;""),S3919-R3919,0),0)</f>
        <v>0</v>
      </c>
      <c r="AS3919" s="45">
        <f>IF(AU3919="S",IF(Q3919="1. Aceitou o programa",IF(OR(X3919="Não se Aplica",X3919=""),IF(OR(W3919="Não se Aplica",W3919=""),0,W3919-V3919),AVERAGE(X3919-W3919,W3919-V3919)),0),0)</f>
        <v>0</v>
      </c>
      <c r="AT3919" s="45">
        <f>IF(AU3919="S",IF(AND(Q3919="1. Aceitou o programa",AB3919="Realizada"),IFERROR(IF(AA3919="",0,AA3919-R3919),0),0),0)</f>
        <v>0</v>
      </c>
      <c r="AU3919" s="45" t="str">
        <f>_xlfn.XLOOKUP(U3919,'Lista Suspensa'!$AA$20:$AA$23,'Lista Suspensa'!$AB$20:$AB$23,"N/A")</f>
        <v>S</v>
      </c>
    </row>
    <row r="3920" spans="1:47" ht="12" customHeight="1" x14ac:dyDescent="0.3">
      <c r="A3920" s="87" t="s">
        <v>47</v>
      </c>
      <c r="B3920" s="88">
        <v>46104</v>
      </c>
      <c r="C3920" s="89" t="s">
        <v>48</v>
      </c>
      <c r="D3920" s="89" t="s">
        <v>49</v>
      </c>
      <c r="E3920" s="189">
        <v>93691482</v>
      </c>
      <c r="F3920" s="197" t="s">
        <v>9578</v>
      </c>
      <c r="G3920" s="90">
        <v>40875156720</v>
      </c>
      <c r="H3920" s="91">
        <v>18931</v>
      </c>
      <c r="I3920" s="89"/>
      <c r="J3920" s="89" t="s">
        <v>51</v>
      </c>
      <c r="K3920" s="89" t="s">
        <v>76</v>
      </c>
      <c r="L3920" s="89" t="s">
        <v>370</v>
      </c>
      <c r="M3920" s="89" t="s">
        <v>234</v>
      </c>
      <c r="N3920" s="89" t="s">
        <v>344</v>
      </c>
      <c r="O3920" s="92" t="s">
        <v>9579</v>
      </c>
      <c r="P3920" s="93" t="s">
        <v>57</v>
      </c>
      <c r="Q3920" s="110" t="s">
        <v>5322</v>
      </c>
      <c r="R3920" s="94"/>
      <c r="S3920" s="95">
        <v>46168</v>
      </c>
      <c r="T3920" s="95" t="s">
        <v>5203</v>
      </c>
      <c r="U3920" s="95" t="s">
        <v>1125</v>
      </c>
      <c r="V3920" s="91">
        <v>46157</v>
      </c>
      <c r="W3920" s="91">
        <v>46164</v>
      </c>
      <c r="X3920" s="91">
        <v>46168</v>
      </c>
      <c r="Y3920" s="96"/>
      <c r="Z3920" s="89"/>
      <c r="AA3920" s="95"/>
      <c r="AB3920" s="89"/>
      <c r="AC3920" s="109"/>
      <c r="AD3920" s="89"/>
      <c r="AE3920" s="89"/>
      <c r="AF3920" s="191"/>
      <c r="AG3920" s="194"/>
      <c r="AH3920" s="193"/>
      <c r="AI3920" s="97"/>
      <c r="AJ3920" s="97"/>
      <c r="AK3920" s="97"/>
      <c r="AL3920" s="45" t="s">
        <v>67</v>
      </c>
      <c r="AM3920" s="160" t="str">
        <f>MONTH(B3920)&amp;"/"&amp;YEAR(B3920)</f>
        <v>3/2026</v>
      </c>
      <c r="AN3920" s="45">
        <f>WEEKNUM(B3920)-WEEKNUM(EOMONTH(B3920,-1)+1)+1</f>
        <v>4</v>
      </c>
      <c r="AO3920" s="45" t="str">
        <f>MONTH(R3920)&amp;"/"&amp;YEAR(R3920)</f>
        <v>1/1900</v>
      </c>
      <c r="AP3920" s="45" t="e">
        <f>WEEKNUM(R3920)-WEEKNUM(EOMONTH(R3920,-1)+1)+1</f>
        <v>#NUM!</v>
      </c>
      <c r="AQ3920" s="45">
        <f>IF(AU3920="S",IF(Q3920="1. Aceitou o programa",R3920-B3920,0),0)</f>
        <v>0</v>
      </c>
      <c r="AR3920" s="45">
        <f>IF(AU3920="S",IF(AND(S3920&lt;&gt;"",R3920&lt;&gt;""),S3920-R3920,0),0)</f>
        <v>0</v>
      </c>
      <c r="AS3920" s="45">
        <f>IF(AU3920="S",IF(Q3920="1. Aceitou o programa",IF(OR(X3920="Não se Aplica",X3920=""),IF(OR(W3920="Não se Aplica",W3920=""),0,W3920-V3920),AVERAGE(X3920-W3920,W3920-V3920)),0),0)</f>
        <v>0</v>
      </c>
      <c r="AT3920" s="45">
        <f>IF(AU3920="S",IF(AND(Q3920="1. Aceitou o programa",AB3920="Realizada"),IFERROR(IF(AA3920="",0,AA3920-R3920),0),0),0)</f>
        <v>0</v>
      </c>
      <c r="AU3920" s="45" t="str">
        <f>_xlfn.XLOOKUP(U3920,'Lista Suspensa'!$AA$20:$AA$23,'Lista Suspensa'!$AB$20:$AB$23,"N/A")</f>
        <v>S</v>
      </c>
    </row>
    <row r="3921" spans="1:47" ht="12" customHeight="1" x14ac:dyDescent="0.3">
      <c r="A3921" s="87" t="s">
        <v>47</v>
      </c>
      <c r="B3921" s="88">
        <v>46104</v>
      </c>
      <c r="C3921" s="89" t="s">
        <v>48</v>
      </c>
      <c r="D3921" s="89" t="s">
        <v>49</v>
      </c>
      <c r="E3921" s="189">
        <v>93691528</v>
      </c>
      <c r="F3921" s="197" t="s">
        <v>9580</v>
      </c>
      <c r="G3921" s="90">
        <v>2494086787</v>
      </c>
      <c r="H3921" s="91">
        <v>14411</v>
      </c>
      <c r="I3921" s="89"/>
      <c r="J3921" s="89" t="s">
        <v>51</v>
      </c>
      <c r="K3921" s="89" t="s">
        <v>76</v>
      </c>
      <c r="L3921" s="89" t="s">
        <v>95</v>
      </c>
      <c r="M3921" s="89" t="s">
        <v>6408</v>
      </c>
      <c r="N3921" s="89" t="s">
        <v>344</v>
      </c>
      <c r="O3921" s="92" t="s">
        <v>9581</v>
      </c>
      <c r="P3921" s="93" t="s">
        <v>57</v>
      </c>
      <c r="Q3921" s="110" t="s">
        <v>5322</v>
      </c>
      <c r="R3921" s="94"/>
      <c r="S3921" s="95">
        <v>46168</v>
      </c>
      <c r="T3921" s="95" t="s">
        <v>5203</v>
      </c>
      <c r="U3921" s="95" t="s">
        <v>1125</v>
      </c>
      <c r="V3921" s="91">
        <v>46157</v>
      </c>
      <c r="W3921" s="91">
        <v>46164</v>
      </c>
      <c r="X3921" s="91">
        <v>46168</v>
      </c>
      <c r="Y3921" s="96"/>
      <c r="Z3921" s="89"/>
      <c r="AA3921" s="95"/>
      <c r="AB3921" s="89"/>
      <c r="AC3921" s="109"/>
      <c r="AD3921" s="89"/>
      <c r="AE3921" s="89"/>
      <c r="AF3921" s="191"/>
      <c r="AG3921" s="194"/>
      <c r="AH3921" s="193"/>
      <c r="AI3921" s="97"/>
      <c r="AJ3921" s="97"/>
      <c r="AK3921" s="97"/>
      <c r="AL3921" s="45" t="s">
        <v>67</v>
      </c>
      <c r="AM3921" s="160" t="str">
        <f>MONTH(B3921)&amp;"/"&amp;YEAR(B3921)</f>
        <v>3/2026</v>
      </c>
      <c r="AN3921" s="45">
        <f>WEEKNUM(B3921)-WEEKNUM(EOMONTH(B3921,-1)+1)+1</f>
        <v>4</v>
      </c>
      <c r="AO3921" s="45" t="str">
        <f>MONTH(R3921)&amp;"/"&amp;YEAR(R3921)</f>
        <v>1/1900</v>
      </c>
      <c r="AP3921" s="45" t="e">
        <f>WEEKNUM(R3921)-WEEKNUM(EOMONTH(R3921,-1)+1)+1</f>
        <v>#NUM!</v>
      </c>
      <c r="AQ3921" s="45">
        <f>IF(AU3921="S",IF(Q3921="1. Aceitou o programa",R3921-B3921,0),0)</f>
        <v>0</v>
      </c>
      <c r="AR3921" s="45">
        <f>IF(AU3921="S",IF(AND(S3921&lt;&gt;"",R3921&lt;&gt;""),S3921-R3921,0),0)</f>
        <v>0</v>
      </c>
      <c r="AS3921" s="45">
        <f>IF(AU3921="S",IF(Q3921="1. Aceitou o programa",IF(OR(X3921="Não se Aplica",X3921=""),IF(OR(W3921="Não se Aplica",W3921=""),0,W3921-V3921),AVERAGE(X3921-W3921,W3921-V3921)),0),0)</f>
        <v>0</v>
      </c>
      <c r="AT3921" s="45">
        <f>IF(AU3921="S",IF(AND(Q3921="1. Aceitou o programa",AB3921="Realizada"),IFERROR(IF(AA3921="",0,AA3921-R3921),0),0),0)</f>
        <v>0</v>
      </c>
      <c r="AU3921" s="45" t="str">
        <f>_xlfn.XLOOKUP(U3921,'Lista Suspensa'!$AA$20:$AA$23,'Lista Suspensa'!$AB$20:$AB$23,"N/A")</f>
        <v>S</v>
      </c>
    </row>
    <row r="3922" spans="1:47" ht="12" customHeight="1" x14ac:dyDescent="0.3">
      <c r="A3922" s="87" t="s">
        <v>47</v>
      </c>
      <c r="B3922" s="88">
        <v>46104</v>
      </c>
      <c r="C3922" s="89" t="s">
        <v>48</v>
      </c>
      <c r="D3922" s="89" t="s">
        <v>49</v>
      </c>
      <c r="E3922" s="189">
        <v>93567231</v>
      </c>
      <c r="F3922" s="197" t="s">
        <v>9582</v>
      </c>
      <c r="G3922" s="90">
        <v>17807172703</v>
      </c>
      <c r="H3922" s="91">
        <v>37531</v>
      </c>
      <c r="I3922" s="89"/>
      <c r="J3922" s="89" t="s">
        <v>51</v>
      </c>
      <c r="K3922" s="89" t="s">
        <v>76</v>
      </c>
      <c r="L3922" s="89" t="s">
        <v>303</v>
      </c>
      <c r="M3922" s="89" t="s">
        <v>7442</v>
      </c>
      <c r="N3922" s="89" t="s">
        <v>291</v>
      </c>
      <c r="O3922" s="92" t="s">
        <v>9583</v>
      </c>
      <c r="P3922" s="93" t="s">
        <v>57</v>
      </c>
      <c r="Q3922" s="110" t="s">
        <v>5322</v>
      </c>
      <c r="R3922" s="94"/>
      <c r="S3922" s="95">
        <v>46168</v>
      </c>
      <c r="T3922" s="95" t="s">
        <v>5203</v>
      </c>
      <c r="U3922" s="95" t="s">
        <v>1125</v>
      </c>
      <c r="V3922" s="91">
        <v>46157</v>
      </c>
      <c r="W3922" s="91">
        <v>46164</v>
      </c>
      <c r="X3922" s="91">
        <v>46168</v>
      </c>
      <c r="Y3922" s="96"/>
      <c r="Z3922" s="89"/>
      <c r="AA3922" s="95"/>
      <c r="AB3922" s="89"/>
      <c r="AC3922" s="109"/>
      <c r="AD3922" s="89"/>
      <c r="AE3922" s="89"/>
      <c r="AF3922" s="191"/>
      <c r="AG3922" s="194"/>
      <c r="AH3922" s="193"/>
      <c r="AI3922" s="97"/>
      <c r="AJ3922" s="97"/>
      <c r="AK3922" s="97"/>
      <c r="AL3922" s="45" t="s">
        <v>67</v>
      </c>
      <c r="AM3922" s="160" t="str">
        <f>MONTH(B3922)&amp;"/"&amp;YEAR(B3922)</f>
        <v>3/2026</v>
      </c>
      <c r="AN3922" s="45">
        <f>WEEKNUM(B3922)-WEEKNUM(EOMONTH(B3922,-1)+1)+1</f>
        <v>4</v>
      </c>
      <c r="AO3922" s="45" t="str">
        <f>MONTH(R3922)&amp;"/"&amp;YEAR(R3922)</f>
        <v>1/1900</v>
      </c>
      <c r="AP3922" s="45" t="e">
        <f>WEEKNUM(R3922)-WEEKNUM(EOMONTH(R3922,-1)+1)+1</f>
        <v>#NUM!</v>
      </c>
      <c r="AQ3922" s="45">
        <f>IF(AU3922="S",IF(Q3922="1. Aceitou o programa",R3922-B3922,0),0)</f>
        <v>0</v>
      </c>
      <c r="AR3922" s="45">
        <f>IF(AU3922="S",IF(AND(S3922&lt;&gt;"",R3922&lt;&gt;""),S3922-R3922,0),0)</f>
        <v>0</v>
      </c>
      <c r="AS3922" s="45">
        <f>IF(AU3922="S",IF(Q3922="1. Aceitou o programa",IF(OR(X3922="Não se Aplica",X3922=""),IF(OR(W3922="Não se Aplica",W3922=""),0,W3922-V3922),AVERAGE(X3922-W3922,W3922-V3922)),0),0)</f>
        <v>0</v>
      </c>
      <c r="AT3922" s="45">
        <f>IF(AU3922="S",IF(AND(Q3922="1. Aceitou o programa",AB3922="Realizada"),IFERROR(IF(AA3922="",0,AA3922-R3922),0),0),0)</f>
        <v>0</v>
      </c>
      <c r="AU3922" s="45" t="str">
        <f>_xlfn.XLOOKUP(U3922,'Lista Suspensa'!$AA$20:$AA$23,'Lista Suspensa'!$AB$20:$AB$23,"N/A")</f>
        <v>S</v>
      </c>
    </row>
    <row r="3923" spans="1:47" ht="12" customHeight="1" x14ac:dyDescent="0.3">
      <c r="A3923" s="87" t="s">
        <v>47</v>
      </c>
      <c r="B3923" s="88">
        <v>46104</v>
      </c>
      <c r="C3923" s="89" t="s">
        <v>48</v>
      </c>
      <c r="D3923" s="89" t="s">
        <v>49</v>
      </c>
      <c r="E3923" s="189">
        <v>94542821</v>
      </c>
      <c r="F3923" s="197" t="s">
        <v>9584</v>
      </c>
      <c r="G3923" s="90">
        <v>14346909701</v>
      </c>
      <c r="H3923" s="91">
        <v>33416</v>
      </c>
      <c r="I3923" s="89"/>
      <c r="J3923" s="89" t="s">
        <v>51</v>
      </c>
      <c r="K3923" s="89" t="s">
        <v>76</v>
      </c>
      <c r="L3923" s="89" t="s">
        <v>95</v>
      </c>
      <c r="M3923" s="89" t="s">
        <v>426</v>
      </c>
      <c r="N3923" s="89" t="s">
        <v>331</v>
      </c>
      <c r="O3923" s="92" t="s">
        <v>9585</v>
      </c>
      <c r="P3923" s="93" t="s">
        <v>57</v>
      </c>
      <c r="Q3923" s="110" t="s">
        <v>5322</v>
      </c>
      <c r="R3923" s="94"/>
      <c r="S3923" s="95">
        <v>46168</v>
      </c>
      <c r="T3923" s="95" t="s">
        <v>5203</v>
      </c>
      <c r="U3923" s="95" t="s">
        <v>1125</v>
      </c>
      <c r="V3923" s="91">
        <v>46157</v>
      </c>
      <c r="W3923" s="91">
        <v>46164</v>
      </c>
      <c r="X3923" s="91">
        <v>46168</v>
      </c>
      <c r="Y3923" s="96"/>
      <c r="Z3923" s="89"/>
      <c r="AA3923" s="95"/>
      <c r="AB3923" s="89"/>
      <c r="AC3923" s="109"/>
      <c r="AD3923" s="89"/>
      <c r="AE3923" s="89"/>
      <c r="AF3923" s="191"/>
      <c r="AG3923" s="194"/>
      <c r="AH3923" s="193"/>
      <c r="AI3923" s="97"/>
      <c r="AJ3923" s="97"/>
      <c r="AK3923" s="97"/>
      <c r="AL3923" s="45" t="s">
        <v>67</v>
      </c>
      <c r="AM3923" s="160" t="str">
        <f>MONTH(B3923)&amp;"/"&amp;YEAR(B3923)</f>
        <v>3/2026</v>
      </c>
      <c r="AN3923" s="45">
        <f>WEEKNUM(B3923)-WEEKNUM(EOMONTH(B3923,-1)+1)+1</f>
        <v>4</v>
      </c>
      <c r="AO3923" s="45" t="str">
        <f>MONTH(R3923)&amp;"/"&amp;YEAR(R3923)</f>
        <v>1/1900</v>
      </c>
      <c r="AP3923" s="45" t="e">
        <f>WEEKNUM(R3923)-WEEKNUM(EOMONTH(R3923,-1)+1)+1</f>
        <v>#NUM!</v>
      </c>
      <c r="AQ3923" s="45">
        <f>IF(AU3923="S",IF(Q3923="1. Aceitou o programa",R3923-B3923,0),0)</f>
        <v>0</v>
      </c>
      <c r="AR3923" s="45">
        <f>IF(AU3923="S",IF(AND(S3923&lt;&gt;"",R3923&lt;&gt;""),S3923-R3923,0),0)</f>
        <v>0</v>
      </c>
      <c r="AS3923" s="45">
        <f>IF(AU3923="S",IF(Q3923="1. Aceitou o programa",IF(OR(X3923="Não se Aplica",X3923=""),IF(OR(W3923="Não se Aplica",W3923=""),0,W3923-V3923),AVERAGE(X3923-W3923,W3923-V3923)),0),0)</f>
        <v>0</v>
      </c>
      <c r="AT3923" s="45">
        <f>IF(AU3923="S",IF(AND(Q3923="1. Aceitou o programa",AB3923="Realizada"),IFERROR(IF(AA3923="",0,AA3923-R3923),0),0),0)</f>
        <v>0</v>
      </c>
      <c r="AU3923" s="45" t="str">
        <f>_xlfn.XLOOKUP(U3923,'Lista Suspensa'!$AA$20:$AA$23,'Lista Suspensa'!$AB$20:$AB$23,"N/A")</f>
        <v>S</v>
      </c>
    </row>
    <row r="3924" spans="1:47" ht="12" customHeight="1" x14ac:dyDescent="0.3">
      <c r="A3924" s="87" t="s">
        <v>47</v>
      </c>
      <c r="B3924" s="88">
        <v>46104</v>
      </c>
      <c r="C3924" s="89" t="s">
        <v>48</v>
      </c>
      <c r="D3924" s="89" t="s">
        <v>49</v>
      </c>
      <c r="E3924" s="189">
        <v>93570056</v>
      </c>
      <c r="F3924" s="197" t="s">
        <v>9586</v>
      </c>
      <c r="G3924" s="90">
        <v>16881327838</v>
      </c>
      <c r="H3924" s="91">
        <v>26971</v>
      </c>
      <c r="I3924" s="89"/>
      <c r="J3924" s="89" t="s">
        <v>84</v>
      </c>
      <c r="K3924" s="89" t="s">
        <v>52</v>
      </c>
      <c r="L3924" s="89" t="s">
        <v>85</v>
      </c>
      <c r="M3924" s="89" t="s">
        <v>1064</v>
      </c>
      <c r="N3924" s="89" t="s">
        <v>197</v>
      </c>
      <c r="O3924" s="92" t="s">
        <v>9587</v>
      </c>
      <c r="P3924" s="93" t="s">
        <v>57</v>
      </c>
      <c r="Q3924" s="110" t="s">
        <v>5322</v>
      </c>
      <c r="R3924" s="94"/>
      <c r="S3924" s="95">
        <v>46168</v>
      </c>
      <c r="T3924" s="95" t="s">
        <v>5203</v>
      </c>
      <c r="U3924" s="95" t="s">
        <v>1125</v>
      </c>
      <c r="V3924" s="91">
        <v>46157</v>
      </c>
      <c r="W3924" s="91">
        <v>46164</v>
      </c>
      <c r="X3924" s="91">
        <v>46168</v>
      </c>
      <c r="Y3924" s="96"/>
      <c r="Z3924" s="89"/>
      <c r="AA3924" s="95"/>
      <c r="AB3924" s="89"/>
      <c r="AC3924" s="109"/>
      <c r="AD3924" s="89"/>
      <c r="AE3924" s="89"/>
      <c r="AF3924" s="191"/>
      <c r="AG3924" s="194"/>
      <c r="AH3924" s="193"/>
      <c r="AI3924" s="97"/>
      <c r="AJ3924" s="97"/>
      <c r="AK3924" s="97"/>
      <c r="AL3924" s="45" t="s">
        <v>67</v>
      </c>
      <c r="AM3924" s="160" t="str">
        <f>MONTH(B3924)&amp;"/"&amp;YEAR(B3924)</f>
        <v>3/2026</v>
      </c>
      <c r="AN3924" s="45">
        <f>WEEKNUM(B3924)-WEEKNUM(EOMONTH(B3924,-1)+1)+1</f>
        <v>4</v>
      </c>
      <c r="AO3924" s="45" t="str">
        <f>MONTH(R3924)&amp;"/"&amp;YEAR(R3924)</f>
        <v>1/1900</v>
      </c>
      <c r="AP3924" s="45" t="e">
        <f>WEEKNUM(R3924)-WEEKNUM(EOMONTH(R3924,-1)+1)+1</f>
        <v>#NUM!</v>
      </c>
      <c r="AQ3924" s="45">
        <f>IF(AU3924="S",IF(Q3924="1. Aceitou o programa",R3924-B3924,0),0)</f>
        <v>0</v>
      </c>
      <c r="AR3924" s="45">
        <f>IF(AU3924="S",IF(AND(S3924&lt;&gt;"",R3924&lt;&gt;""),S3924-R3924,0),0)</f>
        <v>0</v>
      </c>
      <c r="AS3924" s="45">
        <f>IF(AU3924="S",IF(Q3924="1. Aceitou o programa",IF(OR(X3924="Não se Aplica",X3924=""),IF(OR(W3924="Não se Aplica",W3924=""),0,W3924-V3924),AVERAGE(X3924-W3924,W3924-V3924)),0),0)</f>
        <v>0</v>
      </c>
      <c r="AT3924" s="45">
        <f>IF(AU3924="S",IF(AND(Q3924="1. Aceitou o programa",AB3924="Realizada"),IFERROR(IF(AA3924="",0,AA3924-R3924),0),0),0)</f>
        <v>0</v>
      </c>
      <c r="AU3924" s="45" t="str">
        <f>_xlfn.XLOOKUP(U3924,'Lista Suspensa'!$AA$20:$AA$23,'Lista Suspensa'!$AB$20:$AB$23,"N/A")</f>
        <v>S</v>
      </c>
    </row>
    <row r="3925" spans="1:47" ht="12" customHeight="1" x14ac:dyDescent="0.3">
      <c r="A3925" s="87" t="s">
        <v>47</v>
      </c>
      <c r="B3925" s="88">
        <v>46104</v>
      </c>
      <c r="C3925" s="89" t="s">
        <v>48</v>
      </c>
      <c r="D3925" s="89" t="s">
        <v>49</v>
      </c>
      <c r="E3925" s="189">
        <v>93572675</v>
      </c>
      <c r="F3925" s="197" t="s">
        <v>9588</v>
      </c>
      <c r="G3925" s="90">
        <v>48657539829</v>
      </c>
      <c r="H3925" s="91">
        <v>37067</v>
      </c>
      <c r="I3925" s="89"/>
      <c r="J3925" s="89" t="s">
        <v>84</v>
      </c>
      <c r="K3925" s="89" t="s">
        <v>52</v>
      </c>
      <c r="L3925" s="89" t="s">
        <v>85</v>
      </c>
      <c r="M3925" s="89" t="s">
        <v>9589</v>
      </c>
      <c r="N3925" s="89" t="s">
        <v>449</v>
      </c>
      <c r="O3925" s="92" t="s">
        <v>9590</v>
      </c>
      <c r="P3925" s="93" t="s">
        <v>57</v>
      </c>
      <c r="Q3925" s="110" t="s">
        <v>5322</v>
      </c>
      <c r="R3925" s="94"/>
      <c r="S3925" s="95">
        <v>46168</v>
      </c>
      <c r="T3925" s="95" t="s">
        <v>5203</v>
      </c>
      <c r="U3925" s="95" t="s">
        <v>1125</v>
      </c>
      <c r="V3925" s="91">
        <v>46157</v>
      </c>
      <c r="W3925" s="91">
        <v>46164</v>
      </c>
      <c r="X3925" s="91">
        <v>46168</v>
      </c>
      <c r="Y3925" s="96"/>
      <c r="Z3925" s="89"/>
      <c r="AA3925" s="95"/>
      <c r="AB3925" s="89"/>
      <c r="AC3925" s="109"/>
      <c r="AD3925" s="89"/>
      <c r="AE3925" s="89"/>
      <c r="AF3925" s="191"/>
      <c r="AG3925" s="194"/>
      <c r="AH3925" s="193"/>
      <c r="AI3925" s="97"/>
      <c r="AJ3925" s="97"/>
      <c r="AK3925" s="97"/>
      <c r="AL3925" s="45" t="s">
        <v>67</v>
      </c>
      <c r="AM3925" s="160" t="str">
        <f>MONTH(B3925)&amp;"/"&amp;YEAR(B3925)</f>
        <v>3/2026</v>
      </c>
      <c r="AN3925" s="45">
        <f>WEEKNUM(B3925)-WEEKNUM(EOMONTH(B3925,-1)+1)+1</f>
        <v>4</v>
      </c>
      <c r="AO3925" s="45" t="str">
        <f>MONTH(R3925)&amp;"/"&amp;YEAR(R3925)</f>
        <v>1/1900</v>
      </c>
      <c r="AP3925" s="45" t="e">
        <f>WEEKNUM(R3925)-WEEKNUM(EOMONTH(R3925,-1)+1)+1</f>
        <v>#NUM!</v>
      </c>
      <c r="AQ3925" s="45">
        <f>IF(AU3925="S",IF(Q3925="1. Aceitou o programa",R3925-B3925,0),0)</f>
        <v>0</v>
      </c>
      <c r="AR3925" s="45">
        <f>IF(AU3925="S",IF(AND(S3925&lt;&gt;"",R3925&lt;&gt;""),S3925-R3925,0),0)</f>
        <v>0</v>
      </c>
      <c r="AS3925" s="45">
        <f>IF(AU3925="S",IF(Q3925="1. Aceitou o programa",IF(OR(X3925="Não se Aplica",X3925=""),IF(OR(W3925="Não se Aplica",W3925=""),0,W3925-V3925),AVERAGE(X3925-W3925,W3925-V3925)),0),0)</f>
        <v>0</v>
      </c>
      <c r="AT3925" s="45">
        <f>IF(AU3925="S",IF(AND(Q3925="1. Aceitou o programa",AB3925="Realizada"),IFERROR(IF(AA3925="",0,AA3925-R3925),0),0),0)</f>
        <v>0</v>
      </c>
      <c r="AU3925" s="45" t="str">
        <f>_xlfn.XLOOKUP(U3925,'Lista Suspensa'!$AA$20:$AA$23,'Lista Suspensa'!$AB$20:$AB$23,"N/A")</f>
        <v>S</v>
      </c>
    </row>
    <row r="3926" spans="1:47" ht="12" customHeight="1" x14ac:dyDescent="0.3">
      <c r="A3926" s="87" t="s">
        <v>47</v>
      </c>
      <c r="B3926" s="88">
        <v>46104</v>
      </c>
      <c r="C3926" s="89" t="s">
        <v>48</v>
      </c>
      <c r="D3926" s="89" t="s">
        <v>49</v>
      </c>
      <c r="E3926" s="189">
        <v>93603242</v>
      </c>
      <c r="F3926" s="197" t="s">
        <v>9591</v>
      </c>
      <c r="G3926" s="90">
        <v>16424243747</v>
      </c>
      <c r="H3926" s="91">
        <v>35751</v>
      </c>
      <c r="I3926" s="89"/>
      <c r="J3926" s="89" t="s">
        <v>84</v>
      </c>
      <c r="K3926" s="89" t="s">
        <v>76</v>
      </c>
      <c r="L3926" s="89" t="s">
        <v>95</v>
      </c>
      <c r="M3926" s="89" t="s">
        <v>830</v>
      </c>
      <c r="N3926" s="89" t="s">
        <v>344</v>
      </c>
      <c r="O3926" s="92" t="s">
        <v>9592</v>
      </c>
      <c r="P3926" s="93" t="s">
        <v>57</v>
      </c>
      <c r="Q3926" s="110" t="s">
        <v>5322</v>
      </c>
      <c r="R3926" s="94"/>
      <c r="S3926" s="95">
        <v>46168</v>
      </c>
      <c r="T3926" s="95" t="s">
        <v>5203</v>
      </c>
      <c r="U3926" s="95" t="s">
        <v>1125</v>
      </c>
      <c r="V3926" s="91">
        <v>46157</v>
      </c>
      <c r="W3926" s="91">
        <v>46164</v>
      </c>
      <c r="X3926" s="91">
        <v>46168</v>
      </c>
      <c r="Y3926" s="96"/>
      <c r="Z3926" s="89"/>
      <c r="AA3926" s="95"/>
      <c r="AB3926" s="89"/>
      <c r="AC3926" s="109"/>
      <c r="AD3926" s="89"/>
      <c r="AE3926" s="89"/>
      <c r="AF3926" s="191"/>
      <c r="AG3926" s="194"/>
      <c r="AH3926" s="193"/>
      <c r="AI3926" s="97"/>
      <c r="AJ3926" s="97"/>
      <c r="AK3926" s="97"/>
      <c r="AL3926" s="45" t="s">
        <v>67</v>
      </c>
      <c r="AM3926" s="160" t="str">
        <f>MONTH(B3926)&amp;"/"&amp;YEAR(B3926)</f>
        <v>3/2026</v>
      </c>
      <c r="AN3926" s="45">
        <f>WEEKNUM(B3926)-WEEKNUM(EOMONTH(B3926,-1)+1)+1</f>
        <v>4</v>
      </c>
      <c r="AO3926" s="45" t="str">
        <f>MONTH(R3926)&amp;"/"&amp;YEAR(R3926)</f>
        <v>1/1900</v>
      </c>
      <c r="AP3926" s="45" t="e">
        <f>WEEKNUM(R3926)-WEEKNUM(EOMONTH(R3926,-1)+1)+1</f>
        <v>#NUM!</v>
      </c>
      <c r="AQ3926" s="45">
        <f>IF(AU3926="S",IF(Q3926="1. Aceitou o programa",R3926-B3926,0),0)</f>
        <v>0</v>
      </c>
      <c r="AR3926" s="45">
        <f>IF(AU3926="S",IF(AND(S3926&lt;&gt;"",R3926&lt;&gt;""),S3926-R3926,0),0)</f>
        <v>0</v>
      </c>
      <c r="AS3926" s="45">
        <f>IF(AU3926="S",IF(Q3926="1. Aceitou o programa",IF(OR(X3926="Não se Aplica",X3926=""),IF(OR(W3926="Não se Aplica",W3926=""),0,W3926-V3926),AVERAGE(X3926-W3926,W3926-V3926)),0),0)</f>
        <v>0</v>
      </c>
      <c r="AT3926" s="45">
        <f>IF(AU3926="S",IF(AND(Q3926="1. Aceitou o programa",AB3926="Realizada"),IFERROR(IF(AA3926="",0,AA3926-R3926),0),0),0)</f>
        <v>0</v>
      </c>
      <c r="AU3926" s="45" t="str">
        <f>_xlfn.XLOOKUP(U3926,'Lista Suspensa'!$AA$20:$AA$23,'Lista Suspensa'!$AB$20:$AB$23,"N/A")</f>
        <v>S</v>
      </c>
    </row>
    <row r="3927" spans="1:47" ht="12" customHeight="1" x14ac:dyDescent="0.3">
      <c r="A3927" s="87" t="s">
        <v>47</v>
      </c>
      <c r="B3927" s="88">
        <v>46104</v>
      </c>
      <c r="C3927" s="89" t="s">
        <v>48</v>
      </c>
      <c r="D3927" s="89" t="s">
        <v>49</v>
      </c>
      <c r="E3927" s="189">
        <v>93605797</v>
      </c>
      <c r="F3927" s="197" t="s">
        <v>9593</v>
      </c>
      <c r="G3927" s="90">
        <v>15068141747</v>
      </c>
      <c r="H3927" s="91">
        <v>35309</v>
      </c>
      <c r="I3927" s="89"/>
      <c r="J3927" s="89" t="s">
        <v>51</v>
      </c>
      <c r="K3927" s="89" t="s">
        <v>76</v>
      </c>
      <c r="L3927" s="89" t="s">
        <v>283</v>
      </c>
      <c r="M3927" s="89" t="s">
        <v>693</v>
      </c>
      <c r="N3927" s="89" t="s">
        <v>331</v>
      </c>
      <c r="O3927" s="92" t="s">
        <v>9594</v>
      </c>
      <c r="P3927" s="93" t="s">
        <v>57</v>
      </c>
      <c r="Q3927" s="110" t="s">
        <v>5322</v>
      </c>
      <c r="R3927" s="94"/>
      <c r="S3927" s="95">
        <v>46168</v>
      </c>
      <c r="T3927" s="95" t="s">
        <v>5203</v>
      </c>
      <c r="U3927" s="95" t="s">
        <v>1125</v>
      </c>
      <c r="V3927" s="91">
        <v>46157</v>
      </c>
      <c r="W3927" s="91">
        <v>46164</v>
      </c>
      <c r="X3927" s="91">
        <v>46168</v>
      </c>
      <c r="Y3927" s="96"/>
      <c r="Z3927" s="89"/>
      <c r="AA3927" s="95"/>
      <c r="AB3927" s="89"/>
      <c r="AC3927" s="109"/>
      <c r="AD3927" s="89"/>
      <c r="AE3927" s="89"/>
      <c r="AF3927" s="191"/>
      <c r="AG3927" s="194"/>
      <c r="AH3927" s="193"/>
      <c r="AI3927" s="97"/>
      <c r="AJ3927" s="97"/>
      <c r="AK3927" s="97"/>
      <c r="AL3927" s="45" t="s">
        <v>67</v>
      </c>
      <c r="AM3927" s="160" t="str">
        <f>MONTH(B3927)&amp;"/"&amp;YEAR(B3927)</f>
        <v>3/2026</v>
      </c>
      <c r="AN3927" s="45">
        <f>WEEKNUM(B3927)-WEEKNUM(EOMONTH(B3927,-1)+1)+1</f>
        <v>4</v>
      </c>
      <c r="AO3927" s="45" t="str">
        <f>MONTH(R3927)&amp;"/"&amp;YEAR(R3927)</f>
        <v>1/1900</v>
      </c>
      <c r="AP3927" s="45" t="e">
        <f>WEEKNUM(R3927)-WEEKNUM(EOMONTH(R3927,-1)+1)+1</f>
        <v>#NUM!</v>
      </c>
      <c r="AQ3927" s="45">
        <f>IF(AU3927="S",IF(Q3927="1. Aceitou o programa",R3927-B3927,0),0)</f>
        <v>0</v>
      </c>
      <c r="AR3927" s="45">
        <f>IF(AU3927="S",IF(AND(S3927&lt;&gt;"",R3927&lt;&gt;""),S3927-R3927,0),0)</f>
        <v>0</v>
      </c>
      <c r="AS3927" s="45">
        <f>IF(AU3927="S",IF(Q3927="1. Aceitou o programa",IF(OR(X3927="Não se Aplica",X3927=""),IF(OR(W3927="Não se Aplica",W3927=""),0,W3927-V3927),AVERAGE(X3927-W3927,W3927-V3927)),0),0)</f>
        <v>0</v>
      </c>
      <c r="AT3927" s="45">
        <f>IF(AU3927="S",IF(AND(Q3927="1. Aceitou o programa",AB3927="Realizada"),IFERROR(IF(AA3927="",0,AA3927-R3927),0),0),0)</f>
        <v>0</v>
      </c>
      <c r="AU3927" s="45" t="str">
        <f>_xlfn.XLOOKUP(U3927,'Lista Suspensa'!$AA$20:$AA$23,'Lista Suspensa'!$AB$20:$AB$23,"N/A")</f>
        <v>S</v>
      </c>
    </row>
    <row r="3928" spans="1:47" ht="12" customHeight="1" x14ac:dyDescent="0.3">
      <c r="A3928" s="87" t="s">
        <v>47</v>
      </c>
      <c r="B3928" s="88">
        <v>46104</v>
      </c>
      <c r="C3928" s="89" t="s">
        <v>48</v>
      </c>
      <c r="D3928" s="89" t="s">
        <v>49</v>
      </c>
      <c r="E3928" s="189">
        <v>93618119</v>
      </c>
      <c r="F3928" s="197" t="s">
        <v>9595</v>
      </c>
      <c r="G3928" s="90">
        <v>5470231704</v>
      </c>
      <c r="H3928" s="91">
        <v>29078</v>
      </c>
      <c r="I3928" s="89"/>
      <c r="J3928" s="89" t="s">
        <v>84</v>
      </c>
      <c r="K3928" s="89" t="s">
        <v>76</v>
      </c>
      <c r="L3928" s="89" t="s">
        <v>283</v>
      </c>
      <c r="M3928" s="89" t="s">
        <v>1968</v>
      </c>
      <c r="N3928" s="89" t="s">
        <v>331</v>
      </c>
      <c r="O3928" s="92" t="s">
        <v>9596</v>
      </c>
      <c r="P3928" s="93" t="s">
        <v>57</v>
      </c>
      <c r="Q3928" s="110" t="s">
        <v>5322</v>
      </c>
      <c r="R3928" s="94"/>
      <c r="S3928" s="95">
        <v>46168</v>
      </c>
      <c r="T3928" s="95" t="s">
        <v>5203</v>
      </c>
      <c r="U3928" s="95" t="s">
        <v>1125</v>
      </c>
      <c r="V3928" s="91">
        <v>46157</v>
      </c>
      <c r="W3928" s="91">
        <v>46164</v>
      </c>
      <c r="X3928" s="91">
        <v>46168</v>
      </c>
      <c r="Y3928" s="96"/>
      <c r="Z3928" s="89"/>
      <c r="AA3928" s="95"/>
      <c r="AB3928" s="89"/>
      <c r="AC3928" s="109"/>
      <c r="AD3928" s="89"/>
      <c r="AE3928" s="89"/>
      <c r="AF3928" s="191"/>
      <c r="AG3928" s="194"/>
      <c r="AH3928" s="193"/>
      <c r="AI3928" s="97"/>
      <c r="AJ3928" s="97"/>
      <c r="AK3928" s="97"/>
      <c r="AL3928" s="45" t="s">
        <v>67</v>
      </c>
      <c r="AM3928" s="160" t="str">
        <f>MONTH(B3928)&amp;"/"&amp;YEAR(B3928)</f>
        <v>3/2026</v>
      </c>
      <c r="AN3928" s="45">
        <f>WEEKNUM(B3928)-WEEKNUM(EOMONTH(B3928,-1)+1)+1</f>
        <v>4</v>
      </c>
      <c r="AO3928" s="45" t="str">
        <f>MONTH(R3928)&amp;"/"&amp;YEAR(R3928)</f>
        <v>1/1900</v>
      </c>
      <c r="AP3928" s="45" t="e">
        <f>WEEKNUM(R3928)-WEEKNUM(EOMONTH(R3928,-1)+1)+1</f>
        <v>#NUM!</v>
      </c>
      <c r="AQ3928" s="45">
        <f>IF(AU3928="S",IF(Q3928="1. Aceitou o programa",R3928-B3928,0),0)</f>
        <v>0</v>
      </c>
      <c r="AR3928" s="45">
        <f>IF(AU3928="S",IF(AND(S3928&lt;&gt;"",R3928&lt;&gt;""),S3928-R3928,0),0)</f>
        <v>0</v>
      </c>
      <c r="AS3928" s="45">
        <f>IF(AU3928="S",IF(Q3928="1. Aceitou o programa",IF(OR(X3928="Não se Aplica",X3928=""),IF(OR(W3928="Não se Aplica",W3928=""),0,W3928-V3928),AVERAGE(X3928-W3928,W3928-V3928)),0),0)</f>
        <v>0</v>
      </c>
      <c r="AT3928" s="45">
        <f>IF(AU3928="S",IF(AND(Q3928="1. Aceitou o programa",AB3928="Realizada"),IFERROR(IF(AA3928="",0,AA3928-R3928),0),0),0)</f>
        <v>0</v>
      </c>
      <c r="AU3928" s="45" t="str">
        <f>_xlfn.XLOOKUP(U3928,'Lista Suspensa'!$AA$20:$AA$23,'Lista Suspensa'!$AB$20:$AB$23,"N/A")</f>
        <v>S</v>
      </c>
    </row>
    <row r="3929" spans="1:47" ht="12" customHeight="1" x14ac:dyDescent="0.3">
      <c r="A3929" s="87" t="s">
        <v>47</v>
      </c>
      <c r="B3929" s="88">
        <v>46104</v>
      </c>
      <c r="C3929" s="89" t="s">
        <v>48</v>
      </c>
      <c r="D3929" s="89" t="s">
        <v>49</v>
      </c>
      <c r="E3929" s="189">
        <v>93627517</v>
      </c>
      <c r="F3929" s="197" t="s">
        <v>9597</v>
      </c>
      <c r="G3929" s="90">
        <v>9275110883</v>
      </c>
      <c r="H3929" s="91">
        <v>23184</v>
      </c>
      <c r="I3929" s="89"/>
      <c r="J3929" s="89" t="s">
        <v>51</v>
      </c>
      <c r="K3929" s="89" t="s">
        <v>52</v>
      </c>
      <c r="L3929" s="89" t="s">
        <v>85</v>
      </c>
      <c r="M3929" s="89" t="s">
        <v>9598</v>
      </c>
      <c r="N3929" s="89" t="s">
        <v>150</v>
      </c>
      <c r="O3929" s="92" t="s">
        <v>9599</v>
      </c>
      <c r="P3929" s="93" t="s">
        <v>57</v>
      </c>
      <c r="Q3929" s="110" t="s">
        <v>5322</v>
      </c>
      <c r="R3929" s="94"/>
      <c r="S3929" s="95">
        <v>46168</v>
      </c>
      <c r="T3929" s="95" t="s">
        <v>5203</v>
      </c>
      <c r="U3929" s="95" t="s">
        <v>1125</v>
      </c>
      <c r="V3929" s="91">
        <v>46157</v>
      </c>
      <c r="W3929" s="91">
        <v>46164</v>
      </c>
      <c r="X3929" s="91">
        <v>46168</v>
      </c>
      <c r="Y3929" s="96"/>
      <c r="Z3929" s="89"/>
      <c r="AA3929" s="95"/>
      <c r="AB3929" s="89"/>
      <c r="AC3929" s="109"/>
      <c r="AD3929" s="89"/>
      <c r="AE3929" s="89"/>
      <c r="AF3929" s="191"/>
      <c r="AG3929" s="194"/>
      <c r="AH3929" s="193"/>
      <c r="AI3929" s="97"/>
      <c r="AJ3929" s="97"/>
      <c r="AK3929" s="97"/>
      <c r="AL3929" s="45" t="s">
        <v>67</v>
      </c>
      <c r="AM3929" s="160" t="str">
        <f>MONTH(B3929)&amp;"/"&amp;YEAR(B3929)</f>
        <v>3/2026</v>
      </c>
      <c r="AN3929" s="45">
        <f>WEEKNUM(B3929)-WEEKNUM(EOMONTH(B3929,-1)+1)+1</f>
        <v>4</v>
      </c>
      <c r="AO3929" s="45" t="str">
        <f>MONTH(R3929)&amp;"/"&amp;YEAR(R3929)</f>
        <v>1/1900</v>
      </c>
      <c r="AP3929" s="45" t="e">
        <f>WEEKNUM(R3929)-WEEKNUM(EOMONTH(R3929,-1)+1)+1</f>
        <v>#NUM!</v>
      </c>
      <c r="AQ3929" s="45">
        <f>IF(AU3929="S",IF(Q3929="1. Aceitou o programa",R3929-B3929,0),0)</f>
        <v>0</v>
      </c>
      <c r="AR3929" s="45">
        <f>IF(AU3929="S",IF(AND(S3929&lt;&gt;"",R3929&lt;&gt;""),S3929-R3929,0),0)</f>
        <v>0</v>
      </c>
      <c r="AS3929" s="45">
        <f>IF(AU3929="S",IF(Q3929="1. Aceitou o programa",IF(OR(X3929="Não se Aplica",X3929=""),IF(OR(W3929="Não se Aplica",W3929=""),0,W3929-V3929),AVERAGE(X3929-W3929,W3929-V3929)),0),0)</f>
        <v>0</v>
      </c>
      <c r="AT3929" s="45">
        <f>IF(AU3929="S",IF(AND(Q3929="1. Aceitou o programa",AB3929="Realizada"),IFERROR(IF(AA3929="",0,AA3929-R3929),0),0),0)</f>
        <v>0</v>
      </c>
      <c r="AU3929" s="45" t="str">
        <f>_xlfn.XLOOKUP(U3929,'Lista Suspensa'!$AA$20:$AA$23,'Lista Suspensa'!$AB$20:$AB$23,"N/A")</f>
        <v>S</v>
      </c>
    </row>
    <row r="3930" spans="1:47" ht="12" customHeight="1" x14ac:dyDescent="0.3">
      <c r="A3930" s="87" t="s">
        <v>47</v>
      </c>
      <c r="B3930" s="88">
        <v>46104</v>
      </c>
      <c r="C3930" s="89" t="s">
        <v>48</v>
      </c>
      <c r="D3930" s="89" t="s">
        <v>49</v>
      </c>
      <c r="E3930" s="189">
        <v>93635513</v>
      </c>
      <c r="F3930" s="197" t="s">
        <v>9600</v>
      </c>
      <c r="G3930" s="90">
        <v>8368916860</v>
      </c>
      <c r="H3930" s="91">
        <v>20460</v>
      </c>
      <c r="I3930" s="89"/>
      <c r="J3930" s="89" t="s">
        <v>84</v>
      </c>
      <c r="K3930" s="89" t="s">
        <v>52</v>
      </c>
      <c r="L3930" s="89" t="s">
        <v>85</v>
      </c>
      <c r="M3930" s="89" t="s">
        <v>2912</v>
      </c>
      <c r="N3930" s="89" t="s">
        <v>150</v>
      </c>
      <c r="O3930" s="92" t="s">
        <v>9601</v>
      </c>
      <c r="P3930" s="93" t="s">
        <v>57</v>
      </c>
      <c r="Q3930" s="110" t="s">
        <v>5322</v>
      </c>
      <c r="R3930" s="94"/>
      <c r="S3930" s="95">
        <v>46168</v>
      </c>
      <c r="T3930" s="95" t="s">
        <v>5203</v>
      </c>
      <c r="U3930" s="95" t="s">
        <v>1125</v>
      </c>
      <c r="V3930" s="91">
        <v>46157</v>
      </c>
      <c r="W3930" s="91">
        <v>46164</v>
      </c>
      <c r="X3930" s="91">
        <v>46168</v>
      </c>
      <c r="Y3930" s="96"/>
      <c r="Z3930" s="89"/>
      <c r="AA3930" s="95"/>
      <c r="AB3930" s="89"/>
      <c r="AC3930" s="109"/>
      <c r="AD3930" s="89"/>
      <c r="AE3930" s="89"/>
      <c r="AF3930" s="191"/>
      <c r="AG3930" s="194"/>
      <c r="AH3930" s="193"/>
      <c r="AI3930" s="97"/>
      <c r="AJ3930" s="97"/>
      <c r="AK3930" s="97"/>
      <c r="AL3930" s="45" t="s">
        <v>67</v>
      </c>
      <c r="AM3930" s="160" t="str">
        <f>MONTH(B3930)&amp;"/"&amp;YEAR(B3930)</f>
        <v>3/2026</v>
      </c>
      <c r="AN3930" s="45">
        <f>WEEKNUM(B3930)-WEEKNUM(EOMONTH(B3930,-1)+1)+1</f>
        <v>4</v>
      </c>
      <c r="AO3930" s="45" t="str">
        <f>MONTH(R3930)&amp;"/"&amp;YEAR(R3930)</f>
        <v>1/1900</v>
      </c>
      <c r="AP3930" s="45" t="e">
        <f>WEEKNUM(R3930)-WEEKNUM(EOMONTH(R3930,-1)+1)+1</f>
        <v>#NUM!</v>
      </c>
      <c r="AQ3930" s="45">
        <f>IF(AU3930="S",IF(Q3930="1. Aceitou o programa",R3930-B3930,0),0)</f>
        <v>0</v>
      </c>
      <c r="AR3930" s="45">
        <f>IF(AU3930="S",IF(AND(S3930&lt;&gt;"",R3930&lt;&gt;""),S3930-R3930,0),0)</f>
        <v>0</v>
      </c>
      <c r="AS3930" s="45">
        <f>IF(AU3930="S",IF(Q3930="1. Aceitou o programa",IF(OR(X3930="Não se Aplica",X3930=""),IF(OR(W3930="Não se Aplica",W3930=""),0,W3930-V3930),AVERAGE(X3930-W3930,W3930-V3930)),0),0)</f>
        <v>0</v>
      </c>
      <c r="AT3930" s="45">
        <f>IF(AU3930="S",IF(AND(Q3930="1. Aceitou o programa",AB3930="Realizada"),IFERROR(IF(AA3930="",0,AA3930-R3930),0),0),0)</f>
        <v>0</v>
      </c>
      <c r="AU3930" s="45" t="str">
        <f>_xlfn.XLOOKUP(U3930,'Lista Suspensa'!$AA$20:$AA$23,'Lista Suspensa'!$AB$20:$AB$23,"N/A")</f>
        <v>S</v>
      </c>
    </row>
    <row r="3931" spans="1:47" ht="12" customHeight="1" x14ac:dyDescent="0.3">
      <c r="A3931" s="87" t="s">
        <v>47</v>
      </c>
      <c r="B3931" s="88">
        <v>46104</v>
      </c>
      <c r="C3931" s="89" t="s">
        <v>48</v>
      </c>
      <c r="D3931" s="89" t="s">
        <v>49</v>
      </c>
      <c r="E3931" s="189">
        <v>93639484</v>
      </c>
      <c r="F3931" s="197" t="s">
        <v>9602</v>
      </c>
      <c r="G3931" s="90">
        <v>41100984836</v>
      </c>
      <c r="H3931" s="91">
        <v>34367</v>
      </c>
      <c r="I3931" s="89"/>
      <c r="J3931" s="89" t="s">
        <v>84</v>
      </c>
      <c r="K3931" s="89" t="s">
        <v>52</v>
      </c>
      <c r="L3931" s="89" t="s">
        <v>85</v>
      </c>
      <c r="M3931" s="89" t="s">
        <v>263</v>
      </c>
      <c r="N3931" s="89" t="s">
        <v>137</v>
      </c>
      <c r="O3931" s="92" t="s">
        <v>9603</v>
      </c>
      <c r="P3931" s="93" t="s">
        <v>57</v>
      </c>
      <c r="Q3931" s="110" t="s">
        <v>5322</v>
      </c>
      <c r="R3931" s="94"/>
      <c r="S3931" s="95">
        <v>46168</v>
      </c>
      <c r="T3931" s="95" t="s">
        <v>5203</v>
      </c>
      <c r="U3931" s="95" t="s">
        <v>1125</v>
      </c>
      <c r="V3931" s="91">
        <v>46157</v>
      </c>
      <c r="W3931" s="91">
        <v>46164</v>
      </c>
      <c r="X3931" s="91">
        <v>46168</v>
      </c>
      <c r="Y3931" s="96"/>
      <c r="Z3931" s="89"/>
      <c r="AA3931" s="95"/>
      <c r="AB3931" s="89"/>
      <c r="AC3931" s="109"/>
      <c r="AD3931" s="89"/>
      <c r="AE3931" s="89"/>
      <c r="AF3931" s="191"/>
      <c r="AG3931" s="194"/>
      <c r="AH3931" s="193"/>
      <c r="AI3931" s="97"/>
      <c r="AJ3931" s="97"/>
      <c r="AK3931" s="97"/>
      <c r="AL3931" s="45" t="s">
        <v>67</v>
      </c>
      <c r="AM3931" s="160" t="str">
        <f>MONTH(B3931)&amp;"/"&amp;YEAR(B3931)</f>
        <v>3/2026</v>
      </c>
      <c r="AN3931" s="45">
        <f>WEEKNUM(B3931)-WEEKNUM(EOMONTH(B3931,-1)+1)+1</f>
        <v>4</v>
      </c>
      <c r="AO3931" s="45" t="str">
        <f>MONTH(R3931)&amp;"/"&amp;YEAR(R3931)</f>
        <v>1/1900</v>
      </c>
      <c r="AP3931" s="45" t="e">
        <f>WEEKNUM(R3931)-WEEKNUM(EOMONTH(R3931,-1)+1)+1</f>
        <v>#NUM!</v>
      </c>
      <c r="AQ3931" s="45">
        <f>IF(AU3931="S",IF(Q3931="1. Aceitou o programa",R3931-B3931,0),0)</f>
        <v>0</v>
      </c>
      <c r="AR3931" s="45">
        <f>IF(AU3931="S",IF(AND(S3931&lt;&gt;"",R3931&lt;&gt;""),S3931-R3931,0),0)</f>
        <v>0</v>
      </c>
      <c r="AS3931" s="45">
        <f>IF(AU3931="S",IF(Q3931="1. Aceitou o programa",IF(OR(X3931="Não se Aplica",X3931=""),IF(OR(W3931="Não se Aplica",W3931=""),0,W3931-V3931),AVERAGE(X3931-W3931,W3931-V3931)),0),0)</f>
        <v>0</v>
      </c>
      <c r="AT3931" s="45">
        <f>IF(AU3931="S",IF(AND(Q3931="1. Aceitou o programa",AB3931="Realizada"),IFERROR(IF(AA3931="",0,AA3931-R3931),0),0),0)</f>
        <v>0</v>
      </c>
      <c r="AU3931" s="45" t="str">
        <f>_xlfn.XLOOKUP(U3931,'Lista Suspensa'!$AA$20:$AA$23,'Lista Suspensa'!$AB$20:$AB$23,"N/A")</f>
        <v>S</v>
      </c>
    </row>
    <row r="3932" spans="1:47" ht="12" customHeight="1" x14ac:dyDescent="0.3">
      <c r="A3932" s="87" t="s">
        <v>47</v>
      </c>
      <c r="B3932" s="88">
        <v>46104</v>
      </c>
      <c r="C3932" s="89" t="s">
        <v>48</v>
      </c>
      <c r="D3932" s="89" t="s">
        <v>49</v>
      </c>
      <c r="E3932" s="189">
        <v>93639710</v>
      </c>
      <c r="F3932" s="197" t="s">
        <v>9604</v>
      </c>
      <c r="G3932" s="90">
        <v>3395885780</v>
      </c>
      <c r="H3932" s="91">
        <v>27349</v>
      </c>
      <c r="I3932" s="89"/>
      <c r="J3932" s="89" t="s">
        <v>51</v>
      </c>
      <c r="K3932" s="89" t="s">
        <v>76</v>
      </c>
      <c r="L3932" s="89" t="s">
        <v>95</v>
      </c>
      <c r="M3932" s="89" t="s">
        <v>96</v>
      </c>
      <c r="N3932" s="89" t="s">
        <v>331</v>
      </c>
      <c r="O3932" s="92" t="s">
        <v>9605</v>
      </c>
      <c r="P3932" s="93" t="s">
        <v>57</v>
      </c>
      <c r="Q3932" s="110" t="s">
        <v>5322</v>
      </c>
      <c r="R3932" s="94"/>
      <c r="S3932" s="95">
        <v>46168</v>
      </c>
      <c r="T3932" s="95" t="s">
        <v>5203</v>
      </c>
      <c r="U3932" s="95" t="s">
        <v>1125</v>
      </c>
      <c r="V3932" s="91">
        <v>46157</v>
      </c>
      <c r="W3932" s="91">
        <v>46164</v>
      </c>
      <c r="X3932" s="91">
        <v>46168</v>
      </c>
      <c r="Y3932" s="96"/>
      <c r="Z3932" s="89"/>
      <c r="AA3932" s="95"/>
      <c r="AB3932" s="89"/>
      <c r="AC3932" s="109"/>
      <c r="AD3932" s="89"/>
      <c r="AE3932" s="89"/>
      <c r="AF3932" s="191"/>
      <c r="AG3932" s="194"/>
      <c r="AH3932" s="193"/>
      <c r="AI3932" s="97"/>
      <c r="AJ3932" s="97"/>
      <c r="AK3932" s="97"/>
      <c r="AL3932" s="45" t="s">
        <v>67</v>
      </c>
      <c r="AM3932" s="160" t="str">
        <f>MONTH(B3932)&amp;"/"&amp;YEAR(B3932)</f>
        <v>3/2026</v>
      </c>
      <c r="AN3932" s="45">
        <f>WEEKNUM(B3932)-WEEKNUM(EOMONTH(B3932,-1)+1)+1</f>
        <v>4</v>
      </c>
      <c r="AO3932" s="45" t="str">
        <f>MONTH(R3932)&amp;"/"&amp;YEAR(R3932)</f>
        <v>1/1900</v>
      </c>
      <c r="AP3932" s="45" t="e">
        <f>WEEKNUM(R3932)-WEEKNUM(EOMONTH(R3932,-1)+1)+1</f>
        <v>#NUM!</v>
      </c>
      <c r="AQ3932" s="45">
        <f>IF(AU3932="S",IF(Q3932="1. Aceitou o programa",R3932-B3932,0),0)</f>
        <v>0</v>
      </c>
      <c r="AR3932" s="45">
        <f>IF(AU3932="S",IF(AND(S3932&lt;&gt;"",R3932&lt;&gt;""),S3932-R3932,0),0)</f>
        <v>0</v>
      </c>
      <c r="AS3932" s="45">
        <f>IF(AU3932="S",IF(Q3932="1. Aceitou o programa",IF(OR(X3932="Não se Aplica",X3932=""),IF(OR(W3932="Não se Aplica",W3932=""),0,W3932-V3932),AVERAGE(X3932-W3932,W3932-V3932)),0),0)</f>
        <v>0</v>
      </c>
      <c r="AT3932" s="45">
        <f>IF(AU3932="S",IF(AND(Q3932="1. Aceitou o programa",AB3932="Realizada"),IFERROR(IF(AA3932="",0,AA3932-R3932),0),0),0)</f>
        <v>0</v>
      </c>
      <c r="AU3932" s="45" t="str">
        <f>_xlfn.XLOOKUP(U3932,'Lista Suspensa'!$AA$20:$AA$23,'Lista Suspensa'!$AB$20:$AB$23,"N/A")</f>
        <v>S</v>
      </c>
    </row>
    <row r="3933" spans="1:47" ht="12" customHeight="1" x14ac:dyDescent="0.3">
      <c r="A3933" s="87" t="s">
        <v>47</v>
      </c>
      <c r="B3933" s="88">
        <v>46104</v>
      </c>
      <c r="C3933" s="89" t="s">
        <v>48</v>
      </c>
      <c r="D3933" s="89" t="s">
        <v>49</v>
      </c>
      <c r="E3933" s="189">
        <v>93640867</v>
      </c>
      <c r="F3933" s="197" t="s">
        <v>9606</v>
      </c>
      <c r="G3933" s="90">
        <v>15609968704</v>
      </c>
      <c r="H3933" s="91">
        <v>33882</v>
      </c>
      <c r="I3933" s="89"/>
      <c r="J3933" s="89" t="s">
        <v>51</v>
      </c>
      <c r="K3933" s="89" t="s">
        <v>76</v>
      </c>
      <c r="L3933" s="89" t="s">
        <v>303</v>
      </c>
      <c r="M3933" s="89" t="s">
        <v>334</v>
      </c>
      <c r="N3933" s="89" t="s">
        <v>291</v>
      </c>
      <c r="O3933" s="92" t="s">
        <v>9607</v>
      </c>
      <c r="P3933" s="93" t="s">
        <v>57</v>
      </c>
      <c r="Q3933" s="110" t="s">
        <v>5322</v>
      </c>
      <c r="R3933" s="94"/>
      <c r="S3933" s="95">
        <v>46168</v>
      </c>
      <c r="T3933" s="95" t="s">
        <v>5203</v>
      </c>
      <c r="U3933" s="95" t="s">
        <v>1125</v>
      </c>
      <c r="V3933" s="91">
        <v>46157</v>
      </c>
      <c r="W3933" s="91">
        <v>46164</v>
      </c>
      <c r="X3933" s="91">
        <v>46168</v>
      </c>
      <c r="Y3933" s="96"/>
      <c r="Z3933" s="89"/>
      <c r="AA3933" s="95"/>
      <c r="AB3933" s="89"/>
      <c r="AC3933" s="109"/>
      <c r="AD3933" s="89"/>
      <c r="AE3933" s="89"/>
      <c r="AF3933" s="191"/>
      <c r="AG3933" s="194"/>
      <c r="AH3933" s="193"/>
      <c r="AI3933" s="97"/>
      <c r="AJ3933" s="97"/>
      <c r="AK3933" s="97"/>
      <c r="AL3933" s="45" t="s">
        <v>67</v>
      </c>
      <c r="AM3933" s="160" t="str">
        <f>MONTH(B3933)&amp;"/"&amp;YEAR(B3933)</f>
        <v>3/2026</v>
      </c>
      <c r="AN3933" s="45">
        <f>WEEKNUM(B3933)-WEEKNUM(EOMONTH(B3933,-1)+1)+1</f>
        <v>4</v>
      </c>
      <c r="AO3933" s="45" t="str">
        <f>MONTH(R3933)&amp;"/"&amp;YEAR(R3933)</f>
        <v>1/1900</v>
      </c>
      <c r="AP3933" s="45" t="e">
        <f>WEEKNUM(R3933)-WEEKNUM(EOMONTH(R3933,-1)+1)+1</f>
        <v>#NUM!</v>
      </c>
      <c r="AQ3933" s="45">
        <f>IF(AU3933="S",IF(Q3933="1. Aceitou o programa",R3933-B3933,0),0)</f>
        <v>0</v>
      </c>
      <c r="AR3933" s="45">
        <f>IF(AU3933="S",IF(AND(S3933&lt;&gt;"",R3933&lt;&gt;""),S3933-R3933,0),0)</f>
        <v>0</v>
      </c>
      <c r="AS3933" s="45">
        <f>IF(AU3933="S",IF(Q3933="1. Aceitou o programa",IF(OR(X3933="Não se Aplica",X3933=""),IF(OR(W3933="Não se Aplica",W3933=""),0,W3933-V3933),AVERAGE(X3933-W3933,W3933-V3933)),0),0)</f>
        <v>0</v>
      </c>
      <c r="AT3933" s="45">
        <f>IF(AU3933="S",IF(AND(Q3933="1. Aceitou o programa",AB3933="Realizada"),IFERROR(IF(AA3933="",0,AA3933-R3933),0),0),0)</f>
        <v>0</v>
      </c>
      <c r="AU3933" s="45" t="str">
        <f>_xlfn.XLOOKUP(U3933,'Lista Suspensa'!$AA$20:$AA$23,'Lista Suspensa'!$AB$20:$AB$23,"N/A")</f>
        <v>S</v>
      </c>
    </row>
    <row r="3934" spans="1:47" ht="12" customHeight="1" x14ac:dyDescent="0.3">
      <c r="A3934" s="87" t="s">
        <v>47</v>
      </c>
      <c r="B3934" s="88">
        <v>46104</v>
      </c>
      <c r="C3934" s="89" t="s">
        <v>48</v>
      </c>
      <c r="D3934" s="89" t="s">
        <v>49</v>
      </c>
      <c r="E3934" s="189">
        <v>93657129</v>
      </c>
      <c r="F3934" s="197" t="s">
        <v>9608</v>
      </c>
      <c r="G3934" s="90">
        <v>7949745703</v>
      </c>
      <c r="H3934" s="91">
        <v>28979</v>
      </c>
      <c r="I3934" s="89"/>
      <c r="J3934" s="89" t="s">
        <v>51</v>
      </c>
      <c r="K3934" s="89" t="s">
        <v>76</v>
      </c>
      <c r="L3934" s="89" t="s">
        <v>283</v>
      </c>
      <c r="M3934" s="89" t="s">
        <v>1225</v>
      </c>
      <c r="N3934" s="89" t="s">
        <v>197</v>
      </c>
      <c r="O3934" s="92" t="s">
        <v>9609</v>
      </c>
      <c r="P3934" s="93" t="s">
        <v>57</v>
      </c>
      <c r="Q3934" s="110" t="s">
        <v>5322</v>
      </c>
      <c r="R3934" s="94"/>
      <c r="S3934" s="95">
        <v>46168</v>
      </c>
      <c r="T3934" s="95" t="s">
        <v>5203</v>
      </c>
      <c r="U3934" s="95" t="s">
        <v>1125</v>
      </c>
      <c r="V3934" s="91">
        <v>46157</v>
      </c>
      <c r="W3934" s="91">
        <v>46164</v>
      </c>
      <c r="X3934" s="91">
        <v>46168</v>
      </c>
      <c r="Y3934" s="96" t="s">
        <v>5548</v>
      </c>
      <c r="Z3934" s="89"/>
      <c r="AA3934" s="95"/>
      <c r="AB3934" s="89"/>
      <c r="AC3934" s="109"/>
      <c r="AD3934" s="89"/>
      <c r="AE3934" s="89"/>
      <c r="AF3934" s="191"/>
      <c r="AG3934" s="194"/>
      <c r="AH3934" s="193"/>
      <c r="AI3934" s="97"/>
      <c r="AJ3934" s="97"/>
      <c r="AK3934" s="97"/>
      <c r="AL3934" s="45" t="s">
        <v>67</v>
      </c>
      <c r="AM3934" s="160" t="str">
        <f>MONTH(B3934)&amp;"/"&amp;YEAR(B3934)</f>
        <v>3/2026</v>
      </c>
      <c r="AN3934" s="45">
        <f>WEEKNUM(B3934)-WEEKNUM(EOMONTH(B3934,-1)+1)+1</f>
        <v>4</v>
      </c>
      <c r="AO3934" s="45" t="str">
        <f>MONTH(R3934)&amp;"/"&amp;YEAR(R3934)</f>
        <v>1/1900</v>
      </c>
      <c r="AP3934" s="45" t="e">
        <f>WEEKNUM(R3934)-WEEKNUM(EOMONTH(R3934,-1)+1)+1</f>
        <v>#NUM!</v>
      </c>
      <c r="AQ3934" s="45">
        <f>IF(AU3934="S",IF(Q3934="1. Aceitou o programa",R3934-B3934,0),0)</f>
        <v>0</v>
      </c>
      <c r="AR3934" s="45">
        <f>IF(AU3934="S",IF(AND(S3934&lt;&gt;"",R3934&lt;&gt;""),S3934-R3934,0),0)</f>
        <v>0</v>
      </c>
      <c r="AS3934" s="45">
        <f>IF(AU3934="S",IF(Q3934="1. Aceitou o programa",IF(OR(X3934="Não se Aplica",X3934=""),IF(OR(W3934="Não se Aplica",W3934=""),0,W3934-V3934),AVERAGE(X3934-W3934,W3934-V3934)),0),0)</f>
        <v>0</v>
      </c>
      <c r="AT3934" s="45">
        <f>IF(AU3934="S",IF(AND(Q3934="1. Aceitou o programa",AB3934="Realizada"),IFERROR(IF(AA3934="",0,AA3934-R3934),0),0),0)</f>
        <v>0</v>
      </c>
      <c r="AU3934" s="45" t="str">
        <f>_xlfn.XLOOKUP(U3934,'Lista Suspensa'!$AA$20:$AA$23,'Lista Suspensa'!$AB$20:$AB$23,"N/A")</f>
        <v>S</v>
      </c>
    </row>
    <row r="3935" spans="1:47" ht="12" customHeight="1" x14ac:dyDescent="0.3">
      <c r="A3935" s="87" t="s">
        <v>47</v>
      </c>
      <c r="B3935" s="88">
        <v>46104</v>
      </c>
      <c r="C3935" s="89" t="s">
        <v>48</v>
      </c>
      <c r="D3935" s="89" t="s">
        <v>49</v>
      </c>
      <c r="E3935" s="189">
        <v>93681966</v>
      </c>
      <c r="F3935" s="197" t="s">
        <v>9610</v>
      </c>
      <c r="G3935" s="90">
        <v>67275567504</v>
      </c>
      <c r="H3935" s="91">
        <v>26891</v>
      </c>
      <c r="I3935" s="89"/>
      <c r="J3935" s="89" t="s">
        <v>84</v>
      </c>
      <c r="K3935" s="89" t="s">
        <v>52</v>
      </c>
      <c r="L3935" s="89" t="s">
        <v>85</v>
      </c>
      <c r="M3935" s="89" t="s">
        <v>2957</v>
      </c>
      <c r="N3935" s="89" t="s">
        <v>137</v>
      </c>
      <c r="O3935" s="92" t="s">
        <v>9611</v>
      </c>
      <c r="P3935" s="93" t="s">
        <v>57</v>
      </c>
      <c r="Q3935" s="110" t="s">
        <v>5322</v>
      </c>
      <c r="R3935" s="94"/>
      <c r="S3935" s="95">
        <v>46168</v>
      </c>
      <c r="T3935" s="95" t="s">
        <v>5203</v>
      </c>
      <c r="U3935" s="95" t="s">
        <v>1125</v>
      </c>
      <c r="V3935" s="91">
        <v>46157</v>
      </c>
      <c r="W3935" s="91">
        <v>46164</v>
      </c>
      <c r="X3935" s="91">
        <v>46168</v>
      </c>
      <c r="Y3935" s="96"/>
      <c r="Z3935" s="89"/>
      <c r="AA3935" s="95"/>
      <c r="AB3935" s="89"/>
      <c r="AC3935" s="109"/>
      <c r="AD3935" s="89"/>
      <c r="AE3935" s="89"/>
      <c r="AF3935" s="191"/>
      <c r="AG3935" s="194"/>
      <c r="AH3935" s="193"/>
      <c r="AI3935" s="97"/>
      <c r="AJ3935" s="97"/>
      <c r="AK3935" s="97"/>
      <c r="AL3935" s="45" t="s">
        <v>67</v>
      </c>
      <c r="AM3935" s="160" t="str">
        <f>MONTH(B3935)&amp;"/"&amp;YEAR(B3935)</f>
        <v>3/2026</v>
      </c>
      <c r="AN3935" s="45">
        <f>WEEKNUM(B3935)-WEEKNUM(EOMONTH(B3935,-1)+1)+1</f>
        <v>4</v>
      </c>
      <c r="AO3935" s="45" t="str">
        <f>MONTH(R3935)&amp;"/"&amp;YEAR(R3935)</f>
        <v>1/1900</v>
      </c>
      <c r="AP3935" s="45" t="e">
        <f>WEEKNUM(R3935)-WEEKNUM(EOMONTH(R3935,-1)+1)+1</f>
        <v>#NUM!</v>
      </c>
      <c r="AQ3935" s="45">
        <f>IF(AU3935="S",IF(Q3935="1. Aceitou o programa",R3935-B3935,0),0)</f>
        <v>0</v>
      </c>
      <c r="AR3935" s="45">
        <f>IF(AU3935="S",IF(AND(S3935&lt;&gt;"",R3935&lt;&gt;""),S3935-R3935,0),0)</f>
        <v>0</v>
      </c>
      <c r="AS3935" s="45">
        <f>IF(AU3935="S",IF(Q3935="1. Aceitou o programa",IF(OR(X3935="Não se Aplica",X3935=""),IF(OR(W3935="Não se Aplica",W3935=""),0,W3935-V3935),AVERAGE(X3935-W3935,W3935-V3935)),0),0)</f>
        <v>0</v>
      </c>
      <c r="AT3935" s="45">
        <f>IF(AU3935="S",IF(AND(Q3935="1. Aceitou o programa",AB3935="Realizada"),IFERROR(IF(AA3935="",0,AA3935-R3935),0),0),0)</f>
        <v>0</v>
      </c>
      <c r="AU3935" s="45" t="str">
        <f>_xlfn.XLOOKUP(U3935,'Lista Suspensa'!$AA$20:$AA$23,'Lista Suspensa'!$AB$20:$AB$23,"N/A")</f>
        <v>S</v>
      </c>
    </row>
    <row r="3936" spans="1:47" ht="12" customHeight="1" x14ac:dyDescent="0.3">
      <c r="A3936" s="87" t="s">
        <v>47</v>
      </c>
      <c r="B3936" s="88">
        <v>46104</v>
      </c>
      <c r="C3936" s="89" t="s">
        <v>48</v>
      </c>
      <c r="D3936" s="89" t="s">
        <v>49</v>
      </c>
      <c r="E3936" s="189">
        <v>93680314</v>
      </c>
      <c r="F3936" s="197" t="s">
        <v>9612</v>
      </c>
      <c r="G3936" s="90">
        <v>81509952420</v>
      </c>
      <c r="H3936" s="91">
        <v>26568</v>
      </c>
      <c r="I3936" s="89"/>
      <c r="J3936" s="89" t="s">
        <v>84</v>
      </c>
      <c r="K3936" s="89" t="s">
        <v>52</v>
      </c>
      <c r="L3936" s="89" t="s">
        <v>85</v>
      </c>
      <c r="M3936" s="89" t="s">
        <v>3536</v>
      </c>
      <c r="N3936" s="89" t="s">
        <v>137</v>
      </c>
      <c r="O3936" s="92" t="s">
        <v>9613</v>
      </c>
      <c r="P3936" s="93" t="s">
        <v>57</v>
      </c>
      <c r="Q3936" s="110" t="s">
        <v>5322</v>
      </c>
      <c r="R3936" s="94"/>
      <c r="S3936" s="95">
        <v>46168</v>
      </c>
      <c r="T3936" s="95" t="s">
        <v>5203</v>
      </c>
      <c r="U3936" s="95" t="s">
        <v>1125</v>
      </c>
      <c r="V3936" s="91">
        <v>46157</v>
      </c>
      <c r="W3936" s="91">
        <v>46164</v>
      </c>
      <c r="X3936" s="91">
        <v>46168</v>
      </c>
      <c r="Y3936" s="96"/>
      <c r="Z3936" s="89"/>
      <c r="AA3936" s="95"/>
      <c r="AB3936" s="89"/>
      <c r="AC3936" s="109"/>
      <c r="AD3936" s="89"/>
      <c r="AE3936" s="89"/>
      <c r="AF3936" s="191"/>
      <c r="AG3936" s="194"/>
      <c r="AH3936" s="193"/>
      <c r="AI3936" s="97"/>
      <c r="AJ3936" s="97"/>
      <c r="AK3936" s="97"/>
      <c r="AL3936" s="45" t="s">
        <v>67</v>
      </c>
      <c r="AM3936" s="160" t="str">
        <f>MONTH(B3936)&amp;"/"&amp;YEAR(B3936)</f>
        <v>3/2026</v>
      </c>
      <c r="AN3936" s="45">
        <f>WEEKNUM(B3936)-WEEKNUM(EOMONTH(B3936,-1)+1)+1</f>
        <v>4</v>
      </c>
      <c r="AO3936" s="45" t="str">
        <f>MONTH(R3936)&amp;"/"&amp;YEAR(R3936)</f>
        <v>1/1900</v>
      </c>
      <c r="AP3936" s="45" t="e">
        <f>WEEKNUM(R3936)-WEEKNUM(EOMONTH(R3936,-1)+1)+1</f>
        <v>#NUM!</v>
      </c>
      <c r="AQ3936" s="45">
        <f>IF(AU3936="S",IF(Q3936="1. Aceitou o programa",R3936-B3936,0),0)</f>
        <v>0</v>
      </c>
      <c r="AR3936" s="45">
        <f>IF(AU3936="S",IF(AND(S3936&lt;&gt;"",R3936&lt;&gt;""),S3936-R3936,0),0)</f>
        <v>0</v>
      </c>
      <c r="AS3936" s="45">
        <f>IF(AU3936="S",IF(Q3936="1. Aceitou o programa",IF(OR(X3936="Não se Aplica",X3936=""),IF(OR(W3936="Não se Aplica",W3936=""),0,W3936-V3936),AVERAGE(X3936-W3936,W3936-V3936)),0),0)</f>
        <v>0</v>
      </c>
      <c r="AT3936" s="45">
        <f>IF(AU3936="S",IF(AND(Q3936="1. Aceitou o programa",AB3936="Realizada"),IFERROR(IF(AA3936="",0,AA3936-R3936),0),0),0)</f>
        <v>0</v>
      </c>
      <c r="AU3936" s="45" t="str">
        <f>_xlfn.XLOOKUP(U3936,'Lista Suspensa'!$AA$20:$AA$23,'Lista Suspensa'!$AB$20:$AB$23,"N/A")</f>
        <v>S</v>
      </c>
    </row>
    <row r="3937" spans="1:47" ht="12" customHeight="1" x14ac:dyDescent="0.3">
      <c r="A3937" s="87" t="s">
        <v>47</v>
      </c>
      <c r="B3937" s="88">
        <v>46104</v>
      </c>
      <c r="C3937" s="89" t="s">
        <v>48</v>
      </c>
      <c r="D3937" s="89" t="s">
        <v>49</v>
      </c>
      <c r="E3937" s="189">
        <v>93681708</v>
      </c>
      <c r="F3937" s="197" t="s">
        <v>9614</v>
      </c>
      <c r="G3937" s="90">
        <v>11973391406</v>
      </c>
      <c r="H3937" s="91">
        <v>35506</v>
      </c>
      <c r="I3937" s="89"/>
      <c r="J3937" s="89" t="s">
        <v>84</v>
      </c>
      <c r="K3937" s="89" t="s">
        <v>52</v>
      </c>
      <c r="L3937" s="89" t="s">
        <v>53</v>
      </c>
      <c r="M3937" s="89" t="s">
        <v>238</v>
      </c>
      <c r="N3937" s="89" t="s">
        <v>137</v>
      </c>
      <c r="O3937" s="92" t="s">
        <v>9615</v>
      </c>
      <c r="P3937" s="93" t="s">
        <v>57</v>
      </c>
      <c r="Q3937" s="110" t="s">
        <v>5322</v>
      </c>
      <c r="R3937" s="94"/>
      <c r="S3937" s="95">
        <v>46168</v>
      </c>
      <c r="T3937" s="95" t="s">
        <v>5203</v>
      </c>
      <c r="U3937" s="95" t="s">
        <v>1125</v>
      </c>
      <c r="V3937" s="91">
        <v>46157</v>
      </c>
      <c r="W3937" s="91">
        <v>46164</v>
      </c>
      <c r="X3937" s="91">
        <v>46168</v>
      </c>
      <c r="Y3937" s="96"/>
      <c r="Z3937" s="89"/>
      <c r="AA3937" s="95"/>
      <c r="AB3937" s="89"/>
      <c r="AC3937" s="109"/>
      <c r="AD3937" s="89"/>
      <c r="AE3937" s="89"/>
      <c r="AF3937" s="191"/>
      <c r="AG3937" s="194"/>
      <c r="AH3937" s="193"/>
      <c r="AI3937" s="97"/>
      <c r="AJ3937" s="97"/>
      <c r="AK3937" s="97"/>
      <c r="AL3937" s="45" t="s">
        <v>67</v>
      </c>
      <c r="AM3937" s="160" t="str">
        <f>MONTH(B3937)&amp;"/"&amp;YEAR(B3937)</f>
        <v>3/2026</v>
      </c>
      <c r="AN3937" s="45">
        <f>WEEKNUM(B3937)-WEEKNUM(EOMONTH(B3937,-1)+1)+1</f>
        <v>4</v>
      </c>
      <c r="AO3937" s="45" t="str">
        <f>MONTH(R3937)&amp;"/"&amp;YEAR(R3937)</f>
        <v>1/1900</v>
      </c>
      <c r="AP3937" s="45" t="e">
        <f>WEEKNUM(R3937)-WEEKNUM(EOMONTH(R3937,-1)+1)+1</f>
        <v>#NUM!</v>
      </c>
      <c r="AQ3937" s="45">
        <f>IF(AU3937="S",IF(Q3937="1. Aceitou o programa",R3937-B3937,0),0)</f>
        <v>0</v>
      </c>
      <c r="AR3937" s="45">
        <f>IF(AU3937="S",IF(AND(S3937&lt;&gt;"",R3937&lt;&gt;""),S3937-R3937,0),0)</f>
        <v>0</v>
      </c>
      <c r="AS3937" s="45">
        <f>IF(AU3937="S",IF(Q3937="1. Aceitou o programa",IF(OR(X3937="Não se Aplica",X3937=""),IF(OR(W3937="Não se Aplica",W3937=""),0,W3937-V3937),AVERAGE(X3937-W3937,W3937-V3937)),0),0)</f>
        <v>0</v>
      </c>
      <c r="AT3937" s="45">
        <f>IF(AU3937="S",IF(AND(Q3937="1. Aceitou o programa",AB3937="Realizada"),IFERROR(IF(AA3937="",0,AA3937-R3937),0),0),0)</f>
        <v>0</v>
      </c>
      <c r="AU3937" s="45" t="str">
        <f>_xlfn.XLOOKUP(U3937,'Lista Suspensa'!$AA$20:$AA$23,'Lista Suspensa'!$AB$20:$AB$23,"N/A")</f>
        <v>S</v>
      </c>
    </row>
    <row r="3938" spans="1:47" ht="12" customHeight="1" x14ac:dyDescent="0.3">
      <c r="A3938" s="87" t="s">
        <v>47</v>
      </c>
      <c r="B3938" s="88">
        <v>46104</v>
      </c>
      <c r="C3938" s="89" t="s">
        <v>48</v>
      </c>
      <c r="D3938" s="89" t="s">
        <v>49</v>
      </c>
      <c r="E3938" s="189">
        <v>93680958</v>
      </c>
      <c r="F3938" s="197" t="s">
        <v>9616</v>
      </c>
      <c r="G3938" s="90">
        <v>31306949866</v>
      </c>
      <c r="H3938" s="91">
        <v>29796</v>
      </c>
      <c r="I3938" s="89"/>
      <c r="J3938" s="89" t="s">
        <v>84</v>
      </c>
      <c r="K3938" s="89" t="s">
        <v>52</v>
      </c>
      <c r="L3938" s="89" t="s">
        <v>619</v>
      </c>
      <c r="M3938" s="89" t="s">
        <v>9617</v>
      </c>
      <c r="N3938" s="89" t="s">
        <v>137</v>
      </c>
      <c r="O3938" s="92" t="s">
        <v>9618</v>
      </c>
      <c r="P3938" s="93" t="s">
        <v>57</v>
      </c>
      <c r="Q3938" s="110" t="s">
        <v>5322</v>
      </c>
      <c r="R3938" s="94"/>
      <c r="S3938" s="95">
        <v>46168</v>
      </c>
      <c r="T3938" s="95" t="s">
        <v>5203</v>
      </c>
      <c r="U3938" s="95" t="s">
        <v>1125</v>
      </c>
      <c r="V3938" s="91">
        <v>46157</v>
      </c>
      <c r="W3938" s="91">
        <v>46164</v>
      </c>
      <c r="X3938" s="91">
        <v>46168</v>
      </c>
      <c r="Y3938" s="96"/>
      <c r="Z3938" s="89"/>
      <c r="AA3938" s="95"/>
      <c r="AB3938" s="89"/>
      <c r="AC3938" s="109"/>
      <c r="AD3938" s="89"/>
      <c r="AE3938" s="89"/>
      <c r="AF3938" s="191"/>
      <c r="AG3938" s="194"/>
      <c r="AH3938" s="193"/>
      <c r="AI3938" s="97"/>
      <c r="AJ3938" s="97"/>
      <c r="AK3938" s="97"/>
      <c r="AL3938" s="45" t="s">
        <v>67</v>
      </c>
      <c r="AM3938" s="160" t="str">
        <f>MONTH(B3938)&amp;"/"&amp;YEAR(B3938)</f>
        <v>3/2026</v>
      </c>
      <c r="AN3938" s="45">
        <f>WEEKNUM(B3938)-WEEKNUM(EOMONTH(B3938,-1)+1)+1</f>
        <v>4</v>
      </c>
      <c r="AO3938" s="45" t="str">
        <f>MONTH(R3938)&amp;"/"&amp;YEAR(R3938)</f>
        <v>1/1900</v>
      </c>
      <c r="AP3938" s="45" t="e">
        <f>WEEKNUM(R3938)-WEEKNUM(EOMONTH(R3938,-1)+1)+1</f>
        <v>#NUM!</v>
      </c>
      <c r="AQ3938" s="45">
        <f>IF(AU3938="S",IF(Q3938="1. Aceitou o programa",R3938-B3938,0),0)</f>
        <v>0</v>
      </c>
      <c r="AR3938" s="45">
        <f>IF(AU3938="S",IF(AND(S3938&lt;&gt;"",R3938&lt;&gt;""),S3938-R3938,0),0)</f>
        <v>0</v>
      </c>
      <c r="AS3938" s="45">
        <f>IF(AU3938="S",IF(Q3938="1. Aceitou o programa",IF(OR(X3938="Não se Aplica",X3938=""),IF(OR(W3938="Não se Aplica",W3938=""),0,W3938-V3938),AVERAGE(X3938-W3938,W3938-V3938)),0),0)</f>
        <v>0</v>
      </c>
      <c r="AT3938" s="45">
        <f>IF(AU3938="S",IF(AND(Q3938="1. Aceitou o programa",AB3938="Realizada"),IFERROR(IF(AA3938="",0,AA3938-R3938),0),0),0)</f>
        <v>0</v>
      </c>
      <c r="AU3938" s="45" t="str">
        <f>_xlfn.XLOOKUP(U3938,'Lista Suspensa'!$AA$20:$AA$23,'Lista Suspensa'!$AB$20:$AB$23,"N/A")</f>
        <v>S</v>
      </c>
    </row>
    <row r="3939" spans="1:47" ht="12" customHeight="1" x14ac:dyDescent="0.3">
      <c r="A3939" s="87" t="s">
        <v>47</v>
      </c>
      <c r="B3939" s="88">
        <v>46104</v>
      </c>
      <c r="C3939" s="89" t="s">
        <v>48</v>
      </c>
      <c r="D3939" s="89" t="s">
        <v>49</v>
      </c>
      <c r="E3939" s="189">
        <v>93680588</v>
      </c>
      <c r="F3939" s="197" t="s">
        <v>9619</v>
      </c>
      <c r="G3939" s="90">
        <v>39179484867</v>
      </c>
      <c r="H3939" s="91">
        <v>33312</v>
      </c>
      <c r="I3939" s="89"/>
      <c r="J3939" s="89" t="s">
        <v>84</v>
      </c>
      <c r="K3939" s="89" t="s">
        <v>52</v>
      </c>
      <c r="L3939" s="89" t="s">
        <v>4843</v>
      </c>
      <c r="M3939" s="89" t="s">
        <v>9620</v>
      </c>
      <c r="N3939" s="89" t="s">
        <v>137</v>
      </c>
      <c r="O3939" s="92" t="s">
        <v>9621</v>
      </c>
      <c r="P3939" s="93" t="s">
        <v>57</v>
      </c>
      <c r="Q3939" s="110" t="s">
        <v>5322</v>
      </c>
      <c r="R3939" s="94"/>
      <c r="S3939" s="95">
        <v>46168</v>
      </c>
      <c r="T3939" s="95" t="s">
        <v>5203</v>
      </c>
      <c r="U3939" s="95" t="s">
        <v>1125</v>
      </c>
      <c r="V3939" s="91">
        <v>46157</v>
      </c>
      <c r="W3939" s="91">
        <v>46164</v>
      </c>
      <c r="X3939" s="91">
        <v>46168</v>
      </c>
      <c r="Y3939" s="96"/>
      <c r="Z3939" s="89"/>
      <c r="AA3939" s="95"/>
      <c r="AB3939" s="89"/>
      <c r="AC3939" s="109"/>
      <c r="AD3939" s="89"/>
      <c r="AE3939" s="89"/>
      <c r="AF3939" s="191"/>
      <c r="AG3939" s="194"/>
      <c r="AH3939" s="193"/>
      <c r="AI3939" s="97"/>
      <c r="AJ3939" s="97"/>
      <c r="AK3939" s="97"/>
      <c r="AL3939" s="45" t="s">
        <v>67</v>
      </c>
      <c r="AM3939" s="160" t="str">
        <f>MONTH(B3939)&amp;"/"&amp;YEAR(B3939)</f>
        <v>3/2026</v>
      </c>
      <c r="AN3939" s="45">
        <f>WEEKNUM(B3939)-WEEKNUM(EOMONTH(B3939,-1)+1)+1</f>
        <v>4</v>
      </c>
      <c r="AO3939" s="45" t="str">
        <f>MONTH(R3939)&amp;"/"&amp;YEAR(R3939)</f>
        <v>1/1900</v>
      </c>
      <c r="AP3939" s="45" t="e">
        <f>WEEKNUM(R3939)-WEEKNUM(EOMONTH(R3939,-1)+1)+1</f>
        <v>#NUM!</v>
      </c>
      <c r="AQ3939" s="45">
        <f>IF(AU3939="S",IF(Q3939="1. Aceitou o programa",R3939-B3939,0),0)</f>
        <v>0</v>
      </c>
      <c r="AR3939" s="45">
        <f>IF(AU3939="S",IF(AND(S3939&lt;&gt;"",R3939&lt;&gt;""),S3939-R3939,0),0)</f>
        <v>0</v>
      </c>
      <c r="AS3939" s="45">
        <f>IF(AU3939="S",IF(Q3939="1. Aceitou o programa",IF(OR(X3939="Não se Aplica",X3939=""),IF(OR(W3939="Não se Aplica",W3939=""),0,W3939-V3939),AVERAGE(X3939-W3939,W3939-V3939)),0),0)</f>
        <v>0</v>
      </c>
      <c r="AT3939" s="45">
        <f>IF(AU3939="S",IF(AND(Q3939="1. Aceitou o programa",AB3939="Realizada"),IFERROR(IF(AA3939="",0,AA3939-R3939),0),0),0)</f>
        <v>0</v>
      </c>
      <c r="AU3939" s="45" t="str">
        <f>_xlfn.XLOOKUP(U3939,'Lista Suspensa'!$AA$20:$AA$23,'Lista Suspensa'!$AB$20:$AB$23,"N/A")</f>
        <v>S</v>
      </c>
    </row>
    <row r="3940" spans="1:47" ht="12" customHeight="1" x14ac:dyDescent="0.3">
      <c r="A3940" s="87" t="s">
        <v>47</v>
      </c>
      <c r="B3940" s="88">
        <v>46104</v>
      </c>
      <c r="C3940" s="89" t="s">
        <v>48</v>
      </c>
      <c r="D3940" s="89" t="s">
        <v>49</v>
      </c>
      <c r="E3940" s="189">
        <v>93653954</v>
      </c>
      <c r="F3940" s="197" t="s">
        <v>9622</v>
      </c>
      <c r="G3940" s="90">
        <v>3690518822</v>
      </c>
      <c r="H3940" s="91">
        <v>21100</v>
      </c>
      <c r="I3940" s="89"/>
      <c r="J3940" s="89" t="s">
        <v>51</v>
      </c>
      <c r="K3940" s="89" t="s">
        <v>52</v>
      </c>
      <c r="L3940" s="89" t="s">
        <v>85</v>
      </c>
      <c r="M3940" s="89" t="s">
        <v>9623</v>
      </c>
      <c r="N3940" s="89" t="s">
        <v>150</v>
      </c>
      <c r="O3940" s="92" t="s">
        <v>9624</v>
      </c>
      <c r="P3940" s="93" t="s">
        <v>57</v>
      </c>
      <c r="Q3940" s="110" t="s">
        <v>5322</v>
      </c>
      <c r="R3940" s="94"/>
      <c r="S3940" s="95">
        <v>46168</v>
      </c>
      <c r="T3940" s="95" t="s">
        <v>5203</v>
      </c>
      <c r="U3940" s="95" t="s">
        <v>1125</v>
      </c>
      <c r="V3940" s="91">
        <v>46157</v>
      </c>
      <c r="W3940" s="91">
        <v>46164</v>
      </c>
      <c r="X3940" s="91">
        <v>46168</v>
      </c>
      <c r="Y3940" s="96"/>
      <c r="Z3940" s="89"/>
      <c r="AA3940" s="95"/>
      <c r="AB3940" s="89"/>
      <c r="AC3940" s="109"/>
      <c r="AD3940" s="89"/>
      <c r="AE3940" s="89"/>
      <c r="AF3940" s="191"/>
      <c r="AG3940" s="194"/>
      <c r="AH3940" s="193"/>
      <c r="AI3940" s="97"/>
      <c r="AJ3940" s="97"/>
      <c r="AK3940" s="97"/>
      <c r="AL3940" s="45" t="s">
        <v>67</v>
      </c>
      <c r="AM3940" s="160" t="str">
        <f>MONTH(B3940)&amp;"/"&amp;YEAR(B3940)</f>
        <v>3/2026</v>
      </c>
      <c r="AN3940" s="45">
        <f>WEEKNUM(B3940)-WEEKNUM(EOMONTH(B3940,-1)+1)+1</f>
        <v>4</v>
      </c>
      <c r="AO3940" s="45" t="str">
        <f>MONTH(R3940)&amp;"/"&amp;YEAR(R3940)</f>
        <v>1/1900</v>
      </c>
      <c r="AP3940" s="45" t="e">
        <f>WEEKNUM(R3940)-WEEKNUM(EOMONTH(R3940,-1)+1)+1</f>
        <v>#NUM!</v>
      </c>
      <c r="AQ3940" s="45">
        <f>IF(AU3940="S",IF(Q3940="1. Aceitou o programa",R3940-B3940,0),0)</f>
        <v>0</v>
      </c>
      <c r="AR3940" s="45">
        <f>IF(AU3940="S",IF(AND(S3940&lt;&gt;"",R3940&lt;&gt;""),S3940-R3940,0),0)</f>
        <v>0</v>
      </c>
      <c r="AS3940" s="45">
        <f>IF(AU3940="S",IF(Q3940="1. Aceitou o programa",IF(OR(X3940="Não se Aplica",X3940=""),IF(OR(W3940="Não se Aplica",W3940=""),0,W3940-V3940),AVERAGE(X3940-W3940,W3940-V3940)),0),0)</f>
        <v>0</v>
      </c>
      <c r="AT3940" s="45">
        <f>IF(AU3940="S",IF(AND(Q3940="1. Aceitou o programa",AB3940="Realizada"),IFERROR(IF(AA3940="",0,AA3940-R3940),0),0),0)</f>
        <v>0</v>
      </c>
      <c r="AU3940" s="45" t="str">
        <f>_xlfn.XLOOKUP(U3940,'Lista Suspensa'!$AA$20:$AA$23,'Lista Suspensa'!$AB$20:$AB$23,"N/A")</f>
        <v>S</v>
      </c>
    </row>
    <row r="3941" spans="1:47" ht="12" customHeight="1" x14ac:dyDescent="0.3">
      <c r="A3941" s="87" t="s">
        <v>47</v>
      </c>
      <c r="B3941" s="88">
        <v>46104</v>
      </c>
      <c r="C3941" s="89" t="s">
        <v>48</v>
      </c>
      <c r="D3941" s="89" t="s">
        <v>49</v>
      </c>
      <c r="E3941" s="189">
        <v>93654181</v>
      </c>
      <c r="F3941" s="197" t="s">
        <v>9625</v>
      </c>
      <c r="G3941" s="90">
        <v>25929322830</v>
      </c>
      <c r="H3941" s="91">
        <v>27993</v>
      </c>
      <c r="I3941" s="89"/>
      <c r="J3941" s="89" t="s">
        <v>51</v>
      </c>
      <c r="K3941" s="89" t="s">
        <v>52</v>
      </c>
      <c r="L3941" s="89" t="s">
        <v>85</v>
      </c>
      <c r="M3941" s="89" t="s">
        <v>1539</v>
      </c>
      <c r="N3941" s="89" t="s">
        <v>150</v>
      </c>
      <c r="O3941" s="92" t="s">
        <v>9626</v>
      </c>
      <c r="P3941" s="93" t="s">
        <v>57</v>
      </c>
      <c r="Q3941" s="110" t="s">
        <v>5322</v>
      </c>
      <c r="R3941" s="94"/>
      <c r="S3941" s="95">
        <v>46168</v>
      </c>
      <c r="T3941" s="95" t="s">
        <v>5203</v>
      </c>
      <c r="U3941" s="95" t="s">
        <v>1125</v>
      </c>
      <c r="V3941" s="91">
        <v>46157</v>
      </c>
      <c r="W3941" s="91">
        <v>46164</v>
      </c>
      <c r="X3941" s="91">
        <v>46168</v>
      </c>
      <c r="Y3941" s="96"/>
      <c r="Z3941" s="89"/>
      <c r="AA3941" s="95"/>
      <c r="AB3941" s="89"/>
      <c r="AC3941" s="109"/>
      <c r="AD3941" s="89"/>
      <c r="AE3941" s="89"/>
      <c r="AF3941" s="191"/>
      <c r="AG3941" s="194"/>
      <c r="AH3941" s="193"/>
      <c r="AI3941" s="97"/>
      <c r="AJ3941" s="97"/>
      <c r="AK3941" s="97"/>
      <c r="AL3941" s="45" t="s">
        <v>67</v>
      </c>
      <c r="AM3941" s="160" t="str">
        <f>MONTH(B3941)&amp;"/"&amp;YEAR(B3941)</f>
        <v>3/2026</v>
      </c>
      <c r="AN3941" s="45">
        <f>WEEKNUM(B3941)-WEEKNUM(EOMONTH(B3941,-1)+1)+1</f>
        <v>4</v>
      </c>
      <c r="AO3941" s="45" t="str">
        <f>MONTH(R3941)&amp;"/"&amp;YEAR(R3941)</f>
        <v>1/1900</v>
      </c>
      <c r="AP3941" s="45" t="e">
        <f>WEEKNUM(R3941)-WEEKNUM(EOMONTH(R3941,-1)+1)+1</f>
        <v>#NUM!</v>
      </c>
      <c r="AQ3941" s="45">
        <f>IF(AU3941="S",IF(Q3941="1. Aceitou o programa",R3941-B3941,0),0)</f>
        <v>0</v>
      </c>
      <c r="AR3941" s="45">
        <f>IF(AU3941="S",IF(AND(S3941&lt;&gt;"",R3941&lt;&gt;""),S3941-R3941,0),0)</f>
        <v>0</v>
      </c>
      <c r="AS3941" s="45">
        <f>IF(AU3941="S",IF(Q3941="1. Aceitou o programa",IF(OR(X3941="Não se Aplica",X3941=""),IF(OR(W3941="Não se Aplica",W3941=""),0,W3941-V3941),AVERAGE(X3941-W3941,W3941-V3941)),0),0)</f>
        <v>0</v>
      </c>
      <c r="AT3941" s="45">
        <f>IF(AU3941="S",IF(AND(Q3941="1. Aceitou o programa",AB3941="Realizada"),IFERROR(IF(AA3941="",0,AA3941-R3941),0),0),0)</f>
        <v>0</v>
      </c>
      <c r="AU3941" s="45" t="str">
        <f>_xlfn.XLOOKUP(U3941,'Lista Suspensa'!$AA$20:$AA$23,'Lista Suspensa'!$AB$20:$AB$23,"N/A")</f>
        <v>S</v>
      </c>
    </row>
    <row r="3942" spans="1:47" ht="12" customHeight="1" x14ac:dyDescent="0.3">
      <c r="A3942" s="87" t="s">
        <v>47</v>
      </c>
      <c r="B3942" s="88">
        <v>46104</v>
      </c>
      <c r="C3942" s="89" t="s">
        <v>48</v>
      </c>
      <c r="D3942" s="89" t="s">
        <v>49</v>
      </c>
      <c r="E3942" s="189">
        <v>93663066</v>
      </c>
      <c r="F3942" s="197" t="s">
        <v>9627</v>
      </c>
      <c r="G3942" s="90">
        <v>21960087886</v>
      </c>
      <c r="H3942" s="91">
        <v>28825</v>
      </c>
      <c r="I3942" s="89"/>
      <c r="J3942" s="89" t="s">
        <v>51</v>
      </c>
      <c r="K3942" s="89" t="s">
        <v>52</v>
      </c>
      <c r="L3942" s="89" t="s">
        <v>85</v>
      </c>
      <c r="M3942" s="89" t="s">
        <v>328</v>
      </c>
      <c r="N3942" s="89" t="s">
        <v>150</v>
      </c>
      <c r="O3942" s="92" t="s">
        <v>9628</v>
      </c>
      <c r="P3942" s="93" t="s">
        <v>57</v>
      </c>
      <c r="Q3942" s="110" t="s">
        <v>5322</v>
      </c>
      <c r="R3942" s="94"/>
      <c r="S3942" s="95">
        <v>46168</v>
      </c>
      <c r="T3942" s="95" t="s">
        <v>5203</v>
      </c>
      <c r="U3942" s="95" t="s">
        <v>1125</v>
      </c>
      <c r="V3942" s="91">
        <v>46157</v>
      </c>
      <c r="W3942" s="91">
        <v>46164</v>
      </c>
      <c r="X3942" s="91">
        <v>46168</v>
      </c>
      <c r="Y3942" s="96"/>
      <c r="Z3942" s="89"/>
      <c r="AA3942" s="95"/>
      <c r="AB3942" s="89"/>
      <c r="AC3942" s="109"/>
      <c r="AD3942" s="89"/>
      <c r="AE3942" s="89"/>
      <c r="AF3942" s="191"/>
      <c r="AG3942" s="194"/>
      <c r="AH3942" s="193"/>
      <c r="AI3942" s="97"/>
      <c r="AJ3942" s="97"/>
      <c r="AK3942" s="97"/>
      <c r="AL3942" s="45" t="s">
        <v>67</v>
      </c>
      <c r="AM3942" s="160" t="str">
        <f>MONTH(B3942)&amp;"/"&amp;YEAR(B3942)</f>
        <v>3/2026</v>
      </c>
      <c r="AN3942" s="45">
        <f>WEEKNUM(B3942)-WEEKNUM(EOMONTH(B3942,-1)+1)+1</f>
        <v>4</v>
      </c>
      <c r="AO3942" s="45" t="str">
        <f>MONTH(R3942)&amp;"/"&amp;YEAR(R3942)</f>
        <v>1/1900</v>
      </c>
      <c r="AP3942" s="45" t="e">
        <f>WEEKNUM(R3942)-WEEKNUM(EOMONTH(R3942,-1)+1)+1</f>
        <v>#NUM!</v>
      </c>
      <c r="AQ3942" s="45">
        <f>IF(AU3942="S",IF(Q3942="1. Aceitou o programa",R3942-B3942,0),0)</f>
        <v>0</v>
      </c>
      <c r="AR3942" s="45">
        <f>IF(AU3942="S",IF(AND(S3942&lt;&gt;"",R3942&lt;&gt;""),S3942-R3942,0),0)</f>
        <v>0</v>
      </c>
      <c r="AS3942" s="45">
        <f>IF(AU3942="S",IF(Q3942="1. Aceitou o programa",IF(OR(X3942="Não se Aplica",X3942=""),IF(OR(W3942="Não se Aplica",W3942=""),0,W3942-V3942),AVERAGE(X3942-W3942,W3942-V3942)),0),0)</f>
        <v>0</v>
      </c>
      <c r="AT3942" s="45">
        <f>IF(AU3942="S",IF(AND(Q3942="1. Aceitou o programa",AB3942="Realizada"),IFERROR(IF(AA3942="",0,AA3942-R3942),0),0),0)</f>
        <v>0</v>
      </c>
      <c r="AU3942" s="45" t="str">
        <f>_xlfn.XLOOKUP(U3942,'Lista Suspensa'!$AA$20:$AA$23,'Lista Suspensa'!$AB$20:$AB$23,"N/A")</f>
        <v>S</v>
      </c>
    </row>
    <row r="3943" spans="1:47" ht="12" customHeight="1" x14ac:dyDescent="0.3">
      <c r="A3943" s="87" t="s">
        <v>47</v>
      </c>
      <c r="B3943" s="88">
        <v>46104</v>
      </c>
      <c r="C3943" s="89" t="s">
        <v>48</v>
      </c>
      <c r="D3943" s="89" t="s">
        <v>49</v>
      </c>
      <c r="E3943" s="189">
        <v>93663950</v>
      </c>
      <c r="F3943" s="197" t="s">
        <v>9629</v>
      </c>
      <c r="G3943" s="90">
        <v>16626565729</v>
      </c>
      <c r="H3943" s="91">
        <v>38982</v>
      </c>
      <c r="I3943" s="89"/>
      <c r="J3943" s="89" t="s">
        <v>51</v>
      </c>
      <c r="K3943" s="89" t="s">
        <v>76</v>
      </c>
      <c r="L3943" s="89" t="s">
        <v>95</v>
      </c>
      <c r="M3943" s="89" t="s">
        <v>823</v>
      </c>
      <c r="N3943" s="89" t="s">
        <v>331</v>
      </c>
      <c r="O3943" s="92" t="s">
        <v>9630</v>
      </c>
      <c r="P3943" s="93" t="s">
        <v>57</v>
      </c>
      <c r="Q3943" s="110" t="s">
        <v>5322</v>
      </c>
      <c r="R3943" s="94"/>
      <c r="S3943" s="95">
        <v>46168</v>
      </c>
      <c r="T3943" s="95" t="s">
        <v>5203</v>
      </c>
      <c r="U3943" s="95" t="s">
        <v>1125</v>
      </c>
      <c r="V3943" s="91">
        <v>46157</v>
      </c>
      <c r="W3943" s="91">
        <v>46164</v>
      </c>
      <c r="X3943" s="91">
        <v>46168</v>
      </c>
      <c r="Y3943" s="96"/>
      <c r="Z3943" s="89"/>
      <c r="AA3943" s="95"/>
      <c r="AB3943" s="89"/>
      <c r="AC3943" s="109"/>
      <c r="AD3943" s="89"/>
      <c r="AE3943" s="89"/>
      <c r="AF3943" s="191"/>
      <c r="AG3943" s="194"/>
      <c r="AH3943" s="193"/>
      <c r="AI3943" s="97"/>
      <c r="AJ3943" s="97"/>
      <c r="AK3943" s="97"/>
      <c r="AL3943" s="45" t="s">
        <v>67</v>
      </c>
      <c r="AM3943" s="160" t="str">
        <f>MONTH(B3943)&amp;"/"&amp;YEAR(B3943)</f>
        <v>3/2026</v>
      </c>
      <c r="AN3943" s="45">
        <f>WEEKNUM(B3943)-WEEKNUM(EOMONTH(B3943,-1)+1)+1</f>
        <v>4</v>
      </c>
      <c r="AO3943" s="45" t="str">
        <f>MONTH(R3943)&amp;"/"&amp;YEAR(R3943)</f>
        <v>1/1900</v>
      </c>
      <c r="AP3943" s="45" t="e">
        <f>WEEKNUM(R3943)-WEEKNUM(EOMONTH(R3943,-1)+1)+1</f>
        <v>#NUM!</v>
      </c>
      <c r="AQ3943" s="45">
        <f>IF(AU3943="S",IF(Q3943="1. Aceitou o programa",R3943-B3943,0),0)</f>
        <v>0</v>
      </c>
      <c r="AR3943" s="45">
        <f>IF(AU3943="S",IF(AND(S3943&lt;&gt;"",R3943&lt;&gt;""),S3943-R3943,0),0)</f>
        <v>0</v>
      </c>
      <c r="AS3943" s="45">
        <f>IF(AU3943="S",IF(Q3943="1. Aceitou o programa",IF(OR(X3943="Não se Aplica",X3943=""),IF(OR(W3943="Não se Aplica",W3943=""),0,W3943-V3943),AVERAGE(X3943-W3943,W3943-V3943)),0),0)</f>
        <v>0</v>
      </c>
      <c r="AT3943" s="45">
        <f>IF(AU3943="S",IF(AND(Q3943="1. Aceitou o programa",AB3943="Realizada"),IFERROR(IF(AA3943="",0,AA3943-R3943),0),0),0)</f>
        <v>0</v>
      </c>
      <c r="AU3943" s="45" t="str">
        <f>_xlfn.XLOOKUP(U3943,'Lista Suspensa'!$AA$20:$AA$23,'Lista Suspensa'!$AB$20:$AB$23,"N/A")</f>
        <v>S</v>
      </c>
    </row>
    <row r="3944" spans="1:47" ht="12" customHeight="1" x14ac:dyDescent="0.3">
      <c r="A3944" s="87" t="s">
        <v>47</v>
      </c>
      <c r="B3944" s="88">
        <v>46104</v>
      </c>
      <c r="C3944" s="89" t="s">
        <v>48</v>
      </c>
      <c r="D3944" s="89" t="s">
        <v>49</v>
      </c>
      <c r="E3944" s="189">
        <v>93663949</v>
      </c>
      <c r="F3944" s="197" t="s">
        <v>9631</v>
      </c>
      <c r="G3944" s="90">
        <v>5277877797</v>
      </c>
      <c r="H3944" s="91">
        <v>26871</v>
      </c>
      <c r="I3944" s="89"/>
      <c r="J3944" s="89" t="s">
        <v>51</v>
      </c>
      <c r="K3944" s="89" t="s">
        <v>76</v>
      </c>
      <c r="L3944" s="89" t="s">
        <v>95</v>
      </c>
      <c r="M3944" s="89" t="s">
        <v>823</v>
      </c>
      <c r="N3944" s="89" t="s">
        <v>331</v>
      </c>
      <c r="O3944" s="92" t="s">
        <v>9632</v>
      </c>
      <c r="P3944" s="93" t="s">
        <v>57</v>
      </c>
      <c r="Q3944" s="110" t="s">
        <v>5322</v>
      </c>
      <c r="R3944" s="94"/>
      <c r="S3944" s="95">
        <v>46168</v>
      </c>
      <c r="T3944" s="95" t="s">
        <v>5203</v>
      </c>
      <c r="U3944" s="95" t="s">
        <v>1125</v>
      </c>
      <c r="V3944" s="91">
        <v>46157</v>
      </c>
      <c r="W3944" s="91">
        <v>46164</v>
      </c>
      <c r="X3944" s="91">
        <v>46168</v>
      </c>
      <c r="Y3944" s="96"/>
      <c r="Z3944" s="89"/>
      <c r="AA3944" s="95"/>
      <c r="AB3944" s="89"/>
      <c r="AC3944" s="109"/>
      <c r="AD3944" s="89"/>
      <c r="AE3944" s="89"/>
      <c r="AF3944" s="191"/>
      <c r="AG3944" s="194"/>
      <c r="AH3944" s="193"/>
      <c r="AI3944" s="97"/>
      <c r="AJ3944" s="97"/>
      <c r="AK3944" s="97"/>
      <c r="AL3944" s="45" t="s">
        <v>67</v>
      </c>
      <c r="AM3944" s="160" t="str">
        <f>MONTH(B3944)&amp;"/"&amp;YEAR(B3944)</f>
        <v>3/2026</v>
      </c>
      <c r="AN3944" s="45">
        <f>WEEKNUM(B3944)-WEEKNUM(EOMONTH(B3944,-1)+1)+1</f>
        <v>4</v>
      </c>
      <c r="AO3944" s="45" t="str">
        <f>MONTH(R3944)&amp;"/"&amp;YEAR(R3944)</f>
        <v>1/1900</v>
      </c>
      <c r="AP3944" s="45" t="e">
        <f>WEEKNUM(R3944)-WEEKNUM(EOMONTH(R3944,-1)+1)+1</f>
        <v>#NUM!</v>
      </c>
      <c r="AQ3944" s="45">
        <f>IF(AU3944="S",IF(Q3944="1. Aceitou o programa",R3944-B3944,0),0)</f>
        <v>0</v>
      </c>
      <c r="AR3944" s="45">
        <f>IF(AU3944="S",IF(AND(S3944&lt;&gt;"",R3944&lt;&gt;""),S3944-R3944,0),0)</f>
        <v>0</v>
      </c>
      <c r="AS3944" s="45">
        <f>IF(AU3944="S",IF(Q3944="1. Aceitou o programa",IF(OR(X3944="Não se Aplica",X3944=""),IF(OR(W3944="Não se Aplica",W3944=""),0,W3944-V3944),AVERAGE(X3944-W3944,W3944-V3944)),0),0)</f>
        <v>0</v>
      </c>
      <c r="AT3944" s="45">
        <f>IF(AU3944="S",IF(AND(Q3944="1. Aceitou o programa",AB3944="Realizada"),IFERROR(IF(AA3944="",0,AA3944-R3944),0),0),0)</f>
        <v>0</v>
      </c>
      <c r="AU3944" s="45" t="str">
        <f>_xlfn.XLOOKUP(U3944,'Lista Suspensa'!$AA$20:$AA$23,'Lista Suspensa'!$AB$20:$AB$23,"N/A")</f>
        <v>S</v>
      </c>
    </row>
    <row r="3945" spans="1:47" ht="12" customHeight="1" x14ac:dyDescent="0.3">
      <c r="A3945" s="87" t="s">
        <v>47</v>
      </c>
      <c r="B3945" s="88">
        <v>46104</v>
      </c>
      <c r="C3945" s="89" t="s">
        <v>48</v>
      </c>
      <c r="D3945" s="89" t="s">
        <v>49</v>
      </c>
      <c r="E3945" s="189">
        <v>86317312</v>
      </c>
      <c r="F3945" s="197" t="s">
        <v>9633</v>
      </c>
      <c r="G3945" s="90">
        <v>33980719880</v>
      </c>
      <c r="H3945" s="91">
        <v>31294</v>
      </c>
      <c r="I3945" s="89"/>
      <c r="J3945" s="89" t="s">
        <v>84</v>
      </c>
      <c r="K3945" s="89" t="s">
        <v>52</v>
      </c>
      <c r="L3945" s="89" t="s">
        <v>1483</v>
      </c>
      <c r="M3945" s="89" t="s">
        <v>9634</v>
      </c>
      <c r="N3945" s="89" t="s">
        <v>137</v>
      </c>
      <c r="O3945" s="92" t="s">
        <v>9635</v>
      </c>
      <c r="P3945" s="93" t="s">
        <v>57</v>
      </c>
      <c r="Q3945" s="110" t="s">
        <v>5322</v>
      </c>
      <c r="R3945" s="94"/>
      <c r="S3945" s="95">
        <v>46168</v>
      </c>
      <c r="T3945" s="95" t="s">
        <v>5203</v>
      </c>
      <c r="U3945" s="95" t="s">
        <v>1125</v>
      </c>
      <c r="V3945" s="91">
        <v>46156</v>
      </c>
      <c r="W3945" s="91">
        <v>46161</v>
      </c>
      <c r="X3945" s="91">
        <v>46168</v>
      </c>
      <c r="Y3945" s="96" t="s">
        <v>5548</v>
      </c>
      <c r="Z3945" s="89"/>
      <c r="AA3945" s="95"/>
      <c r="AB3945" s="89"/>
      <c r="AC3945" s="109"/>
      <c r="AD3945" s="89"/>
      <c r="AE3945" s="89"/>
      <c r="AF3945" s="191"/>
      <c r="AG3945" s="194"/>
      <c r="AH3945" s="193"/>
      <c r="AI3945" s="97"/>
      <c r="AJ3945" s="97"/>
      <c r="AK3945" s="97"/>
      <c r="AL3945" s="45" t="s">
        <v>67</v>
      </c>
      <c r="AM3945" s="160" t="str">
        <f>MONTH(B3945)&amp;"/"&amp;YEAR(B3945)</f>
        <v>3/2026</v>
      </c>
      <c r="AN3945" s="45">
        <f>WEEKNUM(B3945)-WEEKNUM(EOMONTH(B3945,-1)+1)+1</f>
        <v>4</v>
      </c>
      <c r="AO3945" s="45" t="str">
        <f>MONTH(R3945)&amp;"/"&amp;YEAR(R3945)</f>
        <v>1/1900</v>
      </c>
      <c r="AP3945" s="45" t="e">
        <f>WEEKNUM(R3945)-WEEKNUM(EOMONTH(R3945,-1)+1)+1</f>
        <v>#NUM!</v>
      </c>
      <c r="AQ3945" s="45">
        <f>IF(AU3945="S",IF(Q3945="1. Aceitou o programa",R3945-B3945,0),0)</f>
        <v>0</v>
      </c>
      <c r="AR3945" s="45">
        <f>IF(AU3945="S",IF(AND(S3945&lt;&gt;"",R3945&lt;&gt;""),S3945-R3945,0),0)</f>
        <v>0</v>
      </c>
      <c r="AS3945" s="45">
        <f>IF(AU3945="S",IF(Q3945="1. Aceitou o programa",IF(OR(X3945="Não se Aplica",X3945=""),IF(OR(W3945="Não se Aplica",W3945=""),0,W3945-V3945),AVERAGE(X3945-W3945,W3945-V3945)),0),0)</f>
        <v>0</v>
      </c>
      <c r="AT3945" s="45">
        <f>IF(AU3945="S",IF(AND(Q3945="1. Aceitou o programa",AB3945="Realizada"),IFERROR(IF(AA3945="",0,AA3945-R3945),0),0),0)</f>
        <v>0</v>
      </c>
      <c r="AU3945" s="45" t="str">
        <f>_xlfn.XLOOKUP(U3945,'Lista Suspensa'!$AA$20:$AA$23,'Lista Suspensa'!$AB$20:$AB$23,"N/A")</f>
        <v>S</v>
      </c>
    </row>
    <row r="3946" spans="1:47" ht="12" customHeight="1" x14ac:dyDescent="0.3">
      <c r="A3946" s="87" t="s">
        <v>47</v>
      </c>
      <c r="B3946" s="88">
        <v>46104</v>
      </c>
      <c r="C3946" s="89" t="s">
        <v>48</v>
      </c>
      <c r="D3946" s="89" t="s">
        <v>49</v>
      </c>
      <c r="E3946" s="189">
        <v>93779541</v>
      </c>
      <c r="F3946" s="197" t="s">
        <v>9636</v>
      </c>
      <c r="G3946" s="90">
        <v>36935636833</v>
      </c>
      <c r="H3946" s="91">
        <v>32333</v>
      </c>
      <c r="I3946" s="89"/>
      <c r="J3946" s="89" t="s">
        <v>51</v>
      </c>
      <c r="K3946" s="89" t="s">
        <v>52</v>
      </c>
      <c r="L3946" s="89" t="s">
        <v>53</v>
      </c>
      <c r="M3946" s="89" t="s">
        <v>8676</v>
      </c>
      <c r="N3946" s="89" t="s">
        <v>150</v>
      </c>
      <c r="O3946" s="92" t="s">
        <v>9637</v>
      </c>
      <c r="P3946" s="93" t="s">
        <v>57</v>
      </c>
      <c r="Q3946" s="110" t="s">
        <v>5322</v>
      </c>
      <c r="R3946" s="94"/>
      <c r="S3946" s="95">
        <v>46168</v>
      </c>
      <c r="T3946" s="95" t="s">
        <v>5203</v>
      </c>
      <c r="U3946" s="95" t="s">
        <v>1125</v>
      </c>
      <c r="V3946" s="91">
        <v>46157</v>
      </c>
      <c r="W3946" s="91">
        <v>46164</v>
      </c>
      <c r="X3946" s="91">
        <v>46168</v>
      </c>
      <c r="Y3946" s="96"/>
      <c r="Z3946" s="89"/>
      <c r="AA3946" s="95"/>
      <c r="AB3946" s="89"/>
      <c r="AC3946" s="109"/>
      <c r="AD3946" s="89"/>
      <c r="AE3946" s="89"/>
      <c r="AF3946" s="191"/>
      <c r="AG3946" s="194"/>
      <c r="AH3946" s="193"/>
      <c r="AI3946" s="97"/>
      <c r="AJ3946" s="97"/>
      <c r="AK3946" s="97"/>
      <c r="AL3946" s="45" t="s">
        <v>67</v>
      </c>
      <c r="AM3946" s="160" t="str">
        <f>MONTH(B3946)&amp;"/"&amp;YEAR(B3946)</f>
        <v>3/2026</v>
      </c>
      <c r="AN3946" s="45">
        <f>WEEKNUM(B3946)-WEEKNUM(EOMONTH(B3946,-1)+1)+1</f>
        <v>4</v>
      </c>
      <c r="AO3946" s="45" t="str">
        <f>MONTH(R3946)&amp;"/"&amp;YEAR(R3946)</f>
        <v>1/1900</v>
      </c>
      <c r="AP3946" s="45" t="e">
        <f>WEEKNUM(R3946)-WEEKNUM(EOMONTH(R3946,-1)+1)+1</f>
        <v>#NUM!</v>
      </c>
      <c r="AQ3946" s="45">
        <f>IF(AU3946="S",IF(Q3946="1. Aceitou o programa",R3946-B3946,0),0)</f>
        <v>0</v>
      </c>
      <c r="AR3946" s="45">
        <f>IF(AU3946="S",IF(AND(S3946&lt;&gt;"",R3946&lt;&gt;""),S3946-R3946,0),0)</f>
        <v>0</v>
      </c>
      <c r="AS3946" s="45">
        <f>IF(AU3946="S",IF(Q3946="1. Aceitou o programa",IF(OR(X3946="Não se Aplica",X3946=""),IF(OR(W3946="Não se Aplica",W3946=""),0,W3946-V3946),AVERAGE(X3946-W3946,W3946-V3946)),0),0)</f>
        <v>0</v>
      </c>
      <c r="AT3946" s="45">
        <f>IF(AU3946="S",IF(AND(Q3946="1. Aceitou o programa",AB3946="Realizada"),IFERROR(IF(AA3946="",0,AA3946-R3946),0),0),0)</f>
        <v>0</v>
      </c>
      <c r="AU3946" s="45" t="str">
        <f>_xlfn.XLOOKUP(U3946,'Lista Suspensa'!$AA$20:$AA$23,'Lista Suspensa'!$AB$20:$AB$23,"N/A")</f>
        <v>S</v>
      </c>
    </row>
    <row r="3947" spans="1:47" ht="12" customHeight="1" x14ac:dyDescent="0.3">
      <c r="A3947" s="87" t="s">
        <v>47</v>
      </c>
      <c r="B3947" s="88">
        <v>46104</v>
      </c>
      <c r="C3947" s="89" t="s">
        <v>48</v>
      </c>
      <c r="D3947" s="89" t="s">
        <v>49</v>
      </c>
      <c r="E3947" s="189">
        <v>93807403</v>
      </c>
      <c r="F3947" s="197" t="s">
        <v>9638</v>
      </c>
      <c r="G3947" s="90">
        <v>11885714866</v>
      </c>
      <c r="H3947" s="91">
        <v>25691</v>
      </c>
      <c r="I3947" s="89"/>
      <c r="J3947" s="89" t="s">
        <v>51</v>
      </c>
      <c r="K3947" s="89" t="s">
        <v>52</v>
      </c>
      <c r="L3947" s="89" t="s">
        <v>85</v>
      </c>
      <c r="M3947" s="89" t="s">
        <v>1636</v>
      </c>
      <c r="N3947" s="89" t="s">
        <v>137</v>
      </c>
      <c r="O3947" s="92" t="s">
        <v>9639</v>
      </c>
      <c r="P3947" s="93" t="s">
        <v>57</v>
      </c>
      <c r="Q3947" s="110" t="s">
        <v>5322</v>
      </c>
      <c r="R3947" s="94"/>
      <c r="S3947" s="95">
        <v>46168</v>
      </c>
      <c r="T3947" s="95" t="s">
        <v>5203</v>
      </c>
      <c r="U3947" s="95" t="s">
        <v>1125</v>
      </c>
      <c r="V3947" s="91">
        <v>46157</v>
      </c>
      <c r="W3947" s="91">
        <v>46164</v>
      </c>
      <c r="X3947" s="91">
        <v>46168</v>
      </c>
      <c r="Y3947" s="96"/>
      <c r="Z3947" s="89"/>
      <c r="AA3947" s="95"/>
      <c r="AB3947" s="89"/>
      <c r="AC3947" s="109"/>
      <c r="AD3947" s="89"/>
      <c r="AE3947" s="89"/>
      <c r="AF3947" s="191"/>
      <c r="AG3947" s="194"/>
      <c r="AH3947" s="193"/>
      <c r="AI3947" s="97"/>
      <c r="AJ3947" s="97"/>
      <c r="AK3947" s="97"/>
      <c r="AL3947" s="45" t="s">
        <v>67</v>
      </c>
      <c r="AM3947" s="160" t="str">
        <f>MONTH(B3947)&amp;"/"&amp;YEAR(B3947)</f>
        <v>3/2026</v>
      </c>
      <c r="AN3947" s="45">
        <f>WEEKNUM(B3947)-WEEKNUM(EOMONTH(B3947,-1)+1)+1</f>
        <v>4</v>
      </c>
      <c r="AO3947" s="45" t="str">
        <f>MONTH(R3947)&amp;"/"&amp;YEAR(R3947)</f>
        <v>1/1900</v>
      </c>
      <c r="AP3947" s="45" t="e">
        <f>WEEKNUM(R3947)-WEEKNUM(EOMONTH(R3947,-1)+1)+1</f>
        <v>#NUM!</v>
      </c>
      <c r="AQ3947" s="45">
        <f>IF(AU3947="S",IF(Q3947="1. Aceitou o programa",R3947-B3947,0),0)</f>
        <v>0</v>
      </c>
      <c r="AR3947" s="45">
        <f>IF(AU3947="S",IF(AND(S3947&lt;&gt;"",R3947&lt;&gt;""),S3947-R3947,0),0)</f>
        <v>0</v>
      </c>
      <c r="AS3947" s="45">
        <f>IF(AU3947="S",IF(Q3947="1. Aceitou o programa",IF(OR(X3947="Não se Aplica",X3947=""),IF(OR(W3947="Não se Aplica",W3947=""),0,W3947-V3947),AVERAGE(X3947-W3947,W3947-V3947)),0),0)</f>
        <v>0</v>
      </c>
      <c r="AT3947" s="45">
        <f>IF(AU3947="S",IF(AND(Q3947="1. Aceitou o programa",AB3947="Realizada"),IFERROR(IF(AA3947="",0,AA3947-R3947),0),0),0)</f>
        <v>0</v>
      </c>
      <c r="AU3947" s="45" t="str">
        <f>_xlfn.XLOOKUP(U3947,'Lista Suspensa'!$AA$20:$AA$23,'Lista Suspensa'!$AB$20:$AB$23,"N/A")</f>
        <v>S</v>
      </c>
    </row>
    <row r="3948" spans="1:47" ht="12" customHeight="1" x14ac:dyDescent="0.3">
      <c r="A3948" s="87" t="s">
        <v>47</v>
      </c>
      <c r="B3948" s="88">
        <v>46104</v>
      </c>
      <c r="C3948" s="89" t="s">
        <v>48</v>
      </c>
      <c r="D3948" s="89" t="s">
        <v>49</v>
      </c>
      <c r="E3948" s="189">
        <v>93807458</v>
      </c>
      <c r="F3948" s="197" t="s">
        <v>9640</v>
      </c>
      <c r="G3948" s="90">
        <v>7835976730</v>
      </c>
      <c r="H3948" s="91">
        <v>28400</v>
      </c>
      <c r="I3948" s="89"/>
      <c r="J3948" s="89" t="s">
        <v>51</v>
      </c>
      <c r="K3948" s="89" t="s">
        <v>76</v>
      </c>
      <c r="L3948" s="89" t="s">
        <v>95</v>
      </c>
      <c r="M3948" s="89" t="s">
        <v>2928</v>
      </c>
      <c r="N3948" s="89" t="s">
        <v>344</v>
      </c>
      <c r="O3948" s="92" t="s">
        <v>9641</v>
      </c>
      <c r="P3948" s="93" t="s">
        <v>57</v>
      </c>
      <c r="Q3948" s="110" t="s">
        <v>5322</v>
      </c>
      <c r="R3948" s="94"/>
      <c r="S3948" s="95">
        <v>46168</v>
      </c>
      <c r="T3948" s="95" t="s">
        <v>5203</v>
      </c>
      <c r="U3948" s="95" t="s">
        <v>1125</v>
      </c>
      <c r="V3948" s="91">
        <v>46157</v>
      </c>
      <c r="W3948" s="91">
        <v>46164</v>
      </c>
      <c r="X3948" s="91">
        <v>46168</v>
      </c>
      <c r="Y3948" s="96"/>
      <c r="Z3948" s="89"/>
      <c r="AA3948" s="95"/>
      <c r="AB3948" s="89"/>
      <c r="AC3948" s="109"/>
      <c r="AD3948" s="89"/>
      <c r="AE3948" s="89"/>
      <c r="AF3948" s="191"/>
      <c r="AG3948" s="194"/>
      <c r="AH3948" s="193"/>
      <c r="AI3948" s="97"/>
      <c r="AJ3948" s="97"/>
      <c r="AK3948" s="97"/>
      <c r="AL3948" s="45" t="s">
        <v>67</v>
      </c>
      <c r="AM3948" s="160" t="str">
        <f>MONTH(B3948)&amp;"/"&amp;YEAR(B3948)</f>
        <v>3/2026</v>
      </c>
      <c r="AN3948" s="45">
        <f>WEEKNUM(B3948)-WEEKNUM(EOMONTH(B3948,-1)+1)+1</f>
        <v>4</v>
      </c>
      <c r="AO3948" s="45" t="str">
        <f>MONTH(R3948)&amp;"/"&amp;YEAR(R3948)</f>
        <v>1/1900</v>
      </c>
      <c r="AP3948" s="45" t="e">
        <f>WEEKNUM(R3948)-WEEKNUM(EOMONTH(R3948,-1)+1)+1</f>
        <v>#NUM!</v>
      </c>
      <c r="AQ3948" s="45">
        <f>IF(AU3948="S",IF(Q3948="1. Aceitou o programa",R3948-B3948,0),0)</f>
        <v>0</v>
      </c>
      <c r="AR3948" s="45">
        <f>IF(AU3948="S",IF(AND(S3948&lt;&gt;"",R3948&lt;&gt;""),S3948-R3948,0),0)</f>
        <v>0</v>
      </c>
      <c r="AS3948" s="45">
        <f>IF(AU3948="S",IF(Q3948="1. Aceitou o programa",IF(OR(X3948="Não se Aplica",X3948=""),IF(OR(W3948="Não se Aplica",W3948=""),0,W3948-V3948),AVERAGE(X3948-W3948,W3948-V3948)),0),0)</f>
        <v>0</v>
      </c>
      <c r="AT3948" s="45">
        <f>IF(AU3948="S",IF(AND(Q3948="1. Aceitou o programa",AB3948="Realizada"),IFERROR(IF(AA3948="",0,AA3948-R3948),0),0),0)</f>
        <v>0</v>
      </c>
      <c r="AU3948" s="45" t="str">
        <f>_xlfn.XLOOKUP(U3948,'Lista Suspensa'!$AA$20:$AA$23,'Lista Suspensa'!$AB$20:$AB$23,"N/A")</f>
        <v>S</v>
      </c>
    </row>
    <row r="3949" spans="1:47" ht="12" customHeight="1" x14ac:dyDescent="0.3">
      <c r="A3949" s="87" t="s">
        <v>47</v>
      </c>
      <c r="B3949" s="88">
        <v>46104</v>
      </c>
      <c r="C3949" s="89" t="s">
        <v>48</v>
      </c>
      <c r="D3949" s="89" t="s">
        <v>49</v>
      </c>
      <c r="E3949" s="189">
        <v>93814998</v>
      </c>
      <c r="F3949" s="197" t="s">
        <v>9642</v>
      </c>
      <c r="G3949" s="90">
        <v>26787001860</v>
      </c>
      <c r="H3949" s="91">
        <v>29078</v>
      </c>
      <c r="I3949" s="89"/>
      <c r="J3949" s="89" t="s">
        <v>51</v>
      </c>
      <c r="K3949" s="89" t="s">
        <v>52</v>
      </c>
      <c r="L3949" s="89" t="s">
        <v>85</v>
      </c>
      <c r="M3949" s="89" t="s">
        <v>9263</v>
      </c>
      <c r="N3949" s="89" t="s">
        <v>137</v>
      </c>
      <c r="O3949" s="92" t="s">
        <v>9643</v>
      </c>
      <c r="P3949" s="93" t="s">
        <v>57</v>
      </c>
      <c r="Q3949" s="110" t="s">
        <v>5322</v>
      </c>
      <c r="R3949" s="94"/>
      <c r="S3949" s="95">
        <v>46168</v>
      </c>
      <c r="T3949" s="95" t="s">
        <v>5203</v>
      </c>
      <c r="U3949" s="95" t="s">
        <v>1125</v>
      </c>
      <c r="V3949" s="91">
        <v>46157</v>
      </c>
      <c r="W3949" s="91">
        <v>46164</v>
      </c>
      <c r="X3949" s="91">
        <v>46168</v>
      </c>
      <c r="Y3949" s="96"/>
      <c r="Z3949" s="89"/>
      <c r="AA3949" s="95"/>
      <c r="AB3949" s="89"/>
      <c r="AC3949" s="109"/>
      <c r="AD3949" s="89"/>
      <c r="AE3949" s="89"/>
      <c r="AF3949" s="191"/>
      <c r="AG3949" s="194"/>
      <c r="AH3949" s="193"/>
      <c r="AI3949" s="97"/>
      <c r="AJ3949" s="97"/>
      <c r="AK3949" s="97"/>
      <c r="AL3949" s="45" t="s">
        <v>67</v>
      </c>
      <c r="AM3949" s="160" t="str">
        <f>MONTH(B3949)&amp;"/"&amp;YEAR(B3949)</f>
        <v>3/2026</v>
      </c>
      <c r="AN3949" s="45">
        <f>WEEKNUM(B3949)-WEEKNUM(EOMONTH(B3949,-1)+1)+1</f>
        <v>4</v>
      </c>
      <c r="AO3949" s="45" t="str">
        <f>MONTH(R3949)&amp;"/"&amp;YEAR(R3949)</f>
        <v>1/1900</v>
      </c>
      <c r="AP3949" s="45" t="e">
        <f>WEEKNUM(R3949)-WEEKNUM(EOMONTH(R3949,-1)+1)+1</f>
        <v>#NUM!</v>
      </c>
      <c r="AQ3949" s="45">
        <f>IF(AU3949="S",IF(Q3949="1. Aceitou o programa",R3949-B3949,0),0)</f>
        <v>0</v>
      </c>
      <c r="AR3949" s="45">
        <f>IF(AU3949="S",IF(AND(S3949&lt;&gt;"",R3949&lt;&gt;""),S3949-R3949,0),0)</f>
        <v>0</v>
      </c>
      <c r="AS3949" s="45">
        <f>IF(AU3949="S",IF(Q3949="1. Aceitou o programa",IF(OR(X3949="Não se Aplica",X3949=""),IF(OR(W3949="Não se Aplica",W3949=""),0,W3949-V3949),AVERAGE(X3949-W3949,W3949-V3949)),0),0)</f>
        <v>0</v>
      </c>
      <c r="AT3949" s="45">
        <f>IF(AU3949="S",IF(AND(Q3949="1. Aceitou o programa",AB3949="Realizada"),IFERROR(IF(AA3949="",0,AA3949-R3949),0),0),0)</f>
        <v>0</v>
      </c>
      <c r="AU3949" s="45" t="str">
        <f>_xlfn.XLOOKUP(U3949,'Lista Suspensa'!$AA$20:$AA$23,'Lista Suspensa'!$AB$20:$AB$23,"N/A")</f>
        <v>S</v>
      </c>
    </row>
    <row r="3950" spans="1:47" ht="12" customHeight="1" x14ac:dyDescent="0.3">
      <c r="A3950" s="87" t="s">
        <v>47</v>
      </c>
      <c r="B3950" s="88">
        <v>46104</v>
      </c>
      <c r="C3950" s="89" t="s">
        <v>48</v>
      </c>
      <c r="D3950" s="89" t="s">
        <v>49</v>
      </c>
      <c r="E3950" s="189">
        <v>93818742</v>
      </c>
      <c r="F3950" s="197" t="s">
        <v>9644</v>
      </c>
      <c r="G3950" s="90">
        <v>12808559755</v>
      </c>
      <c r="H3950" s="91">
        <v>33108</v>
      </c>
      <c r="I3950" s="89"/>
      <c r="J3950" s="89" t="s">
        <v>51</v>
      </c>
      <c r="K3950" s="89" t="s">
        <v>76</v>
      </c>
      <c r="L3950" s="89" t="s">
        <v>95</v>
      </c>
      <c r="M3950" s="89" t="s">
        <v>5849</v>
      </c>
      <c r="N3950" s="89" t="s">
        <v>344</v>
      </c>
      <c r="O3950" s="92" t="s">
        <v>9645</v>
      </c>
      <c r="P3950" s="93" t="s">
        <v>57</v>
      </c>
      <c r="Q3950" s="110" t="s">
        <v>5322</v>
      </c>
      <c r="R3950" s="94"/>
      <c r="S3950" s="95">
        <v>46168</v>
      </c>
      <c r="T3950" s="95" t="s">
        <v>5203</v>
      </c>
      <c r="U3950" s="95" t="s">
        <v>1125</v>
      </c>
      <c r="V3950" s="91">
        <v>46157</v>
      </c>
      <c r="W3950" s="91">
        <v>46164</v>
      </c>
      <c r="X3950" s="91">
        <v>46168</v>
      </c>
      <c r="Y3950" s="96"/>
      <c r="Z3950" s="89"/>
      <c r="AA3950" s="95"/>
      <c r="AB3950" s="89"/>
      <c r="AC3950" s="109"/>
      <c r="AD3950" s="89"/>
      <c r="AE3950" s="89"/>
      <c r="AF3950" s="191"/>
      <c r="AG3950" s="194"/>
      <c r="AH3950" s="193"/>
      <c r="AI3950" s="97"/>
      <c r="AJ3950" s="97"/>
      <c r="AK3950" s="97"/>
      <c r="AL3950" s="45" t="s">
        <v>67</v>
      </c>
      <c r="AM3950" s="160" t="str">
        <f>MONTH(B3950)&amp;"/"&amp;YEAR(B3950)</f>
        <v>3/2026</v>
      </c>
      <c r="AN3950" s="45">
        <f>WEEKNUM(B3950)-WEEKNUM(EOMONTH(B3950,-1)+1)+1</f>
        <v>4</v>
      </c>
      <c r="AO3950" s="45" t="str">
        <f>MONTH(R3950)&amp;"/"&amp;YEAR(R3950)</f>
        <v>1/1900</v>
      </c>
      <c r="AP3950" s="45" t="e">
        <f>WEEKNUM(R3950)-WEEKNUM(EOMONTH(R3950,-1)+1)+1</f>
        <v>#NUM!</v>
      </c>
      <c r="AQ3950" s="45">
        <f>IF(AU3950="S",IF(Q3950="1. Aceitou o programa",R3950-B3950,0),0)</f>
        <v>0</v>
      </c>
      <c r="AR3950" s="45">
        <f>IF(AU3950="S",IF(AND(S3950&lt;&gt;"",R3950&lt;&gt;""),S3950-R3950,0),0)</f>
        <v>0</v>
      </c>
      <c r="AS3950" s="45">
        <f>IF(AU3950="S",IF(Q3950="1. Aceitou o programa",IF(OR(X3950="Não se Aplica",X3950=""),IF(OR(W3950="Não se Aplica",W3950=""),0,W3950-V3950),AVERAGE(X3950-W3950,W3950-V3950)),0),0)</f>
        <v>0</v>
      </c>
      <c r="AT3950" s="45">
        <f>IF(AU3950="S",IF(AND(Q3950="1. Aceitou o programa",AB3950="Realizada"),IFERROR(IF(AA3950="",0,AA3950-R3950),0),0),0)</f>
        <v>0</v>
      </c>
      <c r="AU3950" s="45" t="str">
        <f>_xlfn.XLOOKUP(U3950,'Lista Suspensa'!$AA$20:$AA$23,'Lista Suspensa'!$AB$20:$AB$23,"N/A")</f>
        <v>S</v>
      </c>
    </row>
    <row r="3951" spans="1:47" ht="12" customHeight="1" x14ac:dyDescent="0.3">
      <c r="A3951" s="87" t="s">
        <v>47</v>
      </c>
      <c r="B3951" s="88">
        <v>46104</v>
      </c>
      <c r="C3951" s="89" t="s">
        <v>48</v>
      </c>
      <c r="D3951" s="89" t="s">
        <v>49</v>
      </c>
      <c r="E3951" s="189">
        <v>93816512</v>
      </c>
      <c r="F3951" s="197" t="s">
        <v>9646</v>
      </c>
      <c r="G3951" s="90">
        <v>15774688720</v>
      </c>
      <c r="H3951" s="91">
        <v>34251</v>
      </c>
      <c r="I3951" s="89"/>
      <c r="J3951" s="89" t="s">
        <v>51</v>
      </c>
      <c r="K3951" s="89" t="s">
        <v>52</v>
      </c>
      <c r="L3951" s="89" t="s">
        <v>85</v>
      </c>
      <c r="M3951" s="89" t="s">
        <v>1927</v>
      </c>
      <c r="N3951" s="89" t="s">
        <v>197</v>
      </c>
      <c r="O3951" s="92" t="s">
        <v>9647</v>
      </c>
      <c r="P3951" s="93" t="s">
        <v>57</v>
      </c>
      <c r="Q3951" s="110" t="s">
        <v>5322</v>
      </c>
      <c r="R3951" s="94"/>
      <c r="S3951" s="95">
        <v>46168</v>
      </c>
      <c r="T3951" s="95" t="s">
        <v>5203</v>
      </c>
      <c r="U3951" s="95" t="s">
        <v>1125</v>
      </c>
      <c r="V3951" s="91">
        <v>46157</v>
      </c>
      <c r="W3951" s="91">
        <v>46164</v>
      </c>
      <c r="X3951" s="91">
        <v>46168</v>
      </c>
      <c r="Y3951" s="96"/>
      <c r="Z3951" s="89"/>
      <c r="AA3951" s="95"/>
      <c r="AB3951" s="89"/>
      <c r="AC3951" s="109"/>
      <c r="AD3951" s="89"/>
      <c r="AE3951" s="89"/>
      <c r="AF3951" s="191"/>
      <c r="AG3951" s="194"/>
      <c r="AH3951" s="193"/>
      <c r="AI3951" s="97"/>
      <c r="AJ3951" s="97"/>
      <c r="AK3951" s="97"/>
      <c r="AL3951" s="45" t="s">
        <v>67</v>
      </c>
      <c r="AM3951" s="160" t="str">
        <f>MONTH(B3951)&amp;"/"&amp;YEAR(B3951)</f>
        <v>3/2026</v>
      </c>
      <c r="AN3951" s="45">
        <f>WEEKNUM(B3951)-WEEKNUM(EOMONTH(B3951,-1)+1)+1</f>
        <v>4</v>
      </c>
      <c r="AO3951" s="45" t="str">
        <f>MONTH(R3951)&amp;"/"&amp;YEAR(R3951)</f>
        <v>1/1900</v>
      </c>
      <c r="AP3951" s="45" t="e">
        <f>WEEKNUM(R3951)-WEEKNUM(EOMONTH(R3951,-1)+1)+1</f>
        <v>#NUM!</v>
      </c>
      <c r="AQ3951" s="45">
        <f>IF(AU3951="S",IF(Q3951="1. Aceitou o programa",R3951-B3951,0),0)</f>
        <v>0</v>
      </c>
      <c r="AR3951" s="45">
        <f>IF(AU3951="S",IF(AND(S3951&lt;&gt;"",R3951&lt;&gt;""),S3951-R3951,0),0)</f>
        <v>0</v>
      </c>
      <c r="AS3951" s="45">
        <f>IF(AU3951="S",IF(Q3951="1. Aceitou o programa",IF(OR(X3951="Não se Aplica",X3951=""),IF(OR(W3951="Não se Aplica",W3951=""),0,W3951-V3951),AVERAGE(X3951-W3951,W3951-V3951)),0),0)</f>
        <v>0</v>
      </c>
      <c r="AT3951" s="45">
        <f>IF(AU3951="S",IF(AND(Q3951="1. Aceitou o programa",AB3951="Realizada"),IFERROR(IF(AA3951="",0,AA3951-R3951),0),0),0)</f>
        <v>0</v>
      </c>
      <c r="AU3951" s="45" t="str">
        <f>_xlfn.XLOOKUP(U3951,'Lista Suspensa'!$AA$20:$AA$23,'Lista Suspensa'!$AB$20:$AB$23,"N/A")</f>
        <v>S</v>
      </c>
    </row>
    <row r="3952" spans="1:47" ht="12" customHeight="1" x14ac:dyDescent="0.3">
      <c r="A3952" s="87" t="s">
        <v>47</v>
      </c>
      <c r="B3952" s="88">
        <v>46104</v>
      </c>
      <c r="C3952" s="89" t="s">
        <v>48</v>
      </c>
      <c r="D3952" s="89" t="s">
        <v>49</v>
      </c>
      <c r="E3952" s="189">
        <v>93820831</v>
      </c>
      <c r="F3952" s="197" t="s">
        <v>9648</v>
      </c>
      <c r="G3952" s="90">
        <v>33945210836</v>
      </c>
      <c r="H3952" s="91">
        <v>31033</v>
      </c>
      <c r="I3952" s="89"/>
      <c r="J3952" s="89" t="s">
        <v>51</v>
      </c>
      <c r="K3952" s="89" t="s">
        <v>52</v>
      </c>
      <c r="L3952" s="89" t="s">
        <v>85</v>
      </c>
      <c r="M3952" s="89" t="s">
        <v>1977</v>
      </c>
      <c r="N3952" s="89" t="s">
        <v>137</v>
      </c>
      <c r="O3952" s="92" t="s">
        <v>9649</v>
      </c>
      <c r="P3952" s="93" t="s">
        <v>57</v>
      </c>
      <c r="Q3952" s="110" t="s">
        <v>5322</v>
      </c>
      <c r="R3952" s="94"/>
      <c r="S3952" s="95">
        <v>46168</v>
      </c>
      <c r="T3952" s="95" t="s">
        <v>5203</v>
      </c>
      <c r="U3952" s="95" t="s">
        <v>1125</v>
      </c>
      <c r="V3952" s="91">
        <v>46157</v>
      </c>
      <c r="W3952" s="91">
        <v>46164</v>
      </c>
      <c r="X3952" s="91">
        <v>46168</v>
      </c>
      <c r="Y3952" s="96"/>
      <c r="Z3952" s="89"/>
      <c r="AA3952" s="95"/>
      <c r="AB3952" s="89"/>
      <c r="AC3952" s="109"/>
      <c r="AD3952" s="89"/>
      <c r="AE3952" s="89"/>
      <c r="AF3952" s="191"/>
      <c r="AG3952" s="194"/>
      <c r="AH3952" s="193"/>
      <c r="AI3952" s="97"/>
      <c r="AJ3952" s="97"/>
      <c r="AK3952" s="97"/>
      <c r="AL3952" s="45" t="s">
        <v>67</v>
      </c>
      <c r="AM3952" s="160" t="str">
        <f>MONTH(B3952)&amp;"/"&amp;YEAR(B3952)</f>
        <v>3/2026</v>
      </c>
      <c r="AN3952" s="45">
        <f>WEEKNUM(B3952)-WEEKNUM(EOMONTH(B3952,-1)+1)+1</f>
        <v>4</v>
      </c>
      <c r="AO3952" s="45" t="str">
        <f>MONTH(R3952)&amp;"/"&amp;YEAR(R3952)</f>
        <v>1/1900</v>
      </c>
      <c r="AP3952" s="45" t="e">
        <f>WEEKNUM(R3952)-WEEKNUM(EOMONTH(R3952,-1)+1)+1</f>
        <v>#NUM!</v>
      </c>
      <c r="AQ3952" s="45">
        <f>IF(AU3952="S",IF(Q3952="1. Aceitou o programa",R3952-B3952,0),0)</f>
        <v>0</v>
      </c>
      <c r="AR3952" s="45">
        <f>IF(AU3952="S",IF(AND(S3952&lt;&gt;"",R3952&lt;&gt;""),S3952-R3952,0),0)</f>
        <v>0</v>
      </c>
      <c r="AS3952" s="45">
        <f>IF(AU3952="S",IF(Q3952="1. Aceitou o programa",IF(OR(X3952="Não se Aplica",X3952=""),IF(OR(W3952="Não se Aplica",W3952=""),0,W3952-V3952),AVERAGE(X3952-W3952,W3952-V3952)),0),0)</f>
        <v>0</v>
      </c>
      <c r="AT3952" s="45">
        <f>IF(AU3952="S",IF(AND(Q3952="1. Aceitou o programa",AB3952="Realizada"),IFERROR(IF(AA3952="",0,AA3952-R3952),0),0),0)</f>
        <v>0</v>
      </c>
      <c r="AU3952" s="45" t="str">
        <f>_xlfn.XLOOKUP(U3952,'Lista Suspensa'!$AA$20:$AA$23,'Lista Suspensa'!$AB$20:$AB$23,"N/A")</f>
        <v>S</v>
      </c>
    </row>
    <row r="3953" spans="1:47" ht="12" customHeight="1" x14ac:dyDescent="0.3">
      <c r="A3953" s="87" t="s">
        <v>47</v>
      </c>
      <c r="B3953" s="88">
        <v>46104</v>
      </c>
      <c r="C3953" s="89" t="s">
        <v>48</v>
      </c>
      <c r="D3953" s="89" t="s">
        <v>49</v>
      </c>
      <c r="E3953" s="189">
        <v>93803293</v>
      </c>
      <c r="F3953" s="197" t="s">
        <v>9650</v>
      </c>
      <c r="G3953" s="90">
        <v>35122061823</v>
      </c>
      <c r="H3953" s="91">
        <v>31988</v>
      </c>
      <c r="I3953" s="89"/>
      <c r="J3953" s="89" t="s">
        <v>84</v>
      </c>
      <c r="K3953" s="89" t="s">
        <v>52</v>
      </c>
      <c r="L3953" s="89" t="s">
        <v>85</v>
      </c>
      <c r="M3953" s="89" t="s">
        <v>652</v>
      </c>
      <c r="N3953" s="89" t="s">
        <v>137</v>
      </c>
      <c r="O3953" s="92" t="s">
        <v>9651</v>
      </c>
      <c r="P3953" s="93" t="s">
        <v>57</v>
      </c>
      <c r="Q3953" s="110" t="s">
        <v>5322</v>
      </c>
      <c r="R3953" s="94"/>
      <c r="S3953" s="95">
        <v>46168</v>
      </c>
      <c r="T3953" s="95" t="s">
        <v>5203</v>
      </c>
      <c r="U3953" s="95" t="s">
        <v>1125</v>
      </c>
      <c r="V3953" s="91">
        <v>46157</v>
      </c>
      <c r="W3953" s="91">
        <v>46164</v>
      </c>
      <c r="X3953" s="91">
        <v>46168</v>
      </c>
      <c r="Y3953" s="96"/>
      <c r="Z3953" s="89"/>
      <c r="AA3953" s="95"/>
      <c r="AB3953" s="89"/>
      <c r="AC3953" s="109"/>
      <c r="AD3953" s="89"/>
      <c r="AE3953" s="89"/>
      <c r="AF3953" s="191"/>
      <c r="AG3953" s="194"/>
      <c r="AH3953" s="193"/>
      <c r="AI3953" s="97"/>
      <c r="AJ3953" s="97"/>
      <c r="AK3953" s="97"/>
      <c r="AL3953" s="45" t="s">
        <v>67</v>
      </c>
      <c r="AM3953" s="160" t="str">
        <f>MONTH(B3953)&amp;"/"&amp;YEAR(B3953)</f>
        <v>3/2026</v>
      </c>
      <c r="AN3953" s="45">
        <f>WEEKNUM(B3953)-WEEKNUM(EOMONTH(B3953,-1)+1)+1</f>
        <v>4</v>
      </c>
      <c r="AO3953" s="45" t="str">
        <f>MONTH(R3953)&amp;"/"&amp;YEAR(R3953)</f>
        <v>1/1900</v>
      </c>
      <c r="AP3953" s="45" t="e">
        <f>WEEKNUM(R3953)-WEEKNUM(EOMONTH(R3953,-1)+1)+1</f>
        <v>#NUM!</v>
      </c>
      <c r="AQ3953" s="45">
        <f>IF(AU3953="S",IF(Q3953="1. Aceitou o programa",R3953-B3953,0),0)</f>
        <v>0</v>
      </c>
      <c r="AR3953" s="45">
        <f>IF(AU3953="S",IF(AND(S3953&lt;&gt;"",R3953&lt;&gt;""),S3953-R3953,0),0)</f>
        <v>0</v>
      </c>
      <c r="AS3953" s="45">
        <f>IF(AU3953="S",IF(Q3953="1. Aceitou o programa",IF(OR(X3953="Não se Aplica",X3953=""),IF(OR(W3953="Não se Aplica",W3953=""),0,W3953-V3953),AVERAGE(X3953-W3953,W3953-V3953)),0),0)</f>
        <v>0</v>
      </c>
      <c r="AT3953" s="45">
        <f>IF(AU3953="S",IF(AND(Q3953="1. Aceitou o programa",AB3953="Realizada"),IFERROR(IF(AA3953="",0,AA3953-R3953),0),0),0)</f>
        <v>0</v>
      </c>
      <c r="AU3953" s="45" t="str">
        <f>_xlfn.XLOOKUP(U3953,'Lista Suspensa'!$AA$20:$AA$23,'Lista Suspensa'!$AB$20:$AB$23,"N/A")</f>
        <v>S</v>
      </c>
    </row>
    <row r="3954" spans="1:47" ht="12" customHeight="1" x14ac:dyDescent="0.3">
      <c r="A3954" s="87" t="s">
        <v>47</v>
      </c>
      <c r="B3954" s="88">
        <v>46104</v>
      </c>
      <c r="C3954" s="89" t="s">
        <v>48</v>
      </c>
      <c r="D3954" s="89" t="s">
        <v>49</v>
      </c>
      <c r="E3954" s="189">
        <v>93824252</v>
      </c>
      <c r="F3954" s="197" t="s">
        <v>9652</v>
      </c>
      <c r="G3954" s="90">
        <v>49743421858</v>
      </c>
      <c r="H3954" s="91">
        <v>39357</v>
      </c>
      <c r="I3954" s="89"/>
      <c r="J3954" s="89" t="s">
        <v>51</v>
      </c>
      <c r="K3954" s="89" t="s">
        <v>52</v>
      </c>
      <c r="L3954" s="89" t="s">
        <v>85</v>
      </c>
      <c r="M3954" s="89" t="s">
        <v>1977</v>
      </c>
      <c r="N3954" s="89" t="s">
        <v>137</v>
      </c>
      <c r="O3954" s="92" t="s">
        <v>9649</v>
      </c>
      <c r="P3954" s="93" t="s">
        <v>57</v>
      </c>
      <c r="Q3954" s="110" t="s">
        <v>5322</v>
      </c>
      <c r="R3954" s="94"/>
      <c r="S3954" s="95">
        <v>46168</v>
      </c>
      <c r="T3954" s="95" t="s">
        <v>5203</v>
      </c>
      <c r="U3954" s="95" t="s">
        <v>1125</v>
      </c>
      <c r="V3954" s="91">
        <v>46157</v>
      </c>
      <c r="W3954" s="91">
        <v>46164</v>
      </c>
      <c r="X3954" s="91">
        <v>46168</v>
      </c>
      <c r="Y3954" s="96"/>
      <c r="Z3954" s="89"/>
      <c r="AA3954" s="95"/>
      <c r="AB3954" s="89"/>
      <c r="AC3954" s="109"/>
      <c r="AD3954" s="89"/>
      <c r="AE3954" s="89"/>
      <c r="AF3954" s="191"/>
      <c r="AG3954" s="194"/>
      <c r="AH3954" s="193"/>
      <c r="AI3954" s="97"/>
      <c r="AJ3954" s="97"/>
      <c r="AK3954" s="97"/>
      <c r="AL3954" s="45" t="s">
        <v>67</v>
      </c>
      <c r="AM3954" s="160" t="str">
        <f>MONTH(B3954)&amp;"/"&amp;YEAR(B3954)</f>
        <v>3/2026</v>
      </c>
      <c r="AN3954" s="45">
        <f>WEEKNUM(B3954)-WEEKNUM(EOMONTH(B3954,-1)+1)+1</f>
        <v>4</v>
      </c>
      <c r="AO3954" s="45" t="str">
        <f>MONTH(R3954)&amp;"/"&amp;YEAR(R3954)</f>
        <v>1/1900</v>
      </c>
      <c r="AP3954" s="45" t="e">
        <f>WEEKNUM(R3954)-WEEKNUM(EOMONTH(R3954,-1)+1)+1</f>
        <v>#NUM!</v>
      </c>
      <c r="AQ3954" s="45">
        <f>IF(AU3954="S",IF(Q3954="1. Aceitou o programa",R3954-B3954,0),0)</f>
        <v>0</v>
      </c>
      <c r="AR3954" s="45">
        <f>IF(AU3954="S",IF(AND(S3954&lt;&gt;"",R3954&lt;&gt;""),S3954-R3954,0),0)</f>
        <v>0</v>
      </c>
      <c r="AS3954" s="45">
        <f>IF(AU3954="S",IF(Q3954="1. Aceitou o programa",IF(OR(X3954="Não se Aplica",X3954=""),IF(OR(W3954="Não se Aplica",W3954=""),0,W3954-V3954),AVERAGE(X3954-W3954,W3954-V3954)),0),0)</f>
        <v>0</v>
      </c>
      <c r="AT3954" s="45">
        <f>IF(AU3954="S",IF(AND(Q3954="1. Aceitou o programa",AB3954="Realizada"),IFERROR(IF(AA3954="",0,AA3954-R3954),0),0),0)</f>
        <v>0</v>
      </c>
      <c r="AU3954" s="45" t="str">
        <f>_xlfn.XLOOKUP(U3954,'Lista Suspensa'!$AA$20:$AA$23,'Lista Suspensa'!$AB$20:$AB$23,"N/A")</f>
        <v>S</v>
      </c>
    </row>
    <row r="3955" spans="1:47" ht="12" customHeight="1" x14ac:dyDescent="0.3">
      <c r="A3955" s="87" t="s">
        <v>47</v>
      </c>
      <c r="B3955" s="88">
        <v>46104</v>
      </c>
      <c r="C3955" s="89" t="s">
        <v>48</v>
      </c>
      <c r="D3955" s="89" t="s">
        <v>49</v>
      </c>
      <c r="E3955" s="189">
        <v>95179550</v>
      </c>
      <c r="F3955" s="197" t="s">
        <v>9653</v>
      </c>
      <c r="G3955" s="90">
        <v>21134305761</v>
      </c>
      <c r="H3955" s="91">
        <v>39144</v>
      </c>
      <c r="I3955" s="89"/>
      <c r="J3955" s="89" t="s">
        <v>51</v>
      </c>
      <c r="K3955" s="89" t="s">
        <v>52</v>
      </c>
      <c r="L3955" s="89" t="s">
        <v>85</v>
      </c>
      <c r="M3955" s="89" t="s">
        <v>1927</v>
      </c>
      <c r="N3955" s="89" t="s">
        <v>344</v>
      </c>
      <c r="O3955" s="92" t="s">
        <v>9654</v>
      </c>
      <c r="P3955" s="93" t="s">
        <v>57</v>
      </c>
      <c r="Q3955" s="110" t="s">
        <v>5322</v>
      </c>
      <c r="R3955" s="94"/>
      <c r="S3955" s="95">
        <v>46168</v>
      </c>
      <c r="T3955" s="95" t="s">
        <v>5203</v>
      </c>
      <c r="U3955" s="95" t="s">
        <v>1125</v>
      </c>
      <c r="V3955" s="91">
        <v>46157</v>
      </c>
      <c r="W3955" s="91">
        <v>46164</v>
      </c>
      <c r="X3955" s="91">
        <v>46168</v>
      </c>
      <c r="Y3955" s="96"/>
      <c r="Z3955" s="89"/>
      <c r="AA3955" s="95"/>
      <c r="AB3955" s="89"/>
      <c r="AC3955" s="109"/>
      <c r="AD3955" s="89"/>
      <c r="AE3955" s="89"/>
      <c r="AF3955" s="191"/>
      <c r="AG3955" s="194"/>
      <c r="AH3955" s="193"/>
      <c r="AI3955" s="97"/>
      <c r="AJ3955" s="97"/>
      <c r="AK3955" s="97"/>
      <c r="AL3955" s="45" t="s">
        <v>67</v>
      </c>
      <c r="AM3955" s="160" t="str">
        <f>MONTH(B3955)&amp;"/"&amp;YEAR(B3955)</f>
        <v>3/2026</v>
      </c>
      <c r="AN3955" s="45">
        <f>WEEKNUM(B3955)-WEEKNUM(EOMONTH(B3955,-1)+1)+1</f>
        <v>4</v>
      </c>
      <c r="AO3955" s="45" t="str">
        <f>MONTH(R3955)&amp;"/"&amp;YEAR(R3955)</f>
        <v>1/1900</v>
      </c>
      <c r="AP3955" s="45" t="e">
        <f>WEEKNUM(R3955)-WEEKNUM(EOMONTH(R3955,-1)+1)+1</f>
        <v>#NUM!</v>
      </c>
      <c r="AQ3955" s="45">
        <f>IF(AU3955="S",IF(Q3955="1. Aceitou o programa",R3955-B3955,0),0)</f>
        <v>0</v>
      </c>
      <c r="AR3955" s="45">
        <f>IF(AU3955="S",IF(AND(S3955&lt;&gt;"",R3955&lt;&gt;""),S3955-R3955,0),0)</f>
        <v>0</v>
      </c>
      <c r="AS3955" s="45">
        <f>IF(AU3955="S",IF(Q3955="1. Aceitou o programa",IF(OR(X3955="Não se Aplica",X3955=""),IF(OR(W3955="Não se Aplica",W3955=""),0,W3955-V3955),AVERAGE(X3955-W3955,W3955-V3955)),0),0)</f>
        <v>0</v>
      </c>
      <c r="AT3955" s="45">
        <f>IF(AU3955="S",IF(AND(Q3955="1. Aceitou o programa",AB3955="Realizada"),IFERROR(IF(AA3955="",0,AA3955-R3955),0),0),0)</f>
        <v>0</v>
      </c>
      <c r="AU3955" s="45" t="str">
        <f>_xlfn.XLOOKUP(U3955,'Lista Suspensa'!$AA$20:$AA$23,'Lista Suspensa'!$AB$20:$AB$23,"N/A")</f>
        <v>S</v>
      </c>
    </row>
    <row r="3956" spans="1:47" ht="12" customHeight="1" x14ac:dyDescent="0.3">
      <c r="A3956" s="87" t="s">
        <v>47</v>
      </c>
      <c r="B3956" s="88">
        <v>46104</v>
      </c>
      <c r="C3956" s="89" t="s">
        <v>48</v>
      </c>
      <c r="D3956" s="89" t="s">
        <v>49</v>
      </c>
      <c r="E3956" s="189">
        <v>95438559</v>
      </c>
      <c r="F3956" s="197" t="s">
        <v>9655</v>
      </c>
      <c r="G3956" s="90">
        <v>25060227839</v>
      </c>
      <c r="H3956" s="91">
        <v>28010</v>
      </c>
      <c r="I3956" s="89"/>
      <c r="J3956" s="89" t="s">
        <v>84</v>
      </c>
      <c r="K3956" s="89" t="s">
        <v>52</v>
      </c>
      <c r="L3956" s="89" t="s">
        <v>53</v>
      </c>
      <c r="M3956" s="89" t="s">
        <v>9656</v>
      </c>
      <c r="N3956" s="89" t="s">
        <v>197</v>
      </c>
      <c r="O3956" s="92" t="s">
        <v>9657</v>
      </c>
      <c r="P3956" s="93" t="s">
        <v>57</v>
      </c>
      <c r="Q3956" s="110" t="s">
        <v>5322</v>
      </c>
      <c r="R3956" s="94"/>
      <c r="S3956" s="95">
        <v>46168</v>
      </c>
      <c r="T3956" s="95" t="s">
        <v>5203</v>
      </c>
      <c r="U3956" s="95" t="s">
        <v>1125</v>
      </c>
      <c r="V3956" s="91">
        <v>46157</v>
      </c>
      <c r="W3956" s="91">
        <v>46164</v>
      </c>
      <c r="X3956" s="91">
        <v>46168</v>
      </c>
      <c r="Y3956" s="96"/>
      <c r="Z3956" s="89"/>
      <c r="AA3956" s="95"/>
      <c r="AB3956" s="89"/>
      <c r="AC3956" s="109"/>
      <c r="AD3956" s="89"/>
      <c r="AE3956" s="89"/>
      <c r="AF3956" s="191"/>
      <c r="AG3956" s="194"/>
      <c r="AH3956" s="193"/>
      <c r="AI3956" s="97"/>
      <c r="AJ3956" s="97"/>
      <c r="AK3956" s="97"/>
      <c r="AL3956" s="45" t="s">
        <v>67</v>
      </c>
      <c r="AM3956" s="160" t="str">
        <f>MONTH(B3956)&amp;"/"&amp;YEAR(B3956)</f>
        <v>3/2026</v>
      </c>
      <c r="AN3956" s="45">
        <f>WEEKNUM(B3956)-WEEKNUM(EOMONTH(B3956,-1)+1)+1</f>
        <v>4</v>
      </c>
      <c r="AO3956" s="45" t="str">
        <f>MONTH(R3956)&amp;"/"&amp;YEAR(R3956)</f>
        <v>1/1900</v>
      </c>
      <c r="AP3956" s="45" t="e">
        <f>WEEKNUM(R3956)-WEEKNUM(EOMONTH(R3956,-1)+1)+1</f>
        <v>#NUM!</v>
      </c>
      <c r="AQ3956" s="45">
        <f>IF(AU3956="S",IF(Q3956="1. Aceitou o programa",R3956-B3956,0),0)</f>
        <v>0</v>
      </c>
      <c r="AR3956" s="45">
        <f>IF(AU3956="S",IF(AND(S3956&lt;&gt;"",R3956&lt;&gt;""),S3956-R3956,0),0)</f>
        <v>0</v>
      </c>
      <c r="AS3956" s="45">
        <f>IF(AU3956="S",IF(Q3956="1. Aceitou o programa",IF(OR(X3956="Não se Aplica",X3956=""),IF(OR(W3956="Não se Aplica",W3956=""),0,W3956-V3956),AVERAGE(X3956-W3956,W3956-V3956)),0),0)</f>
        <v>0</v>
      </c>
      <c r="AT3956" s="45">
        <f>IF(AU3956="S",IF(AND(Q3956="1. Aceitou o programa",AB3956="Realizada"),IFERROR(IF(AA3956="",0,AA3956-R3956),0),0),0)</f>
        <v>0</v>
      </c>
      <c r="AU3956" s="45" t="str">
        <f>_xlfn.XLOOKUP(U3956,'Lista Suspensa'!$AA$20:$AA$23,'Lista Suspensa'!$AB$20:$AB$23,"N/A")</f>
        <v>S</v>
      </c>
    </row>
    <row r="3957" spans="1:47" ht="12" customHeight="1" x14ac:dyDescent="0.3">
      <c r="A3957" s="87" t="s">
        <v>47</v>
      </c>
      <c r="B3957" s="88">
        <v>46104</v>
      </c>
      <c r="C3957" s="89" t="s">
        <v>48</v>
      </c>
      <c r="D3957" s="89" t="s">
        <v>49</v>
      </c>
      <c r="E3957" s="189">
        <v>93833023</v>
      </c>
      <c r="F3957" s="197" t="s">
        <v>9658</v>
      </c>
      <c r="G3957" s="90">
        <v>2934820718</v>
      </c>
      <c r="H3957" s="91">
        <v>27049</v>
      </c>
      <c r="I3957" s="89"/>
      <c r="J3957" s="89" t="s">
        <v>84</v>
      </c>
      <c r="K3957" s="89" t="s">
        <v>76</v>
      </c>
      <c r="L3957" s="89" t="s">
        <v>101</v>
      </c>
      <c r="M3957" s="89" t="s">
        <v>4469</v>
      </c>
      <c r="N3957" s="89" t="s">
        <v>331</v>
      </c>
      <c r="O3957" s="92" t="s">
        <v>9659</v>
      </c>
      <c r="P3957" s="93" t="s">
        <v>57</v>
      </c>
      <c r="Q3957" s="110" t="s">
        <v>5322</v>
      </c>
      <c r="R3957" s="94"/>
      <c r="S3957" s="95">
        <v>46168</v>
      </c>
      <c r="T3957" s="95" t="s">
        <v>5203</v>
      </c>
      <c r="U3957" s="95" t="s">
        <v>1125</v>
      </c>
      <c r="V3957" s="91">
        <v>46157</v>
      </c>
      <c r="W3957" s="91">
        <v>46164</v>
      </c>
      <c r="X3957" s="91">
        <v>46168</v>
      </c>
      <c r="Y3957" s="96"/>
      <c r="Z3957" s="89"/>
      <c r="AA3957" s="95"/>
      <c r="AB3957" s="89"/>
      <c r="AC3957" s="109"/>
      <c r="AD3957" s="89"/>
      <c r="AE3957" s="89"/>
      <c r="AF3957" s="191"/>
      <c r="AG3957" s="194"/>
      <c r="AH3957" s="193"/>
      <c r="AI3957" s="97"/>
      <c r="AJ3957" s="97"/>
      <c r="AK3957" s="97"/>
      <c r="AL3957" s="45" t="s">
        <v>67</v>
      </c>
      <c r="AM3957" s="160" t="str">
        <f>MONTH(B3957)&amp;"/"&amp;YEAR(B3957)</f>
        <v>3/2026</v>
      </c>
      <c r="AN3957" s="45">
        <f>WEEKNUM(B3957)-WEEKNUM(EOMONTH(B3957,-1)+1)+1</f>
        <v>4</v>
      </c>
      <c r="AO3957" s="45" t="str">
        <f>MONTH(R3957)&amp;"/"&amp;YEAR(R3957)</f>
        <v>1/1900</v>
      </c>
      <c r="AP3957" s="45" t="e">
        <f>WEEKNUM(R3957)-WEEKNUM(EOMONTH(R3957,-1)+1)+1</f>
        <v>#NUM!</v>
      </c>
      <c r="AQ3957" s="45">
        <f>IF(AU3957="S",IF(Q3957="1. Aceitou o programa",R3957-B3957,0),0)</f>
        <v>0</v>
      </c>
      <c r="AR3957" s="45">
        <f>IF(AU3957="S",IF(AND(S3957&lt;&gt;"",R3957&lt;&gt;""),S3957-R3957,0),0)</f>
        <v>0</v>
      </c>
      <c r="AS3957" s="45">
        <f>IF(AU3957="S",IF(Q3957="1. Aceitou o programa",IF(OR(X3957="Não se Aplica",X3957=""),IF(OR(W3957="Não se Aplica",W3957=""),0,W3957-V3957),AVERAGE(X3957-W3957,W3957-V3957)),0),0)</f>
        <v>0</v>
      </c>
      <c r="AT3957" s="45">
        <f>IF(AU3957="S",IF(AND(Q3957="1. Aceitou o programa",AB3957="Realizada"),IFERROR(IF(AA3957="",0,AA3957-R3957),0),0),0)</f>
        <v>0</v>
      </c>
      <c r="AU3957" s="45" t="str">
        <f>_xlfn.XLOOKUP(U3957,'Lista Suspensa'!$AA$20:$AA$23,'Lista Suspensa'!$AB$20:$AB$23,"N/A")</f>
        <v>S</v>
      </c>
    </row>
    <row r="3958" spans="1:47" ht="12" customHeight="1" x14ac:dyDescent="0.3">
      <c r="A3958" s="87" t="s">
        <v>47</v>
      </c>
      <c r="B3958" s="88">
        <v>46104</v>
      </c>
      <c r="C3958" s="89" t="s">
        <v>48</v>
      </c>
      <c r="D3958" s="89" t="s">
        <v>49</v>
      </c>
      <c r="E3958" s="189">
        <v>93836663</v>
      </c>
      <c r="F3958" s="197" t="s">
        <v>9660</v>
      </c>
      <c r="G3958" s="90">
        <v>26082286820</v>
      </c>
      <c r="H3958" s="91">
        <v>27715</v>
      </c>
      <c r="I3958" s="89"/>
      <c r="J3958" s="89" t="s">
        <v>84</v>
      </c>
      <c r="K3958" s="89" t="s">
        <v>52</v>
      </c>
      <c r="L3958" s="89" t="s">
        <v>53</v>
      </c>
      <c r="M3958" s="89" t="s">
        <v>9661</v>
      </c>
      <c r="N3958" s="89" t="s">
        <v>137</v>
      </c>
      <c r="O3958" s="92" t="s">
        <v>9662</v>
      </c>
      <c r="P3958" s="93" t="s">
        <v>57</v>
      </c>
      <c r="Q3958" s="110" t="s">
        <v>5322</v>
      </c>
      <c r="R3958" s="94"/>
      <c r="S3958" s="95">
        <v>46168</v>
      </c>
      <c r="T3958" s="95" t="s">
        <v>5203</v>
      </c>
      <c r="U3958" s="95" t="s">
        <v>1125</v>
      </c>
      <c r="V3958" s="91">
        <v>46157</v>
      </c>
      <c r="W3958" s="91">
        <v>46164</v>
      </c>
      <c r="X3958" s="91">
        <v>46168</v>
      </c>
      <c r="Y3958" s="96"/>
      <c r="Z3958" s="89"/>
      <c r="AA3958" s="95"/>
      <c r="AB3958" s="89"/>
      <c r="AC3958" s="109"/>
      <c r="AD3958" s="89"/>
      <c r="AE3958" s="89"/>
      <c r="AF3958" s="191"/>
      <c r="AG3958" s="194"/>
      <c r="AH3958" s="193"/>
      <c r="AI3958" s="97"/>
      <c r="AJ3958" s="97"/>
      <c r="AK3958" s="97"/>
      <c r="AL3958" s="45" t="s">
        <v>67</v>
      </c>
      <c r="AM3958" s="160" t="str">
        <f>MONTH(B3958)&amp;"/"&amp;YEAR(B3958)</f>
        <v>3/2026</v>
      </c>
      <c r="AN3958" s="45">
        <f>WEEKNUM(B3958)-WEEKNUM(EOMONTH(B3958,-1)+1)+1</f>
        <v>4</v>
      </c>
      <c r="AO3958" s="45" t="str">
        <f>MONTH(R3958)&amp;"/"&amp;YEAR(R3958)</f>
        <v>1/1900</v>
      </c>
      <c r="AP3958" s="45" t="e">
        <f>WEEKNUM(R3958)-WEEKNUM(EOMONTH(R3958,-1)+1)+1</f>
        <v>#NUM!</v>
      </c>
      <c r="AQ3958" s="45">
        <f>IF(AU3958="S",IF(Q3958="1. Aceitou o programa",R3958-B3958,0),0)</f>
        <v>0</v>
      </c>
      <c r="AR3958" s="45">
        <f>IF(AU3958="S",IF(AND(S3958&lt;&gt;"",R3958&lt;&gt;""),S3958-R3958,0),0)</f>
        <v>0</v>
      </c>
      <c r="AS3958" s="45">
        <f>IF(AU3958="S",IF(Q3958="1. Aceitou o programa",IF(OR(X3958="Não se Aplica",X3958=""),IF(OR(W3958="Não se Aplica",W3958=""),0,W3958-V3958),AVERAGE(X3958-W3958,W3958-V3958)),0),0)</f>
        <v>0</v>
      </c>
      <c r="AT3958" s="45">
        <f>IF(AU3958="S",IF(AND(Q3958="1. Aceitou o programa",AB3958="Realizada"),IFERROR(IF(AA3958="",0,AA3958-R3958),0),0),0)</f>
        <v>0</v>
      </c>
      <c r="AU3958" s="45" t="str">
        <f>_xlfn.XLOOKUP(U3958,'Lista Suspensa'!$AA$20:$AA$23,'Lista Suspensa'!$AB$20:$AB$23,"N/A")</f>
        <v>S</v>
      </c>
    </row>
    <row r="3959" spans="1:47" ht="12" customHeight="1" x14ac:dyDescent="0.3">
      <c r="A3959" s="87" t="s">
        <v>47</v>
      </c>
      <c r="B3959" s="88">
        <v>46104</v>
      </c>
      <c r="C3959" s="89" t="s">
        <v>48</v>
      </c>
      <c r="D3959" s="89" t="s">
        <v>49</v>
      </c>
      <c r="E3959" s="189">
        <v>93869616</v>
      </c>
      <c r="F3959" s="197" t="s">
        <v>9663</v>
      </c>
      <c r="G3959" s="90">
        <v>41061799700</v>
      </c>
      <c r="H3959" s="91">
        <v>21117</v>
      </c>
      <c r="I3959" s="89"/>
      <c r="J3959" s="89" t="s">
        <v>51</v>
      </c>
      <c r="K3959" s="89" t="s">
        <v>76</v>
      </c>
      <c r="L3959" s="89" t="s">
        <v>95</v>
      </c>
      <c r="M3959" s="89" t="s">
        <v>9664</v>
      </c>
      <c r="N3959" s="89" t="s">
        <v>176</v>
      </c>
      <c r="O3959" s="92" t="s">
        <v>9665</v>
      </c>
      <c r="P3959" s="93" t="s">
        <v>57</v>
      </c>
      <c r="Q3959" s="110" t="s">
        <v>5322</v>
      </c>
      <c r="R3959" s="94"/>
      <c r="S3959" s="95">
        <v>46168</v>
      </c>
      <c r="T3959" s="95" t="s">
        <v>5203</v>
      </c>
      <c r="U3959" s="95" t="s">
        <v>1125</v>
      </c>
      <c r="V3959" s="91">
        <v>46157</v>
      </c>
      <c r="W3959" s="91">
        <v>46164</v>
      </c>
      <c r="X3959" s="91">
        <v>46168</v>
      </c>
      <c r="Y3959" s="96"/>
      <c r="Z3959" s="89"/>
      <c r="AA3959" s="95"/>
      <c r="AB3959" s="89"/>
      <c r="AC3959" s="109"/>
      <c r="AD3959" s="89"/>
      <c r="AE3959" s="89"/>
      <c r="AF3959" s="191"/>
      <c r="AG3959" s="194"/>
      <c r="AH3959" s="193"/>
      <c r="AI3959" s="97"/>
      <c r="AJ3959" s="97"/>
      <c r="AK3959" s="97"/>
      <c r="AL3959" s="45" t="s">
        <v>67</v>
      </c>
      <c r="AM3959" s="160" t="str">
        <f>MONTH(B3959)&amp;"/"&amp;YEAR(B3959)</f>
        <v>3/2026</v>
      </c>
      <c r="AN3959" s="45">
        <f>WEEKNUM(B3959)-WEEKNUM(EOMONTH(B3959,-1)+1)+1</f>
        <v>4</v>
      </c>
      <c r="AO3959" s="45" t="str">
        <f>MONTH(R3959)&amp;"/"&amp;YEAR(R3959)</f>
        <v>1/1900</v>
      </c>
      <c r="AP3959" s="45" t="e">
        <f>WEEKNUM(R3959)-WEEKNUM(EOMONTH(R3959,-1)+1)+1</f>
        <v>#NUM!</v>
      </c>
      <c r="AQ3959" s="45">
        <f>IF(AU3959="S",IF(Q3959="1. Aceitou o programa",R3959-B3959,0),0)</f>
        <v>0</v>
      </c>
      <c r="AR3959" s="45">
        <f>IF(AU3959="S",IF(AND(S3959&lt;&gt;"",R3959&lt;&gt;""),S3959-R3959,0),0)</f>
        <v>0</v>
      </c>
      <c r="AS3959" s="45">
        <f>IF(AU3959="S",IF(Q3959="1. Aceitou o programa",IF(OR(X3959="Não se Aplica",X3959=""),IF(OR(W3959="Não se Aplica",W3959=""),0,W3959-V3959),AVERAGE(X3959-W3959,W3959-V3959)),0),0)</f>
        <v>0</v>
      </c>
      <c r="AT3959" s="45">
        <f>IF(AU3959="S",IF(AND(Q3959="1. Aceitou o programa",AB3959="Realizada"),IFERROR(IF(AA3959="",0,AA3959-R3959),0),0),0)</f>
        <v>0</v>
      </c>
      <c r="AU3959" s="45" t="str">
        <f>_xlfn.XLOOKUP(U3959,'Lista Suspensa'!$AA$20:$AA$23,'Lista Suspensa'!$AB$20:$AB$23,"N/A")</f>
        <v>S</v>
      </c>
    </row>
    <row r="3960" spans="1:47" ht="12" customHeight="1" x14ac:dyDescent="0.3">
      <c r="A3960" s="87" t="s">
        <v>47</v>
      </c>
      <c r="B3960" s="88">
        <v>46104</v>
      </c>
      <c r="C3960" s="89" t="s">
        <v>48</v>
      </c>
      <c r="D3960" s="89" t="s">
        <v>49</v>
      </c>
      <c r="E3960" s="189">
        <v>93872083</v>
      </c>
      <c r="F3960" s="197" t="s">
        <v>9666</v>
      </c>
      <c r="G3960" s="90">
        <v>57280576591</v>
      </c>
      <c r="H3960" s="91">
        <v>20648</v>
      </c>
      <c r="I3960" s="89"/>
      <c r="J3960" s="89" t="s">
        <v>51</v>
      </c>
      <c r="K3960" s="89" t="s">
        <v>52</v>
      </c>
      <c r="L3960" s="89" t="s">
        <v>800</v>
      </c>
      <c r="M3960" s="89" t="s">
        <v>9667</v>
      </c>
      <c r="N3960" s="89" t="s">
        <v>197</v>
      </c>
      <c r="O3960" s="92" t="s">
        <v>9668</v>
      </c>
      <c r="P3960" s="93" t="s">
        <v>57</v>
      </c>
      <c r="Q3960" s="110" t="s">
        <v>5322</v>
      </c>
      <c r="R3960" s="94"/>
      <c r="S3960" s="95">
        <v>46168</v>
      </c>
      <c r="T3960" s="95" t="s">
        <v>5203</v>
      </c>
      <c r="U3960" s="95" t="s">
        <v>1125</v>
      </c>
      <c r="V3960" s="91">
        <v>46157</v>
      </c>
      <c r="W3960" s="91">
        <v>46164</v>
      </c>
      <c r="X3960" s="91">
        <v>46168</v>
      </c>
      <c r="Y3960" s="96"/>
      <c r="Z3960" s="89"/>
      <c r="AA3960" s="95"/>
      <c r="AB3960" s="89"/>
      <c r="AC3960" s="109"/>
      <c r="AD3960" s="89"/>
      <c r="AE3960" s="89"/>
      <c r="AF3960" s="191"/>
      <c r="AG3960" s="194"/>
      <c r="AH3960" s="193"/>
      <c r="AI3960" s="97"/>
      <c r="AJ3960" s="97"/>
      <c r="AK3960" s="97"/>
      <c r="AL3960" s="45" t="s">
        <v>67</v>
      </c>
      <c r="AM3960" s="160" t="str">
        <f>MONTH(B3960)&amp;"/"&amp;YEAR(B3960)</f>
        <v>3/2026</v>
      </c>
      <c r="AN3960" s="45">
        <f>WEEKNUM(B3960)-WEEKNUM(EOMONTH(B3960,-1)+1)+1</f>
        <v>4</v>
      </c>
      <c r="AO3960" s="45" t="str">
        <f>MONTH(R3960)&amp;"/"&amp;YEAR(R3960)</f>
        <v>1/1900</v>
      </c>
      <c r="AP3960" s="45" t="e">
        <f>WEEKNUM(R3960)-WEEKNUM(EOMONTH(R3960,-1)+1)+1</f>
        <v>#NUM!</v>
      </c>
      <c r="AQ3960" s="45">
        <f>IF(AU3960="S",IF(Q3960="1. Aceitou o programa",R3960-B3960,0),0)</f>
        <v>0</v>
      </c>
      <c r="AR3960" s="45">
        <f>IF(AU3960="S",IF(AND(S3960&lt;&gt;"",R3960&lt;&gt;""),S3960-R3960,0),0)</f>
        <v>0</v>
      </c>
      <c r="AS3960" s="45">
        <f>IF(AU3960="S",IF(Q3960="1. Aceitou o programa",IF(OR(X3960="Não se Aplica",X3960=""),IF(OR(W3960="Não se Aplica",W3960=""),0,W3960-V3960),AVERAGE(X3960-W3960,W3960-V3960)),0),0)</f>
        <v>0</v>
      </c>
      <c r="AT3960" s="45">
        <f>IF(AU3960="S",IF(AND(Q3960="1. Aceitou o programa",AB3960="Realizada"),IFERROR(IF(AA3960="",0,AA3960-R3960),0),0),0)</f>
        <v>0</v>
      </c>
      <c r="AU3960" s="45" t="str">
        <f>_xlfn.XLOOKUP(U3960,'Lista Suspensa'!$AA$20:$AA$23,'Lista Suspensa'!$AB$20:$AB$23,"N/A")</f>
        <v>S</v>
      </c>
    </row>
    <row r="3961" spans="1:47" ht="12" customHeight="1" x14ac:dyDescent="0.3">
      <c r="A3961" s="87" t="s">
        <v>47</v>
      </c>
      <c r="B3961" s="88">
        <v>46104</v>
      </c>
      <c r="C3961" s="89" t="s">
        <v>48</v>
      </c>
      <c r="D3961" s="89" t="s">
        <v>49</v>
      </c>
      <c r="E3961" s="189">
        <v>93906156</v>
      </c>
      <c r="F3961" s="197" t="s">
        <v>9669</v>
      </c>
      <c r="G3961" s="90">
        <v>5978259712</v>
      </c>
      <c r="H3961" s="91">
        <v>31092</v>
      </c>
      <c r="I3961" s="89"/>
      <c r="J3961" s="89" t="s">
        <v>51</v>
      </c>
      <c r="K3961" s="89" t="s">
        <v>76</v>
      </c>
      <c r="L3961" s="89" t="s">
        <v>95</v>
      </c>
      <c r="M3961" s="89" t="s">
        <v>1751</v>
      </c>
      <c r="N3961" s="89" t="s">
        <v>197</v>
      </c>
      <c r="O3961" s="92" t="s">
        <v>9670</v>
      </c>
      <c r="P3961" s="93" t="s">
        <v>57</v>
      </c>
      <c r="Q3961" s="110" t="s">
        <v>5322</v>
      </c>
      <c r="R3961" s="94"/>
      <c r="S3961" s="95">
        <v>46168</v>
      </c>
      <c r="T3961" s="95" t="s">
        <v>5203</v>
      </c>
      <c r="U3961" s="95" t="s">
        <v>1125</v>
      </c>
      <c r="V3961" s="91">
        <v>46157</v>
      </c>
      <c r="W3961" s="91">
        <v>46164</v>
      </c>
      <c r="X3961" s="91">
        <v>46168</v>
      </c>
      <c r="Y3961" s="96"/>
      <c r="Z3961" s="89"/>
      <c r="AA3961" s="95"/>
      <c r="AB3961" s="89"/>
      <c r="AC3961" s="109"/>
      <c r="AD3961" s="89"/>
      <c r="AE3961" s="89"/>
      <c r="AF3961" s="191"/>
      <c r="AG3961" s="194"/>
      <c r="AH3961" s="193"/>
      <c r="AI3961" s="97"/>
      <c r="AJ3961" s="97"/>
      <c r="AK3961" s="97"/>
      <c r="AL3961" s="45" t="s">
        <v>67</v>
      </c>
      <c r="AM3961" s="160" t="str">
        <f>MONTH(B3961)&amp;"/"&amp;YEAR(B3961)</f>
        <v>3/2026</v>
      </c>
      <c r="AN3961" s="45">
        <f>WEEKNUM(B3961)-WEEKNUM(EOMONTH(B3961,-1)+1)+1</f>
        <v>4</v>
      </c>
      <c r="AO3961" s="45" t="str">
        <f>MONTH(R3961)&amp;"/"&amp;YEAR(R3961)</f>
        <v>1/1900</v>
      </c>
      <c r="AP3961" s="45" t="e">
        <f>WEEKNUM(R3961)-WEEKNUM(EOMONTH(R3961,-1)+1)+1</f>
        <v>#NUM!</v>
      </c>
      <c r="AQ3961" s="45">
        <f>IF(AU3961="S",IF(Q3961="1. Aceitou o programa",R3961-B3961,0),0)</f>
        <v>0</v>
      </c>
      <c r="AR3961" s="45">
        <f>IF(AU3961="S",IF(AND(S3961&lt;&gt;"",R3961&lt;&gt;""),S3961-R3961,0),0)</f>
        <v>0</v>
      </c>
      <c r="AS3961" s="45">
        <f>IF(AU3961="S",IF(Q3961="1. Aceitou o programa",IF(OR(X3961="Não se Aplica",X3961=""),IF(OR(W3961="Não se Aplica",W3961=""),0,W3961-V3961),AVERAGE(X3961-W3961,W3961-V3961)),0),0)</f>
        <v>0</v>
      </c>
      <c r="AT3961" s="45">
        <f>IF(AU3961="S",IF(AND(Q3961="1. Aceitou o programa",AB3961="Realizada"),IFERROR(IF(AA3961="",0,AA3961-R3961),0),0),0)</f>
        <v>0</v>
      </c>
      <c r="AU3961" s="45" t="str">
        <f>_xlfn.XLOOKUP(U3961,'Lista Suspensa'!$AA$20:$AA$23,'Lista Suspensa'!$AB$20:$AB$23,"N/A")</f>
        <v>S</v>
      </c>
    </row>
    <row r="3962" spans="1:47" ht="12" customHeight="1" x14ac:dyDescent="0.3">
      <c r="A3962" s="87" t="s">
        <v>47</v>
      </c>
      <c r="B3962" s="88">
        <v>46104</v>
      </c>
      <c r="C3962" s="89" t="s">
        <v>48</v>
      </c>
      <c r="D3962" s="89" t="s">
        <v>49</v>
      </c>
      <c r="E3962" s="189">
        <v>85849108</v>
      </c>
      <c r="F3962" s="197" t="s">
        <v>9671</v>
      </c>
      <c r="G3962" s="90">
        <v>9878287700</v>
      </c>
      <c r="H3962" s="91">
        <v>30224</v>
      </c>
      <c r="I3962" s="89"/>
      <c r="J3962" s="89" t="s">
        <v>51</v>
      </c>
      <c r="K3962" s="89" t="s">
        <v>76</v>
      </c>
      <c r="L3962" s="89" t="s">
        <v>95</v>
      </c>
      <c r="M3962" s="89" t="s">
        <v>234</v>
      </c>
      <c r="N3962" s="89" t="s">
        <v>137</v>
      </c>
      <c r="O3962" s="92" t="s">
        <v>9672</v>
      </c>
      <c r="P3962" s="93" t="s">
        <v>57</v>
      </c>
      <c r="Q3962" s="110" t="s">
        <v>5322</v>
      </c>
      <c r="R3962" s="94"/>
      <c r="S3962" s="95">
        <v>46168</v>
      </c>
      <c r="T3962" s="95" t="s">
        <v>5203</v>
      </c>
      <c r="U3962" s="95" t="s">
        <v>1125</v>
      </c>
      <c r="V3962" s="91">
        <v>46157</v>
      </c>
      <c r="W3962" s="91">
        <v>46164</v>
      </c>
      <c r="X3962" s="91">
        <v>46168</v>
      </c>
      <c r="Y3962" s="96"/>
      <c r="Z3962" s="89"/>
      <c r="AA3962" s="95"/>
      <c r="AB3962" s="89"/>
      <c r="AC3962" s="109"/>
      <c r="AD3962" s="89"/>
      <c r="AE3962" s="89"/>
      <c r="AF3962" s="191"/>
      <c r="AG3962" s="194"/>
      <c r="AH3962" s="193"/>
      <c r="AI3962" s="97"/>
      <c r="AJ3962" s="97"/>
      <c r="AK3962" s="97"/>
      <c r="AL3962" s="45" t="s">
        <v>67</v>
      </c>
      <c r="AM3962" s="160" t="str">
        <f>MONTH(B3962)&amp;"/"&amp;YEAR(B3962)</f>
        <v>3/2026</v>
      </c>
      <c r="AN3962" s="45">
        <f>WEEKNUM(B3962)-WEEKNUM(EOMONTH(B3962,-1)+1)+1</f>
        <v>4</v>
      </c>
      <c r="AO3962" s="45" t="str">
        <f>MONTH(R3962)&amp;"/"&amp;YEAR(R3962)</f>
        <v>1/1900</v>
      </c>
      <c r="AP3962" s="45" t="e">
        <f>WEEKNUM(R3962)-WEEKNUM(EOMONTH(R3962,-1)+1)+1</f>
        <v>#NUM!</v>
      </c>
      <c r="AQ3962" s="45">
        <f>IF(AU3962="S",IF(Q3962="1. Aceitou o programa",R3962-B3962,0),0)</f>
        <v>0</v>
      </c>
      <c r="AR3962" s="45">
        <f>IF(AU3962="S",IF(AND(S3962&lt;&gt;"",R3962&lt;&gt;""),S3962-R3962,0),0)</f>
        <v>0</v>
      </c>
      <c r="AS3962" s="45">
        <f>IF(AU3962="S",IF(Q3962="1. Aceitou o programa",IF(OR(X3962="Não se Aplica",X3962=""),IF(OR(W3962="Não se Aplica",W3962=""),0,W3962-V3962),AVERAGE(X3962-W3962,W3962-V3962)),0),0)</f>
        <v>0</v>
      </c>
      <c r="AT3962" s="45">
        <f>IF(AU3962="S",IF(AND(Q3962="1. Aceitou o programa",AB3962="Realizada"),IFERROR(IF(AA3962="",0,AA3962-R3962),0),0),0)</f>
        <v>0</v>
      </c>
      <c r="AU3962" s="45" t="str">
        <f>_xlfn.XLOOKUP(U3962,'Lista Suspensa'!$AA$20:$AA$23,'Lista Suspensa'!$AB$20:$AB$23,"N/A")</f>
        <v>S</v>
      </c>
    </row>
    <row r="3963" spans="1:47" ht="12" customHeight="1" x14ac:dyDescent="0.3">
      <c r="A3963" s="87" t="s">
        <v>47</v>
      </c>
      <c r="B3963" s="88">
        <v>46104</v>
      </c>
      <c r="C3963" s="89" t="s">
        <v>48</v>
      </c>
      <c r="D3963" s="89" t="s">
        <v>49</v>
      </c>
      <c r="E3963" s="189">
        <v>93904151</v>
      </c>
      <c r="F3963" s="197" t="s">
        <v>9673</v>
      </c>
      <c r="G3963" s="90">
        <v>9804835738</v>
      </c>
      <c r="H3963" s="91">
        <v>30637</v>
      </c>
      <c r="I3963" s="89"/>
      <c r="J3963" s="89" t="s">
        <v>84</v>
      </c>
      <c r="K3963" s="89" t="s">
        <v>76</v>
      </c>
      <c r="L3963" s="89" t="s">
        <v>303</v>
      </c>
      <c r="M3963" s="89" t="s">
        <v>934</v>
      </c>
      <c r="N3963" s="89" t="s">
        <v>344</v>
      </c>
      <c r="O3963" s="92" t="s">
        <v>9674</v>
      </c>
      <c r="P3963" s="93" t="s">
        <v>57</v>
      </c>
      <c r="Q3963" s="110" t="s">
        <v>5322</v>
      </c>
      <c r="R3963" s="94"/>
      <c r="S3963" s="95">
        <v>46168</v>
      </c>
      <c r="T3963" s="95" t="s">
        <v>5203</v>
      </c>
      <c r="U3963" s="95" t="s">
        <v>1125</v>
      </c>
      <c r="V3963" s="91">
        <v>46157</v>
      </c>
      <c r="W3963" s="91">
        <v>46164</v>
      </c>
      <c r="X3963" s="91">
        <v>46168</v>
      </c>
      <c r="Y3963" s="96"/>
      <c r="Z3963" s="89"/>
      <c r="AA3963" s="95"/>
      <c r="AB3963" s="89"/>
      <c r="AC3963" s="109"/>
      <c r="AD3963" s="89"/>
      <c r="AE3963" s="89"/>
      <c r="AF3963" s="191"/>
      <c r="AG3963" s="194"/>
      <c r="AH3963" s="193"/>
      <c r="AI3963" s="97"/>
      <c r="AJ3963" s="97"/>
      <c r="AK3963" s="97"/>
      <c r="AL3963" s="45" t="s">
        <v>67</v>
      </c>
      <c r="AM3963" s="160" t="str">
        <f>MONTH(B3963)&amp;"/"&amp;YEAR(B3963)</f>
        <v>3/2026</v>
      </c>
      <c r="AN3963" s="45">
        <f>WEEKNUM(B3963)-WEEKNUM(EOMONTH(B3963,-1)+1)+1</f>
        <v>4</v>
      </c>
      <c r="AO3963" s="45" t="str">
        <f>MONTH(R3963)&amp;"/"&amp;YEAR(R3963)</f>
        <v>1/1900</v>
      </c>
      <c r="AP3963" s="45" t="e">
        <f>WEEKNUM(R3963)-WEEKNUM(EOMONTH(R3963,-1)+1)+1</f>
        <v>#NUM!</v>
      </c>
      <c r="AQ3963" s="45">
        <f>IF(AU3963="S",IF(Q3963="1. Aceitou o programa",R3963-B3963,0),0)</f>
        <v>0</v>
      </c>
      <c r="AR3963" s="45">
        <f>IF(AU3963="S",IF(AND(S3963&lt;&gt;"",R3963&lt;&gt;""),S3963-R3963,0),0)</f>
        <v>0</v>
      </c>
      <c r="AS3963" s="45">
        <f>IF(AU3963="S",IF(Q3963="1. Aceitou o programa",IF(OR(X3963="Não se Aplica",X3963=""),IF(OR(W3963="Não se Aplica",W3963=""),0,W3963-V3963),AVERAGE(X3963-W3963,W3963-V3963)),0),0)</f>
        <v>0</v>
      </c>
      <c r="AT3963" s="45">
        <f>IF(AU3963="S",IF(AND(Q3963="1. Aceitou o programa",AB3963="Realizada"),IFERROR(IF(AA3963="",0,AA3963-R3963),0),0),0)</f>
        <v>0</v>
      </c>
      <c r="AU3963" s="45" t="str">
        <f>_xlfn.XLOOKUP(U3963,'Lista Suspensa'!$AA$20:$AA$23,'Lista Suspensa'!$AB$20:$AB$23,"N/A")</f>
        <v>S</v>
      </c>
    </row>
    <row r="3964" spans="1:47" ht="12" customHeight="1" x14ac:dyDescent="0.3">
      <c r="A3964" s="87" t="s">
        <v>47</v>
      </c>
      <c r="B3964" s="88">
        <v>46104</v>
      </c>
      <c r="C3964" s="89" t="s">
        <v>48</v>
      </c>
      <c r="D3964" s="89" t="s">
        <v>49</v>
      </c>
      <c r="E3964" s="189">
        <v>93924781</v>
      </c>
      <c r="F3964" s="197" t="s">
        <v>9675</v>
      </c>
      <c r="G3964" s="90">
        <v>8430044795</v>
      </c>
      <c r="H3964" s="91">
        <v>29653</v>
      </c>
      <c r="I3964" s="89"/>
      <c r="J3964" s="89" t="s">
        <v>51</v>
      </c>
      <c r="K3964" s="89" t="s">
        <v>76</v>
      </c>
      <c r="L3964" s="89" t="s">
        <v>95</v>
      </c>
      <c r="M3964" s="89" t="s">
        <v>1195</v>
      </c>
      <c r="N3964" s="89" t="s">
        <v>197</v>
      </c>
      <c r="O3964" s="92" t="s">
        <v>9676</v>
      </c>
      <c r="P3964" s="93" t="s">
        <v>57</v>
      </c>
      <c r="Q3964" s="110" t="s">
        <v>5322</v>
      </c>
      <c r="R3964" s="94"/>
      <c r="S3964" s="95">
        <v>46168</v>
      </c>
      <c r="T3964" s="95" t="s">
        <v>5203</v>
      </c>
      <c r="U3964" s="95" t="s">
        <v>1125</v>
      </c>
      <c r="V3964" s="91">
        <v>46157</v>
      </c>
      <c r="W3964" s="91">
        <v>46164</v>
      </c>
      <c r="X3964" s="91">
        <v>46168</v>
      </c>
      <c r="Y3964" s="96"/>
      <c r="Z3964" s="89"/>
      <c r="AA3964" s="95"/>
      <c r="AB3964" s="89"/>
      <c r="AC3964" s="109"/>
      <c r="AD3964" s="89"/>
      <c r="AE3964" s="89"/>
      <c r="AF3964" s="191"/>
      <c r="AG3964" s="194"/>
      <c r="AH3964" s="193"/>
      <c r="AI3964" s="97"/>
      <c r="AJ3964" s="97"/>
      <c r="AK3964" s="97"/>
      <c r="AL3964" s="45" t="s">
        <v>67</v>
      </c>
      <c r="AM3964" s="160" t="str">
        <f>MONTH(B3964)&amp;"/"&amp;YEAR(B3964)</f>
        <v>3/2026</v>
      </c>
      <c r="AN3964" s="45">
        <f>WEEKNUM(B3964)-WEEKNUM(EOMONTH(B3964,-1)+1)+1</f>
        <v>4</v>
      </c>
      <c r="AO3964" s="45" t="str">
        <f>MONTH(R3964)&amp;"/"&amp;YEAR(R3964)</f>
        <v>1/1900</v>
      </c>
      <c r="AP3964" s="45" t="e">
        <f>WEEKNUM(R3964)-WEEKNUM(EOMONTH(R3964,-1)+1)+1</f>
        <v>#NUM!</v>
      </c>
      <c r="AQ3964" s="45">
        <f>IF(AU3964="S",IF(Q3964="1. Aceitou o programa",R3964-B3964,0),0)</f>
        <v>0</v>
      </c>
      <c r="AR3964" s="45">
        <f>IF(AU3964="S",IF(AND(S3964&lt;&gt;"",R3964&lt;&gt;""),S3964-R3964,0),0)</f>
        <v>0</v>
      </c>
      <c r="AS3964" s="45">
        <f>IF(AU3964="S",IF(Q3964="1. Aceitou o programa",IF(OR(X3964="Não se Aplica",X3964=""),IF(OR(W3964="Não se Aplica",W3964=""),0,W3964-V3964),AVERAGE(X3964-W3964,W3964-V3964)),0),0)</f>
        <v>0</v>
      </c>
      <c r="AT3964" s="45">
        <f>IF(AU3964="S",IF(AND(Q3964="1. Aceitou o programa",AB3964="Realizada"),IFERROR(IF(AA3964="",0,AA3964-R3964),0),0),0)</f>
        <v>0</v>
      </c>
      <c r="AU3964" s="45" t="str">
        <f>_xlfn.XLOOKUP(U3964,'Lista Suspensa'!$AA$20:$AA$23,'Lista Suspensa'!$AB$20:$AB$23,"N/A")</f>
        <v>S</v>
      </c>
    </row>
    <row r="3965" spans="1:47" ht="12" customHeight="1" x14ac:dyDescent="0.3">
      <c r="A3965" s="87" t="s">
        <v>47</v>
      </c>
      <c r="B3965" s="88">
        <v>46104</v>
      </c>
      <c r="C3965" s="89" t="s">
        <v>48</v>
      </c>
      <c r="D3965" s="89" t="s">
        <v>49</v>
      </c>
      <c r="E3965" s="189">
        <v>93910975</v>
      </c>
      <c r="F3965" s="197" t="s">
        <v>9677</v>
      </c>
      <c r="G3965" s="90">
        <v>35192066840</v>
      </c>
      <c r="H3965" s="91">
        <v>33423</v>
      </c>
      <c r="I3965" s="89"/>
      <c r="J3965" s="89" t="s">
        <v>84</v>
      </c>
      <c r="K3965" s="89" t="s">
        <v>52</v>
      </c>
      <c r="L3965" s="89" t="s">
        <v>323</v>
      </c>
      <c r="M3965" s="89" t="s">
        <v>4572</v>
      </c>
      <c r="N3965" s="89" t="s">
        <v>137</v>
      </c>
      <c r="O3965" s="92" t="s">
        <v>9678</v>
      </c>
      <c r="P3965" s="93" t="s">
        <v>57</v>
      </c>
      <c r="Q3965" s="110" t="s">
        <v>5322</v>
      </c>
      <c r="R3965" s="94"/>
      <c r="S3965" s="95">
        <v>46168</v>
      </c>
      <c r="T3965" s="95" t="s">
        <v>5203</v>
      </c>
      <c r="U3965" s="95" t="s">
        <v>1125</v>
      </c>
      <c r="V3965" s="91">
        <v>46157</v>
      </c>
      <c r="W3965" s="91">
        <v>46164</v>
      </c>
      <c r="X3965" s="91">
        <v>46168</v>
      </c>
      <c r="Y3965" s="96"/>
      <c r="Z3965" s="89"/>
      <c r="AA3965" s="95"/>
      <c r="AB3965" s="89"/>
      <c r="AC3965" s="109"/>
      <c r="AD3965" s="89"/>
      <c r="AE3965" s="89"/>
      <c r="AF3965" s="191"/>
      <c r="AG3965" s="194"/>
      <c r="AH3965" s="193"/>
      <c r="AI3965" s="97"/>
      <c r="AJ3965" s="97"/>
      <c r="AK3965" s="97"/>
      <c r="AL3965" s="45" t="s">
        <v>67</v>
      </c>
      <c r="AM3965" s="160" t="str">
        <f>MONTH(B3965)&amp;"/"&amp;YEAR(B3965)</f>
        <v>3/2026</v>
      </c>
      <c r="AN3965" s="45">
        <f>WEEKNUM(B3965)-WEEKNUM(EOMONTH(B3965,-1)+1)+1</f>
        <v>4</v>
      </c>
      <c r="AO3965" s="45" t="str">
        <f>MONTH(R3965)&amp;"/"&amp;YEAR(R3965)</f>
        <v>1/1900</v>
      </c>
      <c r="AP3965" s="45" t="e">
        <f>WEEKNUM(R3965)-WEEKNUM(EOMONTH(R3965,-1)+1)+1</f>
        <v>#NUM!</v>
      </c>
      <c r="AQ3965" s="45">
        <f>IF(AU3965="S",IF(Q3965="1. Aceitou o programa",R3965-B3965,0),0)</f>
        <v>0</v>
      </c>
      <c r="AR3965" s="45">
        <f>IF(AU3965="S",IF(AND(S3965&lt;&gt;"",R3965&lt;&gt;""),S3965-R3965,0),0)</f>
        <v>0</v>
      </c>
      <c r="AS3965" s="45">
        <f>IF(AU3965="S",IF(Q3965="1. Aceitou o programa",IF(OR(X3965="Não se Aplica",X3965=""),IF(OR(W3965="Não se Aplica",W3965=""),0,W3965-V3965),AVERAGE(X3965-W3965,W3965-V3965)),0),0)</f>
        <v>0</v>
      </c>
      <c r="AT3965" s="45">
        <f>IF(AU3965="S",IF(AND(Q3965="1. Aceitou o programa",AB3965="Realizada"),IFERROR(IF(AA3965="",0,AA3965-R3965),0),0),0)</f>
        <v>0</v>
      </c>
      <c r="AU3965" s="45" t="str">
        <f>_xlfn.XLOOKUP(U3965,'Lista Suspensa'!$AA$20:$AA$23,'Lista Suspensa'!$AB$20:$AB$23,"N/A")</f>
        <v>S</v>
      </c>
    </row>
    <row r="3966" spans="1:47" ht="12" customHeight="1" x14ac:dyDescent="0.3">
      <c r="A3966" s="87" t="s">
        <v>47</v>
      </c>
      <c r="B3966" s="88">
        <v>46104</v>
      </c>
      <c r="C3966" s="89" t="s">
        <v>48</v>
      </c>
      <c r="D3966" s="89" t="s">
        <v>49</v>
      </c>
      <c r="E3966" s="189">
        <v>93917790</v>
      </c>
      <c r="F3966" s="197" t="s">
        <v>9679</v>
      </c>
      <c r="G3966" s="90">
        <v>22942185821</v>
      </c>
      <c r="H3966" s="91">
        <v>33390</v>
      </c>
      <c r="I3966" s="89"/>
      <c r="J3966" s="89" t="s">
        <v>51</v>
      </c>
      <c r="K3966" s="89" t="s">
        <v>52</v>
      </c>
      <c r="L3966" s="89" t="s">
        <v>53</v>
      </c>
      <c r="M3966" s="89" t="s">
        <v>136</v>
      </c>
      <c r="N3966" s="89" t="s">
        <v>150</v>
      </c>
      <c r="O3966" s="92" t="s">
        <v>9680</v>
      </c>
      <c r="P3966" s="93" t="s">
        <v>57</v>
      </c>
      <c r="Q3966" s="110" t="s">
        <v>5322</v>
      </c>
      <c r="R3966" s="94"/>
      <c r="S3966" s="95">
        <v>46168</v>
      </c>
      <c r="T3966" s="95" t="s">
        <v>5203</v>
      </c>
      <c r="U3966" s="95" t="s">
        <v>1125</v>
      </c>
      <c r="V3966" s="91">
        <v>46157</v>
      </c>
      <c r="W3966" s="91">
        <v>46164</v>
      </c>
      <c r="X3966" s="91">
        <v>46168</v>
      </c>
      <c r="Y3966" s="96"/>
      <c r="Z3966" s="89"/>
      <c r="AA3966" s="95"/>
      <c r="AB3966" s="89"/>
      <c r="AC3966" s="109"/>
      <c r="AD3966" s="89"/>
      <c r="AE3966" s="89"/>
      <c r="AF3966" s="191"/>
      <c r="AG3966" s="194"/>
      <c r="AH3966" s="193"/>
      <c r="AI3966" s="97"/>
      <c r="AJ3966" s="97"/>
      <c r="AK3966" s="97"/>
      <c r="AL3966" s="45" t="s">
        <v>67</v>
      </c>
      <c r="AM3966" s="160" t="str">
        <f>MONTH(B3966)&amp;"/"&amp;YEAR(B3966)</f>
        <v>3/2026</v>
      </c>
      <c r="AN3966" s="45">
        <f>WEEKNUM(B3966)-WEEKNUM(EOMONTH(B3966,-1)+1)+1</f>
        <v>4</v>
      </c>
      <c r="AO3966" s="45" t="str">
        <f>MONTH(R3966)&amp;"/"&amp;YEAR(R3966)</f>
        <v>1/1900</v>
      </c>
      <c r="AP3966" s="45" t="e">
        <f>WEEKNUM(R3966)-WEEKNUM(EOMONTH(R3966,-1)+1)+1</f>
        <v>#NUM!</v>
      </c>
      <c r="AQ3966" s="45">
        <f>IF(AU3966="S",IF(Q3966="1. Aceitou o programa",R3966-B3966,0),0)</f>
        <v>0</v>
      </c>
      <c r="AR3966" s="45">
        <f>IF(AU3966="S",IF(AND(S3966&lt;&gt;"",R3966&lt;&gt;""),S3966-R3966,0),0)</f>
        <v>0</v>
      </c>
      <c r="AS3966" s="45">
        <f>IF(AU3966="S",IF(Q3966="1. Aceitou o programa",IF(OR(X3966="Não se Aplica",X3966=""),IF(OR(W3966="Não se Aplica",W3966=""),0,W3966-V3966),AVERAGE(X3966-W3966,W3966-V3966)),0),0)</f>
        <v>0</v>
      </c>
      <c r="AT3966" s="45">
        <f>IF(AU3966="S",IF(AND(Q3966="1. Aceitou o programa",AB3966="Realizada"),IFERROR(IF(AA3966="",0,AA3966-R3966),0),0),0)</f>
        <v>0</v>
      </c>
      <c r="AU3966" s="45" t="str">
        <f>_xlfn.XLOOKUP(U3966,'Lista Suspensa'!$AA$20:$AA$23,'Lista Suspensa'!$AB$20:$AB$23,"N/A")</f>
        <v>S</v>
      </c>
    </row>
    <row r="3967" spans="1:47" ht="12" customHeight="1" x14ac:dyDescent="0.3">
      <c r="A3967" s="87" t="s">
        <v>47</v>
      </c>
      <c r="B3967" s="88">
        <v>46104</v>
      </c>
      <c r="C3967" s="89" t="s">
        <v>48</v>
      </c>
      <c r="D3967" s="89" t="s">
        <v>49</v>
      </c>
      <c r="E3967" s="189">
        <v>93956590</v>
      </c>
      <c r="F3967" s="197" t="s">
        <v>9681</v>
      </c>
      <c r="G3967" s="90">
        <v>28416838852</v>
      </c>
      <c r="H3967" s="91">
        <v>26877</v>
      </c>
      <c r="I3967" s="89"/>
      <c r="J3967" s="89" t="s">
        <v>51</v>
      </c>
      <c r="K3967" s="89" t="s">
        <v>52</v>
      </c>
      <c r="L3967" s="89" t="s">
        <v>53</v>
      </c>
      <c r="M3967" s="89" t="s">
        <v>649</v>
      </c>
      <c r="N3967" s="89" t="s">
        <v>150</v>
      </c>
      <c r="O3967" s="92" t="s">
        <v>9682</v>
      </c>
      <c r="P3967" s="93" t="s">
        <v>57</v>
      </c>
      <c r="Q3967" s="110" t="s">
        <v>5322</v>
      </c>
      <c r="R3967" s="94"/>
      <c r="S3967" s="95">
        <v>46168</v>
      </c>
      <c r="T3967" s="95" t="s">
        <v>5203</v>
      </c>
      <c r="U3967" s="95" t="s">
        <v>1125</v>
      </c>
      <c r="V3967" s="91">
        <v>46157</v>
      </c>
      <c r="W3967" s="91">
        <v>46164</v>
      </c>
      <c r="X3967" s="91">
        <v>46168</v>
      </c>
      <c r="Y3967" s="96"/>
      <c r="Z3967" s="89"/>
      <c r="AA3967" s="95"/>
      <c r="AB3967" s="89"/>
      <c r="AC3967" s="109"/>
      <c r="AD3967" s="89"/>
      <c r="AE3967" s="89"/>
      <c r="AF3967" s="191"/>
      <c r="AG3967" s="194"/>
      <c r="AH3967" s="193"/>
      <c r="AI3967" s="97"/>
      <c r="AJ3967" s="97"/>
      <c r="AK3967" s="97"/>
      <c r="AL3967" s="45" t="s">
        <v>67</v>
      </c>
      <c r="AM3967" s="160" t="str">
        <f>MONTH(B3967)&amp;"/"&amp;YEAR(B3967)</f>
        <v>3/2026</v>
      </c>
      <c r="AN3967" s="45">
        <f>WEEKNUM(B3967)-WEEKNUM(EOMONTH(B3967,-1)+1)+1</f>
        <v>4</v>
      </c>
      <c r="AO3967" s="45" t="str">
        <f>MONTH(R3967)&amp;"/"&amp;YEAR(R3967)</f>
        <v>1/1900</v>
      </c>
      <c r="AP3967" s="45" t="e">
        <f>WEEKNUM(R3967)-WEEKNUM(EOMONTH(R3967,-1)+1)+1</f>
        <v>#NUM!</v>
      </c>
      <c r="AQ3967" s="45">
        <f>IF(AU3967="S",IF(Q3967="1. Aceitou o programa",R3967-B3967,0),0)</f>
        <v>0</v>
      </c>
      <c r="AR3967" s="45">
        <f>IF(AU3967="S",IF(AND(S3967&lt;&gt;"",R3967&lt;&gt;""),S3967-R3967,0),0)</f>
        <v>0</v>
      </c>
      <c r="AS3967" s="45">
        <f>IF(AU3967="S",IF(Q3967="1. Aceitou o programa",IF(OR(X3967="Não se Aplica",X3967=""),IF(OR(W3967="Não se Aplica",W3967=""),0,W3967-V3967),AVERAGE(X3967-W3967,W3967-V3967)),0),0)</f>
        <v>0</v>
      </c>
      <c r="AT3967" s="45">
        <f>IF(AU3967="S",IF(AND(Q3967="1. Aceitou o programa",AB3967="Realizada"),IFERROR(IF(AA3967="",0,AA3967-R3967),0),0),0)</f>
        <v>0</v>
      </c>
      <c r="AU3967" s="45" t="str">
        <f>_xlfn.XLOOKUP(U3967,'Lista Suspensa'!$AA$20:$AA$23,'Lista Suspensa'!$AB$20:$AB$23,"N/A")</f>
        <v>S</v>
      </c>
    </row>
    <row r="3968" spans="1:47" ht="12" customHeight="1" x14ac:dyDescent="0.3">
      <c r="A3968" s="87" t="s">
        <v>47</v>
      </c>
      <c r="B3968" s="88">
        <v>46104</v>
      </c>
      <c r="C3968" s="89" t="s">
        <v>48</v>
      </c>
      <c r="D3968" s="89" t="s">
        <v>49</v>
      </c>
      <c r="E3968" s="189">
        <v>93967378</v>
      </c>
      <c r="F3968" s="197" t="s">
        <v>9683</v>
      </c>
      <c r="G3968" s="90">
        <v>37409710888</v>
      </c>
      <c r="H3968" s="91">
        <v>29390</v>
      </c>
      <c r="I3968" s="89"/>
      <c r="J3968" s="89" t="s">
        <v>51</v>
      </c>
      <c r="K3968" s="89" t="s">
        <v>52</v>
      </c>
      <c r="L3968" s="89" t="s">
        <v>85</v>
      </c>
      <c r="M3968" s="89" t="s">
        <v>1571</v>
      </c>
      <c r="N3968" s="89" t="s">
        <v>150</v>
      </c>
      <c r="O3968" s="92" t="s">
        <v>9684</v>
      </c>
      <c r="P3968" s="93" t="s">
        <v>57</v>
      </c>
      <c r="Q3968" s="110" t="s">
        <v>5322</v>
      </c>
      <c r="R3968" s="94"/>
      <c r="S3968" s="95">
        <v>46168</v>
      </c>
      <c r="T3968" s="95" t="s">
        <v>5203</v>
      </c>
      <c r="U3968" s="95" t="s">
        <v>1125</v>
      </c>
      <c r="V3968" s="91">
        <v>46157</v>
      </c>
      <c r="W3968" s="91">
        <v>46164</v>
      </c>
      <c r="X3968" s="91">
        <v>46168</v>
      </c>
      <c r="Y3968" s="96"/>
      <c r="Z3968" s="89"/>
      <c r="AA3968" s="95"/>
      <c r="AB3968" s="89"/>
      <c r="AC3968" s="109"/>
      <c r="AD3968" s="89"/>
      <c r="AE3968" s="89"/>
      <c r="AF3968" s="191"/>
      <c r="AG3968" s="194"/>
      <c r="AH3968" s="193"/>
      <c r="AI3968" s="97"/>
      <c r="AJ3968" s="97"/>
      <c r="AK3968" s="97"/>
      <c r="AL3968" s="45" t="s">
        <v>67</v>
      </c>
      <c r="AM3968" s="160" t="str">
        <f>MONTH(B3968)&amp;"/"&amp;YEAR(B3968)</f>
        <v>3/2026</v>
      </c>
      <c r="AN3968" s="45">
        <f>WEEKNUM(B3968)-WEEKNUM(EOMONTH(B3968,-1)+1)+1</f>
        <v>4</v>
      </c>
      <c r="AO3968" s="45" t="str">
        <f>MONTH(R3968)&amp;"/"&amp;YEAR(R3968)</f>
        <v>1/1900</v>
      </c>
      <c r="AP3968" s="45" t="e">
        <f>WEEKNUM(R3968)-WEEKNUM(EOMONTH(R3968,-1)+1)+1</f>
        <v>#NUM!</v>
      </c>
      <c r="AQ3968" s="45">
        <f>IF(AU3968="S",IF(Q3968="1. Aceitou o programa",R3968-B3968,0),0)</f>
        <v>0</v>
      </c>
      <c r="AR3968" s="45">
        <f>IF(AU3968="S",IF(AND(S3968&lt;&gt;"",R3968&lt;&gt;""),S3968-R3968,0),0)</f>
        <v>0</v>
      </c>
      <c r="AS3968" s="45">
        <f>IF(AU3968="S",IF(Q3968="1. Aceitou o programa",IF(OR(X3968="Não se Aplica",X3968=""),IF(OR(W3968="Não se Aplica",W3968=""),0,W3968-V3968),AVERAGE(X3968-W3968,W3968-V3968)),0),0)</f>
        <v>0</v>
      </c>
      <c r="AT3968" s="45">
        <f>IF(AU3968="S",IF(AND(Q3968="1. Aceitou o programa",AB3968="Realizada"),IFERROR(IF(AA3968="",0,AA3968-R3968),0),0),0)</f>
        <v>0</v>
      </c>
      <c r="AU3968" s="45" t="str">
        <f>_xlfn.XLOOKUP(U3968,'Lista Suspensa'!$AA$20:$AA$23,'Lista Suspensa'!$AB$20:$AB$23,"N/A")</f>
        <v>S</v>
      </c>
    </row>
    <row r="3969" spans="1:47" ht="12" customHeight="1" x14ac:dyDescent="0.3">
      <c r="A3969" s="87" t="s">
        <v>47</v>
      </c>
      <c r="B3969" s="88">
        <v>46104</v>
      </c>
      <c r="C3969" s="89" t="s">
        <v>48</v>
      </c>
      <c r="D3969" s="89" t="s">
        <v>49</v>
      </c>
      <c r="E3969" s="189">
        <v>93967725</v>
      </c>
      <c r="F3969" s="197" t="s">
        <v>9685</v>
      </c>
      <c r="G3969" s="90">
        <v>1627478701</v>
      </c>
      <c r="H3969" s="91">
        <v>26071</v>
      </c>
      <c r="I3969" s="89"/>
      <c r="J3969" s="89" t="s">
        <v>51</v>
      </c>
      <c r="K3969" s="89" t="s">
        <v>76</v>
      </c>
      <c r="L3969" s="89" t="s">
        <v>303</v>
      </c>
      <c r="M3969" s="89" t="s">
        <v>3796</v>
      </c>
      <c r="N3969" s="89" t="s">
        <v>331</v>
      </c>
      <c r="O3969" s="92" t="s">
        <v>9686</v>
      </c>
      <c r="P3969" s="93" t="s">
        <v>57</v>
      </c>
      <c r="Q3969" s="110" t="s">
        <v>5322</v>
      </c>
      <c r="R3969" s="94"/>
      <c r="S3969" s="95">
        <v>46168</v>
      </c>
      <c r="T3969" s="95" t="s">
        <v>5203</v>
      </c>
      <c r="U3969" s="95" t="s">
        <v>1125</v>
      </c>
      <c r="V3969" s="91">
        <v>46157</v>
      </c>
      <c r="W3969" s="91">
        <v>46164</v>
      </c>
      <c r="X3969" s="91">
        <v>46168</v>
      </c>
      <c r="Y3969" s="96"/>
      <c r="Z3969" s="89"/>
      <c r="AA3969" s="95"/>
      <c r="AB3969" s="89"/>
      <c r="AC3969" s="109"/>
      <c r="AD3969" s="89"/>
      <c r="AE3969" s="89"/>
      <c r="AF3969" s="191"/>
      <c r="AG3969" s="194"/>
      <c r="AH3969" s="193"/>
      <c r="AI3969" s="97"/>
      <c r="AJ3969" s="97"/>
      <c r="AK3969" s="97"/>
      <c r="AL3969" s="45" t="s">
        <v>67</v>
      </c>
      <c r="AM3969" s="160" t="str">
        <f>MONTH(B3969)&amp;"/"&amp;YEAR(B3969)</f>
        <v>3/2026</v>
      </c>
      <c r="AN3969" s="45">
        <f>WEEKNUM(B3969)-WEEKNUM(EOMONTH(B3969,-1)+1)+1</f>
        <v>4</v>
      </c>
      <c r="AO3969" s="45" t="str">
        <f>MONTH(R3969)&amp;"/"&amp;YEAR(R3969)</f>
        <v>1/1900</v>
      </c>
      <c r="AP3969" s="45" t="e">
        <f>WEEKNUM(R3969)-WEEKNUM(EOMONTH(R3969,-1)+1)+1</f>
        <v>#NUM!</v>
      </c>
      <c r="AQ3969" s="45">
        <f>IF(AU3969="S",IF(Q3969="1. Aceitou o programa",R3969-B3969,0),0)</f>
        <v>0</v>
      </c>
      <c r="AR3969" s="45">
        <f>IF(AU3969="S",IF(AND(S3969&lt;&gt;"",R3969&lt;&gt;""),S3969-R3969,0),0)</f>
        <v>0</v>
      </c>
      <c r="AS3969" s="45">
        <f>IF(AU3969="S",IF(Q3969="1. Aceitou o programa",IF(OR(X3969="Não se Aplica",X3969=""),IF(OR(W3969="Não se Aplica",W3969=""),0,W3969-V3969),AVERAGE(X3969-W3969,W3969-V3969)),0),0)</f>
        <v>0</v>
      </c>
      <c r="AT3969" s="45">
        <f>IF(AU3969="S",IF(AND(Q3969="1. Aceitou o programa",AB3969="Realizada"),IFERROR(IF(AA3969="",0,AA3969-R3969),0),0),0)</f>
        <v>0</v>
      </c>
      <c r="AU3969" s="45" t="str">
        <f>_xlfn.XLOOKUP(U3969,'Lista Suspensa'!$AA$20:$AA$23,'Lista Suspensa'!$AB$20:$AB$23,"N/A")</f>
        <v>S</v>
      </c>
    </row>
    <row r="3970" spans="1:47" ht="12" customHeight="1" x14ac:dyDescent="0.3">
      <c r="A3970" s="87" t="s">
        <v>47</v>
      </c>
      <c r="B3970" s="88">
        <v>46104</v>
      </c>
      <c r="C3970" s="89" t="s">
        <v>48</v>
      </c>
      <c r="D3970" s="89" t="s">
        <v>49</v>
      </c>
      <c r="E3970" s="189">
        <v>93987300</v>
      </c>
      <c r="F3970" s="197" t="s">
        <v>9687</v>
      </c>
      <c r="G3970" s="90">
        <v>34241540325</v>
      </c>
      <c r="H3970" s="91">
        <v>25300</v>
      </c>
      <c r="I3970" s="89"/>
      <c r="J3970" s="89" t="s">
        <v>84</v>
      </c>
      <c r="K3970" s="89" t="s">
        <v>52</v>
      </c>
      <c r="L3970" s="89" t="s">
        <v>800</v>
      </c>
      <c r="M3970" s="89" t="s">
        <v>9688</v>
      </c>
      <c r="N3970" s="89" t="s">
        <v>137</v>
      </c>
      <c r="O3970" s="92" t="s">
        <v>9689</v>
      </c>
      <c r="P3970" s="93" t="s">
        <v>57</v>
      </c>
      <c r="Q3970" s="110" t="s">
        <v>5322</v>
      </c>
      <c r="R3970" s="94"/>
      <c r="S3970" s="95">
        <v>46168</v>
      </c>
      <c r="T3970" s="95" t="s">
        <v>5203</v>
      </c>
      <c r="U3970" s="95" t="s">
        <v>1125</v>
      </c>
      <c r="V3970" s="91">
        <v>46157</v>
      </c>
      <c r="W3970" s="91">
        <v>46164</v>
      </c>
      <c r="X3970" s="91">
        <v>46168</v>
      </c>
      <c r="Y3970" s="96"/>
      <c r="Z3970" s="89"/>
      <c r="AA3970" s="95"/>
      <c r="AB3970" s="89"/>
      <c r="AC3970" s="109"/>
      <c r="AD3970" s="89"/>
      <c r="AE3970" s="89"/>
      <c r="AF3970" s="191"/>
      <c r="AG3970" s="194"/>
      <c r="AH3970" s="193"/>
      <c r="AI3970" s="97"/>
      <c r="AJ3970" s="97"/>
      <c r="AK3970" s="97"/>
      <c r="AL3970" s="45" t="s">
        <v>67</v>
      </c>
      <c r="AM3970" s="160" t="str">
        <f>MONTH(B3970)&amp;"/"&amp;YEAR(B3970)</f>
        <v>3/2026</v>
      </c>
      <c r="AN3970" s="45">
        <f>WEEKNUM(B3970)-WEEKNUM(EOMONTH(B3970,-1)+1)+1</f>
        <v>4</v>
      </c>
      <c r="AO3970" s="45" t="str">
        <f>MONTH(R3970)&amp;"/"&amp;YEAR(R3970)</f>
        <v>1/1900</v>
      </c>
      <c r="AP3970" s="45" t="e">
        <f>WEEKNUM(R3970)-WEEKNUM(EOMONTH(R3970,-1)+1)+1</f>
        <v>#NUM!</v>
      </c>
      <c r="AQ3970" s="45">
        <f>IF(AU3970="S",IF(Q3970="1. Aceitou o programa",R3970-B3970,0),0)</f>
        <v>0</v>
      </c>
      <c r="AR3970" s="45">
        <f>IF(AU3970="S",IF(AND(S3970&lt;&gt;"",R3970&lt;&gt;""),S3970-R3970,0),0)</f>
        <v>0</v>
      </c>
      <c r="AS3970" s="45">
        <f>IF(AU3970="S",IF(Q3970="1. Aceitou o programa",IF(OR(X3970="Não se Aplica",X3970=""),IF(OR(W3970="Não se Aplica",W3970=""),0,W3970-V3970),AVERAGE(X3970-W3970,W3970-V3970)),0),0)</f>
        <v>0</v>
      </c>
      <c r="AT3970" s="45">
        <f>IF(AU3970="S",IF(AND(Q3970="1. Aceitou o programa",AB3970="Realizada"),IFERROR(IF(AA3970="",0,AA3970-R3970),0),0),0)</f>
        <v>0</v>
      </c>
      <c r="AU3970" s="45" t="str">
        <f>_xlfn.XLOOKUP(U3970,'Lista Suspensa'!$AA$20:$AA$23,'Lista Suspensa'!$AB$20:$AB$23,"N/A")</f>
        <v>S</v>
      </c>
    </row>
    <row r="3971" spans="1:47" ht="12" customHeight="1" x14ac:dyDescent="0.3">
      <c r="A3971" s="87" t="s">
        <v>47</v>
      </c>
      <c r="B3971" s="88">
        <v>46104</v>
      </c>
      <c r="C3971" s="89" t="s">
        <v>48</v>
      </c>
      <c r="D3971" s="89" t="s">
        <v>49</v>
      </c>
      <c r="E3971" s="189">
        <v>89277967</v>
      </c>
      <c r="F3971" s="197" t="s">
        <v>9690</v>
      </c>
      <c r="G3971" s="90">
        <v>16495495714</v>
      </c>
      <c r="H3971" s="91">
        <v>34424</v>
      </c>
      <c r="I3971" s="89"/>
      <c r="J3971" s="89" t="s">
        <v>51</v>
      </c>
      <c r="K3971" s="89" t="s">
        <v>76</v>
      </c>
      <c r="L3971" s="89" t="s">
        <v>95</v>
      </c>
      <c r="M3971" s="89" t="s">
        <v>222</v>
      </c>
      <c r="N3971" s="89" t="s">
        <v>4188</v>
      </c>
      <c r="O3971" s="92" t="s">
        <v>9691</v>
      </c>
      <c r="P3971" s="93" t="s">
        <v>57</v>
      </c>
      <c r="Q3971" s="110" t="s">
        <v>58</v>
      </c>
      <c r="R3971" s="94">
        <v>46169</v>
      </c>
      <c r="S3971" s="95"/>
      <c r="T3971" s="95" t="s">
        <v>59</v>
      </c>
      <c r="U3971" s="95" t="s">
        <v>60</v>
      </c>
      <c r="V3971" s="91">
        <v>46156</v>
      </c>
      <c r="W3971" s="91">
        <v>46164</v>
      </c>
      <c r="X3971" s="91">
        <v>46168</v>
      </c>
      <c r="Y3971" s="96"/>
      <c r="Z3971" s="89" t="s">
        <v>2798</v>
      </c>
      <c r="AA3971" s="95"/>
      <c r="AB3971" s="89"/>
      <c r="AC3971" s="109"/>
      <c r="AD3971" s="89"/>
      <c r="AE3971" s="89"/>
      <c r="AF3971" s="191"/>
      <c r="AG3971" s="194" t="s">
        <v>165</v>
      </c>
      <c r="AH3971" s="193"/>
      <c r="AI3971" s="97"/>
      <c r="AJ3971" s="97" t="s">
        <v>65</v>
      </c>
      <c r="AK3971" s="97" t="s">
        <v>66</v>
      </c>
      <c r="AL3971" s="45" t="s">
        <v>67</v>
      </c>
      <c r="AM3971" s="160" t="str">
        <f>MONTH(B3971)&amp;"/"&amp;YEAR(B3971)</f>
        <v>3/2026</v>
      </c>
      <c r="AN3971" s="45">
        <f>WEEKNUM(B3971)-WEEKNUM(EOMONTH(B3971,-1)+1)+1</f>
        <v>4</v>
      </c>
      <c r="AO3971" s="45" t="str">
        <f>MONTH(R3971)&amp;"/"&amp;YEAR(R3971)</f>
        <v>5/2026</v>
      </c>
      <c r="AP3971" s="45">
        <f>WEEKNUM(R3971)-WEEKNUM(EOMONTH(R3971,-1)+1)+1</f>
        <v>5</v>
      </c>
      <c r="AQ3971" s="45">
        <f>IF(AU3971="S",IF(Q3971="1. Aceitou o programa",R3971-B3971,0),0)</f>
        <v>65</v>
      </c>
      <c r="AR3971" s="45">
        <f>IF(AU3971="S",IF(AND(S3971&lt;&gt;"",R3971&lt;&gt;""),S3971-R3971,0),0)</f>
        <v>0</v>
      </c>
      <c r="AS3971" s="45">
        <f>IF(AU3971="S",IF(Q3971="1. Aceitou o programa",IF(OR(X3971="Não se Aplica",X3971=""),IF(OR(W3971="Não se Aplica",W3971=""),0,W3971-V3971),AVERAGE(X3971-W3971,W3971-V3971)),0),0)</f>
        <v>6</v>
      </c>
      <c r="AT3971" s="45">
        <f>IF(AU3971="S",IF(AND(Q3971="1. Aceitou o programa",AB3971="Realizada"),IFERROR(IF(AA3971="",0,AA3971-R3971),0),0),0)</f>
        <v>0</v>
      </c>
      <c r="AU3971" s="45" t="str">
        <f>_xlfn.XLOOKUP(U3971,'Lista Suspensa'!$AA$20:$AA$23,'Lista Suspensa'!$AB$20:$AB$23,"N/A")</f>
        <v>S</v>
      </c>
    </row>
    <row r="3972" spans="1:47" ht="12" customHeight="1" x14ac:dyDescent="0.3">
      <c r="A3972" s="87" t="s">
        <v>47</v>
      </c>
      <c r="B3972" s="88">
        <v>46104</v>
      </c>
      <c r="C3972" s="89" t="s">
        <v>48</v>
      </c>
      <c r="D3972" s="89" t="s">
        <v>49</v>
      </c>
      <c r="E3972" s="189">
        <v>94897911</v>
      </c>
      <c r="F3972" s="197" t="s">
        <v>9692</v>
      </c>
      <c r="G3972" s="90">
        <v>8667338761</v>
      </c>
      <c r="H3972" s="91">
        <v>29782</v>
      </c>
      <c r="I3972" s="89"/>
      <c r="J3972" s="89" t="s">
        <v>51</v>
      </c>
      <c r="K3972" s="89" t="s">
        <v>76</v>
      </c>
      <c r="L3972" s="89" t="s">
        <v>2881</v>
      </c>
      <c r="M3972" s="89" t="s">
        <v>9693</v>
      </c>
      <c r="N3972" s="89" t="s">
        <v>344</v>
      </c>
      <c r="O3972" s="92" t="s">
        <v>9694</v>
      </c>
      <c r="P3972" s="93" t="s">
        <v>57</v>
      </c>
      <c r="Q3972" s="110" t="s">
        <v>5322</v>
      </c>
      <c r="R3972" s="94"/>
      <c r="S3972" s="95">
        <v>46168</v>
      </c>
      <c r="T3972" s="95" t="s">
        <v>5203</v>
      </c>
      <c r="U3972" s="95" t="s">
        <v>1125</v>
      </c>
      <c r="V3972" s="91">
        <v>46157</v>
      </c>
      <c r="W3972" s="91">
        <v>46164</v>
      </c>
      <c r="X3972" s="91">
        <v>46168</v>
      </c>
      <c r="Y3972" s="96"/>
      <c r="Z3972" s="89"/>
      <c r="AA3972" s="95"/>
      <c r="AB3972" s="89"/>
      <c r="AC3972" s="109"/>
      <c r="AD3972" s="89"/>
      <c r="AE3972" s="89"/>
      <c r="AF3972" s="191"/>
      <c r="AG3972" s="194"/>
      <c r="AH3972" s="193"/>
      <c r="AI3972" s="97"/>
      <c r="AJ3972" s="97"/>
      <c r="AK3972" s="97"/>
      <c r="AL3972" s="45" t="s">
        <v>67</v>
      </c>
      <c r="AM3972" s="160" t="str">
        <f>MONTH(B3972)&amp;"/"&amp;YEAR(B3972)</f>
        <v>3/2026</v>
      </c>
      <c r="AN3972" s="45">
        <f>WEEKNUM(B3972)-WEEKNUM(EOMONTH(B3972,-1)+1)+1</f>
        <v>4</v>
      </c>
      <c r="AO3972" s="45" t="str">
        <f>MONTH(R3972)&amp;"/"&amp;YEAR(R3972)</f>
        <v>1/1900</v>
      </c>
      <c r="AP3972" s="45" t="e">
        <f>WEEKNUM(R3972)-WEEKNUM(EOMONTH(R3972,-1)+1)+1</f>
        <v>#NUM!</v>
      </c>
      <c r="AQ3972" s="45">
        <f>IF(AU3972="S",IF(Q3972="1. Aceitou o programa",R3972-B3972,0),0)</f>
        <v>0</v>
      </c>
      <c r="AR3972" s="45">
        <f>IF(AU3972="S",IF(AND(S3972&lt;&gt;"",R3972&lt;&gt;""),S3972-R3972,0),0)</f>
        <v>0</v>
      </c>
      <c r="AS3972" s="45">
        <f>IF(AU3972="S",IF(Q3972="1. Aceitou o programa",IF(OR(X3972="Não se Aplica",X3972=""),IF(OR(W3972="Não se Aplica",W3972=""),0,W3972-V3972),AVERAGE(X3972-W3972,W3972-V3972)),0),0)</f>
        <v>0</v>
      </c>
      <c r="AT3972" s="45">
        <f>IF(AU3972="S",IF(AND(Q3972="1. Aceitou o programa",AB3972="Realizada"),IFERROR(IF(AA3972="",0,AA3972-R3972),0),0),0)</f>
        <v>0</v>
      </c>
      <c r="AU3972" s="45" t="str">
        <f>_xlfn.XLOOKUP(U3972,'Lista Suspensa'!$AA$20:$AA$23,'Lista Suspensa'!$AB$20:$AB$23,"N/A")</f>
        <v>S</v>
      </c>
    </row>
    <row r="3973" spans="1:47" ht="12" customHeight="1" x14ac:dyDescent="0.3">
      <c r="A3973" s="87" t="s">
        <v>47</v>
      </c>
      <c r="B3973" s="88">
        <v>46104</v>
      </c>
      <c r="C3973" s="89" t="s">
        <v>48</v>
      </c>
      <c r="D3973" s="89" t="s">
        <v>49</v>
      </c>
      <c r="E3973" s="189">
        <v>94016786</v>
      </c>
      <c r="F3973" s="197" t="s">
        <v>9695</v>
      </c>
      <c r="G3973" s="90">
        <v>12108109722</v>
      </c>
      <c r="H3973" s="91">
        <v>32297</v>
      </c>
      <c r="I3973" s="89"/>
      <c r="J3973" s="89" t="s">
        <v>84</v>
      </c>
      <c r="K3973" s="89" t="s">
        <v>76</v>
      </c>
      <c r="L3973" s="89" t="s">
        <v>283</v>
      </c>
      <c r="M3973" s="89" t="s">
        <v>693</v>
      </c>
      <c r="N3973" s="89" t="s">
        <v>197</v>
      </c>
      <c r="O3973" s="92" t="s">
        <v>9696</v>
      </c>
      <c r="P3973" s="93" t="s">
        <v>57</v>
      </c>
      <c r="Q3973" s="110" t="s">
        <v>5322</v>
      </c>
      <c r="R3973" s="94"/>
      <c r="S3973" s="95">
        <v>46168</v>
      </c>
      <c r="T3973" s="95" t="s">
        <v>5203</v>
      </c>
      <c r="U3973" s="95" t="s">
        <v>1125</v>
      </c>
      <c r="V3973" s="91">
        <v>46157</v>
      </c>
      <c r="W3973" s="91">
        <v>46164</v>
      </c>
      <c r="X3973" s="91">
        <v>46168</v>
      </c>
      <c r="Y3973" s="96"/>
      <c r="Z3973" s="89"/>
      <c r="AA3973" s="95"/>
      <c r="AB3973" s="89"/>
      <c r="AC3973" s="109"/>
      <c r="AD3973" s="89"/>
      <c r="AE3973" s="89"/>
      <c r="AF3973" s="191"/>
      <c r="AG3973" s="194"/>
      <c r="AH3973" s="193"/>
      <c r="AI3973" s="97"/>
      <c r="AJ3973" s="97"/>
      <c r="AK3973" s="97"/>
      <c r="AL3973" s="45" t="s">
        <v>67</v>
      </c>
      <c r="AM3973" s="160" t="str">
        <f>MONTH(B3973)&amp;"/"&amp;YEAR(B3973)</f>
        <v>3/2026</v>
      </c>
      <c r="AN3973" s="45">
        <f>WEEKNUM(B3973)-WEEKNUM(EOMONTH(B3973,-1)+1)+1</f>
        <v>4</v>
      </c>
      <c r="AO3973" s="45" t="str">
        <f>MONTH(R3973)&amp;"/"&amp;YEAR(R3973)</f>
        <v>1/1900</v>
      </c>
      <c r="AP3973" s="45" t="e">
        <f>WEEKNUM(R3973)-WEEKNUM(EOMONTH(R3973,-1)+1)+1</f>
        <v>#NUM!</v>
      </c>
      <c r="AQ3973" s="45">
        <f>IF(AU3973="S",IF(Q3973="1. Aceitou o programa",R3973-B3973,0),0)</f>
        <v>0</v>
      </c>
      <c r="AR3973" s="45">
        <f>IF(AU3973="S",IF(AND(S3973&lt;&gt;"",R3973&lt;&gt;""),S3973-R3973,0),0)</f>
        <v>0</v>
      </c>
      <c r="AS3973" s="45">
        <f>IF(AU3973="S",IF(Q3973="1. Aceitou o programa",IF(OR(X3973="Não se Aplica",X3973=""),IF(OR(W3973="Não se Aplica",W3973=""),0,W3973-V3973),AVERAGE(X3973-W3973,W3973-V3973)),0),0)</f>
        <v>0</v>
      </c>
      <c r="AT3973" s="45">
        <f>IF(AU3973="S",IF(AND(Q3973="1. Aceitou o programa",AB3973="Realizada"),IFERROR(IF(AA3973="",0,AA3973-R3973),0),0),0)</f>
        <v>0</v>
      </c>
      <c r="AU3973" s="45" t="str">
        <f>_xlfn.XLOOKUP(U3973,'Lista Suspensa'!$AA$20:$AA$23,'Lista Suspensa'!$AB$20:$AB$23,"N/A")</f>
        <v>S</v>
      </c>
    </row>
    <row r="3974" spans="1:47" ht="12" customHeight="1" x14ac:dyDescent="0.3">
      <c r="A3974" s="87" t="s">
        <v>47</v>
      </c>
      <c r="B3974" s="88">
        <v>46104</v>
      </c>
      <c r="C3974" s="89" t="s">
        <v>48</v>
      </c>
      <c r="D3974" s="89" t="s">
        <v>49</v>
      </c>
      <c r="E3974" s="189">
        <v>94017062</v>
      </c>
      <c r="F3974" s="197" t="s">
        <v>9697</v>
      </c>
      <c r="G3974" s="90">
        <v>14509567774</v>
      </c>
      <c r="H3974" s="91">
        <v>33180</v>
      </c>
      <c r="I3974" s="89"/>
      <c r="J3974" s="89" t="s">
        <v>84</v>
      </c>
      <c r="K3974" s="89" t="s">
        <v>76</v>
      </c>
      <c r="L3974" s="89" t="s">
        <v>77</v>
      </c>
      <c r="M3974" s="89" t="s">
        <v>9698</v>
      </c>
      <c r="N3974" s="89" t="s">
        <v>197</v>
      </c>
      <c r="O3974" s="92" t="s">
        <v>9699</v>
      </c>
      <c r="P3974" s="93" t="s">
        <v>57</v>
      </c>
      <c r="Q3974" s="110" t="s">
        <v>5322</v>
      </c>
      <c r="R3974" s="94"/>
      <c r="S3974" s="95">
        <v>46168</v>
      </c>
      <c r="T3974" s="95" t="s">
        <v>5203</v>
      </c>
      <c r="U3974" s="95" t="s">
        <v>1125</v>
      </c>
      <c r="V3974" s="91">
        <v>46157</v>
      </c>
      <c r="W3974" s="91">
        <v>46164</v>
      </c>
      <c r="X3974" s="91">
        <v>46168</v>
      </c>
      <c r="Y3974" s="96"/>
      <c r="Z3974" s="89"/>
      <c r="AA3974" s="95"/>
      <c r="AB3974" s="89"/>
      <c r="AC3974" s="109"/>
      <c r="AD3974" s="89"/>
      <c r="AE3974" s="89"/>
      <c r="AF3974" s="191"/>
      <c r="AG3974" s="194"/>
      <c r="AH3974" s="193"/>
      <c r="AI3974" s="97"/>
      <c r="AJ3974" s="97"/>
      <c r="AK3974" s="97"/>
      <c r="AL3974" s="45" t="s">
        <v>67</v>
      </c>
      <c r="AM3974" s="160" t="str">
        <f>MONTH(B3974)&amp;"/"&amp;YEAR(B3974)</f>
        <v>3/2026</v>
      </c>
      <c r="AN3974" s="45">
        <f>WEEKNUM(B3974)-WEEKNUM(EOMONTH(B3974,-1)+1)+1</f>
        <v>4</v>
      </c>
      <c r="AO3974" s="45" t="str">
        <f>MONTH(R3974)&amp;"/"&amp;YEAR(R3974)</f>
        <v>1/1900</v>
      </c>
      <c r="AP3974" s="45" t="e">
        <f>WEEKNUM(R3974)-WEEKNUM(EOMONTH(R3974,-1)+1)+1</f>
        <v>#NUM!</v>
      </c>
      <c r="AQ3974" s="45">
        <f>IF(AU3974="S",IF(Q3974="1. Aceitou o programa",R3974-B3974,0),0)</f>
        <v>0</v>
      </c>
      <c r="AR3974" s="45">
        <f>IF(AU3974="S",IF(AND(S3974&lt;&gt;"",R3974&lt;&gt;""),S3974-R3974,0),0)</f>
        <v>0</v>
      </c>
      <c r="AS3974" s="45">
        <f>IF(AU3974="S",IF(Q3974="1. Aceitou o programa",IF(OR(X3974="Não se Aplica",X3974=""),IF(OR(W3974="Não se Aplica",W3974=""),0,W3974-V3974),AVERAGE(X3974-W3974,W3974-V3974)),0),0)</f>
        <v>0</v>
      </c>
      <c r="AT3974" s="45">
        <f>IF(AU3974="S",IF(AND(Q3974="1. Aceitou o programa",AB3974="Realizada"),IFERROR(IF(AA3974="",0,AA3974-R3974),0),0),0)</f>
        <v>0</v>
      </c>
      <c r="AU3974" s="45" t="str">
        <f>_xlfn.XLOOKUP(U3974,'Lista Suspensa'!$AA$20:$AA$23,'Lista Suspensa'!$AB$20:$AB$23,"N/A")</f>
        <v>S</v>
      </c>
    </row>
    <row r="3975" spans="1:47" ht="12" customHeight="1" x14ac:dyDescent="0.3">
      <c r="A3975" s="87" t="s">
        <v>47</v>
      </c>
      <c r="B3975" s="88">
        <v>46104</v>
      </c>
      <c r="C3975" s="89" t="s">
        <v>48</v>
      </c>
      <c r="D3975" s="89" t="s">
        <v>49</v>
      </c>
      <c r="E3975" s="189">
        <v>94017113</v>
      </c>
      <c r="F3975" s="197" t="s">
        <v>9700</v>
      </c>
      <c r="G3975" s="90">
        <v>7792983730</v>
      </c>
      <c r="H3975" s="91">
        <v>28329</v>
      </c>
      <c r="I3975" s="89"/>
      <c r="J3975" s="89" t="s">
        <v>84</v>
      </c>
      <c r="K3975" s="89" t="s">
        <v>76</v>
      </c>
      <c r="L3975" s="89" t="s">
        <v>77</v>
      </c>
      <c r="M3975" s="89" t="s">
        <v>9701</v>
      </c>
      <c r="N3975" s="89" t="s">
        <v>344</v>
      </c>
      <c r="O3975" s="92" t="s">
        <v>9702</v>
      </c>
      <c r="P3975" s="93" t="s">
        <v>57</v>
      </c>
      <c r="Q3975" s="110" t="s">
        <v>5322</v>
      </c>
      <c r="R3975" s="94"/>
      <c r="S3975" s="95">
        <v>46168</v>
      </c>
      <c r="T3975" s="95" t="s">
        <v>5203</v>
      </c>
      <c r="U3975" s="95" t="s">
        <v>1125</v>
      </c>
      <c r="V3975" s="91">
        <v>46157</v>
      </c>
      <c r="W3975" s="91">
        <v>46164</v>
      </c>
      <c r="X3975" s="91">
        <v>46168</v>
      </c>
      <c r="Y3975" s="96"/>
      <c r="Z3975" s="89"/>
      <c r="AA3975" s="95"/>
      <c r="AB3975" s="89"/>
      <c r="AC3975" s="109"/>
      <c r="AD3975" s="89"/>
      <c r="AE3975" s="89"/>
      <c r="AF3975" s="191"/>
      <c r="AG3975" s="194"/>
      <c r="AH3975" s="193"/>
      <c r="AI3975" s="97"/>
      <c r="AJ3975" s="97"/>
      <c r="AK3975" s="97"/>
      <c r="AL3975" s="45" t="s">
        <v>67</v>
      </c>
      <c r="AM3975" s="160" t="str">
        <f>MONTH(B3975)&amp;"/"&amp;YEAR(B3975)</f>
        <v>3/2026</v>
      </c>
      <c r="AN3975" s="45">
        <f>WEEKNUM(B3975)-WEEKNUM(EOMONTH(B3975,-1)+1)+1</f>
        <v>4</v>
      </c>
      <c r="AO3975" s="45" t="str">
        <f>MONTH(R3975)&amp;"/"&amp;YEAR(R3975)</f>
        <v>1/1900</v>
      </c>
      <c r="AP3975" s="45" t="e">
        <f>WEEKNUM(R3975)-WEEKNUM(EOMONTH(R3975,-1)+1)+1</f>
        <v>#NUM!</v>
      </c>
      <c r="AQ3975" s="45">
        <f>IF(AU3975="S",IF(Q3975="1. Aceitou o programa",R3975-B3975,0),0)</f>
        <v>0</v>
      </c>
      <c r="AR3975" s="45">
        <f>IF(AU3975="S",IF(AND(S3975&lt;&gt;"",R3975&lt;&gt;""),S3975-R3975,0),0)</f>
        <v>0</v>
      </c>
      <c r="AS3975" s="45">
        <f>IF(AU3975="S",IF(Q3975="1. Aceitou o programa",IF(OR(X3975="Não se Aplica",X3975=""),IF(OR(W3975="Não se Aplica",W3975=""),0,W3975-V3975),AVERAGE(X3975-W3975,W3975-V3975)),0),0)</f>
        <v>0</v>
      </c>
      <c r="AT3975" s="45">
        <f>IF(AU3975="S",IF(AND(Q3975="1. Aceitou o programa",AB3975="Realizada"),IFERROR(IF(AA3975="",0,AA3975-R3975),0),0),0)</f>
        <v>0</v>
      </c>
      <c r="AU3975" s="45" t="str">
        <f>_xlfn.XLOOKUP(U3975,'Lista Suspensa'!$AA$20:$AA$23,'Lista Suspensa'!$AB$20:$AB$23,"N/A")</f>
        <v>S</v>
      </c>
    </row>
    <row r="3976" spans="1:47" ht="12" customHeight="1" x14ac:dyDescent="0.3">
      <c r="A3976" s="87" t="s">
        <v>47</v>
      </c>
      <c r="B3976" s="88">
        <v>46104</v>
      </c>
      <c r="C3976" s="89" t="s">
        <v>48</v>
      </c>
      <c r="D3976" s="89" t="s">
        <v>49</v>
      </c>
      <c r="E3976" s="189">
        <v>94019036</v>
      </c>
      <c r="F3976" s="197" t="s">
        <v>9703</v>
      </c>
      <c r="G3976" s="90">
        <v>88087808720</v>
      </c>
      <c r="H3976" s="91">
        <v>24349</v>
      </c>
      <c r="I3976" s="89"/>
      <c r="J3976" s="89" t="s">
        <v>84</v>
      </c>
      <c r="K3976" s="89" t="s">
        <v>76</v>
      </c>
      <c r="L3976" s="89" t="s">
        <v>95</v>
      </c>
      <c r="M3976" s="89" t="s">
        <v>222</v>
      </c>
      <c r="N3976" s="89" t="s">
        <v>197</v>
      </c>
      <c r="O3976" s="92" t="s">
        <v>9704</v>
      </c>
      <c r="P3976" s="93" t="s">
        <v>57</v>
      </c>
      <c r="Q3976" s="110" t="s">
        <v>5322</v>
      </c>
      <c r="R3976" s="94"/>
      <c r="S3976" s="95">
        <v>46168</v>
      </c>
      <c r="T3976" s="95" t="s">
        <v>5203</v>
      </c>
      <c r="U3976" s="95" t="s">
        <v>1125</v>
      </c>
      <c r="V3976" s="91">
        <v>46157</v>
      </c>
      <c r="W3976" s="91">
        <v>46164</v>
      </c>
      <c r="X3976" s="91">
        <v>46168</v>
      </c>
      <c r="Y3976" s="96"/>
      <c r="Z3976" s="89"/>
      <c r="AA3976" s="95"/>
      <c r="AB3976" s="89"/>
      <c r="AC3976" s="109"/>
      <c r="AD3976" s="89"/>
      <c r="AE3976" s="89"/>
      <c r="AF3976" s="191"/>
      <c r="AG3976" s="194"/>
      <c r="AH3976" s="193"/>
      <c r="AI3976" s="97"/>
      <c r="AJ3976" s="97"/>
      <c r="AK3976" s="97"/>
      <c r="AL3976" s="45" t="s">
        <v>67</v>
      </c>
      <c r="AM3976" s="160" t="str">
        <f>MONTH(B3976)&amp;"/"&amp;YEAR(B3976)</f>
        <v>3/2026</v>
      </c>
      <c r="AN3976" s="45">
        <f>WEEKNUM(B3976)-WEEKNUM(EOMONTH(B3976,-1)+1)+1</f>
        <v>4</v>
      </c>
      <c r="AO3976" s="45" t="str">
        <f>MONTH(R3976)&amp;"/"&amp;YEAR(R3976)</f>
        <v>1/1900</v>
      </c>
      <c r="AP3976" s="45" t="e">
        <f>WEEKNUM(R3976)-WEEKNUM(EOMONTH(R3976,-1)+1)+1</f>
        <v>#NUM!</v>
      </c>
      <c r="AQ3976" s="45">
        <f>IF(AU3976="S",IF(Q3976="1. Aceitou o programa",R3976-B3976,0),0)</f>
        <v>0</v>
      </c>
      <c r="AR3976" s="45">
        <f>IF(AU3976="S",IF(AND(S3976&lt;&gt;"",R3976&lt;&gt;""),S3976-R3976,0),0)</f>
        <v>0</v>
      </c>
      <c r="AS3976" s="45">
        <f>IF(AU3976="S",IF(Q3976="1. Aceitou o programa",IF(OR(X3976="Não se Aplica",X3976=""),IF(OR(W3976="Não se Aplica",W3976=""),0,W3976-V3976),AVERAGE(X3976-W3976,W3976-V3976)),0),0)</f>
        <v>0</v>
      </c>
      <c r="AT3976" s="45">
        <f>IF(AU3976="S",IF(AND(Q3976="1. Aceitou o programa",AB3976="Realizada"),IFERROR(IF(AA3976="",0,AA3976-R3976),0),0),0)</f>
        <v>0</v>
      </c>
      <c r="AU3976" s="45" t="str">
        <f>_xlfn.XLOOKUP(U3976,'Lista Suspensa'!$AA$20:$AA$23,'Lista Suspensa'!$AB$20:$AB$23,"N/A")</f>
        <v>S</v>
      </c>
    </row>
    <row r="3977" spans="1:47" ht="12" customHeight="1" x14ac:dyDescent="0.3">
      <c r="A3977" s="87" t="s">
        <v>47</v>
      </c>
      <c r="B3977" s="88">
        <v>46104</v>
      </c>
      <c r="C3977" s="89" t="s">
        <v>48</v>
      </c>
      <c r="D3977" s="89" t="s">
        <v>49</v>
      </c>
      <c r="E3977" s="189">
        <v>94042787</v>
      </c>
      <c r="F3977" s="197" t="s">
        <v>9705</v>
      </c>
      <c r="G3977" s="90">
        <v>17909890869</v>
      </c>
      <c r="H3977" s="91">
        <v>27548</v>
      </c>
      <c r="I3977" s="89"/>
      <c r="J3977" s="89" t="s">
        <v>84</v>
      </c>
      <c r="K3977" s="89" t="s">
        <v>52</v>
      </c>
      <c r="L3977" s="89" t="s">
        <v>619</v>
      </c>
      <c r="M3977" s="89" t="s">
        <v>9706</v>
      </c>
      <c r="N3977" s="89" t="s">
        <v>150</v>
      </c>
      <c r="O3977" s="92" t="s">
        <v>9707</v>
      </c>
      <c r="P3977" s="93" t="s">
        <v>57</v>
      </c>
      <c r="Q3977" s="110" t="s">
        <v>5322</v>
      </c>
      <c r="R3977" s="94"/>
      <c r="S3977" s="95">
        <v>46168</v>
      </c>
      <c r="T3977" s="95" t="s">
        <v>5203</v>
      </c>
      <c r="U3977" s="95" t="s">
        <v>1125</v>
      </c>
      <c r="V3977" s="91">
        <v>46157</v>
      </c>
      <c r="W3977" s="91">
        <v>46164</v>
      </c>
      <c r="X3977" s="91">
        <v>46168</v>
      </c>
      <c r="Y3977" s="96" t="s">
        <v>5548</v>
      </c>
      <c r="Z3977" s="89"/>
      <c r="AA3977" s="95"/>
      <c r="AB3977" s="89"/>
      <c r="AC3977" s="109"/>
      <c r="AD3977" s="89"/>
      <c r="AE3977" s="89"/>
      <c r="AF3977" s="191"/>
      <c r="AG3977" s="194"/>
      <c r="AH3977" s="193"/>
      <c r="AI3977" s="97"/>
      <c r="AJ3977" s="97"/>
      <c r="AK3977" s="97"/>
      <c r="AL3977" s="45" t="s">
        <v>67</v>
      </c>
      <c r="AM3977" s="160" t="str">
        <f>MONTH(B3977)&amp;"/"&amp;YEAR(B3977)</f>
        <v>3/2026</v>
      </c>
      <c r="AN3977" s="45">
        <f>WEEKNUM(B3977)-WEEKNUM(EOMONTH(B3977,-1)+1)+1</f>
        <v>4</v>
      </c>
      <c r="AO3977" s="45" t="str">
        <f>MONTH(R3977)&amp;"/"&amp;YEAR(R3977)</f>
        <v>1/1900</v>
      </c>
      <c r="AP3977" s="45" t="e">
        <f>WEEKNUM(R3977)-WEEKNUM(EOMONTH(R3977,-1)+1)+1</f>
        <v>#NUM!</v>
      </c>
      <c r="AQ3977" s="45">
        <f>IF(AU3977="S",IF(Q3977="1. Aceitou o programa",R3977-B3977,0),0)</f>
        <v>0</v>
      </c>
      <c r="AR3977" s="45">
        <f>IF(AU3977="S",IF(AND(S3977&lt;&gt;"",R3977&lt;&gt;""),S3977-R3977,0),0)</f>
        <v>0</v>
      </c>
      <c r="AS3977" s="45">
        <f>IF(AU3977="S",IF(Q3977="1. Aceitou o programa",IF(OR(X3977="Não se Aplica",X3977=""),IF(OR(W3977="Não se Aplica",W3977=""),0,W3977-V3977),AVERAGE(X3977-W3977,W3977-V3977)),0),0)</f>
        <v>0</v>
      </c>
      <c r="AT3977" s="45">
        <f>IF(AU3977="S",IF(AND(Q3977="1. Aceitou o programa",AB3977="Realizada"),IFERROR(IF(AA3977="",0,AA3977-R3977),0),0),0)</f>
        <v>0</v>
      </c>
      <c r="AU3977" s="45" t="str">
        <f>_xlfn.XLOOKUP(U3977,'Lista Suspensa'!$AA$20:$AA$23,'Lista Suspensa'!$AB$20:$AB$23,"N/A")</f>
        <v>S</v>
      </c>
    </row>
    <row r="3978" spans="1:47" ht="12" customHeight="1" x14ac:dyDescent="0.3">
      <c r="A3978" s="87" t="s">
        <v>47</v>
      </c>
      <c r="B3978" s="88">
        <v>46104</v>
      </c>
      <c r="C3978" s="89" t="s">
        <v>48</v>
      </c>
      <c r="D3978" s="89" t="s">
        <v>49</v>
      </c>
      <c r="E3978" s="189">
        <v>94050009</v>
      </c>
      <c r="F3978" s="197" t="s">
        <v>9708</v>
      </c>
      <c r="G3978" s="90">
        <v>38235756862</v>
      </c>
      <c r="H3978" s="91">
        <v>32901</v>
      </c>
      <c r="I3978" s="89"/>
      <c r="J3978" s="89" t="s">
        <v>84</v>
      </c>
      <c r="K3978" s="89" t="s">
        <v>52</v>
      </c>
      <c r="L3978" s="89" t="s">
        <v>85</v>
      </c>
      <c r="M3978" s="89" t="s">
        <v>1004</v>
      </c>
      <c r="N3978" s="89" t="s">
        <v>150</v>
      </c>
      <c r="O3978" s="92" t="s">
        <v>9709</v>
      </c>
      <c r="P3978" s="93" t="s">
        <v>57</v>
      </c>
      <c r="Q3978" s="110" t="s">
        <v>5322</v>
      </c>
      <c r="R3978" s="94"/>
      <c r="S3978" s="95">
        <v>46168</v>
      </c>
      <c r="T3978" s="95" t="s">
        <v>5203</v>
      </c>
      <c r="U3978" s="95" t="s">
        <v>1125</v>
      </c>
      <c r="V3978" s="91">
        <v>46157</v>
      </c>
      <c r="W3978" s="91">
        <v>46164</v>
      </c>
      <c r="X3978" s="91">
        <v>46168</v>
      </c>
      <c r="Y3978" s="96"/>
      <c r="Z3978" s="89"/>
      <c r="AA3978" s="95"/>
      <c r="AB3978" s="89"/>
      <c r="AC3978" s="109"/>
      <c r="AD3978" s="89"/>
      <c r="AE3978" s="89"/>
      <c r="AF3978" s="191"/>
      <c r="AG3978" s="194"/>
      <c r="AH3978" s="193"/>
      <c r="AI3978" s="97"/>
      <c r="AJ3978" s="97"/>
      <c r="AK3978" s="97"/>
      <c r="AL3978" s="45" t="s">
        <v>67</v>
      </c>
      <c r="AM3978" s="160" t="str">
        <f>MONTH(B3978)&amp;"/"&amp;YEAR(B3978)</f>
        <v>3/2026</v>
      </c>
      <c r="AN3978" s="45">
        <f>WEEKNUM(B3978)-WEEKNUM(EOMONTH(B3978,-1)+1)+1</f>
        <v>4</v>
      </c>
      <c r="AO3978" s="45" t="str">
        <f>MONTH(R3978)&amp;"/"&amp;YEAR(R3978)</f>
        <v>1/1900</v>
      </c>
      <c r="AP3978" s="45" t="e">
        <f>WEEKNUM(R3978)-WEEKNUM(EOMONTH(R3978,-1)+1)+1</f>
        <v>#NUM!</v>
      </c>
      <c r="AQ3978" s="45">
        <f>IF(AU3978="S",IF(Q3978="1. Aceitou o programa",R3978-B3978,0),0)</f>
        <v>0</v>
      </c>
      <c r="AR3978" s="45">
        <f>IF(AU3978="S",IF(AND(S3978&lt;&gt;"",R3978&lt;&gt;""),S3978-R3978,0),0)</f>
        <v>0</v>
      </c>
      <c r="AS3978" s="45">
        <f>IF(AU3978="S",IF(Q3978="1. Aceitou o programa",IF(OR(X3978="Não se Aplica",X3978=""),IF(OR(W3978="Não se Aplica",W3978=""),0,W3978-V3978),AVERAGE(X3978-W3978,W3978-V3978)),0),0)</f>
        <v>0</v>
      </c>
      <c r="AT3978" s="45">
        <f>IF(AU3978="S",IF(AND(Q3978="1. Aceitou o programa",AB3978="Realizada"),IFERROR(IF(AA3978="",0,AA3978-R3978),0),0),0)</f>
        <v>0</v>
      </c>
      <c r="AU3978" s="45" t="str">
        <f>_xlfn.XLOOKUP(U3978,'Lista Suspensa'!$AA$20:$AA$23,'Lista Suspensa'!$AB$20:$AB$23,"N/A")</f>
        <v>S</v>
      </c>
    </row>
    <row r="3979" spans="1:47" ht="12" customHeight="1" x14ac:dyDescent="0.3">
      <c r="A3979" s="87" t="s">
        <v>47</v>
      </c>
      <c r="B3979" s="88">
        <v>46104</v>
      </c>
      <c r="C3979" s="89" t="s">
        <v>48</v>
      </c>
      <c r="D3979" s="89" t="s">
        <v>49</v>
      </c>
      <c r="E3979" s="189">
        <v>94063168</v>
      </c>
      <c r="F3979" s="197" t="s">
        <v>9710</v>
      </c>
      <c r="G3979" s="90">
        <v>38384505829</v>
      </c>
      <c r="H3979" s="91">
        <v>35344</v>
      </c>
      <c r="I3979" s="89"/>
      <c r="J3979" s="89" t="s">
        <v>51</v>
      </c>
      <c r="K3979" s="89" t="s">
        <v>52</v>
      </c>
      <c r="L3979" s="89" t="s">
        <v>53</v>
      </c>
      <c r="M3979" s="89" t="s">
        <v>9711</v>
      </c>
      <c r="N3979" s="89" t="s">
        <v>137</v>
      </c>
      <c r="O3979" s="92" t="s">
        <v>9712</v>
      </c>
      <c r="P3979" s="93" t="s">
        <v>57</v>
      </c>
      <c r="Q3979" s="110" t="s">
        <v>5322</v>
      </c>
      <c r="R3979" s="94"/>
      <c r="S3979" s="95">
        <v>46168</v>
      </c>
      <c r="T3979" s="95" t="s">
        <v>5203</v>
      </c>
      <c r="U3979" s="95" t="s">
        <v>1125</v>
      </c>
      <c r="V3979" s="91">
        <v>46157</v>
      </c>
      <c r="W3979" s="91">
        <v>46164</v>
      </c>
      <c r="X3979" s="91">
        <v>46168</v>
      </c>
      <c r="Y3979" s="96"/>
      <c r="Z3979" s="89"/>
      <c r="AA3979" s="95"/>
      <c r="AB3979" s="89"/>
      <c r="AC3979" s="109"/>
      <c r="AD3979" s="89"/>
      <c r="AE3979" s="89"/>
      <c r="AF3979" s="191"/>
      <c r="AG3979" s="194"/>
      <c r="AH3979" s="193"/>
      <c r="AI3979" s="97"/>
      <c r="AJ3979" s="97"/>
      <c r="AK3979" s="97"/>
      <c r="AL3979" s="45" t="s">
        <v>67</v>
      </c>
      <c r="AM3979" s="160" t="str">
        <f>MONTH(B3979)&amp;"/"&amp;YEAR(B3979)</f>
        <v>3/2026</v>
      </c>
      <c r="AN3979" s="45">
        <f>WEEKNUM(B3979)-WEEKNUM(EOMONTH(B3979,-1)+1)+1</f>
        <v>4</v>
      </c>
      <c r="AO3979" s="45" t="str">
        <f>MONTH(R3979)&amp;"/"&amp;YEAR(R3979)</f>
        <v>1/1900</v>
      </c>
      <c r="AP3979" s="45" t="e">
        <f>WEEKNUM(R3979)-WEEKNUM(EOMONTH(R3979,-1)+1)+1</f>
        <v>#NUM!</v>
      </c>
      <c r="AQ3979" s="45">
        <f>IF(AU3979="S",IF(Q3979="1. Aceitou o programa",R3979-B3979,0),0)</f>
        <v>0</v>
      </c>
      <c r="AR3979" s="45">
        <f>IF(AU3979="S",IF(AND(S3979&lt;&gt;"",R3979&lt;&gt;""),S3979-R3979,0),0)</f>
        <v>0</v>
      </c>
      <c r="AS3979" s="45">
        <f>IF(AU3979="S",IF(Q3979="1. Aceitou o programa",IF(OR(X3979="Não se Aplica",X3979=""),IF(OR(W3979="Não se Aplica",W3979=""),0,W3979-V3979),AVERAGE(X3979-W3979,W3979-V3979)),0),0)</f>
        <v>0</v>
      </c>
      <c r="AT3979" s="45">
        <f>IF(AU3979="S",IF(AND(Q3979="1. Aceitou o programa",AB3979="Realizada"),IFERROR(IF(AA3979="",0,AA3979-R3979),0),0),0)</f>
        <v>0</v>
      </c>
      <c r="AU3979" s="45" t="str">
        <f>_xlfn.XLOOKUP(U3979,'Lista Suspensa'!$AA$20:$AA$23,'Lista Suspensa'!$AB$20:$AB$23,"N/A")</f>
        <v>S</v>
      </c>
    </row>
    <row r="3980" spans="1:47" ht="12" customHeight="1" x14ac:dyDescent="0.3">
      <c r="A3980" s="87" t="s">
        <v>47</v>
      </c>
      <c r="B3980" s="88">
        <v>46104</v>
      </c>
      <c r="C3980" s="89" t="s">
        <v>48</v>
      </c>
      <c r="D3980" s="89" t="s">
        <v>49</v>
      </c>
      <c r="E3980" s="189">
        <v>94079577</v>
      </c>
      <c r="F3980" s="197" t="s">
        <v>9713</v>
      </c>
      <c r="G3980" s="90">
        <v>9041730893</v>
      </c>
      <c r="H3980" s="91">
        <v>23565</v>
      </c>
      <c r="I3980" s="89"/>
      <c r="J3980" s="89" t="s">
        <v>84</v>
      </c>
      <c r="K3980" s="89" t="s">
        <v>52</v>
      </c>
      <c r="L3980" s="89" t="s">
        <v>85</v>
      </c>
      <c r="M3980" s="89" t="s">
        <v>1733</v>
      </c>
      <c r="N3980" s="89" t="s">
        <v>150</v>
      </c>
      <c r="O3980" s="92" t="s">
        <v>9714</v>
      </c>
      <c r="P3980" s="93" t="s">
        <v>57</v>
      </c>
      <c r="Q3980" s="110" t="s">
        <v>5322</v>
      </c>
      <c r="R3980" s="94"/>
      <c r="S3980" s="95">
        <v>46168</v>
      </c>
      <c r="T3980" s="95" t="s">
        <v>5203</v>
      </c>
      <c r="U3980" s="95" t="s">
        <v>1125</v>
      </c>
      <c r="V3980" s="91">
        <v>46157</v>
      </c>
      <c r="W3980" s="91">
        <v>46164</v>
      </c>
      <c r="X3980" s="91">
        <v>46168</v>
      </c>
      <c r="Y3980" s="96"/>
      <c r="Z3980" s="89"/>
      <c r="AA3980" s="95"/>
      <c r="AB3980" s="89"/>
      <c r="AC3980" s="109"/>
      <c r="AD3980" s="89"/>
      <c r="AE3980" s="89"/>
      <c r="AF3980" s="191"/>
      <c r="AG3980" s="194"/>
      <c r="AH3980" s="193"/>
      <c r="AI3980" s="97"/>
      <c r="AJ3980" s="97"/>
      <c r="AK3980" s="97"/>
      <c r="AL3980" s="45" t="s">
        <v>67</v>
      </c>
      <c r="AM3980" s="160" t="str">
        <f>MONTH(B3980)&amp;"/"&amp;YEAR(B3980)</f>
        <v>3/2026</v>
      </c>
      <c r="AN3980" s="45">
        <f>WEEKNUM(B3980)-WEEKNUM(EOMONTH(B3980,-1)+1)+1</f>
        <v>4</v>
      </c>
      <c r="AO3980" s="45" t="str">
        <f>MONTH(R3980)&amp;"/"&amp;YEAR(R3980)</f>
        <v>1/1900</v>
      </c>
      <c r="AP3980" s="45" t="e">
        <f>WEEKNUM(R3980)-WEEKNUM(EOMONTH(R3980,-1)+1)+1</f>
        <v>#NUM!</v>
      </c>
      <c r="AQ3980" s="45">
        <f>IF(AU3980="S",IF(Q3980="1. Aceitou o programa",R3980-B3980,0),0)</f>
        <v>0</v>
      </c>
      <c r="AR3980" s="45">
        <f>IF(AU3980="S",IF(AND(S3980&lt;&gt;"",R3980&lt;&gt;""),S3980-R3980,0),0)</f>
        <v>0</v>
      </c>
      <c r="AS3980" s="45">
        <f>IF(AU3980="S",IF(Q3980="1. Aceitou o programa",IF(OR(X3980="Não se Aplica",X3980=""),IF(OR(W3980="Não se Aplica",W3980=""),0,W3980-V3980),AVERAGE(X3980-W3980,W3980-V3980)),0),0)</f>
        <v>0</v>
      </c>
      <c r="AT3980" s="45">
        <f>IF(AU3980="S",IF(AND(Q3980="1. Aceitou o programa",AB3980="Realizada"),IFERROR(IF(AA3980="",0,AA3980-R3980),0),0),0)</f>
        <v>0</v>
      </c>
      <c r="AU3980" s="45" t="str">
        <f>_xlfn.XLOOKUP(U3980,'Lista Suspensa'!$AA$20:$AA$23,'Lista Suspensa'!$AB$20:$AB$23,"N/A")</f>
        <v>S</v>
      </c>
    </row>
    <row r="3981" spans="1:47" ht="12" customHeight="1" x14ac:dyDescent="0.3">
      <c r="A3981" s="87" t="s">
        <v>47</v>
      </c>
      <c r="B3981" s="88">
        <v>46104</v>
      </c>
      <c r="C3981" s="89" t="s">
        <v>48</v>
      </c>
      <c r="D3981" s="89" t="s">
        <v>49</v>
      </c>
      <c r="E3981" s="189">
        <v>94079946</v>
      </c>
      <c r="F3981" s="197" t="s">
        <v>9715</v>
      </c>
      <c r="G3981" s="90">
        <v>3665645875</v>
      </c>
      <c r="H3981" s="91">
        <v>22665</v>
      </c>
      <c r="I3981" s="89"/>
      <c r="J3981" s="89" t="s">
        <v>51</v>
      </c>
      <c r="K3981" s="89" t="s">
        <v>52</v>
      </c>
      <c r="L3981" s="89" t="s">
        <v>85</v>
      </c>
      <c r="M3981" s="89" t="s">
        <v>9716</v>
      </c>
      <c r="N3981" s="89" t="s">
        <v>449</v>
      </c>
      <c r="O3981" s="92" t="s">
        <v>9717</v>
      </c>
      <c r="P3981" s="93" t="s">
        <v>57</v>
      </c>
      <c r="Q3981" s="110" t="s">
        <v>5322</v>
      </c>
      <c r="R3981" s="94"/>
      <c r="S3981" s="95">
        <v>46168</v>
      </c>
      <c r="T3981" s="95" t="s">
        <v>5203</v>
      </c>
      <c r="U3981" s="95" t="s">
        <v>1125</v>
      </c>
      <c r="V3981" s="91">
        <v>46157</v>
      </c>
      <c r="W3981" s="91">
        <v>46164</v>
      </c>
      <c r="X3981" s="91">
        <v>46168</v>
      </c>
      <c r="Y3981" s="96"/>
      <c r="Z3981" s="89"/>
      <c r="AA3981" s="95"/>
      <c r="AB3981" s="89"/>
      <c r="AC3981" s="109"/>
      <c r="AD3981" s="89"/>
      <c r="AE3981" s="89"/>
      <c r="AF3981" s="191"/>
      <c r="AG3981" s="194"/>
      <c r="AH3981" s="193"/>
      <c r="AI3981" s="97"/>
      <c r="AJ3981" s="97"/>
      <c r="AK3981" s="97"/>
      <c r="AL3981" s="45" t="s">
        <v>67</v>
      </c>
      <c r="AM3981" s="160" t="str">
        <f>MONTH(B3981)&amp;"/"&amp;YEAR(B3981)</f>
        <v>3/2026</v>
      </c>
      <c r="AN3981" s="45">
        <f>WEEKNUM(B3981)-WEEKNUM(EOMONTH(B3981,-1)+1)+1</f>
        <v>4</v>
      </c>
      <c r="AO3981" s="45" t="str">
        <f>MONTH(R3981)&amp;"/"&amp;YEAR(R3981)</f>
        <v>1/1900</v>
      </c>
      <c r="AP3981" s="45" t="e">
        <f>WEEKNUM(R3981)-WEEKNUM(EOMONTH(R3981,-1)+1)+1</f>
        <v>#NUM!</v>
      </c>
      <c r="AQ3981" s="45">
        <f>IF(AU3981="S",IF(Q3981="1. Aceitou o programa",R3981-B3981,0),0)</f>
        <v>0</v>
      </c>
      <c r="AR3981" s="45">
        <f>IF(AU3981="S",IF(AND(S3981&lt;&gt;"",R3981&lt;&gt;""),S3981-R3981,0),0)</f>
        <v>0</v>
      </c>
      <c r="AS3981" s="45">
        <f>IF(AU3981="S",IF(Q3981="1. Aceitou o programa",IF(OR(X3981="Não se Aplica",X3981=""),IF(OR(W3981="Não se Aplica",W3981=""),0,W3981-V3981),AVERAGE(X3981-W3981,W3981-V3981)),0),0)</f>
        <v>0</v>
      </c>
      <c r="AT3981" s="45">
        <f>IF(AU3981="S",IF(AND(Q3981="1. Aceitou o programa",AB3981="Realizada"),IFERROR(IF(AA3981="",0,AA3981-R3981),0),0),0)</f>
        <v>0</v>
      </c>
      <c r="AU3981" s="45" t="str">
        <f>_xlfn.XLOOKUP(U3981,'Lista Suspensa'!$AA$20:$AA$23,'Lista Suspensa'!$AB$20:$AB$23,"N/A")</f>
        <v>S</v>
      </c>
    </row>
    <row r="3982" spans="1:47" ht="12" customHeight="1" x14ac:dyDescent="0.3">
      <c r="A3982" s="87" t="s">
        <v>47</v>
      </c>
      <c r="B3982" s="88">
        <v>46104</v>
      </c>
      <c r="C3982" s="89" t="s">
        <v>48</v>
      </c>
      <c r="D3982" s="89" t="s">
        <v>49</v>
      </c>
      <c r="E3982" s="189">
        <v>94079122</v>
      </c>
      <c r="F3982" s="197" t="s">
        <v>9718</v>
      </c>
      <c r="G3982" s="90">
        <v>19482265882</v>
      </c>
      <c r="H3982" s="91">
        <v>18986</v>
      </c>
      <c r="I3982" s="89"/>
      <c r="J3982" s="89" t="s">
        <v>51</v>
      </c>
      <c r="K3982" s="89" t="s">
        <v>52</v>
      </c>
      <c r="L3982" s="89" t="s">
        <v>85</v>
      </c>
      <c r="M3982" s="89" t="s">
        <v>1394</v>
      </c>
      <c r="N3982" s="89" t="s">
        <v>150</v>
      </c>
      <c r="O3982" s="92" t="s">
        <v>9719</v>
      </c>
      <c r="P3982" s="93" t="s">
        <v>57</v>
      </c>
      <c r="Q3982" s="110" t="s">
        <v>5322</v>
      </c>
      <c r="R3982" s="94"/>
      <c r="S3982" s="95">
        <v>46168</v>
      </c>
      <c r="T3982" s="95" t="s">
        <v>5203</v>
      </c>
      <c r="U3982" s="95" t="s">
        <v>1125</v>
      </c>
      <c r="V3982" s="91">
        <v>46157</v>
      </c>
      <c r="W3982" s="91">
        <v>46164</v>
      </c>
      <c r="X3982" s="91">
        <v>46168</v>
      </c>
      <c r="Y3982" s="96"/>
      <c r="Z3982" s="89"/>
      <c r="AA3982" s="95"/>
      <c r="AB3982" s="89"/>
      <c r="AC3982" s="109"/>
      <c r="AD3982" s="89"/>
      <c r="AE3982" s="89"/>
      <c r="AF3982" s="191"/>
      <c r="AG3982" s="194"/>
      <c r="AH3982" s="193"/>
      <c r="AI3982" s="97"/>
      <c r="AJ3982" s="97"/>
      <c r="AK3982" s="97"/>
      <c r="AL3982" s="45" t="s">
        <v>67</v>
      </c>
      <c r="AM3982" s="160" t="str">
        <f>MONTH(B3982)&amp;"/"&amp;YEAR(B3982)</f>
        <v>3/2026</v>
      </c>
      <c r="AN3982" s="45">
        <f>WEEKNUM(B3982)-WEEKNUM(EOMONTH(B3982,-1)+1)+1</f>
        <v>4</v>
      </c>
      <c r="AO3982" s="45" t="str">
        <f>MONTH(R3982)&amp;"/"&amp;YEAR(R3982)</f>
        <v>1/1900</v>
      </c>
      <c r="AP3982" s="45" t="e">
        <f>WEEKNUM(R3982)-WEEKNUM(EOMONTH(R3982,-1)+1)+1</f>
        <v>#NUM!</v>
      </c>
      <c r="AQ3982" s="45">
        <f>IF(AU3982="S",IF(Q3982="1. Aceitou o programa",R3982-B3982,0),0)</f>
        <v>0</v>
      </c>
      <c r="AR3982" s="45">
        <f>IF(AU3982="S",IF(AND(S3982&lt;&gt;"",R3982&lt;&gt;""),S3982-R3982,0),0)</f>
        <v>0</v>
      </c>
      <c r="AS3982" s="45">
        <f>IF(AU3982="S",IF(Q3982="1. Aceitou o programa",IF(OR(X3982="Não se Aplica",X3982=""),IF(OR(W3982="Não se Aplica",W3982=""),0,W3982-V3982),AVERAGE(X3982-W3982,W3982-V3982)),0),0)</f>
        <v>0</v>
      </c>
      <c r="AT3982" s="45">
        <f>IF(AU3982="S",IF(AND(Q3982="1. Aceitou o programa",AB3982="Realizada"),IFERROR(IF(AA3982="",0,AA3982-R3982),0),0),0)</f>
        <v>0</v>
      </c>
      <c r="AU3982" s="45" t="str">
        <f>_xlfn.XLOOKUP(U3982,'Lista Suspensa'!$AA$20:$AA$23,'Lista Suspensa'!$AB$20:$AB$23,"N/A")</f>
        <v>S</v>
      </c>
    </row>
    <row r="3983" spans="1:47" ht="12" customHeight="1" x14ac:dyDescent="0.3">
      <c r="A3983" s="87" t="s">
        <v>47</v>
      </c>
      <c r="B3983" s="88">
        <v>46104</v>
      </c>
      <c r="C3983" s="89" t="s">
        <v>48</v>
      </c>
      <c r="D3983" s="89" t="s">
        <v>49</v>
      </c>
      <c r="E3983" s="189">
        <v>94079518</v>
      </c>
      <c r="F3983" s="197" t="s">
        <v>9720</v>
      </c>
      <c r="G3983" s="90">
        <v>16372189828</v>
      </c>
      <c r="H3983" s="91">
        <v>27220</v>
      </c>
      <c r="I3983" s="89"/>
      <c r="J3983" s="89" t="s">
        <v>51</v>
      </c>
      <c r="K3983" s="89" t="s">
        <v>52</v>
      </c>
      <c r="L3983" s="89" t="s">
        <v>85</v>
      </c>
      <c r="M3983" s="89" t="s">
        <v>716</v>
      </c>
      <c r="N3983" s="89" t="s">
        <v>150</v>
      </c>
      <c r="O3983" s="92" t="s">
        <v>9721</v>
      </c>
      <c r="P3983" s="93" t="s">
        <v>57</v>
      </c>
      <c r="Q3983" s="110" t="s">
        <v>5322</v>
      </c>
      <c r="R3983" s="94"/>
      <c r="S3983" s="95">
        <v>46168</v>
      </c>
      <c r="T3983" s="95" t="s">
        <v>5203</v>
      </c>
      <c r="U3983" s="95" t="s">
        <v>1125</v>
      </c>
      <c r="V3983" s="91">
        <v>46157</v>
      </c>
      <c r="W3983" s="91">
        <v>46164</v>
      </c>
      <c r="X3983" s="91">
        <v>46168</v>
      </c>
      <c r="Y3983" s="96"/>
      <c r="Z3983" s="89"/>
      <c r="AA3983" s="95"/>
      <c r="AB3983" s="89"/>
      <c r="AC3983" s="109"/>
      <c r="AD3983" s="89"/>
      <c r="AE3983" s="89"/>
      <c r="AF3983" s="191"/>
      <c r="AG3983" s="194"/>
      <c r="AH3983" s="193"/>
      <c r="AI3983" s="97"/>
      <c r="AJ3983" s="97"/>
      <c r="AK3983" s="97"/>
      <c r="AL3983" s="45" t="s">
        <v>67</v>
      </c>
      <c r="AM3983" s="160" t="str">
        <f>MONTH(B3983)&amp;"/"&amp;YEAR(B3983)</f>
        <v>3/2026</v>
      </c>
      <c r="AN3983" s="45">
        <f>WEEKNUM(B3983)-WEEKNUM(EOMONTH(B3983,-1)+1)+1</f>
        <v>4</v>
      </c>
      <c r="AO3983" s="45" t="str">
        <f>MONTH(R3983)&amp;"/"&amp;YEAR(R3983)</f>
        <v>1/1900</v>
      </c>
      <c r="AP3983" s="45" t="e">
        <f>WEEKNUM(R3983)-WEEKNUM(EOMONTH(R3983,-1)+1)+1</f>
        <v>#NUM!</v>
      </c>
      <c r="AQ3983" s="45">
        <f>IF(AU3983="S",IF(Q3983="1. Aceitou o programa",R3983-B3983,0),0)</f>
        <v>0</v>
      </c>
      <c r="AR3983" s="45">
        <f>IF(AU3983="S",IF(AND(S3983&lt;&gt;"",R3983&lt;&gt;""),S3983-R3983,0),0)</f>
        <v>0</v>
      </c>
      <c r="AS3983" s="45">
        <f>IF(AU3983="S",IF(Q3983="1. Aceitou o programa",IF(OR(X3983="Não se Aplica",X3983=""),IF(OR(W3983="Não se Aplica",W3983=""),0,W3983-V3983),AVERAGE(X3983-W3983,W3983-V3983)),0),0)</f>
        <v>0</v>
      </c>
      <c r="AT3983" s="45">
        <f>IF(AU3983="S",IF(AND(Q3983="1. Aceitou o programa",AB3983="Realizada"),IFERROR(IF(AA3983="",0,AA3983-R3983),0),0),0)</f>
        <v>0</v>
      </c>
      <c r="AU3983" s="45" t="str">
        <f>_xlfn.XLOOKUP(U3983,'Lista Suspensa'!$AA$20:$AA$23,'Lista Suspensa'!$AB$20:$AB$23,"N/A")</f>
        <v>S</v>
      </c>
    </row>
    <row r="3984" spans="1:47" ht="12" customHeight="1" x14ac:dyDescent="0.3">
      <c r="A3984" s="87" t="s">
        <v>47</v>
      </c>
      <c r="B3984" s="88">
        <v>46104</v>
      </c>
      <c r="C3984" s="89" t="s">
        <v>48</v>
      </c>
      <c r="D3984" s="89" t="s">
        <v>49</v>
      </c>
      <c r="E3984" s="189">
        <v>94097776</v>
      </c>
      <c r="F3984" s="197" t="s">
        <v>9722</v>
      </c>
      <c r="G3984" s="90">
        <v>30933095813</v>
      </c>
      <c r="H3984" s="91">
        <v>28011</v>
      </c>
      <c r="I3984" s="89"/>
      <c r="J3984" s="89" t="s">
        <v>51</v>
      </c>
      <c r="K3984" s="89" t="s">
        <v>52</v>
      </c>
      <c r="L3984" s="89" t="s">
        <v>85</v>
      </c>
      <c r="M3984" s="89" t="s">
        <v>9723</v>
      </c>
      <c r="N3984" s="89" t="s">
        <v>150</v>
      </c>
      <c r="O3984" s="92" t="s">
        <v>9724</v>
      </c>
      <c r="P3984" s="93" t="s">
        <v>57</v>
      </c>
      <c r="Q3984" s="110" t="s">
        <v>5322</v>
      </c>
      <c r="R3984" s="94"/>
      <c r="S3984" s="95">
        <v>46168</v>
      </c>
      <c r="T3984" s="95" t="s">
        <v>5203</v>
      </c>
      <c r="U3984" s="95" t="s">
        <v>1125</v>
      </c>
      <c r="V3984" s="91">
        <v>46157</v>
      </c>
      <c r="W3984" s="91">
        <v>46164</v>
      </c>
      <c r="X3984" s="91">
        <v>46168</v>
      </c>
      <c r="Y3984" s="96"/>
      <c r="Z3984" s="89"/>
      <c r="AA3984" s="95"/>
      <c r="AB3984" s="89"/>
      <c r="AC3984" s="109"/>
      <c r="AD3984" s="89"/>
      <c r="AE3984" s="89"/>
      <c r="AF3984" s="191"/>
      <c r="AG3984" s="194"/>
      <c r="AH3984" s="193"/>
      <c r="AI3984" s="97"/>
      <c r="AJ3984" s="97"/>
      <c r="AK3984" s="97"/>
      <c r="AL3984" s="45" t="s">
        <v>67</v>
      </c>
      <c r="AM3984" s="160" t="str">
        <f>MONTH(B3984)&amp;"/"&amp;YEAR(B3984)</f>
        <v>3/2026</v>
      </c>
      <c r="AN3984" s="45">
        <f>WEEKNUM(B3984)-WEEKNUM(EOMONTH(B3984,-1)+1)+1</f>
        <v>4</v>
      </c>
      <c r="AO3984" s="45" t="str">
        <f>MONTH(R3984)&amp;"/"&amp;YEAR(R3984)</f>
        <v>1/1900</v>
      </c>
      <c r="AP3984" s="45" t="e">
        <f>WEEKNUM(R3984)-WEEKNUM(EOMONTH(R3984,-1)+1)+1</f>
        <v>#NUM!</v>
      </c>
      <c r="AQ3984" s="45">
        <f>IF(AU3984="S",IF(Q3984="1. Aceitou o programa",R3984-B3984,0),0)</f>
        <v>0</v>
      </c>
      <c r="AR3984" s="45">
        <f>IF(AU3984="S",IF(AND(S3984&lt;&gt;"",R3984&lt;&gt;""),S3984-R3984,0),0)</f>
        <v>0</v>
      </c>
      <c r="AS3984" s="45">
        <f>IF(AU3984="S",IF(Q3984="1. Aceitou o programa",IF(OR(X3984="Não se Aplica",X3984=""),IF(OR(W3984="Não se Aplica",W3984=""),0,W3984-V3984),AVERAGE(X3984-W3984,W3984-V3984)),0),0)</f>
        <v>0</v>
      </c>
      <c r="AT3984" s="45">
        <f>IF(AU3984="S",IF(AND(Q3984="1. Aceitou o programa",AB3984="Realizada"),IFERROR(IF(AA3984="",0,AA3984-R3984),0),0),0)</f>
        <v>0</v>
      </c>
      <c r="AU3984" s="45" t="str">
        <f>_xlfn.XLOOKUP(U3984,'Lista Suspensa'!$AA$20:$AA$23,'Lista Suspensa'!$AB$20:$AB$23,"N/A")</f>
        <v>S</v>
      </c>
    </row>
    <row r="3985" spans="1:47" ht="12" customHeight="1" x14ac:dyDescent="0.3">
      <c r="A3985" s="87" t="s">
        <v>47</v>
      </c>
      <c r="B3985" s="88">
        <v>46104</v>
      </c>
      <c r="C3985" s="89" t="s">
        <v>48</v>
      </c>
      <c r="D3985" s="89" t="s">
        <v>49</v>
      </c>
      <c r="E3985" s="189">
        <v>94097645</v>
      </c>
      <c r="F3985" s="197" t="s">
        <v>9725</v>
      </c>
      <c r="G3985" s="90">
        <v>19522089800</v>
      </c>
      <c r="H3985" s="91">
        <v>21899</v>
      </c>
      <c r="I3985" s="89"/>
      <c r="J3985" s="89" t="s">
        <v>51</v>
      </c>
      <c r="K3985" s="89" t="s">
        <v>52</v>
      </c>
      <c r="L3985" s="89" t="s">
        <v>85</v>
      </c>
      <c r="M3985" s="89" t="s">
        <v>9726</v>
      </c>
      <c r="N3985" s="89" t="s">
        <v>150</v>
      </c>
      <c r="O3985" s="92" t="s">
        <v>9727</v>
      </c>
      <c r="P3985" s="93" t="s">
        <v>57</v>
      </c>
      <c r="Q3985" s="110" t="s">
        <v>5322</v>
      </c>
      <c r="R3985" s="94"/>
      <c r="S3985" s="95">
        <v>46168</v>
      </c>
      <c r="T3985" s="95" t="s">
        <v>5203</v>
      </c>
      <c r="U3985" s="95" t="s">
        <v>1125</v>
      </c>
      <c r="V3985" s="91">
        <v>46157</v>
      </c>
      <c r="W3985" s="91">
        <v>46164</v>
      </c>
      <c r="X3985" s="91">
        <v>46168</v>
      </c>
      <c r="Y3985" s="96"/>
      <c r="Z3985" s="89"/>
      <c r="AA3985" s="95"/>
      <c r="AB3985" s="89"/>
      <c r="AC3985" s="109"/>
      <c r="AD3985" s="89"/>
      <c r="AE3985" s="89"/>
      <c r="AF3985" s="191"/>
      <c r="AG3985" s="194"/>
      <c r="AH3985" s="193"/>
      <c r="AI3985" s="97"/>
      <c r="AJ3985" s="97"/>
      <c r="AK3985" s="97"/>
      <c r="AL3985" s="45" t="s">
        <v>67</v>
      </c>
      <c r="AM3985" s="160" t="str">
        <f>MONTH(B3985)&amp;"/"&amp;YEAR(B3985)</f>
        <v>3/2026</v>
      </c>
      <c r="AN3985" s="45">
        <f>WEEKNUM(B3985)-WEEKNUM(EOMONTH(B3985,-1)+1)+1</f>
        <v>4</v>
      </c>
      <c r="AO3985" s="45" t="str">
        <f>MONTH(R3985)&amp;"/"&amp;YEAR(R3985)</f>
        <v>1/1900</v>
      </c>
      <c r="AP3985" s="45" t="e">
        <f>WEEKNUM(R3985)-WEEKNUM(EOMONTH(R3985,-1)+1)+1</f>
        <v>#NUM!</v>
      </c>
      <c r="AQ3985" s="45">
        <f>IF(AU3985="S",IF(Q3985="1. Aceitou o programa",R3985-B3985,0),0)</f>
        <v>0</v>
      </c>
      <c r="AR3985" s="45">
        <f>IF(AU3985="S",IF(AND(S3985&lt;&gt;"",R3985&lt;&gt;""),S3985-R3985,0),0)</f>
        <v>0</v>
      </c>
      <c r="AS3985" s="45">
        <f>IF(AU3985="S",IF(Q3985="1. Aceitou o programa",IF(OR(X3985="Não se Aplica",X3985=""),IF(OR(W3985="Não se Aplica",W3985=""),0,W3985-V3985),AVERAGE(X3985-W3985,W3985-V3985)),0),0)</f>
        <v>0</v>
      </c>
      <c r="AT3985" s="45">
        <f>IF(AU3985="S",IF(AND(Q3985="1. Aceitou o programa",AB3985="Realizada"),IFERROR(IF(AA3985="",0,AA3985-R3985),0),0),0)</f>
        <v>0</v>
      </c>
      <c r="AU3985" s="45" t="str">
        <f>_xlfn.XLOOKUP(U3985,'Lista Suspensa'!$AA$20:$AA$23,'Lista Suspensa'!$AB$20:$AB$23,"N/A")</f>
        <v>S</v>
      </c>
    </row>
    <row r="3986" spans="1:47" ht="12" customHeight="1" x14ac:dyDescent="0.3">
      <c r="A3986" s="87" t="s">
        <v>47</v>
      </c>
      <c r="B3986" s="88">
        <v>46104</v>
      </c>
      <c r="C3986" s="89" t="s">
        <v>48</v>
      </c>
      <c r="D3986" s="89" t="s">
        <v>49</v>
      </c>
      <c r="E3986" s="189">
        <v>94087035</v>
      </c>
      <c r="F3986" s="197" t="s">
        <v>9728</v>
      </c>
      <c r="G3986" s="90">
        <v>13413142860</v>
      </c>
      <c r="H3986" s="91">
        <v>25510</v>
      </c>
      <c r="I3986" s="89"/>
      <c r="J3986" s="89" t="s">
        <v>51</v>
      </c>
      <c r="K3986" s="89" t="s">
        <v>52</v>
      </c>
      <c r="L3986" s="89" t="s">
        <v>53</v>
      </c>
      <c r="M3986" s="89" t="s">
        <v>9729</v>
      </c>
      <c r="N3986" s="89" t="s">
        <v>150</v>
      </c>
      <c r="O3986" s="92" t="s">
        <v>9730</v>
      </c>
      <c r="P3986" s="93" t="s">
        <v>57</v>
      </c>
      <c r="Q3986" s="110" t="s">
        <v>5322</v>
      </c>
      <c r="R3986" s="94"/>
      <c r="S3986" s="95">
        <v>46168</v>
      </c>
      <c r="T3986" s="95" t="s">
        <v>5203</v>
      </c>
      <c r="U3986" s="95" t="s">
        <v>1125</v>
      </c>
      <c r="V3986" s="91">
        <v>46157</v>
      </c>
      <c r="W3986" s="91">
        <v>46164</v>
      </c>
      <c r="X3986" s="91">
        <v>46168</v>
      </c>
      <c r="Y3986" s="96"/>
      <c r="Z3986" s="89"/>
      <c r="AA3986" s="95"/>
      <c r="AB3986" s="89"/>
      <c r="AC3986" s="109"/>
      <c r="AD3986" s="89"/>
      <c r="AE3986" s="89"/>
      <c r="AF3986" s="191"/>
      <c r="AG3986" s="194"/>
      <c r="AH3986" s="193"/>
      <c r="AI3986" s="97"/>
      <c r="AJ3986" s="97"/>
      <c r="AK3986" s="97"/>
      <c r="AL3986" s="45" t="s">
        <v>67</v>
      </c>
      <c r="AM3986" s="160" t="str">
        <f>MONTH(B3986)&amp;"/"&amp;YEAR(B3986)</f>
        <v>3/2026</v>
      </c>
      <c r="AN3986" s="45">
        <f>WEEKNUM(B3986)-WEEKNUM(EOMONTH(B3986,-1)+1)+1</f>
        <v>4</v>
      </c>
      <c r="AO3986" s="45" t="str">
        <f>MONTH(R3986)&amp;"/"&amp;YEAR(R3986)</f>
        <v>1/1900</v>
      </c>
      <c r="AP3986" s="45" t="e">
        <f>WEEKNUM(R3986)-WEEKNUM(EOMONTH(R3986,-1)+1)+1</f>
        <v>#NUM!</v>
      </c>
      <c r="AQ3986" s="45">
        <f>IF(AU3986="S",IF(Q3986="1. Aceitou o programa",R3986-B3986,0),0)</f>
        <v>0</v>
      </c>
      <c r="AR3986" s="45">
        <f>IF(AU3986="S",IF(AND(S3986&lt;&gt;"",R3986&lt;&gt;""),S3986-R3986,0),0)</f>
        <v>0</v>
      </c>
      <c r="AS3986" s="45">
        <f>IF(AU3986="S",IF(Q3986="1. Aceitou o programa",IF(OR(X3986="Não se Aplica",X3986=""),IF(OR(W3986="Não se Aplica",W3986=""),0,W3986-V3986),AVERAGE(X3986-W3986,W3986-V3986)),0),0)</f>
        <v>0</v>
      </c>
      <c r="AT3986" s="45">
        <f>IF(AU3986="S",IF(AND(Q3986="1. Aceitou o programa",AB3986="Realizada"),IFERROR(IF(AA3986="",0,AA3986-R3986),0),0),0)</f>
        <v>0</v>
      </c>
      <c r="AU3986" s="45" t="str">
        <f>_xlfn.XLOOKUP(U3986,'Lista Suspensa'!$AA$20:$AA$23,'Lista Suspensa'!$AB$20:$AB$23,"N/A")</f>
        <v>S</v>
      </c>
    </row>
    <row r="3987" spans="1:47" ht="12" customHeight="1" x14ac:dyDescent="0.3">
      <c r="A3987" s="87" t="s">
        <v>47</v>
      </c>
      <c r="B3987" s="88">
        <v>46104</v>
      </c>
      <c r="C3987" s="89" t="s">
        <v>48</v>
      </c>
      <c r="D3987" s="89" t="s">
        <v>49</v>
      </c>
      <c r="E3987" s="189">
        <v>94087030</v>
      </c>
      <c r="F3987" s="197" t="s">
        <v>9731</v>
      </c>
      <c r="G3987" s="90">
        <v>29554922809</v>
      </c>
      <c r="H3987" s="91">
        <v>28855</v>
      </c>
      <c r="I3987" s="89"/>
      <c r="J3987" s="89" t="s">
        <v>51</v>
      </c>
      <c r="K3987" s="89" t="s">
        <v>52</v>
      </c>
      <c r="L3987" s="89" t="s">
        <v>53</v>
      </c>
      <c r="M3987" s="89" t="s">
        <v>810</v>
      </c>
      <c r="N3987" s="89" t="s">
        <v>150</v>
      </c>
      <c r="O3987" s="92" t="s">
        <v>9732</v>
      </c>
      <c r="P3987" s="93" t="s">
        <v>57</v>
      </c>
      <c r="Q3987" s="110" t="s">
        <v>5322</v>
      </c>
      <c r="R3987" s="94"/>
      <c r="S3987" s="95">
        <v>46168</v>
      </c>
      <c r="T3987" s="95" t="s">
        <v>5203</v>
      </c>
      <c r="U3987" s="95" t="s">
        <v>1125</v>
      </c>
      <c r="V3987" s="91">
        <v>46157</v>
      </c>
      <c r="W3987" s="91">
        <v>46164</v>
      </c>
      <c r="X3987" s="91">
        <v>46168</v>
      </c>
      <c r="Y3987" s="96"/>
      <c r="Z3987" s="89"/>
      <c r="AA3987" s="95"/>
      <c r="AB3987" s="89"/>
      <c r="AC3987" s="109"/>
      <c r="AD3987" s="89"/>
      <c r="AE3987" s="89"/>
      <c r="AF3987" s="191"/>
      <c r="AG3987" s="194"/>
      <c r="AH3987" s="193"/>
      <c r="AI3987" s="97"/>
      <c r="AJ3987" s="97"/>
      <c r="AK3987" s="97"/>
      <c r="AL3987" s="45" t="s">
        <v>67</v>
      </c>
      <c r="AM3987" s="160" t="str">
        <f>MONTH(B3987)&amp;"/"&amp;YEAR(B3987)</f>
        <v>3/2026</v>
      </c>
      <c r="AN3987" s="45">
        <f>WEEKNUM(B3987)-WEEKNUM(EOMONTH(B3987,-1)+1)+1</f>
        <v>4</v>
      </c>
      <c r="AO3987" s="45" t="str">
        <f>MONTH(R3987)&amp;"/"&amp;YEAR(R3987)</f>
        <v>1/1900</v>
      </c>
      <c r="AP3987" s="45" t="e">
        <f>WEEKNUM(R3987)-WEEKNUM(EOMONTH(R3987,-1)+1)+1</f>
        <v>#NUM!</v>
      </c>
      <c r="AQ3987" s="45">
        <f>IF(AU3987="S",IF(Q3987="1. Aceitou o programa",R3987-B3987,0),0)</f>
        <v>0</v>
      </c>
      <c r="AR3987" s="45">
        <f>IF(AU3987="S",IF(AND(S3987&lt;&gt;"",R3987&lt;&gt;""),S3987-R3987,0),0)</f>
        <v>0</v>
      </c>
      <c r="AS3987" s="45">
        <f>IF(AU3987="S",IF(Q3987="1. Aceitou o programa",IF(OR(X3987="Não se Aplica",X3987=""),IF(OR(W3987="Não se Aplica",W3987=""),0,W3987-V3987),AVERAGE(X3987-W3987,W3987-V3987)),0),0)</f>
        <v>0</v>
      </c>
      <c r="AT3987" s="45">
        <f>IF(AU3987="S",IF(AND(Q3987="1. Aceitou o programa",AB3987="Realizada"),IFERROR(IF(AA3987="",0,AA3987-R3987),0),0),0)</f>
        <v>0</v>
      </c>
      <c r="AU3987" s="45" t="str">
        <f>_xlfn.XLOOKUP(U3987,'Lista Suspensa'!$AA$20:$AA$23,'Lista Suspensa'!$AB$20:$AB$23,"N/A")</f>
        <v>S</v>
      </c>
    </row>
    <row r="3988" spans="1:47" ht="12" customHeight="1" x14ac:dyDescent="0.3">
      <c r="A3988" s="87" t="s">
        <v>47</v>
      </c>
      <c r="B3988" s="88">
        <v>46104</v>
      </c>
      <c r="C3988" s="89" t="s">
        <v>48</v>
      </c>
      <c r="D3988" s="89" t="s">
        <v>49</v>
      </c>
      <c r="E3988" s="189">
        <v>94096595</v>
      </c>
      <c r="F3988" s="197" t="s">
        <v>9733</v>
      </c>
      <c r="G3988" s="90">
        <v>5264444790</v>
      </c>
      <c r="H3988" s="91">
        <v>29227</v>
      </c>
      <c r="I3988" s="89"/>
      <c r="J3988" s="89" t="s">
        <v>51</v>
      </c>
      <c r="K3988" s="89" t="s">
        <v>76</v>
      </c>
      <c r="L3988" s="89" t="s">
        <v>95</v>
      </c>
      <c r="M3988" s="89" t="s">
        <v>9734</v>
      </c>
      <c r="N3988" s="89" t="s">
        <v>291</v>
      </c>
      <c r="O3988" s="92" t="s">
        <v>9735</v>
      </c>
      <c r="P3988" s="93" t="s">
        <v>57</v>
      </c>
      <c r="Q3988" s="110" t="s">
        <v>5322</v>
      </c>
      <c r="R3988" s="94"/>
      <c r="S3988" s="95">
        <v>46168</v>
      </c>
      <c r="T3988" s="95" t="s">
        <v>5203</v>
      </c>
      <c r="U3988" s="95" t="s">
        <v>1125</v>
      </c>
      <c r="V3988" s="91">
        <v>46157</v>
      </c>
      <c r="W3988" s="91">
        <v>46164</v>
      </c>
      <c r="X3988" s="91">
        <v>46168</v>
      </c>
      <c r="Y3988" s="96"/>
      <c r="Z3988" s="89"/>
      <c r="AA3988" s="95"/>
      <c r="AB3988" s="89"/>
      <c r="AC3988" s="109"/>
      <c r="AD3988" s="89"/>
      <c r="AE3988" s="89"/>
      <c r="AF3988" s="191"/>
      <c r="AG3988" s="194"/>
      <c r="AH3988" s="193"/>
      <c r="AI3988" s="97"/>
      <c r="AJ3988" s="97"/>
      <c r="AK3988" s="97"/>
      <c r="AL3988" s="45" t="s">
        <v>67</v>
      </c>
      <c r="AM3988" s="160" t="str">
        <f>MONTH(B3988)&amp;"/"&amp;YEAR(B3988)</f>
        <v>3/2026</v>
      </c>
      <c r="AN3988" s="45">
        <f>WEEKNUM(B3988)-WEEKNUM(EOMONTH(B3988,-1)+1)+1</f>
        <v>4</v>
      </c>
      <c r="AO3988" s="45" t="str">
        <f>MONTH(R3988)&amp;"/"&amp;YEAR(R3988)</f>
        <v>1/1900</v>
      </c>
      <c r="AP3988" s="45" t="e">
        <f>WEEKNUM(R3988)-WEEKNUM(EOMONTH(R3988,-1)+1)+1</f>
        <v>#NUM!</v>
      </c>
      <c r="AQ3988" s="45">
        <f>IF(AU3988="S",IF(Q3988="1. Aceitou o programa",R3988-B3988,0),0)</f>
        <v>0</v>
      </c>
      <c r="AR3988" s="45">
        <f>IF(AU3988="S",IF(AND(S3988&lt;&gt;"",R3988&lt;&gt;""),S3988-R3988,0),0)</f>
        <v>0</v>
      </c>
      <c r="AS3988" s="45">
        <f>IF(AU3988="S",IF(Q3988="1. Aceitou o programa",IF(OR(X3988="Não se Aplica",X3988=""),IF(OR(W3988="Não se Aplica",W3988=""),0,W3988-V3988),AVERAGE(X3988-W3988,W3988-V3988)),0),0)</f>
        <v>0</v>
      </c>
      <c r="AT3988" s="45">
        <f>IF(AU3988="S",IF(AND(Q3988="1. Aceitou o programa",AB3988="Realizada"),IFERROR(IF(AA3988="",0,AA3988-R3988),0),0),0)</f>
        <v>0</v>
      </c>
      <c r="AU3988" s="45" t="str">
        <f>_xlfn.XLOOKUP(U3988,'Lista Suspensa'!$AA$20:$AA$23,'Lista Suspensa'!$AB$20:$AB$23,"N/A")</f>
        <v>S</v>
      </c>
    </row>
    <row r="3989" spans="1:47" ht="12" customHeight="1" x14ac:dyDescent="0.3">
      <c r="A3989" s="87" t="s">
        <v>47</v>
      </c>
      <c r="B3989" s="88">
        <v>46104</v>
      </c>
      <c r="C3989" s="89" t="s">
        <v>48</v>
      </c>
      <c r="D3989" s="89" t="s">
        <v>49</v>
      </c>
      <c r="E3989" s="189">
        <v>94345890</v>
      </c>
      <c r="F3989" s="197" t="s">
        <v>9736</v>
      </c>
      <c r="G3989" s="90">
        <v>33480269893</v>
      </c>
      <c r="H3989" s="91">
        <v>31273</v>
      </c>
      <c r="I3989" s="89"/>
      <c r="J3989" s="89" t="s">
        <v>51</v>
      </c>
      <c r="K3989" s="89" t="s">
        <v>52</v>
      </c>
      <c r="L3989" s="89" t="s">
        <v>53</v>
      </c>
      <c r="M3989" s="89" t="s">
        <v>5585</v>
      </c>
      <c r="N3989" s="89" t="s">
        <v>150</v>
      </c>
      <c r="O3989" s="92" t="s">
        <v>9737</v>
      </c>
      <c r="P3989" s="93" t="s">
        <v>57</v>
      </c>
      <c r="Q3989" s="110" t="s">
        <v>5322</v>
      </c>
      <c r="R3989" s="94"/>
      <c r="S3989" s="95">
        <v>46168</v>
      </c>
      <c r="T3989" s="95" t="s">
        <v>5203</v>
      </c>
      <c r="U3989" s="95" t="s">
        <v>1125</v>
      </c>
      <c r="V3989" s="91">
        <v>46157</v>
      </c>
      <c r="W3989" s="91">
        <v>46164</v>
      </c>
      <c r="X3989" s="91">
        <v>46168</v>
      </c>
      <c r="Y3989" s="96"/>
      <c r="Z3989" s="89"/>
      <c r="AA3989" s="95"/>
      <c r="AB3989" s="89"/>
      <c r="AC3989" s="109"/>
      <c r="AD3989" s="89"/>
      <c r="AE3989" s="89"/>
      <c r="AF3989" s="191"/>
      <c r="AG3989" s="194"/>
      <c r="AH3989" s="193"/>
      <c r="AI3989" s="97"/>
      <c r="AJ3989" s="97"/>
      <c r="AK3989" s="97"/>
      <c r="AL3989" s="45" t="s">
        <v>67</v>
      </c>
      <c r="AM3989" s="160" t="str">
        <f>MONTH(B3989)&amp;"/"&amp;YEAR(B3989)</f>
        <v>3/2026</v>
      </c>
      <c r="AN3989" s="45">
        <f>WEEKNUM(B3989)-WEEKNUM(EOMONTH(B3989,-1)+1)+1</f>
        <v>4</v>
      </c>
      <c r="AO3989" s="45" t="str">
        <f>MONTH(R3989)&amp;"/"&amp;YEAR(R3989)</f>
        <v>1/1900</v>
      </c>
      <c r="AP3989" s="45" t="e">
        <f>WEEKNUM(R3989)-WEEKNUM(EOMONTH(R3989,-1)+1)+1</f>
        <v>#NUM!</v>
      </c>
      <c r="AQ3989" s="45">
        <f>IF(AU3989="S",IF(Q3989="1. Aceitou o programa",R3989-B3989,0),0)</f>
        <v>0</v>
      </c>
      <c r="AR3989" s="45">
        <f>IF(AU3989="S",IF(AND(S3989&lt;&gt;"",R3989&lt;&gt;""),S3989-R3989,0),0)</f>
        <v>0</v>
      </c>
      <c r="AS3989" s="45">
        <f>IF(AU3989="S",IF(Q3989="1. Aceitou o programa",IF(OR(X3989="Não se Aplica",X3989=""),IF(OR(W3989="Não se Aplica",W3989=""),0,W3989-V3989),AVERAGE(X3989-W3989,W3989-V3989)),0),0)</f>
        <v>0</v>
      </c>
      <c r="AT3989" s="45">
        <f>IF(AU3989="S",IF(AND(Q3989="1. Aceitou o programa",AB3989="Realizada"),IFERROR(IF(AA3989="",0,AA3989-R3989),0),0),0)</f>
        <v>0</v>
      </c>
      <c r="AU3989" s="45" t="str">
        <f>_xlfn.XLOOKUP(U3989,'Lista Suspensa'!$AA$20:$AA$23,'Lista Suspensa'!$AB$20:$AB$23,"N/A")</f>
        <v>S</v>
      </c>
    </row>
    <row r="3990" spans="1:47" ht="12" customHeight="1" x14ac:dyDescent="0.3">
      <c r="A3990" s="87" t="s">
        <v>47</v>
      </c>
      <c r="B3990" s="88">
        <v>46104</v>
      </c>
      <c r="C3990" s="89" t="s">
        <v>48</v>
      </c>
      <c r="D3990" s="89" t="s">
        <v>49</v>
      </c>
      <c r="E3990" s="189">
        <v>94108569</v>
      </c>
      <c r="F3990" s="197" t="s">
        <v>9738</v>
      </c>
      <c r="G3990" s="90">
        <v>41769951814</v>
      </c>
      <c r="H3990" s="91">
        <v>34647</v>
      </c>
      <c r="I3990" s="89"/>
      <c r="J3990" s="89" t="s">
        <v>84</v>
      </c>
      <c r="K3990" s="89" t="s">
        <v>52</v>
      </c>
      <c r="L3990" s="89" t="s">
        <v>53</v>
      </c>
      <c r="M3990" s="89" t="s">
        <v>9739</v>
      </c>
      <c r="N3990" s="89" t="s">
        <v>150</v>
      </c>
      <c r="O3990" s="92" t="s">
        <v>9740</v>
      </c>
      <c r="P3990" s="93" t="s">
        <v>57</v>
      </c>
      <c r="Q3990" s="110" t="s">
        <v>5322</v>
      </c>
      <c r="R3990" s="94"/>
      <c r="S3990" s="95">
        <v>46168</v>
      </c>
      <c r="T3990" s="95" t="s">
        <v>5203</v>
      </c>
      <c r="U3990" s="95" t="s">
        <v>1125</v>
      </c>
      <c r="V3990" s="91">
        <v>46157</v>
      </c>
      <c r="W3990" s="91">
        <v>46164</v>
      </c>
      <c r="X3990" s="91">
        <v>46168</v>
      </c>
      <c r="Y3990" s="96"/>
      <c r="Z3990" s="89"/>
      <c r="AA3990" s="95"/>
      <c r="AB3990" s="89"/>
      <c r="AC3990" s="109"/>
      <c r="AD3990" s="89"/>
      <c r="AE3990" s="89"/>
      <c r="AF3990" s="191"/>
      <c r="AG3990" s="194"/>
      <c r="AH3990" s="193"/>
      <c r="AI3990" s="97"/>
      <c r="AJ3990" s="97"/>
      <c r="AK3990" s="97"/>
      <c r="AL3990" s="45" t="s">
        <v>67</v>
      </c>
      <c r="AM3990" s="160" t="str">
        <f>MONTH(B3990)&amp;"/"&amp;YEAR(B3990)</f>
        <v>3/2026</v>
      </c>
      <c r="AN3990" s="45">
        <f>WEEKNUM(B3990)-WEEKNUM(EOMONTH(B3990,-1)+1)+1</f>
        <v>4</v>
      </c>
      <c r="AO3990" s="45" t="str">
        <f>MONTH(R3990)&amp;"/"&amp;YEAR(R3990)</f>
        <v>1/1900</v>
      </c>
      <c r="AP3990" s="45" t="e">
        <f>WEEKNUM(R3990)-WEEKNUM(EOMONTH(R3990,-1)+1)+1</f>
        <v>#NUM!</v>
      </c>
      <c r="AQ3990" s="45">
        <f>IF(AU3990="S",IF(Q3990="1. Aceitou o programa",R3990-B3990,0),0)</f>
        <v>0</v>
      </c>
      <c r="AR3990" s="45">
        <f>IF(AU3990="S",IF(AND(S3990&lt;&gt;"",R3990&lt;&gt;""),S3990-R3990,0),0)</f>
        <v>0</v>
      </c>
      <c r="AS3990" s="45">
        <f>IF(AU3990="S",IF(Q3990="1. Aceitou o programa",IF(OR(X3990="Não se Aplica",X3990=""),IF(OR(W3990="Não se Aplica",W3990=""),0,W3990-V3990),AVERAGE(X3990-W3990,W3990-V3990)),0),0)</f>
        <v>0</v>
      </c>
      <c r="AT3990" s="45">
        <f>IF(AU3990="S",IF(AND(Q3990="1. Aceitou o programa",AB3990="Realizada"),IFERROR(IF(AA3990="",0,AA3990-R3990),0),0),0)</f>
        <v>0</v>
      </c>
      <c r="AU3990" s="45" t="str">
        <f>_xlfn.XLOOKUP(U3990,'Lista Suspensa'!$AA$20:$AA$23,'Lista Suspensa'!$AB$20:$AB$23,"N/A")</f>
        <v>S</v>
      </c>
    </row>
    <row r="3991" spans="1:47" ht="12" customHeight="1" x14ac:dyDescent="0.3">
      <c r="A3991" s="87" t="s">
        <v>47</v>
      </c>
      <c r="B3991" s="88">
        <v>46104</v>
      </c>
      <c r="C3991" s="89" t="s">
        <v>48</v>
      </c>
      <c r="D3991" s="89" t="s">
        <v>49</v>
      </c>
      <c r="E3991" s="189">
        <v>94194353</v>
      </c>
      <c r="F3991" s="197" t="s">
        <v>9741</v>
      </c>
      <c r="G3991" s="90">
        <v>51005938814</v>
      </c>
      <c r="H3991" s="91">
        <v>37710</v>
      </c>
      <c r="I3991" s="89"/>
      <c r="J3991" s="89" t="s">
        <v>84</v>
      </c>
      <c r="K3991" s="89" t="s">
        <v>52</v>
      </c>
      <c r="L3991" s="89" t="s">
        <v>85</v>
      </c>
      <c r="M3991" s="89" t="s">
        <v>5281</v>
      </c>
      <c r="N3991" s="89" t="s">
        <v>150</v>
      </c>
      <c r="O3991" s="92" t="s">
        <v>9742</v>
      </c>
      <c r="P3991" s="93" t="s">
        <v>57</v>
      </c>
      <c r="Q3991" s="110" t="s">
        <v>5322</v>
      </c>
      <c r="R3991" s="94"/>
      <c r="S3991" s="95">
        <v>46168</v>
      </c>
      <c r="T3991" s="95" t="s">
        <v>5203</v>
      </c>
      <c r="U3991" s="95" t="s">
        <v>1125</v>
      </c>
      <c r="V3991" s="91">
        <v>46157</v>
      </c>
      <c r="W3991" s="91">
        <v>46164</v>
      </c>
      <c r="X3991" s="91">
        <v>46168</v>
      </c>
      <c r="Y3991" s="96"/>
      <c r="Z3991" s="89"/>
      <c r="AA3991" s="95"/>
      <c r="AB3991" s="89"/>
      <c r="AC3991" s="109"/>
      <c r="AD3991" s="89"/>
      <c r="AE3991" s="89"/>
      <c r="AF3991" s="191"/>
      <c r="AG3991" s="194"/>
      <c r="AH3991" s="193"/>
      <c r="AI3991" s="97"/>
      <c r="AJ3991" s="97"/>
      <c r="AK3991" s="97"/>
      <c r="AL3991" s="45" t="s">
        <v>67</v>
      </c>
      <c r="AM3991" s="160" t="str">
        <f>MONTH(B3991)&amp;"/"&amp;YEAR(B3991)</f>
        <v>3/2026</v>
      </c>
      <c r="AN3991" s="45">
        <f>WEEKNUM(B3991)-WEEKNUM(EOMONTH(B3991,-1)+1)+1</f>
        <v>4</v>
      </c>
      <c r="AO3991" s="45" t="str">
        <f>MONTH(R3991)&amp;"/"&amp;YEAR(R3991)</f>
        <v>1/1900</v>
      </c>
      <c r="AP3991" s="45" t="e">
        <f>WEEKNUM(R3991)-WEEKNUM(EOMONTH(R3991,-1)+1)+1</f>
        <v>#NUM!</v>
      </c>
      <c r="AQ3991" s="45">
        <f>IF(AU3991="S",IF(Q3991="1. Aceitou o programa",R3991-B3991,0),0)</f>
        <v>0</v>
      </c>
      <c r="AR3991" s="45">
        <f>IF(AU3991="S",IF(AND(S3991&lt;&gt;"",R3991&lt;&gt;""),S3991-R3991,0),0)</f>
        <v>0</v>
      </c>
      <c r="AS3991" s="45">
        <f>IF(AU3991="S",IF(Q3991="1. Aceitou o programa",IF(OR(X3991="Não se Aplica",X3991=""),IF(OR(W3991="Não se Aplica",W3991=""),0,W3991-V3991),AVERAGE(X3991-W3991,W3991-V3991)),0),0)</f>
        <v>0</v>
      </c>
      <c r="AT3991" s="45">
        <f>IF(AU3991="S",IF(AND(Q3991="1. Aceitou o programa",AB3991="Realizada"),IFERROR(IF(AA3991="",0,AA3991-R3991),0),0),0)</f>
        <v>0</v>
      </c>
      <c r="AU3991" s="45" t="str">
        <f>_xlfn.XLOOKUP(U3991,'Lista Suspensa'!$AA$20:$AA$23,'Lista Suspensa'!$AB$20:$AB$23,"N/A")</f>
        <v>S</v>
      </c>
    </row>
    <row r="3992" spans="1:47" ht="12" customHeight="1" x14ac:dyDescent="0.3">
      <c r="A3992" s="87" t="s">
        <v>47</v>
      </c>
      <c r="B3992" s="88">
        <v>46104</v>
      </c>
      <c r="C3992" s="89" t="s">
        <v>48</v>
      </c>
      <c r="D3992" s="89" t="s">
        <v>49</v>
      </c>
      <c r="E3992" s="189">
        <v>94124670</v>
      </c>
      <c r="F3992" s="197" t="s">
        <v>9743</v>
      </c>
      <c r="G3992" s="90">
        <v>14907855745</v>
      </c>
      <c r="H3992" s="91">
        <v>34732</v>
      </c>
      <c r="I3992" s="89"/>
      <c r="J3992" s="89" t="s">
        <v>84</v>
      </c>
      <c r="K3992" s="89" t="s">
        <v>76</v>
      </c>
      <c r="L3992" s="89" t="s">
        <v>95</v>
      </c>
      <c r="M3992" s="89" t="s">
        <v>96</v>
      </c>
      <c r="N3992" s="89" t="s">
        <v>176</v>
      </c>
      <c r="O3992" s="92" t="s">
        <v>9744</v>
      </c>
      <c r="P3992" s="93" t="s">
        <v>57</v>
      </c>
      <c r="Q3992" s="110" t="s">
        <v>5322</v>
      </c>
      <c r="R3992" s="94"/>
      <c r="S3992" s="95">
        <v>46168</v>
      </c>
      <c r="T3992" s="95" t="s">
        <v>5203</v>
      </c>
      <c r="U3992" s="95" t="s">
        <v>1125</v>
      </c>
      <c r="V3992" s="91">
        <v>46157</v>
      </c>
      <c r="W3992" s="91">
        <v>46164</v>
      </c>
      <c r="X3992" s="91">
        <v>46168</v>
      </c>
      <c r="Y3992" s="96"/>
      <c r="Z3992" s="89"/>
      <c r="AA3992" s="95"/>
      <c r="AB3992" s="89"/>
      <c r="AC3992" s="109"/>
      <c r="AD3992" s="89"/>
      <c r="AE3992" s="89"/>
      <c r="AF3992" s="191"/>
      <c r="AG3992" s="194"/>
      <c r="AH3992" s="193"/>
      <c r="AI3992" s="97"/>
      <c r="AJ3992" s="97"/>
      <c r="AK3992" s="97"/>
      <c r="AL3992" s="45" t="s">
        <v>67</v>
      </c>
      <c r="AM3992" s="160" t="str">
        <f>MONTH(B3992)&amp;"/"&amp;YEAR(B3992)</f>
        <v>3/2026</v>
      </c>
      <c r="AN3992" s="45">
        <f>WEEKNUM(B3992)-WEEKNUM(EOMONTH(B3992,-1)+1)+1</f>
        <v>4</v>
      </c>
      <c r="AO3992" s="45" t="str">
        <f>MONTH(R3992)&amp;"/"&amp;YEAR(R3992)</f>
        <v>1/1900</v>
      </c>
      <c r="AP3992" s="45" t="e">
        <f>WEEKNUM(R3992)-WEEKNUM(EOMONTH(R3992,-1)+1)+1</f>
        <v>#NUM!</v>
      </c>
      <c r="AQ3992" s="45">
        <f>IF(AU3992="S",IF(Q3992="1. Aceitou o programa",R3992-B3992,0),0)</f>
        <v>0</v>
      </c>
      <c r="AR3992" s="45">
        <f>IF(AU3992="S",IF(AND(S3992&lt;&gt;"",R3992&lt;&gt;""),S3992-R3992,0),0)</f>
        <v>0</v>
      </c>
      <c r="AS3992" s="45">
        <f>IF(AU3992="S",IF(Q3992="1. Aceitou o programa",IF(OR(X3992="Não se Aplica",X3992=""),IF(OR(W3992="Não se Aplica",W3992=""),0,W3992-V3992),AVERAGE(X3992-W3992,W3992-V3992)),0),0)</f>
        <v>0</v>
      </c>
      <c r="AT3992" s="45">
        <f>IF(AU3992="S",IF(AND(Q3992="1. Aceitou o programa",AB3992="Realizada"),IFERROR(IF(AA3992="",0,AA3992-R3992),0),0),0)</f>
        <v>0</v>
      </c>
      <c r="AU3992" s="45" t="str">
        <f>_xlfn.XLOOKUP(U3992,'Lista Suspensa'!$AA$20:$AA$23,'Lista Suspensa'!$AB$20:$AB$23,"N/A")</f>
        <v>S</v>
      </c>
    </row>
    <row r="3993" spans="1:47" ht="12" customHeight="1" x14ac:dyDescent="0.3">
      <c r="A3993" s="87" t="s">
        <v>47</v>
      </c>
      <c r="B3993" s="88">
        <v>46104</v>
      </c>
      <c r="C3993" s="89" t="s">
        <v>48</v>
      </c>
      <c r="D3993" s="89" t="s">
        <v>49</v>
      </c>
      <c r="E3993" s="189">
        <v>94540704</v>
      </c>
      <c r="F3993" s="197" t="s">
        <v>9745</v>
      </c>
      <c r="G3993" s="90">
        <v>52455519856</v>
      </c>
      <c r="H3993" s="91">
        <v>37891</v>
      </c>
      <c r="I3993" s="89"/>
      <c r="J3993" s="89" t="s">
        <v>51</v>
      </c>
      <c r="K3993" s="89" t="s">
        <v>52</v>
      </c>
      <c r="L3993" s="89" t="s">
        <v>85</v>
      </c>
      <c r="M3993" s="89" t="s">
        <v>4323</v>
      </c>
      <c r="N3993" s="89" t="s">
        <v>150</v>
      </c>
      <c r="O3993" s="92" t="s">
        <v>9746</v>
      </c>
      <c r="P3993" s="93" t="s">
        <v>57</v>
      </c>
      <c r="Q3993" s="110" t="s">
        <v>5322</v>
      </c>
      <c r="R3993" s="94"/>
      <c r="S3993" s="95">
        <v>46168</v>
      </c>
      <c r="T3993" s="95" t="s">
        <v>5203</v>
      </c>
      <c r="U3993" s="95" t="s">
        <v>1125</v>
      </c>
      <c r="V3993" s="91">
        <v>46157</v>
      </c>
      <c r="W3993" s="91">
        <v>46164</v>
      </c>
      <c r="X3993" s="91">
        <v>46168</v>
      </c>
      <c r="Y3993" s="96"/>
      <c r="Z3993" s="89"/>
      <c r="AA3993" s="95"/>
      <c r="AB3993" s="89"/>
      <c r="AC3993" s="109"/>
      <c r="AD3993" s="89"/>
      <c r="AE3993" s="89"/>
      <c r="AF3993" s="191"/>
      <c r="AG3993" s="194"/>
      <c r="AH3993" s="193"/>
      <c r="AI3993" s="97"/>
      <c r="AJ3993" s="97"/>
      <c r="AK3993" s="97"/>
      <c r="AL3993" s="45" t="s">
        <v>67</v>
      </c>
      <c r="AM3993" s="160" t="str">
        <f>MONTH(B3993)&amp;"/"&amp;YEAR(B3993)</f>
        <v>3/2026</v>
      </c>
      <c r="AN3993" s="45">
        <f>WEEKNUM(B3993)-WEEKNUM(EOMONTH(B3993,-1)+1)+1</f>
        <v>4</v>
      </c>
      <c r="AO3993" s="45" t="str">
        <f>MONTH(R3993)&amp;"/"&amp;YEAR(R3993)</f>
        <v>1/1900</v>
      </c>
      <c r="AP3993" s="45" t="e">
        <f>WEEKNUM(R3993)-WEEKNUM(EOMONTH(R3993,-1)+1)+1</f>
        <v>#NUM!</v>
      </c>
      <c r="AQ3993" s="45">
        <f>IF(AU3993="S",IF(Q3993="1. Aceitou o programa",R3993-B3993,0),0)</f>
        <v>0</v>
      </c>
      <c r="AR3993" s="45">
        <f>IF(AU3993="S",IF(AND(S3993&lt;&gt;"",R3993&lt;&gt;""),S3993-R3993,0),0)</f>
        <v>0</v>
      </c>
      <c r="AS3993" s="45">
        <f>IF(AU3993="S",IF(Q3993="1. Aceitou o programa",IF(OR(X3993="Não se Aplica",X3993=""),IF(OR(W3993="Não se Aplica",W3993=""),0,W3993-V3993),AVERAGE(X3993-W3993,W3993-V3993)),0),0)</f>
        <v>0</v>
      </c>
      <c r="AT3993" s="45">
        <f>IF(AU3993="S",IF(AND(Q3993="1. Aceitou o programa",AB3993="Realizada"),IFERROR(IF(AA3993="",0,AA3993-R3993),0),0),0)</f>
        <v>0</v>
      </c>
      <c r="AU3993" s="45" t="str">
        <f>_xlfn.XLOOKUP(U3993,'Lista Suspensa'!$AA$20:$AA$23,'Lista Suspensa'!$AB$20:$AB$23,"N/A")</f>
        <v>S</v>
      </c>
    </row>
    <row r="3994" spans="1:47" ht="12" customHeight="1" x14ac:dyDescent="0.3">
      <c r="A3994" s="87" t="s">
        <v>47</v>
      </c>
      <c r="B3994" s="88">
        <v>46104</v>
      </c>
      <c r="C3994" s="89" t="s">
        <v>48</v>
      </c>
      <c r="D3994" s="89" t="s">
        <v>49</v>
      </c>
      <c r="E3994" s="189">
        <v>94128040</v>
      </c>
      <c r="F3994" s="197" t="s">
        <v>9747</v>
      </c>
      <c r="G3994" s="90">
        <v>7840251854</v>
      </c>
      <c r="H3994" s="91">
        <v>25955</v>
      </c>
      <c r="I3994" s="89"/>
      <c r="J3994" s="89" t="s">
        <v>51</v>
      </c>
      <c r="K3994" s="89" t="s">
        <v>52</v>
      </c>
      <c r="L3994" s="89" t="s">
        <v>85</v>
      </c>
      <c r="M3994" s="89" t="s">
        <v>4762</v>
      </c>
      <c r="N3994" s="89" t="s">
        <v>150</v>
      </c>
      <c r="O3994" s="92" t="s">
        <v>9748</v>
      </c>
      <c r="P3994" s="93" t="s">
        <v>57</v>
      </c>
      <c r="Q3994" s="110" t="s">
        <v>5322</v>
      </c>
      <c r="R3994" s="94"/>
      <c r="S3994" s="95">
        <v>46168</v>
      </c>
      <c r="T3994" s="95" t="s">
        <v>5203</v>
      </c>
      <c r="U3994" s="95" t="s">
        <v>1125</v>
      </c>
      <c r="V3994" s="91">
        <v>46157</v>
      </c>
      <c r="W3994" s="91">
        <v>46164</v>
      </c>
      <c r="X3994" s="91">
        <v>46168</v>
      </c>
      <c r="Y3994" s="96"/>
      <c r="Z3994" s="89"/>
      <c r="AA3994" s="95"/>
      <c r="AB3994" s="89"/>
      <c r="AC3994" s="109"/>
      <c r="AD3994" s="89"/>
      <c r="AE3994" s="89"/>
      <c r="AF3994" s="191"/>
      <c r="AG3994" s="194"/>
      <c r="AH3994" s="193"/>
      <c r="AI3994" s="97"/>
      <c r="AJ3994" s="97"/>
      <c r="AK3994" s="97"/>
      <c r="AL3994" s="45" t="s">
        <v>67</v>
      </c>
      <c r="AM3994" s="160" t="str">
        <f>MONTH(B3994)&amp;"/"&amp;YEAR(B3994)</f>
        <v>3/2026</v>
      </c>
      <c r="AN3994" s="45">
        <f>WEEKNUM(B3994)-WEEKNUM(EOMONTH(B3994,-1)+1)+1</f>
        <v>4</v>
      </c>
      <c r="AO3994" s="45" t="str">
        <f>MONTH(R3994)&amp;"/"&amp;YEAR(R3994)</f>
        <v>1/1900</v>
      </c>
      <c r="AP3994" s="45" t="e">
        <f>WEEKNUM(R3994)-WEEKNUM(EOMONTH(R3994,-1)+1)+1</f>
        <v>#NUM!</v>
      </c>
      <c r="AQ3994" s="45">
        <f>IF(AU3994="S",IF(Q3994="1. Aceitou o programa",R3994-B3994,0),0)</f>
        <v>0</v>
      </c>
      <c r="AR3994" s="45">
        <f>IF(AU3994="S",IF(AND(S3994&lt;&gt;"",R3994&lt;&gt;""),S3994-R3994,0),0)</f>
        <v>0</v>
      </c>
      <c r="AS3994" s="45">
        <f>IF(AU3994="S",IF(Q3994="1. Aceitou o programa",IF(OR(X3994="Não se Aplica",X3994=""),IF(OR(W3994="Não se Aplica",W3994=""),0,W3994-V3994),AVERAGE(X3994-W3994,W3994-V3994)),0),0)</f>
        <v>0</v>
      </c>
      <c r="AT3994" s="45">
        <f>IF(AU3994="S",IF(AND(Q3994="1. Aceitou o programa",AB3994="Realizada"),IFERROR(IF(AA3994="",0,AA3994-R3994),0),0),0)</f>
        <v>0</v>
      </c>
      <c r="AU3994" s="45" t="str">
        <f>_xlfn.XLOOKUP(U3994,'Lista Suspensa'!$AA$20:$AA$23,'Lista Suspensa'!$AB$20:$AB$23,"N/A")</f>
        <v>S</v>
      </c>
    </row>
    <row r="3995" spans="1:47" ht="12" customHeight="1" x14ac:dyDescent="0.3">
      <c r="A3995" s="87" t="s">
        <v>47</v>
      </c>
      <c r="B3995" s="88">
        <v>46104</v>
      </c>
      <c r="C3995" s="89" t="s">
        <v>48</v>
      </c>
      <c r="D3995" s="89" t="s">
        <v>49</v>
      </c>
      <c r="E3995" s="189">
        <v>94137954</v>
      </c>
      <c r="F3995" s="197" t="s">
        <v>9749</v>
      </c>
      <c r="G3995" s="90">
        <v>91038812704</v>
      </c>
      <c r="H3995" s="91">
        <v>24262</v>
      </c>
      <c r="I3995" s="89"/>
      <c r="J3995" s="89" t="s">
        <v>84</v>
      </c>
      <c r="K3995" s="89" t="s">
        <v>76</v>
      </c>
      <c r="L3995" s="89" t="s">
        <v>95</v>
      </c>
      <c r="M3995" s="89" t="s">
        <v>96</v>
      </c>
      <c r="N3995" s="89" t="s">
        <v>344</v>
      </c>
      <c r="O3995" s="92" t="s">
        <v>9750</v>
      </c>
      <c r="P3995" s="93" t="s">
        <v>57</v>
      </c>
      <c r="Q3995" s="110" t="s">
        <v>5322</v>
      </c>
      <c r="R3995" s="94"/>
      <c r="S3995" s="95">
        <v>46168</v>
      </c>
      <c r="T3995" s="95" t="s">
        <v>5203</v>
      </c>
      <c r="U3995" s="95" t="s">
        <v>1125</v>
      </c>
      <c r="V3995" s="91">
        <v>46157</v>
      </c>
      <c r="W3995" s="91">
        <v>46164</v>
      </c>
      <c r="X3995" s="91">
        <v>46168</v>
      </c>
      <c r="Y3995" s="96"/>
      <c r="Z3995" s="89"/>
      <c r="AA3995" s="95"/>
      <c r="AB3995" s="89"/>
      <c r="AC3995" s="109"/>
      <c r="AD3995" s="89"/>
      <c r="AE3995" s="89"/>
      <c r="AF3995" s="191"/>
      <c r="AG3995" s="194"/>
      <c r="AH3995" s="193"/>
      <c r="AI3995" s="97"/>
      <c r="AJ3995" s="97"/>
      <c r="AK3995" s="97"/>
      <c r="AL3995" s="45" t="s">
        <v>67</v>
      </c>
      <c r="AM3995" s="160" t="str">
        <f>MONTH(B3995)&amp;"/"&amp;YEAR(B3995)</f>
        <v>3/2026</v>
      </c>
      <c r="AN3995" s="45">
        <f>WEEKNUM(B3995)-WEEKNUM(EOMONTH(B3995,-1)+1)+1</f>
        <v>4</v>
      </c>
      <c r="AO3995" s="45" t="str">
        <f>MONTH(R3995)&amp;"/"&amp;YEAR(R3995)</f>
        <v>1/1900</v>
      </c>
      <c r="AP3995" s="45" t="e">
        <f>WEEKNUM(R3995)-WEEKNUM(EOMONTH(R3995,-1)+1)+1</f>
        <v>#NUM!</v>
      </c>
      <c r="AQ3995" s="45">
        <f>IF(AU3995="S",IF(Q3995="1. Aceitou o programa",R3995-B3995,0),0)</f>
        <v>0</v>
      </c>
      <c r="AR3995" s="45">
        <f>IF(AU3995="S",IF(AND(S3995&lt;&gt;"",R3995&lt;&gt;""),S3995-R3995,0),0)</f>
        <v>0</v>
      </c>
      <c r="AS3995" s="45">
        <f>IF(AU3995="S",IF(Q3995="1. Aceitou o programa",IF(OR(X3995="Não se Aplica",X3995=""),IF(OR(W3995="Não se Aplica",W3995=""),0,W3995-V3995),AVERAGE(X3995-W3995,W3995-V3995)),0),0)</f>
        <v>0</v>
      </c>
      <c r="AT3995" s="45">
        <f>IF(AU3995="S",IF(AND(Q3995="1. Aceitou o programa",AB3995="Realizada"),IFERROR(IF(AA3995="",0,AA3995-R3995),0),0),0)</f>
        <v>0</v>
      </c>
      <c r="AU3995" s="45" t="str">
        <f>_xlfn.XLOOKUP(U3995,'Lista Suspensa'!$AA$20:$AA$23,'Lista Suspensa'!$AB$20:$AB$23,"N/A")</f>
        <v>S</v>
      </c>
    </row>
    <row r="3996" spans="1:47" ht="12" customHeight="1" x14ac:dyDescent="0.3">
      <c r="A3996" s="87" t="s">
        <v>47</v>
      </c>
      <c r="B3996" s="88">
        <v>46104</v>
      </c>
      <c r="C3996" s="89" t="s">
        <v>48</v>
      </c>
      <c r="D3996" s="89" t="s">
        <v>49</v>
      </c>
      <c r="E3996" s="189">
        <v>94143752</v>
      </c>
      <c r="F3996" s="197" t="s">
        <v>9751</v>
      </c>
      <c r="G3996" s="90">
        <v>2917121777</v>
      </c>
      <c r="H3996" s="91">
        <v>26721</v>
      </c>
      <c r="I3996" s="89"/>
      <c r="J3996" s="89" t="s">
        <v>84</v>
      </c>
      <c r="K3996" s="89" t="s">
        <v>76</v>
      </c>
      <c r="L3996" s="89" t="s">
        <v>95</v>
      </c>
      <c r="M3996" s="89" t="s">
        <v>96</v>
      </c>
      <c r="N3996" s="89" t="s">
        <v>291</v>
      </c>
      <c r="O3996" s="92" t="s">
        <v>9752</v>
      </c>
      <c r="P3996" s="93" t="s">
        <v>57</v>
      </c>
      <c r="Q3996" s="110" t="s">
        <v>5322</v>
      </c>
      <c r="R3996" s="94"/>
      <c r="S3996" s="95">
        <v>46168</v>
      </c>
      <c r="T3996" s="95" t="s">
        <v>5203</v>
      </c>
      <c r="U3996" s="95" t="s">
        <v>1125</v>
      </c>
      <c r="V3996" s="91">
        <v>46157</v>
      </c>
      <c r="W3996" s="91">
        <v>46164</v>
      </c>
      <c r="X3996" s="91">
        <v>46168</v>
      </c>
      <c r="Y3996" s="96"/>
      <c r="Z3996" s="89"/>
      <c r="AA3996" s="95"/>
      <c r="AB3996" s="89"/>
      <c r="AC3996" s="109"/>
      <c r="AD3996" s="89"/>
      <c r="AE3996" s="89"/>
      <c r="AF3996" s="191"/>
      <c r="AG3996" s="194"/>
      <c r="AH3996" s="193"/>
      <c r="AI3996" s="97"/>
      <c r="AJ3996" s="97"/>
      <c r="AK3996" s="97"/>
      <c r="AL3996" s="45" t="s">
        <v>67</v>
      </c>
      <c r="AM3996" s="160" t="str">
        <f>MONTH(B3996)&amp;"/"&amp;YEAR(B3996)</f>
        <v>3/2026</v>
      </c>
      <c r="AN3996" s="45">
        <f>WEEKNUM(B3996)-WEEKNUM(EOMONTH(B3996,-1)+1)+1</f>
        <v>4</v>
      </c>
      <c r="AO3996" s="45" t="str">
        <f>MONTH(R3996)&amp;"/"&amp;YEAR(R3996)</f>
        <v>1/1900</v>
      </c>
      <c r="AP3996" s="45" t="e">
        <f>WEEKNUM(R3996)-WEEKNUM(EOMONTH(R3996,-1)+1)+1</f>
        <v>#NUM!</v>
      </c>
      <c r="AQ3996" s="45">
        <f>IF(AU3996="S",IF(Q3996="1. Aceitou o programa",R3996-B3996,0),0)</f>
        <v>0</v>
      </c>
      <c r="AR3996" s="45">
        <f>IF(AU3996="S",IF(AND(S3996&lt;&gt;"",R3996&lt;&gt;""),S3996-R3996,0),0)</f>
        <v>0</v>
      </c>
      <c r="AS3996" s="45">
        <f>IF(AU3996="S",IF(Q3996="1. Aceitou o programa",IF(OR(X3996="Não se Aplica",X3996=""),IF(OR(W3996="Não se Aplica",W3996=""),0,W3996-V3996),AVERAGE(X3996-W3996,W3996-V3996)),0),0)</f>
        <v>0</v>
      </c>
      <c r="AT3996" s="45">
        <f>IF(AU3996="S",IF(AND(Q3996="1. Aceitou o programa",AB3996="Realizada"),IFERROR(IF(AA3996="",0,AA3996-R3996),0),0),0)</f>
        <v>0</v>
      </c>
      <c r="AU3996" s="45" t="str">
        <f>_xlfn.XLOOKUP(U3996,'Lista Suspensa'!$AA$20:$AA$23,'Lista Suspensa'!$AB$20:$AB$23,"N/A")</f>
        <v>S</v>
      </c>
    </row>
    <row r="3997" spans="1:47" ht="12" customHeight="1" x14ac:dyDescent="0.3">
      <c r="A3997" s="87" t="s">
        <v>47</v>
      </c>
      <c r="B3997" s="88">
        <v>46104</v>
      </c>
      <c r="C3997" s="89" t="s">
        <v>48</v>
      </c>
      <c r="D3997" s="89" t="s">
        <v>49</v>
      </c>
      <c r="E3997" s="189">
        <v>94169877</v>
      </c>
      <c r="F3997" s="197" t="s">
        <v>9753</v>
      </c>
      <c r="G3997" s="90">
        <v>10008281823</v>
      </c>
      <c r="H3997" s="91">
        <v>23488</v>
      </c>
      <c r="I3997" s="89"/>
      <c r="J3997" s="89" t="s">
        <v>51</v>
      </c>
      <c r="K3997" s="89" t="s">
        <v>52</v>
      </c>
      <c r="L3997" s="89" t="s">
        <v>85</v>
      </c>
      <c r="M3997" s="89" t="s">
        <v>9754</v>
      </c>
      <c r="N3997" s="89" t="s">
        <v>137</v>
      </c>
      <c r="O3997" s="92" t="s">
        <v>9755</v>
      </c>
      <c r="P3997" s="93" t="s">
        <v>57</v>
      </c>
      <c r="Q3997" s="110" t="s">
        <v>5322</v>
      </c>
      <c r="R3997" s="94"/>
      <c r="S3997" s="95">
        <v>46168</v>
      </c>
      <c r="T3997" s="95" t="s">
        <v>5203</v>
      </c>
      <c r="U3997" s="95" t="s">
        <v>1125</v>
      </c>
      <c r="V3997" s="91">
        <v>46157</v>
      </c>
      <c r="W3997" s="91">
        <v>46164</v>
      </c>
      <c r="X3997" s="91">
        <v>46168</v>
      </c>
      <c r="Y3997" s="96"/>
      <c r="Z3997" s="89"/>
      <c r="AA3997" s="95"/>
      <c r="AB3997" s="89"/>
      <c r="AC3997" s="109"/>
      <c r="AD3997" s="89"/>
      <c r="AE3997" s="89"/>
      <c r="AF3997" s="191"/>
      <c r="AG3997" s="194"/>
      <c r="AH3997" s="193"/>
      <c r="AI3997" s="97"/>
      <c r="AJ3997" s="97"/>
      <c r="AK3997" s="97"/>
      <c r="AL3997" s="45" t="s">
        <v>67</v>
      </c>
      <c r="AM3997" s="160" t="str">
        <f>MONTH(B3997)&amp;"/"&amp;YEAR(B3997)</f>
        <v>3/2026</v>
      </c>
      <c r="AN3997" s="45">
        <f>WEEKNUM(B3997)-WEEKNUM(EOMONTH(B3997,-1)+1)+1</f>
        <v>4</v>
      </c>
      <c r="AO3997" s="45" t="str">
        <f>MONTH(R3997)&amp;"/"&amp;YEAR(R3997)</f>
        <v>1/1900</v>
      </c>
      <c r="AP3997" s="45" t="e">
        <f>WEEKNUM(R3997)-WEEKNUM(EOMONTH(R3997,-1)+1)+1</f>
        <v>#NUM!</v>
      </c>
      <c r="AQ3997" s="45">
        <f>IF(AU3997="S",IF(Q3997="1. Aceitou o programa",R3997-B3997,0),0)</f>
        <v>0</v>
      </c>
      <c r="AR3997" s="45">
        <f>IF(AU3997="S",IF(AND(S3997&lt;&gt;"",R3997&lt;&gt;""),S3997-R3997,0),0)</f>
        <v>0</v>
      </c>
      <c r="AS3997" s="45">
        <f>IF(AU3997="S",IF(Q3997="1. Aceitou o programa",IF(OR(X3997="Não se Aplica",X3997=""),IF(OR(W3997="Não se Aplica",W3997=""),0,W3997-V3997),AVERAGE(X3997-W3997,W3997-V3997)),0),0)</f>
        <v>0</v>
      </c>
      <c r="AT3997" s="45">
        <f>IF(AU3997="S",IF(AND(Q3997="1. Aceitou o programa",AB3997="Realizada"),IFERROR(IF(AA3997="",0,AA3997-R3997),0),0),0)</f>
        <v>0</v>
      </c>
      <c r="AU3997" s="45" t="str">
        <f>_xlfn.XLOOKUP(U3997,'Lista Suspensa'!$AA$20:$AA$23,'Lista Suspensa'!$AB$20:$AB$23,"N/A")</f>
        <v>S</v>
      </c>
    </row>
    <row r="3998" spans="1:47" ht="12" customHeight="1" x14ac:dyDescent="0.3">
      <c r="A3998" s="87" t="s">
        <v>47</v>
      </c>
      <c r="B3998" s="88">
        <v>46104</v>
      </c>
      <c r="C3998" s="89" t="s">
        <v>48</v>
      </c>
      <c r="D3998" s="89" t="s">
        <v>49</v>
      </c>
      <c r="E3998" s="189">
        <v>94171488</v>
      </c>
      <c r="F3998" s="197" t="s">
        <v>9756</v>
      </c>
      <c r="G3998" s="90">
        <v>42779919809</v>
      </c>
      <c r="H3998" s="91">
        <v>35157</v>
      </c>
      <c r="I3998" s="89"/>
      <c r="J3998" s="89" t="s">
        <v>51</v>
      </c>
      <c r="K3998" s="89" t="s">
        <v>52</v>
      </c>
      <c r="L3998" s="89" t="s">
        <v>3417</v>
      </c>
      <c r="M3998" s="89" t="s">
        <v>9757</v>
      </c>
      <c r="N3998" s="89" t="s">
        <v>137</v>
      </c>
      <c r="O3998" s="92" t="s">
        <v>9758</v>
      </c>
      <c r="P3998" s="93" t="s">
        <v>57</v>
      </c>
      <c r="Q3998" s="110" t="s">
        <v>5322</v>
      </c>
      <c r="R3998" s="94"/>
      <c r="S3998" s="95">
        <v>46168</v>
      </c>
      <c r="T3998" s="95" t="s">
        <v>5203</v>
      </c>
      <c r="U3998" s="95" t="s">
        <v>1125</v>
      </c>
      <c r="V3998" s="91">
        <v>46157</v>
      </c>
      <c r="W3998" s="91">
        <v>46164</v>
      </c>
      <c r="X3998" s="91">
        <v>46168</v>
      </c>
      <c r="Y3998" s="96"/>
      <c r="Z3998" s="89"/>
      <c r="AA3998" s="95"/>
      <c r="AB3998" s="89"/>
      <c r="AC3998" s="109"/>
      <c r="AD3998" s="89"/>
      <c r="AE3998" s="89"/>
      <c r="AF3998" s="191"/>
      <c r="AG3998" s="194"/>
      <c r="AH3998" s="193"/>
      <c r="AI3998" s="97"/>
      <c r="AJ3998" s="97"/>
      <c r="AK3998" s="97"/>
      <c r="AL3998" s="45" t="s">
        <v>67</v>
      </c>
      <c r="AM3998" s="160" t="str">
        <f>MONTH(B3998)&amp;"/"&amp;YEAR(B3998)</f>
        <v>3/2026</v>
      </c>
      <c r="AN3998" s="45">
        <f>WEEKNUM(B3998)-WEEKNUM(EOMONTH(B3998,-1)+1)+1</f>
        <v>4</v>
      </c>
      <c r="AO3998" s="45" t="str">
        <f>MONTH(R3998)&amp;"/"&amp;YEAR(R3998)</f>
        <v>1/1900</v>
      </c>
      <c r="AP3998" s="45" t="e">
        <f>WEEKNUM(R3998)-WEEKNUM(EOMONTH(R3998,-1)+1)+1</f>
        <v>#NUM!</v>
      </c>
      <c r="AQ3998" s="45">
        <f>IF(AU3998="S",IF(Q3998="1. Aceitou o programa",R3998-B3998,0),0)</f>
        <v>0</v>
      </c>
      <c r="AR3998" s="45">
        <f>IF(AU3998="S",IF(AND(S3998&lt;&gt;"",R3998&lt;&gt;""),S3998-R3998,0),0)</f>
        <v>0</v>
      </c>
      <c r="AS3998" s="45">
        <f>IF(AU3998="S",IF(Q3998="1. Aceitou o programa",IF(OR(X3998="Não se Aplica",X3998=""),IF(OR(W3998="Não se Aplica",W3998=""),0,W3998-V3998),AVERAGE(X3998-W3998,W3998-V3998)),0),0)</f>
        <v>0</v>
      </c>
      <c r="AT3998" s="45">
        <f>IF(AU3998="S",IF(AND(Q3998="1. Aceitou o programa",AB3998="Realizada"),IFERROR(IF(AA3998="",0,AA3998-R3998),0),0),0)</f>
        <v>0</v>
      </c>
      <c r="AU3998" s="45" t="str">
        <f>_xlfn.XLOOKUP(U3998,'Lista Suspensa'!$AA$20:$AA$23,'Lista Suspensa'!$AB$20:$AB$23,"N/A")</f>
        <v>S</v>
      </c>
    </row>
    <row r="3999" spans="1:47" ht="12" customHeight="1" x14ac:dyDescent="0.3">
      <c r="A3999" s="87" t="s">
        <v>47</v>
      </c>
      <c r="B3999" s="88">
        <v>46104</v>
      </c>
      <c r="C3999" s="89" t="s">
        <v>48</v>
      </c>
      <c r="D3999" s="89" t="s">
        <v>49</v>
      </c>
      <c r="E3999" s="189">
        <v>94211763</v>
      </c>
      <c r="F3999" s="197" t="s">
        <v>9759</v>
      </c>
      <c r="G3999" s="90">
        <v>12143616767</v>
      </c>
      <c r="H3999" s="91">
        <v>36151</v>
      </c>
      <c r="I3999" s="89"/>
      <c r="J3999" s="89" t="s">
        <v>51</v>
      </c>
      <c r="K3999" s="89" t="s">
        <v>76</v>
      </c>
      <c r="L3999" s="89" t="s">
        <v>95</v>
      </c>
      <c r="M3999" s="89" t="s">
        <v>222</v>
      </c>
      <c r="N3999" s="89" t="s">
        <v>331</v>
      </c>
      <c r="O3999" s="92" t="s">
        <v>9760</v>
      </c>
      <c r="P3999" s="93" t="s">
        <v>57</v>
      </c>
      <c r="Q3999" s="110" t="s">
        <v>5322</v>
      </c>
      <c r="R3999" s="94"/>
      <c r="S3999" s="95">
        <v>46168</v>
      </c>
      <c r="T3999" s="95" t="s">
        <v>5203</v>
      </c>
      <c r="U3999" s="95" t="s">
        <v>1125</v>
      </c>
      <c r="V3999" s="91">
        <v>46157</v>
      </c>
      <c r="W3999" s="91">
        <v>46164</v>
      </c>
      <c r="X3999" s="91">
        <v>46168</v>
      </c>
      <c r="Y3999" s="96"/>
      <c r="Z3999" s="89"/>
      <c r="AA3999" s="95"/>
      <c r="AB3999" s="89"/>
      <c r="AC3999" s="109"/>
      <c r="AD3999" s="89"/>
      <c r="AE3999" s="89"/>
      <c r="AF3999" s="191"/>
      <c r="AG3999" s="194"/>
      <c r="AH3999" s="193"/>
      <c r="AI3999" s="97"/>
      <c r="AJ3999" s="97"/>
      <c r="AK3999" s="97"/>
      <c r="AL3999" s="45" t="s">
        <v>67</v>
      </c>
      <c r="AM3999" s="160" t="str">
        <f>MONTH(B3999)&amp;"/"&amp;YEAR(B3999)</f>
        <v>3/2026</v>
      </c>
      <c r="AN3999" s="45">
        <f>WEEKNUM(B3999)-WEEKNUM(EOMONTH(B3999,-1)+1)+1</f>
        <v>4</v>
      </c>
      <c r="AO3999" s="45" t="str">
        <f>MONTH(R3999)&amp;"/"&amp;YEAR(R3999)</f>
        <v>1/1900</v>
      </c>
      <c r="AP3999" s="45" t="e">
        <f>WEEKNUM(R3999)-WEEKNUM(EOMONTH(R3999,-1)+1)+1</f>
        <v>#NUM!</v>
      </c>
      <c r="AQ3999" s="45">
        <f>IF(AU3999="S",IF(Q3999="1. Aceitou o programa",R3999-B3999,0),0)</f>
        <v>0</v>
      </c>
      <c r="AR3999" s="45">
        <f>IF(AU3999="S",IF(AND(S3999&lt;&gt;"",R3999&lt;&gt;""),S3999-R3999,0),0)</f>
        <v>0</v>
      </c>
      <c r="AS3999" s="45">
        <f>IF(AU3999="S",IF(Q3999="1. Aceitou o programa",IF(OR(X3999="Não se Aplica",X3999=""),IF(OR(W3999="Não se Aplica",W3999=""),0,W3999-V3999),AVERAGE(X3999-W3999,W3999-V3999)),0),0)</f>
        <v>0</v>
      </c>
      <c r="AT3999" s="45">
        <f>IF(AU3999="S",IF(AND(Q3999="1. Aceitou o programa",AB3999="Realizada"),IFERROR(IF(AA3999="",0,AA3999-R3999),0),0),0)</f>
        <v>0</v>
      </c>
      <c r="AU3999" s="45" t="str">
        <f>_xlfn.XLOOKUP(U3999,'Lista Suspensa'!$AA$20:$AA$23,'Lista Suspensa'!$AB$20:$AB$23,"N/A")</f>
        <v>S</v>
      </c>
    </row>
    <row r="4000" spans="1:47" ht="12" customHeight="1" x14ac:dyDescent="0.3">
      <c r="A4000" s="87" t="s">
        <v>47</v>
      </c>
      <c r="B4000" s="88">
        <v>46104</v>
      </c>
      <c r="C4000" s="89" t="s">
        <v>48</v>
      </c>
      <c r="D4000" s="89" t="s">
        <v>49</v>
      </c>
      <c r="E4000" s="189">
        <v>94214123</v>
      </c>
      <c r="F4000" s="197" t="s">
        <v>9761</v>
      </c>
      <c r="G4000" s="90">
        <v>6605669746</v>
      </c>
      <c r="H4000" s="91">
        <v>35695</v>
      </c>
      <c r="I4000" s="89"/>
      <c r="J4000" s="89" t="s">
        <v>84</v>
      </c>
      <c r="K4000" s="89" t="s">
        <v>76</v>
      </c>
      <c r="L4000" s="89" t="s">
        <v>95</v>
      </c>
      <c r="M4000" s="89" t="s">
        <v>114</v>
      </c>
      <c r="N4000" s="89" t="s">
        <v>344</v>
      </c>
      <c r="O4000" s="92" t="s">
        <v>9762</v>
      </c>
      <c r="P4000" s="93" t="s">
        <v>57</v>
      </c>
      <c r="Q4000" s="110" t="s">
        <v>5322</v>
      </c>
      <c r="R4000" s="94"/>
      <c r="S4000" s="95">
        <v>46168</v>
      </c>
      <c r="T4000" s="95" t="s">
        <v>5203</v>
      </c>
      <c r="U4000" s="95" t="s">
        <v>1125</v>
      </c>
      <c r="V4000" s="91">
        <v>46157</v>
      </c>
      <c r="W4000" s="91">
        <v>46164</v>
      </c>
      <c r="X4000" s="91">
        <v>46168</v>
      </c>
      <c r="Y4000" s="96"/>
      <c r="Z4000" s="89"/>
      <c r="AA4000" s="95"/>
      <c r="AB4000" s="89"/>
      <c r="AC4000" s="109"/>
      <c r="AD4000" s="89"/>
      <c r="AE4000" s="89"/>
      <c r="AF4000" s="191"/>
      <c r="AG4000" s="194"/>
      <c r="AH4000" s="193"/>
      <c r="AI4000" s="97"/>
      <c r="AJ4000" s="97"/>
      <c r="AK4000" s="97"/>
      <c r="AL4000" s="45" t="s">
        <v>67</v>
      </c>
      <c r="AM4000" s="160" t="str">
        <f>MONTH(B4000)&amp;"/"&amp;YEAR(B4000)</f>
        <v>3/2026</v>
      </c>
      <c r="AN4000" s="45">
        <f>WEEKNUM(B4000)-WEEKNUM(EOMONTH(B4000,-1)+1)+1</f>
        <v>4</v>
      </c>
      <c r="AO4000" s="45" t="str">
        <f>MONTH(R4000)&amp;"/"&amp;YEAR(R4000)</f>
        <v>1/1900</v>
      </c>
      <c r="AP4000" s="45" t="e">
        <f>WEEKNUM(R4000)-WEEKNUM(EOMONTH(R4000,-1)+1)+1</f>
        <v>#NUM!</v>
      </c>
      <c r="AQ4000" s="45">
        <f>IF(AU4000="S",IF(Q4000="1. Aceitou o programa",R4000-B4000,0),0)</f>
        <v>0</v>
      </c>
      <c r="AR4000" s="45">
        <f>IF(AU4000="S",IF(AND(S4000&lt;&gt;"",R4000&lt;&gt;""),S4000-R4000,0),0)</f>
        <v>0</v>
      </c>
      <c r="AS4000" s="45">
        <f>IF(AU4000="S",IF(Q4000="1. Aceitou o programa",IF(OR(X4000="Não se Aplica",X4000=""),IF(OR(W4000="Não se Aplica",W4000=""),0,W4000-V4000),AVERAGE(X4000-W4000,W4000-V4000)),0),0)</f>
        <v>0</v>
      </c>
      <c r="AT4000" s="45">
        <f>IF(AU4000="S",IF(AND(Q4000="1. Aceitou o programa",AB4000="Realizada"),IFERROR(IF(AA4000="",0,AA4000-R4000),0),0),0)</f>
        <v>0</v>
      </c>
      <c r="AU4000" s="45" t="str">
        <f>_xlfn.XLOOKUP(U4000,'Lista Suspensa'!$AA$20:$AA$23,'Lista Suspensa'!$AB$20:$AB$23,"N/A")</f>
        <v>S</v>
      </c>
    </row>
    <row r="4001" spans="1:47" ht="12" customHeight="1" x14ac:dyDescent="0.3">
      <c r="A4001" s="87" t="s">
        <v>47</v>
      </c>
      <c r="B4001" s="88">
        <v>46104</v>
      </c>
      <c r="C4001" s="89" t="s">
        <v>48</v>
      </c>
      <c r="D4001" s="89" t="s">
        <v>49</v>
      </c>
      <c r="E4001" s="189">
        <v>94233704</v>
      </c>
      <c r="F4001" s="197" t="s">
        <v>9763</v>
      </c>
      <c r="G4001" s="90">
        <v>1263974732</v>
      </c>
      <c r="H4001" s="91">
        <v>25776</v>
      </c>
      <c r="I4001" s="89"/>
      <c r="J4001" s="89" t="s">
        <v>51</v>
      </c>
      <c r="K4001" s="89" t="s">
        <v>76</v>
      </c>
      <c r="L4001" s="89" t="s">
        <v>95</v>
      </c>
      <c r="M4001" s="89" t="s">
        <v>222</v>
      </c>
      <c r="N4001" s="89" t="s">
        <v>344</v>
      </c>
      <c r="O4001" s="92" t="s">
        <v>9764</v>
      </c>
      <c r="P4001" s="93" t="s">
        <v>57</v>
      </c>
      <c r="Q4001" s="110" t="s">
        <v>5322</v>
      </c>
      <c r="R4001" s="94"/>
      <c r="S4001" s="95">
        <v>46168</v>
      </c>
      <c r="T4001" s="95" t="s">
        <v>5203</v>
      </c>
      <c r="U4001" s="95" t="s">
        <v>1125</v>
      </c>
      <c r="V4001" s="91">
        <v>46157</v>
      </c>
      <c r="W4001" s="91">
        <v>46164</v>
      </c>
      <c r="X4001" s="91">
        <v>46168</v>
      </c>
      <c r="Y4001" s="96"/>
      <c r="Z4001" s="89"/>
      <c r="AA4001" s="95"/>
      <c r="AB4001" s="89"/>
      <c r="AC4001" s="109"/>
      <c r="AD4001" s="89"/>
      <c r="AE4001" s="89"/>
      <c r="AF4001" s="191"/>
      <c r="AG4001" s="194"/>
      <c r="AH4001" s="193"/>
      <c r="AI4001" s="97"/>
      <c r="AJ4001" s="97"/>
      <c r="AK4001" s="97"/>
      <c r="AL4001" s="45" t="s">
        <v>67</v>
      </c>
      <c r="AM4001" s="160" t="str">
        <f>MONTH(B4001)&amp;"/"&amp;YEAR(B4001)</f>
        <v>3/2026</v>
      </c>
      <c r="AN4001" s="45">
        <f>WEEKNUM(B4001)-WEEKNUM(EOMONTH(B4001,-1)+1)+1</f>
        <v>4</v>
      </c>
      <c r="AO4001" s="45" t="str">
        <f>MONTH(R4001)&amp;"/"&amp;YEAR(R4001)</f>
        <v>1/1900</v>
      </c>
      <c r="AP4001" s="45" t="e">
        <f>WEEKNUM(R4001)-WEEKNUM(EOMONTH(R4001,-1)+1)+1</f>
        <v>#NUM!</v>
      </c>
      <c r="AQ4001" s="45">
        <f>IF(AU4001="S",IF(Q4001="1. Aceitou o programa",R4001-B4001,0),0)</f>
        <v>0</v>
      </c>
      <c r="AR4001" s="45">
        <f>IF(AU4001="S",IF(AND(S4001&lt;&gt;"",R4001&lt;&gt;""),S4001-R4001,0),0)</f>
        <v>0</v>
      </c>
      <c r="AS4001" s="45">
        <f>IF(AU4001="S",IF(Q4001="1. Aceitou o programa",IF(OR(X4001="Não se Aplica",X4001=""),IF(OR(W4001="Não se Aplica",W4001=""),0,W4001-V4001),AVERAGE(X4001-W4001,W4001-V4001)),0),0)</f>
        <v>0</v>
      </c>
      <c r="AT4001" s="45">
        <f>IF(AU4001="S",IF(AND(Q4001="1. Aceitou o programa",AB4001="Realizada"),IFERROR(IF(AA4001="",0,AA4001-R4001),0),0),0)</f>
        <v>0</v>
      </c>
      <c r="AU4001" s="45" t="str">
        <f>_xlfn.XLOOKUP(U4001,'Lista Suspensa'!$AA$20:$AA$23,'Lista Suspensa'!$AB$20:$AB$23,"N/A")</f>
        <v>S</v>
      </c>
    </row>
    <row r="4002" spans="1:47" ht="12" customHeight="1" x14ac:dyDescent="0.3">
      <c r="A4002" s="87" t="s">
        <v>47</v>
      </c>
      <c r="B4002" s="88">
        <v>46104</v>
      </c>
      <c r="C4002" s="89" t="s">
        <v>48</v>
      </c>
      <c r="D4002" s="89" t="s">
        <v>49</v>
      </c>
      <c r="E4002" s="189">
        <v>94233758</v>
      </c>
      <c r="F4002" s="197" t="s">
        <v>9765</v>
      </c>
      <c r="G4002" s="90">
        <v>12442069709</v>
      </c>
      <c r="H4002" s="91">
        <v>32483</v>
      </c>
      <c r="I4002" s="89"/>
      <c r="J4002" s="89" t="s">
        <v>51</v>
      </c>
      <c r="K4002" s="89" t="s">
        <v>76</v>
      </c>
      <c r="L4002" s="89" t="s">
        <v>95</v>
      </c>
      <c r="M4002" s="89" t="s">
        <v>180</v>
      </c>
      <c r="N4002" s="89" t="s">
        <v>197</v>
      </c>
      <c r="O4002" s="92" t="s">
        <v>9766</v>
      </c>
      <c r="P4002" s="93" t="s">
        <v>57</v>
      </c>
      <c r="Q4002" s="110" t="s">
        <v>5322</v>
      </c>
      <c r="R4002" s="94"/>
      <c r="S4002" s="95">
        <v>46168</v>
      </c>
      <c r="T4002" s="95" t="s">
        <v>5203</v>
      </c>
      <c r="U4002" s="95" t="s">
        <v>1125</v>
      </c>
      <c r="V4002" s="91">
        <v>46157</v>
      </c>
      <c r="W4002" s="91">
        <v>46164</v>
      </c>
      <c r="X4002" s="91">
        <v>46168</v>
      </c>
      <c r="Y4002" s="96"/>
      <c r="Z4002" s="89"/>
      <c r="AA4002" s="95"/>
      <c r="AB4002" s="89"/>
      <c r="AC4002" s="109"/>
      <c r="AD4002" s="89"/>
      <c r="AE4002" s="89"/>
      <c r="AF4002" s="191"/>
      <c r="AG4002" s="194"/>
      <c r="AH4002" s="193"/>
      <c r="AI4002" s="97"/>
      <c r="AJ4002" s="97"/>
      <c r="AK4002" s="97"/>
      <c r="AL4002" s="45" t="s">
        <v>67</v>
      </c>
      <c r="AM4002" s="160" t="str">
        <f>MONTH(B4002)&amp;"/"&amp;YEAR(B4002)</f>
        <v>3/2026</v>
      </c>
      <c r="AN4002" s="45">
        <f>WEEKNUM(B4002)-WEEKNUM(EOMONTH(B4002,-1)+1)+1</f>
        <v>4</v>
      </c>
      <c r="AO4002" s="45" t="str">
        <f>MONTH(R4002)&amp;"/"&amp;YEAR(R4002)</f>
        <v>1/1900</v>
      </c>
      <c r="AP4002" s="45" t="e">
        <f>WEEKNUM(R4002)-WEEKNUM(EOMONTH(R4002,-1)+1)+1</f>
        <v>#NUM!</v>
      </c>
      <c r="AQ4002" s="45">
        <f>IF(AU4002="S",IF(Q4002="1. Aceitou o programa",R4002-B4002,0),0)</f>
        <v>0</v>
      </c>
      <c r="AR4002" s="45">
        <f>IF(AU4002="S",IF(AND(S4002&lt;&gt;"",R4002&lt;&gt;""),S4002-R4002,0),0)</f>
        <v>0</v>
      </c>
      <c r="AS4002" s="45">
        <f>IF(AU4002="S",IF(Q4002="1. Aceitou o programa",IF(OR(X4002="Não se Aplica",X4002=""),IF(OR(W4002="Não se Aplica",W4002=""),0,W4002-V4002),AVERAGE(X4002-W4002,W4002-V4002)),0),0)</f>
        <v>0</v>
      </c>
      <c r="AT4002" s="45">
        <f>IF(AU4002="S",IF(AND(Q4002="1. Aceitou o programa",AB4002="Realizada"),IFERROR(IF(AA4002="",0,AA4002-R4002),0),0),0)</f>
        <v>0</v>
      </c>
      <c r="AU4002" s="45" t="str">
        <f>_xlfn.XLOOKUP(U4002,'Lista Suspensa'!$AA$20:$AA$23,'Lista Suspensa'!$AB$20:$AB$23,"N/A")</f>
        <v>S</v>
      </c>
    </row>
    <row r="4003" spans="1:47" ht="12" customHeight="1" x14ac:dyDescent="0.3">
      <c r="A4003" s="87" t="s">
        <v>47</v>
      </c>
      <c r="B4003" s="88">
        <v>46104</v>
      </c>
      <c r="C4003" s="89" t="s">
        <v>48</v>
      </c>
      <c r="D4003" s="89" t="s">
        <v>49</v>
      </c>
      <c r="E4003" s="189">
        <v>94665868</v>
      </c>
      <c r="F4003" s="197" t="s">
        <v>9767</v>
      </c>
      <c r="G4003" s="90">
        <v>5361857785</v>
      </c>
      <c r="H4003" s="91">
        <v>29488</v>
      </c>
      <c r="I4003" s="89"/>
      <c r="J4003" s="89" t="s">
        <v>51</v>
      </c>
      <c r="K4003" s="89" t="s">
        <v>76</v>
      </c>
      <c r="L4003" s="89" t="s">
        <v>101</v>
      </c>
      <c r="M4003" s="89" t="s">
        <v>1098</v>
      </c>
      <c r="N4003" s="89" t="s">
        <v>176</v>
      </c>
      <c r="O4003" s="92" t="s">
        <v>9768</v>
      </c>
      <c r="P4003" s="93" t="s">
        <v>57</v>
      </c>
      <c r="Q4003" s="110" t="s">
        <v>5322</v>
      </c>
      <c r="R4003" s="94"/>
      <c r="S4003" s="95">
        <v>46168</v>
      </c>
      <c r="T4003" s="95" t="s">
        <v>5203</v>
      </c>
      <c r="U4003" s="95" t="s">
        <v>1125</v>
      </c>
      <c r="V4003" s="91">
        <v>46157</v>
      </c>
      <c r="W4003" s="91">
        <v>46164</v>
      </c>
      <c r="X4003" s="91">
        <v>46168</v>
      </c>
      <c r="Y4003" s="96"/>
      <c r="Z4003" s="89"/>
      <c r="AA4003" s="95"/>
      <c r="AB4003" s="89"/>
      <c r="AC4003" s="109"/>
      <c r="AD4003" s="89"/>
      <c r="AE4003" s="89"/>
      <c r="AF4003" s="191"/>
      <c r="AG4003" s="194"/>
      <c r="AH4003" s="193"/>
      <c r="AI4003" s="97"/>
      <c r="AJ4003" s="97"/>
      <c r="AK4003" s="97"/>
      <c r="AL4003" s="45" t="s">
        <v>67</v>
      </c>
      <c r="AM4003" s="160" t="str">
        <f>MONTH(B4003)&amp;"/"&amp;YEAR(B4003)</f>
        <v>3/2026</v>
      </c>
      <c r="AN4003" s="45">
        <f>WEEKNUM(B4003)-WEEKNUM(EOMONTH(B4003,-1)+1)+1</f>
        <v>4</v>
      </c>
      <c r="AO4003" s="45" t="str">
        <f>MONTH(R4003)&amp;"/"&amp;YEAR(R4003)</f>
        <v>1/1900</v>
      </c>
      <c r="AP4003" s="45" t="e">
        <f>WEEKNUM(R4003)-WEEKNUM(EOMONTH(R4003,-1)+1)+1</f>
        <v>#NUM!</v>
      </c>
      <c r="AQ4003" s="45">
        <f>IF(AU4003="S",IF(Q4003="1. Aceitou o programa",R4003-B4003,0),0)</f>
        <v>0</v>
      </c>
      <c r="AR4003" s="45">
        <f>IF(AU4003="S",IF(AND(S4003&lt;&gt;"",R4003&lt;&gt;""),S4003-R4003,0),0)</f>
        <v>0</v>
      </c>
      <c r="AS4003" s="45">
        <f>IF(AU4003="S",IF(Q4003="1. Aceitou o programa",IF(OR(X4003="Não se Aplica",X4003=""),IF(OR(W4003="Não se Aplica",W4003=""),0,W4003-V4003),AVERAGE(X4003-W4003,W4003-V4003)),0),0)</f>
        <v>0</v>
      </c>
      <c r="AT4003" s="45">
        <f>IF(AU4003="S",IF(AND(Q4003="1. Aceitou o programa",AB4003="Realizada"),IFERROR(IF(AA4003="",0,AA4003-R4003),0),0),0)</f>
        <v>0</v>
      </c>
      <c r="AU4003" s="45" t="str">
        <f>_xlfn.XLOOKUP(U4003,'Lista Suspensa'!$AA$20:$AA$23,'Lista Suspensa'!$AB$20:$AB$23,"N/A")</f>
        <v>S</v>
      </c>
    </row>
    <row r="4004" spans="1:47" ht="12" customHeight="1" x14ac:dyDescent="0.3">
      <c r="A4004" s="87" t="s">
        <v>47</v>
      </c>
      <c r="B4004" s="88">
        <v>46104</v>
      </c>
      <c r="C4004" s="89" t="s">
        <v>48</v>
      </c>
      <c r="D4004" s="89" t="s">
        <v>49</v>
      </c>
      <c r="E4004" s="189">
        <v>94228146</v>
      </c>
      <c r="F4004" s="197" t="s">
        <v>9769</v>
      </c>
      <c r="G4004" s="90">
        <v>8767091881</v>
      </c>
      <c r="H4004" s="91">
        <v>24172</v>
      </c>
      <c r="I4004" s="89"/>
      <c r="J4004" s="89" t="s">
        <v>51</v>
      </c>
      <c r="K4004" s="89" t="s">
        <v>52</v>
      </c>
      <c r="L4004" s="89" t="s">
        <v>85</v>
      </c>
      <c r="M4004" s="89" t="s">
        <v>7434</v>
      </c>
      <c r="N4004" s="89" t="s">
        <v>137</v>
      </c>
      <c r="O4004" s="92" t="s">
        <v>9770</v>
      </c>
      <c r="P4004" s="93" t="s">
        <v>57</v>
      </c>
      <c r="Q4004" s="110" t="s">
        <v>5322</v>
      </c>
      <c r="R4004" s="94"/>
      <c r="S4004" s="95">
        <v>46168</v>
      </c>
      <c r="T4004" s="95" t="s">
        <v>5203</v>
      </c>
      <c r="U4004" s="95" t="s">
        <v>1125</v>
      </c>
      <c r="V4004" s="91">
        <v>46157</v>
      </c>
      <c r="W4004" s="91">
        <v>46164</v>
      </c>
      <c r="X4004" s="91">
        <v>46168</v>
      </c>
      <c r="Y4004" s="96"/>
      <c r="Z4004" s="89"/>
      <c r="AA4004" s="95"/>
      <c r="AB4004" s="89"/>
      <c r="AC4004" s="109"/>
      <c r="AD4004" s="89"/>
      <c r="AE4004" s="89"/>
      <c r="AF4004" s="191"/>
      <c r="AG4004" s="194"/>
      <c r="AH4004" s="193"/>
      <c r="AI4004" s="97"/>
      <c r="AJ4004" s="97"/>
      <c r="AK4004" s="97"/>
      <c r="AL4004" s="45" t="s">
        <v>67</v>
      </c>
      <c r="AM4004" s="160" t="str">
        <f>MONTH(B4004)&amp;"/"&amp;YEAR(B4004)</f>
        <v>3/2026</v>
      </c>
      <c r="AN4004" s="45">
        <f>WEEKNUM(B4004)-WEEKNUM(EOMONTH(B4004,-1)+1)+1</f>
        <v>4</v>
      </c>
      <c r="AO4004" s="45" t="str">
        <f>MONTH(R4004)&amp;"/"&amp;YEAR(R4004)</f>
        <v>1/1900</v>
      </c>
      <c r="AP4004" s="45" t="e">
        <f>WEEKNUM(R4004)-WEEKNUM(EOMONTH(R4004,-1)+1)+1</f>
        <v>#NUM!</v>
      </c>
      <c r="AQ4004" s="45">
        <f>IF(AU4004="S",IF(Q4004="1. Aceitou o programa",R4004-B4004,0),0)</f>
        <v>0</v>
      </c>
      <c r="AR4004" s="45">
        <f>IF(AU4004="S",IF(AND(S4004&lt;&gt;"",R4004&lt;&gt;""),S4004-R4004,0),0)</f>
        <v>0</v>
      </c>
      <c r="AS4004" s="45">
        <f>IF(AU4004="S",IF(Q4004="1. Aceitou o programa",IF(OR(X4004="Não se Aplica",X4004=""),IF(OR(W4004="Não se Aplica",W4004=""),0,W4004-V4004),AVERAGE(X4004-W4004,W4004-V4004)),0),0)</f>
        <v>0</v>
      </c>
      <c r="AT4004" s="45">
        <f>IF(AU4004="S",IF(AND(Q4004="1. Aceitou o programa",AB4004="Realizada"),IFERROR(IF(AA4004="",0,AA4004-R4004),0),0),0)</f>
        <v>0</v>
      </c>
      <c r="AU4004" s="45" t="str">
        <f>_xlfn.XLOOKUP(U4004,'Lista Suspensa'!$AA$20:$AA$23,'Lista Suspensa'!$AB$20:$AB$23,"N/A")</f>
        <v>S</v>
      </c>
    </row>
    <row r="4005" spans="1:47" ht="12" customHeight="1" x14ac:dyDescent="0.3">
      <c r="A4005" s="87" t="s">
        <v>47</v>
      </c>
      <c r="B4005" s="88">
        <v>46104</v>
      </c>
      <c r="C4005" s="89" t="s">
        <v>48</v>
      </c>
      <c r="D4005" s="89" t="s">
        <v>49</v>
      </c>
      <c r="E4005" s="189">
        <v>94245731</v>
      </c>
      <c r="F4005" s="197" t="s">
        <v>9771</v>
      </c>
      <c r="G4005" s="90">
        <v>2243891816</v>
      </c>
      <c r="H4005" s="91">
        <v>23650</v>
      </c>
      <c r="I4005" s="89"/>
      <c r="J4005" s="89" t="s">
        <v>84</v>
      </c>
      <c r="K4005" s="89" t="s">
        <v>52</v>
      </c>
      <c r="L4005" s="89" t="s">
        <v>85</v>
      </c>
      <c r="M4005" s="89" t="s">
        <v>2636</v>
      </c>
      <c r="N4005" s="89" t="s">
        <v>150</v>
      </c>
      <c r="O4005" s="92" t="s">
        <v>9772</v>
      </c>
      <c r="P4005" s="93" t="s">
        <v>57</v>
      </c>
      <c r="Q4005" s="110" t="s">
        <v>5322</v>
      </c>
      <c r="R4005" s="94"/>
      <c r="S4005" s="95">
        <v>46168</v>
      </c>
      <c r="T4005" s="95" t="s">
        <v>5203</v>
      </c>
      <c r="U4005" s="95" t="s">
        <v>1125</v>
      </c>
      <c r="V4005" s="91">
        <v>46157</v>
      </c>
      <c r="W4005" s="91">
        <v>46164</v>
      </c>
      <c r="X4005" s="91">
        <v>46168</v>
      </c>
      <c r="Y4005" s="96"/>
      <c r="Z4005" s="89"/>
      <c r="AA4005" s="95"/>
      <c r="AB4005" s="89"/>
      <c r="AC4005" s="109"/>
      <c r="AD4005" s="89"/>
      <c r="AE4005" s="89"/>
      <c r="AF4005" s="191"/>
      <c r="AG4005" s="194"/>
      <c r="AH4005" s="193"/>
      <c r="AI4005" s="97"/>
      <c r="AJ4005" s="97"/>
      <c r="AK4005" s="97"/>
      <c r="AL4005" s="45" t="s">
        <v>67</v>
      </c>
      <c r="AM4005" s="160" t="str">
        <f>MONTH(B4005)&amp;"/"&amp;YEAR(B4005)</f>
        <v>3/2026</v>
      </c>
      <c r="AN4005" s="45">
        <f>WEEKNUM(B4005)-WEEKNUM(EOMONTH(B4005,-1)+1)+1</f>
        <v>4</v>
      </c>
      <c r="AO4005" s="45" t="str">
        <f>MONTH(R4005)&amp;"/"&amp;YEAR(R4005)</f>
        <v>1/1900</v>
      </c>
      <c r="AP4005" s="45" t="e">
        <f>WEEKNUM(R4005)-WEEKNUM(EOMONTH(R4005,-1)+1)+1</f>
        <v>#NUM!</v>
      </c>
      <c r="AQ4005" s="45">
        <f>IF(AU4005="S",IF(Q4005="1. Aceitou o programa",R4005-B4005,0),0)</f>
        <v>0</v>
      </c>
      <c r="AR4005" s="45">
        <f>IF(AU4005="S",IF(AND(S4005&lt;&gt;"",R4005&lt;&gt;""),S4005-R4005,0),0)</f>
        <v>0</v>
      </c>
      <c r="AS4005" s="45">
        <f>IF(AU4005="S",IF(Q4005="1. Aceitou o programa",IF(OR(X4005="Não se Aplica",X4005=""),IF(OR(W4005="Não se Aplica",W4005=""),0,W4005-V4005),AVERAGE(X4005-W4005,W4005-V4005)),0),0)</f>
        <v>0</v>
      </c>
      <c r="AT4005" s="45">
        <f>IF(AU4005="S",IF(AND(Q4005="1. Aceitou o programa",AB4005="Realizada"),IFERROR(IF(AA4005="",0,AA4005-R4005),0),0),0)</f>
        <v>0</v>
      </c>
      <c r="AU4005" s="45" t="str">
        <f>_xlfn.XLOOKUP(U4005,'Lista Suspensa'!$AA$20:$AA$23,'Lista Suspensa'!$AB$20:$AB$23,"N/A")</f>
        <v>S</v>
      </c>
    </row>
    <row r="4006" spans="1:47" ht="12" customHeight="1" x14ac:dyDescent="0.3">
      <c r="A4006" s="87" t="s">
        <v>47</v>
      </c>
      <c r="B4006" s="88">
        <v>46104</v>
      </c>
      <c r="C4006" s="89" t="s">
        <v>48</v>
      </c>
      <c r="D4006" s="89" t="s">
        <v>49</v>
      </c>
      <c r="E4006" s="189">
        <v>94257595</v>
      </c>
      <c r="F4006" s="197" t="s">
        <v>9773</v>
      </c>
      <c r="G4006" s="90">
        <v>8454106871</v>
      </c>
      <c r="H4006" s="91">
        <v>24395</v>
      </c>
      <c r="I4006" s="89"/>
      <c r="J4006" s="89" t="s">
        <v>51</v>
      </c>
      <c r="K4006" s="89" t="s">
        <v>52</v>
      </c>
      <c r="L4006" s="89" t="s">
        <v>85</v>
      </c>
      <c r="M4006" s="89" t="s">
        <v>3590</v>
      </c>
      <c r="N4006" s="89" t="s">
        <v>150</v>
      </c>
      <c r="O4006" s="92" t="s">
        <v>9774</v>
      </c>
      <c r="P4006" s="93" t="s">
        <v>57</v>
      </c>
      <c r="Q4006" s="110" t="s">
        <v>5322</v>
      </c>
      <c r="R4006" s="94"/>
      <c r="S4006" s="95">
        <v>46168</v>
      </c>
      <c r="T4006" s="95" t="s">
        <v>5203</v>
      </c>
      <c r="U4006" s="95" t="s">
        <v>1125</v>
      </c>
      <c r="V4006" s="91">
        <v>46157</v>
      </c>
      <c r="W4006" s="91">
        <v>46164</v>
      </c>
      <c r="X4006" s="91">
        <v>46168</v>
      </c>
      <c r="Y4006" s="96"/>
      <c r="Z4006" s="89"/>
      <c r="AA4006" s="95"/>
      <c r="AB4006" s="89"/>
      <c r="AC4006" s="109"/>
      <c r="AD4006" s="89"/>
      <c r="AE4006" s="89"/>
      <c r="AF4006" s="191"/>
      <c r="AG4006" s="194"/>
      <c r="AH4006" s="193"/>
      <c r="AI4006" s="97"/>
      <c r="AJ4006" s="97"/>
      <c r="AK4006" s="97"/>
      <c r="AL4006" s="45" t="s">
        <v>67</v>
      </c>
      <c r="AM4006" s="160" t="str">
        <f>MONTH(B4006)&amp;"/"&amp;YEAR(B4006)</f>
        <v>3/2026</v>
      </c>
      <c r="AN4006" s="45">
        <f>WEEKNUM(B4006)-WEEKNUM(EOMONTH(B4006,-1)+1)+1</f>
        <v>4</v>
      </c>
      <c r="AO4006" s="45" t="str">
        <f>MONTH(R4006)&amp;"/"&amp;YEAR(R4006)</f>
        <v>1/1900</v>
      </c>
      <c r="AP4006" s="45" t="e">
        <f>WEEKNUM(R4006)-WEEKNUM(EOMONTH(R4006,-1)+1)+1</f>
        <v>#NUM!</v>
      </c>
      <c r="AQ4006" s="45">
        <f>IF(AU4006="S",IF(Q4006="1. Aceitou o programa",R4006-B4006,0),0)</f>
        <v>0</v>
      </c>
      <c r="AR4006" s="45">
        <f>IF(AU4006="S",IF(AND(S4006&lt;&gt;"",R4006&lt;&gt;""),S4006-R4006,0),0)</f>
        <v>0</v>
      </c>
      <c r="AS4006" s="45">
        <f>IF(AU4006="S",IF(Q4006="1. Aceitou o programa",IF(OR(X4006="Não se Aplica",X4006=""),IF(OR(W4006="Não se Aplica",W4006=""),0,W4006-V4006),AVERAGE(X4006-W4006,W4006-V4006)),0),0)</f>
        <v>0</v>
      </c>
      <c r="AT4006" s="45">
        <f>IF(AU4006="S",IF(AND(Q4006="1. Aceitou o programa",AB4006="Realizada"),IFERROR(IF(AA4006="",0,AA4006-R4006),0),0),0)</f>
        <v>0</v>
      </c>
      <c r="AU4006" s="45" t="str">
        <f>_xlfn.XLOOKUP(U4006,'Lista Suspensa'!$AA$20:$AA$23,'Lista Suspensa'!$AB$20:$AB$23,"N/A")</f>
        <v>S</v>
      </c>
    </row>
    <row r="4007" spans="1:47" ht="12" customHeight="1" x14ac:dyDescent="0.3">
      <c r="A4007" s="87" t="s">
        <v>47</v>
      </c>
      <c r="B4007" s="88">
        <v>46104</v>
      </c>
      <c r="C4007" s="89" t="s">
        <v>48</v>
      </c>
      <c r="D4007" s="89" t="s">
        <v>49</v>
      </c>
      <c r="E4007" s="189">
        <v>94263723</v>
      </c>
      <c r="F4007" s="197" t="s">
        <v>9775</v>
      </c>
      <c r="G4007" s="90">
        <v>32684736871</v>
      </c>
      <c r="H4007" s="91">
        <v>31273</v>
      </c>
      <c r="I4007" s="89"/>
      <c r="J4007" s="89" t="s">
        <v>84</v>
      </c>
      <c r="K4007" s="89" t="s">
        <v>52</v>
      </c>
      <c r="L4007" s="89" t="s">
        <v>85</v>
      </c>
      <c r="M4007" s="89" t="s">
        <v>7434</v>
      </c>
      <c r="N4007" s="89" t="s">
        <v>137</v>
      </c>
      <c r="O4007" s="92" t="s">
        <v>9776</v>
      </c>
      <c r="P4007" s="93" t="s">
        <v>57</v>
      </c>
      <c r="Q4007" s="110" t="s">
        <v>5322</v>
      </c>
      <c r="R4007" s="94"/>
      <c r="S4007" s="95">
        <v>46168</v>
      </c>
      <c r="T4007" s="95" t="s">
        <v>5203</v>
      </c>
      <c r="U4007" s="95" t="s">
        <v>1125</v>
      </c>
      <c r="V4007" s="91">
        <v>46157</v>
      </c>
      <c r="W4007" s="91">
        <v>46164</v>
      </c>
      <c r="X4007" s="91">
        <v>46168</v>
      </c>
      <c r="Y4007" s="96"/>
      <c r="Z4007" s="89"/>
      <c r="AA4007" s="95"/>
      <c r="AB4007" s="89"/>
      <c r="AC4007" s="109"/>
      <c r="AD4007" s="89"/>
      <c r="AE4007" s="89"/>
      <c r="AF4007" s="191"/>
      <c r="AG4007" s="194"/>
      <c r="AH4007" s="193"/>
      <c r="AI4007" s="97"/>
      <c r="AJ4007" s="97"/>
      <c r="AK4007" s="97"/>
      <c r="AL4007" s="45" t="s">
        <v>67</v>
      </c>
      <c r="AM4007" s="160" t="str">
        <f>MONTH(B4007)&amp;"/"&amp;YEAR(B4007)</f>
        <v>3/2026</v>
      </c>
      <c r="AN4007" s="45">
        <f>WEEKNUM(B4007)-WEEKNUM(EOMONTH(B4007,-1)+1)+1</f>
        <v>4</v>
      </c>
      <c r="AO4007" s="45" t="str">
        <f>MONTH(R4007)&amp;"/"&amp;YEAR(R4007)</f>
        <v>1/1900</v>
      </c>
      <c r="AP4007" s="45" t="e">
        <f>WEEKNUM(R4007)-WEEKNUM(EOMONTH(R4007,-1)+1)+1</f>
        <v>#NUM!</v>
      </c>
      <c r="AQ4007" s="45">
        <f>IF(AU4007="S",IF(Q4007="1. Aceitou o programa",R4007-B4007,0),0)</f>
        <v>0</v>
      </c>
      <c r="AR4007" s="45">
        <f>IF(AU4007="S",IF(AND(S4007&lt;&gt;"",R4007&lt;&gt;""),S4007-R4007,0),0)</f>
        <v>0</v>
      </c>
      <c r="AS4007" s="45">
        <f>IF(AU4007="S",IF(Q4007="1. Aceitou o programa",IF(OR(X4007="Não se Aplica",X4007=""),IF(OR(W4007="Não se Aplica",W4007=""),0,W4007-V4007),AVERAGE(X4007-W4007,W4007-V4007)),0),0)</f>
        <v>0</v>
      </c>
      <c r="AT4007" s="45">
        <f>IF(AU4007="S",IF(AND(Q4007="1. Aceitou o programa",AB4007="Realizada"),IFERROR(IF(AA4007="",0,AA4007-R4007),0),0),0)</f>
        <v>0</v>
      </c>
      <c r="AU4007" s="45" t="str">
        <f>_xlfn.XLOOKUP(U4007,'Lista Suspensa'!$AA$20:$AA$23,'Lista Suspensa'!$AB$20:$AB$23,"N/A")</f>
        <v>S</v>
      </c>
    </row>
    <row r="4008" spans="1:47" ht="12" customHeight="1" x14ac:dyDescent="0.3">
      <c r="A4008" s="87" t="s">
        <v>47</v>
      </c>
      <c r="B4008" s="88">
        <v>46104</v>
      </c>
      <c r="C4008" s="89" t="s">
        <v>48</v>
      </c>
      <c r="D4008" s="89" t="s">
        <v>49</v>
      </c>
      <c r="E4008" s="189">
        <v>94273344</v>
      </c>
      <c r="F4008" s="197" t="s">
        <v>9777</v>
      </c>
      <c r="G4008" s="90">
        <v>25918255800</v>
      </c>
      <c r="H4008" s="91">
        <v>27811</v>
      </c>
      <c r="I4008" s="89"/>
      <c r="J4008" s="89" t="s">
        <v>51</v>
      </c>
      <c r="K4008" s="89" t="s">
        <v>52</v>
      </c>
      <c r="L4008" s="89" t="s">
        <v>85</v>
      </c>
      <c r="M4008" s="89" t="s">
        <v>9778</v>
      </c>
      <c r="N4008" s="89" t="s">
        <v>150</v>
      </c>
      <c r="O4008" s="92" t="s">
        <v>9779</v>
      </c>
      <c r="P4008" s="93" t="s">
        <v>57</v>
      </c>
      <c r="Q4008" s="110" t="s">
        <v>5322</v>
      </c>
      <c r="R4008" s="94"/>
      <c r="S4008" s="95">
        <v>46168</v>
      </c>
      <c r="T4008" s="95" t="s">
        <v>5203</v>
      </c>
      <c r="U4008" s="95" t="s">
        <v>1125</v>
      </c>
      <c r="V4008" s="91">
        <v>46157</v>
      </c>
      <c r="W4008" s="91">
        <v>46164</v>
      </c>
      <c r="X4008" s="91">
        <v>46168</v>
      </c>
      <c r="Y4008" s="96"/>
      <c r="Z4008" s="89"/>
      <c r="AA4008" s="95"/>
      <c r="AB4008" s="89"/>
      <c r="AC4008" s="109"/>
      <c r="AD4008" s="89"/>
      <c r="AE4008" s="89"/>
      <c r="AF4008" s="191"/>
      <c r="AG4008" s="194"/>
      <c r="AH4008" s="193"/>
      <c r="AI4008" s="97"/>
      <c r="AJ4008" s="97"/>
      <c r="AK4008" s="97"/>
      <c r="AL4008" s="45" t="s">
        <v>67</v>
      </c>
      <c r="AM4008" s="160" t="str">
        <f>MONTH(B4008)&amp;"/"&amp;YEAR(B4008)</f>
        <v>3/2026</v>
      </c>
      <c r="AN4008" s="45">
        <f>WEEKNUM(B4008)-WEEKNUM(EOMONTH(B4008,-1)+1)+1</f>
        <v>4</v>
      </c>
      <c r="AO4008" s="45" t="str">
        <f>MONTH(R4008)&amp;"/"&amp;YEAR(R4008)</f>
        <v>1/1900</v>
      </c>
      <c r="AP4008" s="45" t="e">
        <f>WEEKNUM(R4008)-WEEKNUM(EOMONTH(R4008,-1)+1)+1</f>
        <v>#NUM!</v>
      </c>
      <c r="AQ4008" s="45">
        <f>IF(AU4008="S",IF(Q4008="1. Aceitou o programa",R4008-B4008,0),0)</f>
        <v>0</v>
      </c>
      <c r="AR4008" s="45">
        <f>IF(AU4008="S",IF(AND(S4008&lt;&gt;"",R4008&lt;&gt;""),S4008-R4008,0),0)</f>
        <v>0</v>
      </c>
      <c r="AS4008" s="45">
        <f>IF(AU4008="S",IF(Q4008="1. Aceitou o programa",IF(OR(X4008="Não se Aplica",X4008=""),IF(OR(W4008="Não se Aplica",W4008=""),0,W4008-V4008),AVERAGE(X4008-W4008,W4008-V4008)),0),0)</f>
        <v>0</v>
      </c>
      <c r="AT4008" s="45">
        <f>IF(AU4008="S",IF(AND(Q4008="1. Aceitou o programa",AB4008="Realizada"),IFERROR(IF(AA4008="",0,AA4008-R4008),0),0),0)</f>
        <v>0</v>
      </c>
      <c r="AU4008" s="45" t="str">
        <f>_xlfn.XLOOKUP(U4008,'Lista Suspensa'!$AA$20:$AA$23,'Lista Suspensa'!$AB$20:$AB$23,"N/A")</f>
        <v>S</v>
      </c>
    </row>
    <row r="4009" spans="1:47" ht="12" customHeight="1" x14ac:dyDescent="0.3">
      <c r="A4009" s="87" t="s">
        <v>47</v>
      </c>
      <c r="B4009" s="88">
        <v>46104</v>
      </c>
      <c r="C4009" s="89" t="s">
        <v>48</v>
      </c>
      <c r="D4009" s="89" t="s">
        <v>49</v>
      </c>
      <c r="E4009" s="189">
        <v>94275201</v>
      </c>
      <c r="F4009" s="197" t="s">
        <v>9780</v>
      </c>
      <c r="G4009" s="90">
        <v>82475687720</v>
      </c>
      <c r="H4009" s="91">
        <v>21521</v>
      </c>
      <c r="I4009" s="89"/>
      <c r="J4009" s="89" t="s">
        <v>51</v>
      </c>
      <c r="K4009" s="89" t="s">
        <v>76</v>
      </c>
      <c r="L4009" s="89" t="s">
        <v>95</v>
      </c>
      <c r="M4009" s="89" t="s">
        <v>211</v>
      </c>
      <c r="N4009" s="89" t="s">
        <v>331</v>
      </c>
      <c r="O4009" s="92" t="s">
        <v>9781</v>
      </c>
      <c r="P4009" s="93" t="s">
        <v>57</v>
      </c>
      <c r="Q4009" s="110" t="s">
        <v>5322</v>
      </c>
      <c r="R4009" s="94"/>
      <c r="S4009" s="95">
        <v>46168</v>
      </c>
      <c r="T4009" s="95" t="s">
        <v>5203</v>
      </c>
      <c r="U4009" s="95" t="s">
        <v>1125</v>
      </c>
      <c r="V4009" s="91">
        <v>46157</v>
      </c>
      <c r="W4009" s="91">
        <v>46164</v>
      </c>
      <c r="X4009" s="91">
        <v>46168</v>
      </c>
      <c r="Y4009" s="96"/>
      <c r="Z4009" s="89"/>
      <c r="AA4009" s="95"/>
      <c r="AB4009" s="89"/>
      <c r="AC4009" s="109"/>
      <c r="AD4009" s="89"/>
      <c r="AE4009" s="89"/>
      <c r="AF4009" s="191"/>
      <c r="AG4009" s="194"/>
      <c r="AH4009" s="193"/>
      <c r="AI4009" s="97"/>
      <c r="AJ4009" s="97"/>
      <c r="AK4009" s="97"/>
      <c r="AL4009" s="45" t="s">
        <v>67</v>
      </c>
      <c r="AM4009" s="160" t="str">
        <f>MONTH(B4009)&amp;"/"&amp;YEAR(B4009)</f>
        <v>3/2026</v>
      </c>
      <c r="AN4009" s="45">
        <f>WEEKNUM(B4009)-WEEKNUM(EOMONTH(B4009,-1)+1)+1</f>
        <v>4</v>
      </c>
      <c r="AO4009" s="45" t="str">
        <f>MONTH(R4009)&amp;"/"&amp;YEAR(R4009)</f>
        <v>1/1900</v>
      </c>
      <c r="AP4009" s="45" t="e">
        <f>WEEKNUM(R4009)-WEEKNUM(EOMONTH(R4009,-1)+1)+1</f>
        <v>#NUM!</v>
      </c>
      <c r="AQ4009" s="45">
        <f>IF(AU4009="S",IF(Q4009="1. Aceitou o programa",R4009-B4009,0),0)</f>
        <v>0</v>
      </c>
      <c r="AR4009" s="45">
        <f>IF(AU4009="S",IF(AND(S4009&lt;&gt;"",R4009&lt;&gt;""),S4009-R4009,0),0)</f>
        <v>0</v>
      </c>
      <c r="AS4009" s="45">
        <f>IF(AU4009="S",IF(Q4009="1. Aceitou o programa",IF(OR(X4009="Não se Aplica",X4009=""),IF(OR(W4009="Não se Aplica",W4009=""),0,W4009-V4009),AVERAGE(X4009-W4009,W4009-V4009)),0),0)</f>
        <v>0</v>
      </c>
      <c r="AT4009" s="45">
        <f>IF(AU4009="S",IF(AND(Q4009="1. Aceitou o programa",AB4009="Realizada"),IFERROR(IF(AA4009="",0,AA4009-R4009),0),0),0)</f>
        <v>0</v>
      </c>
      <c r="AU4009" s="45" t="str">
        <f>_xlfn.XLOOKUP(U4009,'Lista Suspensa'!$AA$20:$AA$23,'Lista Suspensa'!$AB$20:$AB$23,"N/A")</f>
        <v>S</v>
      </c>
    </row>
    <row r="4010" spans="1:47" ht="12" customHeight="1" x14ac:dyDescent="0.3">
      <c r="A4010" s="87" t="s">
        <v>47</v>
      </c>
      <c r="B4010" s="88">
        <v>46104</v>
      </c>
      <c r="C4010" s="89" t="s">
        <v>48</v>
      </c>
      <c r="D4010" s="89" t="s">
        <v>49</v>
      </c>
      <c r="E4010" s="189">
        <v>94280839</v>
      </c>
      <c r="F4010" s="197" t="s">
        <v>9782</v>
      </c>
      <c r="G4010" s="90">
        <v>5453722754</v>
      </c>
      <c r="H4010" s="91">
        <v>30199</v>
      </c>
      <c r="I4010" s="89"/>
      <c r="J4010" s="89" t="s">
        <v>51</v>
      </c>
      <c r="K4010" s="89" t="s">
        <v>76</v>
      </c>
      <c r="L4010" s="89" t="s">
        <v>9783</v>
      </c>
      <c r="M4010" s="89" t="s">
        <v>9784</v>
      </c>
      <c r="N4010" s="89" t="s">
        <v>291</v>
      </c>
      <c r="O4010" s="92" t="s">
        <v>9785</v>
      </c>
      <c r="P4010" s="93" t="s">
        <v>57</v>
      </c>
      <c r="Q4010" s="110" t="s">
        <v>5322</v>
      </c>
      <c r="R4010" s="94"/>
      <c r="S4010" s="95">
        <v>46168</v>
      </c>
      <c r="T4010" s="95" t="s">
        <v>5203</v>
      </c>
      <c r="U4010" s="95" t="s">
        <v>1125</v>
      </c>
      <c r="V4010" s="91">
        <v>46157</v>
      </c>
      <c r="W4010" s="91">
        <v>46164</v>
      </c>
      <c r="X4010" s="91">
        <v>46168</v>
      </c>
      <c r="Y4010" s="96"/>
      <c r="Z4010" s="89"/>
      <c r="AA4010" s="95"/>
      <c r="AB4010" s="89"/>
      <c r="AC4010" s="109"/>
      <c r="AD4010" s="89"/>
      <c r="AE4010" s="89"/>
      <c r="AF4010" s="191"/>
      <c r="AG4010" s="194"/>
      <c r="AH4010" s="193"/>
      <c r="AI4010" s="97"/>
      <c r="AJ4010" s="97"/>
      <c r="AK4010" s="97"/>
      <c r="AL4010" s="45" t="s">
        <v>67</v>
      </c>
      <c r="AM4010" s="160" t="str">
        <f>MONTH(B4010)&amp;"/"&amp;YEAR(B4010)</f>
        <v>3/2026</v>
      </c>
      <c r="AN4010" s="45">
        <f>WEEKNUM(B4010)-WEEKNUM(EOMONTH(B4010,-1)+1)+1</f>
        <v>4</v>
      </c>
      <c r="AO4010" s="45" t="str">
        <f>MONTH(R4010)&amp;"/"&amp;YEAR(R4010)</f>
        <v>1/1900</v>
      </c>
      <c r="AP4010" s="45" t="e">
        <f>WEEKNUM(R4010)-WEEKNUM(EOMONTH(R4010,-1)+1)+1</f>
        <v>#NUM!</v>
      </c>
      <c r="AQ4010" s="45">
        <f>IF(AU4010="S",IF(Q4010="1. Aceitou o programa",R4010-B4010,0),0)</f>
        <v>0</v>
      </c>
      <c r="AR4010" s="45">
        <f>IF(AU4010="S",IF(AND(S4010&lt;&gt;"",R4010&lt;&gt;""),S4010-R4010,0),0)</f>
        <v>0</v>
      </c>
      <c r="AS4010" s="45">
        <f>IF(AU4010="S",IF(Q4010="1. Aceitou o programa",IF(OR(X4010="Não se Aplica",X4010=""),IF(OR(W4010="Não se Aplica",W4010=""),0,W4010-V4010),AVERAGE(X4010-W4010,W4010-V4010)),0),0)</f>
        <v>0</v>
      </c>
      <c r="AT4010" s="45">
        <f>IF(AU4010="S",IF(AND(Q4010="1. Aceitou o programa",AB4010="Realizada"),IFERROR(IF(AA4010="",0,AA4010-R4010),0),0),0)</f>
        <v>0</v>
      </c>
      <c r="AU4010" s="45" t="str">
        <f>_xlfn.XLOOKUP(U4010,'Lista Suspensa'!$AA$20:$AA$23,'Lista Suspensa'!$AB$20:$AB$23,"N/A")</f>
        <v>S</v>
      </c>
    </row>
    <row r="4011" spans="1:47" ht="12" customHeight="1" x14ac:dyDescent="0.3">
      <c r="A4011" s="87" t="s">
        <v>47</v>
      </c>
      <c r="B4011" s="88">
        <v>46104</v>
      </c>
      <c r="C4011" s="89" t="s">
        <v>48</v>
      </c>
      <c r="D4011" s="89" t="s">
        <v>49</v>
      </c>
      <c r="E4011" s="189">
        <v>94291146</v>
      </c>
      <c r="F4011" s="197" t="s">
        <v>9786</v>
      </c>
      <c r="G4011" s="90">
        <v>3605653790</v>
      </c>
      <c r="H4011" s="91">
        <v>26135</v>
      </c>
      <c r="I4011" s="89"/>
      <c r="J4011" s="89" t="s">
        <v>51</v>
      </c>
      <c r="K4011" s="89" t="s">
        <v>76</v>
      </c>
      <c r="L4011" s="89" t="s">
        <v>740</v>
      </c>
      <c r="M4011" s="89" t="s">
        <v>8327</v>
      </c>
      <c r="N4011" s="89" t="s">
        <v>197</v>
      </c>
      <c r="O4011" s="92" t="s">
        <v>9787</v>
      </c>
      <c r="P4011" s="93" t="s">
        <v>57</v>
      </c>
      <c r="Q4011" s="110" t="s">
        <v>5322</v>
      </c>
      <c r="R4011" s="94"/>
      <c r="S4011" s="95">
        <v>46168</v>
      </c>
      <c r="T4011" s="95" t="s">
        <v>5203</v>
      </c>
      <c r="U4011" s="95" t="s">
        <v>1125</v>
      </c>
      <c r="V4011" s="91">
        <v>46157</v>
      </c>
      <c r="W4011" s="91">
        <v>46164</v>
      </c>
      <c r="X4011" s="91">
        <v>46168</v>
      </c>
      <c r="Y4011" s="96"/>
      <c r="Z4011" s="89"/>
      <c r="AA4011" s="95"/>
      <c r="AB4011" s="89"/>
      <c r="AC4011" s="109"/>
      <c r="AD4011" s="89"/>
      <c r="AE4011" s="89"/>
      <c r="AF4011" s="191"/>
      <c r="AG4011" s="194"/>
      <c r="AH4011" s="193"/>
      <c r="AI4011" s="97"/>
      <c r="AJ4011" s="97"/>
      <c r="AK4011" s="97"/>
      <c r="AL4011" s="45" t="s">
        <v>67</v>
      </c>
      <c r="AM4011" s="160" t="str">
        <f>MONTH(B4011)&amp;"/"&amp;YEAR(B4011)</f>
        <v>3/2026</v>
      </c>
      <c r="AN4011" s="45">
        <f>WEEKNUM(B4011)-WEEKNUM(EOMONTH(B4011,-1)+1)+1</f>
        <v>4</v>
      </c>
      <c r="AO4011" s="45" t="str">
        <f>MONTH(R4011)&amp;"/"&amp;YEAR(R4011)</f>
        <v>1/1900</v>
      </c>
      <c r="AP4011" s="45" t="e">
        <f>WEEKNUM(R4011)-WEEKNUM(EOMONTH(R4011,-1)+1)+1</f>
        <v>#NUM!</v>
      </c>
      <c r="AQ4011" s="45">
        <f>IF(AU4011="S",IF(Q4011="1. Aceitou o programa",R4011-B4011,0),0)</f>
        <v>0</v>
      </c>
      <c r="AR4011" s="45">
        <f>IF(AU4011="S",IF(AND(S4011&lt;&gt;"",R4011&lt;&gt;""),S4011-R4011,0),0)</f>
        <v>0</v>
      </c>
      <c r="AS4011" s="45">
        <f>IF(AU4011="S",IF(Q4011="1. Aceitou o programa",IF(OR(X4011="Não se Aplica",X4011=""),IF(OR(W4011="Não se Aplica",W4011=""),0,W4011-V4011),AVERAGE(X4011-W4011,W4011-V4011)),0),0)</f>
        <v>0</v>
      </c>
      <c r="AT4011" s="45">
        <f>IF(AU4011="S",IF(AND(Q4011="1. Aceitou o programa",AB4011="Realizada"),IFERROR(IF(AA4011="",0,AA4011-R4011),0),0),0)</f>
        <v>0</v>
      </c>
      <c r="AU4011" s="45" t="str">
        <f>_xlfn.XLOOKUP(U4011,'Lista Suspensa'!$AA$20:$AA$23,'Lista Suspensa'!$AB$20:$AB$23,"N/A")</f>
        <v>S</v>
      </c>
    </row>
    <row r="4012" spans="1:47" ht="12" customHeight="1" x14ac:dyDescent="0.3">
      <c r="A4012" s="87" t="s">
        <v>47</v>
      </c>
      <c r="B4012" s="88">
        <v>46104</v>
      </c>
      <c r="C4012" s="89" t="s">
        <v>48</v>
      </c>
      <c r="D4012" s="89" t="s">
        <v>49</v>
      </c>
      <c r="E4012" s="189">
        <v>94302092</v>
      </c>
      <c r="F4012" s="197" t="s">
        <v>9788</v>
      </c>
      <c r="G4012" s="90">
        <v>46716300791</v>
      </c>
      <c r="H4012" s="91">
        <v>20537</v>
      </c>
      <c r="I4012" s="89"/>
      <c r="J4012" s="89" t="s">
        <v>84</v>
      </c>
      <c r="K4012" s="89" t="s">
        <v>76</v>
      </c>
      <c r="L4012" s="89" t="s">
        <v>95</v>
      </c>
      <c r="M4012" s="89" t="s">
        <v>222</v>
      </c>
      <c r="N4012" s="89" t="s">
        <v>291</v>
      </c>
      <c r="O4012" s="92" t="s">
        <v>9789</v>
      </c>
      <c r="P4012" s="93" t="s">
        <v>57</v>
      </c>
      <c r="Q4012" s="110" t="s">
        <v>5322</v>
      </c>
      <c r="R4012" s="94"/>
      <c r="S4012" s="95">
        <v>46168</v>
      </c>
      <c r="T4012" s="95" t="s">
        <v>5203</v>
      </c>
      <c r="U4012" s="95" t="s">
        <v>1125</v>
      </c>
      <c r="V4012" s="91">
        <v>46157</v>
      </c>
      <c r="W4012" s="91">
        <v>46164</v>
      </c>
      <c r="X4012" s="91">
        <v>46168</v>
      </c>
      <c r="Y4012" s="96"/>
      <c r="Z4012" s="89"/>
      <c r="AA4012" s="95"/>
      <c r="AB4012" s="89"/>
      <c r="AC4012" s="109"/>
      <c r="AD4012" s="89"/>
      <c r="AE4012" s="89"/>
      <c r="AF4012" s="191"/>
      <c r="AG4012" s="194"/>
      <c r="AH4012" s="193"/>
      <c r="AI4012" s="97"/>
      <c r="AJ4012" s="97"/>
      <c r="AK4012" s="97"/>
      <c r="AL4012" s="45" t="s">
        <v>67</v>
      </c>
      <c r="AM4012" s="160" t="str">
        <f>MONTH(B4012)&amp;"/"&amp;YEAR(B4012)</f>
        <v>3/2026</v>
      </c>
      <c r="AN4012" s="45">
        <f>WEEKNUM(B4012)-WEEKNUM(EOMONTH(B4012,-1)+1)+1</f>
        <v>4</v>
      </c>
      <c r="AO4012" s="45" t="str">
        <f>MONTH(R4012)&amp;"/"&amp;YEAR(R4012)</f>
        <v>1/1900</v>
      </c>
      <c r="AP4012" s="45" t="e">
        <f>WEEKNUM(R4012)-WEEKNUM(EOMONTH(R4012,-1)+1)+1</f>
        <v>#NUM!</v>
      </c>
      <c r="AQ4012" s="45">
        <f>IF(AU4012="S",IF(Q4012="1. Aceitou o programa",R4012-B4012,0),0)</f>
        <v>0</v>
      </c>
      <c r="AR4012" s="45">
        <f>IF(AU4012="S",IF(AND(S4012&lt;&gt;"",R4012&lt;&gt;""),S4012-R4012,0),0)</f>
        <v>0</v>
      </c>
      <c r="AS4012" s="45">
        <f>IF(AU4012="S",IF(Q4012="1. Aceitou o programa",IF(OR(X4012="Não se Aplica",X4012=""),IF(OR(W4012="Não se Aplica",W4012=""),0,W4012-V4012),AVERAGE(X4012-W4012,W4012-V4012)),0),0)</f>
        <v>0</v>
      </c>
      <c r="AT4012" s="45">
        <f>IF(AU4012="S",IF(AND(Q4012="1. Aceitou o programa",AB4012="Realizada"),IFERROR(IF(AA4012="",0,AA4012-R4012),0),0),0)</f>
        <v>0</v>
      </c>
      <c r="AU4012" s="45" t="str">
        <f>_xlfn.XLOOKUP(U4012,'Lista Suspensa'!$AA$20:$AA$23,'Lista Suspensa'!$AB$20:$AB$23,"N/A")</f>
        <v>S</v>
      </c>
    </row>
    <row r="4013" spans="1:47" ht="12" customHeight="1" x14ac:dyDescent="0.3">
      <c r="A4013" s="87" t="s">
        <v>47</v>
      </c>
      <c r="B4013" s="88">
        <v>46104</v>
      </c>
      <c r="C4013" s="89" t="s">
        <v>48</v>
      </c>
      <c r="D4013" s="89" t="s">
        <v>49</v>
      </c>
      <c r="E4013" s="189">
        <v>94303158</v>
      </c>
      <c r="F4013" s="197" t="s">
        <v>9790</v>
      </c>
      <c r="G4013" s="90">
        <v>3559725739</v>
      </c>
      <c r="H4013" s="91">
        <v>26459</v>
      </c>
      <c r="I4013" s="89"/>
      <c r="J4013" s="89" t="s">
        <v>84</v>
      </c>
      <c r="K4013" s="89" t="s">
        <v>76</v>
      </c>
      <c r="L4013" s="89" t="s">
        <v>95</v>
      </c>
      <c r="M4013" s="89" t="s">
        <v>200</v>
      </c>
      <c r="N4013" s="89" t="s">
        <v>331</v>
      </c>
      <c r="O4013" s="92" t="s">
        <v>9791</v>
      </c>
      <c r="P4013" s="93" t="s">
        <v>57</v>
      </c>
      <c r="Q4013" s="110" t="s">
        <v>5322</v>
      </c>
      <c r="R4013" s="94"/>
      <c r="S4013" s="95">
        <v>46168</v>
      </c>
      <c r="T4013" s="95" t="s">
        <v>5203</v>
      </c>
      <c r="U4013" s="95" t="s">
        <v>1125</v>
      </c>
      <c r="V4013" s="91">
        <v>46157</v>
      </c>
      <c r="W4013" s="91">
        <v>46164</v>
      </c>
      <c r="X4013" s="91">
        <v>46168</v>
      </c>
      <c r="Y4013" s="96"/>
      <c r="Z4013" s="89"/>
      <c r="AA4013" s="95"/>
      <c r="AB4013" s="89"/>
      <c r="AC4013" s="109"/>
      <c r="AD4013" s="89"/>
      <c r="AE4013" s="89"/>
      <c r="AF4013" s="191"/>
      <c r="AG4013" s="194"/>
      <c r="AH4013" s="193"/>
      <c r="AI4013" s="97"/>
      <c r="AJ4013" s="97"/>
      <c r="AK4013" s="97"/>
      <c r="AL4013" s="45" t="s">
        <v>67</v>
      </c>
      <c r="AM4013" s="160" t="str">
        <f>MONTH(B4013)&amp;"/"&amp;YEAR(B4013)</f>
        <v>3/2026</v>
      </c>
      <c r="AN4013" s="45">
        <f>WEEKNUM(B4013)-WEEKNUM(EOMONTH(B4013,-1)+1)+1</f>
        <v>4</v>
      </c>
      <c r="AO4013" s="45" t="str">
        <f>MONTH(R4013)&amp;"/"&amp;YEAR(R4013)</f>
        <v>1/1900</v>
      </c>
      <c r="AP4013" s="45" t="e">
        <f>WEEKNUM(R4013)-WEEKNUM(EOMONTH(R4013,-1)+1)+1</f>
        <v>#NUM!</v>
      </c>
      <c r="AQ4013" s="45">
        <f>IF(AU4013="S",IF(Q4013="1. Aceitou o programa",R4013-B4013,0),0)</f>
        <v>0</v>
      </c>
      <c r="AR4013" s="45">
        <f>IF(AU4013="S",IF(AND(S4013&lt;&gt;"",R4013&lt;&gt;""),S4013-R4013,0),0)</f>
        <v>0</v>
      </c>
      <c r="AS4013" s="45">
        <f>IF(AU4013="S",IF(Q4013="1. Aceitou o programa",IF(OR(X4013="Não se Aplica",X4013=""),IF(OR(W4013="Não se Aplica",W4013=""),0,W4013-V4013),AVERAGE(X4013-W4013,W4013-V4013)),0),0)</f>
        <v>0</v>
      </c>
      <c r="AT4013" s="45">
        <f>IF(AU4013="S",IF(AND(Q4013="1. Aceitou o programa",AB4013="Realizada"),IFERROR(IF(AA4013="",0,AA4013-R4013),0),0),0)</f>
        <v>0</v>
      </c>
      <c r="AU4013" s="45" t="str">
        <f>_xlfn.XLOOKUP(U4013,'Lista Suspensa'!$AA$20:$AA$23,'Lista Suspensa'!$AB$20:$AB$23,"N/A")</f>
        <v>S</v>
      </c>
    </row>
    <row r="4014" spans="1:47" ht="12" customHeight="1" x14ac:dyDescent="0.3">
      <c r="A4014" s="87" t="s">
        <v>47</v>
      </c>
      <c r="B4014" s="88">
        <v>46104</v>
      </c>
      <c r="C4014" s="89" t="s">
        <v>48</v>
      </c>
      <c r="D4014" s="89" t="s">
        <v>49</v>
      </c>
      <c r="E4014" s="189">
        <v>94304388</v>
      </c>
      <c r="F4014" s="197" t="s">
        <v>9792</v>
      </c>
      <c r="G4014" s="90">
        <v>16345934720</v>
      </c>
      <c r="H4014" s="91">
        <v>35468</v>
      </c>
      <c r="I4014" s="89"/>
      <c r="J4014" s="89" t="s">
        <v>51</v>
      </c>
      <c r="K4014" s="89" t="s">
        <v>76</v>
      </c>
      <c r="L4014" s="89" t="s">
        <v>95</v>
      </c>
      <c r="M4014" s="89" t="s">
        <v>163</v>
      </c>
      <c r="N4014" s="89" t="s">
        <v>331</v>
      </c>
      <c r="O4014" s="92" t="s">
        <v>9793</v>
      </c>
      <c r="P4014" s="93" t="s">
        <v>57</v>
      </c>
      <c r="Q4014" s="110" t="s">
        <v>5322</v>
      </c>
      <c r="R4014" s="94"/>
      <c r="S4014" s="95">
        <v>46168</v>
      </c>
      <c r="T4014" s="95" t="s">
        <v>5203</v>
      </c>
      <c r="U4014" s="95" t="s">
        <v>1125</v>
      </c>
      <c r="V4014" s="91">
        <v>46157</v>
      </c>
      <c r="W4014" s="91">
        <v>46164</v>
      </c>
      <c r="X4014" s="91">
        <v>46168</v>
      </c>
      <c r="Y4014" s="96"/>
      <c r="Z4014" s="89"/>
      <c r="AA4014" s="95"/>
      <c r="AB4014" s="89"/>
      <c r="AC4014" s="109"/>
      <c r="AD4014" s="89"/>
      <c r="AE4014" s="89"/>
      <c r="AF4014" s="191"/>
      <c r="AG4014" s="194"/>
      <c r="AH4014" s="193"/>
      <c r="AI4014" s="97"/>
      <c r="AJ4014" s="97"/>
      <c r="AK4014" s="97"/>
      <c r="AL4014" s="45" t="s">
        <v>67</v>
      </c>
      <c r="AM4014" s="160" t="str">
        <f>MONTH(B4014)&amp;"/"&amp;YEAR(B4014)</f>
        <v>3/2026</v>
      </c>
      <c r="AN4014" s="45">
        <f>WEEKNUM(B4014)-WEEKNUM(EOMONTH(B4014,-1)+1)+1</f>
        <v>4</v>
      </c>
      <c r="AO4014" s="45" t="str">
        <f>MONTH(R4014)&amp;"/"&amp;YEAR(R4014)</f>
        <v>1/1900</v>
      </c>
      <c r="AP4014" s="45" t="e">
        <f>WEEKNUM(R4014)-WEEKNUM(EOMONTH(R4014,-1)+1)+1</f>
        <v>#NUM!</v>
      </c>
      <c r="AQ4014" s="45">
        <f>IF(AU4014="S",IF(Q4014="1. Aceitou o programa",R4014-B4014,0),0)</f>
        <v>0</v>
      </c>
      <c r="AR4014" s="45">
        <f>IF(AU4014="S",IF(AND(S4014&lt;&gt;"",R4014&lt;&gt;""),S4014-R4014,0),0)</f>
        <v>0</v>
      </c>
      <c r="AS4014" s="45">
        <f>IF(AU4014="S",IF(Q4014="1. Aceitou o programa",IF(OR(X4014="Não se Aplica",X4014=""),IF(OR(W4014="Não se Aplica",W4014=""),0,W4014-V4014),AVERAGE(X4014-W4014,W4014-V4014)),0),0)</f>
        <v>0</v>
      </c>
      <c r="AT4014" s="45">
        <f>IF(AU4014="S",IF(AND(Q4014="1. Aceitou o programa",AB4014="Realizada"),IFERROR(IF(AA4014="",0,AA4014-R4014),0),0),0)</f>
        <v>0</v>
      </c>
      <c r="AU4014" s="45" t="str">
        <f>_xlfn.XLOOKUP(U4014,'Lista Suspensa'!$AA$20:$AA$23,'Lista Suspensa'!$AB$20:$AB$23,"N/A")</f>
        <v>S</v>
      </c>
    </row>
    <row r="4015" spans="1:47" ht="12" customHeight="1" x14ac:dyDescent="0.3">
      <c r="A4015" s="87" t="s">
        <v>47</v>
      </c>
      <c r="B4015" s="88">
        <v>46104</v>
      </c>
      <c r="C4015" s="89" t="s">
        <v>48</v>
      </c>
      <c r="D4015" s="89" t="s">
        <v>49</v>
      </c>
      <c r="E4015" s="189">
        <v>94304547</v>
      </c>
      <c r="F4015" s="197" t="s">
        <v>9794</v>
      </c>
      <c r="G4015" s="90">
        <v>75269732904</v>
      </c>
      <c r="H4015" s="91">
        <v>26898</v>
      </c>
      <c r="I4015" s="89"/>
      <c r="J4015" s="89" t="s">
        <v>84</v>
      </c>
      <c r="K4015" s="89" t="s">
        <v>52</v>
      </c>
      <c r="L4015" s="89" t="s">
        <v>53</v>
      </c>
      <c r="M4015" s="89" t="s">
        <v>9739</v>
      </c>
      <c r="N4015" s="89" t="s">
        <v>150</v>
      </c>
      <c r="O4015" s="92" t="s">
        <v>9795</v>
      </c>
      <c r="P4015" s="93" t="s">
        <v>57</v>
      </c>
      <c r="Q4015" s="110" t="s">
        <v>5322</v>
      </c>
      <c r="R4015" s="94"/>
      <c r="S4015" s="95">
        <v>46168</v>
      </c>
      <c r="T4015" s="95" t="s">
        <v>5203</v>
      </c>
      <c r="U4015" s="95" t="s">
        <v>1125</v>
      </c>
      <c r="V4015" s="91">
        <v>46157</v>
      </c>
      <c r="W4015" s="91">
        <v>46164</v>
      </c>
      <c r="X4015" s="91">
        <v>46168</v>
      </c>
      <c r="Y4015" s="96"/>
      <c r="Z4015" s="89"/>
      <c r="AA4015" s="95"/>
      <c r="AB4015" s="89"/>
      <c r="AC4015" s="109"/>
      <c r="AD4015" s="89"/>
      <c r="AE4015" s="89"/>
      <c r="AF4015" s="191"/>
      <c r="AG4015" s="194"/>
      <c r="AH4015" s="193"/>
      <c r="AI4015" s="97"/>
      <c r="AJ4015" s="97"/>
      <c r="AK4015" s="97"/>
      <c r="AL4015" s="45" t="s">
        <v>67</v>
      </c>
      <c r="AM4015" s="160" t="str">
        <f>MONTH(B4015)&amp;"/"&amp;YEAR(B4015)</f>
        <v>3/2026</v>
      </c>
      <c r="AN4015" s="45">
        <f>WEEKNUM(B4015)-WEEKNUM(EOMONTH(B4015,-1)+1)+1</f>
        <v>4</v>
      </c>
      <c r="AO4015" s="45" t="str">
        <f>MONTH(R4015)&amp;"/"&amp;YEAR(R4015)</f>
        <v>1/1900</v>
      </c>
      <c r="AP4015" s="45" t="e">
        <f>WEEKNUM(R4015)-WEEKNUM(EOMONTH(R4015,-1)+1)+1</f>
        <v>#NUM!</v>
      </c>
      <c r="AQ4015" s="45">
        <f>IF(AU4015="S",IF(Q4015="1. Aceitou o programa",R4015-B4015,0),0)</f>
        <v>0</v>
      </c>
      <c r="AR4015" s="45">
        <f>IF(AU4015="S",IF(AND(S4015&lt;&gt;"",R4015&lt;&gt;""),S4015-R4015,0),0)</f>
        <v>0</v>
      </c>
      <c r="AS4015" s="45">
        <f>IF(AU4015="S",IF(Q4015="1. Aceitou o programa",IF(OR(X4015="Não se Aplica",X4015=""),IF(OR(W4015="Não se Aplica",W4015=""),0,W4015-V4015),AVERAGE(X4015-W4015,W4015-V4015)),0),0)</f>
        <v>0</v>
      </c>
      <c r="AT4015" s="45">
        <f>IF(AU4015="S",IF(AND(Q4015="1. Aceitou o programa",AB4015="Realizada"),IFERROR(IF(AA4015="",0,AA4015-R4015),0),0),0)</f>
        <v>0</v>
      </c>
      <c r="AU4015" s="45" t="str">
        <f>_xlfn.XLOOKUP(U4015,'Lista Suspensa'!$AA$20:$AA$23,'Lista Suspensa'!$AB$20:$AB$23,"N/A")</f>
        <v>S</v>
      </c>
    </row>
    <row r="4016" spans="1:47" ht="12" customHeight="1" x14ac:dyDescent="0.3">
      <c r="A4016" s="87" t="s">
        <v>47</v>
      </c>
      <c r="B4016" s="88">
        <v>46104</v>
      </c>
      <c r="C4016" s="89" t="s">
        <v>48</v>
      </c>
      <c r="D4016" s="89" t="s">
        <v>49</v>
      </c>
      <c r="E4016" s="189">
        <v>94360579</v>
      </c>
      <c r="F4016" s="197" t="s">
        <v>9796</v>
      </c>
      <c r="G4016" s="90">
        <v>26973101852</v>
      </c>
      <c r="H4016" s="91">
        <v>28146</v>
      </c>
      <c r="I4016" s="89"/>
      <c r="J4016" s="89" t="s">
        <v>84</v>
      </c>
      <c r="K4016" s="89" t="s">
        <v>52</v>
      </c>
      <c r="L4016" s="89" t="s">
        <v>85</v>
      </c>
      <c r="M4016" s="89" t="s">
        <v>263</v>
      </c>
      <c r="N4016" s="89" t="s">
        <v>150</v>
      </c>
      <c r="O4016" s="92" t="s">
        <v>9797</v>
      </c>
      <c r="P4016" s="93" t="s">
        <v>57</v>
      </c>
      <c r="Q4016" s="110" t="s">
        <v>5322</v>
      </c>
      <c r="R4016" s="94"/>
      <c r="S4016" s="95">
        <v>46168</v>
      </c>
      <c r="T4016" s="95" t="s">
        <v>5203</v>
      </c>
      <c r="U4016" s="95" t="s">
        <v>1125</v>
      </c>
      <c r="V4016" s="91">
        <v>46157</v>
      </c>
      <c r="W4016" s="91">
        <v>46164</v>
      </c>
      <c r="X4016" s="91">
        <v>46168</v>
      </c>
      <c r="Y4016" s="96"/>
      <c r="Z4016" s="89"/>
      <c r="AA4016" s="95"/>
      <c r="AB4016" s="89"/>
      <c r="AC4016" s="109"/>
      <c r="AD4016" s="89"/>
      <c r="AE4016" s="89"/>
      <c r="AF4016" s="191"/>
      <c r="AG4016" s="194"/>
      <c r="AH4016" s="193"/>
      <c r="AI4016" s="97"/>
      <c r="AJ4016" s="97"/>
      <c r="AK4016" s="97"/>
      <c r="AL4016" s="45" t="s">
        <v>67</v>
      </c>
      <c r="AM4016" s="160" t="str">
        <f>MONTH(B4016)&amp;"/"&amp;YEAR(B4016)</f>
        <v>3/2026</v>
      </c>
      <c r="AN4016" s="45">
        <f>WEEKNUM(B4016)-WEEKNUM(EOMONTH(B4016,-1)+1)+1</f>
        <v>4</v>
      </c>
      <c r="AO4016" s="45" t="str">
        <f>MONTH(R4016)&amp;"/"&amp;YEAR(R4016)</f>
        <v>1/1900</v>
      </c>
      <c r="AP4016" s="45" t="e">
        <f>WEEKNUM(R4016)-WEEKNUM(EOMONTH(R4016,-1)+1)+1</f>
        <v>#NUM!</v>
      </c>
      <c r="AQ4016" s="45">
        <f>IF(AU4016="S",IF(Q4016="1. Aceitou o programa",R4016-B4016,0),0)</f>
        <v>0</v>
      </c>
      <c r="AR4016" s="45">
        <f>IF(AU4016="S",IF(AND(S4016&lt;&gt;"",R4016&lt;&gt;""),S4016-R4016,0),0)</f>
        <v>0</v>
      </c>
      <c r="AS4016" s="45">
        <f>IF(AU4016="S",IF(Q4016="1. Aceitou o programa",IF(OR(X4016="Não se Aplica",X4016=""),IF(OR(W4016="Não se Aplica",W4016=""),0,W4016-V4016),AVERAGE(X4016-W4016,W4016-V4016)),0),0)</f>
        <v>0</v>
      </c>
      <c r="AT4016" s="45">
        <f>IF(AU4016="S",IF(AND(Q4016="1. Aceitou o programa",AB4016="Realizada"),IFERROR(IF(AA4016="",0,AA4016-R4016),0),0),0)</f>
        <v>0</v>
      </c>
      <c r="AU4016" s="45" t="str">
        <f>_xlfn.XLOOKUP(U4016,'Lista Suspensa'!$AA$20:$AA$23,'Lista Suspensa'!$AB$20:$AB$23,"N/A")</f>
        <v>S</v>
      </c>
    </row>
    <row r="4017" spans="1:47" ht="12" customHeight="1" x14ac:dyDescent="0.3">
      <c r="A4017" s="87" t="s">
        <v>47</v>
      </c>
      <c r="B4017" s="88">
        <v>46104</v>
      </c>
      <c r="C4017" s="89" t="s">
        <v>48</v>
      </c>
      <c r="D4017" s="89" t="s">
        <v>49</v>
      </c>
      <c r="E4017" s="189">
        <v>94540291</v>
      </c>
      <c r="F4017" s="197" t="s">
        <v>9798</v>
      </c>
      <c r="G4017" s="90">
        <v>11710521899</v>
      </c>
      <c r="H4017" s="91">
        <v>26051</v>
      </c>
      <c r="I4017" s="89"/>
      <c r="J4017" s="89" t="s">
        <v>51</v>
      </c>
      <c r="K4017" s="89" t="s">
        <v>52</v>
      </c>
      <c r="L4017" s="89" t="s">
        <v>85</v>
      </c>
      <c r="M4017" s="89" t="s">
        <v>943</v>
      </c>
      <c r="N4017" s="89" t="s">
        <v>150</v>
      </c>
      <c r="O4017" s="92" t="s">
        <v>9799</v>
      </c>
      <c r="P4017" s="93" t="s">
        <v>57</v>
      </c>
      <c r="Q4017" s="110" t="s">
        <v>5322</v>
      </c>
      <c r="R4017" s="94"/>
      <c r="S4017" s="95">
        <v>46168</v>
      </c>
      <c r="T4017" s="95" t="s">
        <v>5203</v>
      </c>
      <c r="U4017" s="95" t="s">
        <v>1125</v>
      </c>
      <c r="V4017" s="91">
        <v>46157</v>
      </c>
      <c r="W4017" s="91">
        <v>46164</v>
      </c>
      <c r="X4017" s="91">
        <v>46168</v>
      </c>
      <c r="Y4017" s="96"/>
      <c r="Z4017" s="89"/>
      <c r="AA4017" s="95"/>
      <c r="AB4017" s="89"/>
      <c r="AC4017" s="109"/>
      <c r="AD4017" s="89"/>
      <c r="AE4017" s="89"/>
      <c r="AF4017" s="191"/>
      <c r="AG4017" s="194"/>
      <c r="AH4017" s="193"/>
      <c r="AI4017" s="97"/>
      <c r="AJ4017" s="97"/>
      <c r="AK4017" s="97"/>
      <c r="AL4017" s="45" t="s">
        <v>67</v>
      </c>
      <c r="AM4017" s="160" t="str">
        <f>MONTH(B4017)&amp;"/"&amp;YEAR(B4017)</f>
        <v>3/2026</v>
      </c>
      <c r="AN4017" s="45">
        <f>WEEKNUM(B4017)-WEEKNUM(EOMONTH(B4017,-1)+1)+1</f>
        <v>4</v>
      </c>
      <c r="AO4017" s="45" t="str">
        <f>MONTH(R4017)&amp;"/"&amp;YEAR(R4017)</f>
        <v>1/1900</v>
      </c>
      <c r="AP4017" s="45" t="e">
        <f>WEEKNUM(R4017)-WEEKNUM(EOMONTH(R4017,-1)+1)+1</f>
        <v>#NUM!</v>
      </c>
      <c r="AQ4017" s="45">
        <f>IF(AU4017="S",IF(Q4017="1. Aceitou o programa",R4017-B4017,0),0)</f>
        <v>0</v>
      </c>
      <c r="AR4017" s="45">
        <f>IF(AU4017="S",IF(AND(S4017&lt;&gt;"",R4017&lt;&gt;""),S4017-R4017,0),0)</f>
        <v>0</v>
      </c>
      <c r="AS4017" s="45">
        <f>IF(AU4017="S",IF(Q4017="1. Aceitou o programa",IF(OR(X4017="Não se Aplica",X4017=""),IF(OR(W4017="Não se Aplica",W4017=""),0,W4017-V4017),AVERAGE(X4017-W4017,W4017-V4017)),0),0)</f>
        <v>0</v>
      </c>
      <c r="AT4017" s="45">
        <f>IF(AU4017="S",IF(AND(Q4017="1. Aceitou o programa",AB4017="Realizada"),IFERROR(IF(AA4017="",0,AA4017-R4017),0),0),0)</f>
        <v>0</v>
      </c>
      <c r="AU4017" s="45" t="str">
        <f>_xlfn.XLOOKUP(U4017,'Lista Suspensa'!$AA$20:$AA$23,'Lista Suspensa'!$AB$20:$AB$23,"N/A")</f>
        <v>S</v>
      </c>
    </row>
    <row r="4018" spans="1:47" ht="12" customHeight="1" x14ac:dyDescent="0.3">
      <c r="A4018" s="87" t="s">
        <v>47</v>
      </c>
      <c r="B4018" s="88">
        <v>46104</v>
      </c>
      <c r="C4018" s="89" t="s">
        <v>48</v>
      </c>
      <c r="D4018" s="89" t="s">
        <v>49</v>
      </c>
      <c r="E4018" s="189">
        <v>94380792</v>
      </c>
      <c r="F4018" s="197" t="s">
        <v>9800</v>
      </c>
      <c r="G4018" s="90">
        <v>12726114776</v>
      </c>
      <c r="H4018" s="91">
        <v>35706</v>
      </c>
      <c r="I4018" s="89"/>
      <c r="J4018" s="89" t="s">
        <v>51</v>
      </c>
      <c r="K4018" s="89" t="s">
        <v>76</v>
      </c>
      <c r="L4018" s="89" t="s">
        <v>95</v>
      </c>
      <c r="M4018" s="89" t="s">
        <v>3084</v>
      </c>
      <c r="N4018" s="89" t="s">
        <v>331</v>
      </c>
      <c r="O4018" s="92" t="s">
        <v>9801</v>
      </c>
      <c r="P4018" s="93" t="s">
        <v>57</v>
      </c>
      <c r="Q4018" s="110" t="s">
        <v>5322</v>
      </c>
      <c r="R4018" s="94"/>
      <c r="S4018" s="95">
        <v>46168</v>
      </c>
      <c r="T4018" s="95" t="s">
        <v>5203</v>
      </c>
      <c r="U4018" s="95" t="s">
        <v>1125</v>
      </c>
      <c r="V4018" s="91">
        <v>46157</v>
      </c>
      <c r="W4018" s="91">
        <v>46164</v>
      </c>
      <c r="X4018" s="91">
        <v>46168</v>
      </c>
      <c r="Y4018" s="96"/>
      <c r="Z4018" s="89"/>
      <c r="AA4018" s="95"/>
      <c r="AB4018" s="89"/>
      <c r="AC4018" s="109"/>
      <c r="AD4018" s="89"/>
      <c r="AE4018" s="89"/>
      <c r="AF4018" s="191"/>
      <c r="AG4018" s="194"/>
      <c r="AH4018" s="193"/>
      <c r="AI4018" s="97"/>
      <c r="AJ4018" s="97"/>
      <c r="AK4018" s="97"/>
      <c r="AL4018" s="45" t="s">
        <v>67</v>
      </c>
      <c r="AM4018" s="160" t="str">
        <f>MONTH(B4018)&amp;"/"&amp;YEAR(B4018)</f>
        <v>3/2026</v>
      </c>
      <c r="AN4018" s="45">
        <f>WEEKNUM(B4018)-WEEKNUM(EOMONTH(B4018,-1)+1)+1</f>
        <v>4</v>
      </c>
      <c r="AO4018" s="45" t="str">
        <f>MONTH(R4018)&amp;"/"&amp;YEAR(R4018)</f>
        <v>1/1900</v>
      </c>
      <c r="AP4018" s="45" t="e">
        <f>WEEKNUM(R4018)-WEEKNUM(EOMONTH(R4018,-1)+1)+1</f>
        <v>#NUM!</v>
      </c>
      <c r="AQ4018" s="45">
        <f>IF(AU4018="S",IF(Q4018="1. Aceitou o programa",R4018-B4018,0),0)</f>
        <v>0</v>
      </c>
      <c r="AR4018" s="45">
        <f>IF(AU4018="S",IF(AND(S4018&lt;&gt;"",R4018&lt;&gt;""),S4018-R4018,0),0)</f>
        <v>0</v>
      </c>
      <c r="AS4018" s="45">
        <f>IF(AU4018="S",IF(Q4018="1. Aceitou o programa",IF(OR(X4018="Não se Aplica",X4018=""),IF(OR(W4018="Não se Aplica",W4018=""),0,W4018-V4018),AVERAGE(X4018-W4018,W4018-V4018)),0),0)</f>
        <v>0</v>
      </c>
      <c r="AT4018" s="45">
        <f>IF(AU4018="S",IF(AND(Q4018="1. Aceitou o programa",AB4018="Realizada"),IFERROR(IF(AA4018="",0,AA4018-R4018),0),0),0)</f>
        <v>0</v>
      </c>
      <c r="AU4018" s="45" t="str">
        <f>_xlfn.XLOOKUP(U4018,'Lista Suspensa'!$AA$20:$AA$23,'Lista Suspensa'!$AB$20:$AB$23,"N/A")</f>
        <v>S</v>
      </c>
    </row>
    <row r="4019" spans="1:47" ht="12" customHeight="1" x14ac:dyDescent="0.3">
      <c r="A4019" s="87" t="s">
        <v>47</v>
      </c>
      <c r="B4019" s="88">
        <v>46104</v>
      </c>
      <c r="C4019" s="89" t="s">
        <v>48</v>
      </c>
      <c r="D4019" s="89" t="s">
        <v>49</v>
      </c>
      <c r="E4019" s="189">
        <v>94396153</v>
      </c>
      <c r="F4019" s="197" t="s">
        <v>9802</v>
      </c>
      <c r="G4019" s="90">
        <v>13603444701</v>
      </c>
      <c r="H4019" s="91">
        <v>34077</v>
      </c>
      <c r="I4019" s="89"/>
      <c r="J4019" s="89" t="s">
        <v>51</v>
      </c>
      <c r="K4019" s="89" t="s">
        <v>76</v>
      </c>
      <c r="L4019" s="89" t="s">
        <v>233</v>
      </c>
      <c r="M4019" s="89" t="s">
        <v>6920</v>
      </c>
      <c r="N4019" s="89" t="s">
        <v>197</v>
      </c>
      <c r="O4019" s="92" t="s">
        <v>9803</v>
      </c>
      <c r="P4019" s="93" t="s">
        <v>57</v>
      </c>
      <c r="Q4019" s="110" t="s">
        <v>5322</v>
      </c>
      <c r="R4019" s="94"/>
      <c r="S4019" s="95">
        <v>46168</v>
      </c>
      <c r="T4019" s="95" t="s">
        <v>5203</v>
      </c>
      <c r="U4019" s="95" t="s">
        <v>1125</v>
      </c>
      <c r="V4019" s="91">
        <v>46157</v>
      </c>
      <c r="W4019" s="91">
        <v>46164</v>
      </c>
      <c r="X4019" s="91">
        <v>46168</v>
      </c>
      <c r="Y4019" s="96"/>
      <c r="Z4019" s="89"/>
      <c r="AA4019" s="95"/>
      <c r="AB4019" s="89"/>
      <c r="AC4019" s="109"/>
      <c r="AD4019" s="89"/>
      <c r="AE4019" s="89"/>
      <c r="AF4019" s="191"/>
      <c r="AG4019" s="194"/>
      <c r="AH4019" s="193"/>
      <c r="AI4019" s="97"/>
      <c r="AJ4019" s="97"/>
      <c r="AK4019" s="97"/>
      <c r="AL4019" s="45" t="s">
        <v>67</v>
      </c>
      <c r="AM4019" s="160" t="str">
        <f>MONTH(B4019)&amp;"/"&amp;YEAR(B4019)</f>
        <v>3/2026</v>
      </c>
      <c r="AN4019" s="45">
        <f>WEEKNUM(B4019)-WEEKNUM(EOMONTH(B4019,-1)+1)+1</f>
        <v>4</v>
      </c>
      <c r="AO4019" s="45" t="str">
        <f>MONTH(R4019)&amp;"/"&amp;YEAR(R4019)</f>
        <v>1/1900</v>
      </c>
      <c r="AP4019" s="45" t="e">
        <f>WEEKNUM(R4019)-WEEKNUM(EOMONTH(R4019,-1)+1)+1</f>
        <v>#NUM!</v>
      </c>
      <c r="AQ4019" s="45">
        <f>IF(AU4019="S",IF(Q4019="1. Aceitou o programa",R4019-B4019,0),0)</f>
        <v>0</v>
      </c>
      <c r="AR4019" s="45">
        <f>IF(AU4019="S",IF(AND(S4019&lt;&gt;"",R4019&lt;&gt;""),S4019-R4019,0),0)</f>
        <v>0</v>
      </c>
      <c r="AS4019" s="45">
        <f>IF(AU4019="S",IF(Q4019="1. Aceitou o programa",IF(OR(X4019="Não se Aplica",X4019=""),IF(OR(W4019="Não se Aplica",W4019=""),0,W4019-V4019),AVERAGE(X4019-W4019,W4019-V4019)),0),0)</f>
        <v>0</v>
      </c>
      <c r="AT4019" s="45">
        <f>IF(AU4019="S",IF(AND(Q4019="1. Aceitou o programa",AB4019="Realizada"),IFERROR(IF(AA4019="",0,AA4019-R4019),0),0),0)</f>
        <v>0</v>
      </c>
      <c r="AU4019" s="45" t="str">
        <f>_xlfn.XLOOKUP(U4019,'Lista Suspensa'!$AA$20:$AA$23,'Lista Suspensa'!$AB$20:$AB$23,"N/A")</f>
        <v>S</v>
      </c>
    </row>
    <row r="4020" spans="1:47" ht="12" customHeight="1" x14ac:dyDescent="0.3">
      <c r="A4020" s="87" t="s">
        <v>47</v>
      </c>
      <c r="B4020" s="88">
        <v>46104</v>
      </c>
      <c r="C4020" s="89" t="s">
        <v>48</v>
      </c>
      <c r="D4020" s="89" t="s">
        <v>49</v>
      </c>
      <c r="E4020" s="189">
        <v>94704667</v>
      </c>
      <c r="F4020" s="197" t="s">
        <v>9804</v>
      </c>
      <c r="G4020" s="90">
        <v>29016984844</v>
      </c>
      <c r="H4020" s="91">
        <v>29607</v>
      </c>
      <c r="I4020" s="89"/>
      <c r="J4020" s="89" t="s">
        <v>51</v>
      </c>
      <c r="K4020" s="89" t="s">
        <v>52</v>
      </c>
      <c r="L4020" s="89" t="s">
        <v>85</v>
      </c>
      <c r="M4020" s="89" t="s">
        <v>9103</v>
      </c>
      <c r="N4020" s="89" t="s">
        <v>137</v>
      </c>
      <c r="O4020" s="92" t="s">
        <v>9805</v>
      </c>
      <c r="P4020" s="93" t="s">
        <v>57</v>
      </c>
      <c r="Q4020" s="110" t="s">
        <v>5322</v>
      </c>
      <c r="R4020" s="94"/>
      <c r="S4020" s="95">
        <v>46168</v>
      </c>
      <c r="T4020" s="95" t="s">
        <v>5203</v>
      </c>
      <c r="U4020" s="95" t="s">
        <v>1125</v>
      </c>
      <c r="V4020" s="91">
        <v>46157</v>
      </c>
      <c r="W4020" s="91">
        <v>46164</v>
      </c>
      <c r="X4020" s="91">
        <v>46168</v>
      </c>
      <c r="Y4020" s="96"/>
      <c r="Z4020" s="89"/>
      <c r="AA4020" s="95"/>
      <c r="AB4020" s="89"/>
      <c r="AC4020" s="109"/>
      <c r="AD4020" s="89"/>
      <c r="AE4020" s="89"/>
      <c r="AF4020" s="191"/>
      <c r="AG4020" s="194"/>
      <c r="AH4020" s="193"/>
      <c r="AI4020" s="97"/>
      <c r="AJ4020" s="97"/>
      <c r="AK4020" s="97"/>
      <c r="AL4020" s="45" t="s">
        <v>67</v>
      </c>
      <c r="AM4020" s="160" t="str">
        <f>MONTH(B4020)&amp;"/"&amp;YEAR(B4020)</f>
        <v>3/2026</v>
      </c>
      <c r="AN4020" s="45">
        <f>WEEKNUM(B4020)-WEEKNUM(EOMONTH(B4020,-1)+1)+1</f>
        <v>4</v>
      </c>
      <c r="AO4020" s="45" t="str">
        <f>MONTH(R4020)&amp;"/"&amp;YEAR(R4020)</f>
        <v>1/1900</v>
      </c>
      <c r="AP4020" s="45" t="e">
        <f>WEEKNUM(R4020)-WEEKNUM(EOMONTH(R4020,-1)+1)+1</f>
        <v>#NUM!</v>
      </c>
      <c r="AQ4020" s="45">
        <f>IF(AU4020="S",IF(Q4020="1. Aceitou o programa",R4020-B4020,0),0)</f>
        <v>0</v>
      </c>
      <c r="AR4020" s="45">
        <f>IF(AU4020="S",IF(AND(S4020&lt;&gt;"",R4020&lt;&gt;""),S4020-R4020,0),0)</f>
        <v>0</v>
      </c>
      <c r="AS4020" s="45">
        <f>IF(AU4020="S",IF(Q4020="1. Aceitou o programa",IF(OR(X4020="Não se Aplica",X4020=""),IF(OR(W4020="Não se Aplica",W4020=""),0,W4020-V4020),AVERAGE(X4020-W4020,W4020-V4020)),0),0)</f>
        <v>0</v>
      </c>
      <c r="AT4020" s="45">
        <f>IF(AU4020="S",IF(AND(Q4020="1. Aceitou o programa",AB4020="Realizada"),IFERROR(IF(AA4020="",0,AA4020-R4020),0),0),0)</f>
        <v>0</v>
      </c>
      <c r="AU4020" s="45" t="str">
        <f>_xlfn.XLOOKUP(U4020,'Lista Suspensa'!$AA$20:$AA$23,'Lista Suspensa'!$AB$20:$AB$23,"N/A")</f>
        <v>S</v>
      </c>
    </row>
    <row r="4021" spans="1:47" ht="12" customHeight="1" x14ac:dyDescent="0.3">
      <c r="A4021" s="87" t="s">
        <v>47</v>
      </c>
      <c r="B4021" s="88">
        <v>46104</v>
      </c>
      <c r="C4021" s="89" t="s">
        <v>48</v>
      </c>
      <c r="D4021" s="89" t="s">
        <v>49</v>
      </c>
      <c r="E4021" s="189">
        <v>94446760</v>
      </c>
      <c r="F4021" s="197" t="s">
        <v>9806</v>
      </c>
      <c r="G4021" s="90">
        <v>28989456843</v>
      </c>
      <c r="H4021" s="91">
        <v>29824</v>
      </c>
      <c r="I4021" s="89"/>
      <c r="J4021" s="89" t="s">
        <v>51</v>
      </c>
      <c r="K4021" s="89" t="s">
        <v>52</v>
      </c>
      <c r="L4021" s="89" t="s">
        <v>85</v>
      </c>
      <c r="M4021" s="89" t="s">
        <v>9807</v>
      </c>
      <c r="N4021" s="89" t="s">
        <v>137</v>
      </c>
      <c r="O4021" s="92" t="s">
        <v>9808</v>
      </c>
      <c r="P4021" s="93" t="s">
        <v>57</v>
      </c>
      <c r="Q4021" s="110" t="s">
        <v>5322</v>
      </c>
      <c r="R4021" s="94"/>
      <c r="S4021" s="95">
        <v>46168</v>
      </c>
      <c r="T4021" s="95" t="s">
        <v>5203</v>
      </c>
      <c r="U4021" s="95" t="s">
        <v>1125</v>
      </c>
      <c r="V4021" s="91">
        <v>46157</v>
      </c>
      <c r="W4021" s="91">
        <v>46164</v>
      </c>
      <c r="X4021" s="91">
        <v>46168</v>
      </c>
      <c r="Y4021" s="96"/>
      <c r="Z4021" s="89"/>
      <c r="AA4021" s="95"/>
      <c r="AB4021" s="89"/>
      <c r="AC4021" s="109"/>
      <c r="AD4021" s="89"/>
      <c r="AE4021" s="89"/>
      <c r="AF4021" s="191"/>
      <c r="AG4021" s="194"/>
      <c r="AH4021" s="193"/>
      <c r="AI4021" s="97"/>
      <c r="AJ4021" s="97"/>
      <c r="AK4021" s="97"/>
      <c r="AL4021" s="45" t="s">
        <v>67</v>
      </c>
      <c r="AM4021" s="160" t="str">
        <f>MONTH(B4021)&amp;"/"&amp;YEAR(B4021)</f>
        <v>3/2026</v>
      </c>
      <c r="AN4021" s="45">
        <f>WEEKNUM(B4021)-WEEKNUM(EOMONTH(B4021,-1)+1)+1</f>
        <v>4</v>
      </c>
      <c r="AO4021" s="45" t="str">
        <f>MONTH(R4021)&amp;"/"&amp;YEAR(R4021)</f>
        <v>1/1900</v>
      </c>
      <c r="AP4021" s="45" t="e">
        <f>WEEKNUM(R4021)-WEEKNUM(EOMONTH(R4021,-1)+1)+1</f>
        <v>#NUM!</v>
      </c>
      <c r="AQ4021" s="45">
        <f>IF(AU4021="S",IF(Q4021="1. Aceitou o programa",R4021-B4021,0),0)</f>
        <v>0</v>
      </c>
      <c r="AR4021" s="45">
        <f>IF(AU4021="S",IF(AND(S4021&lt;&gt;"",R4021&lt;&gt;""),S4021-R4021,0),0)</f>
        <v>0</v>
      </c>
      <c r="AS4021" s="45">
        <f>IF(AU4021="S",IF(Q4021="1. Aceitou o programa",IF(OR(X4021="Não se Aplica",X4021=""),IF(OR(W4021="Não se Aplica",W4021=""),0,W4021-V4021),AVERAGE(X4021-W4021,W4021-V4021)),0),0)</f>
        <v>0</v>
      </c>
      <c r="AT4021" s="45">
        <f>IF(AU4021="S",IF(AND(Q4021="1. Aceitou o programa",AB4021="Realizada"),IFERROR(IF(AA4021="",0,AA4021-R4021),0),0),0)</f>
        <v>0</v>
      </c>
      <c r="AU4021" s="45" t="str">
        <f>_xlfn.XLOOKUP(U4021,'Lista Suspensa'!$AA$20:$AA$23,'Lista Suspensa'!$AB$20:$AB$23,"N/A")</f>
        <v>S</v>
      </c>
    </row>
    <row r="4022" spans="1:47" ht="12" customHeight="1" x14ac:dyDescent="0.3">
      <c r="A4022" s="87" t="s">
        <v>47</v>
      </c>
      <c r="B4022" s="88">
        <v>46104</v>
      </c>
      <c r="C4022" s="89" t="s">
        <v>48</v>
      </c>
      <c r="D4022" s="89" t="s">
        <v>49</v>
      </c>
      <c r="E4022" s="189">
        <v>94446611</v>
      </c>
      <c r="F4022" s="197" t="s">
        <v>9809</v>
      </c>
      <c r="G4022" s="90">
        <v>18008017856</v>
      </c>
      <c r="H4022" s="91">
        <v>27464</v>
      </c>
      <c r="I4022" s="89"/>
      <c r="J4022" s="89" t="s">
        <v>51</v>
      </c>
      <c r="K4022" s="89" t="s">
        <v>52</v>
      </c>
      <c r="L4022" s="89" t="s">
        <v>85</v>
      </c>
      <c r="M4022" s="89" t="s">
        <v>9810</v>
      </c>
      <c r="N4022" s="89" t="s">
        <v>137</v>
      </c>
      <c r="O4022" s="92" t="s">
        <v>9811</v>
      </c>
      <c r="P4022" s="93" t="s">
        <v>57</v>
      </c>
      <c r="Q4022" s="110" t="s">
        <v>5322</v>
      </c>
      <c r="R4022" s="94"/>
      <c r="S4022" s="95">
        <v>46168</v>
      </c>
      <c r="T4022" s="95" t="s">
        <v>5203</v>
      </c>
      <c r="U4022" s="95" t="s">
        <v>1125</v>
      </c>
      <c r="V4022" s="91">
        <v>46157</v>
      </c>
      <c r="W4022" s="91">
        <v>46164</v>
      </c>
      <c r="X4022" s="91">
        <v>46168</v>
      </c>
      <c r="Y4022" s="96"/>
      <c r="Z4022" s="89"/>
      <c r="AA4022" s="95"/>
      <c r="AB4022" s="89"/>
      <c r="AC4022" s="109"/>
      <c r="AD4022" s="89"/>
      <c r="AE4022" s="89"/>
      <c r="AF4022" s="191"/>
      <c r="AG4022" s="194"/>
      <c r="AH4022" s="193"/>
      <c r="AI4022" s="97"/>
      <c r="AJ4022" s="97"/>
      <c r="AK4022" s="97"/>
      <c r="AL4022" s="45" t="s">
        <v>67</v>
      </c>
      <c r="AM4022" s="160" t="str">
        <f>MONTH(B4022)&amp;"/"&amp;YEAR(B4022)</f>
        <v>3/2026</v>
      </c>
      <c r="AN4022" s="45">
        <f>WEEKNUM(B4022)-WEEKNUM(EOMONTH(B4022,-1)+1)+1</f>
        <v>4</v>
      </c>
      <c r="AO4022" s="45" t="str">
        <f>MONTH(R4022)&amp;"/"&amp;YEAR(R4022)</f>
        <v>1/1900</v>
      </c>
      <c r="AP4022" s="45" t="e">
        <f>WEEKNUM(R4022)-WEEKNUM(EOMONTH(R4022,-1)+1)+1</f>
        <v>#NUM!</v>
      </c>
      <c r="AQ4022" s="45">
        <f>IF(AU4022="S",IF(Q4022="1. Aceitou o programa",R4022-B4022,0),0)</f>
        <v>0</v>
      </c>
      <c r="AR4022" s="45">
        <f>IF(AU4022="S",IF(AND(S4022&lt;&gt;"",R4022&lt;&gt;""),S4022-R4022,0),0)</f>
        <v>0</v>
      </c>
      <c r="AS4022" s="45">
        <f>IF(AU4022="S",IF(Q4022="1. Aceitou o programa",IF(OR(X4022="Não se Aplica",X4022=""),IF(OR(W4022="Não se Aplica",W4022=""),0,W4022-V4022),AVERAGE(X4022-W4022,W4022-V4022)),0),0)</f>
        <v>0</v>
      </c>
      <c r="AT4022" s="45">
        <f>IF(AU4022="S",IF(AND(Q4022="1. Aceitou o programa",AB4022="Realizada"),IFERROR(IF(AA4022="",0,AA4022-R4022),0),0),0)</f>
        <v>0</v>
      </c>
      <c r="AU4022" s="45" t="str">
        <f>_xlfn.XLOOKUP(U4022,'Lista Suspensa'!$AA$20:$AA$23,'Lista Suspensa'!$AB$20:$AB$23,"N/A")</f>
        <v>S</v>
      </c>
    </row>
    <row r="4023" spans="1:47" ht="12" customHeight="1" x14ac:dyDescent="0.3">
      <c r="A4023" s="87" t="s">
        <v>47</v>
      </c>
      <c r="B4023" s="88">
        <v>46104</v>
      </c>
      <c r="C4023" s="89" t="s">
        <v>48</v>
      </c>
      <c r="D4023" s="89" t="s">
        <v>49</v>
      </c>
      <c r="E4023" s="189">
        <v>94427501</v>
      </c>
      <c r="F4023" s="197" t="s">
        <v>9812</v>
      </c>
      <c r="G4023" s="90">
        <v>14022366702</v>
      </c>
      <c r="H4023" s="91">
        <v>33181</v>
      </c>
      <c r="I4023" s="89"/>
      <c r="J4023" s="89" t="s">
        <v>51</v>
      </c>
      <c r="K4023" s="89" t="s">
        <v>76</v>
      </c>
      <c r="L4023" s="89" t="s">
        <v>2881</v>
      </c>
      <c r="M4023" s="89" t="s">
        <v>9813</v>
      </c>
      <c r="N4023" s="89" t="s">
        <v>197</v>
      </c>
      <c r="O4023" s="92" t="s">
        <v>9814</v>
      </c>
      <c r="P4023" s="93" t="s">
        <v>57</v>
      </c>
      <c r="Q4023" s="110" t="s">
        <v>5322</v>
      </c>
      <c r="R4023" s="94"/>
      <c r="S4023" s="95">
        <v>46168</v>
      </c>
      <c r="T4023" s="95" t="s">
        <v>5203</v>
      </c>
      <c r="U4023" s="95" t="s">
        <v>1125</v>
      </c>
      <c r="V4023" s="91">
        <v>46157</v>
      </c>
      <c r="W4023" s="91">
        <v>46164</v>
      </c>
      <c r="X4023" s="91">
        <v>46168</v>
      </c>
      <c r="Y4023" s="96"/>
      <c r="Z4023" s="89"/>
      <c r="AA4023" s="95"/>
      <c r="AB4023" s="89"/>
      <c r="AC4023" s="109"/>
      <c r="AD4023" s="89"/>
      <c r="AE4023" s="89"/>
      <c r="AF4023" s="191"/>
      <c r="AG4023" s="194"/>
      <c r="AH4023" s="193"/>
      <c r="AI4023" s="97"/>
      <c r="AJ4023" s="97"/>
      <c r="AK4023" s="97"/>
      <c r="AL4023" s="45" t="s">
        <v>67</v>
      </c>
      <c r="AM4023" s="160" t="str">
        <f>MONTH(B4023)&amp;"/"&amp;YEAR(B4023)</f>
        <v>3/2026</v>
      </c>
      <c r="AN4023" s="45">
        <f>WEEKNUM(B4023)-WEEKNUM(EOMONTH(B4023,-1)+1)+1</f>
        <v>4</v>
      </c>
      <c r="AO4023" s="45" t="str">
        <f>MONTH(R4023)&amp;"/"&amp;YEAR(R4023)</f>
        <v>1/1900</v>
      </c>
      <c r="AP4023" s="45" t="e">
        <f>WEEKNUM(R4023)-WEEKNUM(EOMONTH(R4023,-1)+1)+1</f>
        <v>#NUM!</v>
      </c>
      <c r="AQ4023" s="45">
        <f>IF(AU4023="S",IF(Q4023="1. Aceitou o programa",R4023-B4023,0),0)</f>
        <v>0</v>
      </c>
      <c r="AR4023" s="45">
        <f>IF(AU4023="S",IF(AND(S4023&lt;&gt;"",R4023&lt;&gt;""),S4023-R4023,0),0)</f>
        <v>0</v>
      </c>
      <c r="AS4023" s="45">
        <f>IF(AU4023="S",IF(Q4023="1. Aceitou o programa",IF(OR(X4023="Não se Aplica",X4023=""),IF(OR(W4023="Não se Aplica",W4023=""),0,W4023-V4023),AVERAGE(X4023-W4023,W4023-V4023)),0),0)</f>
        <v>0</v>
      </c>
      <c r="AT4023" s="45">
        <f>IF(AU4023="S",IF(AND(Q4023="1. Aceitou o programa",AB4023="Realizada"),IFERROR(IF(AA4023="",0,AA4023-R4023),0),0),0)</f>
        <v>0</v>
      </c>
      <c r="AU4023" s="45" t="str">
        <f>_xlfn.XLOOKUP(U4023,'Lista Suspensa'!$AA$20:$AA$23,'Lista Suspensa'!$AB$20:$AB$23,"N/A")</f>
        <v>S</v>
      </c>
    </row>
    <row r="4024" spans="1:47" ht="12" customHeight="1" x14ac:dyDescent="0.3">
      <c r="A4024" s="87" t="s">
        <v>47</v>
      </c>
      <c r="B4024" s="88">
        <v>46104</v>
      </c>
      <c r="C4024" s="89" t="s">
        <v>48</v>
      </c>
      <c r="D4024" s="89" t="s">
        <v>49</v>
      </c>
      <c r="E4024" s="189">
        <v>94431989</v>
      </c>
      <c r="F4024" s="197" t="s">
        <v>9815</v>
      </c>
      <c r="G4024" s="90">
        <v>1546924760</v>
      </c>
      <c r="H4024" s="91">
        <v>25575</v>
      </c>
      <c r="I4024" s="89"/>
      <c r="J4024" s="89" t="s">
        <v>84</v>
      </c>
      <c r="K4024" s="89" t="s">
        <v>76</v>
      </c>
      <c r="L4024" s="89" t="s">
        <v>740</v>
      </c>
      <c r="M4024" s="89" t="s">
        <v>5772</v>
      </c>
      <c r="N4024" s="89" t="s">
        <v>344</v>
      </c>
      <c r="O4024" s="92" t="s">
        <v>9816</v>
      </c>
      <c r="P4024" s="93" t="s">
        <v>57</v>
      </c>
      <c r="Q4024" s="110" t="s">
        <v>5322</v>
      </c>
      <c r="R4024" s="94"/>
      <c r="S4024" s="95">
        <v>46168</v>
      </c>
      <c r="T4024" s="95" t="s">
        <v>5203</v>
      </c>
      <c r="U4024" s="95" t="s">
        <v>1125</v>
      </c>
      <c r="V4024" s="91">
        <v>46157</v>
      </c>
      <c r="W4024" s="91">
        <v>46164</v>
      </c>
      <c r="X4024" s="91">
        <v>46168</v>
      </c>
      <c r="Y4024" s="96"/>
      <c r="Z4024" s="89"/>
      <c r="AA4024" s="95"/>
      <c r="AB4024" s="89"/>
      <c r="AC4024" s="109"/>
      <c r="AD4024" s="89"/>
      <c r="AE4024" s="89"/>
      <c r="AF4024" s="191"/>
      <c r="AG4024" s="194"/>
      <c r="AH4024" s="193"/>
      <c r="AI4024" s="97"/>
      <c r="AJ4024" s="97"/>
      <c r="AK4024" s="97"/>
      <c r="AL4024" s="45" t="s">
        <v>67</v>
      </c>
      <c r="AM4024" s="160" t="str">
        <f>MONTH(B4024)&amp;"/"&amp;YEAR(B4024)</f>
        <v>3/2026</v>
      </c>
      <c r="AN4024" s="45">
        <f>WEEKNUM(B4024)-WEEKNUM(EOMONTH(B4024,-1)+1)+1</f>
        <v>4</v>
      </c>
      <c r="AO4024" s="45" t="str">
        <f>MONTH(R4024)&amp;"/"&amp;YEAR(R4024)</f>
        <v>1/1900</v>
      </c>
      <c r="AP4024" s="45" t="e">
        <f>WEEKNUM(R4024)-WEEKNUM(EOMONTH(R4024,-1)+1)+1</f>
        <v>#NUM!</v>
      </c>
      <c r="AQ4024" s="45">
        <f>IF(AU4024="S",IF(Q4024="1. Aceitou o programa",R4024-B4024,0),0)</f>
        <v>0</v>
      </c>
      <c r="AR4024" s="45">
        <f>IF(AU4024="S",IF(AND(S4024&lt;&gt;"",R4024&lt;&gt;""),S4024-R4024,0),0)</f>
        <v>0</v>
      </c>
      <c r="AS4024" s="45">
        <f>IF(AU4024="S",IF(Q4024="1. Aceitou o programa",IF(OR(X4024="Não se Aplica",X4024=""),IF(OR(W4024="Não se Aplica",W4024=""),0,W4024-V4024),AVERAGE(X4024-W4024,W4024-V4024)),0),0)</f>
        <v>0</v>
      </c>
      <c r="AT4024" s="45">
        <f>IF(AU4024="S",IF(AND(Q4024="1. Aceitou o programa",AB4024="Realizada"),IFERROR(IF(AA4024="",0,AA4024-R4024),0),0),0)</f>
        <v>0</v>
      </c>
      <c r="AU4024" s="45" t="str">
        <f>_xlfn.XLOOKUP(U4024,'Lista Suspensa'!$AA$20:$AA$23,'Lista Suspensa'!$AB$20:$AB$23,"N/A")</f>
        <v>S</v>
      </c>
    </row>
    <row r="4025" spans="1:47" ht="12" customHeight="1" x14ac:dyDescent="0.3">
      <c r="A4025" s="87" t="s">
        <v>47</v>
      </c>
      <c r="B4025" s="88">
        <v>46104</v>
      </c>
      <c r="C4025" s="89" t="s">
        <v>48</v>
      </c>
      <c r="D4025" s="89" t="s">
        <v>49</v>
      </c>
      <c r="E4025" s="189">
        <v>94439232</v>
      </c>
      <c r="F4025" s="197" t="s">
        <v>9817</v>
      </c>
      <c r="G4025" s="90">
        <v>16043866730</v>
      </c>
      <c r="H4025" s="91">
        <v>35243</v>
      </c>
      <c r="I4025" s="89"/>
      <c r="J4025" s="89" t="s">
        <v>84</v>
      </c>
      <c r="K4025" s="89" t="s">
        <v>76</v>
      </c>
      <c r="L4025" s="89" t="s">
        <v>95</v>
      </c>
      <c r="M4025" s="89" t="s">
        <v>445</v>
      </c>
      <c r="N4025" s="89" t="s">
        <v>344</v>
      </c>
      <c r="O4025" s="92" t="s">
        <v>9818</v>
      </c>
      <c r="P4025" s="93" t="s">
        <v>57</v>
      </c>
      <c r="Q4025" s="110" t="s">
        <v>5322</v>
      </c>
      <c r="R4025" s="94"/>
      <c r="S4025" s="95">
        <v>46168</v>
      </c>
      <c r="T4025" s="95" t="s">
        <v>5203</v>
      </c>
      <c r="U4025" s="95" t="s">
        <v>1125</v>
      </c>
      <c r="V4025" s="91">
        <v>46157</v>
      </c>
      <c r="W4025" s="91">
        <v>46164</v>
      </c>
      <c r="X4025" s="91">
        <v>46168</v>
      </c>
      <c r="Y4025" s="96"/>
      <c r="Z4025" s="89"/>
      <c r="AA4025" s="95"/>
      <c r="AB4025" s="89"/>
      <c r="AC4025" s="109"/>
      <c r="AD4025" s="89"/>
      <c r="AE4025" s="89"/>
      <c r="AF4025" s="191"/>
      <c r="AG4025" s="194"/>
      <c r="AH4025" s="193"/>
      <c r="AI4025" s="97"/>
      <c r="AJ4025" s="97"/>
      <c r="AK4025" s="97"/>
      <c r="AL4025" s="45" t="s">
        <v>67</v>
      </c>
      <c r="AM4025" s="160" t="str">
        <f>MONTH(B4025)&amp;"/"&amp;YEAR(B4025)</f>
        <v>3/2026</v>
      </c>
      <c r="AN4025" s="45">
        <f>WEEKNUM(B4025)-WEEKNUM(EOMONTH(B4025,-1)+1)+1</f>
        <v>4</v>
      </c>
      <c r="AO4025" s="45" t="str">
        <f>MONTH(R4025)&amp;"/"&amp;YEAR(R4025)</f>
        <v>1/1900</v>
      </c>
      <c r="AP4025" s="45" t="e">
        <f>WEEKNUM(R4025)-WEEKNUM(EOMONTH(R4025,-1)+1)+1</f>
        <v>#NUM!</v>
      </c>
      <c r="AQ4025" s="45">
        <f>IF(AU4025="S",IF(Q4025="1. Aceitou o programa",R4025-B4025,0),0)</f>
        <v>0</v>
      </c>
      <c r="AR4025" s="45">
        <f>IF(AU4025="S",IF(AND(S4025&lt;&gt;"",R4025&lt;&gt;""),S4025-R4025,0),0)</f>
        <v>0</v>
      </c>
      <c r="AS4025" s="45">
        <f>IF(AU4025="S",IF(Q4025="1. Aceitou o programa",IF(OR(X4025="Não se Aplica",X4025=""),IF(OR(W4025="Não se Aplica",W4025=""),0,W4025-V4025),AVERAGE(X4025-W4025,W4025-V4025)),0),0)</f>
        <v>0</v>
      </c>
      <c r="AT4025" s="45">
        <f>IF(AU4025="S",IF(AND(Q4025="1. Aceitou o programa",AB4025="Realizada"),IFERROR(IF(AA4025="",0,AA4025-R4025),0),0),0)</f>
        <v>0</v>
      </c>
      <c r="AU4025" s="45" t="str">
        <f>_xlfn.XLOOKUP(U4025,'Lista Suspensa'!$AA$20:$AA$23,'Lista Suspensa'!$AB$20:$AB$23,"N/A")</f>
        <v>S</v>
      </c>
    </row>
    <row r="4026" spans="1:47" ht="12" customHeight="1" x14ac:dyDescent="0.3">
      <c r="A4026" s="87" t="s">
        <v>47</v>
      </c>
      <c r="B4026" s="88">
        <v>46104</v>
      </c>
      <c r="C4026" s="89" t="s">
        <v>48</v>
      </c>
      <c r="D4026" s="89" t="s">
        <v>49</v>
      </c>
      <c r="E4026" s="189">
        <v>94453403</v>
      </c>
      <c r="F4026" s="197" t="s">
        <v>9819</v>
      </c>
      <c r="G4026" s="90">
        <v>27433343806</v>
      </c>
      <c r="H4026" s="91">
        <v>28580</v>
      </c>
      <c r="I4026" s="89"/>
      <c r="J4026" s="89" t="s">
        <v>51</v>
      </c>
      <c r="K4026" s="89" t="s">
        <v>52</v>
      </c>
      <c r="L4026" s="89" t="s">
        <v>53</v>
      </c>
      <c r="M4026" s="89" t="s">
        <v>988</v>
      </c>
      <c r="N4026" s="89" t="s">
        <v>137</v>
      </c>
      <c r="O4026" s="92" t="s">
        <v>9820</v>
      </c>
      <c r="P4026" s="93" t="s">
        <v>57</v>
      </c>
      <c r="Q4026" s="110" t="s">
        <v>5322</v>
      </c>
      <c r="R4026" s="94"/>
      <c r="S4026" s="95">
        <v>46168</v>
      </c>
      <c r="T4026" s="95" t="s">
        <v>5203</v>
      </c>
      <c r="U4026" s="95" t="s">
        <v>1125</v>
      </c>
      <c r="V4026" s="91">
        <v>46157</v>
      </c>
      <c r="W4026" s="91">
        <v>46164</v>
      </c>
      <c r="X4026" s="91">
        <v>46168</v>
      </c>
      <c r="Y4026" s="96"/>
      <c r="Z4026" s="89"/>
      <c r="AA4026" s="95"/>
      <c r="AB4026" s="89"/>
      <c r="AC4026" s="109"/>
      <c r="AD4026" s="89"/>
      <c r="AE4026" s="89"/>
      <c r="AF4026" s="191"/>
      <c r="AG4026" s="194"/>
      <c r="AH4026" s="193"/>
      <c r="AI4026" s="97"/>
      <c r="AJ4026" s="97"/>
      <c r="AK4026" s="97"/>
      <c r="AL4026" s="45" t="s">
        <v>67</v>
      </c>
      <c r="AM4026" s="160" t="str">
        <f>MONTH(B4026)&amp;"/"&amp;YEAR(B4026)</f>
        <v>3/2026</v>
      </c>
      <c r="AN4026" s="45">
        <f>WEEKNUM(B4026)-WEEKNUM(EOMONTH(B4026,-1)+1)+1</f>
        <v>4</v>
      </c>
      <c r="AO4026" s="45" t="str">
        <f>MONTH(R4026)&amp;"/"&amp;YEAR(R4026)</f>
        <v>1/1900</v>
      </c>
      <c r="AP4026" s="45" t="e">
        <f>WEEKNUM(R4026)-WEEKNUM(EOMONTH(R4026,-1)+1)+1</f>
        <v>#NUM!</v>
      </c>
      <c r="AQ4026" s="45">
        <f>IF(AU4026="S",IF(Q4026="1. Aceitou o programa",R4026-B4026,0),0)</f>
        <v>0</v>
      </c>
      <c r="AR4026" s="45">
        <f>IF(AU4026="S",IF(AND(S4026&lt;&gt;"",R4026&lt;&gt;""),S4026-R4026,0),0)</f>
        <v>0</v>
      </c>
      <c r="AS4026" s="45">
        <f>IF(AU4026="S",IF(Q4026="1. Aceitou o programa",IF(OR(X4026="Não se Aplica",X4026=""),IF(OR(W4026="Não se Aplica",W4026=""),0,W4026-V4026),AVERAGE(X4026-W4026,W4026-V4026)),0),0)</f>
        <v>0</v>
      </c>
      <c r="AT4026" s="45">
        <f>IF(AU4026="S",IF(AND(Q4026="1. Aceitou o programa",AB4026="Realizada"),IFERROR(IF(AA4026="",0,AA4026-R4026),0),0),0)</f>
        <v>0</v>
      </c>
      <c r="AU4026" s="45" t="str">
        <f>_xlfn.XLOOKUP(U4026,'Lista Suspensa'!$AA$20:$AA$23,'Lista Suspensa'!$AB$20:$AB$23,"N/A")</f>
        <v>S</v>
      </c>
    </row>
    <row r="4027" spans="1:47" ht="12" customHeight="1" x14ac:dyDescent="0.3">
      <c r="A4027" s="87" t="s">
        <v>47</v>
      </c>
      <c r="B4027" s="88">
        <v>46104</v>
      </c>
      <c r="C4027" s="89" t="s">
        <v>48</v>
      </c>
      <c r="D4027" s="89" t="s">
        <v>49</v>
      </c>
      <c r="E4027" s="189">
        <v>94480170</v>
      </c>
      <c r="F4027" s="197" t="s">
        <v>9821</v>
      </c>
      <c r="G4027" s="90">
        <v>9199164817</v>
      </c>
      <c r="H4027" s="91">
        <v>24775</v>
      </c>
      <c r="I4027" s="89"/>
      <c r="J4027" s="89" t="s">
        <v>51</v>
      </c>
      <c r="K4027" s="89" t="s">
        <v>52</v>
      </c>
      <c r="L4027" s="89" t="s">
        <v>85</v>
      </c>
      <c r="M4027" s="89" t="s">
        <v>9822</v>
      </c>
      <c r="N4027" s="89" t="s">
        <v>150</v>
      </c>
      <c r="O4027" s="92" t="s">
        <v>9823</v>
      </c>
      <c r="P4027" s="93" t="s">
        <v>57</v>
      </c>
      <c r="Q4027" s="110" t="s">
        <v>5322</v>
      </c>
      <c r="R4027" s="94"/>
      <c r="S4027" s="95">
        <v>46168</v>
      </c>
      <c r="T4027" s="95" t="s">
        <v>5203</v>
      </c>
      <c r="U4027" s="95" t="s">
        <v>1125</v>
      </c>
      <c r="V4027" s="91">
        <v>46157</v>
      </c>
      <c r="W4027" s="91">
        <v>46164</v>
      </c>
      <c r="X4027" s="91">
        <v>46168</v>
      </c>
      <c r="Y4027" s="96"/>
      <c r="Z4027" s="89"/>
      <c r="AA4027" s="95"/>
      <c r="AB4027" s="89"/>
      <c r="AC4027" s="109"/>
      <c r="AD4027" s="89"/>
      <c r="AE4027" s="89"/>
      <c r="AF4027" s="191"/>
      <c r="AG4027" s="194"/>
      <c r="AH4027" s="193"/>
      <c r="AI4027" s="97"/>
      <c r="AJ4027" s="97"/>
      <c r="AK4027" s="97"/>
      <c r="AL4027" s="45" t="s">
        <v>67</v>
      </c>
      <c r="AM4027" s="160" t="str">
        <f>MONTH(B4027)&amp;"/"&amp;YEAR(B4027)</f>
        <v>3/2026</v>
      </c>
      <c r="AN4027" s="45">
        <f>WEEKNUM(B4027)-WEEKNUM(EOMONTH(B4027,-1)+1)+1</f>
        <v>4</v>
      </c>
      <c r="AO4027" s="45" t="str">
        <f>MONTH(R4027)&amp;"/"&amp;YEAR(R4027)</f>
        <v>1/1900</v>
      </c>
      <c r="AP4027" s="45" t="e">
        <f>WEEKNUM(R4027)-WEEKNUM(EOMONTH(R4027,-1)+1)+1</f>
        <v>#NUM!</v>
      </c>
      <c r="AQ4027" s="45">
        <f>IF(AU4027="S",IF(Q4027="1. Aceitou o programa",R4027-B4027,0),0)</f>
        <v>0</v>
      </c>
      <c r="AR4027" s="45">
        <f>IF(AU4027="S",IF(AND(S4027&lt;&gt;"",R4027&lt;&gt;""),S4027-R4027,0),0)</f>
        <v>0</v>
      </c>
      <c r="AS4027" s="45">
        <f>IF(AU4027="S",IF(Q4027="1. Aceitou o programa",IF(OR(X4027="Não se Aplica",X4027=""),IF(OR(W4027="Não se Aplica",W4027=""),0,W4027-V4027),AVERAGE(X4027-W4027,W4027-V4027)),0),0)</f>
        <v>0</v>
      </c>
      <c r="AT4027" s="45">
        <f>IF(AU4027="S",IF(AND(Q4027="1. Aceitou o programa",AB4027="Realizada"),IFERROR(IF(AA4027="",0,AA4027-R4027),0),0),0)</f>
        <v>0</v>
      </c>
      <c r="AU4027" s="45" t="str">
        <f>_xlfn.XLOOKUP(U4027,'Lista Suspensa'!$AA$20:$AA$23,'Lista Suspensa'!$AB$20:$AB$23,"N/A")</f>
        <v>S</v>
      </c>
    </row>
    <row r="4028" spans="1:47" ht="12" customHeight="1" x14ac:dyDescent="0.3">
      <c r="A4028" s="87" t="s">
        <v>47</v>
      </c>
      <c r="B4028" s="88">
        <v>46104</v>
      </c>
      <c r="C4028" s="89" t="s">
        <v>48</v>
      </c>
      <c r="D4028" s="89" t="s">
        <v>49</v>
      </c>
      <c r="E4028" s="189">
        <v>94494875</v>
      </c>
      <c r="F4028" s="197" t="s">
        <v>9824</v>
      </c>
      <c r="G4028" s="90">
        <v>1042179522</v>
      </c>
      <c r="H4028" s="91">
        <v>30126</v>
      </c>
      <c r="I4028" s="89"/>
      <c r="J4028" s="89" t="s">
        <v>84</v>
      </c>
      <c r="K4028" s="89" t="s">
        <v>52</v>
      </c>
      <c r="L4028" s="89" t="s">
        <v>85</v>
      </c>
      <c r="M4028" s="89" t="s">
        <v>1410</v>
      </c>
      <c r="N4028" s="89" t="s">
        <v>150</v>
      </c>
      <c r="O4028" s="92" t="s">
        <v>9825</v>
      </c>
      <c r="P4028" s="93" t="s">
        <v>57</v>
      </c>
      <c r="Q4028" s="110" t="s">
        <v>5322</v>
      </c>
      <c r="R4028" s="94"/>
      <c r="S4028" s="95">
        <v>46168</v>
      </c>
      <c r="T4028" s="95" t="s">
        <v>5203</v>
      </c>
      <c r="U4028" s="95" t="s">
        <v>1125</v>
      </c>
      <c r="V4028" s="91">
        <v>46157</v>
      </c>
      <c r="W4028" s="91">
        <v>46164</v>
      </c>
      <c r="X4028" s="91">
        <v>46168</v>
      </c>
      <c r="Y4028" s="96"/>
      <c r="Z4028" s="89"/>
      <c r="AA4028" s="95"/>
      <c r="AB4028" s="89"/>
      <c r="AC4028" s="109"/>
      <c r="AD4028" s="89"/>
      <c r="AE4028" s="89"/>
      <c r="AF4028" s="191"/>
      <c r="AG4028" s="194"/>
      <c r="AH4028" s="193"/>
      <c r="AI4028" s="97"/>
      <c r="AJ4028" s="97"/>
      <c r="AK4028" s="97"/>
      <c r="AL4028" s="45" t="s">
        <v>67</v>
      </c>
      <c r="AM4028" s="160" t="str">
        <f>MONTH(B4028)&amp;"/"&amp;YEAR(B4028)</f>
        <v>3/2026</v>
      </c>
      <c r="AN4028" s="45">
        <f>WEEKNUM(B4028)-WEEKNUM(EOMONTH(B4028,-1)+1)+1</f>
        <v>4</v>
      </c>
      <c r="AO4028" s="45" t="str">
        <f>MONTH(R4028)&amp;"/"&amp;YEAR(R4028)</f>
        <v>1/1900</v>
      </c>
      <c r="AP4028" s="45" t="e">
        <f>WEEKNUM(R4028)-WEEKNUM(EOMONTH(R4028,-1)+1)+1</f>
        <v>#NUM!</v>
      </c>
      <c r="AQ4028" s="45">
        <f>IF(AU4028="S",IF(Q4028="1. Aceitou o programa",R4028-B4028,0),0)</f>
        <v>0</v>
      </c>
      <c r="AR4028" s="45">
        <f>IF(AU4028="S",IF(AND(S4028&lt;&gt;"",R4028&lt;&gt;""),S4028-R4028,0),0)</f>
        <v>0</v>
      </c>
      <c r="AS4028" s="45">
        <f>IF(AU4028="S",IF(Q4028="1. Aceitou o programa",IF(OR(X4028="Não se Aplica",X4028=""),IF(OR(W4028="Não se Aplica",W4028=""),0,W4028-V4028),AVERAGE(X4028-W4028,W4028-V4028)),0),0)</f>
        <v>0</v>
      </c>
      <c r="AT4028" s="45">
        <f>IF(AU4028="S",IF(AND(Q4028="1. Aceitou o programa",AB4028="Realizada"),IFERROR(IF(AA4028="",0,AA4028-R4028),0),0),0)</f>
        <v>0</v>
      </c>
      <c r="AU4028" s="45" t="str">
        <f>_xlfn.XLOOKUP(U4028,'Lista Suspensa'!$AA$20:$AA$23,'Lista Suspensa'!$AB$20:$AB$23,"N/A")</f>
        <v>S</v>
      </c>
    </row>
    <row r="4029" spans="1:47" ht="12" customHeight="1" x14ac:dyDescent="0.3">
      <c r="A4029" s="87" t="s">
        <v>47</v>
      </c>
      <c r="B4029" s="88">
        <v>46104</v>
      </c>
      <c r="C4029" s="89" t="s">
        <v>48</v>
      </c>
      <c r="D4029" s="89" t="s">
        <v>49</v>
      </c>
      <c r="E4029" s="189">
        <v>94496657</v>
      </c>
      <c r="F4029" s="197" t="s">
        <v>9826</v>
      </c>
      <c r="G4029" s="90">
        <v>29249301898</v>
      </c>
      <c r="H4029" s="91">
        <v>29719</v>
      </c>
      <c r="I4029" s="89"/>
      <c r="J4029" s="89" t="s">
        <v>51</v>
      </c>
      <c r="K4029" s="89" t="s">
        <v>52</v>
      </c>
      <c r="L4029" s="89" t="s">
        <v>85</v>
      </c>
      <c r="M4029" s="89" t="s">
        <v>1083</v>
      </c>
      <c r="N4029" s="89" t="s">
        <v>137</v>
      </c>
      <c r="O4029" s="92" t="s">
        <v>9827</v>
      </c>
      <c r="P4029" s="93" t="s">
        <v>57</v>
      </c>
      <c r="Q4029" s="110" t="s">
        <v>5322</v>
      </c>
      <c r="R4029" s="94"/>
      <c r="S4029" s="95">
        <v>46168</v>
      </c>
      <c r="T4029" s="95" t="s">
        <v>5203</v>
      </c>
      <c r="U4029" s="95" t="s">
        <v>1125</v>
      </c>
      <c r="V4029" s="91">
        <v>46157</v>
      </c>
      <c r="W4029" s="91">
        <v>46164</v>
      </c>
      <c r="X4029" s="91">
        <v>46168</v>
      </c>
      <c r="Y4029" s="96"/>
      <c r="Z4029" s="89"/>
      <c r="AA4029" s="95"/>
      <c r="AB4029" s="89"/>
      <c r="AC4029" s="109"/>
      <c r="AD4029" s="89"/>
      <c r="AE4029" s="89"/>
      <c r="AF4029" s="191"/>
      <c r="AG4029" s="194"/>
      <c r="AH4029" s="193"/>
      <c r="AI4029" s="97"/>
      <c r="AJ4029" s="97"/>
      <c r="AK4029" s="97"/>
      <c r="AL4029" s="45" t="s">
        <v>67</v>
      </c>
      <c r="AM4029" s="160" t="str">
        <f>MONTH(B4029)&amp;"/"&amp;YEAR(B4029)</f>
        <v>3/2026</v>
      </c>
      <c r="AN4029" s="45">
        <f>WEEKNUM(B4029)-WEEKNUM(EOMONTH(B4029,-1)+1)+1</f>
        <v>4</v>
      </c>
      <c r="AO4029" s="45" t="str">
        <f>MONTH(R4029)&amp;"/"&amp;YEAR(R4029)</f>
        <v>1/1900</v>
      </c>
      <c r="AP4029" s="45" t="e">
        <f>WEEKNUM(R4029)-WEEKNUM(EOMONTH(R4029,-1)+1)+1</f>
        <v>#NUM!</v>
      </c>
      <c r="AQ4029" s="45">
        <f>IF(AU4029="S",IF(Q4029="1. Aceitou o programa",R4029-B4029,0),0)</f>
        <v>0</v>
      </c>
      <c r="AR4029" s="45">
        <f>IF(AU4029="S",IF(AND(S4029&lt;&gt;"",R4029&lt;&gt;""),S4029-R4029,0),0)</f>
        <v>0</v>
      </c>
      <c r="AS4029" s="45">
        <f>IF(AU4029="S",IF(Q4029="1. Aceitou o programa",IF(OR(X4029="Não se Aplica",X4029=""),IF(OR(W4029="Não se Aplica",W4029=""),0,W4029-V4029),AVERAGE(X4029-W4029,W4029-V4029)),0),0)</f>
        <v>0</v>
      </c>
      <c r="AT4029" s="45">
        <f>IF(AU4029="S",IF(AND(Q4029="1. Aceitou o programa",AB4029="Realizada"),IFERROR(IF(AA4029="",0,AA4029-R4029),0),0),0)</f>
        <v>0</v>
      </c>
      <c r="AU4029" s="45" t="str">
        <f>_xlfn.XLOOKUP(U4029,'Lista Suspensa'!$AA$20:$AA$23,'Lista Suspensa'!$AB$20:$AB$23,"N/A")</f>
        <v>S</v>
      </c>
    </row>
    <row r="4030" spans="1:47" ht="12" customHeight="1" x14ac:dyDescent="0.3">
      <c r="A4030" s="87" t="s">
        <v>47</v>
      </c>
      <c r="B4030" s="88">
        <v>46104</v>
      </c>
      <c r="C4030" s="89" t="s">
        <v>48</v>
      </c>
      <c r="D4030" s="89" t="s">
        <v>49</v>
      </c>
      <c r="E4030" s="189">
        <v>94503031</v>
      </c>
      <c r="F4030" s="197" t="s">
        <v>9828</v>
      </c>
      <c r="G4030" s="90">
        <v>30630908320</v>
      </c>
      <c r="H4030" s="91">
        <v>22883</v>
      </c>
      <c r="I4030" s="89"/>
      <c r="J4030" s="89" t="s">
        <v>51</v>
      </c>
      <c r="K4030" s="89" t="s">
        <v>52</v>
      </c>
      <c r="L4030" s="89" t="s">
        <v>85</v>
      </c>
      <c r="M4030" s="89" t="s">
        <v>1475</v>
      </c>
      <c r="N4030" s="89" t="s">
        <v>197</v>
      </c>
      <c r="O4030" s="92" t="s">
        <v>9829</v>
      </c>
      <c r="P4030" s="93" t="s">
        <v>57</v>
      </c>
      <c r="Q4030" s="110" t="s">
        <v>5322</v>
      </c>
      <c r="R4030" s="94"/>
      <c r="S4030" s="95">
        <v>46168</v>
      </c>
      <c r="T4030" s="95" t="s">
        <v>5203</v>
      </c>
      <c r="U4030" s="95" t="s">
        <v>1125</v>
      </c>
      <c r="V4030" s="91">
        <v>46157</v>
      </c>
      <c r="W4030" s="91">
        <v>46164</v>
      </c>
      <c r="X4030" s="91">
        <v>46168</v>
      </c>
      <c r="Y4030" s="96"/>
      <c r="Z4030" s="89"/>
      <c r="AA4030" s="95"/>
      <c r="AB4030" s="89"/>
      <c r="AC4030" s="109"/>
      <c r="AD4030" s="89"/>
      <c r="AE4030" s="89"/>
      <c r="AF4030" s="191"/>
      <c r="AG4030" s="194"/>
      <c r="AH4030" s="193"/>
      <c r="AI4030" s="97"/>
      <c r="AJ4030" s="97"/>
      <c r="AK4030" s="97"/>
      <c r="AL4030" s="45" t="s">
        <v>67</v>
      </c>
      <c r="AM4030" s="160" t="str">
        <f>MONTH(B4030)&amp;"/"&amp;YEAR(B4030)</f>
        <v>3/2026</v>
      </c>
      <c r="AN4030" s="45">
        <f>WEEKNUM(B4030)-WEEKNUM(EOMONTH(B4030,-1)+1)+1</f>
        <v>4</v>
      </c>
      <c r="AO4030" s="45" t="str">
        <f>MONTH(R4030)&amp;"/"&amp;YEAR(R4030)</f>
        <v>1/1900</v>
      </c>
      <c r="AP4030" s="45" t="e">
        <f>WEEKNUM(R4030)-WEEKNUM(EOMONTH(R4030,-1)+1)+1</f>
        <v>#NUM!</v>
      </c>
      <c r="AQ4030" s="45">
        <f>IF(AU4030="S",IF(Q4030="1. Aceitou o programa",R4030-B4030,0),0)</f>
        <v>0</v>
      </c>
      <c r="AR4030" s="45">
        <f>IF(AU4030="S",IF(AND(S4030&lt;&gt;"",R4030&lt;&gt;""),S4030-R4030,0),0)</f>
        <v>0</v>
      </c>
      <c r="AS4030" s="45">
        <f>IF(AU4030="S",IF(Q4030="1. Aceitou o programa",IF(OR(X4030="Não se Aplica",X4030=""),IF(OR(W4030="Não se Aplica",W4030=""),0,W4030-V4030),AVERAGE(X4030-W4030,W4030-V4030)),0),0)</f>
        <v>0</v>
      </c>
      <c r="AT4030" s="45">
        <f>IF(AU4030="S",IF(AND(Q4030="1. Aceitou o programa",AB4030="Realizada"),IFERROR(IF(AA4030="",0,AA4030-R4030),0),0),0)</f>
        <v>0</v>
      </c>
      <c r="AU4030" s="45" t="str">
        <f>_xlfn.XLOOKUP(U4030,'Lista Suspensa'!$AA$20:$AA$23,'Lista Suspensa'!$AB$20:$AB$23,"N/A")</f>
        <v>S</v>
      </c>
    </row>
    <row r="4031" spans="1:47" ht="12" customHeight="1" x14ac:dyDescent="0.3">
      <c r="A4031" s="87" t="s">
        <v>47</v>
      </c>
      <c r="B4031" s="88">
        <v>46104</v>
      </c>
      <c r="C4031" s="89" t="s">
        <v>48</v>
      </c>
      <c r="D4031" s="89" t="s">
        <v>49</v>
      </c>
      <c r="E4031" s="189">
        <v>94513731</v>
      </c>
      <c r="F4031" s="197" t="s">
        <v>9830</v>
      </c>
      <c r="G4031" s="90">
        <v>14840771723</v>
      </c>
      <c r="H4031" s="91">
        <v>36266</v>
      </c>
      <c r="I4031" s="89"/>
      <c r="J4031" s="89" t="s">
        <v>84</v>
      </c>
      <c r="K4031" s="89" t="s">
        <v>52</v>
      </c>
      <c r="L4031" s="89" t="s">
        <v>85</v>
      </c>
      <c r="M4031" s="89" t="s">
        <v>513</v>
      </c>
      <c r="N4031" s="89" t="s">
        <v>176</v>
      </c>
      <c r="O4031" s="92" t="s">
        <v>9831</v>
      </c>
      <c r="P4031" s="93" t="s">
        <v>57</v>
      </c>
      <c r="Q4031" s="110" t="s">
        <v>5322</v>
      </c>
      <c r="R4031" s="94"/>
      <c r="S4031" s="95">
        <v>46168</v>
      </c>
      <c r="T4031" s="95" t="s">
        <v>5203</v>
      </c>
      <c r="U4031" s="95" t="s">
        <v>1125</v>
      </c>
      <c r="V4031" s="91">
        <v>46157</v>
      </c>
      <c r="W4031" s="91">
        <v>46164</v>
      </c>
      <c r="X4031" s="91">
        <v>46168</v>
      </c>
      <c r="Y4031" s="96"/>
      <c r="Z4031" s="89"/>
      <c r="AA4031" s="95"/>
      <c r="AB4031" s="89"/>
      <c r="AC4031" s="109"/>
      <c r="AD4031" s="89"/>
      <c r="AE4031" s="89"/>
      <c r="AF4031" s="191"/>
      <c r="AG4031" s="194"/>
      <c r="AH4031" s="193"/>
      <c r="AI4031" s="97"/>
      <c r="AJ4031" s="97"/>
      <c r="AK4031" s="97"/>
      <c r="AL4031" s="45" t="s">
        <v>67</v>
      </c>
      <c r="AM4031" s="160" t="str">
        <f>MONTH(B4031)&amp;"/"&amp;YEAR(B4031)</f>
        <v>3/2026</v>
      </c>
      <c r="AN4031" s="45">
        <f>WEEKNUM(B4031)-WEEKNUM(EOMONTH(B4031,-1)+1)+1</f>
        <v>4</v>
      </c>
      <c r="AO4031" s="45" t="str">
        <f>MONTH(R4031)&amp;"/"&amp;YEAR(R4031)</f>
        <v>1/1900</v>
      </c>
      <c r="AP4031" s="45" t="e">
        <f>WEEKNUM(R4031)-WEEKNUM(EOMONTH(R4031,-1)+1)+1</f>
        <v>#NUM!</v>
      </c>
      <c r="AQ4031" s="45">
        <f>IF(AU4031="S",IF(Q4031="1. Aceitou o programa",R4031-B4031,0),0)</f>
        <v>0</v>
      </c>
      <c r="AR4031" s="45">
        <f>IF(AU4031="S",IF(AND(S4031&lt;&gt;"",R4031&lt;&gt;""),S4031-R4031,0),0)</f>
        <v>0</v>
      </c>
      <c r="AS4031" s="45">
        <f>IF(AU4031="S",IF(Q4031="1. Aceitou o programa",IF(OR(X4031="Não se Aplica",X4031=""),IF(OR(W4031="Não se Aplica",W4031=""),0,W4031-V4031),AVERAGE(X4031-W4031,W4031-V4031)),0),0)</f>
        <v>0</v>
      </c>
      <c r="AT4031" s="45">
        <f>IF(AU4031="S",IF(AND(Q4031="1. Aceitou o programa",AB4031="Realizada"),IFERROR(IF(AA4031="",0,AA4031-R4031),0),0),0)</f>
        <v>0</v>
      </c>
      <c r="AU4031" s="45" t="str">
        <f>_xlfn.XLOOKUP(U4031,'Lista Suspensa'!$AA$20:$AA$23,'Lista Suspensa'!$AB$20:$AB$23,"N/A")</f>
        <v>S</v>
      </c>
    </row>
    <row r="4032" spans="1:47" ht="12" customHeight="1" x14ac:dyDescent="0.3">
      <c r="A4032" s="87" t="s">
        <v>47</v>
      </c>
      <c r="B4032" s="88">
        <v>46104</v>
      </c>
      <c r="C4032" s="89" t="s">
        <v>48</v>
      </c>
      <c r="D4032" s="89" t="s">
        <v>49</v>
      </c>
      <c r="E4032" s="189">
        <v>94526527</v>
      </c>
      <c r="F4032" s="197" t="s">
        <v>9832</v>
      </c>
      <c r="G4032" s="90">
        <v>17627634865</v>
      </c>
      <c r="H4032" s="91">
        <v>25812</v>
      </c>
      <c r="I4032" s="89"/>
      <c r="J4032" s="89" t="s">
        <v>51</v>
      </c>
      <c r="K4032" s="89" t="s">
        <v>52</v>
      </c>
      <c r="L4032" s="89" t="s">
        <v>85</v>
      </c>
      <c r="M4032" s="89" t="s">
        <v>564</v>
      </c>
      <c r="N4032" s="89" t="s">
        <v>150</v>
      </c>
      <c r="O4032" s="92" t="s">
        <v>9833</v>
      </c>
      <c r="P4032" s="93" t="s">
        <v>57</v>
      </c>
      <c r="Q4032" s="110" t="s">
        <v>5322</v>
      </c>
      <c r="R4032" s="94"/>
      <c r="S4032" s="95">
        <v>46168</v>
      </c>
      <c r="T4032" s="95" t="s">
        <v>5203</v>
      </c>
      <c r="U4032" s="95" t="s">
        <v>1125</v>
      </c>
      <c r="V4032" s="91">
        <v>46157</v>
      </c>
      <c r="W4032" s="91">
        <v>46164</v>
      </c>
      <c r="X4032" s="91">
        <v>46168</v>
      </c>
      <c r="Y4032" s="96"/>
      <c r="Z4032" s="89"/>
      <c r="AA4032" s="95"/>
      <c r="AB4032" s="89"/>
      <c r="AC4032" s="109"/>
      <c r="AD4032" s="89"/>
      <c r="AE4032" s="89"/>
      <c r="AF4032" s="191"/>
      <c r="AG4032" s="194"/>
      <c r="AH4032" s="193"/>
      <c r="AI4032" s="97"/>
      <c r="AJ4032" s="97"/>
      <c r="AK4032" s="97"/>
      <c r="AL4032" s="45" t="s">
        <v>67</v>
      </c>
      <c r="AM4032" s="160" t="str">
        <f>MONTH(B4032)&amp;"/"&amp;YEAR(B4032)</f>
        <v>3/2026</v>
      </c>
      <c r="AN4032" s="45">
        <f>WEEKNUM(B4032)-WEEKNUM(EOMONTH(B4032,-1)+1)+1</f>
        <v>4</v>
      </c>
      <c r="AO4032" s="45" t="str">
        <f>MONTH(R4032)&amp;"/"&amp;YEAR(R4032)</f>
        <v>1/1900</v>
      </c>
      <c r="AP4032" s="45" t="e">
        <f>WEEKNUM(R4032)-WEEKNUM(EOMONTH(R4032,-1)+1)+1</f>
        <v>#NUM!</v>
      </c>
      <c r="AQ4032" s="45">
        <f>IF(AU4032="S",IF(Q4032="1. Aceitou o programa",R4032-B4032,0),0)</f>
        <v>0</v>
      </c>
      <c r="AR4032" s="45">
        <f>IF(AU4032="S",IF(AND(S4032&lt;&gt;"",R4032&lt;&gt;""),S4032-R4032,0),0)</f>
        <v>0</v>
      </c>
      <c r="AS4032" s="45">
        <f>IF(AU4032="S",IF(Q4032="1. Aceitou o programa",IF(OR(X4032="Não se Aplica",X4032=""),IF(OR(W4032="Não se Aplica",W4032=""),0,W4032-V4032),AVERAGE(X4032-W4032,W4032-V4032)),0),0)</f>
        <v>0</v>
      </c>
      <c r="AT4032" s="45">
        <f>IF(AU4032="S",IF(AND(Q4032="1. Aceitou o programa",AB4032="Realizada"),IFERROR(IF(AA4032="",0,AA4032-R4032),0),0),0)</f>
        <v>0</v>
      </c>
      <c r="AU4032" s="45" t="str">
        <f>_xlfn.XLOOKUP(U4032,'Lista Suspensa'!$AA$20:$AA$23,'Lista Suspensa'!$AB$20:$AB$23,"N/A")</f>
        <v>S</v>
      </c>
    </row>
    <row r="4033" spans="1:47" ht="12" customHeight="1" x14ac:dyDescent="0.3">
      <c r="A4033" s="87" t="s">
        <v>47</v>
      </c>
      <c r="B4033" s="88">
        <v>46104</v>
      </c>
      <c r="C4033" s="89" t="s">
        <v>48</v>
      </c>
      <c r="D4033" s="89" t="s">
        <v>49</v>
      </c>
      <c r="E4033" s="189">
        <v>94537531</v>
      </c>
      <c r="F4033" s="197" t="s">
        <v>9834</v>
      </c>
      <c r="G4033" s="90">
        <v>33114643892</v>
      </c>
      <c r="H4033" s="91">
        <v>30266</v>
      </c>
      <c r="I4033" s="89"/>
      <c r="J4033" s="89" t="s">
        <v>51</v>
      </c>
      <c r="K4033" s="89" t="s">
        <v>52</v>
      </c>
      <c r="L4033" s="89" t="s">
        <v>53</v>
      </c>
      <c r="M4033" s="89" t="s">
        <v>4545</v>
      </c>
      <c r="N4033" s="89" t="s">
        <v>137</v>
      </c>
      <c r="O4033" s="92" t="s">
        <v>9835</v>
      </c>
      <c r="P4033" s="93" t="s">
        <v>57</v>
      </c>
      <c r="Q4033" s="110" t="s">
        <v>5322</v>
      </c>
      <c r="R4033" s="94"/>
      <c r="S4033" s="95">
        <v>46168</v>
      </c>
      <c r="T4033" s="95" t="s">
        <v>5203</v>
      </c>
      <c r="U4033" s="95" t="s">
        <v>1125</v>
      </c>
      <c r="V4033" s="91">
        <v>46157</v>
      </c>
      <c r="W4033" s="91">
        <v>46164</v>
      </c>
      <c r="X4033" s="91">
        <v>46168</v>
      </c>
      <c r="Y4033" s="96"/>
      <c r="Z4033" s="89"/>
      <c r="AA4033" s="95"/>
      <c r="AB4033" s="89"/>
      <c r="AC4033" s="109"/>
      <c r="AD4033" s="89"/>
      <c r="AE4033" s="89"/>
      <c r="AF4033" s="191"/>
      <c r="AG4033" s="194"/>
      <c r="AH4033" s="193"/>
      <c r="AI4033" s="97"/>
      <c r="AJ4033" s="97"/>
      <c r="AK4033" s="97"/>
      <c r="AL4033" s="45" t="s">
        <v>67</v>
      </c>
      <c r="AM4033" s="160" t="str">
        <f>MONTH(B4033)&amp;"/"&amp;YEAR(B4033)</f>
        <v>3/2026</v>
      </c>
      <c r="AN4033" s="45">
        <f>WEEKNUM(B4033)-WEEKNUM(EOMONTH(B4033,-1)+1)+1</f>
        <v>4</v>
      </c>
      <c r="AO4033" s="45" t="str">
        <f>MONTH(R4033)&amp;"/"&amp;YEAR(R4033)</f>
        <v>1/1900</v>
      </c>
      <c r="AP4033" s="45" t="e">
        <f>WEEKNUM(R4033)-WEEKNUM(EOMONTH(R4033,-1)+1)+1</f>
        <v>#NUM!</v>
      </c>
      <c r="AQ4033" s="45">
        <f>IF(AU4033="S",IF(Q4033="1. Aceitou o programa",R4033-B4033,0),0)</f>
        <v>0</v>
      </c>
      <c r="AR4033" s="45">
        <f>IF(AU4033="S",IF(AND(S4033&lt;&gt;"",R4033&lt;&gt;""),S4033-R4033,0),0)</f>
        <v>0</v>
      </c>
      <c r="AS4033" s="45">
        <f>IF(AU4033="S",IF(Q4033="1. Aceitou o programa",IF(OR(X4033="Não se Aplica",X4033=""),IF(OR(W4033="Não se Aplica",W4033=""),0,W4033-V4033),AVERAGE(X4033-W4033,W4033-V4033)),0),0)</f>
        <v>0</v>
      </c>
      <c r="AT4033" s="45">
        <f>IF(AU4033="S",IF(AND(Q4033="1. Aceitou o programa",AB4033="Realizada"),IFERROR(IF(AA4033="",0,AA4033-R4033),0),0),0)</f>
        <v>0</v>
      </c>
      <c r="AU4033" s="45" t="str">
        <f>_xlfn.XLOOKUP(U4033,'Lista Suspensa'!$AA$20:$AA$23,'Lista Suspensa'!$AB$20:$AB$23,"N/A")</f>
        <v>S</v>
      </c>
    </row>
    <row r="4034" spans="1:47" ht="12" customHeight="1" x14ac:dyDescent="0.3">
      <c r="A4034" s="87" t="s">
        <v>47</v>
      </c>
      <c r="B4034" s="88">
        <v>46104</v>
      </c>
      <c r="C4034" s="89" t="s">
        <v>48</v>
      </c>
      <c r="D4034" s="89" t="s">
        <v>49</v>
      </c>
      <c r="E4034" s="189">
        <v>94553361</v>
      </c>
      <c r="F4034" s="197" t="s">
        <v>9836</v>
      </c>
      <c r="G4034" s="90">
        <v>13030395758</v>
      </c>
      <c r="H4034" s="91">
        <v>32952</v>
      </c>
      <c r="I4034" s="89"/>
      <c r="J4034" s="89" t="s">
        <v>51</v>
      </c>
      <c r="K4034" s="89" t="s">
        <v>76</v>
      </c>
      <c r="L4034" s="89" t="s">
        <v>303</v>
      </c>
      <c r="M4034" s="89" t="s">
        <v>334</v>
      </c>
      <c r="N4034" s="89" t="s">
        <v>331</v>
      </c>
      <c r="O4034" s="92" t="s">
        <v>9837</v>
      </c>
      <c r="P4034" s="93" t="s">
        <v>57</v>
      </c>
      <c r="Q4034" s="110" t="s">
        <v>5322</v>
      </c>
      <c r="R4034" s="94"/>
      <c r="S4034" s="95">
        <v>46168</v>
      </c>
      <c r="T4034" s="95" t="s">
        <v>5203</v>
      </c>
      <c r="U4034" s="95" t="s">
        <v>1125</v>
      </c>
      <c r="V4034" s="91">
        <v>46157</v>
      </c>
      <c r="W4034" s="91">
        <v>46164</v>
      </c>
      <c r="X4034" s="91">
        <v>46168</v>
      </c>
      <c r="Y4034" s="96"/>
      <c r="Z4034" s="89"/>
      <c r="AA4034" s="95"/>
      <c r="AB4034" s="89"/>
      <c r="AC4034" s="109"/>
      <c r="AD4034" s="89"/>
      <c r="AE4034" s="89"/>
      <c r="AF4034" s="191"/>
      <c r="AG4034" s="194"/>
      <c r="AH4034" s="193"/>
      <c r="AI4034" s="97"/>
      <c r="AJ4034" s="97"/>
      <c r="AK4034" s="97"/>
      <c r="AL4034" s="45" t="s">
        <v>67</v>
      </c>
      <c r="AM4034" s="160" t="str">
        <f>MONTH(B4034)&amp;"/"&amp;YEAR(B4034)</f>
        <v>3/2026</v>
      </c>
      <c r="AN4034" s="45">
        <f>WEEKNUM(B4034)-WEEKNUM(EOMONTH(B4034,-1)+1)+1</f>
        <v>4</v>
      </c>
      <c r="AO4034" s="45" t="str">
        <f>MONTH(R4034)&amp;"/"&amp;YEAR(R4034)</f>
        <v>1/1900</v>
      </c>
      <c r="AP4034" s="45" t="e">
        <f>WEEKNUM(R4034)-WEEKNUM(EOMONTH(R4034,-1)+1)+1</f>
        <v>#NUM!</v>
      </c>
      <c r="AQ4034" s="45">
        <f>IF(AU4034="S",IF(Q4034="1. Aceitou o programa",R4034-B4034,0),0)</f>
        <v>0</v>
      </c>
      <c r="AR4034" s="45">
        <f>IF(AU4034="S",IF(AND(S4034&lt;&gt;"",R4034&lt;&gt;""),S4034-R4034,0),0)</f>
        <v>0</v>
      </c>
      <c r="AS4034" s="45">
        <f>IF(AU4034="S",IF(Q4034="1. Aceitou o programa",IF(OR(X4034="Não se Aplica",X4034=""),IF(OR(W4034="Não se Aplica",W4034=""),0,W4034-V4034),AVERAGE(X4034-W4034,W4034-V4034)),0),0)</f>
        <v>0</v>
      </c>
      <c r="AT4034" s="45">
        <f>IF(AU4034="S",IF(AND(Q4034="1. Aceitou o programa",AB4034="Realizada"),IFERROR(IF(AA4034="",0,AA4034-R4034),0),0),0)</f>
        <v>0</v>
      </c>
      <c r="AU4034" s="45" t="str">
        <f>_xlfn.XLOOKUP(U4034,'Lista Suspensa'!$AA$20:$AA$23,'Lista Suspensa'!$AB$20:$AB$23,"N/A")</f>
        <v>S</v>
      </c>
    </row>
    <row r="4035" spans="1:47" ht="12" customHeight="1" x14ac:dyDescent="0.3">
      <c r="A4035" s="87" t="s">
        <v>47</v>
      </c>
      <c r="B4035" s="88">
        <v>46104</v>
      </c>
      <c r="C4035" s="89" t="s">
        <v>48</v>
      </c>
      <c r="D4035" s="89" t="s">
        <v>49</v>
      </c>
      <c r="E4035" s="189">
        <v>94571358</v>
      </c>
      <c r="F4035" s="197" t="s">
        <v>9838</v>
      </c>
      <c r="G4035" s="90">
        <v>9084505751</v>
      </c>
      <c r="H4035" s="91">
        <v>29535</v>
      </c>
      <c r="I4035" s="89"/>
      <c r="J4035" s="89" t="s">
        <v>84</v>
      </c>
      <c r="K4035" s="89" t="s">
        <v>76</v>
      </c>
      <c r="L4035" s="89" t="s">
        <v>95</v>
      </c>
      <c r="M4035" s="89" t="s">
        <v>4957</v>
      </c>
      <c r="N4035" s="89" t="s">
        <v>197</v>
      </c>
      <c r="O4035" s="92" t="s">
        <v>9839</v>
      </c>
      <c r="P4035" s="93" t="s">
        <v>57</v>
      </c>
      <c r="Q4035" s="110" t="s">
        <v>5322</v>
      </c>
      <c r="R4035" s="94"/>
      <c r="S4035" s="95">
        <v>46168</v>
      </c>
      <c r="T4035" s="95" t="s">
        <v>5203</v>
      </c>
      <c r="U4035" s="95" t="s">
        <v>1125</v>
      </c>
      <c r="V4035" s="91">
        <v>46157</v>
      </c>
      <c r="W4035" s="91">
        <v>46164</v>
      </c>
      <c r="X4035" s="91">
        <v>46168</v>
      </c>
      <c r="Y4035" s="96"/>
      <c r="Z4035" s="89"/>
      <c r="AA4035" s="95"/>
      <c r="AB4035" s="89"/>
      <c r="AC4035" s="109"/>
      <c r="AD4035" s="89"/>
      <c r="AE4035" s="89"/>
      <c r="AF4035" s="191"/>
      <c r="AG4035" s="194"/>
      <c r="AH4035" s="193"/>
      <c r="AI4035" s="97"/>
      <c r="AJ4035" s="97"/>
      <c r="AK4035" s="97"/>
      <c r="AL4035" s="45" t="s">
        <v>67</v>
      </c>
      <c r="AM4035" s="160" t="str">
        <f>MONTH(B4035)&amp;"/"&amp;YEAR(B4035)</f>
        <v>3/2026</v>
      </c>
      <c r="AN4035" s="45">
        <f>WEEKNUM(B4035)-WEEKNUM(EOMONTH(B4035,-1)+1)+1</f>
        <v>4</v>
      </c>
      <c r="AO4035" s="45" t="str">
        <f>MONTH(R4035)&amp;"/"&amp;YEAR(R4035)</f>
        <v>1/1900</v>
      </c>
      <c r="AP4035" s="45" t="e">
        <f>WEEKNUM(R4035)-WEEKNUM(EOMONTH(R4035,-1)+1)+1</f>
        <v>#NUM!</v>
      </c>
      <c r="AQ4035" s="45">
        <f>IF(AU4035="S",IF(Q4035="1. Aceitou o programa",R4035-B4035,0),0)</f>
        <v>0</v>
      </c>
      <c r="AR4035" s="45">
        <f>IF(AU4035="S",IF(AND(S4035&lt;&gt;"",R4035&lt;&gt;""),S4035-R4035,0),0)</f>
        <v>0</v>
      </c>
      <c r="AS4035" s="45">
        <f>IF(AU4035="S",IF(Q4035="1. Aceitou o programa",IF(OR(X4035="Não se Aplica",X4035=""),IF(OR(W4035="Não se Aplica",W4035=""),0,W4035-V4035),AVERAGE(X4035-W4035,W4035-V4035)),0),0)</f>
        <v>0</v>
      </c>
      <c r="AT4035" s="45">
        <f>IF(AU4035="S",IF(AND(Q4035="1. Aceitou o programa",AB4035="Realizada"),IFERROR(IF(AA4035="",0,AA4035-R4035),0),0),0)</f>
        <v>0</v>
      </c>
      <c r="AU4035" s="45" t="str">
        <f>_xlfn.XLOOKUP(U4035,'Lista Suspensa'!$AA$20:$AA$23,'Lista Suspensa'!$AB$20:$AB$23,"N/A")</f>
        <v>S</v>
      </c>
    </row>
    <row r="4036" spans="1:47" ht="12" customHeight="1" x14ac:dyDescent="0.3">
      <c r="A4036" s="87" t="s">
        <v>47</v>
      </c>
      <c r="B4036" s="88">
        <v>46104</v>
      </c>
      <c r="C4036" s="89" t="s">
        <v>48</v>
      </c>
      <c r="D4036" s="89" t="s">
        <v>49</v>
      </c>
      <c r="E4036" s="189">
        <v>94571681</v>
      </c>
      <c r="F4036" s="197" t="s">
        <v>9840</v>
      </c>
      <c r="G4036" s="90">
        <v>1660692725</v>
      </c>
      <c r="H4036" s="91">
        <v>26887</v>
      </c>
      <c r="I4036" s="89"/>
      <c r="J4036" s="89" t="s">
        <v>84</v>
      </c>
      <c r="K4036" s="89" t="s">
        <v>76</v>
      </c>
      <c r="L4036" s="89" t="s">
        <v>95</v>
      </c>
      <c r="M4036" s="89" t="s">
        <v>1313</v>
      </c>
      <c r="N4036" s="89" t="s">
        <v>197</v>
      </c>
      <c r="O4036" s="92" t="s">
        <v>9841</v>
      </c>
      <c r="P4036" s="93" t="s">
        <v>57</v>
      </c>
      <c r="Q4036" s="110" t="s">
        <v>5322</v>
      </c>
      <c r="R4036" s="94"/>
      <c r="S4036" s="95">
        <v>46168</v>
      </c>
      <c r="T4036" s="95" t="s">
        <v>5203</v>
      </c>
      <c r="U4036" s="95" t="s">
        <v>1125</v>
      </c>
      <c r="V4036" s="91">
        <v>46157</v>
      </c>
      <c r="W4036" s="91">
        <v>46164</v>
      </c>
      <c r="X4036" s="91">
        <v>46168</v>
      </c>
      <c r="Y4036" s="96"/>
      <c r="Z4036" s="89"/>
      <c r="AA4036" s="95"/>
      <c r="AB4036" s="89"/>
      <c r="AC4036" s="109"/>
      <c r="AD4036" s="89"/>
      <c r="AE4036" s="89"/>
      <c r="AF4036" s="191"/>
      <c r="AG4036" s="194"/>
      <c r="AH4036" s="193"/>
      <c r="AI4036" s="97"/>
      <c r="AJ4036" s="97"/>
      <c r="AK4036" s="97"/>
      <c r="AL4036" s="45" t="s">
        <v>67</v>
      </c>
      <c r="AM4036" s="160" t="str">
        <f>MONTH(B4036)&amp;"/"&amp;YEAR(B4036)</f>
        <v>3/2026</v>
      </c>
      <c r="AN4036" s="45">
        <f>WEEKNUM(B4036)-WEEKNUM(EOMONTH(B4036,-1)+1)+1</f>
        <v>4</v>
      </c>
      <c r="AO4036" s="45" t="str">
        <f>MONTH(R4036)&amp;"/"&amp;YEAR(R4036)</f>
        <v>1/1900</v>
      </c>
      <c r="AP4036" s="45" t="e">
        <f>WEEKNUM(R4036)-WEEKNUM(EOMONTH(R4036,-1)+1)+1</f>
        <v>#NUM!</v>
      </c>
      <c r="AQ4036" s="45">
        <f>IF(AU4036="S",IF(Q4036="1. Aceitou o programa",R4036-B4036,0),0)</f>
        <v>0</v>
      </c>
      <c r="AR4036" s="45">
        <f>IF(AU4036="S",IF(AND(S4036&lt;&gt;"",R4036&lt;&gt;""),S4036-R4036,0),0)</f>
        <v>0</v>
      </c>
      <c r="AS4036" s="45">
        <f>IF(AU4036="S",IF(Q4036="1. Aceitou o programa",IF(OR(X4036="Não se Aplica",X4036=""),IF(OR(W4036="Não se Aplica",W4036=""),0,W4036-V4036),AVERAGE(X4036-W4036,W4036-V4036)),0),0)</f>
        <v>0</v>
      </c>
      <c r="AT4036" s="45">
        <f>IF(AU4036="S",IF(AND(Q4036="1. Aceitou o programa",AB4036="Realizada"),IFERROR(IF(AA4036="",0,AA4036-R4036),0),0),0)</f>
        <v>0</v>
      </c>
      <c r="AU4036" s="45" t="str">
        <f>_xlfn.XLOOKUP(U4036,'Lista Suspensa'!$AA$20:$AA$23,'Lista Suspensa'!$AB$20:$AB$23,"N/A")</f>
        <v>S</v>
      </c>
    </row>
    <row r="4037" spans="1:47" ht="12" customHeight="1" x14ac:dyDescent="0.3">
      <c r="A4037" s="87" t="s">
        <v>47</v>
      </c>
      <c r="B4037" s="88">
        <v>46104</v>
      </c>
      <c r="C4037" s="89" t="s">
        <v>48</v>
      </c>
      <c r="D4037" s="89" t="s">
        <v>49</v>
      </c>
      <c r="E4037" s="189">
        <v>94572856</v>
      </c>
      <c r="F4037" s="197" t="s">
        <v>9842</v>
      </c>
      <c r="G4037" s="90">
        <v>8113373756</v>
      </c>
      <c r="H4037" s="91">
        <v>28882</v>
      </c>
      <c r="I4037" s="89"/>
      <c r="J4037" s="89" t="s">
        <v>84</v>
      </c>
      <c r="K4037" s="89" t="s">
        <v>76</v>
      </c>
      <c r="L4037" s="89" t="s">
        <v>95</v>
      </c>
      <c r="M4037" s="89" t="s">
        <v>1195</v>
      </c>
      <c r="N4037" s="89" t="s">
        <v>344</v>
      </c>
      <c r="O4037" s="92" t="s">
        <v>9843</v>
      </c>
      <c r="P4037" s="93" t="s">
        <v>57</v>
      </c>
      <c r="Q4037" s="110" t="s">
        <v>5322</v>
      </c>
      <c r="R4037" s="94"/>
      <c r="S4037" s="95">
        <v>46168</v>
      </c>
      <c r="T4037" s="95" t="s">
        <v>5203</v>
      </c>
      <c r="U4037" s="95" t="s">
        <v>1125</v>
      </c>
      <c r="V4037" s="91">
        <v>46157</v>
      </c>
      <c r="W4037" s="91">
        <v>46164</v>
      </c>
      <c r="X4037" s="91">
        <v>46168</v>
      </c>
      <c r="Y4037" s="96"/>
      <c r="Z4037" s="89"/>
      <c r="AA4037" s="95"/>
      <c r="AB4037" s="89"/>
      <c r="AC4037" s="109"/>
      <c r="AD4037" s="89"/>
      <c r="AE4037" s="89"/>
      <c r="AF4037" s="191"/>
      <c r="AG4037" s="194"/>
      <c r="AH4037" s="193"/>
      <c r="AI4037" s="97"/>
      <c r="AJ4037" s="97"/>
      <c r="AK4037" s="97"/>
      <c r="AL4037" s="45" t="s">
        <v>67</v>
      </c>
      <c r="AM4037" s="160" t="str">
        <f>MONTH(B4037)&amp;"/"&amp;YEAR(B4037)</f>
        <v>3/2026</v>
      </c>
      <c r="AN4037" s="45">
        <f>WEEKNUM(B4037)-WEEKNUM(EOMONTH(B4037,-1)+1)+1</f>
        <v>4</v>
      </c>
      <c r="AO4037" s="45" t="str">
        <f>MONTH(R4037)&amp;"/"&amp;YEAR(R4037)</f>
        <v>1/1900</v>
      </c>
      <c r="AP4037" s="45" t="e">
        <f>WEEKNUM(R4037)-WEEKNUM(EOMONTH(R4037,-1)+1)+1</f>
        <v>#NUM!</v>
      </c>
      <c r="AQ4037" s="45">
        <f>IF(AU4037="S",IF(Q4037="1. Aceitou o programa",R4037-B4037,0),0)</f>
        <v>0</v>
      </c>
      <c r="AR4037" s="45">
        <f>IF(AU4037="S",IF(AND(S4037&lt;&gt;"",R4037&lt;&gt;""),S4037-R4037,0),0)</f>
        <v>0</v>
      </c>
      <c r="AS4037" s="45">
        <f>IF(AU4037="S",IF(Q4037="1. Aceitou o programa",IF(OR(X4037="Não se Aplica",X4037=""),IF(OR(W4037="Não se Aplica",W4037=""),0,W4037-V4037),AVERAGE(X4037-W4037,W4037-V4037)),0),0)</f>
        <v>0</v>
      </c>
      <c r="AT4037" s="45">
        <f>IF(AU4037="S",IF(AND(Q4037="1. Aceitou o programa",AB4037="Realizada"),IFERROR(IF(AA4037="",0,AA4037-R4037),0),0),0)</f>
        <v>0</v>
      </c>
      <c r="AU4037" s="45" t="str">
        <f>_xlfn.XLOOKUP(U4037,'Lista Suspensa'!$AA$20:$AA$23,'Lista Suspensa'!$AB$20:$AB$23,"N/A")</f>
        <v>S</v>
      </c>
    </row>
    <row r="4038" spans="1:47" ht="12" customHeight="1" x14ac:dyDescent="0.3">
      <c r="A4038" s="87" t="s">
        <v>47</v>
      </c>
      <c r="B4038" s="88">
        <v>46104</v>
      </c>
      <c r="C4038" s="89" t="s">
        <v>48</v>
      </c>
      <c r="D4038" s="89" t="s">
        <v>49</v>
      </c>
      <c r="E4038" s="189">
        <v>94578597</v>
      </c>
      <c r="F4038" s="197" t="s">
        <v>9844</v>
      </c>
      <c r="G4038" s="90">
        <v>21878509861</v>
      </c>
      <c r="H4038" s="91">
        <v>29807</v>
      </c>
      <c r="I4038" s="89"/>
      <c r="J4038" s="89" t="s">
        <v>84</v>
      </c>
      <c r="K4038" s="89" t="s">
        <v>52</v>
      </c>
      <c r="L4038" s="89" t="s">
        <v>85</v>
      </c>
      <c r="M4038" s="89" t="s">
        <v>9845</v>
      </c>
      <c r="N4038" s="89" t="s">
        <v>137</v>
      </c>
      <c r="O4038" s="92" t="s">
        <v>9846</v>
      </c>
      <c r="P4038" s="93" t="s">
        <v>57</v>
      </c>
      <c r="Q4038" s="110" t="s">
        <v>5322</v>
      </c>
      <c r="R4038" s="94"/>
      <c r="S4038" s="95">
        <v>46168</v>
      </c>
      <c r="T4038" s="95" t="s">
        <v>5203</v>
      </c>
      <c r="U4038" s="95" t="s">
        <v>1125</v>
      </c>
      <c r="V4038" s="91">
        <v>46157</v>
      </c>
      <c r="W4038" s="91">
        <v>46164</v>
      </c>
      <c r="X4038" s="91">
        <v>46168</v>
      </c>
      <c r="Y4038" s="96"/>
      <c r="Z4038" s="89"/>
      <c r="AA4038" s="95"/>
      <c r="AB4038" s="89"/>
      <c r="AC4038" s="109"/>
      <c r="AD4038" s="89"/>
      <c r="AE4038" s="89"/>
      <c r="AF4038" s="191"/>
      <c r="AG4038" s="194"/>
      <c r="AH4038" s="193"/>
      <c r="AI4038" s="97"/>
      <c r="AJ4038" s="97"/>
      <c r="AK4038" s="97"/>
      <c r="AL4038" s="45" t="s">
        <v>67</v>
      </c>
      <c r="AM4038" s="160" t="str">
        <f>MONTH(B4038)&amp;"/"&amp;YEAR(B4038)</f>
        <v>3/2026</v>
      </c>
      <c r="AN4038" s="45">
        <f>WEEKNUM(B4038)-WEEKNUM(EOMONTH(B4038,-1)+1)+1</f>
        <v>4</v>
      </c>
      <c r="AO4038" s="45" t="str">
        <f>MONTH(R4038)&amp;"/"&amp;YEAR(R4038)</f>
        <v>1/1900</v>
      </c>
      <c r="AP4038" s="45" t="e">
        <f>WEEKNUM(R4038)-WEEKNUM(EOMONTH(R4038,-1)+1)+1</f>
        <v>#NUM!</v>
      </c>
      <c r="AQ4038" s="45">
        <f>IF(AU4038="S",IF(Q4038="1. Aceitou o programa",R4038-B4038,0),0)</f>
        <v>0</v>
      </c>
      <c r="AR4038" s="45">
        <f>IF(AU4038="S",IF(AND(S4038&lt;&gt;"",R4038&lt;&gt;""),S4038-R4038,0),0)</f>
        <v>0</v>
      </c>
      <c r="AS4038" s="45">
        <f>IF(AU4038="S",IF(Q4038="1. Aceitou o programa",IF(OR(X4038="Não se Aplica",X4038=""),IF(OR(W4038="Não se Aplica",W4038=""),0,W4038-V4038),AVERAGE(X4038-W4038,W4038-V4038)),0),0)</f>
        <v>0</v>
      </c>
      <c r="AT4038" s="45">
        <f>IF(AU4038="S",IF(AND(Q4038="1. Aceitou o programa",AB4038="Realizada"),IFERROR(IF(AA4038="",0,AA4038-R4038),0),0),0)</f>
        <v>0</v>
      </c>
      <c r="AU4038" s="45" t="str">
        <f>_xlfn.XLOOKUP(U4038,'Lista Suspensa'!$AA$20:$AA$23,'Lista Suspensa'!$AB$20:$AB$23,"N/A")</f>
        <v>S</v>
      </c>
    </row>
    <row r="4039" spans="1:47" ht="12" customHeight="1" x14ac:dyDescent="0.3">
      <c r="A4039" s="87" t="s">
        <v>47</v>
      </c>
      <c r="B4039" s="88">
        <v>46104</v>
      </c>
      <c r="C4039" s="89" t="s">
        <v>48</v>
      </c>
      <c r="D4039" s="89" t="s">
        <v>49</v>
      </c>
      <c r="E4039" s="189">
        <v>94583365</v>
      </c>
      <c r="F4039" s="197" t="s">
        <v>9847</v>
      </c>
      <c r="G4039" s="90">
        <v>852381476</v>
      </c>
      <c r="H4039" s="91">
        <v>28961</v>
      </c>
      <c r="I4039" s="89"/>
      <c r="J4039" s="89" t="s">
        <v>51</v>
      </c>
      <c r="K4039" s="89" t="s">
        <v>52</v>
      </c>
      <c r="L4039" s="89" t="s">
        <v>53</v>
      </c>
      <c r="M4039" s="89" t="s">
        <v>1367</v>
      </c>
      <c r="N4039" s="89" t="s">
        <v>137</v>
      </c>
      <c r="O4039" s="92" t="s">
        <v>9848</v>
      </c>
      <c r="P4039" s="93" t="s">
        <v>57</v>
      </c>
      <c r="Q4039" s="110" t="s">
        <v>5322</v>
      </c>
      <c r="R4039" s="94"/>
      <c r="S4039" s="95">
        <v>46168</v>
      </c>
      <c r="T4039" s="95" t="s">
        <v>5203</v>
      </c>
      <c r="U4039" s="95" t="s">
        <v>1125</v>
      </c>
      <c r="V4039" s="91">
        <v>46157</v>
      </c>
      <c r="W4039" s="91">
        <v>46164</v>
      </c>
      <c r="X4039" s="91">
        <v>46168</v>
      </c>
      <c r="Y4039" s="96"/>
      <c r="Z4039" s="89"/>
      <c r="AA4039" s="95"/>
      <c r="AB4039" s="89"/>
      <c r="AC4039" s="109"/>
      <c r="AD4039" s="89"/>
      <c r="AE4039" s="89"/>
      <c r="AF4039" s="191"/>
      <c r="AG4039" s="194"/>
      <c r="AH4039" s="193"/>
      <c r="AI4039" s="97"/>
      <c r="AJ4039" s="97"/>
      <c r="AK4039" s="97"/>
      <c r="AL4039" s="45" t="s">
        <v>67</v>
      </c>
      <c r="AM4039" s="160" t="str">
        <f>MONTH(B4039)&amp;"/"&amp;YEAR(B4039)</f>
        <v>3/2026</v>
      </c>
      <c r="AN4039" s="45">
        <f>WEEKNUM(B4039)-WEEKNUM(EOMONTH(B4039,-1)+1)+1</f>
        <v>4</v>
      </c>
      <c r="AO4039" s="45" t="str">
        <f>MONTH(R4039)&amp;"/"&amp;YEAR(R4039)</f>
        <v>1/1900</v>
      </c>
      <c r="AP4039" s="45" t="e">
        <f>WEEKNUM(R4039)-WEEKNUM(EOMONTH(R4039,-1)+1)+1</f>
        <v>#NUM!</v>
      </c>
      <c r="AQ4039" s="45">
        <f>IF(AU4039="S",IF(Q4039="1. Aceitou o programa",R4039-B4039,0),0)</f>
        <v>0</v>
      </c>
      <c r="AR4039" s="45">
        <f>IF(AU4039="S",IF(AND(S4039&lt;&gt;"",R4039&lt;&gt;""),S4039-R4039,0),0)</f>
        <v>0</v>
      </c>
      <c r="AS4039" s="45">
        <f>IF(AU4039="S",IF(Q4039="1. Aceitou o programa",IF(OR(X4039="Não se Aplica",X4039=""),IF(OR(W4039="Não se Aplica",W4039=""),0,W4039-V4039),AVERAGE(X4039-W4039,W4039-V4039)),0),0)</f>
        <v>0</v>
      </c>
      <c r="AT4039" s="45">
        <f>IF(AU4039="S",IF(AND(Q4039="1. Aceitou o programa",AB4039="Realizada"),IFERROR(IF(AA4039="",0,AA4039-R4039),0),0),0)</f>
        <v>0</v>
      </c>
      <c r="AU4039" s="45" t="str">
        <f>_xlfn.XLOOKUP(U4039,'Lista Suspensa'!$AA$20:$AA$23,'Lista Suspensa'!$AB$20:$AB$23,"N/A")</f>
        <v>S</v>
      </c>
    </row>
    <row r="4040" spans="1:47" ht="12" customHeight="1" x14ac:dyDescent="0.3">
      <c r="A4040" s="87" t="s">
        <v>47</v>
      </c>
      <c r="B4040" s="88">
        <v>46104</v>
      </c>
      <c r="C4040" s="89" t="s">
        <v>48</v>
      </c>
      <c r="D4040" s="89" t="s">
        <v>49</v>
      </c>
      <c r="E4040" s="189">
        <v>94645787</v>
      </c>
      <c r="F4040" s="197" t="s">
        <v>9849</v>
      </c>
      <c r="G4040" s="90">
        <v>56592647434</v>
      </c>
      <c r="H4040" s="91">
        <v>24728</v>
      </c>
      <c r="I4040" s="89"/>
      <c r="J4040" s="89" t="s">
        <v>84</v>
      </c>
      <c r="K4040" s="89" t="s">
        <v>52</v>
      </c>
      <c r="L4040" s="89" t="s">
        <v>85</v>
      </c>
      <c r="M4040" s="89" t="s">
        <v>3306</v>
      </c>
      <c r="N4040" s="89" t="s">
        <v>150</v>
      </c>
      <c r="O4040" s="92" t="s">
        <v>9850</v>
      </c>
      <c r="P4040" s="93" t="s">
        <v>57</v>
      </c>
      <c r="Q4040" s="110" t="s">
        <v>5322</v>
      </c>
      <c r="R4040" s="94"/>
      <c r="S4040" s="95">
        <v>46168</v>
      </c>
      <c r="T4040" s="95" t="s">
        <v>5203</v>
      </c>
      <c r="U4040" s="95" t="s">
        <v>1125</v>
      </c>
      <c r="V4040" s="91">
        <v>46157</v>
      </c>
      <c r="W4040" s="91">
        <v>46164</v>
      </c>
      <c r="X4040" s="91">
        <v>46168</v>
      </c>
      <c r="Y4040" s="96"/>
      <c r="Z4040" s="89"/>
      <c r="AA4040" s="95"/>
      <c r="AB4040" s="89"/>
      <c r="AC4040" s="109"/>
      <c r="AD4040" s="89"/>
      <c r="AE4040" s="89"/>
      <c r="AF4040" s="191"/>
      <c r="AG4040" s="194"/>
      <c r="AH4040" s="193"/>
      <c r="AI4040" s="97"/>
      <c r="AJ4040" s="97"/>
      <c r="AK4040" s="97"/>
      <c r="AL4040" s="45" t="s">
        <v>67</v>
      </c>
      <c r="AM4040" s="160" t="str">
        <f>MONTH(B4040)&amp;"/"&amp;YEAR(B4040)</f>
        <v>3/2026</v>
      </c>
      <c r="AN4040" s="45">
        <f>WEEKNUM(B4040)-WEEKNUM(EOMONTH(B4040,-1)+1)+1</f>
        <v>4</v>
      </c>
      <c r="AO4040" s="45" t="str">
        <f>MONTH(R4040)&amp;"/"&amp;YEAR(R4040)</f>
        <v>1/1900</v>
      </c>
      <c r="AP4040" s="45" t="e">
        <f>WEEKNUM(R4040)-WEEKNUM(EOMONTH(R4040,-1)+1)+1</f>
        <v>#NUM!</v>
      </c>
      <c r="AQ4040" s="45">
        <f>IF(AU4040="S",IF(Q4040="1. Aceitou o programa",R4040-B4040,0),0)</f>
        <v>0</v>
      </c>
      <c r="AR4040" s="45">
        <f>IF(AU4040="S",IF(AND(S4040&lt;&gt;"",R4040&lt;&gt;""),S4040-R4040,0),0)</f>
        <v>0</v>
      </c>
      <c r="AS4040" s="45">
        <f>IF(AU4040="S",IF(Q4040="1. Aceitou o programa",IF(OR(X4040="Não se Aplica",X4040=""),IF(OR(W4040="Não se Aplica",W4040=""),0,W4040-V4040),AVERAGE(X4040-W4040,W4040-V4040)),0),0)</f>
        <v>0</v>
      </c>
      <c r="AT4040" s="45">
        <f>IF(AU4040="S",IF(AND(Q4040="1. Aceitou o programa",AB4040="Realizada"),IFERROR(IF(AA4040="",0,AA4040-R4040),0),0),0)</f>
        <v>0</v>
      </c>
      <c r="AU4040" s="45" t="str">
        <f>_xlfn.XLOOKUP(U4040,'Lista Suspensa'!$AA$20:$AA$23,'Lista Suspensa'!$AB$20:$AB$23,"N/A")</f>
        <v>S</v>
      </c>
    </row>
    <row r="4041" spans="1:47" ht="12" customHeight="1" x14ac:dyDescent="0.3">
      <c r="A4041" s="87" t="s">
        <v>47</v>
      </c>
      <c r="B4041" s="88">
        <v>46104</v>
      </c>
      <c r="C4041" s="89" t="s">
        <v>48</v>
      </c>
      <c r="D4041" s="89" t="s">
        <v>49</v>
      </c>
      <c r="E4041" s="189">
        <v>94647749</v>
      </c>
      <c r="F4041" s="197" t="s">
        <v>9851</v>
      </c>
      <c r="G4041" s="90">
        <v>79147038772</v>
      </c>
      <c r="H4041" s="91">
        <v>22794</v>
      </c>
      <c r="I4041" s="89"/>
      <c r="J4041" s="89" t="s">
        <v>51</v>
      </c>
      <c r="K4041" s="89" t="s">
        <v>76</v>
      </c>
      <c r="L4041" s="89" t="s">
        <v>191</v>
      </c>
      <c r="M4041" s="89" t="s">
        <v>334</v>
      </c>
      <c r="N4041" s="89" t="s">
        <v>331</v>
      </c>
      <c r="O4041" s="92" t="s">
        <v>9852</v>
      </c>
      <c r="P4041" s="93" t="s">
        <v>57</v>
      </c>
      <c r="Q4041" s="110" t="s">
        <v>5322</v>
      </c>
      <c r="R4041" s="94"/>
      <c r="S4041" s="95">
        <v>46168</v>
      </c>
      <c r="T4041" s="95" t="s">
        <v>5203</v>
      </c>
      <c r="U4041" s="95" t="s">
        <v>1125</v>
      </c>
      <c r="V4041" s="91">
        <v>46157</v>
      </c>
      <c r="W4041" s="91">
        <v>46164</v>
      </c>
      <c r="X4041" s="91">
        <v>46168</v>
      </c>
      <c r="Y4041" s="96"/>
      <c r="Z4041" s="89"/>
      <c r="AA4041" s="95"/>
      <c r="AB4041" s="89"/>
      <c r="AC4041" s="109"/>
      <c r="AD4041" s="89"/>
      <c r="AE4041" s="89"/>
      <c r="AF4041" s="191"/>
      <c r="AG4041" s="194"/>
      <c r="AH4041" s="193"/>
      <c r="AI4041" s="97"/>
      <c r="AJ4041" s="97"/>
      <c r="AK4041" s="97"/>
      <c r="AL4041" s="45" t="s">
        <v>67</v>
      </c>
      <c r="AM4041" s="160" t="str">
        <f>MONTH(B4041)&amp;"/"&amp;YEAR(B4041)</f>
        <v>3/2026</v>
      </c>
      <c r="AN4041" s="45">
        <f>WEEKNUM(B4041)-WEEKNUM(EOMONTH(B4041,-1)+1)+1</f>
        <v>4</v>
      </c>
      <c r="AO4041" s="45" t="str">
        <f>MONTH(R4041)&amp;"/"&amp;YEAR(R4041)</f>
        <v>1/1900</v>
      </c>
      <c r="AP4041" s="45" t="e">
        <f>WEEKNUM(R4041)-WEEKNUM(EOMONTH(R4041,-1)+1)+1</f>
        <v>#NUM!</v>
      </c>
      <c r="AQ4041" s="45">
        <f>IF(AU4041="S",IF(Q4041="1. Aceitou o programa",R4041-B4041,0),0)</f>
        <v>0</v>
      </c>
      <c r="AR4041" s="45">
        <f>IF(AU4041="S",IF(AND(S4041&lt;&gt;"",R4041&lt;&gt;""),S4041-R4041,0),0)</f>
        <v>0</v>
      </c>
      <c r="AS4041" s="45">
        <f>IF(AU4041="S",IF(Q4041="1. Aceitou o programa",IF(OR(X4041="Não se Aplica",X4041=""),IF(OR(W4041="Não se Aplica",W4041=""),0,W4041-V4041),AVERAGE(X4041-W4041,W4041-V4041)),0),0)</f>
        <v>0</v>
      </c>
      <c r="AT4041" s="45">
        <f>IF(AU4041="S",IF(AND(Q4041="1. Aceitou o programa",AB4041="Realizada"),IFERROR(IF(AA4041="",0,AA4041-R4041),0),0),0)</f>
        <v>0</v>
      </c>
      <c r="AU4041" s="45" t="str">
        <f>_xlfn.XLOOKUP(U4041,'Lista Suspensa'!$AA$20:$AA$23,'Lista Suspensa'!$AB$20:$AB$23,"N/A")</f>
        <v>S</v>
      </c>
    </row>
    <row r="4042" spans="1:47" ht="12" customHeight="1" x14ac:dyDescent="0.3">
      <c r="A4042" s="87" t="s">
        <v>47</v>
      </c>
      <c r="B4042" s="88">
        <v>46104</v>
      </c>
      <c r="C4042" s="89" t="s">
        <v>48</v>
      </c>
      <c r="D4042" s="89" t="s">
        <v>49</v>
      </c>
      <c r="E4042" s="189">
        <v>94660302</v>
      </c>
      <c r="F4042" s="197" t="s">
        <v>9853</v>
      </c>
      <c r="G4042" s="90">
        <v>28217868832</v>
      </c>
      <c r="H4042" s="91">
        <v>29478</v>
      </c>
      <c r="I4042" s="89"/>
      <c r="J4042" s="89" t="s">
        <v>51</v>
      </c>
      <c r="K4042" s="89" t="s">
        <v>52</v>
      </c>
      <c r="L4042" s="89" t="s">
        <v>1483</v>
      </c>
      <c r="M4042" s="89" t="s">
        <v>9854</v>
      </c>
      <c r="N4042" s="89" t="s">
        <v>197</v>
      </c>
      <c r="O4042" s="92" t="s">
        <v>9855</v>
      </c>
      <c r="P4042" s="93" t="s">
        <v>57</v>
      </c>
      <c r="Q4042" s="110" t="s">
        <v>5322</v>
      </c>
      <c r="R4042" s="94"/>
      <c r="S4042" s="95">
        <v>46168</v>
      </c>
      <c r="T4042" s="95" t="s">
        <v>5203</v>
      </c>
      <c r="U4042" s="95" t="s">
        <v>1125</v>
      </c>
      <c r="V4042" s="91">
        <v>46157</v>
      </c>
      <c r="W4042" s="91">
        <v>46164</v>
      </c>
      <c r="X4042" s="91">
        <v>46168</v>
      </c>
      <c r="Y4042" s="96"/>
      <c r="Z4042" s="89"/>
      <c r="AA4042" s="95"/>
      <c r="AB4042" s="89"/>
      <c r="AC4042" s="109"/>
      <c r="AD4042" s="89"/>
      <c r="AE4042" s="89"/>
      <c r="AF4042" s="191"/>
      <c r="AG4042" s="194"/>
      <c r="AH4042" s="193"/>
      <c r="AI4042" s="97"/>
      <c r="AJ4042" s="97"/>
      <c r="AK4042" s="97"/>
      <c r="AL4042" s="45" t="s">
        <v>67</v>
      </c>
      <c r="AM4042" s="160" t="str">
        <f>MONTH(B4042)&amp;"/"&amp;YEAR(B4042)</f>
        <v>3/2026</v>
      </c>
      <c r="AN4042" s="45">
        <f>WEEKNUM(B4042)-WEEKNUM(EOMONTH(B4042,-1)+1)+1</f>
        <v>4</v>
      </c>
      <c r="AO4042" s="45" t="str">
        <f>MONTH(R4042)&amp;"/"&amp;YEAR(R4042)</f>
        <v>1/1900</v>
      </c>
      <c r="AP4042" s="45" t="e">
        <f>WEEKNUM(R4042)-WEEKNUM(EOMONTH(R4042,-1)+1)+1</f>
        <v>#NUM!</v>
      </c>
      <c r="AQ4042" s="45">
        <f>IF(AU4042="S",IF(Q4042="1. Aceitou o programa",R4042-B4042,0),0)</f>
        <v>0</v>
      </c>
      <c r="AR4042" s="45">
        <f>IF(AU4042="S",IF(AND(S4042&lt;&gt;"",R4042&lt;&gt;""),S4042-R4042,0),0)</f>
        <v>0</v>
      </c>
      <c r="AS4042" s="45">
        <f>IF(AU4042="S",IF(Q4042="1. Aceitou o programa",IF(OR(X4042="Não se Aplica",X4042=""),IF(OR(W4042="Não se Aplica",W4042=""),0,W4042-V4042),AVERAGE(X4042-W4042,W4042-V4042)),0),0)</f>
        <v>0</v>
      </c>
      <c r="AT4042" s="45">
        <f>IF(AU4042="S",IF(AND(Q4042="1. Aceitou o programa",AB4042="Realizada"),IFERROR(IF(AA4042="",0,AA4042-R4042),0),0),0)</f>
        <v>0</v>
      </c>
      <c r="AU4042" s="45" t="str">
        <f>_xlfn.XLOOKUP(U4042,'Lista Suspensa'!$AA$20:$AA$23,'Lista Suspensa'!$AB$20:$AB$23,"N/A")</f>
        <v>S</v>
      </c>
    </row>
    <row r="4043" spans="1:47" ht="12" customHeight="1" x14ac:dyDescent="0.3">
      <c r="A4043" s="87" t="s">
        <v>47</v>
      </c>
      <c r="B4043" s="88">
        <v>46104</v>
      </c>
      <c r="C4043" s="89" t="s">
        <v>48</v>
      </c>
      <c r="D4043" s="89" t="s">
        <v>49</v>
      </c>
      <c r="E4043" s="189">
        <v>94681808</v>
      </c>
      <c r="F4043" s="197" t="s">
        <v>9856</v>
      </c>
      <c r="G4043" s="90">
        <v>26293015835</v>
      </c>
      <c r="H4043" s="91">
        <v>28526</v>
      </c>
      <c r="I4043" s="89"/>
      <c r="J4043" s="89" t="s">
        <v>51</v>
      </c>
      <c r="K4043" s="89" t="s">
        <v>52</v>
      </c>
      <c r="L4043" s="89" t="s">
        <v>85</v>
      </c>
      <c r="M4043" s="89" t="s">
        <v>943</v>
      </c>
      <c r="N4043" s="89" t="s">
        <v>137</v>
      </c>
      <c r="O4043" s="92" t="s">
        <v>9857</v>
      </c>
      <c r="P4043" s="93" t="s">
        <v>57</v>
      </c>
      <c r="Q4043" s="110" t="s">
        <v>5322</v>
      </c>
      <c r="R4043" s="94"/>
      <c r="S4043" s="95">
        <v>46168</v>
      </c>
      <c r="T4043" s="95" t="s">
        <v>5203</v>
      </c>
      <c r="U4043" s="95" t="s">
        <v>1125</v>
      </c>
      <c r="V4043" s="91">
        <v>46157</v>
      </c>
      <c r="W4043" s="91">
        <v>46164</v>
      </c>
      <c r="X4043" s="91">
        <v>46168</v>
      </c>
      <c r="Y4043" s="96"/>
      <c r="Z4043" s="89"/>
      <c r="AA4043" s="95"/>
      <c r="AB4043" s="89"/>
      <c r="AC4043" s="109"/>
      <c r="AD4043" s="89"/>
      <c r="AE4043" s="89"/>
      <c r="AF4043" s="191"/>
      <c r="AG4043" s="194"/>
      <c r="AH4043" s="193"/>
      <c r="AI4043" s="97"/>
      <c r="AJ4043" s="97"/>
      <c r="AK4043" s="97"/>
      <c r="AL4043" s="45" t="s">
        <v>67</v>
      </c>
      <c r="AM4043" s="160" t="str">
        <f>MONTH(B4043)&amp;"/"&amp;YEAR(B4043)</f>
        <v>3/2026</v>
      </c>
      <c r="AN4043" s="45">
        <f>WEEKNUM(B4043)-WEEKNUM(EOMONTH(B4043,-1)+1)+1</f>
        <v>4</v>
      </c>
      <c r="AO4043" s="45" t="str">
        <f>MONTH(R4043)&amp;"/"&amp;YEAR(R4043)</f>
        <v>1/1900</v>
      </c>
      <c r="AP4043" s="45" t="e">
        <f>WEEKNUM(R4043)-WEEKNUM(EOMONTH(R4043,-1)+1)+1</f>
        <v>#NUM!</v>
      </c>
      <c r="AQ4043" s="45">
        <f>IF(AU4043="S",IF(Q4043="1. Aceitou o programa",R4043-B4043,0),0)</f>
        <v>0</v>
      </c>
      <c r="AR4043" s="45">
        <f>IF(AU4043="S",IF(AND(S4043&lt;&gt;"",R4043&lt;&gt;""),S4043-R4043,0),0)</f>
        <v>0</v>
      </c>
      <c r="AS4043" s="45">
        <f>IF(AU4043="S",IF(Q4043="1. Aceitou o programa",IF(OR(X4043="Não se Aplica",X4043=""),IF(OR(W4043="Não se Aplica",W4043=""),0,W4043-V4043),AVERAGE(X4043-W4043,W4043-V4043)),0),0)</f>
        <v>0</v>
      </c>
      <c r="AT4043" s="45">
        <f>IF(AU4043="S",IF(AND(Q4043="1. Aceitou o programa",AB4043="Realizada"),IFERROR(IF(AA4043="",0,AA4043-R4043),0),0),0)</f>
        <v>0</v>
      </c>
      <c r="AU4043" s="45" t="str">
        <f>_xlfn.XLOOKUP(U4043,'Lista Suspensa'!$AA$20:$AA$23,'Lista Suspensa'!$AB$20:$AB$23,"N/A")</f>
        <v>S</v>
      </c>
    </row>
    <row r="4044" spans="1:47" ht="12" customHeight="1" x14ac:dyDescent="0.3">
      <c r="A4044" s="87" t="s">
        <v>47</v>
      </c>
      <c r="B4044" s="88">
        <v>46104</v>
      </c>
      <c r="C4044" s="89" t="s">
        <v>48</v>
      </c>
      <c r="D4044" s="89" t="s">
        <v>49</v>
      </c>
      <c r="E4044" s="189">
        <v>94686228</v>
      </c>
      <c r="F4044" s="197" t="s">
        <v>9858</v>
      </c>
      <c r="G4044" s="90">
        <v>17241077717</v>
      </c>
      <c r="H4044" s="91">
        <v>35152</v>
      </c>
      <c r="I4044" s="89"/>
      <c r="J4044" s="89" t="s">
        <v>51</v>
      </c>
      <c r="K4044" s="89" t="s">
        <v>76</v>
      </c>
      <c r="L4044" s="89" t="s">
        <v>95</v>
      </c>
      <c r="M4044" s="89" t="s">
        <v>96</v>
      </c>
      <c r="N4044" s="89" t="s">
        <v>197</v>
      </c>
      <c r="O4044" s="92" t="s">
        <v>9859</v>
      </c>
      <c r="P4044" s="93" t="s">
        <v>57</v>
      </c>
      <c r="Q4044" s="110" t="s">
        <v>5322</v>
      </c>
      <c r="R4044" s="94"/>
      <c r="S4044" s="95">
        <v>46168</v>
      </c>
      <c r="T4044" s="95" t="s">
        <v>5203</v>
      </c>
      <c r="U4044" s="95" t="s">
        <v>1125</v>
      </c>
      <c r="V4044" s="91">
        <v>46157</v>
      </c>
      <c r="W4044" s="91">
        <v>46164</v>
      </c>
      <c r="X4044" s="91">
        <v>46168</v>
      </c>
      <c r="Y4044" s="96"/>
      <c r="Z4044" s="89"/>
      <c r="AA4044" s="95"/>
      <c r="AB4044" s="89"/>
      <c r="AC4044" s="109"/>
      <c r="AD4044" s="89"/>
      <c r="AE4044" s="89"/>
      <c r="AF4044" s="191"/>
      <c r="AG4044" s="194"/>
      <c r="AH4044" s="193"/>
      <c r="AI4044" s="97"/>
      <c r="AJ4044" s="97"/>
      <c r="AK4044" s="97"/>
      <c r="AL4044" s="45" t="s">
        <v>67</v>
      </c>
      <c r="AM4044" s="160" t="str">
        <f>MONTH(B4044)&amp;"/"&amp;YEAR(B4044)</f>
        <v>3/2026</v>
      </c>
      <c r="AN4044" s="45">
        <f>WEEKNUM(B4044)-WEEKNUM(EOMONTH(B4044,-1)+1)+1</f>
        <v>4</v>
      </c>
      <c r="AO4044" s="45" t="str">
        <f>MONTH(R4044)&amp;"/"&amp;YEAR(R4044)</f>
        <v>1/1900</v>
      </c>
      <c r="AP4044" s="45" t="e">
        <f>WEEKNUM(R4044)-WEEKNUM(EOMONTH(R4044,-1)+1)+1</f>
        <v>#NUM!</v>
      </c>
      <c r="AQ4044" s="45">
        <f>IF(AU4044="S",IF(Q4044="1. Aceitou o programa",R4044-B4044,0),0)</f>
        <v>0</v>
      </c>
      <c r="AR4044" s="45">
        <f>IF(AU4044="S",IF(AND(S4044&lt;&gt;"",R4044&lt;&gt;""),S4044-R4044,0),0)</f>
        <v>0</v>
      </c>
      <c r="AS4044" s="45">
        <f>IF(AU4044="S",IF(Q4044="1. Aceitou o programa",IF(OR(X4044="Não se Aplica",X4044=""),IF(OR(W4044="Não se Aplica",W4044=""),0,W4044-V4044),AVERAGE(X4044-W4044,W4044-V4044)),0),0)</f>
        <v>0</v>
      </c>
      <c r="AT4044" s="45">
        <f>IF(AU4044="S",IF(AND(Q4044="1. Aceitou o programa",AB4044="Realizada"),IFERROR(IF(AA4044="",0,AA4044-R4044),0),0),0)</f>
        <v>0</v>
      </c>
      <c r="AU4044" s="45" t="str">
        <f>_xlfn.XLOOKUP(U4044,'Lista Suspensa'!$AA$20:$AA$23,'Lista Suspensa'!$AB$20:$AB$23,"N/A")</f>
        <v>S</v>
      </c>
    </row>
    <row r="4045" spans="1:47" ht="12" customHeight="1" x14ac:dyDescent="0.3">
      <c r="A4045" s="87" t="s">
        <v>47</v>
      </c>
      <c r="B4045" s="88">
        <v>46104</v>
      </c>
      <c r="C4045" s="89" t="s">
        <v>48</v>
      </c>
      <c r="D4045" s="89" t="s">
        <v>49</v>
      </c>
      <c r="E4045" s="189">
        <v>94700014</v>
      </c>
      <c r="F4045" s="197" t="s">
        <v>9860</v>
      </c>
      <c r="G4045" s="90">
        <v>36211345810</v>
      </c>
      <c r="H4045" s="91">
        <v>31715</v>
      </c>
      <c r="I4045" s="89"/>
      <c r="J4045" s="89" t="s">
        <v>84</v>
      </c>
      <c r="K4045" s="89" t="s">
        <v>52</v>
      </c>
      <c r="L4045" s="89" t="s">
        <v>3417</v>
      </c>
      <c r="M4045" s="89" t="s">
        <v>9861</v>
      </c>
      <c r="N4045" s="89" t="s">
        <v>449</v>
      </c>
      <c r="O4045" s="92" t="s">
        <v>9862</v>
      </c>
      <c r="P4045" s="93" t="s">
        <v>57</v>
      </c>
      <c r="Q4045" s="110" t="s">
        <v>5322</v>
      </c>
      <c r="R4045" s="94"/>
      <c r="S4045" s="95">
        <v>46168</v>
      </c>
      <c r="T4045" s="95" t="s">
        <v>5203</v>
      </c>
      <c r="U4045" s="95" t="s">
        <v>1125</v>
      </c>
      <c r="V4045" s="91">
        <v>46157</v>
      </c>
      <c r="W4045" s="91">
        <v>46164</v>
      </c>
      <c r="X4045" s="91">
        <v>46168</v>
      </c>
      <c r="Y4045" s="96"/>
      <c r="Z4045" s="89"/>
      <c r="AA4045" s="95"/>
      <c r="AB4045" s="89"/>
      <c r="AC4045" s="109"/>
      <c r="AD4045" s="89"/>
      <c r="AE4045" s="89"/>
      <c r="AF4045" s="191"/>
      <c r="AG4045" s="194"/>
      <c r="AH4045" s="193"/>
      <c r="AI4045" s="97"/>
      <c r="AJ4045" s="97"/>
      <c r="AK4045" s="97"/>
      <c r="AL4045" s="45" t="s">
        <v>67</v>
      </c>
      <c r="AM4045" s="160" t="str">
        <f>MONTH(B4045)&amp;"/"&amp;YEAR(B4045)</f>
        <v>3/2026</v>
      </c>
      <c r="AN4045" s="45">
        <f>WEEKNUM(B4045)-WEEKNUM(EOMONTH(B4045,-1)+1)+1</f>
        <v>4</v>
      </c>
      <c r="AO4045" s="45" t="str">
        <f>MONTH(R4045)&amp;"/"&amp;YEAR(R4045)</f>
        <v>1/1900</v>
      </c>
      <c r="AP4045" s="45" t="e">
        <f>WEEKNUM(R4045)-WEEKNUM(EOMONTH(R4045,-1)+1)+1</f>
        <v>#NUM!</v>
      </c>
      <c r="AQ4045" s="45">
        <f>IF(AU4045="S",IF(Q4045="1. Aceitou o programa",R4045-B4045,0),0)</f>
        <v>0</v>
      </c>
      <c r="AR4045" s="45">
        <f>IF(AU4045="S",IF(AND(S4045&lt;&gt;"",R4045&lt;&gt;""),S4045-R4045,0),0)</f>
        <v>0</v>
      </c>
      <c r="AS4045" s="45">
        <f>IF(AU4045="S",IF(Q4045="1. Aceitou o programa",IF(OR(X4045="Não se Aplica",X4045=""),IF(OR(W4045="Não se Aplica",W4045=""),0,W4045-V4045),AVERAGE(X4045-W4045,W4045-V4045)),0),0)</f>
        <v>0</v>
      </c>
      <c r="AT4045" s="45">
        <f>IF(AU4045="S",IF(AND(Q4045="1. Aceitou o programa",AB4045="Realizada"),IFERROR(IF(AA4045="",0,AA4045-R4045),0),0),0)</f>
        <v>0</v>
      </c>
      <c r="AU4045" s="45" t="str">
        <f>_xlfn.XLOOKUP(U4045,'Lista Suspensa'!$AA$20:$AA$23,'Lista Suspensa'!$AB$20:$AB$23,"N/A")</f>
        <v>S</v>
      </c>
    </row>
    <row r="4046" spans="1:47" ht="12" customHeight="1" x14ac:dyDescent="0.3">
      <c r="A4046" s="87" t="s">
        <v>47</v>
      </c>
      <c r="B4046" s="88">
        <v>46104</v>
      </c>
      <c r="C4046" s="89" t="s">
        <v>48</v>
      </c>
      <c r="D4046" s="89" t="s">
        <v>49</v>
      </c>
      <c r="E4046" s="189">
        <v>94698993</v>
      </c>
      <c r="F4046" s="197" t="s">
        <v>9863</v>
      </c>
      <c r="G4046" s="90">
        <v>32854743865</v>
      </c>
      <c r="H4046" s="91">
        <v>31258</v>
      </c>
      <c r="I4046" s="89"/>
      <c r="J4046" s="89" t="s">
        <v>84</v>
      </c>
      <c r="K4046" s="89" t="s">
        <v>52</v>
      </c>
      <c r="L4046" s="89" t="s">
        <v>85</v>
      </c>
      <c r="M4046" s="89" t="s">
        <v>5342</v>
      </c>
      <c r="N4046" s="89" t="s">
        <v>449</v>
      </c>
      <c r="O4046" s="92" t="s">
        <v>9864</v>
      </c>
      <c r="P4046" s="93" t="s">
        <v>57</v>
      </c>
      <c r="Q4046" s="110" t="s">
        <v>5322</v>
      </c>
      <c r="R4046" s="94"/>
      <c r="S4046" s="95">
        <v>46168</v>
      </c>
      <c r="T4046" s="95" t="s">
        <v>5203</v>
      </c>
      <c r="U4046" s="95" t="s">
        <v>1125</v>
      </c>
      <c r="V4046" s="91">
        <v>46157</v>
      </c>
      <c r="W4046" s="91">
        <v>46164</v>
      </c>
      <c r="X4046" s="91">
        <v>46168</v>
      </c>
      <c r="Y4046" s="96"/>
      <c r="Z4046" s="89"/>
      <c r="AA4046" s="95"/>
      <c r="AB4046" s="89"/>
      <c r="AC4046" s="109"/>
      <c r="AD4046" s="89"/>
      <c r="AE4046" s="89"/>
      <c r="AF4046" s="191"/>
      <c r="AG4046" s="194"/>
      <c r="AH4046" s="193"/>
      <c r="AI4046" s="97"/>
      <c r="AJ4046" s="97"/>
      <c r="AK4046" s="97"/>
      <c r="AL4046" s="45" t="s">
        <v>67</v>
      </c>
      <c r="AM4046" s="160" t="str">
        <f>MONTH(B4046)&amp;"/"&amp;YEAR(B4046)</f>
        <v>3/2026</v>
      </c>
      <c r="AN4046" s="45">
        <f>WEEKNUM(B4046)-WEEKNUM(EOMONTH(B4046,-1)+1)+1</f>
        <v>4</v>
      </c>
      <c r="AO4046" s="45" t="str">
        <f>MONTH(R4046)&amp;"/"&amp;YEAR(R4046)</f>
        <v>1/1900</v>
      </c>
      <c r="AP4046" s="45" t="e">
        <f>WEEKNUM(R4046)-WEEKNUM(EOMONTH(R4046,-1)+1)+1</f>
        <v>#NUM!</v>
      </c>
      <c r="AQ4046" s="45">
        <f>IF(AU4046="S",IF(Q4046="1. Aceitou o programa",R4046-B4046,0),0)</f>
        <v>0</v>
      </c>
      <c r="AR4046" s="45">
        <f>IF(AU4046="S",IF(AND(S4046&lt;&gt;"",R4046&lt;&gt;""),S4046-R4046,0),0)</f>
        <v>0</v>
      </c>
      <c r="AS4046" s="45">
        <f>IF(AU4046="S",IF(Q4046="1. Aceitou o programa",IF(OR(X4046="Não se Aplica",X4046=""),IF(OR(W4046="Não se Aplica",W4046=""),0,W4046-V4046),AVERAGE(X4046-W4046,W4046-V4046)),0),0)</f>
        <v>0</v>
      </c>
      <c r="AT4046" s="45">
        <f>IF(AU4046="S",IF(AND(Q4046="1. Aceitou o programa",AB4046="Realizada"),IFERROR(IF(AA4046="",0,AA4046-R4046),0),0),0)</f>
        <v>0</v>
      </c>
      <c r="AU4046" s="45" t="str">
        <f>_xlfn.XLOOKUP(U4046,'Lista Suspensa'!$AA$20:$AA$23,'Lista Suspensa'!$AB$20:$AB$23,"N/A")</f>
        <v>S</v>
      </c>
    </row>
    <row r="4047" spans="1:47" ht="12" customHeight="1" x14ac:dyDescent="0.3">
      <c r="A4047" s="87" t="s">
        <v>47</v>
      </c>
      <c r="B4047" s="88">
        <v>46104</v>
      </c>
      <c r="C4047" s="89" t="s">
        <v>48</v>
      </c>
      <c r="D4047" s="89" t="s">
        <v>49</v>
      </c>
      <c r="E4047" s="189">
        <v>94701089</v>
      </c>
      <c r="F4047" s="197" t="s">
        <v>9865</v>
      </c>
      <c r="G4047" s="90">
        <v>16258586716</v>
      </c>
      <c r="H4047" s="91">
        <v>34443</v>
      </c>
      <c r="I4047" s="89"/>
      <c r="J4047" s="89" t="s">
        <v>84</v>
      </c>
      <c r="K4047" s="89" t="s">
        <v>76</v>
      </c>
      <c r="L4047" s="89" t="s">
        <v>101</v>
      </c>
      <c r="M4047" s="89" t="s">
        <v>9866</v>
      </c>
      <c r="N4047" s="89" t="s">
        <v>331</v>
      </c>
      <c r="O4047" s="92" t="s">
        <v>9867</v>
      </c>
      <c r="P4047" s="93" t="s">
        <v>57</v>
      </c>
      <c r="Q4047" s="110" t="s">
        <v>5322</v>
      </c>
      <c r="R4047" s="94"/>
      <c r="S4047" s="95">
        <v>46168</v>
      </c>
      <c r="T4047" s="95" t="s">
        <v>5203</v>
      </c>
      <c r="U4047" s="95" t="s">
        <v>1125</v>
      </c>
      <c r="V4047" s="91">
        <v>46157</v>
      </c>
      <c r="W4047" s="91">
        <v>46164</v>
      </c>
      <c r="X4047" s="91">
        <v>46168</v>
      </c>
      <c r="Y4047" s="96"/>
      <c r="Z4047" s="89"/>
      <c r="AA4047" s="95"/>
      <c r="AB4047" s="89"/>
      <c r="AC4047" s="109"/>
      <c r="AD4047" s="89"/>
      <c r="AE4047" s="89"/>
      <c r="AF4047" s="191"/>
      <c r="AG4047" s="194"/>
      <c r="AH4047" s="193"/>
      <c r="AI4047" s="97"/>
      <c r="AJ4047" s="97"/>
      <c r="AK4047" s="97"/>
      <c r="AL4047" s="45" t="s">
        <v>67</v>
      </c>
      <c r="AM4047" s="160" t="str">
        <f>MONTH(B4047)&amp;"/"&amp;YEAR(B4047)</f>
        <v>3/2026</v>
      </c>
      <c r="AN4047" s="45">
        <f>WEEKNUM(B4047)-WEEKNUM(EOMONTH(B4047,-1)+1)+1</f>
        <v>4</v>
      </c>
      <c r="AO4047" s="45" t="str">
        <f>MONTH(R4047)&amp;"/"&amp;YEAR(R4047)</f>
        <v>1/1900</v>
      </c>
      <c r="AP4047" s="45" t="e">
        <f>WEEKNUM(R4047)-WEEKNUM(EOMONTH(R4047,-1)+1)+1</f>
        <v>#NUM!</v>
      </c>
      <c r="AQ4047" s="45">
        <f>IF(AU4047="S",IF(Q4047="1. Aceitou o programa",R4047-B4047,0),0)</f>
        <v>0</v>
      </c>
      <c r="AR4047" s="45">
        <f>IF(AU4047="S",IF(AND(S4047&lt;&gt;"",R4047&lt;&gt;""),S4047-R4047,0),0)</f>
        <v>0</v>
      </c>
      <c r="AS4047" s="45">
        <f>IF(AU4047="S",IF(Q4047="1. Aceitou o programa",IF(OR(X4047="Não se Aplica",X4047=""),IF(OR(W4047="Não se Aplica",W4047=""),0,W4047-V4047),AVERAGE(X4047-W4047,W4047-V4047)),0),0)</f>
        <v>0</v>
      </c>
      <c r="AT4047" s="45">
        <f>IF(AU4047="S",IF(AND(Q4047="1. Aceitou o programa",AB4047="Realizada"),IFERROR(IF(AA4047="",0,AA4047-R4047),0),0),0)</f>
        <v>0</v>
      </c>
      <c r="AU4047" s="45" t="str">
        <f>_xlfn.XLOOKUP(U4047,'Lista Suspensa'!$AA$20:$AA$23,'Lista Suspensa'!$AB$20:$AB$23,"N/A")</f>
        <v>S</v>
      </c>
    </row>
    <row r="4048" spans="1:47" ht="12" customHeight="1" x14ac:dyDescent="0.3">
      <c r="A4048" s="87" t="s">
        <v>47</v>
      </c>
      <c r="B4048" s="88">
        <v>46104</v>
      </c>
      <c r="C4048" s="89" t="s">
        <v>48</v>
      </c>
      <c r="D4048" s="89" t="s">
        <v>49</v>
      </c>
      <c r="E4048" s="189">
        <v>94721166</v>
      </c>
      <c r="F4048" s="197" t="s">
        <v>9868</v>
      </c>
      <c r="G4048" s="90">
        <v>16763161751</v>
      </c>
      <c r="H4048" s="91">
        <v>35563</v>
      </c>
      <c r="I4048" s="89"/>
      <c r="J4048" s="89" t="s">
        <v>84</v>
      </c>
      <c r="K4048" s="89" t="s">
        <v>76</v>
      </c>
      <c r="L4048" s="89" t="s">
        <v>95</v>
      </c>
      <c r="M4048" s="89" t="s">
        <v>445</v>
      </c>
      <c r="N4048" s="89" t="s">
        <v>197</v>
      </c>
      <c r="O4048" s="92" t="s">
        <v>9869</v>
      </c>
      <c r="P4048" s="93" t="s">
        <v>57</v>
      </c>
      <c r="Q4048" s="110" t="s">
        <v>5322</v>
      </c>
      <c r="R4048" s="94"/>
      <c r="S4048" s="95">
        <v>46168</v>
      </c>
      <c r="T4048" s="95" t="s">
        <v>5203</v>
      </c>
      <c r="U4048" s="95" t="s">
        <v>1125</v>
      </c>
      <c r="V4048" s="91">
        <v>46157</v>
      </c>
      <c r="W4048" s="91">
        <v>46164</v>
      </c>
      <c r="X4048" s="91">
        <v>46168</v>
      </c>
      <c r="Y4048" s="96"/>
      <c r="Z4048" s="89"/>
      <c r="AA4048" s="95"/>
      <c r="AB4048" s="89"/>
      <c r="AC4048" s="109"/>
      <c r="AD4048" s="89"/>
      <c r="AE4048" s="89"/>
      <c r="AF4048" s="191"/>
      <c r="AG4048" s="194"/>
      <c r="AH4048" s="193"/>
      <c r="AI4048" s="97"/>
      <c r="AJ4048" s="97"/>
      <c r="AK4048" s="97"/>
      <c r="AL4048" s="45" t="s">
        <v>67</v>
      </c>
      <c r="AM4048" s="160" t="str">
        <f>MONTH(B4048)&amp;"/"&amp;YEAR(B4048)</f>
        <v>3/2026</v>
      </c>
      <c r="AN4048" s="45">
        <f>WEEKNUM(B4048)-WEEKNUM(EOMONTH(B4048,-1)+1)+1</f>
        <v>4</v>
      </c>
      <c r="AO4048" s="45" t="str">
        <f>MONTH(R4048)&amp;"/"&amp;YEAR(R4048)</f>
        <v>1/1900</v>
      </c>
      <c r="AP4048" s="45" t="e">
        <f>WEEKNUM(R4048)-WEEKNUM(EOMONTH(R4048,-1)+1)+1</f>
        <v>#NUM!</v>
      </c>
      <c r="AQ4048" s="45">
        <f>IF(AU4048="S",IF(Q4048="1. Aceitou o programa",R4048-B4048,0),0)</f>
        <v>0</v>
      </c>
      <c r="AR4048" s="45">
        <f>IF(AU4048="S",IF(AND(S4048&lt;&gt;"",R4048&lt;&gt;""),S4048-R4048,0),0)</f>
        <v>0</v>
      </c>
      <c r="AS4048" s="45">
        <f>IF(AU4048="S",IF(Q4048="1. Aceitou o programa",IF(OR(X4048="Não se Aplica",X4048=""),IF(OR(W4048="Não se Aplica",W4048=""),0,W4048-V4048),AVERAGE(X4048-W4048,W4048-V4048)),0),0)</f>
        <v>0</v>
      </c>
      <c r="AT4048" s="45">
        <f>IF(AU4048="S",IF(AND(Q4048="1. Aceitou o programa",AB4048="Realizada"),IFERROR(IF(AA4048="",0,AA4048-R4048),0),0),0)</f>
        <v>0</v>
      </c>
      <c r="AU4048" s="45" t="str">
        <f>_xlfn.XLOOKUP(U4048,'Lista Suspensa'!$AA$20:$AA$23,'Lista Suspensa'!$AB$20:$AB$23,"N/A")</f>
        <v>S</v>
      </c>
    </row>
    <row r="4049" spans="1:47" ht="12" customHeight="1" x14ac:dyDescent="0.3">
      <c r="A4049" s="87" t="s">
        <v>47</v>
      </c>
      <c r="B4049" s="88">
        <v>46104</v>
      </c>
      <c r="C4049" s="89" t="s">
        <v>48</v>
      </c>
      <c r="D4049" s="89" t="s">
        <v>49</v>
      </c>
      <c r="E4049" s="189">
        <v>94721965</v>
      </c>
      <c r="F4049" s="197" t="s">
        <v>9870</v>
      </c>
      <c r="G4049" s="90">
        <v>21890874817</v>
      </c>
      <c r="H4049" s="91">
        <v>29465</v>
      </c>
      <c r="I4049" s="89"/>
      <c r="J4049" s="89" t="s">
        <v>51</v>
      </c>
      <c r="K4049" s="89" t="s">
        <v>52</v>
      </c>
      <c r="L4049" s="89" t="s">
        <v>53</v>
      </c>
      <c r="M4049" s="89" t="s">
        <v>2216</v>
      </c>
      <c r="N4049" s="89" t="s">
        <v>150</v>
      </c>
      <c r="O4049" s="92" t="s">
        <v>9871</v>
      </c>
      <c r="P4049" s="93" t="s">
        <v>57</v>
      </c>
      <c r="Q4049" s="110" t="s">
        <v>5322</v>
      </c>
      <c r="R4049" s="94"/>
      <c r="S4049" s="95">
        <v>46168</v>
      </c>
      <c r="T4049" s="95" t="s">
        <v>5203</v>
      </c>
      <c r="U4049" s="95" t="s">
        <v>1125</v>
      </c>
      <c r="V4049" s="91">
        <v>46157</v>
      </c>
      <c r="W4049" s="91">
        <v>46164</v>
      </c>
      <c r="X4049" s="91">
        <v>46168</v>
      </c>
      <c r="Y4049" s="96"/>
      <c r="Z4049" s="89"/>
      <c r="AA4049" s="95"/>
      <c r="AB4049" s="89"/>
      <c r="AC4049" s="109"/>
      <c r="AD4049" s="89"/>
      <c r="AE4049" s="89"/>
      <c r="AF4049" s="191"/>
      <c r="AG4049" s="194"/>
      <c r="AH4049" s="193"/>
      <c r="AI4049" s="97"/>
      <c r="AJ4049" s="97"/>
      <c r="AK4049" s="97"/>
      <c r="AL4049" s="45" t="s">
        <v>67</v>
      </c>
      <c r="AM4049" s="160" t="str">
        <f>MONTH(B4049)&amp;"/"&amp;YEAR(B4049)</f>
        <v>3/2026</v>
      </c>
      <c r="AN4049" s="45">
        <f>WEEKNUM(B4049)-WEEKNUM(EOMONTH(B4049,-1)+1)+1</f>
        <v>4</v>
      </c>
      <c r="AO4049" s="45" t="str">
        <f>MONTH(R4049)&amp;"/"&amp;YEAR(R4049)</f>
        <v>1/1900</v>
      </c>
      <c r="AP4049" s="45" t="e">
        <f>WEEKNUM(R4049)-WEEKNUM(EOMONTH(R4049,-1)+1)+1</f>
        <v>#NUM!</v>
      </c>
      <c r="AQ4049" s="45">
        <f>IF(AU4049="S",IF(Q4049="1. Aceitou o programa",R4049-B4049,0),0)</f>
        <v>0</v>
      </c>
      <c r="AR4049" s="45">
        <f>IF(AU4049="S",IF(AND(S4049&lt;&gt;"",R4049&lt;&gt;""),S4049-R4049,0),0)</f>
        <v>0</v>
      </c>
      <c r="AS4049" s="45">
        <f>IF(AU4049="S",IF(Q4049="1. Aceitou o programa",IF(OR(X4049="Não se Aplica",X4049=""),IF(OR(W4049="Não se Aplica",W4049=""),0,W4049-V4049),AVERAGE(X4049-W4049,W4049-V4049)),0),0)</f>
        <v>0</v>
      </c>
      <c r="AT4049" s="45">
        <f>IF(AU4049="S",IF(AND(Q4049="1. Aceitou o programa",AB4049="Realizada"),IFERROR(IF(AA4049="",0,AA4049-R4049),0),0),0)</f>
        <v>0</v>
      </c>
      <c r="AU4049" s="45" t="str">
        <f>_xlfn.XLOOKUP(U4049,'Lista Suspensa'!$AA$20:$AA$23,'Lista Suspensa'!$AB$20:$AB$23,"N/A")</f>
        <v>S</v>
      </c>
    </row>
    <row r="4050" spans="1:47" ht="12" customHeight="1" x14ac:dyDescent="0.3">
      <c r="A4050" s="87" t="s">
        <v>47</v>
      </c>
      <c r="B4050" s="88">
        <v>46104</v>
      </c>
      <c r="C4050" s="89" t="s">
        <v>48</v>
      </c>
      <c r="D4050" s="89" t="s">
        <v>49</v>
      </c>
      <c r="E4050" s="189">
        <v>94732941</v>
      </c>
      <c r="F4050" s="197" t="s">
        <v>9872</v>
      </c>
      <c r="G4050" s="90">
        <v>25742386800</v>
      </c>
      <c r="H4050" s="91">
        <v>27863</v>
      </c>
      <c r="I4050" s="89"/>
      <c r="J4050" s="89" t="s">
        <v>51</v>
      </c>
      <c r="K4050" s="89" t="s">
        <v>52</v>
      </c>
      <c r="L4050" s="89" t="s">
        <v>85</v>
      </c>
      <c r="M4050" s="89" t="s">
        <v>4569</v>
      </c>
      <c r="N4050" s="89" t="s">
        <v>137</v>
      </c>
      <c r="O4050" s="92" t="s">
        <v>9873</v>
      </c>
      <c r="P4050" s="93" t="s">
        <v>57</v>
      </c>
      <c r="Q4050" s="110" t="s">
        <v>5322</v>
      </c>
      <c r="R4050" s="94"/>
      <c r="S4050" s="95">
        <v>46168</v>
      </c>
      <c r="T4050" s="95" t="s">
        <v>5203</v>
      </c>
      <c r="U4050" s="95" t="s">
        <v>1125</v>
      </c>
      <c r="V4050" s="91">
        <v>46157</v>
      </c>
      <c r="W4050" s="91">
        <v>46164</v>
      </c>
      <c r="X4050" s="91">
        <v>46168</v>
      </c>
      <c r="Y4050" s="96"/>
      <c r="Z4050" s="89"/>
      <c r="AA4050" s="95"/>
      <c r="AB4050" s="89"/>
      <c r="AC4050" s="109"/>
      <c r="AD4050" s="89"/>
      <c r="AE4050" s="89"/>
      <c r="AF4050" s="191"/>
      <c r="AG4050" s="194"/>
      <c r="AH4050" s="193"/>
      <c r="AI4050" s="97"/>
      <c r="AJ4050" s="97"/>
      <c r="AK4050" s="97"/>
      <c r="AL4050" s="45" t="s">
        <v>67</v>
      </c>
      <c r="AM4050" s="160" t="str">
        <f>MONTH(B4050)&amp;"/"&amp;YEAR(B4050)</f>
        <v>3/2026</v>
      </c>
      <c r="AN4050" s="45">
        <f>WEEKNUM(B4050)-WEEKNUM(EOMONTH(B4050,-1)+1)+1</f>
        <v>4</v>
      </c>
      <c r="AO4050" s="45" t="str">
        <f>MONTH(R4050)&amp;"/"&amp;YEAR(R4050)</f>
        <v>1/1900</v>
      </c>
      <c r="AP4050" s="45" t="e">
        <f>WEEKNUM(R4050)-WEEKNUM(EOMONTH(R4050,-1)+1)+1</f>
        <v>#NUM!</v>
      </c>
      <c r="AQ4050" s="45">
        <f>IF(AU4050="S",IF(Q4050="1. Aceitou o programa",R4050-B4050,0),0)</f>
        <v>0</v>
      </c>
      <c r="AR4050" s="45">
        <f>IF(AU4050="S",IF(AND(S4050&lt;&gt;"",R4050&lt;&gt;""),S4050-R4050,0),0)</f>
        <v>0</v>
      </c>
      <c r="AS4050" s="45">
        <f>IF(AU4050="S",IF(Q4050="1. Aceitou o programa",IF(OR(X4050="Não se Aplica",X4050=""),IF(OR(W4050="Não se Aplica",W4050=""),0,W4050-V4050),AVERAGE(X4050-W4050,W4050-V4050)),0),0)</f>
        <v>0</v>
      </c>
      <c r="AT4050" s="45">
        <f>IF(AU4050="S",IF(AND(Q4050="1. Aceitou o programa",AB4050="Realizada"),IFERROR(IF(AA4050="",0,AA4050-R4050),0),0),0)</f>
        <v>0</v>
      </c>
      <c r="AU4050" s="45" t="str">
        <f>_xlfn.XLOOKUP(U4050,'Lista Suspensa'!$AA$20:$AA$23,'Lista Suspensa'!$AB$20:$AB$23,"N/A")</f>
        <v>S</v>
      </c>
    </row>
    <row r="4051" spans="1:47" ht="12" customHeight="1" x14ac:dyDescent="0.3">
      <c r="A4051" s="87" t="s">
        <v>47</v>
      </c>
      <c r="B4051" s="88">
        <v>46104</v>
      </c>
      <c r="C4051" s="89" t="s">
        <v>48</v>
      </c>
      <c r="D4051" s="89" t="s">
        <v>49</v>
      </c>
      <c r="E4051" s="189">
        <v>94733687</v>
      </c>
      <c r="F4051" s="197" t="s">
        <v>9874</v>
      </c>
      <c r="G4051" s="90">
        <v>80216951704</v>
      </c>
      <c r="H4051" s="91">
        <v>23337</v>
      </c>
      <c r="I4051" s="89"/>
      <c r="J4051" s="89" t="s">
        <v>51</v>
      </c>
      <c r="K4051" s="89" t="s">
        <v>76</v>
      </c>
      <c r="L4051" s="89" t="s">
        <v>95</v>
      </c>
      <c r="M4051" s="89" t="s">
        <v>438</v>
      </c>
      <c r="N4051" s="89" t="s">
        <v>331</v>
      </c>
      <c r="O4051" s="92" t="s">
        <v>9875</v>
      </c>
      <c r="P4051" s="93" t="s">
        <v>57</v>
      </c>
      <c r="Q4051" s="110" t="s">
        <v>5322</v>
      </c>
      <c r="R4051" s="94"/>
      <c r="S4051" s="95">
        <v>46168</v>
      </c>
      <c r="T4051" s="95" t="s">
        <v>5203</v>
      </c>
      <c r="U4051" s="95" t="s">
        <v>1125</v>
      </c>
      <c r="V4051" s="91">
        <v>46157</v>
      </c>
      <c r="W4051" s="91">
        <v>46164</v>
      </c>
      <c r="X4051" s="91">
        <v>46168</v>
      </c>
      <c r="Y4051" s="96"/>
      <c r="Z4051" s="89"/>
      <c r="AA4051" s="95"/>
      <c r="AB4051" s="89"/>
      <c r="AC4051" s="109"/>
      <c r="AD4051" s="89"/>
      <c r="AE4051" s="89"/>
      <c r="AF4051" s="191"/>
      <c r="AG4051" s="194"/>
      <c r="AH4051" s="193"/>
      <c r="AI4051" s="97"/>
      <c r="AJ4051" s="97"/>
      <c r="AK4051" s="97"/>
      <c r="AL4051" s="45" t="s">
        <v>67</v>
      </c>
      <c r="AM4051" s="160" t="str">
        <f>MONTH(B4051)&amp;"/"&amp;YEAR(B4051)</f>
        <v>3/2026</v>
      </c>
      <c r="AN4051" s="45">
        <f>WEEKNUM(B4051)-WEEKNUM(EOMONTH(B4051,-1)+1)+1</f>
        <v>4</v>
      </c>
      <c r="AO4051" s="45" t="str">
        <f>MONTH(R4051)&amp;"/"&amp;YEAR(R4051)</f>
        <v>1/1900</v>
      </c>
      <c r="AP4051" s="45" t="e">
        <f>WEEKNUM(R4051)-WEEKNUM(EOMONTH(R4051,-1)+1)+1</f>
        <v>#NUM!</v>
      </c>
      <c r="AQ4051" s="45">
        <f>IF(AU4051="S",IF(Q4051="1. Aceitou o programa",R4051-B4051,0),0)</f>
        <v>0</v>
      </c>
      <c r="AR4051" s="45">
        <f>IF(AU4051="S",IF(AND(S4051&lt;&gt;"",R4051&lt;&gt;""),S4051-R4051,0),0)</f>
        <v>0</v>
      </c>
      <c r="AS4051" s="45">
        <f>IF(AU4051="S",IF(Q4051="1. Aceitou o programa",IF(OR(X4051="Não se Aplica",X4051=""),IF(OR(W4051="Não se Aplica",W4051=""),0,W4051-V4051),AVERAGE(X4051-W4051,W4051-V4051)),0),0)</f>
        <v>0</v>
      </c>
      <c r="AT4051" s="45">
        <f>IF(AU4051="S",IF(AND(Q4051="1. Aceitou o programa",AB4051="Realizada"),IFERROR(IF(AA4051="",0,AA4051-R4051),0),0),0)</f>
        <v>0</v>
      </c>
      <c r="AU4051" s="45" t="str">
        <f>_xlfn.XLOOKUP(U4051,'Lista Suspensa'!$AA$20:$AA$23,'Lista Suspensa'!$AB$20:$AB$23,"N/A")</f>
        <v>S</v>
      </c>
    </row>
    <row r="4052" spans="1:47" ht="12" customHeight="1" x14ac:dyDescent="0.3">
      <c r="A4052" s="87" t="s">
        <v>47</v>
      </c>
      <c r="B4052" s="88">
        <v>46104</v>
      </c>
      <c r="C4052" s="89" t="s">
        <v>48</v>
      </c>
      <c r="D4052" s="89" t="s">
        <v>49</v>
      </c>
      <c r="E4052" s="189">
        <v>94763428</v>
      </c>
      <c r="F4052" s="197" t="s">
        <v>9876</v>
      </c>
      <c r="G4052" s="90">
        <v>11846775817</v>
      </c>
      <c r="H4052" s="91">
        <v>24529</v>
      </c>
      <c r="I4052" s="89"/>
      <c r="J4052" s="89" t="s">
        <v>51</v>
      </c>
      <c r="K4052" s="89" t="s">
        <v>52</v>
      </c>
      <c r="L4052" s="89" t="s">
        <v>85</v>
      </c>
      <c r="M4052" s="89" t="s">
        <v>9877</v>
      </c>
      <c r="N4052" s="89" t="s">
        <v>150</v>
      </c>
      <c r="O4052" s="92" t="s">
        <v>9878</v>
      </c>
      <c r="P4052" s="93" t="s">
        <v>57</v>
      </c>
      <c r="Q4052" s="110" t="s">
        <v>5322</v>
      </c>
      <c r="R4052" s="94"/>
      <c r="S4052" s="95">
        <v>46168</v>
      </c>
      <c r="T4052" s="95" t="s">
        <v>5203</v>
      </c>
      <c r="U4052" s="95" t="s">
        <v>1125</v>
      </c>
      <c r="V4052" s="91">
        <v>46157</v>
      </c>
      <c r="W4052" s="91">
        <v>46164</v>
      </c>
      <c r="X4052" s="91">
        <v>46168</v>
      </c>
      <c r="Y4052" s="96"/>
      <c r="Z4052" s="89"/>
      <c r="AA4052" s="95"/>
      <c r="AB4052" s="89"/>
      <c r="AC4052" s="109"/>
      <c r="AD4052" s="89"/>
      <c r="AE4052" s="89"/>
      <c r="AF4052" s="191"/>
      <c r="AG4052" s="194"/>
      <c r="AH4052" s="193"/>
      <c r="AI4052" s="97"/>
      <c r="AJ4052" s="97"/>
      <c r="AK4052" s="97"/>
      <c r="AL4052" s="45" t="s">
        <v>67</v>
      </c>
      <c r="AM4052" s="160" t="str">
        <f>MONTH(B4052)&amp;"/"&amp;YEAR(B4052)</f>
        <v>3/2026</v>
      </c>
      <c r="AN4052" s="45">
        <f>WEEKNUM(B4052)-WEEKNUM(EOMONTH(B4052,-1)+1)+1</f>
        <v>4</v>
      </c>
      <c r="AO4052" s="45" t="str">
        <f>MONTH(R4052)&amp;"/"&amp;YEAR(R4052)</f>
        <v>1/1900</v>
      </c>
      <c r="AP4052" s="45" t="e">
        <f>WEEKNUM(R4052)-WEEKNUM(EOMONTH(R4052,-1)+1)+1</f>
        <v>#NUM!</v>
      </c>
      <c r="AQ4052" s="45">
        <f>IF(AU4052="S",IF(Q4052="1. Aceitou o programa",R4052-B4052,0),0)</f>
        <v>0</v>
      </c>
      <c r="AR4052" s="45">
        <f>IF(AU4052="S",IF(AND(S4052&lt;&gt;"",R4052&lt;&gt;""),S4052-R4052,0),0)</f>
        <v>0</v>
      </c>
      <c r="AS4052" s="45">
        <f>IF(AU4052="S",IF(Q4052="1. Aceitou o programa",IF(OR(X4052="Não se Aplica",X4052=""),IF(OR(W4052="Não se Aplica",W4052=""),0,W4052-V4052),AVERAGE(X4052-W4052,W4052-V4052)),0),0)</f>
        <v>0</v>
      </c>
      <c r="AT4052" s="45">
        <f>IF(AU4052="S",IF(AND(Q4052="1. Aceitou o programa",AB4052="Realizada"),IFERROR(IF(AA4052="",0,AA4052-R4052),0),0),0)</f>
        <v>0</v>
      </c>
      <c r="AU4052" s="45" t="str">
        <f>_xlfn.XLOOKUP(U4052,'Lista Suspensa'!$AA$20:$AA$23,'Lista Suspensa'!$AB$20:$AB$23,"N/A")</f>
        <v>S</v>
      </c>
    </row>
    <row r="4053" spans="1:47" ht="12" customHeight="1" x14ac:dyDescent="0.3">
      <c r="A4053" s="87" t="s">
        <v>47</v>
      </c>
      <c r="B4053" s="88">
        <v>46104</v>
      </c>
      <c r="C4053" s="89" t="s">
        <v>48</v>
      </c>
      <c r="D4053" s="89" t="s">
        <v>49</v>
      </c>
      <c r="E4053" s="189">
        <v>94763545</v>
      </c>
      <c r="F4053" s="197" t="s">
        <v>9879</v>
      </c>
      <c r="G4053" s="90">
        <v>29997006879</v>
      </c>
      <c r="H4053" s="91">
        <v>29596</v>
      </c>
      <c r="I4053" s="89"/>
      <c r="J4053" s="89" t="s">
        <v>51</v>
      </c>
      <c r="K4053" s="89" t="s">
        <v>52</v>
      </c>
      <c r="L4053" s="89" t="s">
        <v>85</v>
      </c>
      <c r="M4053" s="89" t="s">
        <v>9880</v>
      </c>
      <c r="N4053" s="89" t="s">
        <v>150</v>
      </c>
      <c r="O4053" s="92" t="s">
        <v>9881</v>
      </c>
      <c r="P4053" s="93" t="s">
        <v>57</v>
      </c>
      <c r="Q4053" s="110" t="s">
        <v>5322</v>
      </c>
      <c r="R4053" s="94"/>
      <c r="S4053" s="95">
        <v>46168</v>
      </c>
      <c r="T4053" s="95" t="s">
        <v>5203</v>
      </c>
      <c r="U4053" s="95" t="s">
        <v>1125</v>
      </c>
      <c r="V4053" s="91">
        <v>46157</v>
      </c>
      <c r="W4053" s="91">
        <v>46164</v>
      </c>
      <c r="X4053" s="91">
        <v>46168</v>
      </c>
      <c r="Y4053" s="96"/>
      <c r="Z4053" s="89"/>
      <c r="AA4053" s="95"/>
      <c r="AB4053" s="89"/>
      <c r="AC4053" s="109"/>
      <c r="AD4053" s="89"/>
      <c r="AE4053" s="89"/>
      <c r="AF4053" s="191"/>
      <c r="AG4053" s="194"/>
      <c r="AH4053" s="193"/>
      <c r="AI4053" s="97"/>
      <c r="AJ4053" s="97"/>
      <c r="AK4053" s="97"/>
      <c r="AL4053" s="45" t="s">
        <v>67</v>
      </c>
      <c r="AM4053" s="160" t="str">
        <f>MONTH(B4053)&amp;"/"&amp;YEAR(B4053)</f>
        <v>3/2026</v>
      </c>
      <c r="AN4053" s="45">
        <f>WEEKNUM(B4053)-WEEKNUM(EOMONTH(B4053,-1)+1)+1</f>
        <v>4</v>
      </c>
      <c r="AO4053" s="45" t="str">
        <f>MONTH(R4053)&amp;"/"&amp;YEAR(R4053)</f>
        <v>1/1900</v>
      </c>
      <c r="AP4053" s="45" t="e">
        <f>WEEKNUM(R4053)-WEEKNUM(EOMONTH(R4053,-1)+1)+1</f>
        <v>#NUM!</v>
      </c>
      <c r="AQ4053" s="45">
        <f>IF(AU4053="S",IF(Q4053="1. Aceitou o programa",R4053-B4053,0),0)</f>
        <v>0</v>
      </c>
      <c r="AR4053" s="45">
        <f>IF(AU4053="S",IF(AND(S4053&lt;&gt;"",R4053&lt;&gt;""),S4053-R4053,0),0)</f>
        <v>0</v>
      </c>
      <c r="AS4053" s="45">
        <f>IF(AU4053="S",IF(Q4053="1. Aceitou o programa",IF(OR(X4053="Não se Aplica",X4053=""),IF(OR(W4053="Não se Aplica",W4053=""),0,W4053-V4053),AVERAGE(X4053-W4053,W4053-V4053)),0),0)</f>
        <v>0</v>
      </c>
      <c r="AT4053" s="45">
        <f>IF(AU4053="S",IF(AND(Q4053="1. Aceitou o programa",AB4053="Realizada"),IFERROR(IF(AA4053="",0,AA4053-R4053),0),0),0)</f>
        <v>0</v>
      </c>
      <c r="AU4053" s="45" t="str">
        <f>_xlfn.XLOOKUP(U4053,'Lista Suspensa'!$AA$20:$AA$23,'Lista Suspensa'!$AB$20:$AB$23,"N/A")</f>
        <v>S</v>
      </c>
    </row>
    <row r="4054" spans="1:47" ht="12" customHeight="1" x14ac:dyDescent="0.3">
      <c r="A4054" s="87" t="s">
        <v>47</v>
      </c>
      <c r="B4054" s="88">
        <v>46104</v>
      </c>
      <c r="C4054" s="89" t="s">
        <v>48</v>
      </c>
      <c r="D4054" s="89" t="s">
        <v>49</v>
      </c>
      <c r="E4054" s="189">
        <v>94782157</v>
      </c>
      <c r="F4054" s="197" t="s">
        <v>9882</v>
      </c>
      <c r="G4054" s="90">
        <v>26914544875</v>
      </c>
      <c r="H4054" s="91">
        <v>27843</v>
      </c>
      <c r="I4054" s="89"/>
      <c r="J4054" s="89" t="s">
        <v>51</v>
      </c>
      <c r="K4054" s="89" t="s">
        <v>52</v>
      </c>
      <c r="L4054" s="89" t="s">
        <v>85</v>
      </c>
      <c r="M4054" s="89" t="s">
        <v>5599</v>
      </c>
      <c r="N4054" s="89" t="s">
        <v>150</v>
      </c>
      <c r="O4054" s="92" t="s">
        <v>9883</v>
      </c>
      <c r="P4054" s="93" t="s">
        <v>57</v>
      </c>
      <c r="Q4054" s="110" t="s">
        <v>5322</v>
      </c>
      <c r="R4054" s="94"/>
      <c r="S4054" s="95">
        <v>46168</v>
      </c>
      <c r="T4054" s="95" t="s">
        <v>5203</v>
      </c>
      <c r="U4054" s="95" t="s">
        <v>1125</v>
      </c>
      <c r="V4054" s="91">
        <v>46157</v>
      </c>
      <c r="W4054" s="91">
        <v>46164</v>
      </c>
      <c r="X4054" s="91">
        <v>46168</v>
      </c>
      <c r="Y4054" s="96"/>
      <c r="Z4054" s="89"/>
      <c r="AA4054" s="95"/>
      <c r="AB4054" s="89"/>
      <c r="AC4054" s="109"/>
      <c r="AD4054" s="89"/>
      <c r="AE4054" s="89"/>
      <c r="AF4054" s="191"/>
      <c r="AG4054" s="194"/>
      <c r="AH4054" s="193"/>
      <c r="AI4054" s="97"/>
      <c r="AJ4054" s="97"/>
      <c r="AK4054" s="97"/>
      <c r="AL4054" s="45" t="s">
        <v>67</v>
      </c>
      <c r="AM4054" s="160" t="str">
        <f>MONTH(B4054)&amp;"/"&amp;YEAR(B4054)</f>
        <v>3/2026</v>
      </c>
      <c r="AN4054" s="45">
        <f>WEEKNUM(B4054)-WEEKNUM(EOMONTH(B4054,-1)+1)+1</f>
        <v>4</v>
      </c>
      <c r="AO4054" s="45" t="str">
        <f>MONTH(R4054)&amp;"/"&amp;YEAR(R4054)</f>
        <v>1/1900</v>
      </c>
      <c r="AP4054" s="45" t="e">
        <f>WEEKNUM(R4054)-WEEKNUM(EOMONTH(R4054,-1)+1)+1</f>
        <v>#NUM!</v>
      </c>
      <c r="AQ4054" s="45">
        <f>IF(AU4054="S",IF(Q4054="1. Aceitou o programa",R4054-B4054,0),0)</f>
        <v>0</v>
      </c>
      <c r="AR4054" s="45">
        <f>IF(AU4054="S",IF(AND(S4054&lt;&gt;"",R4054&lt;&gt;""),S4054-R4054,0),0)</f>
        <v>0</v>
      </c>
      <c r="AS4054" s="45">
        <f>IF(AU4054="S",IF(Q4054="1. Aceitou o programa",IF(OR(X4054="Não se Aplica",X4054=""),IF(OR(W4054="Não se Aplica",W4054=""),0,W4054-V4054),AVERAGE(X4054-W4054,W4054-V4054)),0),0)</f>
        <v>0</v>
      </c>
      <c r="AT4054" s="45">
        <f>IF(AU4054="S",IF(AND(Q4054="1. Aceitou o programa",AB4054="Realizada"),IFERROR(IF(AA4054="",0,AA4054-R4054),0),0),0)</f>
        <v>0</v>
      </c>
      <c r="AU4054" s="45" t="str">
        <f>_xlfn.XLOOKUP(U4054,'Lista Suspensa'!$AA$20:$AA$23,'Lista Suspensa'!$AB$20:$AB$23,"N/A")</f>
        <v>S</v>
      </c>
    </row>
    <row r="4055" spans="1:47" ht="12" customHeight="1" x14ac:dyDescent="0.3">
      <c r="A4055" s="87" t="s">
        <v>47</v>
      </c>
      <c r="B4055" s="88">
        <v>46104</v>
      </c>
      <c r="C4055" s="89" t="s">
        <v>48</v>
      </c>
      <c r="D4055" s="89" t="s">
        <v>49</v>
      </c>
      <c r="E4055" s="189">
        <v>94793747</v>
      </c>
      <c r="F4055" s="197" t="s">
        <v>9884</v>
      </c>
      <c r="G4055" s="90">
        <v>6507472832</v>
      </c>
      <c r="H4055" s="91">
        <v>22372</v>
      </c>
      <c r="I4055" s="89"/>
      <c r="J4055" s="89" t="s">
        <v>51</v>
      </c>
      <c r="K4055" s="89" t="s">
        <v>52</v>
      </c>
      <c r="L4055" s="89" t="s">
        <v>53</v>
      </c>
      <c r="M4055" s="89" t="s">
        <v>5710</v>
      </c>
      <c r="N4055" s="89" t="s">
        <v>150</v>
      </c>
      <c r="O4055" s="92" t="s">
        <v>9885</v>
      </c>
      <c r="P4055" s="93" t="s">
        <v>57</v>
      </c>
      <c r="Q4055" s="110" t="s">
        <v>5322</v>
      </c>
      <c r="R4055" s="94"/>
      <c r="S4055" s="95">
        <v>46168</v>
      </c>
      <c r="T4055" s="95" t="s">
        <v>5203</v>
      </c>
      <c r="U4055" s="95" t="s">
        <v>1125</v>
      </c>
      <c r="V4055" s="91">
        <v>46157</v>
      </c>
      <c r="W4055" s="91">
        <v>46164</v>
      </c>
      <c r="X4055" s="91">
        <v>46168</v>
      </c>
      <c r="Y4055" s="96"/>
      <c r="Z4055" s="89"/>
      <c r="AA4055" s="95"/>
      <c r="AB4055" s="89"/>
      <c r="AC4055" s="109"/>
      <c r="AD4055" s="89"/>
      <c r="AE4055" s="89"/>
      <c r="AF4055" s="191"/>
      <c r="AG4055" s="194"/>
      <c r="AH4055" s="193"/>
      <c r="AI4055" s="97"/>
      <c r="AJ4055" s="97"/>
      <c r="AK4055" s="97"/>
      <c r="AL4055" s="45" t="s">
        <v>67</v>
      </c>
      <c r="AM4055" s="160" t="str">
        <f>MONTH(B4055)&amp;"/"&amp;YEAR(B4055)</f>
        <v>3/2026</v>
      </c>
      <c r="AN4055" s="45">
        <f>WEEKNUM(B4055)-WEEKNUM(EOMONTH(B4055,-1)+1)+1</f>
        <v>4</v>
      </c>
      <c r="AO4055" s="45" t="str">
        <f>MONTH(R4055)&amp;"/"&amp;YEAR(R4055)</f>
        <v>1/1900</v>
      </c>
      <c r="AP4055" s="45" t="e">
        <f>WEEKNUM(R4055)-WEEKNUM(EOMONTH(R4055,-1)+1)+1</f>
        <v>#NUM!</v>
      </c>
      <c r="AQ4055" s="45">
        <f>IF(AU4055="S",IF(Q4055="1. Aceitou o programa",R4055-B4055,0),0)</f>
        <v>0</v>
      </c>
      <c r="AR4055" s="45">
        <f>IF(AU4055="S",IF(AND(S4055&lt;&gt;"",R4055&lt;&gt;""),S4055-R4055,0),0)</f>
        <v>0</v>
      </c>
      <c r="AS4055" s="45">
        <f>IF(AU4055="S",IF(Q4055="1. Aceitou o programa",IF(OR(X4055="Não se Aplica",X4055=""),IF(OR(W4055="Não se Aplica",W4055=""),0,W4055-V4055),AVERAGE(X4055-W4055,W4055-V4055)),0),0)</f>
        <v>0</v>
      </c>
      <c r="AT4055" s="45">
        <f>IF(AU4055="S",IF(AND(Q4055="1. Aceitou o programa",AB4055="Realizada"),IFERROR(IF(AA4055="",0,AA4055-R4055),0),0),0)</f>
        <v>0</v>
      </c>
      <c r="AU4055" s="45" t="str">
        <f>_xlfn.XLOOKUP(U4055,'Lista Suspensa'!$AA$20:$AA$23,'Lista Suspensa'!$AB$20:$AB$23,"N/A")</f>
        <v>S</v>
      </c>
    </row>
    <row r="4056" spans="1:47" ht="12" customHeight="1" x14ac:dyDescent="0.3">
      <c r="A4056" s="87" t="s">
        <v>47</v>
      </c>
      <c r="B4056" s="88">
        <v>46104</v>
      </c>
      <c r="C4056" s="89" t="s">
        <v>48</v>
      </c>
      <c r="D4056" s="89" t="s">
        <v>49</v>
      </c>
      <c r="E4056" s="189">
        <v>94815791</v>
      </c>
      <c r="F4056" s="197" t="s">
        <v>9886</v>
      </c>
      <c r="G4056" s="90">
        <v>14899762801</v>
      </c>
      <c r="H4056" s="91">
        <v>25802</v>
      </c>
      <c r="I4056" s="89"/>
      <c r="J4056" s="89" t="s">
        <v>84</v>
      </c>
      <c r="K4056" s="89" t="s">
        <v>52</v>
      </c>
      <c r="L4056" s="89" t="s">
        <v>9887</v>
      </c>
      <c r="M4056" s="89" t="s">
        <v>6408</v>
      </c>
      <c r="N4056" s="89" t="s">
        <v>137</v>
      </c>
      <c r="O4056" s="92" t="s">
        <v>9888</v>
      </c>
      <c r="P4056" s="93" t="s">
        <v>57</v>
      </c>
      <c r="Q4056" s="110" t="s">
        <v>5322</v>
      </c>
      <c r="R4056" s="94"/>
      <c r="S4056" s="95">
        <v>46168</v>
      </c>
      <c r="T4056" s="95" t="s">
        <v>5203</v>
      </c>
      <c r="U4056" s="95" t="s">
        <v>1125</v>
      </c>
      <c r="V4056" s="91">
        <v>46157</v>
      </c>
      <c r="W4056" s="91">
        <v>46164</v>
      </c>
      <c r="X4056" s="91">
        <v>46168</v>
      </c>
      <c r="Y4056" s="96"/>
      <c r="Z4056" s="89"/>
      <c r="AA4056" s="95"/>
      <c r="AB4056" s="89"/>
      <c r="AC4056" s="109"/>
      <c r="AD4056" s="89"/>
      <c r="AE4056" s="89"/>
      <c r="AF4056" s="191"/>
      <c r="AG4056" s="194"/>
      <c r="AH4056" s="193"/>
      <c r="AI4056" s="97"/>
      <c r="AJ4056" s="97"/>
      <c r="AK4056" s="97"/>
      <c r="AL4056" s="45" t="s">
        <v>67</v>
      </c>
      <c r="AM4056" s="160" t="str">
        <f>MONTH(B4056)&amp;"/"&amp;YEAR(B4056)</f>
        <v>3/2026</v>
      </c>
      <c r="AN4056" s="45">
        <f>WEEKNUM(B4056)-WEEKNUM(EOMONTH(B4056,-1)+1)+1</f>
        <v>4</v>
      </c>
      <c r="AO4056" s="45" t="str">
        <f>MONTH(R4056)&amp;"/"&amp;YEAR(R4056)</f>
        <v>1/1900</v>
      </c>
      <c r="AP4056" s="45" t="e">
        <f>WEEKNUM(R4056)-WEEKNUM(EOMONTH(R4056,-1)+1)+1</f>
        <v>#NUM!</v>
      </c>
      <c r="AQ4056" s="45">
        <f>IF(AU4056="S",IF(Q4056="1. Aceitou o programa",R4056-B4056,0),0)</f>
        <v>0</v>
      </c>
      <c r="AR4056" s="45">
        <f>IF(AU4056="S",IF(AND(S4056&lt;&gt;"",R4056&lt;&gt;""),S4056-R4056,0),0)</f>
        <v>0</v>
      </c>
      <c r="AS4056" s="45">
        <f>IF(AU4056="S",IF(Q4056="1. Aceitou o programa",IF(OR(X4056="Não se Aplica",X4056=""),IF(OR(W4056="Não se Aplica",W4056=""),0,W4056-V4056),AVERAGE(X4056-W4056,W4056-V4056)),0),0)</f>
        <v>0</v>
      </c>
      <c r="AT4056" s="45">
        <f>IF(AU4056="S",IF(AND(Q4056="1. Aceitou o programa",AB4056="Realizada"),IFERROR(IF(AA4056="",0,AA4056-R4056),0),0),0)</f>
        <v>0</v>
      </c>
      <c r="AU4056" s="45" t="str">
        <f>_xlfn.XLOOKUP(U4056,'Lista Suspensa'!$AA$20:$AA$23,'Lista Suspensa'!$AB$20:$AB$23,"N/A")</f>
        <v>S</v>
      </c>
    </row>
    <row r="4057" spans="1:47" ht="12" customHeight="1" x14ac:dyDescent="0.3">
      <c r="A4057" s="87" t="s">
        <v>47</v>
      </c>
      <c r="B4057" s="88">
        <v>46104</v>
      </c>
      <c r="C4057" s="89" t="s">
        <v>48</v>
      </c>
      <c r="D4057" s="89" t="s">
        <v>49</v>
      </c>
      <c r="E4057" s="189">
        <v>94814569</v>
      </c>
      <c r="F4057" s="197" t="s">
        <v>9889</v>
      </c>
      <c r="G4057" s="90">
        <v>15492610708</v>
      </c>
      <c r="H4057" s="91">
        <v>35996</v>
      </c>
      <c r="I4057" s="89"/>
      <c r="J4057" s="89" t="s">
        <v>51</v>
      </c>
      <c r="K4057" s="89" t="s">
        <v>76</v>
      </c>
      <c r="L4057" s="89" t="s">
        <v>95</v>
      </c>
      <c r="M4057" s="89" t="s">
        <v>106</v>
      </c>
      <c r="N4057" s="89" t="s">
        <v>197</v>
      </c>
      <c r="O4057" s="92" t="s">
        <v>9890</v>
      </c>
      <c r="P4057" s="93" t="s">
        <v>57</v>
      </c>
      <c r="Q4057" s="110" t="s">
        <v>5322</v>
      </c>
      <c r="R4057" s="94"/>
      <c r="S4057" s="95">
        <v>46168</v>
      </c>
      <c r="T4057" s="95" t="s">
        <v>5203</v>
      </c>
      <c r="U4057" s="95" t="s">
        <v>1125</v>
      </c>
      <c r="V4057" s="91">
        <v>46157</v>
      </c>
      <c r="W4057" s="91">
        <v>46164</v>
      </c>
      <c r="X4057" s="91">
        <v>46168</v>
      </c>
      <c r="Y4057" s="96"/>
      <c r="Z4057" s="89"/>
      <c r="AA4057" s="95"/>
      <c r="AB4057" s="89"/>
      <c r="AC4057" s="109"/>
      <c r="AD4057" s="89"/>
      <c r="AE4057" s="89"/>
      <c r="AF4057" s="191"/>
      <c r="AG4057" s="194"/>
      <c r="AH4057" s="193"/>
      <c r="AI4057" s="97"/>
      <c r="AJ4057" s="97"/>
      <c r="AK4057" s="97"/>
      <c r="AL4057" s="45" t="s">
        <v>67</v>
      </c>
      <c r="AM4057" s="160" t="str">
        <f>MONTH(B4057)&amp;"/"&amp;YEAR(B4057)</f>
        <v>3/2026</v>
      </c>
      <c r="AN4057" s="45">
        <f>WEEKNUM(B4057)-WEEKNUM(EOMONTH(B4057,-1)+1)+1</f>
        <v>4</v>
      </c>
      <c r="AO4057" s="45" t="str">
        <f>MONTH(R4057)&amp;"/"&amp;YEAR(R4057)</f>
        <v>1/1900</v>
      </c>
      <c r="AP4057" s="45" t="e">
        <f>WEEKNUM(R4057)-WEEKNUM(EOMONTH(R4057,-1)+1)+1</f>
        <v>#NUM!</v>
      </c>
      <c r="AQ4057" s="45">
        <f>IF(AU4057="S",IF(Q4057="1. Aceitou o programa",R4057-B4057,0),0)</f>
        <v>0</v>
      </c>
      <c r="AR4057" s="45">
        <f>IF(AU4057="S",IF(AND(S4057&lt;&gt;"",R4057&lt;&gt;""),S4057-R4057,0),0)</f>
        <v>0</v>
      </c>
      <c r="AS4057" s="45">
        <f>IF(AU4057="S",IF(Q4057="1. Aceitou o programa",IF(OR(X4057="Não se Aplica",X4057=""),IF(OR(W4057="Não se Aplica",W4057=""),0,W4057-V4057),AVERAGE(X4057-W4057,W4057-V4057)),0),0)</f>
        <v>0</v>
      </c>
      <c r="AT4057" s="45">
        <f>IF(AU4057="S",IF(AND(Q4057="1. Aceitou o programa",AB4057="Realizada"),IFERROR(IF(AA4057="",0,AA4057-R4057),0),0),0)</f>
        <v>0</v>
      </c>
      <c r="AU4057" s="45" t="str">
        <f>_xlfn.XLOOKUP(U4057,'Lista Suspensa'!$AA$20:$AA$23,'Lista Suspensa'!$AB$20:$AB$23,"N/A")</f>
        <v>S</v>
      </c>
    </row>
    <row r="4058" spans="1:47" ht="12" customHeight="1" x14ac:dyDescent="0.3">
      <c r="A4058" s="87" t="s">
        <v>47</v>
      </c>
      <c r="B4058" s="88">
        <v>46104</v>
      </c>
      <c r="C4058" s="89" t="s">
        <v>48</v>
      </c>
      <c r="D4058" s="89" t="s">
        <v>49</v>
      </c>
      <c r="E4058" s="189">
        <v>94825285</v>
      </c>
      <c r="F4058" s="197" t="s">
        <v>9891</v>
      </c>
      <c r="G4058" s="90">
        <v>17597056591</v>
      </c>
      <c r="H4058" s="91">
        <v>22266</v>
      </c>
      <c r="I4058" s="89"/>
      <c r="J4058" s="89" t="s">
        <v>51</v>
      </c>
      <c r="K4058" s="89" t="s">
        <v>52</v>
      </c>
      <c r="L4058" s="89" t="s">
        <v>85</v>
      </c>
      <c r="M4058" s="89" t="s">
        <v>943</v>
      </c>
      <c r="N4058" s="89" t="s">
        <v>150</v>
      </c>
      <c r="O4058" s="92" t="s">
        <v>9892</v>
      </c>
      <c r="P4058" s="93" t="s">
        <v>57</v>
      </c>
      <c r="Q4058" s="110" t="s">
        <v>5322</v>
      </c>
      <c r="R4058" s="94"/>
      <c r="S4058" s="95">
        <v>46168</v>
      </c>
      <c r="T4058" s="95" t="s">
        <v>5203</v>
      </c>
      <c r="U4058" s="95" t="s">
        <v>1125</v>
      </c>
      <c r="V4058" s="91">
        <v>46157</v>
      </c>
      <c r="W4058" s="91">
        <v>46164</v>
      </c>
      <c r="X4058" s="91">
        <v>46168</v>
      </c>
      <c r="Y4058" s="96"/>
      <c r="Z4058" s="89"/>
      <c r="AA4058" s="95"/>
      <c r="AB4058" s="89"/>
      <c r="AC4058" s="109"/>
      <c r="AD4058" s="89"/>
      <c r="AE4058" s="89"/>
      <c r="AF4058" s="191"/>
      <c r="AG4058" s="194"/>
      <c r="AH4058" s="193"/>
      <c r="AI4058" s="97"/>
      <c r="AJ4058" s="97"/>
      <c r="AK4058" s="97"/>
      <c r="AL4058" s="45" t="s">
        <v>67</v>
      </c>
      <c r="AM4058" s="160" t="str">
        <f>MONTH(B4058)&amp;"/"&amp;YEAR(B4058)</f>
        <v>3/2026</v>
      </c>
      <c r="AN4058" s="45">
        <f>WEEKNUM(B4058)-WEEKNUM(EOMONTH(B4058,-1)+1)+1</f>
        <v>4</v>
      </c>
      <c r="AO4058" s="45" t="str">
        <f>MONTH(R4058)&amp;"/"&amp;YEAR(R4058)</f>
        <v>1/1900</v>
      </c>
      <c r="AP4058" s="45" t="e">
        <f>WEEKNUM(R4058)-WEEKNUM(EOMONTH(R4058,-1)+1)+1</f>
        <v>#NUM!</v>
      </c>
      <c r="AQ4058" s="45">
        <f>IF(AU4058="S",IF(Q4058="1. Aceitou o programa",R4058-B4058,0),0)</f>
        <v>0</v>
      </c>
      <c r="AR4058" s="45">
        <f>IF(AU4058="S",IF(AND(S4058&lt;&gt;"",R4058&lt;&gt;""),S4058-R4058,0),0)</f>
        <v>0</v>
      </c>
      <c r="AS4058" s="45">
        <f>IF(AU4058="S",IF(Q4058="1. Aceitou o programa",IF(OR(X4058="Não se Aplica",X4058=""),IF(OR(W4058="Não se Aplica",W4058=""),0,W4058-V4058),AVERAGE(X4058-W4058,W4058-V4058)),0),0)</f>
        <v>0</v>
      </c>
      <c r="AT4058" s="45">
        <f>IF(AU4058="S",IF(AND(Q4058="1. Aceitou o programa",AB4058="Realizada"),IFERROR(IF(AA4058="",0,AA4058-R4058),0),0),0)</f>
        <v>0</v>
      </c>
      <c r="AU4058" s="45" t="str">
        <f>_xlfn.XLOOKUP(U4058,'Lista Suspensa'!$AA$20:$AA$23,'Lista Suspensa'!$AB$20:$AB$23,"N/A")</f>
        <v>S</v>
      </c>
    </row>
    <row r="4059" spans="1:47" ht="12" customHeight="1" x14ac:dyDescent="0.3">
      <c r="A4059" s="87" t="s">
        <v>47</v>
      </c>
      <c r="B4059" s="88">
        <v>46104</v>
      </c>
      <c r="C4059" s="89" t="s">
        <v>48</v>
      </c>
      <c r="D4059" s="89" t="s">
        <v>49</v>
      </c>
      <c r="E4059" s="189">
        <v>94833641</v>
      </c>
      <c r="F4059" s="197" t="s">
        <v>9893</v>
      </c>
      <c r="G4059" s="90">
        <v>19452192895</v>
      </c>
      <c r="H4059" s="91">
        <v>27583</v>
      </c>
      <c r="I4059" s="89"/>
      <c r="J4059" s="89" t="s">
        <v>51</v>
      </c>
      <c r="K4059" s="89" t="s">
        <v>52</v>
      </c>
      <c r="L4059" s="89" t="s">
        <v>85</v>
      </c>
      <c r="M4059" s="89" t="s">
        <v>141</v>
      </c>
      <c r="N4059" s="89" t="s">
        <v>137</v>
      </c>
      <c r="O4059" s="92" t="s">
        <v>9894</v>
      </c>
      <c r="P4059" s="93" t="s">
        <v>57</v>
      </c>
      <c r="Q4059" s="110" t="s">
        <v>5322</v>
      </c>
      <c r="R4059" s="94"/>
      <c r="S4059" s="95">
        <v>46168</v>
      </c>
      <c r="T4059" s="95" t="s">
        <v>5203</v>
      </c>
      <c r="U4059" s="95" t="s">
        <v>1125</v>
      </c>
      <c r="V4059" s="91">
        <v>46157</v>
      </c>
      <c r="W4059" s="91">
        <v>46164</v>
      </c>
      <c r="X4059" s="91">
        <v>46168</v>
      </c>
      <c r="Y4059" s="96"/>
      <c r="Z4059" s="89"/>
      <c r="AA4059" s="95"/>
      <c r="AB4059" s="89"/>
      <c r="AC4059" s="109"/>
      <c r="AD4059" s="89"/>
      <c r="AE4059" s="89"/>
      <c r="AF4059" s="191"/>
      <c r="AG4059" s="194"/>
      <c r="AH4059" s="193"/>
      <c r="AI4059" s="97"/>
      <c r="AJ4059" s="97"/>
      <c r="AK4059" s="97"/>
      <c r="AL4059" s="45" t="s">
        <v>67</v>
      </c>
      <c r="AM4059" s="160" t="str">
        <f>MONTH(B4059)&amp;"/"&amp;YEAR(B4059)</f>
        <v>3/2026</v>
      </c>
      <c r="AN4059" s="45">
        <f>WEEKNUM(B4059)-WEEKNUM(EOMONTH(B4059,-1)+1)+1</f>
        <v>4</v>
      </c>
      <c r="AO4059" s="45" t="str">
        <f>MONTH(R4059)&amp;"/"&amp;YEAR(R4059)</f>
        <v>1/1900</v>
      </c>
      <c r="AP4059" s="45" t="e">
        <f>WEEKNUM(R4059)-WEEKNUM(EOMONTH(R4059,-1)+1)+1</f>
        <v>#NUM!</v>
      </c>
      <c r="AQ4059" s="45">
        <f>IF(AU4059="S",IF(Q4059="1. Aceitou o programa",R4059-B4059,0),0)</f>
        <v>0</v>
      </c>
      <c r="AR4059" s="45">
        <f>IF(AU4059="S",IF(AND(S4059&lt;&gt;"",R4059&lt;&gt;""),S4059-R4059,0),0)</f>
        <v>0</v>
      </c>
      <c r="AS4059" s="45">
        <f>IF(AU4059="S",IF(Q4059="1. Aceitou o programa",IF(OR(X4059="Não se Aplica",X4059=""),IF(OR(W4059="Não se Aplica",W4059=""),0,W4059-V4059),AVERAGE(X4059-W4059,W4059-V4059)),0),0)</f>
        <v>0</v>
      </c>
      <c r="AT4059" s="45">
        <f>IF(AU4059="S",IF(AND(Q4059="1. Aceitou o programa",AB4059="Realizada"),IFERROR(IF(AA4059="",0,AA4059-R4059),0),0),0)</f>
        <v>0</v>
      </c>
      <c r="AU4059" s="45" t="str">
        <f>_xlfn.XLOOKUP(U4059,'Lista Suspensa'!$AA$20:$AA$23,'Lista Suspensa'!$AB$20:$AB$23,"N/A")</f>
        <v>S</v>
      </c>
    </row>
    <row r="4060" spans="1:47" ht="12" customHeight="1" x14ac:dyDescent="0.3">
      <c r="A4060" s="87" t="s">
        <v>47</v>
      </c>
      <c r="B4060" s="88">
        <v>46104</v>
      </c>
      <c r="C4060" s="89" t="s">
        <v>48</v>
      </c>
      <c r="D4060" s="89" t="s">
        <v>49</v>
      </c>
      <c r="E4060" s="189">
        <v>82015332</v>
      </c>
      <c r="F4060" s="197" t="s">
        <v>9895</v>
      </c>
      <c r="G4060" s="90">
        <v>22502493854</v>
      </c>
      <c r="H4060" s="91">
        <v>29539</v>
      </c>
      <c r="I4060" s="89"/>
      <c r="J4060" s="89" t="s">
        <v>51</v>
      </c>
      <c r="K4060" s="89" t="s">
        <v>52</v>
      </c>
      <c r="L4060" s="89" t="s">
        <v>85</v>
      </c>
      <c r="M4060" s="89" t="s">
        <v>9896</v>
      </c>
      <c r="N4060" s="89" t="s">
        <v>137</v>
      </c>
      <c r="O4060" s="92" t="s">
        <v>9897</v>
      </c>
      <c r="P4060" s="93" t="s">
        <v>57</v>
      </c>
      <c r="Q4060" s="110" t="s">
        <v>5322</v>
      </c>
      <c r="R4060" s="94"/>
      <c r="S4060" s="95">
        <v>46168</v>
      </c>
      <c r="T4060" s="95" t="s">
        <v>5203</v>
      </c>
      <c r="U4060" s="95" t="s">
        <v>1125</v>
      </c>
      <c r="V4060" s="91">
        <v>46157</v>
      </c>
      <c r="W4060" s="91">
        <v>46164</v>
      </c>
      <c r="X4060" s="91">
        <v>46168</v>
      </c>
      <c r="Y4060" s="96"/>
      <c r="Z4060" s="89"/>
      <c r="AA4060" s="95"/>
      <c r="AB4060" s="89"/>
      <c r="AC4060" s="109"/>
      <c r="AD4060" s="89"/>
      <c r="AE4060" s="89"/>
      <c r="AF4060" s="191"/>
      <c r="AG4060" s="194"/>
      <c r="AH4060" s="193"/>
      <c r="AI4060" s="97"/>
      <c r="AJ4060" s="97"/>
      <c r="AK4060" s="97"/>
      <c r="AL4060" s="45" t="s">
        <v>67</v>
      </c>
      <c r="AM4060" s="160" t="str">
        <f>MONTH(B4060)&amp;"/"&amp;YEAR(B4060)</f>
        <v>3/2026</v>
      </c>
      <c r="AN4060" s="45">
        <f>WEEKNUM(B4060)-WEEKNUM(EOMONTH(B4060,-1)+1)+1</f>
        <v>4</v>
      </c>
      <c r="AO4060" s="45" t="str">
        <f>MONTH(R4060)&amp;"/"&amp;YEAR(R4060)</f>
        <v>1/1900</v>
      </c>
      <c r="AP4060" s="45" t="e">
        <f>WEEKNUM(R4060)-WEEKNUM(EOMONTH(R4060,-1)+1)+1</f>
        <v>#NUM!</v>
      </c>
      <c r="AQ4060" s="45">
        <f>IF(AU4060="S",IF(Q4060="1. Aceitou o programa",R4060-B4060,0),0)</f>
        <v>0</v>
      </c>
      <c r="AR4060" s="45">
        <f>IF(AU4060="S",IF(AND(S4060&lt;&gt;"",R4060&lt;&gt;""),S4060-R4060,0),0)</f>
        <v>0</v>
      </c>
      <c r="AS4060" s="45">
        <f>IF(AU4060="S",IF(Q4060="1. Aceitou o programa",IF(OR(X4060="Não se Aplica",X4060=""),IF(OR(W4060="Não se Aplica",W4060=""),0,W4060-V4060),AVERAGE(X4060-W4060,W4060-V4060)),0),0)</f>
        <v>0</v>
      </c>
      <c r="AT4060" s="45">
        <f>IF(AU4060="S",IF(AND(Q4060="1. Aceitou o programa",AB4060="Realizada"),IFERROR(IF(AA4060="",0,AA4060-R4060),0),0),0)</f>
        <v>0</v>
      </c>
      <c r="AU4060" s="45" t="str">
        <f>_xlfn.XLOOKUP(U4060,'Lista Suspensa'!$AA$20:$AA$23,'Lista Suspensa'!$AB$20:$AB$23,"N/A")</f>
        <v>S</v>
      </c>
    </row>
    <row r="4061" spans="1:47" ht="12" customHeight="1" x14ac:dyDescent="0.3">
      <c r="A4061" s="87" t="s">
        <v>47</v>
      </c>
      <c r="B4061" s="88">
        <v>46104</v>
      </c>
      <c r="C4061" s="89" t="s">
        <v>48</v>
      </c>
      <c r="D4061" s="89" t="s">
        <v>49</v>
      </c>
      <c r="E4061" s="189">
        <v>94882193</v>
      </c>
      <c r="F4061" s="197" t="s">
        <v>9898</v>
      </c>
      <c r="G4061" s="90">
        <v>13913664840</v>
      </c>
      <c r="H4061" s="91">
        <v>26180</v>
      </c>
      <c r="I4061" s="89"/>
      <c r="J4061" s="89" t="s">
        <v>84</v>
      </c>
      <c r="K4061" s="89" t="s">
        <v>52</v>
      </c>
      <c r="L4061" s="89" t="s">
        <v>53</v>
      </c>
      <c r="M4061" s="89" t="s">
        <v>532</v>
      </c>
      <c r="N4061" s="89" t="s">
        <v>137</v>
      </c>
      <c r="O4061" s="92" t="s">
        <v>9899</v>
      </c>
      <c r="P4061" s="93" t="s">
        <v>57</v>
      </c>
      <c r="Q4061" s="110" t="s">
        <v>58</v>
      </c>
      <c r="R4061" s="94">
        <v>46169</v>
      </c>
      <c r="S4061" s="95"/>
      <c r="T4061" s="95" t="s">
        <v>59</v>
      </c>
      <c r="U4061" s="95" t="s">
        <v>60</v>
      </c>
      <c r="V4061" s="91">
        <v>46157</v>
      </c>
      <c r="W4061" s="91">
        <v>46164</v>
      </c>
      <c r="X4061" s="91">
        <v>46168</v>
      </c>
      <c r="Y4061" s="96"/>
      <c r="Z4061" s="89" t="s">
        <v>62</v>
      </c>
      <c r="AA4061" s="95"/>
      <c r="AB4061" s="95" t="s">
        <v>63</v>
      </c>
      <c r="AC4061" s="95" t="s">
        <v>63</v>
      </c>
      <c r="AD4061" s="95" t="s">
        <v>63</v>
      </c>
      <c r="AE4061" s="95" t="s">
        <v>63</v>
      </c>
      <c r="AF4061" s="95" t="s">
        <v>63</v>
      </c>
      <c r="AG4061" s="194" t="s">
        <v>9900</v>
      </c>
      <c r="AH4061" s="95" t="s">
        <v>63</v>
      </c>
      <c r="AI4061" s="97"/>
      <c r="AJ4061" s="97" t="s">
        <v>65</v>
      </c>
      <c r="AK4061" s="97" t="s">
        <v>66</v>
      </c>
      <c r="AL4061" s="45" t="s">
        <v>67</v>
      </c>
      <c r="AM4061" s="160" t="str">
        <f>MONTH(B4061)&amp;"/"&amp;YEAR(B4061)</f>
        <v>3/2026</v>
      </c>
      <c r="AN4061" s="45">
        <f>WEEKNUM(B4061)-WEEKNUM(EOMONTH(B4061,-1)+1)+1</f>
        <v>4</v>
      </c>
      <c r="AO4061" s="45" t="str">
        <f>MONTH(R4061)&amp;"/"&amp;YEAR(R4061)</f>
        <v>5/2026</v>
      </c>
      <c r="AP4061" s="45">
        <f>WEEKNUM(R4061)-WEEKNUM(EOMONTH(R4061,-1)+1)+1</f>
        <v>5</v>
      </c>
      <c r="AQ4061" s="45">
        <f>IF(AU4061="S",IF(Q4061="1. Aceitou o programa",R4061-B4061,0),0)</f>
        <v>65</v>
      </c>
      <c r="AR4061" s="45">
        <f>IF(AU4061="S",IF(AND(S4061&lt;&gt;"",R4061&lt;&gt;""),S4061-R4061,0),0)</f>
        <v>0</v>
      </c>
      <c r="AS4061" s="45">
        <f>IF(AU4061="S",IF(Q4061="1. Aceitou o programa",IF(OR(X4061="Não se Aplica",X4061=""),IF(OR(W4061="Não se Aplica",W4061=""),0,W4061-V4061),AVERAGE(X4061-W4061,W4061-V4061)),0),0)</f>
        <v>5.5</v>
      </c>
      <c r="AT4061" s="45">
        <f>IF(AU4061="S",IF(AND(Q4061="1. Aceitou o programa",AB4061="Realizada"),IFERROR(IF(AA4061="",0,AA4061-R4061),0),0),0)</f>
        <v>0</v>
      </c>
      <c r="AU4061" s="45" t="str">
        <f>_xlfn.XLOOKUP(U4061,'Lista Suspensa'!$AA$20:$AA$23,'Lista Suspensa'!$AB$20:$AB$23,"N/A")</f>
        <v>S</v>
      </c>
    </row>
    <row r="4062" spans="1:47" ht="12" customHeight="1" x14ac:dyDescent="0.3">
      <c r="A4062" s="87" t="s">
        <v>47</v>
      </c>
      <c r="B4062" s="88">
        <v>46104</v>
      </c>
      <c r="C4062" s="89" t="s">
        <v>48</v>
      </c>
      <c r="D4062" s="89" t="s">
        <v>49</v>
      </c>
      <c r="E4062" s="189">
        <v>94882554</v>
      </c>
      <c r="F4062" s="197" t="s">
        <v>9901</v>
      </c>
      <c r="G4062" s="90">
        <v>8288808751</v>
      </c>
      <c r="H4062" s="91">
        <v>27927</v>
      </c>
      <c r="I4062" s="89"/>
      <c r="J4062" s="89" t="s">
        <v>51</v>
      </c>
      <c r="K4062" s="89" t="s">
        <v>76</v>
      </c>
      <c r="L4062" s="89" t="s">
        <v>303</v>
      </c>
      <c r="M4062" s="89" t="s">
        <v>3796</v>
      </c>
      <c r="N4062" s="89" t="s">
        <v>344</v>
      </c>
      <c r="O4062" s="92" t="s">
        <v>9902</v>
      </c>
      <c r="P4062" s="93" t="s">
        <v>57</v>
      </c>
      <c r="Q4062" s="110" t="s">
        <v>5322</v>
      </c>
      <c r="R4062" s="94"/>
      <c r="S4062" s="95">
        <v>46168</v>
      </c>
      <c r="T4062" s="95" t="s">
        <v>5203</v>
      </c>
      <c r="U4062" s="95" t="s">
        <v>1125</v>
      </c>
      <c r="V4062" s="91">
        <v>46157</v>
      </c>
      <c r="W4062" s="91">
        <v>46164</v>
      </c>
      <c r="X4062" s="91">
        <v>46168</v>
      </c>
      <c r="Y4062" s="96"/>
      <c r="Z4062" s="89"/>
      <c r="AA4062" s="95"/>
      <c r="AB4062" s="89"/>
      <c r="AC4062" s="109"/>
      <c r="AD4062" s="89"/>
      <c r="AE4062" s="89"/>
      <c r="AF4062" s="191"/>
      <c r="AG4062" s="194"/>
      <c r="AH4062" s="193"/>
      <c r="AI4062" s="97"/>
      <c r="AJ4062" s="97"/>
      <c r="AK4062" s="97"/>
      <c r="AL4062" s="45" t="s">
        <v>67</v>
      </c>
      <c r="AM4062" s="160" t="str">
        <f>MONTH(B4062)&amp;"/"&amp;YEAR(B4062)</f>
        <v>3/2026</v>
      </c>
      <c r="AN4062" s="45">
        <f>WEEKNUM(B4062)-WEEKNUM(EOMONTH(B4062,-1)+1)+1</f>
        <v>4</v>
      </c>
      <c r="AO4062" s="45" t="str">
        <f>MONTH(R4062)&amp;"/"&amp;YEAR(R4062)</f>
        <v>1/1900</v>
      </c>
      <c r="AP4062" s="45" t="e">
        <f>WEEKNUM(R4062)-WEEKNUM(EOMONTH(R4062,-1)+1)+1</f>
        <v>#NUM!</v>
      </c>
      <c r="AQ4062" s="45">
        <f>IF(AU4062="S",IF(Q4062="1. Aceitou o programa",R4062-B4062,0),0)</f>
        <v>0</v>
      </c>
      <c r="AR4062" s="45">
        <f>IF(AU4062="S",IF(AND(S4062&lt;&gt;"",R4062&lt;&gt;""),S4062-R4062,0),0)</f>
        <v>0</v>
      </c>
      <c r="AS4062" s="45">
        <f>IF(AU4062="S",IF(Q4062="1. Aceitou o programa",IF(OR(X4062="Não se Aplica",X4062=""),IF(OR(W4062="Não se Aplica",W4062=""),0,W4062-V4062),AVERAGE(X4062-W4062,W4062-V4062)),0),0)</f>
        <v>0</v>
      </c>
      <c r="AT4062" s="45">
        <f>IF(AU4062="S",IF(AND(Q4062="1. Aceitou o programa",AB4062="Realizada"),IFERROR(IF(AA4062="",0,AA4062-R4062),0),0),0)</f>
        <v>0</v>
      </c>
      <c r="AU4062" s="45" t="str">
        <f>_xlfn.XLOOKUP(U4062,'Lista Suspensa'!$AA$20:$AA$23,'Lista Suspensa'!$AB$20:$AB$23,"N/A")</f>
        <v>S</v>
      </c>
    </row>
    <row r="4063" spans="1:47" ht="12" customHeight="1" x14ac:dyDescent="0.3">
      <c r="A4063" s="87" t="s">
        <v>47</v>
      </c>
      <c r="B4063" s="88">
        <v>46104</v>
      </c>
      <c r="C4063" s="89" t="s">
        <v>48</v>
      </c>
      <c r="D4063" s="89" t="s">
        <v>49</v>
      </c>
      <c r="E4063" s="189">
        <v>94905207</v>
      </c>
      <c r="F4063" s="197" t="s">
        <v>9903</v>
      </c>
      <c r="G4063" s="90">
        <v>13030178811</v>
      </c>
      <c r="H4063" s="91">
        <v>24573</v>
      </c>
      <c r="I4063" s="89"/>
      <c r="J4063" s="89" t="s">
        <v>84</v>
      </c>
      <c r="K4063" s="89" t="s">
        <v>76</v>
      </c>
      <c r="L4063" s="89" t="s">
        <v>95</v>
      </c>
      <c r="M4063" s="89" t="s">
        <v>9904</v>
      </c>
      <c r="N4063" s="89" t="s">
        <v>331</v>
      </c>
      <c r="O4063" s="92" t="s">
        <v>9905</v>
      </c>
      <c r="P4063" s="93" t="s">
        <v>57</v>
      </c>
      <c r="Q4063" s="110" t="s">
        <v>5322</v>
      </c>
      <c r="R4063" s="94"/>
      <c r="S4063" s="95">
        <v>46168</v>
      </c>
      <c r="T4063" s="95" t="s">
        <v>5203</v>
      </c>
      <c r="U4063" s="95" t="s">
        <v>1125</v>
      </c>
      <c r="V4063" s="91">
        <v>46157</v>
      </c>
      <c r="W4063" s="91">
        <v>46164</v>
      </c>
      <c r="X4063" s="91">
        <v>46168</v>
      </c>
      <c r="Y4063" s="96"/>
      <c r="Z4063" s="89"/>
      <c r="AA4063" s="95"/>
      <c r="AB4063" s="89"/>
      <c r="AC4063" s="109"/>
      <c r="AD4063" s="89"/>
      <c r="AE4063" s="89"/>
      <c r="AF4063" s="191"/>
      <c r="AG4063" s="194"/>
      <c r="AH4063" s="193"/>
      <c r="AI4063" s="97"/>
      <c r="AJ4063" s="97"/>
      <c r="AK4063" s="97"/>
      <c r="AL4063" s="45" t="s">
        <v>67</v>
      </c>
      <c r="AM4063" s="160" t="str">
        <f>MONTH(B4063)&amp;"/"&amp;YEAR(B4063)</f>
        <v>3/2026</v>
      </c>
      <c r="AN4063" s="45">
        <f>WEEKNUM(B4063)-WEEKNUM(EOMONTH(B4063,-1)+1)+1</f>
        <v>4</v>
      </c>
      <c r="AO4063" s="45" t="str">
        <f>MONTH(R4063)&amp;"/"&amp;YEAR(R4063)</f>
        <v>1/1900</v>
      </c>
      <c r="AP4063" s="45" t="e">
        <f>WEEKNUM(R4063)-WEEKNUM(EOMONTH(R4063,-1)+1)+1</f>
        <v>#NUM!</v>
      </c>
      <c r="AQ4063" s="45">
        <f>IF(AU4063="S",IF(Q4063="1. Aceitou o programa",R4063-B4063,0),0)</f>
        <v>0</v>
      </c>
      <c r="AR4063" s="45">
        <f>IF(AU4063="S",IF(AND(S4063&lt;&gt;"",R4063&lt;&gt;""),S4063-R4063,0),0)</f>
        <v>0</v>
      </c>
      <c r="AS4063" s="45">
        <f>IF(AU4063="S",IF(Q4063="1. Aceitou o programa",IF(OR(X4063="Não se Aplica",X4063=""),IF(OR(W4063="Não se Aplica",W4063=""),0,W4063-V4063),AVERAGE(X4063-W4063,W4063-V4063)),0),0)</f>
        <v>0</v>
      </c>
      <c r="AT4063" s="45">
        <f>IF(AU4063="S",IF(AND(Q4063="1. Aceitou o programa",AB4063="Realizada"),IFERROR(IF(AA4063="",0,AA4063-R4063),0),0),0)</f>
        <v>0</v>
      </c>
      <c r="AU4063" s="45" t="str">
        <f>_xlfn.XLOOKUP(U4063,'Lista Suspensa'!$AA$20:$AA$23,'Lista Suspensa'!$AB$20:$AB$23,"N/A")</f>
        <v>S</v>
      </c>
    </row>
    <row r="4064" spans="1:47" ht="12" customHeight="1" x14ac:dyDescent="0.3">
      <c r="A4064" s="87" t="s">
        <v>47</v>
      </c>
      <c r="B4064" s="88">
        <v>46104</v>
      </c>
      <c r="C4064" s="89" t="s">
        <v>48</v>
      </c>
      <c r="D4064" s="89" t="s">
        <v>49</v>
      </c>
      <c r="E4064" s="189">
        <v>94917404</v>
      </c>
      <c r="F4064" s="197" t="s">
        <v>9906</v>
      </c>
      <c r="G4064" s="90">
        <v>43689282888</v>
      </c>
      <c r="H4064" s="91">
        <v>35051</v>
      </c>
      <c r="I4064" s="89"/>
      <c r="J4064" s="89" t="s">
        <v>84</v>
      </c>
      <c r="K4064" s="89" t="s">
        <v>52</v>
      </c>
      <c r="L4064" s="89" t="s">
        <v>85</v>
      </c>
      <c r="M4064" s="89" t="s">
        <v>5720</v>
      </c>
      <c r="N4064" s="89" t="s">
        <v>137</v>
      </c>
      <c r="O4064" s="92" t="s">
        <v>9907</v>
      </c>
      <c r="P4064" s="93" t="s">
        <v>57</v>
      </c>
      <c r="Q4064" s="110" t="s">
        <v>5322</v>
      </c>
      <c r="R4064" s="94"/>
      <c r="S4064" s="95">
        <v>46168</v>
      </c>
      <c r="T4064" s="95" t="s">
        <v>5203</v>
      </c>
      <c r="U4064" s="95" t="s">
        <v>1125</v>
      </c>
      <c r="V4064" s="91">
        <v>46157</v>
      </c>
      <c r="W4064" s="91">
        <v>46164</v>
      </c>
      <c r="X4064" s="91">
        <v>46168</v>
      </c>
      <c r="Y4064" s="96"/>
      <c r="Z4064" s="89"/>
      <c r="AA4064" s="95"/>
      <c r="AB4064" s="89"/>
      <c r="AC4064" s="109"/>
      <c r="AD4064" s="89"/>
      <c r="AE4064" s="89"/>
      <c r="AF4064" s="191"/>
      <c r="AG4064" s="194"/>
      <c r="AH4064" s="193"/>
      <c r="AI4064" s="97"/>
      <c r="AJ4064" s="97"/>
      <c r="AK4064" s="97"/>
      <c r="AL4064" s="45" t="s">
        <v>67</v>
      </c>
      <c r="AM4064" s="160" t="str">
        <f>MONTH(B4064)&amp;"/"&amp;YEAR(B4064)</f>
        <v>3/2026</v>
      </c>
      <c r="AN4064" s="45">
        <f>WEEKNUM(B4064)-WEEKNUM(EOMONTH(B4064,-1)+1)+1</f>
        <v>4</v>
      </c>
      <c r="AO4064" s="45" t="str">
        <f>MONTH(R4064)&amp;"/"&amp;YEAR(R4064)</f>
        <v>1/1900</v>
      </c>
      <c r="AP4064" s="45" t="e">
        <f>WEEKNUM(R4064)-WEEKNUM(EOMONTH(R4064,-1)+1)+1</f>
        <v>#NUM!</v>
      </c>
      <c r="AQ4064" s="45">
        <f>IF(AU4064="S",IF(Q4064="1. Aceitou o programa",R4064-B4064,0),0)</f>
        <v>0</v>
      </c>
      <c r="AR4064" s="45">
        <f>IF(AU4064="S",IF(AND(S4064&lt;&gt;"",R4064&lt;&gt;""),S4064-R4064,0),0)</f>
        <v>0</v>
      </c>
      <c r="AS4064" s="45">
        <f>IF(AU4064="S",IF(Q4064="1. Aceitou o programa",IF(OR(X4064="Não se Aplica",X4064=""),IF(OR(W4064="Não se Aplica",W4064=""),0,W4064-V4064),AVERAGE(X4064-W4064,W4064-V4064)),0),0)</f>
        <v>0</v>
      </c>
      <c r="AT4064" s="45">
        <f>IF(AU4064="S",IF(AND(Q4064="1. Aceitou o programa",AB4064="Realizada"),IFERROR(IF(AA4064="",0,AA4064-R4064),0),0),0)</f>
        <v>0</v>
      </c>
      <c r="AU4064" s="45" t="str">
        <f>_xlfn.XLOOKUP(U4064,'Lista Suspensa'!$AA$20:$AA$23,'Lista Suspensa'!$AB$20:$AB$23,"N/A")</f>
        <v>S</v>
      </c>
    </row>
    <row r="4065" spans="1:47" ht="12" customHeight="1" x14ac:dyDescent="0.3">
      <c r="A4065" s="87" t="s">
        <v>47</v>
      </c>
      <c r="B4065" s="88">
        <v>46104</v>
      </c>
      <c r="C4065" s="89" t="s">
        <v>48</v>
      </c>
      <c r="D4065" s="89" t="s">
        <v>49</v>
      </c>
      <c r="E4065" s="189">
        <v>94958698</v>
      </c>
      <c r="F4065" s="197" t="s">
        <v>9908</v>
      </c>
      <c r="G4065" s="90">
        <v>60418290725</v>
      </c>
      <c r="H4065" s="91">
        <v>20172</v>
      </c>
      <c r="I4065" s="89"/>
      <c r="J4065" s="89" t="s">
        <v>51</v>
      </c>
      <c r="K4065" s="89" t="s">
        <v>76</v>
      </c>
      <c r="L4065" s="89" t="s">
        <v>95</v>
      </c>
      <c r="M4065" s="89" t="s">
        <v>1592</v>
      </c>
      <c r="N4065" s="89" t="s">
        <v>197</v>
      </c>
      <c r="O4065" s="92" t="s">
        <v>9909</v>
      </c>
      <c r="P4065" s="93" t="s">
        <v>57</v>
      </c>
      <c r="Q4065" s="110" t="s">
        <v>5322</v>
      </c>
      <c r="R4065" s="94"/>
      <c r="S4065" s="95">
        <v>46168</v>
      </c>
      <c r="T4065" s="95" t="s">
        <v>5203</v>
      </c>
      <c r="U4065" s="95" t="s">
        <v>1125</v>
      </c>
      <c r="V4065" s="91">
        <v>46157</v>
      </c>
      <c r="W4065" s="91">
        <v>46164</v>
      </c>
      <c r="X4065" s="91">
        <v>46168</v>
      </c>
      <c r="Y4065" s="96"/>
      <c r="Z4065" s="89"/>
      <c r="AA4065" s="95"/>
      <c r="AB4065" s="89"/>
      <c r="AC4065" s="109"/>
      <c r="AD4065" s="89"/>
      <c r="AE4065" s="89"/>
      <c r="AF4065" s="191"/>
      <c r="AG4065" s="194"/>
      <c r="AH4065" s="193"/>
      <c r="AI4065" s="97"/>
      <c r="AJ4065" s="97"/>
      <c r="AK4065" s="97"/>
      <c r="AL4065" s="45" t="s">
        <v>67</v>
      </c>
      <c r="AM4065" s="160" t="str">
        <f>MONTH(B4065)&amp;"/"&amp;YEAR(B4065)</f>
        <v>3/2026</v>
      </c>
      <c r="AN4065" s="45">
        <f>WEEKNUM(B4065)-WEEKNUM(EOMONTH(B4065,-1)+1)+1</f>
        <v>4</v>
      </c>
      <c r="AO4065" s="45" t="str">
        <f>MONTH(R4065)&amp;"/"&amp;YEAR(R4065)</f>
        <v>1/1900</v>
      </c>
      <c r="AP4065" s="45" t="e">
        <f>WEEKNUM(R4065)-WEEKNUM(EOMONTH(R4065,-1)+1)+1</f>
        <v>#NUM!</v>
      </c>
      <c r="AQ4065" s="45">
        <f>IF(AU4065="S",IF(Q4065="1. Aceitou o programa",R4065-B4065,0),0)</f>
        <v>0</v>
      </c>
      <c r="AR4065" s="45">
        <f>IF(AU4065="S",IF(AND(S4065&lt;&gt;"",R4065&lt;&gt;""),S4065-R4065,0),0)</f>
        <v>0</v>
      </c>
      <c r="AS4065" s="45">
        <f>IF(AU4065="S",IF(Q4065="1. Aceitou o programa",IF(OR(X4065="Não se Aplica",X4065=""),IF(OR(W4065="Não se Aplica",W4065=""),0,W4065-V4065),AVERAGE(X4065-W4065,W4065-V4065)),0),0)</f>
        <v>0</v>
      </c>
      <c r="AT4065" s="45">
        <f>IF(AU4065="S",IF(AND(Q4065="1. Aceitou o programa",AB4065="Realizada"),IFERROR(IF(AA4065="",0,AA4065-R4065),0),0),0)</f>
        <v>0</v>
      </c>
      <c r="AU4065" s="45" t="str">
        <f>_xlfn.XLOOKUP(U4065,'Lista Suspensa'!$AA$20:$AA$23,'Lista Suspensa'!$AB$20:$AB$23,"N/A")</f>
        <v>S</v>
      </c>
    </row>
    <row r="4066" spans="1:47" ht="12" customHeight="1" x14ac:dyDescent="0.3">
      <c r="A4066" s="87" t="s">
        <v>47</v>
      </c>
      <c r="B4066" s="88">
        <v>46104</v>
      </c>
      <c r="C4066" s="89" t="s">
        <v>48</v>
      </c>
      <c r="D4066" s="89" t="s">
        <v>49</v>
      </c>
      <c r="E4066" s="189">
        <v>94967892</v>
      </c>
      <c r="F4066" s="197" t="s">
        <v>9910</v>
      </c>
      <c r="G4066" s="90">
        <v>43431456898</v>
      </c>
      <c r="H4066" s="91">
        <v>40440</v>
      </c>
      <c r="I4066" s="89"/>
      <c r="J4066" s="89" t="s">
        <v>84</v>
      </c>
      <c r="K4066" s="89" t="s">
        <v>52</v>
      </c>
      <c r="L4066" s="89" t="s">
        <v>85</v>
      </c>
      <c r="M4066" s="89" t="s">
        <v>3663</v>
      </c>
      <c r="N4066" s="89" t="s">
        <v>150</v>
      </c>
      <c r="O4066" s="92" t="s">
        <v>9911</v>
      </c>
      <c r="P4066" s="93" t="s">
        <v>57</v>
      </c>
      <c r="Q4066" s="110" t="s">
        <v>5322</v>
      </c>
      <c r="R4066" s="94"/>
      <c r="S4066" s="95">
        <v>46168</v>
      </c>
      <c r="T4066" s="95" t="s">
        <v>5203</v>
      </c>
      <c r="U4066" s="95" t="s">
        <v>1125</v>
      </c>
      <c r="V4066" s="91">
        <v>46157</v>
      </c>
      <c r="W4066" s="91">
        <v>46164</v>
      </c>
      <c r="X4066" s="91">
        <v>46168</v>
      </c>
      <c r="Y4066" s="96"/>
      <c r="Z4066" s="89"/>
      <c r="AA4066" s="95"/>
      <c r="AB4066" s="89"/>
      <c r="AC4066" s="109"/>
      <c r="AD4066" s="89"/>
      <c r="AE4066" s="89"/>
      <c r="AF4066" s="191"/>
      <c r="AG4066" s="194"/>
      <c r="AH4066" s="193"/>
      <c r="AI4066" s="97"/>
      <c r="AJ4066" s="97"/>
      <c r="AK4066" s="97"/>
      <c r="AL4066" s="45" t="s">
        <v>67</v>
      </c>
      <c r="AM4066" s="160" t="str">
        <f>MONTH(B4066)&amp;"/"&amp;YEAR(B4066)</f>
        <v>3/2026</v>
      </c>
      <c r="AN4066" s="45">
        <f>WEEKNUM(B4066)-WEEKNUM(EOMONTH(B4066,-1)+1)+1</f>
        <v>4</v>
      </c>
      <c r="AO4066" s="45" t="str">
        <f>MONTH(R4066)&amp;"/"&amp;YEAR(R4066)</f>
        <v>1/1900</v>
      </c>
      <c r="AP4066" s="45" t="e">
        <f>WEEKNUM(R4066)-WEEKNUM(EOMONTH(R4066,-1)+1)+1</f>
        <v>#NUM!</v>
      </c>
      <c r="AQ4066" s="45">
        <f>IF(AU4066="S",IF(Q4066="1. Aceitou o programa",R4066-B4066,0),0)</f>
        <v>0</v>
      </c>
      <c r="AR4066" s="45">
        <f>IF(AU4066="S",IF(AND(S4066&lt;&gt;"",R4066&lt;&gt;""),S4066-R4066,0),0)</f>
        <v>0</v>
      </c>
      <c r="AS4066" s="45">
        <f>IF(AU4066="S",IF(Q4066="1. Aceitou o programa",IF(OR(X4066="Não se Aplica",X4066=""),IF(OR(W4066="Não se Aplica",W4066=""),0,W4066-V4066),AVERAGE(X4066-W4066,W4066-V4066)),0),0)</f>
        <v>0</v>
      </c>
      <c r="AT4066" s="45">
        <f>IF(AU4066="S",IF(AND(Q4066="1. Aceitou o programa",AB4066="Realizada"),IFERROR(IF(AA4066="",0,AA4066-R4066),0),0),0)</f>
        <v>0</v>
      </c>
      <c r="AU4066" s="45" t="str">
        <f>_xlfn.XLOOKUP(U4066,'Lista Suspensa'!$AA$20:$AA$23,'Lista Suspensa'!$AB$20:$AB$23,"N/A")</f>
        <v>S</v>
      </c>
    </row>
    <row r="4067" spans="1:47" ht="12" customHeight="1" x14ac:dyDescent="0.3">
      <c r="A4067" s="87" t="s">
        <v>47</v>
      </c>
      <c r="B4067" s="88">
        <v>46104</v>
      </c>
      <c r="C4067" s="89" t="s">
        <v>48</v>
      </c>
      <c r="D4067" s="89" t="s">
        <v>49</v>
      </c>
      <c r="E4067" s="189">
        <v>94967893</v>
      </c>
      <c r="F4067" s="197" t="s">
        <v>9912</v>
      </c>
      <c r="G4067" s="90">
        <v>49714101808</v>
      </c>
      <c r="H4067" s="91">
        <v>41953</v>
      </c>
      <c r="I4067" s="89"/>
      <c r="J4067" s="89" t="s">
        <v>51</v>
      </c>
      <c r="K4067" s="89" t="s">
        <v>52</v>
      </c>
      <c r="L4067" s="89" t="s">
        <v>85</v>
      </c>
      <c r="M4067" s="89" t="s">
        <v>3663</v>
      </c>
      <c r="N4067" s="89" t="s">
        <v>150</v>
      </c>
      <c r="O4067" s="92" t="s">
        <v>9913</v>
      </c>
      <c r="P4067" s="93" t="s">
        <v>57</v>
      </c>
      <c r="Q4067" s="110" t="s">
        <v>5322</v>
      </c>
      <c r="R4067" s="94"/>
      <c r="S4067" s="95">
        <v>46168</v>
      </c>
      <c r="T4067" s="95" t="s">
        <v>5203</v>
      </c>
      <c r="U4067" s="95" t="s">
        <v>1125</v>
      </c>
      <c r="V4067" s="91">
        <v>46157</v>
      </c>
      <c r="W4067" s="91">
        <v>46164</v>
      </c>
      <c r="X4067" s="91">
        <v>46168</v>
      </c>
      <c r="Y4067" s="96"/>
      <c r="Z4067" s="89"/>
      <c r="AA4067" s="95"/>
      <c r="AB4067" s="89"/>
      <c r="AC4067" s="109"/>
      <c r="AD4067" s="89"/>
      <c r="AE4067" s="89"/>
      <c r="AF4067" s="191"/>
      <c r="AG4067" s="194"/>
      <c r="AH4067" s="193"/>
      <c r="AI4067" s="97"/>
      <c r="AJ4067" s="97"/>
      <c r="AK4067" s="97"/>
      <c r="AL4067" s="45" t="s">
        <v>67</v>
      </c>
      <c r="AM4067" s="160" t="str">
        <f>MONTH(B4067)&amp;"/"&amp;YEAR(B4067)</f>
        <v>3/2026</v>
      </c>
      <c r="AN4067" s="45">
        <f>WEEKNUM(B4067)-WEEKNUM(EOMONTH(B4067,-1)+1)+1</f>
        <v>4</v>
      </c>
      <c r="AO4067" s="45" t="str">
        <f>MONTH(R4067)&amp;"/"&amp;YEAR(R4067)</f>
        <v>1/1900</v>
      </c>
      <c r="AP4067" s="45" t="e">
        <f>WEEKNUM(R4067)-WEEKNUM(EOMONTH(R4067,-1)+1)+1</f>
        <v>#NUM!</v>
      </c>
      <c r="AQ4067" s="45">
        <f>IF(AU4067="S",IF(Q4067="1. Aceitou o programa",R4067-B4067,0),0)</f>
        <v>0</v>
      </c>
      <c r="AR4067" s="45">
        <f>IF(AU4067="S",IF(AND(S4067&lt;&gt;"",R4067&lt;&gt;""),S4067-R4067,0),0)</f>
        <v>0</v>
      </c>
      <c r="AS4067" s="45">
        <f>IF(AU4067="S",IF(Q4067="1. Aceitou o programa",IF(OR(X4067="Não se Aplica",X4067=""),IF(OR(W4067="Não se Aplica",W4067=""),0,W4067-V4067),AVERAGE(X4067-W4067,W4067-V4067)),0),0)</f>
        <v>0</v>
      </c>
      <c r="AT4067" s="45">
        <f>IF(AU4067="S",IF(AND(Q4067="1. Aceitou o programa",AB4067="Realizada"),IFERROR(IF(AA4067="",0,AA4067-R4067),0),0),0)</f>
        <v>0</v>
      </c>
      <c r="AU4067" s="45" t="str">
        <f>_xlfn.XLOOKUP(U4067,'Lista Suspensa'!$AA$20:$AA$23,'Lista Suspensa'!$AB$20:$AB$23,"N/A")</f>
        <v>S</v>
      </c>
    </row>
    <row r="4068" spans="1:47" ht="12" customHeight="1" x14ac:dyDescent="0.3">
      <c r="A4068" s="87" t="s">
        <v>47</v>
      </c>
      <c r="B4068" s="88">
        <v>46104</v>
      </c>
      <c r="C4068" s="89" t="s">
        <v>48</v>
      </c>
      <c r="D4068" s="89" t="s">
        <v>49</v>
      </c>
      <c r="E4068" s="189">
        <v>94999119</v>
      </c>
      <c r="F4068" s="197" t="s">
        <v>9914</v>
      </c>
      <c r="G4068" s="90">
        <v>14687088724</v>
      </c>
      <c r="H4068" s="91">
        <v>32955</v>
      </c>
      <c r="I4068" s="89"/>
      <c r="J4068" s="89" t="s">
        <v>84</v>
      </c>
      <c r="K4068" s="89" t="s">
        <v>76</v>
      </c>
      <c r="L4068" s="89" t="s">
        <v>95</v>
      </c>
      <c r="M4068" s="89" t="s">
        <v>2690</v>
      </c>
      <c r="N4068" s="89" t="s">
        <v>331</v>
      </c>
      <c r="O4068" s="92" t="s">
        <v>9915</v>
      </c>
      <c r="P4068" s="93" t="s">
        <v>57</v>
      </c>
      <c r="Q4068" s="110" t="s">
        <v>5322</v>
      </c>
      <c r="R4068" s="94"/>
      <c r="S4068" s="95">
        <v>46168</v>
      </c>
      <c r="T4068" s="95" t="s">
        <v>5203</v>
      </c>
      <c r="U4068" s="95" t="s">
        <v>1125</v>
      </c>
      <c r="V4068" s="91">
        <v>46157</v>
      </c>
      <c r="W4068" s="91">
        <v>46164</v>
      </c>
      <c r="X4068" s="91">
        <v>46168</v>
      </c>
      <c r="Y4068" s="96"/>
      <c r="Z4068" s="89"/>
      <c r="AA4068" s="95"/>
      <c r="AB4068" s="89"/>
      <c r="AC4068" s="109"/>
      <c r="AD4068" s="89"/>
      <c r="AE4068" s="89"/>
      <c r="AF4068" s="191"/>
      <c r="AG4068" s="194"/>
      <c r="AH4068" s="193"/>
      <c r="AI4068" s="97"/>
      <c r="AJ4068" s="97"/>
      <c r="AK4068" s="97"/>
      <c r="AL4068" s="45" t="s">
        <v>67</v>
      </c>
      <c r="AM4068" s="160" t="str">
        <f>MONTH(B4068)&amp;"/"&amp;YEAR(B4068)</f>
        <v>3/2026</v>
      </c>
      <c r="AN4068" s="45">
        <f>WEEKNUM(B4068)-WEEKNUM(EOMONTH(B4068,-1)+1)+1</f>
        <v>4</v>
      </c>
      <c r="AO4068" s="45" t="str">
        <f>MONTH(R4068)&amp;"/"&amp;YEAR(R4068)</f>
        <v>1/1900</v>
      </c>
      <c r="AP4068" s="45" t="e">
        <f>WEEKNUM(R4068)-WEEKNUM(EOMONTH(R4068,-1)+1)+1</f>
        <v>#NUM!</v>
      </c>
      <c r="AQ4068" s="45">
        <f>IF(AU4068="S",IF(Q4068="1. Aceitou o programa",R4068-B4068,0),0)</f>
        <v>0</v>
      </c>
      <c r="AR4068" s="45">
        <f>IF(AU4068="S",IF(AND(S4068&lt;&gt;"",R4068&lt;&gt;""),S4068-R4068,0),0)</f>
        <v>0</v>
      </c>
      <c r="AS4068" s="45">
        <f>IF(AU4068="S",IF(Q4068="1. Aceitou o programa",IF(OR(X4068="Não se Aplica",X4068=""),IF(OR(W4068="Não se Aplica",W4068=""),0,W4068-V4068),AVERAGE(X4068-W4068,W4068-V4068)),0),0)</f>
        <v>0</v>
      </c>
      <c r="AT4068" s="45">
        <f>IF(AU4068="S",IF(AND(Q4068="1. Aceitou o programa",AB4068="Realizada"),IFERROR(IF(AA4068="",0,AA4068-R4068),0),0),0)</f>
        <v>0</v>
      </c>
      <c r="AU4068" s="45" t="str">
        <f>_xlfn.XLOOKUP(U4068,'Lista Suspensa'!$AA$20:$AA$23,'Lista Suspensa'!$AB$20:$AB$23,"N/A")</f>
        <v>S</v>
      </c>
    </row>
    <row r="4069" spans="1:47" ht="12" customHeight="1" x14ac:dyDescent="0.3">
      <c r="A4069" s="87" t="s">
        <v>47</v>
      </c>
      <c r="B4069" s="88">
        <v>46104</v>
      </c>
      <c r="C4069" s="89" t="s">
        <v>48</v>
      </c>
      <c r="D4069" s="89" t="s">
        <v>49</v>
      </c>
      <c r="E4069" s="189">
        <v>95020964</v>
      </c>
      <c r="F4069" s="197" t="s">
        <v>9916</v>
      </c>
      <c r="G4069" s="90">
        <v>99515490472</v>
      </c>
      <c r="H4069" s="91">
        <v>28356</v>
      </c>
      <c r="I4069" s="89"/>
      <c r="J4069" s="89" t="s">
        <v>51</v>
      </c>
      <c r="K4069" s="89" t="s">
        <v>52</v>
      </c>
      <c r="L4069" s="89" t="s">
        <v>85</v>
      </c>
      <c r="M4069" s="89" t="s">
        <v>1095</v>
      </c>
      <c r="N4069" s="89" t="s">
        <v>150</v>
      </c>
      <c r="O4069" s="92" t="s">
        <v>9917</v>
      </c>
      <c r="P4069" s="93" t="s">
        <v>57</v>
      </c>
      <c r="Q4069" s="110" t="s">
        <v>5322</v>
      </c>
      <c r="R4069" s="94"/>
      <c r="S4069" s="95">
        <v>46168</v>
      </c>
      <c r="T4069" s="95" t="s">
        <v>5203</v>
      </c>
      <c r="U4069" s="95" t="s">
        <v>1125</v>
      </c>
      <c r="V4069" s="91">
        <v>46157</v>
      </c>
      <c r="W4069" s="91">
        <v>46164</v>
      </c>
      <c r="X4069" s="91">
        <v>46168</v>
      </c>
      <c r="Y4069" s="96"/>
      <c r="Z4069" s="89"/>
      <c r="AA4069" s="95"/>
      <c r="AB4069" s="89"/>
      <c r="AC4069" s="109"/>
      <c r="AD4069" s="89"/>
      <c r="AE4069" s="89"/>
      <c r="AF4069" s="191"/>
      <c r="AG4069" s="194"/>
      <c r="AH4069" s="193"/>
      <c r="AI4069" s="97"/>
      <c r="AJ4069" s="97"/>
      <c r="AK4069" s="97"/>
      <c r="AL4069" s="45" t="s">
        <v>67</v>
      </c>
      <c r="AM4069" s="160" t="str">
        <f>MONTH(B4069)&amp;"/"&amp;YEAR(B4069)</f>
        <v>3/2026</v>
      </c>
      <c r="AN4069" s="45">
        <f>WEEKNUM(B4069)-WEEKNUM(EOMONTH(B4069,-1)+1)+1</f>
        <v>4</v>
      </c>
      <c r="AO4069" s="45" t="str">
        <f>MONTH(R4069)&amp;"/"&amp;YEAR(R4069)</f>
        <v>1/1900</v>
      </c>
      <c r="AP4069" s="45" t="e">
        <f>WEEKNUM(R4069)-WEEKNUM(EOMONTH(R4069,-1)+1)+1</f>
        <v>#NUM!</v>
      </c>
      <c r="AQ4069" s="45">
        <f>IF(AU4069="S",IF(Q4069="1. Aceitou o programa",R4069-B4069,0),0)</f>
        <v>0</v>
      </c>
      <c r="AR4069" s="45">
        <f>IF(AU4069="S",IF(AND(S4069&lt;&gt;"",R4069&lt;&gt;""),S4069-R4069,0),0)</f>
        <v>0</v>
      </c>
      <c r="AS4069" s="45">
        <f>IF(AU4069="S",IF(Q4069="1. Aceitou o programa",IF(OR(X4069="Não se Aplica",X4069=""),IF(OR(W4069="Não se Aplica",W4069=""),0,W4069-V4069),AVERAGE(X4069-W4069,W4069-V4069)),0),0)</f>
        <v>0</v>
      </c>
      <c r="AT4069" s="45">
        <f>IF(AU4069="S",IF(AND(Q4069="1. Aceitou o programa",AB4069="Realizada"),IFERROR(IF(AA4069="",0,AA4069-R4069),0),0),0)</f>
        <v>0</v>
      </c>
      <c r="AU4069" s="45" t="str">
        <f>_xlfn.XLOOKUP(U4069,'Lista Suspensa'!$AA$20:$AA$23,'Lista Suspensa'!$AB$20:$AB$23,"N/A")</f>
        <v>S</v>
      </c>
    </row>
    <row r="4070" spans="1:47" ht="12" customHeight="1" x14ac:dyDescent="0.3">
      <c r="A4070" s="87" t="s">
        <v>47</v>
      </c>
      <c r="B4070" s="88">
        <v>46104</v>
      </c>
      <c r="C4070" s="89" t="s">
        <v>48</v>
      </c>
      <c r="D4070" s="89" t="s">
        <v>49</v>
      </c>
      <c r="E4070" s="189">
        <v>95023084</v>
      </c>
      <c r="F4070" s="197" t="s">
        <v>9918</v>
      </c>
      <c r="G4070" s="90">
        <v>3200827769</v>
      </c>
      <c r="H4070" s="91">
        <v>26631</v>
      </c>
      <c r="I4070" s="89"/>
      <c r="J4070" s="89" t="s">
        <v>51</v>
      </c>
      <c r="K4070" s="89" t="s">
        <v>76</v>
      </c>
      <c r="L4070" s="89" t="s">
        <v>101</v>
      </c>
      <c r="M4070" s="89" t="s">
        <v>6654</v>
      </c>
      <c r="N4070" s="89" t="s">
        <v>331</v>
      </c>
      <c r="O4070" s="92" t="s">
        <v>9919</v>
      </c>
      <c r="P4070" s="93" t="s">
        <v>57</v>
      </c>
      <c r="Q4070" s="110" t="s">
        <v>5322</v>
      </c>
      <c r="R4070" s="94"/>
      <c r="S4070" s="95">
        <v>46168</v>
      </c>
      <c r="T4070" s="95" t="s">
        <v>5203</v>
      </c>
      <c r="U4070" s="95" t="s">
        <v>1125</v>
      </c>
      <c r="V4070" s="91">
        <v>46157</v>
      </c>
      <c r="W4070" s="91">
        <v>46164</v>
      </c>
      <c r="X4070" s="91">
        <v>46168</v>
      </c>
      <c r="Y4070" s="96"/>
      <c r="Z4070" s="89"/>
      <c r="AA4070" s="95"/>
      <c r="AB4070" s="89"/>
      <c r="AC4070" s="109"/>
      <c r="AD4070" s="89"/>
      <c r="AE4070" s="89"/>
      <c r="AF4070" s="191"/>
      <c r="AG4070" s="194"/>
      <c r="AH4070" s="193"/>
      <c r="AI4070" s="97"/>
      <c r="AJ4070" s="97"/>
      <c r="AK4070" s="97"/>
      <c r="AL4070" s="45" t="s">
        <v>67</v>
      </c>
      <c r="AM4070" s="160" t="str">
        <f>MONTH(B4070)&amp;"/"&amp;YEAR(B4070)</f>
        <v>3/2026</v>
      </c>
      <c r="AN4070" s="45">
        <f>WEEKNUM(B4070)-WEEKNUM(EOMONTH(B4070,-1)+1)+1</f>
        <v>4</v>
      </c>
      <c r="AO4070" s="45" t="str">
        <f>MONTH(R4070)&amp;"/"&amp;YEAR(R4070)</f>
        <v>1/1900</v>
      </c>
      <c r="AP4070" s="45" t="e">
        <f>WEEKNUM(R4070)-WEEKNUM(EOMONTH(R4070,-1)+1)+1</f>
        <v>#NUM!</v>
      </c>
      <c r="AQ4070" s="45">
        <f>IF(AU4070="S",IF(Q4070="1. Aceitou o programa",R4070-B4070,0),0)</f>
        <v>0</v>
      </c>
      <c r="AR4070" s="45">
        <f>IF(AU4070="S",IF(AND(S4070&lt;&gt;"",R4070&lt;&gt;""),S4070-R4070,0),0)</f>
        <v>0</v>
      </c>
      <c r="AS4070" s="45">
        <f>IF(AU4070="S",IF(Q4070="1. Aceitou o programa",IF(OR(X4070="Não se Aplica",X4070=""),IF(OR(W4070="Não se Aplica",W4070=""),0,W4070-V4070),AVERAGE(X4070-W4070,W4070-V4070)),0),0)</f>
        <v>0</v>
      </c>
      <c r="AT4070" s="45">
        <f>IF(AU4070="S",IF(AND(Q4070="1. Aceitou o programa",AB4070="Realizada"),IFERROR(IF(AA4070="",0,AA4070-R4070),0),0),0)</f>
        <v>0</v>
      </c>
      <c r="AU4070" s="45" t="str">
        <f>_xlfn.XLOOKUP(U4070,'Lista Suspensa'!$AA$20:$AA$23,'Lista Suspensa'!$AB$20:$AB$23,"N/A")</f>
        <v>S</v>
      </c>
    </row>
    <row r="4071" spans="1:47" ht="12" customHeight="1" x14ac:dyDescent="0.3">
      <c r="A4071" s="87" t="s">
        <v>47</v>
      </c>
      <c r="B4071" s="88">
        <v>46104</v>
      </c>
      <c r="C4071" s="89" t="s">
        <v>48</v>
      </c>
      <c r="D4071" s="89" t="s">
        <v>49</v>
      </c>
      <c r="E4071" s="189">
        <v>95031187</v>
      </c>
      <c r="F4071" s="197" t="s">
        <v>9920</v>
      </c>
      <c r="G4071" s="90">
        <v>44025370883</v>
      </c>
      <c r="H4071" s="91">
        <v>34678</v>
      </c>
      <c r="I4071" s="89"/>
      <c r="J4071" s="89" t="s">
        <v>51</v>
      </c>
      <c r="K4071" s="89" t="s">
        <v>52</v>
      </c>
      <c r="L4071" s="89" t="s">
        <v>85</v>
      </c>
      <c r="M4071" s="89" t="s">
        <v>506</v>
      </c>
      <c r="N4071" s="89" t="s">
        <v>137</v>
      </c>
      <c r="O4071" s="92" t="s">
        <v>9921</v>
      </c>
      <c r="P4071" s="93" t="s">
        <v>57</v>
      </c>
      <c r="Q4071" s="110" t="s">
        <v>5322</v>
      </c>
      <c r="R4071" s="94"/>
      <c r="S4071" s="95">
        <v>46168</v>
      </c>
      <c r="T4071" s="95" t="s">
        <v>5203</v>
      </c>
      <c r="U4071" s="95" t="s">
        <v>1125</v>
      </c>
      <c r="V4071" s="91">
        <v>46157</v>
      </c>
      <c r="W4071" s="91">
        <v>46164</v>
      </c>
      <c r="X4071" s="91">
        <v>46168</v>
      </c>
      <c r="Y4071" s="96"/>
      <c r="Z4071" s="89"/>
      <c r="AA4071" s="95"/>
      <c r="AB4071" s="89"/>
      <c r="AC4071" s="109"/>
      <c r="AD4071" s="89"/>
      <c r="AE4071" s="89"/>
      <c r="AF4071" s="191"/>
      <c r="AG4071" s="194"/>
      <c r="AH4071" s="193"/>
      <c r="AI4071" s="97"/>
      <c r="AJ4071" s="97"/>
      <c r="AK4071" s="97"/>
      <c r="AL4071" s="45" t="s">
        <v>67</v>
      </c>
      <c r="AM4071" s="160" t="str">
        <f>MONTH(B4071)&amp;"/"&amp;YEAR(B4071)</f>
        <v>3/2026</v>
      </c>
      <c r="AN4071" s="45">
        <f>WEEKNUM(B4071)-WEEKNUM(EOMONTH(B4071,-1)+1)+1</f>
        <v>4</v>
      </c>
      <c r="AO4071" s="45" t="str">
        <f>MONTH(R4071)&amp;"/"&amp;YEAR(R4071)</f>
        <v>1/1900</v>
      </c>
      <c r="AP4071" s="45" t="e">
        <f>WEEKNUM(R4071)-WEEKNUM(EOMONTH(R4071,-1)+1)+1</f>
        <v>#NUM!</v>
      </c>
      <c r="AQ4071" s="45">
        <f>IF(AU4071="S",IF(Q4071="1. Aceitou o programa",R4071-B4071,0),0)</f>
        <v>0</v>
      </c>
      <c r="AR4071" s="45">
        <f>IF(AU4071="S",IF(AND(S4071&lt;&gt;"",R4071&lt;&gt;""),S4071-R4071,0),0)</f>
        <v>0</v>
      </c>
      <c r="AS4071" s="45">
        <f>IF(AU4071="S",IF(Q4071="1. Aceitou o programa",IF(OR(X4071="Não se Aplica",X4071=""),IF(OR(W4071="Não se Aplica",W4071=""),0,W4071-V4071),AVERAGE(X4071-W4071,W4071-V4071)),0),0)</f>
        <v>0</v>
      </c>
      <c r="AT4071" s="45">
        <f>IF(AU4071="S",IF(AND(Q4071="1. Aceitou o programa",AB4071="Realizada"),IFERROR(IF(AA4071="",0,AA4071-R4071),0),0),0)</f>
        <v>0</v>
      </c>
      <c r="AU4071" s="45" t="str">
        <f>_xlfn.XLOOKUP(U4071,'Lista Suspensa'!$AA$20:$AA$23,'Lista Suspensa'!$AB$20:$AB$23,"N/A")</f>
        <v>S</v>
      </c>
    </row>
    <row r="4072" spans="1:47" ht="12" customHeight="1" x14ac:dyDescent="0.3">
      <c r="A4072" s="87" t="s">
        <v>47</v>
      </c>
      <c r="B4072" s="88">
        <v>46104</v>
      </c>
      <c r="C4072" s="89" t="s">
        <v>48</v>
      </c>
      <c r="D4072" s="89" t="s">
        <v>49</v>
      </c>
      <c r="E4072" s="189">
        <v>95045894</v>
      </c>
      <c r="F4072" s="197" t="s">
        <v>9922</v>
      </c>
      <c r="G4072" s="90">
        <v>25810199801</v>
      </c>
      <c r="H4072" s="91">
        <v>24466</v>
      </c>
      <c r="I4072" s="89"/>
      <c r="J4072" s="89" t="s">
        <v>51</v>
      </c>
      <c r="K4072" s="89" t="s">
        <v>52</v>
      </c>
      <c r="L4072" s="89" t="s">
        <v>53</v>
      </c>
      <c r="M4072" s="89" t="s">
        <v>3381</v>
      </c>
      <c r="N4072" s="89" t="s">
        <v>150</v>
      </c>
      <c r="O4072" s="92" t="s">
        <v>9923</v>
      </c>
      <c r="P4072" s="93" t="s">
        <v>57</v>
      </c>
      <c r="Q4072" s="110" t="s">
        <v>5322</v>
      </c>
      <c r="R4072" s="94"/>
      <c r="S4072" s="95">
        <v>46168</v>
      </c>
      <c r="T4072" s="95" t="s">
        <v>5203</v>
      </c>
      <c r="U4072" s="95" t="s">
        <v>1125</v>
      </c>
      <c r="V4072" s="91">
        <v>46157</v>
      </c>
      <c r="W4072" s="91">
        <v>46164</v>
      </c>
      <c r="X4072" s="91">
        <v>46168</v>
      </c>
      <c r="Y4072" s="96"/>
      <c r="Z4072" s="89"/>
      <c r="AA4072" s="95"/>
      <c r="AB4072" s="89"/>
      <c r="AC4072" s="109"/>
      <c r="AD4072" s="89"/>
      <c r="AE4072" s="89"/>
      <c r="AF4072" s="191"/>
      <c r="AG4072" s="194"/>
      <c r="AH4072" s="193"/>
      <c r="AI4072" s="97"/>
      <c r="AJ4072" s="97"/>
      <c r="AK4072" s="97"/>
      <c r="AL4072" s="45" t="s">
        <v>67</v>
      </c>
      <c r="AM4072" s="160" t="str">
        <f>MONTH(B4072)&amp;"/"&amp;YEAR(B4072)</f>
        <v>3/2026</v>
      </c>
      <c r="AN4072" s="45">
        <f>WEEKNUM(B4072)-WEEKNUM(EOMONTH(B4072,-1)+1)+1</f>
        <v>4</v>
      </c>
      <c r="AO4072" s="45" t="str">
        <f>MONTH(R4072)&amp;"/"&amp;YEAR(R4072)</f>
        <v>1/1900</v>
      </c>
      <c r="AP4072" s="45" t="e">
        <f>WEEKNUM(R4072)-WEEKNUM(EOMONTH(R4072,-1)+1)+1</f>
        <v>#NUM!</v>
      </c>
      <c r="AQ4072" s="45">
        <f>IF(AU4072="S",IF(Q4072="1. Aceitou o programa",R4072-B4072,0),0)</f>
        <v>0</v>
      </c>
      <c r="AR4072" s="45">
        <f>IF(AU4072="S",IF(AND(S4072&lt;&gt;"",R4072&lt;&gt;""),S4072-R4072,0),0)</f>
        <v>0</v>
      </c>
      <c r="AS4072" s="45">
        <f>IF(AU4072="S",IF(Q4072="1. Aceitou o programa",IF(OR(X4072="Não se Aplica",X4072=""),IF(OR(W4072="Não se Aplica",W4072=""),0,W4072-V4072),AVERAGE(X4072-W4072,W4072-V4072)),0),0)</f>
        <v>0</v>
      </c>
      <c r="AT4072" s="45">
        <f>IF(AU4072="S",IF(AND(Q4072="1. Aceitou o programa",AB4072="Realizada"),IFERROR(IF(AA4072="",0,AA4072-R4072),0),0),0)</f>
        <v>0</v>
      </c>
      <c r="AU4072" s="45" t="str">
        <f>_xlfn.XLOOKUP(U4072,'Lista Suspensa'!$AA$20:$AA$23,'Lista Suspensa'!$AB$20:$AB$23,"N/A")</f>
        <v>S</v>
      </c>
    </row>
    <row r="4073" spans="1:47" ht="12" customHeight="1" x14ac:dyDescent="0.3">
      <c r="A4073" s="87" t="s">
        <v>47</v>
      </c>
      <c r="B4073" s="88">
        <v>46104</v>
      </c>
      <c r="C4073" s="89" t="s">
        <v>48</v>
      </c>
      <c r="D4073" s="89" t="s">
        <v>49</v>
      </c>
      <c r="E4073" s="189">
        <v>108457770</v>
      </c>
      <c r="F4073" s="197" t="s">
        <v>9924</v>
      </c>
      <c r="G4073" s="90">
        <v>7272393769</v>
      </c>
      <c r="H4073" s="91">
        <v>28632</v>
      </c>
      <c r="I4073" s="89"/>
      <c r="J4073" s="89" t="s">
        <v>51</v>
      </c>
      <c r="K4073" s="89" t="s">
        <v>76</v>
      </c>
      <c r="L4073" s="89" t="s">
        <v>95</v>
      </c>
      <c r="M4073" s="89" t="s">
        <v>96</v>
      </c>
      <c r="N4073" s="89" t="s">
        <v>71</v>
      </c>
      <c r="O4073" s="92" t="s">
        <v>9925</v>
      </c>
      <c r="P4073" s="93" t="s">
        <v>57</v>
      </c>
      <c r="Q4073" s="110" t="s">
        <v>5322</v>
      </c>
      <c r="R4073" s="94"/>
      <c r="S4073" s="95">
        <v>46168</v>
      </c>
      <c r="T4073" s="95" t="s">
        <v>5203</v>
      </c>
      <c r="U4073" s="95" t="s">
        <v>1125</v>
      </c>
      <c r="V4073" s="91">
        <v>46157</v>
      </c>
      <c r="W4073" s="91">
        <v>46164</v>
      </c>
      <c r="X4073" s="91">
        <v>46168</v>
      </c>
      <c r="Y4073" s="96"/>
      <c r="Z4073" s="89"/>
      <c r="AA4073" s="95"/>
      <c r="AB4073" s="89"/>
      <c r="AC4073" s="109"/>
      <c r="AD4073" s="89"/>
      <c r="AE4073" s="89"/>
      <c r="AF4073" s="191"/>
      <c r="AG4073" s="194"/>
      <c r="AH4073" s="193"/>
      <c r="AI4073" s="97"/>
      <c r="AJ4073" s="97"/>
      <c r="AK4073" s="97"/>
      <c r="AL4073" s="45" t="s">
        <v>67</v>
      </c>
      <c r="AM4073" s="160" t="str">
        <f>MONTH(B4073)&amp;"/"&amp;YEAR(B4073)</f>
        <v>3/2026</v>
      </c>
      <c r="AN4073" s="45">
        <f>WEEKNUM(B4073)-WEEKNUM(EOMONTH(B4073,-1)+1)+1</f>
        <v>4</v>
      </c>
      <c r="AO4073" s="45" t="str">
        <f>MONTH(R4073)&amp;"/"&amp;YEAR(R4073)</f>
        <v>1/1900</v>
      </c>
      <c r="AP4073" s="45" t="e">
        <f>WEEKNUM(R4073)-WEEKNUM(EOMONTH(R4073,-1)+1)+1</f>
        <v>#NUM!</v>
      </c>
      <c r="AQ4073" s="45">
        <f>IF(AU4073="S",IF(Q4073="1. Aceitou o programa",R4073-B4073,0),0)</f>
        <v>0</v>
      </c>
      <c r="AR4073" s="45">
        <f>IF(AU4073="S",IF(AND(S4073&lt;&gt;"",R4073&lt;&gt;""),S4073-R4073,0),0)</f>
        <v>0</v>
      </c>
      <c r="AS4073" s="45">
        <f>IF(AU4073="S",IF(Q4073="1. Aceitou o programa",IF(OR(X4073="Não se Aplica",X4073=""),IF(OR(W4073="Não se Aplica",W4073=""),0,W4073-V4073),AVERAGE(X4073-W4073,W4073-V4073)),0),0)</f>
        <v>0</v>
      </c>
      <c r="AT4073" s="45">
        <f>IF(AU4073="S",IF(AND(Q4073="1. Aceitou o programa",AB4073="Realizada"),IFERROR(IF(AA4073="",0,AA4073-R4073),0),0),0)</f>
        <v>0</v>
      </c>
      <c r="AU4073" s="45" t="str">
        <f>_xlfn.XLOOKUP(U4073,'Lista Suspensa'!$AA$20:$AA$23,'Lista Suspensa'!$AB$20:$AB$23,"N/A")</f>
        <v>S</v>
      </c>
    </row>
    <row r="4074" spans="1:47" ht="12" customHeight="1" x14ac:dyDescent="0.3">
      <c r="A4074" s="87" t="s">
        <v>47</v>
      </c>
      <c r="B4074" s="88">
        <v>46104</v>
      </c>
      <c r="C4074" s="89" t="s">
        <v>48</v>
      </c>
      <c r="D4074" s="89" t="s">
        <v>49</v>
      </c>
      <c r="E4074" s="189">
        <v>86917870</v>
      </c>
      <c r="F4074" s="197" t="s">
        <v>9926</v>
      </c>
      <c r="G4074" s="90">
        <v>8620448714</v>
      </c>
      <c r="H4074" s="91">
        <v>29262</v>
      </c>
      <c r="I4074" s="89"/>
      <c r="J4074" s="89" t="s">
        <v>51</v>
      </c>
      <c r="K4074" s="89" t="s">
        <v>76</v>
      </c>
      <c r="L4074" s="89" t="s">
        <v>95</v>
      </c>
      <c r="M4074" s="89" t="s">
        <v>214</v>
      </c>
      <c r="N4074" s="89" t="s">
        <v>877</v>
      </c>
      <c r="O4074" s="92" t="s">
        <v>9927</v>
      </c>
      <c r="P4074" s="93" t="s">
        <v>57</v>
      </c>
      <c r="Q4074" s="110" t="s">
        <v>5322</v>
      </c>
      <c r="R4074" s="94"/>
      <c r="S4074" s="95">
        <v>46168</v>
      </c>
      <c r="T4074" s="95" t="s">
        <v>5203</v>
      </c>
      <c r="U4074" s="95" t="s">
        <v>1125</v>
      </c>
      <c r="V4074" s="91">
        <v>46157</v>
      </c>
      <c r="W4074" s="91">
        <v>46164</v>
      </c>
      <c r="X4074" s="91">
        <v>46168</v>
      </c>
      <c r="Y4074" s="96"/>
      <c r="Z4074" s="89"/>
      <c r="AA4074" s="95"/>
      <c r="AB4074" s="89"/>
      <c r="AC4074" s="109"/>
      <c r="AD4074" s="89"/>
      <c r="AE4074" s="89"/>
      <c r="AF4074" s="191"/>
      <c r="AG4074" s="194"/>
      <c r="AH4074" s="193"/>
      <c r="AI4074" s="97"/>
      <c r="AJ4074" s="97"/>
      <c r="AK4074" s="97"/>
      <c r="AL4074" s="45" t="s">
        <v>67</v>
      </c>
      <c r="AM4074" s="160" t="str">
        <f>MONTH(B4074)&amp;"/"&amp;YEAR(B4074)</f>
        <v>3/2026</v>
      </c>
      <c r="AN4074" s="45">
        <f>WEEKNUM(B4074)-WEEKNUM(EOMONTH(B4074,-1)+1)+1</f>
        <v>4</v>
      </c>
      <c r="AO4074" s="45" t="str">
        <f>MONTH(R4074)&amp;"/"&amp;YEAR(R4074)</f>
        <v>1/1900</v>
      </c>
      <c r="AP4074" s="45" t="e">
        <f>WEEKNUM(R4074)-WEEKNUM(EOMONTH(R4074,-1)+1)+1</f>
        <v>#NUM!</v>
      </c>
      <c r="AQ4074" s="45">
        <f>IF(AU4074="S",IF(Q4074="1. Aceitou o programa",R4074-B4074,0),0)</f>
        <v>0</v>
      </c>
      <c r="AR4074" s="45">
        <f>IF(AU4074="S",IF(AND(S4074&lt;&gt;"",R4074&lt;&gt;""),S4074-R4074,0),0)</f>
        <v>0</v>
      </c>
      <c r="AS4074" s="45">
        <f>IF(AU4074="S",IF(Q4074="1. Aceitou o programa",IF(OR(X4074="Não se Aplica",X4074=""),IF(OR(W4074="Não se Aplica",W4074=""),0,W4074-V4074),AVERAGE(X4074-W4074,W4074-V4074)),0),0)</f>
        <v>0</v>
      </c>
      <c r="AT4074" s="45">
        <f>IF(AU4074="S",IF(AND(Q4074="1. Aceitou o programa",AB4074="Realizada"),IFERROR(IF(AA4074="",0,AA4074-R4074),0),0),0)</f>
        <v>0</v>
      </c>
      <c r="AU4074" s="45" t="str">
        <f>_xlfn.XLOOKUP(U4074,'Lista Suspensa'!$AA$20:$AA$23,'Lista Suspensa'!$AB$20:$AB$23,"N/A")</f>
        <v>S</v>
      </c>
    </row>
    <row r="4075" spans="1:47" ht="12" customHeight="1" x14ac:dyDescent="0.3">
      <c r="A4075" s="87" t="s">
        <v>47</v>
      </c>
      <c r="B4075" s="88">
        <v>46104</v>
      </c>
      <c r="C4075" s="89" t="s">
        <v>48</v>
      </c>
      <c r="D4075" s="89" t="s">
        <v>49</v>
      </c>
      <c r="E4075" s="189">
        <v>108841693</v>
      </c>
      <c r="F4075" s="197" t="s">
        <v>9928</v>
      </c>
      <c r="G4075" s="90">
        <v>6555497734</v>
      </c>
      <c r="H4075" s="91">
        <v>14408</v>
      </c>
      <c r="I4075" s="89"/>
      <c r="J4075" s="89" t="s">
        <v>84</v>
      </c>
      <c r="K4075" s="89" t="s">
        <v>76</v>
      </c>
      <c r="L4075" s="89" t="s">
        <v>95</v>
      </c>
      <c r="M4075" s="89" t="s">
        <v>96</v>
      </c>
      <c r="N4075" s="89" t="s">
        <v>87</v>
      </c>
      <c r="O4075" s="92" t="s">
        <v>9929</v>
      </c>
      <c r="P4075" s="93" t="s">
        <v>57</v>
      </c>
      <c r="Q4075" s="110" t="s">
        <v>5322</v>
      </c>
      <c r="R4075" s="94"/>
      <c r="S4075" s="95">
        <v>46168</v>
      </c>
      <c r="T4075" s="95" t="s">
        <v>5203</v>
      </c>
      <c r="U4075" s="95" t="s">
        <v>1125</v>
      </c>
      <c r="V4075" s="91">
        <v>46157</v>
      </c>
      <c r="W4075" s="91">
        <v>46164</v>
      </c>
      <c r="X4075" s="91">
        <v>46168</v>
      </c>
      <c r="Y4075" s="96"/>
      <c r="Z4075" s="89"/>
      <c r="AA4075" s="95"/>
      <c r="AB4075" s="89"/>
      <c r="AC4075" s="109"/>
      <c r="AD4075" s="89"/>
      <c r="AE4075" s="89"/>
      <c r="AF4075" s="191"/>
      <c r="AG4075" s="194"/>
      <c r="AH4075" s="193"/>
      <c r="AI4075" s="97"/>
      <c r="AJ4075" s="97"/>
      <c r="AK4075" s="97"/>
      <c r="AL4075" s="45" t="s">
        <v>67</v>
      </c>
      <c r="AM4075" s="160" t="str">
        <f>MONTH(B4075)&amp;"/"&amp;YEAR(B4075)</f>
        <v>3/2026</v>
      </c>
      <c r="AN4075" s="45">
        <f>WEEKNUM(B4075)-WEEKNUM(EOMONTH(B4075,-1)+1)+1</f>
        <v>4</v>
      </c>
      <c r="AO4075" s="45" t="str">
        <f>MONTH(R4075)&amp;"/"&amp;YEAR(R4075)</f>
        <v>1/1900</v>
      </c>
      <c r="AP4075" s="45" t="e">
        <f>WEEKNUM(R4075)-WEEKNUM(EOMONTH(R4075,-1)+1)+1</f>
        <v>#NUM!</v>
      </c>
      <c r="AQ4075" s="45">
        <f>IF(AU4075="S",IF(Q4075="1. Aceitou o programa",R4075-B4075,0),0)</f>
        <v>0</v>
      </c>
      <c r="AR4075" s="45">
        <f>IF(AU4075="S",IF(AND(S4075&lt;&gt;"",R4075&lt;&gt;""),S4075-R4075,0),0)</f>
        <v>0</v>
      </c>
      <c r="AS4075" s="45">
        <f>IF(AU4075="S",IF(Q4075="1. Aceitou o programa",IF(OR(X4075="Não se Aplica",X4075=""),IF(OR(W4075="Não se Aplica",W4075=""),0,W4075-V4075),AVERAGE(X4075-W4075,W4075-V4075)),0),0)</f>
        <v>0</v>
      </c>
      <c r="AT4075" s="45">
        <f>IF(AU4075="S",IF(AND(Q4075="1. Aceitou o programa",AB4075="Realizada"),IFERROR(IF(AA4075="",0,AA4075-R4075),0),0),0)</f>
        <v>0</v>
      </c>
      <c r="AU4075" s="45" t="str">
        <f>_xlfn.XLOOKUP(U4075,'Lista Suspensa'!$AA$20:$AA$23,'Lista Suspensa'!$AB$20:$AB$23,"N/A")</f>
        <v>S</v>
      </c>
    </row>
    <row r="4076" spans="1:47" ht="12" customHeight="1" x14ac:dyDescent="0.3">
      <c r="A4076" s="87" t="s">
        <v>47</v>
      </c>
      <c r="B4076" s="88">
        <v>46104</v>
      </c>
      <c r="C4076" s="89" t="s">
        <v>48</v>
      </c>
      <c r="D4076" s="89" t="s">
        <v>49</v>
      </c>
      <c r="E4076" s="189">
        <v>74401272</v>
      </c>
      <c r="F4076" s="197" t="s">
        <v>9930</v>
      </c>
      <c r="G4076" s="90">
        <v>67737358749</v>
      </c>
      <c r="H4076" s="91">
        <v>20969</v>
      </c>
      <c r="I4076" s="89"/>
      <c r="J4076" s="89" t="s">
        <v>51</v>
      </c>
      <c r="K4076" s="89" t="s">
        <v>76</v>
      </c>
      <c r="L4076" s="89" t="s">
        <v>283</v>
      </c>
      <c r="M4076" s="89" t="s">
        <v>9931</v>
      </c>
      <c r="N4076" s="89" t="s">
        <v>71</v>
      </c>
      <c r="O4076" s="92" t="s">
        <v>9932</v>
      </c>
      <c r="P4076" s="93" t="s">
        <v>57</v>
      </c>
      <c r="Q4076" s="110" t="s">
        <v>5322</v>
      </c>
      <c r="R4076" s="94"/>
      <c r="S4076" s="95">
        <v>46168</v>
      </c>
      <c r="T4076" s="95" t="s">
        <v>5203</v>
      </c>
      <c r="U4076" s="95" t="s">
        <v>1125</v>
      </c>
      <c r="V4076" s="91">
        <v>46157</v>
      </c>
      <c r="W4076" s="91">
        <v>46164</v>
      </c>
      <c r="X4076" s="91">
        <v>46168</v>
      </c>
      <c r="Y4076" s="96"/>
      <c r="Z4076" s="89"/>
      <c r="AA4076" s="95"/>
      <c r="AB4076" s="89"/>
      <c r="AC4076" s="109"/>
      <c r="AD4076" s="89"/>
      <c r="AE4076" s="89"/>
      <c r="AF4076" s="191"/>
      <c r="AG4076" s="194"/>
      <c r="AH4076" s="193"/>
      <c r="AI4076" s="97"/>
      <c r="AJ4076" s="97"/>
      <c r="AK4076" s="97"/>
      <c r="AL4076" s="45" t="s">
        <v>67</v>
      </c>
      <c r="AM4076" s="160" t="str">
        <f>MONTH(B4076)&amp;"/"&amp;YEAR(B4076)</f>
        <v>3/2026</v>
      </c>
      <c r="AN4076" s="45">
        <f>WEEKNUM(B4076)-WEEKNUM(EOMONTH(B4076,-1)+1)+1</f>
        <v>4</v>
      </c>
      <c r="AO4076" s="45" t="str">
        <f>MONTH(R4076)&amp;"/"&amp;YEAR(R4076)</f>
        <v>1/1900</v>
      </c>
      <c r="AP4076" s="45" t="e">
        <f>WEEKNUM(R4076)-WEEKNUM(EOMONTH(R4076,-1)+1)+1</f>
        <v>#NUM!</v>
      </c>
      <c r="AQ4076" s="45">
        <f>IF(AU4076="S",IF(Q4076="1. Aceitou o programa",R4076-B4076,0),0)</f>
        <v>0</v>
      </c>
      <c r="AR4076" s="45">
        <f>IF(AU4076="S",IF(AND(S4076&lt;&gt;"",R4076&lt;&gt;""),S4076-R4076,0),0)</f>
        <v>0</v>
      </c>
      <c r="AS4076" s="45">
        <f>IF(AU4076="S",IF(Q4076="1. Aceitou o programa",IF(OR(X4076="Não se Aplica",X4076=""),IF(OR(W4076="Não se Aplica",W4076=""),0,W4076-V4076),AVERAGE(X4076-W4076,W4076-V4076)),0),0)</f>
        <v>0</v>
      </c>
      <c r="AT4076" s="45">
        <f>IF(AU4076="S",IF(AND(Q4076="1. Aceitou o programa",AB4076="Realizada"),IFERROR(IF(AA4076="",0,AA4076-R4076),0),0),0)</f>
        <v>0</v>
      </c>
      <c r="AU4076" s="45" t="str">
        <f>_xlfn.XLOOKUP(U4076,'Lista Suspensa'!$AA$20:$AA$23,'Lista Suspensa'!$AB$20:$AB$23,"N/A")</f>
        <v>S</v>
      </c>
    </row>
    <row r="4077" spans="1:47" ht="12" customHeight="1" x14ac:dyDescent="0.3">
      <c r="A4077" s="87" t="s">
        <v>47</v>
      </c>
      <c r="B4077" s="88">
        <v>46104</v>
      </c>
      <c r="C4077" s="89" t="s">
        <v>48</v>
      </c>
      <c r="D4077" s="89" t="s">
        <v>49</v>
      </c>
      <c r="E4077" s="189">
        <v>71960962</v>
      </c>
      <c r="F4077" s="197" t="s">
        <v>9933</v>
      </c>
      <c r="G4077" s="90">
        <v>59871890710</v>
      </c>
      <c r="H4077" s="91">
        <v>20766</v>
      </c>
      <c r="I4077" s="89"/>
      <c r="J4077" s="89" t="s">
        <v>51</v>
      </c>
      <c r="K4077" s="89" t="s">
        <v>76</v>
      </c>
      <c r="L4077" s="89" t="s">
        <v>95</v>
      </c>
      <c r="M4077" s="89" t="s">
        <v>971</v>
      </c>
      <c r="N4077" s="89" t="s">
        <v>87</v>
      </c>
      <c r="O4077" s="92" t="s">
        <v>9934</v>
      </c>
      <c r="P4077" s="93" t="s">
        <v>57</v>
      </c>
      <c r="Q4077" s="110" t="s">
        <v>5322</v>
      </c>
      <c r="R4077" s="94"/>
      <c r="S4077" s="95">
        <v>46168</v>
      </c>
      <c r="T4077" s="95" t="s">
        <v>5203</v>
      </c>
      <c r="U4077" s="95" t="s">
        <v>1125</v>
      </c>
      <c r="V4077" s="91">
        <v>46157</v>
      </c>
      <c r="W4077" s="91">
        <v>46164</v>
      </c>
      <c r="X4077" s="91">
        <v>46168</v>
      </c>
      <c r="Y4077" s="96"/>
      <c r="Z4077" s="89"/>
      <c r="AA4077" s="95"/>
      <c r="AB4077" s="89"/>
      <c r="AC4077" s="109"/>
      <c r="AD4077" s="89"/>
      <c r="AE4077" s="89"/>
      <c r="AF4077" s="191"/>
      <c r="AG4077" s="194"/>
      <c r="AH4077" s="193"/>
      <c r="AI4077" s="97"/>
      <c r="AJ4077" s="97"/>
      <c r="AK4077" s="97"/>
      <c r="AL4077" s="45" t="s">
        <v>67</v>
      </c>
      <c r="AM4077" s="160" t="str">
        <f>MONTH(B4077)&amp;"/"&amp;YEAR(B4077)</f>
        <v>3/2026</v>
      </c>
      <c r="AN4077" s="45">
        <f>WEEKNUM(B4077)-WEEKNUM(EOMONTH(B4077,-1)+1)+1</f>
        <v>4</v>
      </c>
      <c r="AO4077" s="45" t="str">
        <f>MONTH(R4077)&amp;"/"&amp;YEAR(R4077)</f>
        <v>1/1900</v>
      </c>
      <c r="AP4077" s="45" t="e">
        <f>WEEKNUM(R4077)-WEEKNUM(EOMONTH(R4077,-1)+1)+1</f>
        <v>#NUM!</v>
      </c>
      <c r="AQ4077" s="45">
        <f>IF(AU4077="S",IF(Q4077="1. Aceitou o programa",R4077-B4077,0),0)</f>
        <v>0</v>
      </c>
      <c r="AR4077" s="45">
        <f>IF(AU4077="S",IF(AND(S4077&lt;&gt;"",R4077&lt;&gt;""),S4077-R4077,0),0)</f>
        <v>0</v>
      </c>
      <c r="AS4077" s="45">
        <f>IF(AU4077="S",IF(Q4077="1. Aceitou o programa",IF(OR(X4077="Não se Aplica",X4077=""),IF(OR(W4077="Não se Aplica",W4077=""),0,W4077-V4077),AVERAGE(X4077-W4077,W4077-V4077)),0),0)</f>
        <v>0</v>
      </c>
      <c r="AT4077" s="45">
        <f>IF(AU4077="S",IF(AND(Q4077="1. Aceitou o programa",AB4077="Realizada"),IFERROR(IF(AA4077="",0,AA4077-R4077),0),0),0)</f>
        <v>0</v>
      </c>
      <c r="AU4077" s="45" t="str">
        <f>_xlfn.XLOOKUP(U4077,'Lista Suspensa'!$AA$20:$AA$23,'Lista Suspensa'!$AB$20:$AB$23,"N/A")</f>
        <v>S</v>
      </c>
    </row>
    <row r="4078" spans="1:47" ht="12" customHeight="1" x14ac:dyDescent="0.3">
      <c r="A4078" s="87" t="s">
        <v>47</v>
      </c>
      <c r="B4078" s="88">
        <v>46104</v>
      </c>
      <c r="C4078" s="89" t="s">
        <v>48</v>
      </c>
      <c r="D4078" s="89" t="s">
        <v>49</v>
      </c>
      <c r="E4078" s="189">
        <v>46960643</v>
      </c>
      <c r="F4078" s="197" t="s">
        <v>9935</v>
      </c>
      <c r="G4078" s="90">
        <v>8908974334</v>
      </c>
      <c r="H4078" s="91">
        <v>20835</v>
      </c>
      <c r="I4078" s="89"/>
      <c r="J4078" s="89" t="s">
        <v>51</v>
      </c>
      <c r="K4078" s="89" t="s">
        <v>76</v>
      </c>
      <c r="L4078" s="89" t="s">
        <v>101</v>
      </c>
      <c r="M4078" s="89" t="s">
        <v>3597</v>
      </c>
      <c r="N4078" s="89" t="s">
        <v>87</v>
      </c>
      <c r="O4078" s="92" t="s">
        <v>9936</v>
      </c>
      <c r="P4078" s="93" t="s">
        <v>57</v>
      </c>
      <c r="Q4078" s="110" t="s">
        <v>5322</v>
      </c>
      <c r="R4078" s="94"/>
      <c r="S4078" s="95">
        <v>46168</v>
      </c>
      <c r="T4078" s="95" t="s">
        <v>5203</v>
      </c>
      <c r="U4078" s="95" t="s">
        <v>1125</v>
      </c>
      <c r="V4078" s="91">
        <v>46157</v>
      </c>
      <c r="W4078" s="91">
        <v>46164</v>
      </c>
      <c r="X4078" s="91">
        <v>46168</v>
      </c>
      <c r="Y4078" s="96"/>
      <c r="Z4078" s="89"/>
      <c r="AA4078" s="95"/>
      <c r="AB4078" s="89"/>
      <c r="AC4078" s="109"/>
      <c r="AD4078" s="89"/>
      <c r="AE4078" s="89"/>
      <c r="AF4078" s="191"/>
      <c r="AG4078" s="194"/>
      <c r="AH4078" s="193"/>
      <c r="AI4078" s="97"/>
      <c r="AJ4078" s="97"/>
      <c r="AK4078" s="97"/>
      <c r="AL4078" s="45" t="s">
        <v>67</v>
      </c>
      <c r="AM4078" s="160" t="str">
        <f>MONTH(B4078)&amp;"/"&amp;YEAR(B4078)</f>
        <v>3/2026</v>
      </c>
      <c r="AN4078" s="45">
        <f>WEEKNUM(B4078)-WEEKNUM(EOMONTH(B4078,-1)+1)+1</f>
        <v>4</v>
      </c>
      <c r="AO4078" s="45" t="str">
        <f>MONTH(R4078)&amp;"/"&amp;YEAR(R4078)</f>
        <v>1/1900</v>
      </c>
      <c r="AP4078" s="45" t="e">
        <f>WEEKNUM(R4078)-WEEKNUM(EOMONTH(R4078,-1)+1)+1</f>
        <v>#NUM!</v>
      </c>
      <c r="AQ4078" s="45">
        <f>IF(AU4078="S",IF(Q4078="1. Aceitou o programa",R4078-B4078,0),0)</f>
        <v>0</v>
      </c>
      <c r="AR4078" s="45">
        <f>IF(AU4078="S",IF(AND(S4078&lt;&gt;"",R4078&lt;&gt;""),S4078-R4078,0),0)</f>
        <v>0</v>
      </c>
      <c r="AS4078" s="45">
        <f>IF(AU4078="S",IF(Q4078="1. Aceitou o programa",IF(OR(X4078="Não se Aplica",X4078=""),IF(OR(W4078="Não se Aplica",W4078=""),0,W4078-V4078),AVERAGE(X4078-W4078,W4078-V4078)),0),0)</f>
        <v>0</v>
      </c>
      <c r="AT4078" s="45">
        <f>IF(AU4078="S",IF(AND(Q4078="1. Aceitou o programa",AB4078="Realizada"),IFERROR(IF(AA4078="",0,AA4078-R4078),0),0),0)</f>
        <v>0</v>
      </c>
      <c r="AU4078" s="45" t="str">
        <f>_xlfn.XLOOKUP(U4078,'Lista Suspensa'!$AA$20:$AA$23,'Lista Suspensa'!$AB$20:$AB$23,"N/A")</f>
        <v>S</v>
      </c>
    </row>
    <row r="4079" spans="1:47" ht="12" customHeight="1" x14ac:dyDescent="0.3">
      <c r="A4079" s="87" t="s">
        <v>47</v>
      </c>
      <c r="B4079" s="88">
        <v>46104</v>
      </c>
      <c r="C4079" s="89" t="s">
        <v>48</v>
      </c>
      <c r="D4079" s="89" t="s">
        <v>49</v>
      </c>
      <c r="E4079" s="189">
        <v>78708715</v>
      </c>
      <c r="F4079" s="197" t="s">
        <v>9937</v>
      </c>
      <c r="G4079" s="90">
        <v>53714903704</v>
      </c>
      <c r="H4079" s="91">
        <v>21581</v>
      </c>
      <c r="I4079" s="89"/>
      <c r="J4079" s="89" t="s">
        <v>51</v>
      </c>
      <c r="K4079" s="89" t="s">
        <v>3527</v>
      </c>
      <c r="L4079" s="89" t="s">
        <v>3528</v>
      </c>
      <c r="M4079" s="89" t="s">
        <v>234</v>
      </c>
      <c r="N4079" s="89" t="s">
        <v>71</v>
      </c>
      <c r="O4079" s="92" t="s">
        <v>9938</v>
      </c>
      <c r="P4079" s="93" t="s">
        <v>57</v>
      </c>
      <c r="Q4079" s="110" t="s">
        <v>5322</v>
      </c>
      <c r="R4079" s="94"/>
      <c r="S4079" s="95">
        <v>46168</v>
      </c>
      <c r="T4079" s="95" t="s">
        <v>5203</v>
      </c>
      <c r="U4079" s="95" t="s">
        <v>1125</v>
      </c>
      <c r="V4079" s="91">
        <v>46157</v>
      </c>
      <c r="W4079" s="91">
        <v>46164</v>
      </c>
      <c r="X4079" s="91">
        <v>46168</v>
      </c>
      <c r="Y4079" s="96"/>
      <c r="Z4079" s="89"/>
      <c r="AA4079" s="95"/>
      <c r="AB4079" s="89"/>
      <c r="AC4079" s="109"/>
      <c r="AD4079" s="89"/>
      <c r="AE4079" s="89"/>
      <c r="AF4079" s="191"/>
      <c r="AG4079" s="194"/>
      <c r="AH4079" s="193"/>
      <c r="AI4079" s="97"/>
      <c r="AJ4079" s="97"/>
      <c r="AK4079" s="97"/>
      <c r="AL4079" s="45" t="s">
        <v>67</v>
      </c>
      <c r="AM4079" s="160" t="str">
        <f>MONTH(B4079)&amp;"/"&amp;YEAR(B4079)</f>
        <v>3/2026</v>
      </c>
      <c r="AN4079" s="45">
        <f>WEEKNUM(B4079)-WEEKNUM(EOMONTH(B4079,-1)+1)+1</f>
        <v>4</v>
      </c>
      <c r="AO4079" s="45" t="str">
        <f>MONTH(R4079)&amp;"/"&amp;YEAR(R4079)</f>
        <v>1/1900</v>
      </c>
      <c r="AP4079" s="45" t="e">
        <f>WEEKNUM(R4079)-WEEKNUM(EOMONTH(R4079,-1)+1)+1</f>
        <v>#NUM!</v>
      </c>
      <c r="AQ4079" s="45">
        <f>IF(AU4079="S",IF(Q4079="1. Aceitou o programa",R4079-B4079,0),0)</f>
        <v>0</v>
      </c>
      <c r="AR4079" s="45">
        <f>IF(AU4079="S",IF(AND(S4079&lt;&gt;"",R4079&lt;&gt;""),S4079-R4079,0),0)</f>
        <v>0</v>
      </c>
      <c r="AS4079" s="45">
        <f>IF(AU4079="S",IF(Q4079="1. Aceitou o programa",IF(OR(X4079="Não se Aplica",X4079=""),IF(OR(W4079="Não se Aplica",W4079=""),0,W4079-V4079),AVERAGE(X4079-W4079,W4079-V4079)),0),0)</f>
        <v>0</v>
      </c>
      <c r="AT4079" s="45">
        <f>IF(AU4079="S",IF(AND(Q4079="1. Aceitou o programa",AB4079="Realizada"),IFERROR(IF(AA4079="",0,AA4079-R4079),0),0),0)</f>
        <v>0</v>
      </c>
      <c r="AU4079" s="45" t="str">
        <f>_xlfn.XLOOKUP(U4079,'Lista Suspensa'!$AA$20:$AA$23,'Lista Suspensa'!$AB$20:$AB$23,"N/A")</f>
        <v>S</v>
      </c>
    </row>
    <row r="4080" spans="1:47" ht="12" customHeight="1" x14ac:dyDescent="0.3">
      <c r="A4080" s="87" t="s">
        <v>47</v>
      </c>
      <c r="B4080" s="88">
        <v>46104</v>
      </c>
      <c r="C4080" s="89" t="s">
        <v>48</v>
      </c>
      <c r="D4080" s="89" t="s">
        <v>49</v>
      </c>
      <c r="E4080" s="189">
        <v>72522720</v>
      </c>
      <c r="F4080" s="197" t="s">
        <v>9939</v>
      </c>
      <c r="G4080" s="90">
        <v>74785354704</v>
      </c>
      <c r="H4080" s="91">
        <v>14978</v>
      </c>
      <c r="I4080" s="89"/>
      <c r="J4080" s="89" t="s">
        <v>51</v>
      </c>
      <c r="K4080" s="89" t="s">
        <v>76</v>
      </c>
      <c r="L4080" s="89" t="s">
        <v>95</v>
      </c>
      <c r="M4080" s="89" t="s">
        <v>222</v>
      </c>
      <c r="N4080" s="89" t="s">
        <v>71</v>
      </c>
      <c r="O4080" s="92" t="s">
        <v>9940</v>
      </c>
      <c r="P4080" s="93" t="s">
        <v>57</v>
      </c>
      <c r="Q4080" s="110" t="s">
        <v>5322</v>
      </c>
      <c r="R4080" s="94"/>
      <c r="S4080" s="95">
        <v>46168</v>
      </c>
      <c r="T4080" s="95" t="s">
        <v>5203</v>
      </c>
      <c r="U4080" s="95" t="s">
        <v>1125</v>
      </c>
      <c r="V4080" s="91">
        <v>46157</v>
      </c>
      <c r="W4080" s="91">
        <v>46164</v>
      </c>
      <c r="X4080" s="91">
        <v>46168</v>
      </c>
      <c r="Y4080" s="96"/>
      <c r="Z4080" s="89"/>
      <c r="AA4080" s="95"/>
      <c r="AB4080" s="89"/>
      <c r="AC4080" s="109"/>
      <c r="AD4080" s="89"/>
      <c r="AE4080" s="89"/>
      <c r="AF4080" s="191"/>
      <c r="AG4080" s="194"/>
      <c r="AH4080" s="193"/>
      <c r="AI4080" s="97"/>
      <c r="AJ4080" s="97"/>
      <c r="AK4080" s="97"/>
      <c r="AL4080" s="45" t="s">
        <v>67</v>
      </c>
      <c r="AM4080" s="160" t="str">
        <f>MONTH(B4080)&amp;"/"&amp;YEAR(B4080)</f>
        <v>3/2026</v>
      </c>
      <c r="AN4080" s="45">
        <f>WEEKNUM(B4080)-WEEKNUM(EOMONTH(B4080,-1)+1)+1</f>
        <v>4</v>
      </c>
      <c r="AO4080" s="45" t="str">
        <f>MONTH(R4080)&amp;"/"&amp;YEAR(R4080)</f>
        <v>1/1900</v>
      </c>
      <c r="AP4080" s="45" t="e">
        <f>WEEKNUM(R4080)-WEEKNUM(EOMONTH(R4080,-1)+1)+1</f>
        <v>#NUM!</v>
      </c>
      <c r="AQ4080" s="45">
        <f>IF(AU4080="S",IF(Q4080="1. Aceitou o programa",R4080-B4080,0),0)</f>
        <v>0</v>
      </c>
      <c r="AR4080" s="45">
        <f>IF(AU4080="S",IF(AND(S4080&lt;&gt;"",R4080&lt;&gt;""),S4080-R4080,0),0)</f>
        <v>0</v>
      </c>
      <c r="AS4080" s="45">
        <f>IF(AU4080="S",IF(Q4080="1. Aceitou o programa",IF(OR(X4080="Não se Aplica",X4080=""),IF(OR(W4080="Não se Aplica",W4080=""),0,W4080-V4080),AVERAGE(X4080-W4080,W4080-V4080)),0),0)</f>
        <v>0</v>
      </c>
      <c r="AT4080" s="45">
        <f>IF(AU4080="S",IF(AND(Q4080="1. Aceitou o programa",AB4080="Realizada"),IFERROR(IF(AA4080="",0,AA4080-R4080),0),0),0)</f>
        <v>0</v>
      </c>
      <c r="AU4080" s="45" t="str">
        <f>_xlfn.XLOOKUP(U4080,'Lista Suspensa'!$AA$20:$AA$23,'Lista Suspensa'!$AB$20:$AB$23,"N/A")</f>
        <v>S</v>
      </c>
    </row>
    <row r="4081" spans="1:47" ht="12" customHeight="1" x14ac:dyDescent="0.3">
      <c r="A4081" s="87" t="s">
        <v>47</v>
      </c>
      <c r="B4081" s="88">
        <v>46104</v>
      </c>
      <c r="C4081" s="89" t="s">
        <v>48</v>
      </c>
      <c r="D4081" s="89" t="s">
        <v>49</v>
      </c>
      <c r="E4081" s="189">
        <v>95183488</v>
      </c>
      <c r="F4081" s="197" t="s">
        <v>9941</v>
      </c>
      <c r="G4081" s="90">
        <v>60530995700</v>
      </c>
      <c r="H4081" s="91">
        <v>22043</v>
      </c>
      <c r="I4081" s="89"/>
      <c r="J4081" s="89" t="s">
        <v>84</v>
      </c>
      <c r="K4081" s="89" t="s">
        <v>76</v>
      </c>
      <c r="L4081" s="89" t="s">
        <v>95</v>
      </c>
      <c r="M4081" s="89" t="s">
        <v>214</v>
      </c>
      <c r="N4081" s="89" t="s">
        <v>197</v>
      </c>
      <c r="O4081" s="92" t="s">
        <v>9942</v>
      </c>
      <c r="P4081" s="93" t="s">
        <v>57</v>
      </c>
      <c r="Q4081" s="110" t="s">
        <v>5322</v>
      </c>
      <c r="R4081" s="94"/>
      <c r="S4081" s="95">
        <v>46168</v>
      </c>
      <c r="T4081" s="95" t="s">
        <v>5203</v>
      </c>
      <c r="U4081" s="95" t="s">
        <v>1125</v>
      </c>
      <c r="V4081" s="91">
        <v>46157</v>
      </c>
      <c r="W4081" s="91">
        <v>46164</v>
      </c>
      <c r="X4081" s="91">
        <v>46168</v>
      </c>
      <c r="Y4081" s="96"/>
      <c r="Z4081" s="89"/>
      <c r="AA4081" s="95"/>
      <c r="AB4081" s="89"/>
      <c r="AC4081" s="109"/>
      <c r="AD4081" s="89"/>
      <c r="AE4081" s="89"/>
      <c r="AF4081" s="191"/>
      <c r="AG4081" s="194"/>
      <c r="AH4081" s="193"/>
      <c r="AI4081" s="97"/>
      <c r="AJ4081" s="97"/>
      <c r="AK4081" s="97"/>
      <c r="AL4081" s="45" t="s">
        <v>67</v>
      </c>
      <c r="AM4081" s="160" t="str">
        <f>MONTH(B4081)&amp;"/"&amp;YEAR(B4081)</f>
        <v>3/2026</v>
      </c>
      <c r="AN4081" s="45">
        <f>WEEKNUM(B4081)-WEEKNUM(EOMONTH(B4081,-1)+1)+1</f>
        <v>4</v>
      </c>
      <c r="AO4081" s="45" t="str">
        <f>MONTH(R4081)&amp;"/"&amp;YEAR(R4081)</f>
        <v>1/1900</v>
      </c>
      <c r="AP4081" s="45" t="e">
        <f>WEEKNUM(R4081)-WEEKNUM(EOMONTH(R4081,-1)+1)+1</f>
        <v>#NUM!</v>
      </c>
      <c r="AQ4081" s="45">
        <f>IF(AU4081="S",IF(Q4081="1. Aceitou o programa",R4081-B4081,0),0)</f>
        <v>0</v>
      </c>
      <c r="AR4081" s="45">
        <f>IF(AU4081="S",IF(AND(S4081&lt;&gt;"",R4081&lt;&gt;""),S4081-R4081,0),0)</f>
        <v>0</v>
      </c>
      <c r="AS4081" s="45">
        <f>IF(AU4081="S",IF(Q4081="1. Aceitou o programa",IF(OR(X4081="Não se Aplica",X4081=""),IF(OR(W4081="Não se Aplica",W4081=""),0,W4081-V4081),AVERAGE(X4081-W4081,W4081-V4081)),0),0)</f>
        <v>0</v>
      </c>
      <c r="AT4081" s="45">
        <f>IF(AU4081="S",IF(AND(Q4081="1. Aceitou o programa",AB4081="Realizada"),IFERROR(IF(AA4081="",0,AA4081-R4081),0),0),0)</f>
        <v>0</v>
      </c>
      <c r="AU4081" s="45" t="str">
        <f>_xlfn.XLOOKUP(U4081,'Lista Suspensa'!$AA$20:$AA$23,'Lista Suspensa'!$AB$20:$AB$23,"N/A")</f>
        <v>S</v>
      </c>
    </row>
    <row r="4082" spans="1:47" ht="12" customHeight="1" x14ac:dyDescent="0.3">
      <c r="A4082" s="87" t="s">
        <v>47</v>
      </c>
      <c r="B4082" s="88">
        <v>46104</v>
      </c>
      <c r="C4082" s="89" t="s">
        <v>48</v>
      </c>
      <c r="D4082" s="89" t="s">
        <v>49</v>
      </c>
      <c r="E4082" s="189">
        <v>95115325</v>
      </c>
      <c r="F4082" s="197" t="s">
        <v>9943</v>
      </c>
      <c r="G4082" s="90">
        <v>15421224813</v>
      </c>
      <c r="H4082" s="91">
        <v>26556</v>
      </c>
      <c r="I4082" s="89"/>
      <c r="J4082" s="89" t="s">
        <v>51</v>
      </c>
      <c r="K4082" s="89" t="s">
        <v>52</v>
      </c>
      <c r="L4082" s="89" t="s">
        <v>85</v>
      </c>
      <c r="M4082" s="89" t="s">
        <v>513</v>
      </c>
      <c r="N4082" s="89" t="s">
        <v>150</v>
      </c>
      <c r="O4082" s="92" t="s">
        <v>9944</v>
      </c>
      <c r="P4082" s="93" t="s">
        <v>57</v>
      </c>
      <c r="Q4082" s="110" t="s">
        <v>5322</v>
      </c>
      <c r="R4082" s="94"/>
      <c r="S4082" s="95">
        <v>46168</v>
      </c>
      <c r="T4082" s="95" t="s">
        <v>5203</v>
      </c>
      <c r="U4082" s="95" t="s">
        <v>1125</v>
      </c>
      <c r="V4082" s="91">
        <v>46157</v>
      </c>
      <c r="W4082" s="91">
        <v>46164</v>
      </c>
      <c r="X4082" s="91">
        <v>46168</v>
      </c>
      <c r="Y4082" s="96"/>
      <c r="Z4082" s="89"/>
      <c r="AA4082" s="95"/>
      <c r="AB4082" s="89"/>
      <c r="AC4082" s="109"/>
      <c r="AD4082" s="89"/>
      <c r="AE4082" s="89"/>
      <c r="AF4082" s="191"/>
      <c r="AG4082" s="194"/>
      <c r="AH4082" s="193"/>
      <c r="AI4082" s="97"/>
      <c r="AJ4082" s="97"/>
      <c r="AK4082" s="97"/>
      <c r="AL4082" s="45" t="s">
        <v>67</v>
      </c>
      <c r="AM4082" s="160" t="str">
        <f>MONTH(B4082)&amp;"/"&amp;YEAR(B4082)</f>
        <v>3/2026</v>
      </c>
      <c r="AN4082" s="45">
        <f>WEEKNUM(B4082)-WEEKNUM(EOMONTH(B4082,-1)+1)+1</f>
        <v>4</v>
      </c>
      <c r="AO4082" s="45" t="str">
        <f>MONTH(R4082)&amp;"/"&amp;YEAR(R4082)</f>
        <v>1/1900</v>
      </c>
      <c r="AP4082" s="45" t="e">
        <f>WEEKNUM(R4082)-WEEKNUM(EOMONTH(R4082,-1)+1)+1</f>
        <v>#NUM!</v>
      </c>
      <c r="AQ4082" s="45">
        <f>IF(AU4082="S",IF(Q4082="1. Aceitou o programa",R4082-B4082,0),0)</f>
        <v>0</v>
      </c>
      <c r="AR4082" s="45">
        <f>IF(AU4082="S",IF(AND(S4082&lt;&gt;"",R4082&lt;&gt;""),S4082-R4082,0),0)</f>
        <v>0</v>
      </c>
      <c r="AS4082" s="45">
        <f>IF(AU4082="S",IF(Q4082="1. Aceitou o programa",IF(OR(X4082="Não se Aplica",X4082=""),IF(OR(W4082="Não se Aplica",W4082=""),0,W4082-V4082),AVERAGE(X4082-W4082,W4082-V4082)),0),0)</f>
        <v>0</v>
      </c>
      <c r="AT4082" s="45">
        <f>IF(AU4082="S",IF(AND(Q4082="1. Aceitou o programa",AB4082="Realizada"),IFERROR(IF(AA4082="",0,AA4082-R4082),0),0),0)</f>
        <v>0</v>
      </c>
      <c r="AU4082" s="45" t="str">
        <f>_xlfn.XLOOKUP(U4082,'Lista Suspensa'!$AA$20:$AA$23,'Lista Suspensa'!$AB$20:$AB$23,"N/A")</f>
        <v>S</v>
      </c>
    </row>
    <row r="4083" spans="1:47" ht="12" customHeight="1" x14ac:dyDescent="0.3">
      <c r="A4083" s="87" t="s">
        <v>47</v>
      </c>
      <c r="B4083" s="88">
        <v>46104</v>
      </c>
      <c r="C4083" s="89" t="s">
        <v>48</v>
      </c>
      <c r="D4083" s="89" t="s">
        <v>49</v>
      </c>
      <c r="E4083" s="189">
        <v>96017652</v>
      </c>
      <c r="F4083" s="197" t="s">
        <v>9945</v>
      </c>
      <c r="G4083" s="90">
        <v>12380847703</v>
      </c>
      <c r="H4083" s="91">
        <v>32401</v>
      </c>
      <c r="I4083" s="89"/>
      <c r="J4083" s="89" t="s">
        <v>84</v>
      </c>
      <c r="K4083" s="89" t="s">
        <v>76</v>
      </c>
      <c r="L4083" s="89" t="s">
        <v>95</v>
      </c>
      <c r="M4083" s="89" t="s">
        <v>840</v>
      </c>
      <c r="N4083" s="89" t="s">
        <v>331</v>
      </c>
      <c r="O4083" s="92" t="s">
        <v>9946</v>
      </c>
      <c r="P4083" s="93" t="s">
        <v>57</v>
      </c>
      <c r="Q4083" s="110" t="s">
        <v>5322</v>
      </c>
      <c r="R4083" s="94"/>
      <c r="S4083" s="95">
        <v>46168</v>
      </c>
      <c r="T4083" s="95" t="s">
        <v>5203</v>
      </c>
      <c r="U4083" s="95" t="s">
        <v>1125</v>
      </c>
      <c r="V4083" s="91">
        <v>46157</v>
      </c>
      <c r="W4083" s="91">
        <v>46164</v>
      </c>
      <c r="X4083" s="91">
        <v>46168</v>
      </c>
      <c r="Y4083" s="96"/>
      <c r="Z4083" s="89"/>
      <c r="AA4083" s="95"/>
      <c r="AB4083" s="89"/>
      <c r="AC4083" s="109"/>
      <c r="AD4083" s="89"/>
      <c r="AE4083" s="89"/>
      <c r="AF4083" s="191"/>
      <c r="AG4083" s="194"/>
      <c r="AH4083" s="193"/>
      <c r="AI4083" s="97"/>
      <c r="AJ4083" s="97"/>
      <c r="AK4083" s="97"/>
      <c r="AL4083" s="45" t="s">
        <v>67</v>
      </c>
      <c r="AM4083" s="160" t="str">
        <f>MONTH(B4083)&amp;"/"&amp;YEAR(B4083)</f>
        <v>3/2026</v>
      </c>
      <c r="AN4083" s="45">
        <f>WEEKNUM(B4083)-WEEKNUM(EOMONTH(B4083,-1)+1)+1</f>
        <v>4</v>
      </c>
      <c r="AO4083" s="45" t="str">
        <f>MONTH(R4083)&amp;"/"&amp;YEAR(R4083)</f>
        <v>1/1900</v>
      </c>
      <c r="AP4083" s="45" t="e">
        <f>WEEKNUM(R4083)-WEEKNUM(EOMONTH(R4083,-1)+1)+1</f>
        <v>#NUM!</v>
      </c>
      <c r="AQ4083" s="45">
        <f>IF(AU4083="S",IF(Q4083="1. Aceitou o programa",R4083-B4083,0),0)</f>
        <v>0</v>
      </c>
      <c r="AR4083" s="45">
        <f>IF(AU4083="S",IF(AND(S4083&lt;&gt;"",R4083&lt;&gt;""),S4083-R4083,0),0)</f>
        <v>0</v>
      </c>
      <c r="AS4083" s="45">
        <f>IF(AU4083="S",IF(Q4083="1. Aceitou o programa",IF(OR(X4083="Não se Aplica",X4083=""),IF(OR(W4083="Não se Aplica",W4083=""),0,W4083-V4083),AVERAGE(X4083-W4083,W4083-V4083)),0),0)</f>
        <v>0</v>
      </c>
      <c r="AT4083" s="45">
        <f>IF(AU4083="S",IF(AND(Q4083="1. Aceitou o programa",AB4083="Realizada"),IFERROR(IF(AA4083="",0,AA4083-R4083),0),0),0)</f>
        <v>0</v>
      </c>
      <c r="AU4083" s="45" t="str">
        <f>_xlfn.XLOOKUP(U4083,'Lista Suspensa'!$AA$20:$AA$23,'Lista Suspensa'!$AB$20:$AB$23,"N/A")</f>
        <v>S</v>
      </c>
    </row>
    <row r="4084" spans="1:47" ht="12" customHeight="1" x14ac:dyDescent="0.3">
      <c r="A4084" s="87" t="s">
        <v>47</v>
      </c>
      <c r="B4084" s="88">
        <v>46104</v>
      </c>
      <c r="C4084" s="89" t="s">
        <v>48</v>
      </c>
      <c r="D4084" s="89" t="s">
        <v>49</v>
      </c>
      <c r="E4084" s="189">
        <v>95133130</v>
      </c>
      <c r="F4084" s="197" t="s">
        <v>9947</v>
      </c>
      <c r="G4084" s="90">
        <v>30724131850</v>
      </c>
      <c r="H4084" s="91">
        <v>30172</v>
      </c>
      <c r="I4084" s="89"/>
      <c r="J4084" s="89" t="s">
        <v>84</v>
      </c>
      <c r="K4084" s="89" t="s">
        <v>52</v>
      </c>
      <c r="L4084" s="89" t="s">
        <v>85</v>
      </c>
      <c r="M4084" s="89" t="s">
        <v>9948</v>
      </c>
      <c r="N4084" s="89" t="s">
        <v>137</v>
      </c>
      <c r="O4084" s="92" t="s">
        <v>9949</v>
      </c>
      <c r="P4084" s="93" t="s">
        <v>57</v>
      </c>
      <c r="Q4084" s="110" t="s">
        <v>5322</v>
      </c>
      <c r="R4084" s="94"/>
      <c r="S4084" s="95">
        <v>46168</v>
      </c>
      <c r="T4084" s="95" t="s">
        <v>5203</v>
      </c>
      <c r="U4084" s="95" t="s">
        <v>1125</v>
      </c>
      <c r="V4084" s="91">
        <v>46157</v>
      </c>
      <c r="W4084" s="91">
        <v>46164</v>
      </c>
      <c r="X4084" s="91">
        <v>46168</v>
      </c>
      <c r="Y4084" s="96"/>
      <c r="Z4084" s="89"/>
      <c r="AA4084" s="95"/>
      <c r="AB4084" s="89"/>
      <c r="AC4084" s="109"/>
      <c r="AD4084" s="89"/>
      <c r="AE4084" s="89"/>
      <c r="AF4084" s="191"/>
      <c r="AG4084" s="194"/>
      <c r="AH4084" s="193"/>
      <c r="AI4084" s="97"/>
      <c r="AJ4084" s="97"/>
      <c r="AK4084" s="97"/>
      <c r="AL4084" s="45" t="s">
        <v>67</v>
      </c>
      <c r="AM4084" s="160" t="str">
        <f>MONTH(B4084)&amp;"/"&amp;YEAR(B4084)</f>
        <v>3/2026</v>
      </c>
      <c r="AN4084" s="45">
        <f>WEEKNUM(B4084)-WEEKNUM(EOMONTH(B4084,-1)+1)+1</f>
        <v>4</v>
      </c>
      <c r="AO4084" s="45" t="str">
        <f>MONTH(R4084)&amp;"/"&amp;YEAR(R4084)</f>
        <v>1/1900</v>
      </c>
      <c r="AP4084" s="45" t="e">
        <f>WEEKNUM(R4084)-WEEKNUM(EOMONTH(R4084,-1)+1)+1</f>
        <v>#NUM!</v>
      </c>
      <c r="AQ4084" s="45">
        <f>IF(AU4084="S",IF(Q4084="1. Aceitou o programa",R4084-B4084,0),0)</f>
        <v>0</v>
      </c>
      <c r="AR4084" s="45">
        <f>IF(AU4084="S",IF(AND(S4084&lt;&gt;"",R4084&lt;&gt;""),S4084-R4084,0),0)</f>
        <v>0</v>
      </c>
      <c r="AS4084" s="45">
        <f>IF(AU4084="S",IF(Q4084="1. Aceitou o programa",IF(OR(X4084="Não se Aplica",X4084=""),IF(OR(W4084="Não se Aplica",W4084=""),0,W4084-V4084),AVERAGE(X4084-W4084,W4084-V4084)),0),0)</f>
        <v>0</v>
      </c>
      <c r="AT4084" s="45">
        <f>IF(AU4084="S",IF(AND(Q4084="1. Aceitou o programa",AB4084="Realizada"),IFERROR(IF(AA4084="",0,AA4084-R4084),0),0),0)</f>
        <v>0</v>
      </c>
      <c r="AU4084" s="45" t="str">
        <f>_xlfn.XLOOKUP(U4084,'Lista Suspensa'!$AA$20:$AA$23,'Lista Suspensa'!$AB$20:$AB$23,"N/A")</f>
        <v>S</v>
      </c>
    </row>
    <row r="4085" spans="1:47" ht="12" customHeight="1" x14ac:dyDescent="0.3">
      <c r="A4085" s="87" t="s">
        <v>47</v>
      </c>
      <c r="B4085" s="88">
        <v>46104</v>
      </c>
      <c r="C4085" s="89" t="s">
        <v>48</v>
      </c>
      <c r="D4085" s="89" t="s">
        <v>49</v>
      </c>
      <c r="E4085" s="189">
        <v>95176329</v>
      </c>
      <c r="F4085" s="197" t="s">
        <v>9950</v>
      </c>
      <c r="G4085" s="90">
        <v>14433833762</v>
      </c>
      <c r="H4085" s="91">
        <v>33360</v>
      </c>
      <c r="I4085" s="89"/>
      <c r="J4085" s="89" t="s">
        <v>51</v>
      </c>
      <c r="K4085" s="89" t="s">
        <v>76</v>
      </c>
      <c r="L4085" s="89" t="s">
        <v>95</v>
      </c>
      <c r="M4085" s="89" t="s">
        <v>9951</v>
      </c>
      <c r="N4085" s="89" t="s">
        <v>291</v>
      </c>
      <c r="O4085" s="92" t="s">
        <v>9952</v>
      </c>
      <c r="P4085" s="93" t="s">
        <v>57</v>
      </c>
      <c r="Q4085" s="110" t="s">
        <v>5322</v>
      </c>
      <c r="R4085" s="94"/>
      <c r="S4085" s="95">
        <v>46168</v>
      </c>
      <c r="T4085" s="95" t="s">
        <v>5203</v>
      </c>
      <c r="U4085" s="95" t="s">
        <v>1125</v>
      </c>
      <c r="V4085" s="91">
        <v>46157</v>
      </c>
      <c r="W4085" s="91">
        <v>46164</v>
      </c>
      <c r="X4085" s="91">
        <v>46168</v>
      </c>
      <c r="Y4085" s="96"/>
      <c r="Z4085" s="89"/>
      <c r="AA4085" s="95"/>
      <c r="AB4085" s="89"/>
      <c r="AC4085" s="109"/>
      <c r="AD4085" s="89"/>
      <c r="AE4085" s="89"/>
      <c r="AF4085" s="191"/>
      <c r="AG4085" s="194"/>
      <c r="AH4085" s="193"/>
      <c r="AI4085" s="97"/>
      <c r="AJ4085" s="97"/>
      <c r="AK4085" s="97"/>
      <c r="AL4085" s="45" t="s">
        <v>67</v>
      </c>
      <c r="AM4085" s="160" t="str">
        <f>MONTH(B4085)&amp;"/"&amp;YEAR(B4085)</f>
        <v>3/2026</v>
      </c>
      <c r="AN4085" s="45">
        <f>WEEKNUM(B4085)-WEEKNUM(EOMONTH(B4085,-1)+1)+1</f>
        <v>4</v>
      </c>
      <c r="AO4085" s="45" t="str">
        <f>MONTH(R4085)&amp;"/"&amp;YEAR(R4085)</f>
        <v>1/1900</v>
      </c>
      <c r="AP4085" s="45" t="e">
        <f>WEEKNUM(R4085)-WEEKNUM(EOMONTH(R4085,-1)+1)+1</f>
        <v>#NUM!</v>
      </c>
      <c r="AQ4085" s="45">
        <f>IF(AU4085="S",IF(Q4085="1. Aceitou o programa",R4085-B4085,0),0)</f>
        <v>0</v>
      </c>
      <c r="AR4085" s="45">
        <f>IF(AU4085="S",IF(AND(S4085&lt;&gt;"",R4085&lt;&gt;""),S4085-R4085,0),0)</f>
        <v>0</v>
      </c>
      <c r="AS4085" s="45">
        <f>IF(AU4085="S",IF(Q4085="1. Aceitou o programa",IF(OR(X4085="Não se Aplica",X4085=""),IF(OR(W4085="Não se Aplica",W4085=""),0,W4085-V4085),AVERAGE(X4085-W4085,W4085-V4085)),0),0)</f>
        <v>0</v>
      </c>
      <c r="AT4085" s="45">
        <f>IF(AU4085="S",IF(AND(Q4085="1. Aceitou o programa",AB4085="Realizada"),IFERROR(IF(AA4085="",0,AA4085-R4085),0),0),0)</f>
        <v>0</v>
      </c>
      <c r="AU4085" s="45" t="str">
        <f>_xlfn.XLOOKUP(U4085,'Lista Suspensa'!$AA$20:$AA$23,'Lista Suspensa'!$AB$20:$AB$23,"N/A")</f>
        <v>S</v>
      </c>
    </row>
    <row r="4086" spans="1:47" ht="12" customHeight="1" x14ac:dyDescent="0.3">
      <c r="A4086" s="87" t="s">
        <v>47</v>
      </c>
      <c r="B4086" s="88">
        <v>46104</v>
      </c>
      <c r="C4086" s="89" t="s">
        <v>48</v>
      </c>
      <c r="D4086" s="89" t="s">
        <v>49</v>
      </c>
      <c r="E4086" s="189">
        <v>95185599</v>
      </c>
      <c r="F4086" s="197" t="s">
        <v>9953</v>
      </c>
      <c r="G4086" s="90">
        <v>483151769</v>
      </c>
      <c r="H4086" s="91">
        <v>25470</v>
      </c>
      <c r="I4086" s="89"/>
      <c r="J4086" s="89" t="s">
        <v>51</v>
      </c>
      <c r="K4086" s="89" t="s">
        <v>76</v>
      </c>
      <c r="L4086" s="89" t="s">
        <v>95</v>
      </c>
      <c r="M4086" s="89" t="s">
        <v>256</v>
      </c>
      <c r="N4086" s="89" t="s">
        <v>331</v>
      </c>
      <c r="O4086" s="92" t="s">
        <v>9954</v>
      </c>
      <c r="P4086" s="93" t="s">
        <v>57</v>
      </c>
      <c r="Q4086" s="110" t="s">
        <v>5322</v>
      </c>
      <c r="R4086" s="94"/>
      <c r="S4086" s="95">
        <v>46168</v>
      </c>
      <c r="T4086" s="95" t="s">
        <v>5203</v>
      </c>
      <c r="U4086" s="95" t="s">
        <v>1125</v>
      </c>
      <c r="V4086" s="91">
        <v>46157</v>
      </c>
      <c r="W4086" s="91">
        <v>46164</v>
      </c>
      <c r="X4086" s="91">
        <v>46168</v>
      </c>
      <c r="Y4086" s="96"/>
      <c r="Z4086" s="89"/>
      <c r="AA4086" s="95"/>
      <c r="AB4086" s="89"/>
      <c r="AC4086" s="109"/>
      <c r="AD4086" s="89"/>
      <c r="AE4086" s="89"/>
      <c r="AF4086" s="191"/>
      <c r="AG4086" s="194"/>
      <c r="AH4086" s="193"/>
      <c r="AI4086" s="97"/>
      <c r="AJ4086" s="97"/>
      <c r="AK4086" s="97"/>
      <c r="AL4086" s="45" t="s">
        <v>67</v>
      </c>
      <c r="AM4086" s="160" t="str">
        <f>MONTH(B4086)&amp;"/"&amp;YEAR(B4086)</f>
        <v>3/2026</v>
      </c>
      <c r="AN4086" s="45">
        <f>WEEKNUM(B4086)-WEEKNUM(EOMONTH(B4086,-1)+1)+1</f>
        <v>4</v>
      </c>
      <c r="AO4086" s="45" t="str">
        <f>MONTH(R4086)&amp;"/"&amp;YEAR(R4086)</f>
        <v>1/1900</v>
      </c>
      <c r="AP4086" s="45" t="e">
        <f>WEEKNUM(R4086)-WEEKNUM(EOMONTH(R4086,-1)+1)+1</f>
        <v>#NUM!</v>
      </c>
      <c r="AQ4086" s="45">
        <f>IF(AU4086="S",IF(Q4086="1. Aceitou o programa",R4086-B4086,0),0)</f>
        <v>0</v>
      </c>
      <c r="AR4086" s="45">
        <f>IF(AU4086="S",IF(AND(S4086&lt;&gt;"",R4086&lt;&gt;""),S4086-R4086,0),0)</f>
        <v>0</v>
      </c>
      <c r="AS4086" s="45">
        <f>IF(AU4086="S",IF(Q4086="1. Aceitou o programa",IF(OR(X4086="Não se Aplica",X4086=""),IF(OR(W4086="Não se Aplica",W4086=""),0,W4086-V4086),AVERAGE(X4086-W4086,W4086-V4086)),0),0)</f>
        <v>0</v>
      </c>
      <c r="AT4086" s="45">
        <f>IF(AU4086="S",IF(AND(Q4086="1. Aceitou o programa",AB4086="Realizada"),IFERROR(IF(AA4086="",0,AA4086-R4086),0),0),0)</f>
        <v>0</v>
      </c>
      <c r="AU4086" s="45" t="str">
        <f>_xlfn.XLOOKUP(U4086,'Lista Suspensa'!$AA$20:$AA$23,'Lista Suspensa'!$AB$20:$AB$23,"N/A")</f>
        <v>S</v>
      </c>
    </row>
    <row r="4087" spans="1:47" ht="12" customHeight="1" x14ac:dyDescent="0.3">
      <c r="A4087" s="87" t="s">
        <v>47</v>
      </c>
      <c r="B4087" s="88">
        <v>46104</v>
      </c>
      <c r="C4087" s="89" t="s">
        <v>48</v>
      </c>
      <c r="D4087" s="89" t="s">
        <v>49</v>
      </c>
      <c r="E4087" s="189">
        <v>95185792</v>
      </c>
      <c r="F4087" s="197" t="s">
        <v>9955</v>
      </c>
      <c r="G4087" s="90">
        <v>7999813702</v>
      </c>
      <c r="H4087" s="91">
        <v>28902</v>
      </c>
      <c r="I4087" s="89"/>
      <c r="J4087" s="89" t="s">
        <v>51</v>
      </c>
      <c r="K4087" s="89" t="s">
        <v>76</v>
      </c>
      <c r="L4087" s="89" t="s">
        <v>303</v>
      </c>
      <c r="M4087" s="89" t="s">
        <v>9956</v>
      </c>
      <c r="N4087" s="89" t="s">
        <v>331</v>
      </c>
      <c r="O4087" s="92" t="s">
        <v>9957</v>
      </c>
      <c r="P4087" s="93" t="s">
        <v>57</v>
      </c>
      <c r="Q4087" s="110" t="s">
        <v>5322</v>
      </c>
      <c r="R4087" s="94"/>
      <c r="S4087" s="95">
        <v>46168</v>
      </c>
      <c r="T4087" s="95" t="s">
        <v>5203</v>
      </c>
      <c r="U4087" s="95" t="s">
        <v>1125</v>
      </c>
      <c r="V4087" s="91">
        <v>46157</v>
      </c>
      <c r="W4087" s="91">
        <v>46164</v>
      </c>
      <c r="X4087" s="91">
        <v>46168</v>
      </c>
      <c r="Y4087" s="96"/>
      <c r="Z4087" s="89"/>
      <c r="AA4087" s="95"/>
      <c r="AB4087" s="89"/>
      <c r="AC4087" s="109"/>
      <c r="AD4087" s="89"/>
      <c r="AE4087" s="89"/>
      <c r="AF4087" s="191"/>
      <c r="AG4087" s="194"/>
      <c r="AH4087" s="193"/>
      <c r="AI4087" s="97"/>
      <c r="AJ4087" s="97"/>
      <c r="AK4087" s="97"/>
      <c r="AL4087" s="45" t="s">
        <v>67</v>
      </c>
      <c r="AM4087" s="160" t="str">
        <f>MONTH(B4087)&amp;"/"&amp;YEAR(B4087)</f>
        <v>3/2026</v>
      </c>
      <c r="AN4087" s="45">
        <f>WEEKNUM(B4087)-WEEKNUM(EOMONTH(B4087,-1)+1)+1</f>
        <v>4</v>
      </c>
      <c r="AO4087" s="45" t="str">
        <f>MONTH(R4087)&amp;"/"&amp;YEAR(R4087)</f>
        <v>1/1900</v>
      </c>
      <c r="AP4087" s="45" t="e">
        <f>WEEKNUM(R4087)-WEEKNUM(EOMONTH(R4087,-1)+1)+1</f>
        <v>#NUM!</v>
      </c>
      <c r="AQ4087" s="45">
        <f>IF(AU4087="S",IF(Q4087="1. Aceitou o programa",R4087-B4087,0),0)</f>
        <v>0</v>
      </c>
      <c r="AR4087" s="45">
        <f>IF(AU4087="S",IF(AND(S4087&lt;&gt;"",R4087&lt;&gt;""),S4087-R4087,0),0)</f>
        <v>0</v>
      </c>
      <c r="AS4087" s="45">
        <f>IF(AU4087="S",IF(Q4087="1. Aceitou o programa",IF(OR(X4087="Não se Aplica",X4087=""),IF(OR(W4087="Não se Aplica",W4087=""),0,W4087-V4087),AVERAGE(X4087-W4087,W4087-V4087)),0),0)</f>
        <v>0</v>
      </c>
      <c r="AT4087" s="45">
        <f>IF(AU4087="S",IF(AND(Q4087="1. Aceitou o programa",AB4087="Realizada"),IFERROR(IF(AA4087="",0,AA4087-R4087),0),0),0)</f>
        <v>0</v>
      </c>
      <c r="AU4087" s="45" t="str">
        <f>_xlfn.XLOOKUP(U4087,'Lista Suspensa'!$AA$20:$AA$23,'Lista Suspensa'!$AB$20:$AB$23,"N/A")</f>
        <v>S</v>
      </c>
    </row>
    <row r="4088" spans="1:47" ht="12" customHeight="1" x14ac:dyDescent="0.3">
      <c r="A4088" s="87" t="s">
        <v>47</v>
      </c>
      <c r="B4088" s="88">
        <v>46104</v>
      </c>
      <c r="C4088" s="89" t="s">
        <v>48</v>
      </c>
      <c r="D4088" s="89" t="s">
        <v>49</v>
      </c>
      <c r="E4088" s="189">
        <v>95195864</v>
      </c>
      <c r="F4088" s="197" t="s">
        <v>9958</v>
      </c>
      <c r="G4088" s="90">
        <v>1469943700</v>
      </c>
      <c r="H4088" s="91">
        <v>25616</v>
      </c>
      <c r="I4088" s="89"/>
      <c r="J4088" s="89" t="s">
        <v>84</v>
      </c>
      <c r="K4088" s="89" t="s">
        <v>76</v>
      </c>
      <c r="L4088" s="89" t="s">
        <v>95</v>
      </c>
      <c r="M4088" s="89" t="s">
        <v>234</v>
      </c>
      <c r="N4088" s="89" t="s">
        <v>331</v>
      </c>
      <c r="O4088" s="92" t="s">
        <v>9959</v>
      </c>
      <c r="P4088" s="93" t="s">
        <v>57</v>
      </c>
      <c r="Q4088" s="110" t="s">
        <v>5322</v>
      </c>
      <c r="R4088" s="94"/>
      <c r="S4088" s="95">
        <v>46168</v>
      </c>
      <c r="T4088" s="95" t="s">
        <v>5203</v>
      </c>
      <c r="U4088" s="95" t="s">
        <v>1125</v>
      </c>
      <c r="V4088" s="91">
        <v>46157</v>
      </c>
      <c r="W4088" s="91">
        <v>46164</v>
      </c>
      <c r="X4088" s="91">
        <v>46168</v>
      </c>
      <c r="Y4088" s="96"/>
      <c r="Z4088" s="89"/>
      <c r="AA4088" s="95"/>
      <c r="AB4088" s="89"/>
      <c r="AC4088" s="109"/>
      <c r="AD4088" s="89"/>
      <c r="AE4088" s="89"/>
      <c r="AF4088" s="191"/>
      <c r="AG4088" s="194"/>
      <c r="AH4088" s="193"/>
      <c r="AI4088" s="97"/>
      <c r="AJ4088" s="97"/>
      <c r="AK4088" s="97"/>
      <c r="AL4088" s="45" t="s">
        <v>67</v>
      </c>
      <c r="AM4088" s="160" t="str">
        <f>MONTH(B4088)&amp;"/"&amp;YEAR(B4088)</f>
        <v>3/2026</v>
      </c>
      <c r="AN4088" s="45">
        <f>WEEKNUM(B4088)-WEEKNUM(EOMONTH(B4088,-1)+1)+1</f>
        <v>4</v>
      </c>
      <c r="AO4088" s="45" t="str">
        <f>MONTH(R4088)&amp;"/"&amp;YEAR(R4088)</f>
        <v>1/1900</v>
      </c>
      <c r="AP4088" s="45" t="e">
        <f>WEEKNUM(R4088)-WEEKNUM(EOMONTH(R4088,-1)+1)+1</f>
        <v>#NUM!</v>
      </c>
      <c r="AQ4088" s="45">
        <f>IF(AU4088="S",IF(Q4088="1. Aceitou o programa",R4088-B4088,0),0)</f>
        <v>0</v>
      </c>
      <c r="AR4088" s="45">
        <f>IF(AU4088="S",IF(AND(S4088&lt;&gt;"",R4088&lt;&gt;""),S4088-R4088,0),0)</f>
        <v>0</v>
      </c>
      <c r="AS4088" s="45">
        <f>IF(AU4088="S",IF(Q4088="1. Aceitou o programa",IF(OR(X4088="Não se Aplica",X4088=""),IF(OR(W4088="Não se Aplica",W4088=""),0,W4088-V4088),AVERAGE(X4088-W4088,W4088-V4088)),0),0)</f>
        <v>0</v>
      </c>
      <c r="AT4088" s="45">
        <f>IF(AU4088="S",IF(AND(Q4088="1. Aceitou o programa",AB4088="Realizada"),IFERROR(IF(AA4088="",0,AA4088-R4088),0),0),0)</f>
        <v>0</v>
      </c>
      <c r="AU4088" s="45" t="str">
        <f>_xlfn.XLOOKUP(U4088,'Lista Suspensa'!$AA$20:$AA$23,'Lista Suspensa'!$AB$20:$AB$23,"N/A")</f>
        <v>S</v>
      </c>
    </row>
    <row r="4089" spans="1:47" ht="12" customHeight="1" x14ac:dyDescent="0.3">
      <c r="A4089" s="87" t="s">
        <v>47</v>
      </c>
      <c r="B4089" s="88">
        <v>46104</v>
      </c>
      <c r="C4089" s="89" t="s">
        <v>48</v>
      </c>
      <c r="D4089" s="89" t="s">
        <v>49</v>
      </c>
      <c r="E4089" s="189">
        <v>95292450</v>
      </c>
      <c r="F4089" s="197" t="s">
        <v>9960</v>
      </c>
      <c r="G4089" s="90">
        <v>73304930825</v>
      </c>
      <c r="H4089" s="91">
        <v>20110</v>
      </c>
      <c r="I4089" s="89"/>
      <c r="J4089" s="89" t="s">
        <v>84</v>
      </c>
      <c r="K4089" s="89" t="s">
        <v>52</v>
      </c>
      <c r="L4089" s="89" t="s">
        <v>85</v>
      </c>
      <c r="M4089" s="89" t="s">
        <v>1571</v>
      </c>
      <c r="N4089" s="89" t="s">
        <v>150</v>
      </c>
      <c r="O4089" s="92" t="s">
        <v>9961</v>
      </c>
      <c r="P4089" s="93" t="s">
        <v>57</v>
      </c>
      <c r="Q4089" s="110" t="s">
        <v>5322</v>
      </c>
      <c r="R4089" s="94"/>
      <c r="S4089" s="95">
        <v>46168</v>
      </c>
      <c r="T4089" s="95" t="s">
        <v>5203</v>
      </c>
      <c r="U4089" s="95" t="s">
        <v>1125</v>
      </c>
      <c r="V4089" s="91">
        <v>46157</v>
      </c>
      <c r="W4089" s="91">
        <v>46164</v>
      </c>
      <c r="X4089" s="91">
        <v>46168</v>
      </c>
      <c r="Y4089" s="96"/>
      <c r="Z4089" s="89"/>
      <c r="AA4089" s="95"/>
      <c r="AB4089" s="89"/>
      <c r="AC4089" s="109"/>
      <c r="AD4089" s="89"/>
      <c r="AE4089" s="89"/>
      <c r="AF4089" s="191"/>
      <c r="AG4089" s="194"/>
      <c r="AH4089" s="193"/>
      <c r="AI4089" s="97"/>
      <c r="AJ4089" s="97"/>
      <c r="AK4089" s="97"/>
      <c r="AL4089" s="45" t="s">
        <v>67</v>
      </c>
      <c r="AM4089" s="160" t="str">
        <f>MONTH(B4089)&amp;"/"&amp;YEAR(B4089)</f>
        <v>3/2026</v>
      </c>
      <c r="AN4089" s="45">
        <f>WEEKNUM(B4089)-WEEKNUM(EOMONTH(B4089,-1)+1)+1</f>
        <v>4</v>
      </c>
      <c r="AO4089" s="45" t="str">
        <f>MONTH(R4089)&amp;"/"&amp;YEAR(R4089)</f>
        <v>1/1900</v>
      </c>
      <c r="AP4089" s="45" t="e">
        <f>WEEKNUM(R4089)-WEEKNUM(EOMONTH(R4089,-1)+1)+1</f>
        <v>#NUM!</v>
      </c>
      <c r="AQ4089" s="45">
        <f>IF(AU4089="S",IF(Q4089="1. Aceitou o programa",R4089-B4089,0),0)</f>
        <v>0</v>
      </c>
      <c r="AR4089" s="45">
        <f>IF(AU4089="S",IF(AND(S4089&lt;&gt;"",R4089&lt;&gt;""),S4089-R4089,0),0)</f>
        <v>0</v>
      </c>
      <c r="AS4089" s="45">
        <f>IF(AU4089="S",IF(Q4089="1. Aceitou o programa",IF(OR(X4089="Não se Aplica",X4089=""),IF(OR(W4089="Não se Aplica",W4089=""),0,W4089-V4089),AVERAGE(X4089-W4089,W4089-V4089)),0),0)</f>
        <v>0</v>
      </c>
      <c r="AT4089" s="45">
        <f>IF(AU4089="S",IF(AND(Q4089="1. Aceitou o programa",AB4089="Realizada"),IFERROR(IF(AA4089="",0,AA4089-R4089),0),0),0)</f>
        <v>0</v>
      </c>
      <c r="AU4089" s="45" t="str">
        <f>_xlfn.XLOOKUP(U4089,'Lista Suspensa'!$AA$20:$AA$23,'Lista Suspensa'!$AB$20:$AB$23,"N/A")</f>
        <v>S</v>
      </c>
    </row>
    <row r="4090" spans="1:47" ht="12" customHeight="1" x14ac:dyDescent="0.3">
      <c r="A4090" s="87" t="s">
        <v>47</v>
      </c>
      <c r="B4090" s="88">
        <v>46104</v>
      </c>
      <c r="C4090" s="89" t="s">
        <v>48</v>
      </c>
      <c r="D4090" s="89" t="s">
        <v>49</v>
      </c>
      <c r="E4090" s="189">
        <v>95336324</v>
      </c>
      <c r="F4090" s="197" t="s">
        <v>9962</v>
      </c>
      <c r="G4090" s="90">
        <v>36704934847</v>
      </c>
      <c r="H4090" s="91">
        <v>34556</v>
      </c>
      <c r="I4090" s="89"/>
      <c r="J4090" s="89" t="s">
        <v>84</v>
      </c>
      <c r="K4090" s="89" t="s">
        <v>52</v>
      </c>
      <c r="L4090" s="89" t="s">
        <v>85</v>
      </c>
      <c r="M4090" s="89" t="s">
        <v>9963</v>
      </c>
      <c r="N4090" s="89" t="s">
        <v>137</v>
      </c>
      <c r="O4090" s="92" t="s">
        <v>9964</v>
      </c>
      <c r="P4090" s="93" t="s">
        <v>57</v>
      </c>
      <c r="Q4090" s="110" t="s">
        <v>5322</v>
      </c>
      <c r="R4090" s="94"/>
      <c r="S4090" s="95">
        <v>46168</v>
      </c>
      <c r="T4090" s="95" t="s">
        <v>5203</v>
      </c>
      <c r="U4090" s="95" t="s">
        <v>1125</v>
      </c>
      <c r="V4090" s="91">
        <v>46157</v>
      </c>
      <c r="W4090" s="91">
        <v>46164</v>
      </c>
      <c r="X4090" s="91">
        <v>46168</v>
      </c>
      <c r="Y4090" s="96"/>
      <c r="Z4090" s="89"/>
      <c r="AA4090" s="95"/>
      <c r="AB4090" s="89"/>
      <c r="AC4090" s="109"/>
      <c r="AD4090" s="89"/>
      <c r="AE4090" s="89"/>
      <c r="AF4090" s="191"/>
      <c r="AG4090" s="194"/>
      <c r="AH4090" s="193"/>
      <c r="AI4090" s="97"/>
      <c r="AJ4090" s="97"/>
      <c r="AK4090" s="97"/>
      <c r="AL4090" s="45" t="s">
        <v>67</v>
      </c>
      <c r="AM4090" s="160" t="str">
        <f>MONTH(B4090)&amp;"/"&amp;YEAR(B4090)</f>
        <v>3/2026</v>
      </c>
      <c r="AN4090" s="45">
        <f>WEEKNUM(B4090)-WEEKNUM(EOMONTH(B4090,-1)+1)+1</f>
        <v>4</v>
      </c>
      <c r="AO4090" s="45" t="str">
        <f>MONTH(R4090)&amp;"/"&amp;YEAR(R4090)</f>
        <v>1/1900</v>
      </c>
      <c r="AP4090" s="45" t="e">
        <f>WEEKNUM(R4090)-WEEKNUM(EOMONTH(R4090,-1)+1)+1</f>
        <v>#NUM!</v>
      </c>
      <c r="AQ4090" s="45">
        <f>IF(AU4090="S",IF(Q4090="1. Aceitou o programa",R4090-B4090,0),0)</f>
        <v>0</v>
      </c>
      <c r="AR4090" s="45">
        <f>IF(AU4090="S",IF(AND(S4090&lt;&gt;"",R4090&lt;&gt;""),S4090-R4090,0),0)</f>
        <v>0</v>
      </c>
      <c r="AS4090" s="45">
        <f>IF(AU4090="S",IF(Q4090="1. Aceitou o programa",IF(OR(X4090="Não se Aplica",X4090=""),IF(OR(W4090="Não se Aplica",W4090=""),0,W4090-V4090),AVERAGE(X4090-W4090,W4090-V4090)),0),0)</f>
        <v>0</v>
      </c>
      <c r="AT4090" s="45">
        <f>IF(AU4090="S",IF(AND(Q4090="1. Aceitou o programa",AB4090="Realizada"),IFERROR(IF(AA4090="",0,AA4090-R4090),0),0),0)</f>
        <v>0</v>
      </c>
      <c r="AU4090" s="45" t="str">
        <f>_xlfn.XLOOKUP(U4090,'Lista Suspensa'!$AA$20:$AA$23,'Lista Suspensa'!$AB$20:$AB$23,"N/A")</f>
        <v>S</v>
      </c>
    </row>
    <row r="4091" spans="1:47" ht="12" customHeight="1" x14ac:dyDescent="0.3">
      <c r="A4091" s="87" t="s">
        <v>47</v>
      </c>
      <c r="B4091" s="88">
        <v>46104</v>
      </c>
      <c r="C4091" s="89" t="s">
        <v>48</v>
      </c>
      <c r="D4091" s="89" t="s">
        <v>49</v>
      </c>
      <c r="E4091" s="189">
        <v>95321536</v>
      </c>
      <c r="F4091" s="197" t="s">
        <v>9965</v>
      </c>
      <c r="G4091" s="90">
        <v>60934735972</v>
      </c>
      <c r="H4091" s="91">
        <v>24164</v>
      </c>
      <c r="I4091" s="89"/>
      <c r="J4091" s="89" t="s">
        <v>51</v>
      </c>
      <c r="K4091" s="89" t="s">
        <v>52</v>
      </c>
      <c r="L4091" s="89" t="s">
        <v>85</v>
      </c>
      <c r="M4091" s="89" t="s">
        <v>9966</v>
      </c>
      <c r="N4091" s="89" t="s">
        <v>150</v>
      </c>
      <c r="O4091" s="92" t="s">
        <v>9967</v>
      </c>
      <c r="P4091" s="93" t="s">
        <v>57</v>
      </c>
      <c r="Q4091" s="110" t="s">
        <v>5322</v>
      </c>
      <c r="R4091" s="94"/>
      <c r="S4091" s="95">
        <v>46168</v>
      </c>
      <c r="T4091" s="95" t="s">
        <v>5203</v>
      </c>
      <c r="U4091" s="95" t="s">
        <v>1125</v>
      </c>
      <c r="V4091" s="91">
        <v>46157</v>
      </c>
      <c r="W4091" s="91">
        <v>46164</v>
      </c>
      <c r="X4091" s="91">
        <v>46168</v>
      </c>
      <c r="Y4091" s="96"/>
      <c r="Z4091" s="89"/>
      <c r="AA4091" s="95"/>
      <c r="AB4091" s="89"/>
      <c r="AC4091" s="109"/>
      <c r="AD4091" s="89"/>
      <c r="AE4091" s="89"/>
      <c r="AF4091" s="191"/>
      <c r="AG4091" s="194"/>
      <c r="AH4091" s="193"/>
      <c r="AI4091" s="97"/>
      <c r="AJ4091" s="97"/>
      <c r="AK4091" s="97"/>
      <c r="AL4091" s="45" t="s">
        <v>67</v>
      </c>
      <c r="AM4091" s="160" t="str">
        <f>MONTH(B4091)&amp;"/"&amp;YEAR(B4091)</f>
        <v>3/2026</v>
      </c>
      <c r="AN4091" s="45">
        <f>WEEKNUM(B4091)-WEEKNUM(EOMONTH(B4091,-1)+1)+1</f>
        <v>4</v>
      </c>
      <c r="AO4091" s="45" t="str">
        <f>MONTH(R4091)&amp;"/"&amp;YEAR(R4091)</f>
        <v>1/1900</v>
      </c>
      <c r="AP4091" s="45" t="e">
        <f>WEEKNUM(R4091)-WEEKNUM(EOMONTH(R4091,-1)+1)+1</f>
        <v>#NUM!</v>
      </c>
      <c r="AQ4091" s="45">
        <f>IF(AU4091="S",IF(Q4091="1. Aceitou o programa",R4091-B4091,0),0)</f>
        <v>0</v>
      </c>
      <c r="AR4091" s="45">
        <f>IF(AU4091="S",IF(AND(S4091&lt;&gt;"",R4091&lt;&gt;""),S4091-R4091,0),0)</f>
        <v>0</v>
      </c>
      <c r="AS4091" s="45">
        <f>IF(AU4091="S",IF(Q4091="1. Aceitou o programa",IF(OR(X4091="Não se Aplica",X4091=""),IF(OR(W4091="Não se Aplica",W4091=""),0,W4091-V4091),AVERAGE(X4091-W4091,W4091-V4091)),0),0)</f>
        <v>0</v>
      </c>
      <c r="AT4091" s="45">
        <f>IF(AU4091="S",IF(AND(Q4091="1. Aceitou o programa",AB4091="Realizada"),IFERROR(IF(AA4091="",0,AA4091-R4091),0),0),0)</f>
        <v>0</v>
      </c>
      <c r="AU4091" s="45" t="str">
        <f>_xlfn.XLOOKUP(U4091,'Lista Suspensa'!$AA$20:$AA$23,'Lista Suspensa'!$AB$20:$AB$23,"N/A")</f>
        <v>S</v>
      </c>
    </row>
    <row r="4092" spans="1:47" ht="12" customHeight="1" x14ac:dyDescent="0.3">
      <c r="A4092" s="87" t="s">
        <v>47</v>
      </c>
      <c r="B4092" s="88">
        <v>46104</v>
      </c>
      <c r="C4092" s="89" t="s">
        <v>48</v>
      </c>
      <c r="D4092" s="89" t="s">
        <v>49</v>
      </c>
      <c r="E4092" s="189">
        <v>95377930</v>
      </c>
      <c r="F4092" s="197" t="s">
        <v>9968</v>
      </c>
      <c r="G4092" s="90">
        <v>41983343404</v>
      </c>
      <c r="H4092" s="91">
        <v>23362</v>
      </c>
      <c r="I4092" s="89"/>
      <c r="J4092" s="89" t="s">
        <v>51</v>
      </c>
      <c r="K4092" s="89" t="s">
        <v>52</v>
      </c>
      <c r="L4092" s="89" t="s">
        <v>53</v>
      </c>
      <c r="M4092" s="89" t="s">
        <v>238</v>
      </c>
      <c r="N4092" s="89" t="s">
        <v>150</v>
      </c>
      <c r="O4092" s="92" t="s">
        <v>9969</v>
      </c>
      <c r="P4092" s="93" t="s">
        <v>57</v>
      </c>
      <c r="Q4092" s="110" t="s">
        <v>5322</v>
      </c>
      <c r="R4092" s="94"/>
      <c r="S4092" s="95">
        <v>46168</v>
      </c>
      <c r="T4092" s="95" t="s">
        <v>5203</v>
      </c>
      <c r="U4092" s="95" t="s">
        <v>1125</v>
      </c>
      <c r="V4092" s="91">
        <v>46157</v>
      </c>
      <c r="W4092" s="91">
        <v>46164</v>
      </c>
      <c r="X4092" s="91">
        <v>46168</v>
      </c>
      <c r="Y4092" s="96"/>
      <c r="Z4092" s="89"/>
      <c r="AA4092" s="95"/>
      <c r="AB4092" s="89"/>
      <c r="AC4092" s="109"/>
      <c r="AD4092" s="89"/>
      <c r="AE4092" s="89"/>
      <c r="AF4092" s="191"/>
      <c r="AG4092" s="194"/>
      <c r="AH4092" s="193"/>
      <c r="AI4092" s="97"/>
      <c r="AJ4092" s="97"/>
      <c r="AK4092" s="97"/>
      <c r="AL4092" s="45" t="s">
        <v>67</v>
      </c>
      <c r="AM4092" s="160" t="str">
        <f>MONTH(B4092)&amp;"/"&amp;YEAR(B4092)</f>
        <v>3/2026</v>
      </c>
      <c r="AN4092" s="45">
        <f>WEEKNUM(B4092)-WEEKNUM(EOMONTH(B4092,-1)+1)+1</f>
        <v>4</v>
      </c>
      <c r="AO4092" s="45" t="str">
        <f>MONTH(R4092)&amp;"/"&amp;YEAR(R4092)</f>
        <v>1/1900</v>
      </c>
      <c r="AP4092" s="45" t="e">
        <f>WEEKNUM(R4092)-WEEKNUM(EOMONTH(R4092,-1)+1)+1</f>
        <v>#NUM!</v>
      </c>
      <c r="AQ4092" s="45">
        <f>IF(AU4092="S",IF(Q4092="1. Aceitou o programa",R4092-B4092,0),0)</f>
        <v>0</v>
      </c>
      <c r="AR4092" s="45">
        <f>IF(AU4092="S",IF(AND(S4092&lt;&gt;"",R4092&lt;&gt;""),S4092-R4092,0),0)</f>
        <v>0</v>
      </c>
      <c r="AS4092" s="45">
        <f>IF(AU4092="S",IF(Q4092="1. Aceitou o programa",IF(OR(X4092="Não se Aplica",X4092=""),IF(OR(W4092="Não se Aplica",W4092=""),0,W4092-V4092),AVERAGE(X4092-W4092,W4092-V4092)),0),0)</f>
        <v>0</v>
      </c>
      <c r="AT4092" s="45">
        <f>IF(AU4092="S",IF(AND(Q4092="1. Aceitou o programa",AB4092="Realizada"),IFERROR(IF(AA4092="",0,AA4092-R4092),0),0),0)</f>
        <v>0</v>
      </c>
      <c r="AU4092" s="45" t="str">
        <f>_xlfn.XLOOKUP(U4092,'Lista Suspensa'!$AA$20:$AA$23,'Lista Suspensa'!$AB$20:$AB$23,"N/A")</f>
        <v>S</v>
      </c>
    </row>
    <row r="4093" spans="1:47" ht="12" customHeight="1" x14ac:dyDescent="0.3">
      <c r="A4093" s="87" t="s">
        <v>47</v>
      </c>
      <c r="B4093" s="88">
        <v>46104</v>
      </c>
      <c r="C4093" s="89" t="s">
        <v>48</v>
      </c>
      <c r="D4093" s="89" t="s">
        <v>49</v>
      </c>
      <c r="E4093" s="189">
        <v>95419888</v>
      </c>
      <c r="F4093" s="197" t="s">
        <v>9970</v>
      </c>
      <c r="G4093" s="90">
        <v>29127825892</v>
      </c>
      <c r="H4093" s="91">
        <v>28216</v>
      </c>
      <c r="I4093" s="89"/>
      <c r="J4093" s="89" t="s">
        <v>84</v>
      </c>
      <c r="K4093" s="89" t="s">
        <v>52</v>
      </c>
      <c r="L4093" s="89" t="s">
        <v>53</v>
      </c>
      <c r="M4093" s="89" t="s">
        <v>234</v>
      </c>
      <c r="N4093" s="89" t="s">
        <v>137</v>
      </c>
      <c r="O4093" s="92" t="s">
        <v>9971</v>
      </c>
      <c r="P4093" s="93" t="s">
        <v>57</v>
      </c>
      <c r="Q4093" s="110" t="s">
        <v>5322</v>
      </c>
      <c r="R4093" s="94"/>
      <c r="S4093" s="95">
        <v>46168</v>
      </c>
      <c r="T4093" s="95" t="s">
        <v>5203</v>
      </c>
      <c r="U4093" s="95" t="s">
        <v>1125</v>
      </c>
      <c r="V4093" s="91">
        <v>46157</v>
      </c>
      <c r="W4093" s="91">
        <v>46164</v>
      </c>
      <c r="X4093" s="91">
        <v>46168</v>
      </c>
      <c r="Y4093" s="96"/>
      <c r="Z4093" s="89"/>
      <c r="AA4093" s="95"/>
      <c r="AB4093" s="89"/>
      <c r="AC4093" s="109"/>
      <c r="AD4093" s="89"/>
      <c r="AE4093" s="89"/>
      <c r="AF4093" s="191"/>
      <c r="AG4093" s="194"/>
      <c r="AH4093" s="193"/>
      <c r="AI4093" s="97"/>
      <c r="AJ4093" s="97"/>
      <c r="AK4093" s="97"/>
      <c r="AL4093" s="45" t="s">
        <v>67</v>
      </c>
      <c r="AM4093" s="160" t="str">
        <f>MONTH(B4093)&amp;"/"&amp;YEAR(B4093)</f>
        <v>3/2026</v>
      </c>
      <c r="AN4093" s="45">
        <f>WEEKNUM(B4093)-WEEKNUM(EOMONTH(B4093,-1)+1)+1</f>
        <v>4</v>
      </c>
      <c r="AO4093" s="45" t="str">
        <f>MONTH(R4093)&amp;"/"&amp;YEAR(R4093)</f>
        <v>1/1900</v>
      </c>
      <c r="AP4093" s="45" t="e">
        <f>WEEKNUM(R4093)-WEEKNUM(EOMONTH(R4093,-1)+1)+1</f>
        <v>#NUM!</v>
      </c>
      <c r="AQ4093" s="45">
        <f>IF(AU4093="S",IF(Q4093="1. Aceitou o programa",R4093-B4093,0),0)</f>
        <v>0</v>
      </c>
      <c r="AR4093" s="45">
        <f>IF(AU4093="S",IF(AND(S4093&lt;&gt;"",R4093&lt;&gt;""),S4093-R4093,0),0)</f>
        <v>0</v>
      </c>
      <c r="AS4093" s="45">
        <f>IF(AU4093="S",IF(Q4093="1. Aceitou o programa",IF(OR(X4093="Não se Aplica",X4093=""),IF(OR(W4093="Não se Aplica",W4093=""),0,W4093-V4093),AVERAGE(X4093-W4093,W4093-V4093)),0),0)</f>
        <v>0</v>
      </c>
      <c r="AT4093" s="45">
        <f>IF(AU4093="S",IF(AND(Q4093="1. Aceitou o programa",AB4093="Realizada"),IFERROR(IF(AA4093="",0,AA4093-R4093),0),0),0)</f>
        <v>0</v>
      </c>
      <c r="AU4093" s="45" t="str">
        <f>_xlfn.XLOOKUP(U4093,'Lista Suspensa'!$AA$20:$AA$23,'Lista Suspensa'!$AB$20:$AB$23,"N/A")</f>
        <v>S</v>
      </c>
    </row>
    <row r="4094" spans="1:47" ht="12" customHeight="1" x14ac:dyDescent="0.3">
      <c r="A4094" s="87" t="s">
        <v>47</v>
      </c>
      <c r="B4094" s="88">
        <v>46104</v>
      </c>
      <c r="C4094" s="89" t="s">
        <v>48</v>
      </c>
      <c r="D4094" s="89" t="s">
        <v>49</v>
      </c>
      <c r="E4094" s="189">
        <v>95472737</v>
      </c>
      <c r="F4094" s="197" t="s">
        <v>9972</v>
      </c>
      <c r="G4094" s="90">
        <v>31870192850</v>
      </c>
      <c r="H4094" s="91">
        <v>30653</v>
      </c>
      <c r="I4094" s="89"/>
      <c r="J4094" s="89" t="s">
        <v>51</v>
      </c>
      <c r="K4094" s="89" t="s">
        <v>52</v>
      </c>
      <c r="L4094" s="89" t="s">
        <v>53</v>
      </c>
      <c r="M4094" s="89" t="s">
        <v>3655</v>
      </c>
      <c r="N4094" s="89" t="s">
        <v>150</v>
      </c>
      <c r="O4094" s="92" t="s">
        <v>9973</v>
      </c>
      <c r="P4094" s="93" t="s">
        <v>57</v>
      </c>
      <c r="Q4094" s="110" t="s">
        <v>5322</v>
      </c>
      <c r="R4094" s="94"/>
      <c r="S4094" s="95">
        <v>46168</v>
      </c>
      <c r="T4094" s="95" t="s">
        <v>5203</v>
      </c>
      <c r="U4094" s="95" t="s">
        <v>1125</v>
      </c>
      <c r="V4094" s="91">
        <v>46157</v>
      </c>
      <c r="W4094" s="91">
        <v>46164</v>
      </c>
      <c r="X4094" s="91">
        <v>46168</v>
      </c>
      <c r="Y4094" s="96"/>
      <c r="Z4094" s="89"/>
      <c r="AA4094" s="95"/>
      <c r="AB4094" s="89"/>
      <c r="AC4094" s="109"/>
      <c r="AD4094" s="89"/>
      <c r="AE4094" s="89"/>
      <c r="AF4094" s="191"/>
      <c r="AG4094" s="194"/>
      <c r="AH4094" s="193"/>
      <c r="AI4094" s="97"/>
      <c r="AJ4094" s="97"/>
      <c r="AK4094" s="97"/>
      <c r="AL4094" s="45" t="s">
        <v>67</v>
      </c>
      <c r="AM4094" s="160" t="str">
        <f>MONTH(B4094)&amp;"/"&amp;YEAR(B4094)</f>
        <v>3/2026</v>
      </c>
      <c r="AN4094" s="45">
        <f>WEEKNUM(B4094)-WEEKNUM(EOMONTH(B4094,-1)+1)+1</f>
        <v>4</v>
      </c>
      <c r="AO4094" s="45" t="str">
        <f>MONTH(R4094)&amp;"/"&amp;YEAR(R4094)</f>
        <v>1/1900</v>
      </c>
      <c r="AP4094" s="45" t="e">
        <f>WEEKNUM(R4094)-WEEKNUM(EOMONTH(R4094,-1)+1)+1</f>
        <v>#NUM!</v>
      </c>
      <c r="AQ4094" s="45">
        <f>IF(AU4094="S",IF(Q4094="1. Aceitou o programa",R4094-B4094,0),0)</f>
        <v>0</v>
      </c>
      <c r="AR4094" s="45">
        <f>IF(AU4094="S",IF(AND(S4094&lt;&gt;"",R4094&lt;&gt;""),S4094-R4094,0),0)</f>
        <v>0</v>
      </c>
      <c r="AS4094" s="45">
        <f>IF(AU4094="S",IF(Q4094="1. Aceitou o programa",IF(OR(X4094="Não se Aplica",X4094=""),IF(OR(W4094="Não se Aplica",W4094=""),0,W4094-V4094),AVERAGE(X4094-W4094,W4094-V4094)),0),0)</f>
        <v>0</v>
      </c>
      <c r="AT4094" s="45">
        <f>IF(AU4094="S",IF(AND(Q4094="1. Aceitou o programa",AB4094="Realizada"),IFERROR(IF(AA4094="",0,AA4094-R4094),0),0),0)</f>
        <v>0</v>
      </c>
      <c r="AU4094" s="45" t="str">
        <f>_xlfn.XLOOKUP(U4094,'Lista Suspensa'!$AA$20:$AA$23,'Lista Suspensa'!$AB$20:$AB$23,"N/A")</f>
        <v>S</v>
      </c>
    </row>
    <row r="4095" spans="1:47" ht="12" customHeight="1" x14ac:dyDescent="0.3">
      <c r="A4095" s="87" t="s">
        <v>47</v>
      </c>
      <c r="B4095" s="88">
        <v>46104</v>
      </c>
      <c r="C4095" s="89" t="s">
        <v>48</v>
      </c>
      <c r="D4095" s="89" t="s">
        <v>49</v>
      </c>
      <c r="E4095" s="189">
        <v>95525800</v>
      </c>
      <c r="F4095" s="197" t="s">
        <v>9974</v>
      </c>
      <c r="G4095" s="90">
        <v>9087968701</v>
      </c>
      <c r="H4095" s="91">
        <v>29600</v>
      </c>
      <c r="I4095" s="89"/>
      <c r="J4095" s="89" t="s">
        <v>84</v>
      </c>
      <c r="K4095" s="89" t="s">
        <v>76</v>
      </c>
      <c r="L4095" s="89" t="s">
        <v>95</v>
      </c>
      <c r="M4095" s="89" t="s">
        <v>96</v>
      </c>
      <c r="N4095" s="89" t="s">
        <v>344</v>
      </c>
      <c r="O4095" s="92" t="s">
        <v>9975</v>
      </c>
      <c r="P4095" s="93" t="s">
        <v>57</v>
      </c>
      <c r="Q4095" s="110" t="s">
        <v>5322</v>
      </c>
      <c r="R4095" s="94"/>
      <c r="S4095" s="95">
        <v>46168</v>
      </c>
      <c r="T4095" s="95" t="s">
        <v>5203</v>
      </c>
      <c r="U4095" s="95" t="s">
        <v>1125</v>
      </c>
      <c r="V4095" s="91">
        <v>46157</v>
      </c>
      <c r="W4095" s="91">
        <v>46164</v>
      </c>
      <c r="X4095" s="91">
        <v>46168</v>
      </c>
      <c r="Y4095" s="96"/>
      <c r="Z4095" s="89"/>
      <c r="AA4095" s="95"/>
      <c r="AB4095" s="89"/>
      <c r="AC4095" s="109"/>
      <c r="AD4095" s="89"/>
      <c r="AE4095" s="89"/>
      <c r="AF4095" s="191"/>
      <c r="AG4095" s="194"/>
      <c r="AH4095" s="193"/>
      <c r="AI4095" s="97"/>
      <c r="AJ4095" s="97"/>
      <c r="AK4095" s="97"/>
      <c r="AL4095" s="45" t="s">
        <v>67</v>
      </c>
      <c r="AM4095" s="160" t="str">
        <f>MONTH(B4095)&amp;"/"&amp;YEAR(B4095)</f>
        <v>3/2026</v>
      </c>
      <c r="AN4095" s="45">
        <f>WEEKNUM(B4095)-WEEKNUM(EOMONTH(B4095,-1)+1)+1</f>
        <v>4</v>
      </c>
      <c r="AO4095" s="45" t="str">
        <f>MONTH(R4095)&amp;"/"&amp;YEAR(R4095)</f>
        <v>1/1900</v>
      </c>
      <c r="AP4095" s="45" t="e">
        <f>WEEKNUM(R4095)-WEEKNUM(EOMONTH(R4095,-1)+1)+1</f>
        <v>#NUM!</v>
      </c>
      <c r="AQ4095" s="45">
        <f>IF(AU4095="S",IF(Q4095="1. Aceitou o programa",R4095-B4095,0),0)</f>
        <v>0</v>
      </c>
      <c r="AR4095" s="45">
        <f>IF(AU4095="S",IF(AND(S4095&lt;&gt;"",R4095&lt;&gt;""),S4095-R4095,0),0)</f>
        <v>0</v>
      </c>
      <c r="AS4095" s="45">
        <f>IF(AU4095="S",IF(Q4095="1. Aceitou o programa",IF(OR(X4095="Não se Aplica",X4095=""),IF(OR(W4095="Não se Aplica",W4095=""),0,W4095-V4095),AVERAGE(X4095-W4095,W4095-V4095)),0),0)</f>
        <v>0</v>
      </c>
      <c r="AT4095" s="45">
        <f>IF(AU4095="S",IF(AND(Q4095="1. Aceitou o programa",AB4095="Realizada"),IFERROR(IF(AA4095="",0,AA4095-R4095),0),0),0)</f>
        <v>0</v>
      </c>
      <c r="AU4095" s="45" t="str">
        <f>_xlfn.XLOOKUP(U4095,'Lista Suspensa'!$AA$20:$AA$23,'Lista Suspensa'!$AB$20:$AB$23,"N/A")</f>
        <v>S</v>
      </c>
    </row>
    <row r="4096" spans="1:47" ht="12" customHeight="1" x14ac:dyDescent="0.3">
      <c r="A4096" s="87" t="s">
        <v>47</v>
      </c>
      <c r="B4096" s="88">
        <v>46104</v>
      </c>
      <c r="C4096" s="89" t="s">
        <v>48</v>
      </c>
      <c r="D4096" s="89" t="s">
        <v>49</v>
      </c>
      <c r="E4096" s="189">
        <v>95531758</v>
      </c>
      <c r="F4096" s="197" t="s">
        <v>9976</v>
      </c>
      <c r="G4096" s="90">
        <v>77225562649</v>
      </c>
      <c r="H4096" s="91">
        <v>25057</v>
      </c>
      <c r="I4096" s="89"/>
      <c r="J4096" s="89" t="s">
        <v>51</v>
      </c>
      <c r="K4096" s="89" t="s">
        <v>52</v>
      </c>
      <c r="L4096" s="89" t="s">
        <v>53</v>
      </c>
      <c r="M4096" s="89" t="s">
        <v>1497</v>
      </c>
      <c r="N4096" s="89" t="s">
        <v>150</v>
      </c>
      <c r="O4096" s="92" t="s">
        <v>9977</v>
      </c>
      <c r="P4096" s="93" t="s">
        <v>57</v>
      </c>
      <c r="Q4096" s="110" t="s">
        <v>5322</v>
      </c>
      <c r="R4096" s="94"/>
      <c r="S4096" s="95">
        <v>46168</v>
      </c>
      <c r="T4096" s="95" t="s">
        <v>5203</v>
      </c>
      <c r="U4096" s="95" t="s">
        <v>1125</v>
      </c>
      <c r="V4096" s="91">
        <v>46157</v>
      </c>
      <c r="W4096" s="91">
        <v>46164</v>
      </c>
      <c r="X4096" s="91">
        <v>46168</v>
      </c>
      <c r="Y4096" s="96"/>
      <c r="Z4096" s="89"/>
      <c r="AA4096" s="95"/>
      <c r="AB4096" s="89"/>
      <c r="AC4096" s="109"/>
      <c r="AD4096" s="89"/>
      <c r="AE4096" s="89"/>
      <c r="AF4096" s="191"/>
      <c r="AG4096" s="194"/>
      <c r="AH4096" s="193"/>
      <c r="AI4096" s="97"/>
      <c r="AJ4096" s="97"/>
      <c r="AK4096" s="97"/>
      <c r="AL4096" s="45" t="s">
        <v>67</v>
      </c>
      <c r="AM4096" s="160" t="str">
        <f>MONTH(B4096)&amp;"/"&amp;YEAR(B4096)</f>
        <v>3/2026</v>
      </c>
      <c r="AN4096" s="45">
        <f>WEEKNUM(B4096)-WEEKNUM(EOMONTH(B4096,-1)+1)+1</f>
        <v>4</v>
      </c>
      <c r="AO4096" s="45" t="str">
        <f>MONTH(R4096)&amp;"/"&amp;YEAR(R4096)</f>
        <v>1/1900</v>
      </c>
      <c r="AP4096" s="45" t="e">
        <f>WEEKNUM(R4096)-WEEKNUM(EOMONTH(R4096,-1)+1)+1</f>
        <v>#NUM!</v>
      </c>
      <c r="AQ4096" s="45">
        <f>IF(AU4096="S",IF(Q4096="1. Aceitou o programa",R4096-B4096,0),0)</f>
        <v>0</v>
      </c>
      <c r="AR4096" s="45">
        <f>IF(AU4096="S",IF(AND(S4096&lt;&gt;"",R4096&lt;&gt;""),S4096-R4096,0),0)</f>
        <v>0</v>
      </c>
      <c r="AS4096" s="45">
        <f>IF(AU4096="S",IF(Q4096="1. Aceitou o programa",IF(OR(X4096="Não se Aplica",X4096=""),IF(OR(W4096="Não se Aplica",W4096=""),0,W4096-V4096),AVERAGE(X4096-W4096,W4096-V4096)),0),0)</f>
        <v>0</v>
      </c>
      <c r="AT4096" s="45">
        <f>IF(AU4096="S",IF(AND(Q4096="1. Aceitou o programa",AB4096="Realizada"),IFERROR(IF(AA4096="",0,AA4096-R4096),0),0),0)</f>
        <v>0</v>
      </c>
      <c r="AU4096" s="45" t="str">
        <f>_xlfn.XLOOKUP(U4096,'Lista Suspensa'!$AA$20:$AA$23,'Lista Suspensa'!$AB$20:$AB$23,"N/A")</f>
        <v>S</v>
      </c>
    </row>
    <row r="4097" spans="1:47" ht="12" customHeight="1" x14ac:dyDescent="0.3">
      <c r="A4097" s="87" t="s">
        <v>47</v>
      </c>
      <c r="B4097" s="88">
        <v>46104</v>
      </c>
      <c r="C4097" s="89" t="s">
        <v>48</v>
      </c>
      <c r="D4097" s="89" t="s">
        <v>49</v>
      </c>
      <c r="E4097" s="189">
        <v>95540608</v>
      </c>
      <c r="F4097" s="197" t="s">
        <v>9978</v>
      </c>
      <c r="G4097" s="90">
        <v>41009572890</v>
      </c>
      <c r="H4097" s="91">
        <v>33571</v>
      </c>
      <c r="I4097" s="89"/>
      <c r="J4097" s="89" t="s">
        <v>51</v>
      </c>
      <c r="K4097" s="89" t="s">
        <v>52</v>
      </c>
      <c r="L4097" s="89" t="s">
        <v>85</v>
      </c>
      <c r="M4097" s="89" t="s">
        <v>288</v>
      </c>
      <c r="N4097" s="89" t="s">
        <v>150</v>
      </c>
      <c r="O4097" s="92" t="s">
        <v>9979</v>
      </c>
      <c r="P4097" s="93" t="s">
        <v>57</v>
      </c>
      <c r="Q4097" s="110" t="s">
        <v>5322</v>
      </c>
      <c r="R4097" s="94"/>
      <c r="S4097" s="95">
        <v>46168</v>
      </c>
      <c r="T4097" s="95" t="s">
        <v>5203</v>
      </c>
      <c r="U4097" s="95" t="s">
        <v>1125</v>
      </c>
      <c r="V4097" s="91">
        <v>46157</v>
      </c>
      <c r="W4097" s="91">
        <v>46164</v>
      </c>
      <c r="X4097" s="91">
        <v>46168</v>
      </c>
      <c r="Y4097" s="96"/>
      <c r="Z4097" s="89"/>
      <c r="AA4097" s="95"/>
      <c r="AB4097" s="89"/>
      <c r="AC4097" s="109"/>
      <c r="AD4097" s="89"/>
      <c r="AE4097" s="89"/>
      <c r="AF4097" s="191"/>
      <c r="AG4097" s="194"/>
      <c r="AH4097" s="193"/>
      <c r="AI4097" s="97"/>
      <c r="AJ4097" s="97"/>
      <c r="AK4097" s="97"/>
      <c r="AL4097" s="45" t="s">
        <v>67</v>
      </c>
      <c r="AM4097" s="160" t="str">
        <f>MONTH(B4097)&amp;"/"&amp;YEAR(B4097)</f>
        <v>3/2026</v>
      </c>
      <c r="AN4097" s="45">
        <f>WEEKNUM(B4097)-WEEKNUM(EOMONTH(B4097,-1)+1)+1</f>
        <v>4</v>
      </c>
      <c r="AO4097" s="45" t="str">
        <f>MONTH(R4097)&amp;"/"&amp;YEAR(R4097)</f>
        <v>1/1900</v>
      </c>
      <c r="AP4097" s="45" t="e">
        <f>WEEKNUM(R4097)-WEEKNUM(EOMONTH(R4097,-1)+1)+1</f>
        <v>#NUM!</v>
      </c>
      <c r="AQ4097" s="45">
        <f>IF(AU4097="S",IF(Q4097="1. Aceitou o programa",R4097-B4097,0),0)</f>
        <v>0</v>
      </c>
      <c r="AR4097" s="45">
        <f>IF(AU4097="S",IF(AND(S4097&lt;&gt;"",R4097&lt;&gt;""),S4097-R4097,0),0)</f>
        <v>0</v>
      </c>
      <c r="AS4097" s="45">
        <f>IF(AU4097="S",IF(Q4097="1. Aceitou o programa",IF(OR(X4097="Não se Aplica",X4097=""),IF(OR(W4097="Não se Aplica",W4097=""),0,W4097-V4097),AVERAGE(X4097-W4097,W4097-V4097)),0),0)</f>
        <v>0</v>
      </c>
      <c r="AT4097" s="45">
        <f>IF(AU4097="S",IF(AND(Q4097="1. Aceitou o programa",AB4097="Realizada"),IFERROR(IF(AA4097="",0,AA4097-R4097),0),0),0)</f>
        <v>0</v>
      </c>
      <c r="AU4097" s="45" t="str">
        <f>_xlfn.XLOOKUP(U4097,'Lista Suspensa'!$AA$20:$AA$23,'Lista Suspensa'!$AB$20:$AB$23,"N/A")</f>
        <v>S</v>
      </c>
    </row>
    <row r="4098" spans="1:47" ht="12" customHeight="1" x14ac:dyDescent="0.3">
      <c r="A4098" s="87" t="s">
        <v>47</v>
      </c>
      <c r="B4098" s="88">
        <v>46104</v>
      </c>
      <c r="C4098" s="89" t="s">
        <v>48</v>
      </c>
      <c r="D4098" s="89" t="s">
        <v>49</v>
      </c>
      <c r="E4098" s="189">
        <v>95582457</v>
      </c>
      <c r="F4098" s="197" t="s">
        <v>9980</v>
      </c>
      <c r="G4098" s="90">
        <v>40084149833</v>
      </c>
      <c r="H4098" s="91">
        <v>36367</v>
      </c>
      <c r="I4098" s="89"/>
      <c r="J4098" s="89" t="s">
        <v>51</v>
      </c>
      <c r="K4098" s="89" t="s">
        <v>52</v>
      </c>
      <c r="L4098" s="89" t="s">
        <v>85</v>
      </c>
      <c r="M4098" s="89" t="s">
        <v>2789</v>
      </c>
      <c r="N4098" s="89" t="s">
        <v>150</v>
      </c>
      <c r="O4098" s="92" t="s">
        <v>9981</v>
      </c>
      <c r="P4098" s="93" t="s">
        <v>57</v>
      </c>
      <c r="Q4098" s="110" t="s">
        <v>5322</v>
      </c>
      <c r="R4098" s="94"/>
      <c r="S4098" s="95">
        <v>46168</v>
      </c>
      <c r="T4098" s="95" t="s">
        <v>5203</v>
      </c>
      <c r="U4098" s="95" t="s">
        <v>1125</v>
      </c>
      <c r="V4098" s="91">
        <v>46157</v>
      </c>
      <c r="W4098" s="91">
        <v>46164</v>
      </c>
      <c r="X4098" s="91">
        <v>46168</v>
      </c>
      <c r="Y4098" s="96"/>
      <c r="Z4098" s="89"/>
      <c r="AA4098" s="95"/>
      <c r="AB4098" s="89"/>
      <c r="AC4098" s="109"/>
      <c r="AD4098" s="89"/>
      <c r="AE4098" s="89"/>
      <c r="AF4098" s="191"/>
      <c r="AG4098" s="194"/>
      <c r="AH4098" s="193"/>
      <c r="AI4098" s="97"/>
      <c r="AJ4098" s="97"/>
      <c r="AK4098" s="97"/>
      <c r="AL4098" s="45" t="s">
        <v>67</v>
      </c>
      <c r="AM4098" s="160" t="str">
        <f>MONTH(B4098)&amp;"/"&amp;YEAR(B4098)</f>
        <v>3/2026</v>
      </c>
      <c r="AN4098" s="45">
        <f>WEEKNUM(B4098)-WEEKNUM(EOMONTH(B4098,-1)+1)+1</f>
        <v>4</v>
      </c>
      <c r="AO4098" s="45" t="str">
        <f>MONTH(R4098)&amp;"/"&amp;YEAR(R4098)</f>
        <v>1/1900</v>
      </c>
      <c r="AP4098" s="45" t="e">
        <f>WEEKNUM(R4098)-WEEKNUM(EOMONTH(R4098,-1)+1)+1</f>
        <v>#NUM!</v>
      </c>
      <c r="AQ4098" s="45">
        <f>IF(AU4098="S",IF(Q4098="1. Aceitou o programa",R4098-B4098,0),0)</f>
        <v>0</v>
      </c>
      <c r="AR4098" s="45">
        <f>IF(AU4098="S",IF(AND(S4098&lt;&gt;"",R4098&lt;&gt;""),S4098-R4098,0),0)</f>
        <v>0</v>
      </c>
      <c r="AS4098" s="45">
        <f>IF(AU4098="S",IF(Q4098="1. Aceitou o programa",IF(OR(X4098="Não se Aplica",X4098=""),IF(OR(W4098="Não se Aplica",W4098=""),0,W4098-V4098),AVERAGE(X4098-W4098,W4098-V4098)),0),0)</f>
        <v>0</v>
      </c>
      <c r="AT4098" s="45">
        <f>IF(AU4098="S",IF(AND(Q4098="1. Aceitou o programa",AB4098="Realizada"),IFERROR(IF(AA4098="",0,AA4098-R4098),0),0),0)</f>
        <v>0</v>
      </c>
      <c r="AU4098" s="45" t="str">
        <f>_xlfn.XLOOKUP(U4098,'Lista Suspensa'!$AA$20:$AA$23,'Lista Suspensa'!$AB$20:$AB$23,"N/A")</f>
        <v>S</v>
      </c>
    </row>
    <row r="4099" spans="1:47" ht="12" customHeight="1" x14ac:dyDescent="0.3">
      <c r="A4099" s="87" t="s">
        <v>47</v>
      </c>
      <c r="B4099" s="88">
        <v>46104</v>
      </c>
      <c r="C4099" s="89" t="s">
        <v>48</v>
      </c>
      <c r="D4099" s="89" t="s">
        <v>49</v>
      </c>
      <c r="E4099" s="189">
        <v>95590854</v>
      </c>
      <c r="F4099" s="197" t="s">
        <v>9982</v>
      </c>
      <c r="G4099" s="90">
        <v>19476275898</v>
      </c>
      <c r="H4099" s="91">
        <v>27410</v>
      </c>
      <c r="I4099" s="89"/>
      <c r="J4099" s="89" t="s">
        <v>51</v>
      </c>
      <c r="K4099" s="89" t="s">
        <v>52</v>
      </c>
      <c r="L4099" s="89" t="s">
        <v>1723</v>
      </c>
      <c r="M4099" s="89" t="s">
        <v>9983</v>
      </c>
      <c r="N4099" s="89" t="s">
        <v>137</v>
      </c>
      <c r="O4099" s="92" t="s">
        <v>9984</v>
      </c>
      <c r="P4099" s="93" t="s">
        <v>57</v>
      </c>
      <c r="Q4099" s="110" t="s">
        <v>5322</v>
      </c>
      <c r="R4099" s="94"/>
      <c r="S4099" s="95">
        <v>46168</v>
      </c>
      <c r="T4099" s="95" t="s">
        <v>5203</v>
      </c>
      <c r="U4099" s="95" t="s">
        <v>1125</v>
      </c>
      <c r="V4099" s="91">
        <v>46157</v>
      </c>
      <c r="W4099" s="91">
        <v>46164</v>
      </c>
      <c r="X4099" s="91">
        <v>46168</v>
      </c>
      <c r="Y4099" s="96"/>
      <c r="Z4099" s="89"/>
      <c r="AA4099" s="95"/>
      <c r="AB4099" s="89"/>
      <c r="AC4099" s="109"/>
      <c r="AD4099" s="89"/>
      <c r="AE4099" s="89"/>
      <c r="AF4099" s="191"/>
      <c r="AG4099" s="194"/>
      <c r="AH4099" s="193"/>
      <c r="AI4099" s="97"/>
      <c r="AJ4099" s="97"/>
      <c r="AK4099" s="97"/>
      <c r="AL4099" s="45" t="s">
        <v>67</v>
      </c>
      <c r="AM4099" s="160" t="str">
        <f>MONTH(B4099)&amp;"/"&amp;YEAR(B4099)</f>
        <v>3/2026</v>
      </c>
      <c r="AN4099" s="45">
        <f>WEEKNUM(B4099)-WEEKNUM(EOMONTH(B4099,-1)+1)+1</f>
        <v>4</v>
      </c>
      <c r="AO4099" s="45" t="str">
        <f>MONTH(R4099)&amp;"/"&amp;YEAR(R4099)</f>
        <v>1/1900</v>
      </c>
      <c r="AP4099" s="45" t="e">
        <f>WEEKNUM(R4099)-WEEKNUM(EOMONTH(R4099,-1)+1)+1</f>
        <v>#NUM!</v>
      </c>
      <c r="AQ4099" s="45">
        <f>IF(AU4099="S",IF(Q4099="1. Aceitou o programa",R4099-B4099,0),0)</f>
        <v>0</v>
      </c>
      <c r="AR4099" s="45">
        <f>IF(AU4099="S",IF(AND(S4099&lt;&gt;"",R4099&lt;&gt;""),S4099-R4099,0),0)</f>
        <v>0</v>
      </c>
      <c r="AS4099" s="45">
        <f>IF(AU4099="S",IF(Q4099="1. Aceitou o programa",IF(OR(X4099="Não se Aplica",X4099=""),IF(OR(W4099="Não se Aplica",W4099=""),0,W4099-V4099),AVERAGE(X4099-W4099,W4099-V4099)),0),0)</f>
        <v>0</v>
      </c>
      <c r="AT4099" s="45">
        <f>IF(AU4099="S",IF(AND(Q4099="1. Aceitou o programa",AB4099="Realizada"),IFERROR(IF(AA4099="",0,AA4099-R4099),0),0),0)</f>
        <v>0</v>
      </c>
      <c r="AU4099" s="45" t="str">
        <f>_xlfn.XLOOKUP(U4099,'Lista Suspensa'!$AA$20:$AA$23,'Lista Suspensa'!$AB$20:$AB$23,"N/A")</f>
        <v>S</v>
      </c>
    </row>
    <row r="4100" spans="1:47" ht="12" customHeight="1" x14ac:dyDescent="0.3">
      <c r="A4100" s="87" t="s">
        <v>47</v>
      </c>
      <c r="B4100" s="88">
        <v>46104</v>
      </c>
      <c r="C4100" s="89" t="s">
        <v>48</v>
      </c>
      <c r="D4100" s="89" t="s">
        <v>49</v>
      </c>
      <c r="E4100" s="189">
        <v>81343247</v>
      </c>
      <c r="F4100" s="197" t="s">
        <v>9985</v>
      </c>
      <c r="G4100" s="90">
        <v>2381795758</v>
      </c>
      <c r="H4100" s="91">
        <v>26339</v>
      </c>
      <c r="I4100" s="89"/>
      <c r="J4100" s="89" t="s">
        <v>51</v>
      </c>
      <c r="K4100" s="89" t="s">
        <v>76</v>
      </c>
      <c r="L4100" s="89" t="s">
        <v>95</v>
      </c>
      <c r="M4100" s="89" t="s">
        <v>1606</v>
      </c>
      <c r="N4100" s="89" t="s">
        <v>137</v>
      </c>
      <c r="O4100" s="92" t="s">
        <v>9986</v>
      </c>
      <c r="P4100" s="93" t="s">
        <v>57</v>
      </c>
      <c r="Q4100" s="110" t="s">
        <v>58</v>
      </c>
      <c r="R4100" s="94">
        <v>46169</v>
      </c>
      <c r="S4100" s="95"/>
      <c r="T4100" s="95" t="s">
        <v>59</v>
      </c>
      <c r="U4100" s="95" t="s">
        <v>60</v>
      </c>
      <c r="V4100" s="91">
        <v>46118</v>
      </c>
      <c r="W4100" s="91">
        <v>46161</v>
      </c>
      <c r="X4100" s="91">
        <v>46167</v>
      </c>
      <c r="Y4100" s="96" t="s">
        <v>73</v>
      </c>
      <c r="Z4100" s="89" t="s">
        <v>2798</v>
      </c>
      <c r="AA4100" s="95"/>
      <c r="AB4100" s="89"/>
      <c r="AC4100" s="109"/>
      <c r="AD4100" s="89"/>
      <c r="AE4100" s="89"/>
      <c r="AF4100" s="191"/>
      <c r="AG4100" s="194"/>
      <c r="AH4100" s="193"/>
      <c r="AI4100" s="97"/>
      <c r="AJ4100" s="97" t="s">
        <v>65</v>
      </c>
      <c r="AK4100" s="97" t="s">
        <v>66</v>
      </c>
      <c r="AL4100" s="45" t="s">
        <v>67</v>
      </c>
      <c r="AM4100" s="160" t="str">
        <f>MONTH(B4100)&amp;"/"&amp;YEAR(B4100)</f>
        <v>3/2026</v>
      </c>
      <c r="AN4100" s="45">
        <f>WEEKNUM(B4100)-WEEKNUM(EOMONTH(B4100,-1)+1)+1</f>
        <v>4</v>
      </c>
      <c r="AO4100" s="45" t="str">
        <f>MONTH(R4100)&amp;"/"&amp;YEAR(R4100)</f>
        <v>5/2026</v>
      </c>
      <c r="AP4100" s="45">
        <f>WEEKNUM(R4100)-WEEKNUM(EOMONTH(R4100,-1)+1)+1</f>
        <v>5</v>
      </c>
      <c r="AQ4100" s="45">
        <f>IF(AU4100="S",IF(Q4100="1. Aceitou o programa",R4100-B4100,0),0)</f>
        <v>65</v>
      </c>
      <c r="AR4100" s="45">
        <f>IF(AU4100="S",IF(AND(S4100&lt;&gt;"",R4100&lt;&gt;""),S4100-R4100,0),0)</f>
        <v>0</v>
      </c>
      <c r="AS4100" s="45">
        <f>IF(AU4100="S",IF(Q4100="1. Aceitou o programa",IF(OR(X4100="Não se Aplica",X4100=""),IF(OR(W4100="Não se Aplica",W4100=""),0,W4100-V4100),AVERAGE(X4100-W4100,W4100-V4100)),0),0)</f>
        <v>24.5</v>
      </c>
      <c r="AT4100" s="45">
        <f>IF(AU4100="S",IF(AND(Q4100="1. Aceitou o programa",AB4100="Realizada"),IFERROR(IF(AA4100="",0,AA4100-R4100),0),0),0)</f>
        <v>0</v>
      </c>
      <c r="AU4100" s="45" t="str">
        <f>_xlfn.XLOOKUP(U4100,'Lista Suspensa'!$AA$20:$AA$23,'Lista Suspensa'!$AB$20:$AB$23,"N/A")</f>
        <v>S</v>
      </c>
    </row>
    <row r="4101" spans="1:47" ht="12" customHeight="1" x14ac:dyDescent="0.3">
      <c r="A4101" s="87" t="s">
        <v>47</v>
      </c>
      <c r="B4101" s="88">
        <v>46104</v>
      </c>
      <c r="C4101" s="89" t="s">
        <v>48</v>
      </c>
      <c r="D4101" s="89" t="s">
        <v>49</v>
      </c>
      <c r="E4101" s="189">
        <v>95642747</v>
      </c>
      <c r="F4101" s="197" t="s">
        <v>9987</v>
      </c>
      <c r="G4101" s="90">
        <v>55234607704</v>
      </c>
      <c r="H4101" s="91">
        <v>20625</v>
      </c>
      <c r="I4101" s="89"/>
      <c r="J4101" s="89" t="s">
        <v>51</v>
      </c>
      <c r="K4101" s="89" t="s">
        <v>52</v>
      </c>
      <c r="L4101" s="89" t="s">
        <v>53</v>
      </c>
      <c r="M4101" s="89" t="s">
        <v>611</v>
      </c>
      <c r="N4101" s="89" t="s">
        <v>150</v>
      </c>
      <c r="O4101" s="92" t="s">
        <v>9988</v>
      </c>
      <c r="P4101" s="93" t="s">
        <v>57</v>
      </c>
      <c r="Q4101" s="110" t="s">
        <v>5322</v>
      </c>
      <c r="R4101" s="94"/>
      <c r="S4101" s="95">
        <v>46168</v>
      </c>
      <c r="T4101" s="95" t="s">
        <v>5203</v>
      </c>
      <c r="U4101" s="95" t="s">
        <v>1125</v>
      </c>
      <c r="V4101" s="91">
        <v>46157</v>
      </c>
      <c r="W4101" s="91">
        <v>46164</v>
      </c>
      <c r="X4101" s="91">
        <v>46168</v>
      </c>
      <c r="Y4101" s="96"/>
      <c r="Z4101" s="89"/>
      <c r="AA4101" s="95"/>
      <c r="AB4101" s="89"/>
      <c r="AC4101" s="109"/>
      <c r="AD4101" s="89"/>
      <c r="AE4101" s="89"/>
      <c r="AF4101" s="191"/>
      <c r="AG4101" s="194"/>
      <c r="AH4101" s="193"/>
      <c r="AI4101" s="97"/>
      <c r="AJ4101" s="97"/>
      <c r="AK4101" s="97"/>
      <c r="AL4101" s="45" t="s">
        <v>67</v>
      </c>
      <c r="AM4101" s="160" t="str">
        <f>MONTH(B4101)&amp;"/"&amp;YEAR(B4101)</f>
        <v>3/2026</v>
      </c>
      <c r="AN4101" s="45">
        <f>WEEKNUM(B4101)-WEEKNUM(EOMONTH(B4101,-1)+1)+1</f>
        <v>4</v>
      </c>
      <c r="AO4101" s="45" t="str">
        <f>MONTH(R4101)&amp;"/"&amp;YEAR(R4101)</f>
        <v>1/1900</v>
      </c>
      <c r="AP4101" s="45" t="e">
        <f>WEEKNUM(R4101)-WEEKNUM(EOMONTH(R4101,-1)+1)+1</f>
        <v>#NUM!</v>
      </c>
      <c r="AQ4101" s="45">
        <f>IF(AU4101="S",IF(Q4101="1. Aceitou o programa",R4101-B4101,0),0)</f>
        <v>0</v>
      </c>
      <c r="AR4101" s="45">
        <f>IF(AU4101="S",IF(AND(S4101&lt;&gt;"",R4101&lt;&gt;""),S4101-R4101,0),0)</f>
        <v>0</v>
      </c>
      <c r="AS4101" s="45">
        <f>IF(AU4101="S",IF(Q4101="1. Aceitou o programa",IF(OR(X4101="Não se Aplica",X4101=""),IF(OR(W4101="Não se Aplica",W4101=""),0,W4101-V4101),AVERAGE(X4101-W4101,W4101-V4101)),0),0)</f>
        <v>0</v>
      </c>
      <c r="AT4101" s="45">
        <f>IF(AU4101="S",IF(AND(Q4101="1. Aceitou o programa",AB4101="Realizada"),IFERROR(IF(AA4101="",0,AA4101-R4101),0),0),0)</f>
        <v>0</v>
      </c>
      <c r="AU4101" s="45" t="str">
        <f>_xlfn.XLOOKUP(U4101,'Lista Suspensa'!$AA$20:$AA$23,'Lista Suspensa'!$AB$20:$AB$23,"N/A")</f>
        <v>S</v>
      </c>
    </row>
    <row r="4102" spans="1:47" ht="12" customHeight="1" x14ac:dyDescent="0.3">
      <c r="A4102" s="87" t="s">
        <v>47</v>
      </c>
      <c r="B4102" s="88">
        <v>46104</v>
      </c>
      <c r="C4102" s="89" t="s">
        <v>48</v>
      </c>
      <c r="D4102" s="89" t="s">
        <v>49</v>
      </c>
      <c r="E4102" s="189">
        <v>95661167</v>
      </c>
      <c r="F4102" s="197" t="s">
        <v>9989</v>
      </c>
      <c r="G4102" s="90">
        <v>34355663884</v>
      </c>
      <c r="H4102" s="91">
        <v>32384</v>
      </c>
      <c r="I4102" s="89"/>
      <c r="J4102" s="89" t="s">
        <v>84</v>
      </c>
      <c r="K4102" s="89" t="s">
        <v>52</v>
      </c>
      <c r="L4102" s="89" t="s">
        <v>53</v>
      </c>
      <c r="M4102" s="89" t="s">
        <v>3782</v>
      </c>
      <c r="N4102" s="89" t="s">
        <v>150</v>
      </c>
      <c r="O4102" s="92" t="s">
        <v>9990</v>
      </c>
      <c r="P4102" s="93" t="s">
        <v>57</v>
      </c>
      <c r="Q4102" s="110" t="s">
        <v>5322</v>
      </c>
      <c r="R4102" s="94"/>
      <c r="S4102" s="95">
        <v>46168</v>
      </c>
      <c r="T4102" s="95" t="s">
        <v>5203</v>
      </c>
      <c r="U4102" s="95" t="s">
        <v>1125</v>
      </c>
      <c r="V4102" s="91">
        <v>46157</v>
      </c>
      <c r="W4102" s="91">
        <v>46164</v>
      </c>
      <c r="X4102" s="91">
        <v>46168</v>
      </c>
      <c r="Y4102" s="96"/>
      <c r="Z4102" s="89"/>
      <c r="AA4102" s="95"/>
      <c r="AB4102" s="89"/>
      <c r="AC4102" s="109"/>
      <c r="AD4102" s="89"/>
      <c r="AE4102" s="89"/>
      <c r="AF4102" s="191"/>
      <c r="AG4102" s="194"/>
      <c r="AH4102" s="193"/>
      <c r="AI4102" s="97"/>
      <c r="AJ4102" s="97"/>
      <c r="AK4102" s="97"/>
      <c r="AL4102" s="45" t="s">
        <v>67</v>
      </c>
      <c r="AM4102" s="160" t="str">
        <f>MONTH(B4102)&amp;"/"&amp;YEAR(B4102)</f>
        <v>3/2026</v>
      </c>
      <c r="AN4102" s="45">
        <f>WEEKNUM(B4102)-WEEKNUM(EOMONTH(B4102,-1)+1)+1</f>
        <v>4</v>
      </c>
      <c r="AO4102" s="45" t="str">
        <f>MONTH(R4102)&amp;"/"&amp;YEAR(R4102)</f>
        <v>1/1900</v>
      </c>
      <c r="AP4102" s="45" t="e">
        <f>WEEKNUM(R4102)-WEEKNUM(EOMONTH(R4102,-1)+1)+1</f>
        <v>#NUM!</v>
      </c>
      <c r="AQ4102" s="45">
        <f>IF(AU4102="S",IF(Q4102="1. Aceitou o programa",R4102-B4102,0),0)</f>
        <v>0</v>
      </c>
      <c r="AR4102" s="45">
        <f>IF(AU4102="S",IF(AND(S4102&lt;&gt;"",R4102&lt;&gt;""),S4102-R4102,0),0)</f>
        <v>0</v>
      </c>
      <c r="AS4102" s="45">
        <f>IF(AU4102="S",IF(Q4102="1. Aceitou o programa",IF(OR(X4102="Não se Aplica",X4102=""),IF(OR(W4102="Não se Aplica",W4102=""),0,W4102-V4102),AVERAGE(X4102-W4102,W4102-V4102)),0),0)</f>
        <v>0</v>
      </c>
      <c r="AT4102" s="45">
        <f>IF(AU4102="S",IF(AND(Q4102="1. Aceitou o programa",AB4102="Realizada"),IFERROR(IF(AA4102="",0,AA4102-R4102),0),0),0)</f>
        <v>0</v>
      </c>
      <c r="AU4102" s="45" t="str">
        <f>_xlfn.XLOOKUP(U4102,'Lista Suspensa'!$AA$20:$AA$23,'Lista Suspensa'!$AB$20:$AB$23,"N/A")</f>
        <v>S</v>
      </c>
    </row>
    <row r="4103" spans="1:47" ht="12" customHeight="1" x14ac:dyDescent="0.3">
      <c r="A4103" s="87" t="s">
        <v>47</v>
      </c>
      <c r="B4103" s="88">
        <v>46104</v>
      </c>
      <c r="C4103" s="89" t="s">
        <v>48</v>
      </c>
      <c r="D4103" s="89" t="s">
        <v>49</v>
      </c>
      <c r="E4103" s="189">
        <v>95725312</v>
      </c>
      <c r="F4103" s="197" t="s">
        <v>9991</v>
      </c>
      <c r="G4103" s="90">
        <v>16589065861</v>
      </c>
      <c r="H4103" s="91">
        <v>26420</v>
      </c>
      <c r="I4103" s="89"/>
      <c r="J4103" s="89" t="s">
        <v>51</v>
      </c>
      <c r="K4103" s="89" t="s">
        <v>52</v>
      </c>
      <c r="L4103" s="89" t="s">
        <v>85</v>
      </c>
      <c r="M4103" s="89" t="s">
        <v>363</v>
      </c>
      <c r="N4103" s="89" t="s">
        <v>137</v>
      </c>
      <c r="O4103" s="92" t="s">
        <v>9992</v>
      </c>
      <c r="P4103" s="93" t="s">
        <v>57</v>
      </c>
      <c r="Q4103" s="110" t="s">
        <v>5322</v>
      </c>
      <c r="R4103" s="94"/>
      <c r="S4103" s="95">
        <v>46168</v>
      </c>
      <c r="T4103" s="95" t="s">
        <v>5203</v>
      </c>
      <c r="U4103" s="95" t="s">
        <v>1125</v>
      </c>
      <c r="V4103" s="91">
        <v>46157</v>
      </c>
      <c r="W4103" s="91">
        <v>46164</v>
      </c>
      <c r="X4103" s="91">
        <v>46168</v>
      </c>
      <c r="Y4103" s="96"/>
      <c r="Z4103" s="89"/>
      <c r="AA4103" s="95"/>
      <c r="AB4103" s="89"/>
      <c r="AC4103" s="109"/>
      <c r="AD4103" s="89"/>
      <c r="AE4103" s="89"/>
      <c r="AF4103" s="191"/>
      <c r="AG4103" s="194"/>
      <c r="AH4103" s="193"/>
      <c r="AI4103" s="97"/>
      <c r="AJ4103" s="97"/>
      <c r="AK4103" s="97"/>
      <c r="AL4103" s="45" t="s">
        <v>67</v>
      </c>
      <c r="AM4103" s="160" t="str">
        <f>MONTH(B4103)&amp;"/"&amp;YEAR(B4103)</f>
        <v>3/2026</v>
      </c>
      <c r="AN4103" s="45">
        <f>WEEKNUM(B4103)-WEEKNUM(EOMONTH(B4103,-1)+1)+1</f>
        <v>4</v>
      </c>
      <c r="AO4103" s="45" t="str">
        <f>MONTH(R4103)&amp;"/"&amp;YEAR(R4103)</f>
        <v>1/1900</v>
      </c>
      <c r="AP4103" s="45" t="e">
        <f>WEEKNUM(R4103)-WEEKNUM(EOMONTH(R4103,-1)+1)+1</f>
        <v>#NUM!</v>
      </c>
      <c r="AQ4103" s="45">
        <f>IF(AU4103="S",IF(Q4103="1. Aceitou o programa",R4103-B4103,0),0)</f>
        <v>0</v>
      </c>
      <c r="AR4103" s="45">
        <f>IF(AU4103="S",IF(AND(S4103&lt;&gt;"",R4103&lt;&gt;""),S4103-R4103,0),0)</f>
        <v>0</v>
      </c>
      <c r="AS4103" s="45">
        <f>IF(AU4103="S",IF(Q4103="1. Aceitou o programa",IF(OR(X4103="Não se Aplica",X4103=""),IF(OR(W4103="Não se Aplica",W4103=""),0,W4103-V4103),AVERAGE(X4103-W4103,W4103-V4103)),0),0)</f>
        <v>0</v>
      </c>
      <c r="AT4103" s="45">
        <f>IF(AU4103="S",IF(AND(Q4103="1. Aceitou o programa",AB4103="Realizada"),IFERROR(IF(AA4103="",0,AA4103-R4103),0),0),0)</f>
        <v>0</v>
      </c>
      <c r="AU4103" s="45" t="str">
        <f>_xlfn.XLOOKUP(U4103,'Lista Suspensa'!$AA$20:$AA$23,'Lista Suspensa'!$AB$20:$AB$23,"N/A")</f>
        <v>S</v>
      </c>
    </row>
    <row r="4104" spans="1:47" ht="12" customHeight="1" x14ac:dyDescent="0.3">
      <c r="A4104" s="87" t="s">
        <v>47</v>
      </c>
      <c r="B4104" s="88">
        <v>46104</v>
      </c>
      <c r="C4104" s="89" t="s">
        <v>48</v>
      </c>
      <c r="D4104" s="89" t="s">
        <v>49</v>
      </c>
      <c r="E4104" s="189">
        <v>95736584</v>
      </c>
      <c r="F4104" s="197" t="s">
        <v>9993</v>
      </c>
      <c r="G4104" s="90">
        <v>8484609790</v>
      </c>
      <c r="H4104" s="91">
        <v>29557</v>
      </c>
      <c r="I4104" s="89"/>
      <c r="J4104" s="89" t="s">
        <v>84</v>
      </c>
      <c r="K4104" s="89" t="s">
        <v>76</v>
      </c>
      <c r="L4104" s="89" t="s">
        <v>95</v>
      </c>
      <c r="M4104" s="89" t="s">
        <v>2742</v>
      </c>
      <c r="N4104" s="89" t="s">
        <v>344</v>
      </c>
      <c r="O4104" s="92" t="s">
        <v>9994</v>
      </c>
      <c r="P4104" s="93" t="s">
        <v>57</v>
      </c>
      <c r="Q4104" s="110" t="s">
        <v>5322</v>
      </c>
      <c r="R4104" s="94"/>
      <c r="S4104" s="95">
        <v>46168</v>
      </c>
      <c r="T4104" s="95" t="s">
        <v>5203</v>
      </c>
      <c r="U4104" s="95" t="s">
        <v>1125</v>
      </c>
      <c r="V4104" s="91">
        <v>46157</v>
      </c>
      <c r="W4104" s="91">
        <v>46164</v>
      </c>
      <c r="X4104" s="91">
        <v>46168</v>
      </c>
      <c r="Y4104" s="96"/>
      <c r="Z4104" s="89"/>
      <c r="AA4104" s="95"/>
      <c r="AB4104" s="89"/>
      <c r="AC4104" s="109"/>
      <c r="AD4104" s="89"/>
      <c r="AE4104" s="89"/>
      <c r="AF4104" s="191"/>
      <c r="AG4104" s="194"/>
      <c r="AH4104" s="193"/>
      <c r="AI4104" s="97"/>
      <c r="AJ4104" s="97"/>
      <c r="AK4104" s="97"/>
      <c r="AL4104" s="45" t="s">
        <v>67</v>
      </c>
      <c r="AM4104" s="160" t="str">
        <f>MONTH(B4104)&amp;"/"&amp;YEAR(B4104)</f>
        <v>3/2026</v>
      </c>
      <c r="AN4104" s="45">
        <f>WEEKNUM(B4104)-WEEKNUM(EOMONTH(B4104,-1)+1)+1</f>
        <v>4</v>
      </c>
      <c r="AO4104" s="45" t="str">
        <f>MONTH(R4104)&amp;"/"&amp;YEAR(R4104)</f>
        <v>1/1900</v>
      </c>
      <c r="AP4104" s="45" t="e">
        <f>WEEKNUM(R4104)-WEEKNUM(EOMONTH(R4104,-1)+1)+1</f>
        <v>#NUM!</v>
      </c>
      <c r="AQ4104" s="45">
        <f>IF(AU4104="S",IF(Q4104="1. Aceitou o programa",R4104-B4104,0),0)</f>
        <v>0</v>
      </c>
      <c r="AR4104" s="45">
        <f>IF(AU4104="S",IF(AND(S4104&lt;&gt;"",R4104&lt;&gt;""),S4104-R4104,0),0)</f>
        <v>0</v>
      </c>
      <c r="AS4104" s="45">
        <f>IF(AU4104="S",IF(Q4104="1. Aceitou o programa",IF(OR(X4104="Não se Aplica",X4104=""),IF(OR(W4104="Não se Aplica",W4104=""),0,W4104-V4104),AVERAGE(X4104-W4104,W4104-V4104)),0),0)</f>
        <v>0</v>
      </c>
      <c r="AT4104" s="45">
        <f>IF(AU4104="S",IF(AND(Q4104="1. Aceitou o programa",AB4104="Realizada"),IFERROR(IF(AA4104="",0,AA4104-R4104),0),0),0)</f>
        <v>0</v>
      </c>
      <c r="AU4104" s="45" t="str">
        <f>_xlfn.XLOOKUP(U4104,'Lista Suspensa'!$AA$20:$AA$23,'Lista Suspensa'!$AB$20:$AB$23,"N/A")</f>
        <v>S</v>
      </c>
    </row>
    <row r="4105" spans="1:47" ht="12" customHeight="1" x14ac:dyDescent="0.3">
      <c r="A4105" s="87" t="s">
        <v>47</v>
      </c>
      <c r="B4105" s="88">
        <v>46104</v>
      </c>
      <c r="C4105" s="89" t="s">
        <v>48</v>
      </c>
      <c r="D4105" s="89" t="s">
        <v>49</v>
      </c>
      <c r="E4105" s="189">
        <v>95737522</v>
      </c>
      <c r="F4105" s="197" t="s">
        <v>9995</v>
      </c>
      <c r="G4105" s="90">
        <v>14187036806</v>
      </c>
      <c r="H4105" s="91">
        <v>26821</v>
      </c>
      <c r="I4105" s="89"/>
      <c r="J4105" s="89" t="s">
        <v>84</v>
      </c>
      <c r="K4105" s="89" t="s">
        <v>52</v>
      </c>
      <c r="L4105" s="89" t="s">
        <v>85</v>
      </c>
      <c r="M4105" s="89" t="s">
        <v>2636</v>
      </c>
      <c r="N4105" s="89" t="s">
        <v>137</v>
      </c>
      <c r="O4105" s="92" t="s">
        <v>9996</v>
      </c>
      <c r="P4105" s="93" t="s">
        <v>57</v>
      </c>
      <c r="Q4105" s="110" t="s">
        <v>5322</v>
      </c>
      <c r="R4105" s="94"/>
      <c r="S4105" s="95">
        <v>46168</v>
      </c>
      <c r="T4105" s="95" t="s">
        <v>5203</v>
      </c>
      <c r="U4105" s="95" t="s">
        <v>1125</v>
      </c>
      <c r="V4105" s="91">
        <v>46157</v>
      </c>
      <c r="W4105" s="91">
        <v>46164</v>
      </c>
      <c r="X4105" s="91">
        <v>46168</v>
      </c>
      <c r="Y4105" s="96"/>
      <c r="Z4105" s="89"/>
      <c r="AA4105" s="95"/>
      <c r="AB4105" s="89"/>
      <c r="AC4105" s="109"/>
      <c r="AD4105" s="89"/>
      <c r="AE4105" s="89"/>
      <c r="AF4105" s="191"/>
      <c r="AG4105" s="194"/>
      <c r="AH4105" s="193"/>
      <c r="AI4105" s="97"/>
      <c r="AJ4105" s="97"/>
      <c r="AK4105" s="97"/>
      <c r="AL4105" s="45" t="s">
        <v>67</v>
      </c>
      <c r="AM4105" s="160" t="str">
        <f>MONTH(B4105)&amp;"/"&amp;YEAR(B4105)</f>
        <v>3/2026</v>
      </c>
      <c r="AN4105" s="45">
        <f>WEEKNUM(B4105)-WEEKNUM(EOMONTH(B4105,-1)+1)+1</f>
        <v>4</v>
      </c>
      <c r="AO4105" s="45" t="str">
        <f>MONTH(R4105)&amp;"/"&amp;YEAR(R4105)</f>
        <v>1/1900</v>
      </c>
      <c r="AP4105" s="45" t="e">
        <f>WEEKNUM(R4105)-WEEKNUM(EOMONTH(R4105,-1)+1)+1</f>
        <v>#NUM!</v>
      </c>
      <c r="AQ4105" s="45">
        <f>IF(AU4105="S",IF(Q4105="1. Aceitou o programa",R4105-B4105,0),0)</f>
        <v>0</v>
      </c>
      <c r="AR4105" s="45">
        <f>IF(AU4105="S",IF(AND(S4105&lt;&gt;"",R4105&lt;&gt;""),S4105-R4105,0),0)</f>
        <v>0</v>
      </c>
      <c r="AS4105" s="45">
        <f>IF(AU4105="S",IF(Q4105="1. Aceitou o programa",IF(OR(X4105="Não se Aplica",X4105=""),IF(OR(W4105="Não se Aplica",W4105=""),0,W4105-V4105),AVERAGE(X4105-W4105,W4105-V4105)),0),0)</f>
        <v>0</v>
      </c>
      <c r="AT4105" s="45">
        <f>IF(AU4105="S",IF(AND(Q4105="1. Aceitou o programa",AB4105="Realizada"),IFERROR(IF(AA4105="",0,AA4105-R4105),0),0),0)</f>
        <v>0</v>
      </c>
      <c r="AU4105" s="45" t="str">
        <f>_xlfn.XLOOKUP(U4105,'Lista Suspensa'!$AA$20:$AA$23,'Lista Suspensa'!$AB$20:$AB$23,"N/A")</f>
        <v>S</v>
      </c>
    </row>
    <row r="4106" spans="1:47" ht="12" customHeight="1" x14ac:dyDescent="0.3">
      <c r="A4106" s="87" t="s">
        <v>47</v>
      </c>
      <c r="B4106" s="88">
        <v>46104</v>
      </c>
      <c r="C4106" s="89" t="s">
        <v>48</v>
      </c>
      <c r="D4106" s="89" t="s">
        <v>49</v>
      </c>
      <c r="E4106" s="189">
        <v>95783429</v>
      </c>
      <c r="F4106" s="197" t="s">
        <v>9997</v>
      </c>
      <c r="G4106" s="90">
        <v>7614088867</v>
      </c>
      <c r="H4106" s="91">
        <v>23901</v>
      </c>
      <c r="I4106" s="89"/>
      <c r="J4106" s="89" t="s">
        <v>84</v>
      </c>
      <c r="K4106" s="89" t="s">
        <v>52</v>
      </c>
      <c r="L4106" s="89" t="s">
        <v>85</v>
      </c>
      <c r="M4106" s="89" t="s">
        <v>218</v>
      </c>
      <c r="N4106" s="89" t="s">
        <v>150</v>
      </c>
      <c r="O4106" s="92" t="s">
        <v>9998</v>
      </c>
      <c r="P4106" s="93" t="s">
        <v>57</v>
      </c>
      <c r="Q4106" s="110" t="s">
        <v>5322</v>
      </c>
      <c r="R4106" s="94"/>
      <c r="S4106" s="95">
        <v>46168</v>
      </c>
      <c r="T4106" s="95" t="s">
        <v>5203</v>
      </c>
      <c r="U4106" s="95" t="s">
        <v>1125</v>
      </c>
      <c r="V4106" s="91">
        <v>46157</v>
      </c>
      <c r="W4106" s="91">
        <v>46164</v>
      </c>
      <c r="X4106" s="91">
        <v>46168</v>
      </c>
      <c r="Y4106" s="96"/>
      <c r="Z4106" s="89"/>
      <c r="AA4106" s="95"/>
      <c r="AB4106" s="89"/>
      <c r="AC4106" s="109"/>
      <c r="AD4106" s="89"/>
      <c r="AE4106" s="89"/>
      <c r="AF4106" s="191"/>
      <c r="AG4106" s="194"/>
      <c r="AH4106" s="193"/>
      <c r="AI4106" s="97"/>
      <c r="AJ4106" s="97"/>
      <c r="AK4106" s="97"/>
      <c r="AL4106" s="45" t="s">
        <v>67</v>
      </c>
      <c r="AM4106" s="160" t="str">
        <f>MONTH(B4106)&amp;"/"&amp;YEAR(B4106)</f>
        <v>3/2026</v>
      </c>
      <c r="AN4106" s="45">
        <f>WEEKNUM(B4106)-WEEKNUM(EOMONTH(B4106,-1)+1)+1</f>
        <v>4</v>
      </c>
      <c r="AO4106" s="45" t="str">
        <f>MONTH(R4106)&amp;"/"&amp;YEAR(R4106)</f>
        <v>1/1900</v>
      </c>
      <c r="AP4106" s="45" t="e">
        <f>WEEKNUM(R4106)-WEEKNUM(EOMONTH(R4106,-1)+1)+1</f>
        <v>#NUM!</v>
      </c>
      <c r="AQ4106" s="45">
        <f>IF(AU4106="S",IF(Q4106="1. Aceitou o programa",R4106-B4106,0),0)</f>
        <v>0</v>
      </c>
      <c r="AR4106" s="45">
        <f>IF(AU4106="S",IF(AND(S4106&lt;&gt;"",R4106&lt;&gt;""),S4106-R4106,0),0)</f>
        <v>0</v>
      </c>
      <c r="AS4106" s="45">
        <f>IF(AU4106="S",IF(Q4106="1. Aceitou o programa",IF(OR(X4106="Não se Aplica",X4106=""),IF(OR(W4106="Não se Aplica",W4106=""),0,W4106-V4106),AVERAGE(X4106-W4106,W4106-V4106)),0),0)</f>
        <v>0</v>
      </c>
      <c r="AT4106" s="45">
        <f>IF(AU4106="S",IF(AND(Q4106="1. Aceitou o programa",AB4106="Realizada"),IFERROR(IF(AA4106="",0,AA4106-R4106),0),0),0)</f>
        <v>0</v>
      </c>
      <c r="AU4106" s="45" t="str">
        <f>_xlfn.XLOOKUP(U4106,'Lista Suspensa'!$AA$20:$AA$23,'Lista Suspensa'!$AB$20:$AB$23,"N/A")</f>
        <v>S</v>
      </c>
    </row>
    <row r="4107" spans="1:47" ht="12" customHeight="1" x14ac:dyDescent="0.3">
      <c r="A4107" s="87" t="s">
        <v>47</v>
      </c>
      <c r="B4107" s="88">
        <v>46104</v>
      </c>
      <c r="C4107" s="89" t="s">
        <v>48</v>
      </c>
      <c r="D4107" s="89" t="s">
        <v>49</v>
      </c>
      <c r="E4107" s="189">
        <v>95829690</v>
      </c>
      <c r="F4107" s="197" t="s">
        <v>9999</v>
      </c>
      <c r="G4107" s="90">
        <v>5267739790</v>
      </c>
      <c r="H4107" s="91">
        <v>29393</v>
      </c>
      <c r="I4107" s="89"/>
      <c r="J4107" s="89" t="s">
        <v>84</v>
      </c>
      <c r="K4107" s="89" t="s">
        <v>76</v>
      </c>
      <c r="L4107" s="89" t="s">
        <v>95</v>
      </c>
      <c r="M4107" s="89" t="s">
        <v>10000</v>
      </c>
      <c r="N4107" s="89" t="s">
        <v>331</v>
      </c>
      <c r="O4107" s="92" t="s">
        <v>10001</v>
      </c>
      <c r="P4107" s="93" t="s">
        <v>57</v>
      </c>
      <c r="Q4107" s="110" t="s">
        <v>5322</v>
      </c>
      <c r="R4107" s="94"/>
      <c r="S4107" s="95">
        <v>46168</v>
      </c>
      <c r="T4107" s="95" t="s">
        <v>5203</v>
      </c>
      <c r="U4107" s="95" t="s">
        <v>1125</v>
      </c>
      <c r="V4107" s="91">
        <v>46157</v>
      </c>
      <c r="W4107" s="91">
        <v>46164</v>
      </c>
      <c r="X4107" s="91">
        <v>46168</v>
      </c>
      <c r="Y4107" s="96"/>
      <c r="Z4107" s="89"/>
      <c r="AA4107" s="95"/>
      <c r="AB4107" s="89"/>
      <c r="AC4107" s="109"/>
      <c r="AD4107" s="89"/>
      <c r="AE4107" s="89"/>
      <c r="AF4107" s="191"/>
      <c r="AG4107" s="194"/>
      <c r="AH4107" s="193"/>
      <c r="AI4107" s="97"/>
      <c r="AJ4107" s="97"/>
      <c r="AK4107" s="97"/>
      <c r="AL4107" s="45" t="s">
        <v>67</v>
      </c>
      <c r="AM4107" s="160" t="str">
        <f>MONTH(B4107)&amp;"/"&amp;YEAR(B4107)</f>
        <v>3/2026</v>
      </c>
      <c r="AN4107" s="45">
        <f>WEEKNUM(B4107)-WEEKNUM(EOMONTH(B4107,-1)+1)+1</f>
        <v>4</v>
      </c>
      <c r="AO4107" s="45" t="str">
        <f>MONTH(R4107)&amp;"/"&amp;YEAR(R4107)</f>
        <v>1/1900</v>
      </c>
      <c r="AP4107" s="45" t="e">
        <f>WEEKNUM(R4107)-WEEKNUM(EOMONTH(R4107,-1)+1)+1</f>
        <v>#NUM!</v>
      </c>
      <c r="AQ4107" s="45">
        <f>IF(AU4107="S",IF(Q4107="1. Aceitou o programa",R4107-B4107,0),0)</f>
        <v>0</v>
      </c>
      <c r="AR4107" s="45">
        <f>IF(AU4107="S",IF(AND(S4107&lt;&gt;"",R4107&lt;&gt;""),S4107-R4107,0),0)</f>
        <v>0</v>
      </c>
      <c r="AS4107" s="45">
        <f>IF(AU4107="S",IF(Q4107="1. Aceitou o programa",IF(OR(X4107="Não se Aplica",X4107=""),IF(OR(W4107="Não se Aplica",W4107=""),0,W4107-V4107),AVERAGE(X4107-W4107,W4107-V4107)),0),0)</f>
        <v>0</v>
      </c>
      <c r="AT4107" s="45">
        <f>IF(AU4107="S",IF(AND(Q4107="1. Aceitou o programa",AB4107="Realizada"),IFERROR(IF(AA4107="",0,AA4107-R4107),0),0),0)</f>
        <v>0</v>
      </c>
      <c r="AU4107" s="45" t="str">
        <f>_xlfn.XLOOKUP(U4107,'Lista Suspensa'!$AA$20:$AA$23,'Lista Suspensa'!$AB$20:$AB$23,"N/A")</f>
        <v>S</v>
      </c>
    </row>
    <row r="4108" spans="1:47" ht="12" customHeight="1" x14ac:dyDescent="0.3">
      <c r="A4108" s="87" t="s">
        <v>47</v>
      </c>
      <c r="B4108" s="88">
        <v>46104</v>
      </c>
      <c r="C4108" s="89" t="s">
        <v>48</v>
      </c>
      <c r="D4108" s="89" t="s">
        <v>49</v>
      </c>
      <c r="E4108" s="189">
        <v>95829693</v>
      </c>
      <c r="F4108" s="197" t="s">
        <v>10002</v>
      </c>
      <c r="G4108" s="90">
        <v>10970798725</v>
      </c>
      <c r="H4108" s="91">
        <v>31108</v>
      </c>
      <c r="I4108" s="89"/>
      <c r="J4108" s="89" t="s">
        <v>51</v>
      </c>
      <c r="K4108" s="89" t="s">
        <v>76</v>
      </c>
      <c r="L4108" s="89" t="s">
        <v>95</v>
      </c>
      <c r="M4108" s="89" t="s">
        <v>10000</v>
      </c>
      <c r="N4108" s="89" t="s">
        <v>331</v>
      </c>
      <c r="O4108" s="92" t="s">
        <v>10003</v>
      </c>
      <c r="P4108" s="93" t="s">
        <v>57</v>
      </c>
      <c r="Q4108" s="110" t="s">
        <v>5322</v>
      </c>
      <c r="R4108" s="94"/>
      <c r="S4108" s="95">
        <v>46168</v>
      </c>
      <c r="T4108" s="95" t="s">
        <v>5203</v>
      </c>
      <c r="U4108" s="95" t="s">
        <v>1125</v>
      </c>
      <c r="V4108" s="91">
        <v>46157</v>
      </c>
      <c r="W4108" s="91">
        <v>46164</v>
      </c>
      <c r="X4108" s="91">
        <v>46168</v>
      </c>
      <c r="Y4108" s="96"/>
      <c r="Z4108" s="89"/>
      <c r="AA4108" s="95"/>
      <c r="AB4108" s="89"/>
      <c r="AC4108" s="109"/>
      <c r="AD4108" s="89"/>
      <c r="AE4108" s="89"/>
      <c r="AF4108" s="191"/>
      <c r="AG4108" s="194"/>
      <c r="AH4108" s="193"/>
      <c r="AI4108" s="97"/>
      <c r="AJ4108" s="97"/>
      <c r="AK4108" s="97"/>
      <c r="AL4108" s="45" t="s">
        <v>67</v>
      </c>
      <c r="AM4108" s="160" t="str">
        <f>MONTH(B4108)&amp;"/"&amp;YEAR(B4108)</f>
        <v>3/2026</v>
      </c>
      <c r="AN4108" s="45">
        <f>WEEKNUM(B4108)-WEEKNUM(EOMONTH(B4108,-1)+1)+1</f>
        <v>4</v>
      </c>
      <c r="AO4108" s="45" t="str">
        <f>MONTH(R4108)&amp;"/"&amp;YEAR(R4108)</f>
        <v>1/1900</v>
      </c>
      <c r="AP4108" s="45" t="e">
        <f>WEEKNUM(R4108)-WEEKNUM(EOMONTH(R4108,-1)+1)+1</f>
        <v>#NUM!</v>
      </c>
      <c r="AQ4108" s="45">
        <f>IF(AU4108="S",IF(Q4108="1. Aceitou o programa",R4108-B4108,0),0)</f>
        <v>0</v>
      </c>
      <c r="AR4108" s="45">
        <f>IF(AU4108="S",IF(AND(S4108&lt;&gt;"",R4108&lt;&gt;""),S4108-R4108,0),0)</f>
        <v>0</v>
      </c>
      <c r="AS4108" s="45">
        <f>IF(AU4108="S",IF(Q4108="1. Aceitou o programa",IF(OR(X4108="Não se Aplica",X4108=""),IF(OR(W4108="Não se Aplica",W4108=""),0,W4108-V4108),AVERAGE(X4108-W4108,W4108-V4108)),0),0)</f>
        <v>0</v>
      </c>
      <c r="AT4108" s="45">
        <f>IF(AU4108="S",IF(AND(Q4108="1. Aceitou o programa",AB4108="Realizada"),IFERROR(IF(AA4108="",0,AA4108-R4108),0),0),0)</f>
        <v>0</v>
      </c>
      <c r="AU4108" s="45" t="str">
        <f>_xlfn.XLOOKUP(U4108,'Lista Suspensa'!$AA$20:$AA$23,'Lista Suspensa'!$AB$20:$AB$23,"N/A")</f>
        <v>S</v>
      </c>
    </row>
    <row r="4109" spans="1:47" ht="12" customHeight="1" x14ac:dyDescent="0.3">
      <c r="A4109" s="87" t="s">
        <v>47</v>
      </c>
      <c r="B4109" s="88">
        <v>46104</v>
      </c>
      <c r="C4109" s="89" t="s">
        <v>48</v>
      </c>
      <c r="D4109" s="89" t="s">
        <v>49</v>
      </c>
      <c r="E4109" s="189">
        <v>95909484</v>
      </c>
      <c r="F4109" s="197" t="s">
        <v>10004</v>
      </c>
      <c r="G4109" s="90">
        <v>40360652549</v>
      </c>
      <c r="H4109" s="91">
        <v>24358</v>
      </c>
      <c r="I4109" s="89"/>
      <c r="J4109" s="89" t="s">
        <v>84</v>
      </c>
      <c r="K4109" s="89" t="s">
        <v>52</v>
      </c>
      <c r="L4109" s="89" t="s">
        <v>53</v>
      </c>
      <c r="M4109" s="89" t="s">
        <v>4711</v>
      </c>
      <c r="N4109" s="89" t="s">
        <v>150</v>
      </c>
      <c r="O4109" s="92" t="s">
        <v>10005</v>
      </c>
      <c r="P4109" s="93" t="s">
        <v>57</v>
      </c>
      <c r="Q4109" s="110" t="s">
        <v>5322</v>
      </c>
      <c r="R4109" s="94"/>
      <c r="S4109" s="95">
        <v>46168</v>
      </c>
      <c r="T4109" s="95" t="s">
        <v>5203</v>
      </c>
      <c r="U4109" s="95" t="s">
        <v>1125</v>
      </c>
      <c r="V4109" s="91">
        <v>46157</v>
      </c>
      <c r="W4109" s="91">
        <v>46164</v>
      </c>
      <c r="X4109" s="91">
        <v>46168</v>
      </c>
      <c r="Y4109" s="96"/>
      <c r="Z4109" s="89"/>
      <c r="AA4109" s="95"/>
      <c r="AB4109" s="89"/>
      <c r="AC4109" s="109"/>
      <c r="AD4109" s="89"/>
      <c r="AE4109" s="89"/>
      <c r="AF4109" s="191"/>
      <c r="AG4109" s="194"/>
      <c r="AH4109" s="193"/>
      <c r="AI4109" s="97"/>
      <c r="AJ4109" s="97"/>
      <c r="AK4109" s="97"/>
      <c r="AL4109" s="45" t="s">
        <v>67</v>
      </c>
      <c r="AM4109" s="160" t="str">
        <f>MONTH(B4109)&amp;"/"&amp;YEAR(B4109)</f>
        <v>3/2026</v>
      </c>
      <c r="AN4109" s="45">
        <f>WEEKNUM(B4109)-WEEKNUM(EOMONTH(B4109,-1)+1)+1</f>
        <v>4</v>
      </c>
      <c r="AO4109" s="45" t="str">
        <f>MONTH(R4109)&amp;"/"&amp;YEAR(R4109)</f>
        <v>1/1900</v>
      </c>
      <c r="AP4109" s="45" t="e">
        <f>WEEKNUM(R4109)-WEEKNUM(EOMONTH(R4109,-1)+1)+1</f>
        <v>#NUM!</v>
      </c>
      <c r="AQ4109" s="45">
        <f>IF(AU4109="S",IF(Q4109="1. Aceitou o programa",R4109-B4109,0),0)</f>
        <v>0</v>
      </c>
      <c r="AR4109" s="45">
        <f>IF(AU4109="S",IF(AND(S4109&lt;&gt;"",R4109&lt;&gt;""),S4109-R4109,0),0)</f>
        <v>0</v>
      </c>
      <c r="AS4109" s="45">
        <f>IF(AU4109="S",IF(Q4109="1. Aceitou o programa",IF(OR(X4109="Não se Aplica",X4109=""),IF(OR(W4109="Não se Aplica",W4109=""),0,W4109-V4109),AVERAGE(X4109-W4109,W4109-V4109)),0),0)</f>
        <v>0</v>
      </c>
      <c r="AT4109" s="45">
        <f>IF(AU4109="S",IF(AND(Q4109="1. Aceitou o programa",AB4109="Realizada"),IFERROR(IF(AA4109="",0,AA4109-R4109),0),0),0)</f>
        <v>0</v>
      </c>
      <c r="AU4109" s="45" t="str">
        <f>_xlfn.XLOOKUP(U4109,'Lista Suspensa'!$AA$20:$AA$23,'Lista Suspensa'!$AB$20:$AB$23,"N/A")</f>
        <v>S</v>
      </c>
    </row>
    <row r="4110" spans="1:47" ht="12" customHeight="1" x14ac:dyDescent="0.3">
      <c r="A4110" s="87" t="s">
        <v>47</v>
      </c>
      <c r="B4110" s="88">
        <v>46104</v>
      </c>
      <c r="C4110" s="89" t="s">
        <v>48</v>
      </c>
      <c r="D4110" s="89" t="s">
        <v>49</v>
      </c>
      <c r="E4110" s="189">
        <v>95952064</v>
      </c>
      <c r="F4110" s="197" t="s">
        <v>10006</v>
      </c>
      <c r="G4110" s="90">
        <v>42636221387</v>
      </c>
      <c r="H4110" s="91">
        <v>26393</v>
      </c>
      <c r="I4110" s="89"/>
      <c r="J4110" s="89" t="s">
        <v>84</v>
      </c>
      <c r="K4110" s="89" t="s">
        <v>52</v>
      </c>
      <c r="L4110" s="89" t="s">
        <v>85</v>
      </c>
      <c r="M4110" s="89" t="s">
        <v>10007</v>
      </c>
      <c r="N4110" s="89" t="s">
        <v>137</v>
      </c>
      <c r="O4110" s="92" t="s">
        <v>10008</v>
      </c>
      <c r="P4110" s="93" t="s">
        <v>57</v>
      </c>
      <c r="Q4110" s="110" t="s">
        <v>5322</v>
      </c>
      <c r="R4110" s="94"/>
      <c r="S4110" s="95">
        <v>46168</v>
      </c>
      <c r="T4110" s="95" t="s">
        <v>5203</v>
      </c>
      <c r="U4110" s="95" t="s">
        <v>1125</v>
      </c>
      <c r="V4110" s="91">
        <v>46157</v>
      </c>
      <c r="W4110" s="91">
        <v>46164</v>
      </c>
      <c r="X4110" s="91">
        <v>46168</v>
      </c>
      <c r="Y4110" s="96"/>
      <c r="Z4110" s="89"/>
      <c r="AA4110" s="95"/>
      <c r="AB4110" s="89"/>
      <c r="AC4110" s="109"/>
      <c r="AD4110" s="89"/>
      <c r="AE4110" s="89"/>
      <c r="AF4110" s="191"/>
      <c r="AG4110" s="194"/>
      <c r="AH4110" s="193"/>
      <c r="AI4110" s="97"/>
      <c r="AJ4110" s="97"/>
      <c r="AK4110" s="97"/>
      <c r="AL4110" s="45" t="s">
        <v>67</v>
      </c>
      <c r="AM4110" s="160" t="str">
        <f>MONTH(B4110)&amp;"/"&amp;YEAR(B4110)</f>
        <v>3/2026</v>
      </c>
      <c r="AN4110" s="45">
        <f>WEEKNUM(B4110)-WEEKNUM(EOMONTH(B4110,-1)+1)+1</f>
        <v>4</v>
      </c>
      <c r="AO4110" s="45" t="str">
        <f>MONTH(R4110)&amp;"/"&amp;YEAR(R4110)</f>
        <v>1/1900</v>
      </c>
      <c r="AP4110" s="45" t="e">
        <f>WEEKNUM(R4110)-WEEKNUM(EOMONTH(R4110,-1)+1)+1</f>
        <v>#NUM!</v>
      </c>
      <c r="AQ4110" s="45">
        <f>IF(AU4110="S",IF(Q4110="1. Aceitou o programa",R4110-B4110,0),0)</f>
        <v>0</v>
      </c>
      <c r="AR4110" s="45">
        <f>IF(AU4110="S",IF(AND(S4110&lt;&gt;"",R4110&lt;&gt;""),S4110-R4110,0),0)</f>
        <v>0</v>
      </c>
      <c r="AS4110" s="45">
        <f>IF(AU4110="S",IF(Q4110="1. Aceitou o programa",IF(OR(X4110="Não se Aplica",X4110=""),IF(OR(W4110="Não se Aplica",W4110=""),0,W4110-V4110),AVERAGE(X4110-W4110,W4110-V4110)),0),0)</f>
        <v>0</v>
      </c>
      <c r="AT4110" s="45">
        <f>IF(AU4110="S",IF(AND(Q4110="1. Aceitou o programa",AB4110="Realizada"),IFERROR(IF(AA4110="",0,AA4110-R4110),0),0),0)</f>
        <v>0</v>
      </c>
      <c r="AU4110" s="45" t="str">
        <f>_xlfn.XLOOKUP(U4110,'Lista Suspensa'!$AA$20:$AA$23,'Lista Suspensa'!$AB$20:$AB$23,"N/A")</f>
        <v>S</v>
      </c>
    </row>
    <row r="4111" spans="1:47" ht="12" customHeight="1" x14ac:dyDescent="0.3">
      <c r="A4111" s="87" t="s">
        <v>47</v>
      </c>
      <c r="B4111" s="88">
        <v>46104</v>
      </c>
      <c r="C4111" s="89" t="s">
        <v>48</v>
      </c>
      <c r="D4111" s="89" t="s">
        <v>49</v>
      </c>
      <c r="E4111" s="189">
        <v>95958469</v>
      </c>
      <c r="F4111" s="197" t="s">
        <v>10009</v>
      </c>
      <c r="G4111" s="90">
        <v>15227363870</v>
      </c>
      <c r="H4111" s="91">
        <v>26412</v>
      </c>
      <c r="I4111" s="89"/>
      <c r="J4111" s="89" t="s">
        <v>51</v>
      </c>
      <c r="K4111" s="89" t="s">
        <v>52</v>
      </c>
      <c r="L4111" s="89" t="s">
        <v>85</v>
      </c>
      <c r="M4111" s="89" t="s">
        <v>5281</v>
      </c>
      <c r="N4111" s="89" t="s">
        <v>137</v>
      </c>
      <c r="O4111" s="92" t="s">
        <v>10010</v>
      </c>
      <c r="P4111" s="93" t="s">
        <v>57</v>
      </c>
      <c r="Q4111" s="110" t="s">
        <v>5322</v>
      </c>
      <c r="R4111" s="94"/>
      <c r="S4111" s="95">
        <v>46168</v>
      </c>
      <c r="T4111" s="95" t="s">
        <v>5203</v>
      </c>
      <c r="U4111" s="95" t="s">
        <v>1125</v>
      </c>
      <c r="V4111" s="91">
        <v>46157</v>
      </c>
      <c r="W4111" s="91">
        <v>46164</v>
      </c>
      <c r="X4111" s="91">
        <v>46168</v>
      </c>
      <c r="Y4111" s="96"/>
      <c r="Z4111" s="89"/>
      <c r="AA4111" s="95"/>
      <c r="AB4111" s="89"/>
      <c r="AC4111" s="109"/>
      <c r="AD4111" s="89"/>
      <c r="AE4111" s="89"/>
      <c r="AF4111" s="191"/>
      <c r="AG4111" s="194"/>
      <c r="AH4111" s="193"/>
      <c r="AI4111" s="97"/>
      <c r="AJ4111" s="97"/>
      <c r="AK4111" s="97"/>
      <c r="AL4111" s="45" t="s">
        <v>67</v>
      </c>
      <c r="AM4111" s="160" t="str">
        <f>MONTH(B4111)&amp;"/"&amp;YEAR(B4111)</f>
        <v>3/2026</v>
      </c>
      <c r="AN4111" s="45">
        <f>WEEKNUM(B4111)-WEEKNUM(EOMONTH(B4111,-1)+1)+1</f>
        <v>4</v>
      </c>
      <c r="AO4111" s="45" t="str">
        <f>MONTH(R4111)&amp;"/"&amp;YEAR(R4111)</f>
        <v>1/1900</v>
      </c>
      <c r="AP4111" s="45" t="e">
        <f>WEEKNUM(R4111)-WEEKNUM(EOMONTH(R4111,-1)+1)+1</f>
        <v>#NUM!</v>
      </c>
      <c r="AQ4111" s="45">
        <f>IF(AU4111="S",IF(Q4111="1. Aceitou o programa",R4111-B4111,0),0)</f>
        <v>0</v>
      </c>
      <c r="AR4111" s="45">
        <f>IF(AU4111="S",IF(AND(S4111&lt;&gt;"",R4111&lt;&gt;""),S4111-R4111,0),0)</f>
        <v>0</v>
      </c>
      <c r="AS4111" s="45">
        <f>IF(AU4111="S",IF(Q4111="1. Aceitou o programa",IF(OR(X4111="Não se Aplica",X4111=""),IF(OR(W4111="Não se Aplica",W4111=""),0,W4111-V4111),AVERAGE(X4111-W4111,W4111-V4111)),0),0)</f>
        <v>0</v>
      </c>
      <c r="AT4111" s="45">
        <f>IF(AU4111="S",IF(AND(Q4111="1. Aceitou o programa",AB4111="Realizada"),IFERROR(IF(AA4111="",0,AA4111-R4111),0),0),0)</f>
        <v>0</v>
      </c>
      <c r="AU4111" s="45" t="str">
        <f>_xlfn.XLOOKUP(U4111,'Lista Suspensa'!$AA$20:$AA$23,'Lista Suspensa'!$AB$20:$AB$23,"N/A")</f>
        <v>S</v>
      </c>
    </row>
    <row r="4112" spans="1:47" ht="12" customHeight="1" x14ac:dyDescent="0.3">
      <c r="A4112" s="87" t="s">
        <v>47</v>
      </c>
      <c r="B4112" s="88">
        <v>46104</v>
      </c>
      <c r="C4112" s="89" t="s">
        <v>48</v>
      </c>
      <c r="D4112" s="89" t="s">
        <v>49</v>
      </c>
      <c r="E4112" s="189">
        <v>95985218</v>
      </c>
      <c r="F4112" s="197" t="s">
        <v>10011</v>
      </c>
      <c r="G4112" s="90">
        <v>10195711874</v>
      </c>
      <c r="H4112" s="91">
        <v>24977</v>
      </c>
      <c r="I4112" s="89"/>
      <c r="J4112" s="89" t="s">
        <v>84</v>
      </c>
      <c r="K4112" s="89" t="s">
        <v>52</v>
      </c>
      <c r="L4112" s="89" t="s">
        <v>242</v>
      </c>
      <c r="M4112" s="89" t="s">
        <v>10012</v>
      </c>
      <c r="N4112" s="89" t="s">
        <v>449</v>
      </c>
      <c r="O4112" s="92" t="s">
        <v>10013</v>
      </c>
      <c r="P4112" s="93" t="s">
        <v>57</v>
      </c>
      <c r="Q4112" s="110" t="s">
        <v>5322</v>
      </c>
      <c r="R4112" s="94"/>
      <c r="S4112" s="95">
        <v>46168</v>
      </c>
      <c r="T4112" s="95" t="s">
        <v>5203</v>
      </c>
      <c r="U4112" s="95" t="s">
        <v>1125</v>
      </c>
      <c r="V4112" s="91">
        <v>46157</v>
      </c>
      <c r="W4112" s="91">
        <v>46164</v>
      </c>
      <c r="X4112" s="91">
        <v>46168</v>
      </c>
      <c r="Y4112" s="96"/>
      <c r="Z4112" s="89"/>
      <c r="AA4112" s="95"/>
      <c r="AB4112" s="89"/>
      <c r="AC4112" s="109"/>
      <c r="AD4112" s="89"/>
      <c r="AE4112" s="89"/>
      <c r="AF4112" s="191"/>
      <c r="AG4112" s="194"/>
      <c r="AH4112" s="193"/>
      <c r="AI4112" s="97"/>
      <c r="AJ4112" s="97"/>
      <c r="AK4112" s="97"/>
      <c r="AL4112" s="45" t="s">
        <v>67</v>
      </c>
      <c r="AM4112" s="160" t="str">
        <f>MONTH(B4112)&amp;"/"&amp;YEAR(B4112)</f>
        <v>3/2026</v>
      </c>
      <c r="AN4112" s="45">
        <f>WEEKNUM(B4112)-WEEKNUM(EOMONTH(B4112,-1)+1)+1</f>
        <v>4</v>
      </c>
      <c r="AO4112" s="45" t="str">
        <f>MONTH(R4112)&amp;"/"&amp;YEAR(R4112)</f>
        <v>1/1900</v>
      </c>
      <c r="AP4112" s="45" t="e">
        <f>WEEKNUM(R4112)-WEEKNUM(EOMONTH(R4112,-1)+1)+1</f>
        <v>#NUM!</v>
      </c>
      <c r="AQ4112" s="45">
        <f>IF(AU4112="S",IF(Q4112="1. Aceitou o programa",R4112-B4112,0),0)</f>
        <v>0</v>
      </c>
      <c r="AR4112" s="45">
        <f>IF(AU4112="S",IF(AND(S4112&lt;&gt;"",R4112&lt;&gt;""),S4112-R4112,0),0)</f>
        <v>0</v>
      </c>
      <c r="AS4112" s="45">
        <f>IF(AU4112="S",IF(Q4112="1. Aceitou o programa",IF(OR(X4112="Não se Aplica",X4112=""),IF(OR(W4112="Não se Aplica",W4112=""),0,W4112-V4112),AVERAGE(X4112-W4112,W4112-V4112)),0),0)</f>
        <v>0</v>
      </c>
      <c r="AT4112" s="45">
        <f>IF(AU4112="S",IF(AND(Q4112="1. Aceitou o programa",AB4112="Realizada"),IFERROR(IF(AA4112="",0,AA4112-R4112),0),0),0)</f>
        <v>0</v>
      </c>
      <c r="AU4112" s="45" t="str">
        <f>_xlfn.XLOOKUP(U4112,'Lista Suspensa'!$AA$20:$AA$23,'Lista Suspensa'!$AB$20:$AB$23,"N/A")</f>
        <v>S</v>
      </c>
    </row>
    <row r="4113" spans="1:47" ht="12" customHeight="1" x14ac:dyDescent="0.3">
      <c r="A4113" s="87" t="s">
        <v>47</v>
      </c>
      <c r="B4113" s="88">
        <v>46104</v>
      </c>
      <c r="C4113" s="89" t="s">
        <v>48</v>
      </c>
      <c r="D4113" s="89" t="s">
        <v>49</v>
      </c>
      <c r="E4113" s="189">
        <v>96093775</v>
      </c>
      <c r="F4113" s="197" t="s">
        <v>10014</v>
      </c>
      <c r="G4113" s="90">
        <v>1389243338</v>
      </c>
      <c r="H4113" s="91">
        <v>30174</v>
      </c>
      <c r="I4113" s="89"/>
      <c r="J4113" s="89" t="s">
        <v>51</v>
      </c>
      <c r="K4113" s="89" t="s">
        <v>52</v>
      </c>
      <c r="L4113" s="89" t="s">
        <v>85</v>
      </c>
      <c r="M4113" s="89" t="s">
        <v>10015</v>
      </c>
      <c r="N4113" s="89" t="s">
        <v>150</v>
      </c>
      <c r="O4113" s="92" t="s">
        <v>10016</v>
      </c>
      <c r="P4113" s="93" t="s">
        <v>57</v>
      </c>
      <c r="Q4113" s="110" t="s">
        <v>5322</v>
      </c>
      <c r="R4113" s="94"/>
      <c r="S4113" s="95">
        <v>46168</v>
      </c>
      <c r="T4113" s="95" t="s">
        <v>5203</v>
      </c>
      <c r="U4113" s="95" t="s">
        <v>1125</v>
      </c>
      <c r="V4113" s="91">
        <v>46157</v>
      </c>
      <c r="W4113" s="91">
        <v>46164</v>
      </c>
      <c r="X4113" s="91">
        <v>46168</v>
      </c>
      <c r="Y4113" s="96"/>
      <c r="Z4113" s="89"/>
      <c r="AA4113" s="95"/>
      <c r="AB4113" s="89"/>
      <c r="AC4113" s="109"/>
      <c r="AD4113" s="89"/>
      <c r="AE4113" s="89"/>
      <c r="AF4113" s="191"/>
      <c r="AG4113" s="194"/>
      <c r="AH4113" s="193"/>
      <c r="AI4113" s="97"/>
      <c r="AJ4113" s="97"/>
      <c r="AK4113" s="97"/>
      <c r="AL4113" s="45" t="s">
        <v>67</v>
      </c>
      <c r="AM4113" s="160" t="str">
        <f>MONTH(B4113)&amp;"/"&amp;YEAR(B4113)</f>
        <v>3/2026</v>
      </c>
      <c r="AN4113" s="45">
        <f>WEEKNUM(B4113)-WEEKNUM(EOMONTH(B4113,-1)+1)+1</f>
        <v>4</v>
      </c>
      <c r="AO4113" s="45" t="str">
        <f>MONTH(R4113)&amp;"/"&amp;YEAR(R4113)</f>
        <v>1/1900</v>
      </c>
      <c r="AP4113" s="45" t="e">
        <f>WEEKNUM(R4113)-WEEKNUM(EOMONTH(R4113,-1)+1)+1</f>
        <v>#NUM!</v>
      </c>
      <c r="AQ4113" s="45">
        <f>IF(AU4113="S",IF(Q4113="1. Aceitou o programa",R4113-B4113,0),0)</f>
        <v>0</v>
      </c>
      <c r="AR4113" s="45">
        <f>IF(AU4113="S",IF(AND(S4113&lt;&gt;"",R4113&lt;&gt;""),S4113-R4113,0),0)</f>
        <v>0</v>
      </c>
      <c r="AS4113" s="45">
        <f>IF(AU4113="S",IF(Q4113="1. Aceitou o programa",IF(OR(X4113="Não se Aplica",X4113=""),IF(OR(W4113="Não se Aplica",W4113=""),0,W4113-V4113),AVERAGE(X4113-W4113,W4113-V4113)),0),0)</f>
        <v>0</v>
      </c>
      <c r="AT4113" s="45">
        <f>IF(AU4113="S",IF(AND(Q4113="1. Aceitou o programa",AB4113="Realizada"),IFERROR(IF(AA4113="",0,AA4113-R4113),0),0),0)</f>
        <v>0</v>
      </c>
      <c r="AU4113" s="45" t="str">
        <f>_xlfn.XLOOKUP(U4113,'Lista Suspensa'!$AA$20:$AA$23,'Lista Suspensa'!$AB$20:$AB$23,"N/A")</f>
        <v>S</v>
      </c>
    </row>
    <row r="4114" spans="1:47" ht="12" customHeight="1" x14ac:dyDescent="0.3">
      <c r="A4114" s="87" t="s">
        <v>47</v>
      </c>
      <c r="B4114" s="88">
        <v>46104</v>
      </c>
      <c r="C4114" s="89" t="s">
        <v>48</v>
      </c>
      <c r="D4114" s="89" t="s">
        <v>49</v>
      </c>
      <c r="E4114" s="189">
        <v>978252632</v>
      </c>
      <c r="F4114" s="197" t="s">
        <v>10017</v>
      </c>
      <c r="G4114" s="90">
        <v>3883300748</v>
      </c>
      <c r="H4114" s="91">
        <v>26593</v>
      </c>
      <c r="I4114" s="89"/>
      <c r="J4114" s="89" t="s">
        <v>84</v>
      </c>
      <c r="K4114" s="89" t="s">
        <v>76</v>
      </c>
      <c r="L4114" s="89" t="s">
        <v>95</v>
      </c>
      <c r="M4114" s="89" t="s">
        <v>438</v>
      </c>
      <c r="N4114" s="89" t="s">
        <v>71</v>
      </c>
      <c r="O4114" s="92" t="s">
        <v>10018</v>
      </c>
      <c r="P4114" s="93" t="s">
        <v>57</v>
      </c>
      <c r="Q4114" s="110" t="s">
        <v>5322</v>
      </c>
      <c r="R4114" s="94"/>
      <c r="S4114" s="95">
        <v>46168</v>
      </c>
      <c r="T4114" s="95" t="s">
        <v>5203</v>
      </c>
      <c r="U4114" s="95" t="s">
        <v>1125</v>
      </c>
      <c r="V4114" s="91">
        <v>46157</v>
      </c>
      <c r="W4114" s="91">
        <v>46164</v>
      </c>
      <c r="X4114" s="91">
        <v>46168</v>
      </c>
      <c r="Y4114" s="96"/>
      <c r="Z4114" s="89"/>
      <c r="AA4114" s="95"/>
      <c r="AB4114" s="89"/>
      <c r="AC4114" s="109"/>
      <c r="AD4114" s="89"/>
      <c r="AE4114" s="89"/>
      <c r="AF4114" s="191"/>
      <c r="AG4114" s="194"/>
      <c r="AH4114" s="193"/>
      <c r="AI4114" s="97"/>
      <c r="AJ4114" s="97"/>
      <c r="AK4114" s="97"/>
      <c r="AL4114" s="45" t="s">
        <v>67</v>
      </c>
      <c r="AM4114" s="160" t="str">
        <f>MONTH(B4114)&amp;"/"&amp;YEAR(B4114)</f>
        <v>3/2026</v>
      </c>
      <c r="AN4114" s="45">
        <f>WEEKNUM(B4114)-WEEKNUM(EOMONTH(B4114,-1)+1)+1</f>
        <v>4</v>
      </c>
      <c r="AO4114" s="45" t="str">
        <f>MONTH(R4114)&amp;"/"&amp;YEAR(R4114)</f>
        <v>1/1900</v>
      </c>
      <c r="AP4114" s="45" t="e">
        <f>WEEKNUM(R4114)-WEEKNUM(EOMONTH(R4114,-1)+1)+1</f>
        <v>#NUM!</v>
      </c>
      <c r="AQ4114" s="45">
        <f>IF(AU4114="S",IF(Q4114="1. Aceitou o programa",R4114-B4114,0),0)</f>
        <v>0</v>
      </c>
      <c r="AR4114" s="45">
        <f>IF(AU4114="S",IF(AND(S4114&lt;&gt;"",R4114&lt;&gt;""),S4114-R4114,0),0)</f>
        <v>0</v>
      </c>
      <c r="AS4114" s="45">
        <f>IF(AU4114="S",IF(Q4114="1. Aceitou o programa",IF(OR(X4114="Não se Aplica",X4114=""),IF(OR(W4114="Não se Aplica",W4114=""),0,W4114-V4114),AVERAGE(X4114-W4114,W4114-V4114)),0),0)</f>
        <v>0</v>
      </c>
      <c r="AT4114" s="45">
        <f>IF(AU4114="S",IF(AND(Q4114="1. Aceitou o programa",AB4114="Realizada"),IFERROR(IF(AA4114="",0,AA4114-R4114),0),0),0)</f>
        <v>0</v>
      </c>
      <c r="AU4114" s="45" t="str">
        <f>_xlfn.XLOOKUP(U4114,'Lista Suspensa'!$AA$20:$AA$23,'Lista Suspensa'!$AB$20:$AB$23,"N/A")</f>
        <v>S</v>
      </c>
    </row>
    <row r="4115" spans="1:47" ht="12" customHeight="1" x14ac:dyDescent="0.3">
      <c r="A4115" s="87" t="s">
        <v>47</v>
      </c>
      <c r="B4115" s="88">
        <v>46104</v>
      </c>
      <c r="C4115" s="89" t="s">
        <v>48</v>
      </c>
      <c r="D4115" s="89" t="s">
        <v>49</v>
      </c>
      <c r="E4115" s="189">
        <v>969127898</v>
      </c>
      <c r="F4115" s="197" t="s">
        <v>10019</v>
      </c>
      <c r="G4115" s="90">
        <v>8423673812</v>
      </c>
      <c r="H4115" s="91">
        <v>24006</v>
      </c>
      <c r="I4115" s="89"/>
      <c r="J4115" s="89" t="s">
        <v>51</v>
      </c>
      <c r="K4115" s="89" t="s">
        <v>52</v>
      </c>
      <c r="L4115" s="89" t="s">
        <v>53</v>
      </c>
      <c r="M4115" s="89" t="s">
        <v>422</v>
      </c>
      <c r="N4115" s="89" t="s">
        <v>79</v>
      </c>
      <c r="O4115" s="92" t="s">
        <v>10020</v>
      </c>
      <c r="P4115" s="93" t="s">
        <v>57</v>
      </c>
      <c r="Q4115" s="110" t="s">
        <v>5322</v>
      </c>
      <c r="R4115" s="94"/>
      <c r="S4115" s="95">
        <v>46168</v>
      </c>
      <c r="T4115" s="95" t="s">
        <v>5203</v>
      </c>
      <c r="U4115" s="95" t="s">
        <v>1125</v>
      </c>
      <c r="V4115" s="91">
        <v>46157</v>
      </c>
      <c r="W4115" s="91">
        <v>46164</v>
      </c>
      <c r="X4115" s="91">
        <v>46168</v>
      </c>
      <c r="Y4115" s="96"/>
      <c r="Z4115" s="89"/>
      <c r="AA4115" s="95"/>
      <c r="AB4115" s="89"/>
      <c r="AC4115" s="109"/>
      <c r="AD4115" s="89"/>
      <c r="AE4115" s="89"/>
      <c r="AF4115" s="191"/>
      <c r="AG4115" s="194"/>
      <c r="AH4115" s="193"/>
      <c r="AI4115" s="97"/>
      <c r="AJ4115" s="97"/>
      <c r="AK4115" s="97"/>
      <c r="AL4115" s="45" t="s">
        <v>67</v>
      </c>
      <c r="AM4115" s="160" t="str">
        <f>MONTH(B4115)&amp;"/"&amp;YEAR(B4115)</f>
        <v>3/2026</v>
      </c>
      <c r="AN4115" s="45">
        <f>WEEKNUM(B4115)-WEEKNUM(EOMONTH(B4115,-1)+1)+1</f>
        <v>4</v>
      </c>
      <c r="AO4115" s="45" t="str">
        <f>MONTH(R4115)&amp;"/"&amp;YEAR(R4115)</f>
        <v>1/1900</v>
      </c>
      <c r="AP4115" s="45" t="e">
        <f>WEEKNUM(R4115)-WEEKNUM(EOMONTH(R4115,-1)+1)+1</f>
        <v>#NUM!</v>
      </c>
      <c r="AQ4115" s="45">
        <f>IF(AU4115="S",IF(Q4115="1. Aceitou o programa",R4115-B4115,0),0)</f>
        <v>0</v>
      </c>
      <c r="AR4115" s="45">
        <f>IF(AU4115="S",IF(AND(S4115&lt;&gt;"",R4115&lt;&gt;""),S4115-R4115,0),0)</f>
        <v>0</v>
      </c>
      <c r="AS4115" s="45">
        <f>IF(AU4115="S",IF(Q4115="1. Aceitou o programa",IF(OR(X4115="Não se Aplica",X4115=""),IF(OR(W4115="Não se Aplica",W4115=""),0,W4115-V4115),AVERAGE(X4115-W4115,W4115-V4115)),0),0)</f>
        <v>0</v>
      </c>
      <c r="AT4115" s="45">
        <f>IF(AU4115="S",IF(AND(Q4115="1. Aceitou o programa",AB4115="Realizada"),IFERROR(IF(AA4115="",0,AA4115-R4115),0),0),0)</f>
        <v>0</v>
      </c>
      <c r="AU4115" s="45" t="str">
        <f>_xlfn.XLOOKUP(U4115,'Lista Suspensa'!$AA$20:$AA$23,'Lista Suspensa'!$AB$20:$AB$23,"N/A")</f>
        <v>S</v>
      </c>
    </row>
    <row r="4116" spans="1:47" ht="12" customHeight="1" x14ac:dyDescent="0.3">
      <c r="A4116" s="87" t="s">
        <v>47</v>
      </c>
      <c r="B4116" s="88">
        <v>46104</v>
      </c>
      <c r="C4116" s="89" t="s">
        <v>48</v>
      </c>
      <c r="D4116" s="89" t="s">
        <v>49</v>
      </c>
      <c r="E4116" s="189">
        <v>85133781</v>
      </c>
      <c r="F4116" s="197" t="s">
        <v>10021</v>
      </c>
      <c r="G4116" s="90">
        <v>71214518400</v>
      </c>
      <c r="H4116" s="91">
        <v>25744</v>
      </c>
      <c r="I4116" s="89"/>
      <c r="J4116" s="89" t="s">
        <v>84</v>
      </c>
      <c r="K4116" s="89" t="s">
        <v>52</v>
      </c>
      <c r="L4116" s="89" t="s">
        <v>53</v>
      </c>
      <c r="M4116" s="89" t="s">
        <v>1442</v>
      </c>
      <c r="N4116" s="89" t="s">
        <v>197</v>
      </c>
      <c r="O4116" s="92" t="s">
        <v>10022</v>
      </c>
      <c r="P4116" s="93" t="s">
        <v>57</v>
      </c>
      <c r="Q4116" s="110" t="s">
        <v>5322</v>
      </c>
      <c r="R4116" s="94"/>
      <c r="S4116" s="95">
        <v>46168</v>
      </c>
      <c r="T4116" s="95" t="s">
        <v>5203</v>
      </c>
      <c r="U4116" s="95" t="s">
        <v>1125</v>
      </c>
      <c r="V4116" s="91">
        <v>46157</v>
      </c>
      <c r="W4116" s="91">
        <v>46164</v>
      </c>
      <c r="X4116" s="91">
        <v>46168</v>
      </c>
      <c r="Y4116" s="96"/>
      <c r="Z4116" s="89"/>
      <c r="AA4116" s="95"/>
      <c r="AB4116" s="89"/>
      <c r="AC4116" s="109"/>
      <c r="AD4116" s="89"/>
      <c r="AE4116" s="89"/>
      <c r="AF4116" s="191"/>
      <c r="AG4116" s="194"/>
      <c r="AH4116" s="193"/>
      <c r="AI4116" s="97"/>
      <c r="AJ4116" s="97"/>
      <c r="AK4116" s="97"/>
      <c r="AL4116" s="45" t="s">
        <v>67</v>
      </c>
      <c r="AM4116" s="160" t="str">
        <f>MONTH(B4116)&amp;"/"&amp;YEAR(B4116)</f>
        <v>3/2026</v>
      </c>
      <c r="AN4116" s="45">
        <f>WEEKNUM(B4116)-WEEKNUM(EOMONTH(B4116,-1)+1)+1</f>
        <v>4</v>
      </c>
      <c r="AO4116" s="45" t="str">
        <f>MONTH(R4116)&amp;"/"&amp;YEAR(R4116)</f>
        <v>1/1900</v>
      </c>
      <c r="AP4116" s="45" t="e">
        <f>WEEKNUM(R4116)-WEEKNUM(EOMONTH(R4116,-1)+1)+1</f>
        <v>#NUM!</v>
      </c>
      <c r="AQ4116" s="45">
        <f>IF(AU4116="S",IF(Q4116="1. Aceitou o programa",R4116-B4116,0),0)</f>
        <v>0</v>
      </c>
      <c r="AR4116" s="45">
        <f>IF(AU4116="S",IF(AND(S4116&lt;&gt;"",R4116&lt;&gt;""),S4116-R4116,0),0)</f>
        <v>0</v>
      </c>
      <c r="AS4116" s="45">
        <f>IF(AU4116="S",IF(Q4116="1. Aceitou o programa",IF(OR(X4116="Não se Aplica",X4116=""),IF(OR(W4116="Não se Aplica",W4116=""),0,W4116-V4116),AVERAGE(X4116-W4116,W4116-V4116)),0),0)</f>
        <v>0</v>
      </c>
      <c r="AT4116" s="45">
        <f>IF(AU4116="S",IF(AND(Q4116="1. Aceitou o programa",AB4116="Realizada"),IFERROR(IF(AA4116="",0,AA4116-R4116),0),0),0)</f>
        <v>0</v>
      </c>
      <c r="AU4116" s="45" t="str">
        <f>_xlfn.XLOOKUP(U4116,'Lista Suspensa'!$AA$20:$AA$23,'Lista Suspensa'!$AB$20:$AB$23,"N/A")</f>
        <v>S</v>
      </c>
    </row>
    <row r="4117" spans="1:47" ht="12" customHeight="1" x14ac:dyDescent="0.3">
      <c r="A4117" s="87" t="s">
        <v>47</v>
      </c>
      <c r="B4117" s="88">
        <v>46104</v>
      </c>
      <c r="C4117" s="89" t="s">
        <v>48</v>
      </c>
      <c r="D4117" s="89" t="s">
        <v>49</v>
      </c>
      <c r="E4117" s="189">
        <v>85133887</v>
      </c>
      <c r="F4117" s="197" t="s">
        <v>10023</v>
      </c>
      <c r="G4117" s="90">
        <v>68300280430</v>
      </c>
      <c r="H4117" s="91">
        <v>25233</v>
      </c>
      <c r="I4117" s="89"/>
      <c r="J4117" s="89" t="s">
        <v>51</v>
      </c>
      <c r="K4117" s="89" t="s">
        <v>52</v>
      </c>
      <c r="L4117" s="89" t="s">
        <v>53</v>
      </c>
      <c r="M4117" s="89" t="s">
        <v>136</v>
      </c>
      <c r="N4117" s="89" t="s">
        <v>197</v>
      </c>
      <c r="O4117" s="92" t="s">
        <v>10024</v>
      </c>
      <c r="P4117" s="93" t="s">
        <v>57</v>
      </c>
      <c r="Q4117" s="110" t="s">
        <v>5322</v>
      </c>
      <c r="R4117" s="94"/>
      <c r="S4117" s="95">
        <v>46168</v>
      </c>
      <c r="T4117" s="95" t="s">
        <v>5203</v>
      </c>
      <c r="U4117" s="95" t="s">
        <v>1125</v>
      </c>
      <c r="V4117" s="91">
        <v>46157</v>
      </c>
      <c r="W4117" s="91">
        <v>46164</v>
      </c>
      <c r="X4117" s="91">
        <v>46168</v>
      </c>
      <c r="Y4117" s="96"/>
      <c r="Z4117" s="89"/>
      <c r="AA4117" s="95"/>
      <c r="AB4117" s="89"/>
      <c r="AC4117" s="109"/>
      <c r="AD4117" s="89"/>
      <c r="AE4117" s="89"/>
      <c r="AF4117" s="191"/>
      <c r="AG4117" s="194"/>
      <c r="AH4117" s="193"/>
      <c r="AI4117" s="97"/>
      <c r="AJ4117" s="97"/>
      <c r="AK4117" s="97"/>
      <c r="AL4117" s="45" t="s">
        <v>67</v>
      </c>
      <c r="AM4117" s="160" t="str">
        <f>MONTH(B4117)&amp;"/"&amp;YEAR(B4117)</f>
        <v>3/2026</v>
      </c>
      <c r="AN4117" s="45">
        <f>WEEKNUM(B4117)-WEEKNUM(EOMONTH(B4117,-1)+1)+1</f>
        <v>4</v>
      </c>
      <c r="AO4117" s="45" t="str">
        <f>MONTH(R4117)&amp;"/"&amp;YEAR(R4117)</f>
        <v>1/1900</v>
      </c>
      <c r="AP4117" s="45" t="e">
        <f>WEEKNUM(R4117)-WEEKNUM(EOMONTH(R4117,-1)+1)+1</f>
        <v>#NUM!</v>
      </c>
      <c r="AQ4117" s="45">
        <f>IF(AU4117="S",IF(Q4117="1. Aceitou o programa",R4117-B4117,0),0)</f>
        <v>0</v>
      </c>
      <c r="AR4117" s="45">
        <f>IF(AU4117="S",IF(AND(S4117&lt;&gt;"",R4117&lt;&gt;""),S4117-R4117,0),0)</f>
        <v>0</v>
      </c>
      <c r="AS4117" s="45">
        <f>IF(AU4117="S",IF(Q4117="1. Aceitou o programa",IF(OR(X4117="Não se Aplica",X4117=""),IF(OR(W4117="Não se Aplica",W4117=""),0,W4117-V4117),AVERAGE(X4117-W4117,W4117-V4117)),0),0)</f>
        <v>0</v>
      </c>
      <c r="AT4117" s="45">
        <f>IF(AU4117="S",IF(AND(Q4117="1. Aceitou o programa",AB4117="Realizada"),IFERROR(IF(AA4117="",0,AA4117-R4117),0),0),0)</f>
        <v>0</v>
      </c>
      <c r="AU4117" s="45" t="str">
        <f>_xlfn.XLOOKUP(U4117,'Lista Suspensa'!$AA$20:$AA$23,'Lista Suspensa'!$AB$20:$AB$23,"N/A")</f>
        <v>S</v>
      </c>
    </row>
    <row r="4118" spans="1:47" ht="12" customHeight="1" x14ac:dyDescent="0.3">
      <c r="A4118" s="87" t="s">
        <v>47</v>
      </c>
      <c r="B4118" s="88">
        <v>46104</v>
      </c>
      <c r="C4118" s="89" t="s">
        <v>48</v>
      </c>
      <c r="D4118" s="89" t="s">
        <v>49</v>
      </c>
      <c r="E4118" s="189">
        <v>76105268</v>
      </c>
      <c r="F4118" s="197" t="s">
        <v>10025</v>
      </c>
      <c r="G4118" s="90">
        <v>5281428799</v>
      </c>
      <c r="H4118" s="91">
        <v>29336</v>
      </c>
      <c r="I4118" s="89"/>
      <c r="J4118" s="89" t="s">
        <v>51</v>
      </c>
      <c r="K4118" s="89" t="s">
        <v>76</v>
      </c>
      <c r="L4118" s="89" t="s">
        <v>95</v>
      </c>
      <c r="M4118" s="89" t="s">
        <v>106</v>
      </c>
      <c r="N4118" s="89" t="s">
        <v>159</v>
      </c>
      <c r="O4118" s="92" t="s">
        <v>10026</v>
      </c>
      <c r="P4118" s="93" t="s">
        <v>57</v>
      </c>
      <c r="Q4118" s="110" t="s">
        <v>5322</v>
      </c>
      <c r="R4118" s="94"/>
      <c r="S4118" s="95">
        <v>46168</v>
      </c>
      <c r="T4118" s="95" t="s">
        <v>5203</v>
      </c>
      <c r="U4118" s="95" t="s">
        <v>1125</v>
      </c>
      <c r="V4118" s="91">
        <v>46157</v>
      </c>
      <c r="W4118" s="91">
        <v>46164</v>
      </c>
      <c r="X4118" s="91">
        <v>46168</v>
      </c>
      <c r="Y4118" s="96"/>
      <c r="Z4118" s="89"/>
      <c r="AA4118" s="95"/>
      <c r="AB4118" s="89"/>
      <c r="AC4118" s="109"/>
      <c r="AD4118" s="89"/>
      <c r="AE4118" s="89"/>
      <c r="AF4118" s="191"/>
      <c r="AG4118" s="194"/>
      <c r="AH4118" s="193"/>
      <c r="AI4118" s="97"/>
      <c r="AJ4118" s="97"/>
      <c r="AK4118" s="97"/>
      <c r="AL4118" s="45" t="s">
        <v>67</v>
      </c>
      <c r="AM4118" s="160" t="str">
        <f>MONTH(B4118)&amp;"/"&amp;YEAR(B4118)</f>
        <v>3/2026</v>
      </c>
      <c r="AN4118" s="45">
        <f>WEEKNUM(B4118)-WEEKNUM(EOMONTH(B4118,-1)+1)+1</f>
        <v>4</v>
      </c>
      <c r="AO4118" s="45" t="str">
        <f>MONTH(R4118)&amp;"/"&amp;YEAR(R4118)</f>
        <v>1/1900</v>
      </c>
      <c r="AP4118" s="45" t="e">
        <f>WEEKNUM(R4118)-WEEKNUM(EOMONTH(R4118,-1)+1)+1</f>
        <v>#NUM!</v>
      </c>
      <c r="AQ4118" s="45">
        <f>IF(AU4118="S",IF(Q4118="1. Aceitou o programa",R4118-B4118,0),0)</f>
        <v>0</v>
      </c>
      <c r="AR4118" s="45">
        <f>IF(AU4118="S",IF(AND(S4118&lt;&gt;"",R4118&lt;&gt;""),S4118-R4118,0),0)</f>
        <v>0</v>
      </c>
      <c r="AS4118" s="45">
        <f>IF(AU4118="S",IF(Q4118="1. Aceitou o programa",IF(OR(X4118="Não se Aplica",X4118=""),IF(OR(W4118="Não se Aplica",W4118=""),0,W4118-V4118),AVERAGE(X4118-W4118,W4118-V4118)),0),0)</f>
        <v>0</v>
      </c>
      <c r="AT4118" s="45">
        <f>IF(AU4118="S",IF(AND(Q4118="1. Aceitou o programa",AB4118="Realizada"),IFERROR(IF(AA4118="",0,AA4118-R4118),0),0),0)</f>
        <v>0</v>
      </c>
      <c r="AU4118" s="45" t="str">
        <f>_xlfn.XLOOKUP(U4118,'Lista Suspensa'!$AA$20:$AA$23,'Lista Suspensa'!$AB$20:$AB$23,"N/A")</f>
        <v>S</v>
      </c>
    </row>
    <row r="4119" spans="1:47" ht="12" customHeight="1" x14ac:dyDescent="0.3">
      <c r="A4119" s="87" t="s">
        <v>47</v>
      </c>
      <c r="B4119" s="88">
        <v>46104</v>
      </c>
      <c r="C4119" s="89" t="s">
        <v>48</v>
      </c>
      <c r="D4119" s="89" t="s">
        <v>49</v>
      </c>
      <c r="E4119" s="189">
        <v>79152046</v>
      </c>
      <c r="F4119" s="197" t="s">
        <v>10027</v>
      </c>
      <c r="G4119" s="90">
        <v>28448852842</v>
      </c>
      <c r="H4119" s="91">
        <v>28209</v>
      </c>
      <c r="I4119" s="89"/>
      <c r="J4119" s="89" t="s">
        <v>51</v>
      </c>
      <c r="K4119" s="89" t="s">
        <v>52</v>
      </c>
      <c r="L4119" s="89" t="s">
        <v>53</v>
      </c>
      <c r="M4119" s="89" t="s">
        <v>3294</v>
      </c>
      <c r="N4119" s="89" t="s">
        <v>137</v>
      </c>
      <c r="O4119" s="92" t="s">
        <v>10028</v>
      </c>
      <c r="P4119" s="93" t="s">
        <v>57</v>
      </c>
      <c r="Q4119" s="110" t="s">
        <v>5322</v>
      </c>
      <c r="R4119" s="94"/>
      <c r="S4119" s="95">
        <v>46168</v>
      </c>
      <c r="T4119" s="95" t="s">
        <v>5203</v>
      </c>
      <c r="U4119" s="95" t="s">
        <v>1125</v>
      </c>
      <c r="V4119" s="91">
        <v>46157</v>
      </c>
      <c r="W4119" s="91">
        <v>46164</v>
      </c>
      <c r="X4119" s="91">
        <v>46168</v>
      </c>
      <c r="Y4119" s="96"/>
      <c r="Z4119" s="89"/>
      <c r="AA4119" s="95"/>
      <c r="AB4119" s="89"/>
      <c r="AC4119" s="109"/>
      <c r="AD4119" s="89"/>
      <c r="AE4119" s="89"/>
      <c r="AF4119" s="191"/>
      <c r="AG4119" s="194"/>
      <c r="AH4119" s="193"/>
      <c r="AI4119" s="97"/>
      <c r="AJ4119" s="97"/>
      <c r="AK4119" s="97"/>
      <c r="AL4119" s="45" t="s">
        <v>67</v>
      </c>
      <c r="AM4119" s="160" t="str">
        <f>MONTH(B4119)&amp;"/"&amp;YEAR(B4119)</f>
        <v>3/2026</v>
      </c>
      <c r="AN4119" s="45">
        <f>WEEKNUM(B4119)-WEEKNUM(EOMONTH(B4119,-1)+1)+1</f>
        <v>4</v>
      </c>
      <c r="AO4119" s="45" t="str">
        <f>MONTH(R4119)&amp;"/"&amp;YEAR(R4119)</f>
        <v>1/1900</v>
      </c>
      <c r="AP4119" s="45" t="e">
        <f>WEEKNUM(R4119)-WEEKNUM(EOMONTH(R4119,-1)+1)+1</f>
        <v>#NUM!</v>
      </c>
      <c r="AQ4119" s="45">
        <f>IF(AU4119="S",IF(Q4119="1. Aceitou o programa",R4119-B4119,0),0)</f>
        <v>0</v>
      </c>
      <c r="AR4119" s="45">
        <f>IF(AU4119="S",IF(AND(S4119&lt;&gt;"",R4119&lt;&gt;""),S4119-R4119,0),0)</f>
        <v>0</v>
      </c>
      <c r="AS4119" s="45">
        <f>IF(AU4119="S",IF(Q4119="1. Aceitou o programa",IF(OR(X4119="Não se Aplica",X4119=""),IF(OR(W4119="Não se Aplica",W4119=""),0,W4119-V4119),AVERAGE(X4119-W4119,W4119-V4119)),0),0)</f>
        <v>0</v>
      </c>
      <c r="AT4119" s="45">
        <f>IF(AU4119="S",IF(AND(Q4119="1. Aceitou o programa",AB4119="Realizada"),IFERROR(IF(AA4119="",0,AA4119-R4119),0),0),0)</f>
        <v>0</v>
      </c>
      <c r="AU4119" s="45" t="str">
        <f>_xlfn.XLOOKUP(U4119,'Lista Suspensa'!$AA$20:$AA$23,'Lista Suspensa'!$AB$20:$AB$23,"N/A")</f>
        <v>S</v>
      </c>
    </row>
    <row r="4120" spans="1:47" ht="12" customHeight="1" x14ac:dyDescent="0.3">
      <c r="A4120" s="87" t="s">
        <v>47</v>
      </c>
      <c r="B4120" s="88">
        <v>46104</v>
      </c>
      <c r="C4120" s="89" t="s">
        <v>48</v>
      </c>
      <c r="D4120" s="89" t="s">
        <v>49</v>
      </c>
      <c r="E4120" s="189">
        <v>93902086</v>
      </c>
      <c r="F4120" s="197" t="s">
        <v>10029</v>
      </c>
      <c r="G4120" s="90">
        <v>12748576861</v>
      </c>
      <c r="H4120" s="91">
        <v>26077</v>
      </c>
      <c r="I4120" s="89"/>
      <c r="J4120" s="89" t="s">
        <v>84</v>
      </c>
      <c r="K4120" s="89" t="s">
        <v>52</v>
      </c>
      <c r="L4120" s="89" t="s">
        <v>85</v>
      </c>
      <c r="M4120" s="89" t="s">
        <v>234</v>
      </c>
      <c r="N4120" s="89" t="s">
        <v>137</v>
      </c>
      <c r="O4120" s="92" t="s">
        <v>10030</v>
      </c>
      <c r="P4120" s="93" t="s">
        <v>57</v>
      </c>
      <c r="Q4120" s="110" t="s">
        <v>58</v>
      </c>
      <c r="R4120" s="94">
        <v>46169</v>
      </c>
      <c r="S4120" s="95"/>
      <c r="T4120" s="95" t="s">
        <v>59</v>
      </c>
      <c r="U4120" s="95" t="s">
        <v>60</v>
      </c>
      <c r="V4120" s="91">
        <v>46157</v>
      </c>
      <c r="W4120" s="91">
        <v>46164</v>
      </c>
      <c r="X4120" s="91">
        <v>46168</v>
      </c>
      <c r="Y4120" s="96"/>
      <c r="Z4120" s="89" t="s">
        <v>62</v>
      </c>
      <c r="AA4120" s="95"/>
      <c r="AB4120" s="95" t="s">
        <v>2804</v>
      </c>
      <c r="AC4120" s="95" t="s">
        <v>2804</v>
      </c>
      <c r="AD4120" s="95" t="s">
        <v>2804</v>
      </c>
      <c r="AE4120" s="95" t="s">
        <v>2804</v>
      </c>
      <c r="AF4120" s="95" t="s">
        <v>2804</v>
      </c>
      <c r="AG4120" s="95" t="s">
        <v>2804</v>
      </c>
      <c r="AH4120" s="95" t="s">
        <v>2804</v>
      </c>
      <c r="AI4120" s="97"/>
      <c r="AJ4120" s="97" t="s">
        <v>65</v>
      </c>
      <c r="AK4120" s="97" t="s">
        <v>66</v>
      </c>
      <c r="AL4120" s="45" t="s">
        <v>67</v>
      </c>
      <c r="AM4120" s="160" t="str">
        <f>MONTH(B4120)&amp;"/"&amp;YEAR(B4120)</f>
        <v>3/2026</v>
      </c>
      <c r="AN4120" s="45">
        <f>WEEKNUM(B4120)-WEEKNUM(EOMONTH(B4120,-1)+1)+1</f>
        <v>4</v>
      </c>
      <c r="AO4120" s="45" t="str">
        <f>MONTH(R4120)&amp;"/"&amp;YEAR(R4120)</f>
        <v>5/2026</v>
      </c>
      <c r="AP4120" s="45">
        <f>WEEKNUM(R4120)-WEEKNUM(EOMONTH(R4120,-1)+1)+1</f>
        <v>5</v>
      </c>
      <c r="AQ4120" s="45">
        <f>IF(AU4120="S",IF(Q4120="1. Aceitou o programa",R4120-B4120,0),0)</f>
        <v>65</v>
      </c>
      <c r="AR4120" s="45">
        <f>IF(AU4120="S",IF(AND(S4120&lt;&gt;"",R4120&lt;&gt;""),S4120-R4120,0),0)</f>
        <v>0</v>
      </c>
      <c r="AS4120" s="45">
        <f>IF(AU4120="S",IF(Q4120="1. Aceitou o programa",IF(OR(X4120="Não se Aplica",X4120=""),IF(OR(W4120="Não se Aplica",W4120=""),0,W4120-V4120),AVERAGE(X4120-W4120,W4120-V4120)),0),0)</f>
        <v>5.5</v>
      </c>
      <c r="AT4120" s="45">
        <f>IF(AU4120="S",IF(AND(Q4120="1. Aceitou o programa",AB4120="Realizada"),IFERROR(IF(AA4120="",0,AA4120-R4120),0),0),0)</f>
        <v>0</v>
      </c>
      <c r="AU4120" s="45" t="str">
        <f>_xlfn.XLOOKUP(U4120,'Lista Suspensa'!$AA$20:$AA$23,'Lista Suspensa'!$AB$20:$AB$23,"N/A")</f>
        <v>S</v>
      </c>
    </row>
    <row r="4121" spans="1:47" ht="12" customHeight="1" x14ac:dyDescent="0.3">
      <c r="A4121" s="87" t="s">
        <v>47</v>
      </c>
      <c r="B4121" s="88">
        <v>46104</v>
      </c>
      <c r="C4121" s="89" t="s">
        <v>48</v>
      </c>
      <c r="D4121" s="89" t="s">
        <v>49</v>
      </c>
      <c r="E4121" s="189">
        <v>93762497</v>
      </c>
      <c r="F4121" s="197" t="s">
        <v>10031</v>
      </c>
      <c r="G4121" s="90">
        <v>60092235808</v>
      </c>
      <c r="H4121" s="91">
        <v>38475</v>
      </c>
      <c r="I4121" s="89"/>
      <c r="J4121" s="89" t="s">
        <v>84</v>
      </c>
      <c r="K4121" s="89" t="s">
        <v>52</v>
      </c>
      <c r="L4121" s="89" t="s">
        <v>85</v>
      </c>
      <c r="M4121" s="89" t="s">
        <v>10032</v>
      </c>
      <c r="N4121" s="89" t="s">
        <v>197</v>
      </c>
      <c r="O4121" s="92" t="s">
        <v>10033</v>
      </c>
      <c r="P4121" s="93" t="s">
        <v>57</v>
      </c>
      <c r="Q4121" s="110" t="s">
        <v>5322</v>
      </c>
      <c r="R4121" s="94"/>
      <c r="S4121" s="95">
        <v>46168</v>
      </c>
      <c r="T4121" s="95" t="s">
        <v>5203</v>
      </c>
      <c r="U4121" s="95" t="s">
        <v>1125</v>
      </c>
      <c r="V4121" s="91">
        <v>46157</v>
      </c>
      <c r="W4121" s="91">
        <v>46164</v>
      </c>
      <c r="X4121" s="91">
        <v>46168</v>
      </c>
      <c r="Y4121" s="96"/>
      <c r="Z4121" s="89"/>
      <c r="AA4121" s="95"/>
      <c r="AB4121" s="89"/>
      <c r="AC4121" s="109"/>
      <c r="AD4121" s="89"/>
      <c r="AE4121" s="89"/>
      <c r="AF4121" s="191"/>
      <c r="AG4121" s="194"/>
      <c r="AH4121" s="193"/>
      <c r="AI4121" s="97"/>
      <c r="AJ4121" s="97"/>
      <c r="AK4121" s="97"/>
      <c r="AL4121" s="45" t="s">
        <v>67</v>
      </c>
      <c r="AM4121" s="160" t="str">
        <f>MONTH(B4121)&amp;"/"&amp;YEAR(B4121)</f>
        <v>3/2026</v>
      </c>
      <c r="AN4121" s="45">
        <f>WEEKNUM(B4121)-WEEKNUM(EOMONTH(B4121,-1)+1)+1</f>
        <v>4</v>
      </c>
      <c r="AO4121" s="45" t="str">
        <f>MONTH(R4121)&amp;"/"&amp;YEAR(R4121)</f>
        <v>1/1900</v>
      </c>
      <c r="AP4121" s="45" t="e">
        <f>WEEKNUM(R4121)-WEEKNUM(EOMONTH(R4121,-1)+1)+1</f>
        <v>#NUM!</v>
      </c>
      <c r="AQ4121" s="45">
        <f>IF(AU4121="S",IF(Q4121="1. Aceitou o programa",R4121-B4121,0),0)</f>
        <v>0</v>
      </c>
      <c r="AR4121" s="45">
        <f>IF(AU4121="S",IF(AND(S4121&lt;&gt;"",R4121&lt;&gt;""),S4121-R4121,0),0)</f>
        <v>0</v>
      </c>
      <c r="AS4121" s="45">
        <f>IF(AU4121="S",IF(Q4121="1. Aceitou o programa",IF(OR(X4121="Não se Aplica",X4121=""),IF(OR(W4121="Não se Aplica",W4121=""),0,W4121-V4121),AVERAGE(X4121-W4121,W4121-V4121)),0),0)</f>
        <v>0</v>
      </c>
      <c r="AT4121" s="45">
        <f>IF(AU4121="S",IF(AND(Q4121="1. Aceitou o programa",AB4121="Realizada"),IFERROR(IF(AA4121="",0,AA4121-R4121),0),0),0)</f>
        <v>0</v>
      </c>
      <c r="AU4121" s="45" t="str">
        <f>_xlfn.XLOOKUP(U4121,'Lista Suspensa'!$AA$20:$AA$23,'Lista Suspensa'!$AB$20:$AB$23,"N/A")</f>
        <v>S</v>
      </c>
    </row>
    <row r="4122" spans="1:47" ht="12" customHeight="1" x14ac:dyDescent="0.3">
      <c r="A4122" s="87" t="s">
        <v>47</v>
      </c>
      <c r="B4122" s="88">
        <v>46104</v>
      </c>
      <c r="C4122" s="89" t="s">
        <v>48</v>
      </c>
      <c r="D4122" s="89" t="s">
        <v>49</v>
      </c>
      <c r="E4122" s="189">
        <v>89113994</v>
      </c>
      <c r="F4122" s="197" t="s">
        <v>10034</v>
      </c>
      <c r="G4122" s="90">
        <v>11898824851</v>
      </c>
      <c r="H4122" s="91">
        <v>20214</v>
      </c>
      <c r="I4122" s="89"/>
      <c r="J4122" s="89" t="s">
        <v>51</v>
      </c>
      <c r="K4122" s="89" t="s">
        <v>52</v>
      </c>
      <c r="L4122" s="89" t="s">
        <v>85</v>
      </c>
      <c r="M4122" s="89" t="s">
        <v>154</v>
      </c>
      <c r="N4122" s="89" t="s">
        <v>137</v>
      </c>
      <c r="O4122" s="92" t="s">
        <v>10035</v>
      </c>
      <c r="P4122" s="93" t="s">
        <v>57</v>
      </c>
      <c r="Q4122" s="110" t="s">
        <v>5322</v>
      </c>
      <c r="R4122" s="94"/>
      <c r="S4122" s="95">
        <v>46168</v>
      </c>
      <c r="T4122" s="95" t="s">
        <v>5203</v>
      </c>
      <c r="U4122" s="95" t="s">
        <v>1125</v>
      </c>
      <c r="V4122" s="91">
        <v>46157</v>
      </c>
      <c r="W4122" s="91">
        <v>46164</v>
      </c>
      <c r="X4122" s="91">
        <v>46168</v>
      </c>
      <c r="Y4122" s="96"/>
      <c r="Z4122" s="89"/>
      <c r="AA4122" s="95"/>
      <c r="AB4122" s="89"/>
      <c r="AC4122" s="109"/>
      <c r="AD4122" s="89"/>
      <c r="AE4122" s="89"/>
      <c r="AF4122" s="191"/>
      <c r="AG4122" s="194"/>
      <c r="AH4122" s="193"/>
      <c r="AI4122" s="97"/>
      <c r="AJ4122" s="97"/>
      <c r="AK4122" s="97"/>
      <c r="AL4122" s="45" t="s">
        <v>67</v>
      </c>
      <c r="AM4122" s="160" t="str">
        <f>MONTH(B4122)&amp;"/"&amp;YEAR(B4122)</f>
        <v>3/2026</v>
      </c>
      <c r="AN4122" s="45">
        <f>WEEKNUM(B4122)-WEEKNUM(EOMONTH(B4122,-1)+1)+1</f>
        <v>4</v>
      </c>
      <c r="AO4122" s="45" t="str">
        <f>MONTH(R4122)&amp;"/"&amp;YEAR(R4122)</f>
        <v>1/1900</v>
      </c>
      <c r="AP4122" s="45" t="e">
        <f>WEEKNUM(R4122)-WEEKNUM(EOMONTH(R4122,-1)+1)+1</f>
        <v>#NUM!</v>
      </c>
      <c r="AQ4122" s="45">
        <f>IF(AU4122="S",IF(Q4122="1. Aceitou o programa",R4122-B4122,0),0)</f>
        <v>0</v>
      </c>
      <c r="AR4122" s="45">
        <f>IF(AU4122="S",IF(AND(S4122&lt;&gt;"",R4122&lt;&gt;""),S4122-R4122,0),0)</f>
        <v>0</v>
      </c>
      <c r="AS4122" s="45">
        <f>IF(AU4122="S",IF(Q4122="1. Aceitou o programa",IF(OR(X4122="Não se Aplica",X4122=""),IF(OR(W4122="Não se Aplica",W4122=""),0,W4122-V4122),AVERAGE(X4122-W4122,W4122-V4122)),0),0)</f>
        <v>0</v>
      </c>
      <c r="AT4122" s="45">
        <f>IF(AU4122="S",IF(AND(Q4122="1. Aceitou o programa",AB4122="Realizada"),IFERROR(IF(AA4122="",0,AA4122-R4122),0),0),0)</f>
        <v>0</v>
      </c>
      <c r="AU4122" s="45" t="str">
        <f>_xlfn.XLOOKUP(U4122,'Lista Suspensa'!$AA$20:$AA$23,'Lista Suspensa'!$AB$20:$AB$23,"N/A")</f>
        <v>S</v>
      </c>
    </row>
    <row r="4123" spans="1:47" ht="12" customHeight="1" x14ac:dyDescent="0.3">
      <c r="A4123" s="87" t="s">
        <v>47</v>
      </c>
      <c r="B4123" s="88">
        <v>46104</v>
      </c>
      <c r="C4123" s="89" t="s">
        <v>48</v>
      </c>
      <c r="D4123" s="89" t="s">
        <v>49</v>
      </c>
      <c r="E4123" s="189">
        <v>78955389</v>
      </c>
      <c r="F4123" s="197" t="s">
        <v>10036</v>
      </c>
      <c r="G4123" s="90">
        <v>26246156878</v>
      </c>
      <c r="H4123" s="91">
        <v>27010</v>
      </c>
      <c r="I4123" s="89"/>
      <c r="J4123" s="89" t="s">
        <v>51</v>
      </c>
      <c r="K4123" s="89" t="s">
        <v>52</v>
      </c>
      <c r="L4123" s="89" t="s">
        <v>85</v>
      </c>
      <c r="M4123" s="89" t="s">
        <v>3306</v>
      </c>
      <c r="N4123" s="89" t="s">
        <v>197</v>
      </c>
      <c r="O4123" s="92" t="s">
        <v>10037</v>
      </c>
      <c r="P4123" s="93" t="s">
        <v>57</v>
      </c>
      <c r="Q4123" s="110" t="s">
        <v>5322</v>
      </c>
      <c r="R4123" s="94"/>
      <c r="S4123" s="95">
        <v>46168</v>
      </c>
      <c r="T4123" s="95" t="s">
        <v>5203</v>
      </c>
      <c r="U4123" s="95" t="s">
        <v>1125</v>
      </c>
      <c r="V4123" s="91">
        <v>46157</v>
      </c>
      <c r="W4123" s="91">
        <v>46164</v>
      </c>
      <c r="X4123" s="91">
        <v>46168</v>
      </c>
      <c r="Y4123" s="96"/>
      <c r="Z4123" s="89"/>
      <c r="AA4123" s="95"/>
      <c r="AB4123" s="89"/>
      <c r="AC4123" s="109"/>
      <c r="AD4123" s="89"/>
      <c r="AE4123" s="89"/>
      <c r="AF4123" s="191"/>
      <c r="AG4123" s="194"/>
      <c r="AH4123" s="193"/>
      <c r="AI4123" s="97"/>
      <c r="AJ4123" s="97"/>
      <c r="AK4123" s="97"/>
      <c r="AL4123" s="45" t="s">
        <v>67</v>
      </c>
      <c r="AM4123" s="160" t="str">
        <f>MONTH(B4123)&amp;"/"&amp;YEAR(B4123)</f>
        <v>3/2026</v>
      </c>
      <c r="AN4123" s="45">
        <f>WEEKNUM(B4123)-WEEKNUM(EOMONTH(B4123,-1)+1)+1</f>
        <v>4</v>
      </c>
      <c r="AO4123" s="45" t="str">
        <f>MONTH(R4123)&amp;"/"&amp;YEAR(R4123)</f>
        <v>1/1900</v>
      </c>
      <c r="AP4123" s="45" t="e">
        <f>WEEKNUM(R4123)-WEEKNUM(EOMONTH(R4123,-1)+1)+1</f>
        <v>#NUM!</v>
      </c>
      <c r="AQ4123" s="45">
        <f>IF(AU4123="S",IF(Q4123="1. Aceitou o programa",R4123-B4123,0),0)</f>
        <v>0</v>
      </c>
      <c r="AR4123" s="45">
        <f>IF(AU4123="S",IF(AND(S4123&lt;&gt;"",R4123&lt;&gt;""),S4123-R4123,0),0)</f>
        <v>0</v>
      </c>
      <c r="AS4123" s="45">
        <f>IF(AU4123="S",IF(Q4123="1. Aceitou o programa",IF(OR(X4123="Não se Aplica",X4123=""),IF(OR(W4123="Não se Aplica",W4123=""),0,W4123-V4123),AVERAGE(X4123-W4123,W4123-V4123)),0),0)</f>
        <v>0</v>
      </c>
      <c r="AT4123" s="45">
        <f>IF(AU4123="S",IF(AND(Q4123="1. Aceitou o programa",AB4123="Realizada"),IFERROR(IF(AA4123="",0,AA4123-R4123),0),0),0)</f>
        <v>0</v>
      </c>
      <c r="AU4123" s="45" t="str">
        <f>_xlfn.XLOOKUP(U4123,'Lista Suspensa'!$AA$20:$AA$23,'Lista Suspensa'!$AB$20:$AB$23,"N/A")</f>
        <v>S</v>
      </c>
    </row>
    <row r="4124" spans="1:47" ht="12" customHeight="1" x14ac:dyDescent="0.3">
      <c r="A4124" s="87" t="s">
        <v>47</v>
      </c>
      <c r="B4124" s="88">
        <v>46104</v>
      </c>
      <c r="C4124" s="89" t="s">
        <v>48</v>
      </c>
      <c r="D4124" s="89" t="s">
        <v>49</v>
      </c>
      <c r="E4124" s="189">
        <v>87003803</v>
      </c>
      <c r="F4124" s="197" t="s">
        <v>10038</v>
      </c>
      <c r="G4124" s="90">
        <v>4648878442</v>
      </c>
      <c r="H4124" s="91">
        <v>30333</v>
      </c>
      <c r="I4124" s="89"/>
      <c r="J4124" s="89" t="s">
        <v>84</v>
      </c>
      <c r="K4124" s="89" t="s">
        <v>52</v>
      </c>
      <c r="L4124" s="89" t="s">
        <v>53</v>
      </c>
      <c r="M4124" s="89" t="s">
        <v>10039</v>
      </c>
      <c r="N4124" s="89" t="s">
        <v>79</v>
      </c>
      <c r="O4124" s="92" t="s">
        <v>10040</v>
      </c>
      <c r="P4124" s="93" t="s">
        <v>57</v>
      </c>
      <c r="Q4124" s="110" t="s">
        <v>5322</v>
      </c>
      <c r="R4124" s="94"/>
      <c r="S4124" s="95">
        <v>46168</v>
      </c>
      <c r="T4124" s="95" t="s">
        <v>5203</v>
      </c>
      <c r="U4124" s="95" t="s">
        <v>1125</v>
      </c>
      <c r="V4124" s="91">
        <v>46157</v>
      </c>
      <c r="W4124" s="91">
        <v>46164</v>
      </c>
      <c r="X4124" s="91">
        <v>46168</v>
      </c>
      <c r="Y4124" s="96"/>
      <c r="Z4124" s="89"/>
      <c r="AA4124" s="95"/>
      <c r="AB4124" s="89"/>
      <c r="AC4124" s="109"/>
      <c r="AD4124" s="89"/>
      <c r="AE4124" s="89"/>
      <c r="AF4124" s="191"/>
      <c r="AG4124" s="194"/>
      <c r="AH4124" s="193"/>
      <c r="AI4124" s="97"/>
      <c r="AJ4124" s="97"/>
      <c r="AK4124" s="97"/>
      <c r="AL4124" s="45" t="s">
        <v>67</v>
      </c>
      <c r="AM4124" s="160" t="str">
        <f>MONTH(B4124)&amp;"/"&amp;YEAR(B4124)</f>
        <v>3/2026</v>
      </c>
      <c r="AN4124" s="45">
        <f>WEEKNUM(B4124)-WEEKNUM(EOMONTH(B4124,-1)+1)+1</f>
        <v>4</v>
      </c>
      <c r="AO4124" s="45" t="str">
        <f>MONTH(R4124)&amp;"/"&amp;YEAR(R4124)</f>
        <v>1/1900</v>
      </c>
      <c r="AP4124" s="45" t="e">
        <f>WEEKNUM(R4124)-WEEKNUM(EOMONTH(R4124,-1)+1)+1</f>
        <v>#NUM!</v>
      </c>
      <c r="AQ4124" s="45">
        <f>IF(AU4124="S",IF(Q4124="1. Aceitou o programa",R4124-B4124,0),0)</f>
        <v>0</v>
      </c>
      <c r="AR4124" s="45">
        <f>IF(AU4124="S",IF(AND(S4124&lt;&gt;"",R4124&lt;&gt;""),S4124-R4124,0),0)</f>
        <v>0</v>
      </c>
      <c r="AS4124" s="45">
        <f>IF(AU4124="S",IF(Q4124="1. Aceitou o programa",IF(OR(X4124="Não se Aplica",X4124=""),IF(OR(W4124="Não se Aplica",W4124=""),0,W4124-V4124),AVERAGE(X4124-W4124,W4124-V4124)),0),0)</f>
        <v>0</v>
      </c>
      <c r="AT4124" s="45">
        <f>IF(AU4124="S",IF(AND(Q4124="1. Aceitou o programa",AB4124="Realizada"),IFERROR(IF(AA4124="",0,AA4124-R4124),0),0),0)</f>
        <v>0</v>
      </c>
      <c r="AU4124" s="45" t="str">
        <f>_xlfn.XLOOKUP(U4124,'Lista Suspensa'!$AA$20:$AA$23,'Lista Suspensa'!$AB$20:$AB$23,"N/A")</f>
        <v>S</v>
      </c>
    </row>
    <row r="4125" spans="1:47" ht="12" customHeight="1" x14ac:dyDescent="0.3">
      <c r="A4125" s="87" t="s">
        <v>47</v>
      </c>
      <c r="B4125" s="88">
        <v>46104</v>
      </c>
      <c r="C4125" s="89" t="s">
        <v>48</v>
      </c>
      <c r="D4125" s="89" t="s">
        <v>49</v>
      </c>
      <c r="E4125" s="189">
        <v>89595427</v>
      </c>
      <c r="F4125" s="197" t="s">
        <v>10041</v>
      </c>
      <c r="G4125" s="90">
        <v>35874126856</v>
      </c>
      <c r="H4125" s="91">
        <v>32239</v>
      </c>
      <c r="I4125" s="89"/>
      <c r="J4125" s="89" t="s">
        <v>51</v>
      </c>
      <c r="K4125" s="89" t="s">
        <v>52</v>
      </c>
      <c r="L4125" s="89" t="s">
        <v>85</v>
      </c>
      <c r="M4125" s="89" t="s">
        <v>4013</v>
      </c>
      <c r="N4125" s="89" t="s">
        <v>4188</v>
      </c>
      <c r="O4125" s="92" t="s">
        <v>10042</v>
      </c>
      <c r="P4125" s="93" t="s">
        <v>57</v>
      </c>
      <c r="Q4125" s="110" t="s">
        <v>5322</v>
      </c>
      <c r="R4125" s="94"/>
      <c r="S4125" s="95">
        <v>46168</v>
      </c>
      <c r="T4125" s="95" t="s">
        <v>5203</v>
      </c>
      <c r="U4125" s="95" t="s">
        <v>1125</v>
      </c>
      <c r="V4125" s="91">
        <v>46157</v>
      </c>
      <c r="W4125" s="91">
        <v>46164</v>
      </c>
      <c r="X4125" s="91">
        <v>46168</v>
      </c>
      <c r="Y4125" s="96"/>
      <c r="Z4125" s="89"/>
      <c r="AA4125" s="95"/>
      <c r="AB4125" s="89"/>
      <c r="AC4125" s="109"/>
      <c r="AD4125" s="89"/>
      <c r="AE4125" s="89"/>
      <c r="AF4125" s="191"/>
      <c r="AG4125" s="194"/>
      <c r="AH4125" s="193"/>
      <c r="AI4125" s="97"/>
      <c r="AJ4125" s="97"/>
      <c r="AK4125" s="97"/>
      <c r="AL4125" s="45" t="s">
        <v>67</v>
      </c>
      <c r="AM4125" s="160" t="str">
        <f>MONTH(B4125)&amp;"/"&amp;YEAR(B4125)</f>
        <v>3/2026</v>
      </c>
      <c r="AN4125" s="45">
        <f>WEEKNUM(B4125)-WEEKNUM(EOMONTH(B4125,-1)+1)+1</f>
        <v>4</v>
      </c>
      <c r="AO4125" s="45" t="str">
        <f>MONTH(R4125)&amp;"/"&amp;YEAR(R4125)</f>
        <v>1/1900</v>
      </c>
      <c r="AP4125" s="45" t="e">
        <f>WEEKNUM(R4125)-WEEKNUM(EOMONTH(R4125,-1)+1)+1</f>
        <v>#NUM!</v>
      </c>
      <c r="AQ4125" s="45">
        <f>IF(AU4125="S",IF(Q4125="1. Aceitou o programa",R4125-B4125,0),0)</f>
        <v>0</v>
      </c>
      <c r="AR4125" s="45">
        <f>IF(AU4125="S",IF(AND(S4125&lt;&gt;"",R4125&lt;&gt;""),S4125-R4125,0),0)</f>
        <v>0</v>
      </c>
      <c r="AS4125" s="45">
        <f>IF(AU4125="S",IF(Q4125="1. Aceitou o programa",IF(OR(X4125="Não se Aplica",X4125=""),IF(OR(W4125="Não se Aplica",W4125=""),0,W4125-V4125),AVERAGE(X4125-W4125,W4125-V4125)),0),0)</f>
        <v>0</v>
      </c>
      <c r="AT4125" s="45">
        <f>IF(AU4125="S",IF(AND(Q4125="1. Aceitou o programa",AB4125="Realizada"),IFERROR(IF(AA4125="",0,AA4125-R4125),0),0),0)</f>
        <v>0</v>
      </c>
      <c r="AU4125" s="45" t="str">
        <f>_xlfn.XLOOKUP(U4125,'Lista Suspensa'!$AA$20:$AA$23,'Lista Suspensa'!$AB$20:$AB$23,"N/A")</f>
        <v>S</v>
      </c>
    </row>
    <row r="4126" spans="1:47" ht="12" customHeight="1" x14ac:dyDescent="0.3">
      <c r="A4126" s="87" t="s">
        <v>47</v>
      </c>
      <c r="B4126" s="88">
        <v>46104</v>
      </c>
      <c r="C4126" s="89" t="s">
        <v>48</v>
      </c>
      <c r="D4126" s="89" t="s">
        <v>49</v>
      </c>
      <c r="E4126" s="189">
        <v>93440342</v>
      </c>
      <c r="F4126" s="197" t="s">
        <v>10043</v>
      </c>
      <c r="G4126" s="90">
        <v>22087644802</v>
      </c>
      <c r="H4126" s="91">
        <v>28907</v>
      </c>
      <c r="I4126" s="89"/>
      <c r="J4126" s="89" t="s">
        <v>84</v>
      </c>
      <c r="K4126" s="89" t="s">
        <v>52</v>
      </c>
      <c r="L4126" s="89" t="s">
        <v>85</v>
      </c>
      <c r="M4126" s="89" t="s">
        <v>10044</v>
      </c>
      <c r="N4126" s="89" t="s">
        <v>159</v>
      </c>
      <c r="O4126" s="92" t="s">
        <v>10045</v>
      </c>
      <c r="P4126" s="93" t="s">
        <v>57</v>
      </c>
      <c r="Q4126" s="110" t="s">
        <v>5322</v>
      </c>
      <c r="R4126" s="94"/>
      <c r="S4126" s="95">
        <v>46168</v>
      </c>
      <c r="T4126" s="95" t="s">
        <v>5203</v>
      </c>
      <c r="U4126" s="95" t="s">
        <v>1125</v>
      </c>
      <c r="V4126" s="91">
        <v>46157</v>
      </c>
      <c r="W4126" s="91">
        <v>46164</v>
      </c>
      <c r="X4126" s="91">
        <v>46168</v>
      </c>
      <c r="Y4126" s="96"/>
      <c r="Z4126" s="89"/>
      <c r="AA4126" s="95"/>
      <c r="AB4126" s="89"/>
      <c r="AC4126" s="109"/>
      <c r="AD4126" s="89"/>
      <c r="AE4126" s="89"/>
      <c r="AF4126" s="191"/>
      <c r="AG4126" s="194"/>
      <c r="AH4126" s="193"/>
      <c r="AI4126" s="97"/>
      <c r="AJ4126" s="97"/>
      <c r="AK4126" s="97"/>
      <c r="AL4126" s="45" t="s">
        <v>67</v>
      </c>
      <c r="AM4126" s="160" t="str">
        <f>MONTH(B4126)&amp;"/"&amp;YEAR(B4126)</f>
        <v>3/2026</v>
      </c>
      <c r="AN4126" s="45">
        <f>WEEKNUM(B4126)-WEEKNUM(EOMONTH(B4126,-1)+1)+1</f>
        <v>4</v>
      </c>
      <c r="AO4126" s="45" t="str">
        <f>MONTH(R4126)&amp;"/"&amp;YEAR(R4126)</f>
        <v>1/1900</v>
      </c>
      <c r="AP4126" s="45" t="e">
        <f>WEEKNUM(R4126)-WEEKNUM(EOMONTH(R4126,-1)+1)+1</f>
        <v>#NUM!</v>
      </c>
      <c r="AQ4126" s="45">
        <f>IF(AU4126="S",IF(Q4126="1. Aceitou o programa",R4126-B4126,0),0)</f>
        <v>0</v>
      </c>
      <c r="AR4126" s="45">
        <f>IF(AU4126="S",IF(AND(S4126&lt;&gt;"",R4126&lt;&gt;""),S4126-R4126,0),0)</f>
        <v>0</v>
      </c>
      <c r="AS4126" s="45">
        <f>IF(AU4126="S",IF(Q4126="1. Aceitou o programa",IF(OR(X4126="Não se Aplica",X4126=""),IF(OR(W4126="Não se Aplica",W4126=""),0,W4126-V4126),AVERAGE(X4126-W4126,W4126-V4126)),0),0)</f>
        <v>0</v>
      </c>
      <c r="AT4126" s="45">
        <f>IF(AU4126="S",IF(AND(Q4126="1. Aceitou o programa",AB4126="Realizada"),IFERROR(IF(AA4126="",0,AA4126-R4126),0),0),0)</f>
        <v>0</v>
      </c>
      <c r="AU4126" s="45" t="str">
        <f>_xlfn.XLOOKUP(U4126,'Lista Suspensa'!$AA$20:$AA$23,'Lista Suspensa'!$AB$20:$AB$23,"N/A")</f>
        <v>S</v>
      </c>
    </row>
    <row r="4127" spans="1:47" ht="12" customHeight="1" x14ac:dyDescent="0.3">
      <c r="A4127" s="87" t="s">
        <v>47</v>
      </c>
      <c r="B4127" s="88">
        <v>46104</v>
      </c>
      <c r="C4127" s="89" t="s">
        <v>48</v>
      </c>
      <c r="D4127" s="89" t="s">
        <v>49</v>
      </c>
      <c r="E4127" s="189">
        <v>89077695</v>
      </c>
      <c r="F4127" s="197" t="s">
        <v>10046</v>
      </c>
      <c r="G4127" s="90">
        <v>20176352783</v>
      </c>
      <c r="H4127" s="91">
        <v>38562</v>
      </c>
      <c r="I4127" s="89"/>
      <c r="J4127" s="89" t="s">
        <v>51</v>
      </c>
      <c r="K4127" s="89" t="s">
        <v>76</v>
      </c>
      <c r="L4127" s="89" t="s">
        <v>95</v>
      </c>
      <c r="M4127" s="89" t="s">
        <v>937</v>
      </c>
      <c r="N4127" s="89" t="s">
        <v>291</v>
      </c>
      <c r="O4127" s="92" t="s">
        <v>10047</v>
      </c>
      <c r="P4127" s="93" t="s">
        <v>57</v>
      </c>
      <c r="Q4127" s="110" t="s">
        <v>5322</v>
      </c>
      <c r="R4127" s="94"/>
      <c r="S4127" s="95">
        <v>46168</v>
      </c>
      <c r="T4127" s="95" t="s">
        <v>5203</v>
      </c>
      <c r="U4127" s="95" t="s">
        <v>1125</v>
      </c>
      <c r="V4127" s="91">
        <v>46157</v>
      </c>
      <c r="W4127" s="91">
        <v>46164</v>
      </c>
      <c r="X4127" s="91">
        <v>46168</v>
      </c>
      <c r="Y4127" s="96"/>
      <c r="Z4127" s="89"/>
      <c r="AA4127" s="95"/>
      <c r="AB4127" s="89"/>
      <c r="AC4127" s="109"/>
      <c r="AD4127" s="89"/>
      <c r="AE4127" s="89"/>
      <c r="AF4127" s="191"/>
      <c r="AG4127" s="194"/>
      <c r="AH4127" s="193"/>
      <c r="AI4127" s="97"/>
      <c r="AJ4127" s="97"/>
      <c r="AK4127" s="97"/>
      <c r="AL4127" s="45" t="s">
        <v>67</v>
      </c>
      <c r="AM4127" s="160" t="str">
        <f>MONTH(B4127)&amp;"/"&amp;YEAR(B4127)</f>
        <v>3/2026</v>
      </c>
      <c r="AN4127" s="45">
        <f>WEEKNUM(B4127)-WEEKNUM(EOMONTH(B4127,-1)+1)+1</f>
        <v>4</v>
      </c>
      <c r="AO4127" s="45" t="str">
        <f>MONTH(R4127)&amp;"/"&amp;YEAR(R4127)</f>
        <v>1/1900</v>
      </c>
      <c r="AP4127" s="45" t="e">
        <f>WEEKNUM(R4127)-WEEKNUM(EOMONTH(R4127,-1)+1)+1</f>
        <v>#NUM!</v>
      </c>
      <c r="AQ4127" s="45">
        <f>IF(AU4127="S",IF(Q4127="1. Aceitou o programa",R4127-B4127,0),0)</f>
        <v>0</v>
      </c>
      <c r="AR4127" s="45">
        <f>IF(AU4127="S",IF(AND(S4127&lt;&gt;"",R4127&lt;&gt;""),S4127-R4127,0),0)</f>
        <v>0</v>
      </c>
      <c r="AS4127" s="45">
        <f>IF(AU4127="S",IF(Q4127="1. Aceitou o programa",IF(OR(X4127="Não se Aplica",X4127=""),IF(OR(W4127="Não se Aplica",W4127=""),0,W4127-V4127),AVERAGE(X4127-W4127,W4127-V4127)),0),0)</f>
        <v>0</v>
      </c>
      <c r="AT4127" s="45">
        <f>IF(AU4127="S",IF(AND(Q4127="1. Aceitou o programa",AB4127="Realizada"),IFERROR(IF(AA4127="",0,AA4127-R4127),0),0),0)</f>
        <v>0</v>
      </c>
      <c r="AU4127" s="45" t="str">
        <f>_xlfn.XLOOKUP(U4127,'Lista Suspensa'!$AA$20:$AA$23,'Lista Suspensa'!$AB$20:$AB$23,"N/A")</f>
        <v>S</v>
      </c>
    </row>
    <row r="4128" spans="1:47" ht="12" customHeight="1" x14ac:dyDescent="0.3">
      <c r="A4128" s="87" t="s">
        <v>47</v>
      </c>
      <c r="B4128" s="88">
        <v>46104</v>
      </c>
      <c r="C4128" s="89" t="s">
        <v>48</v>
      </c>
      <c r="D4128" s="89" t="s">
        <v>49</v>
      </c>
      <c r="E4128" s="189">
        <v>72481125</v>
      </c>
      <c r="F4128" s="197" t="s">
        <v>10048</v>
      </c>
      <c r="G4128" s="90">
        <v>3632810702</v>
      </c>
      <c r="H4128" s="91">
        <v>27051</v>
      </c>
      <c r="I4128" s="89"/>
      <c r="J4128" s="89" t="s">
        <v>84</v>
      </c>
      <c r="K4128" s="89" t="s">
        <v>76</v>
      </c>
      <c r="L4128" s="89" t="s">
        <v>338</v>
      </c>
      <c r="M4128" s="89" t="s">
        <v>4281</v>
      </c>
      <c r="N4128" s="89" t="s">
        <v>159</v>
      </c>
      <c r="O4128" s="92" t="s">
        <v>10049</v>
      </c>
      <c r="P4128" s="93" t="s">
        <v>57</v>
      </c>
      <c r="Q4128" s="110" t="s">
        <v>5322</v>
      </c>
      <c r="R4128" s="94"/>
      <c r="S4128" s="95">
        <v>46168</v>
      </c>
      <c r="T4128" s="95" t="s">
        <v>5203</v>
      </c>
      <c r="U4128" s="95" t="s">
        <v>1125</v>
      </c>
      <c r="V4128" s="91">
        <v>46157</v>
      </c>
      <c r="W4128" s="91">
        <v>46164</v>
      </c>
      <c r="X4128" s="91">
        <v>46168</v>
      </c>
      <c r="Y4128" s="96"/>
      <c r="Z4128" s="89"/>
      <c r="AA4128" s="95"/>
      <c r="AB4128" s="89"/>
      <c r="AC4128" s="109"/>
      <c r="AD4128" s="89"/>
      <c r="AE4128" s="89"/>
      <c r="AF4128" s="191"/>
      <c r="AG4128" s="194"/>
      <c r="AH4128" s="193"/>
      <c r="AI4128" s="97"/>
      <c r="AJ4128" s="97"/>
      <c r="AK4128" s="97"/>
      <c r="AL4128" s="45" t="s">
        <v>67</v>
      </c>
      <c r="AM4128" s="160" t="str">
        <f>MONTH(B4128)&amp;"/"&amp;YEAR(B4128)</f>
        <v>3/2026</v>
      </c>
      <c r="AN4128" s="45">
        <f>WEEKNUM(B4128)-WEEKNUM(EOMONTH(B4128,-1)+1)+1</f>
        <v>4</v>
      </c>
      <c r="AO4128" s="45" t="str">
        <f>MONTH(R4128)&amp;"/"&amp;YEAR(R4128)</f>
        <v>1/1900</v>
      </c>
      <c r="AP4128" s="45" t="e">
        <f>WEEKNUM(R4128)-WEEKNUM(EOMONTH(R4128,-1)+1)+1</f>
        <v>#NUM!</v>
      </c>
      <c r="AQ4128" s="45">
        <f>IF(AU4128="S",IF(Q4128="1. Aceitou o programa",R4128-B4128,0),0)</f>
        <v>0</v>
      </c>
      <c r="AR4128" s="45">
        <f>IF(AU4128="S",IF(AND(S4128&lt;&gt;"",R4128&lt;&gt;""),S4128-R4128,0),0)</f>
        <v>0</v>
      </c>
      <c r="AS4128" s="45">
        <f>IF(AU4128="S",IF(Q4128="1. Aceitou o programa",IF(OR(X4128="Não se Aplica",X4128=""),IF(OR(W4128="Não se Aplica",W4128=""),0,W4128-V4128),AVERAGE(X4128-W4128,W4128-V4128)),0),0)</f>
        <v>0</v>
      </c>
      <c r="AT4128" s="45">
        <f>IF(AU4128="S",IF(AND(Q4128="1. Aceitou o programa",AB4128="Realizada"),IFERROR(IF(AA4128="",0,AA4128-R4128),0),0),0)</f>
        <v>0</v>
      </c>
      <c r="AU4128" s="45" t="str">
        <f>_xlfn.XLOOKUP(U4128,'Lista Suspensa'!$AA$20:$AA$23,'Lista Suspensa'!$AB$20:$AB$23,"N/A")</f>
        <v>S</v>
      </c>
    </row>
    <row r="4129" spans="1:47" ht="12" customHeight="1" x14ac:dyDescent="0.3">
      <c r="A4129" s="87" t="s">
        <v>47</v>
      </c>
      <c r="B4129" s="88">
        <v>46104</v>
      </c>
      <c r="C4129" s="89" t="s">
        <v>48</v>
      </c>
      <c r="D4129" s="89" t="s">
        <v>49</v>
      </c>
      <c r="E4129" s="189">
        <v>93529600</v>
      </c>
      <c r="F4129" s="197" t="s">
        <v>10050</v>
      </c>
      <c r="G4129" s="90">
        <v>81259794091</v>
      </c>
      <c r="H4129" s="91">
        <v>30840</v>
      </c>
      <c r="I4129" s="89"/>
      <c r="J4129" s="89" t="s">
        <v>51</v>
      </c>
      <c r="K4129" s="89" t="s">
        <v>52</v>
      </c>
      <c r="L4129" s="89" t="s">
        <v>85</v>
      </c>
      <c r="M4129" s="89" t="s">
        <v>2957</v>
      </c>
      <c r="N4129" s="89" t="s">
        <v>877</v>
      </c>
      <c r="O4129" s="92" t="s">
        <v>10051</v>
      </c>
      <c r="P4129" s="93" t="s">
        <v>57</v>
      </c>
      <c r="Q4129" s="110" t="s">
        <v>5322</v>
      </c>
      <c r="R4129" s="94"/>
      <c r="S4129" s="95">
        <v>46168</v>
      </c>
      <c r="T4129" s="95" t="s">
        <v>5203</v>
      </c>
      <c r="U4129" s="95" t="s">
        <v>1125</v>
      </c>
      <c r="V4129" s="91">
        <v>46157</v>
      </c>
      <c r="W4129" s="91">
        <v>46164</v>
      </c>
      <c r="X4129" s="91">
        <v>46168</v>
      </c>
      <c r="Y4129" s="96"/>
      <c r="Z4129" s="89"/>
      <c r="AA4129" s="95"/>
      <c r="AB4129" s="89"/>
      <c r="AC4129" s="109"/>
      <c r="AD4129" s="89"/>
      <c r="AE4129" s="89"/>
      <c r="AF4129" s="191"/>
      <c r="AG4129" s="194"/>
      <c r="AH4129" s="193"/>
      <c r="AI4129" s="97"/>
      <c r="AJ4129" s="97"/>
      <c r="AK4129" s="97"/>
      <c r="AL4129" s="45" t="s">
        <v>67</v>
      </c>
      <c r="AM4129" s="160" t="str">
        <f>MONTH(B4129)&amp;"/"&amp;YEAR(B4129)</f>
        <v>3/2026</v>
      </c>
      <c r="AN4129" s="45">
        <f>WEEKNUM(B4129)-WEEKNUM(EOMONTH(B4129,-1)+1)+1</f>
        <v>4</v>
      </c>
      <c r="AO4129" s="45" t="str">
        <f>MONTH(R4129)&amp;"/"&amp;YEAR(R4129)</f>
        <v>1/1900</v>
      </c>
      <c r="AP4129" s="45" t="e">
        <f>WEEKNUM(R4129)-WEEKNUM(EOMONTH(R4129,-1)+1)+1</f>
        <v>#NUM!</v>
      </c>
      <c r="AQ4129" s="45">
        <f>IF(AU4129="S",IF(Q4129="1. Aceitou o programa",R4129-B4129,0),0)</f>
        <v>0</v>
      </c>
      <c r="AR4129" s="45">
        <f>IF(AU4129="S",IF(AND(S4129&lt;&gt;"",R4129&lt;&gt;""),S4129-R4129,0),0)</f>
        <v>0</v>
      </c>
      <c r="AS4129" s="45">
        <f>IF(AU4129="S",IF(Q4129="1. Aceitou o programa",IF(OR(X4129="Não se Aplica",X4129=""),IF(OR(W4129="Não se Aplica",W4129=""),0,W4129-V4129),AVERAGE(X4129-W4129,W4129-V4129)),0),0)</f>
        <v>0</v>
      </c>
      <c r="AT4129" s="45">
        <f>IF(AU4129="S",IF(AND(Q4129="1. Aceitou o programa",AB4129="Realizada"),IFERROR(IF(AA4129="",0,AA4129-R4129),0),0),0)</f>
        <v>0</v>
      </c>
      <c r="AU4129" s="45" t="str">
        <f>_xlfn.XLOOKUP(U4129,'Lista Suspensa'!$AA$20:$AA$23,'Lista Suspensa'!$AB$20:$AB$23,"N/A")</f>
        <v>S</v>
      </c>
    </row>
    <row r="4130" spans="1:47" ht="12" customHeight="1" x14ac:dyDescent="0.3">
      <c r="A4130" s="87" t="s">
        <v>47</v>
      </c>
      <c r="B4130" s="88">
        <v>46104</v>
      </c>
      <c r="C4130" s="89" t="s">
        <v>48</v>
      </c>
      <c r="D4130" s="89" t="s">
        <v>49</v>
      </c>
      <c r="E4130" s="189">
        <v>81306286</v>
      </c>
      <c r="F4130" s="197" t="s">
        <v>10052</v>
      </c>
      <c r="G4130" s="90">
        <v>26474608846</v>
      </c>
      <c r="H4130" s="91">
        <v>27801</v>
      </c>
      <c r="I4130" s="89"/>
      <c r="J4130" s="89" t="s">
        <v>51</v>
      </c>
      <c r="K4130" s="89" t="s">
        <v>52</v>
      </c>
      <c r="L4130" s="89" t="s">
        <v>85</v>
      </c>
      <c r="M4130" s="89" t="s">
        <v>141</v>
      </c>
      <c r="N4130" s="89" t="s">
        <v>229</v>
      </c>
      <c r="O4130" s="92" t="s">
        <v>10053</v>
      </c>
      <c r="P4130" s="93" t="s">
        <v>57</v>
      </c>
      <c r="Q4130" s="110" t="s">
        <v>5322</v>
      </c>
      <c r="R4130" s="94"/>
      <c r="S4130" s="95">
        <v>46168</v>
      </c>
      <c r="T4130" s="95" t="s">
        <v>5203</v>
      </c>
      <c r="U4130" s="95" t="s">
        <v>1125</v>
      </c>
      <c r="V4130" s="91">
        <v>46157</v>
      </c>
      <c r="W4130" s="91">
        <v>46164</v>
      </c>
      <c r="X4130" s="91">
        <v>46168</v>
      </c>
      <c r="Y4130" s="96"/>
      <c r="Z4130" s="89"/>
      <c r="AA4130" s="95"/>
      <c r="AB4130" s="89"/>
      <c r="AC4130" s="109"/>
      <c r="AD4130" s="89"/>
      <c r="AE4130" s="89"/>
      <c r="AF4130" s="191"/>
      <c r="AG4130" s="194"/>
      <c r="AH4130" s="193"/>
      <c r="AI4130" s="97"/>
      <c r="AJ4130" s="97"/>
      <c r="AK4130" s="97"/>
      <c r="AL4130" s="45" t="s">
        <v>67</v>
      </c>
      <c r="AM4130" s="160" t="str">
        <f>MONTH(B4130)&amp;"/"&amp;YEAR(B4130)</f>
        <v>3/2026</v>
      </c>
      <c r="AN4130" s="45">
        <f>WEEKNUM(B4130)-WEEKNUM(EOMONTH(B4130,-1)+1)+1</f>
        <v>4</v>
      </c>
      <c r="AO4130" s="45" t="str">
        <f>MONTH(R4130)&amp;"/"&amp;YEAR(R4130)</f>
        <v>1/1900</v>
      </c>
      <c r="AP4130" s="45" t="e">
        <f>WEEKNUM(R4130)-WEEKNUM(EOMONTH(R4130,-1)+1)+1</f>
        <v>#NUM!</v>
      </c>
      <c r="AQ4130" s="45">
        <f>IF(AU4130="S",IF(Q4130="1. Aceitou o programa",R4130-B4130,0),0)</f>
        <v>0</v>
      </c>
      <c r="AR4130" s="45">
        <f>IF(AU4130="S",IF(AND(S4130&lt;&gt;"",R4130&lt;&gt;""),S4130-R4130,0),0)</f>
        <v>0</v>
      </c>
      <c r="AS4130" s="45">
        <f>IF(AU4130="S",IF(Q4130="1. Aceitou o programa",IF(OR(X4130="Não se Aplica",X4130=""),IF(OR(W4130="Não se Aplica",W4130=""),0,W4130-V4130),AVERAGE(X4130-W4130,W4130-V4130)),0),0)</f>
        <v>0</v>
      </c>
      <c r="AT4130" s="45">
        <f>IF(AU4130="S",IF(AND(Q4130="1. Aceitou o programa",AB4130="Realizada"),IFERROR(IF(AA4130="",0,AA4130-R4130),0),0),0)</f>
        <v>0</v>
      </c>
      <c r="AU4130" s="45" t="str">
        <f>_xlfn.XLOOKUP(U4130,'Lista Suspensa'!$AA$20:$AA$23,'Lista Suspensa'!$AB$20:$AB$23,"N/A")</f>
        <v>S</v>
      </c>
    </row>
    <row r="4131" spans="1:47" ht="12" customHeight="1" x14ac:dyDescent="0.3">
      <c r="A4131" s="87" t="s">
        <v>47</v>
      </c>
      <c r="B4131" s="88">
        <v>46104</v>
      </c>
      <c r="C4131" s="89" t="s">
        <v>48</v>
      </c>
      <c r="D4131" s="89" t="s">
        <v>49</v>
      </c>
      <c r="E4131" s="189">
        <v>82576714</v>
      </c>
      <c r="F4131" s="197" t="s">
        <v>10054</v>
      </c>
      <c r="G4131" s="90">
        <v>2232939707</v>
      </c>
      <c r="H4131" s="91">
        <v>26726</v>
      </c>
      <c r="I4131" s="89"/>
      <c r="J4131" s="89" t="s">
        <v>51</v>
      </c>
      <c r="K4131" s="89" t="s">
        <v>52</v>
      </c>
      <c r="L4131" s="89" t="s">
        <v>85</v>
      </c>
      <c r="M4131" s="89" t="s">
        <v>513</v>
      </c>
      <c r="N4131" s="89" t="s">
        <v>137</v>
      </c>
      <c r="O4131" s="92" t="s">
        <v>10055</v>
      </c>
      <c r="P4131" s="93" t="s">
        <v>57</v>
      </c>
      <c r="Q4131" s="110" t="s">
        <v>5322</v>
      </c>
      <c r="R4131" s="94"/>
      <c r="S4131" s="95">
        <v>46168</v>
      </c>
      <c r="T4131" s="95" t="s">
        <v>5203</v>
      </c>
      <c r="U4131" s="95" t="s">
        <v>1125</v>
      </c>
      <c r="V4131" s="91">
        <v>46157</v>
      </c>
      <c r="W4131" s="91">
        <v>46164</v>
      </c>
      <c r="X4131" s="91">
        <v>46168</v>
      </c>
      <c r="Y4131" s="96"/>
      <c r="Z4131" s="89"/>
      <c r="AA4131" s="95"/>
      <c r="AB4131" s="89"/>
      <c r="AC4131" s="109"/>
      <c r="AD4131" s="89"/>
      <c r="AE4131" s="89"/>
      <c r="AF4131" s="191"/>
      <c r="AG4131" s="194"/>
      <c r="AH4131" s="193"/>
      <c r="AI4131" s="97"/>
      <c r="AJ4131" s="97"/>
      <c r="AK4131" s="97"/>
      <c r="AL4131" s="45" t="s">
        <v>67</v>
      </c>
      <c r="AM4131" s="160" t="str">
        <f>MONTH(B4131)&amp;"/"&amp;YEAR(B4131)</f>
        <v>3/2026</v>
      </c>
      <c r="AN4131" s="45">
        <f>WEEKNUM(B4131)-WEEKNUM(EOMONTH(B4131,-1)+1)+1</f>
        <v>4</v>
      </c>
      <c r="AO4131" s="45" t="str">
        <f>MONTH(R4131)&amp;"/"&amp;YEAR(R4131)</f>
        <v>1/1900</v>
      </c>
      <c r="AP4131" s="45" t="e">
        <f>WEEKNUM(R4131)-WEEKNUM(EOMONTH(R4131,-1)+1)+1</f>
        <v>#NUM!</v>
      </c>
      <c r="AQ4131" s="45">
        <f>IF(AU4131="S",IF(Q4131="1. Aceitou o programa",R4131-B4131,0),0)</f>
        <v>0</v>
      </c>
      <c r="AR4131" s="45">
        <f>IF(AU4131="S",IF(AND(S4131&lt;&gt;"",R4131&lt;&gt;""),S4131-R4131,0),0)</f>
        <v>0</v>
      </c>
      <c r="AS4131" s="45">
        <f>IF(AU4131="S",IF(Q4131="1. Aceitou o programa",IF(OR(X4131="Não se Aplica",X4131=""),IF(OR(W4131="Não se Aplica",W4131=""),0,W4131-V4131),AVERAGE(X4131-W4131,W4131-V4131)),0),0)</f>
        <v>0</v>
      </c>
      <c r="AT4131" s="45">
        <f>IF(AU4131="S",IF(AND(Q4131="1. Aceitou o programa",AB4131="Realizada"),IFERROR(IF(AA4131="",0,AA4131-R4131),0),0),0)</f>
        <v>0</v>
      </c>
      <c r="AU4131" s="45" t="str">
        <f>_xlfn.XLOOKUP(U4131,'Lista Suspensa'!$AA$20:$AA$23,'Lista Suspensa'!$AB$20:$AB$23,"N/A")</f>
        <v>S</v>
      </c>
    </row>
    <row r="4132" spans="1:47" ht="12" customHeight="1" x14ac:dyDescent="0.3">
      <c r="A4132" s="87" t="s">
        <v>47</v>
      </c>
      <c r="B4132" s="88">
        <v>46104</v>
      </c>
      <c r="C4132" s="89" t="s">
        <v>48</v>
      </c>
      <c r="D4132" s="89" t="s">
        <v>49</v>
      </c>
      <c r="E4132" s="189">
        <v>84347070</v>
      </c>
      <c r="F4132" s="197" t="s">
        <v>10056</v>
      </c>
      <c r="G4132" s="90">
        <v>25993234873</v>
      </c>
      <c r="H4132" s="91">
        <v>28166</v>
      </c>
      <c r="I4132" s="89"/>
      <c r="J4132" s="89" t="s">
        <v>51</v>
      </c>
      <c r="K4132" s="89" t="s">
        <v>52</v>
      </c>
      <c r="L4132" s="89" t="s">
        <v>85</v>
      </c>
      <c r="M4132" s="89" t="s">
        <v>768</v>
      </c>
      <c r="N4132" s="89" t="s">
        <v>137</v>
      </c>
      <c r="O4132" s="92" t="s">
        <v>10057</v>
      </c>
      <c r="P4132" s="93" t="s">
        <v>57</v>
      </c>
      <c r="Q4132" s="110" t="s">
        <v>5322</v>
      </c>
      <c r="R4132" s="94"/>
      <c r="S4132" s="95">
        <v>46168</v>
      </c>
      <c r="T4132" s="95" t="s">
        <v>5203</v>
      </c>
      <c r="U4132" s="95" t="s">
        <v>1125</v>
      </c>
      <c r="V4132" s="91">
        <v>46157</v>
      </c>
      <c r="W4132" s="91">
        <v>46164</v>
      </c>
      <c r="X4132" s="91">
        <v>46168</v>
      </c>
      <c r="Y4132" s="96"/>
      <c r="Z4132" s="89"/>
      <c r="AA4132" s="95"/>
      <c r="AB4132" s="89"/>
      <c r="AC4132" s="109"/>
      <c r="AD4132" s="89"/>
      <c r="AE4132" s="89"/>
      <c r="AF4132" s="191"/>
      <c r="AG4132" s="194"/>
      <c r="AH4132" s="193"/>
      <c r="AI4132" s="97"/>
      <c r="AJ4132" s="97"/>
      <c r="AK4132" s="97"/>
      <c r="AL4132" s="45" t="s">
        <v>67</v>
      </c>
      <c r="AM4132" s="160" t="str">
        <f>MONTH(B4132)&amp;"/"&amp;YEAR(B4132)</f>
        <v>3/2026</v>
      </c>
      <c r="AN4132" s="45">
        <f>WEEKNUM(B4132)-WEEKNUM(EOMONTH(B4132,-1)+1)+1</f>
        <v>4</v>
      </c>
      <c r="AO4132" s="45" t="str">
        <f>MONTH(R4132)&amp;"/"&amp;YEAR(R4132)</f>
        <v>1/1900</v>
      </c>
      <c r="AP4132" s="45" t="e">
        <f>WEEKNUM(R4132)-WEEKNUM(EOMONTH(R4132,-1)+1)+1</f>
        <v>#NUM!</v>
      </c>
      <c r="AQ4132" s="45">
        <f>IF(AU4132="S",IF(Q4132="1. Aceitou o programa",R4132-B4132,0),0)</f>
        <v>0</v>
      </c>
      <c r="AR4132" s="45">
        <f>IF(AU4132="S",IF(AND(S4132&lt;&gt;"",R4132&lt;&gt;""),S4132-R4132,0),0)</f>
        <v>0</v>
      </c>
      <c r="AS4132" s="45">
        <f>IF(AU4132="S",IF(Q4132="1. Aceitou o programa",IF(OR(X4132="Não se Aplica",X4132=""),IF(OR(W4132="Não se Aplica",W4132=""),0,W4132-V4132),AVERAGE(X4132-W4132,W4132-V4132)),0),0)</f>
        <v>0</v>
      </c>
      <c r="AT4132" s="45">
        <f>IF(AU4132="S",IF(AND(Q4132="1. Aceitou o programa",AB4132="Realizada"),IFERROR(IF(AA4132="",0,AA4132-R4132),0),0),0)</f>
        <v>0</v>
      </c>
      <c r="AU4132" s="45" t="str">
        <f>_xlfn.XLOOKUP(U4132,'Lista Suspensa'!$AA$20:$AA$23,'Lista Suspensa'!$AB$20:$AB$23,"N/A")</f>
        <v>S</v>
      </c>
    </row>
    <row r="4133" spans="1:47" ht="12" customHeight="1" x14ac:dyDescent="0.3">
      <c r="A4133" s="87" t="s">
        <v>47</v>
      </c>
      <c r="B4133" s="88">
        <v>46104</v>
      </c>
      <c r="C4133" s="89" t="s">
        <v>48</v>
      </c>
      <c r="D4133" s="89" t="s">
        <v>49</v>
      </c>
      <c r="E4133" s="189">
        <v>84993481</v>
      </c>
      <c r="F4133" s="197" t="s">
        <v>10058</v>
      </c>
      <c r="G4133" s="90">
        <v>38311712700</v>
      </c>
      <c r="H4133" s="91">
        <v>18984</v>
      </c>
      <c r="I4133" s="89"/>
      <c r="J4133" s="89" t="s">
        <v>51</v>
      </c>
      <c r="K4133" s="89" t="s">
        <v>76</v>
      </c>
      <c r="L4133" s="89" t="s">
        <v>95</v>
      </c>
      <c r="M4133" s="89" t="s">
        <v>544</v>
      </c>
      <c r="N4133" s="89" t="s">
        <v>137</v>
      </c>
      <c r="O4133" s="92" t="s">
        <v>10059</v>
      </c>
      <c r="P4133" s="93" t="s">
        <v>57</v>
      </c>
      <c r="Q4133" s="110" t="s">
        <v>5322</v>
      </c>
      <c r="R4133" s="94"/>
      <c r="S4133" s="95">
        <v>46168</v>
      </c>
      <c r="T4133" s="95" t="s">
        <v>5203</v>
      </c>
      <c r="U4133" s="95" t="s">
        <v>1125</v>
      </c>
      <c r="V4133" s="91">
        <v>46157</v>
      </c>
      <c r="W4133" s="91">
        <v>46164</v>
      </c>
      <c r="X4133" s="91">
        <v>46168</v>
      </c>
      <c r="Y4133" s="96"/>
      <c r="Z4133" s="89"/>
      <c r="AA4133" s="95"/>
      <c r="AB4133" s="89"/>
      <c r="AC4133" s="109"/>
      <c r="AD4133" s="89"/>
      <c r="AE4133" s="89"/>
      <c r="AF4133" s="191"/>
      <c r="AG4133" s="194"/>
      <c r="AH4133" s="193"/>
      <c r="AI4133" s="97"/>
      <c r="AJ4133" s="97"/>
      <c r="AK4133" s="97"/>
      <c r="AL4133" s="45" t="s">
        <v>67</v>
      </c>
      <c r="AM4133" s="160" t="str">
        <f>MONTH(B4133)&amp;"/"&amp;YEAR(B4133)</f>
        <v>3/2026</v>
      </c>
      <c r="AN4133" s="45">
        <f>WEEKNUM(B4133)-WEEKNUM(EOMONTH(B4133,-1)+1)+1</f>
        <v>4</v>
      </c>
      <c r="AO4133" s="45" t="str">
        <f>MONTH(R4133)&amp;"/"&amp;YEAR(R4133)</f>
        <v>1/1900</v>
      </c>
      <c r="AP4133" s="45" t="e">
        <f>WEEKNUM(R4133)-WEEKNUM(EOMONTH(R4133,-1)+1)+1</f>
        <v>#NUM!</v>
      </c>
      <c r="AQ4133" s="45">
        <f>IF(AU4133="S",IF(Q4133="1. Aceitou o programa",R4133-B4133,0),0)</f>
        <v>0</v>
      </c>
      <c r="AR4133" s="45">
        <f>IF(AU4133="S",IF(AND(S4133&lt;&gt;"",R4133&lt;&gt;""),S4133-R4133,0),0)</f>
        <v>0</v>
      </c>
      <c r="AS4133" s="45">
        <f>IF(AU4133="S",IF(Q4133="1. Aceitou o programa",IF(OR(X4133="Não se Aplica",X4133=""),IF(OR(W4133="Não se Aplica",W4133=""),0,W4133-V4133),AVERAGE(X4133-W4133,W4133-V4133)),0),0)</f>
        <v>0</v>
      </c>
      <c r="AT4133" s="45">
        <f>IF(AU4133="S",IF(AND(Q4133="1. Aceitou o programa",AB4133="Realizada"),IFERROR(IF(AA4133="",0,AA4133-R4133),0),0),0)</f>
        <v>0</v>
      </c>
      <c r="AU4133" s="45" t="str">
        <f>_xlfn.XLOOKUP(U4133,'Lista Suspensa'!$AA$20:$AA$23,'Lista Suspensa'!$AB$20:$AB$23,"N/A")</f>
        <v>S</v>
      </c>
    </row>
    <row r="4134" spans="1:47" ht="12" customHeight="1" x14ac:dyDescent="0.3">
      <c r="A4134" s="87" t="s">
        <v>47</v>
      </c>
      <c r="B4134" s="88">
        <v>46104</v>
      </c>
      <c r="C4134" s="89" t="s">
        <v>48</v>
      </c>
      <c r="D4134" s="89" t="s">
        <v>49</v>
      </c>
      <c r="E4134" s="189">
        <v>85703121</v>
      </c>
      <c r="F4134" s="197" t="s">
        <v>10060</v>
      </c>
      <c r="G4134" s="90">
        <v>31855240807</v>
      </c>
      <c r="H4134" s="91">
        <v>30149</v>
      </c>
      <c r="I4134" s="89"/>
      <c r="J4134" s="89" t="s">
        <v>51</v>
      </c>
      <c r="K4134" s="89" t="s">
        <v>52</v>
      </c>
      <c r="L4134" s="89" t="s">
        <v>85</v>
      </c>
      <c r="M4134" s="89" t="s">
        <v>2159</v>
      </c>
      <c r="N4134" s="89" t="s">
        <v>137</v>
      </c>
      <c r="O4134" s="92" t="s">
        <v>10061</v>
      </c>
      <c r="P4134" s="93" t="s">
        <v>57</v>
      </c>
      <c r="Q4134" s="110" t="s">
        <v>5322</v>
      </c>
      <c r="R4134" s="94"/>
      <c r="S4134" s="95">
        <v>46168</v>
      </c>
      <c r="T4134" s="95" t="s">
        <v>5203</v>
      </c>
      <c r="U4134" s="95" t="s">
        <v>1125</v>
      </c>
      <c r="V4134" s="91">
        <v>46157</v>
      </c>
      <c r="W4134" s="91">
        <v>46164</v>
      </c>
      <c r="X4134" s="91">
        <v>46168</v>
      </c>
      <c r="Y4134" s="96"/>
      <c r="Z4134" s="89"/>
      <c r="AA4134" s="95"/>
      <c r="AB4134" s="89"/>
      <c r="AC4134" s="109"/>
      <c r="AD4134" s="89"/>
      <c r="AE4134" s="89"/>
      <c r="AF4134" s="191"/>
      <c r="AG4134" s="194"/>
      <c r="AH4134" s="193"/>
      <c r="AI4134" s="97"/>
      <c r="AJ4134" s="97"/>
      <c r="AK4134" s="97"/>
      <c r="AL4134" s="45" t="s">
        <v>67</v>
      </c>
      <c r="AM4134" s="160" t="str">
        <f>MONTH(B4134)&amp;"/"&amp;YEAR(B4134)</f>
        <v>3/2026</v>
      </c>
      <c r="AN4134" s="45">
        <f>WEEKNUM(B4134)-WEEKNUM(EOMONTH(B4134,-1)+1)+1</f>
        <v>4</v>
      </c>
      <c r="AO4134" s="45" t="str">
        <f>MONTH(R4134)&amp;"/"&amp;YEAR(R4134)</f>
        <v>1/1900</v>
      </c>
      <c r="AP4134" s="45" t="e">
        <f>WEEKNUM(R4134)-WEEKNUM(EOMONTH(R4134,-1)+1)+1</f>
        <v>#NUM!</v>
      </c>
      <c r="AQ4134" s="45">
        <f>IF(AU4134="S",IF(Q4134="1. Aceitou o programa",R4134-B4134,0),0)</f>
        <v>0</v>
      </c>
      <c r="AR4134" s="45">
        <f>IF(AU4134="S",IF(AND(S4134&lt;&gt;"",R4134&lt;&gt;""),S4134-R4134,0),0)</f>
        <v>0</v>
      </c>
      <c r="AS4134" s="45">
        <f>IF(AU4134="S",IF(Q4134="1. Aceitou o programa",IF(OR(X4134="Não se Aplica",X4134=""),IF(OR(W4134="Não se Aplica",W4134=""),0,W4134-V4134),AVERAGE(X4134-W4134,W4134-V4134)),0),0)</f>
        <v>0</v>
      </c>
      <c r="AT4134" s="45">
        <f>IF(AU4134="S",IF(AND(Q4134="1. Aceitou o programa",AB4134="Realizada"),IFERROR(IF(AA4134="",0,AA4134-R4134),0),0),0)</f>
        <v>0</v>
      </c>
      <c r="AU4134" s="45" t="str">
        <f>_xlfn.XLOOKUP(U4134,'Lista Suspensa'!$AA$20:$AA$23,'Lista Suspensa'!$AB$20:$AB$23,"N/A")</f>
        <v>S</v>
      </c>
    </row>
    <row r="4135" spans="1:47" ht="12" customHeight="1" x14ac:dyDescent="0.3">
      <c r="A4135" s="87" t="s">
        <v>47</v>
      </c>
      <c r="B4135" s="88">
        <v>46104</v>
      </c>
      <c r="C4135" s="89" t="s">
        <v>48</v>
      </c>
      <c r="D4135" s="89" t="s">
        <v>49</v>
      </c>
      <c r="E4135" s="189">
        <v>83114643</v>
      </c>
      <c r="F4135" s="197" t="s">
        <v>10062</v>
      </c>
      <c r="G4135" s="90">
        <v>2852242710</v>
      </c>
      <c r="H4135" s="91">
        <v>20948</v>
      </c>
      <c r="I4135" s="89"/>
      <c r="J4135" s="89" t="s">
        <v>51</v>
      </c>
      <c r="K4135" s="89" t="s">
        <v>52</v>
      </c>
      <c r="L4135" s="89" t="s">
        <v>85</v>
      </c>
      <c r="M4135" s="89" t="s">
        <v>513</v>
      </c>
      <c r="N4135" s="89" t="s">
        <v>137</v>
      </c>
      <c r="O4135" s="92" t="s">
        <v>10063</v>
      </c>
      <c r="P4135" s="93" t="s">
        <v>57</v>
      </c>
      <c r="Q4135" s="110" t="s">
        <v>5322</v>
      </c>
      <c r="R4135" s="94"/>
      <c r="S4135" s="95">
        <v>46168</v>
      </c>
      <c r="T4135" s="95" t="s">
        <v>5203</v>
      </c>
      <c r="U4135" s="95" t="s">
        <v>1125</v>
      </c>
      <c r="V4135" s="91">
        <v>46157</v>
      </c>
      <c r="W4135" s="91">
        <v>46164</v>
      </c>
      <c r="X4135" s="91">
        <v>46168</v>
      </c>
      <c r="Y4135" s="96"/>
      <c r="Z4135" s="89"/>
      <c r="AA4135" s="95"/>
      <c r="AB4135" s="89"/>
      <c r="AC4135" s="109"/>
      <c r="AD4135" s="89"/>
      <c r="AE4135" s="89"/>
      <c r="AF4135" s="191"/>
      <c r="AG4135" s="194"/>
      <c r="AH4135" s="193"/>
      <c r="AI4135" s="97"/>
      <c r="AJ4135" s="97"/>
      <c r="AK4135" s="97"/>
      <c r="AL4135" s="45" t="s">
        <v>67</v>
      </c>
      <c r="AM4135" s="160" t="str">
        <f>MONTH(B4135)&amp;"/"&amp;YEAR(B4135)</f>
        <v>3/2026</v>
      </c>
      <c r="AN4135" s="45">
        <f>WEEKNUM(B4135)-WEEKNUM(EOMONTH(B4135,-1)+1)+1</f>
        <v>4</v>
      </c>
      <c r="AO4135" s="45" t="str">
        <f>MONTH(R4135)&amp;"/"&amp;YEAR(R4135)</f>
        <v>1/1900</v>
      </c>
      <c r="AP4135" s="45" t="e">
        <f>WEEKNUM(R4135)-WEEKNUM(EOMONTH(R4135,-1)+1)+1</f>
        <v>#NUM!</v>
      </c>
      <c r="AQ4135" s="45">
        <f>IF(AU4135="S",IF(Q4135="1. Aceitou o programa",R4135-B4135,0),0)</f>
        <v>0</v>
      </c>
      <c r="AR4135" s="45">
        <f>IF(AU4135="S",IF(AND(S4135&lt;&gt;"",R4135&lt;&gt;""),S4135-R4135,0),0)</f>
        <v>0</v>
      </c>
      <c r="AS4135" s="45">
        <f>IF(AU4135="S",IF(Q4135="1. Aceitou o programa",IF(OR(X4135="Não se Aplica",X4135=""),IF(OR(W4135="Não se Aplica",W4135=""),0,W4135-V4135),AVERAGE(X4135-W4135,W4135-V4135)),0),0)</f>
        <v>0</v>
      </c>
      <c r="AT4135" s="45">
        <f>IF(AU4135="S",IF(AND(Q4135="1. Aceitou o programa",AB4135="Realizada"),IFERROR(IF(AA4135="",0,AA4135-R4135),0),0),0)</f>
        <v>0</v>
      </c>
      <c r="AU4135" s="45" t="str">
        <f>_xlfn.XLOOKUP(U4135,'Lista Suspensa'!$AA$20:$AA$23,'Lista Suspensa'!$AB$20:$AB$23,"N/A")</f>
        <v>S</v>
      </c>
    </row>
    <row r="4136" spans="1:47" ht="12" customHeight="1" x14ac:dyDescent="0.3">
      <c r="A4136" s="87" t="s">
        <v>47</v>
      </c>
      <c r="B4136" s="88">
        <v>46104</v>
      </c>
      <c r="C4136" s="89" t="s">
        <v>48</v>
      </c>
      <c r="D4136" s="89" t="s">
        <v>49</v>
      </c>
      <c r="E4136" s="189">
        <v>81625985</v>
      </c>
      <c r="F4136" s="197" t="s">
        <v>10064</v>
      </c>
      <c r="G4136" s="90">
        <v>7733394775</v>
      </c>
      <c r="H4136" s="91">
        <v>28510</v>
      </c>
      <c r="I4136" s="89"/>
      <c r="J4136" s="89" t="s">
        <v>84</v>
      </c>
      <c r="K4136" s="89" t="s">
        <v>52</v>
      </c>
      <c r="L4136" s="89" t="s">
        <v>85</v>
      </c>
      <c r="M4136" s="89" t="s">
        <v>513</v>
      </c>
      <c r="N4136" s="89" t="s">
        <v>137</v>
      </c>
      <c r="O4136" s="92" t="s">
        <v>10065</v>
      </c>
      <c r="P4136" s="93" t="s">
        <v>57</v>
      </c>
      <c r="Q4136" s="110" t="s">
        <v>5322</v>
      </c>
      <c r="R4136" s="94"/>
      <c r="S4136" s="95">
        <v>46168</v>
      </c>
      <c r="T4136" s="95" t="s">
        <v>5203</v>
      </c>
      <c r="U4136" s="95" t="s">
        <v>1125</v>
      </c>
      <c r="V4136" s="91">
        <v>46157</v>
      </c>
      <c r="W4136" s="91">
        <v>46164</v>
      </c>
      <c r="X4136" s="91">
        <v>46168</v>
      </c>
      <c r="Y4136" s="96"/>
      <c r="Z4136" s="89"/>
      <c r="AA4136" s="95"/>
      <c r="AB4136" s="89"/>
      <c r="AC4136" s="109"/>
      <c r="AD4136" s="89"/>
      <c r="AE4136" s="89"/>
      <c r="AF4136" s="191"/>
      <c r="AG4136" s="194"/>
      <c r="AH4136" s="193"/>
      <c r="AI4136" s="97"/>
      <c r="AJ4136" s="97"/>
      <c r="AK4136" s="97"/>
      <c r="AL4136" s="45" t="s">
        <v>67</v>
      </c>
      <c r="AM4136" s="160" t="str">
        <f>MONTH(B4136)&amp;"/"&amp;YEAR(B4136)</f>
        <v>3/2026</v>
      </c>
      <c r="AN4136" s="45">
        <f>WEEKNUM(B4136)-WEEKNUM(EOMONTH(B4136,-1)+1)+1</f>
        <v>4</v>
      </c>
      <c r="AO4136" s="45" t="str">
        <f>MONTH(R4136)&amp;"/"&amp;YEAR(R4136)</f>
        <v>1/1900</v>
      </c>
      <c r="AP4136" s="45" t="e">
        <f>WEEKNUM(R4136)-WEEKNUM(EOMONTH(R4136,-1)+1)+1</f>
        <v>#NUM!</v>
      </c>
      <c r="AQ4136" s="45">
        <f>IF(AU4136="S",IF(Q4136="1. Aceitou o programa",R4136-B4136,0),0)</f>
        <v>0</v>
      </c>
      <c r="AR4136" s="45">
        <f>IF(AU4136="S",IF(AND(S4136&lt;&gt;"",R4136&lt;&gt;""),S4136-R4136,0),0)</f>
        <v>0</v>
      </c>
      <c r="AS4136" s="45">
        <f>IF(AU4136="S",IF(Q4136="1. Aceitou o programa",IF(OR(X4136="Não se Aplica",X4136=""),IF(OR(W4136="Não se Aplica",W4136=""),0,W4136-V4136),AVERAGE(X4136-W4136,W4136-V4136)),0),0)</f>
        <v>0</v>
      </c>
      <c r="AT4136" s="45">
        <f>IF(AU4136="S",IF(AND(Q4136="1. Aceitou o programa",AB4136="Realizada"),IFERROR(IF(AA4136="",0,AA4136-R4136),0),0),0)</f>
        <v>0</v>
      </c>
      <c r="AU4136" s="45" t="str">
        <f>_xlfn.XLOOKUP(U4136,'Lista Suspensa'!$AA$20:$AA$23,'Lista Suspensa'!$AB$20:$AB$23,"N/A")</f>
        <v>S</v>
      </c>
    </row>
    <row r="4137" spans="1:47" ht="12" customHeight="1" x14ac:dyDescent="0.3">
      <c r="A4137" s="87" t="s">
        <v>47</v>
      </c>
      <c r="B4137" s="88">
        <v>46104</v>
      </c>
      <c r="C4137" s="89" t="s">
        <v>48</v>
      </c>
      <c r="D4137" s="89" t="s">
        <v>49</v>
      </c>
      <c r="E4137" s="189">
        <v>84271458</v>
      </c>
      <c r="F4137" s="197" t="s">
        <v>10066</v>
      </c>
      <c r="G4137" s="90">
        <v>8968366730</v>
      </c>
      <c r="H4137" s="91">
        <v>29873</v>
      </c>
      <c r="I4137" s="89"/>
      <c r="J4137" s="89" t="s">
        <v>84</v>
      </c>
      <c r="K4137" s="89" t="s">
        <v>76</v>
      </c>
      <c r="L4137" s="89" t="s">
        <v>338</v>
      </c>
      <c r="M4137" s="89" t="s">
        <v>8916</v>
      </c>
      <c r="N4137" s="89" t="s">
        <v>137</v>
      </c>
      <c r="O4137" s="92" t="s">
        <v>10067</v>
      </c>
      <c r="P4137" s="93" t="s">
        <v>57</v>
      </c>
      <c r="Q4137" s="110" t="s">
        <v>5322</v>
      </c>
      <c r="R4137" s="94"/>
      <c r="S4137" s="95">
        <v>46168</v>
      </c>
      <c r="T4137" s="95" t="s">
        <v>5203</v>
      </c>
      <c r="U4137" s="95" t="s">
        <v>1125</v>
      </c>
      <c r="V4137" s="91">
        <v>46157</v>
      </c>
      <c r="W4137" s="91">
        <v>46164</v>
      </c>
      <c r="X4137" s="91">
        <v>46168</v>
      </c>
      <c r="Y4137" s="96"/>
      <c r="Z4137" s="89"/>
      <c r="AA4137" s="95"/>
      <c r="AB4137" s="89"/>
      <c r="AC4137" s="109"/>
      <c r="AD4137" s="89"/>
      <c r="AE4137" s="89"/>
      <c r="AF4137" s="191"/>
      <c r="AG4137" s="194"/>
      <c r="AH4137" s="193"/>
      <c r="AI4137" s="97"/>
      <c r="AJ4137" s="97"/>
      <c r="AK4137" s="97"/>
      <c r="AL4137" s="45" t="s">
        <v>67</v>
      </c>
      <c r="AM4137" s="160" t="str">
        <f>MONTH(B4137)&amp;"/"&amp;YEAR(B4137)</f>
        <v>3/2026</v>
      </c>
      <c r="AN4137" s="45">
        <f>WEEKNUM(B4137)-WEEKNUM(EOMONTH(B4137,-1)+1)+1</f>
        <v>4</v>
      </c>
      <c r="AO4137" s="45" t="str">
        <f>MONTH(R4137)&amp;"/"&amp;YEAR(R4137)</f>
        <v>1/1900</v>
      </c>
      <c r="AP4137" s="45" t="e">
        <f>WEEKNUM(R4137)-WEEKNUM(EOMONTH(R4137,-1)+1)+1</f>
        <v>#NUM!</v>
      </c>
      <c r="AQ4137" s="45">
        <f>IF(AU4137="S",IF(Q4137="1. Aceitou o programa",R4137-B4137,0),0)</f>
        <v>0</v>
      </c>
      <c r="AR4137" s="45">
        <f>IF(AU4137="S",IF(AND(S4137&lt;&gt;"",R4137&lt;&gt;""),S4137-R4137,0),0)</f>
        <v>0</v>
      </c>
      <c r="AS4137" s="45">
        <f>IF(AU4137="S",IF(Q4137="1. Aceitou o programa",IF(OR(X4137="Não se Aplica",X4137=""),IF(OR(W4137="Não se Aplica",W4137=""),0,W4137-V4137),AVERAGE(X4137-W4137,W4137-V4137)),0),0)</f>
        <v>0</v>
      </c>
      <c r="AT4137" s="45">
        <f>IF(AU4137="S",IF(AND(Q4137="1. Aceitou o programa",AB4137="Realizada"),IFERROR(IF(AA4137="",0,AA4137-R4137),0),0),0)</f>
        <v>0</v>
      </c>
      <c r="AU4137" s="45" t="str">
        <f>_xlfn.XLOOKUP(U4137,'Lista Suspensa'!$AA$20:$AA$23,'Lista Suspensa'!$AB$20:$AB$23,"N/A")</f>
        <v>S</v>
      </c>
    </row>
    <row r="4138" spans="1:47" ht="12" customHeight="1" x14ac:dyDescent="0.3">
      <c r="A4138" s="87" t="s">
        <v>47</v>
      </c>
      <c r="B4138" s="88">
        <v>46104</v>
      </c>
      <c r="C4138" s="89" t="s">
        <v>48</v>
      </c>
      <c r="D4138" s="89" t="s">
        <v>49</v>
      </c>
      <c r="E4138" s="189">
        <v>83771748</v>
      </c>
      <c r="F4138" s="197" t="s">
        <v>10068</v>
      </c>
      <c r="G4138" s="90">
        <v>30919878768</v>
      </c>
      <c r="H4138" s="91">
        <v>18261</v>
      </c>
      <c r="I4138" s="89"/>
      <c r="J4138" s="89" t="s">
        <v>51</v>
      </c>
      <c r="K4138" s="89" t="s">
        <v>76</v>
      </c>
      <c r="L4138" s="89" t="s">
        <v>95</v>
      </c>
      <c r="M4138" s="89" t="s">
        <v>395</v>
      </c>
      <c r="N4138" s="89" t="s">
        <v>197</v>
      </c>
      <c r="O4138" s="92" t="s">
        <v>10069</v>
      </c>
      <c r="P4138" s="93" t="s">
        <v>57</v>
      </c>
      <c r="Q4138" s="110" t="s">
        <v>5322</v>
      </c>
      <c r="R4138" s="94"/>
      <c r="S4138" s="95">
        <v>46168</v>
      </c>
      <c r="T4138" s="95" t="s">
        <v>5203</v>
      </c>
      <c r="U4138" s="95" t="s">
        <v>1125</v>
      </c>
      <c r="V4138" s="91">
        <v>46157</v>
      </c>
      <c r="W4138" s="91">
        <v>46164</v>
      </c>
      <c r="X4138" s="91">
        <v>46168</v>
      </c>
      <c r="Y4138" s="96"/>
      <c r="Z4138" s="89"/>
      <c r="AA4138" s="95"/>
      <c r="AB4138" s="89"/>
      <c r="AC4138" s="109"/>
      <c r="AD4138" s="89"/>
      <c r="AE4138" s="89"/>
      <c r="AF4138" s="191"/>
      <c r="AG4138" s="194"/>
      <c r="AH4138" s="193"/>
      <c r="AI4138" s="97"/>
      <c r="AJ4138" s="97"/>
      <c r="AK4138" s="97"/>
      <c r="AL4138" s="45" t="s">
        <v>67</v>
      </c>
      <c r="AM4138" s="160" t="str">
        <f>MONTH(B4138)&amp;"/"&amp;YEAR(B4138)</f>
        <v>3/2026</v>
      </c>
      <c r="AN4138" s="45">
        <f>WEEKNUM(B4138)-WEEKNUM(EOMONTH(B4138,-1)+1)+1</f>
        <v>4</v>
      </c>
      <c r="AO4138" s="45" t="str">
        <f>MONTH(R4138)&amp;"/"&amp;YEAR(R4138)</f>
        <v>1/1900</v>
      </c>
      <c r="AP4138" s="45" t="e">
        <f>WEEKNUM(R4138)-WEEKNUM(EOMONTH(R4138,-1)+1)+1</f>
        <v>#NUM!</v>
      </c>
      <c r="AQ4138" s="45">
        <f>IF(AU4138="S",IF(Q4138="1. Aceitou o programa",R4138-B4138,0),0)</f>
        <v>0</v>
      </c>
      <c r="AR4138" s="45">
        <f>IF(AU4138="S",IF(AND(S4138&lt;&gt;"",R4138&lt;&gt;""),S4138-R4138,0),0)</f>
        <v>0</v>
      </c>
      <c r="AS4138" s="45">
        <f>IF(AU4138="S",IF(Q4138="1. Aceitou o programa",IF(OR(X4138="Não se Aplica",X4138=""),IF(OR(W4138="Não se Aplica",W4138=""),0,W4138-V4138),AVERAGE(X4138-W4138,W4138-V4138)),0),0)</f>
        <v>0</v>
      </c>
      <c r="AT4138" s="45">
        <f>IF(AU4138="S",IF(AND(Q4138="1. Aceitou o programa",AB4138="Realizada"),IFERROR(IF(AA4138="",0,AA4138-R4138),0),0),0)</f>
        <v>0</v>
      </c>
      <c r="AU4138" s="45" t="str">
        <f>_xlfn.XLOOKUP(U4138,'Lista Suspensa'!$AA$20:$AA$23,'Lista Suspensa'!$AB$20:$AB$23,"N/A")</f>
        <v>S</v>
      </c>
    </row>
    <row r="4139" spans="1:47" ht="12" customHeight="1" x14ac:dyDescent="0.3">
      <c r="A4139" s="87" t="s">
        <v>47</v>
      </c>
      <c r="B4139" s="88">
        <v>46104</v>
      </c>
      <c r="C4139" s="89" t="s">
        <v>48</v>
      </c>
      <c r="D4139" s="89" t="s">
        <v>49</v>
      </c>
      <c r="E4139" s="189">
        <v>83604966</v>
      </c>
      <c r="F4139" s="197" t="s">
        <v>10070</v>
      </c>
      <c r="G4139" s="90">
        <v>28999394832</v>
      </c>
      <c r="H4139" s="91">
        <v>30122</v>
      </c>
      <c r="I4139" s="89"/>
      <c r="J4139" s="89" t="s">
        <v>51</v>
      </c>
      <c r="K4139" s="89" t="s">
        <v>52</v>
      </c>
      <c r="L4139" s="89" t="s">
        <v>85</v>
      </c>
      <c r="M4139" s="89" t="s">
        <v>3490</v>
      </c>
      <c r="N4139" s="89" t="s">
        <v>137</v>
      </c>
      <c r="O4139" s="92" t="s">
        <v>10071</v>
      </c>
      <c r="P4139" s="93" t="s">
        <v>57</v>
      </c>
      <c r="Q4139" s="110" t="s">
        <v>5322</v>
      </c>
      <c r="R4139" s="94"/>
      <c r="S4139" s="95">
        <v>46168</v>
      </c>
      <c r="T4139" s="95" t="s">
        <v>5203</v>
      </c>
      <c r="U4139" s="95" t="s">
        <v>1125</v>
      </c>
      <c r="V4139" s="91">
        <v>46157</v>
      </c>
      <c r="W4139" s="91">
        <v>46164</v>
      </c>
      <c r="X4139" s="91">
        <v>46168</v>
      </c>
      <c r="Y4139" s="96"/>
      <c r="Z4139" s="89"/>
      <c r="AA4139" s="95"/>
      <c r="AB4139" s="89"/>
      <c r="AC4139" s="109"/>
      <c r="AD4139" s="89"/>
      <c r="AE4139" s="89"/>
      <c r="AF4139" s="191"/>
      <c r="AG4139" s="194"/>
      <c r="AH4139" s="193"/>
      <c r="AI4139" s="97"/>
      <c r="AJ4139" s="97"/>
      <c r="AK4139" s="97"/>
      <c r="AL4139" s="45" t="s">
        <v>67</v>
      </c>
      <c r="AM4139" s="160" t="str">
        <f>MONTH(B4139)&amp;"/"&amp;YEAR(B4139)</f>
        <v>3/2026</v>
      </c>
      <c r="AN4139" s="45">
        <f>WEEKNUM(B4139)-WEEKNUM(EOMONTH(B4139,-1)+1)+1</f>
        <v>4</v>
      </c>
      <c r="AO4139" s="45" t="str">
        <f>MONTH(R4139)&amp;"/"&amp;YEAR(R4139)</f>
        <v>1/1900</v>
      </c>
      <c r="AP4139" s="45" t="e">
        <f>WEEKNUM(R4139)-WEEKNUM(EOMONTH(R4139,-1)+1)+1</f>
        <v>#NUM!</v>
      </c>
      <c r="AQ4139" s="45">
        <f>IF(AU4139="S",IF(Q4139="1. Aceitou o programa",R4139-B4139,0),0)</f>
        <v>0</v>
      </c>
      <c r="AR4139" s="45">
        <f>IF(AU4139="S",IF(AND(S4139&lt;&gt;"",R4139&lt;&gt;""),S4139-R4139,0),0)</f>
        <v>0</v>
      </c>
      <c r="AS4139" s="45">
        <f>IF(AU4139="S",IF(Q4139="1. Aceitou o programa",IF(OR(X4139="Não se Aplica",X4139=""),IF(OR(W4139="Não se Aplica",W4139=""),0,W4139-V4139),AVERAGE(X4139-W4139,W4139-V4139)),0),0)</f>
        <v>0</v>
      </c>
      <c r="AT4139" s="45">
        <f>IF(AU4139="S",IF(AND(Q4139="1. Aceitou o programa",AB4139="Realizada"),IFERROR(IF(AA4139="",0,AA4139-R4139),0),0),0)</f>
        <v>0</v>
      </c>
      <c r="AU4139" s="45" t="str">
        <f>_xlfn.XLOOKUP(U4139,'Lista Suspensa'!$AA$20:$AA$23,'Lista Suspensa'!$AB$20:$AB$23,"N/A")</f>
        <v>S</v>
      </c>
    </row>
    <row r="4140" spans="1:47" ht="12" customHeight="1" x14ac:dyDescent="0.3">
      <c r="A4140" s="87" t="s">
        <v>47</v>
      </c>
      <c r="B4140" s="88">
        <v>46104</v>
      </c>
      <c r="C4140" s="89" t="s">
        <v>48</v>
      </c>
      <c r="D4140" s="89" t="s">
        <v>49</v>
      </c>
      <c r="E4140" s="189">
        <v>86411502</v>
      </c>
      <c r="F4140" s="197" t="s">
        <v>10072</v>
      </c>
      <c r="G4140" s="90">
        <v>30931858828</v>
      </c>
      <c r="H4140" s="91">
        <v>30154</v>
      </c>
      <c r="I4140" s="89"/>
      <c r="J4140" s="89" t="s">
        <v>51</v>
      </c>
      <c r="K4140" s="89" t="s">
        <v>52</v>
      </c>
      <c r="L4140" s="89" t="s">
        <v>85</v>
      </c>
      <c r="M4140" s="89" t="s">
        <v>3040</v>
      </c>
      <c r="N4140" s="89" t="s">
        <v>197</v>
      </c>
      <c r="O4140" s="92" t="s">
        <v>10073</v>
      </c>
      <c r="P4140" s="93" t="s">
        <v>57</v>
      </c>
      <c r="Q4140" s="110" t="s">
        <v>5322</v>
      </c>
      <c r="R4140" s="94"/>
      <c r="S4140" s="95">
        <v>46168</v>
      </c>
      <c r="T4140" s="95" t="s">
        <v>5203</v>
      </c>
      <c r="U4140" s="95" t="s">
        <v>1125</v>
      </c>
      <c r="V4140" s="91">
        <v>46156</v>
      </c>
      <c r="W4140" s="91">
        <v>46161</v>
      </c>
      <c r="X4140" s="91">
        <v>46168</v>
      </c>
      <c r="Y4140" s="96" t="s">
        <v>5548</v>
      </c>
      <c r="Z4140" s="89"/>
      <c r="AA4140" s="95"/>
      <c r="AB4140" s="89"/>
      <c r="AC4140" s="109"/>
      <c r="AD4140" s="89"/>
      <c r="AE4140" s="89"/>
      <c r="AF4140" s="191"/>
      <c r="AG4140" s="194"/>
      <c r="AH4140" s="193"/>
      <c r="AI4140" s="97"/>
      <c r="AJ4140" s="97"/>
      <c r="AK4140" s="97"/>
      <c r="AL4140" s="45" t="s">
        <v>67</v>
      </c>
      <c r="AM4140" s="160" t="str">
        <f>MONTH(B4140)&amp;"/"&amp;YEAR(B4140)</f>
        <v>3/2026</v>
      </c>
      <c r="AN4140" s="45">
        <f>WEEKNUM(B4140)-WEEKNUM(EOMONTH(B4140,-1)+1)+1</f>
        <v>4</v>
      </c>
      <c r="AO4140" s="45" t="str">
        <f>MONTH(R4140)&amp;"/"&amp;YEAR(R4140)</f>
        <v>1/1900</v>
      </c>
      <c r="AP4140" s="45" t="e">
        <f>WEEKNUM(R4140)-WEEKNUM(EOMONTH(R4140,-1)+1)+1</f>
        <v>#NUM!</v>
      </c>
      <c r="AQ4140" s="45">
        <f>IF(AU4140="S",IF(Q4140="1. Aceitou o programa",R4140-B4140,0),0)</f>
        <v>0</v>
      </c>
      <c r="AR4140" s="45">
        <f>IF(AU4140="S",IF(AND(S4140&lt;&gt;"",R4140&lt;&gt;""),S4140-R4140,0),0)</f>
        <v>0</v>
      </c>
      <c r="AS4140" s="45">
        <f>IF(AU4140="S",IF(Q4140="1. Aceitou o programa",IF(OR(X4140="Não se Aplica",X4140=""),IF(OR(W4140="Não se Aplica",W4140=""),0,W4140-V4140),AVERAGE(X4140-W4140,W4140-V4140)),0),0)</f>
        <v>0</v>
      </c>
      <c r="AT4140" s="45">
        <f>IF(AU4140="S",IF(AND(Q4140="1. Aceitou o programa",AB4140="Realizada"),IFERROR(IF(AA4140="",0,AA4140-R4140),0),0),0)</f>
        <v>0</v>
      </c>
      <c r="AU4140" s="45" t="str">
        <f>_xlfn.XLOOKUP(U4140,'Lista Suspensa'!$AA$20:$AA$23,'Lista Suspensa'!$AB$20:$AB$23,"N/A")</f>
        <v>S</v>
      </c>
    </row>
    <row r="4141" spans="1:47" ht="12" customHeight="1" x14ac:dyDescent="0.3">
      <c r="A4141" s="87" t="s">
        <v>47</v>
      </c>
      <c r="B4141" s="88">
        <v>46104</v>
      </c>
      <c r="C4141" s="89" t="s">
        <v>48</v>
      </c>
      <c r="D4141" s="89" t="s">
        <v>49</v>
      </c>
      <c r="E4141" s="189">
        <v>83881586</v>
      </c>
      <c r="F4141" s="197" t="s">
        <v>10074</v>
      </c>
      <c r="G4141" s="90">
        <v>9062080766</v>
      </c>
      <c r="H4141" s="91">
        <v>29860</v>
      </c>
      <c r="I4141" s="89"/>
      <c r="J4141" s="89" t="s">
        <v>84</v>
      </c>
      <c r="K4141" s="89" t="s">
        <v>76</v>
      </c>
      <c r="L4141" s="89" t="s">
        <v>95</v>
      </c>
      <c r="M4141" s="89" t="s">
        <v>971</v>
      </c>
      <c r="N4141" s="89" t="s">
        <v>137</v>
      </c>
      <c r="O4141" s="92" t="s">
        <v>10075</v>
      </c>
      <c r="P4141" s="93" t="s">
        <v>57</v>
      </c>
      <c r="Q4141" s="110" t="s">
        <v>5322</v>
      </c>
      <c r="R4141" s="94"/>
      <c r="S4141" s="95">
        <v>46168</v>
      </c>
      <c r="T4141" s="95" t="s">
        <v>5203</v>
      </c>
      <c r="U4141" s="95" t="s">
        <v>1125</v>
      </c>
      <c r="V4141" s="91">
        <v>46157</v>
      </c>
      <c r="W4141" s="91">
        <v>46164</v>
      </c>
      <c r="X4141" s="91">
        <v>46168</v>
      </c>
      <c r="Y4141" s="96"/>
      <c r="Z4141" s="89"/>
      <c r="AA4141" s="95"/>
      <c r="AB4141" s="89"/>
      <c r="AC4141" s="109"/>
      <c r="AD4141" s="89"/>
      <c r="AE4141" s="89"/>
      <c r="AF4141" s="191"/>
      <c r="AG4141" s="194"/>
      <c r="AH4141" s="193"/>
      <c r="AI4141" s="97"/>
      <c r="AJ4141" s="97"/>
      <c r="AK4141" s="97"/>
      <c r="AL4141" s="45" t="s">
        <v>67</v>
      </c>
      <c r="AM4141" s="160" t="str">
        <f>MONTH(B4141)&amp;"/"&amp;YEAR(B4141)</f>
        <v>3/2026</v>
      </c>
      <c r="AN4141" s="45">
        <f>WEEKNUM(B4141)-WEEKNUM(EOMONTH(B4141,-1)+1)+1</f>
        <v>4</v>
      </c>
      <c r="AO4141" s="45" t="str">
        <f>MONTH(R4141)&amp;"/"&amp;YEAR(R4141)</f>
        <v>1/1900</v>
      </c>
      <c r="AP4141" s="45" t="e">
        <f>WEEKNUM(R4141)-WEEKNUM(EOMONTH(R4141,-1)+1)+1</f>
        <v>#NUM!</v>
      </c>
      <c r="AQ4141" s="45">
        <f>IF(AU4141="S",IF(Q4141="1. Aceitou o programa",R4141-B4141,0),0)</f>
        <v>0</v>
      </c>
      <c r="AR4141" s="45">
        <f>IF(AU4141="S",IF(AND(S4141&lt;&gt;"",R4141&lt;&gt;""),S4141-R4141,0),0)</f>
        <v>0</v>
      </c>
      <c r="AS4141" s="45">
        <f>IF(AU4141="S",IF(Q4141="1. Aceitou o programa",IF(OR(X4141="Não se Aplica",X4141=""),IF(OR(W4141="Não se Aplica",W4141=""),0,W4141-V4141),AVERAGE(X4141-W4141,W4141-V4141)),0),0)</f>
        <v>0</v>
      </c>
      <c r="AT4141" s="45">
        <f>IF(AU4141="S",IF(AND(Q4141="1. Aceitou o programa",AB4141="Realizada"),IFERROR(IF(AA4141="",0,AA4141-R4141),0),0),0)</f>
        <v>0</v>
      </c>
      <c r="AU4141" s="45" t="str">
        <f>_xlfn.XLOOKUP(U4141,'Lista Suspensa'!$AA$20:$AA$23,'Lista Suspensa'!$AB$20:$AB$23,"N/A")</f>
        <v>S</v>
      </c>
    </row>
    <row r="4142" spans="1:47" ht="12" customHeight="1" x14ac:dyDescent="0.3">
      <c r="A4142" s="87" t="s">
        <v>47</v>
      </c>
      <c r="B4142" s="88">
        <v>46104</v>
      </c>
      <c r="C4142" s="89" t="s">
        <v>48</v>
      </c>
      <c r="D4142" s="89" t="s">
        <v>49</v>
      </c>
      <c r="E4142" s="189">
        <v>81153883</v>
      </c>
      <c r="F4142" s="197" t="s">
        <v>10076</v>
      </c>
      <c r="G4142" s="90">
        <v>36426965898</v>
      </c>
      <c r="H4142" s="91">
        <v>33018</v>
      </c>
      <c r="I4142" s="89"/>
      <c r="J4142" s="89" t="s">
        <v>51</v>
      </c>
      <c r="K4142" s="89" t="s">
        <v>52</v>
      </c>
      <c r="L4142" s="89" t="s">
        <v>85</v>
      </c>
      <c r="M4142" s="89" t="s">
        <v>234</v>
      </c>
      <c r="N4142" s="89" t="s">
        <v>229</v>
      </c>
      <c r="O4142" s="92" t="s">
        <v>10077</v>
      </c>
      <c r="P4142" s="93" t="s">
        <v>57</v>
      </c>
      <c r="Q4142" s="110" t="s">
        <v>5322</v>
      </c>
      <c r="R4142" s="94"/>
      <c r="S4142" s="95">
        <v>46168</v>
      </c>
      <c r="T4142" s="95" t="s">
        <v>5203</v>
      </c>
      <c r="U4142" s="95" t="s">
        <v>1125</v>
      </c>
      <c r="V4142" s="91">
        <v>46157</v>
      </c>
      <c r="W4142" s="91">
        <v>46164</v>
      </c>
      <c r="X4142" s="91">
        <v>46168</v>
      </c>
      <c r="Y4142" s="96"/>
      <c r="Z4142" s="89"/>
      <c r="AA4142" s="95"/>
      <c r="AB4142" s="89"/>
      <c r="AC4142" s="109"/>
      <c r="AD4142" s="89"/>
      <c r="AE4142" s="89"/>
      <c r="AF4142" s="191"/>
      <c r="AG4142" s="194"/>
      <c r="AH4142" s="193"/>
      <c r="AI4142" s="97"/>
      <c r="AJ4142" s="97"/>
      <c r="AK4142" s="97"/>
      <c r="AL4142" s="45" t="s">
        <v>67</v>
      </c>
      <c r="AM4142" s="160" t="str">
        <f>MONTH(B4142)&amp;"/"&amp;YEAR(B4142)</f>
        <v>3/2026</v>
      </c>
      <c r="AN4142" s="45">
        <f>WEEKNUM(B4142)-WEEKNUM(EOMONTH(B4142,-1)+1)+1</f>
        <v>4</v>
      </c>
      <c r="AO4142" s="45" t="str">
        <f>MONTH(R4142)&amp;"/"&amp;YEAR(R4142)</f>
        <v>1/1900</v>
      </c>
      <c r="AP4142" s="45" t="e">
        <f>WEEKNUM(R4142)-WEEKNUM(EOMONTH(R4142,-1)+1)+1</f>
        <v>#NUM!</v>
      </c>
      <c r="AQ4142" s="45">
        <f>IF(AU4142="S",IF(Q4142="1. Aceitou o programa",R4142-B4142,0),0)</f>
        <v>0</v>
      </c>
      <c r="AR4142" s="45">
        <f>IF(AU4142="S",IF(AND(S4142&lt;&gt;"",R4142&lt;&gt;""),S4142-R4142,0),0)</f>
        <v>0</v>
      </c>
      <c r="AS4142" s="45">
        <f>IF(AU4142="S",IF(Q4142="1. Aceitou o programa",IF(OR(X4142="Não se Aplica",X4142=""),IF(OR(W4142="Não se Aplica",W4142=""),0,W4142-V4142),AVERAGE(X4142-W4142,W4142-V4142)),0),0)</f>
        <v>0</v>
      </c>
      <c r="AT4142" s="45">
        <f>IF(AU4142="S",IF(AND(Q4142="1. Aceitou o programa",AB4142="Realizada"),IFERROR(IF(AA4142="",0,AA4142-R4142),0),0),0)</f>
        <v>0</v>
      </c>
      <c r="AU4142" s="45" t="str">
        <f>_xlfn.XLOOKUP(U4142,'Lista Suspensa'!$AA$20:$AA$23,'Lista Suspensa'!$AB$20:$AB$23,"N/A")</f>
        <v>S</v>
      </c>
    </row>
    <row r="4143" spans="1:47" ht="12" customHeight="1" x14ac:dyDescent="0.3">
      <c r="A4143" s="87" t="s">
        <v>47</v>
      </c>
      <c r="B4143" s="88">
        <v>46104</v>
      </c>
      <c r="C4143" s="89" t="s">
        <v>48</v>
      </c>
      <c r="D4143" s="89" t="s">
        <v>49</v>
      </c>
      <c r="E4143" s="189">
        <v>92584489</v>
      </c>
      <c r="F4143" s="197" t="s">
        <v>10078</v>
      </c>
      <c r="G4143" s="90">
        <v>88971660759</v>
      </c>
      <c r="H4143" s="91">
        <v>24815</v>
      </c>
      <c r="I4143" s="89"/>
      <c r="J4143" s="89" t="s">
        <v>51</v>
      </c>
      <c r="K4143" s="89" t="s">
        <v>76</v>
      </c>
      <c r="L4143" s="89" t="s">
        <v>95</v>
      </c>
      <c r="M4143" s="89" t="s">
        <v>96</v>
      </c>
      <c r="N4143" s="89" t="s">
        <v>291</v>
      </c>
      <c r="O4143" s="92" t="s">
        <v>10079</v>
      </c>
      <c r="P4143" s="93" t="s">
        <v>57</v>
      </c>
      <c r="Q4143" s="110" t="s">
        <v>5322</v>
      </c>
      <c r="R4143" s="94"/>
      <c r="S4143" s="95">
        <v>46168</v>
      </c>
      <c r="T4143" s="95" t="s">
        <v>5203</v>
      </c>
      <c r="U4143" s="95" t="s">
        <v>1125</v>
      </c>
      <c r="V4143" s="91">
        <v>46157</v>
      </c>
      <c r="W4143" s="91">
        <v>46164</v>
      </c>
      <c r="X4143" s="91">
        <v>46168</v>
      </c>
      <c r="Y4143" s="96" t="s">
        <v>5548</v>
      </c>
      <c r="Z4143" s="89"/>
      <c r="AA4143" s="95"/>
      <c r="AB4143" s="89"/>
      <c r="AC4143" s="109"/>
      <c r="AD4143" s="89"/>
      <c r="AE4143" s="89"/>
      <c r="AF4143" s="191"/>
      <c r="AG4143" s="194"/>
      <c r="AH4143" s="193"/>
      <c r="AI4143" s="97"/>
      <c r="AJ4143" s="97"/>
      <c r="AK4143" s="97"/>
      <c r="AL4143" s="45" t="s">
        <v>67</v>
      </c>
      <c r="AM4143" s="160" t="str">
        <f>MONTH(B4143)&amp;"/"&amp;YEAR(B4143)</f>
        <v>3/2026</v>
      </c>
      <c r="AN4143" s="45">
        <f>WEEKNUM(B4143)-WEEKNUM(EOMONTH(B4143,-1)+1)+1</f>
        <v>4</v>
      </c>
      <c r="AO4143" s="45" t="str">
        <f>MONTH(R4143)&amp;"/"&amp;YEAR(R4143)</f>
        <v>1/1900</v>
      </c>
      <c r="AP4143" s="45" t="e">
        <f>WEEKNUM(R4143)-WEEKNUM(EOMONTH(R4143,-1)+1)+1</f>
        <v>#NUM!</v>
      </c>
      <c r="AQ4143" s="45">
        <f>IF(AU4143="S",IF(Q4143="1. Aceitou o programa",R4143-B4143,0),0)</f>
        <v>0</v>
      </c>
      <c r="AR4143" s="45">
        <f>IF(AU4143="S",IF(AND(S4143&lt;&gt;"",R4143&lt;&gt;""),S4143-R4143,0),0)</f>
        <v>0</v>
      </c>
      <c r="AS4143" s="45">
        <f>IF(AU4143="S",IF(Q4143="1. Aceitou o programa",IF(OR(X4143="Não se Aplica",X4143=""),IF(OR(W4143="Não se Aplica",W4143=""),0,W4143-V4143),AVERAGE(X4143-W4143,W4143-V4143)),0),0)</f>
        <v>0</v>
      </c>
      <c r="AT4143" s="45">
        <f>IF(AU4143="S",IF(AND(Q4143="1. Aceitou o programa",AB4143="Realizada"),IFERROR(IF(AA4143="",0,AA4143-R4143),0),0),0)</f>
        <v>0</v>
      </c>
      <c r="AU4143" s="45" t="str">
        <f>_xlfn.XLOOKUP(U4143,'Lista Suspensa'!$AA$20:$AA$23,'Lista Suspensa'!$AB$20:$AB$23,"N/A")</f>
        <v>S</v>
      </c>
    </row>
    <row r="4144" spans="1:47" ht="12" customHeight="1" x14ac:dyDescent="0.3">
      <c r="A4144" s="87" t="s">
        <v>47</v>
      </c>
      <c r="B4144" s="88">
        <v>46104</v>
      </c>
      <c r="C4144" s="89" t="s">
        <v>48</v>
      </c>
      <c r="D4144" s="89" t="s">
        <v>49</v>
      </c>
      <c r="E4144" s="189">
        <v>82474693</v>
      </c>
      <c r="F4144" s="197" t="s">
        <v>10080</v>
      </c>
      <c r="G4144" s="90">
        <v>6917407712</v>
      </c>
      <c r="H4144" s="91">
        <v>27911</v>
      </c>
      <c r="I4144" s="89"/>
      <c r="J4144" s="89" t="s">
        <v>51</v>
      </c>
      <c r="K4144" s="89" t="s">
        <v>76</v>
      </c>
      <c r="L4144" s="89" t="s">
        <v>101</v>
      </c>
      <c r="M4144" s="89" t="s">
        <v>8578</v>
      </c>
      <c r="N4144" s="89" t="s">
        <v>291</v>
      </c>
      <c r="O4144" s="92" t="s">
        <v>10081</v>
      </c>
      <c r="P4144" s="93" t="s">
        <v>57</v>
      </c>
      <c r="Q4144" s="110" t="s">
        <v>5322</v>
      </c>
      <c r="R4144" s="94"/>
      <c r="S4144" s="95">
        <v>46168</v>
      </c>
      <c r="T4144" s="95" t="s">
        <v>5203</v>
      </c>
      <c r="U4144" s="95" t="s">
        <v>1125</v>
      </c>
      <c r="V4144" s="91">
        <v>46157</v>
      </c>
      <c r="W4144" s="91">
        <v>46164</v>
      </c>
      <c r="X4144" s="91">
        <v>46168</v>
      </c>
      <c r="Y4144" s="96"/>
      <c r="Z4144" s="89"/>
      <c r="AA4144" s="95"/>
      <c r="AB4144" s="89"/>
      <c r="AC4144" s="109"/>
      <c r="AD4144" s="89"/>
      <c r="AE4144" s="89"/>
      <c r="AF4144" s="191"/>
      <c r="AG4144" s="194"/>
      <c r="AH4144" s="193"/>
      <c r="AI4144" s="97"/>
      <c r="AJ4144" s="97"/>
      <c r="AK4144" s="97"/>
      <c r="AL4144" s="45" t="s">
        <v>67</v>
      </c>
      <c r="AM4144" s="160" t="str">
        <f>MONTH(B4144)&amp;"/"&amp;YEAR(B4144)</f>
        <v>3/2026</v>
      </c>
      <c r="AN4144" s="45">
        <f>WEEKNUM(B4144)-WEEKNUM(EOMONTH(B4144,-1)+1)+1</f>
        <v>4</v>
      </c>
      <c r="AO4144" s="45" t="str">
        <f>MONTH(R4144)&amp;"/"&amp;YEAR(R4144)</f>
        <v>1/1900</v>
      </c>
      <c r="AP4144" s="45" t="e">
        <f>WEEKNUM(R4144)-WEEKNUM(EOMONTH(R4144,-1)+1)+1</f>
        <v>#NUM!</v>
      </c>
      <c r="AQ4144" s="45">
        <f>IF(AU4144="S",IF(Q4144="1. Aceitou o programa",R4144-B4144,0),0)</f>
        <v>0</v>
      </c>
      <c r="AR4144" s="45">
        <f>IF(AU4144="S",IF(AND(S4144&lt;&gt;"",R4144&lt;&gt;""),S4144-R4144,0),0)</f>
        <v>0</v>
      </c>
      <c r="AS4144" s="45">
        <f>IF(AU4144="S",IF(Q4144="1. Aceitou o programa",IF(OR(X4144="Não se Aplica",X4144=""),IF(OR(W4144="Não se Aplica",W4144=""),0,W4144-V4144),AVERAGE(X4144-W4144,W4144-V4144)),0),0)</f>
        <v>0</v>
      </c>
      <c r="AT4144" s="45">
        <f>IF(AU4144="S",IF(AND(Q4144="1. Aceitou o programa",AB4144="Realizada"),IFERROR(IF(AA4144="",0,AA4144-R4144),0),0),0)</f>
        <v>0</v>
      </c>
      <c r="AU4144" s="45" t="str">
        <f>_xlfn.XLOOKUP(U4144,'Lista Suspensa'!$AA$20:$AA$23,'Lista Suspensa'!$AB$20:$AB$23,"N/A")</f>
        <v>S</v>
      </c>
    </row>
    <row r="4145" spans="1:47" ht="12" customHeight="1" x14ac:dyDescent="0.3">
      <c r="A4145" s="87" t="s">
        <v>47</v>
      </c>
      <c r="B4145" s="88">
        <v>46104</v>
      </c>
      <c r="C4145" s="89" t="s">
        <v>48</v>
      </c>
      <c r="D4145" s="89" t="s">
        <v>49</v>
      </c>
      <c r="E4145" s="189">
        <v>88930111</v>
      </c>
      <c r="F4145" s="197" t="s">
        <v>10082</v>
      </c>
      <c r="G4145" s="90">
        <v>17908806880</v>
      </c>
      <c r="H4145" s="91">
        <v>26953</v>
      </c>
      <c r="I4145" s="89"/>
      <c r="J4145" s="89" t="s">
        <v>51</v>
      </c>
      <c r="K4145" s="89" t="s">
        <v>52</v>
      </c>
      <c r="L4145" s="89" t="s">
        <v>53</v>
      </c>
      <c r="M4145" s="89" t="s">
        <v>9156</v>
      </c>
      <c r="N4145" s="89" t="s">
        <v>150</v>
      </c>
      <c r="O4145" s="92" t="s">
        <v>10083</v>
      </c>
      <c r="P4145" s="93" t="s">
        <v>57</v>
      </c>
      <c r="Q4145" s="110" t="s">
        <v>5322</v>
      </c>
      <c r="R4145" s="94"/>
      <c r="S4145" s="95">
        <v>46168</v>
      </c>
      <c r="T4145" s="95" t="s">
        <v>5203</v>
      </c>
      <c r="U4145" s="95" t="s">
        <v>1125</v>
      </c>
      <c r="V4145" s="91">
        <v>46157</v>
      </c>
      <c r="W4145" s="91">
        <v>46164</v>
      </c>
      <c r="X4145" s="91">
        <v>46168</v>
      </c>
      <c r="Y4145" s="96"/>
      <c r="Z4145" s="89"/>
      <c r="AA4145" s="95"/>
      <c r="AB4145" s="89"/>
      <c r="AC4145" s="109"/>
      <c r="AD4145" s="89"/>
      <c r="AE4145" s="89"/>
      <c r="AF4145" s="191"/>
      <c r="AG4145" s="194"/>
      <c r="AH4145" s="193"/>
      <c r="AI4145" s="97"/>
      <c r="AJ4145" s="97"/>
      <c r="AK4145" s="97"/>
      <c r="AL4145" s="45" t="s">
        <v>67</v>
      </c>
      <c r="AM4145" s="160" t="str">
        <f>MONTH(B4145)&amp;"/"&amp;YEAR(B4145)</f>
        <v>3/2026</v>
      </c>
      <c r="AN4145" s="45">
        <f>WEEKNUM(B4145)-WEEKNUM(EOMONTH(B4145,-1)+1)+1</f>
        <v>4</v>
      </c>
      <c r="AO4145" s="45" t="str">
        <f>MONTH(R4145)&amp;"/"&amp;YEAR(R4145)</f>
        <v>1/1900</v>
      </c>
      <c r="AP4145" s="45" t="e">
        <f>WEEKNUM(R4145)-WEEKNUM(EOMONTH(R4145,-1)+1)+1</f>
        <v>#NUM!</v>
      </c>
      <c r="AQ4145" s="45">
        <f>IF(AU4145="S",IF(Q4145="1. Aceitou o programa",R4145-B4145,0),0)</f>
        <v>0</v>
      </c>
      <c r="AR4145" s="45">
        <f>IF(AU4145="S",IF(AND(S4145&lt;&gt;"",R4145&lt;&gt;""),S4145-R4145,0),0)</f>
        <v>0</v>
      </c>
      <c r="AS4145" s="45">
        <f>IF(AU4145="S",IF(Q4145="1. Aceitou o programa",IF(OR(X4145="Não se Aplica",X4145=""),IF(OR(W4145="Não se Aplica",W4145=""),0,W4145-V4145),AVERAGE(X4145-W4145,W4145-V4145)),0),0)</f>
        <v>0</v>
      </c>
      <c r="AT4145" s="45">
        <f>IF(AU4145="S",IF(AND(Q4145="1. Aceitou o programa",AB4145="Realizada"),IFERROR(IF(AA4145="",0,AA4145-R4145),0),0),0)</f>
        <v>0</v>
      </c>
      <c r="AU4145" s="45" t="str">
        <f>_xlfn.XLOOKUP(U4145,'Lista Suspensa'!$AA$20:$AA$23,'Lista Suspensa'!$AB$20:$AB$23,"N/A")</f>
        <v>S</v>
      </c>
    </row>
    <row r="4146" spans="1:47" ht="12" customHeight="1" x14ac:dyDescent="0.3">
      <c r="A4146" s="87" t="s">
        <v>47</v>
      </c>
      <c r="B4146" s="88">
        <v>46104</v>
      </c>
      <c r="C4146" s="89" t="s">
        <v>48</v>
      </c>
      <c r="D4146" s="89" t="s">
        <v>49</v>
      </c>
      <c r="E4146" s="189">
        <v>88363139</v>
      </c>
      <c r="F4146" s="197" t="s">
        <v>10084</v>
      </c>
      <c r="G4146" s="90">
        <v>11090926790</v>
      </c>
      <c r="H4146" s="91">
        <v>30828</v>
      </c>
      <c r="I4146" s="89"/>
      <c r="J4146" s="89" t="s">
        <v>84</v>
      </c>
      <c r="K4146" s="89" t="s">
        <v>76</v>
      </c>
      <c r="L4146" s="89" t="s">
        <v>101</v>
      </c>
      <c r="M4146" s="89" t="s">
        <v>3571</v>
      </c>
      <c r="N4146" s="89" t="s">
        <v>344</v>
      </c>
      <c r="O4146" s="92" t="s">
        <v>10085</v>
      </c>
      <c r="P4146" s="93" t="s">
        <v>57</v>
      </c>
      <c r="Q4146" s="110" t="s">
        <v>5322</v>
      </c>
      <c r="R4146" s="94"/>
      <c r="S4146" s="95">
        <v>46168</v>
      </c>
      <c r="T4146" s="95" t="s">
        <v>5203</v>
      </c>
      <c r="U4146" s="95" t="s">
        <v>1125</v>
      </c>
      <c r="V4146" s="91">
        <v>46157</v>
      </c>
      <c r="W4146" s="91">
        <v>46164</v>
      </c>
      <c r="X4146" s="91">
        <v>46168</v>
      </c>
      <c r="Y4146" s="96"/>
      <c r="Z4146" s="89"/>
      <c r="AA4146" s="95"/>
      <c r="AB4146" s="89"/>
      <c r="AC4146" s="109"/>
      <c r="AD4146" s="89"/>
      <c r="AE4146" s="89"/>
      <c r="AF4146" s="191"/>
      <c r="AG4146" s="194"/>
      <c r="AH4146" s="193"/>
      <c r="AI4146" s="97"/>
      <c r="AJ4146" s="97"/>
      <c r="AK4146" s="97"/>
      <c r="AL4146" s="45" t="s">
        <v>67</v>
      </c>
      <c r="AM4146" s="160" t="str">
        <f>MONTH(B4146)&amp;"/"&amp;YEAR(B4146)</f>
        <v>3/2026</v>
      </c>
      <c r="AN4146" s="45">
        <f>WEEKNUM(B4146)-WEEKNUM(EOMONTH(B4146,-1)+1)+1</f>
        <v>4</v>
      </c>
      <c r="AO4146" s="45" t="str">
        <f>MONTH(R4146)&amp;"/"&amp;YEAR(R4146)</f>
        <v>1/1900</v>
      </c>
      <c r="AP4146" s="45" t="e">
        <f>WEEKNUM(R4146)-WEEKNUM(EOMONTH(R4146,-1)+1)+1</f>
        <v>#NUM!</v>
      </c>
      <c r="AQ4146" s="45">
        <f>IF(AU4146="S",IF(Q4146="1. Aceitou o programa",R4146-B4146,0),0)</f>
        <v>0</v>
      </c>
      <c r="AR4146" s="45">
        <f>IF(AU4146="S",IF(AND(S4146&lt;&gt;"",R4146&lt;&gt;""),S4146-R4146,0),0)</f>
        <v>0</v>
      </c>
      <c r="AS4146" s="45">
        <f>IF(AU4146="S",IF(Q4146="1. Aceitou o programa",IF(OR(X4146="Não se Aplica",X4146=""),IF(OR(W4146="Não se Aplica",W4146=""),0,W4146-V4146),AVERAGE(X4146-W4146,W4146-V4146)),0),0)</f>
        <v>0</v>
      </c>
      <c r="AT4146" s="45">
        <f>IF(AU4146="S",IF(AND(Q4146="1. Aceitou o programa",AB4146="Realizada"),IFERROR(IF(AA4146="",0,AA4146-R4146),0),0),0)</f>
        <v>0</v>
      </c>
      <c r="AU4146" s="45" t="str">
        <f>_xlfn.XLOOKUP(U4146,'Lista Suspensa'!$AA$20:$AA$23,'Lista Suspensa'!$AB$20:$AB$23,"N/A")</f>
        <v>S</v>
      </c>
    </row>
    <row r="4147" spans="1:47" ht="12" customHeight="1" x14ac:dyDescent="0.3">
      <c r="A4147" s="87" t="s">
        <v>47</v>
      </c>
      <c r="B4147" s="88">
        <v>46104</v>
      </c>
      <c r="C4147" s="89" t="s">
        <v>48</v>
      </c>
      <c r="D4147" s="89" t="s">
        <v>49</v>
      </c>
      <c r="E4147" s="189">
        <v>81036385</v>
      </c>
      <c r="F4147" s="197" t="s">
        <v>10086</v>
      </c>
      <c r="G4147" s="90">
        <v>24611146847</v>
      </c>
      <c r="H4147" s="91">
        <v>27175</v>
      </c>
      <c r="I4147" s="89"/>
      <c r="J4147" s="89" t="s">
        <v>51</v>
      </c>
      <c r="K4147" s="89" t="s">
        <v>52</v>
      </c>
      <c r="L4147" s="89" t="s">
        <v>5232</v>
      </c>
      <c r="M4147" s="89" t="s">
        <v>10087</v>
      </c>
      <c r="N4147" s="89" t="s">
        <v>97</v>
      </c>
      <c r="O4147" s="92" t="s">
        <v>10088</v>
      </c>
      <c r="P4147" s="93" t="s">
        <v>57</v>
      </c>
      <c r="Q4147" s="110" t="s">
        <v>5322</v>
      </c>
      <c r="R4147" s="94"/>
      <c r="S4147" s="95">
        <v>46168</v>
      </c>
      <c r="T4147" s="95" t="s">
        <v>5203</v>
      </c>
      <c r="U4147" s="95" t="s">
        <v>1125</v>
      </c>
      <c r="V4147" s="91">
        <v>46157</v>
      </c>
      <c r="W4147" s="91">
        <v>46164</v>
      </c>
      <c r="X4147" s="91">
        <v>46168</v>
      </c>
      <c r="Y4147" s="96"/>
      <c r="Z4147" s="89"/>
      <c r="AA4147" s="95"/>
      <c r="AB4147" s="89"/>
      <c r="AC4147" s="109"/>
      <c r="AD4147" s="89"/>
      <c r="AE4147" s="89"/>
      <c r="AF4147" s="191"/>
      <c r="AG4147" s="194"/>
      <c r="AH4147" s="193"/>
      <c r="AI4147" s="97"/>
      <c r="AJ4147" s="97"/>
      <c r="AK4147" s="97"/>
      <c r="AL4147" s="45" t="s">
        <v>67</v>
      </c>
      <c r="AM4147" s="160" t="str">
        <f>MONTH(B4147)&amp;"/"&amp;YEAR(B4147)</f>
        <v>3/2026</v>
      </c>
      <c r="AN4147" s="45">
        <f>WEEKNUM(B4147)-WEEKNUM(EOMONTH(B4147,-1)+1)+1</f>
        <v>4</v>
      </c>
      <c r="AO4147" s="45" t="str">
        <f>MONTH(R4147)&amp;"/"&amp;YEAR(R4147)</f>
        <v>1/1900</v>
      </c>
      <c r="AP4147" s="45" t="e">
        <f>WEEKNUM(R4147)-WEEKNUM(EOMONTH(R4147,-1)+1)+1</f>
        <v>#NUM!</v>
      </c>
      <c r="AQ4147" s="45">
        <f>IF(AU4147="S",IF(Q4147="1. Aceitou o programa",R4147-B4147,0),0)</f>
        <v>0</v>
      </c>
      <c r="AR4147" s="45">
        <f>IF(AU4147="S",IF(AND(S4147&lt;&gt;"",R4147&lt;&gt;""),S4147-R4147,0),0)</f>
        <v>0</v>
      </c>
      <c r="AS4147" s="45">
        <f>IF(AU4147="S",IF(Q4147="1. Aceitou o programa",IF(OR(X4147="Não se Aplica",X4147=""),IF(OR(W4147="Não se Aplica",W4147=""),0,W4147-V4147),AVERAGE(X4147-W4147,W4147-V4147)),0),0)</f>
        <v>0</v>
      </c>
      <c r="AT4147" s="45">
        <f>IF(AU4147="S",IF(AND(Q4147="1. Aceitou o programa",AB4147="Realizada"),IFERROR(IF(AA4147="",0,AA4147-R4147),0),0),0)</f>
        <v>0</v>
      </c>
      <c r="AU4147" s="45" t="str">
        <f>_xlfn.XLOOKUP(U4147,'Lista Suspensa'!$AA$20:$AA$23,'Lista Suspensa'!$AB$20:$AB$23,"N/A")</f>
        <v>S</v>
      </c>
    </row>
    <row r="4148" spans="1:47" ht="12" customHeight="1" x14ac:dyDescent="0.3">
      <c r="A4148" s="87" t="s">
        <v>47</v>
      </c>
      <c r="B4148" s="88">
        <v>46104</v>
      </c>
      <c r="C4148" s="89" t="s">
        <v>48</v>
      </c>
      <c r="D4148" s="89" t="s">
        <v>49</v>
      </c>
      <c r="E4148" s="189">
        <v>83309485</v>
      </c>
      <c r="F4148" s="197" t="s">
        <v>10089</v>
      </c>
      <c r="G4148" s="90">
        <v>27259960310</v>
      </c>
      <c r="H4148" s="91">
        <v>26253</v>
      </c>
      <c r="I4148" s="89"/>
      <c r="J4148" s="89" t="s">
        <v>84</v>
      </c>
      <c r="K4148" s="89" t="s">
        <v>52</v>
      </c>
      <c r="L4148" s="89" t="s">
        <v>85</v>
      </c>
      <c r="M4148" s="89" t="s">
        <v>2513</v>
      </c>
      <c r="N4148" s="89" t="s">
        <v>97</v>
      </c>
      <c r="O4148" s="92" t="s">
        <v>10090</v>
      </c>
      <c r="P4148" s="93" t="s">
        <v>57</v>
      </c>
      <c r="Q4148" s="110" t="s">
        <v>5322</v>
      </c>
      <c r="R4148" s="94"/>
      <c r="S4148" s="95">
        <v>46168</v>
      </c>
      <c r="T4148" s="95" t="s">
        <v>5203</v>
      </c>
      <c r="U4148" s="95" t="s">
        <v>1125</v>
      </c>
      <c r="V4148" s="91">
        <v>46157</v>
      </c>
      <c r="W4148" s="91">
        <v>46164</v>
      </c>
      <c r="X4148" s="91">
        <v>46168</v>
      </c>
      <c r="Y4148" s="96"/>
      <c r="Z4148" s="89"/>
      <c r="AA4148" s="95"/>
      <c r="AB4148" s="89"/>
      <c r="AC4148" s="109"/>
      <c r="AD4148" s="89"/>
      <c r="AE4148" s="89"/>
      <c r="AF4148" s="191"/>
      <c r="AG4148" s="194"/>
      <c r="AH4148" s="193"/>
      <c r="AI4148" s="97"/>
      <c r="AJ4148" s="97"/>
      <c r="AK4148" s="97"/>
      <c r="AL4148" s="45" t="s">
        <v>67</v>
      </c>
      <c r="AM4148" s="160" t="str">
        <f>MONTH(B4148)&amp;"/"&amp;YEAR(B4148)</f>
        <v>3/2026</v>
      </c>
      <c r="AN4148" s="45">
        <f>WEEKNUM(B4148)-WEEKNUM(EOMONTH(B4148,-1)+1)+1</f>
        <v>4</v>
      </c>
      <c r="AO4148" s="45" t="str">
        <f>MONTH(R4148)&amp;"/"&amp;YEAR(R4148)</f>
        <v>1/1900</v>
      </c>
      <c r="AP4148" s="45" t="e">
        <f>WEEKNUM(R4148)-WEEKNUM(EOMONTH(R4148,-1)+1)+1</f>
        <v>#NUM!</v>
      </c>
      <c r="AQ4148" s="45">
        <f>IF(AU4148="S",IF(Q4148="1. Aceitou o programa",R4148-B4148,0),0)</f>
        <v>0</v>
      </c>
      <c r="AR4148" s="45">
        <f>IF(AU4148="S",IF(AND(S4148&lt;&gt;"",R4148&lt;&gt;""),S4148-R4148,0),0)</f>
        <v>0</v>
      </c>
      <c r="AS4148" s="45">
        <f>IF(AU4148="S",IF(Q4148="1. Aceitou o programa",IF(OR(X4148="Não se Aplica",X4148=""),IF(OR(W4148="Não se Aplica",W4148=""),0,W4148-V4148),AVERAGE(X4148-W4148,W4148-V4148)),0),0)</f>
        <v>0</v>
      </c>
      <c r="AT4148" s="45">
        <f>IF(AU4148="S",IF(AND(Q4148="1. Aceitou o programa",AB4148="Realizada"),IFERROR(IF(AA4148="",0,AA4148-R4148),0),0),0)</f>
        <v>0</v>
      </c>
      <c r="AU4148" s="45" t="str">
        <f>_xlfn.XLOOKUP(U4148,'Lista Suspensa'!$AA$20:$AA$23,'Lista Suspensa'!$AB$20:$AB$23,"N/A")</f>
        <v>S</v>
      </c>
    </row>
    <row r="4149" spans="1:47" ht="12" customHeight="1" x14ac:dyDescent="0.3">
      <c r="A4149" s="87" t="s">
        <v>47</v>
      </c>
      <c r="B4149" s="88">
        <v>46104</v>
      </c>
      <c r="C4149" s="89" t="s">
        <v>48</v>
      </c>
      <c r="D4149" s="89" t="s">
        <v>49</v>
      </c>
      <c r="E4149" s="189">
        <v>86216658</v>
      </c>
      <c r="F4149" s="197" t="s">
        <v>10091</v>
      </c>
      <c r="G4149" s="90">
        <v>66283574734</v>
      </c>
      <c r="H4149" s="91">
        <v>22897</v>
      </c>
      <c r="I4149" s="89"/>
      <c r="J4149" s="89" t="s">
        <v>84</v>
      </c>
      <c r="K4149" s="89" t="s">
        <v>76</v>
      </c>
      <c r="L4149" s="89" t="s">
        <v>95</v>
      </c>
      <c r="M4149" s="89" t="s">
        <v>222</v>
      </c>
      <c r="N4149" s="89" t="s">
        <v>344</v>
      </c>
      <c r="O4149" s="92" t="s">
        <v>10092</v>
      </c>
      <c r="P4149" s="93" t="s">
        <v>57</v>
      </c>
      <c r="Q4149" s="110" t="s">
        <v>5322</v>
      </c>
      <c r="R4149" s="94"/>
      <c r="S4149" s="95">
        <v>46168</v>
      </c>
      <c r="T4149" s="95" t="s">
        <v>5203</v>
      </c>
      <c r="U4149" s="95" t="s">
        <v>1125</v>
      </c>
      <c r="V4149" s="91">
        <v>46157</v>
      </c>
      <c r="W4149" s="91">
        <v>46164</v>
      </c>
      <c r="X4149" s="91">
        <v>46168</v>
      </c>
      <c r="Y4149" s="96"/>
      <c r="Z4149" s="89"/>
      <c r="AA4149" s="95"/>
      <c r="AB4149" s="89"/>
      <c r="AC4149" s="109"/>
      <c r="AD4149" s="89"/>
      <c r="AE4149" s="89"/>
      <c r="AF4149" s="191"/>
      <c r="AG4149" s="194"/>
      <c r="AH4149" s="193"/>
      <c r="AI4149" s="97"/>
      <c r="AJ4149" s="97"/>
      <c r="AK4149" s="97"/>
      <c r="AL4149" s="45" t="s">
        <v>67</v>
      </c>
      <c r="AM4149" s="160" t="str">
        <f>MONTH(B4149)&amp;"/"&amp;YEAR(B4149)</f>
        <v>3/2026</v>
      </c>
      <c r="AN4149" s="45">
        <f>WEEKNUM(B4149)-WEEKNUM(EOMONTH(B4149,-1)+1)+1</f>
        <v>4</v>
      </c>
      <c r="AO4149" s="45" t="str">
        <f>MONTH(R4149)&amp;"/"&amp;YEAR(R4149)</f>
        <v>1/1900</v>
      </c>
      <c r="AP4149" s="45" t="e">
        <f>WEEKNUM(R4149)-WEEKNUM(EOMONTH(R4149,-1)+1)+1</f>
        <v>#NUM!</v>
      </c>
      <c r="AQ4149" s="45">
        <f>IF(AU4149="S",IF(Q4149="1. Aceitou o programa",R4149-B4149,0),0)</f>
        <v>0</v>
      </c>
      <c r="AR4149" s="45">
        <f>IF(AU4149="S",IF(AND(S4149&lt;&gt;"",R4149&lt;&gt;""),S4149-R4149,0),0)</f>
        <v>0</v>
      </c>
      <c r="AS4149" s="45">
        <f>IF(AU4149="S",IF(Q4149="1. Aceitou o programa",IF(OR(X4149="Não se Aplica",X4149=""),IF(OR(W4149="Não se Aplica",W4149=""),0,W4149-V4149),AVERAGE(X4149-W4149,W4149-V4149)),0),0)</f>
        <v>0</v>
      </c>
      <c r="AT4149" s="45">
        <f>IF(AU4149="S",IF(AND(Q4149="1. Aceitou o programa",AB4149="Realizada"),IFERROR(IF(AA4149="",0,AA4149-R4149),0),0),0)</f>
        <v>0</v>
      </c>
      <c r="AU4149" s="45" t="str">
        <f>_xlfn.XLOOKUP(U4149,'Lista Suspensa'!$AA$20:$AA$23,'Lista Suspensa'!$AB$20:$AB$23,"N/A")</f>
        <v>S</v>
      </c>
    </row>
    <row r="4150" spans="1:47" ht="12" customHeight="1" x14ac:dyDescent="0.3">
      <c r="A4150" s="87" t="s">
        <v>47</v>
      </c>
      <c r="B4150" s="88">
        <v>46104</v>
      </c>
      <c r="C4150" s="89" t="s">
        <v>48</v>
      </c>
      <c r="D4150" s="89" t="s">
        <v>49</v>
      </c>
      <c r="E4150" s="189">
        <v>83325817</v>
      </c>
      <c r="F4150" s="197" t="s">
        <v>10093</v>
      </c>
      <c r="G4150" s="90">
        <v>24350133534</v>
      </c>
      <c r="H4150" s="91">
        <v>22936</v>
      </c>
      <c r="I4150" s="89"/>
      <c r="J4150" s="89" t="s">
        <v>84</v>
      </c>
      <c r="K4150" s="89" t="s">
        <v>52</v>
      </c>
      <c r="L4150" s="89" t="s">
        <v>85</v>
      </c>
      <c r="M4150" s="89" t="s">
        <v>2192</v>
      </c>
      <c r="N4150" s="89" t="s">
        <v>229</v>
      </c>
      <c r="O4150" s="92" t="s">
        <v>10094</v>
      </c>
      <c r="P4150" s="93" t="s">
        <v>57</v>
      </c>
      <c r="Q4150" s="110" t="s">
        <v>5322</v>
      </c>
      <c r="R4150" s="94"/>
      <c r="S4150" s="95">
        <v>46168</v>
      </c>
      <c r="T4150" s="95" t="s">
        <v>5203</v>
      </c>
      <c r="U4150" s="95" t="s">
        <v>1125</v>
      </c>
      <c r="V4150" s="91">
        <v>46157</v>
      </c>
      <c r="W4150" s="91">
        <v>46164</v>
      </c>
      <c r="X4150" s="91">
        <v>46168</v>
      </c>
      <c r="Y4150" s="96"/>
      <c r="Z4150" s="89"/>
      <c r="AA4150" s="95"/>
      <c r="AB4150" s="89"/>
      <c r="AC4150" s="109"/>
      <c r="AD4150" s="89"/>
      <c r="AE4150" s="89"/>
      <c r="AF4150" s="191"/>
      <c r="AG4150" s="194"/>
      <c r="AH4150" s="193"/>
      <c r="AI4150" s="97"/>
      <c r="AJ4150" s="97"/>
      <c r="AK4150" s="97"/>
      <c r="AL4150" s="45" t="s">
        <v>67</v>
      </c>
      <c r="AM4150" s="160" t="str">
        <f>MONTH(B4150)&amp;"/"&amp;YEAR(B4150)</f>
        <v>3/2026</v>
      </c>
      <c r="AN4150" s="45">
        <f>WEEKNUM(B4150)-WEEKNUM(EOMONTH(B4150,-1)+1)+1</f>
        <v>4</v>
      </c>
      <c r="AO4150" s="45" t="str">
        <f>MONTH(R4150)&amp;"/"&amp;YEAR(R4150)</f>
        <v>1/1900</v>
      </c>
      <c r="AP4150" s="45" t="e">
        <f>WEEKNUM(R4150)-WEEKNUM(EOMONTH(R4150,-1)+1)+1</f>
        <v>#NUM!</v>
      </c>
      <c r="AQ4150" s="45">
        <f>IF(AU4150="S",IF(Q4150="1. Aceitou o programa",R4150-B4150,0),0)</f>
        <v>0</v>
      </c>
      <c r="AR4150" s="45">
        <f>IF(AU4150="S",IF(AND(S4150&lt;&gt;"",R4150&lt;&gt;""),S4150-R4150,0),0)</f>
        <v>0</v>
      </c>
      <c r="AS4150" s="45">
        <f>IF(AU4150="S",IF(Q4150="1. Aceitou o programa",IF(OR(X4150="Não se Aplica",X4150=""),IF(OR(W4150="Não se Aplica",W4150=""),0,W4150-V4150),AVERAGE(X4150-W4150,W4150-V4150)),0),0)</f>
        <v>0</v>
      </c>
      <c r="AT4150" s="45">
        <f>IF(AU4150="S",IF(AND(Q4150="1. Aceitou o programa",AB4150="Realizada"),IFERROR(IF(AA4150="",0,AA4150-R4150),0),0),0)</f>
        <v>0</v>
      </c>
      <c r="AU4150" s="45" t="str">
        <f>_xlfn.XLOOKUP(U4150,'Lista Suspensa'!$AA$20:$AA$23,'Lista Suspensa'!$AB$20:$AB$23,"N/A")</f>
        <v>S</v>
      </c>
    </row>
    <row r="4151" spans="1:47" ht="12" customHeight="1" x14ac:dyDescent="0.3">
      <c r="A4151" s="87" t="s">
        <v>47</v>
      </c>
      <c r="B4151" s="88">
        <v>46104</v>
      </c>
      <c r="C4151" s="89" t="s">
        <v>48</v>
      </c>
      <c r="D4151" s="89" t="s">
        <v>49</v>
      </c>
      <c r="E4151" s="189">
        <v>83116498</v>
      </c>
      <c r="F4151" s="197" t="s">
        <v>10095</v>
      </c>
      <c r="G4151" s="90">
        <v>29715746870</v>
      </c>
      <c r="H4151" s="91">
        <v>29890</v>
      </c>
      <c r="I4151" s="89"/>
      <c r="J4151" s="89" t="s">
        <v>51</v>
      </c>
      <c r="K4151" s="89" t="s">
        <v>52</v>
      </c>
      <c r="L4151" s="89" t="s">
        <v>85</v>
      </c>
      <c r="M4151" s="89" t="s">
        <v>848</v>
      </c>
      <c r="N4151" s="89" t="s">
        <v>229</v>
      </c>
      <c r="O4151" s="92" t="s">
        <v>10096</v>
      </c>
      <c r="P4151" s="93" t="s">
        <v>57</v>
      </c>
      <c r="Q4151" s="110" t="s">
        <v>5322</v>
      </c>
      <c r="R4151" s="94"/>
      <c r="S4151" s="95">
        <v>46168</v>
      </c>
      <c r="T4151" s="95" t="s">
        <v>5203</v>
      </c>
      <c r="U4151" s="95" t="s">
        <v>1125</v>
      </c>
      <c r="V4151" s="91">
        <v>46157</v>
      </c>
      <c r="W4151" s="91">
        <v>46164</v>
      </c>
      <c r="X4151" s="91">
        <v>46168</v>
      </c>
      <c r="Y4151" s="96"/>
      <c r="Z4151" s="89"/>
      <c r="AA4151" s="95"/>
      <c r="AB4151" s="89"/>
      <c r="AC4151" s="109"/>
      <c r="AD4151" s="89"/>
      <c r="AE4151" s="89"/>
      <c r="AF4151" s="191"/>
      <c r="AG4151" s="194"/>
      <c r="AH4151" s="193"/>
      <c r="AI4151" s="97"/>
      <c r="AJ4151" s="97"/>
      <c r="AK4151" s="97"/>
      <c r="AL4151" s="45" t="s">
        <v>67</v>
      </c>
      <c r="AM4151" s="160" t="str">
        <f>MONTH(B4151)&amp;"/"&amp;YEAR(B4151)</f>
        <v>3/2026</v>
      </c>
      <c r="AN4151" s="45">
        <f>WEEKNUM(B4151)-WEEKNUM(EOMONTH(B4151,-1)+1)+1</f>
        <v>4</v>
      </c>
      <c r="AO4151" s="45" t="str">
        <f>MONTH(R4151)&amp;"/"&amp;YEAR(R4151)</f>
        <v>1/1900</v>
      </c>
      <c r="AP4151" s="45" t="e">
        <f>WEEKNUM(R4151)-WEEKNUM(EOMONTH(R4151,-1)+1)+1</f>
        <v>#NUM!</v>
      </c>
      <c r="AQ4151" s="45">
        <f>IF(AU4151="S",IF(Q4151="1. Aceitou o programa",R4151-B4151,0),0)</f>
        <v>0</v>
      </c>
      <c r="AR4151" s="45">
        <f>IF(AU4151="S",IF(AND(S4151&lt;&gt;"",R4151&lt;&gt;""),S4151-R4151,0),0)</f>
        <v>0</v>
      </c>
      <c r="AS4151" s="45">
        <f>IF(AU4151="S",IF(Q4151="1. Aceitou o programa",IF(OR(X4151="Não se Aplica",X4151=""),IF(OR(W4151="Não se Aplica",W4151=""),0,W4151-V4151),AVERAGE(X4151-W4151,W4151-V4151)),0),0)</f>
        <v>0</v>
      </c>
      <c r="AT4151" s="45">
        <f>IF(AU4151="S",IF(AND(Q4151="1. Aceitou o programa",AB4151="Realizada"),IFERROR(IF(AA4151="",0,AA4151-R4151),0),0),0)</f>
        <v>0</v>
      </c>
      <c r="AU4151" s="45" t="str">
        <f>_xlfn.XLOOKUP(U4151,'Lista Suspensa'!$AA$20:$AA$23,'Lista Suspensa'!$AB$20:$AB$23,"N/A")</f>
        <v>S</v>
      </c>
    </row>
    <row r="4152" spans="1:47" ht="12" customHeight="1" x14ac:dyDescent="0.3">
      <c r="A4152" s="87" t="s">
        <v>47</v>
      </c>
      <c r="B4152" s="88">
        <v>46104</v>
      </c>
      <c r="C4152" s="89" t="s">
        <v>48</v>
      </c>
      <c r="D4152" s="89" t="s">
        <v>49</v>
      </c>
      <c r="E4152" s="189">
        <v>86976685</v>
      </c>
      <c r="F4152" s="197" t="s">
        <v>10097</v>
      </c>
      <c r="G4152" s="90">
        <v>30199320845</v>
      </c>
      <c r="H4152" s="91">
        <v>30134</v>
      </c>
      <c r="I4152" s="89"/>
      <c r="J4152" s="89" t="s">
        <v>51</v>
      </c>
      <c r="K4152" s="89" t="s">
        <v>52</v>
      </c>
      <c r="L4152" s="89" t="s">
        <v>53</v>
      </c>
      <c r="M4152" s="89" t="s">
        <v>1555</v>
      </c>
      <c r="N4152" s="89" t="s">
        <v>4188</v>
      </c>
      <c r="O4152" s="92" t="s">
        <v>10098</v>
      </c>
      <c r="P4152" s="93" t="s">
        <v>57</v>
      </c>
      <c r="Q4152" s="110" t="s">
        <v>5322</v>
      </c>
      <c r="R4152" s="94"/>
      <c r="S4152" s="95">
        <v>46168</v>
      </c>
      <c r="T4152" s="95" t="s">
        <v>5203</v>
      </c>
      <c r="U4152" s="95" t="s">
        <v>1125</v>
      </c>
      <c r="V4152" s="91">
        <v>46157</v>
      </c>
      <c r="W4152" s="91">
        <v>46164</v>
      </c>
      <c r="X4152" s="91">
        <v>46168</v>
      </c>
      <c r="Y4152" s="96"/>
      <c r="Z4152" s="89"/>
      <c r="AA4152" s="95"/>
      <c r="AB4152" s="89"/>
      <c r="AC4152" s="109"/>
      <c r="AD4152" s="89"/>
      <c r="AE4152" s="89"/>
      <c r="AF4152" s="191"/>
      <c r="AG4152" s="194"/>
      <c r="AH4152" s="193"/>
      <c r="AI4152" s="97"/>
      <c r="AJ4152" s="97"/>
      <c r="AK4152" s="97"/>
      <c r="AL4152" s="45" t="s">
        <v>67</v>
      </c>
      <c r="AM4152" s="160" t="str">
        <f>MONTH(B4152)&amp;"/"&amp;YEAR(B4152)</f>
        <v>3/2026</v>
      </c>
      <c r="AN4152" s="45">
        <f>WEEKNUM(B4152)-WEEKNUM(EOMONTH(B4152,-1)+1)+1</f>
        <v>4</v>
      </c>
      <c r="AO4152" s="45" t="str">
        <f>MONTH(R4152)&amp;"/"&amp;YEAR(R4152)</f>
        <v>1/1900</v>
      </c>
      <c r="AP4152" s="45" t="e">
        <f>WEEKNUM(R4152)-WEEKNUM(EOMONTH(R4152,-1)+1)+1</f>
        <v>#NUM!</v>
      </c>
      <c r="AQ4152" s="45">
        <f>IF(AU4152="S",IF(Q4152="1. Aceitou o programa",R4152-B4152,0),0)</f>
        <v>0</v>
      </c>
      <c r="AR4152" s="45">
        <f>IF(AU4152="S",IF(AND(S4152&lt;&gt;"",R4152&lt;&gt;""),S4152-R4152,0),0)</f>
        <v>0</v>
      </c>
      <c r="AS4152" s="45">
        <f>IF(AU4152="S",IF(Q4152="1. Aceitou o programa",IF(OR(X4152="Não se Aplica",X4152=""),IF(OR(W4152="Não se Aplica",W4152=""),0,W4152-V4152),AVERAGE(X4152-W4152,W4152-V4152)),0),0)</f>
        <v>0</v>
      </c>
      <c r="AT4152" s="45">
        <f>IF(AU4152="S",IF(AND(Q4152="1. Aceitou o programa",AB4152="Realizada"),IFERROR(IF(AA4152="",0,AA4152-R4152),0),0),0)</f>
        <v>0</v>
      </c>
      <c r="AU4152" s="45" t="str">
        <f>_xlfn.XLOOKUP(U4152,'Lista Suspensa'!$AA$20:$AA$23,'Lista Suspensa'!$AB$20:$AB$23,"N/A")</f>
        <v>S</v>
      </c>
    </row>
    <row r="4153" spans="1:47" ht="12" customHeight="1" x14ac:dyDescent="0.3">
      <c r="A4153" s="87" t="s">
        <v>47</v>
      </c>
      <c r="B4153" s="88">
        <v>46104</v>
      </c>
      <c r="C4153" s="89" t="s">
        <v>48</v>
      </c>
      <c r="D4153" s="89" t="s">
        <v>49</v>
      </c>
      <c r="E4153" s="189">
        <v>979056993</v>
      </c>
      <c r="F4153" s="197" t="s">
        <v>10099</v>
      </c>
      <c r="G4153" s="90">
        <v>28985893734</v>
      </c>
      <c r="H4153" s="91">
        <v>16668</v>
      </c>
      <c r="I4153" s="89"/>
      <c r="J4153" s="89" t="s">
        <v>84</v>
      </c>
      <c r="K4153" s="89" t="s">
        <v>76</v>
      </c>
      <c r="L4153" s="89" t="s">
        <v>95</v>
      </c>
      <c r="M4153" s="89" t="s">
        <v>2334</v>
      </c>
      <c r="N4153" s="89" t="s">
        <v>55</v>
      </c>
      <c r="O4153" s="92" t="s">
        <v>10100</v>
      </c>
      <c r="P4153" s="93" t="s">
        <v>57</v>
      </c>
      <c r="Q4153" s="110" t="s">
        <v>5322</v>
      </c>
      <c r="R4153" s="94"/>
      <c r="S4153" s="95">
        <v>46168</v>
      </c>
      <c r="T4153" s="95" t="s">
        <v>5203</v>
      </c>
      <c r="U4153" s="95" t="s">
        <v>1125</v>
      </c>
      <c r="V4153" s="91">
        <v>46157</v>
      </c>
      <c r="W4153" s="91">
        <v>46164</v>
      </c>
      <c r="X4153" s="91">
        <v>46168</v>
      </c>
      <c r="Y4153" s="96"/>
      <c r="Z4153" s="89"/>
      <c r="AA4153" s="95"/>
      <c r="AB4153" s="89"/>
      <c r="AC4153" s="109"/>
      <c r="AD4153" s="89"/>
      <c r="AE4153" s="89"/>
      <c r="AF4153" s="191"/>
      <c r="AG4153" s="194"/>
      <c r="AH4153" s="193"/>
      <c r="AI4153" s="97"/>
      <c r="AJ4153" s="97"/>
      <c r="AK4153" s="97"/>
      <c r="AL4153" s="45" t="s">
        <v>67</v>
      </c>
      <c r="AM4153" s="160" t="str">
        <f>MONTH(B4153)&amp;"/"&amp;YEAR(B4153)</f>
        <v>3/2026</v>
      </c>
      <c r="AN4153" s="45">
        <f>WEEKNUM(B4153)-WEEKNUM(EOMONTH(B4153,-1)+1)+1</f>
        <v>4</v>
      </c>
      <c r="AO4153" s="45" t="str">
        <f>MONTH(R4153)&amp;"/"&amp;YEAR(R4153)</f>
        <v>1/1900</v>
      </c>
      <c r="AP4153" s="45" t="e">
        <f>WEEKNUM(R4153)-WEEKNUM(EOMONTH(R4153,-1)+1)+1</f>
        <v>#NUM!</v>
      </c>
      <c r="AQ4153" s="45">
        <f>IF(AU4153="S",IF(Q4153="1. Aceitou o programa",R4153-B4153,0),0)</f>
        <v>0</v>
      </c>
      <c r="AR4153" s="45">
        <f>IF(AU4153="S",IF(AND(S4153&lt;&gt;"",R4153&lt;&gt;""),S4153-R4153,0),0)</f>
        <v>0</v>
      </c>
      <c r="AS4153" s="45">
        <f>IF(AU4153="S",IF(Q4153="1. Aceitou o programa",IF(OR(X4153="Não se Aplica",X4153=""),IF(OR(W4153="Não se Aplica",W4153=""),0,W4153-V4153),AVERAGE(X4153-W4153,W4153-V4153)),0),0)</f>
        <v>0</v>
      </c>
      <c r="AT4153" s="45">
        <f>IF(AU4153="S",IF(AND(Q4153="1. Aceitou o programa",AB4153="Realizada"),IFERROR(IF(AA4153="",0,AA4153-R4153),0),0),0)</f>
        <v>0</v>
      </c>
      <c r="AU4153" s="45" t="str">
        <f>_xlfn.XLOOKUP(U4153,'Lista Suspensa'!$AA$20:$AA$23,'Lista Suspensa'!$AB$20:$AB$23,"N/A")</f>
        <v>S</v>
      </c>
    </row>
    <row r="4154" spans="1:47" ht="12" customHeight="1" x14ac:dyDescent="0.3">
      <c r="A4154" s="87" t="s">
        <v>47</v>
      </c>
      <c r="B4154" s="88">
        <v>46104</v>
      </c>
      <c r="C4154" s="89" t="s">
        <v>48</v>
      </c>
      <c r="D4154" s="89" t="s">
        <v>49</v>
      </c>
      <c r="E4154" s="189">
        <v>87303726</v>
      </c>
      <c r="F4154" s="197" t="s">
        <v>10101</v>
      </c>
      <c r="G4154" s="90">
        <v>29932783803</v>
      </c>
      <c r="H4154" s="91">
        <v>30018</v>
      </c>
      <c r="I4154" s="89"/>
      <c r="J4154" s="89" t="s">
        <v>51</v>
      </c>
      <c r="K4154" s="89" t="s">
        <v>52</v>
      </c>
      <c r="L4154" s="89" t="s">
        <v>1613</v>
      </c>
      <c r="M4154" s="89" t="s">
        <v>10102</v>
      </c>
      <c r="N4154" s="89" t="s">
        <v>229</v>
      </c>
      <c r="O4154" s="92" t="s">
        <v>10103</v>
      </c>
      <c r="P4154" s="93" t="s">
        <v>57</v>
      </c>
      <c r="Q4154" s="110" t="s">
        <v>5322</v>
      </c>
      <c r="R4154" s="94"/>
      <c r="S4154" s="95">
        <v>46168</v>
      </c>
      <c r="T4154" s="95" t="s">
        <v>5203</v>
      </c>
      <c r="U4154" s="95" t="s">
        <v>1125</v>
      </c>
      <c r="V4154" s="91">
        <v>46157</v>
      </c>
      <c r="W4154" s="91">
        <v>46164</v>
      </c>
      <c r="X4154" s="91">
        <v>46168</v>
      </c>
      <c r="Y4154" s="96"/>
      <c r="Z4154" s="89"/>
      <c r="AA4154" s="95"/>
      <c r="AB4154" s="89"/>
      <c r="AC4154" s="109"/>
      <c r="AD4154" s="89"/>
      <c r="AE4154" s="89"/>
      <c r="AF4154" s="191"/>
      <c r="AG4154" s="194"/>
      <c r="AH4154" s="193"/>
      <c r="AI4154" s="97"/>
      <c r="AJ4154" s="97"/>
      <c r="AK4154" s="97"/>
      <c r="AL4154" s="45" t="s">
        <v>67</v>
      </c>
      <c r="AM4154" s="160" t="str">
        <f>MONTH(B4154)&amp;"/"&amp;YEAR(B4154)</f>
        <v>3/2026</v>
      </c>
      <c r="AN4154" s="45">
        <f>WEEKNUM(B4154)-WEEKNUM(EOMONTH(B4154,-1)+1)+1</f>
        <v>4</v>
      </c>
      <c r="AO4154" s="45" t="str">
        <f>MONTH(R4154)&amp;"/"&amp;YEAR(R4154)</f>
        <v>1/1900</v>
      </c>
      <c r="AP4154" s="45" t="e">
        <f>WEEKNUM(R4154)-WEEKNUM(EOMONTH(R4154,-1)+1)+1</f>
        <v>#NUM!</v>
      </c>
      <c r="AQ4154" s="45">
        <f>IF(AU4154="S",IF(Q4154="1. Aceitou o programa",R4154-B4154,0),0)</f>
        <v>0</v>
      </c>
      <c r="AR4154" s="45">
        <f>IF(AU4154="S",IF(AND(S4154&lt;&gt;"",R4154&lt;&gt;""),S4154-R4154,0),0)</f>
        <v>0</v>
      </c>
      <c r="AS4154" s="45">
        <f>IF(AU4154="S",IF(Q4154="1. Aceitou o programa",IF(OR(X4154="Não se Aplica",X4154=""),IF(OR(W4154="Não se Aplica",W4154=""),0,W4154-V4154),AVERAGE(X4154-W4154,W4154-V4154)),0),0)</f>
        <v>0</v>
      </c>
      <c r="AT4154" s="45">
        <f>IF(AU4154="S",IF(AND(Q4154="1. Aceitou o programa",AB4154="Realizada"),IFERROR(IF(AA4154="",0,AA4154-R4154),0),0),0)</f>
        <v>0</v>
      </c>
      <c r="AU4154" s="45" t="str">
        <f>_xlfn.XLOOKUP(U4154,'Lista Suspensa'!$AA$20:$AA$23,'Lista Suspensa'!$AB$20:$AB$23,"N/A")</f>
        <v>S</v>
      </c>
    </row>
    <row r="4155" spans="1:47" ht="12" customHeight="1" x14ac:dyDescent="0.3">
      <c r="A4155" s="87" t="s">
        <v>47</v>
      </c>
      <c r="B4155" s="88">
        <v>46104</v>
      </c>
      <c r="C4155" s="89" t="s">
        <v>48</v>
      </c>
      <c r="D4155" s="89" t="s">
        <v>49</v>
      </c>
      <c r="E4155" s="189">
        <v>83104409</v>
      </c>
      <c r="F4155" s="197" t="s">
        <v>10104</v>
      </c>
      <c r="G4155" s="90">
        <v>29848022848</v>
      </c>
      <c r="H4155" s="91">
        <v>29779</v>
      </c>
      <c r="I4155" s="89"/>
      <c r="J4155" s="89" t="s">
        <v>84</v>
      </c>
      <c r="K4155" s="89" t="s">
        <v>52</v>
      </c>
      <c r="L4155" s="89" t="s">
        <v>69</v>
      </c>
      <c r="M4155" s="89" t="s">
        <v>9370</v>
      </c>
      <c r="N4155" s="89" t="s">
        <v>137</v>
      </c>
      <c r="O4155" s="92" t="s">
        <v>10105</v>
      </c>
      <c r="P4155" s="93" t="s">
        <v>57</v>
      </c>
      <c r="Q4155" s="110" t="s">
        <v>5322</v>
      </c>
      <c r="R4155" s="94"/>
      <c r="S4155" s="95">
        <v>46168</v>
      </c>
      <c r="T4155" s="95" t="s">
        <v>5203</v>
      </c>
      <c r="U4155" s="95" t="s">
        <v>1125</v>
      </c>
      <c r="V4155" s="91">
        <v>46157</v>
      </c>
      <c r="W4155" s="91">
        <v>46164</v>
      </c>
      <c r="X4155" s="91">
        <v>46168</v>
      </c>
      <c r="Y4155" s="96"/>
      <c r="Z4155" s="89"/>
      <c r="AA4155" s="95"/>
      <c r="AB4155" s="89"/>
      <c r="AC4155" s="109"/>
      <c r="AD4155" s="89"/>
      <c r="AE4155" s="89"/>
      <c r="AF4155" s="191"/>
      <c r="AG4155" s="194"/>
      <c r="AH4155" s="193"/>
      <c r="AI4155" s="97"/>
      <c r="AJ4155" s="97"/>
      <c r="AK4155" s="97"/>
      <c r="AL4155" s="45" t="s">
        <v>67</v>
      </c>
      <c r="AM4155" s="160" t="str">
        <f>MONTH(B4155)&amp;"/"&amp;YEAR(B4155)</f>
        <v>3/2026</v>
      </c>
      <c r="AN4155" s="45">
        <f>WEEKNUM(B4155)-WEEKNUM(EOMONTH(B4155,-1)+1)+1</f>
        <v>4</v>
      </c>
      <c r="AO4155" s="45" t="str">
        <f>MONTH(R4155)&amp;"/"&amp;YEAR(R4155)</f>
        <v>1/1900</v>
      </c>
      <c r="AP4155" s="45" t="e">
        <f>WEEKNUM(R4155)-WEEKNUM(EOMONTH(R4155,-1)+1)+1</f>
        <v>#NUM!</v>
      </c>
      <c r="AQ4155" s="45">
        <f>IF(AU4155="S",IF(Q4155="1. Aceitou o programa",R4155-B4155,0),0)</f>
        <v>0</v>
      </c>
      <c r="AR4155" s="45">
        <f>IF(AU4155="S",IF(AND(S4155&lt;&gt;"",R4155&lt;&gt;""),S4155-R4155,0),0)</f>
        <v>0</v>
      </c>
      <c r="AS4155" s="45">
        <f>IF(AU4155="S",IF(Q4155="1. Aceitou o programa",IF(OR(X4155="Não se Aplica",X4155=""),IF(OR(W4155="Não se Aplica",W4155=""),0,W4155-V4155),AVERAGE(X4155-W4155,W4155-V4155)),0),0)</f>
        <v>0</v>
      </c>
      <c r="AT4155" s="45">
        <f>IF(AU4155="S",IF(AND(Q4155="1. Aceitou o programa",AB4155="Realizada"),IFERROR(IF(AA4155="",0,AA4155-R4155),0),0),0)</f>
        <v>0</v>
      </c>
      <c r="AU4155" s="45" t="str">
        <f>_xlfn.XLOOKUP(U4155,'Lista Suspensa'!$AA$20:$AA$23,'Lista Suspensa'!$AB$20:$AB$23,"N/A")</f>
        <v>S</v>
      </c>
    </row>
    <row r="4156" spans="1:47" ht="12" customHeight="1" x14ac:dyDescent="0.3">
      <c r="A4156" s="87" t="s">
        <v>47</v>
      </c>
      <c r="B4156" s="88">
        <v>46104</v>
      </c>
      <c r="C4156" s="89" t="s">
        <v>48</v>
      </c>
      <c r="D4156" s="89" t="s">
        <v>49</v>
      </c>
      <c r="E4156" s="189">
        <v>93764086</v>
      </c>
      <c r="F4156" s="197" t="s">
        <v>10106</v>
      </c>
      <c r="G4156" s="90">
        <v>14934235760</v>
      </c>
      <c r="H4156" s="91">
        <v>35916</v>
      </c>
      <c r="I4156" s="89"/>
      <c r="J4156" s="89" t="s">
        <v>51</v>
      </c>
      <c r="K4156" s="89" t="s">
        <v>76</v>
      </c>
      <c r="L4156" s="89" t="s">
        <v>283</v>
      </c>
      <c r="M4156" s="89" t="s">
        <v>1189</v>
      </c>
      <c r="N4156" s="89" t="s">
        <v>291</v>
      </c>
      <c r="O4156" s="92" t="s">
        <v>10107</v>
      </c>
      <c r="P4156" s="93" t="s">
        <v>57</v>
      </c>
      <c r="Q4156" s="110" t="s">
        <v>5322</v>
      </c>
      <c r="R4156" s="94"/>
      <c r="S4156" s="95">
        <v>46168</v>
      </c>
      <c r="T4156" s="95" t="s">
        <v>5203</v>
      </c>
      <c r="U4156" s="95" t="s">
        <v>1125</v>
      </c>
      <c r="V4156" s="91">
        <v>46157</v>
      </c>
      <c r="W4156" s="91">
        <v>46164</v>
      </c>
      <c r="X4156" s="91">
        <v>46168</v>
      </c>
      <c r="Y4156" s="96"/>
      <c r="Z4156" s="89"/>
      <c r="AA4156" s="95"/>
      <c r="AB4156" s="89"/>
      <c r="AC4156" s="109"/>
      <c r="AD4156" s="89"/>
      <c r="AE4156" s="89"/>
      <c r="AF4156" s="191"/>
      <c r="AG4156" s="194"/>
      <c r="AH4156" s="193"/>
      <c r="AI4156" s="97"/>
      <c r="AJ4156" s="97"/>
      <c r="AK4156" s="97"/>
      <c r="AL4156" s="45" t="s">
        <v>67</v>
      </c>
      <c r="AM4156" s="160" t="str">
        <f>MONTH(B4156)&amp;"/"&amp;YEAR(B4156)</f>
        <v>3/2026</v>
      </c>
      <c r="AN4156" s="45">
        <f>WEEKNUM(B4156)-WEEKNUM(EOMONTH(B4156,-1)+1)+1</f>
        <v>4</v>
      </c>
      <c r="AO4156" s="45" t="str">
        <f>MONTH(R4156)&amp;"/"&amp;YEAR(R4156)</f>
        <v>1/1900</v>
      </c>
      <c r="AP4156" s="45" t="e">
        <f>WEEKNUM(R4156)-WEEKNUM(EOMONTH(R4156,-1)+1)+1</f>
        <v>#NUM!</v>
      </c>
      <c r="AQ4156" s="45">
        <f>IF(AU4156="S",IF(Q4156="1. Aceitou o programa",R4156-B4156,0),0)</f>
        <v>0</v>
      </c>
      <c r="AR4156" s="45">
        <f>IF(AU4156="S",IF(AND(S4156&lt;&gt;"",R4156&lt;&gt;""),S4156-R4156,0),0)</f>
        <v>0</v>
      </c>
      <c r="AS4156" s="45">
        <f>IF(AU4156="S",IF(Q4156="1. Aceitou o programa",IF(OR(X4156="Não se Aplica",X4156=""),IF(OR(W4156="Não se Aplica",W4156=""),0,W4156-V4156),AVERAGE(X4156-W4156,W4156-V4156)),0),0)</f>
        <v>0</v>
      </c>
      <c r="AT4156" s="45">
        <f>IF(AU4156="S",IF(AND(Q4156="1. Aceitou o programa",AB4156="Realizada"),IFERROR(IF(AA4156="",0,AA4156-R4156),0),0),0)</f>
        <v>0</v>
      </c>
      <c r="AU4156" s="45" t="str">
        <f>_xlfn.XLOOKUP(U4156,'Lista Suspensa'!$AA$20:$AA$23,'Lista Suspensa'!$AB$20:$AB$23,"N/A")</f>
        <v>S</v>
      </c>
    </row>
    <row r="4157" spans="1:47" ht="12" customHeight="1" x14ac:dyDescent="0.3">
      <c r="A4157" s="87" t="s">
        <v>47</v>
      </c>
      <c r="B4157" s="88">
        <v>46104</v>
      </c>
      <c r="C4157" s="89" t="s">
        <v>48</v>
      </c>
      <c r="D4157" s="89" t="s">
        <v>49</v>
      </c>
      <c r="E4157" s="189">
        <v>83424846</v>
      </c>
      <c r="F4157" s="197" t="s">
        <v>10108</v>
      </c>
      <c r="G4157" s="90">
        <v>1931465762</v>
      </c>
      <c r="H4157" s="91">
        <v>24532</v>
      </c>
      <c r="I4157" s="89"/>
      <c r="J4157" s="89" t="s">
        <v>51</v>
      </c>
      <c r="K4157" s="89" t="s">
        <v>76</v>
      </c>
      <c r="L4157" s="89" t="s">
        <v>572</v>
      </c>
      <c r="M4157" s="89" t="s">
        <v>5755</v>
      </c>
      <c r="N4157" s="89" t="s">
        <v>137</v>
      </c>
      <c r="O4157" s="92" t="s">
        <v>10109</v>
      </c>
      <c r="P4157" s="93" t="s">
        <v>57</v>
      </c>
      <c r="Q4157" s="110" t="s">
        <v>5322</v>
      </c>
      <c r="R4157" s="94"/>
      <c r="S4157" s="95">
        <v>46168</v>
      </c>
      <c r="T4157" s="95" t="s">
        <v>5203</v>
      </c>
      <c r="U4157" s="95" t="s">
        <v>1125</v>
      </c>
      <c r="V4157" s="91">
        <v>46157</v>
      </c>
      <c r="W4157" s="91">
        <v>46164</v>
      </c>
      <c r="X4157" s="91">
        <v>46168</v>
      </c>
      <c r="Y4157" s="96"/>
      <c r="Z4157" s="89"/>
      <c r="AA4157" s="95"/>
      <c r="AB4157" s="89"/>
      <c r="AC4157" s="109"/>
      <c r="AD4157" s="89"/>
      <c r="AE4157" s="89"/>
      <c r="AF4157" s="191"/>
      <c r="AG4157" s="194"/>
      <c r="AH4157" s="193"/>
      <c r="AI4157" s="97"/>
      <c r="AJ4157" s="97"/>
      <c r="AK4157" s="97"/>
      <c r="AL4157" s="45" t="s">
        <v>67</v>
      </c>
      <c r="AM4157" s="160" t="str">
        <f>MONTH(B4157)&amp;"/"&amp;YEAR(B4157)</f>
        <v>3/2026</v>
      </c>
      <c r="AN4157" s="45">
        <f>WEEKNUM(B4157)-WEEKNUM(EOMONTH(B4157,-1)+1)+1</f>
        <v>4</v>
      </c>
      <c r="AO4157" s="45" t="str">
        <f>MONTH(R4157)&amp;"/"&amp;YEAR(R4157)</f>
        <v>1/1900</v>
      </c>
      <c r="AP4157" s="45" t="e">
        <f>WEEKNUM(R4157)-WEEKNUM(EOMONTH(R4157,-1)+1)+1</f>
        <v>#NUM!</v>
      </c>
      <c r="AQ4157" s="45">
        <f>IF(AU4157="S",IF(Q4157="1. Aceitou o programa",R4157-B4157,0),0)</f>
        <v>0</v>
      </c>
      <c r="AR4157" s="45">
        <f>IF(AU4157="S",IF(AND(S4157&lt;&gt;"",R4157&lt;&gt;""),S4157-R4157,0),0)</f>
        <v>0</v>
      </c>
      <c r="AS4157" s="45">
        <f>IF(AU4157="S",IF(Q4157="1. Aceitou o programa",IF(OR(X4157="Não se Aplica",X4157=""),IF(OR(W4157="Não se Aplica",W4157=""),0,W4157-V4157),AVERAGE(X4157-W4157,W4157-V4157)),0),0)</f>
        <v>0</v>
      </c>
      <c r="AT4157" s="45">
        <f>IF(AU4157="S",IF(AND(Q4157="1. Aceitou o programa",AB4157="Realizada"),IFERROR(IF(AA4157="",0,AA4157-R4157),0),0),0)</f>
        <v>0</v>
      </c>
      <c r="AU4157" s="45" t="str">
        <f>_xlfn.XLOOKUP(U4157,'Lista Suspensa'!$AA$20:$AA$23,'Lista Suspensa'!$AB$20:$AB$23,"N/A")</f>
        <v>S</v>
      </c>
    </row>
    <row r="4158" spans="1:47" ht="12" customHeight="1" x14ac:dyDescent="0.3">
      <c r="A4158" s="87" t="s">
        <v>47</v>
      </c>
      <c r="B4158" s="88">
        <v>46104</v>
      </c>
      <c r="C4158" s="89" t="s">
        <v>48</v>
      </c>
      <c r="D4158" s="89" t="s">
        <v>49</v>
      </c>
      <c r="E4158" s="189">
        <v>87501555</v>
      </c>
      <c r="F4158" s="197" t="s">
        <v>10110</v>
      </c>
      <c r="G4158" s="90">
        <v>16263460709</v>
      </c>
      <c r="H4158" s="91">
        <v>35489</v>
      </c>
      <c r="I4158" s="89"/>
      <c r="J4158" s="89" t="s">
        <v>84</v>
      </c>
      <c r="K4158" s="89" t="s">
        <v>76</v>
      </c>
      <c r="L4158" s="89" t="s">
        <v>95</v>
      </c>
      <c r="M4158" s="89" t="s">
        <v>2258</v>
      </c>
      <c r="N4158" s="89" t="s">
        <v>55</v>
      </c>
      <c r="O4158" s="92" t="s">
        <v>10111</v>
      </c>
      <c r="P4158" s="93" t="s">
        <v>57</v>
      </c>
      <c r="Q4158" s="110" t="s">
        <v>5322</v>
      </c>
      <c r="R4158" s="94"/>
      <c r="S4158" s="95">
        <v>46168</v>
      </c>
      <c r="T4158" s="95" t="s">
        <v>5203</v>
      </c>
      <c r="U4158" s="95" t="s">
        <v>1125</v>
      </c>
      <c r="V4158" s="91">
        <v>46157</v>
      </c>
      <c r="W4158" s="91">
        <v>46164</v>
      </c>
      <c r="X4158" s="91">
        <v>46168</v>
      </c>
      <c r="Y4158" s="96"/>
      <c r="Z4158" s="89"/>
      <c r="AA4158" s="95"/>
      <c r="AB4158" s="89"/>
      <c r="AC4158" s="109"/>
      <c r="AD4158" s="89"/>
      <c r="AE4158" s="89"/>
      <c r="AF4158" s="191"/>
      <c r="AG4158" s="194"/>
      <c r="AH4158" s="193"/>
      <c r="AI4158" s="97"/>
      <c r="AJ4158" s="97"/>
      <c r="AK4158" s="97"/>
      <c r="AL4158" s="45" t="s">
        <v>67</v>
      </c>
      <c r="AM4158" s="160" t="str">
        <f>MONTH(B4158)&amp;"/"&amp;YEAR(B4158)</f>
        <v>3/2026</v>
      </c>
      <c r="AN4158" s="45">
        <f>WEEKNUM(B4158)-WEEKNUM(EOMONTH(B4158,-1)+1)+1</f>
        <v>4</v>
      </c>
      <c r="AO4158" s="45" t="str">
        <f>MONTH(R4158)&amp;"/"&amp;YEAR(R4158)</f>
        <v>1/1900</v>
      </c>
      <c r="AP4158" s="45" t="e">
        <f>WEEKNUM(R4158)-WEEKNUM(EOMONTH(R4158,-1)+1)+1</f>
        <v>#NUM!</v>
      </c>
      <c r="AQ4158" s="45">
        <f>IF(AU4158="S",IF(Q4158="1. Aceitou o programa",R4158-B4158,0),0)</f>
        <v>0</v>
      </c>
      <c r="AR4158" s="45">
        <f>IF(AU4158="S",IF(AND(S4158&lt;&gt;"",R4158&lt;&gt;""),S4158-R4158,0),0)</f>
        <v>0</v>
      </c>
      <c r="AS4158" s="45">
        <f>IF(AU4158="S",IF(Q4158="1. Aceitou o programa",IF(OR(X4158="Não se Aplica",X4158=""),IF(OR(W4158="Não se Aplica",W4158=""),0,W4158-V4158),AVERAGE(X4158-W4158,W4158-V4158)),0),0)</f>
        <v>0</v>
      </c>
      <c r="AT4158" s="45">
        <f>IF(AU4158="S",IF(AND(Q4158="1. Aceitou o programa",AB4158="Realizada"),IFERROR(IF(AA4158="",0,AA4158-R4158),0),0),0)</f>
        <v>0</v>
      </c>
      <c r="AU4158" s="45" t="str">
        <f>_xlfn.XLOOKUP(U4158,'Lista Suspensa'!$AA$20:$AA$23,'Lista Suspensa'!$AB$20:$AB$23,"N/A")</f>
        <v>S</v>
      </c>
    </row>
    <row r="4159" spans="1:47" ht="12" customHeight="1" x14ac:dyDescent="0.3">
      <c r="A4159" s="87" t="s">
        <v>47</v>
      </c>
      <c r="B4159" s="88">
        <v>46104</v>
      </c>
      <c r="C4159" s="89" t="s">
        <v>48</v>
      </c>
      <c r="D4159" s="89" t="s">
        <v>49</v>
      </c>
      <c r="E4159" s="189">
        <v>861094751</v>
      </c>
      <c r="F4159" s="197" t="s">
        <v>10112</v>
      </c>
      <c r="G4159" s="90">
        <v>88764753700</v>
      </c>
      <c r="H4159" s="91">
        <v>24352</v>
      </c>
      <c r="I4159" s="89"/>
      <c r="J4159" s="89" t="s">
        <v>84</v>
      </c>
      <c r="K4159" s="89" t="s">
        <v>76</v>
      </c>
      <c r="L4159" s="89" t="s">
        <v>95</v>
      </c>
      <c r="M4159" s="89" t="s">
        <v>510</v>
      </c>
      <c r="N4159" s="89" t="s">
        <v>87</v>
      </c>
      <c r="O4159" s="92" t="s">
        <v>10113</v>
      </c>
      <c r="P4159" s="93" t="s">
        <v>57</v>
      </c>
      <c r="Q4159" s="110" t="s">
        <v>5322</v>
      </c>
      <c r="R4159" s="94"/>
      <c r="S4159" s="95">
        <v>46168</v>
      </c>
      <c r="T4159" s="95" t="s">
        <v>5203</v>
      </c>
      <c r="U4159" s="95" t="s">
        <v>1125</v>
      </c>
      <c r="V4159" s="91">
        <v>46157</v>
      </c>
      <c r="W4159" s="91">
        <v>46164</v>
      </c>
      <c r="X4159" s="91">
        <v>46168</v>
      </c>
      <c r="Y4159" s="96"/>
      <c r="Z4159" s="89"/>
      <c r="AA4159" s="95"/>
      <c r="AB4159" s="89"/>
      <c r="AC4159" s="109"/>
      <c r="AD4159" s="89"/>
      <c r="AE4159" s="89"/>
      <c r="AF4159" s="191"/>
      <c r="AG4159" s="194"/>
      <c r="AH4159" s="193"/>
      <c r="AI4159" s="97"/>
      <c r="AJ4159" s="97"/>
      <c r="AK4159" s="97"/>
      <c r="AL4159" s="45" t="s">
        <v>67</v>
      </c>
      <c r="AM4159" s="160" t="str">
        <f>MONTH(B4159)&amp;"/"&amp;YEAR(B4159)</f>
        <v>3/2026</v>
      </c>
      <c r="AN4159" s="45">
        <f>WEEKNUM(B4159)-WEEKNUM(EOMONTH(B4159,-1)+1)+1</f>
        <v>4</v>
      </c>
      <c r="AO4159" s="45" t="str">
        <f>MONTH(R4159)&amp;"/"&amp;YEAR(R4159)</f>
        <v>1/1900</v>
      </c>
      <c r="AP4159" s="45" t="e">
        <f>WEEKNUM(R4159)-WEEKNUM(EOMONTH(R4159,-1)+1)+1</f>
        <v>#NUM!</v>
      </c>
      <c r="AQ4159" s="45">
        <f>IF(AU4159="S",IF(Q4159="1. Aceitou o programa",R4159-B4159,0),0)</f>
        <v>0</v>
      </c>
      <c r="AR4159" s="45">
        <f>IF(AU4159="S",IF(AND(S4159&lt;&gt;"",R4159&lt;&gt;""),S4159-R4159,0),0)</f>
        <v>0</v>
      </c>
      <c r="AS4159" s="45">
        <f>IF(AU4159="S",IF(Q4159="1. Aceitou o programa",IF(OR(X4159="Não se Aplica",X4159=""),IF(OR(W4159="Não se Aplica",W4159=""),0,W4159-V4159),AVERAGE(X4159-W4159,W4159-V4159)),0),0)</f>
        <v>0</v>
      </c>
      <c r="AT4159" s="45">
        <f>IF(AU4159="S",IF(AND(Q4159="1. Aceitou o programa",AB4159="Realizada"),IFERROR(IF(AA4159="",0,AA4159-R4159),0),0),0)</f>
        <v>0</v>
      </c>
      <c r="AU4159" s="45" t="str">
        <f>_xlfn.XLOOKUP(U4159,'Lista Suspensa'!$AA$20:$AA$23,'Lista Suspensa'!$AB$20:$AB$23,"N/A")</f>
        <v>S</v>
      </c>
    </row>
    <row r="4160" spans="1:47" ht="12" customHeight="1" x14ac:dyDescent="0.3">
      <c r="A4160" s="87" t="s">
        <v>47</v>
      </c>
      <c r="B4160" s="88">
        <v>46104</v>
      </c>
      <c r="C4160" s="89" t="s">
        <v>48</v>
      </c>
      <c r="D4160" s="89" t="s">
        <v>49</v>
      </c>
      <c r="E4160" s="189">
        <v>73036060</v>
      </c>
      <c r="F4160" s="197" t="s">
        <v>10114</v>
      </c>
      <c r="G4160" s="90">
        <v>1102989770</v>
      </c>
      <c r="H4160" s="91">
        <v>24191</v>
      </c>
      <c r="I4160" s="89"/>
      <c r="J4160" s="89" t="s">
        <v>51</v>
      </c>
      <c r="K4160" s="89" t="s">
        <v>76</v>
      </c>
      <c r="L4160" s="89" t="s">
        <v>95</v>
      </c>
      <c r="M4160" s="89" t="s">
        <v>3562</v>
      </c>
      <c r="N4160" s="89" t="s">
        <v>159</v>
      </c>
      <c r="O4160" s="92" t="s">
        <v>10115</v>
      </c>
      <c r="P4160" s="93" t="s">
        <v>57</v>
      </c>
      <c r="Q4160" s="110" t="s">
        <v>5322</v>
      </c>
      <c r="R4160" s="94"/>
      <c r="S4160" s="95">
        <v>46168</v>
      </c>
      <c r="T4160" s="95" t="s">
        <v>5203</v>
      </c>
      <c r="U4160" s="95" t="s">
        <v>1125</v>
      </c>
      <c r="V4160" s="91">
        <v>46157</v>
      </c>
      <c r="W4160" s="91">
        <v>46164</v>
      </c>
      <c r="X4160" s="91">
        <v>46168</v>
      </c>
      <c r="Y4160" s="96"/>
      <c r="Z4160" s="89"/>
      <c r="AA4160" s="95"/>
      <c r="AB4160" s="89"/>
      <c r="AC4160" s="109"/>
      <c r="AD4160" s="89"/>
      <c r="AE4160" s="89"/>
      <c r="AF4160" s="191"/>
      <c r="AG4160" s="194"/>
      <c r="AH4160" s="193"/>
      <c r="AI4160" s="97"/>
      <c r="AJ4160" s="97"/>
      <c r="AK4160" s="97"/>
      <c r="AL4160" s="45" t="s">
        <v>67</v>
      </c>
      <c r="AM4160" s="160" t="str">
        <f>MONTH(B4160)&amp;"/"&amp;YEAR(B4160)</f>
        <v>3/2026</v>
      </c>
      <c r="AN4160" s="45">
        <f>WEEKNUM(B4160)-WEEKNUM(EOMONTH(B4160,-1)+1)+1</f>
        <v>4</v>
      </c>
      <c r="AO4160" s="45" t="str">
        <f>MONTH(R4160)&amp;"/"&amp;YEAR(R4160)</f>
        <v>1/1900</v>
      </c>
      <c r="AP4160" s="45" t="e">
        <f>WEEKNUM(R4160)-WEEKNUM(EOMONTH(R4160,-1)+1)+1</f>
        <v>#NUM!</v>
      </c>
      <c r="AQ4160" s="45">
        <f>IF(AU4160="S",IF(Q4160="1. Aceitou o programa",R4160-B4160,0),0)</f>
        <v>0</v>
      </c>
      <c r="AR4160" s="45">
        <f>IF(AU4160="S",IF(AND(S4160&lt;&gt;"",R4160&lt;&gt;""),S4160-R4160,0),0)</f>
        <v>0</v>
      </c>
      <c r="AS4160" s="45">
        <f>IF(AU4160="S",IF(Q4160="1. Aceitou o programa",IF(OR(X4160="Não se Aplica",X4160=""),IF(OR(W4160="Não se Aplica",W4160=""),0,W4160-V4160),AVERAGE(X4160-W4160,W4160-V4160)),0),0)</f>
        <v>0</v>
      </c>
      <c r="AT4160" s="45">
        <f>IF(AU4160="S",IF(AND(Q4160="1. Aceitou o programa",AB4160="Realizada"),IFERROR(IF(AA4160="",0,AA4160-R4160),0),0),0)</f>
        <v>0</v>
      </c>
      <c r="AU4160" s="45" t="str">
        <f>_xlfn.XLOOKUP(U4160,'Lista Suspensa'!$AA$20:$AA$23,'Lista Suspensa'!$AB$20:$AB$23,"N/A")</f>
        <v>S</v>
      </c>
    </row>
    <row r="4161" spans="1:47" ht="12" customHeight="1" x14ac:dyDescent="0.3">
      <c r="A4161" s="87" t="s">
        <v>47</v>
      </c>
      <c r="B4161" s="88">
        <v>46104</v>
      </c>
      <c r="C4161" s="89" t="s">
        <v>48</v>
      </c>
      <c r="D4161" s="89" t="s">
        <v>49</v>
      </c>
      <c r="E4161" s="189">
        <v>63838265</v>
      </c>
      <c r="F4161" s="197" t="s">
        <v>10116</v>
      </c>
      <c r="G4161" s="90">
        <v>33793234894</v>
      </c>
      <c r="H4161" s="91">
        <v>30927</v>
      </c>
      <c r="I4161" s="89"/>
      <c r="J4161" s="89" t="s">
        <v>51</v>
      </c>
      <c r="K4161" s="89" t="s">
        <v>52</v>
      </c>
      <c r="L4161" s="89" t="s">
        <v>85</v>
      </c>
      <c r="M4161" s="89" t="s">
        <v>10117</v>
      </c>
      <c r="N4161" s="89" t="s">
        <v>79</v>
      </c>
      <c r="O4161" s="92" t="s">
        <v>10118</v>
      </c>
      <c r="P4161" s="93" t="s">
        <v>57</v>
      </c>
      <c r="Q4161" s="110" t="s">
        <v>5322</v>
      </c>
      <c r="R4161" s="94"/>
      <c r="S4161" s="95">
        <v>46168</v>
      </c>
      <c r="T4161" s="95" t="s">
        <v>5203</v>
      </c>
      <c r="U4161" s="95" t="s">
        <v>1125</v>
      </c>
      <c r="V4161" s="91">
        <v>46157</v>
      </c>
      <c r="W4161" s="91">
        <v>46164</v>
      </c>
      <c r="X4161" s="91">
        <v>46168</v>
      </c>
      <c r="Y4161" s="96"/>
      <c r="Z4161" s="89"/>
      <c r="AA4161" s="95"/>
      <c r="AB4161" s="89"/>
      <c r="AC4161" s="109"/>
      <c r="AD4161" s="89"/>
      <c r="AE4161" s="89"/>
      <c r="AF4161" s="191"/>
      <c r="AG4161" s="194"/>
      <c r="AH4161" s="193"/>
      <c r="AI4161" s="97"/>
      <c r="AJ4161" s="97"/>
      <c r="AK4161" s="97"/>
      <c r="AL4161" s="45" t="s">
        <v>67</v>
      </c>
      <c r="AM4161" s="160" t="str">
        <f>MONTH(B4161)&amp;"/"&amp;YEAR(B4161)</f>
        <v>3/2026</v>
      </c>
      <c r="AN4161" s="45">
        <f>WEEKNUM(B4161)-WEEKNUM(EOMONTH(B4161,-1)+1)+1</f>
        <v>4</v>
      </c>
      <c r="AO4161" s="45" t="str">
        <f>MONTH(R4161)&amp;"/"&amp;YEAR(R4161)</f>
        <v>1/1900</v>
      </c>
      <c r="AP4161" s="45" t="e">
        <f>WEEKNUM(R4161)-WEEKNUM(EOMONTH(R4161,-1)+1)+1</f>
        <v>#NUM!</v>
      </c>
      <c r="AQ4161" s="45">
        <f>IF(AU4161="S",IF(Q4161="1. Aceitou o programa",R4161-B4161,0),0)</f>
        <v>0</v>
      </c>
      <c r="AR4161" s="45">
        <f>IF(AU4161="S",IF(AND(S4161&lt;&gt;"",R4161&lt;&gt;""),S4161-R4161,0),0)</f>
        <v>0</v>
      </c>
      <c r="AS4161" s="45">
        <f>IF(AU4161="S",IF(Q4161="1. Aceitou o programa",IF(OR(X4161="Não se Aplica",X4161=""),IF(OR(W4161="Não se Aplica",W4161=""),0,W4161-V4161),AVERAGE(X4161-W4161,W4161-V4161)),0),0)</f>
        <v>0</v>
      </c>
      <c r="AT4161" s="45">
        <f>IF(AU4161="S",IF(AND(Q4161="1. Aceitou o programa",AB4161="Realizada"),IFERROR(IF(AA4161="",0,AA4161-R4161),0),0),0)</f>
        <v>0</v>
      </c>
      <c r="AU4161" s="45" t="str">
        <f>_xlfn.XLOOKUP(U4161,'Lista Suspensa'!$AA$20:$AA$23,'Lista Suspensa'!$AB$20:$AB$23,"N/A")</f>
        <v>S</v>
      </c>
    </row>
    <row r="4162" spans="1:47" ht="12" customHeight="1" x14ac:dyDescent="0.3">
      <c r="A4162" s="87" t="s">
        <v>47</v>
      </c>
      <c r="B4162" s="88">
        <v>46104</v>
      </c>
      <c r="C4162" s="89" t="s">
        <v>48</v>
      </c>
      <c r="D4162" s="89" t="s">
        <v>49</v>
      </c>
      <c r="E4162" s="189">
        <v>82812192</v>
      </c>
      <c r="F4162" s="197" t="s">
        <v>10119</v>
      </c>
      <c r="G4162" s="90">
        <v>38702166895</v>
      </c>
      <c r="H4162" s="91">
        <v>32711</v>
      </c>
      <c r="I4162" s="89"/>
      <c r="J4162" s="89" t="s">
        <v>84</v>
      </c>
      <c r="K4162" s="89" t="s">
        <v>52</v>
      </c>
      <c r="L4162" s="89" t="s">
        <v>53</v>
      </c>
      <c r="M4162" s="89" t="s">
        <v>1561</v>
      </c>
      <c r="N4162" s="89" t="s">
        <v>197</v>
      </c>
      <c r="O4162" s="92" t="s">
        <v>10120</v>
      </c>
      <c r="P4162" s="93" t="s">
        <v>57</v>
      </c>
      <c r="Q4162" s="110" t="s">
        <v>5322</v>
      </c>
      <c r="R4162" s="94"/>
      <c r="S4162" s="95">
        <v>46168</v>
      </c>
      <c r="T4162" s="95" t="s">
        <v>5203</v>
      </c>
      <c r="U4162" s="95" t="s">
        <v>1125</v>
      </c>
      <c r="V4162" s="91">
        <v>46157</v>
      </c>
      <c r="W4162" s="91">
        <v>46164</v>
      </c>
      <c r="X4162" s="91">
        <v>46168</v>
      </c>
      <c r="Y4162" s="96"/>
      <c r="Z4162" s="89"/>
      <c r="AA4162" s="95"/>
      <c r="AB4162" s="89"/>
      <c r="AC4162" s="109"/>
      <c r="AD4162" s="89"/>
      <c r="AE4162" s="89"/>
      <c r="AF4162" s="191"/>
      <c r="AG4162" s="194"/>
      <c r="AH4162" s="193"/>
      <c r="AI4162" s="97"/>
      <c r="AJ4162" s="97"/>
      <c r="AK4162" s="97"/>
      <c r="AL4162" s="45" t="s">
        <v>67</v>
      </c>
      <c r="AM4162" s="160" t="str">
        <f>MONTH(B4162)&amp;"/"&amp;YEAR(B4162)</f>
        <v>3/2026</v>
      </c>
      <c r="AN4162" s="45">
        <f>WEEKNUM(B4162)-WEEKNUM(EOMONTH(B4162,-1)+1)+1</f>
        <v>4</v>
      </c>
      <c r="AO4162" s="45" t="str">
        <f>MONTH(R4162)&amp;"/"&amp;YEAR(R4162)</f>
        <v>1/1900</v>
      </c>
      <c r="AP4162" s="45" t="e">
        <f>WEEKNUM(R4162)-WEEKNUM(EOMONTH(R4162,-1)+1)+1</f>
        <v>#NUM!</v>
      </c>
      <c r="AQ4162" s="45">
        <f>IF(AU4162="S",IF(Q4162="1. Aceitou o programa",R4162-B4162,0),0)</f>
        <v>0</v>
      </c>
      <c r="AR4162" s="45">
        <f>IF(AU4162="S",IF(AND(S4162&lt;&gt;"",R4162&lt;&gt;""),S4162-R4162,0),0)</f>
        <v>0</v>
      </c>
      <c r="AS4162" s="45">
        <f>IF(AU4162="S",IF(Q4162="1. Aceitou o programa",IF(OR(X4162="Não se Aplica",X4162=""),IF(OR(W4162="Não se Aplica",W4162=""),0,W4162-V4162),AVERAGE(X4162-W4162,W4162-V4162)),0),0)</f>
        <v>0</v>
      </c>
      <c r="AT4162" s="45">
        <f>IF(AU4162="S",IF(AND(Q4162="1. Aceitou o programa",AB4162="Realizada"),IFERROR(IF(AA4162="",0,AA4162-R4162),0),0),0)</f>
        <v>0</v>
      </c>
      <c r="AU4162" s="45" t="str">
        <f>_xlfn.XLOOKUP(U4162,'Lista Suspensa'!$AA$20:$AA$23,'Lista Suspensa'!$AB$20:$AB$23,"N/A")</f>
        <v>S</v>
      </c>
    </row>
    <row r="4163" spans="1:47" ht="12" customHeight="1" x14ac:dyDescent="0.3">
      <c r="A4163" s="87" t="s">
        <v>47</v>
      </c>
      <c r="B4163" s="88">
        <v>46104</v>
      </c>
      <c r="C4163" s="89" t="s">
        <v>48</v>
      </c>
      <c r="D4163" s="89" t="s">
        <v>49</v>
      </c>
      <c r="E4163" s="189">
        <v>82813210</v>
      </c>
      <c r="F4163" s="197" t="s">
        <v>10121</v>
      </c>
      <c r="G4163" s="90">
        <v>1058636707</v>
      </c>
      <c r="H4163" s="91">
        <v>24540</v>
      </c>
      <c r="I4163" s="89"/>
      <c r="J4163" s="89" t="s">
        <v>51</v>
      </c>
      <c r="K4163" s="89" t="s">
        <v>76</v>
      </c>
      <c r="L4163" s="89" t="s">
        <v>95</v>
      </c>
      <c r="M4163" s="89" t="s">
        <v>222</v>
      </c>
      <c r="N4163" s="89" t="s">
        <v>197</v>
      </c>
      <c r="O4163" s="92" t="s">
        <v>10122</v>
      </c>
      <c r="P4163" s="93" t="s">
        <v>57</v>
      </c>
      <c r="Q4163" s="110" t="s">
        <v>5322</v>
      </c>
      <c r="R4163" s="94"/>
      <c r="S4163" s="95">
        <v>46168</v>
      </c>
      <c r="T4163" s="95" t="s">
        <v>5203</v>
      </c>
      <c r="U4163" s="95" t="s">
        <v>1125</v>
      </c>
      <c r="V4163" s="91">
        <v>46157</v>
      </c>
      <c r="W4163" s="91">
        <v>46164</v>
      </c>
      <c r="X4163" s="91">
        <v>46168</v>
      </c>
      <c r="Y4163" s="96"/>
      <c r="Z4163" s="89"/>
      <c r="AA4163" s="95"/>
      <c r="AB4163" s="89"/>
      <c r="AC4163" s="109"/>
      <c r="AD4163" s="89"/>
      <c r="AE4163" s="89"/>
      <c r="AF4163" s="191"/>
      <c r="AG4163" s="194"/>
      <c r="AH4163" s="193"/>
      <c r="AI4163" s="97"/>
      <c r="AJ4163" s="97"/>
      <c r="AK4163" s="97"/>
      <c r="AL4163" s="45" t="s">
        <v>67</v>
      </c>
      <c r="AM4163" s="160" t="str">
        <f>MONTH(B4163)&amp;"/"&amp;YEAR(B4163)</f>
        <v>3/2026</v>
      </c>
      <c r="AN4163" s="45">
        <f>WEEKNUM(B4163)-WEEKNUM(EOMONTH(B4163,-1)+1)+1</f>
        <v>4</v>
      </c>
      <c r="AO4163" s="45" t="str">
        <f>MONTH(R4163)&amp;"/"&amp;YEAR(R4163)</f>
        <v>1/1900</v>
      </c>
      <c r="AP4163" s="45" t="e">
        <f>WEEKNUM(R4163)-WEEKNUM(EOMONTH(R4163,-1)+1)+1</f>
        <v>#NUM!</v>
      </c>
      <c r="AQ4163" s="45">
        <f>IF(AU4163="S",IF(Q4163="1. Aceitou o programa",R4163-B4163,0),0)</f>
        <v>0</v>
      </c>
      <c r="AR4163" s="45">
        <f>IF(AU4163="S",IF(AND(S4163&lt;&gt;"",R4163&lt;&gt;""),S4163-R4163,0),0)</f>
        <v>0</v>
      </c>
      <c r="AS4163" s="45">
        <f>IF(AU4163="S",IF(Q4163="1. Aceitou o programa",IF(OR(X4163="Não se Aplica",X4163=""),IF(OR(W4163="Não se Aplica",W4163=""),0,W4163-V4163),AVERAGE(X4163-W4163,W4163-V4163)),0),0)</f>
        <v>0</v>
      </c>
      <c r="AT4163" s="45">
        <f>IF(AU4163="S",IF(AND(Q4163="1. Aceitou o programa",AB4163="Realizada"),IFERROR(IF(AA4163="",0,AA4163-R4163),0),0),0)</f>
        <v>0</v>
      </c>
      <c r="AU4163" s="45" t="str">
        <f>_xlfn.XLOOKUP(U4163,'Lista Suspensa'!$AA$20:$AA$23,'Lista Suspensa'!$AB$20:$AB$23,"N/A")</f>
        <v>S</v>
      </c>
    </row>
    <row r="4164" spans="1:47" ht="12" customHeight="1" x14ac:dyDescent="0.3">
      <c r="A4164" s="87" t="s">
        <v>47</v>
      </c>
      <c r="B4164" s="88">
        <v>46104</v>
      </c>
      <c r="C4164" s="89" t="s">
        <v>48</v>
      </c>
      <c r="D4164" s="89" t="s">
        <v>49</v>
      </c>
      <c r="E4164" s="189">
        <v>747843732</v>
      </c>
      <c r="F4164" s="197" t="s">
        <v>10123</v>
      </c>
      <c r="G4164" s="90">
        <v>34823239091</v>
      </c>
      <c r="H4164" s="91">
        <v>22658</v>
      </c>
      <c r="I4164" s="89"/>
      <c r="J4164" s="89" t="s">
        <v>51</v>
      </c>
      <c r="K4164" s="89" t="s">
        <v>76</v>
      </c>
      <c r="L4164" s="89" t="s">
        <v>95</v>
      </c>
      <c r="M4164" s="89" t="s">
        <v>96</v>
      </c>
      <c r="N4164" s="89" t="s">
        <v>55</v>
      </c>
      <c r="O4164" s="92" t="s">
        <v>10124</v>
      </c>
      <c r="P4164" s="93" t="s">
        <v>57</v>
      </c>
      <c r="Q4164" s="110" t="s">
        <v>5322</v>
      </c>
      <c r="R4164" s="94"/>
      <c r="S4164" s="95">
        <v>46168</v>
      </c>
      <c r="T4164" s="95" t="s">
        <v>5203</v>
      </c>
      <c r="U4164" s="95" t="s">
        <v>1125</v>
      </c>
      <c r="V4164" s="91">
        <v>46157</v>
      </c>
      <c r="W4164" s="91">
        <v>46164</v>
      </c>
      <c r="X4164" s="91">
        <v>46168</v>
      </c>
      <c r="Y4164" s="96"/>
      <c r="Z4164" s="89"/>
      <c r="AA4164" s="95"/>
      <c r="AB4164" s="89"/>
      <c r="AC4164" s="109"/>
      <c r="AD4164" s="89"/>
      <c r="AE4164" s="89"/>
      <c r="AF4164" s="191"/>
      <c r="AG4164" s="194"/>
      <c r="AH4164" s="193"/>
      <c r="AI4164" s="97"/>
      <c r="AJ4164" s="97"/>
      <c r="AK4164" s="97"/>
      <c r="AL4164" s="45" t="s">
        <v>67</v>
      </c>
      <c r="AM4164" s="160" t="str">
        <f>MONTH(B4164)&amp;"/"&amp;YEAR(B4164)</f>
        <v>3/2026</v>
      </c>
      <c r="AN4164" s="45">
        <f>WEEKNUM(B4164)-WEEKNUM(EOMONTH(B4164,-1)+1)+1</f>
        <v>4</v>
      </c>
      <c r="AO4164" s="45" t="str">
        <f>MONTH(R4164)&amp;"/"&amp;YEAR(R4164)</f>
        <v>1/1900</v>
      </c>
      <c r="AP4164" s="45" t="e">
        <f>WEEKNUM(R4164)-WEEKNUM(EOMONTH(R4164,-1)+1)+1</f>
        <v>#NUM!</v>
      </c>
      <c r="AQ4164" s="45">
        <f>IF(AU4164="S",IF(Q4164="1. Aceitou o programa",R4164-B4164,0),0)</f>
        <v>0</v>
      </c>
      <c r="AR4164" s="45">
        <f>IF(AU4164="S",IF(AND(S4164&lt;&gt;"",R4164&lt;&gt;""),S4164-R4164,0),0)</f>
        <v>0</v>
      </c>
      <c r="AS4164" s="45">
        <f>IF(AU4164="S",IF(Q4164="1. Aceitou o programa",IF(OR(X4164="Não se Aplica",X4164=""),IF(OR(W4164="Não se Aplica",W4164=""),0,W4164-V4164),AVERAGE(X4164-W4164,W4164-V4164)),0),0)</f>
        <v>0</v>
      </c>
      <c r="AT4164" s="45">
        <f>IF(AU4164="S",IF(AND(Q4164="1. Aceitou o programa",AB4164="Realizada"),IFERROR(IF(AA4164="",0,AA4164-R4164),0),0),0)</f>
        <v>0</v>
      </c>
      <c r="AU4164" s="45" t="str">
        <f>_xlfn.XLOOKUP(U4164,'Lista Suspensa'!$AA$20:$AA$23,'Lista Suspensa'!$AB$20:$AB$23,"N/A")</f>
        <v>S</v>
      </c>
    </row>
    <row r="4165" spans="1:47" ht="12" customHeight="1" x14ac:dyDescent="0.3">
      <c r="A4165" s="87" t="s">
        <v>47</v>
      </c>
      <c r="B4165" s="88">
        <v>46104</v>
      </c>
      <c r="C4165" s="89" t="s">
        <v>48</v>
      </c>
      <c r="D4165" s="89" t="s">
        <v>49</v>
      </c>
      <c r="E4165" s="189">
        <v>738946290</v>
      </c>
      <c r="F4165" s="197" t="s">
        <v>10125</v>
      </c>
      <c r="G4165" s="90">
        <v>96231823768</v>
      </c>
      <c r="H4165" s="91">
        <v>19208</v>
      </c>
      <c r="I4165" s="89"/>
      <c r="J4165" s="89" t="s">
        <v>51</v>
      </c>
      <c r="K4165" s="89" t="s">
        <v>76</v>
      </c>
      <c r="L4165" s="89" t="s">
        <v>95</v>
      </c>
      <c r="M4165" s="89" t="s">
        <v>96</v>
      </c>
      <c r="N4165" s="89" t="s">
        <v>97</v>
      </c>
      <c r="O4165" s="92" t="s">
        <v>10126</v>
      </c>
      <c r="P4165" s="93" t="s">
        <v>57</v>
      </c>
      <c r="Q4165" s="110" t="s">
        <v>5322</v>
      </c>
      <c r="R4165" s="94"/>
      <c r="S4165" s="95">
        <v>46168</v>
      </c>
      <c r="T4165" s="95" t="s">
        <v>5203</v>
      </c>
      <c r="U4165" s="95" t="s">
        <v>1125</v>
      </c>
      <c r="V4165" s="91">
        <v>46157</v>
      </c>
      <c r="W4165" s="91">
        <v>46164</v>
      </c>
      <c r="X4165" s="91">
        <v>46168</v>
      </c>
      <c r="Y4165" s="96"/>
      <c r="Z4165" s="89"/>
      <c r="AA4165" s="95"/>
      <c r="AB4165" s="89"/>
      <c r="AC4165" s="109"/>
      <c r="AD4165" s="89"/>
      <c r="AE4165" s="89"/>
      <c r="AF4165" s="191"/>
      <c r="AG4165" s="194"/>
      <c r="AH4165" s="193"/>
      <c r="AI4165" s="97"/>
      <c r="AJ4165" s="97"/>
      <c r="AK4165" s="97"/>
      <c r="AL4165" s="45" t="s">
        <v>67</v>
      </c>
      <c r="AM4165" s="160" t="str">
        <f>MONTH(B4165)&amp;"/"&amp;YEAR(B4165)</f>
        <v>3/2026</v>
      </c>
      <c r="AN4165" s="45">
        <f>WEEKNUM(B4165)-WEEKNUM(EOMONTH(B4165,-1)+1)+1</f>
        <v>4</v>
      </c>
      <c r="AO4165" s="45" t="str">
        <f>MONTH(R4165)&amp;"/"&amp;YEAR(R4165)</f>
        <v>1/1900</v>
      </c>
      <c r="AP4165" s="45" t="e">
        <f>WEEKNUM(R4165)-WEEKNUM(EOMONTH(R4165,-1)+1)+1</f>
        <v>#NUM!</v>
      </c>
      <c r="AQ4165" s="45">
        <f>IF(AU4165="S",IF(Q4165="1. Aceitou o programa",R4165-B4165,0),0)</f>
        <v>0</v>
      </c>
      <c r="AR4165" s="45">
        <f>IF(AU4165="S",IF(AND(S4165&lt;&gt;"",R4165&lt;&gt;""),S4165-R4165,0),0)</f>
        <v>0</v>
      </c>
      <c r="AS4165" s="45">
        <f>IF(AU4165="S",IF(Q4165="1. Aceitou o programa",IF(OR(X4165="Não se Aplica",X4165=""),IF(OR(W4165="Não se Aplica",W4165=""),0,W4165-V4165),AVERAGE(X4165-W4165,W4165-V4165)),0),0)</f>
        <v>0</v>
      </c>
      <c r="AT4165" s="45">
        <f>IF(AU4165="S",IF(AND(Q4165="1. Aceitou o programa",AB4165="Realizada"),IFERROR(IF(AA4165="",0,AA4165-R4165),0),0),0)</f>
        <v>0</v>
      </c>
      <c r="AU4165" s="45" t="str">
        <f>_xlfn.XLOOKUP(U4165,'Lista Suspensa'!$AA$20:$AA$23,'Lista Suspensa'!$AB$20:$AB$23,"N/A")</f>
        <v>S</v>
      </c>
    </row>
    <row r="4166" spans="1:47" ht="12" customHeight="1" x14ac:dyDescent="0.3">
      <c r="A4166" s="87" t="s">
        <v>47</v>
      </c>
      <c r="B4166" s="88">
        <v>46104</v>
      </c>
      <c r="C4166" s="89" t="s">
        <v>48</v>
      </c>
      <c r="D4166" s="89" t="s">
        <v>49</v>
      </c>
      <c r="E4166" s="189">
        <v>74530615</v>
      </c>
      <c r="F4166" s="197" t="s">
        <v>10127</v>
      </c>
      <c r="G4166" s="90">
        <v>93242697715</v>
      </c>
      <c r="H4166" s="91">
        <v>24789</v>
      </c>
      <c r="I4166" s="89"/>
      <c r="J4166" s="89" t="s">
        <v>51</v>
      </c>
      <c r="K4166" s="89" t="s">
        <v>76</v>
      </c>
      <c r="L4166" s="89" t="s">
        <v>233</v>
      </c>
      <c r="M4166" s="89" t="s">
        <v>10128</v>
      </c>
      <c r="N4166" s="89" t="s">
        <v>159</v>
      </c>
      <c r="O4166" s="92" t="s">
        <v>10129</v>
      </c>
      <c r="P4166" s="93" t="s">
        <v>57</v>
      </c>
      <c r="Q4166" s="110" t="s">
        <v>5322</v>
      </c>
      <c r="R4166" s="94"/>
      <c r="S4166" s="95">
        <v>46168</v>
      </c>
      <c r="T4166" s="95" t="s">
        <v>5203</v>
      </c>
      <c r="U4166" s="95" t="s">
        <v>1125</v>
      </c>
      <c r="V4166" s="91">
        <v>46157</v>
      </c>
      <c r="W4166" s="91">
        <v>46164</v>
      </c>
      <c r="X4166" s="91">
        <v>46168</v>
      </c>
      <c r="Y4166" s="96"/>
      <c r="Z4166" s="89"/>
      <c r="AA4166" s="95"/>
      <c r="AB4166" s="89"/>
      <c r="AC4166" s="109"/>
      <c r="AD4166" s="89"/>
      <c r="AE4166" s="89"/>
      <c r="AF4166" s="191"/>
      <c r="AG4166" s="194"/>
      <c r="AH4166" s="193"/>
      <c r="AI4166" s="97"/>
      <c r="AJ4166" s="97"/>
      <c r="AK4166" s="97"/>
      <c r="AL4166" s="45" t="s">
        <v>67</v>
      </c>
      <c r="AM4166" s="160" t="str">
        <f>MONTH(B4166)&amp;"/"&amp;YEAR(B4166)</f>
        <v>3/2026</v>
      </c>
      <c r="AN4166" s="45">
        <f>WEEKNUM(B4166)-WEEKNUM(EOMONTH(B4166,-1)+1)+1</f>
        <v>4</v>
      </c>
      <c r="AO4166" s="45" t="str">
        <f>MONTH(R4166)&amp;"/"&amp;YEAR(R4166)</f>
        <v>1/1900</v>
      </c>
      <c r="AP4166" s="45" t="e">
        <f>WEEKNUM(R4166)-WEEKNUM(EOMONTH(R4166,-1)+1)+1</f>
        <v>#NUM!</v>
      </c>
      <c r="AQ4166" s="45">
        <f>IF(AU4166="S",IF(Q4166="1. Aceitou o programa",R4166-B4166,0),0)</f>
        <v>0</v>
      </c>
      <c r="AR4166" s="45">
        <f>IF(AU4166="S",IF(AND(S4166&lt;&gt;"",R4166&lt;&gt;""),S4166-R4166,0),0)</f>
        <v>0</v>
      </c>
      <c r="AS4166" s="45">
        <f>IF(AU4166="S",IF(Q4166="1. Aceitou o programa",IF(OR(X4166="Não se Aplica",X4166=""),IF(OR(W4166="Não se Aplica",W4166=""),0,W4166-V4166),AVERAGE(X4166-W4166,W4166-V4166)),0),0)</f>
        <v>0</v>
      </c>
      <c r="AT4166" s="45">
        <f>IF(AU4166="S",IF(AND(Q4166="1. Aceitou o programa",AB4166="Realizada"),IFERROR(IF(AA4166="",0,AA4166-R4166),0),0),0)</f>
        <v>0</v>
      </c>
      <c r="AU4166" s="45" t="str">
        <f>_xlfn.XLOOKUP(U4166,'Lista Suspensa'!$AA$20:$AA$23,'Lista Suspensa'!$AB$20:$AB$23,"N/A")</f>
        <v>S</v>
      </c>
    </row>
    <row r="4167" spans="1:47" ht="12" customHeight="1" x14ac:dyDescent="0.3">
      <c r="A4167" s="87" t="s">
        <v>47</v>
      </c>
      <c r="B4167" s="88">
        <v>46104</v>
      </c>
      <c r="C4167" s="89" t="s">
        <v>48</v>
      </c>
      <c r="D4167" s="89" t="s">
        <v>49</v>
      </c>
      <c r="E4167" s="189">
        <v>86927384</v>
      </c>
      <c r="F4167" s="197" t="s">
        <v>10130</v>
      </c>
      <c r="G4167" s="90">
        <v>8488194897</v>
      </c>
      <c r="H4167" s="91">
        <v>22345</v>
      </c>
      <c r="I4167" s="89"/>
      <c r="J4167" s="89" t="s">
        <v>51</v>
      </c>
      <c r="K4167" s="89" t="s">
        <v>52</v>
      </c>
      <c r="L4167" s="89" t="s">
        <v>10131</v>
      </c>
      <c r="M4167" s="89" t="s">
        <v>10132</v>
      </c>
      <c r="N4167" s="89" t="s">
        <v>150</v>
      </c>
      <c r="O4167" s="92" t="s">
        <v>10133</v>
      </c>
      <c r="P4167" s="93" t="s">
        <v>57</v>
      </c>
      <c r="Q4167" s="110" t="s">
        <v>5322</v>
      </c>
      <c r="R4167" s="94"/>
      <c r="S4167" s="95">
        <v>46168</v>
      </c>
      <c r="T4167" s="95" t="s">
        <v>5203</v>
      </c>
      <c r="U4167" s="95" t="s">
        <v>1125</v>
      </c>
      <c r="V4167" s="91">
        <v>46157</v>
      </c>
      <c r="W4167" s="91">
        <v>46164</v>
      </c>
      <c r="X4167" s="91">
        <v>46168</v>
      </c>
      <c r="Y4167" s="96"/>
      <c r="Z4167" s="89"/>
      <c r="AA4167" s="95"/>
      <c r="AB4167" s="89"/>
      <c r="AC4167" s="109"/>
      <c r="AD4167" s="89"/>
      <c r="AE4167" s="89"/>
      <c r="AF4167" s="191"/>
      <c r="AG4167" s="194"/>
      <c r="AH4167" s="193"/>
      <c r="AI4167" s="97"/>
      <c r="AJ4167" s="97"/>
      <c r="AK4167" s="97"/>
      <c r="AL4167" s="45" t="s">
        <v>67</v>
      </c>
      <c r="AM4167" s="160" t="str">
        <f>MONTH(B4167)&amp;"/"&amp;YEAR(B4167)</f>
        <v>3/2026</v>
      </c>
      <c r="AN4167" s="45">
        <f>WEEKNUM(B4167)-WEEKNUM(EOMONTH(B4167,-1)+1)+1</f>
        <v>4</v>
      </c>
      <c r="AO4167" s="45" t="str">
        <f>MONTH(R4167)&amp;"/"&amp;YEAR(R4167)</f>
        <v>1/1900</v>
      </c>
      <c r="AP4167" s="45" t="e">
        <f>WEEKNUM(R4167)-WEEKNUM(EOMONTH(R4167,-1)+1)+1</f>
        <v>#NUM!</v>
      </c>
      <c r="AQ4167" s="45">
        <f>IF(AU4167="S",IF(Q4167="1. Aceitou o programa",R4167-B4167,0),0)</f>
        <v>0</v>
      </c>
      <c r="AR4167" s="45">
        <f>IF(AU4167="S",IF(AND(S4167&lt;&gt;"",R4167&lt;&gt;""),S4167-R4167,0),0)</f>
        <v>0</v>
      </c>
      <c r="AS4167" s="45">
        <f>IF(AU4167="S",IF(Q4167="1. Aceitou o programa",IF(OR(X4167="Não se Aplica",X4167=""),IF(OR(W4167="Não se Aplica",W4167=""),0,W4167-V4167),AVERAGE(X4167-W4167,W4167-V4167)),0),0)</f>
        <v>0</v>
      </c>
      <c r="AT4167" s="45">
        <f>IF(AU4167="S",IF(AND(Q4167="1. Aceitou o programa",AB4167="Realizada"),IFERROR(IF(AA4167="",0,AA4167-R4167),0),0),0)</f>
        <v>0</v>
      </c>
      <c r="AU4167" s="45" t="str">
        <f>_xlfn.XLOOKUP(U4167,'Lista Suspensa'!$AA$20:$AA$23,'Lista Suspensa'!$AB$20:$AB$23,"N/A")</f>
        <v>S</v>
      </c>
    </row>
    <row r="4168" spans="1:47" ht="12" customHeight="1" x14ac:dyDescent="0.3">
      <c r="A4168" s="87" t="s">
        <v>47</v>
      </c>
      <c r="B4168" s="88">
        <v>46104</v>
      </c>
      <c r="C4168" s="89" t="s">
        <v>48</v>
      </c>
      <c r="D4168" s="89" t="s">
        <v>49</v>
      </c>
      <c r="E4168" s="189">
        <v>72552084</v>
      </c>
      <c r="F4168" s="197" t="s">
        <v>10134</v>
      </c>
      <c r="G4168" s="90">
        <v>28536027886</v>
      </c>
      <c r="H4168" s="91">
        <v>28316</v>
      </c>
      <c r="I4168" s="89"/>
      <c r="J4168" s="89" t="s">
        <v>51</v>
      </c>
      <c r="K4168" s="89" t="s">
        <v>52</v>
      </c>
      <c r="L4168" s="89" t="s">
        <v>85</v>
      </c>
      <c r="M4168" s="89" t="s">
        <v>762</v>
      </c>
      <c r="N4168" s="89" t="s">
        <v>159</v>
      </c>
      <c r="O4168" s="92" t="s">
        <v>4985</v>
      </c>
      <c r="P4168" s="93" t="s">
        <v>57</v>
      </c>
      <c r="Q4168" s="110" t="s">
        <v>5322</v>
      </c>
      <c r="R4168" s="94"/>
      <c r="S4168" s="95">
        <v>46168</v>
      </c>
      <c r="T4168" s="95" t="s">
        <v>5203</v>
      </c>
      <c r="U4168" s="95" t="s">
        <v>1125</v>
      </c>
      <c r="V4168" s="91">
        <v>46157</v>
      </c>
      <c r="W4168" s="91">
        <v>46164</v>
      </c>
      <c r="X4168" s="91">
        <v>46168</v>
      </c>
      <c r="Y4168" s="96"/>
      <c r="Z4168" s="89"/>
      <c r="AA4168" s="95"/>
      <c r="AB4168" s="89"/>
      <c r="AC4168" s="109"/>
      <c r="AD4168" s="89"/>
      <c r="AE4168" s="89"/>
      <c r="AF4168" s="191"/>
      <c r="AG4168" s="194"/>
      <c r="AH4168" s="193"/>
      <c r="AI4168" s="97"/>
      <c r="AJ4168" s="97"/>
      <c r="AK4168" s="97"/>
      <c r="AL4168" s="45" t="s">
        <v>67</v>
      </c>
      <c r="AM4168" s="160" t="str">
        <f>MONTH(B4168)&amp;"/"&amp;YEAR(B4168)</f>
        <v>3/2026</v>
      </c>
      <c r="AN4168" s="45">
        <f>WEEKNUM(B4168)-WEEKNUM(EOMONTH(B4168,-1)+1)+1</f>
        <v>4</v>
      </c>
      <c r="AO4168" s="45" t="str">
        <f>MONTH(R4168)&amp;"/"&amp;YEAR(R4168)</f>
        <v>1/1900</v>
      </c>
      <c r="AP4168" s="45" t="e">
        <f>WEEKNUM(R4168)-WEEKNUM(EOMONTH(R4168,-1)+1)+1</f>
        <v>#NUM!</v>
      </c>
      <c r="AQ4168" s="45">
        <f>IF(AU4168="S",IF(Q4168="1. Aceitou o programa",R4168-B4168,0),0)</f>
        <v>0</v>
      </c>
      <c r="AR4168" s="45">
        <f>IF(AU4168="S",IF(AND(S4168&lt;&gt;"",R4168&lt;&gt;""),S4168-R4168,0),0)</f>
        <v>0</v>
      </c>
      <c r="AS4168" s="45">
        <f>IF(AU4168="S",IF(Q4168="1. Aceitou o programa",IF(OR(X4168="Não se Aplica",X4168=""),IF(OR(W4168="Não se Aplica",W4168=""),0,W4168-V4168),AVERAGE(X4168-W4168,W4168-V4168)),0),0)</f>
        <v>0</v>
      </c>
      <c r="AT4168" s="45">
        <f>IF(AU4168="S",IF(AND(Q4168="1. Aceitou o programa",AB4168="Realizada"),IFERROR(IF(AA4168="",0,AA4168-R4168),0),0),0)</f>
        <v>0</v>
      </c>
      <c r="AU4168" s="45" t="str">
        <f>_xlfn.XLOOKUP(U4168,'Lista Suspensa'!$AA$20:$AA$23,'Lista Suspensa'!$AB$20:$AB$23,"N/A")</f>
        <v>S</v>
      </c>
    </row>
    <row r="4169" spans="1:47" ht="12" customHeight="1" x14ac:dyDescent="0.3">
      <c r="A4169" s="87" t="s">
        <v>47</v>
      </c>
      <c r="B4169" s="88">
        <v>46104</v>
      </c>
      <c r="C4169" s="89" t="s">
        <v>48</v>
      </c>
      <c r="D4169" s="89" t="s">
        <v>49</v>
      </c>
      <c r="E4169" s="189">
        <v>94754962</v>
      </c>
      <c r="F4169" s="197" t="s">
        <v>10135</v>
      </c>
      <c r="G4169" s="90">
        <v>1296935701</v>
      </c>
      <c r="H4169" s="91">
        <v>25573</v>
      </c>
      <c r="I4169" s="89"/>
      <c r="J4169" s="89" t="s">
        <v>84</v>
      </c>
      <c r="K4169" s="89" t="s">
        <v>76</v>
      </c>
      <c r="L4169" s="89" t="s">
        <v>95</v>
      </c>
      <c r="M4169" s="89" t="s">
        <v>8500</v>
      </c>
      <c r="N4169" s="89" t="s">
        <v>71</v>
      </c>
      <c r="O4169" s="92" t="s">
        <v>10136</v>
      </c>
      <c r="P4169" s="93" t="s">
        <v>57</v>
      </c>
      <c r="Q4169" s="110" t="s">
        <v>5322</v>
      </c>
      <c r="R4169" s="94"/>
      <c r="S4169" s="95">
        <v>46168</v>
      </c>
      <c r="T4169" s="95" t="s">
        <v>5203</v>
      </c>
      <c r="U4169" s="95" t="s">
        <v>1125</v>
      </c>
      <c r="V4169" s="91">
        <v>46157</v>
      </c>
      <c r="W4169" s="91">
        <v>46164</v>
      </c>
      <c r="X4169" s="91">
        <v>46168</v>
      </c>
      <c r="Y4169" s="96"/>
      <c r="Z4169" s="89"/>
      <c r="AA4169" s="95"/>
      <c r="AB4169" s="89"/>
      <c r="AC4169" s="109"/>
      <c r="AD4169" s="89"/>
      <c r="AE4169" s="89"/>
      <c r="AF4169" s="191"/>
      <c r="AG4169" s="194"/>
      <c r="AH4169" s="193"/>
      <c r="AI4169" s="97"/>
      <c r="AJ4169" s="97"/>
      <c r="AK4169" s="97"/>
      <c r="AL4169" s="45" t="s">
        <v>67</v>
      </c>
      <c r="AM4169" s="160" t="str">
        <f>MONTH(B4169)&amp;"/"&amp;YEAR(B4169)</f>
        <v>3/2026</v>
      </c>
      <c r="AN4169" s="45">
        <f>WEEKNUM(B4169)-WEEKNUM(EOMONTH(B4169,-1)+1)+1</f>
        <v>4</v>
      </c>
      <c r="AO4169" s="45" t="str">
        <f>MONTH(R4169)&amp;"/"&amp;YEAR(R4169)</f>
        <v>1/1900</v>
      </c>
      <c r="AP4169" s="45" t="e">
        <f>WEEKNUM(R4169)-WEEKNUM(EOMONTH(R4169,-1)+1)+1</f>
        <v>#NUM!</v>
      </c>
      <c r="AQ4169" s="45">
        <f>IF(AU4169="S",IF(Q4169="1. Aceitou o programa",R4169-B4169,0),0)</f>
        <v>0</v>
      </c>
      <c r="AR4169" s="45">
        <f>IF(AU4169="S",IF(AND(S4169&lt;&gt;"",R4169&lt;&gt;""),S4169-R4169,0),0)</f>
        <v>0</v>
      </c>
      <c r="AS4169" s="45">
        <f>IF(AU4169="S",IF(Q4169="1. Aceitou o programa",IF(OR(X4169="Não se Aplica",X4169=""),IF(OR(W4169="Não se Aplica",W4169=""),0,W4169-V4169),AVERAGE(X4169-W4169,W4169-V4169)),0),0)</f>
        <v>0</v>
      </c>
      <c r="AT4169" s="45">
        <f>IF(AU4169="S",IF(AND(Q4169="1. Aceitou o programa",AB4169="Realizada"),IFERROR(IF(AA4169="",0,AA4169-R4169),0),0),0)</f>
        <v>0</v>
      </c>
      <c r="AU4169" s="45" t="str">
        <f>_xlfn.XLOOKUP(U4169,'Lista Suspensa'!$AA$20:$AA$23,'Lista Suspensa'!$AB$20:$AB$23,"N/A")</f>
        <v>S</v>
      </c>
    </row>
    <row r="4170" spans="1:47" ht="12" customHeight="1" x14ac:dyDescent="0.3">
      <c r="A4170" s="87" t="s">
        <v>47</v>
      </c>
      <c r="B4170" s="88">
        <v>46104</v>
      </c>
      <c r="C4170" s="89" t="s">
        <v>48</v>
      </c>
      <c r="D4170" s="89" t="s">
        <v>49</v>
      </c>
      <c r="E4170" s="189">
        <v>87516347</v>
      </c>
      <c r="F4170" s="197" t="s">
        <v>10137</v>
      </c>
      <c r="G4170" s="90">
        <v>26555453893</v>
      </c>
      <c r="H4170" s="91">
        <v>28861</v>
      </c>
      <c r="I4170" s="89"/>
      <c r="J4170" s="89" t="s">
        <v>51</v>
      </c>
      <c r="K4170" s="89" t="s">
        <v>52</v>
      </c>
      <c r="L4170" s="89" t="s">
        <v>85</v>
      </c>
      <c r="M4170" s="89" t="s">
        <v>6073</v>
      </c>
      <c r="N4170" s="89" t="s">
        <v>55</v>
      </c>
      <c r="O4170" s="92" t="s">
        <v>10138</v>
      </c>
      <c r="P4170" s="93" t="s">
        <v>57</v>
      </c>
      <c r="Q4170" s="110" t="s">
        <v>5322</v>
      </c>
      <c r="R4170" s="94"/>
      <c r="S4170" s="95">
        <v>46168</v>
      </c>
      <c r="T4170" s="95" t="s">
        <v>5203</v>
      </c>
      <c r="U4170" s="95" t="s">
        <v>1125</v>
      </c>
      <c r="V4170" s="91">
        <v>46157</v>
      </c>
      <c r="W4170" s="91">
        <v>46164</v>
      </c>
      <c r="X4170" s="91">
        <v>46168</v>
      </c>
      <c r="Y4170" s="96"/>
      <c r="Z4170" s="89"/>
      <c r="AA4170" s="95"/>
      <c r="AB4170" s="89"/>
      <c r="AC4170" s="109"/>
      <c r="AD4170" s="89"/>
      <c r="AE4170" s="89"/>
      <c r="AF4170" s="191"/>
      <c r="AG4170" s="194"/>
      <c r="AH4170" s="193"/>
      <c r="AI4170" s="97"/>
      <c r="AJ4170" s="97"/>
      <c r="AK4170" s="97"/>
      <c r="AL4170" s="45" t="s">
        <v>67</v>
      </c>
      <c r="AM4170" s="160" t="str">
        <f>MONTH(B4170)&amp;"/"&amp;YEAR(B4170)</f>
        <v>3/2026</v>
      </c>
      <c r="AN4170" s="45">
        <f>WEEKNUM(B4170)-WEEKNUM(EOMONTH(B4170,-1)+1)+1</f>
        <v>4</v>
      </c>
      <c r="AO4170" s="45" t="str">
        <f>MONTH(R4170)&amp;"/"&amp;YEAR(R4170)</f>
        <v>1/1900</v>
      </c>
      <c r="AP4170" s="45" t="e">
        <f>WEEKNUM(R4170)-WEEKNUM(EOMONTH(R4170,-1)+1)+1</f>
        <v>#NUM!</v>
      </c>
      <c r="AQ4170" s="45">
        <f>IF(AU4170="S",IF(Q4170="1. Aceitou o programa",R4170-B4170,0),0)</f>
        <v>0</v>
      </c>
      <c r="AR4170" s="45">
        <f>IF(AU4170="S",IF(AND(S4170&lt;&gt;"",R4170&lt;&gt;""),S4170-R4170,0),0)</f>
        <v>0</v>
      </c>
      <c r="AS4170" s="45">
        <f>IF(AU4170="S",IF(Q4170="1. Aceitou o programa",IF(OR(X4170="Não se Aplica",X4170=""),IF(OR(W4170="Não se Aplica",W4170=""),0,W4170-V4170),AVERAGE(X4170-W4170,W4170-V4170)),0),0)</f>
        <v>0</v>
      </c>
      <c r="AT4170" s="45">
        <f>IF(AU4170="S",IF(AND(Q4170="1. Aceitou o programa",AB4170="Realizada"),IFERROR(IF(AA4170="",0,AA4170-R4170),0),0),0)</f>
        <v>0</v>
      </c>
      <c r="AU4170" s="45" t="str">
        <f>_xlfn.XLOOKUP(U4170,'Lista Suspensa'!$AA$20:$AA$23,'Lista Suspensa'!$AB$20:$AB$23,"N/A")</f>
        <v>S</v>
      </c>
    </row>
    <row r="4171" spans="1:47" ht="12" customHeight="1" x14ac:dyDescent="0.3">
      <c r="A4171" s="87" t="s">
        <v>47</v>
      </c>
      <c r="B4171" s="88">
        <v>46104</v>
      </c>
      <c r="C4171" s="89" t="s">
        <v>48</v>
      </c>
      <c r="D4171" s="89" t="s">
        <v>49</v>
      </c>
      <c r="E4171" s="189">
        <v>93921884</v>
      </c>
      <c r="F4171" s="197" t="s">
        <v>10139</v>
      </c>
      <c r="G4171" s="90">
        <v>4282178426</v>
      </c>
      <c r="H4171" s="91">
        <v>27993</v>
      </c>
      <c r="I4171" s="89"/>
      <c r="J4171" s="89" t="s">
        <v>51</v>
      </c>
      <c r="K4171" s="89" t="s">
        <v>52</v>
      </c>
      <c r="L4171" s="89" t="s">
        <v>85</v>
      </c>
      <c r="M4171" s="89" t="s">
        <v>1004</v>
      </c>
      <c r="N4171" s="89" t="s">
        <v>55</v>
      </c>
      <c r="O4171" s="92" t="s">
        <v>10140</v>
      </c>
      <c r="P4171" s="93" t="s">
        <v>57</v>
      </c>
      <c r="Q4171" s="110" t="s">
        <v>5322</v>
      </c>
      <c r="R4171" s="94"/>
      <c r="S4171" s="95">
        <v>46168</v>
      </c>
      <c r="T4171" s="95" t="s">
        <v>5203</v>
      </c>
      <c r="U4171" s="95" t="s">
        <v>1125</v>
      </c>
      <c r="V4171" s="91">
        <v>46157</v>
      </c>
      <c r="W4171" s="91">
        <v>46164</v>
      </c>
      <c r="X4171" s="91">
        <v>46168</v>
      </c>
      <c r="Y4171" s="96"/>
      <c r="Z4171" s="89"/>
      <c r="AA4171" s="95"/>
      <c r="AB4171" s="89"/>
      <c r="AC4171" s="109"/>
      <c r="AD4171" s="89"/>
      <c r="AE4171" s="89"/>
      <c r="AF4171" s="191"/>
      <c r="AG4171" s="194"/>
      <c r="AH4171" s="193"/>
      <c r="AI4171" s="97"/>
      <c r="AJ4171" s="97"/>
      <c r="AK4171" s="97"/>
      <c r="AL4171" s="45" t="s">
        <v>67</v>
      </c>
      <c r="AM4171" s="160" t="str">
        <f>MONTH(B4171)&amp;"/"&amp;YEAR(B4171)</f>
        <v>3/2026</v>
      </c>
      <c r="AN4171" s="45">
        <f>WEEKNUM(B4171)-WEEKNUM(EOMONTH(B4171,-1)+1)+1</f>
        <v>4</v>
      </c>
      <c r="AO4171" s="45" t="str">
        <f>MONTH(R4171)&amp;"/"&amp;YEAR(R4171)</f>
        <v>1/1900</v>
      </c>
      <c r="AP4171" s="45" t="e">
        <f>WEEKNUM(R4171)-WEEKNUM(EOMONTH(R4171,-1)+1)+1</f>
        <v>#NUM!</v>
      </c>
      <c r="AQ4171" s="45">
        <f>IF(AU4171="S",IF(Q4171="1. Aceitou o programa",R4171-B4171,0),0)</f>
        <v>0</v>
      </c>
      <c r="AR4171" s="45">
        <f>IF(AU4171="S",IF(AND(S4171&lt;&gt;"",R4171&lt;&gt;""),S4171-R4171,0),0)</f>
        <v>0</v>
      </c>
      <c r="AS4171" s="45">
        <f>IF(AU4171="S",IF(Q4171="1. Aceitou o programa",IF(OR(X4171="Não se Aplica",X4171=""),IF(OR(W4171="Não se Aplica",W4171=""),0,W4171-V4171),AVERAGE(X4171-W4171,W4171-V4171)),0),0)</f>
        <v>0</v>
      </c>
      <c r="AT4171" s="45">
        <f>IF(AU4171="S",IF(AND(Q4171="1. Aceitou o programa",AB4171="Realizada"),IFERROR(IF(AA4171="",0,AA4171-R4171),0),0),0)</f>
        <v>0</v>
      </c>
      <c r="AU4171" s="45" t="str">
        <f>_xlfn.XLOOKUP(U4171,'Lista Suspensa'!$AA$20:$AA$23,'Lista Suspensa'!$AB$20:$AB$23,"N/A")</f>
        <v>S</v>
      </c>
    </row>
    <row r="4172" spans="1:47" ht="12" customHeight="1" x14ac:dyDescent="0.3">
      <c r="A4172" s="87" t="s">
        <v>47</v>
      </c>
      <c r="B4172" s="88">
        <v>46104</v>
      </c>
      <c r="C4172" s="89" t="s">
        <v>48</v>
      </c>
      <c r="D4172" s="89" t="s">
        <v>49</v>
      </c>
      <c r="E4172" s="189">
        <v>87224760</v>
      </c>
      <c r="F4172" s="197" t="s">
        <v>10141</v>
      </c>
      <c r="G4172" s="90">
        <v>10151102821</v>
      </c>
      <c r="H4172" s="91">
        <v>24809</v>
      </c>
      <c r="I4172" s="89"/>
      <c r="J4172" s="89" t="s">
        <v>51</v>
      </c>
      <c r="K4172" s="89" t="s">
        <v>52</v>
      </c>
      <c r="L4172" s="89" t="s">
        <v>85</v>
      </c>
      <c r="M4172" s="89" t="s">
        <v>6723</v>
      </c>
      <c r="N4172" s="89" t="s">
        <v>55</v>
      </c>
      <c r="O4172" s="92" t="s">
        <v>10142</v>
      </c>
      <c r="P4172" s="93" t="s">
        <v>57</v>
      </c>
      <c r="Q4172" s="110" t="s">
        <v>5322</v>
      </c>
      <c r="R4172" s="94"/>
      <c r="S4172" s="95">
        <v>46168</v>
      </c>
      <c r="T4172" s="95" t="s">
        <v>5203</v>
      </c>
      <c r="U4172" s="95" t="s">
        <v>1125</v>
      </c>
      <c r="V4172" s="91">
        <v>46157</v>
      </c>
      <c r="W4172" s="91">
        <v>46164</v>
      </c>
      <c r="X4172" s="91">
        <v>46168</v>
      </c>
      <c r="Y4172" s="96"/>
      <c r="Z4172" s="89"/>
      <c r="AA4172" s="95"/>
      <c r="AB4172" s="89"/>
      <c r="AC4172" s="109"/>
      <c r="AD4172" s="89"/>
      <c r="AE4172" s="89"/>
      <c r="AF4172" s="191"/>
      <c r="AG4172" s="194"/>
      <c r="AH4172" s="193"/>
      <c r="AI4172" s="97"/>
      <c r="AJ4172" s="97"/>
      <c r="AK4172" s="97"/>
      <c r="AL4172" s="45" t="s">
        <v>67</v>
      </c>
      <c r="AM4172" s="160" t="str">
        <f>MONTH(B4172)&amp;"/"&amp;YEAR(B4172)</f>
        <v>3/2026</v>
      </c>
      <c r="AN4172" s="45">
        <f>WEEKNUM(B4172)-WEEKNUM(EOMONTH(B4172,-1)+1)+1</f>
        <v>4</v>
      </c>
      <c r="AO4172" s="45" t="str">
        <f>MONTH(R4172)&amp;"/"&amp;YEAR(R4172)</f>
        <v>1/1900</v>
      </c>
      <c r="AP4172" s="45" t="e">
        <f>WEEKNUM(R4172)-WEEKNUM(EOMONTH(R4172,-1)+1)+1</f>
        <v>#NUM!</v>
      </c>
      <c r="AQ4172" s="45">
        <f>IF(AU4172="S",IF(Q4172="1. Aceitou o programa",R4172-B4172,0),0)</f>
        <v>0</v>
      </c>
      <c r="AR4172" s="45">
        <f>IF(AU4172="S",IF(AND(S4172&lt;&gt;"",R4172&lt;&gt;""),S4172-R4172,0),0)</f>
        <v>0</v>
      </c>
      <c r="AS4172" s="45">
        <f>IF(AU4172="S",IF(Q4172="1. Aceitou o programa",IF(OR(X4172="Não se Aplica",X4172=""),IF(OR(W4172="Não se Aplica",W4172=""),0,W4172-V4172),AVERAGE(X4172-W4172,W4172-V4172)),0),0)</f>
        <v>0</v>
      </c>
      <c r="AT4172" s="45">
        <f>IF(AU4172="S",IF(AND(Q4172="1. Aceitou o programa",AB4172="Realizada"),IFERROR(IF(AA4172="",0,AA4172-R4172),0),0),0)</f>
        <v>0</v>
      </c>
      <c r="AU4172" s="45" t="str">
        <f>_xlfn.XLOOKUP(U4172,'Lista Suspensa'!$AA$20:$AA$23,'Lista Suspensa'!$AB$20:$AB$23,"N/A")</f>
        <v>S</v>
      </c>
    </row>
    <row r="4173" spans="1:47" ht="12" customHeight="1" x14ac:dyDescent="0.3">
      <c r="A4173" s="87" t="s">
        <v>47</v>
      </c>
      <c r="B4173" s="88">
        <v>46104</v>
      </c>
      <c r="C4173" s="89" t="s">
        <v>48</v>
      </c>
      <c r="D4173" s="89" t="s">
        <v>49</v>
      </c>
      <c r="E4173" s="189">
        <v>86372534</v>
      </c>
      <c r="F4173" s="197" t="s">
        <v>10143</v>
      </c>
      <c r="G4173" s="90">
        <v>12512943836</v>
      </c>
      <c r="H4173" s="91">
        <v>26001</v>
      </c>
      <c r="I4173" s="89"/>
      <c r="J4173" s="89" t="s">
        <v>51</v>
      </c>
      <c r="K4173" s="89" t="s">
        <v>52</v>
      </c>
      <c r="L4173" s="89" t="s">
        <v>85</v>
      </c>
      <c r="M4173" s="89" t="s">
        <v>7630</v>
      </c>
      <c r="N4173" s="89" t="s">
        <v>97</v>
      </c>
      <c r="O4173" s="92" t="s">
        <v>10144</v>
      </c>
      <c r="P4173" s="93" t="s">
        <v>57</v>
      </c>
      <c r="Q4173" s="110" t="s">
        <v>5322</v>
      </c>
      <c r="R4173" s="94"/>
      <c r="S4173" s="95">
        <v>46168</v>
      </c>
      <c r="T4173" s="95" t="s">
        <v>5203</v>
      </c>
      <c r="U4173" s="95" t="s">
        <v>1125</v>
      </c>
      <c r="V4173" s="91">
        <v>46157</v>
      </c>
      <c r="W4173" s="91">
        <v>46164</v>
      </c>
      <c r="X4173" s="91">
        <v>46168</v>
      </c>
      <c r="Y4173" s="96"/>
      <c r="Z4173" s="89"/>
      <c r="AA4173" s="95"/>
      <c r="AB4173" s="89"/>
      <c r="AC4173" s="109"/>
      <c r="AD4173" s="89"/>
      <c r="AE4173" s="89"/>
      <c r="AF4173" s="191"/>
      <c r="AG4173" s="194"/>
      <c r="AH4173" s="193"/>
      <c r="AI4173" s="97"/>
      <c r="AJ4173" s="97"/>
      <c r="AK4173" s="97"/>
      <c r="AL4173" s="45" t="s">
        <v>67</v>
      </c>
      <c r="AM4173" s="160" t="str">
        <f>MONTH(B4173)&amp;"/"&amp;YEAR(B4173)</f>
        <v>3/2026</v>
      </c>
      <c r="AN4173" s="45">
        <f>WEEKNUM(B4173)-WEEKNUM(EOMONTH(B4173,-1)+1)+1</f>
        <v>4</v>
      </c>
      <c r="AO4173" s="45" t="str">
        <f>MONTH(R4173)&amp;"/"&amp;YEAR(R4173)</f>
        <v>1/1900</v>
      </c>
      <c r="AP4173" s="45" t="e">
        <f>WEEKNUM(R4173)-WEEKNUM(EOMONTH(R4173,-1)+1)+1</f>
        <v>#NUM!</v>
      </c>
      <c r="AQ4173" s="45">
        <f>IF(AU4173="S",IF(Q4173="1. Aceitou o programa",R4173-B4173,0),0)</f>
        <v>0</v>
      </c>
      <c r="AR4173" s="45">
        <f>IF(AU4173="S",IF(AND(S4173&lt;&gt;"",R4173&lt;&gt;""),S4173-R4173,0),0)</f>
        <v>0</v>
      </c>
      <c r="AS4173" s="45">
        <f>IF(AU4173="S",IF(Q4173="1. Aceitou o programa",IF(OR(X4173="Não se Aplica",X4173=""),IF(OR(W4173="Não se Aplica",W4173=""),0,W4173-V4173),AVERAGE(X4173-W4173,W4173-V4173)),0),0)</f>
        <v>0</v>
      </c>
      <c r="AT4173" s="45">
        <f>IF(AU4173="S",IF(AND(Q4173="1. Aceitou o programa",AB4173="Realizada"),IFERROR(IF(AA4173="",0,AA4173-R4173),0),0),0)</f>
        <v>0</v>
      </c>
      <c r="AU4173" s="45" t="str">
        <f>_xlfn.XLOOKUP(U4173,'Lista Suspensa'!$AA$20:$AA$23,'Lista Suspensa'!$AB$20:$AB$23,"N/A")</f>
        <v>S</v>
      </c>
    </row>
    <row r="4174" spans="1:47" ht="12" customHeight="1" x14ac:dyDescent="0.3">
      <c r="A4174" s="87" t="s">
        <v>47</v>
      </c>
      <c r="B4174" s="88">
        <v>46104</v>
      </c>
      <c r="C4174" s="89" t="s">
        <v>48</v>
      </c>
      <c r="D4174" s="89" t="s">
        <v>49</v>
      </c>
      <c r="E4174" s="189">
        <v>94387848</v>
      </c>
      <c r="F4174" s="197" t="s">
        <v>10145</v>
      </c>
      <c r="G4174" s="90">
        <v>9280700774</v>
      </c>
      <c r="H4174" s="91">
        <v>27503</v>
      </c>
      <c r="I4174" s="89"/>
      <c r="J4174" s="89" t="s">
        <v>51</v>
      </c>
      <c r="K4174" s="89" t="s">
        <v>76</v>
      </c>
      <c r="L4174" s="89" t="s">
        <v>95</v>
      </c>
      <c r="M4174" s="89" t="s">
        <v>1692</v>
      </c>
      <c r="N4174" s="89" t="s">
        <v>344</v>
      </c>
      <c r="O4174" s="92" t="s">
        <v>10146</v>
      </c>
      <c r="P4174" s="93" t="s">
        <v>57</v>
      </c>
      <c r="Q4174" s="110" t="s">
        <v>5322</v>
      </c>
      <c r="R4174" s="94"/>
      <c r="S4174" s="95">
        <v>46168</v>
      </c>
      <c r="T4174" s="95" t="s">
        <v>5203</v>
      </c>
      <c r="U4174" s="95" t="s">
        <v>1125</v>
      </c>
      <c r="V4174" s="91">
        <v>46157</v>
      </c>
      <c r="W4174" s="91">
        <v>46164</v>
      </c>
      <c r="X4174" s="91">
        <v>46168</v>
      </c>
      <c r="Y4174" s="96"/>
      <c r="Z4174" s="89"/>
      <c r="AA4174" s="95"/>
      <c r="AB4174" s="89"/>
      <c r="AC4174" s="109"/>
      <c r="AD4174" s="89"/>
      <c r="AE4174" s="89"/>
      <c r="AF4174" s="191"/>
      <c r="AG4174" s="194"/>
      <c r="AH4174" s="193"/>
      <c r="AI4174" s="97"/>
      <c r="AJ4174" s="97"/>
      <c r="AK4174" s="97"/>
      <c r="AL4174" s="45" t="s">
        <v>67</v>
      </c>
      <c r="AM4174" s="160" t="str">
        <f>MONTH(B4174)&amp;"/"&amp;YEAR(B4174)</f>
        <v>3/2026</v>
      </c>
      <c r="AN4174" s="45">
        <f>WEEKNUM(B4174)-WEEKNUM(EOMONTH(B4174,-1)+1)+1</f>
        <v>4</v>
      </c>
      <c r="AO4174" s="45" t="str">
        <f>MONTH(R4174)&amp;"/"&amp;YEAR(R4174)</f>
        <v>1/1900</v>
      </c>
      <c r="AP4174" s="45" t="e">
        <f>WEEKNUM(R4174)-WEEKNUM(EOMONTH(R4174,-1)+1)+1</f>
        <v>#NUM!</v>
      </c>
      <c r="AQ4174" s="45">
        <f>IF(AU4174="S",IF(Q4174="1. Aceitou o programa",R4174-B4174,0),0)</f>
        <v>0</v>
      </c>
      <c r="AR4174" s="45">
        <f>IF(AU4174="S",IF(AND(S4174&lt;&gt;"",R4174&lt;&gt;""),S4174-R4174,0),0)</f>
        <v>0</v>
      </c>
      <c r="AS4174" s="45">
        <f>IF(AU4174="S",IF(Q4174="1. Aceitou o programa",IF(OR(X4174="Não se Aplica",X4174=""),IF(OR(W4174="Não se Aplica",W4174=""),0,W4174-V4174),AVERAGE(X4174-W4174,W4174-V4174)),0),0)</f>
        <v>0</v>
      </c>
      <c r="AT4174" s="45">
        <f>IF(AU4174="S",IF(AND(Q4174="1. Aceitou o programa",AB4174="Realizada"),IFERROR(IF(AA4174="",0,AA4174-R4174),0),0),0)</f>
        <v>0</v>
      </c>
      <c r="AU4174" s="45" t="str">
        <f>_xlfn.XLOOKUP(U4174,'Lista Suspensa'!$AA$20:$AA$23,'Lista Suspensa'!$AB$20:$AB$23,"N/A")</f>
        <v>S</v>
      </c>
    </row>
    <row r="4175" spans="1:47" ht="12" customHeight="1" x14ac:dyDescent="0.3">
      <c r="A4175" s="87" t="s">
        <v>47</v>
      </c>
      <c r="B4175" s="88">
        <v>46104</v>
      </c>
      <c r="C4175" s="89" t="s">
        <v>48</v>
      </c>
      <c r="D4175" s="89" t="s">
        <v>49</v>
      </c>
      <c r="E4175" s="189">
        <v>92934765</v>
      </c>
      <c r="F4175" s="197" t="s">
        <v>10147</v>
      </c>
      <c r="G4175" s="90">
        <v>96352418449</v>
      </c>
      <c r="H4175" s="91">
        <v>27369</v>
      </c>
      <c r="I4175" s="89"/>
      <c r="J4175" s="89" t="s">
        <v>51</v>
      </c>
      <c r="K4175" s="89" t="s">
        <v>52</v>
      </c>
      <c r="L4175" s="89" t="s">
        <v>85</v>
      </c>
      <c r="M4175" s="89" t="s">
        <v>4057</v>
      </c>
      <c r="N4175" s="89" t="s">
        <v>97</v>
      </c>
      <c r="O4175" s="92" t="s">
        <v>10148</v>
      </c>
      <c r="P4175" s="93" t="s">
        <v>57</v>
      </c>
      <c r="Q4175" s="110" t="s">
        <v>5322</v>
      </c>
      <c r="R4175" s="94"/>
      <c r="S4175" s="95">
        <v>46168</v>
      </c>
      <c r="T4175" s="95" t="s">
        <v>5203</v>
      </c>
      <c r="U4175" s="95" t="s">
        <v>1125</v>
      </c>
      <c r="V4175" s="91">
        <v>46157</v>
      </c>
      <c r="W4175" s="91">
        <v>46164</v>
      </c>
      <c r="X4175" s="91">
        <v>46168</v>
      </c>
      <c r="Y4175" s="96"/>
      <c r="Z4175" s="89"/>
      <c r="AA4175" s="95"/>
      <c r="AB4175" s="89"/>
      <c r="AC4175" s="109"/>
      <c r="AD4175" s="89"/>
      <c r="AE4175" s="89"/>
      <c r="AF4175" s="191"/>
      <c r="AG4175" s="194"/>
      <c r="AH4175" s="193"/>
      <c r="AI4175" s="97"/>
      <c r="AJ4175" s="97"/>
      <c r="AK4175" s="97"/>
      <c r="AL4175" s="45" t="s">
        <v>67</v>
      </c>
      <c r="AM4175" s="160" t="str">
        <f>MONTH(B4175)&amp;"/"&amp;YEAR(B4175)</f>
        <v>3/2026</v>
      </c>
      <c r="AN4175" s="45">
        <f>WEEKNUM(B4175)-WEEKNUM(EOMONTH(B4175,-1)+1)+1</f>
        <v>4</v>
      </c>
      <c r="AO4175" s="45" t="str">
        <f>MONTH(R4175)&amp;"/"&amp;YEAR(R4175)</f>
        <v>1/1900</v>
      </c>
      <c r="AP4175" s="45" t="e">
        <f>WEEKNUM(R4175)-WEEKNUM(EOMONTH(R4175,-1)+1)+1</f>
        <v>#NUM!</v>
      </c>
      <c r="AQ4175" s="45">
        <f>IF(AU4175="S",IF(Q4175="1. Aceitou o programa",R4175-B4175,0),0)</f>
        <v>0</v>
      </c>
      <c r="AR4175" s="45">
        <f>IF(AU4175="S",IF(AND(S4175&lt;&gt;"",R4175&lt;&gt;""),S4175-R4175,0),0)</f>
        <v>0</v>
      </c>
      <c r="AS4175" s="45">
        <f>IF(AU4175="S",IF(Q4175="1. Aceitou o programa",IF(OR(X4175="Não se Aplica",X4175=""),IF(OR(W4175="Não se Aplica",W4175=""),0,W4175-V4175),AVERAGE(X4175-W4175,W4175-V4175)),0),0)</f>
        <v>0</v>
      </c>
      <c r="AT4175" s="45">
        <f>IF(AU4175="S",IF(AND(Q4175="1. Aceitou o programa",AB4175="Realizada"),IFERROR(IF(AA4175="",0,AA4175-R4175),0),0),0)</f>
        <v>0</v>
      </c>
      <c r="AU4175" s="45" t="str">
        <f>_xlfn.XLOOKUP(U4175,'Lista Suspensa'!$AA$20:$AA$23,'Lista Suspensa'!$AB$20:$AB$23,"N/A")</f>
        <v>S</v>
      </c>
    </row>
    <row r="4176" spans="1:47" ht="12" customHeight="1" x14ac:dyDescent="0.3">
      <c r="A4176" s="87" t="s">
        <v>47</v>
      </c>
      <c r="B4176" s="88">
        <v>46104</v>
      </c>
      <c r="C4176" s="89" t="s">
        <v>48</v>
      </c>
      <c r="D4176" s="89" t="s">
        <v>49</v>
      </c>
      <c r="E4176" s="189">
        <v>92858988</v>
      </c>
      <c r="F4176" s="197" t="s">
        <v>10149</v>
      </c>
      <c r="G4176" s="90">
        <v>13657671838</v>
      </c>
      <c r="H4176" s="91">
        <v>26461</v>
      </c>
      <c r="I4176" s="89"/>
      <c r="J4176" s="89" t="s">
        <v>84</v>
      </c>
      <c r="K4176" s="89" t="s">
        <v>52</v>
      </c>
      <c r="L4176" s="89" t="s">
        <v>85</v>
      </c>
      <c r="M4176" s="89" t="s">
        <v>10150</v>
      </c>
      <c r="N4176" s="89" t="s">
        <v>97</v>
      </c>
      <c r="O4176" s="92" t="s">
        <v>10151</v>
      </c>
      <c r="P4176" s="93" t="s">
        <v>57</v>
      </c>
      <c r="Q4176" s="110" t="s">
        <v>5322</v>
      </c>
      <c r="R4176" s="94"/>
      <c r="S4176" s="95">
        <v>46168</v>
      </c>
      <c r="T4176" s="95" t="s">
        <v>5203</v>
      </c>
      <c r="U4176" s="95" t="s">
        <v>1125</v>
      </c>
      <c r="V4176" s="91">
        <v>46157</v>
      </c>
      <c r="W4176" s="91">
        <v>46164</v>
      </c>
      <c r="X4176" s="91">
        <v>46168</v>
      </c>
      <c r="Y4176" s="96"/>
      <c r="Z4176" s="89"/>
      <c r="AA4176" s="95"/>
      <c r="AB4176" s="89"/>
      <c r="AC4176" s="109"/>
      <c r="AD4176" s="89"/>
      <c r="AE4176" s="89"/>
      <c r="AF4176" s="191"/>
      <c r="AG4176" s="194"/>
      <c r="AH4176" s="193"/>
      <c r="AI4176" s="97"/>
      <c r="AJ4176" s="97"/>
      <c r="AK4176" s="97"/>
      <c r="AL4176" s="45" t="s">
        <v>67</v>
      </c>
      <c r="AM4176" s="160" t="str">
        <f>MONTH(B4176)&amp;"/"&amp;YEAR(B4176)</f>
        <v>3/2026</v>
      </c>
      <c r="AN4176" s="45">
        <f>WEEKNUM(B4176)-WEEKNUM(EOMONTH(B4176,-1)+1)+1</f>
        <v>4</v>
      </c>
      <c r="AO4176" s="45" t="str">
        <f>MONTH(R4176)&amp;"/"&amp;YEAR(R4176)</f>
        <v>1/1900</v>
      </c>
      <c r="AP4176" s="45" t="e">
        <f>WEEKNUM(R4176)-WEEKNUM(EOMONTH(R4176,-1)+1)+1</f>
        <v>#NUM!</v>
      </c>
      <c r="AQ4176" s="45">
        <f>IF(AU4176="S",IF(Q4176="1. Aceitou o programa",R4176-B4176,0),0)</f>
        <v>0</v>
      </c>
      <c r="AR4176" s="45">
        <f>IF(AU4176="S",IF(AND(S4176&lt;&gt;"",R4176&lt;&gt;""),S4176-R4176,0),0)</f>
        <v>0</v>
      </c>
      <c r="AS4176" s="45">
        <f>IF(AU4176="S",IF(Q4176="1. Aceitou o programa",IF(OR(X4176="Não se Aplica",X4176=""),IF(OR(W4176="Não se Aplica",W4176=""),0,W4176-V4176),AVERAGE(X4176-W4176,W4176-V4176)),0),0)</f>
        <v>0</v>
      </c>
      <c r="AT4176" s="45">
        <f>IF(AU4176="S",IF(AND(Q4176="1. Aceitou o programa",AB4176="Realizada"),IFERROR(IF(AA4176="",0,AA4176-R4176),0),0),0)</f>
        <v>0</v>
      </c>
      <c r="AU4176" s="45" t="str">
        <f>_xlfn.XLOOKUP(U4176,'Lista Suspensa'!$AA$20:$AA$23,'Lista Suspensa'!$AB$20:$AB$23,"N/A")</f>
        <v>S</v>
      </c>
    </row>
    <row r="4177" spans="1:47" ht="12" customHeight="1" x14ac:dyDescent="0.3">
      <c r="A4177" s="87" t="s">
        <v>47</v>
      </c>
      <c r="B4177" s="88">
        <v>46104</v>
      </c>
      <c r="C4177" s="89" t="s">
        <v>48</v>
      </c>
      <c r="D4177" s="89" t="s">
        <v>49</v>
      </c>
      <c r="E4177" s="189">
        <v>88418101</v>
      </c>
      <c r="F4177" s="197" t="s">
        <v>10152</v>
      </c>
      <c r="G4177" s="90">
        <v>38222600885</v>
      </c>
      <c r="H4177" s="91">
        <v>32615</v>
      </c>
      <c r="I4177" s="89"/>
      <c r="J4177" s="89" t="s">
        <v>84</v>
      </c>
      <c r="K4177" s="89" t="s">
        <v>52</v>
      </c>
      <c r="L4177" s="89" t="s">
        <v>85</v>
      </c>
      <c r="M4177" s="89" t="s">
        <v>9437</v>
      </c>
      <c r="N4177" s="89" t="s">
        <v>159</v>
      </c>
      <c r="O4177" s="92" t="s">
        <v>10153</v>
      </c>
      <c r="P4177" s="93" t="s">
        <v>57</v>
      </c>
      <c r="Q4177" s="110" t="s">
        <v>5322</v>
      </c>
      <c r="R4177" s="94"/>
      <c r="S4177" s="95">
        <v>46168</v>
      </c>
      <c r="T4177" s="95" t="s">
        <v>5203</v>
      </c>
      <c r="U4177" s="95" t="s">
        <v>1125</v>
      </c>
      <c r="V4177" s="91">
        <v>46157</v>
      </c>
      <c r="W4177" s="91">
        <v>46164</v>
      </c>
      <c r="X4177" s="91">
        <v>46168</v>
      </c>
      <c r="Y4177" s="96"/>
      <c r="Z4177" s="89"/>
      <c r="AA4177" s="95"/>
      <c r="AB4177" s="89"/>
      <c r="AC4177" s="109"/>
      <c r="AD4177" s="89"/>
      <c r="AE4177" s="89"/>
      <c r="AF4177" s="191"/>
      <c r="AG4177" s="194"/>
      <c r="AH4177" s="193"/>
      <c r="AI4177" s="97"/>
      <c r="AJ4177" s="97"/>
      <c r="AK4177" s="97"/>
      <c r="AL4177" s="45" t="s">
        <v>67</v>
      </c>
      <c r="AM4177" s="160" t="str">
        <f>MONTH(B4177)&amp;"/"&amp;YEAR(B4177)</f>
        <v>3/2026</v>
      </c>
      <c r="AN4177" s="45">
        <f>WEEKNUM(B4177)-WEEKNUM(EOMONTH(B4177,-1)+1)+1</f>
        <v>4</v>
      </c>
      <c r="AO4177" s="45" t="str">
        <f>MONTH(R4177)&amp;"/"&amp;YEAR(R4177)</f>
        <v>1/1900</v>
      </c>
      <c r="AP4177" s="45" t="e">
        <f>WEEKNUM(R4177)-WEEKNUM(EOMONTH(R4177,-1)+1)+1</f>
        <v>#NUM!</v>
      </c>
      <c r="AQ4177" s="45">
        <f>IF(AU4177="S",IF(Q4177="1. Aceitou o programa",R4177-B4177,0),0)</f>
        <v>0</v>
      </c>
      <c r="AR4177" s="45">
        <f>IF(AU4177="S",IF(AND(S4177&lt;&gt;"",R4177&lt;&gt;""),S4177-R4177,0),0)</f>
        <v>0</v>
      </c>
      <c r="AS4177" s="45">
        <f>IF(AU4177="S",IF(Q4177="1. Aceitou o programa",IF(OR(X4177="Não se Aplica",X4177=""),IF(OR(W4177="Não se Aplica",W4177=""),0,W4177-V4177),AVERAGE(X4177-W4177,W4177-V4177)),0),0)</f>
        <v>0</v>
      </c>
      <c r="AT4177" s="45">
        <f>IF(AU4177="S",IF(AND(Q4177="1. Aceitou o programa",AB4177="Realizada"),IFERROR(IF(AA4177="",0,AA4177-R4177),0),0),0)</f>
        <v>0</v>
      </c>
      <c r="AU4177" s="45" t="str">
        <f>_xlfn.XLOOKUP(U4177,'Lista Suspensa'!$AA$20:$AA$23,'Lista Suspensa'!$AB$20:$AB$23,"N/A")</f>
        <v>S</v>
      </c>
    </row>
    <row r="4178" spans="1:47" ht="12" customHeight="1" x14ac:dyDescent="0.3">
      <c r="A4178" s="87" t="s">
        <v>47</v>
      </c>
      <c r="B4178" s="88">
        <v>46104</v>
      </c>
      <c r="C4178" s="89" t="s">
        <v>48</v>
      </c>
      <c r="D4178" s="89" t="s">
        <v>49</v>
      </c>
      <c r="E4178" s="189">
        <v>86143181</v>
      </c>
      <c r="F4178" s="197" t="s">
        <v>10154</v>
      </c>
      <c r="G4178" s="90">
        <v>7592125544</v>
      </c>
      <c r="H4178" s="91">
        <v>35413</v>
      </c>
      <c r="I4178" s="89"/>
      <c r="J4178" s="89" t="s">
        <v>51</v>
      </c>
      <c r="K4178" s="89" t="s">
        <v>52</v>
      </c>
      <c r="L4178" s="89" t="s">
        <v>85</v>
      </c>
      <c r="M4178" s="89" t="s">
        <v>3053</v>
      </c>
      <c r="N4178" s="89" t="s">
        <v>137</v>
      </c>
      <c r="O4178" s="92" t="s">
        <v>10155</v>
      </c>
      <c r="P4178" s="93" t="s">
        <v>57</v>
      </c>
      <c r="Q4178" s="110" t="s">
        <v>5322</v>
      </c>
      <c r="R4178" s="94"/>
      <c r="S4178" s="95">
        <v>46168</v>
      </c>
      <c r="T4178" s="95" t="s">
        <v>5203</v>
      </c>
      <c r="U4178" s="95" t="s">
        <v>1125</v>
      </c>
      <c r="V4178" s="91">
        <v>46157</v>
      </c>
      <c r="W4178" s="91">
        <v>46164</v>
      </c>
      <c r="X4178" s="91">
        <v>46168</v>
      </c>
      <c r="Y4178" s="96"/>
      <c r="Z4178" s="89"/>
      <c r="AA4178" s="95"/>
      <c r="AB4178" s="89"/>
      <c r="AC4178" s="109"/>
      <c r="AD4178" s="89"/>
      <c r="AE4178" s="89"/>
      <c r="AF4178" s="191"/>
      <c r="AG4178" s="194"/>
      <c r="AH4178" s="193"/>
      <c r="AI4178" s="97"/>
      <c r="AJ4178" s="97"/>
      <c r="AK4178" s="97"/>
      <c r="AL4178" s="45" t="s">
        <v>67</v>
      </c>
      <c r="AM4178" s="160" t="str">
        <f>MONTH(B4178)&amp;"/"&amp;YEAR(B4178)</f>
        <v>3/2026</v>
      </c>
      <c r="AN4178" s="45">
        <f>WEEKNUM(B4178)-WEEKNUM(EOMONTH(B4178,-1)+1)+1</f>
        <v>4</v>
      </c>
      <c r="AO4178" s="45" t="str">
        <f>MONTH(R4178)&amp;"/"&amp;YEAR(R4178)</f>
        <v>1/1900</v>
      </c>
      <c r="AP4178" s="45" t="e">
        <f>WEEKNUM(R4178)-WEEKNUM(EOMONTH(R4178,-1)+1)+1</f>
        <v>#NUM!</v>
      </c>
      <c r="AQ4178" s="45">
        <f>IF(AU4178="S",IF(Q4178="1. Aceitou o programa",R4178-B4178,0),0)</f>
        <v>0</v>
      </c>
      <c r="AR4178" s="45">
        <f>IF(AU4178="S",IF(AND(S4178&lt;&gt;"",R4178&lt;&gt;""),S4178-R4178,0),0)</f>
        <v>0</v>
      </c>
      <c r="AS4178" s="45">
        <f>IF(AU4178="S",IF(Q4178="1. Aceitou o programa",IF(OR(X4178="Não se Aplica",X4178=""),IF(OR(W4178="Não se Aplica",W4178=""),0,W4178-V4178),AVERAGE(X4178-W4178,W4178-V4178)),0),0)</f>
        <v>0</v>
      </c>
      <c r="AT4178" s="45">
        <f>IF(AU4178="S",IF(AND(Q4178="1. Aceitou o programa",AB4178="Realizada"),IFERROR(IF(AA4178="",0,AA4178-R4178),0),0),0)</f>
        <v>0</v>
      </c>
      <c r="AU4178" s="45" t="str">
        <f>_xlfn.XLOOKUP(U4178,'Lista Suspensa'!$AA$20:$AA$23,'Lista Suspensa'!$AB$20:$AB$23,"N/A")</f>
        <v>S</v>
      </c>
    </row>
    <row r="4179" spans="1:47" ht="12" customHeight="1" x14ac:dyDescent="0.3">
      <c r="A4179" s="87" t="s">
        <v>47</v>
      </c>
      <c r="B4179" s="88">
        <v>46104</v>
      </c>
      <c r="C4179" s="89" t="s">
        <v>48</v>
      </c>
      <c r="D4179" s="89" t="s">
        <v>49</v>
      </c>
      <c r="E4179" s="189">
        <v>422038628</v>
      </c>
      <c r="F4179" s="197" t="s">
        <v>10156</v>
      </c>
      <c r="G4179" s="90">
        <v>8079927804</v>
      </c>
      <c r="H4179" s="91">
        <v>16921</v>
      </c>
      <c r="I4179" s="89"/>
      <c r="J4179" s="89" t="s">
        <v>84</v>
      </c>
      <c r="K4179" s="89" t="s">
        <v>52</v>
      </c>
      <c r="L4179" s="89" t="s">
        <v>85</v>
      </c>
      <c r="M4179" s="89" t="s">
        <v>10157</v>
      </c>
      <c r="N4179" s="89" t="s">
        <v>79</v>
      </c>
      <c r="O4179" s="92" t="s">
        <v>10158</v>
      </c>
      <c r="P4179" s="93" t="s">
        <v>57</v>
      </c>
      <c r="Q4179" s="110" t="s">
        <v>5322</v>
      </c>
      <c r="R4179" s="94"/>
      <c r="S4179" s="95">
        <v>46168</v>
      </c>
      <c r="T4179" s="95" t="s">
        <v>5203</v>
      </c>
      <c r="U4179" s="95" t="s">
        <v>1125</v>
      </c>
      <c r="V4179" s="91">
        <v>46157</v>
      </c>
      <c r="W4179" s="91">
        <v>46164</v>
      </c>
      <c r="X4179" s="91">
        <v>46168</v>
      </c>
      <c r="Y4179" s="96"/>
      <c r="Z4179" s="89"/>
      <c r="AA4179" s="95"/>
      <c r="AB4179" s="89"/>
      <c r="AC4179" s="109"/>
      <c r="AD4179" s="89"/>
      <c r="AE4179" s="89"/>
      <c r="AF4179" s="191"/>
      <c r="AG4179" s="194"/>
      <c r="AH4179" s="193"/>
      <c r="AI4179" s="97"/>
      <c r="AJ4179" s="97"/>
      <c r="AK4179" s="97"/>
      <c r="AL4179" s="45" t="s">
        <v>67</v>
      </c>
      <c r="AM4179" s="160" t="str">
        <f>MONTH(B4179)&amp;"/"&amp;YEAR(B4179)</f>
        <v>3/2026</v>
      </c>
      <c r="AN4179" s="45">
        <f>WEEKNUM(B4179)-WEEKNUM(EOMONTH(B4179,-1)+1)+1</f>
        <v>4</v>
      </c>
      <c r="AO4179" s="45" t="str">
        <f>MONTH(R4179)&amp;"/"&amp;YEAR(R4179)</f>
        <v>1/1900</v>
      </c>
      <c r="AP4179" s="45" t="e">
        <f>WEEKNUM(R4179)-WEEKNUM(EOMONTH(R4179,-1)+1)+1</f>
        <v>#NUM!</v>
      </c>
      <c r="AQ4179" s="45">
        <f>IF(AU4179="S",IF(Q4179="1. Aceitou o programa",R4179-B4179,0),0)</f>
        <v>0</v>
      </c>
      <c r="AR4179" s="45">
        <f>IF(AU4179="S",IF(AND(S4179&lt;&gt;"",R4179&lt;&gt;""),S4179-R4179,0),0)</f>
        <v>0</v>
      </c>
      <c r="AS4179" s="45">
        <f>IF(AU4179="S",IF(Q4179="1. Aceitou o programa",IF(OR(X4179="Não se Aplica",X4179=""),IF(OR(W4179="Não se Aplica",W4179=""),0,W4179-V4179),AVERAGE(X4179-W4179,W4179-V4179)),0),0)</f>
        <v>0</v>
      </c>
      <c r="AT4179" s="45">
        <f>IF(AU4179="S",IF(AND(Q4179="1. Aceitou o programa",AB4179="Realizada"),IFERROR(IF(AA4179="",0,AA4179-R4179),0),0),0)</f>
        <v>0</v>
      </c>
      <c r="AU4179" s="45" t="str">
        <f>_xlfn.XLOOKUP(U4179,'Lista Suspensa'!$AA$20:$AA$23,'Lista Suspensa'!$AB$20:$AB$23,"N/A")</f>
        <v>S</v>
      </c>
    </row>
    <row r="4180" spans="1:47" ht="12" customHeight="1" x14ac:dyDescent="0.3">
      <c r="A4180" s="87" t="s">
        <v>47</v>
      </c>
      <c r="B4180" s="88">
        <v>46104</v>
      </c>
      <c r="C4180" s="89" t="s">
        <v>48</v>
      </c>
      <c r="D4180" s="89" t="s">
        <v>49</v>
      </c>
      <c r="E4180" s="189">
        <v>810573741</v>
      </c>
      <c r="F4180" s="197" t="s">
        <v>10159</v>
      </c>
      <c r="G4180" s="90">
        <v>27193207814</v>
      </c>
      <c r="H4180" s="91">
        <v>26756</v>
      </c>
      <c r="I4180" s="89"/>
      <c r="J4180" s="89" t="s">
        <v>84</v>
      </c>
      <c r="K4180" s="89" t="s">
        <v>52</v>
      </c>
      <c r="L4180" s="89" t="s">
        <v>85</v>
      </c>
      <c r="M4180" s="89" t="s">
        <v>288</v>
      </c>
      <c r="N4180" s="89" t="s">
        <v>97</v>
      </c>
      <c r="O4180" s="92" t="s">
        <v>10160</v>
      </c>
      <c r="P4180" s="93" t="s">
        <v>57</v>
      </c>
      <c r="Q4180" s="110" t="s">
        <v>5322</v>
      </c>
      <c r="R4180" s="94"/>
      <c r="S4180" s="95">
        <v>46168</v>
      </c>
      <c r="T4180" s="95" t="s">
        <v>5203</v>
      </c>
      <c r="U4180" s="95" t="s">
        <v>1125</v>
      </c>
      <c r="V4180" s="91">
        <v>46157</v>
      </c>
      <c r="W4180" s="91">
        <v>46164</v>
      </c>
      <c r="X4180" s="91">
        <v>46168</v>
      </c>
      <c r="Y4180" s="96"/>
      <c r="Z4180" s="89"/>
      <c r="AA4180" s="95"/>
      <c r="AB4180" s="89"/>
      <c r="AC4180" s="109"/>
      <c r="AD4180" s="89"/>
      <c r="AE4180" s="89"/>
      <c r="AF4180" s="191"/>
      <c r="AG4180" s="194"/>
      <c r="AH4180" s="193"/>
      <c r="AI4180" s="97"/>
      <c r="AJ4180" s="97"/>
      <c r="AK4180" s="97"/>
      <c r="AL4180" s="45" t="s">
        <v>67</v>
      </c>
      <c r="AM4180" s="160" t="str">
        <f>MONTH(B4180)&amp;"/"&amp;YEAR(B4180)</f>
        <v>3/2026</v>
      </c>
      <c r="AN4180" s="45">
        <f>WEEKNUM(B4180)-WEEKNUM(EOMONTH(B4180,-1)+1)+1</f>
        <v>4</v>
      </c>
      <c r="AO4180" s="45" t="str">
        <f>MONTH(R4180)&amp;"/"&amp;YEAR(R4180)</f>
        <v>1/1900</v>
      </c>
      <c r="AP4180" s="45" t="e">
        <f>WEEKNUM(R4180)-WEEKNUM(EOMONTH(R4180,-1)+1)+1</f>
        <v>#NUM!</v>
      </c>
      <c r="AQ4180" s="45">
        <f>IF(AU4180="S",IF(Q4180="1. Aceitou o programa",R4180-B4180,0),0)</f>
        <v>0</v>
      </c>
      <c r="AR4180" s="45">
        <f>IF(AU4180="S",IF(AND(S4180&lt;&gt;"",R4180&lt;&gt;""),S4180-R4180,0),0)</f>
        <v>0</v>
      </c>
      <c r="AS4180" s="45">
        <f>IF(AU4180="S",IF(Q4180="1. Aceitou o programa",IF(OR(X4180="Não se Aplica",X4180=""),IF(OR(W4180="Não se Aplica",W4180=""),0,W4180-V4180),AVERAGE(X4180-W4180,W4180-V4180)),0),0)</f>
        <v>0</v>
      </c>
      <c r="AT4180" s="45">
        <f>IF(AU4180="S",IF(AND(Q4180="1. Aceitou o programa",AB4180="Realizada"),IFERROR(IF(AA4180="",0,AA4180-R4180),0),0),0)</f>
        <v>0</v>
      </c>
      <c r="AU4180" s="45" t="str">
        <f>_xlfn.XLOOKUP(U4180,'Lista Suspensa'!$AA$20:$AA$23,'Lista Suspensa'!$AB$20:$AB$23,"N/A")</f>
        <v>S</v>
      </c>
    </row>
    <row r="4181" spans="1:47" ht="12" customHeight="1" x14ac:dyDescent="0.3">
      <c r="A4181" s="87" t="s">
        <v>47</v>
      </c>
      <c r="B4181" s="88">
        <v>46104</v>
      </c>
      <c r="C4181" s="89" t="s">
        <v>48</v>
      </c>
      <c r="D4181" s="89" t="s">
        <v>49</v>
      </c>
      <c r="E4181" s="189">
        <v>596052260</v>
      </c>
      <c r="F4181" s="197" t="s">
        <v>10161</v>
      </c>
      <c r="G4181" s="90">
        <v>386483850</v>
      </c>
      <c r="H4181" s="91">
        <v>20775</v>
      </c>
      <c r="I4181" s="89"/>
      <c r="J4181" s="89" t="s">
        <v>51</v>
      </c>
      <c r="K4181" s="89" t="s">
        <v>52</v>
      </c>
      <c r="L4181" s="89" t="s">
        <v>85</v>
      </c>
      <c r="M4181" s="89" t="s">
        <v>517</v>
      </c>
      <c r="N4181" s="89" t="s">
        <v>159</v>
      </c>
      <c r="O4181" s="92" t="s">
        <v>10162</v>
      </c>
      <c r="P4181" s="93" t="s">
        <v>57</v>
      </c>
      <c r="Q4181" s="110" t="s">
        <v>5322</v>
      </c>
      <c r="R4181" s="94"/>
      <c r="S4181" s="95">
        <v>46168</v>
      </c>
      <c r="T4181" s="95" t="s">
        <v>5203</v>
      </c>
      <c r="U4181" s="95" t="s">
        <v>1125</v>
      </c>
      <c r="V4181" s="91">
        <v>46157</v>
      </c>
      <c r="W4181" s="91">
        <v>46164</v>
      </c>
      <c r="X4181" s="91">
        <v>46168</v>
      </c>
      <c r="Y4181" s="96"/>
      <c r="Z4181" s="89"/>
      <c r="AA4181" s="95"/>
      <c r="AB4181" s="89"/>
      <c r="AC4181" s="109"/>
      <c r="AD4181" s="89"/>
      <c r="AE4181" s="89"/>
      <c r="AF4181" s="191"/>
      <c r="AG4181" s="194"/>
      <c r="AH4181" s="193"/>
      <c r="AI4181" s="97"/>
      <c r="AJ4181" s="97"/>
      <c r="AK4181" s="97"/>
      <c r="AL4181" s="45" t="s">
        <v>67</v>
      </c>
      <c r="AM4181" s="160" t="str">
        <f>MONTH(B4181)&amp;"/"&amp;YEAR(B4181)</f>
        <v>3/2026</v>
      </c>
      <c r="AN4181" s="45">
        <f>WEEKNUM(B4181)-WEEKNUM(EOMONTH(B4181,-1)+1)+1</f>
        <v>4</v>
      </c>
      <c r="AO4181" s="45" t="str">
        <f>MONTH(R4181)&amp;"/"&amp;YEAR(R4181)</f>
        <v>1/1900</v>
      </c>
      <c r="AP4181" s="45" t="e">
        <f>WEEKNUM(R4181)-WEEKNUM(EOMONTH(R4181,-1)+1)+1</f>
        <v>#NUM!</v>
      </c>
      <c r="AQ4181" s="45">
        <f>IF(AU4181="S",IF(Q4181="1. Aceitou o programa",R4181-B4181,0),0)</f>
        <v>0</v>
      </c>
      <c r="AR4181" s="45">
        <f>IF(AU4181="S",IF(AND(S4181&lt;&gt;"",R4181&lt;&gt;""),S4181-R4181,0),0)</f>
        <v>0</v>
      </c>
      <c r="AS4181" s="45">
        <f>IF(AU4181="S",IF(Q4181="1. Aceitou o programa",IF(OR(X4181="Não se Aplica",X4181=""),IF(OR(W4181="Não se Aplica",W4181=""),0,W4181-V4181),AVERAGE(X4181-W4181,W4181-V4181)),0),0)</f>
        <v>0</v>
      </c>
      <c r="AT4181" s="45">
        <f>IF(AU4181="S",IF(AND(Q4181="1. Aceitou o programa",AB4181="Realizada"),IFERROR(IF(AA4181="",0,AA4181-R4181),0),0),0)</f>
        <v>0</v>
      </c>
      <c r="AU4181" s="45" t="str">
        <f>_xlfn.XLOOKUP(U4181,'Lista Suspensa'!$AA$20:$AA$23,'Lista Suspensa'!$AB$20:$AB$23,"N/A")</f>
        <v>S</v>
      </c>
    </row>
    <row r="4182" spans="1:47" ht="12" customHeight="1" x14ac:dyDescent="0.3">
      <c r="A4182" s="87" t="s">
        <v>47</v>
      </c>
      <c r="B4182" s="88">
        <v>46104</v>
      </c>
      <c r="C4182" s="89" t="s">
        <v>48</v>
      </c>
      <c r="D4182" s="89" t="s">
        <v>49</v>
      </c>
      <c r="E4182" s="189">
        <v>596052499</v>
      </c>
      <c r="F4182" s="197" t="s">
        <v>10163</v>
      </c>
      <c r="G4182" s="90">
        <v>22215851864</v>
      </c>
      <c r="H4182" s="91">
        <v>29988</v>
      </c>
      <c r="I4182" s="89"/>
      <c r="J4182" s="89" t="s">
        <v>51</v>
      </c>
      <c r="K4182" s="89" t="s">
        <v>52</v>
      </c>
      <c r="L4182" s="89" t="s">
        <v>85</v>
      </c>
      <c r="M4182" s="89" t="s">
        <v>2789</v>
      </c>
      <c r="N4182" s="89" t="s">
        <v>159</v>
      </c>
      <c r="O4182" s="92" t="s">
        <v>10164</v>
      </c>
      <c r="P4182" s="93" t="s">
        <v>57</v>
      </c>
      <c r="Q4182" s="110" t="s">
        <v>5322</v>
      </c>
      <c r="R4182" s="94"/>
      <c r="S4182" s="95">
        <v>46168</v>
      </c>
      <c r="T4182" s="95" t="s">
        <v>5203</v>
      </c>
      <c r="U4182" s="95" t="s">
        <v>1125</v>
      </c>
      <c r="V4182" s="91">
        <v>46157</v>
      </c>
      <c r="W4182" s="91">
        <v>46164</v>
      </c>
      <c r="X4182" s="91">
        <v>46168</v>
      </c>
      <c r="Y4182" s="96"/>
      <c r="Z4182" s="89"/>
      <c r="AA4182" s="95"/>
      <c r="AB4182" s="89"/>
      <c r="AC4182" s="109"/>
      <c r="AD4182" s="89"/>
      <c r="AE4182" s="89"/>
      <c r="AF4182" s="191"/>
      <c r="AG4182" s="194"/>
      <c r="AH4182" s="193"/>
      <c r="AI4182" s="97"/>
      <c r="AJ4182" s="97"/>
      <c r="AK4182" s="97"/>
      <c r="AL4182" s="45" t="s">
        <v>67</v>
      </c>
      <c r="AM4182" s="160" t="str">
        <f>MONTH(B4182)&amp;"/"&amp;YEAR(B4182)</f>
        <v>3/2026</v>
      </c>
      <c r="AN4182" s="45">
        <f>WEEKNUM(B4182)-WEEKNUM(EOMONTH(B4182,-1)+1)+1</f>
        <v>4</v>
      </c>
      <c r="AO4182" s="45" t="str">
        <f>MONTH(R4182)&amp;"/"&amp;YEAR(R4182)</f>
        <v>1/1900</v>
      </c>
      <c r="AP4182" s="45" t="e">
        <f>WEEKNUM(R4182)-WEEKNUM(EOMONTH(R4182,-1)+1)+1</f>
        <v>#NUM!</v>
      </c>
      <c r="AQ4182" s="45">
        <f>IF(AU4182="S",IF(Q4182="1. Aceitou o programa",R4182-B4182,0),0)</f>
        <v>0</v>
      </c>
      <c r="AR4182" s="45">
        <f>IF(AU4182="S",IF(AND(S4182&lt;&gt;"",R4182&lt;&gt;""),S4182-R4182,0),0)</f>
        <v>0</v>
      </c>
      <c r="AS4182" s="45">
        <f>IF(AU4182="S",IF(Q4182="1. Aceitou o programa",IF(OR(X4182="Não se Aplica",X4182=""),IF(OR(W4182="Não se Aplica",W4182=""),0,W4182-V4182),AVERAGE(X4182-W4182,W4182-V4182)),0),0)</f>
        <v>0</v>
      </c>
      <c r="AT4182" s="45">
        <f>IF(AU4182="S",IF(AND(Q4182="1. Aceitou o programa",AB4182="Realizada"),IFERROR(IF(AA4182="",0,AA4182-R4182),0),0),0)</f>
        <v>0</v>
      </c>
      <c r="AU4182" s="45" t="str">
        <f>_xlfn.XLOOKUP(U4182,'Lista Suspensa'!$AA$20:$AA$23,'Lista Suspensa'!$AB$20:$AB$23,"N/A")</f>
        <v>S</v>
      </c>
    </row>
    <row r="4183" spans="1:47" ht="12" customHeight="1" x14ac:dyDescent="0.3">
      <c r="A4183" s="87" t="s">
        <v>47</v>
      </c>
      <c r="B4183" s="88">
        <v>46104</v>
      </c>
      <c r="C4183" s="89" t="s">
        <v>48</v>
      </c>
      <c r="D4183" s="89" t="s">
        <v>49</v>
      </c>
      <c r="E4183" s="189">
        <v>81363723</v>
      </c>
      <c r="F4183" s="197" t="s">
        <v>10165</v>
      </c>
      <c r="G4183" s="90">
        <v>2548818748</v>
      </c>
      <c r="H4183" s="91">
        <v>27079</v>
      </c>
      <c r="I4183" s="89"/>
      <c r="J4183" s="89" t="s">
        <v>51</v>
      </c>
      <c r="K4183" s="89" t="s">
        <v>76</v>
      </c>
      <c r="L4183" s="89" t="s">
        <v>95</v>
      </c>
      <c r="M4183" s="89" t="s">
        <v>222</v>
      </c>
      <c r="N4183" s="89" t="s">
        <v>197</v>
      </c>
      <c r="O4183" s="92" t="s">
        <v>10166</v>
      </c>
      <c r="P4183" s="93" t="s">
        <v>57</v>
      </c>
      <c r="Q4183" s="110" t="s">
        <v>5322</v>
      </c>
      <c r="R4183" s="94"/>
      <c r="S4183" s="95">
        <v>46168</v>
      </c>
      <c r="T4183" s="95" t="s">
        <v>5203</v>
      </c>
      <c r="U4183" s="95" t="s">
        <v>1125</v>
      </c>
      <c r="V4183" s="91">
        <v>46157</v>
      </c>
      <c r="W4183" s="91">
        <v>46164</v>
      </c>
      <c r="X4183" s="91">
        <v>46168</v>
      </c>
      <c r="Y4183" s="96"/>
      <c r="Z4183" s="89"/>
      <c r="AA4183" s="95"/>
      <c r="AB4183" s="89"/>
      <c r="AC4183" s="109"/>
      <c r="AD4183" s="89"/>
      <c r="AE4183" s="89"/>
      <c r="AF4183" s="191"/>
      <c r="AG4183" s="194"/>
      <c r="AH4183" s="193"/>
      <c r="AI4183" s="97"/>
      <c r="AJ4183" s="97"/>
      <c r="AK4183" s="97"/>
      <c r="AL4183" s="45" t="s">
        <v>67</v>
      </c>
      <c r="AM4183" s="160" t="str">
        <f>MONTH(B4183)&amp;"/"&amp;YEAR(B4183)</f>
        <v>3/2026</v>
      </c>
      <c r="AN4183" s="45">
        <f>WEEKNUM(B4183)-WEEKNUM(EOMONTH(B4183,-1)+1)+1</f>
        <v>4</v>
      </c>
      <c r="AO4183" s="45" t="str">
        <f>MONTH(R4183)&amp;"/"&amp;YEAR(R4183)</f>
        <v>1/1900</v>
      </c>
      <c r="AP4183" s="45" t="e">
        <f>WEEKNUM(R4183)-WEEKNUM(EOMONTH(R4183,-1)+1)+1</f>
        <v>#NUM!</v>
      </c>
      <c r="AQ4183" s="45">
        <f>IF(AU4183="S",IF(Q4183="1. Aceitou o programa",R4183-B4183,0),0)</f>
        <v>0</v>
      </c>
      <c r="AR4183" s="45">
        <f>IF(AU4183="S",IF(AND(S4183&lt;&gt;"",R4183&lt;&gt;""),S4183-R4183,0),0)</f>
        <v>0</v>
      </c>
      <c r="AS4183" s="45">
        <f>IF(AU4183="S",IF(Q4183="1. Aceitou o programa",IF(OR(X4183="Não se Aplica",X4183=""),IF(OR(W4183="Não se Aplica",W4183=""),0,W4183-V4183),AVERAGE(X4183-W4183,W4183-V4183)),0),0)</f>
        <v>0</v>
      </c>
      <c r="AT4183" s="45">
        <f>IF(AU4183="S",IF(AND(Q4183="1. Aceitou o programa",AB4183="Realizada"),IFERROR(IF(AA4183="",0,AA4183-R4183),0),0),0)</f>
        <v>0</v>
      </c>
      <c r="AU4183" s="45" t="str">
        <f>_xlfn.XLOOKUP(U4183,'Lista Suspensa'!$AA$20:$AA$23,'Lista Suspensa'!$AB$20:$AB$23,"N/A")</f>
        <v>S</v>
      </c>
    </row>
    <row r="4184" spans="1:47" ht="12" customHeight="1" x14ac:dyDescent="0.3">
      <c r="A4184" s="87" t="s">
        <v>47</v>
      </c>
      <c r="B4184" s="88">
        <v>46104</v>
      </c>
      <c r="C4184" s="89" t="s">
        <v>48</v>
      </c>
      <c r="D4184" s="89" t="s">
        <v>49</v>
      </c>
      <c r="E4184" s="189">
        <v>84806198</v>
      </c>
      <c r="F4184" s="197" t="s">
        <v>10167</v>
      </c>
      <c r="G4184" s="90">
        <v>8018800766</v>
      </c>
      <c r="H4184" s="91">
        <v>29050</v>
      </c>
      <c r="I4184" s="89"/>
      <c r="J4184" s="89" t="s">
        <v>84</v>
      </c>
      <c r="K4184" s="89" t="s">
        <v>76</v>
      </c>
      <c r="L4184" s="89" t="s">
        <v>740</v>
      </c>
      <c r="M4184" s="89" t="s">
        <v>10168</v>
      </c>
      <c r="N4184" s="89" t="s">
        <v>449</v>
      </c>
      <c r="O4184" s="92" t="s">
        <v>10169</v>
      </c>
      <c r="P4184" s="93" t="s">
        <v>57</v>
      </c>
      <c r="Q4184" s="110" t="s">
        <v>5322</v>
      </c>
      <c r="R4184" s="94"/>
      <c r="S4184" s="95">
        <v>46168</v>
      </c>
      <c r="T4184" s="95" t="s">
        <v>5203</v>
      </c>
      <c r="U4184" s="95" t="s">
        <v>1125</v>
      </c>
      <c r="V4184" s="91">
        <v>46157</v>
      </c>
      <c r="W4184" s="91">
        <v>46164</v>
      </c>
      <c r="X4184" s="91">
        <v>46168</v>
      </c>
      <c r="Y4184" s="96"/>
      <c r="Z4184" s="89"/>
      <c r="AA4184" s="95"/>
      <c r="AB4184" s="89"/>
      <c r="AC4184" s="109"/>
      <c r="AD4184" s="89"/>
      <c r="AE4184" s="89"/>
      <c r="AF4184" s="191"/>
      <c r="AG4184" s="194"/>
      <c r="AH4184" s="193"/>
      <c r="AI4184" s="97"/>
      <c r="AJ4184" s="97"/>
      <c r="AK4184" s="97"/>
      <c r="AL4184" s="45" t="s">
        <v>67</v>
      </c>
      <c r="AM4184" s="160" t="str">
        <f>MONTH(B4184)&amp;"/"&amp;YEAR(B4184)</f>
        <v>3/2026</v>
      </c>
      <c r="AN4184" s="45">
        <f>WEEKNUM(B4184)-WEEKNUM(EOMONTH(B4184,-1)+1)+1</f>
        <v>4</v>
      </c>
      <c r="AO4184" s="45" t="str">
        <f>MONTH(R4184)&amp;"/"&amp;YEAR(R4184)</f>
        <v>1/1900</v>
      </c>
      <c r="AP4184" s="45" t="e">
        <f>WEEKNUM(R4184)-WEEKNUM(EOMONTH(R4184,-1)+1)+1</f>
        <v>#NUM!</v>
      </c>
      <c r="AQ4184" s="45">
        <f>IF(AU4184="S",IF(Q4184="1. Aceitou o programa",R4184-B4184,0),0)</f>
        <v>0</v>
      </c>
      <c r="AR4184" s="45">
        <f>IF(AU4184="S",IF(AND(S4184&lt;&gt;"",R4184&lt;&gt;""),S4184-R4184,0),0)</f>
        <v>0</v>
      </c>
      <c r="AS4184" s="45">
        <f>IF(AU4184="S",IF(Q4184="1. Aceitou o programa",IF(OR(X4184="Não se Aplica",X4184=""),IF(OR(W4184="Não se Aplica",W4184=""),0,W4184-V4184),AVERAGE(X4184-W4184,W4184-V4184)),0),0)</f>
        <v>0</v>
      </c>
      <c r="AT4184" s="45">
        <f>IF(AU4184="S",IF(AND(Q4184="1. Aceitou o programa",AB4184="Realizada"),IFERROR(IF(AA4184="",0,AA4184-R4184),0),0),0)</f>
        <v>0</v>
      </c>
      <c r="AU4184" s="45" t="str">
        <f>_xlfn.XLOOKUP(U4184,'Lista Suspensa'!$AA$20:$AA$23,'Lista Suspensa'!$AB$20:$AB$23,"N/A")</f>
        <v>S</v>
      </c>
    </row>
    <row r="4185" spans="1:47" ht="12" customHeight="1" x14ac:dyDescent="0.3">
      <c r="A4185" s="87" t="s">
        <v>47</v>
      </c>
      <c r="B4185" s="88">
        <v>46104</v>
      </c>
      <c r="C4185" s="89" t="s">
        <v>48</v>
      </c>
      <c r="D4185" s="89" t="s">
        <v>49</v>
      </c>
      <c r="E4185" s="189">
        <v>83783969</v>
      </c>
      <c r="F4185" s="197" t="s">
        <v>10170</v>
      </c>
      <c r="G4185" s="90">
        <v>851366708</v>
      </c>
      <c r="H4185" s="91">
        <v>24566</v>
      </c>
      <c r="I4185" s="89"/>
      <c r="J4185" s="89" t="s">
        <v>84</v>
      </c>
      <c r="K4185" s="89" t="s">
        <v>76</v>
      </c>
      <c r="L4185" s="89" t="s">
        <v>95</v>
      </c>
      <c r="M4185" s="89" t="s">
        <v>971</v>
      </c>
      <c r="N4185" s="89" t="s">
        <v>137</v>
      </c>
      <c r="O4185" s="92" t="s">
        <v>10171</v>
      </c>
      <c r="P4185" s="93" t="s">
        <v>57</v>
      </c>
      <c r="Q4185" s="110" t="s">
        <v>5322</v>
      </c>
      <c r="R4185" s="94"/>
      <c r="S4185" s="95">
        <v>46168</v>
      </c>
      <c r="T4185" s="95" t="s">
        <v>5203</v>
      </c>
      <c r="U4185" s="95" t="s">
        <v>1125</v>
      </c>
      <c r="V4185" s="91">
        <v>46157</v>
      </c>
      <c r="W4185" s="91">
        <v>46164</v>
      </c>
      <c r="X4185" s="91">
        <v>46168</v>
      </c>
      <c r="Y4185" s="96"/>
      <c r="Z4185" s="89"/>
      <c r="AA4185" s="95"/>
      <c r="AB4185" s="89"/>
      <c r="AC4185" s="109"/>
      <c r="AD4185" s="89"/>
      <c r="AE4185" s="89"/>
      <c r="AF4185" s="191"/>
      <c r="AG4185" s="194"/>
      <c r="AH4185" s="193"/>
      <c r="AI4185" s="97"/>
      <c r="AJ4185" s="97"/>
      <c r="AK4185" s="97"/>
      <c r="AL4185" s="45" t="s">
        <v>67</v>
      </c>
      <c r="AM4185" s="160" t="str">
        <f>MONTH(B4185)&amp;"/"&amp;YEAR(B4185)</f>
        <v>3/2026</v>
      </c>
      <c r="AN4185" s="45">
        <f>WEEKNUM(B4185)-WEEKNUM(EOMONTH(B4185,-1)+1)+1</f>
        <v>4</v>
      </c>
      <c r="AO4185" s="45" t="str">
        <f>MONTH(R4185)&amp;"/"&amp;YEAR(R4185)</f>
        <v>1/1900</v>
      </c>
      <c r="AP4185" s="45" t="e">
        <f>WEEKNUM(R4185)-WEEKNUM(EOMONTH(R4185,-1)+1)+1</f>
        <v>#NUM!</v>
      </c>
      <c r="AQ4185" s="45">
        <f>IF(AU4185="S",IF(Q4185="1. Aceitou o programa",R4185-B4185,0),0)</f>
        <v>0</v>
      </c>
      <c r="AR4185" s="45">
        <f>IF(AU4185="S",IF(AND(S4185&lt;&gt;"",R4185&lt;&gt;""),S4185-R4185,0),0)</f>
        <v>0</v>
      </c>
      <c r="AS4185" s="45">
        <f>IF(AU4185="S",IF(Q4185="1. Aceitou o programa",IF(OR(X4185="Não se Aplica",X4185=""),IF(OR(W4185="Não se Aplica",W4185=""),0,W4185-V4185),AVERAGE(X4185-W4185,W4185-V4185)),0),0)</f>
        <v>0</v>
      </c>
      <c r="AT4185" s="45">
        <f>IF(AU4185="S",IF(AND(Q4185="1. Aceitou o programa",AB4185="Realizada"),IFERROR(IF(AA4185="",0,AA4185-R4185),0),0),0)</f>
        <v>0</v>
      </c>
      <c r="AU4185" s="45" t="str">
        <f>_xlfn.XLOOKUP(U4185,'Lista Suspensa'!$AA$20:$AA$23,'Lista Suspensa'!$AB$20:$AB$23,"N/A")</f>
        <v>S</v>
      </c>
    </row>
    <row r="4186" spans="1:47" ht="12" customHeight="1" x14ac:dyDescent="0.3">
      <c r="A4186" s="87" t="s">
        <v>47</v>
      </c>
      <c r="B4186" s="88">
        <v>46104</v>
      </c>
      <c r="C4186" s="89" t="s">
        <v>48</v>
      </c>
      <c r="D4186" s="89" t="s">
        <v>49</v>
      </c>
      <c r="E4186" s="189">
        <v>595540406</v>
      </c>
      <c r="F4186" s="197" t="s">
        <v>10172</v>
      </c>
      <c r="G4186" s="90">
        <v>42943168882</v>
      </c>
      <c r="H4186" s="91">
        <v>34713</v>
      </c>
      <c r="I4186" s="89"/>
      <c r="J4186" s="89" t="s">
        <v>51</v>
      </c>
      <c r="K4186" s="89" t="s">
        <v>52</v>
      </c>
      <c r="L4186" s="89" t="s">
        <v>53</v>
      </c>
      <c r="M4186" s="89" t="s">
        <v>2581</v>
      </c>
      <c r="N4186" s="89" t="s">
        <v>159</v>
      </c>
      <c r="O4186" s="92" t="s">
        <v>10173</v>
      </c>
      <c r="P4186" s="93" t="s">
        <v>57</v>
      </c>
      <c r="Q4186" s="110" t="s">
        <v>5322</v>
      </c>
      <c r="R4186" s="94"/>
      <c r="S4186" s="95">
        <v>46168</v>
      </c>
      <c r="T4186" s="95" t="s">
        <v>5203</v>
      </c>
      <c r="U4186" s="95" t="s">
        <v>1125</v>
      </c>
      <c r="V4186" s="91">
        <v>46157</v>
      </c>
      <c r="W4186" s="91">
        <v>46164</v>
      </c>
      <c r="X4186" s="91">
        <v>46168</v>
      </c>
      <c r="Y4186" s="96"/>
      <c r="Z4186" s="89"/>
      <c r="AA4186" s="95"/>
      <c r="AB4186" s="89"/>
      <c r="AC4186" s="109"/>
      <c r="AD4186" s="89"/>
      <c r="AE4186" s="89"/>
      <c r="AF4186" s="191"/>
      <c r="AG4186" s="194"/>
      <c r="AH4186" s="193"/>
      <c r="AI4186" s="97"/>
      <c r="AJ4186" s="97"/>
      <c r="AK4186" s="97"/>
      <c r="AL4186" s="45" t="s">
        <v>67</v>
      </c>
      <c r="AM4186" s="160" t="str">
        <f>MONTH(B4186)&amp;"/"&amp;YEAR(B4186)</f>
        <v>3/2026</v>
      </c>
      <c r="AN4186" s="45">
        <f>WEEKNUM(B4186)-WEEKNUM(EOMONTH(B4186,-1)+1)+1</f>
        <v>4</v>
      </c>
      <c r="AO4186" s="45" t="str">
        <f>MONTH(R4186)&amp;"/"&amp;YEAR(R4186)</f>
        <v>1/1900</v>
      </c>
      <c r="AP4186" s="45" t="e">
        <f>WEEKNUM(R4186)-WEEKNUM(EOMONTH(R4186,-1)+1)+1</f>
        <v>#NUM!</v>
      </c>
      <c r="AQ4186" s="45">
        <f>IF(AU4186="S",IF(Q4186="1. Aceitou o programa",R4186-B4186,0),0)</f>
        <v>0</v>
      </c>
      <c r="AR4186" s="45">
        <f>IF(AU4186="S",IF(AND(S4186&lt;&gt;"",R4186&lt;&gt;""),S4186-R4186,0),0)</f>
        <v>0</v>
      </c>
      <c r="AS4186" s="45">
        <f>IF(AU4186="S",IF(Q4186="1. Aceitou o programa",IF(OR(X4186="Não se Aplica",X4186=""),IF(OR(W4186="Não se Aplica",W4186=""),0,W4186-V4186),AVERAGE(X4186-W4186,W4186-V4186)),0),0)</f>
        <v>0</v>
      </c>
      <c r="AT4186" s="45">
        <f>IF(AU4186="S",IF(AND(Q4186="1. Aceitou o programa",AB4186="Realizada"),IFERROR(IF(AA4186="",0,AA4186-R4186),0),0),0)</f>
        <v>0</v>
      </c>
      <c r="AU4186" s="45" t="str">
        <f>_xlfn.XLOOKUP(U4186,'Lista Suspensa'!$AA$20:$AA$23,'Lista Suspensa'!$AB$20:$AB$23,"N/A")</f>
        <v>S</v>
      </c>
    </row>
    <row r="4187" spans="1:47" ht="12" customHeight="1" x14ac:dyDescent="0.3">
      <c r="A4187" s="87" t="s">
        <v>47</v>
      </c>
      <c r="B4187" s="88">
        <v>46104</v>
      </c>
      <c r="C4187" s="89" t="s">
        <v>48</v>
      </c>
      <c r="D4187" s="89" t="s">
        <v>49</v>
      </c>
      <c r="E4187" s="189">
        <v>49525034</v>
      </c>
      <c r="F4187" s="197" t="s">
        <v>10174</v>
      </c>
      <c r="G4187" s="90">
        <v>2113035774</v>
      </c>
      <c r="H4187" s="91">
        <v>25966</v>
      </c>
      <c r="I4187" s="89"/>
      <c r="J4187" s="89" t="s">
        <v>51</v>
      </c>
      <c r="K4187" s="89" t="s">
        <v>76</v>
      </c>
      <c r="L4187" s="89" t="s">
        <v>95</v>
      </c>
      <c r="M4187" s="89" t="s">
        <v>96</v>
      </c>
      <c r="N4187" s="89" t="s">
        <v>87</v>
      </c>
      <c r="O4187" s="92" t="s">
        <v>10175</v>
      </c>
      <c r="P4187" s="93" t="s">
        <v>57</v>
      </c>
      <c r="Q4187" s="110" t="s">
        <v>5322</v>
      </c>
      <c r="R4187" s="94"/>
      <c r="S4187" s="95">
        <v>46168</v>
      </c>
      <c r="T4187" s="95" t="s">
        <v>5203</v>
      </c>
      <c r="U4187" s="95" t="s">
        <v>1125</v>
      </c>
      <c r="V4187" s="91">
        <v>46157</v>
      </c>
      <c r="W4187" s="91">
        <v>46164</v>
      </c>
      <c r="X4187" s="91">
        <v>46168</v>
      </c>
      <c r="Y4187" s="96"/>
      <c r="Z4187" s="89"/>
      <c r="AA4187" s="95"/>
      <c r="AB4187" s="89"/>
      <c r="AC4187" s="109"/>
      <c r="AD4187" s="89"/>
      <c r="AE4187" s="89"/>
      <c r="AF4187" s="191"/>
      <c r="AG4187" s="194"/>
      <c r="AH4187" s="193"/>
      <c r="AI4187" s="97"/>
      <c r="AJ4187" s="97"/>
      <c r="AK4187" s="97"/>
      <c r="AL4187" s="45" t="s">
        <v>67</v>
      </c>
      <c r="AM4187" s="160" t="str">
        <f>MONTH(B4187)&amp;"/"&amp;YEAR(B4187)</f>
        <v>3/2026</v>
      </c>
      <c r="AN4187" s="45">
        <f>WEEKNUM(B4187)-WEEKNUM(EOMONTH(B4187,-1)+1)+1</f>
        <v>4</v>
      </c>
      <c r="AO4187" s="45" t="str">
        <f>MONTH(R4187)&amp;"/"&amp;YEAR(R4187)</f>
        <v>1/1900</v>
      </c>
      <c r="AP4187" s="45" t="e">
        <f>WEEKNUM(R4187)-WEEKNUM(EOMONTH(R4187,-1)+1)+1</f>
        <v>#NUM!</v>
      </c>
      <c r="AQ4187" s="45">
        <f>IF(AU4187="S",IF(Q4187="1. Aceitou o programa",R4187-B4187,0),0)</f>
        <v>0</v>
      </c>
      <c r="AR4187" s="45">
        <f>IF(AU4187="S",IF(AND(S4187&lt;&gt;"",R4187&lt;&gt;""),S4187-R4187,0),0)</f>
        <v>0</v>
      </c>
      <c r="AS4187" s="45">
        <f>IF(AU4187="S",IF(Q4187="1. Aceitou o programa",IF(OR(X4187="Não se Aplica",X4187=""),IF(OR(W4187="Não se Aplica",W4187=""),0,W4187-V4187),AVERAGE(X4187-W4187,W4187-V4187)),0),0)</f>
        <v>0</v>
      </c>
      <c r="AT4187" s="45">
        <f>IF(AU4187="S",IF(AND(Q4187="1. Aceitou o programa",AB4187="Realizada"),IFERROR(IF(AA4187="",0,AA4187-R4187),0),0),0)</f>
        <v>0</v>
      </c>
      <c r="AU4187" s="45" t="str">
        <f>_xlfn.XLOOKUP(U4187,'Lista Suspensa'!$AA$20:$AA$23,'Lista Suspensa'!$AB$20:$AB$23,"N/A")</f>
        <v>S</v>
      </c>
    </row>
    <row r="4188" spans="1:47" ht="12" customHeight="1" x14ac:dyDescent="0.3">
      <c r="A4188" s="87" t="s">
        <v>47</v>
      </c>
      <c r="B4188" s="88">
        <v>46104</v>
      </c>
      <c r="C4188" s="89" t="s">
        <v>48</v>
      </c>
      <c r="D4188" s="89" t="s">
        <v>49</v>
      </c>
      <c r="E4188" s="189">
        <v>108432084</v>
      </c>
      <c r="F4188" s="197" t="s">
        <v>10176</v>
      </c>
      <c r="G4188" s="90">
        <v>63928310704</v>
      </c>
      <c r="H4188" s="91">
        <v>21396</v>
      </c>
      <c r="I4188" s="89"/>
      <c r="J4188" s="89" t="s">
        <v>51</v>
      </c>
      <c r="K4188" s="89" t="s">
        <v>76</v>
      </c>
      <c r="L4188" s="89" t="s">
        <v>283</v>
      </c>
      <c r="M4188" s="89" t="s">
        <v>688</v>
      </c>
      <c r="N4188" s="89" t="s">
        <v>87</v>
      </c>
      <c r="O4188" s="92" t="s">
        <v>10177</v>
      </c>
      <c r="P4188" s="93" t="s">
        <v>57</v>
      </c>
      <c r="Q4188" s="110" t="s">
        <v>5322</v>
      </c>
      <c r="R4188" s="94"/>
      <c r="S4188" s="95">
        <v>46168</v>
      </c>
      <c r="T4188" s="95" t="s">
        <v>5203</v>
      </c>
      <c r="U4188" s="95" t="s">
        <v>1125</v>
      </c>
      <c r="V4188" s="91">
        <v>46157</v>
      </c>
      <c r="W4188" s="91">
        <v>46164</v>
      </c>
      <c r="X4188" s="91">
        <v>46168</v>
      </c>
      <c r="Y4188" s="96"/>
      <c r="Z4188" s="89"/>
      <c r="AA4188" s="95"/>
      <c r="AB4188" s="89"/>
      <c r="AC4188" s="109"/>
      <c r="AD4188" s="89"/>
      <c r="AE4188" s="89"/>
      <c r="AF4188" s="191"/>
      <c r="AG4188" s="194"/>
      <c r="AH4188" s="193"/>
      <c r="AI4188" s="97"/>
      <c r="AJ4188" s="97"/>
      <c r="AK4188" s="97"/>
      <c r="AL4188" s="45" t="s">
        <v>67</v>
      </c>
      <c r="AM4188" s="160" t="str">
        <f>MONTH(B4188)&amp;"/"&amp;YEAR(B4188)</f>
        <v>3/2026</v>
      </c>
      <c r="AN4188" s="45">
        <f>WEEKNUM(B4188)-WEEKNUM(EOMONTH(B4188,-1)+1)+1</f>
        <v>4</v>
      </c>
      <c r="AO4188" s="45" t="str">
        <f>MONTH(R4188)&amp;"/"&amp;YEAR(R4188)</f>
        <v>1/1900</v>
      </c>
      <c r="AP4188" s="45" t="e">
        <f>WEEKNUM(R4188)-WEEKNUM(EOMONTH(R4188,-1)+1)+1</f>
        <v>#NUM!</v>
      </c>
      <c r="AQ4188" s="45">
        <f>IF(AU4188="S",IF(Q4188="1. Aceitou o programa",R4188-B4188,0),0)</f>
        <v>0</v>
      </c>
      <c r="AR4188" s="45">
        <f>IF(AU4188="S",IF(AND(S4188&lt;&gt;"",R4188&lt;&gt;""),S4188-R4188,0),0)</f>
        <v>0</v>
      </c>
      <c r="AS4188" s="45">
        <f>IF(AU4188="S",IF(Q4188="1. Aceitou o programa",IF(OR(X4188="Não se Aplica",X4188=""),IF(OR(W4188="Não se Aplica",W4188=""),0,W4188-V4188),AVERAGE(X4188-W4188,W4188-V4188)),0),0)</f>
        <v>0</v>
      </c>
      <c r="AT4188" s="45">
        <f>IF(AU4188="S",IF(AND(Q4188="1. Aceitou o programa",AB4188="Realizada"),IFERROR(IF(AA4188="",0,AA4188-R4188),0),0),0)</f>
        <v>0</v>
      </c>
      <c r="AU4188" s="45" t="str">
        <f>_xlfn.XLOOKUP(U4188,'Lista Suspensa'!$AA$20:$AA$23,'Lista Suspensa'!$AB$20:$AB$23,"N/A")</f>
        <v>S</v>
      </c>
    </row>
    <row r="4189" spans="1:47" ht="12" customHeight="1" x14ac:dyDescent="0.3">
      <c r="A4189" s="87" t="s">
        <v>47</v>
      </c>
      <c r="B4189" s="88">
        <v>46104</v>
      </c>
      <c r="C4189" s="89" t="s">
        <v>48</v>
      </c>
      <c r="D4189" s="89" t="s">
        <v>49</v>
      </c>
      <c r="E4189" s="189">
        <v>94912566</v>
      </c>
      <c r="F4189" s="197" t="s">
        <v>10178</v>
      </c>
      <c r="G4189" s="90">
        <v>89845390315</v>
      </c>
      <c r="H4189" s="91">
        <v>29431</v>
      </c>
      <c r="I4189" s="89"/>
      <c r="J4189" s="89" t="s">
        <v>84</v>
      </c>
      <c r="K4189" s="89" t="s">
        <v>76</v>
      </c>
      <c r="L4189" s="89" t="s">
        <v>283</v>
      </c>
      <c r="M4189" s="89" t="s">
        <v>1960</v>
      </c>
      <c r="N4189" s="89" t="s">
        <v>331</v>
      </c>
      <c r="O4189" s="92" t="s">
        <v>10179</v>
      </c>
      <c r="P4189" s="93" t="s">
        <v>57</v>
      </c>
      <c r="Q4189" s="110" t="s">
        <v>5322</v>
      </c>
      <c r="R4189" s="94"/>
      <c r="S4189" s="95">
        <v>46168</v>
      </c>
      <c r="T4189" s="95" t="s">
        <v>5203</v>
      </c>
      <c r="U4189" s="95" t="s">
        <v>1125</v>
      </c>
      <c r="V4189" s="91">
        <v>46157</v>
      </c>
      <c r="W4189" s="91">
        <v>46164</v>
      </c>
      <c r="X4189" s="91">
        <v>46168</v>
      </c>
      <c r="Y4189" s="96"/>
      <c r="Z4189" s="89"/>
      <c r="AA4189" s="95"/>
      <c r="AB4189" s="89"/>
      <c r="AC4189" s="109"/>
      <c r="AD4189" s="89"/>
      <c r="AE4189" s="89"/>
      <c r="AF4189" s="191"/>
      <c r="AG4189" s="194"/>
      <c r="AH4189" s="193"/>
      <c r="AI4189" s="97"/>
      <c r="AJ4189" s="97"/>
      <c r="AK4189" s="97"/>
      <c r="AL4189" s="45" t="s">
        <v>67</v>
      </c>
      <c r="AM4189" s="160" t="str">
        <f>MONTH(B4189)&amp;"/"&amp;YEAR(B4189)</f>
        <v>3/2026</v>
      </c>
      <c r="AN4189" s="45">
        <f>WEEKNUM(B4189)-WEEKNUM(EOMONTH(B4189,-1)+1)+1</f>
        <v>4</v>
      </c>
      <c r="AO4189" s="45" t="str">
        <f>MONTH(R4189)&amp;"/"&amp;YEAR(R4189)</f>
        <v>1/1900</v>
      </c>
      <c r="AP4189" s="45" t="e">
        <f>WEEKNUM(R4189)-WEEKNUM(EOMONTH(R4189,-1)+1)+1</f>
        <v>#NUM!</v>
      </c>
      <c r="AQ4189" s="45">
        <f>IF(AU4189="S",IF(Q4189="1. Aceitou o programa",R4189-B4189,0),0)</f>
        <v>0</v>
      </c>
      <c r="AR4189" s="45">
        <f>IF(AU4189="S",IF(AND(S4189&lt;&gt;"",R4189&lt;&gt;""),S4189-R4189,0),0)</f>
        <v>0</v>
      </c>
      <c r="AS4189" s="45">
        <f>IF(AU4189="S",IF(Q4189="1. Aceitou o programa",IF(OR(X4189="Não se Aplica",X4189=""),IF(OR(W4189="Não se Aplica",W4189=""),0,W4189-V4189),AVERAGE(X4189-W4189,W4189-V4189)),0),0)</f>
        <v>0</v>
      </c>
      <c r="AT4189" s="45">
        <f>IF(AU4189="S",IF(AND(Q4189="1. Aceitou o programa",AB4189="Realizada"),IFERROR(IF(AA4189="",0,AA4189-R4189),0),0),0)</f>
        <v>0</v>
      </c>
      <c r="AU4189" s="45" t="str">
        <f>_xlfn.XLOOKUP(U4189,'Lista Suspensa'!$AA$20:$AA$23,'Lista Suspensa'!$AB$20:$AB$23,"N/A")</f>
        <v>S</v>
      </c>
    </row>
    <row r="4190" spans="1:47" ht="12" customHeight="1" x14ac:dyDescent="0.3">
      <c r="A4190" s="87" t="s">
        <v>47</v>
      </c>
      <c r="B4190" s="88">
        <v>46104</v>
      </c>
      <c r="C4190" s="89" t="s">
        <v>48</v>
      </c>
      <c r="D4190" s="89" t="s">
        <v>49</v>
      </c>
      <c r="E4190" s="189">
        <v>94850632</v>
      </c>
      <c r="F4190" s="197" t="s">
        <v>10180</v>
      </c>
      <c r="G4190" s="90">
        <v>48614130791</v>
      </c>
      <c r="H4190" s="91">
        <v>21342</v>
      </c>
      <c r="I4190" s="89"/>
      <c r="J4190" s="89" t="s">
        <v>84</v>
      </c>
      <c r="K4190" s="89" t="s">
        <v>76</v>
      </c>
      <c r="L4190" s="89" t="s">
        <v>101</v>
      </c>
      <c r="M4190" s="89" t="s">
        <v>3571</v>
      </c>
      <c r="N4190" s="89" t="s">
        <v>331</v>
      </c>
      <c r="O4190" s="92" t="s">
        <v>10181</v>
      </c>
      <c r="P4190" s="93" t="s">
        <v>57</v>
      </c>
      <c r="Q4190" s="110" t="s">
        <v>58</v>
      </c>
      <c r="R4190" s="94">
        <v>46169</v>
      </c>
      <c r="S4190" s="95"/>
      <c r="T4190" s="95" t="s">
        <v>59</v>
      </c>
      <c r="U4190" s="95" t="s">
        <v>60</v>
      </c>
      <c r="V4190" s="91">
        <v>46157</v>
      </c>
      <c r="W4190" s="91">
        <v>46164</v>
      </c>
      <c r="X4190" s="91">
        <v>46168</v>
      </c>
      <c r="Y4190" s="96"/>
      <c r="Z4190" s="89" t="s">
        <v>62</v>
      </c>
      <c r="AA4190" s="95"/>
      <c r="AB4190" s="95" t="s">
        <v>2804</v>
      </c>
      <c r="AC4190" s="95" t="s">
        <v>2804</v>
      </c>
      <c r="AD4190" s="95" t="s">
        <v>2804</v>
      </c>
      <c r="AE4190" s="95" t="s">
        <v>2804</v>
      </c>
      <c r="AF4190" s="95" t="s">
        <v>2804</v>
      </c>
      <c r="AG4190" s="95" t="s">
        <v>2804</v>
      </c>
      <c r="AH4190" s="95" t="s">
        <v>2804</v>
      </c>
      <c r="AI4190" s="97"/>
      <c r="AJ4190" s="97" t="s">
        <v>65</v>
      </c>
      <c r="AK4190" s="97" t="s">
        <v>66</v>
      </c>
      <c r="AL4190" s="45" t="s">
        <v>67</v>
      </c>
      <c r="AM4190" s="160" t="str">
        <f>MONTH(B4190)&amp;"/"&amp;YEAR(B4190)</f>
        <v>3/2026</v>
      </c>
      <c r="AN4190" s="45">
        <f>WEEKNUM(B4190)-WEEKNUM(EOMONTH(B4190,-1)+1)+1</f>
        <v>4</v>
      </c>
      <c r="AO4190" s="45" t="str">
        <f>MONTH(R4190)&amp;"/"&amp;YEAR(R4190)</f>
        <v>5/2026</v>
      </c>
      <c r="AP4190" s="45">
        <f>WEEKNUM(R4190)-WEEKNUM(EOMONTH(R4190,-1)+1)+1</f>
        <v>5</v>
      </c>
      <c r="AQ4190" s="45">
        <f>IF(AU4190="S",IF(Q4190="1. Aceitou o programa",R4190-B4190,0),0)</f>
        <v>65</v>
      </c>
      <c r="AR4190" s="45">
        <f>IF(AU4190="S",IF(AND(S4190&lt;&gt;"",R4190&lt;&gt;""),S4190-R4190,0),0)</f>
        <v>0</v>
      </c>
      <c r="AS4190" s="45">
        <f>IF(AU4190="S",IF(Q4190="1. Aceitou o programa",IF(OR(X4190="Não se Aplica",X4190=""),IF(OR(W4190="Não se Aplica",W4190=""),0,W4190-V4190),AVERAGE(X4190-W4190,W4190-V4190)),0),0)</f>
        <v>5.5</v>
      </c>
      <c r="AT4190" s="45">
        <f>IF(AU4190="S",IF(AND(Q4190="1. Aceitou o programa",AB4190="Realizada"),IFERROR(IF(AA4190="",0,AA4190-R4190),0),0),0)</f>
        <v>0</v>
      </c>
      <c r="AU4190" s="45" t="str">
        <f>_xlfn.XLOOKUP(U4190,'Lista Suspensa'!$AA$20:$AA$23,'Lista Suspensa'!$AB$20:$AB$23,"N/A")</f>
        <v>S</v>
      </c>
    </row>
    <row r="4191" spans="1:47" ht="12" customHeight="1" x14ac:dyDescent="0.3">
      <c r="A4191" s="87" t="s">
        <v>47</v>
      </c>
      <c r="B4191" s="88">
        <v>46104</v>
      </c>
      <c r="C4191" s="89" t="s">
        <v>48</v>
      </c>
      <c r="D4191" s="89" t="s">
        <v>49</v>
      </c>
      <c r="E4191" s="189">
        <v>94850639</v>
      </c>
      <c r="F4191" s="197" t="s">
        <v>10182</v>
      </c>
      <c r="G4191" s="90">
        <v>44123604315</v>
      </c>
      <c r="H4191" s="91">
        <v>22572</v>
      </c>
      <c r="I4191" s="89"/>
      <c r="J4191" s="89" t="s">
        <v>51</v>
      </c>
      <c r="K4191" s="89" t="s">
        <v>76</v>
      </c>
      <c r="L4191" s="89" t="s">
        <v>283</v>
      </c>
      <c r="M4191" s="89" t="s">
        <v>5983</v>
      </c>
      <c r="N4191" s="89" t="s">
        <v>331</v>
      </c>
      <c r="O4191" s="92" t="s">
        <v>10183</v>
      </c>
      <c r="P4191" s="93" t="s">
        <v>57</v>
      </c>
      <c r="Q4191" s="110" t="s">
        <v>5322</v>
      </c>
      <c r="R4191" s="94"/>
      <c r="S4191" s="95">
        <v>46168</v>
      </c>
      <c r="T4191" s="95" t="s">
        <v>5203</v>
      </c>
      <c r="U4191" s="95" t="s">
        <v>1125</v>
      </c>
      <c r="V4191" s="91">
        <v>46157</v>
      </c>
      <c r="W4191" s="91">
        <v>46164</v>
      </c>
      <c r="X4191" s="91">
        <v>46168</v>
      </c>
      <c r="Y4191" s="96"/>
      <c r="Z4191" s="89"/>
      <c r="AA4191" s="95"/>
      <c r="AB4191" s="89"/>
      <c r="AC4191" s="109"/>
      <c r="AD4191" s="89"/>
      <c r="AE4191" s="89"/>
      <c r="AF4191" s="191"/>
      <c r="AG4191" s="194"/>
      <c r="AH4191" s="193"/>
      <c r="AI4191" s="97"/>
      <c r="AJ4191" s="97"/>
      <c r="AK4191" s="97"/>
      <c r="AL4191" s="45" t="s">
        <v>67</v>
      </c>
      <c r="AM4191" s="160" t="str">
        <f>MONTH(B4191)&amp;"/"&amp;YEAR(B4191)</f>
        <v>3/2026</v>
      </c>
      <c r="AN4191" s="45">
        <f>WEEKNUM(B4191)-WEEKNUM(EOMONTH(B4191,-1)+1)+1</f>
        <v>4</v>
      </c>
      <c r="AO4191" s="45" t="str">
        <f>MONTH(R4191)&amp;"/"&amp;YEAR(R4191)</f>
        <v>1/1900</v>
      </c>
      <c r="AP4191" s="45" t="e">
        <f>WEEKNUM(R4191)-WEEKNUM(EOMONTH(R4191,-1)+1)+1</f>
        <v>#NUM!</v>
      </c>
      <c r="AQ4191" s="45">
        <f>IF(AU4191="S",IF(Q4191="1. Aceitou o programa",R4191-B4191,0),0)</f>
        <v>0</v>
      </c>
      <c r="AR4191" s="45">
        <f>IF(AU4191="S",IF(AND(S4191&lt;&gt;"",R4191&lt;&gt;""),S4191-R4191,0),0)</f>
        <v>0</v>
      </c>
      <c r="AS4191" s="45">
        <f>IF(AU4191="S",IF(Q4191="1. Aceitou o programa",IF(OR(X4191="Não se Aplica",X4191=""),IF(OR(W4191="Não se Aplica",W4191=""),0,W4191-V4191),AVERAGE(X4191-W4191,W4191-V4191)),0),0)</f>
        <v>0</v>
      </c>
      <c r="AT4191" s="45">
        <f>IF(AU4191="S",IF(AND(Q4191="1. Aceitou o programa",AB4191="Realizada"),IFERROR(IF(AA4191="",0,AA4191-R4191),0),0),0)</f>
        <v>0</v>
      </c>
      <c r="AU4191" s="45" t="str">
        <f>_xlfn.XLOOKUP(U4191,'Lista Suspensa'!$AA$20:$AA$23,'Lista Suspensa'!$AB$20:$AB$23,"N/A")</f>
        <v>S</v>
      </c>
    </row>
    <row r="4192" spans="1:47" ht="12" customHeight="1" x14ac:dyDescent="0.3">
      <c r="A4192" s="87" t="s">
        <v>47</v>
      </c>
      <c r="B4192" s="88">
        <v>46104</v>
      </c>
      <c r="C4192" s="89" t="s">
        <v>48</v>
      </c>
      <c r="D4192" s="89" t="s">
        <v>49</v>
      </c>
      <c r="E4192" s="189">
        <v>84104878</v>
      </c>
      <c r="F4192" s="197" t="s">
        <v>10184</v>
      </c>
      <c r="G4192" s="90">
        <v>47622802832</v>
      </c>
      <c r="H4192" s="91">
        <v>35236</v>
      </c>
      <c r="I4192" s="89"/>
      <c r="J4192" s="89" t="s">
        <v>51</v>
      </c>
      <c r="K4192" s="89" t="s">
        <v>52</v>
      </c>
      <c r="L4192" s="89" t="s">
        <v>85</v>
      </c>
      <c r="M4192" s="89" t="s">
        <v>506</v>
      </c>
      <c r="N4192" s="89" t="s">
        <v>877</v>
      </c>
      <c r="O4192" s="92" t="s">
        <v>10185</v>
      </c>
      <c r="P4192" s="93" t="s">
        <v>57</v>
      </c>
      <c r="Q4192" s="110" t="s">
        <v>5322</v>
      </c>
      <c r="R4192" s="94"/>
      <c r="S4192" s="95">
        <v>46168</v>
      </c>
      <c r="T4192" s="95" t="s">
        <v>5203</v>
      </c>
      <c r="U4192" s="95" t="s">
        <v>1125</v>
      </c>
      <c r="V4192" s="91">
        <v>46157</v>
      </c>
      <c r="W4192" s="91">
        <v>46164</v>
      </c>
      <c r="X4192" s="91">
        <v>46168</v>
      </c>
      <c r="Y4192" s="96"/>
      <c r="Z4192" s="89"/>
      <c r="AA4192" s="95"/>
      <c r="AB4192" s="89"/>
      <c r="AC4192" s="109"/>
      <c r="AD4192" s="89"/>
      <c r="AE4192" s="89"/>
      <c r="AF4192" s="191"/>
      <c r="AG4192" s="194"/>
      <c r="AH4192" s="193"/>
      <c r="AI4192" s="97"/>
      <c r="AJ4192" s="97"/>
      <c r="AK4192" s="97"/>
      <c r="AL4192" s="45" t="s">
        <v>67</v>
      </c>
      <c r="AM4192" s="160" t="str">
        <f>MONTH(B4192)&amp;"/"&amp;YEAR(B4192)</f>
        <v>3/2026</v>
      </c>
      <c r="AN4192" s="45">
        <f>WEEKNUM(B4192)-WEEKNUM(EOMONTH(B4192,-1)+1)+1</f>
        <v>4</v>
      </c>
      <c r="AO4192" s="45" t="str">
        <f>MONTH(R4192)&amp;"/"&amp;YEAR(R4192)</f>
        <v>1/1900</v>
      </c>
      <c r="AP4192" s="45" t="e">
        <f>WEEKNUM(R4192)-WEEKNUM(EOMONTH(R4192,-1)+1)+1</f>
        <v>#NUM!</v>
      </c>
      <c r="AQ4192" s="45">
        <f>IF(AU4192="S",IF(Q4192="1. Aceitou o programa",R4192-B4192,0),0)</f>
        <v>0</v>
      </c>
      <c r="AR4192" s="45">
        <f>IF(AU4192="S",IF(AND(S4192&lt;&gt;"",R4192&lt;&gt;""),S4192-R4192,0),0)</f>
        <v>0</v>
      </c>
      <c r="AS4192" s="45">
        <f>IF(AU4192="S",IF(Q4192="1. Aceitou o programa",IF(OR(X4192="Não se Aplica",X4192=""),IF(OR(W4192="Não se Aplica",W4192=""),0,W4192-V4192),AVERAGE(X4192-W4192,W4192-V4192)),0),0)</f>
        <v>0</v>
      </c>
      <c r="AT4192" s="45">
        <f>IF(AU4192="S",IF(AND(Q4192="1. Aceitou o programa",AB4192="Realizada"),IFERROR(IF(AA4192="",0,AA4192-R4192),0),0),0)</f>
        <v>0</v>
      </c>
      <c r="AU4192" s="45" t="str">
        <f>_xlfn.XLOOKUP(U4192,'Lista Suspensa'!$AA$20:$AA$23,'Lista Suspensa'!$AB$20:$AB$23,"N/A")</f>
        <v>S</v>
      </c>
    </row>
    <row r="4193" spans="1:47" ht="12" customHeight="1" x14ac:dyDescent="0.3">
      <c r="A4193" s="87" t="s">
        <v>47</v>
      </c>
      <c r="B4193" s="88">
        <v>46104</v>
      </c>
      <c r="C4193" s="89" t="s">
        <v>48</v>
      </c>
      <c r="D4193" s="89" t="s">
        <v>49</v>
      </c>
      <c r="E4193" s="189">
        <v>84607485</v>
      </c>
      <c r="F4193" s="197" t="s">
        <v>10186</v>
      </c>
      <c r="G4193" s="90">
        <v>28909602856</v>
      </c>
      <c r="H4193" s="91">
        <v>30020</v>
      </c>
      <c r="I4193" s="89"/>
      <c r="J4193" s="89" t="s">
        <v>51</v>
      </c>
      <c r="K4193" s="89" t="s">
        <v>52</v>
      </c>
      <c r="L4193" s="89" t="s">
        <v>619</v>
      </c>
      <c r="M4193" s="89" t="s">
        <v>5856</v>
      </c>
      <c r="N4193" s="89" t="s">
        <v>87</v>
      </c>
      <c r="O4193" s="92" t="s">
        <v>10187</v>
      </c>
      <c r="P4193" s="93" t="s">
        <v>57</v>
      </c>
      <c r="Q4193" s="110" t="s">
        <v>5322</v>
      </c>
      <c r="R4193" s="94"/>
      <c r="S4193" s="95">
        <v>46168</v>
      </c>
      <c r="T4193" s="95" t="s">
        <v>5203</v>
      </c>
      <c r="U4193" s="95" t="s">
        <v>1125</v>
      </c>
      <c r="V4193" s="91">
        <v>46118</v>
      </c>
      <c r="W4193" s="91">
        <v>46161</v>
      </c>
      <c r="X4193" s="91">
        <v>46167</v>
      </c>
      <c r="Y4193" s="96" t="s">
        <v>5548</v>
      </c>
      <c r="Z4193" s="89"/>
      <c r="AA4193" s="95"/>
      <c r="AB4193" s="89"/>
      <c r="AC4193" s="109"/>
      <c r="AD4193" s="89"/>
      <c r="AE4193" s="89"/>
      <c r="AF4193" s="191"/>
      <c r="AG4193" s="194"/>
      <c r="AH4193" s="193"/>
      <c r="AI4193" s="97"/>
      <c r="AJ4193" s="97"/>
      <c r="AK4193" s="97"/>
      <c r="AL4193" s="45" t="s">
        <v>67</v>
      </c>
      <c r="AM4193" s="160" t="str">
        <f>MONTH(B4193)&amp;"/"&amp;YEAR(B4193)</f>
        <v>3/2026</v>
      </c>
      <c r="AN4193" s="45">
        <f>WEEKNUM(B4193)-WEEKNUM(EOMONTH(B4193,-1)+1)+1</f>
        <v>4</v>
      </c>
      <c r="AO4193" s="45" t="str">
        <f>MONTH(R4193)&amp;"/"&amp;YEAR(R4193)</f>
        <v>1/1900</v>
      </c>
      <c r="AP4193" s="45" t="e">
        <f>WEEKNUM(R4193)-WEEKNUM(EOMONTH(R4193,-1)+1)+1</f>
        <v>#NUM!</v>
      </c>
      <c r="AQ4193" s="45">
        <f>IF(AU4193="S",IF(Q4193="1. Aceitou o programa",R4193-B4193,0),0)</f>
        <v>0</v>
      </c>
      <c r="AR4193" s="45">
        <f>IF(AU4193="S",IF(AND(S4193&lt;&gt;"",R4193&lt;&gt;""),S4193-R4193,0),0)</f>
        <v>0</v>
      </c>
      <c r="AS4193" s="45">
        <f>IF(AU4193="S",IF(Q4193="1. Aceitou o programa",IF(OR(X4193="Não se Aplica",X4193=""),IF(OR(W4193="Não se Aplica",W4193=""),0,W4193-V4193),AVERAGE(X4193-W4193,W4193-V4193)),0),0)</f>
        <v>0</v>
      </c>
      <c r="AT4193" s="45">
        <f>IF(AU4193="S",IF(AND(Q4193="1. Aceitou o programa",AB4193="Realizada"),IFERROR(IF(AA4193="",0,AA4193-R4193),0),0),0)</f>
        <v>0</v>
      </c>
      <c r="AU4193" s="45" t="str">
        <f>_xlfn.XLOOKUP(U4193,'Lista Suspensa'!$AA$20:$AA$23,'Lista Suspensa'!$AB$20:$AB$23,"N/A")</f>
        <v>S</v>
      </c>
    </row>
    <row r="4194" spans="1:47" ht="12" customHeight="1" x14ac:dyDescent="0.3">
      <c r="A4194" s="87" t="s">
        <v>47</v>
      </c>
      <c r="B4194" s="88">
        <v>46104</v>
      </c>
      <c r="C4194" s="89" t="s">
        <v>48</v>
      </c>
      <c r="D4194" s="89" t="s">
        <v>49</v>
      </c>
      <c r="E4194" s="189">
        <v>62839098</v>
      </c>
      <c r="F4194" s="197" t="s">
        <v>10188</v>
      </c>
      <c r="G4194" s="90">
        <v>28368518806</v>
      </c>
      <c r="H4194" s="91">
        <v>29052</v>
      </c>
      <c r="I4194" s="89"/>
      <c r="J4194" s="89" t="s">
        <v>84</v>
      </c>
      <c r="K4194" s="89" t="s">
        <v>52</v>
      </c>
      <c r="L4194" s="89" t="s">
        <v>85</v>
      </c>
      <c r="M4194" s="89" t="s">
        <v>10189</v>
      </c>
      <c r="N4194" s="89" t="s">
        <v>55</v>
      </c>
      <c r="O4194" s="92" t="s">
        <v>10190</v>
      </c>
      <c r="P4194" s="93" t="s">
        <v>57</v>
      </c>
      <c r="Q4194" s="110" t="s">
        <v>5322</v>
      </c>
      <c r="R4194" s="94"/>
      <c r="S4194" s="95">
        <v>46168</v>
      </c>
      <c r="T4194" s="95" t="s">
        <v>5203</v>
      </c>
      <c r="U4194" s="95" t="s">
        <v>1125</v>
      </c>
      <c r="V4194" s="91">
        <v>46147</v>
      </c>
      <c r="W4194" s="91">
        <v>46161</v>
      </c>
      <c r="X4194" s="91">
        <v>46168</v>
      </c>
      <c r="Y4194" s="96" t="s">
        <v>5548</v>
      </c>
      <c r="Z4194" s="89"/>
      <c r="AA4194" s="95"/>
      <c r="AB4194" s="89"/>
      <c r="AC4194" s="109"/>
      <c r="AD4194" s="89"/>
      <c r="AE4194" s="89"/>
      <c r="AF4194" s="191"/>
      <c r="AG4194" s="194"/>
      <c r="AH4194" s="193"/>
      <c r="AI4194" s="97"/>
      <c r="AJ4194" s="97"/>
      <c r="AK4194" s="97"/>
      <c r="AL4194" s="45" t="s">
        <v>67</v>
      </c>
      <c r="AM4194" s="160" t="str">
        <f>MONTH(B4194)&amp;"/"&amp;YEAR(B4194)</f>
        <v>3/2026</v>
      </c>
      <c r="AN4194" s="45">
        <f>WEEKNUM(B4194)-WEEKNUM(EOMONTH(B4194,-1)+1)+1</f>
        <v>4</v>
      </c>
      <c r="AO4194" s="45" t="str">
        <f>MONTH(R4194)&amp;"/"&amp;YEAR(R4194)</f>
        <v>1/1900</v>
      </c>
      <c r="AP4194" s="45" t="e">
        <f>WEEKNUM(R4194)-WEEKNUM(EOMONTH(R4194,-1)+1)+1</f>
        <v>#NUM!</v>
      </c>
      <c r="AQ4194" s="45">
        <f>IF(AU4194="S",IF(Q4194="1. Aceitou o programa",R4194-B4194,0),0)</f>
        <v>0</v>
      </c>
      <c r="AR4194" s="45">
        <f>IF(AU4194="S",IF(AND(S4194&lt;&gt;"",R4194&lt;&gt;""),S4194-R4194,0),0)</f>
        <v>0</v>
      </c>
      <c r="AS4194" s="45">
        <f>IF(AU4194="S",IF(Q4194="1. Aceitou o programa",IF(OR(X4194="Não se Aplica",X4194=""),IF(OR(W4194="Não se Aplica",W4194=""),0,W4194-V4194),AVERAGE(X4194-W4194,W4194-V4194)),0),0)</f>
        <v>0</v>
      </c>
      <c r="AT4194" s="45">
        <f>IF(AU4194="S",IF(AND(Q4194="1. Aceitou o programa",AB4194="Realizada"),IFERROR(IF(AA4194="",0,AA4194-R4194),0),0),0)</f>
        <v>0</v>
      </c>
      <c r="AU4194" s="45" t="str">
        <f>_xlfn.XLOOKUP(U4194,'Lista Suspensa'!$AA$20:$AA$23,'Lista Suspensa'!$AB$20:$AB$23,"N/A")</f>
        <v>S</v>
      </c>
    </row>
    <row r="4195" spans="1:47" ht="12" customHeight="1" x14ac:dyDescent="0.3">
      <c r="A4195" s="87" t="s">
        <v>47</v>
      </c>
      <c r="B4195" s="88">
        <v>46104</v>
      </c>
      <c r="C4195" s="89" t="s">
        <v>48</v>
      </c>
      <c r="D4195" s="89" t="s">
        <v>49</v>
      </c>
      <c r="E4195" s="189">
        <v>881359262</v>
      </c>
      <c r="F4195" s="182" t="s">
        <v>10191</v>
      </c>
      <c r="G4195" s="90">
        <v>35115580772</v>
      </c>
      <c r="H4195" s="91">
        <v>18743</v>
      </c>
      <c r="I4195" s="89"/>
      <c r="J4195" s="89" t="s">
        <v>84</v>
      </c>
      <c r="K4195" s="89" t="s">
        <v>76</v>
      </c>
      <c r="L4195" s="89" t="s">
        <v>95</v>
      </c>
      <c r="M4195" s="89" t="s">
        <v>96</v>
      </c>
      <c r="N4195" s="89" t="s">
        <v>87</v>
      </c>
      <c r="O4195" s="92" t="s">
        <v>3204</v>
      </c>
      <c r="P4195" s="93" t="s">
        <v>57</v>
      </c>
      <c r="Q4195" s="110" t="s">
        <v>10192</v>
      </c>
      <c r="R4195" s="94"/>
      <c r="S4195" s="95"/>
      <c r="T4195" s="95" t="s">
        <v>5203</v>
      </c>
      <c r="U4195" s="95" t="s">
        <v>10193</v>
      </c>
      <c r="V4195" s="91">
        <v>46166</v>
      </c>
      <c r="W4195" s="91"/>
      <c r="X4195" s="91"/>
      <c r="Y4195" s="96" t="s">
        <v>5548</v>
      </c>
      <c r="Z4195" s="89"/>
      <c r="AA4195" s="95"/>
      <c r="AB4195" s="89"/>
      <c r="AC4195" s="109"/>
      <c r="AD4195" s="89"/>
      <c r="AE4195" s="89"/>
      <c r="AF4195" s="191"/>
      <c r="AG4195" s="194"/>
      <c r="AH4195" s="193"/>
      <c r="AI4195" s="97"/>
      <c r="AJ4195" s="97"/>
      <c r="AK4195" s="97"/>
      <c r="AL4195" s="45" t="s">
        <v>67</v>
      </c>
      <c r="AM4195" s="160" t="str">
        <f>MONTH(B4195)&amp;"/"&amp;YEAR(B4195)</f>
        <v>3/2026</v>
      </c>
      <c r="AN4195" s="45">
        <f>WEEKNUM(B4195)-WEEKNUM(EOMONTH(B4195,-1)+1)+1</f>
        <v>4</v>
      </c>
      <c r="AO4195" s="45" t="str">
        <f>MONTH(R4195)&amp;"/"&amp;YEAR(R4195)</f>
        <v>1/1900</v>
      </c>
      <c r="AP4195" s="45" t="e">
        <f>WEEKNUM(R4195)-WEEKNUM(EOMONTH(R4195,-1)+1)+1</f>
        <v>#NUM!</v>
      </c>
      <c r="AQ4195" s="45">
        <f>IF(AU4195="S",IF(Q4195="1. Aceitou o programa",R4195-B4195,0),0)</f>
        <v>0</v>
      </c>
      <c r="AR4195" s="45">
        <f>IF(AU4195="S",IF(AND(S4195&lt;&gt;"",R4195&lt;&gt;""),S4195-R4195,0),0)</f>
        <v>0</v>
      </c>
      <c r="AS4195" s="45">
        <f>IF(AU4195="S",IF(Q4195="1. Aceitou o programa",IF(OR(X4195="Não se Aplica",X4195=""),IF(OR(W4195="Não se Aplica",W4195=""),0,W4195-V4195),AVERAGE(X4195-W4195,W4195-V4195)),0),0)</f>
        <v>0</v>
      </c>
      <c r="AT4195" s="45">
        <f>IF(AU4195="S",IF(AND(Q4195="1. Aceitou o programa",AB4195="Realizada"),IFERROR(IF(AA4195="",0,AA4195-R4195),0),0),0)</f>
        <v>0</v>
      </c>
      <c r="AU4195" s="45" t="str">
        <f>_xlfn.XLOOKUP(U4195,'Lista Suspensa'!$AA$20:$AA$23,'Lista Suspensa'!$AB$20:$AB$23,"N/A")</f>
        <v>S</v>
      </c>
    </row>
    <row r="4196" spans="1:47" ht="12" customHeight="1" x14ac:dyDescent="0.3">
      <c r="A4196" s="87" t="s">
        <v>47</v>
      </c>
      <c r="B4196" s="88">
        <v>46104</v>
      </c>
      <c r="C4196" s="89" t="s">
        <v>48</v>
      </c>
      <c r="D4196" s="89" t="s">
        <v>49</v>
      </c>
      <c r="E4196" s="189">
        <v>95549276</v>
      </c>
      <c r="F4196" s="197" t="s">
        <v>10194</v>
      </c>
      <c r="G4196" s="90">
        <v>43974546553</v>
      </c>
      <c r="H4196" s="91">
        <v>23264</v>
      </c>
      <c r="I4196" s="89"/>
      <c r="J4196" s="89" t="s">
        <v>84</v>
      </c>
      <c r="K4196" s="89" t="s">
        <v>52</v>
      </c>
      <c r="L4196" s="89" t="s">
        <v>53</v>
      </c>
      <c r="M4196" s="89" t="s">
        <v>267</v>
      </c>
      <c r="N4196" s="89" t="s">
        <v>137</v>
      </c>
      <c r="O4196" s="92" t="s">
        <v>3204</v>
      </c>
      <c r="P4196" s="93" t="s">
        <v>57</v>
      </c>
      <c r="Q4196" s="110" t="s">
        <v>10192</v>
      </c>
      <c r="R4196" s="94"/>
      <c r="S4196" s="95"/>
      <c r="T4196" s="95" t="s">
        <v>5203</v>
      </c>
      <c r="U4196" s="95" t="s">
        <v>10193</v>
      </c>
      <c r="V4196" s="91">
        <v>46166</v>
      </c>
      <c r="W4196" s="91"/>
      <c r="X4196" s="91"/>
      <c r="Y4196" s="96" t="s">
        <v>5548</v>
      </c>
      <c r="Z4196" s="89"/>
      <c r="AA4196" s="95"/>
      <c r="AB4196" s="89"/>
      <c r="AC4196" s="109"/>
      <c r="AD4196" s="89"/>
      <c r="AE4196" s="89"/>
      <c r="AF4196" s="191"/>
      <c r="AG4196" s="194"/>
      <c r="AH4196" s="193"/>
      <c r="AI4196" s="97"/>
      <c r="AJ4196" s="97"/>
      <c r="AK4196" s="97"/>
      <c r="AL4196" s="45" t="s">
        <v>67</v>
      </c>
      <c r="AM4196" s="160" t="str">
        <f>MONTH(B4196)&amp;"/"&amp;YEAR(B4196)</f>
        <v>3/2026</v>
      </c>
      <c r="AN4196" s="45">
        <f>WEEKNUM(B4196)-WEEKNUM(EOMONTH(B4196,-1)+1)+1</f>
        <v>4</v>
      </c>
      <c r="AO4196" s="45" t="str">
        <f>MONTH(R4196)&amp;"/"&amp;YEAR(R4196)</f>
        <v>1/1900</v>
      </c>
      <c r="AP4196" s="45" t="e">
        <f>WEEKNUM(R4196)-WEEKNUM(EOMONTH(R4196,-1)+1)+1</f>
        <v>#NUM!</v>
      </c>
      <c r="AQ4196" s="45">
        <f>IF(AU4196="S",IF(Q4196="1. Aceitou o programa",R4196-B4196,0),0)</f>
        <v>0</v>
      </c>
      <c r="AR4196" s="45">
        <f>IF(AU4196="S",IF(AND(S4196&lt;&gt;"",R4196&lt;&gt;""),S4196-R4196,0),0)</f>
        <v>0</v>
      </c>
      <c r="AS4196" s="45">
        <f>IF(AU4196="S",IF(Q4196="1. Aceitou o programa",IF(OR(X4196="Não se Aplica",X4196=""),IF(OR(W4196="Não se Aplica",W4196=""),0,W4196-V4196),AVERAGE(X4196-W4196,W4196-V4196)),0),0)</f>
        <v>0</v>
      </c>
      <c r="AT4196" s="45">
        <f>IF(AU4196="S",IF(AND(Q4196="1. Aceitou o programa",AB4196="Realizada"),IFERROR(IF(AA4196="",0,AA4196-R4196),0),0),0)</f>
        <v>0</v>
      </c>
      <c r="AU4196" s="45" t="str">
        <f>_xlfn.XLOOKUP(U4196,'Lista Suspensa'!$AA$20:$AA$23,'Lista Suspensa'!$AB$20:$AB$23,"N/A")</f>
        <v>S</v>
      </c>
    </row>
    <row r="4197" spans="1:47" ht="12" customHeight="1" x14ac:dyDescent="0.3">
      <c r="A4197" s="87" t="s">
        <v>47</v>
      </c>
      <c r="B4197" s="88">
        <v>46104</v>
      </c>
      <c r="C4197" s="89" t="s">
        <v>48</v>
      </c>
      <c r="D4197" s="89" t="s">
        <v>49</v>
      </c>
      <c r="E4197" s="189">
        <v>592942740</v>
      </c>
      <c r="F4197" s="197" t="s">
        <v>10195</v>
      </c>
      <c r="G4197" s="90">
        <v>2214366857</v>
      </c>
      <c r="H4197" s="91">
        <v>24541</v>
      </c>
      <c r="I4197" s="89"/>
      <c r="J4197" s="89" t="s">
        <v>84</v>
      </c>
      <c r="K4197" s="89" t="s">
        <v>52</v>
      </c>
      <c r="L4197" s="89" t="s">
        <v>85</v>
      </c>
      <c r="M4197" s="89" t="s">
        <v>9545</v>
      </c>
      <c r="N4197" s="89" t="s">
        <v>159</v>
      </c>
      <c r="O4197" s="92" t="s">
        <v>8455</v>
      </c>
      <c r="P4197" s="93" t="s">
        <v>57</v>
      </c>
      <c r="Q4197" s="110" t="s">
        <v>5322</v>
      </c>
      <c r="R4197" s="94"/>
      <c r="S4197" s="95">
        <v>46170</v>
      </c>
      <c r="T4197" s="95" t="s">
        <v>5203</v>
      </c>
      <c r="U4197" s="95" t="s">
        <v>1125</v>
      </c>
      <c r="V4197" s="91">
        <v>46157</v>
      </c>
      <c r="W4197" s="91">
        <v>46164</v>
      </c>
      <c r="X4197" s="91">
        <v>46169</v>
      </c>
      <c r="Y4197" s="96" t="s">
        <v>5548</v>
      </c>
      <c r="Z4197" s="89"/>
      <c r="AA4197" s="95"/>
      <c r="AB4197" s="89"/>
      <c r="AC4197" s="109"/>
      <c r="AD4197" s="89"/>
      <c r="AE4197" s="89"/>
      <c r="AF4197" s="191"/>
      <c r="AG4197" s="194"/>
      <c r="AH4197" s="193"/>
      <c r="AI4197" s="97"/>
      <c r="AJ4197" s="97" t="s">
        <v>1127</v>
      </c>
      <c r="AK4197" s="97"/>
      <c r="AL4197" s="45" t="s">
        <v>67</v>
      </c>
      <c r="AM4197" s="160" t="str">
        <f>MONTH(B4197)&amp;"/"&amp;YEAR(B4197)</f>
        <v>3/2026</v>
      </c>
      <c r="AN4197" s="45">
        <f>WEEKNUM(B4197)-WEEKNUM(EOMONTH(B4197,-1)+1)+1</f>
        <v>4</v>
      </c>
      <c r="AO4197" s="45" t="str">
        <f>MONTH(R4197)&amp;"/"&amp;YEAR(R4197)</f>
        <v>1/1900</v>
      </c>
      <c r="AP4197" s="45" t="e">
        <f>WEEKNUM(R4197)-WEEKNUM(EOMONTH(R4197,-1)+1)+1</f>
        <v>#NUM!</v>
      </c>
      <c r="AQ4197" s="45">
        <f>IF(AU4197="S",IF(Q4197="1. Aceitou o programa",R4197-B4197,0),0)</f>
        <v>0</v>
      </c>
      <c r="AR4197" s="45">
        <f>IF(AU4197="S",IF(AND(S4197&lt;&gt;"",R4197&lt;&gt;""),S4197-R4197,0),0)</f>
        <v>0</v>
      </c>
      <c r="AS4197" s="45">
        <f>IF(AU4197="S",IF(Q4197="1. Aceitou o programa",IF(OR(X4197="Não se Aplica",X4197=""),IF(OR(W4197="Não se Aplica",W4197=""),0,W4197-V4197),AVERAGE(X4197-W4197,W4197-V4197)),0),0)</f>
        <v>0</v>
      </c>
      <c r="AT4197" s="45">
        <f>IF(AU4197="S",IF(AND(Q4197="1. Aceitou o programa",AB4197="Realizada"),IFERROR(IF(AA4197="",0,AA4197-R4197),0),0),0)</f>
        <v>0</v>
      </c>
      <c r="AU4197" s="45" t="str">
        <f>_xlfn.XLOOKUP(U4197,'Lista Suspensa'!$AA$20:$AA$23,'Lista Suspensa'!$AB$20:$AB$23,"N/A")</f>
        <v>S</v>
      </c>
    </row>
    <row r="4198" spans="1:47" ht="12" customHeight="1" x14ac:dyDescent="0.3">
      <c r="A4198" s="87" t="s">
        <v>47</v>
      </c>
      <c r="B4198" s="88">
        <v>46104</v>
      </c>
      <c r="C4198" s="89" t="s">
        <v>48</v>
      </c>
      <c r="D4198" s="89" t="s">
        <v>49</v>
      </c>
      <c r="E4198" s="189">
        <v>89596796</v>
      </c>
      <c r="F4198" s="197" t="s">
        <v>10196</v>
      </c>
      <c r="G4198" s="90">
        <v>1406090751</v>
      </c>
      <c r="H4198" s="91">
        <v>26247</v>
      </c>
      <c r="I4198" s="89"/>
      <c r="J4198" s="89" t="s">
        <v>51</v>
      </c>
      <c r="K4198" s="89" t="s">
        <v>76</v>
      </c>
      <c r="L4198" s="89" t="s">
        <v>370</v>
      </c>
      <c r="M4198" s="89" t="s">
        <v>10197</v>
      </c>
      <c r="N4198" s="89" t="s">
        <v>331</v>
      </c>
      <c r="O4198" s="92" t="s">
        <v>3204</v>
      </c>
      <c r="P4198" s="93" t="s">
        <v>57</v>
      </c>
      <c r="Q4198" s="110" t="s">
        <v>10192</v>
      </c>
      <c r="R4198" s="94"/>
      <c r="S4198" s="95"/>
      <c r="T4198" s="95" t="s">
        <v>5203</v>
      </c>
      <c r="U4198" s="95" t="s">
        <v>10193</v>
      </c>
      <c r="V4198" s="91">
        <v>46166</v>
      </c>
      <c r="W4198" s="91"/>
      <c r="X4198" s="91"/>
      <c r="Y4198" s="96" t="s">
        <v>5548</v>
      </c>
      <c r="Z4198" s="89"/>
      <c r="AA4198" s="95"/>
      <c r="AB4198" s="89"/>
      <c r="AC4198" s="109"/>
      <c r="AD4198" s="89"/>
      <c r="AE4198" s="89"/>
      <c r="AF4198" s="191"/>
      <c r="AG4198" s="194"/>
      <c r="AH4198" s="193"/>
      <c r="AI4198" s="97"/>
      <c r="AJ4198" s="97"/>
      <c r="AK4198" s="97"/>
      <c r="AL4198" s="45" t="s">
        <v>67</v>
      </c>
      <c r="AM4198" s="160" t="str">
        <f>MONTH(B4198)&amp;"/"&amp;YEAR(B4198)</f>
        <v>3/2026</v>
      </c>
      <c r="AN4198" s="45">
        <f>WEEKNUM(B4198)-WEEKNUM(EOMONTH(B4198,-1)+1)+1</f>
        <v>4</v>
      </c>
      <c r="AO4198" s="45" t="str">
        <f>MONTH(R4198)&amp;"/"&amp;YEAR(R4198)</f>
        <v>1/1900</v>
      </c>
      <c r="AP4198" s="45" t="e">
        <f>WEEKNUM(R4198)-WEEKNUM(EOMONTH(R4198,-1)+1)+1</f>
        <v>#NUM!</v>
      </c>
      <c r="AQ4198" s="45">
        <f>IF(AU4198="S",IF(Q4198="1. Aceitou o programa",R4198-B4198,0),0)</f>
        <v>0</v>
      </c>
      <c r="AR4198" s="45">
        <f>IF(AU4198="S",IF(AND(S4198&lt;&gt;"",R4198&lt;&gt;""),S4198-R4198,0),0)</f>
        <v>0</v>
      </c>
      <c r="AS4198" s="45">
        <f>IF(AU4198="S",IF(Q4198="1. Aceitou o programa",IF(OR(X4198="Não se Aplica",X4198=""),IF(OR(W4198="Não se Aplica",W4198=""),0,W4198-V4198),AVERAGE(X4198-W4198,W4198-V4198)),0),0)</f>
        <v>0</v>
      </c>
      <c r="AT4198" s="45">
        <f>IF(AU4198="S",IF(AND(Q4198="1. Aceitou o programa",AB4198="Realizada"),IFERROR(IF(AA4198="",0,AA4198-R4198),0),0),0)</f>
        <v>0</v>
      </c>
      <c r="AU4198" s="45" t="str">
        <f>_xlfn.XLOOKUP(U4198,'Lista Suspensa'!$AA$20:$AA$23,'Lista Suspensa'!$AB$20:$AB$23,"N/A")</f>
        <v>S</v>
      </c>
    </row>
    <row r="4199" spans="1:47" ht="12" customHeight="1" x14ac:dyDescent="0.3">
      <c r="A4199" s="87" t="s">
        <v>47</v>
      </c>
      <c r="B4199" s="88">
        <v>46104</v>
      </c>
      <c r="C4199" s="89" t="s">
        <v>48</v>
      </c>
      <c r="D4199" s="89" t="s">
        <v>49</v>
      </c>
      <c r="E4199" s="189">
        <v>474153819</v>
      </c>
      <c r="F4199" s="197" t="s">
        <v>10198</v>
      </c>
      <c r="G4199" s="90">
        <v>10337468869</v>
      </c>
      <c r="H4199" s="91">
        <v>23720</v>
      </c>
      <c r="I4199" s="89"/>
      <c r="J4199" s="89" t="s">
        <v>51</v>
      </c>
      <c r="K4199" s="89" t="s">
        <v>52</v>
      </c>
      <c r="L4199" s="89" t="s">
        <v>85</v>
      </c>
      <c r="M4199" s="89" t="s">
        <v>4418</v>
      </c>
      <c r="N4199" s="89" t="s">
        <v>97</v>
      </c>
      <c r="O4199" s="92" t="s">
        <v>10199</v>
      </c>
      <c r="P4199" s="93" t="s">
        <v>57</v>
      </c>
      <c r="Q4199" s="110" t="s">
        <v>5322</v>
      </c>
      <c r="R4199" s="94"/>
      <c r="S4199" s="95">
        <v>46170</v>
      </c>
      <c r="T4199" s="95" t="s">
        <v>5203</v>
      </c>
      <c r="U4199" s="95" t="s">
        <v>1125</v>
      </c>
      <c r="V4199" s="91">
        <v>46157</v>
      </c>
      <c r="W4199" s="91">
        <v>46164</v>
      </c>
      <c r="X4199" s="91">
        <v>46169</v>
      </c>
      <c r="Y4199" s="96" t="s">
        <v>5548</v>
      </c>
      <c r="Z4199" s="89"/>
      <c r="AA4199" s="95"/>
      <c r="AB4199" s="89"/>
      <c r="AC4199" s="109"/>
      <c r="AD4199" s="89"/>
      <c r="AE4199" s="89"/>
      <c r="AF4199" s="191"/>
      <c r="AG4199" s="194"/>
      <c r="AH4199" s="193"/>
      <c r="AI4199" s="97"/>
      <c r="AJ4199" s="97" t="s">
        <v>1127</v>
      </c>
      <c r="AK4199" s="97"/>
      <c r="AL4199" s="45" t="s">
        <v>67</v>
      </c>
      <c r="AM4199" s="160" t="str">
        <f>MONTH(B4199)&amp;"/"&amp;YEAR(B4199)</f>
        <v>3/2026</v>
      </c>
      <c r="AN4199" s="45">
        <f>WEEKNUM(B4199)-WEEKNUM(EOMONTH(B4199,-1)+1)+1</f>
        <v>4</v>
      </c>
      <c r="AO4199" s="45" t="str">
        <f>MONTH(R4199)&amp;"/"&amp;YEAR(R4199)</f>
        <v>1/1900</v>
      </c>
      <c r="AP4199" s="45" t="e">
        <f>WEEKNUM(R4199)-WEEKNUM(EOMONTH(R4199,-1)+1)+1</f>
        <v>#NUM!</v>
      </c>
      <c r="AQ4199" s="45">
        <f>IF(AU4199="S",IF(Q4199="1. Aceitou o programa",R4199-B4199,0),0)</f>
        <v>0</v>
      </c>
      <c r="AR4199" s="45">
        <f>IF(AU4199="S",IF(AND(S4199&lt;&gt;"",R4199&lt;&gt;""),S4199-R4199,0),0)</f>
        <v>0</v>
      </c>
      <c r="AS4199" s="45">
        <f>IF(AU4199="S",IF(Q4199="1. Aceitou o programa",IF(OR(X4199="Não se Aplica",X4199=""),IF(OR(W4199="Não se Aplica",W4199=""),0,W4199-V4199),AVERAGE(X4199-W4199,W4199-V4199)),0),0)</f>
        <v>0</v>
      </c>
      <c r="AT4199" s="45">
        <f>IF(AU4199="S",IF(AND(Q4199="1. Aceitou o programa",AB4199="Realizada"),IFERROR(IF(AA4199="",0,AA4199-R4199),0),0),0)</f>
        <v>0</v>
      </c>
      <c r="AU4199" s="45" t="str">
        <f>_xlfn.XLOOKUP(U4199,'Lista Suspensa'!$AA$20:$AA$23,'Lista Suspensa'!$AB$20:$AB$23,"N/A")</f>
        <v>S</v>
      </c>
    </row>
    <row r="4200" spans="1:47" ht="12" customHeight="1" x14ac:dyDescent="0.3">
      <c r="A4200" s="87" t="s">
        <v>66</v>
      </c>
      <c r="B4200" s="88">
        <v>46153</v>
      </c>
      <c r="C4200" s="89" t="s">
        <v>857</v>
      </c>
      <c r="D4200" s="89" t="s">
        <v>49</v>
      </c>
      <c r="E4200" s="189">
        <v>312742231</v>
      </c>
      <c r="F4200" s="197" t="s">
        <v>10200</v>
      </c>
      <c r="G4200" s="90">
        <v>63967200787</v>
      </c>
      <c r="H4200" s="91">
        <v>15752</v>
      </c>
      <c r="I4200" s="89">
        <v>83</v>
      </c>
      <c r="J4200" s="89" t="s">
        <v>51</v>
      </c>
      <c r="K4200" s="89" t="s">
        <v>76</v>
      </c>
      <c r="L4200" s="89" t="s">
        <v>95</v>
      </c>
      <c r="M4200" s="89" t="s">
        <v>980</v>
      </c>
      <c r="N4200" s="89">
        <v>300</v>
      </c>
      <c r="O4200" s="92" t="s">
        <v>10201</v>
      </c>
      <c r="P4200" s="93" t="s">
        <v>57</v>
      </c>
      <c r="Q4200" s="110" t="s">
        <v>58</v>
      </c>
      <c r="R4200" s="94">
        <v>46169</v>
      </c>
      <c r="S4200" s="95"/>
      <c r="T4200" s="95" t="s">
        <v>59</v>
      </c>
      <c r="U4200" s="95" t="s">
        <v>60</v>
      </c>
      <c r="V4200" s="91">
        <v>46157</v>
      </c>
      <c r="W4200" s="91">
        <v>46164</v>
      </c>
      <c r="X4200" s="91">
        <v>46169</v>
      </c>
      <c r="Y4200" s="96" t="s">
        <v>5548</v>
      </c>
      <c r="Z4200" s="89" t="s">
        <v>62</v>
      </c>
      <c r="AA4200" s="95"/>
      <c r="AB4200" s="95" t="s">
        <v>2804</v>
      </c>
      <c r="AC4200" s="95" t="s">
        <v>2804</v>
      </c>
      <c r="AD4200" s="95" t="s">
        <v>2804</v>
      </c>
      <c r="AE4200" s="95" t="s">
        <v>2804</v>
      </c>
      <c r="AF4200" s="95" t="s">
        <v>2804</v>
      </c>
      <c r="AG4200" s="95" t="s">
        <v>2804</v>
      </c>
      <c r="AH4200" s="95" t="s">
        <v>2804</v>
      </c>
      <c r="AI4200" s="97"/>
      <c r="AJ4200" s="97" t="s">
        <v>65</v>
      </c>
      <c r="AK4200" s="97" t="s">
        <v>66</v>
      </c>
      <c r="AL4200" s="45" t="s">
        <v>67</v>
      </c>
      <c r="AM4200" s="160" t="str">
        <f>MONTH(B4200)&amp;"/"&amp;YEAR(B4200)</f>
        <v>5/2026</v>
      </c>
      <c r="AN4200" s="45">
        <f>WEEKNUM(B4200)-WEEKNUM(EOMONTH(B4200,-1)+1)+1</f>
        <v>3</v>
      </c>
      <c r="AO4200" s="45" t="str">
        <f>MONTH(R4200)&amp;"/"&amp;YEAR(R4200)</f>
        <v>5/2026</v>
      </c>
      <c r="AP4200" s="45">
        <f>WEEKNUM(R4200)-WEEKNUM(EOMONTH(R4200,-1)+1)+1</f>
        <v>5</v>
      </c>
      <c r="AQ4200" s="45">
        <f>IF(AU4200="S",IF(Q4200="1. Aceitou o programa",R4200-B4200,0),0)</f>
        <v>16</v>
      </c>
      <c r="AR4200" s="45">
        <f>IF(AU4200="S",IF(AND(S4200&lt;&gt;"",R4200&lt;&gt;""),S4200-R4200,0),0)</f>
        <v>0</v>
      </c>
      <c r="AS4200" s="45">
        <f>IF(AU4200="S",IF(Q4200="1. Aceitou o programa",IF(OR(X4200="Não se Aplica",X4200=""),IF(OR(W4200="Não se Aplica",W4200=""),0,W4200-V4200),AVERAGE(X4200-W4200,W4200-V4200)),0),0)</f>
        <v>6</v>
      </c>
      <c r="AT4200" s="45">
        <f>IF(AU4200="S",IF(AND(Q4200="1. Aceitou o programa",AB4200="Realizada"),IFERROR(IF(AA4200="",0,AA4200-R4200),0),0),0)</f>
        <v>0</v>
      </c>
      <c r="AU4200" s="45" t="str">
        <f>_xlfn.XLOOKUP(U4200,'Lista Suspensa'!$AA$20:$AA$23,'Lista Suspensa'!$AB$20:$AB$23,"N/A")</f>
        <v>S</v>
      </c>
    </row>
    <row r="4201" spans="1:47" ht="12" customHeight="1" x14ac:dyDescent="0.3">
      <c r="A4201" s="87" t="s">
        <v>47</v>
      </c>
      <c r="B4201" s="88">
        <v>46104</v>
      </c>
      <c r="C4201" s="89" t="s">
        <v>48</v>
      </c>
      <c r="D4201" s="89" t="s">
        <v>49</v>
      </c>
      <c r="E4201" s="189">
        <v>86245611</v>
      </c>
      <c r="F4201" s="197" t="s">
        <v>10202</v>
      </c>
      <c r="G4201" s="90">
        <v>32493558871</v>
      </c>
      <c r="H4201" s="91">
        <v>30441</v>
      </c>
      <c r="I4201" s="89"/>
      <c r="J4201" s="89" t="s">
        <v>51</v>
      </c>
      <c r="K4201" s="89" t="s">
        <v>52</v>
      </c>
      <c r="L4201" s="89" t="s">
        <v>85</v>
      </c>
      <c r="M4201" s="89" t="s">
        <v>627</v>
      </c>
      <c r="N4201" s="89" t="s">
        <v>449</v>
      </c>
      <c r="O4201" s="92" t="s">
        <v>10203</v>
      </c>
      <c r="P4201" s="93" t="s">
        <v>57</v>
      </c>
      <c r="Q4201" s="110" t="s">
        <v>5322</v>
      </c>
      <c r="R4201" s="94"/>
      <c r="S4201" s="95">
        <v>46170</v>
      </c>
      <c r="T4201" s="95" t="s">
        <v>5203</v>
      </c>
      <c r="U4201" s="95" t="s">
        <v>1125</v>
      </c>
      <c r="V4201" s="91">
        <v>46157</v>
      </c>
      <c r="W4201" s="91">
        <v>46164</v>
      </c>
      <c r="X4201" s="91">
        <v>46169</v>
      </c>
      <c r="Y4201" s="96" t="s">
        <v>2851</v>
      </c>
      <c r="Z4201" s="89"/>
      <c r="AA4201" s="95"/>
      <c r="AB4201" s="89"/>
      <c r="AC4201" s="109"/>
      <c r="AD4201" s="89"/>
      <c r="AE4201" s="89"/>
      <c r="AF4201" s="191"/>
      <c r="AG4201" s="194"/>
      <c r="AH4201" s="193"/>
      <c r="AI4201" s="97"/>
      <c r="AJ4201" s="97" t="s">
        <v>1127</v>
      </c>
      <c r="AK4201" s="97"/>
      <c r="AL4201" s="45" t="s">
        <v>67</v>
      </c>
      <c r="AM4201" s="160" t="str">
        <f>MONTH(B4201)&amp;"/"&amp;YEAR(B4201)</f>
        <v>3/2026</v>
      </c>
      <c r="AN4201" s="45">
        <f>WEEKNUM(B4201)-WEEKNUM(EOMONTH(B4201,-1)+1)+1</f>
        <v>4</v>
      </c>
      <c r="AO4201" s="45" t="str">
        <f>MONTH(R4201)&amp;"/"&amp;YEAR(R4201)</f>
        <v>1/1900</v>
      </c>
      <c r="AP4201" s="45" t="e">
        <f>WEEKNUM(R4201)-WEEKNUM(EOMONTH(R4201,-1)+1)+1</f>
        <v>#NUM!</v>
      </c>
      <c r="AQ4201" s="45">
        <f>IF(AU4201="S",IF(Q4201="1. Aceitou o programa",R4201-B4201,0),0)</f>
        <v>0</v>
      </c>
      <c r="AR4201" s="45">
        <f>IF(AU4201="S",IF(AND(S4201&lt;&gt;"",R4201&lt;&gt;""),S4201-R4201,0),0)</f>
        <v>0</v>
      </c>
      <c r="AS4201" s="45">
        <f>IF(AU4201="S",IF(Q4201="1. Aceitou o programa",IF(OR(X4201="Não se Aplica",X4201=""),IF(OR(W4201="Não se Aplica",W4201=""),0,W4201-V4201),AVERAGE(X4201-W4201,W4201-V4201)),0),0)</f>
        <v>0</v>
      </c>
      <c r="AT4201" s="45">
        <f>IF(AU4201="S",IF(AND(Q4201="1. Aceitou o programa",AB4201="Realizada"),IFERROR(IF(AA4201="",0,AA4201-R4201),0),0),0)</f>
        <v>0</v>
      </c>
      <c r="AU4201" s="45" t="str">
        <f>_xlfn.XLOOKUP(U4201,'Lista Suspensa'!$AA$20:$AA$23,'Lista Suspensa'!$AB$20:$AB$23,"N/A")</f>
        <v>S</v>
      </c>
    </row>
    <row r="4202" spans="1:47" ht="12" customHeight="1" x14ac:dyDescent="0.3">
      <c r="A4202" s="87" t="s">
        <v>47</v>
      </c>
      <c r="B4202" s="88">
        <v>46104</v>
      </c>
      <c r="C4202" s="89" t="s">
        <v>48</v>
      </c>
      <c r="D4202" s="89" t="s">
        <v>49</v>
      </c>
      <c r="E4202" s="189">
        <v>449182525</v>
      </c>
      <c r="F4202" s="197" t="s">
        <v>10204</v>
      </c>
      <c r="G4202" s="90">
        <v>14364650870</v>
      </c>
      <c r="H4202" s="91">
        <v>26711</v>
      </c>
      <c r="I4202" s="89"/>
      <c r="J4202" s="89" t="s">
        <v>51</v>
      </c>
      <c r="K4202" s="89" t="s">
        <v>52</v>
      </c>
      <c r="L4202" s="89" t="s">
        <v>85</v>
      </c>
      <c r="M4202" s="89" t="s">
        <v>3009</v>
      </c>
      <c r="N4202" s="89" t="s">
        <v>79</v>
      </c>
      <c r="O4202" s="92" t="s">
        <v>10205</v>
      </c>
      <c r="P4202" s="93" t="s">
        <v>57</v>
      </c>
      <c r="Q4202" s="110" t="s">
        <v>5322</v>
      </c>
      <c r="R4202" s="94"/>
      <c r="S4202" s="95">
        <v>46170</v>
      </c>
      <c r="T4202" s="95" t="s">
        <v>5203</v>
      </c>
      <c r="U4202" s="95" t="s">
        <v>1125</v>
      </c>
      <c r="V4202" s="91">
        <v>46157</v>
      </c>
      <c r="W4202" s="91">
        <v>46164</v>
      </c>
      <c r="X4202" s="91">
        <v>46169</v>
      </c>
      <c r="Y4202" s="96" t="s">
        <v>2851</v>
      </c>
      <c r="Z4202" s="89"/>
      <c r="AA4202" s="95"/>
      <c r="AB4202" s="89"/>
      <c r="AC4202" s="109"/>
      <c r="AD4202" s="89"/>
      <c r="AE4202" s="89"/>
      <c r="AF4202" s="191"/>
      <c r="AG4202" s="194"/>
      <c r="AH4202" s="193"/>
      <c r="AI4202" s="97"/>
      <c r="AJ4202" s="97" t="s">
        <v>1127</v>
      </c>
      <c r="AK4202" s="97"/>
      <c r="AL4202" s="45" t="s">
        <v>67</v>
      </c>
      <c r="AM4202" s="160" t="str">
        <f>MONTH(B4202)&amp;"/"&amp;YEAR(B4202)</f>
        <v>3/2026</v>
      </c>
      <c r="AN4202" s="45">
        <f>WEEKNUM(B4202)-WEEKNUM(EOMONTH(B4202,-1)+1)+1</f>
        <v>4</v>
      </c>
      <c r="AO4202" s="45" t="str">
        <f>MONTH(R4202)&amp;"/"&amp;YEAR(R4202)</f>
        <v>1/1900</v>
      </c>
      <c r="AP4202" s="45" t="e">
        <f>WEEKNUM(R4202)-WEEKNUM(EOMONTH(R4202,-1)+1)+1</f>
        <v>#NUM!</v>
      </c>
      <c r="AQ4202" s="45">
        <f>IF(AU4202="S",IF(Q4202="1. Aceitou o programa",R4202-B4202,0),0)</f>
        <v>0</v>
      </c>
      <c r="AR4202" s="45">
        <f>IF(AU4202="S",IF(AND(S4202&lt;&gt;"",R4202&lt;&gt;""),S4202-R4202,0),0)</f>
        <v>0</v>
      </c>
      <c r="AS4202" s="45">
        <f>IF(AU4202="S",IF(Q4202="1. Aceitou o programa",IF(OR(X4202="Não se Aplica",X4202=""),IF(OR(W4202="Não se Aplica",W4202=""),0,W4202-V4202),AVERAGE(X4202-W4202,W4202-V4202)),0),0)</f>
        <v>0</v>
      </c>
      <c r="AT4202" s="45">
        <f>IF(AU4202="S",IF(AND(Q4202="1. Aceitou o programa",AB4202="Realizada"),IFERROR(IF(AA4202="",0,AA4202-R4202),0),0),0)</f>
        <v>0</v>
      </c>
      <c r="AU4202" s="45" t="str">
        <f>_xlfn.XLOOKUP(U4202,'Lista Suspensa'!$AA$20:$AA$23,'Lista Suspensa'!$AB$20:$AB$23,"N/A")</f>
        <v>S</v>
      </c>
    </row>
    <row r="4203" spans="1:47" ht="12" customHeight="1" x14ac:dyDescent="0.3">
      <c r="A4203" s="87" t="s">
        <v>47</v>
      </c>
      <c r="B4203" s="88">
        <v>46104</v>
      </c>
      <c r="C4203" s="89" t="s">
        <v>48</v>
      </c>
      <c r="D4203" s="89" t="s">
        <v>49</v>
      </c>
      <c r="E4203" s="189">
        <v>72484439</v>
      </c>
      <c r="F4203" s="197" t="s">
        <v>10206</v>
      </c>
      <c r="G4203" s="90">
        <v>10719731852</v>
      </c>
      <c r="H4203" s="91">
        <v>25610</v>
      </c>
      <c r="I4203" s="89"/>
      <c r="J4203" s="89" t="s">
        <v>51</v>
      </c>
      <c r="K4203" s="89" t="s">
        <v>52</v>
      </c>
      <c r="L4203" s="89" t="s">
        <v>85</v>
      </c>
      <c r="M4203" s="89" t="s">
        <v>10207</v>
      </c>
      <c r="N4203" s="89" t="s">
        <v>1418</v>
      </c>
      <c r="O4203" s="92" t="s">
        <v>10208</v>
      </c>
      <c r="P4203" s="93" t="s">
        <v>57</v>
      </c>
      <c r="Q4203" s="110" t="s">
        <v>58</v>
      </c>
      <c r="R4203" s="94">
        <v>46169</v>
      </c>
      <c r="S4203" s="95"/>
      <c r="T4203" s="95" t="s">
        <v>59</v>
      </c>
      <c r="U4203" s="95" t="s">
        <v>60</v>
      </c>
      <c r="V4203" s="91">
        <v>46157</v>
      </c>
      <c r="W4203" s="91">
        <v>46164</v>
      </c>
      <c r="X4203" s="91">
        <v>46169</v>
      </c>
      <c r="Y4203" s="96" t="s">
        <v>2851</v>
      </c>
      <c r="Z4203" s="89" t="s">
        <v>62</v>
      </c>
      <c r="AA4203" s="95"/>
      <c r="AB4203" s="95" t="s">
        <v>63</v>
      </c>
      <c r="AC4203" s="95" t="s">
        <v>63</v>
      </c>
      <c r="AD4203" s="95" t="s">
        <v>63</v>
      </c>
      <c r="AE4203" s="95" t="s">
        <v>63</v>
      </c>
      <c r="AF4203" s="95" t="s">
        <v>63</v>
      </c>
      <c r="AG4203" s="194" t="s">
        <v>10209</v>
      </c>
      <c r="AH4203" s="95" t="s">
        <v>63</v>
      </c>
      <c r="AI4203" s="97"/>
      <c r="AJ4203" s="97" t="s">
        <v>65</v>
      </c>
      <c r="AK4203" s="97" t="s">
        <v>66</v>
      </c>
      <c r="AL4203" s="45" t="s">
        <v>67</v>
      </c>
      <c r="AM4203" s="160" t="str">
        <f>MONTH(B4203)&amp;"/"&amp;YEAR(B4203)</f>
        <v>3/2026</v>
      </c>
      <c r="AN4203" s="45">
        <f>WEEKNUM(B4203)-WEEKNUM(EOMONTH(B4203,-1)+1)+1</f>
        <v>4</v>
      </c>
      <c r="AO4203" s="45" t="str">
        <f>MONTH(R4203)&amp;"/"&amp;YEAR(R4203)</f>
        <v>5/2026</v>
      </c>
      <c r="AP4203" s="45">
        <f>WEEKNUM(R4203)-WEEKNUM(EOMONTH(R4203,-1)+1)+1</f>
        <v>5</v>
      </c>
      <c r="AQ4203" s="45">
        <f>IF(AU4203="S",IF(Q4203="1. Aceitou o programa",R4203-B4203,0),0)</f>
        <v>65</v>
      </c>
      <c r="AR4203" s="45">
        <f>IF(AU4203="S",IF(AND(S4203&lt;&gt;"",R4203&lt;&gt;""),S4203-R4203,0),0)</f>
        <v>0</v>
      </c>
      <c r="AS4203" s="45">
        <f>IF(AU4203="S",IF(Q4203="1. Aceitou o programa",IF(OR(X4203="Não se Aplica",X4203=""),IF(OR(W4203="Não se Aplica",W4203=""),0,W4203-V4203),AVERAGE(X4203-W4203,W4203-V4203)),0),0)</f>
        <v>6</v>
      </c>
      <c r="AT4203" s="45">
        <f>IF(AU4203="S",IF(AND(Q4203="1. Aceitou o programa",AB4203="Realizada"),IFERROR(IF(AA4203="",0,AA4203-R4203),0),0),0)</f>
        <v>0</v>
      </c>
      <c r="AU4203" s="45" t="str">
        <f>_xlfn.XLOOKUP(U4203,'Lista Suspensa'!$AA$20:$AA$23,'Lista Suspensa'!$AB$20:$AB$23,"N/A")</f>
        <v>S</v>
      </c>
    </row>
    <row r="4204" spans="1:47" ht="12" customHeight="1" x14ac:dyDescent="0.3">
      <c r="A4204" s="87" t="s">
        <v>47</v>
      </c>
      <c r="B4204" s="88">
        <v>46104</v>
      </c>
      <c r="C4204" s="89" t="s">
        <v>48</v>
      </c>
      <c r="D4204" s="89" t="s">
        <v>49</v>
      </c>
      <c r="E4204" s="189">
        <v>83611690</v>
      </c>
      <c r="F4204" s="197" t="s">
        <v>10210</v>
      </c>
      <c r="G4204" s="90">
        <v>23045834825</v>
      </c>
      <c r="H4204" s="91">
        <v>32991</v>
      </c>
      <c r="I4204" s="89"/>
      <c r="J4204" s="89" t="s">
        <v>51</v>
      </c>
      <c r="K4204" s="89" t="s">
        <v>52</v>
      </c>
      <c r="L4204" s="89" t="s">
        <v>53</v>
      </c>
      <c r="M4204" s="89" t="s">
        <v>10211</v>
      </c>
      <c r="N4204" s="89" t="s">
        <v>137</v>
      </c>
      <c r="O4204" s="92" t="s">
        <v>10212</v>
      </c>
      <c r="P4204" s="93" t="s">
        <v>57</v>
      </c>
      <c r="Q4204" s="110" t="s">
        <v>5322</v>
      </c>
      <c r="R4204" s="94"/>
      <c r="S4204" s="95">
        <v>46170</v>
      </c>
      <c r="T4204" s="95" t="s">
        <v>5203</v>
      </c>
      <c r="U4204" s="95" t="s">
        <v>1125</v>
      </c>
      <c r="V4204" s="91">
        <v>46157</v>
      </c>
      <c r="W4204" s="91">
        <v>46164</v>
      </c>
      <c r="X4204" s="91">
        <v>46169</v>
      </c>
      <c r="Y4204" s="96" t="s">
        <v>2851</v>
      </c>
      <c r="Z4204" s="89"/>
      <c r="AA4204" s="95"/>
      <c r="AB4204" s="89"/>
      <c r="AC4204" s="109"/>
      <c r="AD4204" s="89"/>
      <c r="AE4204" s="89"/>
      <c r="AF4204" s="191"/>
      <c r="AG4204" s="194"/>
      <c r="AH4204" s="193"/>
      <c r="AI4204" s="97"/>
      <c r="AJ4204" s="97" t="s">
        <v>1127</v>
      </c>
      <c r="AK4204" s="97"/>
      <c r="AL4204" s="45" t="s">
        <v>67</v>
      </c>
      <c r="AM4204" s="160" t="str">
        <f>MONTH(B4204)&amp;"/"&amp;YEAR(B4204)</f>
        <v>3/2026</v>
      </c>
      <c r="AN4204" s="45">
        <f>WEEKNUM(B4204)-WEEKNUM(EOMONTH(B4204,-1)+1)+1</f>
        <v>4</v>
      </c>
      <c r="AO4204" s="45" t="str">
        <f>MONTH(R4204)&amp;"/"&amp;YEAR(R4204)</f>
        <v>1/1900</v>
      </c>
      <c r="AP4204" s="45" t="e">
        <f>WEEKNUM(R4204)-WEEKNUM(EOMONTH(R4204,-1)+1)+1</f>
        <v>#NUM!</v>
      </c>
      <c r="AQ4204" s="45">
        <f>IF(AU4204="S",IF(Q4204="1. Aceitou o programa",R4204-B4204,0),0)</f>
        <v>0</v>
      </c>
      <c r="AR4204" s="45">
        <f>IF(AU4204="S",IF(AND(S4204&lt;&gt;"",R4204&lt;&gt;""),S4204-R4204,0),0)</f>
        <v>0</v>
      </c>
      <c r="AS4204" s="45">
        <f>IF(AU4204="S",IF(Q4204="1. Aceitou o programa",IF(OR(X4204="Não se Aplica",X4204=""),IF(OR(W4204="Não se Aplica",W4204=""),0,W4204-V4204),AVERAGE(X4204-W4204,W4204-V4204)),0),0)</f>
        <v>0</v>
      </c>
      <c r="AT4204" s="45">
        <f>IF(AU4204="S",IF(AND(Q4204="1. Aceitou o programa",AB4204="Realizada"),IFERROR(IF(AA4204="",0,AA4204-R4204),0),0),0)</f>
        <v>0</v>
      </c>
      <c r="AU4204" s="45" t="str">
        <f>_xlfn.XLOOKUP(U4204,'Lista Suspensa'!$AA$20:$AA$23,'Lista Suspensa'!$AB$20:$AB$23,"N/A")</f>
        <v>S</v>
      </c>
    </row>
    <row r="4205" spans="1:47" ht="12" customHeight="1" x14ac:dyDescent="0.3">
      <c r="A4205" s="87" t="s">
        <v>47</v>
      </c>
      <c r="B4205" s="88">
        <v>46104</v>
      </c>
      <c r="C4205" s="89" t="s">
        <v>48</v>
      </c>
      <c r="D4205" s="89" t="s">
        <v>49</v>
      </c>
      <c r="E4205" s="189">
        <v>84002790</v>
      </c>
      <c r="F4205" s="197" t="s">
        <v>10213</v>
      </c>
      <c r="G4205" s="90">
        <v>4273349779</v>
      </c>
      <c r="H4205" s="91">
        <v>26864</v>
      </c>
      <c r="I4205" s="89"/>
      <c r="J4205" s="89" t="s">
        <v>51</v>
      </c>
      <c r="K4205" s="89" t="s">
        <v>76</v>
      </c>
      <c r="L4205" s="89" t="s">
        <v>95</v>
      </c>
      <c r="M4205" s="89" t="s">
        <v>163</v>
      </c>
      <c r="N4205" s="89" t="s">
        <v>97</v>
      </c>
      <c r="O4205" s="92" t="s">
        <v>10214</v>
      </c>
      <c r="P4205" s="93" t="s">
        <v>57</v>
      </c>
      <c r="Q4205" s="110" t="s">
        <v>5322</v>
      </c>
      <c r="R4205" s="94"/>
      <c r="S4205" s="95">
        <v>46170</v>
      </c>
      <c r="T4205" s="95" t="s">
        <v>5203</v>
      </c>
      <c r="U4205" s="95" t="s">
        <v>1125</v>
      </c>
      <c r="V4205" s="91">
        <v>46157</v>
      </c>
      <c r="W4205" s="91">
        <v>46164</v>
      </c>
      <c r="X4205" s="91">
        <v>46169</v>
      </c>
      <c r="Y4205" s="96" t="s">
        <v>2851</v>
      </c>
      <c r="Z4205" s="89"/>
      <c r="AA4205" s="95"/>
      <c r="AB4205" s="89"/>
      <c r="AC4205" s="109"/>
      <c r="AD4205" s="89"/>
      <c r="AE4205" s="89"/>
      <c r="AF4205" s="191"/>
      <c r="AG4205" s="194"/>
      <c r="AH4205" s="193"/>
      <c r="AI4205" s="97"/>
      <c r="AJ4205" s="97" t="s">
        <v>1127</v>
      </c>
      <c r="AK4205" s="97"/>
      <c r="AL4205" s="45" t="s">
        <v>67</v>
      </c>
      <c r="AM4205" s="160" t="str">
        <f>MONTH(B4205)&amp;"/"&amp;YEAR(B4205)</f>
        <v>3/2026</v>
      </c>
      <c r="AN4205" s="45">
        <f>WEEKNUM(B4205)-WEEKNUM(EOMONTH(B4205,-1)+1)+1</f>
        <v>4</v>
      </c>
      <c r="AO4205" s="45" t="str">
        <f>MONTH(R4205)&amp;"/"&amp;YEAR(R4205)</f>
        <v>1/1900</v>
      </c>
      <c r="AP4205" s="45" t="e">
        <f>WEEKNUM(R4205)-WEEKNUM(EOMONTH(R4205,-1)+1)+1</f>
        <v>#NUM!</v>
      </c>
      <c r="AQ4205" s="45">
        <f>IF(AU4205="S",IF(Q4205="1. Aceitou o programa",R4205-B4205,0),0)</f>
        <v>0</v>
      </c>
      <c r="AR4205" s="45">
        <f>IF(AU4205="S",IF(AND(S4205&lt;&gt;"",R4205&lt;&gt;""),S4205-R4205,0),0)</f>
        <v>0</v>
      </c>
      <c r="AS4205" s="45">
        <f>IF(AU4205="S",IF(Q4205="1. Aceitou o programa",IF(OR(X4205="Não se Aplica",X4205=""),IF(OR(W4205="Não se Aplica",W4205=""),0,W4205-V4205),AVERAGE(X4205-W4205,W4205-V4205)),0),0)</f>
        <v>0</v>
      </c>
      <c r="AT4205" s="45">
        <f>IF(AU4205="S",IF(AND(Q4205="1. Aceitou o programa",AB4205="Realizada"),IFERROR(IF(AA4205="",0,AA4205-R4205),0),0),0)</f>
        <v>0</v>
      </c>
      <c r="AU4205" s="45" t="str">
        <f>_xlfn.XLOOKUP(U4205,'Lista Suspensa'!$AA$20:$AA$23,'Lista Suspensa'!$AB$20:$AB$23,"N/A")</f>
        <v>S</v>
      </c>
    </row>
    <row r="4206" spans="1:47" ht="12" customHeight="1" x14ac:dyDescent="0.3">
      <c r="A4206" s="87" t="s">
        <v>47</v>
      </c>
      <c r="B4206" s="88">
        <v>46104</v>
      </c>
      <c r="C4206" s="89" t="s">
        <v>48</v>
      </c>
      <c r="D4206" s="89" t="s">
        <v>49</v>
      </c>
      <c r="E4206" s="189">
        <v>89057967</v>
      </c>
      <c r="F4206" s="197" t="s">
        <v>10215</v>
      </c>
      <c r="G4206" s="90">
        <v>35826356863</v>
      </c>
      <c r="H4206" s="91">
        <v>36290</v>
      </c>
      <c r="I4206" s="89"/>
      <c r="J4206" s="89" t="s">
        <v>51</v>
      </c>
      <c r="K4206" s="89" t="s">
        <v>52</v>
      </c>
      <c r="L4206" s="89" t="s">
        <v>85</v>
      </c>
      <c r="M4206" s="89" t="s">
        <v>1283</v>
      </c>
      <c r="N4206" s="89" t="s">
        <v>137</v>
      </c>
      <c r="O4206" s="92" t="s">
        <v>10216</v>
      </c>
      <c r="P4206" s="93" t="s">
        <v>57</v>
      </c>
      <c r="Q4206" s="110" t="s">
        <v>5322</v>
      </c>
      <c r="R4206" s="94"/>
      <c r="S4206" s="95">
        <v>46170</v>
      </c>
      <c r="T4206" s="95" t="s">
        <v>5203</v>
      </c>
      <c r="U4206" s="95" t="s">
        <v>1125</v>
      </c>
      <c r="V4206" s="91">
        <v>46157</v>
      </c>
      <c r="W4206" s="91">
        <v>46164</v>
      </c>
      <c r="X4206" s="91">
        <v>46169</v>
      </c>
      <c r="Y4206" s="96" t="s">
        <v>2851</v>
      </c>
      <c r="Z4206" s="89"/>
      <c r="AA4206" s="95"/>
      <c r="AB4206" s="89"/>
      <c r="AC4206" s="109"/>
      <c r="AD4206" s="89"/>
      <c r="AE4206" s="89"/>
      <c r="AF4206" s="191"/>
      <c r="AG4206" s="194"/>
      <c r="AH4206" s="193"/>
      <c r="AI4206" s="97"/>
      <c r="AJ4206" s="97" t="s">
        <v>1127</v>
      </c>
      <c r="AK4206" s="97"/>
      <c r="AL4206" s="45" t="s">
        <v>67</v>
      </c>
      <c r="AM4206" s="160" t="str">
        <f>MONTH(B4206)&amp;"/"&amp;YEAR(B4206)</f>
        <v>3/2026</v>
      </c>
      <c r="AN4206" s="45">
        <f>WEEKNUM(B4206)-WEEKNUM(EOMONTH(B4206,-1)+1)+1</f>
        <v>4</v>
      </c>
      <c r="AO4206" s="45" t="str">
        <f>MONTH(R4206)&amp;"/"&amp;YEAR(R4206)</f>
        <v>1/1900</v>
      </c>
      <c r="AP4206" s="45" t="e">
        <f>WEEKNUM(R4206)-WEEKNUM(EOMONTH(R4206,-1)+1)+1</f>
        <v>#NUM!</v>
      </c>
      <c r="AQ4206" s="45">
        <f>IF(AU4206="S",IF(Q4206="1. Aceitou o programa",R4206-B4206,0),0)</f>
        <v>0</v>
      </c>
      <c r="AR4206" s="45">
        <f>IF(AU4206="S",IF(AND(S4206&lt;&gt;"",R4206&lt;&gt;""),S4206-R4206,0),0)</f>
        <v>0</v>
      </c>
      <c r="AS4206" s="45">
        <f>IF(AU4206="S",IF(Q4206="1. Aceitou o programa",IF(OR(X4206="Não se Aplica",X4206=""),IF(OR(W4206="Não se Aplica",W4206=""),0,W4206-V4206),AVERAGE(X4206-W4206,W4206-V4206)),0),0)</f>
        <v>0</v>
      </c>
      <c r="AT4206" s="45">
        <f>IF(AU4206="S",IF(AND(Q4206="1. Aceitou o programa",AB4206="Realizada"),IFERROR(IF(AA4206="",0,AA4206-R4206),0),0),0)</f>
        <v>0</v>
      </c>
      <c r="AU4206" s="45" t="str">
        <f>_xlfn.XLOOKUP(U4206,'Lista Suspensa'!$AA$20:$AA$23,'Lista Suspensa'!$AB$20:$AB$23,"N/A")</f>
        <v>S</v>
      </c>
    </row>
    <row r="4207" spans="1:47" ht="12" customHeight="1" x14ac:dyDescent="0.3">
      <c r="A4207" s="87" t="s">
        <v>47</v>
      </c>
      <c r="B4207" s="88">
        <v>46104</v>
      </c>
      <c r="C4207" s="89" t="s">
        <v>48</v>
      </c>
      <c r="D4207" s="89" t="s">
        <v>49</v>
      </c>
      <c r="E4207" s="189">
        <v>92923687</v>
      </c>
      <c r="F4207" s="197" t="s">
        <v>10217</v>
      </c>
      <c r="G4207" s="90">
        <v>57230676720</v>
      </c>
      <c r="H4207" s="91">
        <v>20547</v>
      </c>
      <c r="I4207" s="89"/>
      <c r="J4207" s="89" t="s">
        <v>51</v>
      </c>
      <c r="K4207" s="89" t="s">
        <v>76</v>
      </c>
      <c r="L4207" s="89" t="s">
        <v>95</v>
      </c>
      <c r="M4207" s="89" t="s">
        <v>980</v>
      </c>
      <c r="N4207" s="89" t="s">
        <v>291</v>
      </c>
      <c r="O4207" s="92" t="s">
        <v>10218</v>
      </c>
      <c r="P4207" s="93" t="s">
        <v>57</v>
      </c>
      <c r="Q4207" s="110" t="s">
        <v>5322</v>
      </c>
      <c r="R4207" s="94"/>
      <c r="S4207" s="95">
        <v>46170</v>
      </c>
      <c r="T4207" s="95" t="s">
        <v>5203</v>
      </c>
      <c r="U4207" s="95" t="s">
        <v>1125</v>
      </c>
      <c r="V4207" s="91">
        <v>46157</v>
      </c>
      <c r="W4207" s="91">
        <v>46164</v>
      </c>
      <c r="X4207" s="91">
        <v>46169</v>
      </c>
      <c r="Y4207" s="96" t="s">
        <v>2851</v>
      </c>
      <c r="Z4207" s="89"/>
      <c r="AA4207" s="95"/>
      <c r="AB4207" s="89"/>
      <c r="AC4207" s="109"/>
      <c r="AD4207" s="89"/>
      <c r="AE4207" s="89"/>
      <c r="AF4207" s="191"/>
      <c r="AG4207" s="194"/>
      <c r="AH4207" s="193"/>
      <c r="AI4207" s="97"/>
      <c r="AJ4207" s="97" t="s">
        <v>1127</v>
      </c>
      <c r="AK4207" s="97"/>
      <c r="AL4207" s="45" t="s">
        <v>67</v>
      </c>
      <c r="AM4207" s="160" t="str">
        <f>MONTH(B4207)&amp;"/"&amp;YEAR(B4207)</f>
        <v>3/2026</v>
      </c>
      <c r="AN4207" s="45">
        <f>WEEKNUM(B4207)-WEEKNUM(EOMONTH(B4207,-1)+1)+1</f>
        <v>4</v>
      </c>
      <c r="AO4207" s="45" t="str">
        <f>MONTH(R4207)&amp;"/"&amp;YEAR(R4207)</f>
        <v>1/1900</v>
      </c>
      <c r="AP4207" s="45" t="e">
        <f>WEEKNUM(R4207)-WEEKNUM(EOMONTH(R4207,-1)+1)+1</f>
        <v>#NUM!</v>
      </c>
      <c r="AQ4207" s="45">
        <f>IF(AU4207="S",IF(Q4207="1. Aceitou o programa",R4207-B4207,0),0)</f>
        <v>0</v>
      </c>
      <c r="AR4207" s="45">
        <f>IF(AU4207="S",IF(AND(S4207&lt;&gt;"",R4207&lt;&gt;""),S4207-R4207,0),0)</f>
        <v>0</v>
      </c>
      <c r="AS4207" s="45">
        <f>IF(AU4207="S",IF(Q4207="1. Aceitou o programa",IF(OR(X4207="Não se Aplica",X4207=""),IF(OR(W4207="Não se Aplica",W4207=""),0,W4207-V4207),AVERAGE(X4207-W4207,W4207-V4207)),0),0)</f>
        <v>0</v>
      </c>
      <c r="AT4207" s="45">
        <f>IF(AU4207="S",IF(AND(Q4207="1. Aceitou o programa",AB4207="Realizada"),IFERROR(IF(AA4207="",0,AA4207-R4207),0),0),0)</f>
        <v>0</v>
      </c>
      <c r="AU4207" s="45" t="str">
        <f>_xlfn.XLOOKUP(U4207,'Lista Suspensa'!$AA$20:$AA$23,'Lista Suspensa'!$AB$20:$AB$23,"N/A")</f>
        <v>S</v>
      </c>
    </row>
    <row r="4208" spans="1:47" ht="12" customHeight="1" x14ac:dyDescent="0.3">
      <c r="A4208" s="87" t="s">
        <v>47</v>
      </c>
      <c r="B4208" s="88">
        <v>46104</v>
      </c>
      <c r="C4208" s="89" t="s">
        <v>48</v>
      </c>
      <c r="D4208" s="89" t="s">
        <v>49</v>
      </c>
      <c r="E4208" s="189">
        <v>853074054</v>
      </c>
      <c r="F4208" s="197" t="s">
        <v>10219</v>
      </c>
      <c r="G4208" s="90">
        <v>50359258115</v>
      </c>
      <c r="H4208" s="91">
        <v>17878</v>
      </c>
      <c r="I4208" s="89"/>
      <c r="J4208" s="89" t="s">
        <v>51</v>
      </c>
      <c r="K4208" s="89" t="s">
        <v>771</v>
      </c>
      <c r="L4208" s="89" t="s">
        <v>2182</v>
      </c>
      <c r="M4208" s="89" t="s">
        <v>5119</v>
      </c>
      <c r="N4208" s="89" t="s">
        <v>877</v>
      </c>
      <c r="O4208" s="92" t="s">
        <v>10220</v>
      </c>
      <c r="P4208" s="93" t="s">
        <v>57</v>
      </c>
      <c r="Q4208" s="110" t="s">
        <v>5322</v>
      </c>
      <c r="R4208" s="94"/>
      <c r="S4208" s="95">
        <v>46170</v>
      </c>
      <c r="T4208" s="95" t="s">
        <v>5203</v>
      </c>
      <c r="U4208" s="95" t="s">
        <v>1125</v>
      </c>
      <c r="V4208" s="91">
        <v>46157</v>
      </c>
      <c r="W4208" s="91">
        <v>46164</v>
      </c>
      <c r="X4208" s="91">
        <v>46169</v>
      </c>
      <c r="Y4208" s="96" t="s">
        <v>2851</v>
      </c>
      <c r="Z4208" s="89"/>
      <c r="AA4208" s="95"/>
      <c r="AB4208" s="89"/>
      <c r="AC4208" s="109"/>
      <c r="AD4208" s="89"/>
      <c r="AE4208" s="89"/>
      <c r="AF4208" s="191"/>
      <c r="AG4208" s="194"/>
      <c r="AH4208" s="193"/>
      <c r="AI4208" s="97"/>
      <c r="AJ4208" s="97" t="s">
        <v>1127</v>
      </c>
      <c r="AK4208" s="97"/>
      <c r="AL4208" s="45" t="s">
        <v>67</v>
      </c>
      <c r="AM4208" s="160" t="str">
        <f>MONTH(B4208)&amp;"/"&amp;YEAR(B4208)</f>
        <v>3/2026</v>
      </c>
      <c r="AN4208" s="45">
        <f>WEEKNUM(B4208)-WEEKNUM(EOMONTH(B4208,-1)+1)+1</f>
        <v>4</v>
      </c>
      <c r="AO4208" s="45" t="str">
        <f>MONTH(R4208)&amp;"/"&amp;YEAR(R4208)</f>
        <v>1/1900</v>
      </c>
      <c r="AP4208" s="45" t="e">
        <f>WEEKNUM(R4208)-WEEKNUM(EOMONTH(R4208,-1)+1)+1</f>
        <v>#NUM!</v>
      </c>
      <c r="AQ4208" s="45">
        <f>IF(AU4208="S",IF(Q4208="1. Aceitou o programa",R4208-B4208,0),0)</f>
        <v>0</v>
      </c>
      <c r="AR4208" s="45">
        <f>IF(AU4208="S",IF(AND(S4208&lt;&gt;"",R4208&lt;&gt;""),S4208-R4208,0),0)</f>
        <v>0</v>
      </c>
      <c r="AS4208" s="45">
        <f>IF(AU4208="S",IF(Q4208="1. Aceitou o programa",IF(OR(X4208="Não se Aplica",X4208=""),IF(OR(W4208="Não se Aplica",W4208=""),0,W4208-V4208),AVERAGE(X4208-W4208,W4208-V4208)),0),0)</f>
        <v>0</v>
      </c>
      <c r="AT4208" s="45">
        <f>IF(AU4208="S",IF(AND(Q4208="1. Aceitou o programa",AB4208="Realizada"),IFERROR(IF(AA4208="",0,AA4208-R4208),0),0),0)</f>
        <v>0</v>
      </c>
      <c r="AU4208" s="45" t="str">
        <f>_xlfn.XLOOKUP(U4208,'Lista Suspensa'!$AA$20:$AA$23,'Lista Suspensa'!$AB$20:$AB$23,"N/A")</f>
        <v>S</v>
      </c>
    </row>
    <row r="4209" spans="1:47" ht="12" customHeight="1" x14ac:dyDescent="0.3">
      <c r="A4209" s="87" t="s">
        <v>47</v>
      </c>
      <c r="B4209" s="88">
        <v>46104</v>
      </c>
      <c r="C4209" s="89" t="s">
        <v>48</v>
      </c>
      <c r="D4209" s="89" t="s">
        <v>49</v>
      </c>
      <c r="E4209" s="189">
        <v>81302560</v>
      </c>
      <c r="F4209" s="197" t="s">
        <v>10221</v>
      </c>
      <c r="G4209" s="90">
        <v>14079761848</v>
      </c>
      <c r="H4209" s="91">
        <v>25071</v>
      </c>
      <c r="I4209" s="89"/>
      <c r="J4209" s="89" t="s">
        <v>51</v>
      </c>
      <c r="K4209" s="89" t="s">
        <v>52</v>
      </c>
      <c r="L4209" s="89" t="s">
        <v>85</v>
      </c>
      <c r="M4209" s="89" t="s">
        <v>10222</v>
      </c>
      <c r="N4209" s="89" t="s">
        <v>137</v>
      </c>
      <c r="O4209" s="92" t="s">
        <v>10223</v>
      </c>
      <c r="P4209" s="93" t="s">
        <v>57</v>
      </c>
      <c r="Q4209" s="110" t="s">
        <v>5322</v>
      </c>
      <c r="R4209" s="94"/>
      <c r="S4209" s="95">
        <v>46170</v>
      </c>
      <c r="T4209" s="95" t="s">
        <v>5203</v>
      </c>
      <c r="U4209" s="95" t="s">
        <v>1125</v>
      </c>
      <c r="V4209" s="91">
        <v>46157</v>
      </c>
      <c r="W4209" s="91">
        <v>46164</v>
      </c>
      <c r="X4209" s="91">
        <v>46169</v>
      </c>
      <c r="Y4209" s="96" t="s">
        <v>2851</v>
      </c>
      <c r="Z4209" s="89"/>
      <c r="AA4209" s="95"/>
      <c r="AB4209" s="89"/>
      <c r="AC4209" s="109"/>
      <c r="AD4209" s="89"/>
      <c r="AE4209" s="89"/>
      <c r="AF4209" s="191"/>
      <c r="AG4209" s="194"/>
      <c r="AH4209" s="193"/>
      <c r="AI4209" s="97"/>
      <c r="AJ4209" s="97" t="s">
        <v>1127</v>
      </c>
      <c r="AK4209" s="97"/>
      <c r="AL4209" s="45" t="s">
        <v>67</v>
      </c>
      <c r="AM4209" s="160" t="str">
        <f>MONTH(B4209)&amp;"/"&amp;YEAR(B4209)</f>
        <v>3/2026</v>
      </c>
      <c r="AN4209" s="45">
        <f>WEEKNUM(B4209)-WEEKNUM(EOMONTH(B4209,-1)+1)+1</f>
        <v>4</v>
      </c>
      <c r="AO4209" s="45" t="str">
        <f>MONTH(R4209)&amp;"/"&amp;YEAR(R4209)</f>
        <v>1/1900</v>
      </c>
      <c r="AP4209" s="45" t="e">
        <f>WEEKNUM(R4209)-WEEKNUM(EOMONTH(R4209,-1)+1)+1</f>
        <v>#NUM!</v>
      </c>
      <c r="AQ4209" s="45">
        <f>IF(AU4209="S",IF(Q4209="1. Aceitou o programa",R4209-B4209,0),0)</f>
        <v>0</v>
      </c>
      <c r="AR4209" s="45">
        <f>IF(AU4209="S",IF(AND(S4209&lt;&gt;"",R4209&lt;&gt;""),S4209-R4209,0),0)</f>
        <v>0</v>
      </c>
      <c r="AS4209" s="45">
        <f>IF(AU4209="S",IF(Q4209="1. Aceitou o programa",IF(OR(X4209="Não se Aplica",X4209=""),IF(OR(W4209="Não se Aplica",W4209=""),0,W4209-V4209),AVERAGE(X4209-W4209,W4209-V4209)),0),0)</f>
        <v>0</v>
      </c>
      <c r="AT4209" s="45">
        <f>IF(AU4209="S",IF(AND(Q4209="1. Aceitou o programa",AB4209="Realizada"),IFERROR(IF(AA4209="",0,AA4209-R4209),0),0),0)</f>
        <v>0</v>
      </c>
      <c r="AU4209" s="45" t="str">
        <f>_xlfn.XLOOKUP(U4209,'Lista Suspensa'!$AA$20:$AA$23,'Lista Suspensa'!$AB$20:$AB$23,"N/A")</f>
        <v>S</v>
      </c>
    </row>
    <row r="4210" spans="1:47" ht="12" customHeight="1" x14ac:dyDescent="0.3">
      <c r="A4210" s="87" t="s">
        <v>47</v>
      </c>
      <c r="B4210" s="88">
        <v>46104</v>
      </c>
      <c r="C4210" s="89" t="s">
        <v>48</v>
      </c>
      <c r="D4210" s="89" t="s">
        <v>49</v>
      </c>
      <c r="E4210" s="189">
        <v>87860982</v>
      </c>
      <c r="F4210" s="197" t="s">
        <v>10224</v>
      </c>
      <c r="G4210" s="90">
        <v>9902887732</v>
      </c>
      <c r="H4210" s="91">
        <v>30075</v>
      </c>
      <c r="I4210" s="89"/>
      <c r="J4210" s="89" t="s">
        <v>51</v>
      </c>
      <c r="K4210" s="89" t="s">
        <v>76</v>
      </c>
      <c r="L4210" s="89" t="s">
        <v>95</v>
      </c>
      <c r="M4210" s="89" t="s">
        <v>207</v>
      </c>
      <c r="N4210" s="89" t="s">
        <v>344</v>
      </c>
      <c r="O4210" s="92" t="s">
        <v>10225</v>
      </c>
      <c r="P4210" s="93" t="s">
        <v>57</v>
      </c>
      <c r="Q4210" s="110" t="s">
        <v>5322</v>
      </c>
      <c r="R4210" s="94"/>
      <c r="S4210" s="95">
        <v>46170</v>
      </c>
      <c r="T4210" s="95" t="s">
        <v>5203</v>
      </c>
      <c r="U4210" s="95" t="s">
        <v>1125</v>
      </c>
      <c r="V4210" s="91">
        <v>46157</v>
      </c>
      <c r="W4210" s="91">
        <v>46164</v>
      </c>
      <c r="X4210" s="91">
        <v>46169</v>
      </c>
      <c r="Y4210" s="96" t="s">
        <v>2851</v>
      </c>
      <c r="Z4210" s="89"/>
      <c r="AA4210" s="95"/>
      <c r="AB4210" s="89"/>
      <c r="AC4210" s="109"/>
      <c r="AD4210" s="89"/>
      <c r="AE4210" s="89"/>
      <c r="AF4210" s="191"/>
      <c r="AG4210" s="194"/>
      <c r="AH4210" s="193"/>
      <c r="AI4210" s="97"/>
      <c r="AJ4210" s="97" t="s">
        <v>1127</v>
      </c>
      <c r="AK4210" s="97"/>
      <c r="AL4210" s="45" t="s">
        <v>67</v>
      </c>
      <c r="AM4210" s="160" t="str">
        <f>MONTH(B4210)&amp;"/"&amp;YEAR(B4210)</f>
        <v>3/2026</v>
      </c>
      <c r="AN4210" s="45">
        <f>WEEKNUM(B4210)-WEEKNUM(EOMONTH(B4210,-1)+1)+1</f>
        <v>4</v>
      </c>
      <c r="AO4210" s="45" t="str">
        <f>MONTH(R4210)&amp;"/"&amp;YEAR(R4210)</f>
        <v>1/1900</v>
      </c>
      <c r="AP4210" s="45" t="e">
        <f>WEEKNUM(R4210)-WEEKNUM(EOMONTH(R4210,-1)+1)+1</f>
        <v>#NUM!</v>
      </c>
      <c r="AQ4210" s="45">
        <f>IF(AU4210="S",IF(Q4210="1. Aceitou o programa",R4210-B4210,0),0)</f>
        <v>0</v>
      </c>
      <c r="AR4210" s="45">
        <f>IF(AU4210="S",IF(AND(S4210&lt;&gt;"",R4210&lt;&gt;""),S4210-R4210,0),0)</f>
        <v>0</v>
      </c>
      <c r="AS4210" s="45">
        <f>IF(AU4210="S",IF(Q4210="1. Aceitou o programa",IF(OR(X4210="Não se Aplica",X4210=""),IF(OR(W4210="Não se Aplica",W4210=""),0,W4210-V4210),AVERAGE(X4210-W4210,W4210-V4210)),0),0)</f>
        <v>0</v>
      </c>
      <c r="AT4210" s="45">
        <f>IF(AU4210="S",IF(AND(Q4210="1. Aceitou o programa",AB4210="Realizada"),IFERROR(IF(AA4210="",0,AA4210-R4210),0),0),0)</f>
        <v>0</v>
      </c>
      <c r="AU4210" s="45" t="str">
        <f>_xlfn.XLOOKUP(U4210,'Lista Suspensa'!$AA$20:$AA$23,'Lista Suspensa'!$AB$20:$AB$23,"N/A")</f>
        <v>S</v>
      </c>
    </row>
    <row r="4211" spans="1:47" ht="12" customHeight="1" x14ac:dyDescent="0.3">
      <c r="A4211" s="87" t="s">
        <v>47</v>
      </c>
      <c r="B4211" s="88">
        <v>46104</v>
      </c>
      <c r="C4211" s="89" t="s">
        <v>48</v>
      </c>
      <c r="D4211" s="89" t="s">
        <v>49</v>
      </c>
      <c r="E4211" s="189">
        <v>87861183</v>
      </c>
      <c r="F4211" s="197" t="s">
        <v>10226</v>
      </c>
      <c r="G4211" s="90">
        <v>1358632790</v>
      </c>
      <c r="H4211" s="91">
        <v>25768</v>
      </c>
      <c r="I4211" s="89"/>
      <c r="J4211" s="89" t="s">
        <v>51</v>
      </c>
      <c r="K4211" s="89" t="s">
        <v>76</v>
      </c>
      <c r="L4211" s="89" t="s">
        <v>95</v>
      </c>
      <c r="M4211" s="89" t="s">
        <v>937</v>
      </c>
      <c r="N4211" s="89" t="s">
        <v>344</v>
      </c>
      <c r="O4211" s="92" t="s">
        <v>10227</v>
      </c>
      <c r="P4211" s="93" t="s">
        <v>57</v>
      </c>
      <c r="Q4211" s="110" t="s">
        <v>5322</v>
      </c>
      <c r="R4211" s="94"/>
      <c r="S4211" s="95">
        <v>46170</v>
      </c>
      <c r="T4211" s="95" t="s">
        <v>5203</v>
      </c>
      <c r="U4211" s="95" t="s">
        <v>1125</v>
      </c>
      <c r="V4211" s="91">
        <v>46157</v>
      </c>
      <c r="W4211" s="91">
        <v>46164</v>
      </c>
      <c r="X4211" s="91">
        <v>46169</v>
      </c>
      <c r="Y4211" s="96" t="s">
        <v>2851</v>
      </c>
      <c r="Z4211" s="89"/>
      <c r="AA4211" s="95"/>
      <c r="AB4211" s="89"/>
      <c r="AC4211" s="109"/>
      <c r="AD4211" s="89"/>
      <c r="AE4211" s="89"/>
      <c r="AF4211" s="191"/>
      <c r="AG4211" s="194"/>
      <c r="AH4211" s="193"/>
      <c r="AI4211" s="97"/>
      <c r="AJ4211" s="97" t="s">
        <v>1127</v>
      </c>
      <c r="AK4211" s="97"/>
      <c r="AL4211" s="45" t="s">
        <v>67</v>
      </c>
      <c r="AM4211" s="160" t="str">
        <f>MONTH(B4211)&amp;"/"&amp;YEAR(B4211)</f>
        <v>3/2026</v>
      </c>
      <c r="AN4211" s="45">
        <f>WEEKNUM(B4211)-WEEKNUM(EOMONTH(B4211,-1)+1)+1</f>
        <v>4</v>
      </c>
      <c r="AO4211" s="45" t="str">
        <f>MONTH(R4211)&amp;"/"&amp;YEAR(R4211)</f>
        <v>1/1900</v>
      </c>
      <c r="AP4211" s="45" t="e">
        <f>WEEKNUM(R4211)-WEEKNUM(EOMONTH(R4211,-1)+1)+1</f>
        <v>#NUM!</v>
      </c>
      <c r="AQ4211" s="45">
        <f>IF(AU4211="S",IF(Q4211="1. Aceitou o programa",R4211-B4211,0),0)</f>
        <v>0</v>
      </c>
      <c r="AR4211" s="45">
        <f>IF(AU4211="S",IF(AND(S4211&lt;&gt;"",R4211&lt;&gt;""),S4211-R4211,0),0)</f>
        <v>0</v>
      </c>
      <c r="AS4211" s="45">
        <f>IF(AU4211="S",IF(Q4211="1. Aceitou o programa",IF(OR(X4211="Não se Aplica",X4211=""),IF(OR(W4211="Não se Aplica",W4211=""),0,W4211-V4211),AVERAGE(X4211-W4211,W4211-V4211)),0),0)</f>
        <v>0</v>
      </c>
      <c r="AT4211" s="45">
        <f>IF(AU4211="S",IF(AND(Q4211="1. Aceitou o programa",AB4211="Realizada"),IFERROR(IF(AA4211="",0,AA4211-R4211),0),0),0)</f>
        <v>0</v>
      </c>
      <c r="AU4211" s="45" t="str">
        <f>_xlfn.XLOOKUP(U4211,'Lista Suspensa'!$AA$20:$AA$23,'Lista Suspensa'!$AB$20:$AB$23,"N/A")</f>
        <v>S</v>
      </c>
    </row>
    <row r="4212" spans="1:47" ht="12" customHeight="1" x14ac:dyDescent="0.3">
      <c r="A4212" s="87" t="s">
        <v>47</v>
      </c>
      <c r="B4212" s="88">
        <v>46104</v>
      </c>
      <c r="C4212" s="89" t="s">
        <v>48</v>
      </c>
      <c r="D4212" s="89" t="s">
        <v>49</v>
      </c>
      <c r="E4212" s="189">
        <v>79214918</v>
      </c>
      <c r="F4212" s="197" t="s">
        <v>10228</v>
      </c>
      <c r="G4212" s="90">
        <v>48156809734</v>
      </c>
      <c r="H4212" s="91">
        <v>21371</v>
      </c>
      <c r="I4212" s="89"/>
      <c r="J4212" s="89" t="s">
        <v>51</v>
      </c>
      <c r="K4212" s="89" t="s">
        <v>76</v>
      </c>
      <c r="L4212" s="89" t="s">
        <v>101</v>
      </c>
      <c r="M4212" s="89" t="s">
        <v>234</v>
      </c>
      <c r="N4212" s="89" t="s">
        <v>137</v>
      </c>
      <c r="O4212" s="92" t="s">
        <v>10229</v>
      </c>
      <c r="P4212" s="93" t="s">
        <v>57</v>
      </c>
      <c r="Q4212" s="110" t="s">
        <v>5322</v>
      </c>
      <c r="R4212" s="94"/>
      <c r="S4212" s="95">
        <v>46170</v>
      </c>
      <c r="T4212" s="95" t="s">
        <v>5203</v>
      </c>
      <c r="U4212" s="95" t="s">
        <v>1125</v>
      </c>
      <c r="V4212" s="91">
        <v>46157</v>
      </c>
      <c r="W4212" s="91">
        <v>46164</v>
      </c>
      <c r="X4212" s="91">
        <v>46169</v>
      </c>
      <c r="Y4212" s="96" t="s">
        <v>2851</v>
      </c>
      <c r="Z4212" s="89"/>
      <c r="AA4212" s="95"/>
      <c r="AB4212" s="89"/>
      <c r="AC4212" s="109"/>
      <c r="AD4212" s="89"/>
      <c r="AE4212" s="89"/>
      <c r="AF4212" s="191"/>
      <c r="AG4212" s="194"/>
      <c r="AH4212" s="193"/>
      <c r="AI4212" s="97"/>
      <c r="AJ4212" s="97" t="s">
        <v>1127</v>
      </c>
      <c r="AK4212" s="97"/>
      <c r="AL4212" s="45" t="s">
        <v>67</v>
      </c>
      <c r="AM4212" s="160" t="str">
        <f>MONTH(B4212)&amp;"/"&amp;YEAR(B4212)</f>
        <v>3/2026</v>
      </c>
      <c r="AN4212" s="45">
        <f>WEEKNUM(B4212)-WEEKNUM(EOMONTH(B4212,-1)+1)+1</f>
        <v>4</v>
      </c>
      <c r="AO4212" s="45" t="str">
        <f>MONTH(R4212)&amp;"/"&amp;YEAR(R4212)</f>
        <v>1/1900</v>
      </c>
      <c r="AP4212" s="45" t="e">
        <f>WEEKNUM(R4212)-WEEKNUM(EOMONTH(R4212,-1)+1)+1</f>
        <v>#NUM!</v>
      </c>
      <c r="AQ4212" s="45">
        <f>IF(AU4212="S",IF(Q4212="1. Aceitou o programa",R4212-B4212,0),0)</f>
        <v>0</v>
      </c>
      <c r="AR4212" s="45">
        <f>IF(AU4212="S",IF(AND(S4212&lt;&gt;"",R4212&lt;&gt;""),S4212-R4212,0),0)</f>
        <v>0</v>
      </c>
      <c r="AS4212" s="45">
        <f>IF(AU4212="S",IF(Q4212="1. Aceitou o programa",IF(OR(X4212="Não se Aplica",X4212=""),IF(OR(W4212="Não se Aplica",W4212=""),0,W4212-V4212),AVERAGE(X4212-W4212,W4212-V4212)),0),0)</f>
        <v>0</v>
      </c>
      <c r="AT4212" s="45">
        <f>IF(AU4212="S",IF(AND(Q4212="1. Aceitou o programa",AB4212="Realizada"),IFERROR(IF(AA4212="",0,AA4212-R4212),0),0),0)</f>
        <v>0</v>
      </c>
      <c r="AU4212" s="45" t="str">
        <f>_xlfn.XLOOKUP(U4212,'Lista Suspensa'!$AA$20:$AA$23,'Lista Suspensa'!$AB$20:$AB$23,"N/A")</f>
        <v>S</v>
      </c>
    </row>
    <row r="4213" spans="1:47" ht="12" customHeight="1" x14ac:dyDescent="0.3">
      <c r="A4213" s="87" t="s">
        <v>47</v>
      </c>
      <c r="B4213" s="88">
        <v>46104</v>
      </c>
      <c r="C4213" s="89" t="s">
        <v>48</v>
      </c>
      <c r="D4213" s="89" t="s">
        <v>49</v>
      </c>
      <c r="E4213" s="189">
        <v>93850971</v>
      </c>
      <c r="F4213" s="197" t="s">
        <v>10230</v>
      </c>
      <c r="G4213" s="90">
        <v>1338648713</v>
      </c>
      <c r="H4213" s="91">
        <v>25831</v>
      </c>
      <c r="I4213" s="89"/>
      <c r="J4213" s="89" t="s">
        <v>51</v>
      </c>
      <c r="K4213" s="89" t="s">
        <v>76</v>
      </c>
      <c r="L4213" s="89" t="s">
        <v>95</v>
      </c>
      <c r="M4213" s="89" t="s">
        <v>980</v>
      </c>
      <c r="N4213" s="89" t="s">
        <v>344</v>
      </c>
      <c r="O4213" s="92" t="s">
        <v>10231</v>
      </c>
      <c r="P4213" s="93" t="s">
        <v>57</v>
      </c>
      <c r="Q4213" s="110" t="s">
        <v>5322</v>
      </c>
      <c r="R4213" s="94"/>
      <c r="S4213" s="95">
        <v>46170</v>
      </c>
      <c r="T4213" s="95" t="s">
        <v>5203</v>
      </c>
      <c r="U4213" s="95" t="s">
        <v>1125</v>
      </c>
      <c r="V4213" s="91">
        <v>46157</v>
      </c>
      <c r="W4213" s="91">
        <v>46164</v>
      </c>
      <c r="X4213" s="91">
        <v>46169</v>
      </c>
      <c r="Y4213" s="96" t="s">
        <v>2851</v>
      </c>
      <c r="Z4213" s="89"/>
      <c r="AA4213" s="95"/>
      <c r="AB4213" s="89"/>
      <c r="AC4213" s="109"/>
      <c r="AD4213" s="89"/>
      <c r="AE4213" s="89"/>
      <c r="AF4213" s="191"/>
      <c r="AG4213" s="194"/>
      <c r="AH4213" s="193"/>
      <c r="AI4213" s="97"/>
      <c r="AJ4213" s="97" t="s">
        <v>1127</v>
      </c>
      <c r="AK4213" s="97"/>
      <c r="AL4213" s="45" t="s">
        <v>67</v>
      </c>
      <c r="AM4213" s="160" t="str">
        <f>MONTH(B4213)&amp;"/"&amp;YEAR(B4213)</f>
        <v>3/2026</v>
      </c>
      <c r="AN4213" s="45">
        <f>WEEKNUM(B4213)-WEEKNUM(EOMONTH(B4213,-1)+1)+1</f>
        <v>4</v>
      </c>
      <c r="AO4213" s="45" t="str">
        <f>MONTH(R4213)&amp;"/"&amp;YEAR(R4213)</f>
        <v>1/1900</v>
      </c>
      <c r="AP4213" s="45" t="e">
        <f>WEEKNUM(R4213)-WEEKNUM(EOMONTH(R4213,-1)+1)+1</f>
        <v>#NUM!</v>
      </c>
      <c r="AQ4213" s="45">
        <f>IF(AU4213="S",IF(Q4213="1. Aceitou o programa",R4213-B4213,0),0)</f>
        <v>0</v>
      </c>
      <c r="AR4213" s="45">
        <f>IF(AU4213="S",IF(AND(S4213&lt;&gt;"",R4213&lt;&gt;""),S4213-R4213,0),0)</f>
        <v>0</v>
      </c>
      <c r="AS4213" s="45">
        <f>IF(AU4213="S",IF(Q4213="1. Aceitou o programa",IF(OR(X4213="Não se Aplica",X4213=""),IF(OR(W4213="Não se Aplica",W4213=""),0,W4213-V4213),AVERAGE(X4213-W4213,W4213-V4213)),0),0)</f>
        <v>0</v>
      </c>
      <c r="AT4213" s="45">
        <f>IF(AU4213="S",IF(AND(Q4213="1. Aceitou o programa",AB4213="Realizada"),IFERROR(IF(AA4213="",0,AA4213-R4213),0),0),0)</f>
        <v>0</v>
      </c>
      <c r="AU4213" s="45" t="str">
        <f>_xlfn.XLOOKUP(U4213,'Lista Suspensa'!$AA$20:$AA$23,'Lista Suspensa'!$AB$20:$AB$23,"N/A")</f>
        <v>S</v>
      </c>
    </row>
    <row r="4214" spans="1:47" ht="12" customHeight="1" x14ac:dyDescent="0.3">
      <c r="A4214" s="87" t="s">
        <v>47</v>
      </c>
      <c r="B4214" s="88">
        <v>46104</v>
      </c>
      <c r="C4214" s="89" t="s">
        <v>48</v>
      </c>
      <c r="D4214" s="89" t="s">
        <v>49</v>
      </c>
      <c r="E4214" s="189">
        <v>93794694</v>
      </c>
      <c r="F4214" s="197" t="s">
        <v>10232</v>
      </c>
      <c r="G4214" s="90">
        <v>8678528796</v>
      </c>
      <c r="H4214" s="91">
        <v>28773</v>
      </c>
      <c r="I4214" s="89"/>
      <c r="J4214" s="89" t="s">
        <v>51</v>
      </c>
      <c r="K4214" s="89" t="s">
        <v>76</v>
      </c>
      <c r="L4214" s="89" t="s">
        <v>283</v>
      </c>
      <c r="M4214" s="89" t="s">
        <v>1189</v>
      </c>
      <c r="N4214" s="89" t="s">
        <v>344</v>
      </c>
      <c r="O4214" s="92" t="s">
        <v>10233</v>
      </c>
      <c r="P4214" s="93" t="s">
        <v>57</v>
      </c>
      <c r="Q4214" s="110" t="s">
        <v>5322</v>
      </c>
      <c r="R4214" s="94"/>
      <c r="S4214" s="95">
        <v>46170</v>
      </c>
      <c r="T4214" s="95" t="s">
        <v>5203</v>
      </c>
      <c r="U4214" s="95" t="s">
        <v>1125</v>
      </c>
      <c r="V4214" s="91">
        <v>46157</v>
      </c>
      <c r="W4214" s="91">
        <v>46164</v>
      </c>
      <c r="X4214" s="91">
        <v>46169</v>
      </c>
      <c r="Y4214" s="96" t="s">
        <v>2851</v>
      </c>
      <c r="Z4214" s="89"/>
      <c r="AA4214" s="95"/>
      <c r="AB4214" s="89"/>
      <c r="AC4214" s="109"/>
      <c r="AD4214" s="89"/>
      <c r="AE4214" s="89"/>
      <c r="AF4214" s="191"/>
      <c r="AG4214" s="194"/>
      <c r="AH4214" s="193"/>
      <c r="AI4214" s="97"/>
      <c r="AJ4214" s="97" t="s">
        <v>1127</v>
      </c>
      <c r="AK4214" s="97"/>
      <c r="AL4214" s="45" t="s">
        <v>67</v>
      </c>
      <c r="AM4214" s="160" t="str">
        <f>MONTH(B4214)&amp;"/"&amp;YEAR(B4214)</f>
        <v>3/2026</v>
      </c>
      <c r="AN4214" s="45">
        <f>WEEKNUM(B4214)-WEEKNUM(EOMONTH(B4214,-1)+1)+1</f>
        <v>4</v>
      </c>
      <c r="AO4214" s="45" t="str">
        <f>MONTH(R4214)&amp;"/"&amp;YEAR(R4214)</f>
        <v>1/1900</v>
      </c>
      <c r="AP4214" s="45" t="e">
        <f>WEEKNUM(R4214)-WEEKNUM(EOMONTH(R4214,-1)+1)+1</f>
        <v>#NUM!</v>
      </c>
      <c r="AQ4214" s="45">
        <f>IF(AU4214="S",IF(Q4214="1. Aceitou o programa",R4214-B4214,0),0)</f>
        <v>0</v>
      </c>
      <c r="AR4214" s="45">
        <f>IF(AU4214="S",IF(AND(S4214&lt;&gt;"",R4214&lt;&gt;""),S4214-R4214,0),0)</f>
        <v>0</v>
      </c>
      <c r="AS4214" s="45">
        <f>IF(AU4214="S",IF(Q4214="1. Aceitou o programa",IF(OR(X4214="Não se Aplica",X4214=""),IF(OR(W4214="Não se Aplica",W4214=""),0,W4214-V4214),AVERAGE(X4214-W4214,W4214-V4214)),0),0)</f>
        <v>0</v>
      </c>
      <c r="AT4214" s="45">
        <f>IF(AU4214="S",IF(AND(Q4214="1. Aceitou o programa",AB4214="Realizada"),IFERROR(IF(AA4214="",0,AA4214-R4214),0),0),0)</f>
        <v>0</v>
      </c>
      <c r="AU4214" s="45" t="str">
        <f>_xlfn.XLOOKUP(U4214,'Lista Suspensa'!$AA$20:$AA$23,'Lista Suspensa'!$AB$20:$AB$23,"N/A")</f>
        <v>S</v>
      </c>
    </row>
    <row r="4215" spans="1:47" ht="12" customHeight="1" x14ac:dyDescent="0.3">
      <c r="A4215" s="87" t="s">
        <v>47</v>
      </c>
      <c r="B4215" s="88">
        <v>46104</v>
      </c>
      <c r="C4215" s="89" t="s">
        <v>48</v>
      </c>
      <c r="D4215" s="89" t="s">
        <v>49</v>
      </c>
      <c r="E4215" s="189">
        <v>93785522</v>
      </c>
      <c r="F4215" s="197" t="s">
        <v>10234</v>
      </c>
      <c r="G4215" s="90">
        <v>1872310796</v>
      </c>
      <c r="H4215" s="91">
        <v>26796</v>
      </c>
      <c r="I4215" s="89"/>
      <c r="J4215" s="89" t="s">
        <v>51</v>
      </c>
      <c r="K4215" s="89" t="s">
        <v>76</v>
      </c>
      <c r="L4215" s="89" t="s">
        <v>95</v>
      </c>
      <c r="M4215" s="89" t="s">
        <v>937</v>
      </c>
      <c r="N4215" s="89" t="s">
        <v>197</v>
      </c>
      <c r="O4215" s="92" t="s">
        <v>10235</v>
      </c>
      <c r="P4215" s="93" t="s">
        <v>57</v>
      </c>
      <c r="Q4215" s="110" t="s">
        <v>5322</v>
      </c>
      <c r="R4215" s="94"/>
      <c r="S4215" s="95">
        <v>46170</v>
      </c>
      <c r="T4215" s="95" t="s">
        <v>5203</v>
      </c>
      <c r="U4215" s="95" t="s">
        <v>1125</v>
      </c>
      <c r="V4215" s="91">
        <v>46157</v>
      </c>
      <c r="W4215" s="91">
        <v>46164</v>
      </c>
      <c r="X4215" s="91">
        <v>46169</v>
      </c>
      <c r="Y4215" s="96" t="s">
        <v>2851</v>
      </c>
      <c r="Z4215" s="89"/>
      <c r="AA4215" s="95"/>
      <c r="AB4215" s="89"/>
      <c r="AC4215" s="109"/>
      <c r="AD4215" s="89"/>
      <c r="AE4215" s="89"/>
      <c r="AF4215" s="191"/>
      <c r="AG4215" s="194"/>
      <c r="AH4215" s="193"/>
      <c r="AI4215" s="97"/>
      <c r="AJ4215" s="97" t="s">
        <v>1127</v>
      </c>
      <c r="AK4215" s="97"/>
      <c r="AL4215" s="45" t="s">
        <v>67</v>
      </c>
      <c r="AM4215" s="160" t="str">
        <f>MONTH(B4215)&amp;"/"&amp;YEAR(B4215)</f>
        <v>3/2026</v>
      </c>
      <c r="AN4215" s="45">
        <f>WEEKNUM(B4215)-WEEKNUM(EOMONTH(B4215,-1)+1)+1</f>
        <v>4</v>
      </c>
      <c r="AO4215" s="45" t="str">
        <f>MONTH(R4215)&amp;"/"&amp;YEAR(R4215)</f>
        <v>1/1900</v>
      </c>
      <c r="AP4215" s="45" t="e">
        <f>WEEKNUM(R4215)-WEEKNUM(EOMONTH(R4215,-1)+1)+1</f>
        <v>#NUM!</v>
      </c>
      <c r="AQ4215" s="45">
        <f>IF(AU4215="S",IF(Q4215="1. Aceitou o programa",R4215-B4215,0),0)</f>
        <v>0</v>
      </c>
      <c r="AR4215" s="45">
        <f>IF(AU4215="S",IF(AND(S4215&lt;&gt;"",R4215&lt;&gt;""),S4215-R4215,0),0)</f>
        <v>0</v>
      </c>
      <c r="AS4215" s="45">
        <f>IF(AU4215="S",IF(Q4215="1. Aceitou o programa",IF(OR(X4215="Não se Aplica",X4215=""),IF(OR(W4215="Não se Aplica",W4215=""),0,W4215-V4215),AVERAGE(X4215-W4215,W4215-V4215)),0),0)</f>
        <v>0</v>
      </c>
      <c r="AT4215" s="45">
        <f>IF(AU4215="S",IF(AND(Q4215="1. Aceitou o programa",AB4215="Realizada"),IFERROR(IF(AA4215="",0,AA4215-R4215),0),0),0)</f>
        <v>0</v>
      </c>
      <c r="AU4215" s="45" t="str">
        <f>_xlfn.XLOOKUP(U4215,'Lista Suspensa'!$AA$20:$AA$23,'Lista Suspensa'!$AB$20:$AB$23,"N/A")</f>
        <v>S</v>
      </c>
    </row>
    <row r="4216" spans="1:47" ht="12" customHeight="1" x14ac:dyDescent="0.3">
      <c r="A4216" s="87" t="s">
        <v>47</v>
      </c>
      <c r="B4216" s="88">
        <v>46104</v>
      </c>
      <c r="C4216" s="89" t="s">
        <v>48</v>
      </c>
      <c r="D4216" s="89" t="s">
        <v>49</v>
      </c>
      <c r="E4216" s="189">
        <v>89439292</v>
      </c>
      <c r="F4216" s="197" t="s">
        <v>10236</v>
      </c>
      <c r="G4216" s="90">
        <v>22663664839</v>
      </c>
      <c r="H4216" s="91">
        <v>30519</v>
      </c>
      <c r="I4216" s="89"/>
      <c r="J4216" s="89" t="s">
        <v>51</v>
      </c>
      <c r="K4216" s="89" t="s">
        <v>52</v>
      </c>
      <c r="L4216" s="89" t="s">
        <v>85</v>
      </c>
      <c r="M4216" s="89" t="s">
        <v>517</v>
      </c>
      <c r="N4216" s="89" t="s">
        <v>55</v>
      </c>
      <c r="O4216" s="92" t="s">
        <v>10237</v>
      </c>
      <c r="P4216" s="93" t="s">
        <v>57</v>
      </c>
      <c r="Q4216" s="110" t="s">
        <v>58</v>
      </c>
      <c r="R4216" s="94">
        <v>46169</v>
      </c>
      <c r="S4216" s="95"/>
      <c r="T4216" s="95" t="s">
        <v>59</v>
      </c>
      <c r="U4216" s="95" t="s">
        <v>60</v>
      </c>
      <c r="V4216" s="91">
        <v>46114</v>
      </c>
      <c r="W4216" s="91">
        <v>46160</v>
      </c>
      <c r="X4216" s="91">
        <v>46167</v>
      </c>
      <c r="Y4216" s="96" t="s">
        <v>2851</v>
      </c>
      <c r="Z4216" s="89" t="s">
        <v>2798</v>
      </c>
      <c r="AA4216" s="95"/>
      <c r="AB4216" s="89" t="s">
        <v>2799</v>
      </c>
      <c r="AC4216" s="109"/>
      <c r="AD4216" s="89" t="s">
        <v>2800</v>
      </c>
      <c r="AE4216" s="89">
        <v>19</v>
      </c>
      <c r="AF4216" s="191"/>
      <c r="AG4216" s="194" t="s">
        <v>143</v>
      </c>
      <c r="AH4216" s="193" t="s">
        <v>2802</v>
      </c>
      <c r="AI4216" s="97"/>
      <c r="AJ4216" s="97" t="s">
        <v>65</v>
      </c>
      <c r="AK4216" s="97" t="s">
        <v>66</v>
      </c>
      <c r="AL4216" s="45" t="s">
        <v>67</v>
      </c>
      <c r="AM4216" s="160" t="str">
        <f>MONTH(B4216)&amp;"/"&amp;YEAR(B4216)</f>
        <v>3/2026</v>
      </c>
      <c r="AN4216" s="45">
        <f>WEEKNUM(B4216)-WEEKNUM(EOMONTH(B4216,-1)+1)+1</f>
        <v>4</v>
      </c>
      <c r="AO4216" s="45" t="str">
        <f>MONTH(R4216)&amp;"/"&amp;YEAR(R4216)</f>
        <v>5/2026</v>
      </c>
      <c r="AP4216" s="45">
        <f>WEEKNUM(R4216)-WEEKNUM(EOMONTH(R4216,-1)+1)+1</f>
        <v>5</v>
      </c>
      <c r="AQ4216" s="45">
        <f>IF(AU4216="S",IF(Q4216="1. Aceitou o programa",R4216-B4216,0),0)</f>
        <v>65</v>
      </c>
      <c r="AR4216" s="45">
        <f>IF(AU4216="S",IF(AND(S4216&lt;&gt;"",R4216&lt;&gt;""),S4216-R4216,0),0)</f>
        <v>0</v>
      </c>
      <c r="AS4216" s="45">
        <f>IF(AU4216="S",IF(Q4216="1. Aceitou o programa",IF(OR(X4216="Não se Aplica",X4216=""),IF(OR(W4216="Não se Aplica",W4216=""),0,W4216-V4216),AVERAGE(X4216-W4216,W4216-V4216)),0),0)</f>
        <v>26.5</v>
      </c>
      <c r="AT4216" s="45">
        <f>IF(AU4216="S",IF(AND(Q4216="1. Aceitou o programa",AB4216="Realizada"),IFERROR(IF(AA4216="",0,AA4216-R4216),0),0),0)</f>
        <v>0</v>
      </c>
      <c r="AU4216" s="45" t="str">
        <f>_xlfn.XLOOKUP(U4216,'Lista Suspensa'!$AA$20:$AA$23,'Lista Suspensa'!$AB$20:$AB$23,"N/A")</f>
        <v>S</v>
      </c>
    </row>
    <row r="4217" spans="1:47" ht="12" customHeight="1" x14ac:dyDescent="0.3">
      <c r="A4217" s="87" t="s">
        <v>47</v>
      </c>
      <c r="B4217" s="88">
        <v>46104</v>
      </c>
      <c r="C4217" s="89" t="s">
        <v>48</v>
      </c>
      <c r="D4217" s="89" t="s">
        <v>49</v>
      </c>
      <c r="E4217" s="189">
        <v>93840042</v>
      </c>
      <c r="F4217" s="197" t="s">
        <v>10238</v>
      </c>
      <c r="G4217" s="90">
        <v>392195771</v>
      </c>
      <c r="H4217" s="91">
        <v>22581</v>
      </c>
      <c r="I4217" s="89"/>
      <c r="J4217" s="89" t="s">
        <v>51</v>
      </c>
      <c r="K4217" s="89" t="s">
        <v>76</v>
      </c>
      <c r="L4217" s="89" t="s">
        <v>95</v>
      </c>
      <c r="M4217" s="89" t="s">
        <v>222</v>
      </c>
      <c r="N4217" s="89" t="s">
        <v>344</v>
      </c>
      <c r="O4217" s="92" t="s">
        <v>10239</v>
      </c>
      <c r="P4217" s="93" t="s">
        <v>57</v>
      </c>
      <c r="Q4217" s="110" t="s">
        <v>5322</v>
      </c>
      <c r="R4217" s="94"/>
      <c r="S4217" s="95">
        <v>46170</v>
      </c>
      <c r="T4217" s="95" t="s">
        <v>5203</v>
      </c>
      <c r="U4217" s="95" t="s">
        <v>1125</v>
      </c>
      <c r="V4217" s="91">
        <v>46157</v>
      </c>
      <c r="W4217" s="91">
        <v>46164</v>
      </c>
      <c r="X4217" s="91">
        <v>46169</v>
      </c>
      <c r="Y4217" s="96" t="s">
        <v>2851</v>
      </c>
      <c r="Z4217" s="89"/>
      <c r="AA4217" s="95"/>
      <c r="AB4217" s="89"/>
      <c r="AC4217" s="109"/>
      <c r="AD4217" s="89"/>
      <c r="AE4217" s="89"/>
      <c r="AF4217" s="191"/>
      <c r="AG4217" s="194"/>
      <c r="AH4217" s="193"/>
      <c r="AI4217" s="97"/>
      <c r="AJ4217" s="97" t="s">
        <v>1127</v>
      </c>
      <c r="AK4217" s="97"/>
      <c r="AL4217" s="45" t="s">
        <v>67</v>
      </c>
      <c r="AM4217" s="160" t="str">
        <f>MONTH(B4217)&amp;"/"&amp;YEAR(B4217)</f>
        <v>3/2026</v>
      </c>
      <c r="AN4217" s="45">
        <f>WEEKNUM(B4217)-WEEKNUM(EOMONTH(B4217,-1)+1)+1</f>
        <v>4</v>
      </c>
      <c r="AO4217" s="45" t="str">
        <f>MONTH(R4217)&amp;"/"&amp;YEAR(R4217)</f>
        <v>1/1900</v>
      </c>
      <c r="AP4217" s="45" t="e">
        <f>WEEKNUM(R4217)-WEEKNUM(EOMONTH(R4217,-1)+1)+1</f>
        <v>#NUM!</v>
      </c>
      <c r="AQ4217" s="45">
        <f>IF(AU4217="S",IF(Q4217="1. Aceitou o programa",R4217-B4217,0),0)</f>
        <v>0</v>
      </c>
      <c r="AR4217" s="45">
        <f>IF(AU4217="S",IF(AND(S4217&lt;&gt;"",R4217&lt;&gt;""),S4217-R4217,0),0)</f>
        <v>0</v>
      </c>
      <c r="AS4217" s="45">
        <f>IF(AU4217="S",IF(Q4217="1. Aceitou o programa",IF(OR(X4217="Não se Aplica",X4217=""),IF(OR(W4217="Não se Aplica",W4217=""),0,W4217-V4217),AVERAGE(X4217-W4217,W4217-V4217)),0),0)</f>
        <v>0</v>
      </c>
      <c r="AT4217" s="45">
        <f>IF(AU4217="S",IF(AND(Q4217="1. Aceitou o programa",AB4217="Realizada"),IFERROR(IF(AA4217="",0,AA4217-R4217),0),0),0)</f>
        <v>0</v>
      </c>
      <c r="AU4217" s="45" t="str">
        <f>_xlfn.XLOOKUP(U4217,'Lista Suspensa'!$AA$20:$AA$23,'Lista Suspensa'!$AB$20:$AB$23,"N/A")</f>
        <v>S</v>
      </c>
    </row>
    <row r="4218" spans="1:47" ht="12" customHeight="1" x14ac:dyDescent="0.3">
      <c r="A4218" s="87" t="s">
        <v>47</v>
      </c>
      <c r="B4218" s="88">
        <v>46104</v>
      </c>
      <c r="C4218" s="89" t="s">
        <v>48</v>
      </c>
      <c r="D4218" s="89" t="s">
        <v>49</v>
      </c>
      <c r="E4218" s="189">
        <v>93793066</v>
      </c>
      <c r="F4218" s="197" t="s">
        <v>10240</v>
      </c>
      <c r="G4218" s="90">
        <v>32075457859</v>
      </c>
      <c r="H4218" s="91">
        <v>30575</v>
      </c>
      <c r="I4218" s="89"/>
      <c r="J4218" s="89" t="s">
        <v>51</v>
      </c>
      <c r="K4218" s="89" t="s">
        <v>52</v>
      </c>
      <c r="L4218" s="89" t="s">
        <v>2495</v>
      </c>
      <c r="M4218" s="89" t="s">
        <v>10241</v>
      </c>
      <c r="N4218" s="89" t="s">
        <v>137</v>
      </c>
      <c r="O4218" s="92" t="s">
        <v>10242</v>
      </c>
      <c r="P4218" s="93" t="s">
        <v>57</v>
      </c>
      <c r="Q4218" s="110" t="s">
        <v>5322</v>
      </c>
      <c r="R4218" s="94"/>
      <c r="S4218" s="95">
        <v>46170</v>
      </c>
      <c r="T4218" s="95" t="s">
        <v>5203</v>
      </c>
      <c r="U4218" s="95" t="s">
        <v>1125</v>
      </c>
      <c r="V4218" s="91">
        <v>46157</v>
      </c>
      <c r="W4218" s="91">
        <v>46164</v>
      </c>
      <c r="X4218" s="91">
        <v>46169</v>
      </c>
      <c r="Y4218" s="96" t="s">
        <v>2851</v>
      </c>
      <c r="Z4218" s="89"/>
      <c r="AA4218" s="95"/>
      <c r="AB4218" s="89"/>
      <c r="AC4218" s="109"/>
      <c r="AD4218" s="89"/>
      <c r="AE4218" s="89"/>
      <c r="AF4218" s="191"/>
      <c r="AG4218" s="194"/>
      <c r="AH4218" s="193"/>
      <c r="AI4218" s="97"/>
      <c r="AJ4218" s="97" t="s">
        <v>1127</v>
      </c>
      <c r="AK4218" s="97"/>
      <c r="AL4218" s="45" t="s">
        <v>67</v>
      </c>
      <c r="AM4218" s="160" t="str">
        <f>MONTH(B4218)&amp;"/"&amp;YEAR(B4218)</f>
        <v>3/2026</v>
      </c>
      <c r="AN4218" s="45">
        <f>WEEKNUM(B4218)-WEEKNUM(EOMONTH(B4218,-1)+1)+1</f>
        <v>4</v>
      </c>
      <c r="AO4218" s="45" t="str">
        <f>MONTH(R4218)&amp;"/"&amp;YEAR(R4218)</f>
        <v>1/1900</v>
      </c>
      <c r="AP4218" s="45" t="e">
        <f>WEEKNUM(R4218)-WEEKNUM(EOMONTH(R4218,-1)+1)+1</f>
        <v>#NUM!</v>
      </c>
      <c r="AQ4218" s="45">
        <f>IF(AU4218="S",IF(Q4218="1. Aceitou o programa",R4218-B4218,0),0)</f>
        <v>0</v>
      </c>
      <c r="AR4218" s="45">
        <f>IF(AU4218="S",IF(AND(S4218&lt;&gt;"",R4218&lt;&gt;""),S4218-R4218,0),0)</f>
        <v>0</v>
      </c>
      <c r="AS4218" s="45">
        <f>IF(AU4218="S",IF(Q4218="1. Aceitou o programa",IF(OR(X4218="Não se Aplica",X4218=""),IF(OR(W4218="Não se Aplica",W4218=""),0,W4218-V4218),AVERAGE(X4218-W4218,W4218-V4218)),0),0)</f>
        <v>0</v>
      </c>
      <c r="AT4218" s="45">
        <f>IF(AU4218="S",IF(AND(Q4218="1. Aceitou o programa",AB4218="Realizada"),IFERROR(IF(AA4218="",0,AA4218-R4218),0),0),0)</f>
        <v>0</v>
      </c>
      <c r="AU4218" s="45" t="str">
        <f>_xlfn.XLOOKUP(U4218,'Lista Suspensa'!$AA$20:$AA$23,'Lista Suspensa'!$AB$20:$AB$23,"N/A")</f>
        <v>S</v>
      </c>
    </row>
    <row r="4219" spans="1:47" ht="12" customHeight="1" x14ac:dyDescent="0.3">
      <c r="A4219" s="87" t="s">
        <v>47</v>
      </c>
      <c r="B4219" s="88">
        <v>46104</v>
      </c>
      <c r="C4219" s="89" t="s">
        <v>48</v>
      </c>
      <c r="D4219" s="89" t="s">
        <v>49</v>
      </c>
      <c r="E4219" s="189">
        <v>93784299</v>
      </c>
      <c r="F4219" s="197" t="s">
        <v>10243</v>
      </c>
      <c r="G4219" s="90">
        <v>3004172763</v>
      </c>
      <c r="H4219" s="91">
        <v>27111</v>
      </c>
      <c r="I4219" s="89"/>
      <c r="J4219" s="89" t="s">
        <v>51</v>
      </c>
      <c r="K4219" s="89" t="s">
        <v>76</v>
      </c>
      <c r="L4219" s="89" t="s">
        <v>233</v>
      </c>
      <c r="M4219" s="89" t="s">
        <v>334</v>
      </c>
      <c r="N4219" s="89" t="s">
        <v>344</v>
      </c>
      <c r="O4219" s="92" t="s">
        <v>10244</v>
      </c>
      <c r="P4219" s="93" t="s">
        <v>57</v>
      </c>
      <c r="Q4219" s="110" t="s">
        <v>5322</v>
      </c>
      <c r="R4219" s="94"/>
      <c r="S4219" s="95">
        <v>46170</v>
      </c>
      <c r="T4219" s="95" t="s">
        <v>5203</v>
      </c>
      <c r="U4219" s="95" t="s">
        <v>1125</v>
      </c>
      <c r="V4219" s="91">
        <v>46157</v>
      </c>
      <c r="W4219" s="91">
        <v>46164</v>
      </c>
      <c r="X4219" s="91">
        <v>46169</v>
      </c>
      <c r="Y4219" s="96" t="s">
        <v>2851</v>
      </c>
      <c r="Z4219" s="89"/>
      <c r="AA4219" s="95"/>
      <c r="AB4219" s="89"/>
      <c r="AC4219" s="109"/>
      <c r="AD4219" s="89"/>
      <c r="AE4219" s="89"/>
      <c r="AF4219" s="191"/>
      <c r="AG4219" s="194"/>
      <c r="AH4219" s="193"/>
      <c r="AI4219" s="97"/>
      <c r="AJ4219" s="97" t="s">
        <v>1127</v>
      </c>
      <c r="AK4219" s="97"/>
      <c r="AL4219" s="45" t="s">
        <v>67</v>
      </c>
      <c r="AM4219" s="160" t="str">
        <f>MONTH(B4219)&amp;"/"&amp;YEAR(B4219)</f>
        <v>3/2026</v>
      </c>
      <c r="AN4219" s="45">
        <f>WEEKNUM(B4219)-WEEKNUM(EOMONTH(B4219,-1)+1)+1</f>
        <v>4</v>
      </c>
      <c r="AO4219" s="45" t="str">
        <f>MONTH(R4219)&amp;"/"&amp;YEAR(R4219)</f>
        <v>1/1900</v>
      </c>
      <c r="AP4219" s="45" t="e">
        <f>WEEKNUM(R4219)-WEEKNUM(EOMONTH(R4219,-1)+1)+1</f>
        <v>#NUM!</v>
      </c>
      <c r="AQ4219" s="45">
        <f>IF(AU4219="S",IF(Q4219="1. Aceitou o programa",R4219-B4219,0),0)</f>
        <v>0</v>
      </c>
      <c r="AR4219" s="45">
        <f>IF(AU4219="S",IF(AND(S4219&lt;&gt;"",R4219&lt;&gt;""),S4219-R4219,0),0)</f>
        <v>0</v>
      </c>
      <c r="AS4219" s="45">
        <f>IF(AU4219="S",IF(Q4219="1. Aceitou o programa",IF(OR(X4219="Não se Aplica",X4219=""),IF(OR(W4219="Não se Aplica",W4219=""),0,W4219-V4219),AVERAGE(X4219-W4219,W4219-V4219)),0),0)</f>
        <v>0</v>
      </c>
      <c r="AT4219" s="45">
        <f>IF(AU4219="S",IF(AND(Q4219="1. Aceitou o programa",AB4219="Realizada"),IFERROR(IF(AA4219="",0,AA4219-R4219),0),0),0)</f>
        <v>0</v>
      </c>
      <c r="AU4219" s="45" t="str">
        <f>_xlfn.XLOOKUP(U4219,'Lista Suspensa'!$AA$20:$AA$23,'Lista Suspensa'!$AB$20:$AB$23,"N/A")</f>
        <v>S</v>
      </c>
    </row>
    <row r="4220" spans="1:47" ht="12" customHeight="1" x14ac:dyDescent="0.3">
      <c r="A4220" s="87" t="s">
        <v>47</v>
      </c>
      <c r="B4220" s="88">
        <v>46104</v>
      </c>
      <c r="C4220" s="89" t="s">
        <v>48</v>
      </c>
      <c r="D4220" s="89" t="s">
        <v>49</v>
      </c>
      <c r="E4220" s="189">
        <v>93840091</v>
      </c>
      <c r="F4220" s="197" t="s">
        <v>10245</v>
      </c>
      <c r="G4220" s="90">
        <v>28495201879</v>
      </c>
      <c r="H4220" s="91">
        <v>28227</v>
      </c>
      <c r="I4220" s="89"/>
      <c r="J4220" s="89" t="s">
        <v>84</v>
      </c>
      <c r="K4220" s="89" t="s">
        <v>52</v>
      </c>
      <c r="L4220" s="89" t="s">
        <v>1457</v>
      </c>
      <c r="M4220" s="89" t="s">
        <v>10246</v>
      </c>
      <c r="N4220" s="89" t="s">
        <v>137</v>
      </c>
      <c r="O4220" s="92" t="s">
        <v>10247</v>
      </c>
      <c r="P4220" s="93" t="s">
        <v>57</v>
      </c>
      <c r="Q4220" s="110" t="s">
        <v>5322</v>
      </c>
      <c r="R4220" s="94"/>
      <c r="S4220" s="95">
        <v>46170</v>
      </c>
      <c r="T4220" s="95" t="s">
        <v>5203</v>
      </c>
      <c r="U4220" s="95" t="s">
        <v>1125</v>
      </c>
      <c r="V4220" s="91">
        <v>46157</v>
      </c>
      <c r="W4220" s="91">
        <v>46164</v>
      </c>
      <c r="X4220" s="91">
        <v>46169</v>
      </c>
      <c r="Y4220" s="96" t="s">
        <v>2851</v>
      </c>
      <c r="Z4220" s="89"/>
      <c r="AA4220" s="95"/>
      <c r="AB4220" s="89"/>
      <c r="AC4220" s="109"/>
      <c r="AD4220" s="89"/>
      <c r="AE4220" s="89"/>
      <c r="AF4220" s="191"/>
      <c r="AG4220" s="194"/>
      <c r="AH4220" s="193"/>
      <c r="AI4220" s="97"/>
      <c r="AJ4220" s="97" t="s">
        <v>1127</v>
      </c>
      <c r="AK4220" s="97"/>
      <c r="AL4220" s="45" t="s">
        <v>67</v>
      </c>
      <c r="AM4220" s="160" t="str">
        <f>MONTH(B4220)&amp;"/"&amp;YEAR(B4220)</f>
        <v>3/2026</v>
      </c>
      <c r="AN4220" s="45">
        <f>WEEKNUM(B4220)-WEEKNUM(EOMONTH(B4220,-1)+1)+1</f>
        <v>4</v>
      </c>
      <c r="AO4220" s="45" t="str">
        <f>MONTH(R4220)&amp;"/"&amp;YEAR(R4220)</f>
        <v>1/1900</v>
      </c>
      <c r="AP4220" s="45" t="e">
        <f>WEEKNUM(R4220)-WEEKNUM(EOMONTH(R4220,-1)+1)+1</f>
        <v>#NUM!</v>
      </c>
      <c r="AQ4220" s="45">
        <f>IF(AU4220="S",IF(Q4220="1. Aceitou o programa",R4220-B4220,0),0)</f>
        <v>0</v>
      </c>
      <c r="AR4220" s="45">
        <f>IF(AU4220="S",IF(AND(S4220&lt;&gt;"",R4220&lt;&gt;""),S4220-R4220,0),0)</f>
        <v>0</v>
      </c>
      <c r="AS4220" s="45">
        <f>IF(AU4220="S",IF(Q4220="1. Aceitou o programa",IF(OR(X4220="Não se Aplica",X4220=""),IF(OR(W4220="Não se Aplica",W4220=""),0,W4220-V4220),AVERAGE(X4220-W4220,W4220-V4220)),0),0)</f>
        <v>0</v>
      </c>
      <c r="AT4220" s="45">
        <f>IF(AU4220="S",IF(AND(Q4220="1. Aceitou o programa",AB4220="Realizada"),IFERROR(IF(AA4220="",0,AA4220-R4220),0),0),0)</f>
        <v>0</v>
      </c>
      <c r="AU4220" s="45" t="str">
        <f>_xlfn.XLOOKUP(U4220,'Lista Suspensa'!$AA$20:$AA$23,'Lista Suspensa'!$AB$20:$AB$23,"N/A")</f>
        <v>S</v>
      </c>
    </row>
    <row r="4221" spans="1:47" ht="12" customHeight="1" x14ac:dyDescent="0.3">
      <c r="A4221" s="87" t="s">
        <v>47</v>
      </c>
      <c r="B4221" s="88">
        <v>46104</v>
      </c>
      <c r="C4221" s="89" t="s">
        <v>48</v>
      </c>
      <c r="D4221" s="89" t="s">
        <v>49</v>
      </c>
      <c r="E4221" s="189">
        <v>93786545</v>
      </c>
      <c r="F4221" s="197" t="s">
        <v>10248</v>
      </c>
      <c r="G4221" s="90">
        <v>10658782819</v>
      </c>
      <c r="H4221" s="91">
        <v>24958</v>
      </c>
      <c r="I4221" s="89"/>
      <c r="J4221" s="89" t="s">
        <v>84</v>
      </c>
      <c r="K4221" s="89" t="s">
        <v>52</v>
      </c>
      <c r="L4221" s="89" t="s">
        <v>85</v>
      </c>
      <c r="M4221" s="89" t="s">
        <v>10249</v>
      </c>
      <c r="N4221" s="89" t="s">
        <v>137</v>
      </c>
      <c r="O4221" s="92" t="s">
        <v>10250</v>
      </c>
      <c r="P4221" s="93" t="s">
        <v>57</v>
      </c>
      <c r="Q4221" s="110" t="s">
        <v>5322</v>
      </c>
      <c r="R4221" s="94"/>
      <c r="S4221" s="95">
        <v>46170</v>
      </c>
      <c r="T4221" s="95" t="s">
        <v>5203</v>
      </c>
      <c r="U4221" s="95" t="s">
        <v>1125</v>
      </c>
      <c r="V4221" s="91">
        <v>46157</v>
      </c>
      <c r="W4221" s="91">
        <v>46164</v>
      </c>
      <c r="X4221" s="91">
        <v>46169</v>
      </c>
      <c r="Y4221" s="96" t="s">
        <v>2851</v>
      </c>
      <c r="Z4221" s="89"/>
      <c r="AA4221" s="95"/>
      <c r="AB4221" s="89"/>
      <c r="AC4221" s="109"/>
      <c r="AD4221" s="89"/>
      <c r="AE4221" s="89"/>
      <c r="AF4221" s="191"/>
      <c r="AG4221" s="194"/>
      <c r="AH4221" s="193"/>
      <c r="AI4221" s="97"/>
      <c r="AJ4221" s="97" t="s">
        <v>1127</v>
      </c>
      <c r="AK4221" s="97"/>
      <c r="AL4221" s="45" t="s">
        <v>67</v>
      </c>
      <c r="AM4221" s="160" t="str">
        <f>MONTH(B4221)&amp;"/"&amp;YEAR(B4221)</f>
        <v>3/2026</v>
      </c>
      <c r="AN4221" s="45">
        <f>WEEKNUM(B4221)-WEEKNUM(EOMONTH(B4221,-1)+1)+1</f>
        <v>4</v>
      </c>
      <c r="AO4221" s="45" t="str">
        <f>MONTH(R4221)&amp;"/"&amp;YEAR(R4221)</f>
        <v>1/1900</v>
      </c>
      <c r="AP4221" s="45" t="e">
        <f>WEEKNUM(R4221)-WEEKNUM(EOMONTH(R4221,-1)+1)+1</f>
        <v>#NUM!</v>
      </c>
      <c r="AQ4221" s="45">
        <f>IF(AU4221="S",IF(Q4221="1. Aceitou o programa",R4221-B4221,0),0)</f>
        <v>0</v>
      </c>
      <c r="AR4221" s="45">
        <f>IF(AU4221="S",IF(AND(S4221&lt;&gt;"",R4221&lt;&gt;""),S4221-R4221,0),0)</f>
        <v>0</v>
      </c>
      <c r="AS4221" s="45">
        <f>IF(AU4221="S",IF(Q4221="1. Aceitou o programa",IF(OR(X4221="Não se Aplica",X4221=""),IF(OR(W4221="Não se Aplica",W4221=""),0,W4221-V4221),AVERAGE(X4221-W4221,W4221-V4221)),0),0)</f>
        <v>0</v>
      </c>
      <c r="AT4221" s="45">
        <f>IF(AU4221="S",IF(AND(Q4221="1. Aceitou o programa",AB4221="Realizada"),IFERROR(IF(AA4221="",0,AA4221-R4221),0),0),0)</f>
        <v>0</v>
      </c>
      <c r="AU4221" s="45" t="str">
        <f>_xlfn.XLOOKUP(U4221,'Lista Suspensa'!$AA$20:$AA$23,'Lista Suspensa'!$AB$20:$AB$23,"N/A")</f>
        <v>S</v>
      </c>
    </row>
    <row r="4222" spans="1:47" ht="12" customHeight="1" x14ac:dyDescent="0.3">
      <c r="A4222" s="87" t="s">
        <v>47</v>
      </c>
      <c r="B4222" s="88">
        <v>46104</v>
      </c>
      <c r="C4222" s="89" t="s">
        <v>48</v>
      </c>
      <c r="D4222" s="89" t="s">
        <v>49</v>
      </c>
      <c r="E4222" s="189">
        <v>93855472</v>
      </c>
      <c r="F4222" s="197" t="s">
        <v>10251</v>
      </c>
      <c r="G4222" s="90">
        <v>15928611722</v>
      </c>
      <c r="H4222" s="91">
        <v>34459</v>
      </c>
      <c r="I4222" s="89"/>
      <c r="J4222" s="89" t="s">
        <v>51</v>
      </c>
      <c r="K4222" s="89" t="s">
        <v>76</v>
      </c>
      <c r="L4222" s="89" t="s">
        <v>303</v>
      </c>
      <c r="M4222" s="89" t="s">
        <v>2925</v>
      </c>
      <c r="N4222" s="89" t="s">
        <v>344</v>
      </c>
      <c r="O4222" s="92" t="s">
        <v>10252</v>
      </c>
      <c r="P4222" s="93" t="s">
        <v>57</v>
      </c>
      <c r="Q4222" s="110" t="s">
        <v>5322</v>
      </c>
      <c r="R4222" s="94"/>
      <c r="S4222" s="95">
        <v>46170</v>
      </c>
      <c r="T4222" s="95" t="s">
        <v>5203</v>
      </c>
      <c r="U4222" s="95" t="s">
        <v>1125</v>
      </c>
      <c r="V4222" s="91">
        <v>46157</v>
      </c>
      <c r="W4222" s="91">
        <v>46164</v>
      </c>
      <c r="X4222" s="91">
        <v>46169</v>
      </c>
      <c r="Y4222" s="96" t="s">
        <v>2851</v>
      </c>
      <c r="Z4222" s="89"/>
      <c r="AA4222" s="95"/>
      <c r="AB4222" s="89"/>
      <c r="AC4222" s="109"/>
      <c r="AD4222" s="89"/>
      <c r="AE4222" s="89"/>
      <c r="AF4222" s="191"/>
      <c r="AG4222" s="194"/>
      <c r="AH4222" s="193"/>
      <c r="AI4222" s="97"/>
      <c r="AJ4222" s="97" t="s">
        <v>1127</v>
      </c>
      <c r="AK4222" s="97"/>
      <c r="AL4222" s="45" t="s">
        <v>67</v>
      </c>
      <c r="AM4222" s="160" t="str">
        <f>MONTH(B4222)&amp;"/"&amp;YEAR(B4222)</f>
        <v>3/2026</v>
      </c>
      <c r="AN4222" s="45">
        <f>WEEKNUM(B4222)-WEEKNUM(EOMONTH(B4222,-1)+1)+1</f>
        <v>4</v>
      </c>
      <c r="AO4222" s="45" t="str">
        <f>MONTH(R4222)&amp;"/"&amp;YEAR(R4222)</f>
        <v>1/1900</v>
      </c>
      <c r="AP4222" s="45" t="e">
        <f>WEEKNUM(R4222)-WEEKNUM(EOMONTH(R4222,-1)+1)+1</f>
        <v>#NUM!</v>
      </c>
      <c r="AQ4222" s="45">
        <f>IF(AU4222="S",IF(Q4222="1. Aceitou o programa",R4222-B4222,0),0)</f>
        <v>0</v>
      </c>
      <c r="AR4222" s="45">
        <f>IF(AU4222="S",IF(AND(S4222&lt;&gt;"",R4222&lt;&gt;""),S4222-R4222,0),0)</f>
        <v>0</v>
      </c>
      <c r="AS4222" s="45">
        <f>IF(AU4222="S",IF(Q4222="1. Aceitou o programa",IF(OR(X4222="Não se Aplica",X4222=""),IF(OR(W4222="Não se Aplica",W4222=""),0,W4222-V4222),AVERAGE(X4222-W4222,W4222-V4222)),0),0)</f>
        <v>0</v>
      </c>
      <c r="AT4222" s="45">
        <f>IF(AU4222="S",IF(AND(Q4222="1. Aceitou o programa",AB4222="Realizada"),IFERROR(IF(AA4222="",0,AA4222-R4222),0),0),0)</f>
        <v>0</v>
      </c>
      <c r="AU4222" s="45" t="str">
        <f>_xlfn.XLOOKUP(U4222,'Lista Suspensa'!$AA$20:$AA$23,'Lista Suspensa'!$AB$20:$AB$23,"N/A")</f>
        <v>S</v>
      </c>
    </row>
    <row r="4223" spans="1:47" ht="12" customHeight="1" x14ac:dyDescent="0.3">
      <c r="A4223" s="87" t="s">
        <v>47</v>
      </c>
      <c r="B4223" s="88">
        <v>46104</v>
      </c>
      <c r="C4223" s="89" t="s">
        <v>48</v>
      </c>
      <c r="D4223" s="89" t="s">
        <v>49</v>
      </c>
      <c r="E4223" s="189">
        <v>93851621</v>
      </c>
      <c r="F4223" s="197" t="s">
        <v>10253</v>
      </c>
      <c r="G4223" s="90">
        <v>12925265723</v>
      </c>
      <c r="H4223" s="91">
        <v>32543</v>
      </c>
      <c r="I4223" s="89"/>
      <c r="J4223" s="89" t="s">
        <v>84</v>
      </c>
      <c r="K4223" s="89" t="s">
        <v>76</v>
      </c>
      <c r="L4223" s="89" t="s">
        <v>95</v>
      </c>
      <c r="M4223" s="89" t="s">
        <v>5119</v>
      </c>
      <c r="N4223" s="89" t="s">
        <v>344</v>
      </c>
      <c r="O4223" s="92" t="s">
        <v>10254</v>
      </c>
      <c r="P4223" s="93" t="s">
        <v>57</v>
      </c>
      <c r="Q4223" s="110" t="s">
        <v>5322</v>
      </c>
      <c r="R4223" s="94"/>
      <c r="S4223" s="95">
        <v>46170</v>
      </c>
      <c r="T4223" s="95" t="s">
        <v>5203</v>
      </c>
      <c r="U4223" s="95" t="s">
        <v>1125</v>
      </c>
      <c r="V4223" s="91">
        <v>46157</v>
      </c>
      <c r="W4223" s="91">
        <v>46164</v>
      </c>
      <c r="X4223" s="91">
        <v>46169</v>
      </c>
      <c r="Y4223" s="96" t="s">
        <v>2851</v>
      </c>
      <c r="Z4223" s="89"/>
      <c r="AA4223" s="95"/>
      <c r="AB4223" s="89"/>
      <c r="AC4223" s="109"/>
      <c r="AD4223" s="89"/>
      <c r="AE4223" s="89"/>
      <c r="AF4223" s="191"/>
      <c r="AG4223" s="194"/>
      <c r="AH4223" s="193"/>
      <c r="AI4223" s="97"/>
      <c r="AJ4223" s="97" t="s">
        <v>1127</v>
      </c>
      <c r="AK4223" s="97"/>
      <c r="AL4223" s="45" t="s">
        <v>67</v>
      </c>
      <c r="AM4223" s="160" t="str">
        <f>MONTH(B4223)&amp;"/"&amp;YEAR(B4223)</f>
        <v>3/2026</v>
      </c>
      <c r="AN4223" s="45">
        <f>WEEKNUM(B4223)-WEEKNUM(EOMONTH(B4223,-1)+1)+1</f>
        <v>4</v>
      </c>
      <c r="AO4223" s="45" t="str">
        <f>MONTH(R4223)&amp;"/"&amp;YEAR(R4223)</f>
        <v>1/1900</v>
      </c>
      <c r="AP4223" s="45" t="e">
        <f>WEEKNUM(R4223)-WEEKNUM(EOMONTH(R4223,-1)+1)+1</f>
        <v>#NUM!</v>
      </c>
      <c r="AQ4223" s="45">
        <f>IF(AU4223="S",IF(Q4223="1. Aceitou o programa",R4223-B4223,0),0)</f>
        <v>0</v>
      </c>
      <c r="AR4223" s="45">
        <f>IF(AU4223="S",IF(AND(S4223&lt;&gt;"",R4223&lt;&gt;""),S4223-R4223,0),0)</f>
        <v>0</v>
      </c>
      <c r="AS4223" s="45">
        <f>IF(AU4223="S",IF(Q4223="1. Aceitou o programa",IF(OR(X4223="Não se Aplica",X4223=""),IF(OR(W4223="Não se Aplica",W4223=""),0,W4223-V4223),AVERAGE(X4223-W4223,W4223-V4223)),0),0)</f>
        <v>0</v>
      </c>
      <c r="AT4223" s="45">
        <f>IF(AU4223="S",IF(AND(Q4223="1. Aceitou o programa",AB4223="Realizada"),IFERROR(IF(AA4223="",0,AA4223-R4223),0),0),0)</f>
        <v>0</v>
      </c>
      <c r="AU4223" s="45" t="str">
        <f>_xlfn.XLOOKUP(U4223,'Lista Suspensa'!$AA$20:$AA$23,'Lista Suspensa'!$AB$20:$AB$23,"N/A")</f>
        <v>S</v>
      </c>
    </row>
    <row r="4224" spans="1:47" ht="12" customHeight="1" x14ac:dyDescent="0.3">
      <c r="A4224" s="87" t="s">
        <v>47</v>
      </c>
      <c r="B4224" s="88">
        <v>46104</v>
      </c>
      <c r="C4224" s="89" t="s">
        <v>48</v>
      </c>
      <c r="D4224" s="89" t="s">
        <v>49</v>
      </c>
      <c r="E4224" s="189">
        <v>93789259</v>
      </c>
      <c r="F4224" s="197" t="s">
        <v>10255</v>
      </c>
      <c r="G4224" s="90">
        <v>34543363841</v>
      </c>
      <c r="H4224" s="91">
        <v>31234</v>
      </c>
      <c r="I4224" s="89"/>
      <c r="J4224" s="89" t="s">
        <v>51</v>
      </c>
      <c r="K4224" s="89" t="s">
        <v>52</v>
      </c>
      <c r="L4224" s="89" t="s">
        <v>85</v>
      </c>
      <c r="M4224" s="89" t="s">
        <v>455</v>
      </c>
      <c r="N4224" s="89" t="s">
        <v>137</v>
      </c>
      <c r="O4224" s="92" t="s">
        <v>10256</v>
      </c>
      <c r="P4224" s="93" t="s">
        <v>57</v>
      </c>
      <c r="Q4224" s="110" t="s">
        <v>58</v>
      </c>
      <c r="R4224" s="94">
        <v>46169</v>
      </c>
      <c r="S4224" s="95"/>
      <c r="T4224" s="95" t="s">
        <v>59</v>
      </c>
      <c r="U4224" s="95" t="s">
        <v>60</v>
      </c>
      <c r="V4224" s="91">
        <v>46157</v>
      </c>
      <c r="W4224" s="91">
        <v>46164</v>
      </c>
      <c r="X4224" s="91">
        <v>46169</v>
      </c>
      <c r="Y4224" s="96" t="s">
        <v>2851</v>
      </c>
      <c r="Z4224" s="89" t="s">
        <v>62</v>
      </c>
      <c r="AA4224" s="95"/>
      <c r="AB4224" s="95" t="s">
        <v>2804</v>
      </c>
      <c r="AC4224" s="95" t="s">
        <v>2804</v>
      </c>
      <c r="AD4224" s="95" t="s">
        <v>2804</v>
      </c>
      <c r="AE4224" s="95" t="s">
        <v>2804</v>
      </c>
      <c r="AF4224" s="95" t="s">
        <v>2804</v>
      </c>
      <c r="AG4224" s="95" t="s">
        <v>2804</v>
      </c>
      <c r="AH4224" s="95" t="s">
        <v>2804</v>
      </c>
      <c r="AI4224" s="97"/>
      <c r="AJ4224" s="97" t="s">
        <v>65</v>
      </c>
      <c r="AK4224" s="97" t="s">
        <v>66</v>
      </c>
      <c r="AL4224" s="45" t="s">
        <v>67</v>
      </c>
      <c r="AM4224" s="160" t="str">
        <f>MONTH(B4224)&amp;"/"&amp;YEAR(B4224)</f>
        <v>3/2026</v>
      </c>
      <c r="AN4224" s="45">
        <f>WEEKNUM(B4224)-WEEKNUM(EOMONTH(B4224,-1)+1)+1</f>
        <v>4</v>
      </c>
      <c r="AO4224" s="45" t="str">
        <f>MONTH(R4224)&amp;"/"&amp;YEAR(R4224)</f>
        <v>5/2026</v>
      </c>
      <c r="AP4224" s="45">
        <f>WEEKNUM(R4224)-WEEKNUM(EOMONTH(R4224,-1)+1)+1</f>
        <v>5</v>
      </c>
      <c r="AQ4224" s="45">
        <f>IF(AU4224="S",IF(Q4224="1. Aceitou o programa",R4224-B4224,0),0)</f>
        <v>65</v>
      </c>
      <c r="AR4224" s="45">
        <f>IF(AU4224="S",IF(AND(S4224&lt;&gt;"",R4224&lt;&gt;""),S4224-R4224,0),0)</f>
        <v>0</v>
      </c>
      <c r="AS4224" s="45">
        <f>IF(AU4224="S",IF(Q4224="1. Aceitou o programa",IF(OR(X4224="Não se Aplica",X4224=""),IF(OR(W4224="Não se Aplica",W4224=""),0,W4224-V4224),AVERAGE(X4224-W4224,W4224-V4224)),0),0)</f>
        <v>6</v>
      </c>
      <c r="AT4224" s="45">
        <f>IF(AU4224="S",IF(AND(Q4224="1. Aceitou o programa",AB4224="Realizada"),IFERROR(IF(AA4224="",0,AA4224-R4224),0),0),0)</f>
        <v>0</v>
      </c>
      <c r="AU4224" s="45" t="str">
        <f>_xlfn.XLOOKUP(U4224,'Lista Suspensa'!$AA$20:$AA$23,'Lista Suspensa'!$AB$20:$AB$23,"N/A")</f>
        <v>S</v>
      </c>
    </row>
    <row r="4225" spans="1:47" ht="12" customHeight="1" x14ac:dyDescent="0.3">
      <c r="A4225" s="87" t="s">
        <v>47</v>
      </c>
      <c r="B4225" s="88">
        <v>46104</v>
      </c>
      <c r="C4225" s="89" t="s">
        <v>48</v>
      </c>
      <c r="D4225" s="89" t="s">
        <v>49</v>
      </c>
      <c r="E4225" s="189">
        <v>93855301</v>
      </c>
      <c r="F4225" s="197" t="s">
        <v>10257</v>
      </c>
      <c r="G4225" s="90">
        <v>7644212710</v>
      </c>
      <c r="H4225" s="91">
        <v>27527</v>
      </c>
      <c r="I4225" s="89"/>
      <c r="J4225" s="89" t="s">
        <v>51</v>
      </c>
      <c r="K4225" s="89" t="s">
        <v>76</v>
      </c>
      <c r="L4225" s="89" t="s">
        <v>95</v>
      </c>
      <c r="M4225" s="89" t="s">
        <v>222</v>
      </c>
      <c r="N4225" s="89" t="s">
        <v>344</v>
      </c>
      <c r="O4225" s="92" t="s">
        <v>10258</v>
      </c>
      <c r="P4225" s="93" t="s">
        <v>57</v>
      </c>
      <c r="Q4225" s="110" t="s">
        <v>5322</v>
      </c>
      <c r="R4225" s="94"/>
      <c r="S4225" s="95">
        <v>46170</v>
      </c>
      <c r="T4225" s="95" t="s">
        <v>5203</v>
      </c>
      <c r="U4225" s="95" t="s">
        <v>1125</v>
      </c>
      <c r="V4225" s="91">
        <v>46157</v>
      </c>
      <c r="W4225" s="91">
        <v>46164</v>
      </c>
      <c r="X4225" s="91">
        <v>46169</v>
      </c>
      <c r="Y4225" s="96" t="s">
        <v>2851</v>
      </c>
      <c r="Z4225" s="89"/>
      <c r="AA4225" s="95"/>
      <c r="AB4225" s="89"/>
      <c r="AC4225" s="109"/>
      <c r="AD4225" s="89"/>
      <c r="AE4225" s="89"/>
      <c r="AF4225" s="191"/>
      <c r="AG4225" s="194"/>
      <c r="AH4225" s="193"/>
      <c r="AI4225" s="97"/>
      <c r="AJ4225" s="97" t="s">
        <v>1127</v>
      </c>
      <c r="AK4225" s="97"/>
      <c r="AL4225" s="45" t="s">
        <v>67</v>
      </c>
      <c r="AM4225" s="160" t="str">
        <f>MONTH(B4225)&amp;"/"&amp;YEAR(B4225)</f>
        <v>3/2026</v>
      </c>
      <c r="AN4225" s="45">
        <f>WEEKNUM(B4225)-WEEKNUM(EOMONTH(B4225,-1)+1)+1</f>
        <v>4</v>
      </c>
      <c r="AO4225" s="45" t="str">
        <f>MONTH(R4225)&amp;"/"&amp;YEAR(R4225)</f>
        <v>1/1900</v>
      </c>
      <c r="AP4225" s="45" t="e">
        <f>WEEKNUM(R4225)-WEEKNUM(EOMONTH(R4225,-1)+1)+1</f>
        <v>#NUM!</v>
      </c>
      <c r="AQ4225" s="45">
        <f>IF(AU4225="S",IF(Q4225="1. Aceitou o programa",R4225-B4225,0),0)</f>
        <v>0</v>
      </c>
      <c r="AR4225" s="45">
        <f>IF(AU4225="S",IF(AND(S4225&lt;&gt;"",R4225&lt;&gt;""),S4225-R4225,0),0)</f>
        <v>0</v>
      </c>
      <c r="AS4225" s="45">
        <f>IF(AU4225="S",IF(Q4225="1. Aceitou o programa",IF(OR(X4225="Não se Aplica",X4225=""),IF(OR(W4225="Não se Aplica",W4225=""),0,W4225-V4225),AVERAGE(X4225-W4225,W4225-V4225)),0),0)</f>
        <v>0</v>
      </c>
      <c r="AT4225" s="45">
        <f>IF(AU4225="S",IF(AND(Q4225="1. Aceitou o programa",AB4225="Realizada"),IFERROR(IF(AA4225="",0,AA4225-R4225),0),0),0)</f>
        <v>0</v>
      </c>
      <c r="AU4225" s="45" t="str">
        <f>_xlfn.XLOOKUP(U4225,'Lista Suspensa'!$AA$20:$AA$23,'Lista Suspensa'!$AB$20:$AB$23,"N/A")</f>
        <v>S</v>
      </c>
    </row>
    <row r="4226" spans="1:47" ht="12" customHeight="1" x14ac:dyDescent="0.3">
      <c r="A4226" s="87" t="s">
        <v>47</v>
      </c>
      <c r="B4226" s="88">
        <v>46104</v>
      </c>
      <c r="C4226" s="89" t="s">
        <v>48</v>
      </c>
      <c r="D4226" s="89" t="s">
        <v>49</v>
      </c>
      <c r="E4226" s="189">
        <v>93784799</v>
      </c>
      <c r="F4226" s="197" t="s">
        <v>10259</v>
      </c>
      <c r="G4226" s="90">
        <v>2170451544</v>
      </c>
      <c r="H4226" s="91">
        <v>30310</v>
      </c>
      <c r="I4226" s="89"/>
      <c r="J4226" s="89" t="s">
        <v>84</v>
      </c>
      <c r="K4226" s="89" t="s">
        <v>52</v>
      </c>
      <c r="L4226" s="89" t="s">
        <v>85</v>
      </c>
      <c r="M4226" s="89" t="s">
        <v>2909</v>
      </c>
      <c r="N4226" s="89" t="s">
        <v>137</v>
      </c>
      <c r="O4226" s="92" t="s">
        <v>10260</v>
      </c>
      <c r="P4226" s="93" t="s">
        <v>57</v>
      </c>
      <c r="Q4226" s="110" t="s">
        <v>5322</v>
      </c>
      <c r="R4226" s="94"/>
      <c r="S4226" s="95">
        <v>46170</v>
      </c>
      <c r="T4226" s="95" t="s">
        <v>5203</v>
      </c>
      <c r="U4226" s="95" t="s">
        <v>1125</v>
      </c>
      <c r="V4226" s="91">
        <v>46157</v>
      </c>
      <c r="W4226" s="91">
        <v>46164</v>
      </c>
      <c r="X4226" s="91">
        <v>46169</v>
      </c>
      <c r="Y4226" s="96" t="s">
        <v>2851</v>
      </c>
      <c r="Z4226" s="89"/>
      <c r="AA4226" s="95"/>
      <c r="AB4226" s="89"/>
      <c r="AC4226" s="109"/>
      <c r="AD4226" s="89"/>
      <c r="AE4226" s="89"/>
      <c r="AF4226" s="191"/>
      <c r="AG4226" s="194"/>
      <c r="AH4226" s="193"/>
      <c r="AI4226" s="97"/>
      <c r="AJ4226" s="97" t="s">
        <v>1127</v>
      </c>
      <c r="AK4226" s="97"/>
      <c r="AL4226" s="45" t="s">
        <v>67</v>
      </c>
      <c r="AM4226" s="160" t="str">
        <f>MONTH(B4226)&amp;"/"&amp;YEAR(B4226)</f>
        <v>3/2026</v>
      </c>
      <c r="AN4226" s="45">
        <f>WEEKNUM(B4226)-WEEKNUM(EOMONTH(B4226,-1)+1)+1</f>
        <v>4</v>
      </c>
      <c r="AO4226" s="45" t="str">
        <f>MONTH(R4226)&amp;"/"&amp;YEAR(R4226)</f>
        <v>1/1900</v>
      </c>
      <c r="AP4226" s="45" t="e">
        <f>WEEKNUM(R4226)-WEEKNUM(EOMONTH(R4226,-1)+1)+1</f>
        <v>#NUM!</v>
      </c>
      <c r="AQ4226" s="45">
        <f>IF(AU4226="S",IF(Q4226="1. Aceitou o programa",R4226-B4226,0),0)</f>
        <v>0</v>
      </c>
      <c r="AR4226" s="45">
        <f>IF(AU4226="S",IF(AND(S4226&lt;&gt;"",R4226&lt;&gt;""),S4226-R4226,0),0)</f>
        <v>0</v>
      </c>
      <c r="AS4226" s="45">
        <f>IF(AU4226="S",IF(Q4226="1. Aceitou o programa",IF(OR(X4226="Não se Aplica",X4226=""),IF(OR(W4226="Não se Aplica",W4226=""),0,W4226-V4226),AVERAGE(X4226-W4226,W4226-V4226)),0),0)</f>
        <v>0</v>
      </c>
      <c r="AT4226" s="45">
        <f>IF(AU4226="S",IF(AND(Q4226="1. Aceitou o programa",AB4226="Realizada"),IFERROR(IF(AA4226="",0,AA4226-R4226),0),0),0)</f>
        <v>0</v>
      </c>
      <c r="AU4226" s="45" t="str">
        <f>_xlfn.XLOOKUP(U4226,'Lista Suspensa'!$AA$20:$AA$23,'Lista Suspensa'!$AB$20:$AB$23,"N/A")</f>
        <v>S</v>
      </c>
    </row>
    <row r="4227" spans="1:47" ht="12" customHeight="1" x14ac:dyDescent="0.3">
      <c r="A4227" s="87" t="s">
        <v>47</v>
      </c>
      <c r="B4227" s="88">
        <v>46104</v>
      </c>
      <c r="C4227" s="89" t="s">
        <v>48</v>
      </c>
      <c r="D4227" s="89" t="s">
        <v>49</v>
      </c>
      <c r="E4227" s="189">
        <v>93861666</v>
      </c>
      <c r="F4227" s="197" t="s">
        <v>10261</v>
      </c>
      <c r="G4227" s="90">
        <v>11474255744</v>
      </c>
      <c r="H4227" s="91">
        <v>32013</v>
      </c>
      <c r="I4227" s="89"/>
      <c r="J4227" s="89" t="s">
        <v>51</v>
      </c>
      <c r="K4227" s="89" t="s">
        <v>52</v>
      </c>
      <c r="L4227" s="89" t="s">
        <v>9539</v>
      </c>
      <c r="M4227" s="89" t="s">
        <v>10262</v>
      </c>
      <c r="N4227" s="89" t="s">
        <v>344</v>
      </c>
      <c r="O4227" s="92" t="s">
        <v>10263</v>
      </c>
      <c r="P4227" s="93" t="s">
        <v>57</v>
      </c>
      <c r="Q4227" s="110" t="s">
        <v>5322</v>
      </c>
      <c r="R4227" s="94"/>
      <c r="S4227" s="95">
        <v>46170</v>
      </c>
      <c r="T4227" s="95" t="s">
        <v>5203</v>
      </c>
      <c r="U4227" s="95" t="s">
        <v>1125</v>
      </c>
      <c r="V4227" s="91">
        <v>46157</v>
      </c>
      <c r="W4227" s="91">
        <v>46164</v>
      </c>
      <c r="X4227" s="91">
        <v>46169</v>
      </c>
      <c r="Y4227" s="96" t="s">
        <v>2851</v>
      </c>
      <c r="Z4227" s="89"/>
      <c r="AA4227" s="95"/>
      <c r="AB4227" s="89"/>
      <c r="AC4227" s="109"/>
      <c r="AD4227" s="89"/>
      <c r="AE4227" s="89"/>
      <c r="AF4227" s="191"/>
      <c r="AG4227" s="194"/>
      <c r="AH4227" s="193"/>
      <c r="AI4227" s="97"/>
      <c r="AJ4227" s="97" t="s">
        <v>1127</v>
      </c>
      <c r="AK4227" s="97"/>
      <c r="AL4227" s="45" t="s">
        <v>67</v>
      </c>
      <c r="AM4227" s="160" t="str">
        <f>MONTH(B4227)&amp;"/"&amp;YEAR(B4227)</f>
        <v>3/2026</v>
      </c>
      <c r="AN4227" s="45">
        <f>WEEKNUM(B4227)-WEEKNUM(EOMONTH(B4227,-1)+1)+1</f>
        <v>4</v>
      </c>
      <c r="AO4227" s="45" t="str">
        <f>MONTH(R4227)&amp;"/"&amp;YEAR(R4227)</f>
        <v>1/1900</v>
      </c>
      <c r="AP4227" s="45" t="e">
        <f>WEEKNUM(R4227)-WEEKNUM(EOMONTH(R4227,-1)+1)+1</f>
        <v>#NUM!</v>
      </c>
      <c r="AQ4227" s="45">
        <f>IF(AU4227="S",IF(Q4227="1. Aceitou o programa",R4227-B4227,0),0)</f>
        <v>0</v>
      </c>
      <c r="AR4227" s="45">
        <f>IF(AU4227="S",IF(AND(S4227&lt;&gt;"",R4227&lt;&gt;""),S4227-R4227,0),0)</f>
        <v>0</v>
      </c>
      <c r="AS4227" s="45">
        <f>IF(AU4227="S",IF(Q4227="1. Aceitou o programa",IF(OR(X4227="Não se Aplica",X4227=""),IF(OR(W4227="Não se Aplica",W4227=""),0,W4227-V4227),AVERAGE(X4227-W4227,W4227-V4227)),0),0)</f>
        <v>0</v>
      </c>
      <c r="AT4227" s="45">
        <f>IF(AU4227="S",IF(AND(Q4227="1. Aceitou o programa",AB4227="Realizada"),IFERROR(IF(AA4227="",0,AA4227-R4227),0),0),0)</f>
        <v>0</v>
      </c>
      <c r="AU4227" s="45" t="str">
        <f>_xlfn.XLOOKUP(U4227,'Lista Suspensa'!$AA$20:$AA$23,'Lista Suspensa'!$AB$20:$AB$23,"N/A")</f>
        <v>S</v>
      </c>
    </row>
    <row r="4228" spans="1:47" ht="12" customHeight="1" x14ac:dyDescent="0.3">
      <c r="A4228" s="87" t="s">
        <v>47</v>
      </c>
      <c r="B4228" s="88">
        <v>46104</v>
      </c>
      <c r="C4228" s="89" t="s">
        <v>48</v>
      </c>
      <c r="D4228" s="89" t="s">
        <v>49</v>
      </c>
      <c r="E4228" s="189">
        <v>93782543</v>
      </c>
      <c r="F4228" s="197" t="s">
        <v>10264</v>
      </c>
      <c r="G4228" s="90">
        <v>32707623806</v>
      </c>
      <c r="H4228" s="91">
        <v>30790</v>
      </c>
      <c r="I4228" s="89"/>
      <c r="J4228" s="89" t="s">
        <v>84</v>
      </c>
      <c r="K4228" s="89" t="s">
        <v>52</v>
      </c>
      <c r="L4228" s="89" t="s">
        <v>619</v>
      </c>
      <c r="M4228" s="89" t="s">
        <v>918</v>
      </c>
      <c r="N4228" s="89" t="s">
        <v>137</v>
      </c>
      <c r="O4228" s="92" t="s">
        <v>10265</v>
      </c>
      <c r="P4228" s="93" t="s">
        <v>57</v>
      </c>
      <c r="Q4228" s="110" t="s">
        <v>5322</v>
      </c>
      <c r="R4228" s="94"/>
      <c r="S4228" s="95">
        <v>46170</v>
      </c>
      <c r="T4228" s="95" t="s">
        <v>5203</v>
      </c>
      <c r="U4228" s="95" t="s">
        <v>1125</v>
      </c>
      <c r="V4228" s="91">
        <v>46157</v>
      </c>
      <c r="W4228" s="91">
        <v>46164</v>
      </c>
      <c r="X4228" s="91">
        <v>46169</v>
      </c>
      <c r="Y4228" s="96" t="s">
        <v>2851</v>
      </c>
      <c r="Z4228" s="89"/>
      <c r="AA4228" s="95"/>
      <c r="AB4228" s="89"/>
      <c r="AC4228" s="109"/>
      <c r="AD4228" s="89"/>
      <c r="AE4228" s="89"/>
      <c r="AF4228" s="191"/>
      <c r="AG4228" s="194"/>
      <c r="AH4228" s="193"/>
      <c r="AI4228" s="97"/>
      <c r="AJ4228" s="97" t="s">
        <v>1127</v>
      </c>
      <c r="AK4228" s="97"/>
      <c r="AL4228" s="45" t="s">
        <v>67</v>
      </c>
      <c r="AM4228" s="160" t="str">
        <f>MONTH(B4228)&amp;"/"&amp;YEAR(B4228)</f>
        <v>3/2026</v>
      </c>
      <c r="AN4228" s="45">
        <f>WEEKNUM(B4228)-WEEKNUM(EOMONTH(B4228,-1)+1)+1</f>
        <v>4</v>
      </c>
      <c r="AO4228" s="45" t="str">
        <f>MONTH(R4228)&amp;"/"&amp;YEAR(R4228)</f>
        <v>1/1900</v>
      </c>
      <c r="AP4228" s="45" t="e">
        <f>WEEKNUM(R4228)-WEEKNUM(EOMONTH(R4228,-1)+1)+1</f>
        <v>#NUM!</v>
      </c>
      <c r="AQ4228" s="45">
        <f>IF(AU4228="S",IF(Q4228="1. Aceitou o programa",R4228-B4228,0),0)</f>
        <v>0</v>
      </c>
      <c r="AR4228" s="45">
        <f>IF(AU4228="S",IF(AND(S4228&lt;&gt;"",R4228&lt;&gt;""),S4228-R4228,0),0)</f>
        <v>0</v>
      </c>
      <c r="AS4228" s="45">
        <f>IF(AU4228="S",IF(Q4228="1. Aceitou o programa",IF(OR(X4228="Não se Aplica",X4228=""),IF(OR(W4228="Não se Aplica",W4228=""),0,W4228-V4228),AVERAGE(X4228-W4228,W4228-V4228)),0),0)</f>
        <v>0</v>
      </c>
      <c r="AT4228" s="45">
        <f>IF(AU4228="S",IF(AND(Q4228="1. Aceitou o programa",AB4228="Realizada"),IFERROR(IF(AA4228="",0,AA4228-R4228),0),0),0)</f>
        <v>0</v>
      </c>
      <c r="AU4228" s="45" t="str">
        <f>_xlfn.XLOOKUP(U4228,'Lista Suspensa'!$AA$20:$AA$23,'Lista Suspensa'!$AB$20:$AB$23,"N/A")</f>
        <v>S</v>
      </c>
    </row>
    <row r="4229" spans="1:47" ht="12" customHeight="1" x14ac:dyDescent="0.3">
      <c r="A4229" s="87" t="s">
        <v>47</v>
      </c>
      <c r="B4229" s="88">
        <v>46104</v>
      </c>
      <c r="C4229" s="89" t="s">
        <v>48</v>
      </c>
      <c r="D4229" s="89" t="s">
        <v>49</v>
      </c>
      <c r="E4229" s="189">
        <v>93784958</v>
      </c>
      <c r="F4229" s="197" t="s">
        <v>10266</v>
      </c>
      <c r="G4229" s="90">
        <v>7223215895</v>
      </c>
      <c r="H4229" s="91">
        <v>24318</v>
      </c>
      <c r="I4229" s="89"/>
      <c r="J4229" s="89" t="s">
        <v>51</v>
      </c>
      <c r="K4229" s="89" t="s">
        <v>52</v>
      </c>
      <c r="L4229" s="89" t="s">
        <v>85</v>
      </c>
      <c r="M4229" s="89" t="s">
        <v>8255</v>
      </c>
      <c r="N4229" s="89" t="s">
        <v>137</v>
      </c>
      <c r="O4229" s="92" t="s">
        <v>10267</v>
      </c>
      <c r="P4229" s="93" t="s">
        <v>57</v>
      </c>
      <c r="Q4229" s="110" t="s">
        <v>5322</v>
      </c>
      <c r="R4229" s="94"/>
      <c r="S4229" s="95">
        <v>46170</v>
      </c>
      <c r="T4229" s="95" t="s">
        <v>5203</v>
      </c>
      <c r="U4229" s="95" t="s">
        <v>1125</v>
      </c>
      <c r="V4229" s="91">
        <v>46157</v>
      </c>
      <c r="W4229" s="91">
        <v>46164</v>
      </c>
      <c r="X4229" s="91">
        <v>46169</v>
      </c>
      <c r="Y4229" s="96" t="s">
        <v>2851</v>
      </c>
      <c r="Z4229" s="89"/>
      <c r="AA4229" s="95"/>
      <c r="AB4229" s="89"/>
      <c r="AC4229" s="109"/>
      <c r="AD4229" s="89"/>
      <c r="AE4229" s="89"/>
      <c r="AF4229" s="191"/>
      <c r="AG4229" s="194"/>
      <c r="AH4229" s="193"/>
      <c r="AI4229" s="97"/>
      <c r="AJ4229" s="97" t="s">
        <v>1127</v>
      </c>
      <c r="AK4229" s="97"/>
      <c r="AL4229" s="45" t="s">
        <v>67</v>
      </c>
      <c r="AM4229" s="160" t="str">
        <f>MONTH(B4229)&amp;"/"&amp;YEAR(B4229)</f>
        <v>3/2026</v>
      </c>
      <c r="AN4229" s="45">
        <f>WEEKNUM(B4229)-WEEKNUM(EOMONTH(B4229,-1)+1)+1</f>
        <v>4</v>
      </c>
      <c r="AO4229" s="45" t="str">
        <f>MONTH(R4229)&amp;"/"&amp;YEAR(R4229)</f>
        <v>1/1900</v>
      </c>
      <c r="AP4229" s="45" t="e">
        <f>WEEKNUM(R4229)-WEEKNUM(EOMONTH(R4229,-1)+1)+1</f>
        <v>#NUM!</v>
      </c>
      <c r="AQ4229" s="45">
        <f>IF(AU4229="S",IF(Q4229="1. Aceitou o programa",R4229-B4229,0),0)</f>
        <v>0</v>
      </c>
      <c r="AR4229" s="45">
        <f>IF(AU4229="S",IF(AND(S4229&lt;&gt;"",R4229&lt;&gt;""),S4229-R4229,0),0)</f>
        <v>0</v>
      </c>
      <c r="AS4229" s="45">
        <f>IF(AU4229="S",IF(Q4229="1. Aceitou o programa",IF(OR(X4229="Não se Aplica",X4229=""),IF(OR(W4229="Não se Aplica",W4229=""),0,W4229-V4229),AVERAGE(X4229-W4229,W4229-V4229)),0),0)</f>
        <v>0</v>
      </c>
      <c r="AT4229" s="45">
        <f>IF(AU4229="S",IF(AND(Q4229="1. Aceitou o programa",AB4229="Realizada"),IFERROR(IF(AA4229="",0,AA4229-R4229),0),0),0)</f>
        <v>0</v>
      </c>
      <c r="AU4229" s="45" t="str">
        <f>_xlfn.XLOOKUP(U4229,'Lista Suspensa'!$AA$20:$AA$23,'Lista Suspensa'!$AB$20:$AB$23,"N/A")</f>
        <v>S</v>
      </c>
    </row>
    <row r="4230" spans="1:47" ht="12" customHeight="1" x14ac:dyDescent="0.3">
      <c r="A4230" s="87" t="s">
        <v>47</v>
      </c>
      <c r="B4230" s="88">
        <v>46104</v>
      </c>
      <c r="C4230" s="89" t="s">
        <v>48</v>
      </c>
      <c r="D4230" s="89" t="s">
        <v>49</v>
      </c>
      <c r="E4230" s="189">
        <v>93782319</v>
      </c>
      <c r="F4230" s="197" t="s">
        <v>10268</v>
      </c>
      <c r="G4230" s="90">
        <v>19078946830</v>
      </c>
      <c r="H4230" s="91">
        <v>28254</v>
      </c>
      <c r="I4230" s="89"/>
      <c r="J4230" s="89" t="s">
        <v>51</v>
      </c>
      <c r="K4230" s="89" t="s">
        <v>52</v>
      </c>
      <c r="L4230" s="89" t="s">
        <v>85</v>
      </c>
      <c r="M4230" s="89" t="s">
        <v>3364</v>
      </c>
      <c r="N4230" s="89" t="s">
        <v>137</v>
      </c>
      <c r="O4230" s="92" t="s">
        <v>10269</v>
      </c>
      <c r="P4230" s="93" t="s">
        <v>57</v>
      </c>
      <c r="Q4230" s="110" t="s">
        <v>5322</v>
      </c>
      <c r="R4230" s="94"/>
      <c r="S4230" s="95">
        <v>46170</v>
      </c>
      <c r="T4230" s="95" t="s">
        <v>5203</v>
      </c>
      <c r="U4230" s="95" t="s">
        <v>1125</v>
      </c>
      <c r="V4230" s="91">
        <v>46157</v>
      </c>
      <c r="W4230" s="91">
        <v>46164</v>
      </c>
      <c r="X4230" s="91">
        <v>46169</v>
      </c>
      <c r="Y4230" s="96" t="s">
        <v>2851</v>
      </c>
      <c r="Z4230" s="89"/>
      <c r="AA4230" s="95"/>
      <c r="AB4230" s="89"/>
      <c r="AC4230" s="109"/>
      <c r="AD4230" s="89"/>
      <c r="AE4230" s="89"/>
      <c r="AF4230" s="191"/>
      <c r="AG4230" s="194"/>
      <c r="AH4230" s="193"/>
      <c r="AI4230" s="97"/>
      <c r="AJ4230" s="97" t="s">
        <v>1127</v>
      </c>
      <c r="AK4230" s="97"/>
      <c r="AL4230" s="45" t="s">
        <v>67</v>
      </c>
      <c r="AM4230" s="160" t="str">
        <f>MONTH(B4230)&amp;"/"&amp;YEAR(B4230)</f>
        <v>3/2026</v>
      </c>
      <c r="AN4230" s="45">
        <f>WEEKNUM(B4230)-WEEKNUM(EOMONTH(B4230,-1)+1)+1</f>
        <v>4</v>
      </c>
      <c r="AO4230" s="45" t="str">
        <f>MONTH(R4230)&amp;"/"&amp;YEAR(R4230)</f>
        <v>1/1900</v>
      </c>
      <c r="AP4230" s="45" t="e">
        <f>WEEKNUM(R4230)-WEEKNUM(EOMONTH(R4230,-1)+1)+1</f>
        <v>#NUM!</v>
      </c>
      <c r="AQ4230" s="45">
        <f>IF(AU4230="S",IF(Q4230="1. Aceitou o programa",R4230-B4230,0),0)</f>
        <v>0</v>
      </c>
      <c r="AR4230" s="45">
        <f>IF(AU4230="S",IF(AND(S4230&lt;&gt;"",R4230&lt;&gt;""),S4230-R4230,0),0)</f>
        <v>0</v>
      </c>
      <c r="AS4230" s="45">
        <f>IF(AU4230="S",IF(Q4230="1. Aceitou o programa",IF(OR(X4230="Não se Aplica",X4230=""),IF(OR(W4230="Não se Aplica",W4230=""),0,W4230-V4230),AVERAGE(X4230-W4230,W4230-V4230)),0),0)</f>
        <v>0</v>
      </c>
      <c r="AT4230" s="45">
        <f>IF(AU4230="S",IF(AND(Q4230="1. Aceitou o programa",AB4230="Realizada"),IFERROR(IF(AA4230="",0,AA4230-R4230),0),0),0)</f>
        <v>0</v>
      </c>
      <c r="AU4230" s="45" t="str">
        <f>_xlfn.XLOOKUP(U4230,'Lista Suspensa'!$AA$20:$AA$23,'Lista Suspensa'!$AB$20:$AB$23,"N/A")</f>
        <v>S</v>
      </c>
    </row>
    <row r="4231" spans="1:47" ht="12" customHeight="1" x14ac:dyDescent="0.3">
      <c r="A4231" s="87" t="s">
        <v>47</v>
      </c>
      <c r="B4231" s="88">
        <v>46104</v>
      </c>
      <c r="C4231" s="89" t="s">
        <v>48</v>
      </c>
      <c r="D4231" s="89" t="s">
        <v>49</v>
      </c>
      <c r="E4231" s="189">
        <v>93783592</v>
      </c>
      <c r="F4231" s="197" t="s">
        <v>10270</v>
      </c>
      <c r="G4231" s="90">
        <v>40000751871</v>
      </c>
      <c r="H4231" s="91">
        <v>35249</v>
      </c>
      <c r="I4231" s="89"/>
      <c r="J4231" s="89" t="s">
        <v>51</v>
      </c>
      <c r="K4231" s="89" t="s">
        <v>52</v>
      </c>
      <c r="L4231" s="89" t="s">
        <v>1730</v>
      </c>
      <c r="M4231" s="89" t="s">
        <v>6464</v>
      </c>
      <c r="N4231" s="89" t="s">
        <v>137</v>
      </c>
      <c r="O4231" s="92" t="s">
        <v>10271</v>
      </c>
      <c r="P4231" s="93" t="s">
        <v>57</v>
      </c>
      <c r="Q4231" s="110" t="s">
        <v>5322</v>
      </c>
      <c r="R4231" s="94"/>
      <c r="S4231" s="95">
        <v>46170</v>
      </c>
      <c r="T4231" s="95" t="s">
        <v>5203</v>
      </c>
      <c r="U4231" s="95" t="s">
        <v>1125</v>
      </c>
      <c r="V4231" s="91">
        <v>46157</v>
      </c>
      <c r="W4231" s="91">
        <v>46164</v>
      </c>
      <c r="X4231" s="91">
        <v>46169</v>
      </c>
      <c r="Y4231" s="96" t="s">
        <v>2851</v>
      </c>
      <c r="Z4231" s="89"/>
      <c r="AA4231" s="95"/>
      <c r="AB4231" s="89"/>
      <c r="AC4231" s="109"/>
      <c r="AD4231" s="89"/>
      <c r="AE4231" s="89"/>
      <c r="AF4231" s="191"/>
      <c r="AG4231" s="194"/>
      <c r="AH4231" s="193"/>
      <c r="AI4231" s="97"/>
      <c r="AJ4231" s="97" t="s">
        <v>1127</v>
      </c>
      <c r="AK4231" s="97"/>
      <c r="AL4231" s="45" t="s">
        <v>67</v>
      </c>
      <c r="AM4231" s="160" t="str">
        <f>MONTH(B4231)&amp;"/"&amp;YEAR(B4231)</f>
        <v>3/2026</v>
      </c>
      <c r="AN4231" s="45">
        <f>WEEKNUM(B4231)-WEEKNUM(EOMONTH(B4231,-1)+1)+1</f>
        <v>4</v>
      </c>
      <c r="AO4231" s="45" t="str">
        <f>MONTH(R4231)&amp;"/"&amp;YEAR(R4231)</f>
        <v>1/1900</v>
      </c>
      <c r="AP4231" s="45" t="e">
        <f>WEEKNUM(R4231)-WEEKNUM(EOMONTH(R4231,-1)+1)+1</f>
        <v>#NUM!</v>
      </c>
      <c r="AQ4231" s="45">
        <f>IF(AU4231="S",IF(Q4231="1. Aceitou o programa",R4231-B4231,0),0)</f>
        <v>0</v>
      </c>
      <c r="AR4231" s="45">
        <f>IF(AU4231="S",IF(AND(S4231&lt;&gt;"",R4231&lt;&gt;""),S4231-R4231,0),0)</f>
        <v>0</v>
      </c>
      <c r="AS4231" s="45">
        <f>IF(AU4231="S",IF(Q4231="1. Aceitou o programa",IF(OR(X4231="Não se Aplica",X4231=""),IF(OR(W4231="Não se Aplica",W4231=""),0,W4231-V4231),AVERAGE(X4231-W4231,W4231-V4231)),0),0)</f>
        <v>0</v>
      </c>
      <c r="AT4231" s="45">
        <f>IF(AU4231="S",IF(AND(Q4231="1. Aceitou o programa",AB4231="Realizada"),IFERROR(IF(AA4231="",0,AA4231-R4231),0),0),0)</f>
        <v>0</v>
      </c>
      <c r="AU4231" s="45" t="str">
        <f>_xlfn.XLOOKUP(U4231,'Lista Suspensa'!$AA$20:$AA$23,'Lista Suspensa'!$AB$20:$AB$23,"N/A")</f>
        <v>S</v>
      </c>
    </row>
    <row r="4232" spans="1:47" ht="12" customHeight="1" x14ac:dyDescent="0.3">
      <c r="A4232" s="87" t="s">
        <v>47</v>
      </c>
      <c r="B4232" s="88">
        <v>46104</v>
      </c>
      <c r="C4232" s="89" t="s">
        <v>48</v>
      </c>
      <c r="D4232" s="89" t="s">
        <v>49</v>
      </c>
      <c r="E4232" s="189">
        <v>93840904</v>
      </c>
      <c r="F4232" s="197" t="s">
        <v>10272</v>
      </c>
      <c r="G4232" s="90">
        <v>26002779353</v>
      </c>
      <c r="H4232" s="91">
        <v>19307</v>
      </c>
      <c r="I4232" s="89"/>
      <c r="J4232" s="89" t="s">
        <v>51</v>
      </c>
      <c r="K4232" s="89" t="s">
        <v>76</v>
      </c>
      <c r="L4232" s="89" t="s">
        <v>303</v>
      </c>
      <c r="M4232" s="89" t="s">
        <v>10273</v>
      </c>
      <c r="N4232" s="89" t="s">
        <v>344</v>
      </c>
      <c r="O4232" s="92" t="s">
        <v>10274</v>
      </c>
      <c r="P4232" s="93" t="s">
        <v>57</v>
      </c>
      <c r="Q4232" s="110" t="s">
        <v>5322</v>
      </c>
      <c r="R4232" s="94"/>
      <c r="S4232" s="95">
        <v>46170</v>
      </c>
      <c r="T4232" s="95" t="s">
        <v>5203</v>
      </c>
      <c r="U4232" s="95" t="s">
        <v>1125</v>
      </c>
      <c r="V4232" s="91">
        <v>46157</v>
      </c>
      <c r="W4232" s="91">
        <v>46164</v>
      </c>
      <c r="X4232" s="91">
        <v>46169</v>
      </c>
      <c r="Y4232" s="96" t="s">
        <v>2851</v>
      </c>
      <c r="Z4232" s="89"/>
      <c r="AA4232" s="95"/>
      <c r="AB4232" s="89"/>
      <c r="AC4232" s="109"/>
      <c r="AD4232" s="89"/>
      <c r="AE4232" s="89"/>
      <c r="AF4232" s="191"/>
      <c r="AG4232" s="194"/>
      <c r="AH4232" s="193"/>
      <c r="AI4232" s="97"/>
      <c r="AJ4232" s="97" t="s">
        <v>1127</v>
      </c>
      <c r="AK4232" s="97"/>
      <c r="AL4232" s="45" t="s">
        <v>67</v>
      </c>
      <c r="AM4232" s="160" t="str">
        <f>MONTH(B4232)&amp;"/"&amp;YEAR(B4232)</f>
        <v>3/2026</v>
      </c>
      <c r="AN4232" s="45">
        <f>WEEKNUM(B4232)-WEEKNUM(EOMONTH(B4232,-1)+1)+1</f>
        <v>4</v>
      </c>
      <c r="AO4232" s="45" t="str">
        <f>MONTH(R4232)&amp;"/"&amp;YEAR(R4232)</f>
        <v>1/1900</v>
      </c>
      <c r="AP4232" s="45" t="e">
        <f>WEEKNUM(R4232)-WEEKNUM(EOMONTH(R4232,-1)+1)+1</f>
        <v>#NUM!</v>
      </c>
      <c r="AQ4232" s="45">
        <f>IF(AU4232="S",IF(Q4232="1. Aceitou o programa",R4232-B4232,0),0)</f>
        <v>0</v>
      </c>
      <c r="AR4232" s="45">
        <f>IF(AU4232="S",IF(AND(S4232&lt;&gt;"",R4232&lt;&gt;""),S4232-R4232,0),0)</f>
        <v>0</v>
      </c>
      <c r="AS4232" s="45">
        <f>IF(AU4232="S",IF(Q4232="1. Aceitou o programa",IF(OR(X4232="Não se Aplica",X4232=""),IF(OR(W4232="Não se Aplica",W4232=""),0,W4232-V4232),AVERAGE(X4232-W4232,W4232-V4232)),0),0)</f>
        <v>0</v>
      </c>
      <c r="AT4232" s="45">
        <f>IF(AU4232="S",IF(AND(Q4232="1. Aceitou o programa",AB4232="Realizada"),IFERROR(IF(AA4232="",0,AA4232-R4232),0),0),0)</f>
        <v>0</v>
      </c>
      <c r="AU4232" s="45" t="str">
        <f>_xlfn.XLOOKUP(U4232,'Lista Suspensa'!$AA$20:$AA$23,'Lista Suspensa'!$AB$20:$AB$23,"N/A")</f>
        <v>S</v>
      </c>
    </row>
    <row r="4233" spans="1:47" ht="12" customHeight="1" x14ac:dyDescent="0.3">
      <c r="A4233" s="87" t="s">
        <v>47</v>
      </c>
      <c r="B4233" s="88">
        <v>46104</v>
      </c>
      <c r="C4233" s="89" t="s">
        <v>48</v>
      </c>
      <c r="D4233" s="89" t="s">
        <v>49</v>
      </c>
      <c r="E4233" s="189">
        <v>94043025</v>
      </c>
      <c r="F4233" s="197" t="s">
        <v>10275</v>
      </c>
      <c r="G4233" s="90">
        <v>4810411761</v>
      </c>
      <c r="H4233" s="91">
        <v>27904</v>
      </c>
      <c r="I4233" s="89"/>
      <c r="J4233" s="89" t="s">
        <v>51</v>
      </c>
      <c r="K4233" s="89" t="s">
        <v>76</v>
      </c>
      <c r="L4233" s="89" t="s">
        <v>283</v>
      </c>
      <c r="M4233" s="89" t="s">
        <v>688</v>
      </c>
      <c r="N4233" s="89" t="s">
        <v>344</v>
      </c>
      <c r="O4233" s="92" t="s">
        <v>10276</v>
      </c>
      <c r="P4233" s="93" t="s">
        <v>57</v>
      </c>
      <c r="Q4233" s="110" t="s">
        <v>5322</v>
      </c>
      <c r="R4233" s="94"/>
      <c r="S4233" s="95">
        <v>46170</v>
      </c>
      <c r="T4233" s="95" t="s">
        <v>5203</v>
      </c>
      <c r="U4233" s="95" t="s">
        <v>1125</v>
      </c>
      <c r="V4233" s="91">
        <v>46157</v>
      </c>
      <c r="W4233" s="91">
        <v>46164</v>
      </c>
      <c r="X4233" s="91">
        <v>46169</v>
      </c>
      <c r="Y4233" s="96" t="s">
        <v>2851</v>
      </c>
      <c r="Z4233" s="89"/>
      <c r="AA4233" s="95"/>
      <c r="AB4233" s="89"/>
      <c r="AC4233" s="109"/>
      <c r="AD4233" s="89"/>
      <c r="AE4233" s="89"/>
      <c r="AF4233" s="191"/>
      <c r="AG4233" s="194"/>
      <c r="AH4233" s="193"/>
      <c r="AI4233" s="97"/>
      <c r="AJ4233" s="97" t="s">
        <v>1127</v>
      </c>
      <c r="AK4233" s="97"/>
      <c r="AL4233" s="45" t="s">
        <v>67</v>
      </c>
      <c r="AM4233" s="160" t="str">
        <f>MONTH(B4233)&amp;"/"&amp;YEAR(B4233)</f>
        <v>3/2026</v>
      </c>
      <c r="AN4233" s="45">
        <f>WEEKNUM(B4233)-WEEKNUM(EOMONTH(B4233,-1)+1)+1</f>
        <v>4</v>
      </c>
      <c r="AO4233" s="45" t="str">
        <f>MONTH(R4233)&amp;"/"&amp;YEAR(R4233)</f>
        <v>1/1900</v>
      </c>
      <c r="AP4233" s="45" t="e">
        <f>WEEKNUM(R4233)-WEEKNUM(EOMONTH(R4233,-1)+1)+1</f>
        <v>#NUM!</v>
      </c>
      <c r="AQ4233" s="45">
        <f>IF(AU4233="S",IF(Q4233="1. Aceitou o programa",R4233-B4233,0),0)</f>
        <v>0</v>
      </c>
      <c r="AR4233" s="45">
        <f>IF(AU4233="S",IF(AND(S4233&lt;&gt;"",R4233&lt;&gt;""),S4233-R4233,0),0)</f>
        <v>0</v>
      </c>
      <c r="AS4233" s="45">
        <f>IF(AU4233="S",IF(Q4233="1. Aceitou o programa",IF(OR(X4233="Não se Aplica",X4233=""),IF(OR(W4233="Não se Aplica",W4233=""),0,W4233-V4233),AVERAGE(X4233-W4233,W4233-V4233)),0),0)</f>
        <v>0</v>
      </c>
      <c r="AT4233" s="45">
        <f>IF(AU4233="S",IF(AND(Q4233="1. Aceitou o programa",AB4233="Realizada"),IFERROR(IF(AA4233="",0,AA4233-R4233),0),0),0)</f>
        <v>0</v>
      </c>
      <c r="AU4233" s="45" t="str">
        <f>_xlfn.XLOOKUP(U4233,'Lista Suspensa'!$AA$20:$AA$23,'Lista Suspensa'!$AB$20:$AB$23,"N/A")</f>
        <v>S</v>
      </c>
    </row>
    <row r="4234" spans="1:47" ht="12" customHeight="1" x14ac:dyDescent="0.3">
      <c r="A4234" s="87" t="s">
        <v>47</v>
      </c>
      <c r="B4234" s="88">
        <v>46104</v>
      </c>
      <c r="C4234" s="89" t="s">
        <v>48</v>
      </c>
      <c r="D4234" s="89" t="s">
        <v>49</v>
      </c>
      <c r="E4234" s="189">
        <v>93862130</v>
      </c>
      <c r="F4234" s="197" t="s">
        <v>10277</v>
      </c>
      <c r="G4234" s="90">
        <v>47912867821</v>
      </c>
      <c r="H4234" s="91">
        <v>36056</v>
      </c>
      <c r="I4234" s="89"/>
      <c r="J4234" s="89" t="s">
        <v>84</v>
      </c>
      <c r="K4234" s="89" t="s">
        <v>52</v>
      </c>
      <c r="L4234" s="89" t="s">
        <v>85</v>
      </c>
      <c r="M4234" s="89" t="s">
        <v>9739</v>
      </c>
      <c r="N4234" s="89" t="s">
        <v>137</v>
      </c>
      <c r="O4234" s="92" t="s">
        <v>10278</v>
      </c>
      <c r="P4234" s="93" t="s">
        <v>57</v>
      </c>
      <c r="Q4234" s="110" t="s">
        <v>5322</v>
      </c>
      <c r="R4234" s="94"/>
      <c r="S4234" s="95">
        <v>46170</v>
      </c>
      <c r="T4234" s="95" t="s">
        <v>5203</v>
      </c>
      <c r="U4234" s="95" t="s">
        <v>1125</v>
      </c>
      <c r="V4234" s="91">
        <v>46157</v>
      </c>
      <c r="W4234" s="91">
        <v>46164</v>
      </c>
      <c r="X4234" s="91">
        <v>46169</v>
      </c>
      <c r="Y4234" s="96" t="s">
        <v>2851</v>
      </c>
      <c r="Z4234" s="89"/>
      <c r="AA4234" s="95"/>
      <c r="AB4234" s="89"/>
      <c r="AC4234" s="109"/>
      <c r="AD4234" s="89"/>
      <c r="AE4234" s="89"/>
      <c r="AF4234" s="191"/>
      <c r="AG4234" s="194"/>
      <c r="AH4234" s="193"/>
      <c r="AI4234" s="97"/>
      <c r="AJ4234" s="97" t="s">
        <v>1127</v>
      </c>
      <c r="AK4234" s="97"/>
      <c r="AL4234" s="45" t="s">
        <v>67</v>
      </c>
      <c r="AM4234" s="160" t="str">
        <f>MONTH(B4234)&amp;"/"&amp;YEAR(B4234)</f>
        <v>3/2026</v>
      </c>
      <c r="AN4234" s="45">
        <f>WEEKNUM(B4234)-WEEKNUM(EOMONTH(B4234,-1)+1)+1</f>
        <v>4</v>
      </c>
      <c r="AO4234" s="45" t="str">
        <f>MONTH(R4234)&amp;"/"&amp;YEAR(R4234)</f>
        <v>1/1900</v>
      </c>
      <c r="AP4234" s="45" t="e">
        <f>WEEKNUM(R4234)-WEEKNUM(EOMONTH(R4234,-1)+1)+1</f>
        <v>#NUM!</v>
      </c>
      <c r="AQ4234" s="45">
        <f>IF(AU4234="S",IF(Q4234="1. Aceitou o programa",R4234-B4234,0),0)</f>
        <v>0</v>
      </c>
      <c r="AR4234" s="45">
        <f>IF(AU4234="S",IF(AND(S4234&lt;&gt;"",R4234&lt;&gt;""),S4234-R4234,0),0)</f>
        <v>0</v>
      </c>
      <c r="AS4234" s="45">
        <f>IF(AU4234="S",IF(Q4234="1. Aceitou o programa",IF(OR(X4234="Não se Aplica",X4234=""),IF(OR(W4234="Não se Aplica",W4234=""),0,W4234-V4234),AVERAGE(X4234-W4234,W4234-V4234)),0),0)</f>
        <v>0</v>
      </c>
      <c r="AT4234" s="45">
        <f>IF(AU4234="S",IF(AND(Q4234="1. Aceitou o programa",AB4234="Realizada"),IFERROR(IF(AA4234="",0,AA4234-R4234),0),0),0)</f>
        <v>0</v>
      </c>
      <c r="AU4234" s="45" t="str">
        <f>_xlfn.XLOOKUP(U4234,'Lista Suspensa'!$AA$20:$AA$23,'Lista Suspensa'!$AB$20:$AB$23,"N/A")</f>
        <v>S</v>
      </c>
    </row>
    <row r="4235" spans="1:47" ht="12" customHeight="1" x14ac:dyDescent="0.3">
      <c r="A4235" s="87" t="s">
        <v>47</v>
      </c>
      <c r="B4235" s="88">
        <v>46104</v>
      </c>
      <c r="C4235" s="89" t="s">
        <v>48</v>
      </c>
      <c r="D4235" s="89" t="s">
        <v>49</v>
      </c>
      <c r="E4235" s="189">
        <v>93853055</v>
      </c>
      <c r="F4235" s="197" t="s">
        <v>10279</v>
      </c>
      <c r="G4235" s="90">
        <v>3027509756</v>
      </c>
      <c r="H4235" s="91">
        <v>26348</v>
      </c>
      <c r="I4235" s="89"/>
      <c r="J4235" s="89" t="s">
        <v>51</v>
      </c>
      <c r="K4235" s="89" t="s">
        <v>76</v>
      </c>
      <c r="L4235" s="89" t="s">
        <v>95</v>
      </c>
      <c r="M4235" s="89" t="s">
        <v>1592</v>
      </c>
      <c r="N4235" s="89" t="s">
        <v>344</v>
      </c>
      <c r="O4235" s="92" t="s">
        <v>10280</v>
      </c>
      <c r="P4235" s="93" t="s">
        <v>57</v>
      </c>
      <c r="Q4235" s="110" t="s">
        <v>5322</v>
      </c>
      <c r="R4235" s="94"/>
      <c r="S4235" s="95">
        <v>46170</v>
      </c>
      <c r="T4235" s="95" t="s">
        <v>5203</v>
      </c>
      <c r="U4235" s="95" t="s">
        <v>1125</v>
      </c>
      <c r="V4235" s="91">
        <v>46157</v>
      </c>
      <c r="W4235" s="91">
        <v>46164</v>
      </c>
      <c r="X4235" s="91">
        <v>46169</v>
      </c>
      <c r="Y4235" s="96" t="s">
        <v>2851</v>
      </c>
      <c r="Z4235" s="89"/>
      <c r="AA4235" s="95"/>
      <c r="AB4235" s="89"/>
      <c r="AC4235" s="109"/>
      <c r="AD4235" s="89"/>
      <c r="AE4235" s="89"/>
      <c r="AF4235" s="191"/>
      <c r="AG4235" s="194"/>
      <c r="AH4235" s="193"/>
      <c r="AI4235" s="97"/>
      <c r="AJ4235" s="97" t="s">
        <v>1127</v>
      </c>
      <c r="AK4235" s="97"/>
      <c r="AL4235" s="45" t="s">
        <v>67</v>
      </c>
      <c r="AM4235" s="160" t="str">
        <f>MONTH(B4235)&amp;"/"&amp;YEAR(B4235)</f>
        <v>3/2026</v>
      </c>
      <c r="AN4235" s="45">
        <f>WEEKNUM(B4235)-WEEKNUM(EOMONTH(B4235,-1)+1)+1</f>
        <v>4</v>
      </c>
      <c r="AO4235" s="45" t="str">
        <f>MONTH(R4235)&amp;"/"&amp;YEAR(R4235)</f>
        <v>1/1900</v>
      </c>
      <c r="AP4235" s="45" t="e">
        <f>WEEKNUM(R4235)-WEEKNUM(EOMONTH(R4235,-1)+1)+1</f>
        <v>#NUM!</v>
      </c>
      <c r="AQ4235" s="45">
        <f>IF(AU4235="S",IF(Q4235="1. Aceitou o programa",R4235-B4235,0),0)</f>
        <v>0</v>
      </c>
      <c r="AR4235" s="45">
        <f>IF(AU4235="S",IF(AND(S4235&lt;&gt;"",R4235&lt;&gt;""),S4235-R4235,0),0)</f>
        <v>0</v>
      </c>
      <c r="AS4235" s="45">
        <f>IF(AU4235="S",IF(Q4235="1. Aceitou o programa",IF(OR(X4235="Não se Aplica",X4235=""),IF(OR(W4235="Não se Aplica",W4235=""),0,W4235-V4235),AVERAGE(X4235-W4235,W4235-V4235)),0),0)</f>
        <v>0</v>
      </c>
      <c r="AT4235" s="45">
        <f>IF(AU4235="S",IF(AND(Q4235="1. Aceitou o programa",AB4235="Realizada"),IFERROR(IF(AA4235="",0,AA4235-R4235),0),0),0)</f>
        <v>0</v>
      </c>
      <c r="AU4235" s="45" t="str">
        <f>_xlfn.XLOOKUP(U4235,'Lista Suspensa'!$AA$20:$AA$23,'Lista Suspensa'!$AB$20:$AB$23,"N/A")</f>
        <v>S</v>
      </c>
    </row>
    <row r="4236" spans="1:47" ht="12" customHeight="1" x14ac:dyDescent="0.3">
      <c r="A4236" s="87" t="s">
        <v>47</v>
      </c>
      <c r="B4236" s="88">
        <v>46104</v>
      </c>
      <c r="C4236" s="89" t="s">
        <v>48</v>
      </c>
      <c r="D4236" s="89" t="s">
        <v>49</v>
      </c>
      <c r="E4236" s="189">
        <v>93799424</v>
      </c>
      <c r="F4236" s="197" t="s">
        <v>10281</v>
      </c>
      <c r="G4236" s="90">
        <v>23035481873</v>
      </c>
      <c r="H4236" s="91">
        <v>32451</v>
      </c>
      <c r="I4236" s="89"/>
      <c r="J4236" s="89" t="s">
        <v>84</v>
      </c>
      <c r="K4236" s="89" t="s">
        <v>52</v>
      </c>
      <c r="L4236" s="89" t="s">
        <v>53</v>
      </c>
      <c r="M4236" s="89" t="s">
        <v>10282</v>
      </c>
      <c r="N4236" s="89" t="s">
        <v>197</v>
      </c>
      <c r="O4236" s="92" t="s">
        <v>10283</v>
      </c>
      <c r="P4236" s="93" t="s">
        <v>57</v>
      </c>
      <c r="Q4236" s="110" t="s">
        <v>5322</v>
      </c>
      <c r="R4236" s="94"/>
      <c r="S4236" s="95">
        <v>46170</v>
      </c>
      <c r="T4236" s="95" t="s">
        <v>5203</v>
      </c>
      <c r="U4236" s="95" t="s">
        <v>1125</v>
      </c>
      <c r="V4236" s="91">
        <v>46157</v>
      </c>
      <c r="W4236" s="91">
        <v>46164</v>
      </c>
      <c r="X4236" s="91">
        <v>46169</v>
      </c>
      <c r="Y4236" s="96" t="s">
        <v>2851</v>
      </c>
      <c r="Z4236" s="89"/>
      <c r="AA4236" s="95"/>
      <c r="AB4236" s="89"/>
      <c r="AC4236" s="109"/>
      <c r="AD4236" s="89"/>
      <c r="AE4236" s="89"/>
      <c r="AF4236" s="191"/>
      <c r="AG4236" s="194"/>
      <c r="AH4236" s="193"/>
      <c r="AI4236" s="97"/>
      <c r="AJ4236" s="97" t="s">
        <v>1127</v>
      </c>
      <c r="AK4236" s="97"/>
      <c r="AL4236" s="45" t="s">
        <v>67</v>
      </c>
      <c r="AM4236" s="160" t="str">
        <f>MONTH(B4236)&amp;"/"&amp;YEAR(B4236)</f>
        <v>3/2026</v>
      </c>
      <c r="AN4236" s="45">
        <f>WEEKNUM(B4236)-WEEKNUM(EOMONTH(B4236,-1)+1)+1</f>
        <v>4</v>
      </c>
      <c r="AO4236" s="45" t="str">
        <f>MONTH(R4236)&amp;"/"&amp;YEAR(R4236)</f>
        <v>1/1900</v>
      </c>
      <c r="AP4236" s="45" t="e">
        <f>WEEKNUM(R4236)-WEEKNUM(EOMONTH(R4236,-1)+1)+1</f>
        <v>#NUM!</v>
      </c>
      <c r="AQ4236" s="45">
        <f>IF(AU4236="S",IF(Q4236="1. Aceitou o programa",R4236-B4236,0),0)</f>
        <v>0</v>
      </c>
      <c r="AR4236" s="45">
        <f>IF(AU4236="S",IF(AND(S4236&lt;&gt;"",R4236&lt;&gt;""),S4236-R4236,0),0)</f>
        <v>0</v>
      </c>
      <c r="AS4236" s="45">
        <f>IF(AU4236="S",IF(Q4236="1. Aceitou o programa",IF(OR(X4236="Não se Aplica",X4236=""),IF(OR(W4236="Não se Aplica",W4236=""),0,W4236-V4236),AVERAGE(X4236-W4236,W4236-V4236)),0),0)</f>
        <v>0</v>
      </c>
      <c r="AT4236" s="45">
        <f>IF(AU4236="S",IF(AND(Q4236="1. Aceitou o programa",AB4236="Realizada"),IFERROR(IF(AA4236="",0,AA4236-R4236),0),0),0)</f>
        <v>0</v>
      </c>
      <c r="AU4236" s="45" t="str">
        <f>_xlfn.XLOOKUP(U4236,'Lista Suspensa'!$AA$20:$AA$23,'Lista Suspensa'!$AB$20:$AB$23,"N/A")</f>
        <v>S</v>
      </c>
    </row>
    <row r="4237" spans="1:47" ht="12" customHeight="1" x14ac:dyDescent="0.3">
      <c r="A4237" s="87" t="s">
        <v>47</v>
      </c>
      <c r="B4237" s="88">
        <v>46104</v>
      </c>
      <c r="C4237" s="89" t="s">
        <v>48</v>
      </c>
      <c r="D4237" s="89" t="s">
        <v>49</v>
      </c>
      <c r="E4237" s="189">
        <v>93865011</v>
      </c>
      <c r="F4237" s="197" t="s">
        <v>10284</v>
      </c>
      <c r="G4237" s="90">
        <v>11411984790</v>
      </c>
      <c r="H4237" s="91">
        <v>31923</v>
      </c>
      <c r="I4237" s="89"/>
      <c r="J4237" s="89" t="s">
        <v>51</v>
      </c>
      <c r="K4237" s="89" t="s">
        <v>76</v>
      </c>
      <c r="L4237" s="89" t="s">
        <v>95</v>
      </c>
      <c r="M4237" s="89" t="s">
        <v>334</v>
      </c>
      <c r="N4237" s="89" t="s">
        <v>344</v>
      </c>
      <c r="O4237" s="92" t="s">
        <v>10285</v>
      </c>
      <c r="P4237" s="93" t="s">
        <v>57</v>
      </c>
      <c r="Q4237" s="110" t="s">
        <v>58</v>
      </c>
      <c r="R4237" s="94">
        <v>46169</v>
      </c>
      <c r="S4237" s="95"/>
      <c r="T4237" s="95" t="s">
        <v>59</v>
      </c>
      <c r="U4237" s="95" t="s">
        <v>60</v>
      </c>
      <c r="V4237" s="91">
        <v>46157</v>
      </c>
      <c r="W4237" s="91">
        <v>46164</v>
      </c>
      <c r="X4237" s="91">
        <v>46169</v>
      </c>
      <c r="Y4237" s="96" t="s">
        <v>2851</v>
      </c>
      <c r="Z4237" s="89" t="s">
        <v>62</v>
      </c>
      <c r="AA4237" s="95"/>
      <c r="AB4237" s="95" t="s">
        <v>2804</v>
      </c>
      <c r="AC4237" s="95" t="s">
        <v>2804</v>
      </c>
      <c r="AD4237" s="95" t="s">
        <v>2804</v>
      </c>
      <c r="AE4237" s="95" t="s">
        <v>2804</v>
      </c>
      <c r="AF4237" s="95" t="s">
        <v>2804</v>
      </c>
      <c r="AG4237" s="95" t="s">
        <v>2804</v>
      </c>
      <c r="AH4237" s="95" t="s">
        <v>2804</v>
      </c>
      <c r="AI4237" s="97"/>
      <c r="AJ4237" s="97" t="s">
        <v>65</v>
      </c>
      <c r="AK4237" s="97" t="s">
        <v>66</v>
      </c>
      <c r="AL4237" s="45" t="s">
        <v>67</v>
      </c>
      <c r="AM4237" s="160" t="str">
        <f>MONTH(B4237)&amp;"/"&amp;YEAR(B4237)</f>
        <v>3/2026</v>
      </c>
      <c r="AN4237" s="45">
        <f>WEEKNUM(B4237)-WEEKNUM(EOMONTH(B4237,-1)+1)+1</f>
        <v>4</v>
      </c>
      <c r="AO4237" s="45" t="str">
        <f>MONTH(R4237)&amp;"/"&amp;YEAR(R4237)</f>
        <v>5/2026</v>
      </c>
      <c r="AP4237" s="45">
        <f>WEEKNUM(R4237)-WEEKNUM(EOMONTH(R4237,-1)+1)+1</f>
        <v>5</v>
      </c>
      <c r="AQ4237" s="45">
        <f>IF(AU4237="S",IF(Q4237="1. Aceitou o programa",R4237-B4237,0),0)</f>
        <v>65</v>
      </c>
      <c r="AR4237" s="45">
        <f>IF(AU4237="S",IF(AND(S4237&lt;&gt;"",R4237&lt;&gt;""),S4237-R4237,0),0)</f>
        <v>0</v>
      </c>
      <c r="AS4237" s="45">
        <f>IF(AU4237="S",IF(Q4237="1. Aceitou o programa",IF(OR(X4237="Não se Aplica",X4237=""),IF(OR(W4237="Não se Aplica",W4237=""),0,W4237-V4237),AVERAGE(X4237-W4237,W4237-V4237)),0),0)</f>
        <v>6</v>
      </c>
      <c r="AT4237" s="45">
        <f>IF(AU4237="S",IF(AND(Q4237="1. Aceitou o programa",AB4237="Realizada"),IFERROR(IF(AA4237="",0,AA4237-R4237),0),0),0)</f>
        <v>0</v>
      </c>
      <c r="AU4237" s="45" t="str">
        <f>_xlfn.XLOOKUP(U4237,'Lista Suspensa'!$AA$20:$AA$23,'Lista Suspensa'!$AB$20:$AB$23,"N/A")</f>
        <v>S</v>
      </c>
    </row>
    <row r="4238" spans="1:47" ht="12" customHeight="1" x14ac:dyDescent="0.3">
      <c r="A4238" s="87" t="s">
        <v>47</v>
      </c>
      <c r="B4238" s="88">
        <v>46104</v>
      </c>
      <c r="C4238" s="89" t="s">
        <v>48</v>
      </c>
      <c r="D4238" s="89" t="s">
        <v>49</v>
      </c>
      <c r="E4238" s="189">
        <v>93795526</v>
      </c>
      <c r="F4238" s="197" t="s">
        <v>10286</v>
      </c>
      <c r="G4238" s="90">
        <v>29334157801</v>
      </c>
      <c r="H4238" s="91">
        <v>28895</v>
      </c>
      <c r="I4238" s="89"/>
      <c r="J4238" s="89" t="s">
        <v>51</v>
      </c>
      <c r="K4238" s="89" t="s">
        <v>52</v>
      </c>
      <c r="L4238" s="89" t="s">
        <v>85</v>
      </c>
      <c r="M4238" s="89" t="s">
        <v>943</v>
      </c>
      <c r="N4238" s="89" t="s">
        <v>137</v>
      </c>
      <c r="O4238" s="92" t="s">
        <v>10287</v>
      </c>
      <c r="P4238" s="93" t="s">
        <v>57</v>
      </c>
      <c r="Q4238" s="110" t="s">
        <v>5322</v>
      </c>
      <c r="R4238" s="94"/>
      <c r="S4238" s="95">
        <v>46170</v>
      </c>
      <c r="T4238" s="95" t="s">
        <v>5203</v>
      </c>
      <c r="U4238" s="95" t="s">
        <v>1125</v>
      </c>
      <c r="V4238" s="91">
        <v>46157</v>
      </c>
      <c r="W4238" s="91">
        <v>46164</v>
      </c>
      <c r="X4238" s="91">
        <v>46169</v>
      </c>
      <c r="Y4238" s="96" t="s">
        <v>2851</v>
      </c>
      <c r="Z4238" s="89"/>
      <c r="AA4238" s="95"/>
      <c r="AB4238" s="89"/>
      <c r="AC4238" s="109"/>
      <c r="AD4238" s="89"/>
      <c r="AE4238" s="89"/>
      <c r="AF4238" s="191"/>
      <c r="AG4238" s="194"/>
      <c r="AH4238" s="193"/>
      <c r="AI4238" s="97"/>
      <c r="AJ4238" s="97" t="s">
        <v>1127</v>
      </c>
      <c r="AK4238" s="97"/>
      <c r="AL4238" s="45" t="s">
        <v>67</v>
      </c>
      <c r="AM4238" s="160" t="str">
        <f>MONTH(B4238)&amp;"/"&amp;YEAR(B4238)</f>
        <v>3/2026</v>
      </c>
      <c r="AN4238" s="45">
        <f>WEEKNUM(B4238)-WEEKNUM(EOMONTH(B4238,-1)+1)+1</f>
        <v>4</v>
      </c>
      <c r="AO4238" s="45" t="str">
        <f>MONTH(R4238)&amp;"/"&amp;YEAR(R4238)</f>
        <v>1/1900</v>
      </c>
      <c r="AP4238" s="45" t="e">
        <f>WEEKNUM(R4238)-WEEKNUM(EOMONTH(R4238,-1)+1)+1</f>
        <v>#NUM!</v>
      </c>
      <c r="AQ4238" s="45">
        <f>IF(AU4238="S",IF(Q4238="1. Aceitou o programa",R4238-B4238,0),0)</f>
        <v>0</v>
      </c>
      <c r="AR4238" s="45">
        <f>IF(AU4238="S",IF(AND(S4238&lt;&gt;"",R4238&lt;&gt;""),S4238-R4238,0),0)</f>
        <v>0</v>
      </c>
      <c r="AS4238" s="45">
        <f>IF(AU4238="S",IF(Q4238="1. Aceitou o programa",IF(OR(X4238="Não se Aplica",X4238=""),IF(OR(W4238="Não se Aplica",W4238=""),0,W4238-V4238),AVERAGE(X4238-W4238,W4238-V4238)),0),0)</f>
        <v>0</v>
      </c>
      <c r="AT4238" s="45">
        <f>IF(AU4238="S",IF(AND(Q4238="1. Aceitou o programa",AB4238="Realizada"),IFERROR(IF(AA4238="",0,AA4238-R4238),0),0),0)</f>
        <v>0</v>
      </c>
      <c r="AU4238" s="45" t="str">
        <f>_xlfn.XLOOKUP(U4238,'Lista Suspensa'!$AA$20:$AA$23,'Lista Suspensa'!$AB$20:$AB$23,"N/A")</f>
        <v>S</v>
      </c>
    </row>
    <row r="4239" spans="1:47" ht="12" customHeight="1" x14ac:dyDescent="0.3">
      <c r="A4239" s="87" t="s">
        <v>47</v>
      </c>
      <c r="B4239" s="88">
        <v>46104</v>
      </c>
      <c r="C4239" s="89" t="s">
        <v>48</v>
      </c>
      <c r="D4239" s="89" t="s">
        <v>49</v>
      </c>
      <c r="E4239" s="189">
        <v>93860902</v>
      </c>
      <c r="F4239" s="197" t="s">
        <v>10288</v>
      </c>
      <c r="G4239" s="90">
        <v>16057220730</v>
      </c>
      <c r="H4239" s="91">
        <v>34877</v>
      </c>
      <c r="I4239" s="89"/>
      <c r="J4239" s="89" t="s">
        <v>51</v>
      </c>
      <c r="K4239" s="89" t="s">
        <v>76</v>
      </c>
      <c r="L4239" s="89" t="s">
        <v>95</v>
      </c>
      <c r="M4239" s="89" t="s">
        <v>10289</v>
      </c>
      <c r="N4239" s="89" t="s">
        <v>344</v>
      </c>
      <c r="O4239" s="92" t="s">
        <v>10290</v>
      </c>
      <c r="P4239" s="93" t="s">
        <v>57</v>
      </c>
      <c r="Q4239" s="110" t="s">
        <v>5322</v>
      </c>
      <c r="R4239" s="94"/>
      <c r="S4239" s="95">
        <v>46170</v>
      </c>
      <c r="T4239" s="95" t="s">
        <v>5203</v>
      </c>
      <c r="U4239" s="95" t="s">
        <v>1125</v>
      </c>
      <c r="V4239" s="91">
        <v>46157</v>
      </c>
      <c r="W4239" s="91">
        <v>46164</v>
      </c>
      <c r="X4239" s="91">
        <v>46169</v>
      </c>
      <c r="Y4239" s="96" t="s">
        <v>2851</v>
      </c>
      <c r="Z4239" s="89"/>
      <c r="AA4239" s="95"/>
      <c r="AB4239" s="89"/>
      <c r="AC4239" s="109"/>
      <c r="AD4239" s="89"/>
      <c r="AE4239" s="89"/>
      <c r="AF4239" s="191"/>
      <c r="AG4239" s="194"/>
      <c r="AH4239" s="193"/>
      <c r="AI4239" s="97"/>
      <c r="AJ4239" s="97" t="s">
        <v>1127</v>
      </c>
      <c r="AK4239" s="97"/>
      <c r="AL4239" s="45" t="s">
        <v>67</v>
      </c>
      <c r="AM4239" s="160" t="str">
        <f>MONTH(B4239)&amp;"/"&amp;YEAR(B4239)</f>
        <v>3/2026</v>
      </c>
      <c r="AN4239" s="45">
        <f>WEEKNUM(B4239)-WEEKNUM(EOMONTH(B4239,-1)+1)+1</f>
        <v>4</v>
      </c>
      <c r="AO4239" s="45" t="str">
        <f>MONTH(R4239)&amp;"/"&amp;YEAR(R4239)</f>
        <v>1/1900</v>
      </c>
      <c r="AP4239" s="45" t="e">
        <f>WEEKNUM(R4239)-WEEKNUM(EOMONTH(R4239,-1)+1)+1</f>
        <v>#NUM!</v>
      </c>
      <c r="AQ4239" s="45">
        <f>IF(AU4239="S",IF(Q4239="1. Aceitou o programa",R4239-B4239,0),0)</f>
        <v>0</v>
      </c>
      <c r="AR4239" s="45">
        <f>IF(AU4239="S",IF(AND(S4239&lt;&gt;"",R4239&lt;&gt;""),S4239-R4239,0),0)</f>
        <v>0</v>
      </c>
      <c r="AS4239" s="45">
        <f>IF(AU4239="S",IF(Q4239="1. Aceitou o programa",IF(OR(X4239="Não se Aplica",X4239=""),IF(OR(W4239="Não se Aplica",W4239=""),0,W4239-V4239),AVERAGE(X4239-W4239,W4239-V4239)),0),0)</f>
        <v>0</v>
      </c>
      <c r="AT4239" s="45">
        <f>IF(AU4239="S",IF(AND(Q4239="1. Aceitou o programa",AB4239="Realizada"),IFERROR(IF(AA4239="",0,AA4239-R4239),0),0),0)</f>
        <v>0</v>
      </c>
      <c r="AU4239" s="45" t="str">
        <f>_xlfn.XLOOKUP(U4239,'Lista Suspensa'!$AA$20:$AA$23,'Lista Suspensa'!$AB$20:$AB$23,"N/A")</f>
        <v>S</v>
      </c>
    </row>
    <row r="4240" spans="1:47" ht="12" customHeight="1" x14ac:dyDescent="0.3">
      <c r="A4240" s="87" t="s">
        <v>47</v>
      </c>
      <c r="B4240" s="88">
        <v>46104</v>
      </c>
      <c r="C4240" s="89" t="s">
        <v>48</v>
      </c>
      <c r="D4240" s="89" t="s">
        <v>49</v>
      </c>
      <c r="E4240" s="189">
        <v>93840456</v>
      </c>
      <c r="F4240" s="197" t="s">
        <v>10291</v>
      </c>
      <c r="G4240" s="90">
        <v>8722256822</v>
      </c>
      <c r="H4240" s="91">
        <v>19318</v>
      </c>
      <c r="I4240" s="89"/>
      <c r="J4240" s="89" t="s">
        <v>51</v>
      </c>
      <c r="K4240" s="89" t="s">
        <v>52</v>
      </c>
      <c r="L4240" s="89" t="s">
        <v>85</v>
      </c>
      <c r="M4240" s="89" t="s">
        <v>288</v>
      </c>
      <c r="N4240" s="89" t="s">
        <v>137</v>
      </c>
      <c r="O4240" s="92" t="s">
        <v>10292</v>
      </c>
      <c r="P4240" s="93" t="s">
        <v>57</v>
      </c>
      <c r="Q4240" s="110" t="s">
        <v>5322</v>
      </c>
      <c r="R4240" s="94"/>
      <c r="S4240" s="95">
        <v>46170</v>
      </c>
      <c r="T4240" s="95" t="s">
        <v>5203</v>
      </c>
      <c r="U4240" s="95" t="s">
        <v>1125</v>
      </c>
      <c r="V4240" s="91">
        <v>46157</v>
      </c>
      <c r="W4240" s="91">
        <v>46164</v>
      </c>
      <c r="X4240" s="91">
        <v>46169</v>
      </c>
      <c r="Y4240" s="96" t="s">
        <v>2851</v>
      </c>
      <c r="Z4240" s="89"/>
      <c r="AA4240" s="95"/>
      <c r="AB4240" s="89"/>
      <c r="AC4240" s="109"/>
      <c r="AD4240" s="89"/>
      <c r="AE4240" s="89"/>
      <c r="AF4240" s="191"/>
      <c r="AG4240" s="194"/>
      <c r="AH4240" s="193"/>
      <c r="AI4240" s="97"/>
      <c r="AJ4240" s="97" t="s">
        <v>1127</v>
      </c>
      <c r="AK4240" s="97"/>
      <c r="AL4240" s="45" t="s">
        <v>67</v>
      </c>
      <c r="AM4240" s="160" t="str">
        <f>MONTH(B4240)&amp;"/"&amp;YEAR(B4240)</f>
        <v>3/2026</v>
      </c>
      <c r="AN4240" s="45">
        <f>WEEKNUM(B4240)-WEEKNUM(EOMONTH(B4240,-1)+1)+1</f>
        <v>4</v>
      </c>
      <c r="AO4240" s="45" t="str">
        <f>MONTH(R4240)&amp;"/"&amp;YEAR(R4240)</f>
        <v>1/1900</v>
      </c>
      <c r="AP4240" s="45" t="e">
        <f>WEEKNUM(R4240)-WEEKNUM(EOMONTH(R4240,-1)+1)+1</f>
        <v>#NUM!</v>
      </c>
      <c r="AQ4240" s="45">
        <f>IF(AU4240="S",IF(Q4240="1. Aceitou o programa",R4240-B4240,0),0)</f>
        <v>0</v>
      </c>
      <c r="AR4240" s="45">
        <f>IF(AU4240="S",IF(AND(S4240&lt;&gt;"",R4240&lt;&gt;""),S4240-R4240,0),0)</f>
        <v>0</v>
      </c>
      <c r="AS4240" s="45">
        <f>IF(AU4240="S",IF(Q4240="1. Aceitou o programa",IF(OR(X4240="Não se Aplica",X4240=""),IF(OR(W4240="Não se Aplica",W4240=""),0,W4240-V4240),AVERAGE(X4240-W4240,W4240-V4240)),0),0)</f>
        <v>0</v>
      </c>
      <c r="AT4240" s="45">
        <f>IF(AU4240="S",IF(AND(Q4240="1. Aceitou o programa",AB4240="Realizada"),IFERROR(IF(AA4240="",0,AA4240-R4240),0),0),0)</f>
        <v>0</v>
      </c>
      <c r="AU4240" s="45" t="str">
        <f>_xlfn.XLOOKUP(U4240,'Lista Suspensa'!$AA$20:$AA$23,'Lista Suspensa'!$AB$20:$AB$23,"N/A")</f>
        <v>S</v>
      </c>
    </row>
    <row r="4241" spans="1:47" ht="12" customHeight="1" x14ac:dyDescent="0.3">
      <c r="A4241" s="87" t="s">
        <v>47</v>
      </c>
      <c r="B4241" s="88">
        <v>46104</v>
      </c>
      <c r="C4241" s="89" t="s">
        <v>48</v>
      </c>
      <c r="D4241" s="89" t="s">
        <v>49</v>
      </c>
      <c r="E4241" s="189">
        <v>93788722</v>
      </c>
      <c r="F4241" s="197" t="s">
        <v>10293</v>
      </c>
      <c r="G4241" s="90">
        <v>3609485701</v>
      </c>
      <c r="H4241" s="91">
        <v>17460</v>
      </c>
      <c r="I4241" s="89"/>
      <c r="J4241" s="89" t="s">
        <v>51</v>
      </c>
      <c r="K4241" s="89" t="s">
        <v>76</v>
      </c>
      <c r="L4241" s="89" t="s">
        <v>303</v>
      </c>
      <c r="M4241" s="89" t="s">
        <v>10294</v>
      </c>
      <c r="N4241" s="89" t="s">
        <v>344</v>
      </c>
      <c r="O4241" s="92" t="s">
        <v>10295</v>
      </c>
      <c r="P4241" s="93" t="s">
        <v>57</v>
      </c>
      <c r="Q4241" s="110" t="s">
        <v>58</v>
      </c>
      <c r="R4241" s="94">
        <v>46169</v>
      </c>
      <c r="S4241" s="95"/>
      <c r="T4241" s="95" t="s">
        <v>59</v>
      </c>
      <c r="U4241" s="95" t="s">
        <v>60</v>
      </c>
      <c r="V4241" s="91">
        <v>46157</v>
      </c>
      <c r="W4241" s="91">
        <v>46164</v>
      </c>
      <c r="X4241" s="91">
        <v>46169</v>
      </c>
      <c r="Y4241" s="96" t="s">
        <v>2851</v>
      </c>
      <c r="Z4241" s="89" t="s">
        <v>62</v>
      </c>
      <c r="AA4241" s="95"/>
      <c r="AB4241" s="95" t="s">
        <v>2804</v>
      </c>
      <c r="AC4241" s="95" t="s">
        <v>2804</v>
      </c>
      <c r="AD4241" s="95" t="s">
        <v>2804</v>
      </c>
      <c r="AE4241" s="95" t="s">
        <v>2804</v>
      </c>
      <c r="AF4241" s="95" t="s">
        <v>2804</v>
      </c>
      <c r="AG4241" s="95" t="s">
        <v>2804</v>
      </c>
      <c r="AH4241" s="95" t="s">
        <v>2804</v>
      </c>
      <c r="AI4241" s="97"/>
      <c r="AJ4241" s="97" t="s">
        <v>65</v>
      </c>
      <c r="AK4241" s="97" t="s">
        <v>66</v>
      </c>
      <c r="AL4241" s="45" t="s">
        <v>67</v>
      </c>
      <c r="AM4241" s="160" t="str">
        <f>MONTH(B4241)&amp;"/"&amp;YEAR(B4241)</f>
        <v>3/2026</v>
      </c>
      <c r="AN4241" s="45">
        <f>WEEKNUM(B4241)-WEEKNUM(EOMONTH(B4241,-1)+1)+1</f>
        <v>4</v>
      </c>
      <c r="AO4241" s="45" t="str">
        <f>MONTH(R4241)&amp;"/"&amp;YEAR(R4241)</f>
        <v>5/2026</v>
      </c>
      <c r="AP4241" s="45">
        <f>WEEKNUM(R4241)-WEEKNUM(EOMONTH(R4241,-1)+1)+1</f>
        <v>5</v>
      </c>
      <c r="AQ4241" s="45">
        <f>IF(AU4241="S",IF(Q4241="1. Aceitou o programa",R4241-B4241,0),0)</f>
        <v>65</v>
      </c>
      <c r="AR4241" s="45">
        <f>IF(AU4241="S",IF(AND(S4241&lt;&gt;"",R4241&lt;&gt;""),S4241-R4241,0),0)</f>
        <v>0</v>
      </c>
      <c r="AS4241" s="45">
        <f>IF(AU4241="S",IF(Q4241="1. Aceitou o programa",IF(OR(X4241="Não se Aplica",X4241=""),IF(OR(W4241="Não se Aplica",W4241=""),0,W4241-V4241),AVERAGE(X4241-W4241,W4241-V4241)),0),0)</f>
        <v>6</v>
      </c>
      <c r="AT4241" s="45">
        <f>IF(AU4241="S",IF(AND(Q4241="1. Aceitou o programa",AB4241="Realizada"),IFERROR(IF(AA4241="",0,AA4241-R4241),0),0),0)</f>
        <v>0</v>
      </c>
      <c r="AU4241" s="45" t="str">
        <f>_xlfn.XLOOKUP(U4241,'Lista Suspensa'!$AA$20:$AA$23,'Lista Suspensa'!$AB$20:$AB$23,"N/A")</f>
        <v>S</v>
      </c>
    </row>
    <row r="4242" spans="1:47" ht="12" customHeight="1" x14ac:dyDescent="0.3">
      <c r="A4242" s="87" t="s">
        <v>47</v>
      </c>
      <c r="B4242" s="88">
        <v>46104</v>
      </c>
      <c r="C4242" s="89" t="s">
        <v>48</v>
      </c>
      <c r="D4242" s="89" t="s">
        <v>49</v>
      </c>
      <c r="E4242" s="189">
        <v>93781468</v>
      </c>
      <c r="F4242" s="197" t="s">
        <v>10296</v>
      </c>
      <c r="G4242" s="90">
        <v>14267440808</v>
      </c>
      <c r="H4242" s="91">
        <v>27032</v>
      </c>
      <c r="I4242" s="89"/>
      <c r="J4242" s="89" t="s">
        <v>51</v>
      </c>
      <c r="K4242" s="89" t="s">
        <v>52</v>
      </c>
      <c r="L4242" s="89" t="s">
        <v>85</v>
      </c>
      <c r="M4242" s="89" t="s">
        <v>4347</v>
      </c>
      <c r="N4242" s="89" t="s">
        <v>137</v>
      </c>
      <c r="O4242" s="92" t="s">
        <v>10297</v>
      </c>
      <c r="P4242" s="93" t="s">
        <v>57</v>
      </c>
      <c r="Q4242" s="110" t="s">
        <v>5322</v>
      </c>
      <c r="R4242" s="94"/>
      <c r="S4242" s="95">
        <v>46170</v>
      </c>
      <c r="T4242" s="95" t="s">
        <v>5203</v>
      </c>
      <c r="U4242" s="95" t="s">
        <v>1125</v>
      </c>
      <c r="V4242" s="91">
        <v>46157</v>
      </c>
      <c r="W4242" s="91">
        <v>46164</v>
      </c>
      <c r="X4242" s="91">
        <v>46169</v>
      </c>
      <c r="Y4242" s="96" t="s">
        <v>2851</v>
      </c>
      <c r="Z4242" s="89"/>
      <c r="AA4242" s="95"/>
      <c r="AB4242" s="89"/>
      <c r="AC4242" s="109"/>
      <c r="AD4242" s="89"/>
      <c r="AE4242" s="89"/>
      <c r="AF4242" s="191"/>
      <c r="AG4242" s="194"/>
      <c r="AH4242" s="193"/>
      <c r="AI4242" s="97"/>
      <c r="AJ4242" s="97" t="s">
        <v>1127</v>
      </c>
      <c r="AK4242" s="97"/>
      <c r="AL4242" s="45" t="s">
        <v>67</v>
      </c>
      <c r="AM4242" s="160" t="str">
        <f>MONTH(B4242)&amp;"/"&amp;YEAR(B4242)</f>
        <v>3/2026</v>
      </c>
      <c r="AN4242" s="45">
        <f>WEEKNUM(B4242)-WEEKNUM(EOMONTH(B4242,-1)+1)+1</f>
        <v>4</v>
      </c>
      <c r="AO4242" s="45" t="str">
        <f>MONTH(R4242)&amp;"/"&amp;YEAR(R4242)</f>
        <v>1/1900</v>
      </c>
      <c r="AP4242" s="45" t="e">
        <f>WEEKNUM(R4242)-WEEKNUM(EOMONTH(R4242,-1)+1)+1</f>
        <v>#NUM!</v>
      </c>
      <c r="AQ4242" s="45">
        <f>IF(AU4242="S",IF(Q4242="1. Aceitou o programa",R4242-B4242,0),0)</f>
        <v>0</v>
      </c>
      <c r="AR4242" s="45">
        <f>IF(AU4242="S",IF(AND(S4242&lt;&gt;"",R4242&lt;&gt;""),S4242-R4242,0),0)</f>
        <v>0</v>
      </c>
      <c r="AS4242" s="45">
        <f>IF(AU4242="S",IF(Q4242="1. Aceitou o programa",IF(OR(X4242="Não se Aplica",X4242=""),IF(OR(W4242="Não se Aplica",W4242=""),0,W4242-V4242),AVERAGE(X4242-W4242,W4242-V4242)),0),0)</f>
        <v>0</v>
      </c>
      <c r="AT4242" s="45">
        <f>IF(AU4242="S",IF(AND(Q4242="1. Aceitou o programa",AB4242="Realizada"),IFERROR(IF(AA4242="",0,AA4242-R4242),0),0),0)</f>
        <v>0</v>
      </c>
      <c r="AU4242" s="45" t="str">
        <f>_xlfn.XLOOKUP(U4242,'Lista Suspensa'!$AA$20:$AA$23,'Lista Suspensa'!$AB$20:$AB$23,"N/A")</f>
        <v>S</v>
      </c>
    </row>
    <row r="4243" spans="1:47" ht="12" customHeight="1" x14ac:dyDescent="0.3">
      <c r="A4243" s="87" t="s">
        <v>47</v>
      </c>
      <c r="B4243" s="88">
        <v>46104</v>
      </c>
      <c r="C4243" s="89" t="s">
        <v>48</v>
      </c>
      <c r="D4243" s="89" t="s">
        <v>49</v>
      </c>
      <c r="E4243" s="189">
        <v>93840023</v>
      </c>
      <c r="F4243" s="197" t="s">
        <v>10298</v>
      </c>
      <c r="G4243" s="90">
        <v>10298903822</v>
      </c>
      <c r="H4243" s="91">
        <v>23537</v>
      </c>
      <c r="I4243" s="89"/>
      <c r="J4243" s="89" t="s">
        <v>51</v>
      </c>
      <c r="K4243" s="89" t="s">
        <v>52</v>
      </c>
      <c r="L4243" s="89" t="s">
        <v>85</v>
      </c>
      <c r="M4243" s="89" t="s">
        <v>10299</v>
      </c>
      <c r="N4243" s="89" t="s">
        <v>137</v>
      </c>
      <c r="O4243" s="92" t="s">
        <v>10300</v>
      </c>
      <c r="P4243" s="93" t="s">
        <v>57</v>
      </c>
      <c r="Q4243" s="110" t="s">
        <v>5322</v>
      </c>
      <c r="R4243" s="94"/>
      <c r="S4243" s="95">
        <v>46170</v>
      </c>
      <c r="T4243" s="95" t="s">
        <v>5203</v>
      </c>
      <c r="U4243" s="95" t="s">
        <v>1125</v>
      </c>
      <c r="V4243" s="91">
        <v>46157</v>
      </c>
      <c r="W4243" s="91">
        <v>46164</v>
      </c>
      <c r="X4243" s="91">
        <v>46169</v>
      </c>
      <c r="Y4243" s="96" t="s">
        <v>2851</v>
      </c>
      <c r="Z4243" s="89"/>
      <c r="AA4243" s="95"/>
      <c r="AB4243" s="89"/>
      <c r="AC4243" s="109"/>
      <c r="AD4243" s="89"/>
      <c r="AE4243" s="89"/>
      <c r="AF4243" s="191"/>
      <c r="AG4243" s="194"/>
      <c r="AH4243" s="193"/>
      <c r="AI4243" s="97"/>
      <c r="AJ4243" s="97" t="s">
        <v>1127</v>
      </c>
      <c r="AK4243" s="97"/>
      <c r="AL4243" s="45" t="s">
        <v>67</v>
      </c>
      <c r="AM4243" s="160" t="str">
        <f>MONTH(B4243)&amp;"/"&amp;YEAR(B4243)</f>
        <v>3/2026</v>
      </c>
      <c r="AN4243" s="45">
        <f>WEEKNUM(B4243)-WEEKNUM(EOMONTH(B4243,-1)+1)+1</f>
        <v>4</v>
      </c>
      <c r="AO4243" s="45" t="str">
        <f>MONTH(R4243)&amp;"/"&amp;YEAR(R4243)</f>
        <v>1/1900</v>
      </c>
      <c r="AP4243" s="45" t="e">
        <f>WEEKNUM(R4243)-WEEKNUM(EOMONTH(R4243,-1)+1)+1</f>
        <v>#NUM!</v>
      </c>
      <c r="AQ4243" s="45">
        <f>IF(AU4243="S",IF(Q4243="1. Aceitou o programa",R4243-B4243,0),0)</f>
        <v>0</v>
      </c>
      <c r="AR4243" s="45">
        <f>IF(AU4243="S",IF(AND(S4243&lt;&gt;"",R4243&lt;&gt;""),S4243-R4243,0),0)</f>
        <v>0</v>
      </c>
      <c r="AS4243" s="45">
        <f>IF(AU4243="S",IF(Q4243="1. Aceitou o programa",IF(OR(X4243="Não se Aplica",X4243=""),IF(OR(W4243="Não se Aplica",W4243=""),0,W4243-V4243),AVERAGE(X4243-W4243,W4243-V4243)),0),0)</f>
        <v>0</v>
      </c>
      <c r="AT4243" s="45">
        <f>IF(AU4243="S",IF(AND(Q4243="1. Aceitou o programa",AB4243="Realizada"),IFERROR(IF(AA4243="",0,AA4243-R4243),0),0),0)</f>
        <v>0</v>
      </c>
      <c r="AU4243" s="45" t="str">
        <f>_xlfn.XLOOKUP(U4243,'Lista Suspensa'!$AA$20:$AA$23,'Lista Suspensa'!$AB$20:$AB$23,"N/A")</f>
        <v>S</v>
      </c>
    </row>
    <row r="4244" spans="1:47" ht="12" customHeight="1" x14ac:dyDescent="0.3">
      <c r="A4244" s="87" t="s">
        <v>47</v>
      </c>
      <c r="B4244" s="88">
        <v>46104</v>
      </c>
      <c r="C4244" s="89" t="s">
        <v>48</v>
      </c>
      <c r="D4244" s="89" t="s">
        <v>49</v>
      </c>
      <c r="E4244" s="189">
        <v>93842717</v>
      </c>
      <c r="F4244" s="197" t="s">
        <v>10301</v>
      </c>
      <c r="G4244" s="90">
        <v>9755460748</v>
      </c>
      <c r="H4244" s="91">
        <v>28864</v>
      </c>
      <c r="I4244" s="89"/>
      <c r="J4244" s="89" t="s">
        <v>84</v>
      </c>
      <c r="K4244" s="89" t="s">
        <v>76</v>
      </c>
      <c r="L4244" s="89" t="s">
        <v>283</v>
      </c>
      <c r="M4244" s="89" t="s">
        <v>10302</v>
      </c>
      <c r="N4244" s="89" t="s">
        <v>344</v>
      </c>
      <c r="O4244" s="92" t="s">
        <v>10303</v>
      </c>
      <c r="P4244" s="93" t="s">
        <v>57</v>
      </c>
      <c r="Q4244" s="110" t="s">
        <v>5322</v>
      </c>
      <c r="R4244" s="94"/>
      <c r="S4244" s="95">
        <v>46170</v>
      </c>
      <c r="T4244" s="95" t="s">
        <v>5203</v>
      </c>
      <c r="U4244" s="95" t="s">
        <v>1125</v>
      </c>
      <c r="V4244" s="91">
        <v>46157</v>
      </c>
      <c r="W4244" s="91">
        <v>46164</v>
      </c>
      <c r="X4244" s="91">
        <v>46169</v>
      </c>
      <c r="Y4244" s="96" t="s">
        <v>2851</v>
      </c>
      <c r="Z4244" s="89"/>
      <c r="AA4244" s="95"/>
      <c r="AB4244" s="89"/>
      <c r="AC4244" s="109"/>
      <c r="AD4244" s="89"/>
      <c r="AE4244" s="89"/>
      <c r="AF4244" s="191"/>
      <c r="AG4244" s="194"/>
      <c r="AH4244" s="193"/>
      <c r="AI4244" s="97"/>
      <c r="AJ4244" s="97" t="s">
        <v>1127</v>
      </c>
      <c r="AK4244" s="97"/>
      <c r="AL4244" s="45" t="s">
        <v>67</v>
      </c>
      <c r="AM4244" s="160" t="str">
        <f>MONTH(B4244)&amp;"/"&amp;YEAR(B4244)</f>
        <v>3/2026</v>
      </c>
      <c r="AN4244" s="45">
        <f>WEEKNUM(B4244)-WEEKNUM(EOMONTH(B4244,-1)+1)+1</f>
        <v>4</v>
      </c>
      <c r="AO4244" s="45" t="str">
        <f>MONTH(R4244)&amp;"/"&amp;YEAR(R4244)</f>
        <v>1/1900</v>
      </c>
      <c r="AP4244" s="45" t="e">
        <f>WEEKNUM(R4244)-WEEKNUM(EOMONTH(R4244,-1)+1)+1</f>
        <v>#NUM!</v>
      </c>
      <c r="AQ4244" s="45">
        <f>IF(AU4244="S",IF(Q4244="1. Aceitou o programa",R4244-B4244,0),0)</f>
        <v>0</v>
      </c>
      <c r="AR4244" s="45">
        <f>IF(AU4244="S",IF(AND(S4244&lt;&gt;"",R4244&lt;&gt;""),S4244-R4244,0),0)</f>
        <v>0</v>
      </c>
      <c r="AS4244" s="45">
        <f>IF(AU4244="S",IF(Q4244="1. Aceitou o programa",IF(OR(X4244="Não se Aplica",X4244=""),IF(OR(W4244="Não se Aplica",W4244=""),0,W4244-V4244),AVERAGE(X4244-W4244,W4244-V4244)),0),0)</f>
        <v>0</v>
      </c>
      <c r="AT4244" s="45">
        <f>IF(AU4244="S",IF(AND(Q4244="1. Aceitou o programa",AB4244="Realizada"),IFERROR(IF(AA4244="",0,AA4244-R4244),0),0),0)</f>
        <v>0</v>
      </c>
      <c r="AU4244" s="45" t="str">
        <f>_xlfn.XLOOKUP(U4244,'Lista Suspensa'!$AA$20:$AA$23,'Lista Suspensa'!$AB$20:$AB$23,"N/A")</f>
        <v>S</v>
      </c>
    </row>
    <row r="4245" spans="1:47" ht="12" customHeight="1" x14ac:dyDescent="0.3">
      <c r="A4245" s="87" t="s">
        <v>47</v>
      </c>
      <c r="B4245" s="88">
        <v>46104</v>
      </c>
      <c r="C4245" s="89" t="s">
        <v>48</v>
      </c>
      <c r="D4245" s="89" t="s">
        <v>49</v>
      </c>
      <c r="E4245" s="189">
        <v>93842364</v>
      </c>
      <c r="F4245" s="197" t="s">
        <v>10304</v>
      </c>
      <c r="G4245" s="90">
        <v>8296578786</v>
      </c>
      <c r="H4245" s="91">
        <v>29402</v>
      </c>
      <c r="I4245" s="89"/>
      <c r="J4245" s="89" t="s">
        <v>51</v>
      </c>
      <c r="K4245" s="89" t="s">
        <v>76</v>
      </c>
      <c r="L4245" s="89" t="s">
        <v>441</v>
      </c>
      <c r="M4245" s="89" t="s">
        <v>10305</v>
      </c>
      <c r="N4245" s="89" t="s">
        <v>344</v>
      </c>
      <c r="O4245" s="92" t="s">
        <v>10306</v>
      </c>
      <c r="P4245" s="93" t="s">
        <v>57</v>
      </c>
      <c r="Q4245" s="110" t="s">
        <v>5322</v>
      </c>
      <c r="R4245" s="94"/>
      <c r="S4245" s="95">
        <v>46170</v>
      </c>
      <c r="T4245" s="95" t="s">
        <v>5203</v>
      </c>
      <c r="U4245" s="95" t="s">
        <v>1125</v>
      </c>
      <c r="V4245" s="91">
        <v>46157</v>
      </c>
      <c r="W4245" s="91">
        <v>46164</v>
      </c>
      <c r="X4245" s="91">
        <v>46169</v>
      </c>
      <c r="Y4245" s="96" t="s">
        <v>2851</v>
      </c>
      <c r="Z4245" s="89"/>
      <c r="AA4245" s="95"/>
      <c r="AB4245" s="89"/>
      <c r="AC4245" s="109"/>
      <c r="AD4245" s="89"/>
      <c r="AE4245" s="89"/>
      <c r="AF4245" s="191"/>
      <c r="AG4245" s="194"/>
      <c r="AH4245" s="193"/>
      <c r="AI4245" s="97"/>
      <c r="AJ4245" s="97" t="s">
        <v>1127</v>
      </c>
      <c r="AK4245" s="97"/>
      <c r="AL4245" s="45" t="s">
        <v>67</v>
      </c>
      <c r="AM4245" s="160" t="str">
        <f>MONTH(B4245)&amp;"/"&amp;YEAR(B4245)</f>
        <v>3/2026</v>
      </c>
      <c r="AN4245" s="45">
        <f>WEEKNUM(B4245)-WEEKNUM(EOMONTH(B4245,-1)+1)+1</f>
        <v>4</v>
      </c>
      <c r="AO4245" s="45" t="str">
        <f>MONTH(R4245)&amp;"/"&amp;YEAR(R4245)</f>
        <v>1/1900</v>
      </c>
      <c r="AP4245" s="45" t="e">
        <f>WEEKNUM(R4245)-WEEKNUM(EOMONTH(R4245,-1)+1)+1</f>
        <v>#NUM!</v>
      </c>
      <c r="AQ4245" s="45">
        <f>IF(AU4245="S",IF(Q4245="1. Aceitou o programa",R4245-B4245,0),0)</f>
        <v>0</v>
      </c>
      <c r="AR4245" s="45">
        <f>IF(AU4245="S",IF(AND(S4245&lt;&gt;"",R4245&lt;&gt;""),S4245-R4245,0),0)</f>
        <v>0</v>
      </c>
      <c r="AS4245" s="45">
        <f>IF(AU4245="S",IF(Q4245="1. Aceitou o programa",IF(OR(X4245="Não se Aplica",X4245=""),IF(OR(W4245="Não se Aplica",W4245=""),0,W4245-V4245),AVERAGE(X4245-W4245,W4245-V4245)),0),0)</f>
        <v>0</v>
      </c>
      <c r="AT4245" s="45">
        <f>IF(AU4245="S",IF(AND(Q4245="1. Aceitou o programa",AB4245="Realizada"),IFERROR(IF(AA4245="",0,AA4245-R4245),0),0),0)</f>
        <v>0</v>
      </c>
      <c r="AU4245" s="45" t="str">
        <f>_xlfn.XLOOKUP(U4245,'Lista Suspensa'!$AA$20:$AA$23,'Lista Suspensa'!$AB$20:$AB$23,"N/A")</f>
        <v>S</v>
      </c>
    </row>
    <row r="4246" spans="1:47" ht="12" customHeight="1" x14ac:dyDescent="0.3">
      <c r="A4246" s="87" t="s">
        <v>47</v>
      </c>
      <c r="B4246" s="88">
        <v>46104</v>
      </c>
      <c r="C4246" s="89" t="s">
        <v>48</v>
      </c>
      <c r="D4246" s="89" t="s">
        <v>49</v>
      </c>
      <c r="E4246" s="189">
        <v>93796760</v>
      </c>
      <c r="F4246" s="197" t="s">
        <v>10307</v>
      </c>
      <c r="G4246" s="90">
        <v>32530924880</v>
      </c>
      <c r="H4246" s="91">
        <v>31027</v>
      </c>
      <c r="I4246" s="89"/>
      <c r="J4246" s="89" t="s">
        <v>84</v>
      </c>
      <c r="K4246" s="89" t="s">
        <v>52</v>
      </c>
      <c r="L4246" s="89" t="s">
        <v>85</v>
      </c>
      <c r="M4246" s="89" t="s">
        <v>1058</v>
      </c>
      <c r="N4246" s="89" t="s">
        <v>137</v>
      </c>
      <c r="O4246" s="92" t="s">
        <v>10308</v>
      </c>
      <c r="P4246" s="93" t="s">
        <v>57</v>
      </c>
      <c r="Q4246" s="110" t="s">
        <v>5322</v>
      </c>
      <c r="R4246" s="94"/>
      <c r="S4246" s="95">
        <v>46170</v>
      </c>
      <c r="T4246" s="95" t="s">
        <v>5203</v>
      </c>
      <c r="U4246" s="95" t="s">
        <v>1125</v>
      </c>
      <c r="V4246" s="91">
        <v>46157</v>
      </c>
      <c r="W4246" s="91">
        <v>46164</v>
      </c>
      <c r="X4246" s="91">
        <v>46169</v>
      </c>
      <c r="Y4246" s="96" t="s">
        <v>2851</v>
      </c>
      <c r="Z4246" s="89" t="s">
        <v>2798</v>
      </c>
      <c r="AA4246" s="95" t="s">
        <v>11297</v>
      </c>
      <c r="AB4246" s="95" t="s">
        <v>11186</v>
      </c>
      <c r="AC4246" s="109"/>
      <c r="AD4246" s="89"/>
      <c r="AE4246" s="89"/>
      <c r="AF4246" s="191"/>
      <c r="AG4246" s="194"/>
      <c r="AH4246" s="193"/>
      <c r="AI4246" s="97"/>
      <c r="AJ4246" s="97" t="s">
        <v>1127</v>
      </c>
      <c r="AK4246" s="97"/>
      <c r="AL4246" s="45" t="s">
        <v>67</v>
      </c>
      <c r="AM4246" s="160" t="str">
        <f>MONTH(B4246)&amp;"/"&amp;YEAR(B4246)</f>
        <v>3/2026</v>
      </c>
      <c r="AN4246" s="45">
        <f>WEEKNUM(B4246)-WEEKNUM(EOMONTH(B4246,-1)+1)+1</f>
        <v>4</v>
      </c>
      <c r="AO4246" s="45" t="str">
        <f>MONTH(R4246)&amp;"/"&amp;YEAR(R4246)</f>
        <v>1/1900</v>
      </c>
      <c r="AP4246" s="45" t="e">
        <f>WEEKNUM(R4246)-WEEKNUM(EOMONTH(R4246,-1)+1)+1</f>
        <v>#NUM!</v>
      </c>
      <c r="AQ4246" s="45">
        <f>IF(AU4246="S",IF(Q4246="1. Aceitou o programa",R4246-B4246,0),0)</f>
        <v>0</v>
      </c>
      <c r="AR4246" s="45">
        <f>IF(AU4246="S",IF(AND(S4246&lt;&gt;"",R4246&lt;&gt;""),S4246-R4246,0),0)</f>
        <v>0</v>
      </c>
      <c r="AS4246" s="45">
        <f>IF(AU4246="S",IF(Q4246="1. Aceitou o programa",IF(OR(X4246="Não se Aplica",X4246=""),IF(OR(W4246="Não se Aplica",W4246=""),0,W4246-V4246),AVERAGE(X4246-W4246,W4246-V4246)),0),0)</f>
        <v>0</v>
      </c>
      <c r="AT4246" s="45">
        <f>IF(AU4246="S",IF(AND(Q4246="1. Aceitou o programa",AB4246="Realizada"),IFERROR(IF(AA4246="",0,AA4246-R4246),0),0),0)</f>
        <v>0</v>
      </c>
      <c r="AU4246" s="45" t="str">
        <f>_xlfn.XLOOKUP(U4246,'Lista Suspensa'!$AA$20:$AA$23,'Lista Suspensa'!$AB$20:$AB$23,"N/A")</f>
        <v>S</v>
      </c>
    </row>
    <row r="4247" spans="1:47" ht="12" customHeight="1" x14ac:dyDescent="0.3">
      <c r="A4247" s="87" t="s">
        <v>47</v>
      </c>
      <c r="B4247" s="88">
        <v>46104</v>
      </c>
      <c r="C4247" s="89" t="s">
        <v>48</v>
      </c>
      <c r="D4247" s="89" t="s">
        <v>49</v>
      </c>
      <c r="E4247" s="189">
        <v>93842612</v>
      </c>
      <c r="F4247" s="197" t="s">
        <v>10309</v>
      </c>
      <c r="G4247" s="90">
        <v>3611152706</v>
      </c>
      <c r="H4247" s="91">
        <v>26634</v>
      </c>
      <c r="I4247" s="89"/>
      <c r="J4247" s="89" t="s">
        <v>84</v>
      </c>
      <c r="K4247" s="89" t="s">
        <v>76</v>
      </c>
      <c r="L4247" s="89" t="s">
        <v>191</v>
      </c>
      <c r="M4247" s="89" t="s">
        <v>10310</v>
      </c>
      <c r="N4247" s="89" t="s">
        <v>344</v>
      </c>
      <c r="O4247" s="92" t="s">
        <v>10311</v>
      </c>
      <c r="P4247" s="93" t="s">
        <v>57</v>
      </c>
      <c r="Q4247" s="110" t="s">
        <v>5322</v>
      </c>
      <c r="R4247" s="94"/>
      <c r="S4247" s="95">
        <v>46170</v>
      </c>
      <c r="T4247" s="95" t="s">
        <v>5203</v>
      </c>
      <c r="U4247" s="95" t="s">
        <v>1125</v>
      </c>
      <c r="V4247" s="91">
        <v>46157</v>
      </c>
      <c r="W4247" s="91">
        <v>46164</v>
      </c>
      <c r="X4247" s="91">
        <v>46169</v>
      </c>
      <c r="Y4247" s="96" t="s">
        <v>2851</v>
      </c>
      <c r="Z4247" s="89"/>
      <c r="AA4247" s="95"/>
      <c r="AB4247" s="89"/>
      <c r="AC4247" s="109"/>
      <c r="AD4247" s="89"/>
      <c r="AE4247" s="89"/>
      <c r="AF4247" s="191"/>
      <c r="AG4247" s="194"/>
      <c r="AH4247" s="193"/>
      <c r="AI4247" s="97"/>
      <c r="AJ4247" s="97" t="s">
        <v>1127</v>
      </c>
      <c r="AK4247" s="97"/>
      <c r="AL4247" s="45" t="s">
        <v>67</v>
      </c>
      <c r="AM4247" s="160" t="str">
        <f>MONTH(B4247)&amp;"/"&amp;YEAR(B4247)</f>
        <v>3/2026</v>
      </c>
      <c r="AN4247" s="45">
        <f>WEEKNUM(B4247)-WEEKNUM(EOMONTH(B4247,-1)+1)+1</f>
        <v>4</v>
      </c>
      <c r="AO4247" s="45" t="str">
        <f>MONTH(R4247)&amp;"/"&amp;YEAR(R4247)</f>
        <v>1/1900</v>
      </c>
      <c r="AP4247" s="45" t="e">
        <f>WEEKNUM(R4247)-WEEKNUM(EOMONTH(R4247,-1)+1)+1</f>
        <v>#NUM!</v>
      </c>
      <c r="AQ4247" s="45">
        <f>IF(AU4247="S",IF(Q4247="1. Aceitou o programa",R4247-B4247,0),0)</f>
        <v>0</v>
      </c>
      <c r="AR4247" s="45">
        <f>IF(AU4247="S",IF(AND(S4247&lt;&gt;"",R4247&lt;&gt;""),S4247-R4247,0),0)</f>
        <v>0</v>
      </c>
      <c r="AS4247" s="45">
        <f>IF(AU4247="S",IF(Q4247="1. Aceitou o programa",IF(OR(X4247="Não se Aplica",X4247=""),IF(OR(W4247="Não se Aplica",W4247=""),0,W4247-V4247),AVERAGE(X4247-W4247,W4247-V4247)),0),0)</f>
        <v>0</v>
      </c>
      <c r="AT4247" s="45">
        <f>IF(AU4247="S",IF(AND(Q4247="1. Aceitou o programa",AB4247="Realizada"),IFERROR(IF(AA4247="",0,AA4247-R4247),0),0),0)</f>
        <v>0</v>
      </c>
      <c r="AU4247" s="45" t="str">
        <f>_xlfn.XLOOKUP(U4247,'Lista Suspensa'!$AA$20:$AA$23,'Lista Suspensa'!$AB$20:$AB$23,"N/A")</f>
        <v>S</v>
      </c>
    </row>
    <row r="4248" spans="1:47" ht="12" customHeight="1" x14ac:dyDescent="0.3">
      <c r="A4248" s="87" t="s">
        <v>47</v>
      </c>
      <c r="B4248" s="88">
        <v>46104</v>
      </c>
      <c r="C4248" s="89" t="s">
        <v>48</v>
      </c>
      <c r="D4248" s="89" t="s">
        <v>49</v>
      </c>
      <c r="E4248" s="189">
        <v>93864114</v>
      </c>
      <c r="F4248" s="197" t="s">
        <v>10312</v>
      </c>
      <c r="G4248" s="90">
        <v>11734928794</v>
      </c>
      <c r="H4248" s="91">
        <v>31915</v>
      </c>
      <c r="I4248" s="89"/>
      <c r="J4248" s="89" t="s">
        <v>51</v>
      </c>
      <c r="K4248" s="89" t="s">
        <v>76</v>
      </c>
      <c r="L4248" s="89" t="s">
        <v>740</v>
      </c>
      <c r="M4248" s="89" t="s">
        <v>1810</v>
      </c>
      <c r="N4248" s="89" t="s">
        <v>344</v>
      </c>
      <c r="O4248" s="92" t="s">
        <v>10313</v>
      </c>
      <c r="P4248" s="93" t="s">
        <v>57</v>
      </c>
      <c r="Q4248" s="110" t="s">
        <v>58</v>
      </c>
      <c r="R4248" s="94">
        <v>46169</v>
      </c>
      <c r="S4248" s="95"/>
      <c r="T4248" s="95" t="s">
        <v>59</v>
      </c>
      <c r="U4248" s="95" t="s">
        <v>60</v>
      </c>
      <c r="V4248" s="91">
        <v>46157</v>
      </c>
      <c r="W4248" s="91">
        <v>46164</v>
      </c>
      <c r="X4248" s="91">
        <v>46169</v>
      </c>
      <c r="Y4248" s="96" t="s">
        <v>2851</v>
      </c>
      <c r="Z4248" s="89" t="s">
        <v>62</v>
      </c>
      <c r="AA4248" s="95"/>
      <c r="AB4248" s="95" t="s">
        <v>2804</v>
      </c>
      <c r="AC4248" s="95" t="s">
        <v>2804</v>
      </c>
      <c r="AD4248" s="95" t="s">
        <v>2804</v>
      </c>
      <c r="AE4248" s="95" t="s">
        <v>2804</v>
      </c>
      <c r="AF4248" s="95" t="s">
        <v>2804</v>
      </c>
      <c r="AG4248" s="95" t="s">
        <v>2804</v>
      </c>
      <c r="AH4248" s="95" t="s">
        <v>2804</v>
      </c>
      <c r="AI4248" s="97"/>
      <c r="AJ4248" s="97" t="s">
        <v>65</v>
      </c>
      <c r="AK4248" s="97" t="s">
        <v>66</v>
      </c>
      <c r="AL4248" s="45" t="s">
        <v>67</v>
      </c>
      <c r="AM4248" s="160" t="str">
        <f>MONTH(B4248)&amp;"/"&amp;YEAR(B4248)</f>
        <v>3/2026</v>
      </c>
      <c r="AN4248" s="45">
        <f>WEEKNUM(B4248)-WEEKNUM(EOMONTH(B4248,-1)+1)+1</f>
        <v>4</v>
      </c>
      <c r="AO4248" s="45" t="str">
        <f>MONTH(R4248)&amp;"/"&amp;YEAR(R4248)</f>
        <v>5/2026</v>
      </c>
      <c r="AP4248" s="45">
        <f>WEEKNUM(R4248)-WEEKNUM(EOMONTH(R4248,-1)+1)+1</f>
        <v>5</v>
      </c>
      <c r="AQ4248" s="45">
        <f>IF(AU4248="S",IF(Q4248="1. Aceitou o programa",R4248-B4248,0),0)</f>
        <v>65</v>
      </c>
      <c r="AR4248" s="45">
        <f>IF(AU4248="S",IF(AND(S4248&lt;&gt;"",R4248&lt;&gt;""),S4248-R4248,0),0)</f>
        <v>0</v>
      </c>
      <c r="AS4248" s="45">
        <f>IF(AU4248="S",IF(Q4248="1. Aceitou o programa",IF(OR(X4248="Não se Aplica",X4248=""),IF(OR(W4248="Não se Aplica",W4248=""),0,W4248-V4248),AVERAGE(X4248-W4248,W4248-V4248)),0),0)</f>
        <v>6</v>
      </c>
      <c r="AT4248" s="45">
        <f>IF(AU4248="S",IF(AND(Q4248="1. Aceitou o programa",AB4248="Realizada"),IFERROR(IF(AA4248="",0,AA4248-R4248),0),0),0)</f>
        <v>0</v>
      </c>
      <c r="AU4248" s="45" t="str">
        <f>_xlfn.XLOOKUP(U4248,'Lista Suspensa'!$AA$20:$AA$23,'Lista Suspensa'!$AB$20:$AB$23,"N/A")</f>
        <v>S</v>
      </c>
    </row>
    <row r="4249" spans="1:47" ht="12" customHeight="1" x14ac:dyDescent="0.3">
      <c r="A4249" s="87" t="s">
        <v>47</v>
      </c>
      <c r="B4249" s="88">
        <v>46104</v>
      </c>
      <c r="C4249" s="89" t="s">
        <v>48</v>
      </c>
      <c r="D4249" s="89" t="s">
        <v>49</v>
      </c>
      <c r="E4249" s="189">
        <v>93839796</v>
      </c>
      <c r="F4249" s="197" t="s">
        <v>10314</v>
      </c>
      <c r="G4249" s="90">
        <v>458329860</v>
      </c>
      <c r="H4249" s="91">
        <v>21137</v>
      </c>
      <c r="I4249" s="89"/>
      <c r="J4249" s="89" t="s">
        <v>51</v>
      </c>
      <c r="K4249" s="89" t="s">
        <v>76</v>
      </c>
      <c r="L4249" s="89" t="s">
        <v>95</v>
      </c>
      <c r="M4249" s="89" t="s">
        <v>1432</v>
      </c>
      <c r="N4249" s="89" t="s">
        <v>137</v>
      </c>
      <c r="O4249" s="92" t="s">
        <v>10315</v>
      </c>
      <c r="P4249" s="93" t="s">
        <v>57</v>
      </c>
      <c r="Q4249" s="110" t="s">
        <v>5322</v>
      </c>
      <c r="R4249" s="94"/>
      <c r="S4249" s="95">
        <v>46170</v>
      </c>
      <c r="T4249" s="95" t="s">
        <v>5203</v>
      </c>
      <c r="U4249" s="95" t="s">
        <v>1125</v>
      </c>
      <c r="V4249" s="91">
        <v>46157</v>
      </c>
      <c r="W4249" s="91">
        <v>46164</v>
      </c>
      <c r="X4249" s="91">
        <v>46169</v>
      </c>
      <c r="Y4249" s="96" t="s">
        <v>2851</v>
      </c>
      <c r="Z4249" s="89"/>
      <c r="AA4249" s="95"/>
      <c r="AB4249" s="89"/>
      <c r="AC4249" s="109"/>
      <c r="AD4249" s="89"/>
      <c r="AE4249" s="89"/>
      <c r="AF4249" s="191"/>
      <c r="AG4249" s="194"/>
      <c r="AH4249" s="193"/>
      <c r="AI4249" s="97"/>
      <c r="AJ4249" s="97" t="s">
        <v>1127</v>
      </c>
      <c r="AK4249" s="97"/>
      <c r="AL4249" s="45" t="s">
        <v>67</v>
      </c>
      <c r="AM4249" s="160" t="str">
        <f>MONTH(B4249)&amp;"/"&amp;YEAR(B4249)</f>
        <v>3/2026</v>
      </c>
      <c r="AN4249" s="45">
        <f>WEEKNUM(B4249)-WEEKNUM(EOMONTH(B4249,-1)+1)+1</f>
        <v>4</v>
      </c>
      <c r="AO4249" s="45" t="str">
        <f>MONTH(R4249)&amp;"/"&amp;YEAR(R4249)</f>
        <v>1/1900</v>
      </c>
      <c r="AP4249" s="45" t="e">
        <f>WEEKNUM(R4249)-WEEKNUM(EOMONTH(R4249,-1)+1)+1</f>
        <v>#NUM!</v>
      </c>
      <c r="AQ4249" s="45">
        <f>IF(AU4249="S",IF(Q4249="1. Aceitou o programa",R4249-B4249,0),0)</f>
        <v>0</v>
      </c>
      <c r="AR4249" s="45">
        <f>IF(AU4249="S",IF(AND(S4249&lt;&gt;"",R4249&lt;&gt;""),S4249-R4249,0),0)</f>
        <v>0</v>
      </c>
      <c r="AS4249" s="45">
        <f>IF(AU4249="S",IF(Q4249="1. Aceitou o programa",IF(OR(X4249="Não se Aplica",X4249=""),IF(OR(W4249="Não se Aplica",W4249=""),0,W4249-V4249),AVERAGE(X4249-W4249,W4249-V4249)),0),0)</f>
        <v>0</v>
      </c>
      <c r="AT4249" s="45">
        <f>IF(AU4249="S",IF(AND(Q4249="1. Aceitou o programa",AB4249="Realizada"),IFERROR(IF(AA4249="",0,AA4249-R4249),0),0),0)</f>
        <v>0</v>
      </c>
      <c r="AU4249" s="45" t="str">
        <f>_xlfn.XLOOKUP(U4249,'Lista Suspensa'!$AA$20:$AA$23,'Lista Suspensa'!$AB$20:$AB$23,"N/A")</f>
        <v>S</v>
      </c>
    </row>
    <row r="4250" spans="1:47" ht="12" customHeight="1" x14ac:dyDescent="0.3">
      <c r="A4250" s="87" t="s">
        <v>47</v>
      </c>
      <c r="B4250" s="88">
        <v>46104</v>
      </c>
      <c r="C4250" s="89" t="s">
        <v>48</v>
      </c>
      <c r="D4250" s="89" t="s">
        <v>49</v>
      </c>
      <c r="E4250" s="189">
        <v>93793507</v>
      </c>
      <c r="F4250" s="197" t="s">
        <v>10316</v>
      </c>
      <c r="G4250" s="90">
        <v>22001226837</v>
      </c>
      <c r="H4250" s="91">
        <v>29380</v>
      </c>
      <c r="I4250" s="89"/>
      <c r="J4250" s="89" t="s">
        <v>51</v>
      </c>
      <c r="K4250" s="89" t="s">
        <v>52</v>
      </c>
      <c r="L4250" s="89" t="s">
        <v>85</v>
      </c>
      <c r="M4250" s="89" t="s">
        <v>915</v>
      </c>
      <c r="N4250" s="89" t="s">
        <v>137</v>
      </c>
      <c r="O4250" s="92" t="s">
        <v>10317</v>
      </c>
      <c r="P4250" s="93" t="s">
        <v>57</v>
      </c>
      <c r="Q4250" s="110" t="s">
        <v>5322</v>
      </c>
      <c r="R4250" s="94"/>
      <c r="S4250" s="95">
        <v>46170</v>
      </c>
      <c r="T4250" s="95" t="s">
        <v>5203</v>
      </c>
      <c r="U4250" s="95" t="s">
        <v>1125</v>
      </c>
      <c r="V4250" s="91">
        <v>46157</v>
      </c>
      <c r="W4250" s="91">
        <v>46164</v>
      </c>
      <c r="X4250" s="91">
        <v>46169</v>
      </c>
      <c r="Y4250" s="96" t="s">
        <v>2851</v>
      </c>
      <c r="Z4250" s="89"/>
      <c r="AA4250" s="95"/>
      <c r="AB4250" s="89"/>
      <c r="AC4250" s="109"/>
      <c r="AD4250" s="89"/>
      <c r="AE4250" s="89"/>
      <c r="AF4250" s="191"/>
      <c r="AG4250" s="194"/>
      <c r="AH4250" s="193"/>
      <c r="AI4250" s="97"/>
      <c r="AJ4250" s="97" t="s">
        <v>1127</v>
      </c>
      <c r="AK4250" s="97"/>
      <c r="AL4250" s="45" t="s">
        <v>67</v>
      </c>
      <c r="AM4250" s="160" t="str">
        <f>MONTH(B4250)&amp;"/"&amp;YEAR(B4250)</f>
        <v>3/2026</v>
      </c>
      <c r="AN4250" s="45">
        <f>WEEKNUM(B4250)-WEEKNUM(EOMONTH(B4250,-1)+1)+1</f>
        <v>4</v>
      </c>
      <c r="AO4250" s="45" t="str">
        <f>MONTH(R4250)&amp;"/"&amp;YEAR(R4250)</f>
        <v>1/1900</v>
      </c>
      <c r="AP4250" s="45" t="e">
        <f>WEEKNUM(R4250)-WEEKNUM(EOMONTH(R4250,-1)+1)+1</f>
        <v>#NUM!</v>
      </c>
      <c r="AQ4250" s="45">
        <f>IF(AU4250="S",IF(Q4250="1. Aceitou o programa",R4250-B4250,0),0)</f>
        <v>0</v>
      </c>
      <c r="AR4250" s="45">
        <f>IF(AU4250="S",IF(AND(S4250&lt;&gt;"",R4250&lt;&gt;""),S4250-R4250,0),0)</f>
        <v>0</v>
      </c>
      <c r="AS4250" s="45">
        <f>IF(AU4250="S",IF(Q4250="1. Aceitou o programa",IF(OR(X4250="Não se Aplica",X4250=""),IF(OR(W4250="Não se Aplica",W4250=""),0,W4250-V4250),AVERAGE(X4250-W4250,W4250-V4250)),0),0)</f>
        <v>0</v>
      </c>
      <c r="AT4250" s="45">
        <f>IF(AU4250="S",IF(AND(Q4250="1. Aceitou o programa",AB4250="Realizada"),IFERROR(IF(AA4250="",0,AA4250-R4250),0),0),0)</f>
        <v>0</v>
      </c>
      <c r="AU4250" s="45" t="str">
        <f>_xlfn.XLOOKUP(U4250,'Lista Suspensa'!$AA$20:$AA$23,'Lista Suspensa'!$AB$20:$AB$23,"N/A")</f>
        <v>S</v>
      </c>
    </row>
    <row r="4251" spans="1:47" ht="12" customHeight="1" x14ac:dyDescent="0.3">
      <c r="A4251" s="87" t="s">
        <v>47</v>
      </c>
      <c r="B4251" s="88">
        <v>46104</v>
      </c>
      <c r="C4251" s="89" t="s">
        <v>48</v>
      </c>
      <c r="D4251" s="89" t="s">
        <v>49</v>
      </c>
      <c r="E4251" s="189">
        <v>93454666</v>
      </c>
      <c r="F4251" s="197" t="s">
        <v>10318</v>
      </c>
      <c r="G4251" s="90">
        <v>26853235894</v>
      </c>
      <c r="H4251" s="91">
        <v>28023</v>
      </c>
      <c r="I4251" s="89"/>
      <c r="J4251" s="89" t="s">
        <v>84</v>
      </c>
      <c r="K4251" s="89" t="s">
        <v>52</v>
      </c>
      <c r="L4251" s="89" t="s">
        <v>85</v>
      </c>
      <c r="M4251" s="89" t="s">
        <v>719</v>
      </c>
      <c r="N4251" s="89" t="s">
        <v>449</v>
      </c>
      <c r="O4251" s="92" t="s">
        <v>10319</v>
      </c>
      <c r="P4251" s="93" t="s">
        <v>57</v>
      </c>
      <c r="Q4251" s="110" t="s">
        <v>5322</v>
      </c>
      <c r="R4251" s="94"/>
      <c r="S4251" s="95">
        <v>46170</v>
      </c>
      <c r="T4251" s="95" t="s">
        <v>5203</v>
      </c>
      <c r="U4251" s="95" t="s">
        <v>1125</v>
      </c>
      <c r="V4251" s="91">
        <v>46157</v>
      </c>
      <c r="W4251" s="91">
        <v>46164</v>
      </c>
      <c r="X4251" s="91">
        <v>46169</v>
      </c>
      <c r="Y4251" s="96" t="s">
        <v>2851</v>
      </c>
      <c r="Z4251" s="89"/>
      <c r="AA4251" s="95"/>
      <c r="AB4251" s="89"/>
      <c r="AC4251" s="109"/>
      <c r="AD4251" s="89"/>
      <c r="AE4251" s="89"/>
      <c r="AF4251" s="191"/>
      <c r="AG4251" s="194"/>
      <c r="AH4251" s="193"/>
      <c r="AI4251" s="97"/>
      <c r="AJ4251" s="97" t="s">
        <v>1127</v>
      </c>
      <c r="AK4251" s="97"/>
      <c r="AL4251" s="45" t="s">
        <v>67</v>
      </c>
      <c r="AM4251" s="160" t="str">
        <f>MONTH(B4251)&amp;"/"&amp;YEAR(B4251)</f>
        <v>3/2026</v>
      </c>
      <c r="AN4251" s="45">
        <f>WEEKNUM(B4251)-WEEKNUM(EOMONTH(B4251,-1)+1)+1</f>
        <v>4</v>
      </c>
      <c r="AO4251" s="45" t="str">
        <f>MONTH(R4251)&amp;"/"&amp;YEAR(R4251)</f>
        <v>1/1900</v>
      </c>
      <c r="AP4251" s="45" t="e">
        <f>WEEKNUM(R4251)-WEEKNUM(EOMONTH(R4251,-1)+1)+1</f>
        <v>#NUM!</v>
      </c>
      <c r="AQ4251" s="45">
        <f>IF(AU4251="S",IF(Q4251="1. Aceitou o programa",R4251-B4251,0),0)</f>
        <v>0</v>
      </c>
      <c r="AR4251" s="45">
        <f>IF(AU4251="S",IF(AND(S4251&lt;&gt;"",R4251&lt;&gt;""),S4251-R4251,0),0)</f>
        <v>0</v>
      </c>
      <c r="AS4251" s="45">
        <f>IF(AU4251="S",IF(Q4251="1. Aceitou o programa",IF(OR(X4251="Não se Aplica",X4251=""),IF(OR(W4251="Não se Aplica",W4251=""),0,W4251-V4251),AVERAGE(X4251-W4251,W4251-V4251)),0),0)</f>
        <v>0</v>
      </c>
      <c r="AT4251" s="45">
        <f>IF(AU4251="S",IF(AND(Q4251="1. Aceitou o programa",AB4251="Realizada"),IFERROR(IF(AA4251="",0,AA4251-R4251),0),0),0)</f>
        <v>0</v>
      </c>
      <c r="AU4251" s="45" t="str">
        <f>_xlfn.XLOOKUP(U4251,'Lista Suspensa'!$AA$20:$AA$23,'Lista Suspensa'!$AB$20:$AB$23,"N/A")</f>
        <v>S</v>
      </c>
    </row>
    <row r="4252" spans="1:47" ht="12" customHeight="1" x14ac:dyDescent="0.3">
      <c r="A4252" s="87" t="s">
        <v>47</v>
      </c>
      <c r="B4252" s="88">
        <v>46104</v>
      </c>
      <c r="C4252" s="89" t="s">
        <v>48</v>
      </c>
      <c r="D4252" s="89" t="s">
        <v>49</v>
      </c>
      <c r="E4252" s="189">
        <v>81115547</v>
      </c>
      <c r="F4252" s="197" t="s">
        <v>10320</v>
      </c>
      <c r="G4252" s="90">
        <v>12735479854</v>
      </c>
      <c r="H4252" s="91">
        <v>19212</v>
      </c>
      <c r="I4252" s="89"/>
      <c r="J4252" s="89" t="s">
        <v>51</v>
      </c>
      <c r="K4252" s="89" t="s">
        <v>52</v>
      </c>
      <c r="L4252" s="89" t="s">
        <v>85</v>
      </c>
      <c r="M4252" s="89" t="s">
        <v>4411</v>
      </c>
      <c r="N4252" s="89" t="s">
        <v>137</v>
      </c>
      <c r="O4252" s="92" t="s">
        <v>10321</v>
      </c>
      <c r="P4252" s="93" t="s">
        <v>57</v>
      </c>
      <c r="Q4252" s="110" t="s">
        <v>5322</v>
      </c>
      <c r="R4252" s="94"/>
      <c r="S4252" s="95">
        <v>46170</v>
      </c>
      <c r="T4252" s="95" t="s">
        <v>5203</v>
      </c>
      <c r="U4252" s="95" t="s">
        <v>1125</v>
      </c>
      <c r="V4252" s="91">
        <v>46157</v>
      </c>
      <c r="W4252" s="91">
        <v>46164</v>
      </c>
      <c r="X4252" s="91">
        <v>46169</v>
      </c>
      <c r="Y4252" s="96" t="s">
        <v>2851</v>
      </c>
      <c r="Z4252" s="89"/>
      <c r="AA4252" s="95"/>
      <c r="AB4252" s="89"/>
      <c r="AC4252" s="109"/>
      <c r="AD4252" s="89"/>
      <c r="AE4252" s="89"/>
      <c r="AF4252" s="191"/>
      <c r="AG4252" s="194"/>
      <c r="AH4252" s="193"/>
      <c r="AI4252" s="97"/>
      <c r="AJ4252" s="97" t="s">
        <v>1127</v>
      </c>
      <c r="AK4252" s="97"/>
      <c r="AL4252" s="45" t="s">
        <v>67</v>
      </c>
      <c r="AM4252" s="160" t="str">
        <f>MONTH(B4252)&amp;"/"&amp;YEAR(B4252)</f>
        <v>3/2026</v>
      </c>
      <c r="AN4252" s="45">
        <f>WEEKNUM(B4252)-WEEKNUM(EOMONTH(B4252,-1)+1)+1</f>
        <v>4</v>
      </c>
      <c r="AO4252" s="45" t="str">
        <f>MONTH(R4252)&amp;"/"&amp;YEAR(R4252)</f>
        <v>1/1900</v>
      </c>
      <c r="AP4252" s="45" t="e">
        <f>WEEKNUM(R4252)-WEEKNUM(EOMONTH(R4252,-1)+1)+1</f>
        <v>#NUM!</v>
      </c>
      <c r="AQ4252" s="45">
        <f>IF(AU4252="S",IF(Q4252="1. Aceitou o programa",R4252-B4252,0),0)</f>
        <v>0</v>
      </c>
      <c r="AR4252" s="45">
        <f>IF(AU4252="S",IF(AND(S4252&lt;&gt;"",R4252&lt;&gt;""),S4252-R4252,0),0)</f>
        <v>0</v>
      </c>
      <c r="AS4252" s="45">
        <f>IF(AU4252="S",IF(Q4252="1. Aceitou o programa",IF(OR(X4252="Não se Aplica",X4252=""),IF(OR(W4252="Não se Aplica",W4252=""),0,W4252-V4252),AVERAGE(X4252-W4252,W4252-V4252)),0),0)</f>
        <v>0</v>
      </c>
      <c r="AT4252" s="45">
        <f>IF(AU4252="S",IF(AND(Q4252="1. Aceitou o programa",AB4252="Realizada"),IFERROR(IF(AA4252="",0,AA4252-R4252),0),0),0)</f>
        <v>0</v>
      </c>
      <c r="AU4252" s="45" t="str">
        <f>_xlfn.XLOOKUP(U4252,'Lista Suspensa'!$AA$20:$AA$23,'Lista Suspensa'!$AB$20:$AB$23,"N/A")</f>
        <v>S</v>
      </c>
    </row>
    <row r="4253" spans="1:47" ht="12" customHeight="1" x14ac:dyDescent="0.3">
      <c r="A4253" s="87" t="s">
        <v>47</v>
      </c>
      <c r="B4253" s="88">
        <v>46104</v>
      </c>
      <c r="C4253" s="89" t="s">
        <v>48</v>
      </c>
      <c r="D4253" s="89" t="s">
        <v>49</v>
      </c>
      <c r="E4253" s="189">
        <v>82101952</v>
      </c>
      <c r="F4253" s="197" t="s">
        <v>10322</v>
      </c>
      <c r="G4253" s="90">
        <v>7580368765</v>
      </c>
      <c r="H4253" s="91">
        <v>27782</v>
      </c>
      <c r="I4253" s="89"/>
      <c r="J4253" s="89" t="s">
        <v>84</v>
      </c>
      <c r="K4253" s="89" t="s">
        <v>76</v>
      </c>
      <c r="L4253" s="89" t="s">
        <v>95</v>
      </c>
      <c r="M4253" s="89" t="s">
        <v>577</v>
      </c>
      <c r="N4253" s="89" t="s">
        <v>137</v>
      </c>
      <c r="O4253" s="92" t="s">
        <v>10323</v>
      </c>
      <c r="P4253" s="93" t="s">
        <v>57</v>
      </c>
      <c r="Q4253" s="110" t="s">
        <v>5322</v>
      </c>
      <c r="R4253" s="94"/>
      <c r="S4253" s="95">
        <v>46170</v>
      </c>
      <c r="T4253" s="95" t="s">
        <v>5203</v>
      </c>
      <c r="U4253" s="95" t="s">
        <v>1125</v>
      </c>
      <c r="V4253" s="91">
        <v>46157</v>
      </c>
      <c r="W4253" s="91">
        <v>46164</v>
      </c>
      <c r="X4253" s="91">
        <v>46169</v>
      </c>
      <c r="Y4253" s="96" t="s">
        <v>2851</v>
      </c>
      <c r="Z4253" s="89"/>
      <c r="AA4253" s="95"/>
      <c r="AB4253" s="89"/>
      <c r="AC4253" s="109"/>
      <c r="AD4253" s="89"/>
      <c r="AE4253" s="89"/>
      <c r="AF4253" s="191"/>
      <c r="AG4253" s="194"/>
      <c r="AH4253" s="193"/>
      <c r="AI4253" s="97"/>
      <c r="AJ4253" s="97" t="s">
        <v>1127</v>
      </c>
      <c r="AK4253" s="97"/>
      <c r="AL4253" s="45" t="s">
        <v>67</v>
      </c>
      <c r="AM4253" s="160" t="str">
        <f>MONTH(B4253)&amp;"/"&amp;YEAR(B4253)</f>
        <v>3/2026</v>
      </c>
      <c r="AN4253" s="45">
        <f>WEEKNUM(B4253)-WEEKNUM(EOMONTH(B4253,-1)+1)+1</f>
        <v>4</v>
      </c>
      <c r="AO4253" s="45" t="str">
        <f>MONTH(R4253)&amp;"/"&amp;YEAR(R4253)</f>
        <v>1/1900</v>
      </c>
      <c r="AP4253" s="45" t="e">
        <f>WEEKNUM(R4253)-WEEKNUM(EOMONTH(R4253,-1)+1)+1</f>
        <v>#NUM!</v>
      </c>
      <c r="AQ4253" s="45">
        <f>IF(AU4253="S",IF(Q4253="1. Aceitou o programa",R4253-B4253,0),0)</f>
        <v>0</v>
      </c>
      <c r="AR4253" s="45">
        <f>IF(AU4253="S",IF(AND(S4253&lt;&gt;"",R4253&lt;&gt;""),S4253-R4253,0),0)</f>
        <v>0</v>
      </c>
      <c r="AS4253" s="45">
        <f>IF(AU4253="S",IF(Q4253="1. Aceitou o programa",IF(OR(X4253="Não se Aplica",X4253=""),IF(OR(W4253="Não se Aplica",W4253=""),0,W4253-V4253),AVERAGE(X4253-W4253,W4253-V4253)),0),0)</f>
        <v>0</v>
      </c>
      <c r="AT4253" s="45">
        <f>IF(AU4253="S",IF(AND(Q4253="1. Aceitou o programa",AB4253="Realizada"),IFERROR(IF(AA4253="",0,AA4253-R4253),0),0),0)</f>
        <v>0</v>
      </c>
      <c r="AU4253" s="45" t="str">
        <f>_xlfn.XLOOKUP(U4253,'Lista Suspensa'!$AA$20:$AA$23,'Lista Suspensa'!$AB$20:$AB$23,"N/A")</f>
        <v>S</v>
      </c>
    </row>
    <row r="4254" spans="1:47" ht="12" customHeight="1" x14ac:dyDescent="0.3">
      <c r="A4254" s="87" t="s">
        <v>47</v>
      </c>
      <c r="B4254" s="88">
        <v>46104</v>
      </c>
      <c r="C4254" s="89" t="s">
        <v>48</v>
      </c>
      <c r="D4254" s="89" t="s">
        <v>49</v>
      </c>
      <c r="E4254" s="189">
        <v>85079104</v>
      </c>
      <c r="F4254" s="197" t="s">
        <v>10324</v>
      </c>
      <c r="G4254" s="90">
        <v>8353712717</v>
      </c>
      <c r="H4254" s="91">
        <v>29058</v>
      </c>
      <c r="I4254" s="89"/>
      <c r="J4254" s="89" t="s">
        <v>51</v>
      </c>
      <c r="K4254" s="89" t="s">
        <v>76</v>
      </c>
      <c r="L4254" s="89" t="s">
        <v>95</v>
      </c>
      <c r="M4254" s="89" t="s">
        <v>203</v>
      </c>
      <c r="N4254" s="89" t="s">
        <v>137</v>
      </c>
      <c r="O4254" s="92" t="s">
        <v>10325</v>
      </c>
      <c r="P4254" s="93" t="s">
        <v>57</v>
      </c>
      <c r="Q4254" s="110" t="s">
        <v>5322</v>
      </c>
      <c r="R4254" s="94"/>
      <c r="S4254" s="95">
        <v>46170</v>
      </c>
      <c r="T4254" s="95" t="s">
        <v>5203</v>
      </c>
      <c r="U4254" s="95" t="s">
        <v>1125</v>
      </c>
      <c r="V4254" s="91">
        <v>46157</v>
      </c>
      <c r="W4254" s="91">
        <v>46164</v>
      </c>
      <c r="X4254" s="91">
        <v>46169</v>
      </c>
      <c r="Y4254" s="96" t="s">
        <v>2851</v>
      </c>
      <c r="Z4254" s="89"/>
      <c r="AA4254" s="95"/>
      <c r="AB4254" s="89"/>
      <c r="AC4254" s="109"/>
      <c r="AD4254" s="89"/>
      <c r="AE4254" s="89"/>
      <c r="AF4254" s="191"/>
      <c r="AG4254" s="194"/>
      <c r="AH4254" s="193"/>
      <c r="AI4254" s="97"/>
      <c r="AJ4254" s="97" t="s">
        <v>1127</v>
      </c>
      <c r="AK4254" s="97"/>
      <c r="AL4254" s="45" t="s">
        <v>67</v>
      </c>
      <c r="AM4254" s="160" t="str">
        <f>MONTH(B4254)&amp;"/"&amp;YEAR(B4254)</f>
        <v>3/2026</v>
      </c>
      <c r="AN4254" s="45">
        <f>WEEKNUM(B4254)-WEEKNUM(EOMONTH(B4254,-1)+1)+1</f>
        <v>4</v>
      </c>
      <c r="AO4254" s="45" t="str">
        <f>MONTH(R4254)&amp;"/"&amp;YEAR(R4254)</f>
        <v>1/1900</v>
      </c>
      <c r="AP4254" s="45" t="e">
        <f>WEEKNUM(R4254)-WEEKNUM(EOMONTH(R4254,-1)+1)+1</f>
        <v>#NUM!</v>
      </c>
      <c r="AQ4254" s="45">
        <f>IF(AU4254="S",IF(Q4254="1. Aceitou o programa",R4254-B4254,0),0)</f>
        <v>0</v>
      </c>
      <c r="AR4254" s="45">
        <f>IF(AU4254="S",IF(AND(S4254&lt;&gt;"",R4254&lt;&gt;""),S4254-R4254,0),0)</f>
        <v>0</v>
      </c>
      <c r="AS4254" s="45">
        <f>IF(AU4254="S",IF(Q4254="1. Aceitou o programa",IF(OR(X4254="Não se Aplica",X4254=""),IF(OR(W4254="Não se Aplica",W4254=""),0,W4254-V4254),AVERAGE(X4254-W4254,W4254-V4254)),0),0)</f>
        <v>0</v>
      </c>
      <c r="AT4254" s="45">
        <f>IF(AU4254="S",IF(AND(Q4254="1. Aceitou o programa",AB4254="Realizada"),IFERROR(IF(AA4254="",0,AA4254-R4254),0),0),0)</f>
        <v>0</v>
      </c>
      <c r="AU4254" s="45" t="str">
        <f>_xlfn.XLOOKUP(U4254,'Lista Suspensa'!$AA$20:$AA$23,'Lista Suspensa'!$AB$20:$AB$23,"N/A")</f>
        <v>S</v>
      </c>
    </row>
    <row r="4255" spans="1:47" ht="12" customHeight="1" x14ac:dyDescent="0.3">
      <c r="A4255" s="87" t="s">
        <v>47</v>
      </c>
      <c r="B4255" s="88">
        <v>46104</v>
      </c>
      <c r="C4255" s="89" t="s">
        <v>48</v>
      </c>
      <c r="D4255" s="89" t="s">
        <v>49</v>
      </c>
      <c r="E4255" s="189">
        <v>881326038</v>
      </c>
      <c r="F4255" s="197" t="s">
        <v>10326</v>
      </c>
      <c r="G4255" s="90">
        <v>73098981768</v>
      </c>
      <c r="H4255" s="91">
        <v>22434</v>
      </c>
      <c r="I4255" s="89"/>
      <c r="J4255" s="89" t="s">
        <v>84</v>
      </c>
      <c r="K4255" s="89" t="s">
        <v>76</v>
      </c>
      <c r="L4255" s="89" t="s">
        <v>95</v>
      </c>
      <c r="M4255" s="89" t="s">
        <v>6048</v>
      </c>
      <c r="N4255" s="89" t="s">
        <v>87</v>
      </c>
      <c r="O4255" s="92" t="s">
        <v>10327</v>
      </c>
      <c r="P4255" s="93" t="s">
        <v>57</v>
      </c>
      <c r="Q4255" s="110" t="s">
        <v>5322</v>
      </c>
      <c r="R4255" s="94"/>
      <c r="S4255" s="95">
        <v>46170</v>
      </c>
      <c r="T4255" s="95" t="s">
        <v>5203</v>
      </c>
      <c r="U4255" s="95" t="s">
        <v>1125</v>
      </c>
      <c r="V4255" s="91">
        <v>46157</v>
      </c>
      <c r="W4255" s="91">
        <v>46164</v>
      </c>
      <c r="X4255" s="91">
        <v>46169</v>
      </c>
      <c r="Y4255" s="96" t="s">
        <v>2851</v>
      </c>
      <c r="Z4255" s="89"/>
      <c r="AA4255" s="95"/>
      <c r="AB4255" s="89"/>
      <c r="AC4255" s="109"/>
      <c r="AD4255" s="89"/>
      <c r="AE4255" s="89"/>
      <c r="AF4255" s="191"/>
      <c r="AG4255" s="194"/>
      <c r="AH4255" s="193"/>
      <c r="AI4255" s="97"/>
      <c r="AJ4255" s="97" t="s">
        <v>1127</v>
      </c>
      <c r="AK4255" s="97"/>
      <c r="AL4255" s="45" t="s">
        <v>67</v>
      </c>
      <c r="AM4255" s="160" t="str">
        <f>MONTH(B4255)&amp;"/"&amp;YEAR(B4255)</f>
        <v>3/2026</v>
      </c>
      <c r="AN4255" s="45">
        <f>WEEKNUM(B4255)-WEEKNUM(EOMONTH(B4255,-1)+1)+1</f>
        <v>4</v>
      </c>
      <c r="AO4255" s="45" t="str">
        <f>MONTH(R4255)&amp;"/"&amp;YEAR(R4255)</f>
        <v>1/1900</v>
      </c>
      <c r="AP4255" s="45" t="e">
        <f>WEEKNUM(R4255)-WEEKNUM(EOMONTH(R4255,-1)+1)+1</f>
        <v>#NUM!</v>
      </c>
      <c r="AQ4255" s="45">
        <f>IF(AU4255="S",IF(Q4255="1. Aceitou o programa",R4255-B4255,0),0)</f>
        <v>0</v>
      </c>
      <c r="AR4255" s="45">
        <f>IF(AU4255="S",IF(AND(S4255&lt;&gt;"",R4255&lt;&gt;""),S4255-R4255,0),0)</f>
        <v>0</v>
      </c>
      <c r="AS4255" s="45">
        <f>IF(AU4255="S",IF(Q4255="1. Aceitou o programa",IF(OR(X4255="Não se Aplica",X4255=""),IF(OR(W4255="Não se Aplica",W4255=""),0,W4255-V4255),AVERAGE(X4255-W4255,W4255-V4255)),0),0)</f>
        <v>0</v>
      </c>
      <c r="AT4255" s="45">
        <f>IF(AU4255="S",IF(AND(Q4255="1. Aceitou o programa",AB4255="Realizada"),IFERROR(IF(AA4255="",0,AA4255-R4255),0),0),0)</f>
        <v>0</v>
      </c>
      <c r="AU4255" s="45" t="str">
        <f>_xlfn.XLOOKUP(U4255,'Lista Suspensa'!$AA$20:$AA$23,'Lista Suspensa'!$AB$20:$AB$23,"N/A")</f>
        <v>S</v>
      </c>
    </row>
    <row r="4256" spans="1:47" ht="12" customHeight="1" x14ac:dyDescent="0.3">
      <c r="A4256" s="87" t="s">
        <v>47</v>
      </c>
      <c r="B4256" s="88">
        <v>46104</v>
      </c>
      <c r="C4256" s="89" t="s">
        <v>48</v>
      </c>
      <c r="D4256" s="89" t="s">
        <v>49</v>
      </c>
      <c r="E4256" s="189">
        <v>84623299</v>
      </c>
      <c r="F4256" s="197" t="s">
        <v>10328</v>
      </c>
      <c r="G4256" s="90">
        <v>12029601705</v>
      </c>
      <c r="H4256" s="91">
        <v>31812</v>
      </c>
      <c r="I4256" s="89"/>
      <c r="J4256" s="89" t="s">
        <v>84</v>
      </c>
      <c r="K4256" s="89" t="s">
        <v>76</v>
      </c>
      <c r="L4256" s="89" t="s">
        <v>572</v>
      </c>
      <c r="M4256" s="89" t="s">
        <v>5755</v>
      </c>
      <c r="N4256" s="89" t="s">
        <v>87</v>
      </c>
      <c r="O4256" s="92" t="s">
        <v>10329</v>
      </c>
      <c r="P4256" s="93" t="s">
        <v>57</v>
      </c>
      <c r="Q4256" s="110" t="s">
        <v>5322</v>
      </c>
      <c r="R4256" s="94"/>
      <c r="S4256" s="95">
        <v>46170</v>
      </c>
      <c r="T4256" s="95" t="s">
        <v>5203</v>
      </c>
      <c r="U4256" s="95" t="s">
        <v>1125</v>
      </c>
      <c r="V4256" s="91">
        <v>46157</v>
      </c>
      <c r="W4256" s="91">
        <v>46164</v>
      </c>
      <c r="X4256" s="91">
        <v>46169</v>
      </c>
      <c r="Y4256" s="96" t="s">
        <v>2851</v>
      </c>
      <c r="Z4256" s="89"/>
      <c r="AA4256" s="95"/>
      <c r="AB4256" s="89"/>
      <c r="AC4256" s="109"/>
      <c r="AD4256" s="89"/>
      <c r="AE4256" s="89"/>
      <c r="AF4256" s="191"/>
      <c r="AG4256" s="194"/>
      <c r="AH4256" s="193"/>
      <c r="AI4256" s="97"/>
      <c r="AJ4256" s="97" t="s">
        <v>1127</v>
      </c>
      <c r="AK4256" s="97"/>
      <c r="AL4256" s="45" t="s">
        <v>67</v>
      </c>
      <c r="AM4256" s="160" t="str">
        <f>MONTH(B4256)&amp;"/"&amp;YEAR(B4256)</f>
        <v>3/2026</v>
      </c>
      <c r="AN4256" s="45">
        <f>WEEKNUM(B4256)-WEEKNUM(EOMONTH(B4256,-1)+1)+1</f>
        <v>4</v>
      </c>
      <c r="AO4256" s="45" t="str">
        <f>MONTH(R4256)&amp;"/"&amp;YEAR(R4256)</f>
        <v>1/1900</v>
      </c>
      <c r="AP4256" s="45" t="e">
        <f>WEEKNUM(R4256)-WEEKNUM(EOMONTH(R4256,-1)+1)+1</f>
        <v>#NUM!</v>
      </c>
      <c r="AQ4256" s="45">
        <f>IF(AU4256="S",IF(Q4256="1. Aceitou o programa",R4256-B4256,0),0)</f>
        <v>0</v>
      </c>
      <c r="AR4256" s="45">
        <f>IF(AU4256="S",IF(AND(S4256&lt;&gt;"",R4256&lt;&gt;""),S4256-R4256,0),0)</f>
        <v>0</v>
      </c>
      <c r="AS4256" s="45">
        <f>IF(AU4256="S",IF(Q4256="1. Aceitou o programa",IF(OR(X4256="Não se Aplica",X4256=""),IF(OR(W4256="Não se Aplica",W4256=""),0,W4256-V4256),AVERAGE(X4256-W4256,W4256-V4256)),0),0)</f>
        <v>0</v>
      </c>
      <c r="AT4256" s="45">
        <f>IF(AU4256="S",IF(AND(Q4256="1. Aceitou o programa",AB4256="Realizada"),IFERROR(IF(AA4256="",0,AA4256-R4256),0),0),0)</f>
        <v>0</v>
      </c>
      <c r="AU4256" s="45" t="str">
        <f>_xlfn.XLOOKUP(U4256,'Lista Suspensa'!$AA$20:$AA$23,'Lista Suspensa'!$AB$20:$AB$23,"N/A")</f>
        <v>S</v>
      </c>
    </row>
    <row r="4257" spans="1:47" ht="12" customHeight="1" x14ac:dyDescent="0.3">
      <c r="A4257" s="87" t="s">
        <v>47</v>
      </c>
      <c r="B4257" s="88">
        <v>46104</v>
      </c>
      <c r="C4257" s="89" t="s">
        <v>48</v>
      </c>
      <c r="D4257" s="89" t="s">
        <v>49</v>
      </c>
      <c r="E4257" s="189">
        <v>881615323</v>
      </c>
      <c r="F4257" s="197" t="s">
        <v>10330</v>
      </c>
      <c r="G4257" s="90">
        <v>68865180706</v>
      </c>
      <c r="H4257" s="91">
        <v>19983</v>
      </c>
      <c r="I4257" s="89"/>
      <c r="J4257" s="89" t="s">
        <v>51</v>
      </c>
      <c r="K4257" s="89" t="s">
        <v>76</v>
      </c>
      <c r="L4257" s="89" t="s">
        <v>95</v>
      </c>
      <c r="M4257" s="89" t="s">
        <v>96</v>
      </c>
      <c r="N4257" s="89" t="s">
        <v>87</v>
      </c>
      <c r="O4257" s="92" t="s">
        <v>10331</v>
      </c>
      <c r="P4257" s="93" t="s">
        <v>57</v>
      </c>
      <c r="Q4257" s="110" t="s">
        <v>5322</v>
      </c>
      <c r="R4257" s="94"/>
      <c r="S4257" s="95">
        <v>46170</v>
      </c>
      <c r="T4257" s="95" t="s">
        <v>5203</v>
      </c>
      <c r="U4257" s="95" t="s">
        <v>1125</v>
      </c>
      <c r="V4257" s="91">
        <v>46157</v>
      </c>
      <c r="W4257" s="91">
        <v>46164</v>
      </c>
      <c r="X4257" s="91">
        <v>46169</v>
      </c>
      <c r="Y4257" s="96" t="s">
        <v>2851</v>
      </c>
      <c r="Z4257" s="89"/>
      <c r="AA4257" s="95"/>
      <c r="AB4257" s="89"/>
      <c r="AC4257" s="109"/>
      <c r="AD4257" s="89"/>
      <c r="AE4257" s="89"/>
      <c r="AF4257" s="191"/>
      <c r="AG4257" s="194"/>
      <c r="AH4257" s="193"/>
      <c r="AI4257" s="97"/>
      <c r="AJ4257" s="97" t="s">
        <v>1127</v>
      </c>
      <c r="AK4257" s="97"/>
      <c r="AL4257" s="45" t="s">
        <v>67</v>
      </c>
      <c r="AM4257" s="160" t="str">
        <f>MONTH(B4257)&amp;"/"&amp;YEAR(B4257)</f>
        <v>3/2026</v>
      </c>
      <c r="AN4257" s="45">
        <f>WEEKNUM(B4257)-WEEKNUM(EOMONTH(B4257,-1)+1)+1</f>
        <v>4</v>
      </c>
      <c r="AO4257" s="45" t="str">
        <f>MONTH(R4257)&amp;"/"&amp;YEAR(R4257)</f>
        <v>1/1900</v>
      </c>
      <c r="AP4257" s="45" t="e">
        <f>WEEKNUM(R4257)-WEEKNUM(EOMONTH(R4257,-1)+1)+1</f>
        <v>#NUM!</v>
      </c>
      <c r="AQ4257" s="45">
        <f>IF(AU4257="S",IF(Q4257="1. Aceitou o programa",R4257-B4257,0),0)</f>
        <v>0</v>
      </c>
      <c r="AR4257" s="45">
        <f>IF(AU4257="S",IF(AND(S4257&lt;&gt;"",R4257&lt;&gt;""),S4257-R4257,0),0)</f>
        <v>0</v>
      </c>
      <c r="AS4257" s="45">
        <f>IF(AU4257="S",IF(Q4257="1. Aceitou o programa",IF(OR(X4257="Não se Aplica",X4257=""),IF(OR(W4257="Não se Aplica",W4257=""),0,W4257-V4257),AVERAGE(X4257-W4257,W4257-V4257)),0),0)</f>
        <v>0</v>
      </c>
      <c r="AT4257" s="45">
        <f>IF(AU4257="S",IF(AND(Q4257="1. Aceitou o programa",AB4257="Realizada"),IFERROR(IF(AA4257="",0,AA4257-R4257),0),0),0)</f>
        <v>0</v>
      </c>
      <c r="AU4257" s="45" t="str">
        <f>_xlfn.XLOOKUP(U4257,'Lista Suspensa'!$AA$20:$AA$23,'Lista Suspensa'!$AB$20:$AB$23,"N/A")</f>
        <v>S</v>
      </c>
    </row>
    <row r="4258" spans="1:47" ht="12" customHeight="1" x14ac:dyDescent="0.3">
      <c r="A4258" s="87" t="s">
        <v>47</v>
      </c>
      <c r="B4258" s="88">
        <v>46104</v>
      </c>
      <c r="C4258" s="89" t="s">
        <v>48</v>
      </c>
      <c r="D4258" s="89" t="s">
        <v>49</v>
      </c>
      <c r="E4258" s="189">
        <v>881586285</v>
      </c>
      <c r="F4258" s="197" t="s">
        <v>10332</v>
      </c>
      <c r="G4258" s="90">
        <v>73081167787</v>
      </c>
      <c r="H4258" s="91">
        <v>23022</v>
      </c>
      <c r="I4258" s="89"/>
      <c r="J4258" s="89" t="s">
        <v>51</v>
      </c>
      <c r="K4258" s="89" t="s">
        <v>76</v>
      </c>
      <c r="L4258" s="89" t="s">
        <v>283</v>
      </c>
      <c r="M4258" s="89" t="s">
        <v>10333</v>
      </c>
      <c r="N4258" s="89" t="s">
        <v>87</v>
      </c>
      <c r="O4258" s="92" t="s">
        <v>10334</v>
      </c>
      <c r="P4258" s="93" t="s">
        <v>57</v>
      </c>
      <c r="Q4258" s="110" t="s">
        <v>5322</v>
      </c>
      <c r="R4258" s="94"/>
      <c r="S4258" s="95">
        <v>46170</v>
      </c>
      <c r="T4258" s="95" t="s">
        <v>5203</v>
      </c>
      <c r="U4258" s="95" t="s">
        <v>1125</v>
      </c>
      <c r="V4258" s="91">
        <v>46157</v>
      </c>
      <c r="W4258" s="91">
        <v>46164</v>
      </c>
      <c r="X4258" s="91">
        <v>46169</v>
      </c>
      <c r="Y4258" s="96" t="s">
        <v>2851</v>
      </c>
      <c r="Z4258" s="89"/>
      <c r="AA4258" s="95"/>
      <c r="AB4258" s="89"/>
      <c r="AC4258" s="109"/>
      <c r="AD4258" s="89"/>
      <c r="AE4258" s="89"/>
      <c r="AF4258" s="191"/>
      <c r="AG4258" s="194"/>
      <c r="AH4258" s="193"/>
      <c r="AI4258" s="97"/>
      <c r="AJ4258" s="97" t="s">
        <v>1127</v>
      </c>
      <c r="AK4258" s="97"/>
      <c r="AL4258" s="45" t="s">
        <v>67</v>
      </c>
      <c r="AM4258" s="160" t="str">
        <f>MONTH(B4258)&amp;"/"&amp;YEAR(B4258)</f>
        <v>3/2026</v>
      </c>
      <c r="AN4258" s="45">
        <f>WEEKNUM(B4258)-WEEKNUM(EOMONTH(B4258,-1)+1)+1</f>
        <v>4</v>
      </c>
      <c r="AO4258" s="45" t="str">
        <f>MONTH(R4258)&amp;"/"&amp;YEAR(R4258)</f>
        <v>1/1900</v>
      </c>
      <c r="AP4258" s="45" t="e">
        <f>WEEKNUM(R4258)-WEEKNUM(EOMONTH(R4258,-1)+1)+1</f>
        <v>#NUM!</v>
      </c>
      <c r="AQ4258" s="45">
        <f>IF(AU4258="S",IF(Q4258="1. Aceitou o programa",R4258-B4258,0),0)</f>
        <v>0</v>
      </c>
      <c r="AR4258" s="45">
        <f>IF(AU4258="S",IF(AND(S4258&lt;&gt;"",R4258&lt;&gt;""),S4258-R4258,0),0)</f>
        <v>0</v>
      </c>
      <c r="AS4258" s="45">
        <f>IF(AU4258="S",IF(Q4258="1. Aceitou o programa",IF(OR(X4258="Não se Aplica",X4258=""),IF(OR(W4258="Não se Aplica",W4258=""),0,W4258-V4258),AVERAGE(X4258-W4258,W4258-V4258)),0),0)</f>
        <v>0</v>
      </c>
      <c r="AT4258" s="45">
        <f>IF(AU4258="S",IF(AND(Q4258="1. Aceitou o programa",AB4258="Realizada"),IFERROR(IF(AA4258="",0,AA4258-R4258),0),0),0)</f>
        <v>0</v>
      </c>
      <c r="AU4258" s="45" t="str">
        <f>_xlfn.XLOOKUP(U4258,'Lista Suspensa'!$AA$20:$AA$23,'Lista Suspensa'!$AB$20:$AB$23,"N/A")</f>
        <v>S</v>
      </c>
    </row>
    <row r="4259" spans="1:47" ht="12" customHeight="1" x14ac:dyDescent="0.3">
      <c r="A4259" s="87" t="s">
        <v>47</v>
      </c>
      <c r="B4259" s="88">
        <v>46104</v>
      </c>
      <c r="C4259" s="89" t="s">
        <v>48</v>
      </c>
      <c r="D4259" s="89" t="s">
        <v>49</v>
      </c>
      <c r="E4259" s="189">
        <v>881942006</v>
      </c>
      <c r="F4259" s="197" t="s">
        <v>10335</v>
      </c>
      <c r="G4259" s="90">
        <v>66143896704</v>
      </c>
      <c r="H4259" s="91">
        <v>22263</v>
      </c>
      <c r="I4259" s="89"/>
      <c r="J4259" s="89" t="s">
        <v>84</v>
      </c>
      <c r="K4259" s="89" t="s">
        <v>76</v>
      </c>
      <c r="L4259" s="89" t="s">
        <v>95</v>
      </c>
      <c r="M4259" s="89" t="s">
        <v>7534</v>
      </c>
      <c r="N4259" s="89" t="s">
        <v>87</v>
      </c>
      <c r="O4259" s="92" t="s">
        <v>10336</v>
      </c>
      <c r="P4259" s="93" t="s">
        <v>57</v>
      </c>
      <c r="Q4259" s="110" t="s">
        <v>5322</v>
      </c>
      <c r="R4259" s="94"/>
      <c r="S4259" s="95">
        <v>46170</v>
      </c>
      <c r="T4259" s="95" t="s">
        <v>5203</v>
      </c>
      <c r="U4259" s="95" t="s">
        <v>1125</v>
      </c>
      <c r="V4259" s="91">
        <v>46157</v>
      </c>
      <c r="W4259" s="91">
        <v>46164</v>
      </c>
      <c r="X4259" s="91">
        <v>46169</v>
      </c>
      <c r="Y4259" s="96" t="s">
        <v>2851</v>
      </c>
      <c r="Z4259" s="89"/>
      <c r="AA4259" s="95"/>
      <c r="AB4259" s="89"/>
      <c r="AC4259" s="109"/>
      <c r="AD4259" s="89"/>
      <c r="AE4259" s="89"/>
      <c r="AF4259" s="191"/>
      <c r="AG4259" s="194"/>
      <c r="AH4259" s="193"/>
      <c r="AI4259" s="97"/>
      <c r="AJ4259" s="97" t="s">
        <v>1127</v>
      </c>
      <c r="AK4259" s="97"/>
      <c r="AL4259" s="45" t="s">
        <v>67</v>
      </c>
      <c r="AM4259" s="160" t="str">
        <f>MONTH(B4259)&amp;"/"&amp;YEAR(B4259)</f>
        <v>3/2026</v>
      </c>
      <c r="AN4259" s="45">
        <f>WEEKNUM(B4259)-WEEKNUM(EOMONTH(B4259,-1)+1)+1</f>
        <v>4</v>
      </c>
      <c r="AO4259" s="45" t="str">
        <f>MONTH(R4259)&amp;"/"&amp;YEAR(R4259)</f>
        <v>1/1900</v>
      </c>
      <c r="AP4259" s="45" t="e">
        <f>WEEKNUM(R4259)-WEEKNUM(EOMONTH(R4259,-1)+1)+1</f>
        <v>#NUM!</v>
      </c>
      <c r="AQ4259" s="45">
        <f>IF(AU4259="S",IF(Q4259="1. Aceitou o programa",R4259-B4259,0),0)</f>
        <v>0</v>
      </c>
      <c r="AR4259" s="45">
        <f>IF(AU4259="S",IF(AND(S4259&lt;&gt;"",R4259&lt;&gt;""),S4259-R4259,0),0)</f>
        <v>0</v>
      </c>
      <c r="AS4259" s="45">
        <f>IF(AU4259="S",IF(Q4259="1. Aceitou o programa",IF(OR(X4259="Não se Aplica",X4259=""),IF(OR(W4259="Não se Aplica",W4259=""),0,W4259-V4259),AVERAGE(X4259-W4259,W4259-V4259)),0),0)</f>
        <v>0</v>
      </c>
      <c r="AT4259" s="45">
        <f>IF(AU4259="S",IF(AND(Q4259="1. Aceitou o programa",AB4259="Realizada"),IFERROR(IF(AA4259="",0,AA4259-R4259),0),0),0)</f>
        <v>0</v>
      </c>
      <c r="AU4259" s="45" t="str">
        <f>_xlfn.XLOOKUP(U4259,'Lista Suspensa'!$AA$20:$AA$23,'Lista Suspensa'!$AB$20:$AB$23,"N/A")</f>
        <v>S</v>
      </c>
    </row>
    <row r="4260" spans="1:47" ht="12" customHeight="1" x14ac:dyDescent="0.3">
      <c r="A4260" s="87" t="s">
        <v>47</v>
      </c>
      <c r="B4260" s="88">
        <v>46104</v>
      </c>
      <c r="C4260" s="89" t="s">
        <v>48</v>
      </c>
      <c r="D4260" s="89" t="s">
        <v>49</v>
      </c>
      <c r="E4260" s="189">
        <v>883652595</v>
      </c>
      <c r="F4260" s="197" t="s">
        <v>10337</v>
      </c>
      <c r="G4260" s="90">
        <v>10276574788</v>
      </c>
      <c r="H4260" s="91">
        <v>30518</v>
      </c>
      <c r="I4260" s="89"/>
      <c r="J4260" s="89" t="s">
        <v>51</v>
      </c>
      <c r="K4260" s="89" t="s">
        <v>76</v>
      </c>
      <c r="L4260" s="89" t="s">
        <v>95</v>
      </c>
      <c r="M4260" s="89" t="s">
        <v>234</v>
      </c>
      <c r="N4260" s="89" t="s">
        <v>79</v>
      </c>
      <c r="O4260" s="92" t="s">
        <v>10338</v>
      </c>
      <c r="P4260" s="93" t="s">
        <v>57</v>
      </c>
      <c r="Q4260" s="110" t="s">
        <v>5322</v>
      </c>
      <c r="R4260" s="94"/>
      <c r="S4260" s="95">
        <v>46170</v>
      </c>
      <c r="T4260" s="95" t="s">
        <v>5203</v>
      </c>
      <c r="U4260" s="95" t="s">
        <v>1125</v>
      </c>
      <c r="V4260" s="91">
        <v>46157</v>
      </c>
      <c r="W4260" s="91">
        <v>46164</v>
      </c>
      <c r="X4260" s="91">
        <v>46169</v>
      </c>
      <c r="Y4260" s="96" t="s">
        <v>2851</v>
      </c>
      <c r="Z4260" s="89"/>
      <c r="AA4260" s="95"/>
      <c r="AB4260" s="89"/>
      <c r="AC4260" s="109"/>
      <c r="AD4260" s="89"/>
      <c r="AE4260" s="89"/>
      <c r="AF4260" s="191"/>
      <c r="AG4260" s="194"/>
      <c r="AH4260" s="193"/>
      <c r="AI4260" s="97"/>
      <c r="AJ4260" s="97" t="s">
        <v>1127</v>
      </c>
      <c r="AK4260" s="97"/>
      <c r="AL4260" s="45" t="s">
        <v>67</v>
      </c>
      <c r="AM4260" s="160" t="str">
        <f>MONTH(B4260)&amp;"/"&amp;YEAR(B4260)</f>
        <v>3/2026</v>
      </c>
      <c r="AN4260" s="45">
        <f>WEEKNUM(B4260)-WEEKNUM(EOMONTH(B4260,-1)+1)+1</f>
        <v>4</v>
      </c>
      <c r="AO4260" s="45" t="str">
        <f>MONTH(R4260)&amp;"/"&amp;YEAR(R4260)</f>
        <v>1/1900</v>
      </c>
      <c r="AP4260" s="45" t="e">
        <f>WEEKNUM(R4260)-WEEKNUM(EOMONTH(R4260,-1)+1)+1</f>
        <v>#NUM!</v>
      </c>
      <c r="AQ4260" s="45">
        <f>IF(AU4260="S",IF(Q4260="1. Aceitou o programa",R4260-B4260,0),0)</f>
        <v>0</v>
      </c>
      <c r="AR4260" s="45">
        <f>IF(AU4260="S",IF(AND(S4260&lt;&gt;"",R4260&lt;&gt;""),S4260-R4260,0),0)</f>
        <v>0</v>
      </c>
      <c r="AS4260" s="45">
        <f>IF(AU4260="S",IF(Q4260="1. Aceitou o programa",IF(OR(X4260="Não se Aplica",X4260=""),IF(OR(W4260="Não se Aplica",W4260=""),0,W4260-V4260),AVERAGE(X4260-W4260,W4260-V4260)),0),0)</f>
        <v>0</v>
      </c>
      <c r="AT4260" s="45">
        <f>IF(AU4260="S",IF(AND(Q4260="1. Aceitou o programa",AB4260="Realizada"),IFERROR(IF(AA4260="",0,AA4260-R4260),0),0),0)</f>
        <v>0</v>
      </c>
      <c r="AU4260" s="45" t="str">
        <f>_xlfn.XLOOKUP(U4260,'Lista Suspensa'!$AA$20:$AA$23,'Lista Suspensa'!$AB$20:$AB$23,"N/A")</f>
        <v>S</v>
      </c>
    </row>
    <row r="4261" spans="1:47" ht="12" customHeight="1" x14ac:dyDescent="0.3">
      <c r="A4261" s="87" t="s">
        <v>47</v>
      </c>
      <c r="B4261" s="88">
        <v>46104</v>
      </c>
      <c r="C4261" s="89" t="s">
        <v>48</v>
      </c>
      <c r="D4261" s="89" t="s">
        <v>49</v>
      </c>
      <c r="E4261" s="189">
        <v>881479993</v>
      </c>
      <c r="F4261" s="197" t="s">
        <v>10339</v>
      </c>
      <c r="G4261" s="90">
        <v>2690089777</v>
      </c>
      <c r="H4261" s="91">
        <v>26609</v>
      </c>
      <c r="I4261" s="89"/>
      <c r="J4261" s="89" t="s">
        <v>84</v>
      </c>
      <c r="K4261" s="89" t="s">
        <v>76</v>
      </c>
      <c r="L4261" s="89" t="s">
        <v>283</v>
      </c>
      <c r="M4261" s="89" t="s">
        <v>688</v>
      </c>
      <c r="N4261" s="89" t="s">
        <v>87</v>
      </c>
      <c r="O4261" s="92" t="s">
        <v>10340</v>
      </c>
      <c r="P4261" s="93" t="s">
        <v>57</v>
      </c>
      <c r="Q4261" s="110" t="s">
        <v>5322</v>
      </c>
      <c r="R4261" s="94"/>
      <c r="S4261" s="95">
        <v>46170</v>
      </c>
      <c r="T4261" s="95" t="s">
        <v>5203</v>
      </c>
      <c r="U4261" s="95" t="s">
        <v>1125</v>
      </c>
      <c r="V4261" s="91">
        <v>46157</v>
      </c>
      <c r="W4261" s="91">
        <v>46164</v>
      </c>
      <c r="X4261" s="91">
        <v>46169</v>
      </c>
      <c r="Y4261" s="96" t="s">
        <v>2851</v>
      </c>
      <c r="Z4261" s="89"/>
      <c r="AA4261" s="95"/>
      <c r="AB4261" s="89"/>
      <c r="AC4261" s="109"/>
      <c r="AD4261" s="89"/>
      <c r="AE4261" s="89"/>
      <c r="AF4261" s="191"/>
      <c r="AG4261" s="194"/>
      <c r="AH4261" s="193"/>
      <c r="AI4261" s="97"/>
      <c r="AJ4261" s="97" t="s">
        <v>1127</v>
      </c>
      <c r="AK4261" s="97"/>
      <c r="AL4261" s="45" t="s">
        <v>67</v>
      </c>
      <c r="AM4261" s="160" t="str">
        <f>MONTH(B4261)&amp;"/"&amp;YEAR(B4261)</f>
        <v>3/2026</v>
      </c>
      <c r="AN4261" s="45">
        <f>WEEKNUM(B4261)-WEEKNUM(EOMONTH(B4261,-1)+1)+1</f>
        <v>4</v>
      </c>
      <c r="AO4261" s="45" t="str">
        <f>MONTH(R4261)&amp;"/"&amp;YEAR(R4261)</f>
        <v>1/1900</v>
      </c>
      <c r="AP4261" s="45" t="e">
        <f>WEEKNUM(R4261)-WEEKNUM(EOMONTH(R4261,-1)+1)+1</f>
        <v>#NUM!</v>
      </c>
      <c r="AQ4261" s="45">
        <f>IF(AU4261="S",IF(Q4261="1. Aceitou o programa",R4261-B4261,0),0)</f>
        <v>0</v>
      </c>
      <c r="AR4261" s="45">
        <f>IF(AU4261="S",IF(AND(S4261&lt;&gt;"",R4261&lt;&gt;""),S4261-R4261,0),0)</f>
        <v>0</v>
      </c>
      <c r="AS4261" s="45">
        <f>IF(AU4261="S",IF(Q4261="1. Aceitou o programa",IF(OR(X4261="Não se Aplica",X4261=""),IF(OR(W4261="Não se Aplica",W4261=""),0,W4261-V4261),AVERAGE(X4261-W4261,W4261-V4261)),0),0)</f>
        <v>0</v>
      </c>
      <c r="AT4261" s="45">
        <f>IF(AU4261="S",IF(AND(Q4261="1. Aceitou o programa",AB4261="Realizada"),IFERROR(IF(AA4261="",0,AA4261-R4261),0),0),0)</f>
        <v>0</v>
      </c>
      <c r="AU4261" s="45" t="str">
        <f>_xlfn.XLOOKUP(U4261,'Lista Suspensa'!$AA$20:$AA$23,'Lista Suspensa'!$AB$20:$AB$23,"N/A")</f>
        <v>S</v>
      </c>
    </row>
    <row r="4262" spans="1:47" ht="12" customHeight="1" x14ac:dyDescent="0.3">
      <c r="A4262" s="87" t="s">
        <v>47</v>
      </c>
      <c r="B4262" s="88">
        <v>46104</v>
      </c>
      <c r="C4262" s="89" t="s">
        <v>48</v>
      </c>
      <c r="D4262" s="89" t="s">
        <v>49</v>
      </c>
      <c r="E4262" s="189">
        <v>881419060</v>
      </c>
      <c r="F4262" s="197" t="s">
        <v>10341</v>
      </c>
      <c r="G4262" s="90">
        <v>25278819715</v>
      </c>
      <c r="H4262" s="91">
        <v>19649</v>
      </c>
      <c r="I4262" s="89"/>
      <c r="J4262" s="89" t="s">
        <v>84</v>
      </c>
      <c r="K4262" s="89" t="s">
        <v>76</v>
      </c>
      <c r="L4262" s="89" t="s">
        <v>95</v>
      </c>
      <c r="M4262" s="89" t="s">
        <v>360</v>
      </c>
      <c r="N4262" s="89" t="s">
        <v>87</v>
      </c>
      <c r="O4262" s="92" t="s">
        <v>10342</v>
      </c>
      <c r="P4262" s="93" t="s">
        <v>57</v>
      </c>
      <c r="Q4262" s="110" t="s">
        <v>58</v>
      </c>
      <c r="R4262" s="94">
        <v>46169</v>
      </c>
      <c r="S4262" s="95"/>
      <c r="T4262" s="95" t="s">
        <v>59</v>
      </c>
      <c r="U4262" s="95" t="s">
        <v>60</v>
      </c>
      <c r="V4262" s="91">
        <v>46157</v>
      </c>
      <c r="W4262" s="91">
        <v>46164</v>
      </c>
      <c r="X4262" s="91">
        <v>46169</v>
      </c>
      <c r="Y4262" s="96" t="s">
        <v>2851</v>
      </c>
      <c r="Z4262" s="89" t="s">
        <v>62</v>
      </c>
      <c r="AA4262" s="95"/>
      <c r="AB4262" s="95" t="s">
        <v>2804</v>
      </c>
      <c r="AC4262" s="95" t="s">
        <v>2804</v>
      </c>
      <c r="AD4262" s="95" t="s">
        <v>2804</v>
      </c>
      <c r="AE4262" s="95" t="s">
        <v>2804</v>
      </c>
      <c r="AF4262" s="95" t="s">
        <v>2804</v>
      </c>
      <c r="AG4262" s="95" t="s">
        <v>2804</v>
      </c>
      <c r="AH4262" s="95" t="s">
        <v>2804</v>
      </c>
      <c r="AI4262" s="97"/>
      <c r="AJ4262" s="97" t="s">
        <v>65</v>
      </c>
      <c r="AK4262" s="97" t="s">
        <v>66</v>
      </c>
      <c r="AL4262" s="45" t="s">
        <v>67</v>
      </c>
      <c r="AM4262" s="160" t="str">
        <f>MONTH(B4262)&amp;"/"&amp;YEAR(B4262)</f>
        <v>3/2026</v>
      </c>
      <c r="AN4262" s="45">
        <f>WEEKNUM(B4262)-WEEKNUM(EOMONTH(B4262,-1)+1)+1</f>
        <v>4</v>
      </c>
      <c r="AO4262" s="45" t="str">
        <f>MONTH(R4262)&amp;"/"&amp;YEAR(R4262)</f>
        <v>5/2026</v>
      </c>
      <c r="AP4262" s="45">
        <f>WEEKNUM(R4262)-WEEKNUM(EOMONTH(R4262,-1)+1)+1</f>
        <v>5</v>
      </c>
      <c r="AQ4262" s="45">
        <f>IF(AU4262="S",IF(Q4262="1. Aceitou o programa",R4262-B4262,0),0)</f>
        <v>65</v>
      </c>
      <c r="AR4262" s="45">
        <f>IF(AU4262="S",IF(AND(S4262&lt;&gt;"",R4262&lt;&gt;""),S4262-R4262,0),0)</f>
        <v>0</v>
      </c>
      <c r="AS4262" s="45">
        <f>IF(AU4262="S",IF(Q4262="1. Aceitou o programa",IF(OR(X4262="Não se Aplica",X4262=""),IF(OR(W4262="Não se Aplica",W4262=""),0,W4262-V4262),AVERAGE(X4262-W4262,W4262-V4262)),0),0)</f>
        <v>6</v>
      </c>
      <c r="AT4262" s="45">
        <f>IF(AU4262="S",IF(AND(Q4262="1. Aceitou o programa",AB4262="Realizada"),IFERROR(IF(AA4262="",0,AA4262-R4262),0),0),0)</f>
        <v>0</v>
      </c>
      <c r="AU4262" s="45" t="str">
        <f>_xlfn.XLOOKUP(U4262,'Lista Suspensa'!$AA$20:$AA$23,'Lista Suspensa'!$AB$20:$AB$23,"N/A")</f>
        <v>S</v>
      </c>
    </row>
    <row r="4263" spans="1:47" ht="12" customHeight="1" x14ac:dyDescent="0.3">
      <c r="A4263" s="87" t="s">
        <v>47</v>
      </c>
      <c r="B4263" s="88">
        <v>46104</v>
      </c>
      <c r="C4263" s="89" t="s">
        <v>48</v>
      </c>
      <c r="D4263" s="89" t="s">
        <v>49</v>
      </c>
      <c r="E4263" s="189">
        <v>881530336</v>
      </c>
      <c r="F4263" s="197" t="s">
        <v>10343</v>
      </c>
      <c r="G4263" s="90">
        <v>7231005780</v>
      </c>
      <c r="H4263" s="91">
        <v>27757</v>
      </c>
      <c r="I4263" s="89"/>
      <c r="J4263" s="89" t="s">
        <v>84</v>
      </c>
      <c r="K4263" s="89" t="s">
        <v>76</v>
      </c>
      <c r="L4263" s="89" t="s">
        <v>101</v>
      </c>
      <c r="M4263" s="89" t="s">
        <v>1407</v>
      </c>
      <c r="N4263" s="89" t="s">
        <v>87</v>
      </c>
      <c r="O4263" s="92" t="s">
        <v>10344</v>
      </c>
      <c r="P4263" s="93" t="s">
        <v>57</v>
      </c>
      <c r="Q4263" s="110" t="s">
        <v>5322</v>
      </c>
      <c r="R4263" s="94"/>
      <c r="S4263" s="95">
        <v>46170</v>
      </c>
      <c r="T4263" s="95" t="s">
        <v>5203</v>
      </c>
      <c r="U4263" s="95" t="s">
        <v>1125</v>
      </c>
      <c r="V4263" s="91">
        <v>46157</v>
      </c>
      <c r="W4263" s="91">
        <v>46164</v>
      </c>
      <c r="X4263" s="91">
        <v>46169</v>
      </c>
      <c r="Y4263" s="96" t="s">
        <v>2851</v>
      </c>
      <c r="Z4263" s="89"/>
      <c r="AA4263" s="95"/>
      <c r="AB4263" s="89"/>
      <c r="AC4263" s="109"/>
      <c r="AD4263" s="89"/>
      <c r="AE4263" s="89"/>
      <c r="AF4263" s="191"/>
      <c r="AG4263" s="194"/>
      <c r="AH4263" s="193"/>
      <c r="AI4263" s="97"/>
      <c r="AJ4263" s="97" t="s">
        <v>1127</v>
      </c>
      <c r="AK4263" s="97"/>
      <c r="AL4263" s="45" t="s">
        <v>67</v>
      </c>
      <c r="AM4263" s="160" t="str">
        <f>MONTH(B4263)&amp;"/"&amp;YEAR(B4263)</f>
        <v>3/2026</v>
      </c>
      <c r="AN4263" s="45">
        <f>WEEKNUM(B4263)-WEEKNUM(EOMONTH(B4263,-1)+1)+1</f>
        <v>4</v>
      </c>
      <c r="AO4263" s="45" t="str">
        <f>MONTH(R4263)&amp;"/"&amp;YEAR(R4263)</f>
        <v>1/1900</v>
      </c>
      <c r="AP4263" s="45" t="e">
        <f>WEEKNUM(R4263)-WEEKNUM(EOMONTH(R4263,-1)+1)+1</f>
        <v>#NUM!</v>
      </c>
      <c r="AQ4263" s="45">
        <f>IF(AU4263="S",IF(Q4263="1. Aceitou o programa",R4263-B4263,0),0)</f>
        <v>0</v>
      </c>
      <c r="AR4263" s="45">
        <f>IF(AU4263="S",IF(AND(S4263&lt;&gt;"",R4263&lt;&gt;""),S4263-R4263,0),0)</f>
        <v>0</v>
      </c>
      <c r="AS4263" s="45">
        <f>IF(AU4263="S",IF(Q4263="1. Aceitou o programa",IF(OR(X4263="Não se Aplica",X4263=""),IF(OR(W4263="Não se Aplica",W4263=""),0,W4263-V4263),AVERAGE(X4263-W4263,W4263-V4263)),0),0)</f>
        <v>0</v>
      </c>
      <c r="AT4263" s="45">
        <f>IF(AU4263="S",IF(AND(Q4263="1. Aceitou o programa",AB4263="Realizada"),IFERROR(IF(AA4263="",0,AA4263-R4263),0),0),0)</f>
        <v>0</v>
      </c>
      <c r="AU4263" s="45" t="str">
        <f>_xlfn.XLOOKUP(U4263,'Lista Suspensa'!$AA$20:$AA$23,'Lista Suspensa'!$AB$20:$AB$23,"N/A")</f>
        <v>S</v>
      </c>
    </row>
    <row r="4264" spans="1:47" ht="12" customHeight="1" x14ac:dyDescent="0.3">
      <c r="A4264" s="87" t="s">
        <v>47</v>
      </c>
      <c r="B4264" s="88">
        <v>46104</v>
      </c>
      <c r="C4264" s="89" t="s">
        <v>48</v>
      </c>
      <c r="D4264" s="89" t="s">
        <v>49</v>
      </c>
      <c r="E4264" s="189">
        <v>95631669</v>
      </c>
      <c r="F4264" s="197" t="s">
        <v>10345</v>
      </c>
      <c r="G4264" s="90">
        <v>2418795748</v>
      </c>
      <c r="H4264" s="91">
        <v>26275</v>
      </c>
      <c r="I4264" s="89"/>
      <c r="J4264" s="89" t="s">
        <v>51</v>
      </c>
      <c r="K4264" s="89" t="s">
        <v>76</v>
      </c>
      <c r="L4264" s="89" t="s">
        <v>95</v>
      </c>
      <c r="M4264" s="89" t="s">
        <v>438</v>
      </c>
      <c r="N4264" s="89" t="s">
        <v>87</v>
      </c>
      <c r="O4264" s="92" t="s">
        <v>10346</v>
      </c>
      <c r="P4264" s="93" t="s">
        <v>57</v>
      </c>
      <c r="Q4264" s="110" t="s">
        <v>58</v>
      </c>
      <c r="R4264" s="94">
        <v>46169</v>
      </c>
      <c r="S4264" s="95"/>
      <c r="T4264" s="95" t="s">
        <v>59</v>
      </c>
      <c r="U4264" s="95" t="s">
        <v>60</v>
      </c>
      <c r="V4264" s="91">
        <v>46157</v>
      </c>
      <c r="W4264" s="91">
        <v>46164</v>
      </c>
      <c r="X4264" s="91">
        <v>46169</v>
      </c>
      <c r="Y4264" s="96" t="s">
        <v>2851</v>
      </c>
      <c r="Z4264" s="89" t="s">
        <v>62</v>
      </c>
      <c r="AA4264" s="95"/>
      <c r="AB4264" s="95" t="s">
        <v>2804</v>
      </c>
      <c r="AC4264" s="95" t="s">
        <v>2804</v>
      </c>
      <c r="AD4264" s="95" t="s">
        <v>2804</v>
      </c>
      <c r="AE4264" s="95" t="s">
        <v>2804</v>
      </c>
      <c r="AF4264" s="95" t="s">
        <v>2804</v>
      </c>
      <c r="AG4264" s="95" t="s">
        <v>2804</v>
      </c>
      <c r="AH4264" s="95" t="s">
        <v>2804</v>
      </c>
      <c r="AI4264" s="97"/>
      <c r="AJ4264" s="97" t="s">
        <v>65</v>
      </c>
      <c r="AK4264" s="97" t="s">
        <v>66</v>
      </c>
      <c r="AL4264" s="45" t="s">
        <v>67</v>
      </c>
      <c r="AM4264" s="160" t="str">
        <f>MONTH(B4264)&amp;"/"&amp;YEAR(B4264)</f>
        <v>3/2026</v>
      </c>
      <c r="AN4264" s="45">
        <f>WEEKNUM(B4264)-WEEKNUM(EOMONTH(B4264,-1)+1)+1</f>
        <v>4</v>
      </c>
      <c r="AO4264" s="45" t="str">
        <f>MONTH(R4264)&amp;"/"&amp;YEAR(R4264)</f>
        <v>5/2026</v>
      </c>
      <c r="AP4264" s="45">
        <f>WEEKNUM(R4264)-WEEKNUM(EOMONTH(R4264,-1)+1)+1</f>
        <v>5</v>
      </c>
      <c r="AQ4264" s="45">
        <f>IF(AU4264="S",IF(Q4264="1. Aceitou o programa",R4264-B4264,0),0)</f>
        <v>65</v>
      </c>
      <c r="AR4264" s="45">
        <f>IF(AU4264="S",IF(AND(S4264&lt;&gt;"",R4264&lt;&gt;""),S4264-R4264,0),0)</f>
        <v>0</v>
      </c>
      <c r="AS4264" s="45">
        <f>IF(AU4264="S",IF(Q4264="1. Aceitou o programa",IF(OR(X4264="Não se Aplica",X4264=""),IF(OR(W4264="Não se Aplica",W4264=""),0,W4264-V4264),AVERAGE(X4264-W4264,W4264-V4264)),0),0)</f>
        <v>6</v>
      </c>
      <c r="AT4264" s="45">
        <f>IF(AU4264="S",IF(AND(Q4264="1. Aceitou o programa",AB4264="Realizada"),IFERROR(IF(AA4264="",0,AA4264-R4264),0),0),0)</f>
        <v>0</v>
      </c>
      <c r="AU4264" s="45" t="str">
        <f>_xlfn.XLOOKUP(U4264,'Lista Suspensa'!$AA$20:$AA$23,'Lista Suspensa'!$AB$20:$AB$23,"N/A")</f>
        <v>S</v>
      </c>
    </row>
    <row r="4265" spans="1:47" ht="12" customHeight="1" x14ac:dyDescent="0.3">
      <c r="A4265" s="87" t="s">
        <v>47</v>
      </c>
      <c r="B4265" s="88">
        <v>46104</v>
      </c>
      <c r="C4265" s="89" t="s">
        <v>48</v>
      </c>
      <c r="D4265" s="89" t="s">
        <v>49</v>
      </c>
      <c r="E4265" s="189">
        <v>881933970</v>
      </c>
      <c r="F4265" s="197" t="s">
        <v>10347</v>
      </c>
      <c r="G4265" s="90">
        <v>33309205720</v>
      </c>
      <c r="H4265" s="91">
        <v>18234</v>
      </c>
      <c r="I4265" s="89"/>
      <c r="J4265" s="89" t="s">
        <v>51</v>
      </c>
      <c r="K4265" s="89" t="s">
        <v>76</v>
      </c>
      <c r="L4265" s="89" t="s">
        <v>95</v>
      </c>
      <c r="M4265" s="89" t="s">
        <v>7534</v>
      </c>
      <c r="N4265" s="89" t="s">
        <v>87</v>
      </c>
      <c r="O4265" s="92" t="s">
        <v>10348</v>
      </c>
      <c r="P4265" s="93" t="s">
        <v>57</v>
      </c>
      <c r="Q4265" s="110" t="s">
        <v>58</v>
      </c>
      <c r="R4265" s="94">
        <v>46169</v>
      </c>
      <c r="S4265" s="95"/>
      <c r="T4265" s="95" t="s">
        <v>59</v>
      </c>
      <c r="U4265" s="95" t="s">
        <v>60</v>
      </c>
      <c r="V4265" s="91">
        <v>46157</v>
      </c>
      <c r="W4265" s="91">
        <v>46164</v>
      </c>
      <c r="X4265" s="91">
        <v>46169</v>
      </c>
      <c r="Y4265" s="96" t="s">
        <v>2851</v>
      </c>
      <c r="Z4265" s="89" t="s">
        <v>62</v>
      </c>
      <c r="AA4265" s="95"/>
      <c r="AB4265" s="95" t="s">
        <v>2804</v>
      </c>
      <c r="AC4265" s="95" t="s">
        <v>2804</v>
      </c>
      <c r="AD4265" s="95" t="s">
        <v>2804</v>
      </c>
      <c r="AE4265" s="95" t="s">
        <v>2804</v>
      </c>
      <c r="AF4265" s="95" t="s">
        <v>2804</v>
      </c>
      <c r="AG4265" s="95" t="s">
        <v>2804</v>
      </c>
      <c r="AH4265" s="95" t="s">
        <v>2804</v>
      </c>
      <c r="AI4265" s="97"/>
      <c r="AJ4265" s="97" t="s">
        <v>65</v>
      </c>
      <c r="AK4265" s="97" t="s">
        <v>66</v>
      </c>
      <c r="AL4265" s="45" t="s">
        <v>67</v>
      </c>
      <c r="AM4265" s="160" t="str">
        <f>MONTH(B4265)&amp;"/"&amp;YEAR(B4265)</f>
        <v>3/2026</v>
      </c>
      <c r="AN4265" s="45">
        <f>WEEKNUM(B4265)-WEEKNUM(EOMONTH(B4265,-1)+1)+1</f>
        <v>4</v>
      </c>
      <c r="AO4265" s="45" t="str">
        <f>MONTH(R4265)&amp;"/"&amp;YEAR(R4265)</f>
        <v>5/2026</v>
      </c>
      <c r="AP4265" s="45">
        <f>WEEKNUM(R4265)-WEEKNUM(EOMONTH(R4265,-1)+1)+1</f>
        <v>5</v>
      </c>
      <c r="AQ4265" s="45">
        <f>IF(AU4265="S",IF(Q4265="1. Aceitou o programa",R4265-B4265,0),0)</f>
        <v>65</v>
      </c>
      <c r="AR4265" s="45">
        <f>IF(AU4265="S",IF(AND(S4265&lt;&gt;"",R4265&lt;&gt;""),S4265-R4265,0),0)</f>
        <v>0</v>
      </c>
      <c r="AS4265" s="45">
        <f>IF(AU4265="S",IF(Q4265="1. Aceitou o programa",IF(OR(X4265="Não se Aplica",X4265=""),IF(OR(W4265="Não se Aplica",W4265=""),0,W4265-V4265),AVERAGE(X4265-W4265,W4265-V4265)),0),0)</f>
        <v>6</v>
      </c>
      <c r="AT4265" s="45">
        <f>IF(AU4265="S",IF(AND(Q4265="1. Aceitou o programa",AB4265="Realizada"),IFERROR(IF(AA4265="",0,AA4265-R4265),0),0),0)</f>
        <v>0</v>
      </c>
      <c r="AU4265" s="45" t="str">
        <f>_xlfn.XLOOKUP(U4265,'Lista Suspensa'!$AA$20:$AA$23,'Lista Suspensa'!$AB$20:$AB$23,"N/A")</f>
        <v>S</v>
      </c>
    </row>
    <row r="4266" spans="1:47" ht="12" customHeight="1" x14ac:dyDescent="0.3">
      <c r="A4266" s="87" t="s">
        <v>47</v>
      </c>
      <c r="B4266" s="88">
        <v>46104</v>
      </c>
      <c r="C4266" s="89" t="s">
        <v>48</v>
      </c>
      <c r="D4266" s="89" t="s">
        <v>49</v>
      </c>
      <c r="E4266" s="189">
        <v>882003402</v>
      </c>
      <c r="F4266" s="197" t="s">
        <v>10349</v>
      </c>
      <c r="G4266" s="90">
        <v>36128473768</v>
      </c>
      <c r="H4266" s="91">
        <v>18553</v>
      </c>
      <c r="I4266" s="89"/>
      <c r="J4266" s="89" t="s">
        <v>51</v>
      </c>
      <c r="K4266" s="89" t="s">
        <v>76</v>
      </c>
      <c r="L4266" s="89" t="s">
        <v>283</v>
      </c>
      <c r="M4266" s="89" t="s">
        <v>1225</v>
      </c>
      <c r="N4266" s="89" t="s">
        <v>87</v>
      </c>
      <c r="O4266" s="92" t="s">
        <v>10350</v>
      </c>
      <c r="P4266" s="93" t="s">
        <v>57</v>
      </c>
      <c r="Q4266" s="110" t="s">
        <v>5322</v>
      </c>
      <c r="R4266" s="94"/>
      <c r="S4266" s="95">
        <v>46170</v>
      </c>
      <c r="T4266" s="95" t="s">
        <v>5203</v>
      </c>
      <c r="U4266" s="95" t="s">
        <v>1125</v>
      </c>
      <c r="V4266" s="91">
        <v>46157</v>
      </c>
      <c r="W4266" s="91">
        <v>46164</v>
      </c>
      <c r="X4266" s="91">
        <v>46169</v>
      </c>
      <c r="Y4266" s="96" t="s">
        <v>2851</v>
      </c>
      <c r="Z4266" s="89"/>
      <c r="AA4266" s="95"/>
      <c r="AB4266" s="89"/>
      <c r="AC4266" s="109"/>
      <c r="AD4266" s="89"/>
      <c r="AE4266" s="89"/>
      <c r="AF4266" s="191"/>
      <c r="AG4266" s="194"/>
      <c r="AH4266" s="193"/>
      <c r="AI4266" s="97"/>
      <c r="AJ4266" s="97" t="s">
        <v>1127</v>
      </c>
      <c r="AK4266" s="97"/>
      <c r="AL4266" s="45" t="s">
        <v>67</v>
      </c>
      <c r="AM4266" s="160" t="str">
        <f>MONTH(B4266)&amp;"/"&amp;YEAR(B4266)</f>
        <v>3/2026</v>
      </c>
      <c r="AN4266" s="45">
        <f>WEEKNUM(B4266)-WEEKNUM(EOMONTH(B4266,-1)+1)+1</f>
        <v>4</v>
      </c>
      <c r="AO4266" s="45" t="str">
        <f>MONTH(R4266)&amp;"/"&amp;YEAR(R4266)</f>
        <v>1/1900</v>
      </c>
      <c r="AP4266" s="45" t="e">
        <f>WEEKNUM(R4266)-WEEKNUM(EOMONTH(R4266,-1)+1)+1</f>
        <v>#NUM!</v>
      </c>
      <c r="AQ4266" s="45">
        <f>IF(AU4266="S",IF(Q4266="1. Aceitou o programa",R4266-B4266,0),0)</f>
        <v>0</v>
      </c>
      <c r="AR4266" s="45">
        <f>IF(AU4266="S",IF(AND(S4266&lt;&gt;"",R4266&lt;&gt;""),S4266-R4266,0),0)</f>
        <v>0</v>
      </c>
      <c r="AS4266" s="45">
        <f>IF(AU4266="S",IF(Q4266="1. Aceitou o programa",IF(OR(X4266="Não se Aplica",X4266=""),IF(OR(W4266="Não se Aplica",W4266=""),0,W4266-V4266),AVERAGE(X4266-W4266,W4266-V4266)),0),0)</f>
        <v>0</v>
      </c>
      <c r="AT4266" s="45">
        <f>IF(AU4266="S",IF(AND(Q4266="1. Aceitou o programa",AB4266="Realizada"),IFERROR(IF(AA4266="",0,AA4266-R4266),0),0),0)</f>
        <v>0</v>
      </c>
      <c r="AU4266" s="45" t="str">
        <f>_xlfn.XLOOKUP(U4266,'Lista Suspensa'!$AA$20:$AA$23,'Lista Suspensa'!$AB$20:$AB$23,"N/A")</f>
        <v>S</v>
      </c>
    </row>
    <row r="4267" spans="1:47" ht="12" customHeight="1" x14ac:dyDescent="0.3">
      <c r="A4267" s="87" t="s">
        <v>47</v>
      </c>
      <c r="B4267" s="88">
        <v>46104</v>
      </c>
      <c r="C4267" s="89" t="s">
        <v>48</v>
      </c>
      <c r="D4267" s="89" t="s">
        <v>49</v>
      </c>
      <c r="E4267" s="189">
        <v>881387282</v>
      </c>
      <c r="F4267" s="197" t="s">
        <v>10351</v>
      </c>
      <c r="G4267" s="90">
        <v>54949335715</v>
      </c>
      <c r="H4267" s="91">
        <v>21283</v>
      </c>
      <c r="I4267" s="89"/>
      <c r="J4267" s="89" t="s">
        <v>84</v>
      </c>
      <c r="K4267" s="89" t="s">
        <v>76</v>
      </c>
      <c r="L4267" s="89" t="s">
        <v>95</v>
      </c>
      <c r="M4267" s="89" t="s">
        <v>222</v>
      </c>
      <c r="N4267" s="89" t="s">
        <v>87</v>
      </c>
      <c r="O4267" s="92" t="s">
        <v>10352</v>
      </c>
      <c r="P4267" s="93" t="s">
        <v>57</v>
      </c>
      <c r="Q4267" s="110" t="s">
        <v>5322</v>
      </c>
      <c r="R4267" s="94"/>
      <c r="S4267" s="95">
        <v>46170</v>
      </c>
      <c r="T4267" s="95" t="s">
        <v>5203</v>
      </c>
      <c r="U4267" s="95" t="s">
        <v>1125</v>
      </c>
      <c r="V4267" s="91">
        <v>46157</v>
      </c>
      <c r="W4267" s="91">
        <v>46164</v>
      </c>
      <c r="X4267" s="91">
        <v>46169</v>
      </c>
      <c r="Y4267" s="96" t="s">
        <v>2851</v>
      </c>
      <c r="Z4267" s="89"/>
      <c r="AA4267" s="95"/>
      <c r="AB4267" s="89"/>
      <c r="AC4267" s="109"/>
      <c r="AD4267" s="89"/>
      <c r="AE4267" s="89"/>
      <c r="AF4267" s="191"/>
      <c r="AG4267" s="194"/>
      <c r="AH4267" s="193"/>
      <c r="AI4267" s="97"/>
      <c r="AJ4267" s="97" t="s">
        <v>1127</v>
      </c>
      <c r="AK4267" s="97"/>
      <c r="AL4267" s="45" t="s">
        <v>67</v>
      </c>
      <c r="AM4267" s="160" t="str">
        <f>MONTH(B4267)&amp;"/"&amp;YEAR(B4267)</f>
        <v>3/2026</v>
      </c>
      <c r="AN4267" s="45">
        <f>WEEKNUM(B4267)-WEEKNUM(EOMONTH(B4267,-1)+1)+1</f>
        <v>4</v>
      </c>
      <c r="AO4267" s="45" t="str">
        <f>MONTH(R4267)&amp;"/"&amp;YEAR(R4267)</f>
        <v>1/1900</v>
      </c>
      <c r="AP4267" s="45" t="e">
        <f>WEEKNUM(R4267)-WEEKNUM(EOMONTH(R4267,-1)+1)+1</f>
        <v>#NUM!</v>
      </c>
      <c r="AQ4267" s="45">
        <f>IF(AU4267="S",IF(Q4267="1. Aceitou o programa",R4267-B4267,0),0)</f>
        <v>0</v>
      </c>
      <c r="AR4267" s="45">
        <f>IF(AU4267="S",IF(AND(S4267&lt;&gt;"",R4267&lt;&gt;""),S4267-R4267,0),0)</f>
        <v>0</v>
      </c>
      <c r="AS4267" s="45">
        <f>IF(AU4267="S",IF(Q4267="1. Aceitou o programa",IF(OR(X4267="Não se Aplica",X4267=""),IF(OR(W4267="Não se Aplica",W4267=""),0,W4267-V4267),AVERAGE(X4267-W4267,W4267-V4267)),0),0)</f>
        <v>0</v>
      </c>
      <c r="AT4267" s="45">
        <f>IF(AU4267="S",IF(AND(Q4267="1. Aceitou o programa",AB4267="Realizada"),IFERROR(IF(AA4267="",0,AA4267-R4267),0),0),0)</f>
        <v>0</v>
      </c>
      <c r="AU4267" s="45" t="str">
        <f>_xlfn.XLOOKUP(U4267,'Lista Suspensa'!$AA$20:$AA$23,'Lista Suspensa'!$AB$20:$AB$23,"N/A")</f>
        <v>S</v>
      </c>
    </row>
    <row r="4268" spans="1:47" ht="12" customHeight="1" x14ac:dyDescent="0.3">
      <c r="A4268" s="87" t="s">
        <v>47</v>
      </c>
      <c r="B4268" s="88">
        <v>46104</v>
      </c>
      <c r="C4268" s="89" t="s">
        <v>48</v>
      </c>
      <c r="D4268" s="89" t="s">
        <v>49</v>
      </c>
      <c r="E4268" s="189">
        <v>881459011</v>
      </c>
      <c r="F4268" s="197" t="s">
        <v>10353</v>
      </c>
      <c r="G4268" s="90">
        <v>59255331787</v>
      </c>
      <c r="H4268" s="91">
        <v>21780</v>
      </c>
      <c r="I4268" s="89"/>
      <c r="J4268" s="89" t="s">
        <v>51</v>
      </c>
      <c r="K4268" s="89" t="s">
        <v>76</v>
      </c>
      <c r="L4268" s="89" t="s">
        <v>95</v>
      </c>
      <c r="M4268" s="89" t="s">
        <v>96</v>
      </c>
      <c r="N4268" s="89" t="s">
        <v>87</v>
      </c>
      <c r="O4268" s="92" t="s">
        <v>10354</v>
      </c>
      <c r="P4268" s="93" t="s">
        <v>57</v>
      </c>
      <c r="Q4268" s="110" t="s">
        <v>5322</v>
      </c>
      <c r="R4268" s="94"/>
      <c r="S4268" s="95">
        <v>46170</v>
      </c>
      <c r="T4268" s="95" t="s">
        <v>5203</v>
      </c>
      <c r="U4268" s="95" t="s">
        <v>1125</v>
      </c>
      <c r="V4268" s="91">
        <v>46157</v>
      </c>
      <c r="W4268" s="91">
        <v>46164</v>
      </c>
      <c r="X4268" s="91">
        <v>46169</v>
      </c>
      <c r="Y4268" s="96" t="s">
        <v>2851</v>
      </c>
      <c r="Z4268" s="89"/>
      <c r="AA4268" s="95"/>
      <c r="AB4268" s="89"/>
      <c r="AC4268" s="109"/>
      <c r="AD4268" s="89"/>
      <c r="AE4268" s="89"/>
      <c r="AF4268" s="191"/>
      <c r="AG4268" s="194"/>
      <c r="AH4268" s="193"/>
      <c r="AI4268" s="97"/>
      <c r="AJ4268" s="97" t="s">
        <v>1127</v>
      </c>
      <c r="AK4268" s="97"/>
      <c r="AL4268" s="45" t="s">
        <v>67</v>
      </c>
      <c r="AM4268" s="160" t="str">
        <f>MONTH(B4268)&amp;"/"&amp;YEAR(B4268)</f>
        <v>3/2026</v>
      </c>
      <c r="AN4268" s="45">
        <f>WEEKNUM(B4268)-WEEKNUM(EOMONTH(B4268,-1)+1)+1</f>
        <v>4</v>
      </c>
      <c r="AO4268" s="45" t="str">
        <f>MONTH(R4268)&amp;"/"&amp;YEAR(R4268)</f>
        <v>1/1900</v>
      </c>
      <c r="AP4268" s="45" t="e">
        <f>WEEKNUM(R4268)-WEEKNUM(EOMONTH(R4268,-1)+1)+1</f>
        <v>#NUM!</v>
      </c>
      <c r="AQ4268" s="45">
        <f>IF(AU4268="S",IF(Q4268="1. Aceitou o programa",R4268-B4268,0),0)</f>
        <v>0</v>
      </c>
      <c r="AR4268" s="45">
        <f>IF(AU4268="S",IF(AND(S4268&lt;&gt;"",R4268&lt;&gt;""),S4268-R4268,0),0)</f>
        <v>0</v>
      </c>
      <c r="AS4268" s="45">
        <f>IF(AU4268="S",IF(Q4268="1. Aceitou o programa",IF(OR(X4268="Não se Aplica",X4268=""),IF(OR(W4268="Não se Aplica",W4268=""),0,W4268-V4268),AVERAGE(X4268-W4268,W4268-V4268)),0),0)</f>
        <v>0</v>
      </c>
      <c r="AT4268" s="45">
        <f>IF(AU4268="S",IF(AND(Q4268="1. Aceitou o programa",AB4268="Realizada"),IFERROR(IF(AA4268="",0,AA4268-R4268),0),0),0)</f>
        <v>0</v>
      </c>
      <c r="AU4268" s="45" t="str">
        <f>_xlfn.XLOOKUP(U4268,'Lista Suspensa'!$AA$20:$AA$23,'Lista Suspensa'!$AB$20:$AB$23,"N/A")</f>
        <v>S</v>
      </c>
    </row>
    <row r="4269" spans="1:47" ht="12" customHeight="1" x14ac:dyDescent="0.3">
      <c r="A4269" s="87" t="s">
        <v>47</v>
      </c>
      <c r="B4269" s="88">
        <v>46104</v>
      </c>
      <c r="C4269" s="89" t="s">
        <v>48</v>
      </c>
      <c r="D4269" s="89" t="s">
        <v>49</v>
      </c>
      <c r="E4269" s="189">
        <v>77357588</v>
      </c>
      <c r="F4269" s="197" t="s">
        <v>10355</v>
      </c>
      <c r="G4269" s="90">
        <v>28443756772</v>
      </c>
      <c r="H4269" s="91">
        <v>19223</v>
      </c>
      <c r="I4269" s="89"/>
      <c r="J4269" s="89" t="s">
        <v>51</v>
      </c>
      <c r="K4269" s="89" t="s">
        <v>76</v>
      </c>
      <c r="L4269" s="89" t="s">
        <v>95</v>
      </c>
      <c r="M4269" s="89" t="s">
        <v>334</v>
      </c>
      <c r="N4269" s="89" t="s">
        <v>87</v>
      </c>
      <c r="O4269" s="92" t="s">
        <v>10356</v>
      </c>
      <c r="P4269" s="93" t="s">
        <v>57</v>
      </c>
      <c r="Q4269" s="110" t="s">
        <v>5322</v>
      </c>
      <c r="R4269" s="94"/>
      <c r="S4269" s="95">
        <v>46170</v>
      </c>
      <c r="T4269" s="95" t="s">
        <v>5203</v>
      </c>
      <c r="U4269" s="95" t="s">
        <v>1125</v>
      </c>
      <c r="V4269" s="91">
        <v>46157</v>
      </c>
      <c r="W4269" s="91">
        <v>46164</v>
      </c>
      <c r="X4269" s="91">
        <v>46169</v>
      </c>
      <c r="Y4269" s="96" t="s">
        <v>2851</v>
      </c>
      <c r="Z4269" s="89"/>
      <c r="AA4269" s="95"/>
      <c r="AB4269" s="89"/>
      <c r="AC4269" s="109"/>
      <c r="AD4269" s="89"/>
      <c r="AE4269" s="89"/>
      <c r="AF4269" s="191"/>
      <c r="AG4269" s="194"/>
      <c r="AH4269" s="193"/>
      <c r="AI4269" s="97"/>
      <c r="AJ4269" s="97" t="s">
        <v>1127</v>
      </c>
      <c r="AK4269" s="97"/>
      <c r="AL4269" s="45" t="s">
        <v>67</v>
      </c>
      <c r="AM4269" s="160" t="str">
        <f>MONTH(B4269)&amp;"/"&amp;YEAR(B4269)</f>
        <v>3/2026</v>
      </c>
      <c r="AN4269" s="45">
        <f>WEEKNUM(B4269)-WEEKNUM(EOMONTH(B4269,-1)+1)+1</f>
        <v>4</v>
      </c>
      <c r="AO4269" s="45" t="str">
        <f>MONTH(R4269)&amp;"/"&amp;YEAR(R4269)</f>
        <v>1/1900</v>
      </c>
      <c r="AP4269" s="45" t="e">
        <f>WEEKNUM(R4269)-WEEKNUM(EOMONTH(R4269,-1)+1)+1</f>
        <v>#NUM!</v>
      </c>
      <c r="AQ4269" s="45">
        <f>IF(AU4269="S",IF(Q4269="1. Aceitou o programa",R4269-B4269,0),0)</f>
        <v>0</v>
      </c>
      <c r="AR4269" s="45">
        <f>IF(AU4269="S",IF(AND(S4269&lt;&gt;"",R4269&lt;&gt;""),S4269-R4269,0),0)</f>
        <v>0</v>
      </c>
      <c r="AS4269" s="45">
        <f>IF(AU4269="S",IF(Q4269="1. Aceitou o programa",IF(OR(X4269="Não se Aplica",X4269=""),IF(OR(W4269="Não se Aplica",W4269=""),0,W4269-V4269),AVERAGE(X4269-W4269,W4269-V4269)),0),0)</f>
        <v>0</v>
      </c>
      <c r="AT4269" s="45">
        <f>IF(AU4269="S",IF(AND(Q4269="1. Aceitou o programa",AB4269="Realizada"),IFERROR(IF(AA4269="",0,AA4269-R4269),0),0),0)</f>
        <v>0</v>
      </c>
      <c r="AU4269" s="45" t="str">
        <f>_xlfn.XLOOKUP(U4269,'Lista Suspensa'!$AA$20:$AA$23,'Lista Suspensa'!$AB$20:$AB$23,"N/A")</f>
        <v>S</v>
      </c>
    </row>
    <row r="4270" spans="1:47" ht="12" customHeight="1" x14ac:dyDescent="0.3">
      <c r="A4270" s="87" t="s">
        <v>47</v>
      </c>
      <c r="B4270" s="88">
        <v>46104</v>
      </c>
      <c r="C4270" s="89" t="s">
        <v>48</v>
      </c>
      <c r="D4270" s="89" t="s">
        <v>49</v>
      </c>
      <c r="E4270" s="189">
        <v>881399469</v>
      </c>
      <c r="F4270" s="197" t="s">
        <v>10357</v>
      </c>
      <c r="G4270" s="90">
        <v>77018532787</v>
      </c>
      <c r="H4270" s="91">
        <v>22935</v>
      </c>
      <c r="I4270" s="89"/>
      <c r="J4270" s="89" t="s">
        <v>51</v>
      </c>
      <c r="K4270" s="89" t="s">
        <v>76</v>
      </c>
      <c r="L4270" s="89" t="s">
        <v>283</v>
      </c>
      <c r="M4270" s="89" t="s">
        <v>688</v>
      </c>
      <c r="N4270" s="89" t="s">
        <v>87</v>
      </c>
      <c r="O4270" s="92" t="s">
        <v>10358</v>
      </c>
      <c r="P4270" s="93" t="s">
        <v>57</v>
      </c>
      <c r="Q4270" s="110" t="s">
        <v>5322</v>
      </c>
      <c r="R4270" s="94"/>
      <c r="S4270" s="95">
        <v>46170</v>
      </c>
      <c r="T4270" s="95" t="s">
        <v>5203</v>
      </c>
      <c r="U4270" s="95" t="s">
        <v>1125</v>
      </c>
      <c r="V4270" s="91">
        <v>46157</v>
      </c>
      <c r="W4270" s="91">
        <v>46164</v>
      </c>
      <c r="X4270" s="91">
        <v>46169</v>
      </c>
      <c r="Y4270" s="96" t="s">
        <v>2851</v>
      </c>
      <c r="Z4270" s="89"/>
      <c r="AA4270" s="95"/>
      <c r="AB4270" s="89"/>
      <c r="AC4270" s="109"/>
      <c r="AD4270" s="89"/>
      <c r="AE4270" s="89"/>
      <c r="AF4270" s="191"/>
      <c r="AG4270" s="194"/>
      <c r="AH4270" s="193"/>
      <c r="AI4270" s="97"/>
      <c r="AJ4270" s="97" t="s">
        <v>1127</v>
      </c>
      <c r="AK4270" s="97"/>
      <c r="AL4270" s="45" t="s">
        <v>67</v>
      </c>
      <c r="AM4270" s="160" t="str">
        <f>MONTH(B4270)&amp;"/"&amp;YEAR(B4270)</f>
        <v>3/2026</v>
      </c>
      <c r="AN4270" s="45">
        <f>WEEKNUM(B4270)-WEEKNUM(EOMONTH(B4270,-1)+1)+1</f>
        <v>4</v>
      </c>
      <c r="AO4270" s="45" t="str">
        <f>MONTH(R4270)&amp;"/"&amp;YEAR(R4270)</f>
        <v>1/1900</v>
      </c>
      <c r="AP4270" s="45" t="e">
        <f>WEEKNUM(R4270)-WEEKNUM(EOMONTH(R4270,-1)+1)+1</f>
        <v>#NUM!</v>
      </c>
      <c r="AQ4270" s="45">
        <f>IF(AU4270="S",IF(Q4270="1. Aceitou o programa",R4270-B4270,0),0)</f>
        <v>0</v>
      </c>
      <c r="AR4270" s="45">
        <f>IF(AU4270="S",IF(AND(S4270&lt;&gt;"",R4270&lt;&gt;""),S4270-R4270,0),0)</f>
        <v>0</v>
      </c>
      <c r="AS4270" s="45">
        <f>IF(AU4270="S",IF(Q4270="1. Aceitou o programa",IF(OR(X4270="Não se Aplica",X4270=""),IF(OR(W4270="Não se Aplica",W4270=""),0,W4270-V4270),AVERAGE(X4270-W4270,W4270-V4270)),0),0)</f>
        <v>0</v>
      </c>
      <c r="AT4270" s="45">
        <f>IF(AU4270="S",IF(AND(Q4270="1. Aceitou o programa",AB4270="Realizada"),IFERROR(IF(AA4270="",0,AA4270-R4270),0),0),0)</f>
        <v>0</v>
      </c>
      <c r="AU4270" s="45" t="str">
        <f>_xlfn.XLOOKUP(U4270,'Lista Suspensa'!$AA$20:$AA$23,'Lista Suspensa'!$AB$20:$AB$23,"N/A")</f>
        <v>S</v>
      </c>
    </row>
    <row r="4271" spans="1:47" ht="12" customHeight="1" x14ac:dyDescent="0.3">
      <c r="A4271" s="87" t="s">
        <v>47</v>
      </c>
      <c r="B4271" s="88">
        <v>46104</v>
      </c>
      <c r="C4271" s="89" t="s">
        <v>48</v>
      </c>
      <c r="D4271" s="89" t="s">
        <v>49</v>
      </c>
      <c r="E4271" s="189">
        <v>881787205</v>
      </c>
      <c r="F4271" s="197" t="s">
        <v>10359</v>
      </c>
      <c r="G4271" s="90">
        <v>17367008714</v>
      </c>
      <c r="H4271" s="91">
        <v>36217</v>
      </c>
      <c r="I4271" s="89"/>
      <c r="J4271" s="89" t="s">
        <v>51</v>
      </c>
      <c r="K4271" s="89" t="s">
        <v>76</v>
      </c>
      <c r="L4271" s="89" t="s">
        <v>10360</v>
      </c>
      <c r="M4271" s="89" t="s">
        <v>234</v>
      </c>
      <c r="N4271" s="89" t="s">
        <v>87</v>
      </c>
      <c r="O4271" s="92" t="s">
        <v>10361</v>
      </c>
      <c r="P4271" s="93" t="s">
        <v>57</v>
      </c>
      <c r="Q4271" s="110" t="s">
        <v>5322</v>
      </c>
      <c r="R4271" s="94"/>
      <c r="S4271" s="95">
        <v>46170</v>
      </c>
      <c r="T4271" s="95" t="s">
        <v>5203</v>
      </c>
      <c r="U4271" s="95" t="s">
        <v>1125</v>
      </c>
      <c r="V4271" s="91">
        <v>46157</v>
      </c>
      <c r="W4271" s="91">
        <v>46164</v>
      </c>
      <c r="X4271" s="91">
        <v>46169</v>
      </c>
      <c r="Y4271" s="96" t="s">
        <v>2851</v>
      </c>
      <c r="Z4271" s="89"/>
      <c r="AA4271" s="95"/>
      <c r="AB4271" s="89"/>
      <c r="AC4271" s="109"/>
      <c r="AD4271" s="89"/>
      <c r="AE4271" s="89"/>
      <c r="AF4271" s="191"/>
      <c r="AG4271" s="194"/>
      <c r="AH4271" s="193"/>
      <c r="AI4271" s="97"/>
      <c r="AJ4271" s="97" t="s">
        <v>1127</v>
      </c>
      <c r="AK4271" s="97"/>
      <c r="AL4271" s="45" t="s">
        <v>67</v>
      </c>
      <c r="AM4271" s="160" t="str">
        <f>MONTH(B4271)&amp;"/"&amp;YEAR(B4271)</f>
        <v>3/2026</v>
      </c>
      <c r="AN4271" s="45">
        <f>WEEKNUM(B4271)-WEEKNUM(EOMONTH(B4271,-1)+1)+1</f>
        <v>4</v>
      </c>
      <c r="AO4271" s="45" t="str">
        <f>MONTH(R4271)&amp;"/"&amp;YEAR(R4271)</f>
        <v>1/1900</v>
      </c>
      <c r="AP4271" s="45" t="e">
        <f>WEEKNUM(R4271)-WEEKNUM(EOMONTH(R4271,-1)+1)+1</f>
        <v>#NUM!</v>
      </c>
      <c r="AQ4271" s="45">
        <f>IF(AU4271="S",IF(Q4271="1. Aceitou o programa",R4271-B4271,0),0)</f>
        <v>0</v>
      </c>
      <c r="AR4271" s="45">
        <f>IF(AU4271="S",IF(AND(S4271&lt;&gt;"",R4271&lt;&gt;""),S4271-R4271,0),0)</f>
        <v>0</v>
      </c>
      <c r="AS4271" s="45">
        <f>IF(AU4271="S",IF(Q4271="1. Aceitou o programa",IF(OR(X4271="Não se Aplica",X4271=""),IF(OR(W4271="Não se Aplica",W4271=""),0,W4271-V4271),AVERAGE(X4271-W4271,W4271-V4271)),0),0)</f>
        <v>0</v>
      </c>
      <c r="AT4271" s="45">
        <f>IF(AU4271="S",IF(AND(Q4271="1. Aceitou o programa",AB4271="Realizada"),IFERROR(IF(AA4271="",0,AA4271-R4271),0),0),0)</f>
        <v>0</v>
      </c>
      <c r="AU4271" s="45" t="str">
        <f>_xlfn.XLOOKUP(U4271,'Lista Suspensa'!$AA$20:$AA$23,'Lista Suspensa'!$AB$20:$AB$23,"N/A")</f>
        <v>S</v>
      </c>
    </row>
    <row r="4272" spans="1:47" ht="12" customHeight="1" x14ac:dyDescent="0.3">
      <c r="A4272" s="87" t="s">
        <v>47</v>
      </c>
      <c r="B4272" s="88">
        <v>46104</v>
      </c>
      <c r="C4272" s="89" t="s">
        <v>48</v>
      </c>
      <c r="D4272" s="89" t="s">
        <v>49</v>
      </c>
      <c r="E4272" s="189">
        <v>86979065</v>
      </c>
      <c r="F4272" s="197" t="s">
        <v>10362</v>
      </c>
      <c r="G4272" s="90">
        <v>91907500715</v>
      </c>
      <c r="H4272" s="91">
        <v>24447</v>
      </c>
      <c r="I4272" s="89"/>
      <c r="J4272" s="89" t="s">
        <v>84</v>
      </c>
      <c r="K4272" s="89" t="s">
        <v>76</v>
      </c>
      <c r="L4272" s="89" t="s">
        <v>101</v>
      </c>
      <c r="M4272" s="89" t="s">
        <v>7023</v>
      </c>
      <c r="N4272" s="89" t="s">
        <v>79</v>
      </c>
      <c r="O4272" s="92" t="s">
        <v>10363</v>
      </c>
      <c r="P4272" s="93" t="s">
        <v>57</v>
      </c>
      <c r="Q4272" s="110" t="s">
        <v>5322</v>
      </c>
      <c r="R4272" s="94"/>
      <c r="S4272" s="95">
        <v>46170</v>
      </c>
      <c r="T4272" s="95" t="s">
        <v>5203</v>
      </c>
      <c r="U4272" s="95" t="s">
        <v>1125</v>
      </c>
      <c r="V4272" s="91">
        <v>46157</v>
      </c>
      <c r="W4272" s="91">
        <v>46164</v>
      </c>
      <c r="X4272" s="91">
        <v>46169</v>
      </c>
      <c r="Y4272" s="96" t="s">
        <v>2851</v>
      </c>
      <c r="Z4272" s="89"/>
      <c r="AA4272" s="95"/>
      <c r="AB4272" s="89"/>
      <c r="AC4272" s="109"/>
      <c r="AD4272" s="89"/>
      <c r="AE4272" s="89"/>
      <c r="AF4272" s="191"/>
      <c r="AG4272" s="194"/>
      <c r="AH4272" s="193"/>
      <c r="AI4272" s="97"/>
      <c r="AJ4272" s="97" t="s">
        <v>1127</v>
      </c>
      <c r="AK4272" s="97"/>
      <c r="AL4272" s="45" t="s">
        <v>67</v>
      </c>
      <c r="AM4272" s="160" t="str">
        <f>MONTH(B4272)&amp;"/"&amp;YEAR(B4272)</f>
        <v>3/2026</v>
      </c>
      <c r="AN4272" s="45">
        <f>WEEKNUM(B4272)-WEEKNUM(EOMONTH(B4272,-1)+1)+1</f>
        <v>4</v>
      </c>
      <c r="AO4272" s="45" t="str">
        <f>MONTH(R4272)&amp;"/"&amp;YEAR(R4272)</f>
        <v>1/1900</v>
      </c>
      <c r="AP4272" s="45" t="e">
        <f>WEEKNUM(R4272)-WEEKNUM(EOMONTH(R4272,-1)+1)+1</f>
        <v>#NUM!</v>
      </c>
      <c r="AQ4272" s="45">
        <f>IF(AU4272="S",IF(Q4272="1. Aceitou o programa",R4272-B4272,0),0)</f>
        <v>0</v>
      </c>
      <c r="AR4272" s="45">
        <f>IF(AU4272="S",IF(AND(S4272&lt;&gt;"",R4272&lt;&gt;""),S4272-R4272,0),0)</f>
        <v>0</v>
      </c>
      <c r="AS4272" s="45">
        <f>IF(AU4272="S",IF(Q4272="1. Aceitou o programa",IF(OR(X4272="Não se Aplica",X4272=""),IF(OR(W4272="Não se Aplica",W4272=""),0,W4272-V4272),AVERAGE(X4272-W4272,W4272-V4272)),0),0)</f>
        <v>0</v>
      </c>
      <c r="AT4272" s="45">
        <f>IF(AU4272="S",IF(AND(Q4272="1. Aceitou o programa",AB4272="Realizada"),IFERROR(IF(AA4272="",0,AA4272-R4272),0),0),0)</f>
        <v>0</v>
      </c>
      <c r="AU4272" s="45" t="str">
        <f>_xlfn.XLOOKUP(U4272,'Lista Suspensa'!$AA$20:$AA$23,'Lista Suspensa'!$AB$20:$AB$23,"N/A")</f>
        <v>S</v>
      </c>
    </row>
    <row r="4273" spans="1:47" ht="12" customHeight="1" x14ac:dyDescent="0.3">
      <c r="A4273" s="87" t="s">
        <v>47</v>
      </c>
      <c r="B4273" s="88">
        <v>46104</v>
      </c>
      <c r="C4273" s="89" t="s">
        <v>48</v>
      </c>
      <c r="D4273" s="89" t="s">
        <v>49</v>
      </c>
      <c r="E4273" s="189">
        <v>85175108</v>
      </c>
      <c r="F4273" s="197" t="s">
        <v>10364</v>
      </c>
      <c r="G4273" s="90">
        <v>1432348035</v>
      </c>
      <c r="H4273" s="91">
        <v>32573</v>
      </c>
      <c r="I4273" s="89"/>
      <c r="J4273" s="89" t="s">
        <v>84</v>
      </c>
      <c r="K4273" s="89" t="s">
        <v>76</v>
      </c>
      <c r="L4273" s="89" t="s">
        <v>95</v>
      </c>
      <c r="M4273" s="89" t="s">
        <v>4518</v>
      </c>
      <c r="N4273" s="89" t="s">
        <v>159</v>
      </c>
      <c r="O4273" s="92" t="s">
        <v>10365</v>
      </c>
      <c r="P4273" s="93" t="s">
        <v>57</v>
      </c>
      <c r="Q4273" s="110" t="s">
        <v>5322</v>
      </c>
      <c r="R4273" s="94"/>
      <c r="S4273" s="95">
        <v>46170</v>
      </c>
      <c r="T4273" s="95" t="s">
        <v>5203</v>
      </c>
      <c r="U4273" s="95" t="s">
        <v>1125</v>
      </c>
      <c r="V4273" s="91">
        <v>46157</v>
      </c>
      <c r="W4273" s="91">
        <v>46164</v>
      </c>
      <c r="X4273" s="91">
        <v>46169</v>
      </c>
      <c r="Y4273" s="96" t="s">
        <v>2851</v>
      </c>
      <c r="Z4273" s="89"/>
      <c r="AA4273" s="95"/>
      <c r="AB4273" s="89"/>
      <c r="AC4273" s="109"/>
      <c r="AD4273" s="89"/>
      <c r="AE4273" s="89"/>
      <c r="AF4273" s="191"/>
      <c r="AG4273" s="194"/>
      <c r="AH4273" s="193"/>
      <c r="AI4273" s="97"/>
      <c r="AJ4273" s="97" t="s">
        <v>1127</v>
      </c>
      <c r="AK4273" s="97"/>
      <c r="AL4273" s="45" t="s">
        <v>67</v>
      </c>
      <c r="AM4273" s="160" t="str">
        <f>MONTH(B4273)&amp;"/"&amp;YEAR(B4273)</f>
        <v>3/2026</v>
      </c>
      <c r="AN4273" s="45">
        <f>WEEKNUM(B4273)-WEEKNUM(EOMONTH(B4273,-1)+1)+1</f>
        <v>4</v>
      </c>
      <c r="AO4273" s="45" t="str">
        <f>MONTH(R4273)&amp;"/"&amp;YEAR(R4273)</f>
        <v>1/1900</v>
      </c>
      <c r="AP4273" s="45" t="e">
        <f>WEEKNUM(R4273)-WEEKNUM(EOMONTH(R4273,-1)+1)+1</f>
        <v>#NUM!</v>
      </c>
      <c r="AQ4273" s="45">
        <f>IF(AU4273="S",IF(Q4273="1. Aceitou o programa",R4273-B4273,0),0)</f>
        <v>0</v>
      </c>
      <c r="AR4273" s="45">
        <f>IF(AU4273="S",IF(AND(S4273&lt;&gt;"",R4273&lt;&gt;""),S4273-R4273,0),0)</f>
        <v>0</v>
      </c>
      <c r="AS4273" s="45">
        <f>IF(AU4273="S",IF(Q4273="1. Aceitou o programa",IF(OR(X4273="Não se Aplica",X4273=""),IF(OR(W4273="Não se Aplica",W4273=""),0,W4273-V4273),AVERAGE(X4273-W4273,W4273-V4273)),0),0)</f>
        <v>0</v>
      </c>
      <c r="AT4273" s="45">
        <f>IF(AU4273="S",IF(AND(Q4273="1. Aceitou o programa",AB4273="Realizada"),IFERROR(IF(AA4273="",0,AA4273-R4273),0),0),0)</f>
        <v>0</v>
      </c>
      <c r="AU4273" s="45" t="str">
        <f>_xlfn.XLOOKUP(U4273,'Lista Suspensa'!$AA$20:$AA$23,'Lista Suspensa'!$AB$20:$AB$23,"N/A")</f>
        <v>S</v>
      </c>
    </row>
    <row r="4274" spans="1:47" ht="12" customHeight="1" x14ac:dyDescent="0.3">
      <c r="A4274" s="87" t="s">
        <v>47</v>
      </c>
      <c r="B4274" s="88">
        <v>46104</v>
      </c>
      <c r="C4274" s="89" t="s">
        <v>48</v>
      </c>
      <c r="D4274" s="89" t="s">
        <v>49</v>
      </c>
      <c r="E4274" s="189">
        <v>89806746</v>
      </c>
      <c r="F4274" s="197" t="s">
        <v>10366</v>
      </c>
      <c r="G4274" s="90">
        <v>3623587702</v>
      </c>
      <c r="H4274" s="91">
        <v>27376</v>
      </c>
      <c r="I4274" s="89"/>
      <c r="J4274" s="89" t="s">
        <v>51</v>
      </c>
      <c r="K4274" s="89" t="s">
        <v>76</v>
      </c>
      <c r="L4274" s="89" t="s">
        <v>95</v>
      </c>
      <c r="M4274" s="89" t="s">
        <v>200</v>
      </c>
      <c r="N4274" s="89" t="s">
        <v>344</v>
      </c>
      <c r="O4274" s="92" t="s">
        <v>10367</v>
      </c>
      <c r="P4274" s="93" t="s">
        <v>57</v>
      </c>
      <c r="Q4274" s="110" t="s">
        <v>58</v>
      </c>
      <c r="R4274" s="94">
        <v>46169</v>
      </c>
      <c r="S4274" s="95"/>
      <c r="T4274" s="95" t="s">
        <v>59</v>
      </c>
      <c r="U4274" s="95" t="s">
        <v>60</v>
      </c>
      <c r="V4274" s="91">
        <v>46157</v>
      </c>
      <c r="W4274" s="91">
        <v>46164</v>
      </c>
      <c r="X4274" s="91">
        <v>46169</v>
      </c>
      <c r="Y4274" s="96" t="s">
        <v>2851</v>
      </c>
      <c r="Z4274" s="89" t="s">
        <v>62</v>
      </c>
      <c r="AA4274" s="95"/>
      <c r="AB4274" s="95" t="s">
        <v>2804</v>
      </c>
      <c r="AC4274" s="95" t="s">
        <v>2804</v>
      </c>
      <c r="AD4274" s="95" t="s">
        <v>2804</v>
      </c>
      <c r="AE4274" s="95" t="s">
        <v>2804</v>
      </c>
      <c r="AF4274" s="95" t="s">
        <v>2804</v>
      </c>
      <c r="AG4274" s="95" t="s">
        <v>2804</v>
      </c>
      <c r="AH4274" s="95" t="s">
        <v>2804</v>
      </c>
      <c r="AI4274" s="97"/>
      <c r="AJ4274" s="97" t="s">
        <v>65</v>
      </c>
      <c r="AK4274" s="97" t="s">
        <v>66</v>
      </c>
      <c r="AL4274" s="45" t="s">
        <v>67</v>
      </c>
      <c r="AM4274" s="160" t="str">
        <f>MONTH(B4274)&amp;"/"&amp;YEAR(B4274)</f>
        <v>3/2026</v>
      </c>
      <c r="AN4274" s="45">
        <f>WEEKNUM(B4274)-WEEKNUM(EOMONTH(B4274,-1)+1)+1</f>
        <v>4</v>
      </c>
      <c r="AO4274" s="45" t="str">
        <f>MONTH(R4274)&amp;"/"&amp;YEAR(R4274)</f>
        <v>5/2026</v>
      </c>
      <c r="AP4274" s="45">
        <f>WEEKNUM(R4274)-WEEKNUM(EOMONTH(R4274,-1)+1)+1</f>
        <v>5</v>
      </c>
      <c r="AQ4274" s="45">
        <f>IF(AU4274="S",IF(Q4274="1. Aceitou o programa",R4274-B4274,0),0)</f>
        <v>65</v>
      </c>
      <c r="AR4274" s="45">
        <f>IF(AU4274="S",IF(AND(S4274&lt;&gt;"",R4274&lt;&gt;""),S4274-R4274,0),0)</f>
        <v>0</v>
      </c>
      <c r="AS4274" s="45">
        <f>IF(AU4274="S",IF(Q4274="1. Aceitou o programa",IF(OR(X4274="Não se Aplica",X4274=""),IF(OR(W4274="Não se Aplica",W4274=""),0,W4274-V4274),AVERAGE(X4274-W4274,W4274-V4274)),0),0)</f>
        <v>6</v>
      </c>
      <c r="AT4274" s="45">
        <f>IF(AU4274="S",IF(AND(Q4274="1. Aceitou o programa",AB4274="Realizada"),IFERROR(IF(AA4274="",0,AA4274-R4274),0),0),0)</f>
        <v>0</v>
      </c>
      <c r="AU4274" s="45" t="str">
        <f>_xlfn.XLOOKUP(U4274,'Lista Suspensa'!$AA$20:$AA$23,'Lista Suspensa'!$AB$20:$AB$23,"N/A")</f>
        <v>S</v>
      </c>
    </row>
    <row r="4275" spans="1:47" ht="12" customHeight="1" x14ac:dyDescent="0.3">
      <c r="A4275" s="87" t="s">
        <v>47</v>
      </c>
      <c r="B4275" s="88">
        <v>46104</v>
      </c>
      <c r="C4275" s="89" t="s">
        <v>48</v>
      </c>
      <c r="D4275" s="89" t="s">
        <v>49</v>
      </c>
      <c r="E4275" s="189">
        <v>89269982</v>
      </c>
      <c r="F4275" s="197" t="s">
        <v>10368</v>
      </c>
      <c r="G4275" s="90">
        <v>57219788720</v>
      </c>
      <c r="H4275" s="91">
        <v>21719</v>
      </c>
      <c r="I4275" s="89"/>
      <c r="J4275" s="89" t="s">
        <v>84</v>
      </c>
      <c r="K4275" s="89" t="s">
        <v>76</v>
      </c>
      <c r="L4275" s="89" t="s">
        <v>283</v>
      </c>
      <c r="M4275" s="89" t="s">
        <v>3159</v>
      </c>
      <c r="N4275" s="89" t="s">
        <v>449</v>
      </c>
      <c r="O4275" s="92" t="s">
        <v>10369</v>
      </c>
      <c r="P4275" s="93" t="s">
        <v>57</v>
      </c>
      <c r="Q4275" s="110" t="s">
        <v>58</v>
      </c>
      <c r="R4275" s="94">
        <v>46169</v>
      </c>
      <c r="S4275" s="95"/>
      <c r="T4275" s="95" t="s">
        <v>59</v>
      </c>
      <c r="U4275" s="95" t="s">
        <v>60</v>
      </c>
      <c r="V4275" s="91">
        <v>46157</v>
      </c>
      <c r="W4275" s="91">
        <v>46164</v>
      </c>
      <c r="X4275" s="91">
        <v>46169</v>
      </c>
      <c r="Y4275" s="96" t="s">
        <v>2851</v>
      </c>
      <c r="Z4275" s="89" t="s">
        <v>62</v>
      </c>
      <c r="AA4275" s="95"/>
      <c r="AB4275" s="95" t="s">
        <v>2804</v>
      </c>
      <c r="AC4275" s="95" t="s">
        <v>2804</v>
      </c>
      <c r="AD4275" s="95" t="s">
        <v>2804</v>
      </c>
      <c r="AE4275" s="95" t="s">
        <v>2804</v>
      </c>
      <c r="AF4275" s="95" t="s">
        <v>2804</v>
      </c>
      <c r="AG4275" s="95" t="s">
        <v>2804</v>
      </c>
      <c r="AH4275" s="95" t="s">
        <v>2804</v>
      </c>
      <c r="AI4275" s="97"/>
      <c r="AJ4275" s="97" t="s">
        <v>65</v>
      </c>
      <c r="AK4275" s="97" t="s">
        <v>66</v>
      </c>
      <c r="AL4275" s="45" t="s">
        <v>67</v>
      </c>
      <c r="AM4275" s="160" t="str">
        <f>MONTH(B4275)&amp;"/"&amp;YEAR(B4275)</f>
        <v>3/2026</v>
      </c>
      <c r="AN4275" s="45">
        <f>WEEKNUM(B4275)-WEEKNUM(EOMONTH(B4275,-1)+1)+1</f>
        <v>4</v>
      </c>
      <c r="AO4275" s="45" t="str">
        <f>MONTH(R4275)&amp;"/"&amp;YEAR(R4275)</f>
        <v>5/2026</v>
      </c>
      <c r="AP4275" s="45">
        <f>WEEKNUM(R4275)-WEEKNUM(EOMONTH(R4275,-1)+1)+1</f>
        <v>5</v>
      </c>
      <c r="AQ4275" s="45">
        <f>IF(AU4275="S",IF(Q4275="1. Aceitou o programa",R4275-B4275,0),0)</f>
        <v>65</v>
      </c>
      <c r="AR4275" s="45">
        <f>IF(AU4275="S",IF(AND(S4275&lt;&gt;"",R4275&lt;&gt;""),S4275-R4275,0),0)</f>
        <v>0</v>
      </c>
      <c r="AS4275" s="45">
        <f>IF(AU4275="S",IF(Q4275="1. Aceitou o programa",IF(OR(X4275="Não se Aplica",X4275=""),IF(OR(W4275="Não se Aplica",W4275=""),0,W4275-V4275),AVERAGE(X4275-W4275,W4275-V4275)),0),0)</f>
        <v>6</v>
      </c>
      <c r="AT4275" s="45">
        <f>IF(AU4275="S",IF(AND(Q4275="1. Aceitou o programa",AB4275="Realizada"),IFERROR(IF(AA4275="",0,AA4275-R4275),0),0),0)</f>
        <v>0</v>
      </c>
      <c r="AU4275" s="45" t="str">
        <f>_xlfn.XLOOKUP(U4275,'Lista Suspensa'!$AA$20:$AA$23,'Lista Suspensa'!$AB$20:$AB$23,"N/A")</f>
        <v>S</v>
      </c>
    </row>
    <row r="4276" spans="1:47" ht="12" customHeight="1" x14ac:dyDescent="0.3">
      <c r="A4276" s="87" t="s">
        <v>47</v>
      </c>
      <c r="B4276" s="88">
        <v>46104</v>
      </c>
      <c r="C4276" s="89" t="s">
        <v>48</v>
      </c>
      <c r="D4276" s="89" t="s">
        <v>49</v>
      </c>
      <c r="E4276" s="189">
        <v>819414697</v>
      </c>
      <c r="F4276" s="197" t="s">
        <v>10370</v>
      </c>
      <c r="G4276" s="90">
        <v>7330357790</v>
      </c>
      <c r="H4276" s="91">
        <v>28208</v>
      </c>
      <c r="I4276" s="89"/>
      <c r="J4276" s="89" t="s">
        <v>51</v>
      </c>
      <c r="K4276" s="89" t="s">
        <v>76</v>
      </c>
      <c r="L4276" s="89" t="s">
        <v>233</v>
      </c>
      <c r="M4276" s="89" t="s">
        <v>1122</v>
      </c>
      <c r="N4276" s="89" t="s">
        <v>55</v>
      </c>
      <c r="O4276" s="92" t="s">
        <v>10371</v>
      </c>
      <c r="P4276" s="93" t="s">
        <v>57</v>
      </c>
      <c r="Q4276" s="110" t="s">
        <v>58</v>
      </c>
      <c r="R4276" s="94">
        <v>46169</v>
      </c>
      <c r="S4276" s="95"/>
      <c r="T4276" s="95" t="s">
        <v>59</v>
      </c>
      <c r="U4276" s="95" t="s">
        <v>60</v>
      </c>
      <c r="V4276" s="91">
        <v>46157</v>
      </c>
      <c r="W4276" s="91">
        <v>46164</v>
      </c>
      <c r="X4276" s="91">
        <v>46169</v>
      </c>
      <c r="Y4276" s="96" t="s">
        <v>2851</v>
      </c>
      <c r="Z4276" s="89" t="s">
        <v>62</v>
      </c>
      <c r="AA4276" s="95"/>
      <c r="AB4276" s="95" t="s">
        <v>2804</v>
      </c>
      <c r="AC4276" s="95" t="s">
        <v>2804</v>
      </c>
      <c r="AD4276" s="95" t="s">
        <v>2804</v>
      </c>
      <c r="AE4276" s="95" t="s">
        <v>2804</v>
      </c>
      <c r="AF4276" s="95" t="s">
        <v>2804</v>
      </c>
      <c r="AG4276" s="95" t="s">
        <v>2804</v>
      </c>
      <c r="AH4276" s="95" t="s">
        <v>2804</v>
      </c>
      <c r="AI4276" s="97"/>
      <c r="AJ4276" s="97" t="s">
        <v>65</v>
      </c>
      <c r="AK4276" s="97" t="s">
        <v>66</v>
      </c>
      <c r="AL4276" s="45" t="s">
        <v>67</v>
      </c>
      <c r="AM4276" s="160" t="str">
        <f>MONTH(B4276)&amp;"/"&amp;YEAR(B4276)</f>
        <v>3/2026</v>
      </c>
      <c r="AN4276" s="45">
        <f>WEEKNUM(B4276)-WEEKNUM(EOMONTH(B4276,-1)+1)+1</f>
        <v>4</v>
      </c>
      <c r="AO4276" s="45" t="str">
        <f>MONTH(R4276)&amp;"/"&amp;YEAR(R4276)</f>
        <v>5/2026</v>
      </c>
      <c r="AP4276" s="45">
        <f>WEEKNUM(R4276)-WEEKNUM(EOMONTH(R4276,-1)+1)+1</f>
        <v>5</v>
      </c>
      <c r="AQ4276" s="45">
        <f>IF(AU4276="S",IF(Q4276="1. Aceitou o programa",R4276-B4276,0),0)</f>
        <v>65</v>
      </c>
      <c r="AR4276" s="45">
        <f>IF(AU4276="S",IF(AND(S4276&lt;&gt;"",R4276&lt;&gt;""),S4276-R4276,0),0)</f>
        <v>0</v>
      </c>
      <c r="AS4276" s="45">
        <f>IF(AU4276="S",IF(Q4276="1. Aceitou o programa",IF(OR(X4276="Não se Aplica",X4276=""),IF(OR(W4276="Não se Aplica",W4276=""),0,W4276-V4276),AVERAGE(X4276-W4276,W4276-V4276)),0),0)</f>
        <v>6</v>
      </c>
      <c r="AT4276" s="45">
        <f>IF(AU4276="S",IF(AND(Q4276="1. Aceitou o programa",AB4276="Realizada"),IFERROR(IF(AA4276="",0,AA4276-R4276),0),0),0)</f>
        <v>0</v>
      </c>
      <c r="AU4276" s="45" t="str">
        <f>_xlfn.XLOOKUP(U4276,'Lista Suspensa'!$AA$20:$AA$23,'Lista Suspensa'!$AB$20:$AB$23,"N/A")</f>
        <v>S</v>
      </c>
    </row>
    <row r="4277" spans="1:47" ht="12" customHeight="1" x14ac:dyDescent="0.3">
      <c r="A4277" s="87" t="s">
        <v>47</v>
      </c>
      <c r="B4277" s="88">
        <v>46104</v>
      </c>
      <c r="C4277" s="89" t="s">
        <v>48</v>
      </c>
      <c r="D4277" s="89" t="s">
        <v>49</v>
      </c>
      <c r="E4277" s="189">
        <v>89930167</v>
      </c>
      <c r="F4277" s="197" t="s">
        <v>10372</v>
      </c>
      <c r="G4277" s="90">
        <v>13431176747</v>
      </c>
      <c r="H4277" s="91">
        <v>38504</v>
      </c>
      <c r="I4277" s="89"/>
      <c r="J4277" s="89" t="s">
        <v>51</v>
      </c>
      <c r="K4277" s="89" t="s">
        <v>76</v>
      </c>
      <c r="L4277" s="89" t="s">
        <v>101</v>
      </c>
      <c r="M4277" s="89" t="s">
        <v>234</v>
      </c>
      <c r="N4277" s="89" t="s">
        <v>79</v>
      </c>
      <c r="O4277" s="92" t="s">
        <v>10373</v>
      </c>
      <c r="P4277" s="93" t="s">
        <v>57</v>
      </c>
      <c r="Q4277" s="110" t="s">
        <v>5322</v>
      </c>
      <c r="R4277" s="94"/>
      <c r="S4277" s="95">
        <v>46170</v>
      </c>
      <c r="T4277" s="95" t="s">
        <v>5203</v>
      </c>
      <c r="U4277" s="95" t="s">
        <v>1125</v>
      </c>
      <c r="V4277" s="91">
        <v>46157</v>
      </c>
      <c r="W4277" s="91">
        <v>46164</v>
      </c>
      <c r="X4277" s="91">
        <v>46169</v>
      </c>
      <c r="Y4277" s="96" t="s">
        <v>2851</v>
      </c>
      <c r="Z4277" s="89"/>
      <c r="AA4277" s="95"/>
      <c r="AB4277" s="89"/>
      <c r="AC4277" s="109"/>
      <c r="AD4277" s="89"/>
      <c r="AE4277" s="89"/>
      <c r="AF4277" s="191"/>
      <c r="AG4277" s="194"/>
      <c r="AH4277" s="193"/>
      <c r="AI4277" s="97"/>
      <c r="AJ4277" s="97" t="s">
        <v>1127</v>
      </c>
      <c r="AK4277" s="97"/>
      <c r="AL4277" s="45" t="s">
        <v>67</v>
      </c>
      <c r="AM4277" s="160" t="str">
        <f>MONTH(B4277)&amp;"/"&amp;YEAR(B4277)</f>
        <v>3/2026</v>
      </c>
      <c r="AN4277" s="45">
        <f>WEEKNUM(B4277)-WEEKNUM(EOMONTH(B4277,-1)+1)+1</f>
        <v>4</v>
      </c>
      <c r="AO4277" s="45" t="str">
        <f>MONTH(R4277)&amp;"/"&amp;YEAR(R4277)</f>
        <v>1/1900</v>
      </c>
      <c r="AP4277" s="45" t="e">
        <f>WEEKNUM(R4277)-WEEKNUM(EOMONTH(R4277,-1)+1)+1</f>
        <v>#NUM!</v>
      </c>
      <c r="AQ4277" s="45">
        <f>IF(AU4277="S",IF(Q4277="1. Aceitou o programa",R4277-B4277,0),0)</f>
        <v>0</v>
      </c>
      <c r="AR4277" s="45">
        <f>IF(AU4277="S",IF(AND(S4277&lt;&gt;"",R4277&lt;&gt;""),S4277-R4277,0),0)</f>
        <v>0</v>
      </c>
      <c r="AS4277" s="45">
        <f>IF(AU4277="S",IF(Q4277="1. Aceitou o programa",IF(OR(X4277="Não se Aplica",X4277=""),IF(OR(W4277="Não se Aplica",W4277=""),0,W4277-V4277),AVERAGE(X4277-W4277,W4277-V4277)),0),0)</f>
        <v>0</v>
      </c>
      <c r="AT4277" s="45">
        <f>IF(AU4277="S",IF(AND(Q4277="1. Aceitou o programa",AB4277="Realizada"),IFERROR(IF(AA4277="",0,AA4277-R4277),0),0),0)</f>
        <v>0</v>
      </c>
      <c r="AU4277" s="45" t="str">
        <f>_xlfn.XLOOKUP(U4277,'Lista Suspensa'!$AA$20:$AA$23,'Lista Suspensa'!$AB$20:$AB$23,"N/A")</f>
        <v>S</v>
      </c>
    </row>
    <row r="4278" spans="1:47" ht="12" customHeight="1" x14ac:dyDescent="0.3">
      <c r="A4278" s="87" t="s">
        <v>47</v>
      </c>
      <c r="B4278" s="88">
        <v>46104</v>
      </c>
      <c r="C4278" s="89" t="s">
        <v>48</v>
      </c>
      <c r="D4278" s="89" t="s">
        <v>49</v>
      </c>
      <c r="E4278" s="189">
        <v>94612689</v>
      </c>
      <c r="F4278" s="197" t="s">
        <v>10374</v>
      </c>
      <c r="G4278" s="90">
        <v>18878718700</v>
      </c>
      <c r="H4278" s="91">
        <v>36766</v>
      </c>
      <c r="I4278" s="89"/>
      <c r="J4278" s="89" t="s">
        <v>51</v>
      </c>
      <c r="K4278" s="89" t="s">
        <v>76</v>
      </c>
      <c r="L4278" s="89" t="s">
        <v>95</v>
      </c>
      <c r="M4278" s="89" t="s">
        <v>2690</v>
      </c>
      <c r="N4278" s="89" t="s">
        <v>79</v>
      </c>
      <c r="O4278" s="92" t="s">
        <v>10375</v>
      </c>
      <c r="P4278" s="93" t="s">
        <v>57</v>
      </c>
      <c r="Q4278" s="110" t="s">
        <v>5322</v>
      </c>
      <c r="R4278" s="94"/>
      <c r="S4278" s="95">
        <v>46170</v>
      </c>
      <c r="T4278" s="95" t="s">
        <v>5203</v>
      </c>
      <c r="U4278" s="95" t="s">
        <v>1125</v>
      </c>
      <c r="V4278" s="91">
        <v>46157</v>
      </c>
      <c r="W4278" s="91">
        <v>46164</v>
      </c>
      <c r="X4278" s="91">
        <v>46169</v>
      </c>
      <c r="Y4278" s="96" t="s">
        <v>2851</v>
      </c>
      <c r="Z4278" s="89"/>
      <c r="AA4278" s="95"/>
      <c r="AB4278" s="89"/>
      <c r="AC4278" s="109"/>
      <c r="AD4278" s="89"/>
      <c r="AE4278" s="89"/>
      <c r="AF4278" s="191"/>
      <c r="AG4278" s="194"/>
      <c r="AH4278" s="193"/>
      <c r="AI4278" s="97"/>
      <c r="AJ4278" s="97" t="s">
        <v>1127</v>
      </c>
      <c r="AK4278" s="97"/>
      <c r="AL4278" s="45" t="s">
        <v>67</v>
      </c>
      <c r="AM4278" s="160" t="str">
        <f>MONTH(B4278)&amp;"/"&amp;YEAR(B4278)</f>
        <v>3/2026</v>
      </c>
      <c r="AN4278" s="45">
        <f>WEEKNUM(B4278)-WEEKNUM(EOMONTH(B4278,-1)+1)+1</f>
        <v>4</v>
      </c>
      <c r="AO4278" s="45" t="str">
        <f>MONTH(R4278)&amp;"/"&amp;YEAR(R4278)</f>
        <v>1/1900</v>
      </c>
      <c r="AP4278" s="45" t="e">
        <f>WEEKNUM(R4278)-WEEKNUM(EOMONTH(R4278,-1)+1)+1</f>
        <v>#NUM!</v>
      </c>
      <c r="AQ4278" s="45">
        <f>IF(AU4278="S",IF(Q4278="1. Aceitou o programa",R4278-B4278,0),0)</f>
        <v>0</v>
      </c>
      <c r="AR4278" s="45">
        <f>IF(AU4278="S",IF(AND(S4278&lt;&gt;"",R4278&lt;&gt;""),S4278-R4278,0),0)</f>
        <v>0</v>
      </c>
      <c r="AS4278" s="45">
        <f>IF(AU4278="S",IF(Q4278="1. Aceitou o programa",IF(OR(X4278="Não se Aplica",X4278=""),IF(OR(W4278="Não se Aplica",W4278=""),0,W4278-V4278),AVERAGE(X4278-W4278,W4278-V4278)),0),0)</f>
        <v>0</v>
      </c>
      <c r="AT4278" s="45">
        <f>IF(AU4278="S",IF(AND(Q4278="1. Aceitou o programa",AB4278="Realizada"),IFERROR(IF(AA4278="",0,AA4278-R4278),0),0),0)</f>
        <v>0</v>
      </c>
      <c r="AU4278" s="45" t="str">
        <f>_xlfn.XLOOKUP(U4278,'Lista Suspensa'!$AA$20:$AA$23,'Lista Suspensa'!$AB$20:$AB$23,"N/A")</f>
        <v>S</v>
      </c>
    </row>
    <row r="4279" spans="1:47" ht="12" customHeight="1" x14ac:dyDescent="0.3">
      <c r="A4279" s="87" t="s">
        <v>47</v>
      </c>
      <c r="B4279" s="88">
        <v>46104</v>
      </c>
      <c r="C4279" s="89" t="s">
        <v>48</v>
      </c>
      <c r="D4279" s="89" t="s">
        <v>49</v>
      </c>
      <c r="E4279" s="189">
        <v>81177868</v>
      </c>
      <c r="F4279" s="197" t="s">
        <v>10376</v>
      </c>
      <c r="G4279" s="90">
        <v>1307993869</v>
      </c>
      <c r="H4279" s="91">
        <v>22371</v>
      </c>
      <c r="I4279" s="89"/>
      <c r="J4279" s="89" t="s">
        <v>51</v>
      </c>
      <c r="K4279" s="89" t="s">
        <v>52</v>
      </c>
      <c r="L4279" s="89" t="s">
        <v>85</v>
      </c>
      <c r="M4279" s="89" t="s">
        <v>234</v>
      </c>
      <c r="N4279" s="89" t="s">
        <v>197</v>
      </c>
      <c r="O4279" s="92" t="s">
        <v>10377</v>
      </c>
      <c r="P4279" s="93" t="s">
        <v>57</v>
      </c>
      <c r="Q4279" s="110" t="s">
        <v>5322</v>
      </c>
      <c r="R4279" s="94"/>
      <c r="S4279" s="95">
        <v>46170</v>
      </c>
      <c r="T4279" s="95" t="s">
        <v>5203</v>
      </c>
      <c r="U4279" s="95" t="s">
        <v>1125</v>
      </c>
      <c r="V4279" s="91">
        <v>46157</v>
      </c>
      <c r="W4279" s="91">
        <v>46164</v>
      </c>
      <c r="X4279" s="91">
        <v>46169</v>
      </c>
      <c r="Y4279" s="96" t="s">
        <v>2851</v>
      </c>
      <c r="Z4279" s="89"/>
      <c r="AA4279" s="95"/>
      <c r="AB4279" s="89"/>
      <c r="AC4279" s="109"/>
      <c r="AD4279" s="89"/>
      <c r="AE4279" s="89"/>
      <c r="AF4279" s="191"/>
      <c r="AG4279" s="194"/>
      <c r="AH4279" s="193"/>
      <c r="AI4279" s="97"/>
      <c r="AJ4279" s="97" t="s">
        <v>1127</v>
      </c>
      <c r="AK4279" s="97"/>
      <c r="AL4279" s="45" t="s">
        <v>67</v>
      </c>
      <c r="AM4279" s="160" t="str">
        <f>MONTH(B4279)&amp;"/"&amp;YEAR(B4279)</f>
        <v>3/2026</v>
      </c>
      <c r="AN4279" s="45">
        <f>WEEKNUM(B4279)-WEEKNUM(EOMONTH(B4279,-1)+1)+1</f>
        <v>4</v>
      </c>
      <c r="AO4279" s="45" t="str">
        <f>MONTH(R4279)&amp;"/"&amp;YEAR(R4279)</f>
        <v>1/1900</v>
      </c>
      <c r="AP4279" s="45" t="e">
        <f>WEEKNUM(R4279)-WEEKNUM(EOMONTH(R4279,-1)+1)+1</f>
        <v>#NUM!</v>
      </c>
      <c r="AQ4279" s="45">
        <f>IF(AU4279="S",IF(Q4279="1. Aceitou o programa",R4279-B4279,0),0)</f>
        <v>0</v>
      </c>
      <c r="AR4279" s="45">
        <f>IF(AU4279="S",IF(AND(S4279&lt;&gt;"",R4279&lt;&gt;""),S4279-R4279,0),0)</f>
        <v>0</v>
      </c>
      <c r="AS4279" s="45">
        <f>IF(AU4279="S",IF(Q4279="1. Aceitou o programa",IF(OR(X4279="Não se Aplica",X4279=""),IF(OR(W4279="Não se Aplica",W4279=""),0,W4279-V4279),AVERAGE(X4279-W4279,W4279-V4279)),0),0)</f>
        <v>0</v>
      </c>
      <c r="AT4279" s="45">
        <f>IF(AU4279="S",IF(AND(Q4279="1. Aceitou o programa",AB4279="Realizada"),IFERROR(IF(AA4279="",0,AA4279-R4279),0),0),0)</f>
        <v>0</v>
      </c>
      <c r="AU4279" s="45" t="str">
        <f>_xlfn.XLOOKUP(U4279,'Lista Suspensa'!$AA$20:$AA$23,'Lista Suspensa'!$AB$20:$AB$23,"N/A")</f>
        <v>S</v>
      </c>
    </row>
    <row r="4280" spans="1:47" ht="12" customHeight="1" x14ac:dyDescent="0.3">
      <c r="A4280" s="87" t="s">
        <v>47</v>
      </c>
      <c r="B4280" s="88">
        <v>46104</v>
      </c>
      <c r="C4280" s="89" t="s">
        <v>48</v>
      </c>
      <c r="D4280" s="89" t="s">
        <v>49</v>
      </c>
      <c r="E4280" s="189">
        <v>73310621</v>
      </c>
      <c r="F4280" s="197" t="s">
        <v>10378</v>
      </c>
      <c r="G4280" s="90">
        <v>17094109814</v>
      </c>
      <c r="H4280" s="91">
        <v>27271</v>
      </c>
      <c r="I4280" s="89"/>
      <c r="J4280" s="89" t="s">
        <v>51</v>
      </c>
      <c r="K4280" s="89" t="s">
        <v>52</v>
      </c>
      <c r="L4280" s="89" t="s">
        <v>85</v>
      </c>
      <c r="M4280" s="89" t="s">
        <v>6991</v>
      </c>
      <c r="N4280" s="89" t="s">
        <v>159</v>
      </c>
      <c r="O4280" s="92" t="s">
        <v>10379</v>
      </c>
      <c r="P4280" s="93" t="s">
        <v>57</v>
      </c>
      <c r="Q4280" s="110" t="s">
        <v>58</v>
      </c>
      <c r="R4280" s="94">
        <v>46169</v>
      </c>
      <c r="S4280" s="95"/>
      <c r="T4280" s="95" t="s">
        <v>59</v>
      </c>
      <c r="U4280" s="95" t="s">
        <v>60</v>
      </c>
      <c r="V4280" s="91">
        <v>46157</v>
      </c>
      <c r="W4280" s="91">
        <v>46164</v>
      </c>
      <c r="X4280" s="91">
        <v>46169</v>
      </c>
      <c r="Y4280" s="96" t="s">
        <v>2851</v>
      </c>
      <c r="Z4280" s="89" t="s">
        <v>62</v>
      </c>
      <c r="AA4280" s="95"/>
      <c r="AB4280" s="95" t="s">
        <v>2804</v>
      </c>
      <c r="AC4280" s="95" t="s">
        <v>2804</v>
      </c>
      <c r="AD4280" s="95" t="s">
        <v>2804</v>
      </c>
      <c r="AE4280" s="95" t="s">
        <v>2804</v>
      </c>
      <c r="AF4280" s="95" t="s">
        <v>2804</v>
      </c>
      <c r="AG4280" s="95" t="s">
        <v>2804</v>
      </c>
      <c r="AH4280" s="95" t="s">
        <v>2804</v>
      </c>
      <c r="AI4280" s="97"/>
      <c r="AJ4280" s="97" t="s">
        <v>65</v>
      </c>
      <c r="AK4280" s="97" t="s">
        <v>66</v>
      </c>
      <c r="AL4280" s="45" t="s">
        <v>67</v>
      </c>
      <c r="AM4280" s="160" t="str">
        <f>MONTH(B4280)&amp;"/"&amp;YEAR(B4280)</f>
        <v>3/2026</v>
      </c>
      <c r="AN4280" s="45">
        <f>WEEKNUM(B4280)-WEEKNUM(EOMONTH(B4280,-1)+1)+1</f>
        <v>4</v>
      </c>
      <c r="AO4280" s="45" t="str">
        <f>MONTH(R4280)&amp;"/"&amp;YEAR(R4280)</f>
        <v>5/2026</v>
      </c>
      <c r="AP4280" s="45">
        <f>WEEKNUM(R4280)-WEEKNUM(EOMONTH(R4280,-1)+1)+1</f>
        <v>5</v>
      </c>
      <c r="AQ4280" s="45">
        <f>IF(AU4280="S",IF(Q4280="1. Aceitou o programa",R4280-B4280,0),0)</f>
        <v>65</v>
      </c>
      <c r="AR4280" s="45">
        <f>IF(AU4280="S",IF(AND(S4280&lt;&gt;"",R4280&lt;&gt;""),S4280-R4280,0),0)</f>
        <v>0</v>
      </c>
      <c r="AS4280" s="45">
        <f>IF(AU4280="S",IF(Q4280="1. Aceitou o programa",IF(OR(X4280="Não se Aplica",X4280=""),IF(OR(W4280="Não se Aplica",W4280=""),0,W4280-V4280),AVERAGE(X4280-W4280,W4280-V4280)),0),0)</f>
        <v>6</v>
      </c>
      <c r="AT4280" s="45">
        <f>IF(AU4280="S",IF(AND(Q4280="1. Aceitou o programa",AB4280="Realizada"),IFERROR(IF(AA4280="",0,AA4280-R4280),0),0),0)</f>
        <v>0</v>
      </c>
      <c r="AU4280" s="45" t="str">
        <f>_xlfn.XLOOKUP(U4280,'Lista Suspensa'!$AA$20:$AA$23,'Lista Suspensa'!$AB$20:$AB$23,"N/A")</f>
        <v>S</v>
      </c>
    </row>
    <row r="4281" spans="1:47" ht="12" customHeight="1" x14ac:dyDescent="0.3">
      <c r="A4281" s="87" t="s">
        <v>47</v>
      </c>
      <c r="B4281" s="88">
        <v>46104</v>
      </c>
      <c r="C4281" s="89" t="s">
        <v>48</v>
      </c>
      <c r="D4281" s="89" t="s">
        <v>49</v>
      </c>
      <c r="E4281" s="189">
        <v>84461170</v>
      </c>
      <c r="F4281" s="197" t="s">
        <v>10380</v>
      </c>
      <c r="G4281" s="90">
        <v>9851716774</v>
      </c>
      <c r="H4281" s="91">
        <v>30210</v>
      </c>
      <c r="I4281" s="89"/>
      <c r="J4281" s="89" t="s">
        <v>84</v>
      </c>
      <c r="K4281" s="89" t="s">
        <v>76</v>
      </c>
      <c r="L4281" s="89" t="s">
        <v>2098</v>
      </c>
      <c r="M4281" s="89" t="s">
        <v>2098</v>
      </c>
      <c r="N4281" s="89" t="s">
        <v>449</v>
      </c>
      <c r="O4281" s="92" t="s">
        <v>10381</v>
      </c>
      <c r="P4281" s="93" t="s">
        <v>57</v>
      </c>
      <c r="Q4281" s="110" t="s">
        <v>5322</v>
      </c>
      <c r="R4281" s="94"/>
      <c r="S4281" s="95">
        <v>46170</v>
      </c>
      <c r="T4281" s="95" t="s">
        <v>5203</v>
      </c>
      <c r="U4281" s="95" t="s">
        <v>1125</v>
      </c>
      <c r="V4281" s="91">
        <v>46157</v>
      </c>
      <c r="W4281" s="91">
        <v>46164</v>
      </c>
      <c r="X4281" s="91">
        <v>46169</v>
      </c>
      <c r="Y4281" s="96" t="s">
        <v>2851</v>
      </c>
      <c r="Z4281" s="89"/>
      <c r="AA4281" s="95"/>
      <c r="AB4281" s="89"/>
      <c r="AC4281" s="109"/>
      <c r="AD4281" s="89"/>
      <c r="AE4281" s="89"/>
      <c r="AF4281" s="191"/>
      <c r="AG4281" s="194"/>
      <c r="AH4281" s="193"/>
      <c r="AI4281" s="97"/>
      <c r="AJ4281" s="97" t="s">
        <v>1127</v>
      </c>
      <c r="AK4281" s="97"/>
      <c r="AL4281" s="45" t="s">
        <v>67</v>
      </c>
      <c r="AM4281" s="160" t="str">
        <f>MONTH(B4281)&amp;"/"&amp;YEAR(B4281)</f>
        <v>3/2026</v>
      </c>
      <c r="AN4281" s="45">
        <f>WEEKNUM(B4281)-WEEKNUM(EOMONTH(B4281,-1)+1)+1</f>
        <v>4</v>
      </c>
      <c r="AO4281" s="45" t="str">
        <f>MONTH(R4281)&amp;"/"&amp;YEAR(R4281)</f>
        <v>1/1900</v>
      </c>
      <c r="AP4281" s="45" t="e">
        <f>WEEKNUM(R4281)-WEEKNUM(EOMONTH(R4281,-1)+1)+1</f>
        <v>#NUM!</v>
      </c>
      <c r="AQ4281" s="45">
        <f>IF(AU4281="S",IF(Q4281="1. Aceitou o programa",R4281-B4281,0),0)</f>
        <v>0</v>
      </c>
      <c r="AR4281" s="45">
        <f>IF(AU4281="S",IF(AND(S4281&lt;&gt;"",R4281&lt;&gt;""),S4281-R4281,0),0)</f>
        <v>0</v>
      </c>
      <c r="AS4281" s="45">
        <f>IF(AU4281="S",IF(Q4281="1. Aceitou o programa",IF(OR(X4281="Não se Aplica",X4281=""),IF(OR(W4281="Não se Aplica",W4281=""),0,W4281-V4281),AVERAGE(X4281-W4281,W4281-V4281)),0),0)</f>
        <v>0</v>
      </c>
      <c r="AT4281" s="45">
        <f>IF(AU4281="S",IF(AND(Q4281="1. Aceitou o programa",AB4281="Realizada"),IFERROR(IF(AA4281="",0,AA4281-R4281),0),0),0)</f>
        <v>0</v>
      </c>
      <c r="AU4281" s="45" t="str">
        <f>_xlfn.XLOOKUP(U4281,'Lista Suspensa'!$AA$20:$AA$23,'Lista Suspensa'!$AB$20:$AB$23,"N/A")</f>
        <v>S</v>
      </c>
    </row>
    <row r="4282" spans="1:47" ht="12" customHeight="1" x14ac:dyDescent="0.3">
      <c r="A4282" s="87" t="s">
        <v>47</v>
      </c>
      <c r="B4282" s="88">
        <v>46104</v>
      </c>
      <c r="C4282" s="89" t="s">
        <v>48</v>
      </c>
      <c r="D4282" s="89" t="s">
        <v>49</v>
      </c>
      <c r="E4282" s="189">
        <v>94835100</v>
      </c>
      <c r="F4282" s="197" t="s">
        <v>10382</v>
      </c>
      <c r="G4282" s="90">
        <v>97571563704</v>
      </c>
      <c r="H4282" s="91">
        <v>25273</v>
      </c>
      <c r="I4282" s="89"/>
      <c r="J4282" s="89" t="s">
        <v>51</v>
      </c>
      <c r="K4282" s="89" t="s">
        <v>76</v>
      </c>
      <c r="L4282" s="89" t="s">
        <v>370</v>
      </c>
      <c r="M4282" s="89" t="s">
        <v>234</v>
      </c>
      <c r="N4282" s="89" t="s">
        <v>331</v>
      </c>
      <c r="O4282" s="92" t="s">
        <v>10383</v>
      </c>
      <c r="P4282" s="93" t="s">
        <v>57</v>
      </c>
      <c r="Q4282" s="110" t="s">
        <v>5322</v>
      </c>
      <c r="R4282" s="94"/>
      <c r="S4282" s="95">
        <v>46170</v>
      </c>
      <c r="T4282" s="95" t="s">
        <v>5203</v>
      </c>
      <c r="U4282" s="95" t="s">
        <v>1125</v>
      </c>
      <c r="V4282" s="91">
        <v>46157</v>
      </c>
      <c r="W4282" s="91">
        <v>46164</v>
      </c>
      <c r="X4282" s="91">
        <v>46169</v>
      </c>
      <c r="Y4282" s="96" t="s">
        <v>2851</v>
      </c>
      <c r="Z4282" s="89"/>
      <c r="AA4282" s="95"/>
      <c r="AB4282" s="89"/>
      <c r="AC4282" s="109"/>
      <c r="AD4282" s="89"/>
      <c r="AE4282" s="89"/>
      <c r="AF4282" s="191"/>
      <c r="AG4282" s="194"/>
      <c r="AH4282" s="193"/>
      <c r="AI4282" s="97"/>
      <c r="AJ4282" s="97" t="s">
        <v>1127</v>
      </c>
      <c r="AK4282" s="97"/>
      <c r="AL4282" s="45" t="s">
        <v>67</v>
      </c>
      <c r="AM4282" s="160" t="str">
        <f>MONTH(B4282)&amp;"/"&amp;YEAR(B4282)</f>
        <v>3/2026</v>
      </c>
      <c r="AN4282" s="45">
        <f>WEEKNUM(B4282)-WEEKNUM(EOMONTH(B4282,-1)+1)+1</f>
        <v>4</v>
      </c>
      <c r="AO4282" s="45" t="str">
        <f>MONTH(R4282)&amp;"/"&amp;YEAR(R4282)</f>
        <v>1/1900</v>
      </c>
      <c r="AP4282" s="45" t="e">
        <f>WEEKNUM(R4282)-WEEKNUM(EOMONTH(R4282,-1)+1)+1</f>
        <v>#NUM!</v>
      </c>
      <c r="AQ4282" s="45">
        <f>IF(AU4282="S",IF(Q4282="1. Aceitou o programa",R4282-B4282,0),0)</f>
        <v>0</v>
      </c>
      <c r="AR4282" s="45">
        <f>IF(AU4282="S",IF(AND(S4282&lt;&gt;"",R4282&lt;&gt;""),S4282-R4282,0),0)</f>
        <v>0</v>
      </c>
      <c r="AS4282" s="45">
        <f>IF(AU4282="S",IF(Q4282="1. Aceitou o programa",IF(OR(X4282="Não se Aplica",X4282=""),IF(OR(W4282="Não se Aplica",W4282=""),0,W4282-V4282),AVERAGE(X4282-W4282,W4282-V4282)),0),0)</f>
        <v>0</v>
      </c>
      <c r="AT4282" s="45">
        <f>IF(AU4282="S",IF(AND(Q4282="1. Aceitou o programa",AB4282="Realizada"),IFERROR(IF(AA4282="",0,AA4282-R4282),0),0),0)</f>
        <v>0</v>
      </c>
      <c r="AU4282" s="45" t="str">
        <f>_xlfn.XLOOKUP(U4282,'Lista Suspensa'!$AA$20:$AA$23,'Lista Suspensa'!$AB$20:$AB$23,"N/A")</f>
        <v>S</v>
      </c>
    </row>
    <row r="4283" spans="1:47" ht="12" customHeight="1" x14ac:dyDescent="0.3">
      <c r="A4283" s="87" t="s">
        <v>66</v>
      </c>
      <c r="B4283" s="88">
        <v>46168</v>
      </c>
      <c r="C4283" s="89" t="s">
        <v>857</v>
      </c>
      <c r="D4283" s="89" t="s">
        <v>49</v>
      </c>
      <c r="E4283" s="189">
        <v>94763318</v>
      </c>
      <c r="F4283" s="197" t="s">
        <v>10384</v>
      </c>
      <c r="G4283" s="90">
        <v>12868611877</v>
      </c>
      <c r="H4283" s="91">
        <v>26261</v>
      </c>
      <c r="I4283" s="89">
        <v>54</v>
      </c>
      <c r="J4283" s="89" t="s">
        <v>84</v>
      </c>
      <c r="K4283" s="89" t="s">
        <v>52</v>
      </c>
      <c r="L4283" s="89" t="s">
        <v>85</v>
      </c>
      <c r="M4283" s="89" t="s">
        <v>2438</v>
      </c>
      <c r="N4283" s="89">
        <v>110</v>
      </c>
      <c r="O4283" s="92" t="s">
        <v>10385</v>
      </c>
      <c r="P4283" s="93" t="s">
        <v>57</v>
      </c>
      <c r="Q4283" s="110" t="s">
        <v>58</v>
      </c>
      <c r="R4283" s="94">
        <v>46169</v>
      </c>
      <c r="S4283" s="95"/>
      <c r="T4283" s="95" t="s">
        <v>59</v>
      </c>
      <c r="U4283" s="95" t="s">
        <v>60</v>
      </c>
      <c r="V4283" s="91">
        <v>46169</v>
      </c>
      <c r="W4283" s="91" t="s">
        <v>432</v>
      </c>
      <c r="X4283" s="91" t="s">
        <v>432</v>
      </c>
      <c r="Y4283" s="96"/>
      <c r="Z4283" s="89" t="s">
        <v>2798</v>
      </c>
      <c r="AA4283" s="95"/>
      <c r="AB4283" s="89" t="s">
        <v>2799</v>
      </c>
      <c r="AC4283" s="109" t="s">
        <v>432</v>
      </c>
      <c r="AD4283" s="89" t="s">
        <v>2800</v>
      </c>
      <c r="AE4283" s="89">
        <v>14</v>
      </c>
      <c r="AF4283" s="191"/>
      <c r="AG4283" s="194" t="s">
        <v>9203</v>
      </c>
      <c r="AH4283" s="193" t="s">
        <v>2802</v>
      </c>
      <c r="AI4283" s="97"/>
      <c r="AJ4283" s="97" t="s">
        <v>65</v>
      </c>
      <c r="AK4283" s="97" t="s">
        <v>66</v>
      </c>
      <c r="AL4283" s="45" t="s">
        <v>67</v>
      </c>
      <c r="AM4283" s="160" t="str">
        <f>MONTH(B4283)&amp;"/"&amp;YEAR(B4283)</f>
        <v>5/2026</v>
      </c>
      <c r="AN4283" s="45">
        <f>WEEKNUM(B4283)-WEEKNUM(EOMONTH(B4283,-1)+1)+1</f>
        <v>5</v>
      </c>
      <c r="AO4283" s="45" t="str">
        <f>MONTH(R4283)&amp;"/"&amp;YEAR(R4283)</f>
        <v>5/2026</v>
      </c>
      <c r="AP4283" s="45">
        <f>WEEKNUM(R4283)-WEEKNUM(EOMONTH(R4283,-1)+1)+1</f>
        <v>5</v>
      </c>
      <c r="AQ4283" s="45">
        <f>IF(AU4283="S",IF(Q4283="1. Aceitou o programa",R4283-B4283,0),0)</f>
        <v>1</v>
      </c>
      <c r="AR4283" s="45">
        <f>IF(AU4283="S",IF(AND(S4283&lt;&gt;"",R4283&lt;&gt;""),S4283-R4283,0),0)</f>
        <v>0</v>
      </c>
      <c r="AS4283" s="45">
        <f>IF(AU4283="S",IF(Q4283="1. Aceitou o programa",IF(OR(X4283="Não se Aplica",X4283=""),IF(OR(W4283="Não se Aplica",W4283=""),0,W4283-V4283),AVERAGE(X4283-W4283,W4283-V4283)),0),0)</f>
        <v>0</v>
      </c>
      <c r="AT4283" s="45">
        <f>IF(AU4283="S",IF(AND(Q4283="1. Aceitou o programa",AB4283="Realizada"),IFERROR(IF(AA4283="",0,AA4283-R4283),0),0),0)</f>
        <v>0</v>
      </c>
      <c r="AU4283" s="45" t="str">
        <f>_xlfn.XLOOKUP(U4283,'Lista Suspensa'!$AA$20:$AA$23,'Lista Suspensa'!$AB$20:$AB$23,"N/A")</f>
        <v>S</v>
      </c>
    </row>
    <row r="4284" spans="1:47" ht="12" customHeight="1" x14ac:dyDescent="0.3">
      <c r="A4284" s="87" t="s">
        <v>47</v>
      </c>
      <c r="B4284" s="88">
        <v>46104</v>
      </c>
      <c r="C4284" s="89" t="s">
        <v>48</v>
      </c>
      <c r="D4284" s="89" t="s">
        <v>49</v>
      </c>
      <c r="E4284" s="189">
        <v>88189892</v>
      </c>
      <c r="F4284" s="197" t="s">
        <v>10386</v>
      </c>
      <c r="G4284" s="90">
        <v>38116115855</v>
      </c>
      <c r="H4284" s="91">
        <v>27641</v>
      </c>
      <c r="I4284" s="89"/>
      <c r="J4284" s="89" t="s">
        <v>51</v>
      </c>
      <c r="K4284" s="89" t="s">
        <v>52</v>
      </c>
      <c r="L4284" s="89" t="s">
        <v>53</v>
      </c>
      <c r="M4284" s="89" t="s">
        <v>267</v>
      </c>
      <c r="N4284" s="89" t="s">
        <v>55</v>
      </c>
      <c r="O4284" s="92" t="s">
        <v>10387</v>
      </c>
      <c r="P4284" s="93" t="s">
        <v>57</v>
      </c>
      <c r="Q4284" s="110" t="s">
        <v>58</v>
      </c>
      <c r="R4284" s="94">
        <v>46169</v>
      </c>
      <c r="S4284" s="95"/>
      <c r="T4284" s="95" t="s">
        <v>59</v>
      </c>
      <c r="U4284" s="95" t="s">
        <v>60</v>
      </c>
      <c r="V4284" s="91">
        <v>46157</v>
      </c>
      <c r="W4284" s="91">
        <v>46164</v>
      </c>
      <c r="X4284" s="91">
        <v>46169</v>
      </c>
      <c r="Y4284" s="96" t="s">
        <v>2851</v>
      </c>
      <c r="Z4284" s="89" t="s">
        <v>62</v>
      </c>
      <c r="AA4284" s="95"/>
      <c r="AB4284" s="95" t="s">
        <v>2804</v>
      </c>
      <c r="AC4284" s="95" t="s">
        <v>2804</v>
      </c>
      <c r="AD4284" s="95" t="s">
        <v>2804</v>
      </c>
      <c r="AE4284" s="95" t="s">
        <v>2804</v>
      </c>
      <c r="AF4284" s="95" t="s">
        <v>2804</v>
      </c>
      <c r="AG4284" s="95" t="s">
        <v>2804</v>
      </c>
      <c r="AH4284" s="95" t="s">
        <v>2804</v>
      </c>
      <c r="AI4284" s="97"/>
      <c r="AJ4284" s="97" t="s">
        <v>65</v>
      </c>
      <c r="AK4284" s="97" t="s">
        <v>66</v>
      </c>
      <c r="AL4284" s="45" t="s">
        <v>67</v>
      </c>
      <c r="AM4284" s="160" t="str">
        <f>MONTH(B4284)&amp;"/"&amp;YEAR(B4284)</f>
        <v>3/2026</v>
      </c>
      <c r="AN4284" s="45">
        <f>WEEKNUM(B4284)-WEEKNUM(EOMONTH(B4284,-1)+1)+1</f>
        <v>4</v>
      </c>
      <c r="AO4284" s="45" t="str">
        <f>MONTH(R4284)&amp;"/"&amp;YEAR(R4284)</f>
        <v>5/2026</v>
      </c>
      <c r="AP4284" s="45">
        <f>WEEKNUM(R4284)-WEEKNUM(EOMONTH(R4284,-1)+1)+1</f>
        <v>5</v>
      </c>
      <c r="AQ4284" s="45">
        <f>IF(AU4284="S",IF(Q4284="1. Aceitou o programa",R4284-B4284,0),0)</f>
        <v>65</v>
      </c>
      <c r="AR4284" s="45">
        <f>IF(AU4284="S",IF(AND(S4284&lt;&gt;"",R4284&lt;&gt;""),S4284-R4284,0),0)</f>
        <v>0</v>
      </c>
      <c r="AS4284" s="45">
        <f>IF(AU4284="S",IF(Q4284="1. Aceitou o programa",IF(OR(X4284="Não se Aplica",X4284=""),IF(OR(W4284="Não se Aplica",W4284=""),0,W4284-V4284),AVERAGE(X4284-W4284,W4284-V4284)),0),0)</f>
        <v>6</v>
      </c>
      <c r="AT4284" s="45">
        <f>IF(AU4284="S",IF(AND(Q4284="1. Aceitou o programa",AB4284="Realizada"),IFERROR(IF(AA4284="",0,AA4284-R4284),0),0),0)</f>
        <v>0</v>
      </c>
      <c r="AU4284" s="45" t="str">
        <f>_xlfn.XLOOKUP(U4284,'Lista Suspensa'!$AA$20:$AA$23,'Lista Suspensa'!$AB$20:$AB$23,"N/A")</f>
        <v>S</v>
      </c>
    </row>
    <row r="4285" spans="1:47" ht="12" customHeight="1" x14ac:dyDescent="0.3">
      <c r="A4285" s="87" t="s">
        <v>47</v>
      </c>
      <c r="B4285" s="88">
        <v>46104</v>
      </c>
      <c r="C4285" s="89" t="s">
        <v>48</v>
      </c>
      <c r="D4285" s="89" t="s">
        <v>49</v>
      </c>
      <c r="E4285" s="189">
        <v>84447407</v>
      </c>
      <c r="F4285" s="197" t="s">
        <v>10388</v>
      </c>
      <c r="G4285" s="90">
        <v>4108010892</v>
      </c>
      <c r="H4285" s="91">
        <v>20511</v>
      </c>
      <c r="I4285" s="89"/>
      <c r="J4285" s="89" t="s">
        <v>84</v>
      </c>
      <c r="K4285" s="89" t="s">
        <v>52</v>
      </c>
      <c r="L4285" s="89" t="s">
        <v>53</v>
      </c>
      <c r="M4285" s="89" t="s">
        <v>2168</v>
      </c>
      <c r="N4285" s="89" t="s">
        <v>137</v>
      </c>
      <c r="O4285" s="92" t="s">
        <v>10389</v>
      </c>
      <c r="P4285" s="93" t="s">
        <v>57</v>
      </c>
      <c r="Q4285" s="110" t="s">
        <v>5322</v>
      </c>
      <c r="R4285" s="94"/>
      <c r="S4285" s="95">
        <v>46170</v>
      </c>
      <c r="T4285" s="95" t="s">
        <v>5203</v>
      </c>
      <c r="U4285" s="95" t="s">
        <v>1125</v>
      </c>
      <c r="V4285" s="91">
        <v>46157</v>
      </c>
      <c r="W4285" s="91">
        <v>46164</v>
      </c>
      <c r="X4285" s="91">
        <v>46169</v>
      </c>
      <c r="Y4285" s="96" t="s">
        <v>2851</v>
      </c>
      <c r="Z4285" s="89"/>
      <c r="AA4285" s="95"/>
      <c r="AB4285" s="89"/>
      <c r="AC4285" s="109"/>
      <c r="AD4285" s="89"/>
      <c r="AE4285" s="89"/>
      <c r="AF4285" s="191"/>
      <c r="AG4285" s="194"/>
      <c r="AH4285" s="193"/>
      <c r="AI4285" s="97"/>
      <c r="AJ4285" s="97" t="s">
        <v>1127</v>
      </c>
      <c r="AK4285" s="97"/>
      <c r="AL4285" s="45" t="s">
        <v>67</v>
      </c>
      <c r="AM4285" s="160" t="str">
        <f>MONTH(B4285)&amp;"/"&amp;YEAR(B4285)</f>
        <v>3/2026</v>
      </c>
      <c r="AN4285" s="45">
        <f>WEEKNUM(B4285)-WEEKNUM(EOMONTH(B4285,-1)+1)+1</f>
        <v>4</v>
      </c>
      <c r="AO4285" s="45" t="str">
        <f>MONTH(R4285)&amp;"/"&amp;YEAR(R4285)</f>
        <v>1/1900</v>
      </c>
      <c r="AP4285" s="45" t="e">
        <f>WEEKNUM(R4285)-WEEKNUM(EOMONTH(R4285,-1)+1)+1</f>
        <v>#NUM!</v>
      </c>
      <c r="AQ4285" s="45">
        <f>IF(AU4285="S",IF(Q4285="1. Aceitou o programa",R4285-B4285,0),0)</f>
        <v>0</v>
      </c>
      <c r="AR4285" s="45">
        <f>IF(AU4285="S",IF(AND(S4285&lt;&gt;"",R4285&lt;&gt;""),S4285-R4285,0),0)</f>
        <v>0</v>
      </c>
      <c r="AS4285" s="45">
        <f>IF(AU4285="S",IF(Q4285="1. Aceitou o programa",IF(OR(X4285="Não se Aplica",X4285=""),IF(OR(W4285="Não se Aplica",W4285=""),0,W4285-V4285),AVERAGE(X4285-W4285,W4285-V4285)),0),0)</f>
        <v>0</v>
      </c>
      <c r="AT4285" s="45">
        <f>IF(AU4285="S",IF(AND(Q4285="1. Aceitou o programa",AB4285="Realizada"),IFERROR(IF(AA4285="",0,AA4285-R4285),0),0),0)</f>
        <v>0</v>
      </c>
      <c r="AU4285" s="45" t="str">
        <f>_xlfn.XLOOKUP(U4285,'Lista Suspensa'!$AA$20:$AA$23,'Lista Suspensa'!$AB$20:$AB$23,"N/A")</f>
        <v>S</v>
      </c>
    </row>
    <row r="4286" spans="1:47" ht="12" customHeight="1" x14ac:dyDescent="0.3">
      <c r="A4286" s="87" t="s">
        <v>47</v>
      </c>
      <c r="B4286" s="88">
        <v>46104</v>
      </c>
      <c r="C4286" s="89" t="s">
        <v>48</v>
      </c>
      <c r="D4286" s="89" t="s">
        <v>49</v>
      </c>
      <c r="E4286" s="189">
        <v>443637067</v>
      </c>
      <c r="F4286" s="197" t="s">
        <v>10390</v>
      </c>
      <c r="G4286" s="90">
        <v>16628766888</v>
      </c>
      <c r="H4286" s="91">
        <v>27932</v>
      </c>
      <c r="I4286" s="89"/>
      <c r="J4286" s="89" t="s">
        <v>51</v>
      </c>
      <c r="K4286" s="89" t="s">
        <v>52</v>
      </c>
      <c r="L4286" s="89" t="s">
        <v>85</v>
      </c>
      <c r="M4286" s="89" t="s">
        <v>2957</v>
      </c>
      <c r="N4286" s="89" t="s">
        <v>877</v>
      </c>
      <c r="O4286" s="92" t="s">
        <v>10391</v>
      </c>
      <c r="P4286" s="93" t="s">
        <v>57</v>
      </c>
      <c r="Q4286" s="110" t="s">
        <v>5322</v>
      </c>
      <c r="R4286" s="94"/>
      <c r="S4286" s="95">
        <v>46170</v>
      </c>
      <c r="T4286" s="95" t="s">
        <v>5203</v>
      </c>
      <c r="U4286" s="95" t="s">
        <v>1125</v>
      </c>
      <c r="V4286" s="91">
        <v>46157</v>
      </c>
      <c r="W4286" s="91">
        <v>46164</v>
      </c>
      <c r="X4286" s="91">
        <v>46169</v>
      </c>
      <c r="Y4286" s="96" t="s">
        <v>2851</v>
      </c>
      <c r="Z4286" s="89"/>
      <c r="AA4286" s="95"/>
      <c r="AB4286" s="89"/>
      <c r="AC4286" s="109"/>
      <c r="AD4286" s="89"/>
      <c r="AE4286" s="89"/>
      <c r="AF4286" s="191"/>
      <c r="AG4286" s="194"/>
      <c r="AH4286" s="193"/>
      <c r="AI4286" s="97"/>
      <c r="AJ4286" s="97" t="s">
        <v>1127</v>
      </c>
      <c r="AK4286" s="97"/>
      <c r="AL4286" s="45" t="s">
        <v>67</v>
      </c>
      <c r="AM4286" s="160" t="str">
        <f>MONTH(B4286)&amp;"/"&amp;YEAR(B4286)</f>
        <v>3/2026</v>
      </c>
      <c r="AN4286" s="45">
        <f>WEEKNUM(B4286)-WEEKNUM(EOMONTH(B4286,-1)+1)+1</f>
        <v>4</v>
      </c>
      <c r="AO4286" s="45" t="str">
        <f>MONTH(R4286)&amp;"/"&amp;YEAR(R4286)</f>
        <v>1/1900</v>
      </c>
      <c r="AP4286" s="45" t="e">
        <f>WEEKNUM(R4286)-WEEKNUM(EOMONTH(R4286,-1)+1)+1</f>
        <v>#NUM!</v>
      </c>
      <c r="AQ4286" s="45">
        <f>IF(AU4286="S",IF(Q4286="1. Aceitou o programa",R4286-B4286,0),0)</f>
        <v>0</v>
      </c>
      <c r="AR4286" s="45">
        <f>IF(AU4286="S",IF(AND(S4286&lt;&gt;"",R4286&lt;&gt;""),S4286-R4286,0),0)</f>
        <v>0</v>
      </c>
      <c r="AS4286" s="45">
        <f>IF(AU4286="S",IF(Q4286="1. Aceitou o programa",IF(OR(X4286="Não se Aplica",X4286=""),IF(OR(W4286="Não se Aplica",W4286=""),0,W4286-V4286),AVERAGE(X4286-W4286,W4286-V4286)),0),0)</f>
        <v>0</v>
      </c>
      <c r="AT4286" s="45">
        <f>IF(AU4286="S",IF(AND(Q4286="1. Aceitou o programa",AB4286="Realizada"),IFERROR(IF(AA4286="",0,AA4286-R4286),0),0),0)</f>
        <v>0</v>
      </c>
      <c r="AU4286" s="45" t="str">
        <f>_xlfn.XLOOKUP(U4286,'Lista Suspensa'!$AA$20:$AA$23,'Lista Suspensa'!$AB$20:$AB$23,"N/A")</f>
        <v>S</v>
      </c>
    </row>
    <row r="4287" spans="1:47" ht="12" customHeight="1" x14ac:dyDescent="0.3">
      <c r="A4287" s="87" t="s">
        <v>47</v>
      </c>
      <c r="B4287" s="88">
        <v>46104</v>
      </c>
      <c r="C4287" s="89" t="s">
        <v>48</v>
      </c>
      <c r="D4287" s="89" t="s">
        <v>49</v>
      </c>
      <c r="E4287" s="189">
        <v>443640734</v>
      </c>
      <c r="F4287" s="197" t="s">
        <v>10392</v>
      </c>
      <c r="G4287" s="90">
        <v>11956268863</v>
      </c>
      <c r="H4287" s="91">
        <v>24948</v>
      </c>
      <c r="I4287" s="89"/>
      <c r="J4287" s="89" t="s">
        <v>51</v>
      </c>
      <c r="K4287" s="89" t="s">
        <v>52</v>
      </c>
      <c r="L4287" s="89" t="s">
        <v>85</v>
      </c>
      <c r="M4287" s="89" t="s">
        <v>2957</v>
      </c>
      <c r="N4287" s="89" t="s">
        <v>877</v>
      </c>
      <c r="O4287" s="92" t="s">
        <v>10393</v>
      </c>
      <c r="P4287" s="93" t="s">
        <v>57</v>
      </c>
      <c r="Q4287" s="110" t="s">
        <v>5322</v>
      </c>
      <c r="R4287" s="94"/>
      <c r="S4287" s="95">
        <v>46170</v>
      </c>
      <c r="T4287" s="95" t="s">
        <v>5203</v>
      </c>
      <c r="U4287" s="95" t="s">
        <v>1125</v>
      </c>
      <c r="V4287" s="91">
        <v>46157</v>
      </c>
      <c r="W4287" s="91">
        <v>46164</v>
      </c>
      <c r="X4287" s="91">
        <v>46169</v>
      </c>
      <c r="Y4287" s="96" t="s">
        <v>2851</v>
      </c>
      <c r="Z4287" s="89"/>
      <c r="AA4287" s="95"/>
      <c r="AB4287" s="89"/>
      <c r="AC4287" s="109"/>
      <c r="AD4287" s="89"/>
      <c r="AE4287" s="89"/>
      <c r="AF4287" s="191"/>
      <c r="AG4287" s="194"/>
      <c r="AH4287" s="193"/>
      <c r="AI4287" s="97"/>
      <c r="AJ4287" s="97" t="s">
        <v>1127</v>
      </c>
      <c r="AK4287" s="97"/>
      <c r="AL4287" s="45" t="s">
        <v>67</v>
      </c>
      <c r="AM4287" s="160" t="str">
        <f>MONTH(B4287)&amp;"/"&amp;YEAR(B4287)</f>
        <v>3/2026</v>
      </c>
      <c r="AN4287" s="45">
        <f>WEEKNUM(B4287)-WEEKNUM(EOMONTH(B4287,-1)+1)+1</f>
        <v>4</v>
      </c>
      <c r="AO4287" s="45" t="str">
        <f>MONTH(R4287)&amp;"/"&amp;YEAR(R4287)</f>
        <v>1/1900</v>
      </c>
      <c r="AP4287" s="45" t="e">
        <f>WEEKNUM(R4287)-WEEKNUM(EOMONTH(R4287,-1)+1)+1</f>
        <v>#NUM!</v>
      </c>
      <c r="AQ4287" s="45">
        <f>IF(AU4287="S",IF(Q4287="1. Aceitou o programa",R4287-B4287,0),0)</f>
        <v>0</v>
      </c>
      <c r="AR4287" s="45">
        <f>IF(AU4287="S",IF(AND(S4287&lt;&gt;"",R4287&lt;&gt;""),S4287-R4287,0),0)</f>
        <v>0</v>
      </c>
      <c r="AS4287" s="45">
        <f>IF(AU4287="S",IF(Q4287="1. Aceitou o programa",IF(OR(X4287="Não se Aplica",X4287=""),IF(OR(W4287="Não se Aplica",W4287=""),0,W4287-V4287),AVERAGE(X4287-W4287,W4287-V4287)),0),0)</f>
        <v>0</v>
      </c>
      <c r="AT4287" s="45">
        <f>IF(AU4287="S",IF(AND(Q4287="1. Aceitou o programa",AB4287="Realizada"),IFERROR(IF(AA4287="",0,AA4287-R4287),0),0),0)</f>
        <v>0</v>
      </c>
      <c r="AU4287" s="45" t="str">
        <f>_xlfn.XLOOKUP(U4287,'Lista Suspensa'!$AA$20:$AA$23,'Lista Suspensa'!$AB$20:$AB$23,"N/A")</f>
        <v>S</v>
      </c>
    </row>
    <row r="4288" spans="1:47" ht="12" customHeight="1" x14ac:dyDescent="0.3">
      <c r="A4288" s="87" t="s">
        <v>47</v>
      </c>
      <c r="B4288" s="88">
        <v>46104</v>
      </c>
      <c r="C4288" s="89" t="s">
        <v>48</v>
      </c>
      <c r="D4288" s="89" t="s">
        <v>49</v>
      </c>
      <c r="E4288" s="189">
        <v>73331610</v>
      </c>
      <c r="F4288" s="197" t="s">
        <v>10394</v>
      </c>
      <c r="G4288" s="90">
        <v>48985953249</v>
      </c>
      <c r="H4288" s="91">
        <v>27423</v>
      </c>
      <c r="I4288" s="89"/>
      <c r="J4288" s="89" t="s">
        <v>51</v>
      </c>
      <c r="K4288" s="89" t="s">
        <v>76</v>
      </c>
      <c r="L4288" s="89" t="s">
        <v>95</v>
      </c>
      <c r="M4288" s="89" t="s">
        <v>438</v>
      </c>
      <c r="N4288" s="89" t="s">
        <v>71</v>
      </c>
      <c r="O4288" s="92" t="s">
        <v>10395</v>
      </c>
      <c r="P4288" s="93" t="s">
        <v>57</v>
      </c>
      <c r="Q4288" s="110" t="s">
        <v>58</v>
      </c>
      <c r="R4288" s="94">
        <v>46169</v>
      </c>
      <c r="S4288" s="95"/>
      <c r="T4288" s="95" t="s">
        <v>59</v>
      </c>
      <c r="U4288" s="95" t="s">
        <v>60</v>
      </c>
      <c r="V4288" s="91">
        <v>46157</v>
      </c>
      <c r="W4288" s="91">
        <v>46164</v>
      </c>
      <c r="X4288" s="91">
        <v>46169</v>
      </c>
      <c r="Y4288" s="96" t="s">
        <v>2851</v>
      </c>
      <c r="Z4288" s="89" t="s">
        <v>62</v>
      </c>
      <c r="AA4288" s="95"/>
      <c r="AB4288" s="95" t="s">
        <v>2804</v>
      </c>
      <c r="AC4288" s="95" t="s">
        <v>2804</v>
      </c>
      <c r="AD4288" s="95" t="s">
        <v>2804</v>
      </c>
      <c r="AE4288" s="95" t="s">
        <v>2804</v>
      </c>
      <c r="AF4288" s="95" t="s">
        <v>2804</v>
      </c>
      <c r="AG4288" s="95" t="s">
        <v>2804</v>
      </c>
      <c r="AH4288" s="95" t="s">
        <v>2804</v>
      </c>
      <c r="AI4288" s="97"/>
      <c r="AJ4288" s="97" t="s">
        <v>65</v>
      </c>
      <c r="AK4288" s="97" t="s">
        <v>66</v>
      </c>
      <c r="AL4288" s="45" t="s">
        <v>67</v>
      </c>
      <c r="AM4288" s="160" t="str">
        <f>MONTH(B4288)&amp;"/"&amp;YEAR(B4288)</f>
        <v>3/2026</v>
      </c>
      <c r="AN4288" s="45">
        <f>WEEKNUM(B4288)-WEEKNUM(EOMONTH(B4288,-1)+1)+1</f>
        <v>4</v>
      </c>
      <c r="AO4288" s="45" t="str">
        <f>MONTH(R4288)&amp;"/"&amp;YEAR(R4288)</f>
        <v>5/2026</v>
      </c>
      <c r="AP4288" s="45">
        <f>WEEKNUM(R4288)-WEEKNUM(EOMONTH(R4288,-1)+1)+1</f>
        <v>5</v>
      </c>
      <c r="AQ4288" s="45">
        <f>IF(AU4288="S",IF(Q4288="1. Aceitou o programa",R4288-B4288,0),0)</f>
        <v>65</v>
      </c>
      <c r="AR4288" s="45">
        <f>IF(AU4288="S",IF(AND(S4288&lt;&gt;"",R4288&lt;&gt;""),S4288-R4288,0),0)</f>
        <v>0</v>
      </c>
      <c r="AS4288" s="45">
        <f>IF(AU4288="S",IF(Q4288="1. Aceitou o programa",IF(OR(X4288="Não se Aplica",X4288=""),IF(OR(W4288="Não se Aplica",W4288=""),0,W4288-V4288),AVERAGE(X4288-W4288,W4288-V4288)),0),0)</f>
        <v>6</v>
      </c>
      <c r="AT4288" s="45">
        <f>IF(AU4288="S",IF(AND(Q4288="1. Aceitou o programa",AB4288="Realizada"),IFERROR(IF(AA4288="",0,AA4288-R4288),0),0),0)</f>
        <v>0</v>
      </c>
      <c r="AU4288" s="45" t="str">
        <f>_xlfn.XLOOKUP(U4288,'Lista Suspensa'!$AA$20:$AA$23,'Lista Suspensa'!$AB$20:$AB$23,"N/A")</f>
        <v>S</v>
      </c>
    </row>
    <row r="4289" spans="1:47" ht="12" customHeight="1" x14ac:dyDescent="0.3">
      <c r="A4289" s="87" t="s">
        <v>47</v>
      </c>
      <c r="B4289" s="88">
        <v>46104</v>
      </c>
      <c r="C4289" s="89" t="s">
        <v>48</v>
      </c>
      <c r="D4289" s="89" t="s">
        <v>49</v>
      </c>
      <c r="E4289" s="189">
        <v>881168033</v>
      </c>
      <c r="F4289" s="197" t="s">
        <v>10396</v>
      </c>
      <c r="G4289" s="90">
        <v>34503765</v>
      </c>
      <c r="H4289" s="91">
        <v>26143</v>
      </c>
      <c r="I4289" s="89"/>
      <c r="J4289" s="89" t="s">
        <v>84</v>
      </c>
      <c r="K4289" s="89" t="s">
        <v>76</v>
      </c>
      <c r="L4289" s="89" t="s">
        <v>740</v>
      </c>
      <c r="M4289" s="89" t="s">
        <v>3748</v>
      </c>
      <c r="N4289" s="89" t="s">
        <v>55</v>
      </c>
      <c r="O4289" s="92" t="s">
        <v>10397</v>
      </c>
      <c r="P4289" s="93" t="s">
        <v>57</v>
      </c>
      <c r="Q4289" s="110" t="s">
        <v>58</v>
      </c>
      <c r="R4289" s="94">
        <v>46169</v>
      </c>
      <c r="S4289" s="95"/>
      <c r="T4289" s="95" t="s">
        <v>59</v>
      </c>
      <c r="U4289" s="95" t="s">
        <v>60</v>
      </c>
      <c r="V4289" s="91">
        <v>46157</v>
      </c>
      <c r="W4289" s="91">
        <v>46164</v>
      </c>
      <c r="X4289" s="91">
        <v>46169</v>
      </c>
      <c r="Y4289" s="96" t="s">
        <v>2851</v>
      </c>
      <c r="Z4289" s="89" t="s">
        <v>62</v>
      </c>
      <c r="AA4289" s="95"/>
      <c r="AB4289" s="95" t="s">
        <v>2804</v>
      </c>
      <c r="AC4289" s="95" t="s">
        <v>2804</v>
      </c>
      <c r="AD4289" s="95" t="s">
        <v>2804</v>
      </c>
      <c r="AE4289" s="95" t="s">
        <v>2804</v>
      </c>
      <c r="AF4289" s="95" t="s">
        <v>2804</v>
      </c>
      <c r="AG4289" s="95" t="s">
        <v>2804</v>
      </c>
      <c r="AH4289" s="95" t="s">
        <v>2804</v>
      </c>
      <c r="AI4289" s="97"/>
      <c r="AJ4289" s="97" t="s">
        <v>65</v>
      </c>
      <c r="AK4289" s="97" t="s">
        <v>66</v>
      </c>
      <c r="AL4289" s="45" t="s">
        <v>67</v>
      </c>
      <c r="AM4289" s="160" t="str">
        <f>MONTH(B4289)&amp;"/"&amp;YEAR(B4289)</f>
        <v>3/2026</v>
      </c>
      <c r="AN4289" s="45">
        <f>WEEKNUM(B4289)-WEEKNUM(EOMONTH(B4289,-1)+1)+1</f>
        <v>4</v>
      </c>
      <c r="AO4289" s="45" t="str">
        <f>MONTH(R4289)&amp;"/"&amp;YEAR(R4289)</f>
        <v>5/2026</v>
      </c>
      <c r="AP4289" s="45">
        <f>WEEKNUM(R4289)-WEEKNUM(EOMONTH(R4289,-1)+1)+1</f>
        <v>5</v>
      </c>
      <c r="AQ4289" s="45">
        <f>IF(AU4289="S",IF(Q4289="1. Aceitou o programa",R4289-B4289,0),0)</f>
        <v>65</v>
      </c>
      <c r="AR4289" s="45">
        <f>IF(AU4289="S",IF(AND(S4289&lt;&gt;"",R4289&lt;&gt;""),S4289-R4289,0),0)</f>
        <v>0</v>
      </c>
      <c r="AS4289" s="45">
        <f>IF(AU4289="S",IF(Q4289="1. Aceitou o programa",IF(OR(X4289="Não se Aplica",X4289=""),IF(OR(W4289="Não se Aplica",W4289=""),0,W4289-V4289),AVERAGE(X4289-W4289,W4289-V4289)),0),0)</f>
        <v>6</v>
      </c>
      <c r="AT4289" s="45">
        <f>IF(AU4289="S",IF(AND(Q4289="1. Aceitou o programa",AB4289="Realizada"),IFERROR(IF(AA4289="",0,AA4289-R4289),0),0),0)</f>
        <v>0</v>
      </c>
      <c r="AU4289" s="45" t="str">
        <f>_xlfn.XLOOKUP(U4289,'Lista Suspensa'!$AA$20:$AA$23,'Lista Suspensa'!$AB$20:$AB$23,"N/A")</f>
        <v>S</v>
      </c>
    </row>
    <row r="4290" spans="1:47" ht="12" customHeight="1" x14ac:dyDescent="0.3">
      <c r="A4290" s="87" t="s">
        <v>47</v>
      </c>
      <c r="B4290" s="88">
        <v>46104</v>
      </c>
      <c r="C4290" s="89" t="s">
        <v>48</v>
      </c>
      <c r="D4290" s="89" t="s">
        <v>49</v>
      </c>
      <c r="E4290" s="189">
        <v>758181280</v>
      </c>
      <c r="F4290" s="197" t="s">
        <v>10398</v>
      </c>
      <c r="G4290" s="90">
        <v>17524024720</v>
      </c>
      <c r="H4290" s="91">
        <v>17971</v>
      </c>
      <c r="I4290" s="89"/>
      <c r="J4290" s="89" t="s">
        <v>84</v>
      </c>
      <c r="K4290" s="89" t="s">
        <v>76</v>
      </c>
      <c r="L4290" s="89" t="s">
        <v>95</v>
      </c>
      <c r="M4290" s="89" t="s">
        <v>9904</v>
      </c>
      <c r="N4290" s="89" t="s">
        <v>71</v>
      </c>
      <c r="O4290" s="92" t="s">
        <v>10399</v>
      </c>
      <c r="P4290" s="93" t="s">
        <v>57</v>
      </c>
      <c r="Q4290" s="110" t="s">
        <v>5322</v>
      </c>
      <c r="R4290" s="94"/>
      <c r="S4290" s="95">
        <v>46170</v>
      </c>
      <c r="T4290" s="95" t="s">
        <v>5203</v>
      </c>
      <c r="U4290" s="95" t="s">
        <v>1125</v>
      </c>
      <c r="V4290" s="91">
        <v>46157</v>
      </c>
      <c r="W4290" s="91">
        <v>46164</v>
      </c>
      <c r="X4290" s="91">
        <v>46169</v>
      </c>
      <c r="Y4290" s="96" t="s">
        <v>2851</v>
      </c>
      <c r="Z4290" s="89"/>
      <c r="AA4290" s="95"/>
      <c r="AB4290" s="89"/>
      <c r="AC4290" s="109"/>
      <c r="AD4290" s="89"/>
      <c r="AE4290" s="89"/>
      <c r="AF4290" s="191"/>
      <c r="AG4290" s="194"/>
      <c r="AH4290" s="193"/>
      <c r="AI4290" s="97"/>
      <c r="AJ4290" s="97" t="s">
        <v>1127</v>
      </c>
      <c r="AK4290" s="97"/>
      <c r="AL4290" s="45" t="s">
        <v>67</v>
      </c>
      <c r="AM4290" s="160" t="str">
        <f>MONTH(B4290)&amp;"/"&amp;YEAR(B4290)</f>
        <v>3/2026</v>
      </c>
      <c r="AN4290" s="45">
        <f>WEEKNUM(B4290)-WEEKNUM(EOMONTH(B4290,-1)+1)+1</f>
        <v>4</v>
      </c>
      <c r="AO4290" s="45" t="str">
        <f>MONTH(R4290)&amp;"/"&amp;YEAR(R4290)</f>
        <v>1/1900</v>
      </c>
      <c r="AP4290" s="45" t="e">
        <f>WEEKNUM(R4290)-WEEKNUM(EOMONTH(R4290,-1)+1)+1</f>
        <v>#NUM!</v>
      </c>
      <c r="AQ4290" s="45">
        <f>IF(AU4290="S",IF(Q4290="1. Aceitou o programa",R4290-B4290,0),0)</f>
        <v>0</v>
      </c>
      <c r="AR4290" s="45">
        <f>IF(AU4290="S",IF(AND(S4290&lt;&gt;"",R4290&lt;&gt;""),S4290-R4290,0),0)</f>
        <v>0</v>
      </c>
      <c r="AS4290" s="45">
        <f>IF(AU4290="S",IF(Q4290="1. Aceitou o programa",IF(OR(X4290="Não se Aplica",X4290=""),IF(OR(W4290="Não se Aplica",W4290=""),0,W4290-V4290),AVERAGE(X4290-W4290,W4290-V4290)),0),0)</f>
        <v>0</v>
      </c>
      <c r="AT4290" s="45">
        <f>IF(AU4290="S",IF(AND(Q4290="1. Aceitou o programa",AB4290="Realizada"),IFERROR(IF(AA4290="",0,AA4290-R4290),0),0),0)</f>
        <v>0</v>
      </c>
      <c r="AU4290" s="45" t="str">
        <f>_xlfn.XLOOKUP(U4290,'Lista Suspensa'!$AA$20:$AA$23,'Lista Suspensa'!$AB$20:$AB$23,"N/A")</f>
        <v>S</v>
      </c>
    </row>
    <row r="4291" spans="1:47" ht="12" customHeight="1" x14ac:dyDescent="0.3">
      <c r="A4291" s="87" t="s">
        <v>47</v>
      </c>
      <c r="B4291" s="88">
        <v>46104</v>
      </c>
      <c r="C4291" s="89" t="s">
        <v>48</v>
      </c>
      <c r="D4291" s="89" t="s">
        <v>49</v>
      </c>
      <c r="E4291" s="189">
        <v>81467111</v>
      </c>
      <c r="F4291" s="197" t="s">
        <v>10400</v>
      </c>
      <c r="G4291" s="90">
        <v>30392250497</v>
      </c>
      <c r="H4291" s="91">
        <v>23043</v>
      </c>
      <c r="I4291" s="89"/>
      <c r="J4291" s="89" t="s">
        <v>51</v>
      </c>
      <c r="K4291" s="89" t="s">
        <v>771</v>
      </c>
      <c r="L4291" s="89" t="s">
        <v>772</v>
      </c>
      <c r="M4291" s="89" t="s">
        <v>6372</v>
      </c>
      <c r="N4291" s="89" t="s">
        <v>291</v>
      </c>
      <c r="O4291" s="92" t="s">
        <v>10401</v>
      </c>
      <c r="P4291" s="93" t="s">
        <v>57</v>
      </c>
      <c r="Q4291" s="110" t="s">
        <v>5322</v>
      </c>
      <c r="R4291" s="94"/>
      <c r="S4291" s="95">
        <v>46170</v>
      </c>
      <c r="T4291" s="95" t="s">
        <v>5203</v>
      </c>
      <c r="U4291" s="95" t="s">
        <v>1125</v>
      </c>
      <c r="V4291" s="91">
        <v>46157</v>
      </c>
      <c r="W4291" s="91">
        <v>46164</v>
      </c>
      <c r="X4291" s="91">
        <v>46169</v>
      </c>
      <c r="Y4291" s="96" t="s">
        <v>2851</v>
      </c>
      <c r="Z4291" s="89"/>
      <c r="AA4291" s="95"/>
      <c r="AB4291" s="89"/>
      <c r="AC4291" s="109"/>
      <c r="AD4291" s="89"/>
      <c r="AE4291" s="89"/>
      <c r="AF4291" s="191"/>
      <c r="AG4291" s="194"/>
      <c r="AH4291" s="193"/>
      <c r="AI4291" s="97"/>
      <c r="AJ4291" s="97" t="s">
        <v>1127</v>
      </c>
      <c r="AK4291" s="97"/>
      <c r="AL4291" s="45" t="s">
        <v>67</v>
      </c>
      <c r="AM4291" s="160" t="str">
        <f>MONTH(B4291)&amp;"/"&amp;YEAR(B4291)</f>
        <v>3/2026</v>
      </c>
      <c r="AN4291" s="45">
        <f>WEEKNUM(B4291)-WEEKNUM(EOMONTH(B4291,-1)+1)+1</f>
        <v>4</v>
      </c>
      <c r="AO4291" s="45" t="str">
        <f>MONTH(R4291)&amp;"/"&amp;YEAR(R4291)</f>
        <v>1/1900</v>
      </c>
      <c r="AP4291" s="45" t="e">
        <f>WEEKNUM(R4291)-WEEKNUM(EOMONTH(R4291,-1)+1)+1</f>
        <v>#NUM!</v>
      </c>
      <c r="AQ4291" s="45">
        <f>IF(AU4291="S",IF(Q4291="1. Aceitou o programa",R4291-B4291,0),0)</f>
        <v>0</v>
      </c>
      <c r="AR4291" s="45">
        <f>IF(AU4291="S",IF(AND(S4291&lt;&gt;"",R4291&lt;&gt;""),S4291-R4291,0),0)</f>
        <v>0</v>
      </c>
      <c r="AS4291" s="45">
        <f>IF(AU4291="S",IF(Q4291="1. Aceitou o programa",IF(OR(X4291="Não se Aplica",X4291=""),IF(OR(W4291="Não se Aplica",W4291=""),0,W4291-V4291),AVERAGE(X4291-W4291,W4291-V4291)),0),0)</f>
        <v>0</v>
      </c>
      <c r="AT4291" s="45">
        <f>IF(AU4291="S",IF(AND(Q4291="1. Aceitou o programa",AB4291="Realizada"),IFERROR(IF(AA4291="",0,AA4291-R4291),0),0),0)</f>
        <v>0</v>
      </c>
      <c r="AU4291" s="45" t="str">
        <f>_xlfn.XLOOKUP(U4291,'Lista Suspensa'!$AA$20:$AA$23,'Lista Suspensa'!$AB$20:$AB$23,"N/A")</f>
        <v>S</v>
      </c>
    </row>
    <row r="4292" spans="1:47" ht="12" customHeight="1" x14ac:dyDescent="0.3">
      <c r="A4292" s="87" t="s">
        <v>47</v>
      </c>
      <c r="B4292" s="88">
        <v>46104</v>
      </c>
      <c r="C4292" s="89" t="s">
        <v>48</v>
      </c>
      <c r="D4292" s="89" t="s">
        <v>49</v>
      </c>
      <c r="E4292" s="189">
        <v>88026897</v>
      </c>
      <c r="F4292" s="197" t="s">
        <v>10402</v>
      </c>
      <c r="G4292" s="90">
        <v>15778820755</v>
      </c>
      <c r="H4292" s="91">
        <v>35146</v>
      </c>
      <c r="I4292" s="89"/>
      <c r="J4292" s="89" t="s">
        <v>84</v>
      </c>
      <c r="K4292" s="89" t="s">
        <v>76</v>
      </c>
      <c r="L4292" s="89" t="s">
        <v>95</v>
      </c>
      <c r="M4292" s="89" t="s">
        <v>343</v>
      </c>
      <c r="N4292" s="89" t="s">
        <v>197</v>
      </c>
      <c r="O4292" s="92" t="s">
        <v>10403</v>
      </c>
      <c r="P4292" s="93" t="s">
        <v>57</v>
      </c>
      <c r="Q4292" s="110" t="s">
        <v>5322</v>
      </c>
      <c r="R4292" s="94"/>
      <c r="S4292" s="95">
        <v>46170</v>
      </c>
      <c r="T4292" s="95" t="s">
        <v>5203</v>
      </c>
      <c r="U4292" s="95" t="s">
        <v>1125</v>
      </c>
      <c r="V4292" s="91">
        <v>46157</v>
      </c>
      <c r="W4292" s="91">
        <v>46164</v>
      </c>
      <c r="X4292" s="91">
        <v>46169</v>
      </c>
      <c r="Y4292" s="96" t="s">
        <v>2851</v>
      </c>
      <c r="Z4292" s="89"/>
      <c r="AA4292" s="95"/>
      <c r="AB4292" s="89"/>
      <c r="AC4292" s="109"/>
      <c r="AD4292" s="89"/>
      <c r="AE4292" s="89"/>
      <c r="AF4292" s="191"/>
      <c r="AG4292" s="194"/>
      <c r="AH4292" s="193"/>
      <c r="AI4292" s="97"/>
      <c r="AJ4292" s="97" t="s">
        <v>1127</v>
      </c>
      <c r="AK4292" s="97"/>
      <c r="AL4292" s="45" t="s">
        <v>67</v>
      </c>
      <c r="AM4292" s="160" t="str">
        <f>MONTH(B4292)&amp;"/"&amp;YEAR(B4292)</f>
        <v>3/2026</v>
      </c>
      <c r="AN4292" s="45">
        <f>WEEKNUM(B4292)-WEEKNUM(EOMONTH(B4292,-1)+1)+1</f>
        <v>4</v>
      </c>
      <c r="AO4292" s="45" t="str">
        <f>MONTH(R4292)&amp;"/"&amp;YEAR(R4292)</f>
        <v>1/1900</v>
      </c>
      <c r="AP4292" s="45" t="e">
        <f>WEEKNUM(R4292)-WEEKNUM(EOMONTH(R4292,-1)+1)+1</f>
        <v>#NUM!</v>
      </c>
      <c r="AQ4292" s="45">
        <f>IF(AU4292="S",IF(Q4292="1. Aceitou o programa",R4292-B4292,0),0)</f>
        <v>0</v>
      </c>
      <c r="AR4292" s="45">
        <f>IF(AU4292="S",IF(AND(S4292&lt;&gt;"",R4292&lt;&gt;""),S4292-R4292,0),0)</f>
        <v>0</v>
      </c>
      <c r="AS4292" s="45">
        <f>IF(AU4292="S",IF(Q4292="1. Aceitou o programa",IF(OR(X4292="Não se Aplica",X4292=""),IF(OR(W4292="Não se Aplica",W4292=""),0,W4292-V4292),AVERAGE(X4292-W4292,W4292-V4292)),0),0)</f>
        <v>0</v>
      </c>
      <c r="AT4292" s="45">
        <f>IF(AU4292="S",IF(AND(Q4292="1. Aceitou o programa",AB4292="Realizada"),IFERROR(IF(AA4292="",0,AA4292-R4292),0),0),0)</f>
        <v>0</v>
      </c>
      <c r="AU4292" s="45" t="str">
        <f>_xlfn.XLOOKUP(U4292,'Lista Suspensa'!$AA$20:$AA$23,'Lista Suspensa'!$AB$20:$AB$23,"N/A")</f>
        <v>S</v>
      </c>
    </row>
    <row r="4293" spans="1:47" ht="12" customHeight="1" x14ac:dyDescent="0.3">
      <c r="A4293" s="87" t="s">
        <v>47</v>
      </c>
      <c r="B4293" s="88">
        <v>46104</v>
      </c>
      <c r="C4293" s="89" t="s">
        <v>48</v>
      </c>
      <c r="D4293" s="89" t="s">
        <v>49</v>
      </c>
      <c r="E4293" s="189">
        <v>733906222</v>
      </c>
      <c r="F4293" s="197" t="s">
        <v>10404</v>
      </c>
      <c r="G4293" s="90">
        <v>74661175700</v>
      </c>
      <c r="H4293" s="91">
        <v>23219</v>
      </c>
      <c r="I4293" s="89"/>
      <c r="J4293" s="89" t="s">
        <v>51</v>
      </c>
      <c r="K4293" s="89" t="s">
        <v>76</v>
      </c>
      <c r="L4293" s="89" t="s">
        <v>95</v>
      </c>
      <c r="M4293" s="89" t="s">
        <v>343</v>
      </c>
      <c r="N4293" s="89" t="s">
        <v>55</v>
      </c>
      <c r="O4293" s="92" t="s">
        <v>10405</v>
      </c>
      <c r="P4293" s="93" t="s">
        <v>57</v>
      </c>
      <c r="Q4293" s="110" t="s">
        <v>5322</v>
      </c>
      <c r="R4293" s="94"/>
      <c r="S4293" s="95">
        <v>46170</v>
      </c>
      <c r="T4293" s="95" t="s">
        <v>5203</v>
      </c>
      <c r="U4293" s="95" t="s">
        <v>1125</v>
      </c>
      <c r="V4293" s="91">
        <v>46157</v>
      </c>
      <c r="W4293" s="91">
        <v>46164</v>
      </c>
      <c r="X4293" s="91">
        <v>46169</v>
      </c>
      <c r="Y4293" s="96" t="s">
        <v>2851</v>
      </c>
      <c r="Z4293" s="89"/>
      <c r="AA4293" s="95"/>
      <c r="AB4293" s="89"/>
      <c r="AC4293" s="109"/>
      <c r="AD4293" s="89"/>
      <c r="AE4293" s="89"/>
      <c r="AF4293" s="191"/>
      <c r="AG4293" s="194"/>
      <c r="AH4293" s="193"/>
      <c r="AI4293" s="97"/>
      <c r="AJ4293" s="97" t="s">
        <v>1127</v>
      </c>
      <c r="AK4293" s="97"/>
      <c r="AL4293" s="45" t="s">
        <v>67</v>
      </c>
      <c r="AM4293" s="160" t="str">
        <f>MONTH(B4293)&amp;"/"&amp;YEAR(B4293)</f>
        <v>3/2026</v>
      </c>
      <c r="AN4293" s="45">
        <f>WEEKNUM(B4293)-WEEKNUM(EOMONTH(B4293,-1)+1)+1</f>
        <v>4</v>
      </c>
      <c r="AO4293" s="45" t="str">
        <f>MONTH(R4293)&amp;"/"&amp;YEAR(R4293)</f>
        <v>1/1900</v>
      </c>
      <c r="AP4293" s="45" t="e">
        <f>WEEKNUM(R4293)-WEEKNUM(EOMONTH(R4293,-1)+1)+1</f>
        <v>#NUM!</v>
      </c>
      <c r="AQ4293" s="45">
        <f>IF(AU4293="S",IF(Q4293="1. Aceitou o programa",R4293-B4293,0),0)</f>
        <v>0</v>
      </c>
      <c r="AR4293" s="45">
        <f>IF(AU4293="S",IF(AND(S4293&lt;&gt;"",R4293&lt;&gt;""),S4293-R4293,0),0)</f>
        <v>0</v>
      </c>
      <c r="AS4293" s="45">
        <f>IF(AU4293="S",IF(Q4293="1. Aceitou o programa",IF(OR(X4293="Não se Aplica",X4293=""),IF(OR(W4293="Não se Aplica",W4293=""),0,W4293-V4293),AVERAGE(X4293-W4293,W4293-V4293)),0),0)</f>
        <v>0</v>
      </c>
      <c r="AT4293" s="45">
        <f>IF(AU4293="S",IF(AND(Q4293="1. Aceitou o programa",AB4293="Realizada"),IFERROR(IF(AA4293="",0,AA4293-R4293),0),0),0)</f>
        <v>0</v>
      </c>
      <c r="AU4293" s="45" t="str">
        <f>_xlfn.XLOOKUP(U4293,'Lista Suspensa'!$AA$20:$AA$23,'Lista Suspensa'!$AB$20:$AB$23,"N/A")</f>
        <v>S</v>
      </c>
    </row>
    <row r="4294" spans="1:47" ht="12" customHeight="1" x14ac:dyDescent="0.3">
      <c r="A4294" s="87" t="s">
        <v>47</v>
      </c>
      <c r="B4294" s="88">
        <v>46104</v>
      </c>
      <c r="C4294" s="89" t="s">
        <v>48</v>
      </c>
      <c r="D4294" s="89" t="s">
        <v>49</v>
      </c>
      <c r="E4294" s="189">
        <v>734082428</v>
      </c>
      <c r="F4294" s="197" t="s">
        <v>10406</v>
      </c>
      <c r="G4294" s="90">
        <v>72024313787</v>
      </c>
      <c r="H4294" s="91">
        <v>22592</v>
      </c>
      <c r="I4294" s="89"/>
      <c r="J4294" s="89" t="s">
        <v>51</v>
      </c>
      <c r="K4294" s="89" t="s">
        <v>76</v>
      </c>
      <c r="L4294" s="89" t="s">
        <v>101</v>
      </c>
      <c r="M4294" s="89" t="s">
        <v>960</v>
      </c>
      <c r="N4294" s="89" t="s">
        <v>55</v>
      </c>
      <c r="O4294" s="92" t="s">
        <v>10407</v>
      </c>
      <c r="P4294" s="93" t="s">
        <v>57</v>
      </c>
      <c r="Q4294" s="110" t="s">
        <v>5322</v>
      </c>
      <c r="R4294" s="94"/>
      <c r="S4294" s="95">
        <v>46170</v>
      </c>
      <c r="T4294" s="95" t="s">
        <v>5203</v>
      </c>
      <c r="U4294" s="95" t="s">
        <v>1125</v>
      </c>
      <c r="V4294" s="91">
        <v>46157</v>
      </c>
      <c r="W4294" s="91">
        <v>46164</v>
      </c>
      <c r="X4294" s="91">
        <v>46169</v>
      </c>
      <c r="Y4294" s="96" t="s">
        <v>2851</v>
      </c>
      <c r="Z4294" s="89"/>
      <c r="AA4294" s="95"/>
      <c r="AB4294" s="89"/>
      <c r="AC4294" s="109"/>
      <c r="AD4294" s="89"/>
      <c r="AE4294" s="89"/>
      <c r="AF4294" s="191"/>
      <c r="AG4294" s="194"/>
      <c r="AH4294" s="193"/>
      <c r="AI4294" s="97"/>
      <c r="AJ4294" s="97" t="s">
        <v>1127</v>
      </c>
      <c r="AK4294" s="97"/>
      <c r="AL4294" s="45" t="s">
        <v>67</v>
      </c>
      <c r="AM4294" s="160" t="str">
        <f>MONTH(B4294)&amp;"/"&amp;YEAR(B4294)</f>
        <v>3/2026</v>
      </c>
      <c r="AN4294" s="45">
        <f>WEEKNUM(B4294)-WEEKNUM(EOMONTH(B4294,-1)+1)+1</f>
        <v>4</v>
      </c>
      <c r="AO4294" s="45" t="str">
        <f>MONTH(R4294)&amp;"/"&amp;YEAR(R4294)</f>
        <v>1/1900</v>
      </c>
      <c r="AP4294" s="45" t="e">
        <f>WEEKNUM(R4294)-WEEKNUM(EOMONTH(R4294,-1)+1)+1</f>
        <v>#NUM!</v>
      </c>
      <c r="AQ4294" s="45">
        <f>IF(AU4294="S",IF(Q4294="1. Aceitou o programa",R4294-B4294,0),0)</f>
        <v>0</v>
      </c>
      <c r="AR4294" s="45">
        <f>IF(AU4294="S",IF(AND(S4294&lt;&gt;"",R4294&lt;&gt;""),S4294-R4294,0),0)</f>
        <v>0</v>
      </c>
      <c r="AS4294" s="45">
        <f>IF(AU4294="S",IF(Q4294="1. Aceitou o programa",IF(OR(X4294="Não se Aplica",X4294=""),IF(OR(W4294="Não se Aplica",W4294=""),0,W4294-V4294),AVERAGE(X4294-W4294,W4294-V4294)),0),0)</f>
        <v>0</v>
      </c>
      <c r="AT4294" s="45">
        <f>IF(AU4294="S",IF(AND(Q4294="1. Aceitou o programa",AB4294="Realizada"),IFERROR(IF(AA4294="",0,AA4294-R4294),0),0),0)</f>
        <v>0</v>
      </c>
      <c r="AU4294" s="45" t="str">
        <f>_xlfn.XLOOKUP(U4294,'Lista Suspensa'!$AA$20:$AA$23,'Lista Suspensa'!$AB$20:$AB$23,"N/A")</f>
        <v>S</v>
      </c>
    </row>
    <row r="4295" spans="1:47" ht="12" customHeight="1" x14ac:dyDescent="0.3">
      <c r="A4295" s="87" t="s">
        <v>47</v>
      </c>
      <c r="B4295" s="88">
        <v>46104</v>
      </c>
      <c r="C4295" s="89" t="s">
        <v>48</v>
      </c>
      <c r="D4295" s="89" t="s">
        <v>49</v>
      </c>
      <c r="E4295" s="189">
        <v>734867239</v>
      </c>
      <c r="F4295" s="197" t="s">
        <v>10408</v>
      </c>
      <c r="G4295" s="90">
        <v>89998235715</v>
      </c>
      <c r="H4295" s="91">
        <v>22660</v>
      </c>
      <c r="I4295" s="89"/>
      <c r="J4295" s="89" t="s">
        <v>51</v>
      </c>
      <c r="K4295" s="89" t="s">
        <v>76</v>
      </c>
      <c r="L4295" s="89" t="s">
        <v>283</v>
      </c>
      <c r="M4295" s="89" t="s">
        <v>7587</v>
      </c>
      <c r="N4295" s="89" t="s">
        <v>55</v>
      </c>
      <c r="O4295" s="92" t="s">
        <v>10409</v>
      </c>
      <c r="P4295" s="93" t="s">
        <v>57</v>
      </c>
      <c r="Q4295" s="110" t="s">
        <v>5322</v>
      </c>
      <c r="R4295" s="94"/>
      <c r="S4295" s="95">
        <v>46170</v>
      </c>
      <c r="T4295" s="95" t="s">
        <v>5203</v>
      </c>
      <c r="U4295" s="95" t="s">
        <v>1125</v>
      </c>
      <c r="V4295" s="91">
        <v>46157</v>
      </c>
      <c r="W4295" s="91">
        <v>46164</v>
      </c>
      <c r="X4295" s="91">
        <v>46169</v>
      </c>
      <c r="Y4295" s="96" t="s">
        <v>2851</v>
      </c>
      <c r="Z4295" s="89"/>
      <c r="AA4295" s="95"/>
      <c r="AB4295" s="89"/>
      <c r="AC4295" s="109"/>
      <c r="AD4295" s="89"/>
      <c r="AE4295" s="89"/>
      <c r="AF4295" s="191"/>
      <c r="AG4295" s="194"/>
      <c r="AH4295" s="193"/>
      <c r="AI4295" s="97"/>
      <c r="AJ4295" s="97" t="s">
        <v>1127</v>
      </c>
      <c r="AK4295" s="97"/>
      <c r="AL4295" s="45" t="s">
        <v>67</v>
      </c>
      <c r="AM4295" s="160" t="str">
        <f>MONTH(B4295)&amp;"/"&amp;YEAR(B4295)</f>
        <v>3/2026</v>
      </c>
      <c r="AN4295" s="45">
        <f>WEEKNUM(B4295)-WEEKNUM(EOMONTH(B4295,-1)+1)+1</f>
        <v>4</v>
      </c>
      <c r="AO4295" s="45" t="str">
        <f>MONTH(R4295)&amp;"/"&amp;YEAR(R4295)</f>
        <v>1/1900</v>
      </c>
      <c r="AP4295" s="45" t="e">
        <f>WEEKNUM(R4295)-WEEKNUM(EOMONTH(R4295,-1)+1)+1</f>
        <v>#NUM!</v>
      </c>
      <c r="AQ4295" s="45">
        <f>IF(AU4295="S",IF(Q4295="1. Aceitou o programa",R4295-B4295,0),0)</f>
        <v>0</v>
      </c>
      <c r="AR4295" s="45">
        <f>IF(AU4295="S",IF(AND(S4295&lt;&gt;"",R4295&lt;&gt;""),S4295-R4295,0),0)</f>
        <v>0</v>
      </c>
      <c r="AS4295" s="45">
        <f>IF(AU4295="S",IF(Q4295="1. Aceitou o programa",IF(OR(X4295="Não se Aplica",X4295=""),IF(OR(W4295="Não se Aplica",W4295=""),0,W4295-V4295),AVERAGE(X4295-W4295,W4295-V4295)),0),0)</f>
        <v>0</v>
      </c>
      <c r="AT4295" s="45">
        <f>IF(AU4295="S",IF(AND(Q4295="1. Aceitou o programa",AB4295="Realizada"),IFERROR(IF(AA4295="",0,AA4295-R4295),0),0),0)</f>
        <v>0</v>
      </c>
      <c r="AU4295" s="45" t="str">
        <f>_xlfn.XLOOKUP(U4295,'Lista Suspensa'!$AA$20:$AA$23,'Lista Suspensa'!$AB$20:$AB$23,"N/A")</f>
        <v>S</v>
      </c>
    </row>
    <row r="4296" spans="1:47" ht="12" customHeight="1" x14ac:dyDescent="0.3">
      <c r="A4296" s="87" t="s">
        <v>47</v>
      </c>
      <c r="B4296" s="88">
        <v>46104</v>
      </c>
      <c r="C4296" s="89" t="s">
        <v>48</v>
      </c>
      <c r="D4296" s="89" t="s">
        <v>49</v>
      </c>
      <c r="E4296" s="189">
        <v>84678874</v>
      </c>
      <c r="F4296" s="197" t="s">
        <v>10410</v>
      </c>
      <c r="G4296" s="90">
        <v>45546828897</v>
      </c>
      <c r="H4296" s="91">
        <v>39825</v>
      </c>
      <c r="I4296" s="89"/>
      <c r="J4296" s="89" t="s">
        <v>51</v>
      </c>
      <c r="K4296" s="89" t="s">
        <v>52</v>
      </c>
      <c r="L4296" s="89" t="s">
        <v>85</v>
      </c>
      <c r="M4296" s="89" t="s">
        <v>1645</v>
      </c>
      <c r="N4296" s="89" t="s">
        <v>229</v>
      </c>
      <c r="O4296" s="92" t="s">
        <v>10411</v>
      </c>
      <c r="P4296" s="93" t="s">
        <v>57</v>
      </c>
      <c r="Q4296" s="110" t="s">
        <v>5322</v>
      </c>
      <c r="R4296" s="94"/>
      <c r="S4296" s="95">
        <v>46170</v>
      </c>
      <c r="T4296" s="95" t="s">
        <v>5203</v>
      </c>
      <c r="U4296" s="95" t="s">
        <v>1125</v>
      </c>
      <c r="V4296" s="91">
        <v>46157</v>
      </c>
      <c r="W4296" s="91">
        <v>46164</v>
      </c>
      <c r="X4296" s="91">
        <v>46169</v>
      </c>
      <c r="Y4296" s="96" t="s">
        <v>2851</v>
      </c>
      <c r="Z4296" s="89"/>
      <c r="AA4296" s="95"/>
      <c r="AB4296" s="89"/>
      <c r="AC4296" s="109"/>
      <c r="AD4296" s="89"/>
      <c r="AE4296" s="89"/>
      <c r="AF4296" s="191"/>
      <c r="AG4296" s="194"/>
      <c r="AH4296" s="193"/>
      <c r="AI4296" s="97"/>
      <c r="AJ4296" s="97" t="s">
        <v>1127</v>
      </c>
      <c r="AK4296" s="97"/>
      <c r="AL4296" s="45" t="s">
        <v>67</v>
      </c>
      <c r="AM4296" s="160" t="str">
        <f>MONTH(B4296)&amp;"/"&amp;YEAR(B4296)</f>
        <v>3/2026</v>
      </c>
      <c r="AN4296" s="45">
        <f>WEEKNUM(B4296)-WEEKNUM(EOMONTH(B4296,-1)+1)+1</f>
        <v>4</v>
      </c>
      <c r="AO4296" s="45" t="str">
        <f>MONTH(R4296)&amp;"/"&amp;YEAR(R4296)</f>
        <v>1/1900</v>
      </c>
      <c r="AP4296" s="45" t="e">
        <f>WEEKNUM(R4296)-WEEKNUM(EOMONTH(R4296,-1)+1)+1</f>
        <v>#NUM!</v>
      </c>
      <c r="AQ4296" s="45">
        <f>IF(AU4296="S",IF(Q4296="1. Aceitou o programa",R4296-B4296,0),0)</f>
        <v>0</v>
      </c>
      <c r="AR4296" s="45">
        <f>IF(AU4296="S",IF(AND(S4296&lt;&gt;"",R4296&lt;&gt;""),S4296-R4296,0),0)</f>
        <v>0</v>
      </c>
      <c r="AS4296" s="45">
        <f>IF(AU4296="S",IF(Q4296="1. Aceitou o programa",IF(OR(X4296="Não se Aplica",X4296=""),IF(OR(W4296="Não se Aplica",W4296=""),0,W4296-V4296),AVERAGE(X4296-W4296,W4296-V4296)),0),0)</f>
        <v>0</v>
      </c>
      <c r="AT4296" s="45">
        <f>IF(AU4296="S",IF(AND(Q4296="1. Aceitou o programa",AB4296="Realizada"),IFERROR(IF(AA4296="",0,AA4296-R4296),0),0),0)</f>
        <v>0</v>
      </c>
      <c r="AU4296" s="45" t="str">
        <f>_xlfn.XLOOKUP(U4296,'Lista Suspensa'!$AA$20:$AA$23,'Lista Suspensa'!$AB$20:$AB$23,"N/A")</f>
        <v>S</v>
      </c>
    </row>
    <row r="4297" spans="1:47" ht="12" customHeight="1" x14ac:dyDescent="0.3">
      <c r="A4297" s="87" t="s">
        <v>47</v>
      </c>
      <c r="B4297" s="88">
        <v>46104</v>
      </c>
      <c r="C4297" s="89" t="s">
        <v>48</v>
      </c>
      <c r="D4297" s="89" t="s">
        <v>49</v>
      </c>
      <c r="E4297" s="189">
        <v>79615025</v>
      </c>
      <c r="F4297" s="197" t="s">
        <v>10412</v>
      </c>
      <c r="G4297" s="90">
        <v>28200759830</v>
      </c>
      <c r="H4297" s="91">
        <v>28881</v>
      </c>
      <c r="I4297" s="89"/>
      <c r="J4297" s="89" t="s">
        <v>51</v>
      </c>
      <c r="K4297" s="89" t="s">
        <v>52</v>
      </c>
      <c r="L4297" s="89" t="s">
        <v>85</v>
      </c>
      <c r="M4297" s="89" t="s">
        <v>1645</v>
      </c>
      <c r="N4297" s="89" t="s">
        <v>229</v>
      </c>
      <c r="O4297" s="92" t="s">
        <v>10411</v>
      </c>
      <c r="P4297" s="93" t="s">
        <v>57</v>
      </c>
      <c r="Q4297" s="110" t="s">
        <v>5322</v>
      </c>
      <c r="R4297" s="94"/>
      <c r="S4297" s="95">
        <v>46170</v>
      </c>
      <c r="T4297" s="95" t="s">
        <v>5203</v>
      </c>
      <c r="U4297" s="95" t="s">
        <v>1125</v>
      </c>
      <c r="V4297" s="91">
        <v>46157</v>
      </c>
      <c r="W4297" s="91">
        <v>46164</v>
      </c>
      <c r="X4297" s="91">
        <v>46169</v>
      </c>
      <c r="Y4297" s="96" t="s">
        <v>2851</v>
      </c>
      <c r="Z4297" s="89"/>
      <c r="AA4297" s="95"/>
      <c r="AB4297" s="89"/>
      <c r="AC4297" s="109"/>
      <c r="AD4297" s="89"/>
      <c r="AE4297" s="89"/>
      <c r="AF4297" s="191"/>
      <c r="AG4297" s="194"/>
      <c r="AH4297" s="193"/>
      <c r="AI4297" s="97"/>
      <c r="AJ4297" s="97" t="s">
        <v>1127</v>
      </c>
      <c r="AK4297" s="97"/>
      <c r="AL4297" s="45" t="s">
        <v>67</v>
      </c>
      <c r="AM4297" s="160" t="str">
        <f>MONTH(B4297)&amp;"/"&amp;YEAR(B4297)</f>
        <v>3/2026</v>
      </c>
      <c r="AN4297" s="45">
        <f>WEEKNUM(B4297)-WEEKNUM(EOMONTH(B4297,-1)+1)+1</f>
        <v>4</v>
      </c>
      <c r="AO4297" s="45" t="str">
        <f>MONTH(R4297)&amp;"/"&amp;YEAR(R4297)</f>
        <v>1/1900</v>
      </c>
      <c r="AP4297" s="45" t="e">
        <f>WEEKNUM(R4297)-WEEKNUM(EOMONTH(R4297,-1)+1)+1</f>
        <v>#NUM!</v>
      </c>
      <c r="AQ4297" s="45">
        <f>IF(AU4297="S",IF(Q4297="1. Aceitou o programa",R4297-B4297,0),0)</f>
        <v>0</v>
      </c>
      <c r="AR4297" s="45">
        <f>IF(AU4297="S",IF(AND(S4297&lt;&gt;"",R4297&lt;&gt;""),S4297-R4297,0),0)</f>
        <v>0</v>
      </c>
      <c r="AS4297" s="45">
        <f>IF(AU4297="S",IF(Q4297="1. Aceitou o programa",IF(OR(X4297="Não se Aplica",X4297=""),IF(OR(W4297="Não se Aplica",W4297=""),0,W4297-V4297),AVERAGE(X4297-W4297,W4297-V4297)),0),0)</f>
        <v>0</v>
      </c>
      <c r="AT4297" s="45">
        <f>IF(AU4297="S",IF(AND(Q4297="1. Aceitou o programa",AB4297="Realizada"),IFERROR(IF(AA4297="",0,AA4297-R4297),0),0),0)</f>
        <v>0</v>
      </c>
      <c r="AU4297" s="45" t="str">
        <f>_xlfn.XLOOKUP(U4297,'Lista Suspensa'!$AA$20:$AA$23,'Lista Suspensa'!$AB$20:$AB$23,"N/A")</f>
        <v>S</v>
      </c>
    </row>
    <row r="4298" spans="1:47" ht="12" customHeight="1" x14ac:dyDescent="0.3">
      <c r="A4298" s="87" t="s">
        <v>47</v>
      </c>
      <c r="B4298" s="88">
        <v>46104</v>
      </c>
      <c r="C4298" s="89" t="s">
        <v>48</v>
      </c>
      <c r="D4298" s="89" t="s">
        <v>49</v>
      </c>
      <c r="E4298" s="189">
        <v>64364771</v>
      </c>
      <c r="F4298" s="197" t="s">
        <v>10413</v>
      </c>
      <c r="G4298" s="90">
        <v>11484563760</v>
      </c>
      <c r="H4298" s="91">
        <v>31381</v>
      </c>
      <c r="I4298" s="89"/>
      <c r="J4298" s="89" t="s">
        <v>51</v>
      </c>
      <c r="K4298" s="89" t="s">
        <v>76</v>
      </c>
      <c r="L4298" s="89" t="s">
        <v>10414</v>
      </c>
      <c r="M4298" s="89" t="s">
        <v>234</v>
      </c>
      <c r="N4298" s="89" t="s">
        <v>877</v>
      </c>
      <c r="O4298" s="92" t="s">
        <v>10415</v>
      </c>
      <c r="P4298" s="93" t="s">
        <v>57</v>
      </c>
      <c r="Q4298" s="110" t="s">
        <v>5322</v>
      </c>
      <c r="R4298" s="94"/>
      <c r="S4298" s="95">
        <v>46170</v>
      </c>
      <c r="T4298" s="95" t="s">
        <v>5203</v>
      </c>
      <c r="U4298" s="95" t="s">
        <v>1125</v>
      </c>
      <c r="V4298" s="91">
        <v>46157</v>
      </c>
      <c r="W4298" s="91">
        <v>46164</v>
      </c>
      <c r="X4298" s="91">
        <v>46169</v>
      </c>
      <c r="Y4298" s="96" t="s">
        <v>2851</v>
      </c>
      <c r="Z4298" s="89"/>
      <c r="AA4298" s="95"/>
      <c r="AB4298" s="89"/>
      <c r="AC4298" s="109"/>
      <c r="AD4298" s="89"/>
      <c r="AE4298" s="89"/>
      <c r="AF4298" s="191"/>
      <c r="AG4298" s="194"/>
      <c r="AH4298" s="193"/>
      <c r="AI4298" s="97"/>
      <c r="AJ4298" s="97" t="s">
        <v>1127</v>
      </c>
      <c r="AK4298" s="97"/>
      <c r="AL4298" s="45" t="s">
        <v>67</v>
      </c>
      <c r="AM4298" s="160" t="str">
        <f>MONTH(B4298)&amp;"/"&amp;YEAR(B4298)</f>
        <v>3/2026</v>
      </c>
      <c r="AN4298" s="45">
        <f>WEEKNUM(B4298)-WEEKNUM(EOMONTH(B4298,-1)+1)+1</f>
        <v>4</v>
      </c>
      <c r="AO4298" s="45" t="str">
        <f>MONTH(R4298)&amp;"/"&amp;YEAR(R4298)</f>
        <v>1/1900</v>
      </c>
      <c r="AP4298" s="45" t="e">
        <f>WEEKNUM(R4298)-WEEKNUM(EOMONTH(R4298,-1)+1)+1</f>
        <v>#NUM!</v>
      </c>
      <c r="AQ4298" s="45">
        <f>IF(AU4298="S",IF(Q4298="1. Aceitou o programa",R4298-B4298,0),0)</f>
        <v>0</v>
      </c>
      <c r="AR4298" s="45">
        <f>IF(AU4298="S",IF(AND(S4298&lt;&gt;"",R4298&lt;&gt;""),S4298-R4298,0),0)</f>
        <v>0</v>
      </c>
      <c r="AS4298" s="45">
        <f>IF(AU4298="S",IF(Q4298="1. Aceitou o programa",IF(OR(X4298="Não se Aplica",X4298=""),IF(OR(W4298="Não se Aplica",W4298=""),0,W4298-V4298),AVERAGE(X4298-W4298,W4298-V4298)),0),0)</f>
        <v>0</v>
      </c>
      <c r="AT4298" s="45">
        <f>IF(AU4298="S",IF(AND(Q4298="1. Aceitou o programa",AB4298="Realizada"),IFERROR(IF(AA4298="",0,AA4298-R4298),0),0),0)</f>
        <v>0</v>
      </c>
      <c r="AU4298" s="45" t="str">
        <f>_xlfn.XLOOKUP(U4298,'Lista Suspensa'!$AA$20:$AA$23,'Lista Suspensa'!$AB$20:$AB$23,"N/A")</f>
        <v>S</v>
      </c>
    </row>
    <row r="4299" spans="1:47" ht="12" customHeight="1" x14ac:dyDescent="0.3">
      <c r="A4299" s="87" t="s">
        <v>47</v>
      </c>
      <c r="B4299" s="88">
        <v>46104</v>
      </c>
      <c r="C4299" s="89" t="s">
        <v>48</v>
      </c>
      <c r="D4299" s="89" t="s">
        <v>49</v>
      </c>
      <c r="E4299" s="189">
        <v>736876871</v>
      </c>
      <c r="F4299" s="197" t="s">
        <v>10416</v>
      </c>
      <c r="G4299" s="90">
        <v>51335891749</v>
      </c>
      <c r="H4299" s="91">
        <v>19944</v>
      </c>
      <c r="I4299" s="89"/>
      <c r="J4299" s="89" t="s">
        <v>51</v>
      </c>
      <c r="K4299" s="89" t="s">
        <v>76</v>
      </c>
      <c r="L4299" s="89" t="s">
        <v>6438</v>
      </c>
      <c r="M4299" s="89" t="s">
        <v>334</v>
      </c>
      <c r="N4299" s="89" t="s">
        <v>97</v>
      </c>
      <c r="O4299" s="92" t="s">
        <v>10417</v>
      </c>
      <c r="P4299" s="93" t="s">
        <v>57</v>
      </c>
      <c r="Q4299" s="110" t="s">
        <v>5322</v>
      </c>
      <c r="R4299" s="94"/>
      <c r="S4299" s="95">
        <v>46170</v>
      </c>
      <c r="T4299" s="95" t="s">
        <v>5203</v>
      </c>
      <c r="U4299" s="95" t="s">
        <v>1125</v>
      </c>
      <c r="V4299" s="91">
        <v>46157</v>
      </c>
      <c r="W4299" s="91">
        <v>46164</v>
      </c>
      <c r="X4299" s="91">
        <v>46169</v>
      </c>
      <c r="Y4299" s="96" t="s">
        <v>2851</v>
      </c>
      <c r="Z4299" s="89"/>
      <c r="AA4299" s="95"/>
      <c r="AB4299" s="89"/>
      <c r="AC4299" s="109"/>
      <c r="AD4299" s="89"/>
      <c r="AE4299" s="89"/>
      <c r="AF4299" s="191"/>
      <c r="AG4299" s="194"/>
      <c r="AH4299" s="193"/>
      <c r="AI4299" s="97"/>
      <c r="AJ4299" s="97" t="s">
        <v>1127</v>
      </c>
      <c r="AK4299" s="97"/>
      <c r="AL4299" s="45" t="s">
        <v>67</v>
      </c>
      <c r="AM4299" s="160" t="str">
        <f>MONTH(B4299)&amp;"/"&amp;YEAR(B4299)</f>
        <v>3/2026</v>
      </c>
      <c r="AN4299" s="45">
        <f>WEEKNUM(B4299)-WEEKNUM(EOMONTH(B4299,-1)+1)+1</f>
        <v>4</v>
      </c>
      <c r="AO4299" s="45" t="str">
        <f>MONTH(R4299)&amp;"/"&amp;YEAR(R4299)</f>
        <v>1/1900</v>
      </c>
      <c r="AP4299" s="45" t="e">
        <f>WEEKNUM(R4299)-WEEKNUM(EOMONTH(R4299,-1)+1)+1</f>
        <v>#NUM!</v>
      </c>
      <c r="AQ4299" s="45">
        <f>IF(AU4299="S",IF(Q4299="1. Aceitou o programa",R4299-B4299,0),0)</f>
        <v>0</v>
      </c>
      <c r="AR4299" s="45">
        <f>IF(AU4299="S",IF(AND(S4299&lt;&gt;"",R4299&lt;&gt;""),S4299-R4299,0),0)</f>
        <v>0</v>
      </c>
      <c r="AS4299" s="45">
        <f>IF(AU4299="S",IF(Q4299="1. Aceitou o programa",IF(OR(X4299="Não se Aplica",X4299=""),IF(OR(W4299="Não se Aplica",W4299=""),0,W4299-V4299),AVERAGE(X4299-W4299,W4299-V4299)),0),0)</f>
        <v>0</v>
      </c>
      <c r="AT4299" s="45">
        <f>IF(AU4299="S",IF(AND(Q4299="1. Aceitou o programa",AB4299="Realizada"),IFERROR(IF(AA4299="",0,AA4299-R4299),0),0),0)</f>
        <v>0</v>
      </c>
      <c r="AU4299" s="45" t="str">
        <f>_xlfn.XLOOKUP(U4299,'Lista Suspensa'!$AA$20:$AA$23,'Lista Suspensa'!$AB$20:$AB$23,"N/A")</f>
        <v>S</v>
      </c>
    </row>
    <row r="4300" spans="1:47" ht="12" customHeight="1" x14ac:dyDescent="0.3">
      <c r="A4300" s="87" t="s">
        <v>47</v>
      </c>
      <c r="B4300" s="88">
        <v>46104</v>
      </c>
      <c r="C4300" s="89" t="s">
        <v>48</v>
      </c>
      <c r="D4300" s="89" t="s">
        <v>49</v>
      </c>
      <c r="E4300" s="189">
        <v>87108182</v>
      </c>
      <c r="F4300" s="197" t="s">
        <v>10418</v>
      </c>
      <c r="G4300" s="90">
        <v>1010644700</v>
      </c>
      <c r="H4300" s="91">
        <v>25463</v>
      </c>
      <c r="I4300" s="89"/>
      <c r="J4300" s="89" t="s">
        <v>84</v>
      </c>
      <c r="K4300" s="89" t="s">
        <v>76</v>
      </c>
      <c r="L4300" s="89" t="s">
        <v>283</v>
      </c>
      <c r="M4300" s="89" t="s">
        <v>6113</v>
      </c>
      <c r="N4300" s="89" t="s">
        <v>197</v>
      </c>
      <c r="O4300" s="92" t="s">
        <v>10419</v>
      </c>
      <c r="P4300" s="93" t="s">
        <v>57</v>
      </c>
      <c r="Q4300" s="110" t="s">
        <v>5322</v>
      </c>
      <c r="R4300" s="94"/>
      <c r="S4300" s="95">
        <v>46170</v>
      </c>
      <c r="T4300" s="95" t="s">
        <v>5203</v>
      </c>
      <c r="U4300" s="95" t="s">
        <v>1125</v>
      </c>
      <c r="V4300" s="91">
        <v>46157</v>
      </c>
      <c r="W4300" s="91">
        <v>46164</v>
      </c>
      <c r="X4300" s="91">
        <v>46169</v>
      </c>
      <c r="Y4300" s="96" t="s">
        <v>2851</v>
      </c>
      <c r="Z4300" s="89"/>
      <c r="AA4300" s="95"/>
      <c r="AB4300" s="89"/>
      <c r="AC4300" s="109"/>
      <c r="AD4300" s="89"/>
      <c r="AE4300" s="89"/>
      <c r="AF4300" s="191"/>
      <c r="AG4300" s="194"/>
      <c r="AH4300" s="193"/>
      <c r="AI4300" s="97"/>
      <c r="AJ4300" s="97" t="s">
        <v>1127</v>
      </c>
      <c r="AK4300" s="97"/>
      <c r="AL4300" s="45" t="s">
        <v>67</v>
      </c>
      <c r="AM4300" s="160" t="str">
        <f>MONTH(B4300)&amp;"/"&amp;YEAR(B4300)</f>
        <v>3/2026</v>
      </c>
      <c r="AN4300" s="45">
        <f>WEEKNUM(B4300)-WEEKNUM(EOMONTH(B4300,-1)+1)+1</f>
        <v>4</v>
      </c>
      <c r="AO4300" s="45" t="str">
        <f>MONTH(R4300)&amp;"/"&amp;YEAR(R4300)</f>
        <v>1/1900</v>
      </c>
      <c r="AP4300" s="45" t="e">
        <f>WEEKNUM(R4300)-WEEKNUM(EOMONTH(R4300,-1)+1)+1</f>
        <v>#NUM!</v>
      </c>
      <c r="AQ4300" s="45">
        <f>IF(AU4300="S",IF(Q4300="1. Aceitou o programa",R4300-B4300,0),0)</f>
        <v>0</v>
      </c>
      <c r="AR4300" s="45">
        <f>IF(AU4300="S",IF(AND(S4300&lt;&gt;"",R4300&lt;&gt;""),S4300-R4300,0),0)</f>
        <v>0</v>
      </c>
      <c r="AS4300" s="45">
        <f>IF(AU4300="S",IF(Q4300="1. Aceitou o programa",IF(OR(X4300="Não se Aplica",X4300=""),IF(OR(W4300="Não se Aplica",W4300=""),0,W4300-V4300),AVERAGE(X4300-W4300,W4300-V4300)),0),0)</f>
        <v>0</v>
      </c>
      <c r="AT4300" s="45">
        <f>IF(AU4300="S",IF(AND(Q4300="1. Aceitou o programa",AB4300="Realizada"),IFERROR(IF(AA4300="",0,AA4300-R4300),0),0),0)</f>
        <v>0</v>
      </c>
      <c r="AU4300" s="45" t="str">
        <f>_xlfn.XLOOKUP(U4300,'Lista Suspensa'!$AA$20:$AA$23,'Lista Suspensa'!$AB$20:$AB$23,"N/A")</f>
        <v>S</v>
      </c>
    </row>
    <row r="4301" spans="1:47" ht="12" customHeight="1" x14ac:dyDescent="0.3">
      <c r="A4301" s="87" t="s">
        <v>47</v>
      </c>
      <c r="B4301" s="88">
        <v>46104</v>
      </c>
      <c r="C4301" s="89" t="s">
        <v>48</v>
      </c>
      <c r="D4301" s="89" t="s">
        <v>49</v>
      </c>
      <c r="E4301" s="189">
        <v>763626740</v>
      </c>
      <c r="F4301" s="197" t="s">
        <v>10420</v>
      </c>
      <c r="G4301" s="90">
        <v>78799562715</v>
      </c>
      <c r="H4301" s="91">
        <v>23093</v>
      </c>
      <c r="I4301" s="89"/>
      <c r="J4301" s="89" t="s">
        <v>51</v>
      </c>
      <c r="K4301" s="89" t="s">
        <v>76</v>
      </c>
      <c r="L4301" s="89" t="s">
        <v>740</v>
      </c>
      <c r="M4301" s="89" t="s">
        <v>4572</v>
      </c>
      <c r="N4301" s="89" t="s">
        <v>55</v>
      </c>
      <c r="O4301" s="92" t="s">
        <v>10421</v>
      </c>
      <c r="P4301" s="93" t="s">
        <v>57</v>
      </c>
      <c r="Q4301" s="110" t="s">
        <v>5322</v>
      </c>
      <c r="R4301" s="94"/>
      <c r="S4301" s="95">
        <v>46170</v>
      </c>
      <c r="T4301" s="95" t="s">
        <v>5203</v>
      </c>
      <c r="U4301" s="95" t="s">
        <v>1125</v>
      </c>
      <c r="V4301" s="91">
        <v>46157</v>
      </c>
      <c r="W4301" s="91">
        <v>46164</v>
      </c>
      <c r="X4301" s="91">
        <v>46169</v>
      </c>
      <c r="Y4301" s="96" t="s">
        <v>2851</v>
      </c>
      <c r="Z4301" s="89"/>
      <c r="AA4301" s="95"/>
      <c r="AB4301" s="89"/>
      <c r="AC4301" s="109"/>
      <c r="AD4301" s="89"/>
      <c r="AE4301" s="89"/>
      <c r="AF4301" s="191"/>
      <c r="AG4301" s="194"/>
      <c r="AH4301" s="193"/>
      <c r="AI4301" s="97"/>
      <c r="AJ4301" s="97" t="s">
        <v>1127</v>
      </c>
      <c r="AK4301" s="97"/>
      <c r="AL4301" s="45" t="s">
        <v>67</v>
      </c>
      <c r="AM4301" s="160" t="str">
        <f>MONTH(B4301)&amp;"/"&amp;YEAR(B4301)</f>
        <v>3/2026</v>
      </c>
      <c r="AN4301" s="45">
        <f>WEEKNUM(B4301)-WEEKNUM(EOMONTH(B4301,-1)+1)+1</f>
        <v>4</v>
      </c>
      <c r="AO4301" s="45" t="str">
        <f>MONTH(R4301)&amp;"/"&amp;YEAR(R4301)</f>
        <v>1/1900</v>
      </c>
      <c r="AP4301" s="45" t="e">
        <f>WEEKNUM(R4301)-WEEKNUM(EOMONTH(R4301,-1)+1)+1</f>
        <v>#NUM!</v>
      </c>
      <c r="AQ4301" s="45">
        <f>IF(AU4301="S",IF(Q4301="1. Aceitou o programa",R4301-B4301,0),0)</f>
        <v>0</v>
      </c>
      <c r="AR4301" s="45">
        <f>IF(AU4301="S",IF(AND(S4301&lt;&gt;"",R4301&lt;&gt;""),S4301-R4301,0),0)</f>
        <v>0</v>
      </c>
      <c r="AS4301" s="45">
        <f>IF(AU4301="S",IF(Q4301="1. Aceitou o programa",IF(OR(X4301="Não se Aplica",X4301=""),IF(OR(W4301="Não se Aplica",W4301=""),0,W4301-V4301),AVERAGE(X4301-W4301,W4301-V4301)),0),0)</f>
        <v>0</v>
      </c>
      <c r="AT4301" s="45">
        <f>IF(AU4301="S",IF(AND(Q4301="1. Aceitou o programa",AB4301="Realizada"),IFERROR(IF(AA4301="",0,AA4301-R4301),0),0),0)</f>
        <v>0</v>
      </c>
      <c r="AU4301" s="45" t="str">
        <f>_xlfn.XLOOKUP(U4301,'Lista Suspensa'!$AA$20:$AA$23,'Lista Suspensa'!$AB$20:$AB$23,"N/A")</f>
        <v>S</v>
      </c>
    </row>
    <row r="4302" spans="1:47" ht="12" customHeight="1" x14ac:dyDescent="0.3">
      <c r="A4302" s="87" t="s">
        <v>47</v>
      </c>
      <c r="B4302" s="88">
        <v>46104</v>
      </c>
      <c r="C4302" s="89" t="s">
        <v>48</v>
      </c>
      <c r="D4302" s="89" t="s">
        <v>49</v>
      </c>
      <c r="E4302" s="189">
        <v>89596649</v>
      </c>
      <c r="F4302" s="197" t="s">
        <v>10422</v>
      </c>
      <c r="G4302" s="90">
        <v>926624717</v>
      </c>
      <c r="H4302" s="91">
        <v>24201</v>
      </c>
      <c r="I4302" s="89"/>
      <c r="J4302" s="89" t="s">
        <v>84</v>
      </c>
      <c r="K4302" s="89" t="s">
        <v>76</v>
      </c>
      <c r="L4302" s="89" t="s">
        <v>740</v>
      </c>
      <c r="M4302" s="89" t="s">
        <v>10423</v>
      </c>
      <c r="N4302" s="89" t="s">
        <v>331</v>
      </c>
      <c r="O4302" s="92" t="s">
        <v>10424</v>
      </c>
      <c r="P4302" s="93" t="s">
        <v>57</v>
      </c>
      <c r="Q4302" s="110" t="s">
        <v>5322</v>
      </c>
      <c r="R4302" s="94"/>
      <c r="S4302" s="95">
        <v>46170</v>
      </c>
      <c r="T4302" s="95" t="s">
        <v>5203</v>
      </c>
      <c r="U4302" s="95" t="s">
        <v>1125</v>
      </c>
      <c r="V4302" s="91">
        <v>46157</v>
      </c>
      <c r="W4302" s="91">
        <v>46164</v>
      </c>
      <c r="X4302" s="91">
        <v>46169</v>
      </c>
      <c r="Y4302" s="96" t="s">
        <v>2851</v>
      </c>
      <c r="Z4302" s="89"/>
      <c r="AA4302" s="95"/>
      <c r="AB4302" s="89"/>
      <c r="AC4302" s="109"/>
      <c r="AD4302" s="89"/>
      <c r="AE4302" s="89"/>
      <c r="AF4302" s="191"/>
      <c r="AG4302" s="194"/>
      <c r="AH4302" s="193"/>
      <c r="AI4302" s="97"/>
      <c r="AJ4302" s="97" t="s">
        <v>1127</v>
      </c>
      <c r="AK4302" s="97"/>
      <c r="AL4302" s="45" t="s">
        <v>67</v>
      </c>
      <c r="AM4302" s="160" t="str">
        <f>MONTH(B4302)&amp;"/"&amp;YEAR(B4302)</f>
        <v>3/2026</v>
      </c>
      <c r="AN4302" s="45">
        <f>WEEKNUM(B4302)-WEEKNUM(EOMONTH(B4302,-1)+1)+1</f>
        <v>4</v>
      </c>
      <c r="AO4302" s="45" t="str">
        <f>MONTH(R4302)&amp;"/"&amp;YEAR(R4302)</f>
        <v>1/1900</v>
      </c>
      <c r="AP4302" s="45" t="e">
        <f>WEEKNUM(R4302)-WEEKNUM(EOMONTH(R4302,-1)+1)+1</f>
        <v>#NUM!</v>
      </c>
      <c r="AQ4302" s="45">
        <f>IF(AU4302="S",IF(Q4302="1. Aceitou o programa",R4302-B4302,0),0)</f>
        <v>0</v>
      </c>
      <c r="AR4302" s="45">
        <f>IF(AU4302="S",IF(AND(S4302&lt;&gt;"",R4302&lt;&gt;""),S4302-R4302,0),0)</f>
        <v>0</v>
      </c>
      <c r="AS4302" s="45">
        <f>IF(AU4302="S",IF(Q4302="1. Aceitou o programa",IF(OR(X4302="Não se Aplica",X4302=""),IF(OR(W4302="Não se Aplica",W4302=""),0,W4302-V4302),AVERAGE(X4302-W4302,W4302-V4302)),0),0)</f>
        <v>0</v>
      </c>
      <c r="AT4302" s="45">
        <f>IF(AU4302="S",IF(AND(Q4302="1. Aceitou o programa",AB4302="Realizada"),IFERROR(IF(AA4302="",0,AA4302-R4302),0),0),0)</f>
        <v>0</v>
      </c>
      <c r="AU4302" s="45" t="str">
        <f>_xlfn.XLOOKUP(U4302,'Lista Suspensa'!$AA$20:$AA$23,'Lista Suspensa'!$AB$20:$AB$23,"N/A")</f>
        <v>S</v>
      </c>
    </row>
    <row r="4303" spans="1:47" ht="12" customHeight="1" x14ac:dyDescent="0.3">
      <c r="A4303" s="87" t="s">
        <v>47</v>
      </c>
      <c r="B4303" s="88">
        <v>46104</v>
      </c>
      <c r="C4303" s="89" t="s">
        <v>48</v>
      </c>
      <c r="D4303" s="89" t="s">
        <v>49</v>
      </c>
      <c r="E4303" s="189">
        <v>81291247</v>
      </c>
      <c r="F4303" s="197" t="s">
        <v>10425</v>
      </c>
      <c r="G4303" s="90">
        <v>12955468843</v>
      </c>
      <c r="H4303" s="91">
        <v>26138</v>
      </c>
      <c r="I4303" s="89"/>
      <c r="J4303" s="89" t="s">
        <v>84</v>
      </c>
      <c r="K4303" s="89" t="s">
        <v>52</v>
      </c>
      <c r="L4303" s="89" t="s">
        <v>85</v>
      </c>
      <c r="M4303" s="89" t="s">
        <v>10426</v>
      </c>
      <c r="N4303" s="89" t="s">
        <v>10427</v>
      </c>
      <c r="O4303" s="92" t="s">
        <v>10428</v>
      </c>
      <c r="P4303" s="93" t="s">
        <v>57</v>
      </c>
      <c r="Q4303" s="110" t="s">
        <v>5322</v>
      </c>
      <c r="R4303" s="94"/>
      <c r="S4303" s="95">
        <v>46170</v>
      </c>
      <c r="T4303" s="95" t="s">
        <v>5203</v>
      </c>
      <c r="U4303" s="95" t="s">
        <v>1125</v>
      </c>
      <c r="V4303" s="91">
        <v>46157</v>
      </c>
      <c r="W4303" s="91">
        <v>46164</v>
      </c>
      <c r="X4303" s="91">
        <v>46169</v>
      </c>
      <c r="Y4303" s="96" t="s">
        <v>2851</v>
      </c>
      <c r="Z4303" s="89"/>
      <c r="AA4303" s="95"/>
      <c r="AB4303" s="89"/>
      <c r="AC4303" s="109"/>
      <c r="AD4303" s="89"/>
      <c r="AE4303" s="89"/>
      <c r="AF4303" s="191"/>
      <c r="AG4303" s="194"/>
      <c r="AH4303" s="193"/>
      <c r="AI4303" s="97"/>
      <c r="AJ4303" s="97" t="s">
        <v>1127</v>
      </c>
      <c r="AK4303" s="97"/>
      <c r="AL4303" s="45" t="s">
        <v>67</v>
      </c>
      <c r="AM4303" s="160" t="str">
        <f>MONTH(B4303)&amp;"/"&amp;YEAR(B4303)</f>
        <v>3/2026</v>
      </c>
      <c r="AN4303" s="45">
        <f>WEEKNUM(B4303)-WEEKNUM(EOMONTH(B4303,-1)+1)+1</f>
        <v>4</v>
      </c>
      <c r="AO4303" s="45" t="str">
        <f>MONTH(R4303)&amp;"/"&amp;YEAR(R4303)</f>
        <v>1/1900</v>
      </c>
      <c r="AP4303" s="45" t="e">
        <f>WEEKNUM(R4303)-WEEKNUM(EOMONTH(R4303,-1)+1)+1</f>
        <v>#NUM!</v>
      </c>
      <c r="AQ4303" s="45">
        <f>IF(AU4303="S",IF(Q4303="1. Aceitou o programa",R4303-B4303,0),0)</f>
        <v>0</v>
      </c>
      <c r="AR4303" s="45">
        <f>IF(AU4303="S",IF(AND(S4303&lt;&gt;"",R4303&lt;&gt;""),S4303-R4303,0),0)</f>
        <v>0</v>
      </c>
      <c r="AS4303" s="45">
        <f>IF(AU4303="S",IF(Q4303="1. Aceitou o programa",IF(OR(X4303="Não se Aplica",X4303=""),IF(OR(W4303="Não se Aplica",W4303=""),0,W4303-V4303),AVERAGE(X4303-W4303,W4303-V4303)),0),0)</f>
        <v>0</v>
      </c>
      <c r="AT4303" s="45">
        <f>IF(AU4303="S",IF(AND(Q4303="1. Aceitou o programa",AB4303="Realizada"),IFERROR(IF(AA4303="",0,AA4303-R4303),0),0),0)</f>
        <v>0</v>
      </c>
      <c r="AU4303" s="45" t="str">
        <f>_xlfn.XLOOKUP(U4303,'Lista Suspensa'!$AA$20:$AA$23,'Lista Suspensa'!$AB$20:$AB$23,"N/A")</f>
        <v>S</v>
      </c>
    </row>
    <row r="4304" spans="1:47" ht="12" customHeight="1" x14ac:dyDescent="0.3">
      <c r="A4304" s="87" t="s">
        <v>47</v>
      </c>
      <c r="B4304" s="88">
        <v>46104</v>
      </c>
      <c r="C4304" s="89" t="s">
        <v>48</v>
      </c>
      <c r="D4304" s="89" t="s">
        <v>49</v>
      </c>
      <c r="E4304" s="189">
        <v>83036733</v>
      </c>
      <c r="F4304" s="197" t="s">
        <v>10429</v>
      </c>
      <c r="G4304" s="90">
        <v>48009741</v>
      </c>
      <c r="H4304" s="91">
        <v>25579</v>
      </c>
      <c r="I4304" s="89"/>
      <c r="J4304" s="89" t="s">
        <v>84</v>
      </c>
      <c r="K4304" s="89" t="s">
        <v>76</v>
      </c>
      <c r="L4304" s="89" t="s">
        <v>95</v>
      </c>
      <c r="M4304" s="89" t="s">
        <v>487</v>
      </c>
      <c r="N4304" s="89" t="s">
        <v>197</v>
      </c>
      <c r="O4304" s="92" t="s">
        <v>10430</v>
      </c>
      <c r="P4304" s="93" t="s">
        <v>57</v>
      </c>
      <c r="Q4304" s="110" t="s">
        <v>5322</v>
      </c>
      <c r="R4304" s="94"/>
      <c r="S4304" s="95">
        <v>46170</v>
      </c>
      <c r="T4304" s="95" t="s">
        <v>5203</v>
      </c>
      <c r="U4304" s="95" t="s">
        <v>1125</v>
      </c>
      <c r="V4304" s="91">
        <v>46157</v>
      </c>
      <c r="W4304" s="91">
        <v>46164</v>
      </c>
      <c r="X4304" s="91">
        <v>46169</v>
      </c>
      <c r="Y4304" s="96" t="s">
        <v>2851</v>
      </c>
      <c r="Z4304" s="89"/>
      <c r="AA4304" s="95"/>
      <c r="AB4304" s="89"/>
      <c r="AC4304" s="109"/>
      <c r="AD4304" s="89"/>
      <c r="AE4304" s="89"/>
      <c r="AF4304" s="191"/>
      <c r="AG4304" s="194"/>
      <c r="AH4304" s="193"/>
      <c r="AI4304" s="97"/>
      <c r="AJ4304" s="97" t="s">
        <v>1127</v>
      </c>
      <c r="AK4304" s="97"/>
      <c r="AL4304" s="45" t="s">
        <v>67</v>
      </c>
      <c r="AM4304" s="160" t="str">
        <f>MONTH(B4304)&amp;"/"&amp;YEAR(B4304)</f>
        <v>3/2026</v>
      </c>
      <c r="AN4304" s="45">
        <f>WEEKNUM(B4304)-WEEKNUM(EOMONTH(B4304,-1)+1)+1</f>
        <v>4</v>
      </c>
      <c r="AO4304" s="45" t="str">
        <f>MONTH(R4304)&amp;"/"&amp;YEAR(R4304)</f>
        <v>1/1900</v>
      </c>
      <c r="AP4304" s="45" t="e">
        <f>WEEKNUM(R4304)-WEEKNUM(EOMONTH(R4304,-1)+1)+1</f>
        <v>#NUM!</v>
      </c>
      <c r="AQ4304" s="45">
        <f>IF(AU4304="S",IF(Q4304="1. Aceitou o programa",R4304-B4304,0),0)</f>
        <v>0</v>
      </c>
      <c r="AR4304" s="45">
        <f>IF(AU4304="S",IF(AND(S4304&lt;&gt;"",R4304&lt;&gt;""),S4304-R4304,0),0)</f>
        <v>0</v>
      </c>
      <c r="AS4304" s="45">
        <f>IF(AU4304="S",IF(Q4304="1. Aceitou o programa",IF(OR(X4304="Não se Aplica",X4304=""),IF(OR(W4304="Não se Aplica",W4304=""),0,W4304-V4304),AVERAGE(X4304-W4304,W4304-V4304)),0),0)</f>
        <v>0</v>
      </c>
      <c r="AT4304" s="45">
        <f>IF(AU4304="S",IF(AND(Q4304="1. Aceitou o programa",AB4304="Realizada"),IFERROR(IF(AA4304="",0,AA4304-R4304),0),0),0)</f>
        <v>0</v>
      </c>
      <c r="AU4304" s="45" t="str">
        <f>_xlfn.XLOOKUP(U4304,'Lista Suspensa'!$AA$20:$AA$23,'Lista Suspensa'!$AB$20:$AB$23,"N/A")</f>
        <v>S</v>
      </c>
    </row>
    <row r="4305" spans="1:47" ht="12" customHeight="1" x14ac:dyDescent="0.3">
      <c r="A4305" s="87" t="s">
        <v>47</v>
      </c>
      <c r="B4305" s="88">
        <v>46104</v>
      </c>
      <c r="C4305" s="89" t="s">
        <v>48</v>
      </c>
      <c r="D4305" s="89" t="s">
        <v>49</v>
      </c>
      <c r="E4305" s="189">
        <v>740621459</v>
      </c>
      <c r="F4305" s="197" t="s">
        <v>10431</v>
      </c>
      <c r="G4305" s="90">
        <v>59226544700</v>
      </c>
      <c r="H4305" s="91">
        <v>19609</v>
      </c>
      <c r="I4305" s="89"/>
      <c r="J4305" s="89" t="s">
        <v>51</v>
      </c>
      <c r="K4305" s="89" t="s">
        <v>76</v>
      </c>
      <c r="L4305" s="89" t="s">
        <v>95</v>
      </c>
      <c r="M4305" s="89" t="s">
        <v>2690</v>
      </c>
      <c r="N4305" s="89" t="s">
        <v>97</v>
      </c>
      <c r="O4305" s="92" t="s">
        <v>10432</v>
      </c>
      <c r="P4305" s="93" t="s">
        <v>57</v>
      </c>
      <c r="Q4305" s="110" t="s">
        <v>5322</v>
      </c>
      <c r="R4305" s="94"/>
      <c r="S4305" s="95">
        <v>46170</v>
      </c>
      <c r="T4305" s="95" t="s">
        <v>5203</v>
      </c>
      <c r="U4305" s="95" t="s">
        <v>1125</v>
      </c>
      <c r="V4305" s="91">
        <v>46157</v>
      </c>
      <c r="W4305" s="91">
        <v>46164</v>
      </c>
      <c r="X4305" s="91">
        <v>46169</v>
      </c>
      <c r="Y4305" s="96" t="s">
        <v>2851</v>
      </c>
      <c r="Z4305" s="89"/>
      <c r="AA4305" s="95"/>
      <c r="AB4305" s="89"/>
      <c r="AC4305" s="109"/>
      <c r="AD4305" s="89"/>
      <c r="AE4305" s="89"/>
      <c r="AF4305" s="191"/>
      <c r="AG4305" s="194"/>
      <c r="AH4305" s="193"/>
      <c r="AI4305" s="97"/>
      <c r="AJ4305" s="97" t="s">
        <v>1127</v>
      </c>
      <c r="AK4305" s="97"/>
      <c r="AL4305" s="45" t="s">
        <v>67</v>
      </c>
      <c r="AM4305" s="160" t="str">
        <f>MONTH(B4305)&amp;"/"&amp;YEAR(B4305)</f>
        <v>3/2026</v>
      </c>
      <c r="AN4305" s="45">
        <f>WEEKNUM(B4305)-WEEKNUM(EOMONTH(B4305,-1)+1)+1</f>
        <v>4</v>
      </c>
      <c r="AO4305" s="45" t="str">
        <f>MONTH(R4305)&amp;"/"&amp;YEAR(R4305)</f>
        <v>1/1900</v>
      </c>
      <c r="AP4305" s="45" t="e">
        <f>WEEKNUM(R4305)-WEEKNUM(EOMONTH(R4305,-1)+1)+1</f>
        <v>#NUM!</v>
      </c>
      <c r="AQ4305" s="45">
        <f>IF(AU4305="S",IF(Q4305="1. Aceitou o programa",R4305-B4305,0),0)</f>
        <v>0</v>
      </c>
      <c r="AR4305" s="45">
        <f>IF(AU4305="S",IF(AND(S4305&lt;&gt;"",R4305&lt;&gt;""),S4305-R4305,0),0)</f>
        <v>0</v>
      </c>
      <c r="AS4305" s="45">
        <f>IF(AU4305="S",IF(Q4305="1. Aceitou o programa",IF(OR(X4305="Não se Aplica",X4305=""),IF(OR(W4305="Não se Aplica",W4305=""),0,W4305-V4305),AVERAGE(X4305-W4305,W4305-V4305)),0),0)</f>
        <v>0</v>
      </c>
      <c r="AT4305" s="45">
        <f>IF(AU4305="S",IF(AND(Q4305="1. Aceitou o programa",AB4305="Realizada"),IFERROR(IF(AA4305="",0,AA4305-R4305),0),0),0)</f>
        <v>0</v>
      </c>
      <c r="AU4305" s="45" t="str">
        <f>_xlfn.XLOOKUP(U4305,'Lista Suspensa'!$AA$20:$AA$23,'Lista Suspensa'!$AB$20:$AB$23,"N/A")</f>
        <v>S</v>
      </c>
    </row>
    <row r="4306" spans="1:47" ht="12" customHeight="1" x14ac:dyDescent="0.3">
      <c r="A4306" s="87" t="s">
        <v>47</v>
      </c>
      <c r="B4306" s="88">
        <v>46104</v>
      </c>
      <c r="C4306" s="89" t="s">
        <v>48</v>
      </c>
      <c r="D4306" s="89" t="s">
        <v>49</v>
      </c>
      <c r="E4306" s="189">
        <v>79124879</v>
      </c>
      <c r="F4306" s="197" t="s">
        <v>10433</v>
      </c>
      <c r="G4306" s="90">
        <v>6050959730</v>
      </c>
      <c r="H4306" s="91">
        <v>33952</v>
      </c>
      <c r="I4306" s="89"/>
      <c r="J4306" s="89" t="s">
        <v>51</v>
      </c>
      <c r="K4306" s="89" t="s">
        <v>52</v>
      </c>
      <c r="L4306" s="89" t="s">
        <v>1723</v>
      </c>
      <c r="M4306" s="89" t="s">
        <v>10434</v>
      </c>
      <c r="N4306" s="89" t="s">
        <v>449</v>
      </c>
      <c r="O4306" s="92" t="s">
        <v>10435</v>
      </c>
      <c r="P4306" s="93" t="s">
        <v>57</v>
      </c>
      <c r="Q4306" s="110" t="s">
        <v>5322</v>
      </c>
      <c r="R4306" s="94"/>
      <c r="S4306" s="95">
        <v>46170</v>
      </c>
      <c r="T4306" s="95" t="s">
        <v>5203</v>
      </c>
      <c r="U4306" s="95" t="s">
        <v>1125</v>
      </c>
      <c r="V4306" s="91">
        <v>46157</v>
      </c>
      <c r="W4306" s="91">
        <v>46164</v>
      </c>
      <c r="X4306" s="91">
        <v>46169</v>
      </c>
      <c r="Y4306" s="96" t="s">
        <v>2851</v>
      </c>
      <c r="Z4306" s="89"/>
      <c r="AA4306" s="95"/>
      <c r="AB4306" s="89"/>
      <c r="AC4306" s="109"/>
      <c r="AD4306" s="89"/>
      <c r="AE4306" s="89"/>
      <c r="AF4306" s="191"/>
      <c r="AG4306" s="194"/>
      <c r="AH4306" s="193"/>
      <c r="AI4306" s="97"/>
      <c r="AJ4306" s="97" t="s">
        <v>1127</v>
      </c>
      <c r="AK4306" s="97"/>
      <c r="AL4306" s="45" t="s">
        <v>67</v>
      </c>
      <c r="AM4306" s="160" t="str">
        <f>MONTH(B4306)&amp;"/"&amp;YEAR(B4306)</f>
        <v>3/2026</v>
      </c>
      <c r="AN4306" s="45">
        <f>WEEKNUM(B4306)-WEEKNUM(EOMONTH(B4306,-1)+1)+1</f>
        <v>4</v>
      </c>
      <c r="AO4306" s="45" t="str">
        <f>MONTH(R4306)&amp;"/"&amp;YEAR(R4306)</f>
        <v>1/1900</v>
      </c>
      <c r="AP4306" s="45" t="e">
        <f>WEEKNUM(R4306)-WEEKNUM(EOMONTH(R4306,-1)+1)+1</f>
        <v>#NUM!</v>
      </c>
      <c r="AQ4306" s="45">
        <f>IF(AU4306="S",IF(Q4306="1. Aceitou o programa",R4306-B4306,0),0)</f>
        <v>0</v>
      </c>
      <c r="AR4306" s="45">
        <f>IF(AU4306="S",IF(AND(S4306&lt;&gt;"",R4306&lt;&gt;""),S4306-R4306,0),0)</f>
        <v>0</v>
      </c>
      <c r="AS4306" s="45">
        <f>IF(AU4306="S",IF(Q4306="1. Aceitou o programa",IF(OR(X4306="Não se Aplica",X4306=""),IF(OR(W4306="Não se Aplica",W4306=""),0,W4306-V4306),AVERAGE(X4306-W4306,W4306-V4306)),0),0)</f>
        <v>0</v>
      </c>
      <c r="AT4306" s="45">
        <f>IF(AU4306="S",IF(AND(Q4306="1. Aceitou o programa",AB4306="Realizada"),IFERROR(IF(AA4306="",0,AA4306-R4306),0),0),0)</f>
        <v>0</v>
      </c>
      <c r="AU4306" s="45" t="str">
        <f>_xlfn.XLOOKUP(U4306,'Lista Suspensa'!$AA$20:$AA$23,'Lista Suspensa'!$AB$20:$AB$23,"N/A")</f>
        <v>S</v>
      </c>
    </row>
    <row r="4307" spans="1:47" ht="12" customHeight="1" x14ac:dyDescent="0.3">
      <c r="A4307" s="87" t="s">
        <v>47</v>
      </c>
      <c r="B4307" s="88">
        <v>46104</v>
      </c>
      <c r="C4307" s="89" t="s">
        <v>48</v>
      </c>
      <c r="D4307" s="89" t="s">
        <v>49</v>
      </c>
      <c r="E4307" s="189">
        <v>751926493</v>
      </c>
      <c r="F4307" s="197" t="s">
        <v>10436</v>
      </c>
      <c r="G4307" s="90">
        <v>51652498753</v>
      </c>
      <c r="H4307" s="91">
        <v>15907</v>
      </c>
      <c r="I4307" s="89"/>
      <c r="J4307" s="89" t="s">
        <v>51</v>
      </c>
      <c r="K4307" s="89" t="s">
        <v>76</v>
      </c>
      <c r="L4307" s="89" t="s">
        <v>283</v>
      </c>
      <c r="M4307" s="89" t="s">
        <v>688</v>
      </c>
      <c r="N4307" s="89" t="s">
        <v>71</v>
      </c>
      <c r="O4307" s="92" t="s">
        <v>10437</v>
      </c>
      <c r="P4307" s="93" t="s">
        <v>57</v>
      </c>
      <c r="Q4307" s="110" t="s">
        <v>5322</v>
      </c>
      <c r="R4307" s="94"/>
      <c r="S4307" s="95">
        <v>46170</v>
      </c>
      <c r="T4307" s="95" t="s">
        <v>5203</v>
      </c>
      <c r="U4307" s="95" t="s">
        <v>1125</v>
      </c>
      <c r="V4307" s="91">
        <v>46157</v>
      </c>
      <c r="W4307" s="91">
        <v>46164</v>
      </c>
      <c r="X4307" s="91">
        <v>46169</v>
      </c>
      <c r="Y4307" s="96" t="s">
        <v>2851</v>
      </c>
      <c r="Z4307" s="89"/>
      <c r="AA4307" s="95"/>
      <c r="AB4307" s="89"/>
      <c r="AC4307" s="109"/>
      <c r="AD4307" s="89"/>
      <c r="AE4307" s="89"/>
      <c r="AF4307" s="191"/>
      <c r="AG4307" s="194"/>
      <c r="AH4307" s="193"/>
      <c r="AI4307" s="97"/>
      <c r="AJ4307" s="97" t="s">
        <v>1127</v>
      </c>
      <c r="AK4307" s="97"/>
      <c r="AL4307" s="45" t="s">
        <v>67</v>
      </c>
      <c r="AM4307" s="160" t="str">
        <f>MONTH(B4307)&amp;"/"&amp;YEAR(B4307)</f>
        <v>3/2026</v>
      </c>
      <c r="AN4307" s="45">
        <f>WEEKNUM(B4307)-WEEKNUM(EOMONTH(B4307,-1)+1)+1</f>
        <v>4</v>
      </c>
      <c r="AO4307" s="45" t="str">
        <f>MONTH(R4307)&amp;"/"&amp;YEAR(R4307)</f>
        <v>1/1900</v>
      </c>
      <c r="AP4307" s="45" t="e">
        <f>WEEKNUM(R4307)-WEEKNUM(EOMONTH(R4307,-1)+1)+1</f>
        <v>#NUM!</v>
      </c>
      <c r="AQ4307" s="45">
        <f>IF(AU4307="S",IF(Q4307="1. Aceitou o programa",R4307-B4307,0),0)</f>
        <v>0</v>
      </c>
      <c r="AR4307" s="45">
        <f>IF(AU4307="S",IF(AND(S4307&lt;&gt;"",R4307&lt;&gt;""),S4307-R4307,0),0)</f>
        <v>0</v>
      </c>
      <c r="AS4307" s="45">
        <f>IF(AU4307="S",IF(Q4307="1. Aceitou o programa",IF(OR(X4307="Não se Aplica",X4307=""),IF(OR(W4307="Não se Aplica",W4307=""),0,W4307-V4307),AVERAGE(X4307-W4307,W4307-V4307)),0),0)</f>
        <v>0</v>
      </c>
      <c r="AT4307" s="45">
        <f>IF(AU4307="S",IF(AND(Q4307="1. Aceitou o programa",AB4307="Realizada"),IFERROR(IF(AA4307="",0,AA4307-R4307),0),0),0)</f>
        <v>0</v>
      </c>
      <c r="AU4307" s="45" t="str">
        <f>_xlfn.XLOOKUP(U4307,'Lista Suspensa'!$AA$20:$AA$23,'Lista Suspensa'!$AB$20:$AB$23,"N/A")</f>
        <v>S</v>
      </c>
    </row>
    <row r="4308" spans="1:47" ht="12" customHeight="1" x14ac:dyDescent="0.3">
      <c r="A4308" s="87" t="s">
        <v>47</v>
      </c>
      <c r="B4308" s="88">
        <v>46104</v>
      </c>
      <c r="C4308" s="89" t="s">
        <v>48</v>
      </c>
      <c r="D4308" s="89" t="s">
        <v>49</v>
      </c>
      <c r="E4308" s="189">
        <v>86868617</v>
      </c>
      <c r="F4308" s="197" t="s">
        <v>10438</v>
      </c>
      <c r="G4308" s="90">
        <v>16058873827</v>
      </c>
      <c r="H4308" s="91">
        <v>26311</v>
      </c>
      <c r="I4308" s="89"/>
      <c r="J4308" s="89" t="s">
        <v>84</v>
      </c>
      <c r="K4308" s="89" t="s">
        <v>52</v>
      </c>
      <c r="L4308" s="89" t="s">
        <v>53</v>
      </c>
      <c r="M4308" s="89" t="s">
        <v>10439</v>
      </c>
      <c r="N4308" s="89" t="s">
        <v>97</v>
      </c>
      <c r="O4308" s="92" t="s">
        <v>10440</v>
      </c>
      <c r="P4308" s="93" t="s">
        <v>57</v>
      </c>
      <c r="Q4308" s="110" t="s">
        <v>5322</v>
      </c>
      <c r="R4308" s="94"/>
      <c r="S4308" s="95">
        <v>46170</v>
      </c>
      <c r="T4308" s="95" t="s">
        <v>5203</v>
      </c>
      <c r="U4308" s="95" t="s">
        <v>1125</v>
      </c>
      <c r="V4308" s="91">
        <v>46157</v>
      </c>
      <c r="W4308" s="91">
        <v>46164</v>
      </c>
      <c r="X4308" s="91">
        <v>46169</v>
      </c>
      <c r="Y4308" s="96" t="s">
        <v>2851</v>
      </c>
      <c r="Z4308" s="89"/>
      <c r="AA4308" s="95"/>
      <c r="AB4308" s="89"/>
      <c r="AC4308" s="109"/>
      <c r="AD4308" s="89"/>
      <c r="AE4308" s="89"/>
      <c r="AF4308" s="191"/>
      <c r="AG4308" s="194"/>
      <c r="AH4308" s="193"/>
      <c r="AI4308" s="97"/>
      <c r="AJ4308" s="97" t="s">
        <v>1127</v>
      </c>
      <c r="AK4308" s="97"/>
      <c r="AL4308" s="45" t="s">
        <v>67</v>
      </c>
      <c r="AM4308" s="160" t="str">
        <f>MONTH(B4308)&amp;"/"&amp;YEAR(B4308)</f>
        <v>3/2026</v>
      </c>
      <c r="AN4308" s="45">
        <f>WEEKNUM(B4308)-WEEKNUM(EOMONTH(B4308,-1)+1)+1</f>
        <v>4</v>
      </c>
      <c r="AO4308" s="45" t="str">
        <f>MONTH(R4308)&amp;"/"&amp;YEAR(R4308)</f>
        <v>1/1900</v>
      </c>
      <c r="AP4308" s="45" t="e">
        <f>WEEKNUM(R4308)-WEEKNUM(EOMONTH(R4308,-1)+1)+1</f>
        <v>#NUM!</v>
      </c>
      <c r="AQ4308" s="45">
        <f>IF(AU4308="S",IF(Q4308="1. Aceitou o programa",R4308-B4308,0),0)</f>
        <v>0</v>
      </c>
      <c r="AR4308" s="45">
        <f>IF(AU4308="S",IF(AND(S4308&lt;&gt;"",R4308&lt;&gt;""),S4308-R4308,0),0)</f>
        <v>0</v>
      </c>
      <c r="AS4308" s="45">
        <f>IF(AU4308="S",IF(Q4308="1. Aceitou o programa",IF(OR(X4308="Não se Aplica",X4308=""),IF(OR(W4308="Não se Aplica",W4308=""),0,W4308-V4308),AVERAGE(X4308-W4308,W4308-V4308)),0),0)</f>
        <v>0</v>
      </c>
      <c r="AT4308" s="45">
        <f>IF(AU4308="S",IF(AND(Q4308="1. Aceitou o programa",AB4308="Realizada"),IFERROR(IF(AA4308="",0,AA4308-R4308),0),0),0)</f>
        <v>0</v>
      </c>
      <c r="AU4308" s="45" t="str">
        <f>_xlfn.XLOOKUP(U4308,'Lista Suspensa'!$AA$20:$AA$23,'Lista Suspensa'!$AB$20:$AB$23,"N/A")</f>
        <v>S</v>
      </c>
    </row>
    <row r="4309" spans="1:47" ht="12" customHeight="1" x14ac:dyDescent="0.3">
      <c r="A4309" s="87" t="s">
        <v>47</v>
      </c>
      <c r="B4309" s="88">
        <v>46104</v>
      </c>
      <c r="C4309" s="89" t="s">
        <v>48</v>
      </c>
      <c r="D4309" s="89" t="s">
        <v>49</v>
      </c>
      <c r="E4309" s="189">
        <v>86844750</v>
      </c>
      <c r="F4309" s="197" t="s">
        <v>10441</v>
      </c>
      <c r="G4309" s="90">
        <v>41589037855</v>
      </c>
      <c r="H4309" s="91">
        <v>33880</v>
      </c>
      <c r="I4309" s="89"/>
      <c r="J4309" s="89" t="s">
        <v>51</v>
      </c>
      <c r="K4309" s="89" t="s">
        <v>52</v>
      </c>
      <c r="L4309" s="89" t="s">
        <v>85</v>
      </c>
      <c r="M4309" s="89" t="s">
        <v>10442</v>
      </c>
      <c r="N4309" s="89" t="s">
        <v>55</v>
      </c>
      <c r="O4309" s="92" t="s">
        <v>10443</v>
      </c>
      <c r="P4309" s="93" t="s">
        <v>57</v>
      </c>
      <c r="Q4309" s="110" t="s">
        <v>5322</v>
      </c>
      <c r="R4309" s="94"/>
      <c r="S4309" s="95">
        <v>46170</v>
      </c>
      <c r="T4309" s="95" t="s">
        <v>5203</v>
      </c>
      <c r="U4309" s="95" t="s">
        <v>1125</v>
      </c>
      <c r="V4309" s="91">
        <v>46157</v>
      </c>
      <c r="W4309" s="91">
        <v>46164</v>
      </c>
      <c r="X4309" s="91">
        <v>46169</v>
      </c>
      <c r="Y4309" s="96" t="s">
        <v>2851</v>
      </c>
      <c r="Z4309" s="89"/>
      <c r="AA4309" s="95"/>
      <c r="AB4309" s="89"/>
      <c r="AC4309" s="109"/>
      <c r="AD4309" s="89"/>
      <c r="AE4309" s="89"/>
      <c r="AF4309" s="191"/>
      <c r="AG4309" s="194"/>
      <c r="AH4309" s="193"/>
      <c r="AI4309" s="97"/>
      <c r="AJ4309" s="97" t="s">
        <v>1127</v>
      </c>
      <c r="AK4309" s="97"/>
      <c r="AL4309" s="45" t="s">
        <v>67</v>
      </c>
      <c r="AM4309" s="160" t="str">
        <f>MONTH(B4309)&amp;"/"&amp;YEAR(B4309)</f>
        <v>3/2026</v>
      </c>
      <c r="AN4309" s="45">
        <f>WEEKNUM(B4309)-WEEKNUM(EOMONTH(B4309,-1)+1)+1</f>
        <v>4</v>
      </c>
      <c r="AO4309" s="45" t="str">
        <f>MONTH(R4309)&amp;"/"&amp;YEAR(R4309)</f>
        <v>1/1900</v>
      </c>
      <c r="AP4309" s="45" t="e">
        <f>WEEKNUM(R4309)-WEEKNUM(EOMONTH(R4309,-1)+1)+1</f>
        <v>#NUM!</v>
      </c>
      <c r="AQ4309" s="45">
        <f>IF(AU4309="S",IF(Q4309="1. Aceitou o programa",R4309-B4309,0),0)</f>
        <v>0</v>
      </c>
      <c r="AR4309" s="45">
        <f>IF(AU4309="S",IF(AND(S4309&lt;&gt;"",R4309&lt;&gt;""),S4309-R4309,0),0)</f>
        <v>0</v>
      </c>
      <c r="AS4309" s="45">
        <f>IF(AU4309="S",IF(Q4309="1. Aceitou o programa",IF(OR(X4309="Não se Aplica",X4309=""),IF(OR(W4309="Não se Aplica",W4309=""),0,W4309-V4309),AVERAGE(X4309-W4309,W4309-V4309)),0),0)</f>
        <v>0</v>
      </c>
      <c r="AT4309" s="45">
        <f>IF(AU4309="S",IF(AND(Q4309="1. Aceitou o programa",AB4309="Realizada"),IFERROR(IF(AA4309="",0,AA4309-R4309),0),0),0)</f>
        <v>0</v>
      </c>
      <c r="AU4309" s="45" t="str">
        <f>_xlfn.XLOOKUP(U4309,'Lista Suspensa'!$AA$20:$AA$23,'Lista Suspensa'!$AB$20:$AB$23,"N/A")</f>
        <v>S</v>
      </c>
    </row>
    <row r="4310" spans="1:47" ht="12" customHeight="1" x14ac:dyDescent="0.3">
      <c r="A4310" s="87" t="s">
        <v>47</v>
      </c>
      <c r="B4310" s="88">
        <v>46104</v>
      </c>
      <c r="C4310" s="89" t="s">
        <v>48</v>
      </c>
      <c r="D4310" s="89" t="s">
        <v>49</v>
      </c>
      <c r="E4310" s="189">
        <v>61702935</v>
      </c>
      <c r="F4310" s="197" t="s">
        <v>10444</v>
      </c>
      <c r="G4310" s="90">
        <v>90715101404</v>
      </c>
      <c r="H4310" s="91">
        <v>27152</v>
      </c>
      <c r="I4310" s="89"/>
      <c r="J4310" s="89" t="s">
        <v>51</v>
      </c>
      <c r="K4310" s="89" t="s">
        <v>52</v>
      </c>
      <c r="L4310" s="89" t="s">
        <v>85</v>
      </c>
      <c r="M4310" s="89" t="s">
        <v>4569</v>
      </c>
      <c r="N4310" s="89" t="s">
        <v>55</v>
      </c>
      <c r="O4310" s="92" t="s">
        <v>10445</v>
      </c>
      <c r="P4310" s="93" t="s">
        <v>57</v>
      </c>
      <c r="Q4310" s="110" t="s">
        <v>5322</v>
      </c>
      <c r="R4310" s="94"/>
      <c r="S4310" s="95">
        <v>46170</v>
      </c>
      <c r="T4310" s="95" t="s">
        <v>5203</v>
      </c>
      <c r="U4310" s="95" t="s">
        <v>1125</v>
      </c>
      <c r="V4310" s="91">
        <v>46157</v>
      </c>
      <c r="W4310" s="91">
        <v>46164</v>
      </c>
      <c r="X4310" s="91">
        <v>46169</v>
      </c>
      <c r="Y4310" s="96" t="s">
        <v>2851</v>
      </c>
      <c r="Z4310" s="89"/>
      <c r="AA4310" s="95"/>
      <c r="AB4310" s="89"/>
      <c r="AC4310" s="109"/>
      <c r="AD4310" s="89"/>
      <c r="AE4310" s="89"/>
      <c r="AF4310" s="191"/>
      <c r="AG4310" s="194"/>
      <c r="AH4310" s="193"/>
      <c r="AI4310" s="97"/>
      <c r="AJ4310" s="97" t="s">
        <v>1127</v>
      </c>
      <c r="AK4310" s="97"/>
      <c r="AL4310" s="45" t="s">
        <v>67</v>
      </c>
      <c r="AM4310" s="160" t="str">
        <f>MONTH(B4310)&amp;"/"&amp;YEAR(B4310)</f>
        <v>3/2026</v>
      </c>
      <c r="AN4310" s="45">
        <f>WEEKNUM(B4310)-WEEKNUM(EOMONTH(B4310,-1)+1)+1</f>
        <v>4</v>
      </c>
      <c r="AO4310" s="45" t="str">
        <f>MONTH(R4310)&amp;"/"&amp;YEAR(R4310)</f>
        <v>1/1900</v>
      </c>
      <c r="AP4310" s="45" t="e">
        <f>WEEKNUM(R4310)-WEEKNUM(EOMONTH(R4310,-1)+1)+1</f>
        <v>#NUM!</v>
      </c>
      <c r="AQ4310" s="45">
        <f>IF(AU4310="S",IF(Q4310="1. Aceitou o programa",R4310-B4310,0),0)</f>
        <v>0</v>
      </c>
      <c r="AR4310" s="45">
        <f>IF(AU4310="S",IF(AND(S4310&lt;&gt;"",R4310&lt;&gt;""),S4310-R4310,0),0)</f>
        <v>0</v>
      </c>
      <c r="AS4310" s="45">
        <f>IF(AU4310="S",IF(Q4310="1. Aceitou o programa",IF(OR(X4310="Não se Aplica",X4310=""),IF(OR(W4310="Não se Aplica",W4310=""),0,W4310-V4310),AVERAGE(X4310-W4310,W4310-V4310)),0),0)</f>
        <v>0</v>
      </c>
      <c r="AT4310" s="45">
        <f>IF(AU4310="S",IF(AND(Q4310="1. Aceitou o programa",AB4310="Realizada"),IFERROR(IF(AA4310="",0,AA4310-R4310),0),0),0)</f>
        <v>0</v>
      </c>
      <c r="AU4310" s="45" t="str">
        <f>_xlfn.XLOOKUP(U4310,'Lista Suspensa'!$AA$20:$AA$23,'Lista Suspensa'!$AB$20:$AB$23,"N/A")</f>
        <v>S</v>
      </c>
    </row>
    <row r="4311" spans="1:47" ht="12" customHeight="1" x14ac:dyDescent="0.3">
      <c r="A4311" s="87" t="s">
        <v>47</v>
      </c>
      <c r="B4311" s="88">
        <v>46104</v>
      </c>
      <c r="C4311" s="89" t="s">
        <v>48</v>
      </c>
      <c r="D4311" s="89" t="s">
        <v>49</v>
      </c>
      <c r="E4311" s="189">
        <v>61723495</v>
      </c>
      <c r="F4311" s="197" t="s">
        <v>10446</v>
      </c>
      <c r="G4311" s="90">
        <v>30539042846</v>
      </c>
      <c r="H4311" s="91">
        <v>30283</v>
      </c>
      <c r="I4311" s="89"/>
      <c r="J4311" s="89" t="s">
        <v>51</v>
      </c>
      <c r="K4311" s="89" t="s">
        <v>52</v>
      </c>
      <c r="L4311" s="89" t="s">
        <v>85</v>
      </c>
      <c r="M4311" s="89" t="s">
        <v>10447</v>
      </c>
      <c r="N4311" s="89" t="s">
        <v>55</v>
      </c>
      <c r="O4311" s="92" t="s">
        <v>10448</v>
      </c>
      <c r="P4311" s="93" t="s">
        <v>57</v>
      </c>
      <c r="Q4311" s="110" t="s">
        <v>5322</v>
      </c>
      <c r="R4311" s="94"/>
      <c r="S4311" s="95">
        <v>46170</v>
      </c>
      <c r="T4311" s="95" t="s">
        <v>5203</v>
      </c>
      <c r="U4311" s="95" t="s">
        <v>1125</v>
      </c>
      <c r="V4311" s="91">
        <v>46157</v>
      </c>
      <c r="W4311" s="91">
        <v>46164</v>
      </c>
      <c r="X4311" s="91">
        <v>46169</v>
      </c>
      <c r="Y4311" s="96" t="s">
        <v>2851</v>
      </c>
      <c r="Z4311" s="89"/>
      <c r="AA4311" s="95"/>
      <c r="AB4311" s="89"/>
      <c r="AC4311" s="109"/>
      <c r="AD4311" s="89"/>
      <c r="AE4311" s="89"/>
      <c r="AF4311" s="191"/>
      <c r="AG4311" s="194"/>
      <c r="AH4311" s="193"/>
      <c r="AI4311" s="97"/>
      <c r="AJ4311" s="97" t="s">
        <v>1127</v>
      </c>
      <c r="AK4311" s="97"/>
      <c r="AL4311" s="45" t="s">
        <v>67</v>
      </c>
      <c r="AM4311" s="160" t="str">
        <f>MONTH(B4311)&amp;"/"&amp;YEAR(B4311)</f>
        <v>3/2026</v>
      </c>
      <c r="AN4311" s="45">
        <f>WEEKNUM(B4311)-WEEKNUM(EOMONTH(B4311,-1)+1)+1</f>
        <v>4</v>
      </c>
      <c r="AO4311" s="45" t="str">
        <f>MONTH(R4311)&amp;"/"&amp;YEAR(R4311)</f>
        <v>1/1900</v>
      </c>
      <c r="AP4311" s="45" t="e">
        <f>WEEKNUM(R4311)-WEEKNUM(EOMONTH(R4311,-1)+1)+1</f>
        <v>#NUM!</v>
      </c>
      <c r="AQ4311" s="45">
        <f>IF(AU4311="S",IF(Q4311="1. Aceitou o programa",R4311-B4311,0),0)</f>
        <v>0</v>
      </c>
      <c r="AR4311" s="45">
        <f>IF(AU4311="S",IF(AND(S4311&lt;&gt;"",R4311&lt;&gt;""),S4311-R4311,0),0)</f>
        <v>0</v>
      </c>
      <c r="AS4311" s="45">
        <f>IF(AU4311="S",IF(Q4311="1. Aceitou o programa",IF(OR(X4311="Não se Aplica",X4311=""),IF(OR(W4311="Não se Aplica",W4311=""),0,W4311-V4311),AVERAGE(X4311-W4311,W4311-V4311)),0),0)</f>
        <v>0</v>
      </c>
      <c r="AT4311" s="45">
        <f>IF(AU4311="S",IF(AND(Q4311="1. Aceitou o programa",AB4311="Realizada"),IFERROR(IF(AA4311="",0,AA4311-R4311),0),0),0)</f>
        <v>0</v>
      </c>
      <c r="AU4311" s="45" t="str">
        <f>_xlfn.XLOOKUP(U4311,'Lista Suspensa'!$AA$20:$AA$23,'Lista Suspensa'!$AB$20:$AB$23,"N/A")</f>
        <v>S</v>
      </c>
    </row>
    <row r="4312" spans="1:47" ht="12" customHeight="1" x14ac:dyDescent="0.3">
      <c r="A4312" s="87" t="s">
        <v>47</v>
      </c>
      <c r="B4312" s="88">
        <v>46104</v>
      </c>
      <c r="C4312" s="89" t="s">
        <v>48</v>
      </c>
      <c r="D4312" s="89" t="s">
        <v>49</v>
      </c>
      <c r="E4312" s="189">
        <v>777651750</v>
      </c>
      <c r="F4312" s="197" t="s">
        <v>10449</v>
      </c>
      <c r="G4312" s="90">
        <v>12516055838</v>
      </c>
      <c r="H4312" s="91">
        <v>15955</v>
      </c>
      <c r="I4312" s="89"/>
      <c r="J4312" s="89" t="s">
        <v>51</v>
      </c>
      <c r="K4312" s="89" t="s">
        <v>52</v>
      </c>
      <c r="L4312" s="89" t="s">
        <v>85</v>
      </c>
      <c r="M4312" s="89" t="s">
        <v>1354</v>
      </c>
      <c r="N4312" s="89" t="s">
        <v>97</v>
      </c>
      <c r="O4312" s="92" t="s">
        <v>10450</v>
      </c>
      <c r="P4312" s="93" t="s">
        <v>57</v>
      </c>
      <c r="Q4312" s="110" t="s">
        <v>5322</v>
      </c>
      <c r="R4312" s="94"/>
      <c r="S4312" s="95">
        <v>46170</v>
      </c>
      <c r="T4312" s="95" t="s">
        <v>5203</v>
      </c>
      <c r="U4312" s="95" t="s">
        <v>1125</v>
      </c>
      <c r="V4312" s="91">
        <v>46157</v>
      </c>
      <c r="W4312" s="91">
        <v>46164</v>
      </c>
      <c r="X4312" s="91">
        <v>46169</v>
      </c>
      <c r="Y4312" s="96" t="s">
        <v>2851</v>
      </c>
      <c r="Z4312" s="89"/>
      <c r="AA4312" s="95"/>
      <c r="AB4312" s="89"/>
      <c r="AC4312" s="109"/>
      <c r="AD4312" s="89"/>
      <c r="AE4312" s="89"/>
      <c r="AF4312" s="191"/>
      <c r="AG4312" s="194"/>
      <c r="AH4312" s="193"/>
      <c r="AI4312" s="97"/>
      <c r="AJ4312" s="97" t="s">
        <v>1127</v>
      </c>
      <c r="AK4312" s="97"/>
      <c r="AL4312" s="45" t="s">
        <v>67</v>
      </c>
      <c r="AM4312" s="160" t="str">
        <f>MONTH(B4312)&amp;"/"&amp;YEAR(B4312)</f>
        <v>3/2026</v>
      </c>
      <c r="AN4312" s="45">
        <f>WEEKNUM(B4312)-WEEKNUM(EOMONTH(B4312,-1)+1)+1</f>
        <v>4</v>
      </c>
      <c r="AO4312" s="45" t="str">
        <f>MONTH(R4312)&amp;"/"&amp;YEAR(R4312)</f>
        <v>1/1900</v>
      </c>
      <c r="AP4312" s="45" t="e">
        <f>WEEKNUM(R4312)-WEEKNUM(EOMONTH(R4312,-1)+1)+1</f>
        <v>#NUM!</v>
      </c>
      <c r="AQ4312" s="45">
        <f>IF(AU4312="S",IF(Q4312="1. Aceitou o programa",R4312-B4312,0),0)</f>
        <v>0</v>
      </c>
      <c r="AR4312" s="45">
        <f>IF(AU4312="S",IF(AND(S4312&lt;&gt;"",R4312&lt;&gt;""),S4312-R4312,0),0)</f>
        <v>0</v>
      </c>
      <c r="AS4312" s="45">
        <f>IF(AU4312="S",IF(Q4312="1. Aceitou o programa",IF(OR(X4312="Não se Aplica",X4312=""),IF(OR(W4312="Não se Aplica",W4312=""),0,W4312-V4312),AVERAGE(X4312-W4312,W4312-V4312)),0),0)</f>
        <v>0</v>
      </c>
      <c r="AT4312" s="45">
        <f>IF(AU4312="S",IF(AND(Q4312="1. Aceitou o programa",AB4312="Realizada"),IFERROR(IF(AA4312="",0,AA4312-R4312),0),0),0)</f>
        <v>0</v>
      </c>
      <c r="AU4312" s="45" t="str">
        <f>_xlfn.XLOOKUP(U4312,'Lista Suspensa'!$AA$20:$AA$23,'Lista Suspensa'!$AB$20:$AB$23,"N/A")</f>
        <v>S</v>
      </c>
    </row>
    <row r="4313" spans="1:47" ht="12" customHeight="1" x14ac:dyDescent="0.3">
      <c r="A4313" s="87" t="s">
        <v>47</v>
      </c>
      <c r="B4313" s="88">
        <v>46104</v>
      </c>
      <c r="C4313" s="89" t="s">
        <v>48</v>
      </c>
      <c r="D4313" s="89" t="s">
        <v>49</v>
      </c>
      <c r="E4313" s="189">
        <v>89155955</v>
      </c>
      <c r="F4313" s="197" t="s">
        <v>10451</v>
      </c>
      <c r="G4313" s="90">
        <v>47075640895</v>
      </c>
      <c r="H4313" s="91">
        <v>36608</v>
      </c>
      <c r="I4313" s="89"/>
      <c r="J4313" s="89" t="s">
        <v>84</v>
      </c>
      <c r="K4313" s="89" t="s">
        <v>52</v>
      </c>
      <c r="L4313" s="89" t="s">
        <v>69</v>
      </c>
      <c r="M4313" s="89" t="s">
        <v>10452</v>
      </c>
      <c r="N4313" s="89" t="s">
        <v>229</v>
      </c>
      <c r="O4313" s="92" t="s">
        <v>10453</v>
      </c>
      <c r="P4313" s="93" t="s">
        <v>57</v>
      </c>
      <c r="Q4313" s="110" t="s">
        <v>5322</v>
      </c>
      <c r="R4313" s="94"/>
      <c r="S4313" s="95">
        <v>46170</v>
      </c>
      <c r="T4313" s="95" t="s">
        <v>5203</v>
      </c>
      <c r="U4313" s="95" t="s">
        <v>1125</v>
      </c>
      <c r="V4313" s="91">
        <v>46157</v>
      </c>
      <c r="W4313" s="91">
        <v>46164</v>
      </c>
      <c r="X4313" s="91">
        <v>46169</v>
      </c>
      <c r="Y4313" s="96" t="s">
        <v>2851</v>
      </c>
      <c r="Z4313" s="89"/>
      <c r="AA4313" s="95"/>
      <c r="AB4313" s="89"/>
      <c r="AC4313" s="109"/>
      <c r="AD4313" s="89"/>
      <c r="AE4313" s="89"/>
      <c r="AF4313" s="191"/>
      <c r="AG4313" s="194"/>
      <c r="AH4313" s="193"/>
      <c r="AI4313" s="97"/>
      <c r="AJ4313" s="97" t="s">
        <v>1127</v>
      </c>
      <c r="AK4313" s="97"/>
      <c r="AL4313" s="45" t="s">
        <v>67</v>
      </c>
      <c r="AM4313" s="160" t="str">
        <f>MONTH(B4313)&amp;"/"&amp;YEAR(B4313)</f>
        <v>3/2026</v>
      </c>
      <c r="AN4313" s="45">
        <f>WEEKNUM(B4313)-WEEKNUM(EOMONTH(B4313,-1)+1)+1</f>
        <v>4</v>
      </c>
      <c r="AO4313" s="45" t="str">
        <f>MONTH(R4313)&amp;"/"&amp;YEAR(R4313)</f>
        <v>1/1900</v>
      </c>
      <c r="AP4313" s="45" t="e">
        <f>WEEKNUM(R4313)-WEEKNUM(EOMONTH(R4313,-1)+1)+1</f>
        <v>#NUM!</v>
      </c>
      <c r="AQ4313" s="45">
        <f>IF(AU4313="S",IF(Q4313="1. Aceitou o programa",R4313-B4313,0),0)</f>
        <v>0</v>
      </c>
      <c r="AR4313" s="45">
        <f>IF(AU4313="S",IF(AND(S4313&lt;&gt;"",R4313&lt;&gt;""),S4313-R4313,0),0)</f>
        <v>0</v>
      </c>
      <c r="AS4313" s="45">
        <f>IF(AU4313="S",IF(Q4313="1. Aceitou o programa",IF(OR(X4313="Não se Aplica",X4313=""),IF(OR(W4313="Não se Aplica",W4313=""),0,W4313-V4313),AVERAGE(X4313-W4313,W4313-V4313)),0),0)</f>
        <v>0</v>
      </c>
      <c r="AT4313" s="45">
        <f>IF(AU4313="S",IF(AND(Q4313="1. Aceitou o programa",AB4313="Realizada"),IFERROR(IF(AA4313="",0,AA4313-R4313),0),0),0)</f>
        <v>0</v>
      </c>
      <c r="AU4313" s="45" t="str">
        <f>_xlfn.XLOOKUP(U4313,'Lista Suspensa'!$AA$20:$AA$23,'Lista Suspensa'!$AB$20:$AB$23,"N/A")</f>
        <v>S</v>
      </c>
    </row>
    <row r="4314" spans="1:47" ht="12" customHeight="1" x14ac:dyDescent="0.3">
      <c r="A4314" s="87" t="s">
        <v>47</v>
      </c>
      <c r="B4314" s="88">
        <v>46104</v>
      </c>
      <c r="C4314" s="89" t="s">
        <v>48</v>
      </c>
      <c r="D4314" s="89" t="s">
        <v>49</v>
      </c>
      <c r="E4314" s="189">
        <v>87364795</v>
      </c>
      <c r="F4314" s="197" t="s">
        <v>10454</v>
      </c>
      <c r="G4314" s="90">
        <v>97171638553</v>
      </c>
      <c r="H4314" s="91">
        <v>28790</v>
      </c>
      <c r="I4314" s="89"/>
      <c r="J4314" s="89" t="s">
        <v>84</v>
      </c>
      <c r="K4314" s="89" t="s">
        <v>52</v>
      </c>
      <c r="L4314" s="89" t="s">
        <v>242</v>
      </c>
      <c r="M4314" s="89" t="s">
        <v>4364</v>
      </c>
      <c r="N4314" s="89" t="s">
        <v>159</v>
      </c>
      <c r="O4314" s="92" t="s">
        <v>10455</v>
      </c>
      <c r="P4314" s="93" t="s">
        <v>57</v>
      </c>
      <c r="Q4314" s="110" t="s">
        <v>5322</v>
      </c>
      <c r="R4314" s="94"/>
      <c r="S4314" s="95">
        <v>46170</v>
      </c>
      <c r="T4314" s="95" t="s">
        <v>5203</v>
      </c>
      <c r="U4314" s="95" t="s">
        <v>1125</v>
      </c>
      <c r="V4314" s="91">
        <v>46157</v>
      </c>
      <c r="W4314" s="91">
        <v>46164</v>
      </c>
      <c r="X4314" s="91">
        <v>46169</v>
      </c>
      <c r="Y4314" s="96" t="s">
        <v>2851</v>
      </c>
      <c r="Z4314" s="89"/>
      <c r="AA4314" s="95"/>
      <c r="AB4314" s="89"/>
      <c r="AC4314" s="109"/>
      <c r="AD4314" s="89"/>
      <c r="AE4314" s="89"/>
      <c r="AF4314" s="191"/>
      <c r="AG4314" s="194"/>
      <c r="AH4314" s="193"/>
      <c r="AI4314" s="97"/>
      <c r="AJ4314" s="97" t="s">
        <v>1127</v>
      </c>
      <c r="AK4314" s="97"/>
      <c r="AL4314" s="45" t="s">
        <v>67</v>
      </c>
      <c r="AM4314" s="160" t="str">
        <f>MONTH(B4314)&amp;"/"&amp;YEAR(B4314)</f>
        <v>3/2026</v>
      </c>
      <c r="AN4314" s="45">
        <f>WEEKNUM(B4314)-WEEKNUM(EOMONTH(B4314,-1)+1)+1</f>
        <v>4</v>
      </c>
      <c r="AO4314" s="45" t="str">
        <f>MONTH(R4314)&amp;"/"&amp;YEAR(R4314)</f>
        <v>1/1900</v>
      </c>
      <c r="AP4314" s="45" t="e">
        <f>WEEKNUM(R4314)-WEEKNUM(EOMONTH(R4314,-1)+1)+1</f>
        <v>#NUM!</v>
      </c>
      <c r="AQ4314" s="45">
        <f>IF(AU4314="S",IF(Q4314="1. Aceitou o programa",R4314-B4314,0),0)</f>
        <v>0</v>
      </c>
      <c r="AR4314" s="45">
        <f>IF(AU4314="S",IF(AND(S4314&lt;&gt;"",R4314&lt;&gt;""),S4314-R4314,0),0)</f>
        <v>0</v>
      </c>
      <c r="AS4314" s="45">
        <f>IF(AU4314="S",IF(Q4314="1. Aceitou o programa",IF(OR(X4314="Não se Aplica",X4314=""),IF(OR(W4314="Não se Aplica",W4314=""),0,W4314-V4314),AVERAGE(X4314-W4314,W4314-V4314)),0),0)</f>
        <v>0</v>
      </c>
      <c r="AT4314" s="45">
        <f>IF(AU4314="S",IF(AND(Q4314="1. Aceitou o programa",AB4314="Realizada"),IFERROR(IF(AA4314="",0,AA4314-R4314),0),0),0)</f>
        <v>0</v>
      </c>
      <c r="AU4314" s="45" t="str">
        <f>_xlfn.XLOOKUP(U4314,'Lista Suspensa'!$AA$20:$AA$23,'Lista Suspensa'!$AB$20:$AB$23,"N/A")</f>
        <v>S</v>
      </c>
    </row>
    <row r="4315" spans="1:47" ht="12" customHeight="1" x14ac:dyDescent="0.3">
      <c r="A4315" s="87" t="s">
        <v>47</v>
      </c>
      <c r="B4315" s="88">
        <v>46104</v>
      </c>
      <c r="C4315" s="89" t="s">
        <v>48</v>
      </c>
      <c r="D4315" s="89" t="s">
        <v>49</v>
      </c>
      <c r="E4315" s="189">
        <v>85242927</v>
      </c>
      <c r="F4315" s="197" t="s">
        <v>10456</v>
      </c>
      <c r="G4315" s="90">
        <v>66787378815</v>
      </c>
      <c r="H4315" s="91">
        <v>19412</v>
      </c>
      <c r="I4315" s="89"/>
      <c r="J4315" s="89" t="s">
        <v>84</v>
      </c>
      <c r="K4315" s="89" t="s">
        <v>52</v>
      </c>
      <c r="L4315" s="89" t="s">
        <v>85</v>
      </c>
      <c r="M4315" s="89" t="s">
        <v>1320</v>
      </c>
      <c r="N4315" s="89" t="s">
        <v>449</v>
      </c>
      <c r="O4315" s="92" t="s">
        <v>10457</v>
      </c>
      <c r="P4315" s="93" t="s">
        <v>57</v>
      </c>
      <c r="Q4315" s="110" t="s">
        <v>58</v>
      </c>
      <c r="R4315" s="94">
        <v>46169</v>
      </c>
      <c r="S4315" s="95"/>
      <c r="T4315" s="95" t="s">
        <v>59</v>
      </c>
      <c r="U4315" s="95" t="s">
        <v>60</v>
      </c>
      <c r="V4315" s="91">
        <v>46157</v>
      </c>
      <c r="W4315" s="91">
        <v>46164</v>
      </c>
      <c r="X4315" s="91">
        <v>46169</v>
      </c>
      <c r="Y4315" s="96" t="s">
        <v>2851</v>
      </c>
      <c r="Z4315" s="89" t="s">
        <v>62</v>
      </c>
      <c r="AA4315" s="95"/>
      <c r="AB4315" s="95" t="s">
        <v>2804</v>
      </c>
      <c r="AC4315" s="95" t="s">
        <v>2804</v>
      </c>
      <c r="AD4315" s="95" t="s">
        <v>2804</v>
      </c>
      <c r="AE4315" s="95" t="s">
        <v>2804</v>
      </c>
      <c r="AF4315" s="95" t="s">
        <v>2804</v>
      </c>
      <c r="AG4315" s="95" t="s">
        <v>2804</v>
      </c>
      <c r="AH4315" s="95" t="s">
        <v>2804</v>
      </c>
      <c r="AI4315" s="97"/>
      <c r="AJ4315" s="97" t="s">
        <v>65</v>
      </c>
      <c r="AK4315" s="97" t="s">
        <v>66</v>
      </c>
      <c r="AL4315" s="45" t="s">
        <v>67</v>
      </c>
      <c r="AM4315" s="160" t="str">
        <f>MONTH(B4315)&amp;"/"&amp;YEAR(B4315)</f>
        <v>3/2026</v>
      </c>
      <c r="AN4315" s="45">
        <f>WEEKNUM(B4315)-WEEKNUM(EOMONTH(B4315,-1)+1)+1</f>
        <v>4</v>
      </c>
      <c r="AO4315" s="45" t="str">
        <f>MONTH(R4315)&amp;"/"&amp;YEAR(R4315)</f>
        <v>5/2026</v>
      </c>
      <c r="AP4315" s="45">
        <f>WEEKNUM(R4315)-WEEKNUM(EOMONTH(R4315,-1)+1)+1</f>
        <v>5</v>
      </c>
      <c r="AQ4315" s="45">
        <f>IF(AU4315="S",IF(Q4315="1. Aceitou o programa",R4315-B4315,0),0)</f>
        <v>65</v>
      </c>
      <c r="AR4315" s="45">
        <f>IF(AU4315="S",IF(AND(S4315&lt;&gt;"",R4315&lt;&gt;""),S4315-R4315,0),0)</f>
        <v>0</v>
      </c>
      <c r="AS4315" s="45">
        <f>IF(AU4315="S",IF(Q4315="1. Aceitou o programa",IF(OR(X4315="Não se Aplica",X4315=""),IF(OR(W4315="Não se Aplica",W4315=""),0,W4315-V4315),AVERAGE(X4315-W4315,W4315-V4315)),0),0)</f>
        <v>6</v>
      </c>
      <c r="AT4315" s="45">
        <f>IF(AU4315="S",IF(AND(Q4315="1. Aceitou o programa",AB4315="Realizada"),IFERROR(IF(AA4315="",0,AA4315-R4315),0),0),0)</f>
        <v>0</v>
      </c>
      <c r="AU4315" s="45" t="str">
        <f>_xlfn.XLOOKUP(U4315,'Lista Suspensa'!$AA$20:$AA$23,'Lista Suspensa'!$AB$20:$AB$23,"N/A")</f>
        <v>S</v>
      </c>
    </row>
    <row r="4316" spans="1:47" ht="12" customHeight="1" x14ac:dyDescent="0.3">
      <c r="A4316" s="87" t="s">
        <v>47</v>
      </c>
      <c r="B4316" s="88">
        <v>46104</v>
      </c>
      <c r="C4316" s="89" t="s">
        <v>48</v>
      </c>
      <c r="D4316" s="89" t="s">
        <v>49</v>
      </c>
      <c r="E4316" s="189">
        <v>92735559</v>
      </c>
      <c r="F4316" s="197" t="s">
        <v>10458</v>
      </c>
      <c r="G4316" s="90">
        <v>16923343879</v>
      </c>
      <c r="H4316" s="91">
        <v>24101</v>
      </c>
      <c r="I4316" s="89"/>
      <c r="J4316" s="89" t="s">
        <v>51</v>
      </c>
      <c r="K4316" s="89" t="s">
        <v>52</v>
      </c>
      <c r="L4316" s="89" t="s">
        <v>619</v>
      </c>
      <c r="M4316" s="89" t="s">
        <v>10459</v>
      </c>
      <c r="N4316" s="89" t="s">
        <v>150</v>
      </c>
      <c r="O4316" s="92" t="s">
        <v>10460</v>
      </c>
      <c r="P4316" s="93" t="s">
        <v>57</v>
      </c>
      <c r="Q4316" s="110" t="s">
        <v>5322</v>
      </c>
      <c r="R4316" s="94"/>
      <c r="S4316" s="95">
        <v>46170</v>
      </c>
      <c r="T4316" s="95" t="s">
        <v>5203</v>
      </c>
      <c r="U4316" s="95" t="s">
        <v>1125</v>
      </c>
      <c r="V4316" s="91">
        <v>46157</v>
      </c>
      <c r="W4316" s="91">
        <v>46164</v>
      </c>
      <c r="X4316" s="91">
        <v>46169</v>
      </c>
      <c r="Y4316" s="96" t="s">
        <v>2851</v>
      </c>
      <c r="Z4316" s="89"/>
      <c r="AA4316" s="95"/>
      <c r="AB4316" s="89"/>
      <c r="AC4316" s="109"/>
      <c r="AD4316" s="89"/>
      <c r="AE4316" s="89"/>
      <c r="AF4316" s="191"/>
      <c r="AG4316" s="194"/>
      <c r="AH4316" s="193"/>
      <c r="AI4316" s="97"/>
      <c r="AJ4316" s="97" t="s">
        <v>1127</v>
      </c>
      <c r="AK4316" s="97"/>
      <c r="AL4316" s="45" t="s">
        <v>67</v>
      </c>
      <c r="AM4316" s="160" t="str">
        <f>MONTH(B4316)&amp;"/"&amp;YEAR(B4316)</f>
        <v>3/2026</v>
      </c>
      <c r="AN4316" s="45">
        <f>WEEKNUM(B4316)-WEEKNUM(EOMONTH(B4316,-1)+1)+1</f>
        <v>4</v>
      </c>
      <c r="AO4316" s="45" t="str">
        <f>MONTH(R4316)&amp;"/"&amp;YEAR(R4316)</f>
        <v>1/1900</v>
      </c>
      <c r="AP4316" s="45" t="e">
        <f>WEEKNUM(R4316)-WEEKNUM(EOMONTH(R4316,-1)+1)+1</f>
        <v>#NUM!</v>
      </c>
      <c r="AQ4316" s="45">
        <f>IF(AU4316="S",IF(Q4316="1. Aceitou o programa",R4316-B4316,0),0)</f>
        <v>0</v>
      </c>
      <c r="AR4316" s="45">
        <f>IF(AU4316="S",IF(AND(S4316&lt;&gt;"",R4316&lt;&gt;""),S4316-R4316,0),0)</f>
        <v>0</v>
      </c>
      <c r="AS4316" s="45">
        <f>IF(AU4316="S",IF(Q4316="1. Aceitou o programa",IF(OR(X4316="Não se Aplica",X4316=""),IF(OR(W4316="Não se Aplica",W4316=""),0,W4316-V4316),AVERAGE(X4316-W4316,W4316-V4316)),0),0)</f>
        <v>0</v>
      </c>
      <c r="AT4316" s="45">
        <f>IF(AU4316="S",IF(AND(Q4316="1. Aceitou o programa",AB4316="Realizada"),IFERROR(IF(AA4316="",0,AA4316-R4316),0),0),0)</f>
        <v>0</v>
      </c>
      <c r="AU4316" s="45" t="str">
        <f>_xlfn.XLOOKUP(U4316,'Lista Suspensa'!$AA$20:$AA$23,'Lista Suspensa'!$AB$20:$AB$23,"N/A")</f>
        <v>S</v>
      </c>
    </row>
    <row r="4317" spans="1:47" ht="12" customHeight="1" x14ac:dyDescent="0.3">
      <c r="A4317" s="87" t="s">
        <v>47</v>
      </c>
      <c r="B4317" s="88">
        <v>46104</v>
      </c>
      <c r="C4317" s="89" t="s">
        <v>48</v>
      </c>
      <c r="D4317" s="89" t="s">
        <v>49</v>
      </c>
      <c r="E4317" s="189">
        <v>89261415</v>
      </c>
      <c r="F4317" s="197" t="s">
        <v>10461</v>
      </c>
      <c r="G4317" s="90">
        <v>12760117766</v>
      </c>
      <c r="H4317" s="91">
        <v>32056</v>
      </c>
      <c r="I4317" s="89"/>
      <c r="J4317" s="89" t="s">
        <v>84</v>
      </c>
      <c r="K4317" s="89" t="s">
        <v>76</v>
      </c>
      <c r="L4317" s="89" t="s">
        <v>572</v>
      </c>
      <c r="M4317" s="89" t="s">
        <v>334</v>
      </c>
      <c r="N4317" s="89" t="s">
        <v>197</v>
      </c>
      <c r="O4317" s="92" t="s">
        <v>10462</v>
      </c>
      <c r="P4317" s="93" t="s">
        <v>57</v>
      </c>
      <c r="Q4317" s="110" t="s">
        <v>5322</v>
      </c>
      <c r="R4317" s="94"/>
      <c r="S4317" s="95">
        <v>46170</v>
      </c>
      <c r="T4317" s="95" t="s">
        <v>5203</v>
      </c>
      <c r="U4317" s="95" t="s">
        <v>1125</v>
      </c>
      <c r="V4317" s="91">
        <v>46157</v>
      </c>
      <c r="W4317" s="91">
        <v>46164</v>
      </c>
      <c r="X4317" s="91">
        <v>46169</v>
      </c>
      <c r="Y4317" s="96" t="s">
        <v>2851</v>
      </c>
      <c r="Z4317" s="89"/>
      <c r="AA4317" s="95"/>
      <c r="AB4317" s="89"/>
      <c r="AC4317" s="109"/>
      <c r="AD4317" s="89"/>
      <c r="AE4317" s="89"/>
      <c r="AF4317" s="191"/>
      <c r="AG4317" s="194"/>
      <c r="AH4317" s="193"/>
      <c r="AI4317" s="97"/>
      <c r="AJ4317" s="97" t="s">
        <v>1127</v>
      </c>
      <c r="AK4317" s="97"/>
      <c r="AL4317" s="45" t="s">
        <v>67</v>
      </c>
      <c r="AM4317" s="160" t="str">
        <f>MONTH(B4317)&amp;"/"&amp;YEAR(B4317)</f>
        <v>3/2026</v>
      </c>
      <c r="AN4317" s="45">
        <f>WEEKNUM(B4317)-WEEKNUM(EOMONTH(B4317,-1)+1)+1</f>
        <v>4</v>
      </c>
      <c r="AO4317" s="45" t="str">
        <f>MONTH(R4317)&amp;"/"&amp;YEAR(R4317)</f>
        <v>1/1900</v>
      </c>
      <c r="AP4317" s="45" t="e">
        <f>WEEKNUM(R4317)-WEEKNUM(EOMONTH(R4317,-1)+1)+1</f>
        <v>#NUM!</v>
      </c>
      <c r="AQ4317" s="45">
        <f>IF(AU4317="S",IF(Q4317="1. Aceitou o programa",R4317-B4317,0),0)</f>
        <v>0</v>
      </c>
      <c r="AR4317" s="45">
        <f>IF(AU4317="S",IF(AND(S4317&lt;&gt;"",R4317&lt;&gt;""),S4317-R4317,0),0)</f>
        <v>0</v>
      </c>
      <c r="AS4317" s="45">
        <f>IF(AU4317="S",IF(Q4317="1. Aceitou o programa",IF(OR(X4317="Não se Aplica",X4317=""),IF(OR(W4317="Não se Aplica",W4317=""),0,W4317-V4317),AVERAGE(X4317-W4317,W4317-V4317)),0),0)</f>
        <v>0</v>
      </c>
      <c r="AT4317" s="45">
        <f>IF(AU4317="S",IF(AND(Q4317="1. Aceitou o programa",AB4317="Realizada"),IFERROR(IF(AA4317="",0,AA4317-R4317),0),0),0)</f>
        <v>0</v>
      </c>
      <c r="AU4317" s="45" t="str">
        <f>_xlfn.XLOOKUP(U4317,'Lista Suspensa'!$AA$20:$AA$23,'Lista Suspensa'!$AB$20:$AB$23,"N/A")</f>
        <v>S</v>
      </c>
    </row>
    <row r="4318" spans="1:47" ht="12" customHeight="1" x14ac:dyDescent="0.3">
      <c r="A4318" s="87" t="s">
        <v>47</v>
      </c>
      <c r="B4318" s="88">
        <v>46104</v>
      </c>
      <c r="C4318" s="89" t="s">
        <v>48</v>
      </c>
      <c r="D4318" s="89" t="s">
        <v>49</v>
      </c>
      <c r="E4318" s="189">
        <v>81206571</v>
      </c>
      <c r="F4318" s="197" t="s">
        <v>10463</v>
      </c>
      <c r="G4318" s="90">
        <v>81444540068</v>
      </c>
      <c r="H4318" s="91">
        <v>28386</v>
      </c>
      <c r="I4318" s="89"/>
      <c r="J4318" s="89" t="s">
        <v>51</v>
      </c>
      <c r="K4318" s="89" t="s">
        <v>52</v>
      </c>
      <c r="L4318" s="89" t="s">
        <v>85</v>
      </c>
      <c r="M4318" s="89" t="s">
        <v>10464</v>
      </c>
      <c r="N4318" s="89" t="s">
        <v>449</v>
      </c>
      <c r="O4318" s="92" t="s">
        <v>10465</v>
      </c>
      <c r="P4318" s="93" t="s">
        <v>57</v>
      </c>
      <c r="Q4318" s="110" t="s">
        <v>5322</v>
      </c>
      <c r="R4318" s="94"/>
      <c r="S4318" s="95">
        <v>46170</v>
      </c>
      <c r="T4318" s="95" t="s">
        <v>5203</v>
      </c>
      <c r="U4318" s="95" t="s">
        <v>1125</v>
      </c>
      <c r="V4318" s="91">
        <v>46157</v>
      </c>
      <c r="W4318" s="91">
        <v>46164</v>
      </c>
      <c r="X4318" s="91">
        <v>46169</v>
      </c>
      <c r="Y4318" s="96" t="s">
        <v>2851</v>
      </c>
      <c r="Z4318" s="89"/>
      <c r="AA4318" s="95"/>
      <c r="AB4318" s="89"/>
      <c r="AC4318" s="109"/>
      <c r="AD4318" s="89"/>
      <c r="AE4318" s="89"/>
      <c r="AF4318" s="191"/>
      <c r="AG4318" s="194"/>
      <c r="AH4318" s="193"/>
      <c r="AI4318" s="97"/>
      <c r="AJ4318" s="97" t="s">
        <v>1127</v>
      </c>
      <c r="AK4318" s="97"/>
      <c r="AL4318" s="45" t="s">
        <v>67</v>
      </c>
      <c r="AM4318" s="160" t="str">
        <f>MONTH(B4318)&amp;"/"&amp;YEAR(B4318)</f>
        <v>3/2026</v>
      </c>
      <c r="AN4318" s="45">
        <f>WEEKNUM(B4318)-WEEKNUM(EOMONTH(B4318,-1)+1)+1</f>
        <v>4</v>
      </c>
      <c r="AO4318" s="45" t="str">
        <f>MONTH(R4318)&amp;"/"&amp;YEAR(R4318)</f>
        <v>1/1900</v>
      </c>
      <c r="AP4318" s="45" t="e">
        <f>WEEKNUM(R4318)-WEEKNUM(EOMONTH(R4318,-1)+1)+1</f>
        <v>#NUM!</v>
      </c>
      <c r="AQ4318" s="45">
        <f>IF(AU4318="S",IF(Q4318="1. Aceitou o programa",R4318-B4318,0),0)</f>
        <v>0</v>
      </c>
      <c r="AR4318" s="45">
        <f>IF(AU4318="S",IF(AND(S4318&lt;&gt;"",R4318&lt;&gt;""),S4318-R4318,0),0)</f>
        <v>0</v>
      </c>
      <c r="AS4318" s="45">
        <f>IF(AU4318="S",IF(Q4318="1. Aceitou o programa",IF(OR(X4318="Não se Aplica",X4318=""),IF(OR(W4318="Não se Aplica",W4318=""),0,W4318-V4318),AVERAGE(X4318-W4318,W4318-V4318)),0),0)</f>
        <v>0</v>
      </c>
      <c r="AT4318" s="45">
        <f>IF(AU4318="S",IF(AND(Q4318="1. Aceitou o programa",AB4318="Realizada"),IFERROR(IF(AA4318="",0,AA4318-R4318),0),0),0)</f>
        <v>0</v>
      </c>
      <c r="AU4318" s="45" t="str">
        <f>_xlfn.XLOOKUP(U4318,'Lista Suspensa'!$AA$20:$AA$23,'Lista Suspensa'!$AB$20:$AB$23,"N/A")</f>
        <v>S</v>
      </c>
    </row>
    <row r="4319" spans="1:47" ht="12" customHeight="1" x14ac:dyDescent="0.3">
      <c r="A4319" s="87" t="s">
        <v>47</v>
      </c>
      <c r="B4319" s="88">
        <v>46104</v>
      </c>
      <c r="C4319" s="89" t="s">
        <v>48</v>
      </c>
      <c r="D4319" s="89" t="s">
        <v>49</v>
      </c>
      <c r="E4319" s="189">
        <v>81206575</v>
      </c>
      <c r="F4319" s="197" t="s">
        <v>10466</v>
      </c>
      <c r="G4319" s="90">
        <v>372708854</v>
      </c>
      <c r="H4319" s="91">
        <v>18639</v>
      </c>
      <c r="I4319" s="89"/>
      <c r="J4319" s="89" t="s">
        <v>84</v>
      </c>
      <c r="K4319" s="89" t="s">
        <v>52</v>
      </c>
      <c r="L4319" s="89" t="s">
        <v>1457</v>
      </c>
      <c r="M4319" s="89" t="s">
        <v>317</v>
      </c>
      <c r="N4319" s="89" t="s">
        <v>449</v>
      </c>
      <c r="O4319" s="92" t="s">
        <v>10467</v>
      </c>
      <c r="P4319" s="93" t="s">
        <v>57</v>
      </c>
      <c r="Q4319" s="110" t="s">
        <v>5322</v>
      </c>
      <c r="R4319" s="94"/>
      <c r="S4319" s="95">
        <v>46170</v>
      </c>
      <c r="T4319" s="95" t="s">
        <v>5203</v>
      </c>
      <c r="U4319" s="95" t="s">
        <v>1125</v>
      </c>
      <c r="V4319" s="91">
        <v>46157</v>
      </c>
      <c r="W4319" s="91">
        <v>46164</v>
      </c>
      <c r="X4319" s="91">
        <v>46169</v>
      </c>
      <c r="Y4319" s="96" t="s">
        <v>2851</v>
      </c>
      <c r="Z4319" s="89"/>
      <c r="AA4319" s="95"/>
      <c r="AB4319" s="89"/>
      <c r="AC4319" s="109"/>
      <c r="AD4319" s="89"/>
      <c r="AE4319" s="89"/>
      <c r="AF4319" s="191"/>
      <c r="AG4319" s="194"/>
      <c r="AH4319" s="193"/>
      <c r="AI4319" s="97"/>
      <c r="AJ4319" s="97" t="s">
        <v>1127</v>
      </c>
      <c r="AK4319" s="97"/>
      <c r="AL4319" s="45" t="s">
        <v>67</v>
      </c>
      <c r="AM4319" s="160" t="str">
        <f>MONTH(B4319)&amp;"/"&amp;YEAR(B4319)</f>
        <v>3/2026</v>
      </c>
      <c r="AN4319" s="45">
        <f>WEEKNUM(B4319)-WEEKNUM(EOMONTH(B4319,-1)+1)+1</f>
        <v>4</v>
      </c>
      <c r="AO4319" s="45" t="str">
        <f>MONTH(R4319)&amp;"/"&amp;YEAR(R4319)</f>
        <v>1/1900</v>
      </c>
      <c r="AP4319" s="45" t="e">
        <f>WEEKNUM(R4319)-WEEKNUM(EOMONTH(R4319,-1)+1)+1</f>
        <v>#NUM!</v>
      </c>
      <c r="AQ4319" s="45">
        <f>IF(AU4319="S",IF(Q4319="1. Aceitou o programa",R4319-B4319,0),0)</f>
        <v>0</v>
      </c>
      <c r="AR4319" s="45">
        <f>IF(AU4319="S",IF(AND(S4319&lt;&gt;"",R4319&lt;&gt;""),S4319-R4319,0),0)</f>
        <v>0</v>
      </c>
      <c r="AS4319" s="45">
        <f>IF(AU4319="S",IF(Q4319="1. Aceitou o programa",IF(OR(X4319="Não se Aplica",X4319=""),IF(OR(W4319="Não se Aplica",W4319=""),0,W4319-V4319),AVERAGE(X4319-W4319,W4319-V4319)),0),0)</f>
        <v>0</v>
      </c>
      <c r="AT4319" s="45">
        <f>IF(AU4319="S",IF(AND(Q4319="1. Aceitou o programa",AB4319="Realizada"),IFERROR(IF(AA4319="",0,AA4319-R4319),0),0),0)</f>
        <v>0</v>
      </c>
      <c r="AU4319" s="45" t="str">
        <f>_xlfn.XLOOKUP(U4319,'Lista Suspensa'!$AA$20:$AA$23,'Lista Suspensa'!$AB$20:$AB$23,"N/A")</f>
        <v>S</v>
      </c>
    </row>
    <row r="4320" spans="1:47" ht="12" customHeight="1" x14ac:dyDescent="0.3">
      <c r="A4320" s="87" t="s">
        <v>47</v>
      </c>
      <c r="B4320" s="88">
        <v>46104</v>
      </c>
      <c r="C4320" s="89" t="s">
        <v>48</v>
      </c>
      <c r="D4320" s="89" t="s">
        <v>49</v>
      </c>
      <c r="E4320" s="189">
        <v>86874175</v>
      </c>
      <c r="F4320" s="197" t="s">
        <v>10468</v>
      </c>
      <c r="G4320" s="90">
        <v>29325364867</v>
      </c>
      <c r="H4320" s="91">
        <v>28871</v>
      </c>
      <c r="I4320" s="89"/>
      <c r="J4320" s="89" t="s">
        <v>51</v>
      </c>
      <c r="K4320" s="89" t="s">
        <v>52</v>
      </c>
      <c r="L4320" s="89" t="s">
        <v>85</v>
      </c>
      <c r="M4320" s="89" t="s">
        <v>1402</v>
      </c>
      <c r="N4320" s="89" t="s">
        <v>137</v>
      </c>
      <c r="O4320" s="92" t="s">
        <v>10469</v>
      </c>
      <c r="P4320" s="93" t="s">
        <v>57</v>
      </c>
      <c r="Q4320" s="110" t="s">
        <v>5322</v>
      </c>
      <c r="R4320" s="94"/>
      <c r="S4320" s="95">
        <v>46170</v>
      </c>
      <c r="T4320" s="95" t="s">
        <v>5203</v>
      </c>
      <c r="U4320" s="95" t="s">
        <v>1125</v>
      </c>
      <c r="V4320" s="91">
        <v>46157</v>
      </c>
      <c r="W4320" s="91">
        <v>46164</v>
      </c>
      <c r="X4320" s="91">
        <v>46169</v>
      </c>
      <c r="Y4320" s="96" t="s">
        <v>2851</v>
      </c>
      <c r="Z4320" s="89"/>
      <c r="AA4320" s="95"/>
      <c r="AB4320" s="89"/>
      <c r="AC4320" s="109"/>
      <c r="AD4320" s="89"/>
      <c r="AE4320" s="89"/>
      <c r="AF4320" s="191"/>
      <c r="AG4320" s="194"/>
      <c r="AH4320" s="193"/>
      <c r="AI4320" s="97"/>
      <c r="AJ4320" s="97" t="s">
        <v>1127</v>
      </c>
      <c r="AK4320" s="97"/>
      <c r="AL4320" s="45" t="s">
        <v>67</v>
      </c>
      <c r="AM4320" s="160" t="str">
        <f>MONTH(B4320)&amp;"/"&amp;YEAR(B4320)</f>
        <v>3/2026</v>
      </c>
      <c r="AN4320" s="45">
        <f>WEEKNUM(B4320)-WEEKNUM(EOMONTH(B4320,-1)+1)+1</f>
        <v>4</v>
      </c>
      <c r="AO4320" s="45" t="str">
        <f>MONTH(R4320)&amp;"/"&amp;YEAR(R4320)</f>
        <v>1/1900</v>
      </c>
      <c r="AP4320" s="45" t="e">
        <f>WEEKNUM(R4320)-WEEKNUM(EOMONTH(R4320,-1)+1)+1</f>
        <v>#NUM!</v>
      </c>
      <c r="AQ4320" s="45">
        <f>IF(AU4320="S",IF(Q4320="1. Aceitou o programa",R4320-B4320,0),0)</f>
        <v>0</v>
      </c>
      <c r="AR4320" s="45">
        <f>IF(AU4320="S",IF(AND(S4320&lt;&gt;"",R4320&lt;&gt;""),S4320-R4320,0),0)</f>
        <v>0</v>
      </c>
      <c r="AS4320" s="45">
        <f>IF(AU4320="S",IF(Q4320="1. Aceitou o programa",IF(OR(X4320="Não se Aplica",X4320=""),IF(OR(W4320="Não se Aplica",W4320=""),0,W4320-V4320),AVERAGE(X4320-W4320,W4320-V4320)),0),0)</f>
        <v>0</v>
      </c>
      <c r="AT4320" s="45">
        <f>IF(AU4320="S",IF(AND(Q4320="1. Aceitou o programa",AB4320="Realizada"),IFERROR(IF(AA4320="",0,AA4320-R4320),0),0),0)</f>
        <v>0</v>
      </c>
      <c r="AU4320" s="45" t="str">
        <f>_xlfn.XLOOKUP(U4320,'Lista Suspensa'!$AA$20:$AA$23,'Lista Suspensa'!$AB$20:$AB$23,"N/A")</f>
        <v>S</v>
      </c>
    </row>
    <row r="4321" spans="1:47" ht="12" customHeight="1" x14ac:dyDescent="0.3">
      <c r="A4321" s="87" t="s">
        <v>47</v>
      </c>
      <c r="B4321" s="88">
        <v>46104</v>
      </c>
      <c r="C4321" s="89" t="s">
        <v>48</v>
      </c>
      <c r="D4321" s="89" t="s">
        <v>49</v>
      </c>
      <c r="E4321" s="189">
        <v>86873935</v>
      </c>
      <c r="F4321" s="197" t="s">
        <v>10470</v>
      </c>
      <c r="G4321" s="90">
        <v>15726289870</v>
      </c>
      <c r="H4321" s="91">
        <v>26653</v>
      </c>
      <c r="I4321" s="89"/>
      <c r="J4321" s="89" t="s">
        <v>51</v>
      </c>
      <c r="K4321" s="89" t="s">
        <v>52</v>
      </c>
      <c r="L4321" s="89" t="s">
        <v>85</v>
      </c>
      <c r="M4321" s="89" t="s">
        <v>549</v>
      </c>
      <c r="N4321" s="89" t="s">
        <v>137</v>
      </c>
      <c r="O4321" s="92" t="s">
        <v>10471</v>
      </c>
      <c r="P4321" s="93" t="s">
        <v>57</v>
      </c>
      <c r="Q4321" s="110" t="s">
        <v>5322</v>
      </c>
      <c r="R4321" s="94"/>
      <c r="S4321" s="95">
        <v>46170</v>
      </c>
      <c r="T4321" s="95" t="s">
        <v>5203</v>
      </c>
      <c r="U4321" s="95" t="s">
        <v>1125</v>
      </c>
      <c r="V4321" s="91">
        <v>46157</v>
      </c>
      <c r="W4321" s="91">
        <v>46164</v>
      </c>
      <c r="X4321" s="91">
        <v>46169</v>
      </c>
      <c r="Y4321" s="96" t="s">
        <v>2851</v>
      </c>
      <c r="Z4321" s="89"/>
      <c r="AA4321" s="95"/>
      <c r="AB4321" s="89"/>
      <c r="AC4321" s="109"/>
      <c r="AD4321" s="89"/>
      <c r="AE4321" s="89"/>
      <c r="AF4321" s="191"/>
      <c r="AG4321" s="194"/>
      <c r="AH4321" s="193"/>
      <c r="AI4321" s="97"/>
      <c r="AJ4321" s="97" t="s">
        <v>1127</v>
      </c>
      <c r="AK4321" s="97"/>
      <c r="AL4321" s="45" t="s">
        <v>67</v>
      </c>
      <c r="AM4321" s="160" t="str">
        <f>MONTH(B4321)&amp;"/"&amp;YEAR(B4321)</f>
        <v>3/2026</v>
      </c>
      <c r="AN4321" s="45">
        <f>WEEKNUM(B4321)-WEEKNUM(EOMONTH(B4321,-1)+1)+1</f>
        <v>4</v>
      </c>
      <c r="AO4321" s="45" t="str">
        <f>MONTH(R4321)&amp;"/"&amp;YEAR(R4321)</f>
        <v>1/1900</v>
      </c>
      <c r="AP4321" s="45" t="e">
        <f>WEEKNUM(R4321)-WEEKNUM(EOMONTH(R4321,-1)+1)+1</f>
        <v>#NUM!</v>
      </c>
      <c r="AQ4321" s="45">
        <f>IF(AU4321="S",IF(Q4321="1. Aceitou o programa",R4321-B4321,0),0)</f>
        <v>0</v>
      </c>
      <c r="AR4321" s="45">
        <f>IF(AU4321="S",IF(AND(S4321&lt;&gt;"",R4321&lt;&gt;""),S4321-R4321,0),0)</f>
        <v>0</v>
      </c>
      <c r="AS4321" s="45">
        <f>IF(AU4321="S",IF(Q4321="1. Aceitou o programa",IF(OR(X4321="Não se Aplica",X4321=""),IF(OR(W4321="Não se Aplica",W4321=""),0,W4321-V4321),AVERAGE(X4321-W4321,W4321-V4321)),0),0)</f>
        <v>0</v>
      </c>
      <c r="AT4321" s="45">
        <f>IF(AU4321="S",IF(AND(Q4321="1. Aceitou o programa",AB4321="Realizada"),IFERROR(IF(AA4321="",0,AA4321-R4321),0),0),0)</f>
        <v>0</v>
      </c>
      <c r="AU4321" s="45" t="str">
        <f>_xlfn.XLOOKUP(U4321,'Lista Suspensa'!$AA$20:$AA$23,'Lista Suspensa'!$AB$20:$AB$23,"N/A")</f>
        <v>S</v>
      </c>
    </row>
    <row r="4322" spans="1:47" ht="12" customHeight="1" x14ac:dyDescent="0.3">
      <c r="A4322" s="87" t="s">
        <v>47</v>
      </c>
      <c r="B4322" s="88">
        <v>46104</v>
      </c>
      <c r="C4322" s="89" t="s">
        <v>48</v>
      </c>
      <c r="D4322" s="89" t="s">
        <v>49</v>
      </c>
      <c r="E4322" s="189">
        <v>88308726</v>
      </c>
      <c r="F4322" s="197" t="s">
        <v>10472</v>
      </c>
      <c r="G4322" s="90">
        <v>84872934920</v>
      </c>
      <c r="H4322" s="91">
        <v>27472</v>
      </c>
      <c r="I4322" s="89"/>
      <c r="J4322" s="89" t="s">
        <v>51</v>
      </c>
      <c r="K4322" s="89" t="s">
        <v>52</v>
      </c>
      <c r="L4322" s="89" t="s">
        <v>85</v>
      </c>
      <c r="M4322" s="89" t="s">
        <v>141</v>
      </c>
      <c r="N4322" s="89" t="s">
        <v>176</v>
      </c>
      <c r="O4322" s="92" t="s">
        <v>10473</v>
      </c>
      <c r="P4322" s="93" t="s">
        <v>57</v>
      </c>
      <c r="Q4322" s="110" t="s">
        <v>5322</v>
      </c>
      <c r="R4322" s="94"/>
      <c r="S4322" s="95">
        <v>46170</v>
      </c>
      <c r="T4322" s="95" t="s">
        <v>5203</v>
      </c>
      <c r="U4322" s="95" t="s">
        <v>1125</v>
      </c>
      <c r="V4322" s="91">
        <v>46157</v>
      </c>
      <c r="W4322" s="91">
        <v>46164</v>
      </c>
      <c r="X4322" s="91">
        <v>46169</v>
      </c>
      <c r="Y4322" s="96" t="s">
        <v>2851</v>
      </c>
      <c r="Z4322" s="89"/>
      <c r="AA4322" s="95"/>
      <c r="AB4322" s="89"/>
      <c r="AC4322" s="109"/>
      <c r="AD4322" s="89"/>
      <c r="AE4322" s="89"/>
      <c r="AF4322" s="191"/>
      <c r="AG4322" s="194"/>
      <c r="AH4322" s="193"/>
      <c r="AI4322" s="97"/>
      <c r="AJ4322" s="97" t="s">
        <v>1127</v>
      </c>
      <c r="AK4322" s="97"/>
      <c r="AL4322" s="45" t="s">
        <v>67</v>
      </c>
      <c r="AM4322" s="160" t="str">
        <f>MONTH(B4322)&amp;"/"&amp;YEAR(B4322)</f>
        <v>3/2026</v>
      </c>
      <c r="AN4322" s="45">
        <f>WEEKNUM(B4322)-WEEKNUM(EOMONTH(B4322,-1)+1)+1</f>
        <v>4</v>
      </c>
      <c r="AO4322" s="45" t="str">
        <f>MONTH(R4322)&amp;"/"&amp;YEAR(R4322)</f>
        <v>1/1900</v>
      </c>
      <c r="AP4322" s="45" t="e">
        <f>WEEKNUM(R4322)-WEEKNUM(EOMONTH(R4322,-1)+1)+1</f>
        <v>#NUM!</v>
      </c>
      <c r="AQ4322" s="45">
        <f>IF(AU4322="S",IF(Q4322="1. Aceitou o programa",R4322-B4322,0),0)</f>
        <v>0</v>
      </c>
      <c r="AR4322" s="45">
        <f>IF(AU4322="S",IF(AND(S4322&lt;&gt;"",R4322&lt;&gt;""),S4322-R4322,0),0)</f>
        <v>0</v>
      </c>
      <c r="AS4322" s="45">
        <f>IF(AU4322="S",IF(Q4322="1. Aceitou o programa",IF(OR(X4322="Não se Aplica",X4322=""),IF(OR(W4322="Não se Aplica",W4322=""),0,W4322-V4322),AVERAGE(X4322-W4322,W4322-V4322)),0),0)</f>
        <v>0</v>
      </c>
      <c r="AT4322" s="45">
        <f>IF(AU4322="S",IF(AND(Q4322="1. Aceitou o programa",AB4322="Realizada"),IFERROR(IF(AA4322="",0,AA4322-R4322),0),0),0)</f>
        <v>0</v>
      </c>
      <c r="AU4322" s="45" t="str">
        <f>_xlfn.XLOOKUP(U4322,'Lista Suspensa'!$AA$20:$AA$23,'Lista Suspensa'!$AB$20:$AB$23,"N/A")</f>
        <v>S</v>
      </c>
    </row>
    <row r="4323" spans="1:47" ht="12" customHeight="1" x14ac:dyDescent="0.3">
      <c r="A4323" s="87" t="s">
        <v>47</v>
      </c>
      <c r="B4323" s="88">
        <v>46104</v>
      </c>
      <c r="C4323" s="89" t="s">
        <v>48</v>
      </c>
      <c r="D4323" s="89" t="s">
        <v>49</v>
      </c>
      <c r="E4323" s="189">
        <v>83461562</v>
      </c>
      <c r="F4323" s="197" t="s">
        <v>10474</v>
      </c>
      <c r="G4323" s="90">
        <v>9956426806</v>
      </c>
      <c r="H4323" s="91">
        <v>22530</v>
      </c>
      <c r="I4323" s="89"/>
      <c r="J4323" s="89" t="s">
        <v>51</v>
      </c>
      <c r="K4323" s="89" t="s">
        <v>52</v>
      </c>
      <c r="L4323" s="89" t="s">
        <v>85</v>
      </c>
      <c r="M4323" s="89" t="s">
        <v>904</v>
      </c>
      <c r="N4323" s="89" t="s">
        <v>229</v>
      </c>
      <c r="O4323" s="92" t="s">
        <v>10475</v>
      </c>
      <c r="P4323" s="93" t="s">
        <v>57</v>
      </c>
      <c r="Q4323" s="110" t="s">
        <v>5322</v>
      </c>
      <c r="R4323" s="94"/>
      <c r="S4323" s="95">
        <v>46170</v>
      </c>
      <c r="T4323" s="95" t="s">
        <v>5203</v>
      </c>
      <c r="U4323" s="95" t="s">
        <v>1125</v>
      </c>
      <c r="V4323" s="91">
        <v>46157</v>
      </c>
      <c r="W4323" s="91">
        <v>46164</v>
      </c>
      <c r="X4323" s="91">
        <v>46169</v>
      </c>
      <c r="Y4323" s="96" t="s">
        <v>2851</v>
      </c>
      <c r="Z4323" s="89"/>
      <c r="AA4323" s="95"/>
      <c r="AB4323" s="89"/>
      <c r="AC4323" s="109"/>
      <c r="AD4323" s="89"/>
      <c r="AE4323" s="89"/>
      <c r="AF4323" s="191"/>
      <c r="AG4323" s="194"/>
      <c r="AH4323" s="193"/>
      <c r="AI4323" s="97"/>
      <c r="AJ4323" s="97" t="s">
        <v>1127</v>
      </c>
      <c r="AK4323" s="97"/>
      <c r="AL4323" s="45" t="s">
        <v>67</v>
      </c>
      <c r="AM4323" s="160" t="str">
        <f>MONTH(B4323)&amp;"/"&amp;YEAR(B4323)</f>
        <v>3/2026</v>
      </c>
      <c r="AN4323" s="45">
        <f>WEEKNUM(B4323)-WEEKNUM(EOMONTH(B4323,-1)+1)+1</f>
        <v>4</v>
      </c>
      <c r="AO4323" s="45" t="str">
        <f>MONTH(R4323)&amp;"/"&amp;YEAR(R4323)</f>
        <v>1/1900</v>
      </c>
      <c r="AP4323" s="45" t="e">
        <f>WEEKNUM(R4323)-WEEKNUM(EOMONTH(R4323,-1)+1)+1</f>
        <v>#NUM!</v>
      </c>
      <c r="AQ4323" s="45">
        <f>IF(AU4323="S",IF(Q4323="1. Aceitou o programa",R4323-B4323,0),0)</f>
        <v>0</v>
      </c>
      <c r="AR4323" s="45">
        <f>IF(AU4323="S",IF(AND(S4323&lt;&gt;"",R4323&lt;&gt;""),S4323-R4323,0),0)</f>
        <v>0</v>
      </c>
      <c r="AS4323" s="45">
        <f>IF(AU4323="S",IF(Q4323="1. Aceitou o programa",IF(OR(X4323="Não se Aplica",X4323=""),IF(OR(W4323="Não se Aplica",W4323=""),0,W4323-V4323),AVERAGE(X4323-W4323,W4323-V4323)),0),0)</f>
        <v>0</v>
      </c>
      <c r="AT4323" s="45">
        <f>IF(AU4323="S",IF(AND(Q4323="1. Aceitou o programa",AB4323="Realizada"),IFERROR(IF(AA4323="",0,AA4323-R4323),0),0),0)</f>
        <v>0</v>
      </c>
      <c r="AU4323" s="45" t="str">
        <f>_xlfn.XLOOKUP(U4323,'Lista Suspensa'!$AA$20:$AA$23,'Lista Suspensa'!$AB$20:$AB$23,"N/A")</f>
        <v>S</v>
      </c>
    </row>
    <row r="4324" spans="1:47" ht="12" customHeight="1" x14ac:dyDescent="0.3">
      <c r="A4324" s="87" t="s">
        <v>47</v>
      </c>
      <c r="B4324" s="88">
        <v>46104</v>
      </c>
      <c r="C4324" s="89" t="s">
        <v>48</v>
      </c>
      <c r="D4324" s="89" t="s">
        <v>49</v>
      </c>
      <c r="E4324" s="189">
        <v>85610673</v>
      </c>
      <c r="F4324" s="197" t="s">
        <v>10476</v>
      </c>
      <c r="G4324" s="90">
        <v>25052133804</v>
      </c>
      <c r="H4324" s="91">
        <v>28153</v>
      </c>
      <c r="I4324" s="89"/>
      <c r="J4324" s="89" t="s">
        <v>84</v>
      </c>
      <c r="K4324" s="89" t="s">
        <v>52</v>
      </c>
      <c r="L4324" s="89" t="s">
        <v>85</v>
      </c>
      <c r="M4324" s="89" t="s">
        <v>2152</v>
      </c>
      <c r="N4324" s="89" t="s">
        <v>197</v>
      </c>
      <c r="O4324" s="92" t="s">
        <v>10477</v>
      </c>
      <c r="P4324" s="93" t="s">
        <v>57</v>
      </c>
      <c r="Q4324" s="110" t="s">
        <v>5322</v>
      </c>
      <c r="R4324" s="94"/>
      <c r="S4324" s="95">
        <v>46170</v>
      </c>
      <c r="T4324" s="95" t="s">
        <v>5203</v>
      </c>
      <c r="U4324" s="95" t="s">
        <v>1125</v>
      </c>
      <c r="V4324" s="91">
        <v>46157</v>
      </c>
      <c r="W4324" s="91">
        <v>46164</v>
      </c>
      <c r="X4324" s="91">
        <v>46169</v>
      </c>
      <c r="Y4324" s="96" t="s">
        <v>2851</v>
      </c>
      <c r="Z4324" s="89"/>
      <c r="AA4324" s="95"/>
      <c r="AB4324" s="89"/>
      <c r="AC4324" s="109"/>
      <c r="AD4324" s="89"/>
      <c r="AE4324" s="89"/>
      <c r="AF4324" s="191"/>
      <c r="AG4324" s="194"/>
      <c r="AH4324" s="193"/>
      <c r="AI4324" s="97"/>
      <c r="AJ4324" s="97" t="s">
        <v>1127</v>
      </c>
      <c r="AK4324" s="97"/>
      <c r="AL4324" s="45" t="s">
        <v>67</v>
      </c>
      <c r="AM4324" s="160" t="str">
        <f>MONTH(B4324)&amp;"/"&amp;YEAR(B4324)</f>
        <v>3/2026</v>
      </c>
      <c r="AN4324" s="45">
        <f>WEEKNUM(B4324)-WEEKNUM(EOMONTH(B4324,-1)+1)+1</f>
        <v>4</v>
      </c>
      <c r="AO4324" s="45" t="str">
        <f>MONTH(R4324)&amp;"/"&amp;YEAR(R4324)</f>
        <v>1/1900</v>
      </c>
      <c r="AP4324" s="45" t="e">
        <f>WEEKNUM(R4324)-WEEKNUM(EOMONTH(R4324,-1)+1)+1</f>
        <v>#NUM!</v>
      </c>
      <c r="AQ4324" s="45">
        <f>IF(AU4324="S",IF(Q4324="1. Aceitou o programa",R4324-B4324,0),0)</f>
        <v>0</v>
      </c>
      <c r="AR4324" s="45">
        <f>IF(AU4324="S",IF(AND(S4324&lt;&gt;"",R4324&lt;&gt;""),S4324-R4324,0),0)</f>
        <v>0</v>
      </c>
      <c r="AS4324" s="45">
        <f>IF(AU4324="S",IF(Q4324="1. Aceitou o programa",IF(OR(X4324="Não se Aplica",X4324=""),IF(OR(W4324="Não se Aplica",W4324=""),0,W4324-V4324),AVERAGE(X4324-W4324,W4324-V4324)),0),0)</f>
        <v>0</v>
      </c>
      <c r="AT4324" s="45">
        <f>IF(AU4324="S",IF(AND(Q4324="1. Aceitou o programa",AB4324="Realizada"),IFERROR(IF(AA4324="",0,AA4324-R4324),0),0),0)</f>
        <v>0</v>
      </c>
      <c r="AU4324" s="45" t="str">
        <f>_xlfn.XLOOKUP(U4324,'Lista Suspensa'!$AA$20:$AA$23,'Lista Suspensa'!$AB$20:$AB$23,"N/A")</f>
        <v>S</v>
      </c>
    </row>
    <row r="4325" spans="1:47" ht="12" customHeight="1" x14ac:dyDescent="0.3">
      <c r="A4325" s="87" t="s">
        <v>47</v>
      </c>
      <c r="B4325" s="88">
        <v>46104</v>
      </c>
      <c r="C4325" s="89" t="s">
        <v>48</v>
      </c>
      <c r="D4325" s="89" t="s">
        <v>49</v>
      </c>
      <c r="E4325" s="189">
        <v>79235592</v>
      </c>
      <c r="F4325" s="197" t="s">
        <v>10478</v>
      </c>
      <c r="G4325" s="90">
        <v>63571110749</v>
      </c>
      <c r="H4325" s="91">
        <v>22413</v>
      </c>
      <c r="I4325" s="89"/>
      <c r="J4325" s="89" t="s">
        <v>84</v>
      </c>
      <c r="K4325" s="89" t="s">
        <v>76</v>
      </c>
      <c r="L4325" s="89" t="s">
        <v>95</v>
      </c>
      <c r="M4325" s="89" t="s">
        <v>8500</v>
      </c>
      <c r="N4325" s="89" t="s">
        <v>197</v>
      </c>
      <c r="O4325" s="92" t="s">
        <v>10479</v>
      </c>
      <c r="P4325" s="93" t="s">
        <v>57</v>
      </c>
      <c r="Q4325" s="110" t="s">
        <v>5322</v>
      </c>
      <c r="R4325" s="94"/>
      <c r="S4325" s="95">
        <v>46170</v>
      </c>
      <c r="T4325" s="95" t="s">
        <v>5203</v>
      </c>
      <c r="U4325" s="95" t="s">
        <v>1125</v>
      </c>
      <c r="V4325" s="91">
        <v>46157</v>
      </c>
      <c r="W4325" s="91">
        <v>46164</v>
      </c>
      <c r="X4325" s="91">
        <v>46169</v>
      </c>
      <c r="Y4325" s="96" t="s">
        <v>2851</v>
      </c>
      <c r="Z4325" s="89"/>
      <c r="AA4325" s="95"/>
      <c r="AB4325" s="89"/>
      <c r="AC4325" s="109"/>
      <c r="AD4325" s="89"/>
      <c r="AE4325" s="89"/>
      <c r="AF4325" s="191"/>
      <c r="AG4325" s="194"/>
      <c r="AH4325" s="193"/>
      <c r="AI4325" s="97"/>
      <c r="AJ4325" s="97" t="s">
        <v>1127</v>
      </c>
      <c r="AK4325" s="97"/>
      <c r="AL4325" s="45" t="s">
        <v>67</v>
      </c>
      <c r="AM4325" s="160" t="str">
        <f>MONTH(B4325)&amp;"/"&amp;YEAR(B4325)</f>
        <v>3/2026</v>
      </c>
      <c r="AN4325" s="45">
        <f>WEEKNUM(B4325)-WEEKNUM(EOMONTH(B4325,-1)+1)+1</f>
        <v>4</v>
      </c>
      <c r="AO4325" s="45" t="str">
        <f>MONTH(R4325)&amp;"/"&amp;YEAR(R4325)</f>
        <v>1/1900</v>
      </c>
      <c r="AP4325" s="45" t="e">
        <f>WEEKNUM(R4325)-WEEKNUM(EOMONTH(R4325,-1)+1)+1</f>
        <v>#NUM!</v>
      </c>
      <c r="AQ4325" s="45">
        <f>IF(AU4325="S",IF(Q4325="1. Aceitou o programa",R4325-B4325,0),0)</f>
        <v>0</v>
      </c>
      <c r="AR4325" s="45">
        <f>IF(AU4325="S",IF(AND(S4325&lt;&gt;"",R4325&lt;&gt;""),S4325-R4325,0),0)</f>
        <v>0</v>
      </c>
      <c r="AS4325" s="45">
        <f>IF(AU4325="S",IF(Q4325="1. Aceitou o programa",IF(OR(X4325="Não se Aplica",X4325=""),IF(OR(W4325="Não se Aplica",W4325=""),0,W4325-V4325),AVERAGE(X4325-W4325,W4325-V4325)),0),0)</f>
        <v>0</v>
      </c>
      <c r="AT4325" s="45">
        <f>IF(AU4325="S",IF(AND(Q4325="1. Aceitou o programa",AB4325="Realizada"),IFERROR(IF(AA4325="",0,AA4325-R4325),0),0),0)</f>
        <v>0</v>
      </c>
      <c r="AU4325" s="45" t="str">
        <f>_xlfn.XLOOKUP(U4325,'Lista Suspensa'!$AA$20:$AA$23,'Lista Suspensa'!$AB$20:$AB$23,"N/A")</f>
        <v>S</v>
      </c>
    </row>
    <row r="4326" spans="1:47" ht="12" customHeight="1" x14ac:dyDescent="0.3">
      <c r="A4326" s="87" t="s">
        <v>47</v>
      </c>
      <c r="B4326" s="88">
        <v>46104</v>
      </c>
      <c r="C4326" s="89" t="s">
        <v>48</v>
      </c>
      <c r="D4326" s="89" t="s">
        <v>49</v>
      </c>
      <c r="E4326" s="189">
        <v>79733072</v>
      </c>
      <c r="F4326" s="197" t="s">
        <v>10480</v>
      </c>
      <c r="G4326" s="90">
        <v>78328489449</v>
      </c>
      <c r="H4326" s="91">
        <v>25881</v>
      </c>
      <c r="I4326" s="89"/>
      <c r="J4326" s="89" t="s">
        <v>51</v>
      </c>
      <c r="K4326" s="89" t="s">
        <v>52</v>
      </c>
      <c r="L4326" s="89" t="s">
        <v>53</v>
      </c>
      <c r="M4326" s="89" t="s">
        <v>2059</v>
      </c>
      <c r="N4326" s="89" t="s">
        <v>137</v>
      </c>
      <c r="O4326" s="92" t="s">
        <v>10481</v>
      </c>
      <c r="P4326" s="93" t="s">
        <v>57</v>
      </c>
      <c r="Q4326" s="110" t="s">
        <v>5322</v>
      </c>
      <c r="R4326" s="94"/>
      <c r="S4326" s="95">
        <v>46170</v>
      </c>
      <c r="T4326" s="95" t="s">
        <v>5203</v>
      </c>
      <c r="U4326" s="95" t="s">
        <v>1125</v>
      </c>
      <c r="V4326" s="91">
        <v>46157</v>
      </c>
      <c r="W4326" s="91">
        <v>46164</v>
      </c>
      <c r="X4326" s="91">
        <v>46169</v>
      </c>
      <c r="Y4326" s="96" t="s">
        <v>2851</v>
      </c>
      <c r="Z4326" s="89"/>
      <c r="AA4326" s="95"/>
      <c r="AB4326" s="89"/>
      <c r="AC4326" s="109"/>
      <c r="AD4326" s="89"/>
      <c r="AE4326" s="89"/>
      <c r="AF4326" s="191"/>
      <c r="AG4326" s="194"/>
      <c r="AH4326" s="193"/>
      <c r="AI4326" s="97"/>
      <c r="AJ4326" s="97" t="s">
        <v>1127</v>
      </c>
      <c r="AK4326" s="97"/>
      <c r="AL4326" s="45" t="s">
        <v>67</v>
      </c>
      <c r="AM4326" s="160" t="str">
        <f>MONTH(B4326)&amp;"/"&amp;YEAR(B4326)</f>
        <v>3/2026</v>
      </c>
      <c r="AN4326" s="45">
        <f>WEEKNUM(B4326)-WEEKNUM(EOMONTH(B4326,-1)+1)+1</f>
        <v>4</v>
      </c>
      <c r="AO4326" s="45" t="str">
        <f>MONTH(R4326)&amp;"/"&amp;YEAR(R4326)</f>
        <v>1/1900</v>
      </c>
      <c r="AP4326" s="45" t="e">
        <f>WEEKNUM(R4326)-WEEKNUM(EOMONTH(R4326,-1)+1)+1</f>
        <v>#NUM!</v>
      </c>
      <c r="AQ4326" s="45">
        <f>IF(AU4326="S",IF(Q4326="1. Aceitou o programa",R4326-B4326,0),0)</f>
        <v>0</v>
      </c>
      <c r="AR4326" s="45">
        <f>IF(AU4326="S",IF(AND(S4326&lt;&gt;"",R4326&lt;&gt;""),S4326-R4326,0),0)</f>
        <v>0</v>
      </c>
      <c r="AS4326" s="45">
        <f>IF(AU4326="S",IF(Q4326="1. Aceitou o programa",IF(OR(X4326="Não se Aplica",X4326=""),IF(OR(W4326="Não se Aplica",W4326=""),0,W4326-V4326),AVERAGE(X4326-W4326,W4326-V4326)),0),0)</f>
        <v>0</v>
      </c>
      <c r="AT4326" s="45">
        <f>IF(AU4326="S",IF(AND(Q4326="1. Aceitou o programa",AB4326="Realizada"),IFERROR(IF(AA4326="",0,AA4326-R4326),0),0),0)</f>
        <v>0</v>
      </c>
      <c r="AU4326" s="45" t="str">
        <f>_xlfn.XLOOKUP(U4326,'Lista Suspensa'!$AA$20:$AA$23,'Lista Suspensa'!$AB$20:$AB$23,"N/A")</f>
        <v>S</v>
      </c>
    </row>
    <row r="4327" spans="1:47" ht="12" customHeight="1" x14ac:dyDescent="0.3">
      <c r="A4327" s="87" t="s">
        <v>47</v>
      </c>
      <c r="B4327" s="88">
        <v>46104</v>
      </c>
      <c r="C4327" s="89" t="s">
        <v>48</v>
      </c>
      <c r="D4327" s="89" t="s">
        <v>49</v>
      </c>
      <c r="E4327" s="189">
        <v>81056246</v>
      </c>
      <c r="F4327" s="197" t="s">
        <v>10482</v>
      </c>
      <c r="G4327" s="90">
        <v>14711421831</v>
      </c>
      <c r="H4327" s="91">
        <v>26523</v>
      </c>
      <c r="I4327" s="89"/>
      <c r="J4327" s="89" t="s">
        <v>84</v>
      </c>
      <c r="K4327" s="89" t="s">
        <v>52</v>
      </c>
      <c r="L4327" s="89" t="s">
        <v>85</v>
      </c>
      <c r="M4327" s="89" t="s">
        <v>5061</v>
      </c>
      <c r="N4327" s="89" t="s">
        <v>137</v>
      </c>
      <c r="O4327" s="92" t="s">
        <v>10483</v>
      </c>
      <c r="P4327" s="93" t="s">
        <v>57</v>
      </c>
      <c r="Q4327" s="110" t="s">
        <v>5322</v>
      </c>
      <c r="R4327" s="94"/>
      <c r="S4327" s="95">
        <v>46170</v>
      </c>
      <c r="T4327" s="95" t="s">
        <v>5203</v>
      </c>
      <c r="U4327" s="95" t="s">
        <v>1125</v>
      </c>
      <c r="V4327" s="91">
        <v>46157</v>
      </c>
      <c r="W4327" s="91">
        <v>46164</v>
      </c>
      <c r="X4327" s="91">
        <v>46169</v>
      </c>
      <c r="Y4327" s="96" t="s">
        <v>2851</v>
      </c>
      <c r="Z4327" s="89"/>
      <c r="AA4327" s="95"/>
      <c r="AB4327" s="89"/>
      <c r="AC4327" s="109"/>
      <c r="AD4327" s="89"/>
      <c r="AE4327" s="89"/>
      <c r="AF4327" s="191"/>
      <c r="AG4327" s="194"/>
      <c r="AH4327" s="193"/>
      <c r="AI4327" s="97"/>
      <c r="AJ4327" s="97" t="s">
        <v>1127</v>
      </c>
      <c r="AK4327" s="97"/>
      <c r="AL4327" s="45" t="s">
        <v>67</v>
      </c>
      <c r="AM4327" s="160" t="str">
        <f>MONTH(B4327)&amp;"/"&amp;YEAR(B4327)</f>
        <v>3/2026</v>
      </c>
      <c r="AN4327" s="45">
        <f>WEEKNUM(B4327)-WEEKNUM(EOMONTH(B4327,-1)+1)+1</f>
        <v>4</v>
      </c>
      <c r="AO4327" s="45" t="str">
        <f>MONTH(R4327)&amp;"/"&amp;YEAR(R4327)</f>
        <v>1/1900</v>
      </c>
      <c r="AP4327" s="45" t="e">
        <f>WEEKNUM(R4327)-WEEKNUM(EOMONTH(R4327,-1)+1)+1</f>
        <v>#NUM!</v>
      </c>
      <c r="AQ4327" s="45">
        <f>IF(AU4327="S",IF(Q4327="1. Aceitou o programa",R4327-B4327,0),0)</f>
        <v>0</v>
      </c>
      <c r="AR4327" s="45">
        <f>IF(AU4327="S",IF(AND(S4327&lt;&gt;"",R4327&lt;&gt;""),S4327-R4327,0),0)</f>
        <v>0</v>
      </c>
      <c r="AS4327" s="45">
        <f>IF(AU4327="S",IF(Q4327="1. Aceitou o programa",IF(OR(X4327="Não se Aplica",X4327=""),IF(OR(W4327="Não se Aplica",W4327=""),0,W4327-V4327),AVERAGE(X4327-W4327,W4327-V4327)),0),0)</f>
        <v>0</v>
      </c>
      <c r="AT4327" s="45">
        <f>IF(AU4327="S",IF(AND(Q4327="1. Aceitou o programa",AB4327="Realizada"),IFERROR(IF(AA4327="",0,AA4327-R4327),0),0),0)</f>
        <v>0</v>
      </c>
      <c r="AU4327" s="45" t="str">
        <f>_xlfn.XLOOKUP(U4327,'Lista Suspensa'!$AA$20:$AA$23,'Lista Suspensa'!$AB$20:$AB$23,"N/A")</f>
        <v>S</v>
      </c>
    </row>
    <row r="4328" spans="1:47" ht="12" customHeight="1" x14ac:dyDescent="0.3">
      <c r="A4328" s="87" t="s">
        <v>47</v>
      </c>
      <c r="B4328" s="88">
        <v>46104</v>
      </c>
      <c r="C4328" s="89" t="s">
        <v>48</v>
      </c>
      <c r="D4328" s="89" t="s">
        <v>49</v>
      </c>
      <c r="E4328" s="189">
        <v>593682971</v>
      </c>
      <c r="F4328" s="197" t="s">
        <v>10484</v>
      </c>
      <c r="G4328" s="90">
        <v>2972862856</v>
      </c>
      <c r="H4328" s="91">
        <v>22445</v>
      </c>
      <c r="I4328" s="89"/>
      <c r="J4328" s="89" t="s">
        <v>84</v>
      </c>
      <c r="K4328" s="89" t="s">
        <v>52</v>
      </c>
      <c r="L4328" s="89" t="s">
        <v>85</v>
      </c>
      <c r="M4328" s="89" t="s">
        <v>192</v>
      </c>
      <c r="N4328" s="89" t="s">
        <v>159</v>
      </c>
      <c r="O4328" s="92" t="s">
        <v>10485</v>
      </c>
      <c r="P4328" s="93" t="s">
        <v>57</v>
      </c>
      <c r="Q4328" s="110" t="s">
        <v>5322</v>
      </c>
      <c r="R4328" s="94"/>
      <c r="S4328" s="95">
        <v>46170</v>
      </c>
      <c r="T4328" s="95" t="s">
        <v>5203</v>
      </c>
      <c r="U4328" s="95" t="s">
        <v>1125</v>
      </c>
      <c r="V4328" s="91">
        <v>46157</v>
      </c>
      <c r="W4328" s="91">
        <v>46164</v>
      </c>
      <c r="X4328" s="91">
        <v>46169</v>
      </c>
      <c r="Y4328" s="96" t="s">
        <v>2851</v>
      </c>
      <c r="Z4328" s="89"/>
      <c r="AA4328" s="95"/>
      <c r="AB4328" s="89"/>
      <c r="AC4328" s="109"/>
      <c r="AD4328" s="89"/>
      <c r="AE4328" s="89"/>
      <c r="AF4328" s="191"/>
      <c r="AG4328" s="194"/>
      <c r="AH4328" s="193"/>
      <c r="AI4328" s="97"/>
      <c r="AJ4328" s="97" t="s">
        <v>1127</v>
      </c>
      <c r="AK4328" s="97"/>
      <c r="AL4328" s="45" t="s">
        <v>67</v>
      </c>
      <c r="AM4328" s="160" t="str">
        <f>MONTH(B4328)&amp;"/"&amp;YEAR(B4328)</f>
        <v>3/2026</v>
      </c>
      <c r="AN4328" s="45">
        <f>WEEKNUM(B4328)-WEEKNUM(EOMONTH(B4328,-1)+1)+1</f>
        <v>4</v>
      </c>
      <c r="AO4328" s="45" t="str">
        <f>MONTH(R4328)&amp;"/"&amp;YEAR(R4328)</f>
        <v>1/1900</v>
      </c>
      <c r="AP4328" s="45" t="e">
        <f>WEEKNUM(R4328)-WEEKNUM(EOMONTH(R4328,-1)+1)+1</f>
        <v>#NUM!</v>
      </c>
      <c r="AQ4328" s="45">
        <f>IF(AU4328="S",IF(Q4328="1. Aceitou o programa",R4328-B4328,0),0)</f>
        <v>0</v>
      </c>
      <c r="AR4328" s="45">
        <f>IF(AU4328="S",IF(AND(S4328&lt;&gt;"",R4328&lt;&gt;""),S4328-R4328,0),0)</f>
        <v>0</v>
      </c>
      <c r="AS4328" s="45">
        <f>IF(AU4328="S",IF(Q4328="1. Aceitou o programa",IF(OR(X4328="Não se Aplica",X4328=""),IF(OR(W4328="Não se Aplica",W4328=""),0,W4328-V4328),AVERAGE(X4328-W4328,W4328-V4328)),0),0)</f>
        <v>0</v>
      </c>
      <c r="AT4328" s="45">
        <f>IF(AU4328="S",IF(AND(Q4328="1. Aceitou o programa",AB4328="Realizada"),IFERROR(IF(AA4328="",0,AA4328-R4328),0),0),0)</f>
        <v>0</v>
      </c>
      <c r="AU4328" s="45" t="str">
        <f>_xlfn.XLOOKUP(U4328,'Lista Suspensa'!$AA$20:$AA$23,'Lista Suspensa'!$AB$20:$AB$23,"N/A")</f>
        <v>S</v>
      </c>
    </row>
    <row r="4329" spans="1:47" ht="12" customHeight="1" x14ac:dyDescent="0.3">
      <c r="A4329" s="87" t="s">
        <v>47</v>
      </c>
      <c r="B4329" s="88">
        <v>46104</v>
      </c>
      <c r="C4329" s="89" t="s">
        <v>48</v>
      </c>
      <c r="D4329" s="89" t="s">
        <v>49</v>
      </c>
      <c r="E4329" s="189">
        <v>79802245</v>
      </c>
      <c r="F4329" s="197" t="s">
        <v>10486</v>
      </c>
      <c r="G4329" s="90">
        <v>4907009429</v>
      </c>
      <c r="H4329" s="91">
        <v>29272</v>
      </c>
      <c r="I4329" s="89"/>
      <c r="J4329" s="89" t="s">
        <v>51</v>
      </c>
      <c r="K4329" s="89" t="s">
        <v>52</v>
      </c>
      <c r="L4329" s="89" t="s">
        <v>53</v>
      </c>
      <c r="M4329" s="89" t="s">
        <v>2755</v>
      </c>
      <c r="N4329" s="89" t="s">
        <v>137</v>
      </c>
      <c r="O4329" s="92" t="s">
        <v>10487</v>
      </c>
      <c r="P4329" s="93" t="s">
        <v>57</v>
      </c>
      <c r="Q4329" s="110" t="s">
        <v>5322</v>
      </c>
      <c r="R4329" s="94"/>
      <c r="S4329" s="95">
        <v>46170</v>
      </c>
      <c r="T4329" s="95" t="s">
        <v>5203</v>
      </c>
      <c r="U4329" s="95" t="s">
        <v>1125</v>
      </c>
      <c r="V4329" s="91">
        <v>46157</v>
      </c>
      <c r="W4329" s="91">
        <v>46164</v>
      </c>
      <c r="X4329" s="91">
        <v>46169</v>
      </c>
      <c r="Y4329" s="96" t="s">
        <v>2851</v>
      </c>
      <c r="Z4329" s="89"/>
      <c r="AA4329" s="95"/>
      <c r="AB4329" s="89"/>
      <c r="AC4329" s="109"/>
      <c r="AD4329" s="89"/>
      <c r="AE4329" s="89"/>
      <c r="AF4329" s="191"/>
      <c r="AG4329" s="194"/>
      <c r="AH4329" s="193"/>
      <c r="AI4329" s="97"/>
      <c r="AJ4329" s="97" t="s">
        <v>1127</v>
      </c>
      <c r="AK4329" s="97"/>
      <c r="AL4329" s="45" t="s">
        <v>67</v>
      </c>
      <c r="AM4329" s="160" t="str">
        <f>MONTH(B4329)&amp;"/"&amp;YEAR(B4329)</f>
        <v>3/2026</v>
      </c>
      <c r="AN4329" s="45">
        <f>WEEKNUM(B4329)-WEEKNUM(EOMONTH(B4329,-1)+1)+1</f>
        <v>4</v>
      </c>
      <c r="AO4329" s="45" t="str">
        <f>MONTH(R4329)&amp;"/"&amp;YEAR(R4329)</f>
        <v>1/1900</v>
      </c>
      <c r="AP4329" s="45" t="e">
        <f>WEEKNUM(R4329)-WEEKNUM(EOMONTH(R4329,-1)+1)+1</f>
        <v>#NUM!</v>
      </c>
      <c r="AQ4329" s="45">
        <f>IF(AU4329="S",IF(Q4329="1. Aceitou o programa",R4329-B4329,0),0)</f>
        <v>0</v>
      </c>
      <c r="AR4329" s="45">
        <f>IF(AU4329="S",IF(AND(S4329&lt;&gt;"",R4329&lt;&gt;""),S4329-R4329,0),0)</f>
        <v>0</v>
      </c>
      <c r="AS4329" s="45">
        <f>IF(AU4329="S",IF(Q4329="1. Aceitou o programa",IF(OR(X4329="Não se Aplica",X4329=""),IF(OR(W4329="Não se Aplica",W4329=""),0,W4329-V4329),AVERAGE(X4329-W4329,W4329-V4329)),0),0)</f>
        <v>0</v>
      </c>
      <c r="AT4329" s="45">
        <f>IF(AU4329="S",IF(AND(Q4329="1. Aceitou o programa",AB4329="Realizada"),IFERROR(IF(AA4329="",0,AA4329-R4329),0),0),0)</f>
        <v>0</v>
      </c>
      <c r="AU4329" s="45" t="str">
        <f>_xlfn.XLOOKUP(U4329,'Lista Suspensa'!$AA$20:$AA$23,'Lista Suspensa'!$AB$20:$AB$23,"N/A")</f>
        <v>S</v>
      </c>
    </row>
    <row r="4330" spans="1:47" ht="12" customHeight="1" x14ac:dyDescent="0.3">
      <c r="A4330" s="87" t="s">
        <v>47</v>
      </c>
      <c r="B4330" s="88">
        <v>46104</v>
      </c>
      <c r="C4330" s="89" t="s">
        <v>48</v>
      </c>
      <c r="D4330" s="89" t="s">
        <v>49</v>
      </c>
      <c r="E4330" s="189">
        <v>79802199</v>
      </c>
      <c r="F4330" s="197" t="s">
        <v>10488</v>
      </c>
      <c r="G4330" s="90">
        <v>4553931419</v>
      </c>
      <c r="H4330" s="91">
        <v>28461</v>
      </c>
      <c r="I4330" s="89"/>
      <c r="J4330" s="89" t="s">
        <v>84</v>
      </c>
      <c r="K4330" s="89" t="s">
        <v>52</v>
      </c>
      <c r="L4330" s="89" t="s">
        <v>53</v>
      </c>
      <c r="M4330" s="89" t="s">
        <v>2755</v>
      </c>
      <c r="N4330" s="89" t="s">
        <v>137</v>
      </c>
      <c r="O4330" s="92" t="s">
        <v>10487</v>
      </c>
      <c r="P4330" s="93" t="s">
        <v>57</v>
      </c>
      <c r="Q4330" s="110" t="s">
        <v>5322</v>
      </c>
      <c r="R4330" s="94"/>
      <c r="S4330" s="95">
        <v>46170</v>
      </c>
      <c r="T4330" s="95" t="s">
        <v>5203</v>
      </c>
      <c r="U4330" s="95" t="s">
        <v>1125</v>
      </c>
      <c r="V4330" s="91">
        <v>46157</v>
      </c>
      <c r="W4330" s="91">
        <v>46164</v>
      </c>
      <c r="X4330" s="91">
        <v>46169</v>
      </c>
      <c r="Y4330" s="96" t="s">
        <v>2851</v>
      </c>
      <c r="Z4330" s="89"/>
      <c r="AA4330" s="95"/>
      <c r="AB4330" s="89"/>
      <c r="AC4330" s="109"/>
      <c r="AD4330" s="89"/>
      <c r="AE4330" s="89"/>
      <c r="AF4330" s="191"/>
      <c r="AG4330" s="194"/>
      <c r="AH4330" s="193"/>
      <c r="AI4330" s="97"/>
      <c r="AJ4330" s="97" t="s">
        <v>1127</v>
      </c>
      <c r="AK4330" s="97"/>
      <c r="AL4330" s="45" t="s">
        <v>67</v>
      </c>
      <c r="AM4330" s="160" t="str">
        <f>MONTH(B4330)&amp;"/"&amp;YEAR(B4330)</f>
        <v>3/2026</v>
      </c>
      <c r="AN4330" s="45">
        <f>WEEKNUM(B4330)-WEEKNUM(EOMONTH(B4330,-1)+1)+1</f>
        <v>4</v>
      </c>
      <c r="AO4330" s="45" t="str">
        <f>MONTH(R4330)&amp;"/"&amp;YEAR(R4330)</f>
        <v>1/1900</v>
      </c>
      <c r="AP4330" s="45" t="e">
        <f>WEEKNUM(R4330)-WEEKNUM(EOMONTH(R4330,-1)+1)+1</f>
        <v>#NUM!</v>
      </c>
      <c r="AQ4330" s="45">
        <f>IF(AU4330="S",IF(Q4330="1. Aceitou o programa",R4330-B4330,0),0)</f>
        <v>0</v>
      </c>
      <c r="AR4330" s="45">
        <f>IF(AU4330="S",IF(AND(S4330&lt;&gt;"",R4330&lt;&gt;""),S4330-R4330,0),0)</f>
        <v>0</v>
      </c>
      <c r="AS4330" s="45">
        <f>IF(AU4330="S",IF(Q4330="1. Aceitou o programa",IF(OR(X4330="Não se Aplica",X4330=""),IF(OR(W4330="Não se Aplica",W4330=""),0,W4330-V4330),AVERAGE(X4330-W4330,W4330-V4330)),0),0)</f>
        <v>0</v>
      </c>
      <c r="AT4330" s="45">
        <f>IF(AU4330="S",IF(AND(Q4330="1. Aceitou o programa",AB4330="Realizada"),IFERROR(IF(AA4330="",0,AA4330-R4330),0),0),0)</f>
        <v>0</v>
      </c>
      <c r="AU4330" s="45" t="str">
        <f>_xlfn.XLOOKUP(U4330,'Lista Suspensa'!$AA$20:$AA$23,'Lista Suspensa'!$AB$20:$AB$23,"N/A")</f>
        <v>S</v>
      </c>
    </row>
    <row r="4331" spans="1:47" ht="12" customHeight="1" x14ac:dyDescent="0.3">
      <c r="A4331" s="87" t="s">
        <v>47</v>
      </c>
      <c r="B4331" s="88">
        <v>46104</v>
      </c>
      <c r="C4331" s="89" t="s">
        <v>48</v>
      </c>
      <c r="D4331" s="89" t="s">
        <v>49</v>
      </c>
      <c r="E4331" s="189">
        <v>79802385</v>
      </c>
      <c r="F4331" s="197" t="s">
        <v>10489</v>
      </c>
      <c r="G4331" s="90">
        <v>2748275810</v>
      </c>
      <c r="H4331" s="91">
        <v>22821</v>
      </c>
      <c r="I4331" s="89"/>
      <c r="J4331" s="89" t="s">
        <v>84</v>
      </c>
      <c r="K4331" s="89" t="s">
        <v>52</v>
      </c>
      <c r="L4331" s="89" t="s">
        <v>53</v>
      </c>
      <c r="M4331" s="89" t="s">
        <v>1250</v>
      </c>
      <c r="N4331" s="89" t="s">
        <v>137</v>
      </c>
      <c r="O4331" s="92" t="s">
        <v>10490</v>
      </c>
      <c r="P4331" s="93" t="s">
        <v>57</v>
      </c>
      <c r="Q4331" s="110" t="s">
        <v>5322</v>
      </c>
      <c r="R4331" s="94"/>
      <c r="S4331" s="95">
        <v>46170</v>
      </c>
      <c r="T4331" s="95" t="s">
        <v>5203</v>
      </c>
      <c r="U4331" s="95" t="s">
        <v>1125</v>
      </c>
      <c r="V4331" s="91">
        <v>46157</v>
      </c>
      <c r="W4331" s="91">
        <v>46164</v>
      </c>
      <c r="X4331" s="91">
        <v>46169</v>
      </c>
      <c r="Y4331" s="96" t="s">
        <v>2851</v>
      </c>
      <c r="Z4331" s="89"/>
      <c r="AA4331" s="95"/>
      <c r="AB4331" s="89"/>
      <c r="AC4331" s="109"/>
      <c r="AD4331" s="89"/>
      <c r="AE4331" s="89"/>
      <c r="AF4331" s="191"/>
      <c r="AG4331" s="194"/>
      <c r="AH4331" s="193"/>
      <c r="AI4331" s="97"/>
      <c r="AJ4331" s="97" t="s">
        <v>1127</v>
      </c>
      <c r="AK4331" s="97"/>
      <c r="AL4331" s="45" t="s">
        <v>67</v>
      </c>
      <c r="AM4331" s="160" t="str">
        <f>MONTH(B4331)&amp;"/"&amp;YEAR(B4331)</f>
        <v>3/2026</v>
      </c>
      <c r="AN4331" s="45">
        <f>WEEKNUM(B4331)-WEEKNUM(EOMONTH(B4331,-1)+1)+1</f>
        <v>4</v>
      </c>
      <c r="AO4331" s="45" t="str">
        <f>MONTH(R4331)&amp;"/"&amp;YEAR(R4331)</f>
        <v>1/1900</v>
      </c>
      <c r="AP4331" s="45" t="e">
        <f>WEEKNUM(R4331)-WEEKNUM(EOMONTH(R4331,-1)+1)+1</f>
        <v>#NUM!</v>
      </c>
      <c r="AQ4331" s="45">
        <f>IF(AU4331="S",IF(Q4331="1. Aceitou o programa",R4331-B4331,0),0)</f>
        <v>0</v>
      </c>
      <c r="AR4331" s="45">
        <f>IF(AU4331="S",IF(AND(S4331&lt;&gt;"",R4331&lt;&gt;""),S4331-R4331,0),0)</f>
        <v>0</v>
      </c>
      <c r="AS4331" s="45">
        <f>IF(AU4331="S",IF(Q4331="1. Aceitou o programa",IF(OR(X4331="Não se Aplica",X4331=""),IF(OR(W4331="Não se Aplica",W4331=""),0,W4331-V4331),AVERAGE(X4331-W4331,W4331-V4331)),0),0)</f>
        <v>0</v>
      </c>
      <c r="AT4331" s="45">
        <f>IF(AU4331="S",IF(AND(Q4331="1. Aceitou o programa",AB4331="Realizada"),IFERROR(IF(AA4331="",0,AA4331-R4331),0),0),0)</f>
        <v>0</v>
      </c>
      <c r="AU4331" s="45" t="str">
        <f>_xlfn.XLOOKUP(U4331,'Lista Suspensa'!$AA$20:$AA$23,'Lista Suspensa'!$AB$20:$AB$23,"N/A")</f>
        <v>S</v>
      </c>
    </row>
    <row r="4332" spans="1:47" ht="12" customHeight="1" x14ac:dyDescent="0.3">
      <c r="A4332" s="87" t="s">
        <v>47</v>
      </c>
      <c r="B4332" s="88">
        <v>46104</v>
      </c>
      <c r="C4332" s="89" t="s">
        <v>48</v>
      </c>
      <c r="D4332" s="89" t="s">
        <v>49</v>
      </c>
      <c r="E4332" s="189">
        <v>79802210</v>
      </c>
      <c r="F4332" s="197" t="s">
        <v>10491</v>
      </c>
      <c r="G4332" s="90">
        <v>6710997871</v>
      </c>
      <c r="H4332" s="91">
        <v>24371</v>
      </c>
      <c r="I4332" s="89"/>
      <c r="J4332" s="89" t="s">
        <v>84</v>
      </c>
      <c r="K4332" s="89" t="s">
        <v>52</v>
      </c>
      <c r="L4332" s="89" t="s">
        <v>53</v>
      </c>
      <c r="M4332" s="89" t="s">
        <v>2755</v>
      </c>
      <c r="N4332" s="89" t="s">
        <v>137</v>
      </c>
      <c r="O4332" s="92" t="s">
        <v>10492</v>
      </c>
      <c r="P4332" s="93" t="s">
        <v>57</v>
      </c>
      <c r="Q4332" s="110" t="s">
        <v>5322</v>
      </c>
      <c r="R4332" s="94"/>
      <c r="S4332" s="95">
        <v>46170</v>
      </c>
      <c r="T4332" s="95" t="s">
        <v>5203</v>
      </c>
      <c r="U4332" s="95" t="s">
        <v>1125</v>
      </c>
      <c r="V4332" s="91">
        <v>46157</v>
      </c>
      <c r="W4332" s="91">
        <v>46164</v>
      </c>
      <c r="X4332" s="91">
        <v>46169</v>
      </c>
      <c r="Y4332" s="96" t="s">
        <v>2851</v>
      </c>
      <c r="Z4332" s="89"/>
      <c r="AA4332" s="95"/>
      <c r="AB4332" s="89"/>
      <c r="AC4332" s="109"/>
      <c r="AD4332" s="89"/>
      <c r="AE4332" s="89"/>
      <c r="AF4332" s="191"/>
      <c r="AG4332" s="194"/>
      <c r="AH4332" s="193"/>
      <c r="AI4332" s="97"/>
      <c r="AJ4332" s="97" t="s">
        <v>1127</v>
      </c>
      <c r="AK4332" s="97"/>
      <c r="AL4332" s="45" t="s">
        <v>67</v>
      </c>
      <c r="AM4332" s="160" t="str">
        <f>MONTH(B4332)&amp;"/"&amp;YEAR(B4332)</f>
        <v>3/2026</v>
      </c>
      <c r="AN4332" s="45">
        <f>WEEKNUM(B4332)-WEEKNUM(EOMONTH(B4332,-1)+1)+1</f>
        <v>4</v>
      </c>
      <c r="AO4332" s="45" t="str">
        <f>MONTH(R4332)&amp;"/"&amp;YEAR(R4332)</f>
        <v>1/1900</v>
      </c>
      <c r="AP4332" s="45" t="e">
        <f>WEEKNUM(R4332)-WEEKNUM(EOMONTH(R4332,-1)+1)+1</f>
        <v>#NUM!</v>
      </c>
      <c r="AQ4332" s="45">
        <f>IF(AU4332="S",IF(Q4332="1. Aceitou o programa",R4332-B4332,0),0)</f>
        <v>0</v>
      </c>
      <c r="AR4332" s="45">
        <f>IF(AU4332="S",IF(AND(S4332&lt;&gt;"",R4332&lt;&gt;""),S4332-R4332,0),0)</f>
        <v>0</v>
      </c>
      <c r="AS4332" s="45">
        <f>IF(AU4332="S",IF(Q4332="1. Aceitou o programa",IF(OR(X4332="Não se Aplica",X4332=""),IF(OR(W4332="Não se Aplica",W4332=""),0,W4332-V4332),AVERAGE(X4332-W4332,W4332-V4332)),0),0)</f>
        <v>0</v>
      </c>
      <c r="AT4332" s="45">
        <f>IF(AU4332="S",IF(AND(Q4332="1. Aceitou o programa",AB4332="Realizada"),IFERROR(IF(AA4332="",0,AA4332-R4332),0),0),0)</f>
        <v>0</v>
      </c>
      <c r="AU4332" s="45" t="str">
        <f>_xlfn.XLOOKUP(U4332,'Lista Suspensa'!$AA$20:$AA$23,'Lista Suspensa'!$AB$20:$AB$23,"N/A")</f>
        <v>S</v>
      </c>
    </row>
    <row r="4333" spans="1:47" ht="12" customHeight="1" x14ac:dyDescent="0.3">
      <c r="A4333" s="87" t="s">
        <v>47</v>
      </c>
      <c r="B4333" s="88">
        <v>46104</v>
      </c>
      <c r="C4333" s="89" t="s">
        <v>48</v>
      </c>
      <c r="D4333" s="89" t="s">
        <v>49</v>
      </c>
      <c r="E4333" s="189">
        <v>84215873</v>
      </c>
      <c r="F4333" s="197" t="s">
        <v>10493</v>
      </c>
      <c r="G4333" s="90">
        <v>25039084897</v>
      </c>
      <c r="H4333" s="91">
        <v>27693</v>
      </c>
      <c r="I4333" s="89"/>
      <c r="J4333" s="89" t="s">
        <v>84</v>
      </c>
      <c r="K4333" s="89" t="s">
        <v>52</v>
      </c>
      <c r="L4333" s="89" t="s">
        <v>53</v>
      </c>
      <c r="M4333" s="89" t="s">
        <v>6383</v>
      </c>
      <c r="N4333" s="89" t="s">
        <v>137</v>
      </c>
      <c r="O4333" s="92" t="s">
        <v>10494</v>
      </c>
      <c r="P4333" s="93" t="s">
        <v>57</v>
      </c>
      <c r="Q4333" s="110" t="s">
        <v>5322</v>
      </c>
      <c r="R4333" s="94"/>
      <c r="S4333" s="95">
        <v>46170</v>
      </c>
      <c r="T4333" s="95" t="s">
        <v>5203</v>
      </c>
      <c r="U4333" s="95" t="s">
        <v>1125</v>
      </c>
      <c r="V4333" s="91">
        <v>46157</v>
      </c>
      <c r="W4333" s="91">
        <v>46164</v>
      </c>
      <c r="X4333" s="91">
        <v>46169</v>
      </c>
      <c r="Y4333" s="96" t="s">
        <v>2851</v>
      </c>
      <c r="Z4333" s="89"/>
      <c r="AA4333" s="95"/>
      <c r="AB4333" s="89"/>
      <c r="AC4333" s="109"/>
      <c r="AD4333" s="89"/>
      <c r="AE4333" s="89"/>
      <c r="AF4333" s="191"/>
      <c r="AG4333" s="194"/>
      <c r="AH4333" s="193"/>
      <c r="AI4333" s="97"/>
      <c r="AJ4333" s="97" t="s">
        <v>1127</v>
      </c>
      <c r="AK4333" s="97"/>
      <c r="AL4333" s="45" t="s">
        <v>67</v>
      </c>
      <c r="AM4333" s="160" t="str">
        <f>MONTH(B4333)&amp;"/"&amp;YEAR(B4333)</f>
        <v>3/2026</v>
      </c>
      <c r="AN4333" s="45">
        <f>WEEKNUM(B4333)-WEEKNUM(EOMONTH(B4333,-1)+1)+1</f>
        <v>4</v>
      </c>
      <c r="AO4333" s="45" t="str">
        <f>MONTH(R4333)&amp;"/"&amp;YEAR(R4333)</f>
        <v>1/1900</v>
      </c>
      <c r="AP4333" s="45" t="e">
        <f>WEEKNUM(R4333)-WEEKNUM(EOMONTH(R4333,-1)+1)+1</f>
        <v>#NUM!</v>
      </c>
      <c r="AQ4333" s="45">
        <f>IF(AU4333="S",IF(Q4333="1. Aceitou o programa",R4333-B4333,0),0)</f>
        <v>0</v>
      </c>
      <c r="AR4333" s="45">
        <f>IF(AU4333="S",IF(AND(S4333&lt;&gt;"",R4333&lt;&gt;""),S4333-R4333,0),0)</f>
        <v>0</v>
      </c>
      <c r="AS4333" s="45">
        <f>IF(AU4333="S",IF(Q4333="1. Aceitou o programa",IF(OR(X4333="Não se Aplica",X4333=""),IF(OR(W4333="Não se Aplica",W4333=""),0,W4333-V4333),AVERAGE(X4333-W4333,W4333-V4333)),0),0)</f>
        <v>0</v>
      </c>
      <c r="AT4333" s="45">
        <f>IF(AU4333="S",IF(AND(Q4333="1. Aceitou o programa",AB4333="Realizada"),IFERROR(IF(AA4333="",0,AA4333-R4333),0),0),0)</f>
        <v>0</v>
      </c>
      <c r="AU4333" s="45" t="str">
        <f>_xlfn.XLOOKUP(U4333,'Lista Suspensa'!$AA$20:$AA$23,'Lista Suspensa'!$AB$20:$AB$23,"N/A")</f>
        <v>S</v>
      </c>
    </row>
    <row r="4334" spans="1:47" ht="12" customHeight="1" x14ac:dyDescent="0.3">
      <c r="A4334" s="87" t="s">
        <v>47</v>
      </c>
      <c r="B4334" s="88">
        <v>46104</v>
      </c>
      <c r="C4334" s="89" t="s">
        <v>48</v>
      </c>
      <c r="D4334" s="89" t="s">
        <v>49</v>
      </c>
      <c r="E4334" s="189">
        <v>592914810</v>
      </c>
      <c r="F4334" s="197" t="s">
        <v>10495</v>
      </c>
      <c r="G4334" s="90">
        <v>78078253591</v>
      </c>
      <c r="H4334" s="91">
        <v>27154</v>
      </c>
      <c r="I4334" s="89"/>
      <c r="J4334" s="89" t="s">
        <v>51</v>
      </c>
      <c r="K4334" s="89" t="s">
        <v>52</v>
      </c>
      <c r="L4334" s="89" t="s">
        <v>53</v>
      </c>
      <c r="M4334" s="89" t="s">
        <v>8676</v>
      </c>
      <c r="N4334" s="89" t="s">
        <v>159</v>
      </c>
      <c r="O4334" s="92" t="s">
        <v>10496</v>
      </c>
      <c r="P4334" s="93" t="s">
        <v>57</v>
      </c>
      <c r="Q4334" s="110" t="s">
        <v>5322</v>
      </c>
      <c r="R4334" s="94"/>
      <c r="S4334" s="95">
        <v>46170</v>
      </c>
      <c r="T4334" s="95" t="s">
        <v>5203</v>
      </c>
      <c r="U4334" s="95" t="s">
        <v>1125</v>
      </c>
      <c r="V4334" s="91">
        <v>46157</v>
      </c>
      <c r="W4334" s="91">
        <v>46164</v>
      </c>
      <c r="X4334" s="91">
        <v>46169</v>
      </c>
      <c r="Y4334" s="96" t="s">
        <v>2851</v>
      </c>
      <c r="Z4334" s="89"/>
      <c r="AA4334" s="95"/>
      <c r="AB4334" s="89"/>
      <c r="AC4334" s="109"/>
      <c r="AD4334" s="89"/>
      <c r="AE4334" s="89"/>
      <c r="AF4334" s="191"/>
      <c r="AG4334" s="194"/>
      <c r="AH4334" s="193"/>
      <c r="AI4334" s="97"/>
      <c r="AJ4334" s="97" t="s">
        <v>1127</v>
      </c>
      <c r="AK4334" s="97"/>
      <c r="AL4334" s="45" t="s">
        <v>67</v>
      </c>
      <c r="AM4334" s="160" t="str">
        <f>MONTH(B4334)&amp;"/"&amp;YEAR(B4334)</f>
        <v>3/2026</v>
      </c>
      <c r="AN4334" s="45">
        <f>WEEKNUM(B4334)-WEEKNUM(EOMONTH(B4334,-1)+1)+1</f>
        <v>4</v>
      </c>
      <c r="AO4334" s="45" t="str">
        <f>MONTH(R4334)&amp;"/"&amp;YEAR(R4334)</f>
        <v>1/1900</v>
      </c>
      <c r="AP4334" s="45" t="e">
        <f>WEEKNUM(R4334)-WEEKNUM(EOMONTH(R4334,-1)+1)+1</f>
        <v>#NUM!</v>
      </c>
      <c r="AQ4334" s="45">
        <f>IF(AU4334="S",IF(Q4334="1. Aceitou o programa",R4334-B4334,0),0)</f>
        <v>0</v>
      </c>
      <c r="AR4334" s="45">
        <f>IF(AU4334="S",IF(AND(S4334&lt;&gt;"",R4334&lt;&gt;""),S4334-R4334,0),0)</f>
        <v>0</v>
      </c>
      <c r="AS4334" s="45">
        <f>IF(AU4334="S",IF(Q4334="1. Aceitou o programa",IF(OR(X4334="Não se Aplica",X4334=""),IF(OR(W4334="Não se Aplica",W4334=""),0,W4334-V4334),AVERAGE(X4334-W4334,W4334-V4334)),0),0)</f>
        <v>0</v>
      </c>
      <c r="AT4334" s="45">
        <f>IF(AU4334="S",IF(AND(Q4334="1. Aceitou o programa",AB4334="Realizada"),IFERROR(IF(AA4334="",0,AA4334-R4334),0),0),0)</f>
        <v>0</v>
      </c>
      <c r="AU4334" s="45" t="str">
        <f>_xlfn.XLOOKUP(U4334,'Lista Suspensa'!$AA$20:$AA$23,'Lista Suspensa'!$AB$20:$AB$23,"N/A")</f>
        <v>S</v>
      </c>
    </row>
    <row r="4335" spans="1:47" ht="12" customHeight="1" x14ac:dyDescent="0.3">
      <c r="A4335" s="87" t="s">
        <v>47</v>
      </c>
      <c r="B4335" s="88">
        <v>46104</v>
      </c>
      <c r="C4335" s="89" t="s">
        <v>48</v>
      </c>
      <c r="D4335" s="89" t="s">
        <v>49</v>
      </c>
      <c r="E4335" s="189">
        <v>88332335</v>
      </c>
      <c r="F4335" s="197" t="s">
        <v>10497</v>
      </c>
      <c r="G4335" s="90">
        <v>52246176859</v>
      </c>
      <c r="H4335" s="91">
        <v>37515</v>
      </c>
      <c r="I4335" s="89"/>
      <c r="J4335" s="89" t="s">
        <v>84</v>
      </c>
      <c r="K4335" s="89" t="s">
        <v>52</v>
      </c>
      <c r="L4335" s="89" t="s">
        <v>53</v>
      </c>
      <c r="M4335" s="89" t="s">
        <v>1497</v>
      </c>
      <c r="N4335" s="89" t="s">
        <v>159</v>
      </c>
      <c r="O4335" s="92" t="s">
        <v>10498</v>
      </c>
      <c r="P4335" s="93" t="s">
        <v>57</v>
      </c>
      <c r="Q4335" s="110" t="s">
        <v>5322</v>
      </c>
      <c r="R4335" s="94"/>
      <c r="S4335" s="95">
        <v>46170</v>
      </c>
      <c r="T4335" s="95" t="s">
        <v>5203</v>
      </c>
      <c r="U4335" s="95" t="s">
        <v>1125</v>
      </c>
      <c r="V4335" s="91">
        <v>46157</v>
      </c>
      <c r="W4335" s="91">
        <v>46164</v>
      </c>
      <c r="X4335" s="91">
        <v>46169</v>
      </c>
      <c r="Y4335" s="96" t="s">
        <v>2851</v>
      </c>
      <c r="Z4335" s="89"/>
      <c r="AA4335" s="95"/>
      <c r="AB4335" s="89"/>
      <c r="AC4335" s="109"/>
      <c r="AD4335" s="89"/>
      <c r="AE4335" s="89"/>
      <c r="AF4335" s="191"/>
      <c r="AG4335" s="194"/>
      <c r="AH4335" s="193"/>
      <c r="AI4335" s="97"/>
      <c r="AJ4335" s="97" t="s">
        <v>1127</v>
      </c>
      <c r="AK4335" s="97"/>
      <c r="AL4335" s="45" t="s">
        <v>67</v>
      </c>
      <c r="AM4335" s="160" t="str">
        <f>MONTH(B4335)&amp;"/"&amp;YEAR(B4335)</f>
        <v>3/2026</v>
      </c>
      <c r="AN4335" s="45">
        <f>WEEKNUM(B4335)-WEEKNUM(EOMONTH(B4335,-1)+1)+1</f>
        <v>4</v>
      </c>
      <c r="AO4335" s="45" t="str">
        <f>MONTH(R4335)&amp;"/"&amp;YEAR(R4335)</f>
        <v>1/1900</v>
      </c>
      <c r="AP4335" s="45" t="e">
        <f>WEEKNUM(R4335)-WEEKNUM(EOMONTH(R4335,-1)+1)+1</f>
        <v>#NUM!</v>
      </c>
      <c r="AQ4335" s="45">
        <f>IF(AU4335="S",IF(Q4335="1. Aceitou o programa",R4335-B4335,0),0)</f>
        <v>0</v>
      </c>
      <c r="AR4335" s="45">
        <f>IF(AU4335="S",IF(AND(S4335&lt;&gt;"",R4335&lt;&gt;""),S4335-R4335,0),0)</f>
        <v>0</v>
      </c>
      <c r="AS4335" s="45">
        <f>IF(AU4335="S",IF(Q4335="1. Aceitou o programa",IF(OR(X4335="Não se Aplica",X4335=""),IF(OR(W4335="Não se Aplica",W4335=""),0,W4335-V4335),AVERAGE(X4335-W4335,W4335-V4335)),0),0)</f>
        <v>0</v>
      </c>
      <c r="AT4335" s="45">
        <f>IF(AU4335="S",IF(AND(Q4335="1. Aceitou o programa",AB4335="Realizada"),IFERROR(IF(AA4335="",0,AA4335-R4335),0),0),0)</f>
        <v>0</v>
      </c>
      <c r="AU4335" s="45" t="str">
        <f>_xlfn.XLOOKUP(U4335,'Lista Suspensa'!$AA$20:$AA$23,'Lista Suspensa'!$AB$20:$AB$23,"N/A")</f>
        <v>S</v>
      </c>
    </row>
    <row r="4336" spans="1:47" ht="12" customHeight="1" x14ac:dyDescent="0.3">
      <c r="A4336" s="87" t="s">
        <v>47</v>
      </c>
      <c r="B4336" s="88">
        <v>46104</v>
      </c>
      <c r="C4336" s="89" t="s">
        <v>48</v>
      </c>
      <c r="D4336" s="89" t="s">
        <v>49</v>
      </c>
      <c r="E4336" s="189">
        <v>71935083</v>
      </c>
      <c r="F4336" s="197" t="s">
        <v>10499</v>
      </c>
      <c r="G4336" s="90">
        <v>38710946845</v>
      </c>
      <c r="H4336" s="91">
        <v>33268</v>
      </c>
      <c r="I4336" s="89"/>
      <c r="J4336" s="89" t="s">
        <v>84</v>
      </c>
      <c r="K4336" s="89" t="s">
        <v>52</v>
      </c>
      <c r="L4336" s="89" t="s">
        <v>53</v>
      </c>
      <c r="M4336" s="89" t="s">
        <v>649</v>
      </c>
      <c r="N4336" s="89" t="s">
        <v>159</v>
      </c>
      <c r="O4336" s="92" t="s">
        <v>10500</v>
      </c>
      <c r="P4336" s="93" t="s">
        <v>57</v>
      </c>
      <c r="Q4336" s="110" t="s">
        <v>5322</v>
      </c>
      <c r="R4336" s="94"/>
      <c r="S4336" s="95">
        <v>46170</v>
      </c>
      <c r="T4336" s="95" t="s">
        <v>5203</v>
      </c>
      <c r="U4336" s="95" t="s">
        <v>1125</v>
      </c>
      <c r="V4336" s="91">
        <v>46157</v>
      </c>
      <c r="W4336" s="91">
        <v>46164</v>
      </c>
      <c r="X4336" s="91">
        <v>46169</v>
      </c>
      <c r="Y4336" s="96" t="s">
        <v>2851</v>
      </c>
      <c r="Z4336" s="89"/>
      <c r="AA4336" s="95"/>
      <c r="AB4336" s="89"/>
      <c r="AC4336" s="109"/>
      <c r="AD4336" s="89"/>
      <c r="AE4336" s="89"/>
      <c r="AF4336" s="191"/>
      <c r="AG4336" s="194"/>
      <c r="AH4336" s="193"/>
      <c r="AI4336" s="97"/>
      <c r="AJ4336" s="97" t="s">
        <v>1127</v>
      </c>
      <c r="AK4336" s="97"/>
      <c r="AL4336" s="45" t="s">
        <v>67</v>
      </c>
      <c r="AM4336" s="160" t="str">
        <f>MONTH(B4336)&amp;"/"&amp;YEAR(B4336)</f>
        <v>3/2026</v>
      </c>
      <c r="AN4336" s="45">
        <f>WEEKNUM(B4336)-WEEKNUM(EOMONTH(B4336,-1)+1)+1</f>
        <v>4</v>
      </c>
      <c r="AO4336" s="45" t="str">
        <f>MONTH(R4336)&amp;"/"&amp;YEAR(R4336)</f>
        <v>1/1900</v>
      </c>
      <c r="AP4336" s="45" t="e">
        <f>WEEKNUM(R4336)-WEEKNUM(EOMONTH(R4336,-1)+1)+1</f>
        <v>#NUM!</v>
      </c>
      <c r="AQ4336" s="45">
        <f>IF(AU4336="S",IF(Q4336="1. Aceitou o programa",R4336-B4336,0),0)</f>
        <v>0</v>
      </c>
      <c r="AR4336" s="45">
        <f>IF(AU4336="S",IF(AND(S4336&lt;&gt;"",R4336&lt;&gt;""),S4336-R4336,0),0)</f>
        <v>0</v>
      </c>
      <c r="AS4336" s="45">
        <f>IF(AU4336="S",IF(Q4336="1. Aceitou o programa",IF(OR(X4336="Não se Aplica",X4336=""),IF(OR(W4336="Não se Aplica",W4336=""),0,W4336-V4336),AVERAGE(X4336-W4336,W4336-V4336)),0),0)</f>
        <v>0</v>
      </c>
      <c r="AT4336" s="45">
        <f>IF(AU4336="S",IF(AND(Q4336="1. Aceitou o programa",AB4336="Realizada"),IFERROR(IF(AA4336="",0,AA4336-R4336),0),0),0)</f>
        <v>0</v>
      </c>
      <c r="AU4336" s="45" t="str">
        <f>_xlfn.XLOOKUP(U4336,'Lista Suspensa'!$AA$20:$AA$23,'Lista Suspensa'!$AB$20:$AB$23,"N/A")</f>
        <v>S</v>
      </c>
    </row>
    <row r="4337" spans="1:47" ht="12" customHeight="1" x14ac:dyDescent="0.3">
      <c r="A4337" s="87" t="s">
        <v>47</v>
      </c>
      <c r="B4337" s="88">
        <v>46104</v>
      </c>
      <c r="C4337" s="89" t="s">
        <v>48</v>
      </c>
      <c r="D4337" s="89" t="s">
        <v>49</v>
      </c>
      <c r="E4337" s="189">
        <v>593417941</v>
      </c>
      <c r="F4337" s="197" t="s">
        <v>10501</v>
      </c>
      <c r="G4337" s="90">
        <v>26577229899</v>
      </c>
      <c r="H4337" s="91">
        <v>26495</v>
      </c>
      <c r="I4337" s="89"/>
      <c r="J4337" s="89" t="s">
        <v>84</v>
      </c>
      <c r="K4337" s="89" t="s">
        <v>52</v>
      </c>
      <c r="L4337" s="89" t="s">
        <v>2090</v>
      </c>
      <c r="M4337" s="89" t="s">
        <v>334</v>
      </c>
      <c r="N4337" s="89" t="s">
        <v>159</v>
      </c>
      <c r="O4337" s="92" t="s">
        <v>10502</v>
      </c>
      <c r="P4337" s="93" t="s">
        <v>57</v>
      </c>
      <c r="Q4337" s="110" t="s">
        <v>5322</v>
      </c>
      <c r="R4337" s="94"/>
      <c r="S4337" s="95">
        <v>46170</v>
      </c>
      <c r="T4337" s="95" t="s">
        <v>5203</v>
      </c>
      <c r="U4337" s="95" t="s">
        <v>1125</v>
      </c>
      <c r="V4337" s="91">
        <v>46157</v>
      </c>
      <c r="W4337" s="91">
        <v>46164</v>
      </c>
      <c r="X4337" s="91">
        <v>46169</v>
      </c>
      <c r="Y4337" s="96" t="s">
        <v>2851</v>
      </c>
      <c r="Z4337" s="89"/>
      <c r="AA4337" s="95"/>
      <c r="AB4337" s="89"/>
      <c r="AC4337" s="109"/>
      <c r="AD4337" s="89"/>
      <c r="AE4337" s="89"/>
      <c r="AF4337" s="191"/>
      <c r="AG4337" s="194"/>
      <c r="AH4337" s="193"/>
      <c r="AI4337" s="97"/>
      <c r="AJ4337" s="97" t="s">
        <v>1127</v>
      </c>
      <c r="AK4337" s="97"/>
      <c r="AL4337" s="45" t="s">
        <v>67</v>
      </c>
      <c r="AM4337" s="160" t="str">
        <f>MONTH(B4337)&amp;"/"&amp;YEAR(B4337)</f>
        <v>3/2026</v>
      </c>
      <c r="AN4337" s="45">
        <f>WEEKNUM(B4337)-WEEKNUM(EOMONTH(B4337,-1)+1)+1</f>
        <v>4</v>
      </c>
      <c r="AO4337" s="45" t="str">
        <f>MONTH(R4337)&amp;"/"&amp;YEAR(R4337)</f>
        <v>1/1900</v>
      </c>
      <c r="AP4337" s="45" t="e">
        <f>WEEKNUM(R4337)-WEEKNUM(EOMONTH(R4337,-1)+1)+1</f>
        <v>#NUM!</v>
      </c>
      <c r="AQ4337" s="45">
        <f>IF(AU4337="S",IF(Q4337="1. Aceitou o programa",R4337-B4337,0),0)</f>
        <v>0</v>
      </c>
      <c r="AR4337" s="45">
        <f>IF(AU4337="S",IF(AND(S4337&lt;&gt;"",R4337&lt;&gt;""),S4337-R4337,0),0)</f>
        <v>0</v>
      </c>
      <c r="AS4337" s="45">
        <f>IF(AU4337="S",IF(Q4337="1. Aceitou o programa",IF(OR(X4337="Não se Aplica",X4337=""),IF(OR(W4337="Não se Aplica",W4337=""),0,W4337-V4337),AVERAGE(X4337-W4337,W4337-V4337)),0),0)</f>
        <v>0</v>
      </c>
      <c r="AT4337" s="45">
        <f>IF(AU4337="S",IF(AND(Q4337="1. Aceitou o programa",AB4337="Realizada"),IFERROR(IF(AA4337="",0,AA4337-R4337),0),0),0)</f>
        <v>0</v>
      </c>
      <c r="AU4337" s="45" t="str">
        <f>_xlfn.XLOOKUP(U4337,'Lista Suspensa'!$AA$20:$AA$23,'Lista Suspensa'!$AB$20:$AB$23,"N/A")</f>
        <v>S</v>
      </c>
    </row>
    <row r="4338" spans="1:47" ht="12" customHeight="1" x14ac:dyDescent="0.3">
      <c r="A4338" s="87" t="s">
        <v>47</v>
      </c>
      <c r="B4338" s="88">
        <v>46104</v>
      </c>
      <c r="C4338" s="89" t="s">
        <v>48</v>
      </c>
      <c r="D4338" s="89" t="s">
        <v>49</v>
      </c>
      <c r="E4338" s="189">
        <v>593417828</v>
      </c>
      <c r="F4338" s="197" t="s">
        <v>10503</v>
      </c>
      <c r="G4338" s="90">
        <v>31542040833</v>
      </c>
      <c r="H4338" s="91">
        <v>30235</v>
      </c>
      <c r="I4338" s="89"/>
      <c r="J4338" s="89" t="s">
        <v>84</v>
      </c>
      <c r="K4338" s="89" t="s">
        <v>52</v>
      </c>
      <c r="L4338" s="89" t="s">
        <v>2090</v>
      </c>
      <c r="M4338" s="89" t="s">
        <v>234</v>
      </c>
      <c r="N4338" s="89" t="s">
        <v>159</v>
      </c>
      <c r="O4338" s="92" t="s">
        <v>10504</v>
      </c>
      <c r="P4338" s="93" t="s">
        <v>57</v>
      </c>
      <c r="Q4338" s="110" t="s">
        <v>5322</v>
      </c>
      <c r="R4338" s="94"/>
      <c r="S4338" s="95">
        <v>46170</v>
      </c>
      <c r="T4338" s="95" t="s">
        <v>5203</v>
      </c>
      <c r="U4338" s="95" t="s">
        <v>1125</v>
      </c>
      <c r="V4338" s="91">
        <v>46157</v>
      </c>
      <c r="W4338" s="91">
        <v>46164</v>
      </c>
      <c r="X4338" s="91">
        <v>46169</v>
      </c>
      <c r="Y4338" s="96" t="s">
        <v>2851</v>
      </c>
      <c r="Z4338" s="89"/>
      <c r="AA4338" s="95"/>
      <c r="AB4338" s="89"/>
      <c r="AC4338" s="109"/>
      <c r="AD4338" s="89"/>
      <c r="AE4338" s="89"/>
      <c r="AF4338" s="191"/>
      <c r="AG4338" s="194"/>
      <c r="AH4338" s="193"/>
      <c r="AI4338" s="97"/>
      <c r="AJ4338" s="97" t="s">
        <v>1127</v>
      </c>
      <c r="AK4338" s="97"/>
      <c r="AL4338" s="45" t="s">
        <v>67</v>
      </c>
      <c r="AM4338" s="160" t="str">
        <f>MONTH(B4338)&amp;"/"&amp;YEAR(B4338)</f>
        <v>3/2026</v>
      </c>
      <c r="AN4338" s="45">
        <f>WEEKNUM(B4338)-WEEKNUM(EOMONTH(B4338,-1)+1)+1</f>
        <v>4</v>
      </c>
      <c r="AO4338" s="45" t="str">
        <f>MONTH(R4338)&amp;"/"&amp;YEAR(R4338)</f>
        <v>1/1900</v>
      </c>
      <c r="AP4338" s="45" t="e">
        <f>WEEKNUM(R4338)-WEEKNUM(EOMONTH(R4338,-1)+1)+1</f>
        <v>#NUM!</v>
      </c>
      <c r="AQ4338" s="45">
        <f>IF(AU4338="S",IF(Q4338="1. Aceitou o programa",R4338-B4338,0),0)</f>
        <v>0</v>
      </c>
      <c r="AR4338" s="45">
        <f>IF(AU4338="S",IF(AND(S4338&lt;&gt;"",R4338&lt;&gt;""),S4338-R4338,0),0)</f>
        <v>0</v>
      </c>
      <c r="AS4338" s="45">
        <f>IF(AU4338="S",IF(Q4338="1. Aceitou o programa",IF(OR(X4338="Não se Aplica",X4338=""),IF(OR(W4338="Não se Aplica",W4338=""),0,W4338-V4338),AVERAGE(X4338-W4338,W4338-V4338)),0),0)</f>
        <v>0</v>
      </c>
      <c r="AT4338" s="45">
        <f>IF(AU4338="S",IF(AND(Q4338="1. Aceitou o programa",AB4338="Realizada"),IFERROR(IF(AA4338="",0,AA4338-R4338),0),0),0)</f>
        <v>0</v>
      </c>
      <c r="AU4338" s="45" t="str">
        <f>_xlfn.XLOOKUP(U4338,'Lista Suspensa'!$AA$20:$AA$23,'Lista Suspensa'!$AB$20:$AB$23,"N/A")</f>
        <v>S</v>
      </c>
    </row>
    <row r="4339" spans="1:47" ht="12" customHeight="1" x14ac:dyDescent="0.3">
      <c r="A4339" s="87" t="s">
        <v>47</v>
      </c>
      <c r="B4339" s="88">
        <v>46104</v>
      </c>
      <c r="C4339" s="89" t="s">
        <v>48</v>
      </c>
      <c r="D4339" s="89" t="s">
        <v>49</v>
      </c>
      <c r="E4339" s="189">
        <v>594913691</v>
      </c>
      <c r="F4339" s="197" t="s">
        <v>10505</v>
      </c>
      <c r="G4339" s="90">
        <v>29752357806</v>
      </c>
      <c r="H4339" s="91">
        <v>29285</v>
      </c>
      <c r="I4339" s="89"/>
      <c r="J4339" s="89" t="s">
        <v>84</v>
      </c>
      <c r="K4339" s="89" t="s">
        <v>52</v>
      </c>
      <c r="L4339" s="89" t="s">
        <v>2090</v>
      </c>
      <c r="M4339" s="89" t="s">
        <v>234</v>
      </c>
      <c r="N4339" s="89" t="s">
        <v>159</v>
      </c>
      <c r="O4339" s="92" t="s">
        <v>10506</v>
      </c>
      <c r="P4339" s="93" t="s">
        <v>57</v>
      </c>
      <c r="Q4339" s="110" t="s">
        <v>5322</v>
      </c>
      <c r="R4339" s="94"/>
      <c r="S4339" s="95">
        <v>46170</v>
      </c>
      <c r="T4339" s="95" t="s">
        <v>5203</v>
      </c>
      <c r="U4339" s="95" t="s">
        <v>1125</v>
      </c>
      <c r="V4339" s="91">
        <v>46157</v>
      </c>
      <c r="W4339" s="91">
        <v>46164</v>
      </c>
      <c r="X4339" s="91">
        <v>46169</v>
      </c>
      <c r="Y4339" s="96" t="s">
        <v>2851</v>
      </c>
      <c r="Z4339" s="89"/>
      <c r="AA4339" s="95"/>
      <c r="AB4339" s="89"/>
      <c r="AC4339" s="109"/>
      <c r="AD4339" s="89"/>
      <c r="AE4339" s="89"/>
      <c r="AF4339" s="191"/>
      <c r="AG4339" s="194"/>
      <c r="AH4339" s="193"/>
      <c r="AI4339" s="97"/>
      <c r="AJ4339" s="97" t="s">
        <v>1127</v>
      </c>
      <c r="AK4339" s="97"/>
      <c r="AL4339" s="45" t="s">
        <v>67</v>
      </c>
      <c r="AM4339" s="160" t="str">
        <f>MONTH(B4339)&amp;"/"&amp;YEAR(B4339)</f>
        <v>3/2026</v>
      </c>
      <c r="AN4339" s="45">
        <f>WEEKNUM(B4339)-WEEKNUM(EOMONTH(B4339,-1)+1)+1</f>
        <v>4</v>
      </c>
      <c r="AO4339" s="45" t="str">
        <f>MONTH(R4339)&amp;"/"&amp;YEAR(R4339)</f>
        <v>1/1900</v>
      </c>
      <c r="AP4339" s="45" t="e">
        <f>WEEKNUM(R4339)-WEEKNUM(EOMONTH(R4339,-1)+1)+1</f>
        <v>#NUM!</v>
      </c>
      <c r="AQ4339" s="45">
        <f>IF(AU4339="S",IF(Q4339="1. Aceitou o programa",R4339-B4339,0),0)</f>
        <v>0</v>
      </c>
      <c r="AR4339" s="45">
        <f>IF(AU4339="S",IF(AND(S4339&lt;&gt;"",R4339&lt;&gt;""),S4339-R4339,0),0)</f>
        <v>0</v>
      </c>
      <c r="AS4339" s="45">
        <f>IF(AU4339="S",IF(Q4339="1. Aceitou o programa",IF(OR(X4339="Não se Aplica",X4339=""),IF(OR(W4339="Não se Aplica",W4339=""),0,W4339-V4339),AVERAGE(X4339-W4339,W4339-V4339)),0),0)</f>
        <v>0</v>
      </c>
      <c r="AT4339" s="45">
        <f>IF(AU4339="S",IF(AND(Q4339="1. Aceitou o programa",AB4339="Realizada"),IFERROR(IF(AA4339="",0,AA4339-R4339),0),0),0)</f>
        <v>0</v>
      </c>
      <c r="AU4339" s="45" t="str">
        <f>_xlfn.XLOOKUP(U4339,'Lista Suspensa'!$AA$20:$AA$23,'Lista Suspensa'!$AB$20:$AB$23,"N/A")</f>
        <v>S</v>
      </c>
    </row>
    <row r="4340" spans="1:47" ht="12" customHeight="1" x14ac:dyDescent="0.3">
      <c r="A4340" s="87" t="s">
        <v>47</v>
      </c>
      <c r="B4340" s="88">
        <v>46104</v>
      </c>
      <c r="C4340" s="89" t="s">
        <v>48</v>
      </c>
      <c r="D4340" s="89" t="s">
        <v>49</v>
      </c>
      <c r="E4340" s="189">
        <v>594837502</v>
      </c>
      <c r="F4340" s="197" t="s">
        <v>10507</v>
      </c>
      <c r="G4340" s="90">
        <v>38396984808</v>
      </c>
      <c r="H4340" s="91">
        <v>32617</v>
      </c>
      <c r="I4340" s="89"/>
      <c r="J4340" s="89" t="s">
        <v>51</v>
      </c>
      <c r="K4340" s="89" t="s">
        <v>52</v>
      </c>
      <c r="L4340" s="89" t="s">
        <v>53</v>
      </c>
      <c r="M4340" s="89" t="s">
        <v>4221</v>
      </c>
      <c r="N4340" s="89" t="s">
        <v>159</v>
      </c>
      <c r="O4340" s="92" t="s">
        <v>10508</v>
      </c>
      <c r="P4340" s="93" t="s">
        <v>57</v>
      </c>
      <c r="Q4340" s="110" t="s">
        <v>5322</v>
      </c>
      <c r="R4340" s="94"/>
      <c r="S4340" s="95">
        <v>46170</v>
      </c>
      <c r="T4340" s="95" t="s">
        <v>5203</v>
      </c>
      <c r="U4340" s="95" t="s">
        <v>1125</v>
      </c>
      <c r="V4340" s="91">
        <v>46157</v>
      </c>
      <c r="W4340" s="91">
        <v>46164</v>
      </c>
      <c r="X4340" s="91">
        <v>46169</v>
      </c>
      <c r="Y4340" s="96" t="s">
        <v>2851</v>
      </c>
      <c r="Z4340" s="89"/>
      <c r="AA4340" s="95"/>
      <c r="AB4340" s="89"/>
      <c r="AC4340" s="109"/>
      <c r="AD4340" s="89"/>
      <c r="AE4340" s="89"/>
      <c r="AF4340" s="191"/>
      <c r="AG4340" s="194"/>
      <c r="AH4340" s="193"/>
      <c r="AI4340" s="97"/>
      <c r="AJ4340" s="97" t="s">
        <v>1127</v>
      </c>
      <c r="AK4340" s="97"/>
      <c r="AL4340" s="45" t="s">
        <v>67</v>
      </c>
      <c r="AM4340" s="160" t="str">
        <f>MONTH(B4340)&amp;"/"&amp;YEAR(B4340)</f>
        <v>3/2026</v>
      </c>
      <c r="AN4340" s="45">
        <f>WEEKNUM(B4340)-WEEKNUM(EOMONTH(B4340,-1)+1)+1</f>
        <v>4</v>
      </c>
      <c r="AO4340" s="45" t="str">
        <f>MONTH(R4340)&amp;"/"&amp;YEAR(R4340)</f>
        <v>1/1900</v>
      </c>
      <c r="AP4340" s="45" t="e">
        <f>WEEKNUM(R4340)-WEEKNUM(EOMONTH(R4340,-1)+1)+1</f>
        <v>#NUM!</v>
      </c>
      <c r="AQ4340" s="45">
        <f>IF(AU4340="S",IF(Q4340="1. Aceitou o programa",R4340-B4340,0),0)</f>
        <v>0</v>
      </c>
      <c r="AR4340" s="45">
        <f>IF(AU4340="S",IF(AND(S4340&lt;&gt;"",R4340&lt;&gt;""),S4340-R4340,0),0)</f>
        <v>0</v>
      </c>
      <c r="AS4340" s="45">
        <f>IF(AU4340="S",IF(Q4340="1. Aceitou o programa",IF(OR(X4340="Não se Aplica",X4340=""),IF(OR(W4340="Não se Aplica",W4340=""),0,W4340-V4340),AVERAGE(X4340-W4340,W4340-V4340)),0),0)</f>
        <v>0</v>
      </c>
      <c r="AT4340" s="45">
        <f>IF(AU4340="S",IF(AND(Q4340="1. Aceitou o programa",AB4340="Realizada"),IFERROR(IF(AA4340="",0,AA4340-R4340),0),0),0)</f>
        <v>0</v>
      </c>
      <c r="AU4340" s="45" t="str">
        <f>_xlfn.XLOOKUP(U4340,'Lista Suspensa'!$AA$20:$AA$23,'Lista Suspensa'!$AB$20:$AB$23,"N/A")</f>
        <v>S</v>
      </c>
    </row>
    <row r="4341" spans="1:47" ht="12" customHeight="1" x14ac:dyDescent="0.3">
      <c r="A4341" s="87" t="s">
        <v>47</v>
      </c>
      <c r="B4341" s="88">
        <v>46104</v>
      </c>
      <c r="C4341" s="89" t="s">
        <v>48</v>
      </c>
      <c r="D4341" s="89" t="s">
        <v>49</v>
      </c>
      <c r="E4341" s="189">
        <v>75024974</v>
      </c>
      <c r="F4341" s="197" t="s">
        <v>10509</v>
      </c>
      <c r="G4341" s="90">
        <v>31939529824</v>
      </c>
      <c r="H4341" s="91">
        <v>23485</v>
      </c>
      <c r="I4341" s="89"/>
      <c r="J4341" s="89" t="s">
        <v>51</v>
      </c>
      <c r="K4341" s="89" t="s">
        <v>52</v>
      </c>
      <c r="L4341" s="89" t="s">
        <v>53</v>
      </c>
      <c r="M4341" s="89" t="s">
        <v>234</v>
      </c>
      <c r="N4341" s="89" t="s">
        <v>159</v>
      </c>
      <c r="O4341" s="92" t="s">
        <v>10510</v>
      </c>
      <c r="P4341" s="93" t="s">
        <v>57</v>
      </c>
      <c r="Q4341" s="110" t="s">
        <v>5322</v>
      </c>
      <c r="R4341" s="94"/>
      <c r="S4341" s="95">
        <v>46170</v>
      </c>
      <c r="T4341" s="95" t="s">
        <v>5203</v>
      </c>
      <c r="U4341" s="95" t="s">
        <v>1125</v>
      </c>
      <c r="V4341" s="91">
        <v>46157</v>
      </c>
      <c r="W4341" s="91">
        <v>46164</v>
      </c>
      <c r="X4341" s="91">
        <v>46169</v>
      </c>
      <c r="Y4341" s="96" t="s">
        <v>2851</v>
      </c>
      <c r="Z4341" s="89"/>
      <c r="AA4341" s="95"/>
      <c r="AB4341" s="89"/>
      <c r="AC4341" s="109"/>
      <c r="AD4341" s="89"/>
      <c r="AE4341" s="89"/>
      <c r="AF4341" s="191"/>
      <c r="AG4341" s="194"/>
      <c r="AH4341" s="193"/>
      <c r="AI4341" s="97"/>
      <c r="AJ4341" s="97" t="s">
        <v>1127</v>
      </c>
      <c r="AK4341" s="97"/>
      <c r="AL4341" s="45" t="s">
        <v>67</v>
      </c>
      <c r="AM4341" s="160" t="str">
        <f>MONTH(B4341)&amp;"/"&amp;YEAR(B4341)</f>
        <v>3/2026</v>
      </c>
      <c r="AN4341" s="45">
        <f>WEEKNUM(B4341)-WEEKNUM(EOMONTH(B4341,-1)+1)+1</f>
        <v>4</v>
      </c>
      <c r="AO4341" s="45" t="str">
        <f>MONTH(R4341)&amp;"/"&amp;YEAR(R4341)</f>
        <v>1/1900</v>
      </c>
      <c r="AP4341" s="45" t="e">
        <f>WEEKNUM(R4341)-WEEKNUM(EOMONTH(R4341,-1)+1)+1</f>
        <v>#NUM!</v>
      </c>
      <c r="AQ4341" s="45">
        <f>IF(AU4341="S",IF(Q4341="1. Aceitou o programa",R4341-B4341,0),0)</f>
        <v>0</v>
      </c>
      <c r="AR4341" s="45">
        <f>IF(AU4341="S",IF(AND(S4341&lt;&gt;"",R4341&lt;&gt;""),S4341-R4341,0),0)</f>
        <v>0</v>
      </c>
      <c r="AS4341" s="45">
        <f>IF(AU4341="S",IF(Q4341="1. Aceitou o programa",IF(OR(X4341="Não se Aplica",X4341=""),IF(OR(W4341="Não se Aplica",W4341=""),0,W4341-V4341),AVERAGE(X4341-W4341,W4341-V4341)),0),0)</f>
        <v>0</v>
      </c>
      <c r="AT4341" s="45">
        <f>IF(AU4341="S",IF(AND(Q4341="1. Aceitou o programa",AB4341="Realizada"),IFERROR(IF(AA4341="",0,AA4341-R4341),0),0),0)</f>
        <v>0</v>
      </c>
      <c r="AU4341" s="45" t="str">
        <f>_xlfn.XLOOKUP(U4341,'Lista Suspensa'!$AA$20:$AA$23,'Lista Suspensa'!$AB$20:$AB$23,"N/A")</f>
        <v>S</v>
      </c>
    </row>
    <row r="4342" spans="1:47" ht="12" customHeight="1" x14ac:dyDescent="0.3">
      <c r="A4342" s="87" t="s">
        <v>47</v>
      </c>
      <c r="B4342" s="88">
        <v>46104</v>
      </c>
      <c r="C4342" s="89" t="s">
        <v>48</v>
      </c>
      <c r="D4342" s="89" t="s">
        <v>49</v>
      </c>
      <c r="E4342" s="189">
        <v>596834144</v>
      </c>
      <c r="F4342" s="197" t="s">
        <v>10511</v>
      </c>
      <c r="G4342" s="90">
        <v>32514445817</v>
      </c>
      <c r="H4342" s="91">
        <v>29808</v>
      </c>
      <c r="I4342" s="89"/>
      <c r="J4342" s="89" t="s">
        <v>51</v>
      </c>
      <c r="K4342" s="89" t="s">
        <v>52</v>
      </c>
      <c r="L4342" s="89" t="s">
        <v>53</v>
      </c>
      <c r="M4342" s="89" t="s">
        <v>136</v>
      </c>
      <c r="N4342" s="89" t="s">
        <v>159</v>
      </c>
      <c r="O4342" s="92" t="s">
        <v>10512</v>
      </c>
      <c r="P4342" s="93" t="s">
        <v>57</v>
      </c>
      <c r="Q4342" s="110" t="s">
        <v>5322</v>
      </c>
      <c r="R4342" s="94"/>
      <c r="S4342" s="95">
        <v>46170</v>
      </c>
      <c r="T4342" s="95" t="s">
        <v>5203</v>
      </c>
      <c r="U4342" s="95" t="s">
        <v>1125</v>
      </c>
      <c r="V4342" s="91">
        <v>46157</v>
      </c>
      <c r="W4342" s="91">
        <v>46164</v>
      </c>
      <c r="X4342" s="91">
        <v>46169</v>
      </c>
      <c r="Y4342" s="96" t="s">
        <v>2851</v>
      </c>
      <c r="Z4342" s="89"/>
      <c r="AA4342" s="95"/>
      <c r="AB4342" s="89"/>
      <c r="AC4342" s="109"/>
      <c r="AD4342" s="89"/>
      <c r="AE4342" s="89"/>
      <c r="AF4342" s="191"/>
      <c r="AG4342" s="194"/>
      <c r="AH4342" s="193"/>
      <c r="AI4342" s="97"/>
      <c r="AJ4342" s="97" t="s">
        <v>1127</v>
      </c>
      <c r="AK4342" s="97"/>
      <c r="AL4342" s="45" t="s">
        <v>67</v>
      </c>
      <c r="AM4342" s="160" t="str">
        <f>MONTH(B4342)&amp;"/"&amp;YEAR(B4342)</f>
        <v>3/2026</v>
      </c>
      <c r="AN4342" s="45">
        <f>WEEKNUM(B4342)-WEEKNUM(EOMONTH(B4342,-1)+1)+1</f>
        <v>4</v>
      </c>
      <c r="AO4342" s="45" t="str">
        <f>MONTH(R4342)&amp;"/"&amp;YEAR(R4342)</f>
        <v>1/1900</v>
      </c>
      <c r="AP4342" s="45" t="e">
        <f>WEEKNUM(R4342)-WEEKNUM(EOMONTH(R4342,-1)+1)+1</f>
        <v>#NUM!</v>
      </c>
      <c r="AQ4342" s="45">
        <f>IF(AU4342="S",IF(Q4342="1. Aceitou o programa",R4342-B4342,0),0)</f>
        <v>0</v>
      </c>
      <c r="AR4342" s="45">
        <f>IF(AU4342="S",IF(AND(S4342&lt;&gt;"",R4342&lt;&gt;""),S4342-R4342,0),0)</f>
        <v>0</v>
      </c>
      <c r="AS4342" s="45">
        <f>IF(AU4342="S",IF(Q4342="1. Aceitou o programa",IF(OR(X4342="Não se Aplica",X4342=""),IF(OR(W4342="Não se Aplica",W4342=""),0,W4342-V4342),AVERAGE(X4342-W4342,W4342-V4342)),0),0)</f>
        <v>0</v>
      </c>
      <c r="AT4342" s="45">
        <f>IF(AU4342="S",IF(AND(Q4342="1. Aceitou o programa",AB4342="Realizada"),IFERROR(IF(AA4342="",0,AA4342-R4342),0),0),0)</f>
        <v>0</v>
      </c>
      <c r="AU4342" s="45" t="str">
        <f>_xlfn.XLOOKUP(U4342,'Lista Suspensa'!$AA$20:$AA$23,'Lista Suspensa'!$AB$20:$AB$23,"N/A")</f>
        <v>S</v>
      </c>
    </row>
    <row r="4343" spans="1:47" ht="12" customHeight="1" x14ac:dyDescent="0.3">
      <c r="A4343" s="87" t="s">
        <v>47</v>
      </c>
      <c r="B4343" s="88">
        <v>46104</v>
      </c>
      <c r="C4343" s="89" t="s">
        <v>48</v>
      </c>
      <c r="D4343" s="89" t="s">
        <v>49</v>
      </c>
      <c r="E4343" s="189">
        <v>85156611</v>
      </c>
      <c r="F4343" s="197" t="s">
        <v>10513</v>
      </c>
      <c r="G4343" s="90">
        <v>25243286869</v>
      </c>
      <c r="H4343" s="91">
        <v>27774</v>
      </c>
      <c r="I4343" s="89"/>
      <c r="J4343" s="89" t="s">
        <v>51</v>
      </c>
      <c r="K4343" s="89" t="s">
        <v>52</v>
      </c>
      <c r="L4343" s="89" t="s">
        <v>69</v>
      </c>
      <c r="M4343" s="89" t="s">
        <v>10514</v>
      </c>
      <c r="N4343" s="89" t="s">
        <v>159</v>
      </c>
      <c r="O4343" s="92" t="s">
        <v>10515</v>
      </c>
      <c r="P4343" s="93" t="s">
        <v>57</v>
      </c>
      <c r="Q4343" s="110" t="s">
        <v>5322</v>
      </c>
      <c r="R4343" s="94"/>
      <c r="S4343" s="95">
        <v>46170</v>
      </c>
      <c r="T4343" s="95" t="s">
        <v>5203</v>
      </c>
      <c r="U4343" s="95" t="s">
        <v>1125</v>
      </c>
      <c r="V4343" s="91">
        <v>46157</v>
      </c>
      <c r="W4343" s="91">
        <v>46164</v>
      </c>
      <c r="X4343" s="91">
        <v>46169</v>
      </c>
      <c r="Y4343" s="96" t="s">
        <v>2851</v>
      </c>
      <c r="Z4343" s="89"/>
      <c r="AA4343" s="95"/>
      <c r="AB4343" s="89"/>
      <c r="AC4343" s="109"/>
      <c r="AD4343" s="89"/>
      <c r="AE4343" s="89"/>
      <c r="AF4343" s="191"/>
      <c r="AG4343" s="194"/>
      <c r="AH4343" s="193"/>
      <c r="AI4343" s="97"/>
      <c r="AJ4343" s="97" t="s">
        <v>1127</v>
      </c>
      <c r="AK4343" s="97"/>
      <c r="AL4343" s="45" t="s">
        <v>67</v>
      </c>
      <c r="AM4343" s="160" t="str">
        <f>MONTH(B4343)&amp;"/"&amp;YEAR(B4343)</f>
        <v>3/2026</v>
      </c>
      <c r="AN4343" s="45">
        <f>WEEKNUM(B4343)-WEEKNUM(EOMONTH(B4343,-1)+1)+1</f>
        <v>4</v>
      </c>
      <c r="AO4343" s="45" t="str">
        <f>MONTH(R4343)&amp;"/"&amp;YEAR(R4343)</f>
        <v>1/1900</v>
      </c>
      <c r="AP4343" s="45" t="e">
        <f>WEEKNUM(R4343)-WEEKNUM(EOMONTH(R4343,-1)+1)+1</f>
        <v>#NUM!</v>
      </c>
      <c r="AQ4343" s="45">
        <f>IF(AU4343="S",IF(Q4343="1. Aceitou o programa",R4343-B4343,0),0)</f>
        <v>0</v>
      </c>
      <c r="AR4343" s="45">
        <f>IF(AU4343="S",IF(AND(S4343&lt;&gt;"",R4343&lt;&gt;""),S4343-R4343,0),0)</f>
        <v>0</v>
      </c>
      <c r="AS4343" s="45">
        <f>IF(AU4343="S",IF(Q4343="1. Aceitou o programa",IF(OR(X4343="Não se Aplica",X4343=""),IF(OR(W4343="Não se Aplica",W4343=""),0,W4343-V4343),AVERAGE(X4343-W4343,W4343-V4343)),0),0)</f>
        <v>0</v>
      </c>
      <c r="AT4343" s="45">
        <f>IF(AU4343="S",IF(AND(Q4343="1. Aceitou o programa",AB4343="Realizada"),IFERROR(IF(AA4343="",0,AA4343-R4343),0),0),0)</f>
        <v>0</v>
      </c>
      <c r="AU4343" s="45" t="str">
        <f>_xlfn.XLOOKUP(U4343,'Lista Suspensa'!$AA$20:$AA$23,'Lista Suspensa'!$AB$20:$AB$23,"N/A")</f>
        <v>S</v>
      </c>
    </row>
    <row r="4344" spans="1:47" ht="12" customHeight="1" x14ac:dyDescent="0.3">
      <c r="A4344" s="87" t="s">
        <v>47</v>
      </c>
      <c r="B4344" s="88">
        <v>46104</v>
      </c>
      <c r="C4344" s="89" t="s">
        <v>48</v>
      </c>
      <c r="D4344" s="89" t="s">
        <v>49</v>
      </c>
      <c r="E4344" s="189">
        <v>94011331</v>
      </c>
      <c r="F4344" s="197" t="s">
        <v>10516</v>
      </c>
      <c r="G4344" s="90">
        <v>14254993846</v>
      </c>
      <c r="H4344" s="91">
        <v>26733</v>
      </c>
      <c r="I4344" s="89"/>
      <c r="J4344" s="89" t="s">
        <v>51</v>
      </c>
      <c r="K4344" s="89" t="s">
        <v>52</v>
      </c>
      <c r="L4344" s="89" t="s">
        <v>85</v>
      </c>
      <c r="M4344" s="89" t="s">
        <v>888</v>
      </c>
      <c r="N4344" s="89" t="s">
        <v>150</v>
      </c>
      <c r="O4344" s="92" t="s">
        <v>10517</v>
      </c>
      <c r="P4344" s="93" t="s">
        <v>57</v>
      </c>
      <c r="Q4344" s="110" t="s">
        <v>58</v>
      </c>
      <c r="R4344" s="94">
        <v>46169</v>
      </c>
      <c r="S4344" s="95"/>
      <c r="T4344" s="95" t="s">
        <v>59</v>
      </c>
      <c r="U4344" s="95" t="s">
        <v>60</v>
      </c>
      <c r="V4344" s="91">
        <v>46157</v>
      </c>
      <c r="W4344" s="91">
        <v>46164</v>
      </c>
      <c r="X4344" s="91">
        <v>46168</v>
      </c>
      <c r="Y4344" s="96"/>
      <c r="Z4344" s="89" t="s">
        <v>2798</v>
      </c>
      <c r="AA4344" s="95"/>
      <c r="AB4344" s="89" t="s">
        <v>2799</v>
      </c>
      <c r="AC4344" s="109" t="s">
        <v>432</v>
      </c>
      <c r="AD4344" s="89" t="s">
        <v>3652</v>
      </c>
      <c r="AE4344" s="89">
        <v>35</v>
      </c>
      <c r="AF4344" s="191" t="s">
        <v>10518</v>
      </c>
      <c r="AG4344" s="194" t="s">
        <v>703</v>
      </c>
      <c r="AH4344" s="193" t="s">
        <v>2802</v>
      </c>
      <c r="AI4344" s="97"/>
      <c r="AJ4344" s="97" t="s">
        <v>65</v>
      </c>
      <c r="AK4344" s="97" t="s">
        <v>66</v>
      </c>
      <c r="AL4344" s="45" t="s">
        <v>67</v>
      </c>
      <c r="AM4344" s="160" t="str">
        <f>MONTH(B4344)&amp;"/"&amp;YEAR(B4344)</f>
        <v>3/2026</v>
      </c>
      <c r="AN4344" s="45">
        <f>WEEKNUM(B4344)-WEEKNUM(EOMONTH(B4344,-1)+1)+1</f>
        <v>4</v>
      </c>
      <c r="AO4344" s="45" t="str">
        <f>MONTH(R4344)&amp;"/"&amp;YEAR(R4344)</f>
        <v>5/2026</v>
      </c>
      <c r="AP4344" s="45">
        <f>WEEKNUM(R4344)-WEEKNUM(EOMONTH(R4344,-1)+1)+1</f>
        <v>5</v>
      </c>
      <c r="AQ4344" s="45">
        <f>IF(AU4344="S",IF(Q4344="1. Aceitou o programa",R4344-B4344,0),0)</f>
        <v>65</v>
      </c>
      <c r="AR4344" s="45">
        <f>IF(AU4344="S",IF(AND(S4344&lt;&gt;"",R4344&lt;&gt;""),S4344-R4344,0),0)</f>
        <v>0</v>
      </c>
      <c r="AS4344" s="45">
        <f>IF(AU4344="S",IF(Q4344="1. Aceitou o programa",IF(OR(X4344="Não se Aplica",X4344=""),IF(OR(W4344="Não se Aplica",W4344=""),0,W4344-V4344),AVERAGE(X4344-W4344,W4344-V4344)),0),0)</f>
        <v>5.5</v>
      </c>
      <c r="AT4344" s="45">
        <f>IF(AU4344="S",IF(AND(Q4344="1. Aceitou o programa",AB4344="Realizada"),IFERROR(IF(AA4344="",0,AA4344-R4344),0),0),0)</f>
        <v>0</v>
      </c>
      <c r="AU4344" s="45" t="str">
        <f>_xlfn.XLOOKUP(U4344,'Lista Suspensa'!$AA$20:$AA$23,'Lista Suspensa'!$AB$20:$AB$23,"N/A")</f>
        <v>S</v>
      </c>
    </row>
    <row r="4345" spans="1:47" ht="12" customHeight="1" x14ac:dyDescent="0.3">
      <c r="A4345" s="87" t="s">
        <v>47</v>
      </c>
      <c r="B4345" s="88">
        <v>46104</v>
      </c>
      <c r="C4345" s="89" t="s">
        <v>48</v>
      </c>
      <c r="D4345" s="89" t="s">
        <v>49</v>
      </c>
      <c r="E4345" s="189">
        <v>87502154</v>
      </c>
      <c r="F4345" s="197" t="s">
        <v>10519</v>
      </c>
      <c r="G4345" s="90">
        <v>33692143850</v>
      </c>
      <c r="H4345" s="91">
        <v>29258</v>
      </c>
      <c r="I4345" s="89"/>
      <c r="J4345" s="89" t="s">
        <v>51</v>
      </c>
      <c r="K4345" s="89" t="s">
        <v>52</v>
      </c>
      <c r="L4345" s="89" t="s">
        <v>619</v>
      </c>
      <c r="M4345" s="89" t="s">
        <v>10520</v>
      </c>
      <c r="N4345" s="89" t="s">
        <v>159</v>
      </c>
      <c r="O4345" s="92" t="s">
        <v>10521</v>
      </c>
      <c r="P4345" s="93" t="s">
        <v>57</v>
      </c>
      <c r="Q4345" s="110" t="s">
        <v>58</v>
      </c>
      <c r="R4345" s="94">
        <v>46169</v>
      </c>
      <c r="S4345" s="95"/>
      <c r="T4345" s="95" t="s">
        <v>59</v>
      </c>
      <c r="U4345" s="95" t="s">
        <v>60</v>
      </c>
      <c r="V4345" s="91">
        <v>46157</v>
      </c>
      <c r="W4345" s="91">
        <v>46164</v>
      </c>
      <c r="X4345" s="91">
        <v>46169</v>
      </c>
      <c r="Y4345" s="96" t="s">
        <v>2851</v>
      </c>
      <c r="Z4345" s="89" t="s">
        <v>62</v>
      </c>
      <c r="AA4345" s="95"/>
      <c r="AB4345" s="95" t="s">
        <v>2804</v>
      </c>
      <c r="AC4345" s="95" t="s">
        <v>2804</v>
      </c>
      <c r="AD4345" s="95" t="s">
        <v>2804</v>
      </c>
      <c r="AE4345" s="95" t="s">
        <v>2804</v>
      </c>
      <c r="AF4345" s="95" t="s">
        <v>2804</v>
      </c>
      <c r="AG4345" s="95" t="s">
        <v>2804</v>
      </c>
      <c r="AH4345" s="95" t="s">
        <v>2804</v>
      </c>
      <c r="AI4345" s="97"/>
      <c r="AJ4345" s="97" t="s">
        <v>65</v>
      </c>
      <c r="AK4345" s="97" t="s">
        <v>66</v>
      </c>
      <c r="AL4345" s="45" t="s">
        <v>67</v>
      </c>
      <c r="AM4345" s="160" t="str">
        <f>MONTH(B4345)&amp;"/"&amp;YEAR(B4345)</f>
        <v>3/2026</v>
      </c>
      <c r="AN4345" s="45">
        <f>WEEKNUM(B4345)-WEEKNUM(EOMONTH(B4345,-1)+1)+1</f>
        <v>4</v>
      </c>
      <c r="AO4345" s="45" t="str">
        <f>MONTH(R4345)&amp;"/"&amp;YEAR(R4345)</f>
        <v>5/2026</v>
      </c>
      <c r="AP4345" s="45">
        <f>WEEKNUM(R4345)-WEEKNUM(EOMONTH(R4345,-1)+1)+1</f>
        <v>5</v>
      </c>
      <c r="AQ4345" s="45">
        <f>IF(AU4345="S",IF(Q4345="1. Aceitou o programa",R4345-B4345,0),0)</f>
        <v>65</v>
      </c>
      <c r="AR4345" s="45">
        <f>IF(AU4345="S",IF(AND(S4345&lt;&gt;"",R4345&lt;&gt;""),S4345-R4345,0),0)</f>
        <v>0</v>
      </c>
      <c r="AS4345" s="45">
        <f>IF(AU4345="S",IF(Q4345="1. Aceitou o programa",IF(OR(X4345="Não se Aplica",X4345=""),IF(OR(W4345="Não se Aplica",W4345=""),0,W4345-V4345),AVERAGE(X4345-W4345,W4345-V4345)),0),0)</f>
        <v>6</v>
      </c>
      <c r="AT4345" s="45">
        <f>IF(AU4345="S",IF(AND(Q4345="1. Aceitou o programa",AB4345="Realizada"),IFERROR(IF(AA4345="",0,AA4345-R4345),0),0),0)</f>
        <v>0</v>
      </c>
      <c r="AU4345" s="45" t="str">
        <f>_xlfn.XLOOKUP(U4345,'Lista Suspensa'!$AA$20:$AA$23,'Lista Suspensa'!$AB$20:$AB$23,"N/A")</f>
        <v>S</v>
      </c>
    </row>
    <row r="4346" spans="1:47" ht="12" customHeight="1" x14ac:dyDescent="0.3">
      <c r="A4346" s="87" t="s">
        <v>47</v>
      </c>
      <c r="B4346" s="88">
        <v>46104</v>
      </c>
      <c r="C4346" s="89" t="s">
        <v>48</v>
      </c>
      <c r="D4346" s="89" t="s">
        <v>49</v>
      </c>
      <c r="E4346" s="189">
        <v>82337040</v>
      </c>
      <c r="F4346" s="197" t="s">
        <v>10522</v>
      </c>
      <c r="G4346" s="90">
        <v>7346818873</v>
      </c>
      <c r="H4346" s="91">
        <v>24495</v>
      </c>
      <c r="I4346" s="89"/>
      <c r="J4346" s="89" t="s">
        <v>84</v>
      </c>
      <c r="K4346" s="89" t="s">
        <v>52</v>
      </c>
      <c r="L4346" s="89" t="s">
        <v>53</v>
      </c>
      <c r="M4346" s="89" t="s">
        <v>2722</v>
      </c>
      <c r="N4346" s="89" t="s">
        <v>137</v>
      </c>
      <c r="O4346" s="92" t="s">
        <v>10523</v>
      </c>
      <c r="P4346" s="93" t="s">
        <v>57</v>
      </c>
      <c r="Q4346" s="110" t="s">
        <v>5322</v>
      </c>
      <c r="R4346" s="94"/>
      <c r="S4346" s="95">
        <v>46170</v>
      </c>
      <c r="T4346" s="95" t="s">
        <v>5203</v>
      </c>
      <c r="U4346" s="95" t="s">
        <v>1125</v>
      </c>
      <c r="V4346" s="91">
        <v>46157</v>
      </c>
      <c r="W4346" s="91">
        <v>46164</v>
      </c>
      <c r="X4346" s="91">
        <v>46169</v>
      </c>
      <c r="Y4346" s="96" t="s">
        <v>2851</v>
      </c>
      <c r="Z4346" s="89"/>
      <c r="AA4346" s="95"/>
      <c r="AB4346" s="89"/>
      <c r="AC4346" s="109"/>
      <c r="AD4346" s="89"/>
      <c r="AE4346" s="89"/>
      <c r="AF4346" s="191"/>
      <c r="AG4346" s="194"/>
      <c r="AH4346" s="193"/>
      <c r="AI4346" s="97"/>
      <c r="AJ4346" s="97" t="s">
        <v>1127</v>
      </c>
      <c r="AK4346" s="97"/>
      <c r="AL4346" s="45" t="s">
        <v>67</v>
      </c>
      <c r="AM4346" s="160" t="str">
        <f>MONTH(B4346)&amp;"/"&amp;YEAR(B4346)</f>
        <v>3/2026</v>
      </c>
      <c r="AN4346" s="45">
        <f>WEEKNUM(B4346)-WEEKNUM(EOMONTH(B4346,-1)+1)+1</f>
        <v>4</v>
      </c>
      <c r="AO4346" s="45" t="str">
        <f>MONTH(R4346)&amp;"/"&amp;YEAR(R4346)</f>
        <v>1/1900</v>
      </c>
      <c r="AP4346" s="45" t="e">
        <f>WEEKNUM(R4346)-WEEKNUM(EOMONTH(R4346,-1)+1)+1</f>
        <v>#NUM!</v>
      </c>
      <c r="AQ4346" s="45">
        <f>IF(AU4346="S",IF(Q4346="1. Aceitou o programa",R4346-B4346,0),0)</f>
        <v>0</v>
      </c>
      <c r="AR4346" s="45">
        <f>IF(AU4346="S",IF(AND(S4346&lt;&gt;"",R4346&lt;&gt;""),S4346-R4346,0),0)</f>
        <v>0</v>
      </c>
      <c r="AS4346" s="45">
        <f>IF(AU4346="S",IF(Q4346="1. Aceitou o programa",IF(OR(X4346="Não se Aplica",X4346=""),IF(OR(W4346="Não se Aplica",W4346=""),0,W4346-V4346),AVERAGE(X4346-W4346,W4346-V4346)),0),0)</f>
        <v>0</v>
      </c>
      <c r="AT4346" s="45">
        <f>IF(AU4346="S",IF(AND(Q4346="1. Aceitou o programa",AB4346="Realizada"),IFERROR(IF(AA4346="",0,AA4346-R4346),0),0),0)</f>
        <v>0</v>
      </c>
      <c r="AU4346" s="45" t="str">
        <f>_xlfn.XLOOKUP(U4346,'Lista Suspensa'!$AA$20:$AA$23,'Lista Suspensa'!$AB$20:$AB$23,"N/A")</f>
        <v>S</v>
      </c>
    </row>
    <row r="4347" spans="1:47" ht="12" customHeight="1" x14ac:dyDescent="0.3">
      <c r="A4347" s="87" t="s">
        <v>47</v>
      </c>
      <c r="B4347" s="88">
        <v>46104</v>
      </c>
      <c r="C4347" s="89" t="s">
        <v>48</v>
      </c>
      <c r="D4347" s="89" t="s">
        <v>49</v>
      </c>
      <c r="E4347" s="189">
        <v>83362011</v>
      </c>
      <c r="F4347" s="197" t="s">
        <v>10524</v>
      </c>
      <c r="G4347" s="90">
        <v>17628017878</v>
      </c>
      <c r="H4347" s="91">
        <v>27389</v>
      </c>
      <c r="I4347" s="89"/>
      <c r="J4347" s="89" t="s">
        <v>84</v>
      </c>
      <c r="K4347" s="89" t="s">
        <v>52</v>
      </c>
      <c r="L4347" s="89" t="s">
        <v>85</v>
      </c>
      <c r="M4347" s="89" t="s">
        <v>1354</v>
      </c>
      <c r="N4347" s="89" t="s">
        <v>137</v>
      </c>
      <c r="O4347" s="92" t="s">
        <v>10525</v>
      </c>
      <c r="P4347" s="93" t="s">
        <v>57</v>
      </c>
      <c r="Q4347" s="110" t="s">
        <v>58</v>
      </c>
      <c r="R4347" s="94">
        <v>46169</v>
      </c>
      <c r="S4347" s="95"/>
      <c r="T4347" s="95" t="s">
        <v>59</v>
      </c>
      <c r="U4347" s="95" t="s">
        <v>60</v>
      </c>
      <c r="V4347" s="91">
        <v>46157</v>
      </c>
      <c r="W4347" s="91">
        <v>46164</v>
      </c>
      <c r="X4347" s="91">
        <v>46169</v>
      </c>
      <c r="Y4347" s="96" t="s">
        <v>2851</v>
      </c>
      <c r="Z4347" s="89" t="s">
        <v>62</v>
      </c>
      <c r="AA4347" s="95"/>
      <c r="AB4347" s="95" t="s">
        <v>2804</v>
      </c>
      <c r="AC4347" s="95" t="s">
        <v>2804</v>
      </c>
      <c r="AD4347" s="95" t="s">
        <v>2804</v>
      </c>
      <c r="AE4347" s="95" t="s">
        <v>2804</v>
      </c>
      <c r="AF4347" s="95" t="s">
        <v>2804</v>
      </c>
      <c r="AG4347" s="95" t="s">
        <v>2804</v>
      </c>
      <c r="AH4347" s="95" t="s">
        <v>2804</v>
      </c>
      <c r="AI4347" s="97"/>
      <c r="AJ4347" s="97" t="s">
        <v>65</v>
      </c>
      <c r="AK4347" s="97" t="s">
        <v>66</v>
      </c>
      <c r="AL4347" s="45" t="s">
        <v>67</v>
      </c>
      <c r="AM4347" s="160" t="str">
        <f>MONTH(B4347)&amp;"/"&amp;YEAR(B4347)</f>
        <v>3/2026</v>
      </c>
      <c r="AN4347" s="45">
        <f>WEEKNUM(B4347)-WEEKNUM(EOMONTH(B4347,-1)+1)+1</f>
        <v>4</v>
      </c>
      <c r="AO4347" s="45" t="str">
        <f>MONTH(R4347)&amp;"/"&amp;YEAR(R4347)</f>
        <v>5/2026</v>
      </c>
      <c r="AP4347" s="45">
        <f>WEEKNUM(R4347)-WEEKNUM(EOMONTH(R4347,-1)+1)+1</f>
        <v>5</v>
      </c>
      <c r="AQ4347" s="45">
        <f>IF(AU4347="S",IF(Q4347="1. Aceitou o programa",R4347-B4347,0),0)</f>
        <v>65</v>
      </c>
      <c r="AR4347" s="45">
        <f>IF(AU4347="S",IF(AND(S4347&lt;&gt;"",R4347&lt;&gt;""),S4347-R4347,0),0)</f>
        <v>0</v>
      </c>
      <c r="AS4347" s="45">
        <f>IF(AU4347="S",IF(Q4347="1. Aceitou o programa",IF(OR(X4347="Não se Aplica",X4347=""),IF(OR(W4347="Não se Aplica",W4347=""),0,W4347-V4347),AVERAGE(X4347-W4347,W4347-V4347)),0),0)</f>
        <v>6</v>
      </c>
      <c r="AT4347" s="45">
        <f>IF(AU4347="S",IF(AND(Q4347="1. Aceitou o programa",AB4347="Realizada"),IFERROR(IF(AA4347="",0,AA4347-R4347),0),0),0)</f>
        <v>0</v>
      </c>
      <c r="AU4347" s="45" t="str">
        <f>_xlfn.XLOOKUP(U4347,'Lista Suspensa'!$AA$20:$AA$23,'Lista Suspensa'!$AB$20:$AB$23,"N/A")</f>
        <v>S</v>
      </c>
    </row>
    <row r="4348" spans="1:47" ht="12" customHeight="1" x14ac:dyDescent="0.3">
      <c r="A4348" s="87" t="s">
        <v>47</v>
      </c>
      <c r="B4348" s="88">
        <v>46104</v>
      </c>
      <c r="C4348" s="89" t="s">
        <v>48</v>
      </c>
      <c r="D4348" s="89" t="s">
        <v>49</v>
      </c>
      <c r="E4348" s="189">
        <v>82337373</v>
      </c>
      <c r="F4348" s="197" t="s">
        <v>10526</v>
      </c>
      <c r="G4348" s="90">
        <v>28922130881</v>
      </c>
      <c r="H4348" s="91">
        <v>30068</v>
      </c>
      <c r="I4348" s="89"/>
      <c r="J4348" s="89" t="s">
        <v>51</v>
      </c>
      <c r="K4348" s="89" t="s">
        <v>52</v>
      </c>
      <c r="L4348" s="89" t="s">
        <v>85</v>
      </c>
      <c r="M4348" s="89" t="s">
        <v>2283</v>
      </c>
      <c r="N4348" s="89" t="s">
        <v>137</v>
      </c>
      <c r="O4348" s="92" t="s">
        <v>10527</v>
      </c>
      <c r="P4348" s="93" t="s">
        <v>57</v>
      </c>
      <c r="Q4348" s="110" t="s">
        <v>5322</v>
      </c>
      <c r="R4348" s="94"/>
      <c r="S4348" s="95">
        <v>46170</v>
      </c>
      <c r="T4348" s="95" t="s">
        <v>5203</v>
      </c>
      <c r="U4348" s="95" t="s">
        <v>1125</v>
      </c>
      <c r="V4348" s="91">
        <v>46157</v>
      </c>
      <c r="W4348" s="91">
        <v>46164</v>
      </c>
      <c r="X4348" s="91">
        <v>46169</v>
      </c>
      <c r="Y4348" s="96" t="s">
        <v>2851</v>
      </c>
      <c r="Z4348" s="89"/>
      <c r="AA4348" s="95"/>
      <c r="AB4348" s="89"/>
      <c r="AC4348" s="109"/>
      <c r="AD4348" s="89"/>
      <c r="AE4348" s="89"/>
      <c r="AF4348" s="191"/>
      <c r="AG4348" s="194"/>
      <c r="AH4348" s="193"/>
      <c r="AI4348" s="97"/>
      <c r="AJ4348" s="97" t="s">
        <v>1127</v>
      </c>
      <c r="AK4348" s="97"/>
      <c r="AL4348" s="45" t="s">
        <v>67</v>
      </c>
      <c r="AM4348" s="160" t="str">
        <f>MONTH(B4348)&amp;"/"&amp;YEAR(B4348)</f>
        <v>3/2026</v>
      </c>
      <c r="AN4348" s="45">
        <f>WEEKNUM(B4348)-WEEKNUM(EOMONTH(B4348,-1)+1)+1</f>
        <v>4</v>
      </c>
      <c r="AO4348" s="45" t="str">
        <f>MONTH(R4348)&amp;"/"&amp;YEAR(R4348)</f>
        <v>1/1900</v>
      </c>
      <c r="AP4348" s="45" t="e">
        <f>WEEKNUM(R4348)-WEEKNUM(EOMONTH(R4348,-1)+1)+1</f>
        <v>#NUM!</v>
      </c>
      <c r="AQ4348" s="45">
        <f>IF(AU4348="S",IF(Q4348="1. Aceitou o programa",R4348-B4348,0),0)</f>
        <v>0</v>
      </c>
      <c r="AR4348" s="45">
        <f>IF(AU4348="S",IF(AND(S4348&lt;&gt;"",R4348&lt;&gt;""),S4348-R4348,0),0)</f>
        <v>0</v>
      </c>
      <c r="AS4348" s="45">
        <f>IF(AU4348="S",IF(Q4348="1. Aceitou o programa",IF(OR(X4348="Não se Aplica",X4348=""),IF(OR(W4348="Não se Aplica",W4348=""),0,W4348-V4348),AVERAGE(X4348-W4348,W4348-V4348)),0),0)</f>
        <v>0</v>
      </c>
      <c r="AT4348" s="45">
        <f>IF(AU4348="S",IF(AND(Q4348="1. Aceitou o programa",AB4348="Realizada"),IFERROR(IF(AA4348="",0,AA4348-R4348),0),0),0)</f>
        <v>0</v>
      </c>
      <c r="AU4348" s="45" t="str">
        <f>_xlfn.XLOOKUP(U4348,'Lista Suspensa'!$AA$20:$AA$23,'Lista Suspensa'!$AB$20:$AB$23,"N/A")</f>
        <v>S</v>
      </c>
    </row>
    <row r="4349" spans="1:47" ht="12" customHeight="1" x14ac:dyDescent="0.3">
      <c r="A4349" s="87" t="s">
        <v>47</v>
      </c>
      <c r="B4349" s="88">
        <v>46104</v>
      </c>
      <c r="C4349" s="89" t="s">
        <v>48</v>
      </c>
      <c r="D4349" s="89" t="s">
        <v>49</v>
      </c>
      <c r="E4349" s="189">
        <v>61515060</v>
      </c>
      <c r="F4349" s="197" t="s">
        <v>10528</v>
      </c>
      <c r="G4349" s="90">
        <v>16022826845</v>
      </c>
      <c r="H4349" s="91">
        <v>26403</v>
      </c>
      <c r="I4349" s="89"/>
      <c r="J4349" s="89" t="s">
        <v>84</v>
      </c>
      <c r="K4349" s="89" t="s">
        <v>52</v>
      </c>
      <c r="L4349" s="89" t="s">
        <v>85</v>
      </c>
      <c r="M4349" s="89" t="s">
        <v>4393</v>
      </c>
      <c r="N4349" s="89" t="s">
        <v>55</v>
      </c>
      <c r="O4349" s="92" t="s">
        <v>10529</v>
      </c>
      <c r="P4349" s="93" t="s">
        <v>57</v>
      </c>
      <c r="Q4349" s="110" t="s">
        <v>5322</v>
      </c>
      <c r="R4349" s="94"/>
      <c r="S4349" s="95">
        <v>46170</v>
      </c>
      <c r="T4349" s="95" t="s">
        <v>5203</v>
      </c>
      <c r="U4349" s="95" t="s">
        <v>1125</v>
      </c>
      <c r="V4349" s="91">
        <v>46157</v>
      </c>
      <c r="W4349" s="91">
        <v>46164</v>
      </c>
      <c r="X4349" s="91">
        <v>46169</v>
      </c>
      <c r="Y4349" s="96" t="s">
        <v>2851</v>
      </c>
      <c r="Z4349" s="89"/>
      <c r="AA4349" s="95"/>
      <c r="AB4349" s="89"/>
      <c r="AC4349" s="109"/>
      <c r="AD4349" s="89"/>
      <c r="AE4349" s="89"/>
      <c r="AF4349" s="191"/>
      <c r="AG4349" s="194"/>
      <c r="AH4349" s="193"/>
      <c r="AI4349" s="97"/>
      <c r="AJ4349" s="97" t="s">
        <v>1127</v>
      </c>
      <c r="AK4349" s="97"/>
      <c r="AL4349" s="45" t="s">
        <v>67</v>
      </c>
      <c r="AM4349" s="160" t="str">
        <f>MONTH(B4349)&amp;"/"&amp;YEAR(B4349)</f>
        <v>3/2026</v>
      </c>
      <c r="AN4349" s="45">
        <f>WEEKNUM(B4349)-WEEKNUM(EOMONTH(B4349,-1)+1)+1</f>
        <v>4</v>
      </c>
      <c r="AO4349" s="45" t="str">
        <f>MONTH(R4349)&amp;"/"&amp;YEAR(R4349)</f>
        <v>1/1900</v>
      </c>
      <c r="AP4349" s="45" t="e">
        <f>WEEKNUM(R4349)-WEEKNUM(EOMONTH(R4349,-1)+1)+1</f>
        <v>#NUM!</v>
      </c>
      <c r="AQ4349" s="45">
        <f>IF(AU4349="S",IF(Q4349="1. Aceitou o programa",R4349-B4349,0),0)</f>
        <v>0</v>
      </c>
      <c r="AR4349" s="45">
        <f>IF(AU4349="S",IF(AND(S4349&lt;&gt;"",R4349&lt;&gt;""),S4349-R4349,0),0)</f>
        <v>0</v>
      </c>
      <c r="AS4349" s="45">
        <f>IF(AU4349="S",IF(Q4349="1. Aceitou o programa",IF(OR(X4349="Não se Aplica",X4349=""),IF(OR(W4349="Não se Aplica",W4349=""),0,W4349-V4349),AVERAGE(X4349-W4349,W4349-V4349)),0),0)</f>
        <v>0</v>
      </c>
      <c r="AT4349" s="45">
        <f>IF(AU4349="S",IF(AND(Q4349="1. Aceitou o programa",AB4349="Realizada"),IFERROR(IF(AA4349="",0,AA4349-R4349),0),0),0)</f>
        <v>0</v>
      </c>
      <c r="AU4349" s="45" t="str">
        <f>_xlfn.XLOOKUP(U4349,'Lista Suspensa'!$AA$20:$AA$23,'Lista Suspensa'!$AB$20:$AB$23,"N/A")</f>
        <v>S</v>
      </c>
    </row>
    <row r="4350" spans="1:47" ht="12" customHeight="1" x14ac:dyDescent="0.3">
      <c r="A4350" s="87" t="s">
        <v>47</v>
      </c>
      <c r="B4350" s="88">
        <v>46104</v>
      </c>
      <c r="C4350" s="89" t="s">
        <v>48</v>
      </c>
      <c r="D4350" s="89" t="s">
        <v>49</v>
      </c>
      <c r="E4350" s="189">
        <v>79023966</v>
      </c>
      <c r="F4350" s="197" t="s">
        <v>10530</v>
      </c>
      <c r="G4350" s="90">
        <v>43610926805</v>
      </c>
      <c r="H4350" s="91">
        <v>34741</v>
      </c>
      <c r="I4350" s="89"/>
      <c r="J4350" s="89" t="s">
        <v>84</v>
      </c>
      <c r="K4350" s="89" t="s">
        <v>52</v>
      </c>
      <c r="L4350" s="89" t="s">
        <v>53</v>
      </c>
      <c r="M4350" s="89" t="s">
        <v>1930</v>
      </c>
      <c r="N4350" s="89" t="s">
        <v>159</v>
      </c>
      <c r="O4350" s="92" t="s">
        <v>10531</v>
      </c>
      <c r="P4350" s="93" t="s">
        <v>57</v>
      </c>
      <c r="Q4350" s="110" t="s">
        <v>5322</v>
      </c>
      <c r="R4350" s="94"/>
      <c r="S4350" s="95">
        <v>46170</v>
      </c>
      <c r="T4350" s="95" t="s">
        <v>5203</v>
      </c>
      <c r="U4350" s="95" t="s">
        <v>1125</v>
      </c>
      <c r="V4350" s="91">
        <v>46157</v>
      </c>
      <c r="W4350" s="91">
        <v>46164</v>
      </c>
      <c r="X4350" s="91">
        <v>46169</v>
      </c>
      <c r="Y4350" s="96" t="s">
        <v>2851</v>
      </c>
      <c r="Z4350" s="89"/>
      <c r="AA4350" s="95"/>
      <c r="AB4350" s="89"/>
      <c r="AC4350" s="109"/>
      <c r="AD4350" s="89"/>
      <c r="AE4350" s="89"/>
      <c r="AF4350" s="191"/>
      <c r="AG4350" s="194"/>
      <c r="AH4350" s="193"/>
      <c r="AI4350" s="97"/>
      <c r="AJ4350" s="97" t="s">
        <v>1127</v>
      </c>
      <c r="AK4350" s="97"/>
      <c r="AL4350" s="45" t="s">
        <v>67</v>
      </c>
      <c r="AM4350" s="160" t="str">
        <f>MONTH(B4350)&amp;"/"&amp;YEAR(B4350)</f>
        <v>3/2026</v>
      </c>
      <c r="AN4350" s="45">
        <f>WEEKNUM(B4350)-WEEKNUM(EOMONTH(B4350,-1)+1)+1</f>
        <v>4</v>
      </c>
      <c r="AO4350" s="45" t="str">
        <f>MONTH(R4350)&amp;"/"&amp;YEAR(R4350)</f>
        <v>1/1900</v>
      </c>
      <c r="AP4350" s="45" t="e">
        <f>WEEKNUM(R4350)-WEEKNUM(EOMONTH(R4350,-1)+1)+1</f>
        <v>#NUM!</v>
      </c>
      <c r="AQ4350" s="45">
        <f>IF(AU4350="S",IF(Q4350="1. Aceitou o programa",R4350-B4350,0),0)</f>
        <v>0</v>
      </c>
      <c r="AR4350" s="45">
        <f>IF(AU4350="S",IF(AND(S4350&lt;&gt;"",R4350&lt;&gt;""),S4350-R4350,0),0)</f>
        <v>0</v>
      </c>
      <c r="AS4350" s="45">
        <f>IF(AU4350="S",IF(Q4350="1. Aceitou o programa",IF(OR(X4350="Não se Aplica",X4350=""),IF(OR(W4350="Não se Aplica",W4350=""),0,W4350-V4350),AVERAGE(X4350-W4350,W4350-V4350)),0),0)</f>
        <v>0</v>
      </c>
      <c r="AT4350" s="45">
        <f>IF(AU4350="S",IF(AND(Q4350="1. Aceitou o programa",AB4350="Realizada"),IFERROR(IF(AA4350="",0,AA4350-R4350),0),0),0)</f>
        <v>0</v>
      </c>
      <c r="AU4350" s="45" t="str">
        <f>_xlfn.XLOOKUP(U4350,'Lista Suspensa'!$AA$20:$AA$23,'Lista Suspensa'!$AB$20:$AB$23,"N/A")</f>
        <v>S</v>
      </c>
    </row>
    <row r="4351" spans="1:47" ht="12" customHeight="1" x14ac:dyDescent="0.3">
      <c r="A4351" s="87" t="s">
        <v>47</v>
      </c>
      <c r="B4351" s="88">
        <v>46104</v>
      </c>
      <c r="C4351" s="89" t="s">
        <v>48</v>
      </c>
      <c r="D4351" s="89" t="s">
        <v>49</v>
      </c>
      <c r="E4351" s="189">
        <v>93065535</v>
      </c>
      <c r="F4351" s="197" t="s">
        <v>10532</v>
      </c>
      <c r="G4351" s="90">
        <v>2921566770</v>
      </c>
      <c r="H4351" s="91">
        <v>28461</v>
      </c>
      <c r="I4351" s="89"/>
      <c r="J4351" s="89" t="s">
        <v>51</v>
      </c>
      <c r="K4351" s="89" t="s">
        <v>76</v>
      </c>
      <c r="L4351" s="89" t="s">
        <v>95</v>
      </c>
      <c r="M4351" s="89" t="s">
        <v>96</v>
      </c>
      <c r="N4351" s="89" t="s">
        <v>197</v>
      </c>
      <c r="O4351" s="92" t="s">
        <v>10533</v>
      </c>
      <c r="P4351" s="93" t="s">
        <v>57</v>
      </c>
      <c r="Q4351" s="110" t="s">
        <v>5322</v>
      </c>
      <c r="R4351" s="94"/>
      <c r="S4351" s="95">
        <v>46170</v>
      </c>
      <c r="T4351" s="95" t="s">
        <v>5203</v>
      </c>
      <c r="U4351" s="95" t="s">
        <v>1125</v>
      </c>
      <c r="V4351" s="91">
        <v>46157</v>
      </c>
      <c r="W4351" s="91">
        <v>46164</v>
      </c>
      <c r="X4351" s="91">
        <v>46169</v>
      </c>
      <c r="Y4351" s="96" t="s">
        <v>2851</v>
      </c>
      <c r="Z4351" s="89"/>
      <c r="AA4351" s="95"/>
      <c r="AB4351" s="89"/>
      <c r="AC4351" s="109"/>
      <c r="AD4351" s="89"/>
      <c r="AE4351" s="89"/>
      <c r="AF4351" s="191"/>
      <c r="AG4351" s="194"/>
      <c r="AH4351" s="193"/>
      <c r="AI4351" s="97"/>
      <c r="AJ4351" s="97" t="s">
        <v>1127</v>
      </c>
      <c r="AK4351" s="97"/>
      <c r="AL4351" s="45" t="s">
        <v>67</v>
      </c>
      <c r="AM4351" s="160" t="str">
        <f>MONTH(B4351)&amp;"/"&amp;YEAR(B4351)</f>
        <v>3/2026</v>
      </c>
      <c r="AN4351" s="45">
        <f>WEEKNUM(B4351)-WEEKNUM(EOMONTH(B4351,-1)+1)+1</f>
        <v>4</v>
      </c>
      <c r="AO4351" s="45" t="str">
        <f>MONTH(R4351)&amp;"/"&amp;YEAR(R4351)</f>
        <v>1/1900</v>
      </c>
      <c r="AP4351" s="45" t="e">
        <f>WEEKNUM(R4351)-WEEKNUM(EOMONTH(R4351,-1)+1)+1</f>
        <v>#NUM!</v>
      </c>
      <c r="AQ4351" s="45">
        <f>IF(AU4351="S",IF(Q4351="1. Aceitou o programa",R4351-B4351,0),0)</f>
        <v>0</v>
      </c>
      <c r="AR4351" s="45">
        <f>IF(AU4351="S",IF(AND(S4351&lt;&gt;"",R4351&lt;&gt;""),S4351-R4351,0),0)</f>
        <v>0</v>
      </c>
      <c r="AS4351" s="45">
        <f>IF(AU4351="S",IF(Q4351="1. Aceitou o programa",IF(OR(X4351="Não se Aplica",X4351=""),IF(OR(W4351="Não se Aplica",W4351=""),0,W4351-V4351),AVERAGE(X4351-W4351,W4351-V4351)),0),0)</f>
        <v>0</v>
      </c>
      <c r="AT4351" s="45">
        <f>IF(AU4351="S",IF(AND(Q4351="1. Aceitou o programa",AB4351="Realizada"),IFERROR(IF(AA4351="",0,AA4351-R4351),0),0),0)</f>
        <v>0</v>
      </c>
      <c r="AU4351" s="45" t="str">
        <f>_xlfn.XLOOKUP(U4351,'Lista Suspensa'!$AA$20:$AA$23,'Lista Suspensa'!$AB$20:$AB$23,"N/A")</f>
        <v>S</v>
      </c>
    </row>
    <row r="4352" spans="1:47" ht="12" customHeight="1" x14ac:dyDescent="0.3">
      <c r="A4352" s="87" t="s">
        <v>47</v>
      </c>
      <c r="B4352" s="88">
        <v>46104</v>
      </c>
      <c r="C4352" s="89" t="s">
        <v>48</v>
      </c>
      <c r="D4352" s="89" t="s">
        <v>49</v>
      </c>
      <c r="E4352" s="189">
        <v>592780031</v>
      </c>
      <c r="F4352" s="197" t="s">
        <v>10534</v>
      </c>
      <c r="G4352" s="90">
        <v>32560524520</v>
      </c>
      <c r="H4352" s="91">
        <v>23780</v>
      </c>
      <c r="I4352" s="89"/>
      <c r="J4352" s="89" t="s">
        <v>84</v>
      </c>
      <c r="K4352" s="89" t="s">
        <v>52</v>
      </c>
      <c r="L4352" s="89" t="s">
        <v>53</v>
      </c>
      <c r="M4352" s="89" t="s">
        <v>1364</v>
      </c>
      <c r="N4352" s="89" t="s">
        <v>159</v>
      </c>
      <c r="O4352" s="92" t="s">
        <v>10535</v>
      </c>
      <c r="P4352" s="93" t="s">
        <v>57</v>
      </c>
      <c r="Q4352" s="110" t="s">
        <v>5322</v>
      </c>
      <c r="R4352" s="94"/>
      <c r="S4352" s="95">
        <v>46170</v>
      </c>
      <c r="T4352" s="95" t="s">
        <v>5203</v>
      </c>
      <c r="U4352" s="95" t="s">
        <v>1125</v>
      </c>
      <c r="V4352" s="91">
        <v>46157</v>
      </c>
      <c r="W4352" s="91">
        <v>46164</v>
      </c>
      <c r="X4352" s="91">
        <v>46169</v>
      </c>
      <c r="Y4352" s="96" t="s">
        <v>2851</v>
      </c>
      <c r="Z4352" s="89"/>
      <c r="AA4352" s="95"/>
      <c r="AB4352" s="89"/>
      <c r="AC4352" s="109"/>
      <c r="AD4352" s="89"/>
      <c r="AE4352" s="89"/>
      <c r="AF4352" s="191"/>
      <c r="AG4352" s="194"/>
      <c r="AH4352" s="193"/>
      <c r="AI4352" s="97"/>
      <c r="AJ4352" s="97" t="s">
        <v>1127</v>
      </c>
      <c r="AK4352" s="97"/>
      <c r="AL4352" s="45" t="s">
        <v>67</v>
      </c>
      <c r="AM4352" s="160" t="str">
        <f>MONTH(B4352)&amp;"/"&amp;YEAR(B4352)</f>
        <v>3/2026</v>
      </c>
      <c r="AN4352" s="45">
        <f>WEEKNUM(B4352)-WEEKNUM(EOMONTH(B4352,-1)+1)+1</f>
        <v>4</v>
      </c>
      <c r="AO4352" s="45" t="str">
        <f>MONTH(R4352)&amp;"/"&amp;YEAR(R4352)</f>
        <v>1/1900</v>
      </c>
      <c r="AP4352" s="45" t="e">
        <f>WEEKNUM(R4352)-WEEKNUM(EOMONTH(R4352,-1)+1)+1</f>
        <v>#NUM!</v>
      </c>
      <c r="AQ4352" s="45">
        <f>IF(AU4352="S",IF(Q4352="1. Aceitou o programa",R4352-B4352,0),0)</f>
        <v>0</v>
      </c>
      <c r="AR4352" s="45">
        <f>IF(AU4352="S",IF(AND(S4352&lt;&gt;"",R4352&lt;&gt;""),S4352-R4352,0),0)</f>
        <v>0</v>
      </c>
      <c r="AS4352" s="45">
        <f>IF(AU4352="S",IF(Q4352="1. Aceitou o programa",IF(OR(X4352="Não se Aplica",X4352=""),IF(OR(W4352="Não se Aplica",W4352=""),0,W4352-V4352),AVERAGE(X4352-W4352,W4352-V4352)),0),0)</f>
        <v>0</v>
      </c>
      <c r="AT4352" s="45">
        <f>IF(AU4352="S",IF(AND(Q4352="1. Aceitou o programa",AB4352="Realizada"),IFERROR(IF(AA4352="",0,AA4352-R4352),0),0),0)</f>
        <v>0</v>
      </c>
      <c r="AU4352" s="45" t="str">
        <f>_xlfn.XLOOKUP(U4352,'Lista Suspensa'!$AA$20:$AA$23,'Lista Suspensa'!$AB$20:$AB$23,"N/A")</f>
        <v>S</v>
      </c>
    </row>
    <row r="4353" spans="1:47" ht="12" customHeight="1" x14ac:dyDescent="0.3">
      <c r="A4353" s="87" t="s">
        <v>47</v>
      </c>
      <c r="B4353" s="88">
        <v>46104</v>
      </c>
      <c r="C4353" s="89" t="s">
        <v>48</v>
      </c>
      <c r="D4353" s="89" t="s">
        <v>49</v>
      </c>
      <c r="E4353" s="189">
        <v>592781208</v>
      </c>
      <c r="F4353" s="197" t="s">
        <v>10536</v>
      </c>
      <c r="G4353" s="90">
        <v>6978926469</v>
      </c>
      <c r="H4353" s="91">
        <v>30989</v>
      </c>
      <c r="I4353" s="89"/>
      <c r="J4353" s="89" t="s">
        <v>84</v>
      </c>
      <c r="K4353" s="89" t="s">
        <v>52</v>
      </c>
      <c r="L4353" s="89" t="s">
        <v>53</v>
      </c>
      <c r="M4353" s="89" t="s">
        <v>1364</v>
      </c>
      <c r="N4353" s="89" t="s">
        <v>159</v>
      </c>
      <c r="O4353" s="92" t="s">
        <v>10537</v>
      </c>
      <c r="P4353" s="93" t="s">
        <v>57</v>
      </c>
      <c r="Q4353" s="110" t="s">
        <v>5322</v>
      </c>
      <c r="R4353" s="94"/>
      <c r="S4353" s="95">
        <v>46170</v>
      </c>
      <c r="T4353" s="95" t="s">
        <v>5203</v>
      </c>
      <c r="U4353" s="95" t="s">
        <v>1125</v>
      </c>
      <c r="V4353" s="91">
        <v>46157</v>
      </c>
      <c r="W4353" s="91">
        <v>46164</v>
      </c>
      <c r="X4353" s="91">
        <v>46169</v>
      </c>
      <c r="Y4353" s="96" t="s">
        <v>2851</v>
      </c>
      <c r="Z4353" s="89"/>
      <c r="AA4353" s="95"/>
      <c r="AB4353" s="89"/>
      <c r="AC4353" s="109"/>
      <c r="AD4353" s="89"/>
      <c r="AE4353" s="89"/>
      <c r="AF4353" s="191"/>
      <c r="AG4353" s="194"/>
      <c r="AH4353" s="193"/>
      <c r="AI4353" s="97"/>
      <c r="AJ4353" s="97" t="s">
        <v>1127</v>
      </c>
      <c r="AK4353" s="97"/>
      <c r="AL4353" s="45" t="s">
        <v>67</v>
      </c>
      <c r="AM4353" s="160" t="str">
        <f>MONTH(B4353)&amp;"/"&amp;YEAR(B4353)</f>
        <v>3/2026</v>
      </c>
      <c r="AN4353" s="45">
        <f>WEEKNUM(B4353)-WEEKNUM(EOMONTH(B4353,-1)+1)+1</f>
        <v>4</v>
      </c>
      <c r="AO4353" s="45" t="str">
        <f>MONTH(R4353)&amp;"/"&amp;YEAR(R4353)</f>
        <v>1/1900</v>
      </c>
      <c r="AP4353" s="45" t="e">
        <f>WEEKNUM(R4353)-WEEKNUM(EOMONTH(R4353,-1)+1)+1</f>
        <v>#NUM!</v>
      </c>
      <c r="AQ4353" s="45">
        <f>IF(AU4353="S",IF(Q4353="1. Aceitou o programa",R4353-B4353,0),0)</f>
        <v>0</v>
      </c>
      <c r="AR4353" s="45">
        <f>IF(AU4353="S",IF(AND(S4353&lt;&gt;"",R4353&lt;&gt;""),S4353-R4353,0),0)</f>
        <v>0</v>
      </c>
      <c r="AS4353" s="45">
        <f>IF(AU4353="S",IF(Q4353="1. Aceitou o programa",IF(OR(X4353="Não se Aplica",X4353=""),IF(OR(W4353="Não se Aplica",W4353=""),0,W4353-V4353),AVERAGE(X4353-W4353,W4353-V4353)),0),0)</f>
        <v>0</v>
      </c>
      <c r="AT4353" s="45">
        <f>IF(AU4353="S",IF(AND(Q4353="1. Aceitou o programa",AB4353="Realizada"),IFERROR(IF(AA4353="",0,AA4353-R4353),0),0),0)</f>
        <v>0</v>
      </c>
      <c r="AU4353" s="45" t="str">
        <f>_xlfn.XLOOKUP(U4353,'Lista Suspensa'!$AA$20:$AA$23,'Lista Suspensa'!$AB$20:$AB$23,"N/A")</f>
        <v>S</v>
      </c>
    </row>
    <row r="4354" spans="1:47" ht="12" customHeight="1" x14ac:dyDescent="0.3">
      <c r="A4354" s="87" t="s">
        <v>47</v>
      </c>
      <c r="B4354" s="88">
        <v>46104</v>
      </c>
      <c r="C4354" s="89" t="s">
        <v>48</v>
      </c>
      <c r="D4354" s="89" t="s">
        <v>49</v>
      </c>
      <c r="E4354" s="189">
        <v>595515819</v>
      </c>
      <c r="F4354" s="197" t="s">
        <v>10538</v>
      </c>
      <c r="G4354" s="90">
        <v>36318245804</v>
      </c>
      <c r="H4354" s="91">
        <v>31799</v>
      </c>
      <c r="I4354" s="89"/>
      <c r="J4354" s="89" t="s">
        <v>51</v>
      </c>
      <c r="K4354" s="89" t="s">
        <v>52</v>
      </c>
      <c r="L4354" s="89" t="s">
        <v>53</v>
      </c>
      <c r="M4354" s="89" t="s">
        <v>234</v>
      </c>
      <c r="N4354" s="89" t="s">
        <v>159</v>
      </c>
      <c r="O4354" s="92" t="s">
        <v>10539</v>
      </c>
      <c r="P4354" s="93" t="s">
        <v>57</v>
      </c>
      <c r="Q4354" s="110" t="s">
        <v>5322</v>
      </c>
      <c r="R4354" s="94"/>
      <c r="S4354" s="95">
        <v>46170</v>
      </c>
      <c r="T4354" s="95" t="s">
        <v>5203</v>
      </c>
      <c r="U4354" s="95" t="s">
        <v>1125</v>
      </c>
      <c r="V4354" s="91">
        <v>46157</v>
      </c>
      <c r="W4354" s="91">
        <v>46164</v>
      </c>
      <c r="X4354" s="91">
        <v>46169</v>
      </c>
      <c r="Y4354" s="96" t="s">
        <v>2851</v>
      </c>
      <c r="Z4354" s="89"/>
      <c r="AA4354" s="95"/>
      <c r="AB4354" s="89"/>
      <c r="AC4354" s="109"/>
      <c r="AD4354" s="89"/>
      <c r="AE4354" s="89"/>
      <c r="AF4354" s="191"/>
      <c r="AG4354" s="194"/>
      <c r="AH4354" s="193"/>
      <c r="AI4354" s="97"/>
      <c r="AJ4354" s="97" t="s">
        <v>1127</v>
      </c>
      <c r="AK4354" s="97"/>
      <c r="AL4354" s="45" t="s">
        <v>67</v>
      </c>
      <c r="AM4354" s="160" t="str">
        <f>MONTH(B4354)&amp;"/"&amp;YEAR(B4354)</f>
        <v>3/2026</v>
      </c>
      <c r="AN4354" s="45">
        <f>WEEKNUM(B4354)-WEEKNUM(EOMONTH(B4354,-1)+1)+1</f>
        <v>4</v>
      </c>
      <c r="AO4354" s="45" t="str">
        <f>MONTH(R4354)&amp;"/"&amp;YEAR(R4354)</f>
        <v>1/1900</v>
      </c>
      <c r="AP4354" s="45" t="e">
        <f>WEEKNUM(R4354)-WEEKNUM(EOMONTH(R4354,-1)+1)+1</f>
        <v>#NUM!</v>
      </c>
      <c r="AQ4354" s="45">
        <f>IF(AU4354="S",IF(Q4354="1. Aceitou o programa",R4354-B4354,0),0)</f>
        <v>0</v>
      </c>
      <c r="AR4354" s="45">
        <f>IF(AU4354="S",IF(AND(S4354&lt;&gt;"",R4354&lt;&gt;""),S4354-R4354,0),0)</f>
        <v>0</v>
      </c>
      <c r="AS4354" s="45">
        <f>IF(AU4354="S",IF(Q4354="1. Aceitou o programa",IF(OR(X4354="Não se Aplica",X4354=""),IF(OR(W4354="Não se Aplica",W4354=""),0,W4354-V4354),AVERAGE(X4354-W4354,W4354-V4354)),0),0)</f>
        <v>0</v>
      </c>
      <c r="AT4354" s="45">
        <f>IF(AU4354="S",IF(AND(Q4354="1. Aceitou o programa",AB4354="Realizada"),IFERROR(IF(AA4354="",0,AA4354-R4354),0),0),0)</f>
        <v>0</v>
      </c>
      <c r="AU4354" s="45" t="str">
        <f>_xlfn.XLOOKUP(U4354,'Lista Suspensa'!$AA$20:$AA$23,'Lista Suspensa'!$AB$20:$AB$23,"N/A")</f>
        <v>S</v>
      </c>
    </row>
    <row r="4355" spans="1:47" ht="12" customHeight="1" x14ac:dyDescent="0.3">
      <c r="A4355" s="87" t="s">
        <v>47</v>
      </c>
      <c r="B4355" s="88">
        <v>46104</v>
      </c>
      <c r="C4355" s="89" t="s">
        <v>48</v>
      </c>
      <c r="D4355" s="89" t="s">
        <v>49</v>
      </c>
      <c r="E4355" s="189">
        <v>596200960</v>
      </c>
      <c r="F4355" s="197" t="s">
        <v>10540</v>
      </c>
      <c r="G4355" s="90">
        <v>31016247893</v>
      </c>
      <c r="H4355" s="91">
        <v>30341</v>
      </c>
      <c r="I4355" s="89"/>
      <c r="J4355" s="89" t="s">
        <v>84</v>
      </c>
      <c r="K4355" s="89" t="s">
        <v>52</v>
      </c>
      <c r="L4355" s="89" t="s">
        <v>53</v>
      </c>
      <c r="M4355" s="89" t="s">
        <v>2755</v>
      </c>
      <c r="N4355" s="89" t="s">
        <v>159</v>
      </c>
      <c r="O4355" s="92" t="s">
        <v>10541</v>
      </c>
      <c r="P4355" s="93" t="s">
        <v>57</v>
      </c>
      <c r="Q4355" s="110" t="s">
        <v>5322</v>
      </c>
      <c r="R4355" s="94"/>
      <c r="S4355" s="95">
        <v>46170</v>
      </c>
      <c r="T4355" s="95" t="s">
        <v>5203</v>
      </c>
      <c r="U4355" s="95" t="s">
        <v>1125</v>
      </c>
      <c r="V4355" s="91">
        <v>46157</v>
      </c>
      <c r="W4355" s="91">
        <v>46164</v>
      </c>
      <c r="X4355" s="91">
        <v>46169</v>
      </c>
      <c r="Y4355" s="96" t="s">
        <v>2851</v>
      </c>
      <c r="Z4355" s="89"/>
      <c r="AA4355" s="95"/>
      <c r="AB4355" s="89"/>
      <c r="AC4355" s="109"/>
      <c r="AD4355" s="89"/>
      <c r="AE4355" s="89"/>
      <c r="AF4355" s="191"/>
      <c r="AG4355" s="194"/>
      <c r="AH4355" s="193"/>
      <c r="AI4355" s="97"/>
      <c r="AJ4355" s="97" t="s">
        <v>1127</v>
      </c>
      <c r="AK4355" s="97"/>
      <c r="AL4355" s="45" t="s">
        <v>67</v>
      </c>
      <c r="AM4355" s="160" t="str">
        <f>MONTH(B4355)&amp;"/"&amp;YEAR(B4355)</f>
        <v>3/2026</v>
      </c>
      <c r="AN4355" s="45">
        <f>WEEKNUM(B4355)-WEEKNUM(EOMONTH(B4355,-1)+1)+1</f>
        <v>4</v>
      </c>
      <c r="AO4355" s="45" t="str">
        <f>MONTH(R4355)&amp;"/"&amp;YEAR(R4355)</f>
        <v>1/1900</v>
      </c>
      <c r="AP4355" s="45" t="e">
        <f>WEEKNUM(R4355)-WEEKNUM(EOMONTH(R4355,-1)+1)+1</f>
        <v>#NUM!</v>
      </c>
      <c r="AQ4355" s="45">
        <f>IF(AU4355="S",IF(Q4355="1. Aceitou o programa",R4355-B4355,0),0)</f>
        <v>0</v>
      </c>
      <c r="AR4355" s="45">
        <f>IF(AU4355="S",IF(AND(S4355&lt;&gt;"",R4355&lt;&gt;""),S4355-R4355,0),0)</f>
        <v>0</v>
      </c>
      <c r="AS4355" s="45">
        <f>IF(AU4355="S",IF(Q4355="1. Aceitou o programa",IF(OR(X4355="Não se Aplica",X4355=""),IF(OR(W4355="Não se Aplica",W4355=""),0,W4355-V4355),AVERAGE(X4355-W4355,W4355-V4355)),0),0)</f>
        <v>0</v>
      </c>
      <c r="AT4355" s="45">
        <f>IF(AU4355="S",IF(AND(Q4355="1. Aceitou o programa",AB4355="Realizada"),IFERROR(IF(AA4355="",0,AA4355-R4355),0),0),0)</f>
        <v>0</v>
      </c>
      <c r="AU4355" s="45" t="str">
        <f>_xlfn.XLOOKUP(U4355,'Lista Suspensa'!$AA$20:$AA$23,'Lista Suspensa'!$AB$20:$AB$23,"N/A")</f>
        <v>S</v>
      </c>
    </row>
    <row r="4356" spans="1:47" ht="12" customHeight="1" x14ac:dyDescent="0.3">
      <c r="A4356" s="87" t="s">
        <v>47</v>
      </c>
      <c r="B4356" s="88">
        <v>46104</v>
      </c>
      <c r="C4356" s="89" t="s">
        <v>48</v>
      </c>
      <c r="D4356" s="89" t="s">
        <v>49</v>
      </c>
      <c r="E4356" s="189">
        <v>592782310</v>
      </c>
      <c r="F4356" s="197" t="s">
        <v>10542</v>
      </c>
      <c r="G4356" s="90">
        <v>9491352830</v>
      </c>
      <c r="H4356" s="91">
        <v>25590</v>
      </c>
      <c r="I4356" s="89"/>
      <c r="J4356" s="89" t="s">
        <v>84</v>
      </c>
      <c r="K4356" s="89" t="s">
        <v>52</v>
      </c>
      <c r="L4356" s="89" t="s">
        <v>53</v>
      </c>
      <c r="M4356" s="89" t="s">
        <v>1364</v>
      </c>
      <c r="N4356" s="89" t="s">
        <v>159</v>
      </c>
      <c r="O4356" s="92" t="s">
        <v>10543</v>
      </c>
      <c r="P4356" s="93" t="s">
        <v>57</v>
      </c>
      <c r="Q4356" s="110" t="s">
        <v>5322</v>
      </c>
      <c r="R4356" s="94"/>
      <c r="S4356" s="95">
        <v>46170</v>
      </c>
      <c r="T4356" s="95" t="s">
        <v>5203</v>
      </c>
      <c r="U4356" s="95" t="s">
        <v>1125</v>
      </c>
      <c r="V4356" s="91">
        <v>46157</v>
      </c>
      <c r="W4356" s="91">
        <v>46164</v>
      </c>
      <c r="X4356" s="91">
        <v>46169</v>
      </c>
      <c r="Y4356" s="96" t="s">
        <v>2851</v>
      </c>
      <c r="Z4356" s="89"/>
      <c r="AA4356" s="95"/>
      <c r="AB4356" s="89"/>
      <c r="AC4356" s="109"/>
      <c r="AD4356" s="89"/>
      <c r="AE4356" s="89"/>
      <c r="AF4356" s="191"/>
      <c r="AG4356" s="194"/>
      <c r="AH4356" s="193"/>
      <c r="AI4356" s="97"/>
      <c r="AJ4356" s="97" t="s">
        <v>1127</v>
      </c>
      <c r="AK4356" s="97"/>
      <c r="AL4356" s="45" t="s">
        <v>67</v>
      </c>
      <c r="AM4356" s="160" t="str">
        <f>MONTH(B4356)&amp;"/"&amp;YEAR(B4356)</f>
        <v>3/2026</v>
      </c>
      <c r="AN4356" s="45">
        <f>WEEKNUM(B4356)-WEEKNUM(EOMONTH(B4356,-1)+1)+1</f>
        <v>4</v>
      </c>
      <c r="AO4356" s="45" t="str">
        <f>MONTH(R4356)&amp;"/"&amp;YEAR(R4356)</f>
        <v>1/1900</v>
      </c>
      <c r="AP4356" s="45" t="e">
        <f>WEEKNUM(R4356)-WEEKNUM(EOMONTH(R4356,-1)+1)+1</f>
        <v>#NUM!</v>
      </c>
      <c r="AQ4356" s="45">
        <f>IF(AU4356="S",IF(Q4356="1. Aceitou o programa",R4356-B4356,0),0)</f>
        <v>0</v>
      </c>
      <c r="AR4356" s="45">
        <f>IF(AU4356="S",IF(AND(S4356&lt;&gt;"",R4356&lt;&gt;""),S4356-R4356,0),0)</f>
        <v>0</v>
      </c>
      <c r="AS4356" s="45">
        <f>IF(AU4356="S",IF(Q4356="1. Aceitou o programa",IF(OR(X4356="Não se Aplica",X4356=""),IF(OR(W4356="Não se Aplica",W4356=""),0,W4356-V4356),AVERAGE(X4356-W4356,W4356-V4356)),0),0)</f>
        <v>0</v>
      </c>
      <c r="AT4356" s="45">
        <f>IF(AU4356="S",IF(AND(Q4356="1. Aceitou o programa",AB4356="Realizada"),IFERROR(IF(AA4356="",0,AA4356-R4356),0),0),0)</f>
        <v>0</v>
      </c>
      <c r="AU4356" s="45" t="str">
        <f>_xlfn.XLOOKUP(U4356,'Lista Suspensa'!$AA$20:$AA$23,'Lista Suspensa'!$AB$20:$AB$23,"N/A")</f>
        <v>S</v>
      </c>
    </row>
    <row r="4357" spans="1:47" ht="12" customHeight="1" x14ac:dyDescent="0.3">
      <c r="A4357" s="87" t="s">
        <v>47</v>
      </c>
      <c r="B4357" s="88">
        <v>46104</v>
      </c>
      <c r="C4357" s="89" t="s">
        <v>48</v>
      </c>
      <c r="D4357" s="89" t="s">
        <v>49</v>
      </c>
      <c r="E4357" s="189">
        <v>592783634</v>
      </c>
      <c r="F4357" s="197" t="s">
        <v>10544</v>
      </c>
      <c r="G4357" s="90">
        <v>29226631832</v>
      </c>
      <c r="H4357" s="91">
        <v>29560</v>
      </c>
      <c r="I4357" s="89"/>
      <c r="J4357" s="89" t="s">
        <v>84</v>
      </c>
      <c r="K4357" s="89" t="s">
        <v>52</v>
      </c>
      <c r="L4357" s="89" t="s">
        <v>53</v>
      </c>
      <c r="M4357" s="89" t="s">
        <v>10545</v>
      </c>
      <c r="N4357" s="89" t="s">
        <v>159</v>
      </c>
      <c r="O4357" s="92" t="s">
        <v>10546</v>
      </c>
      <c r="P4357" s="93" t="s">
        <v>57</v>
      </c>
      <c r="Q4357" s="110" t="s">
        <v>5322</v>
      </c>
      <c r="R4357" s="94"/>
      <c r="S4357" s="95">
        <v>46170</v>
      </c>
      <c r="T4357" s="95" t="s">
        <v>5203</v>
      </c>
      <c r="U4357" s="95" t="s">
        <v>1125</v>
      </c>
      <c r="V4357" s="91">
        <v>46157</v>
      </c>
      <c r="W4357" s="91">
        <v>46164</v>
      </c>
      <c r="X4357" s="91">
        <v>46169</v>
      </c>
      <c r="Y4357" s="96" t="s">
        <v>2851</v>
      </c>
      <c r="Z4357" s="89"/>
      <c r="AA4357" s="95"/>
      <c r="AB4357" s="89"/>
      <c r="AC4357" s="109"/>
      <c r="AD4357" s="89"/>
      <c r="AE4357" s="89"/>
      <c r="AF4357" s="191"/>
      <c r="AG4357" s="194"/>
      <c r="AH4357" s="193"/>
      <c r="AI4357" s="97"/>
      <c r="AJ4357" s="97" t="s">
        <v>1127</v>
      </c>
      <c r="AK4357" s="97"/>
      <c r="AL4357" s="45" t="s">
        <v>67</v>
      </c>
      <c r="AM4357" s="160" t="str">
        <f>MONTH(B4357)&amp;"/"&amp;YEAR(B4357)</f>
        <v>3/2026</v>
      </c>
      <c r="AN4357" s="45">
        <f>WEEKNUM(B4357)-WEEKNUM(EOMONTH(B4357,-1)+1)+1</f>
        <v>4</v>
      </c>
      <c r="AO4357" s="45" t="str">
        <f>MONTH(R4357)&amp;"/"&amp;YEAR(R4357)</f>
        <v>1/1900</v>
      </c>
      <c r="AP4357" s="45" t="e">
        <f>WEEKNUM(R4357)-WEEKNUM(EOMONTH(R4357,-1)+1)+1</f>
        <v>#NUM!</v>
      </c>
      <c r="AQ4357" s="45">
        <f>IF(AU4357="S",IF(Q4357="1. Aceitou o programa",R4357-B4357,0),0)</f>
        <v>0</v>
      </c>
      <c r="AR4357" s="45">
        <f>IF(AU4357="S",IF(AND(S4357&lt;&gt;"",R4357&lt;&gt;""),S4357-R4357,0),0)</f>
        <v>0</v>
      </c>
      <c r="AS4357" s="45">
        <f>IF(AU4357="S",IF(Q4357="1. Aceitou o programa",IF(OR(X4357="Não se Aplica",X4357=""),IF(OR(W4357="Não se Aplica",W4357=""),0,W4357-V4357),AVERAGE(X4357-W4357,W4357-V4357)),0),0)</f>
        <v>0</v>
      </c>
      <c r="AT4357" s="45">
        <f>IF(AU4357="S",IF(AND(Q4357="1. Aceitou o programa",AB4357="Realizada"),IFERROR(IF(AA4357="",0,AA4357-R4357),0),0),0)</f>
        <v>0</v>
      </c>
      <c r="AU4357" s="45" t="str">
        <f>_xlfn.XLOOKUP(U4357,'Lista Suspensa'!$AA$20:$AA$23,'Lista Suspensa'!$AB$20:$AB$23,"N/A")</f>
        <v>S</v>
      </c>
    </row>
    <row r="4358" spans="1:47" ht="12" customHeight="1" x14ac:dyDescent="0.3">
      <c r="A4358" s="87" t="s">
        <v>47</v>
      </c>
      <c r="B4358" s="88">
        <v>46104</v>
      </c>
      <c r="C4358" s="89" t="s">
        <v>48</v>
      </c>
      <c r="D4358" s="89" t="s">
        <v>49</v>
      </c>
      <c r="E4358" s="189">
        <v>95673774</v>
      </c>
      <c r="F4358" s="197" t="s">
        <v>10547</v>
      </c>
      <c r="G4358" s="90">
        <v>26350520858</v>
      </c>
      <c r="H4358" s="91">
        <v>27954</v>
      </c>
      <c r="I4358" s="89"/>
      <c r="J4358" s="89" t="s">
        <v>84</v>
      </c>
      <c r="K4358" s="89" t="s">
        <v>52</v>
      </c>
      <c r="L4358" s="89" t="s">
        <v>85</v>
      </c>
      <c r="M4358" s="89" t="s">
        <v>9545</v>
      </c>
      <c r="N4358" s="89" t="s">
        <v>150</v>
      </c>
      <c r="O4358" s="92" t="s">
        <v>10548</v>
      </c>
      <c r="P4358" s="93" t="s">
        <v>57</v>
      </c>
      <c r="Q4358" s="110" t="s">
        <v>58</v>
      </c>
      <c r="R4358" s="94">
        <v>46169</v>
      </c>
      <c r="S4358" s="95"/>
      <c r="T4358" s="95" t="s">
        <v>59</v>
      </c>
      <c r="U4358" s="95" t="s">
        <v>60</v>
      </c>
      <c r="V4358" s="91">
        <v>46157</v>
      </c>
      <c r="W4358" s="91">
        <v>46164</v>
      </c>
      <c r="X4358" s="91">
        <v>46169</v>
      </c>
      <c r="Y4358" s="96" t="s">
        <v>2851</v>
      </c>
      <c r="Z4358" s="89" t="s">
        <v>62</v>
      </c>
      <c r="AA4358" s="95"/>
      <c r="AB4358" s="95" t="s">
        <v>2804</v>
      </c>
      <c r="AC4358" s="95" t="s">
        <v>2804</v>
      </c>
      <c r="AD4358" s="95" t="s">
        <v>2804</v>
      </c>
      <c r="AE4358" s="95" t="s">
        <v>2804</v>
      </c>
      <c r="AF4358" s="95" t="s">
        <v>2804</v>
      </c>
      <c r="AG4358" s="95" t="s">
        <v>2804</v>
      </c>
      <c r="AH4358" s="95" t="s">
        <v>2804</v>
      </c>
      <c r="AI4358" s="97"/>
      <c r="AJ4358" s="97" t="s">
        <v>65</v>
      </c>
      <c r="AK4358" s="97" t="s">
        <v>66</v>
      </c>
      <c r="AL4358" s="45" t="s">
        <v>67</v>
      </c>
      <c r="AM4358" s="160" t="str">
        <f>MONTH(B4358)&amp;"/"&amp;YEAR(B4358)</f>
        <v>3/2026</v>
      </c>
      <c r="AN4358" s="45">
        <f>WEEKNUM(B4358)-WEEKNUM(EOMONTH(B4358,-1)+1)+1</f>
        <v>4</v>
      </c>
      <c r="AO4358" s="45" t="str">
        <f>MONTH(R4358)&amp;"/"&amp;YEAR(R4358)</f>
        <v>5/2026</v>
      </c>
      <c r="AP4358" s="45">
        <f>WEEKNUM(R4358)-WEEKNUM(EOMONTH(R4358,-1)+1)+1</f>
        <v>5</v>
      </c>
      <c r="AQ4358" s="45">
        <f>IF(AU4358="S",IF(Q4358="1. Aceitou o programa",R4358-B4358,0),0)</f>
        <v>65</v>
      </c>
      <c r="AR4358" s="45">
        <f>IF(AU4358="S",IF(AND(S4358&lt;&gt;"",R4358&lt;&gt;""),S4358-R4358,0),0)</f>
        <v>0</v>
      </c>
      <c r="AS4358" s="45">
        <f>IF(AU4358="S",IF(Q4358="1. Aceitou o programa",IF(OR(X4358="Não se Aplica",X4358=""),IF(OR(W4358="Não se Aplica",W4358=""),0,W4358-V4358),AVERAGE(X4358-W4358,W4358-V4358)),0),0)</f>
        <v>6</v>
      </c>
      <c r="AT4358" s="45">
        <f>IF(AU4358="S",IF(AND(Q4358="1. Aceitou o programa",AB4358="Realizada"),IFERROR(IF(AA4358="",0,AA4358-R4358),0),0),0)</f>
        <v>0</v>
      </c>
      <c r="AU4358" s="45" t="str">
        <f>_xlfn.XLOOKUP(U4358,'Lista Suspensa'!$AA$20:$AA$23,'Lista Suspensa'!$AB$20:$AB$23,"N/A")</f>
        <v>S</v>
      </c>
    </row>
    <row r="4359" spans="1:47" ht="12" customHeight="1" x14ac:dyDescent="0.3">
      <c r="A4359" s="87" t="s">
        <v>47</v>
      </c>
      <c r="B4359" s="88">
        <v>46104</v>
      </c>
      <c r="C4359" s="89" t="s">
        <v>48</v>
      </c>
      <c r="D4359" s="89" t="s">
        <v>49</v>
      </c>
      <c r="E4359" s="189">
        <v>96276761</v>
      </c>
      <c r="F4359" s="197" t="s">
        <v>10549</v>
      </c>
      <c r="G4359" s="90">
        <v>10795563701</v>
      </c>
      <c r="H4359" s="91">
        <v>30539</v>
      </c>
      <c r="I4359" s="89"/>
      <c r="J4359" s="89" t="s">
        <v>84</v>
      </c>
      <c r="K4359" s="89" t="s">
        <v>76</v>
      </c>
      <c r="L4359" s="89" t="s">
        <v>95</v>
      </c>
      <c r="M4359" s="89" t="s">
        <v>540</v>
      </c>
      <c r="N4359" s="89" t="s">
        <v>331</v>
      </c>
      <c r="O4359" s="92" t="s">
        <v>3204</v>
      </c>
      <c r="P4359" s="93" t="s">
        <v>57</v>
      </c>
      <c r="Q4359" s="110" t="s">
        <v>10192</v>
      </c>
      <c r="R4359" s="94"/>
      <c r="S4359" s="95"/>
      <c r="T4359" s="95" t="s">
        <v>5203</v>
      </c>
      <c r="U4359" s="95" t="s">
        <v>10193</v>
      </c>
      <c r="V4359" s="91">
        <v>46166</v>
      </c>
      <c r="W4359" s="91"/>
      <c r="X4359" s="91"/>
      <c r="Y4359" s="96" t="s">
        <v>5548</v>
      </c>
      <c r="Z4359" s="89"/>
      <c r="AA4359" s="95"/>
      <c r="AB4359" s="89"/>
      <c r="AC4359" s="109"/>
      <c r="AD4359" s="89"/>
      <c r="AE4359" s="89"/>
      <c r="AF4359" s="191"/>
      <c r="AG4359" s="194"/>
      <c r="AH4359" s="193"/>
      <c r="AI4359" s="97"/>
      <c r="AJ4359" s="97"/>
      <c r="AK4359" s="97"/>
      <c r="AL4359" s="45" t="s">
        <v>67</v>
      </c>
      <c r="AM4359" s="160" t="str">
        <f>MONTH(B4359)&amp;"/"&amp;YEAR(B4359)</f>
        <v>3/2026</v>
      </c>
      <c r="AN4359" s="45">
        <f>WEEKNUM(B4359)-WEEKNUM(EOMONTH(B4359,-1)+1)+1</f>
        <v>4</v>
      </c>
      <c r="AO4359" s="45" t="str">
        <f>MONTH(R4359)&amp;"/"&amp;YEAR(R4359)</f>
        <v>1/1900</v>
      </c>
      <c r="AP4359" s="45" t="e">
        <f>WEEKNUM(R4359)-WEEKNUM(EOMONTH(R4359,-1)+1)+1</f>
        <v>#NUM!</v>
      </c>
      <c r="AQ4359" s="45">
        <f>IF(AU4359="S",IF(Q4359="1. Aceitou o programa",R4359-B4359,0),0)</f>
        <v>0</v>
      </c>
      <c r="AR4359" s="45">
        <f>IF(AU4359="S",IF(AND(S4359&lt;&gt;"",R4359&lt;&gt;""),S4359-R4359,0),0)</f>
        <v>0</v>
      </c>
      <c r="AS4359" s="45">
        <f>IF(AU4359="S",IF(Q4359="1. Aceitou o programa",IF(OR(X4359="Não se Aplica",X4359=""),IF(OR(W4359="Não se Aplica",W4359=""),0,W4359-V4359),AVERAGE(X4359-W4359,W4359-V4359)),0),0)</f>
        <v>0</v>
      </c>
      <c r="AT4359" s="45">
        <f>IF(AU4359="S",IF(AND(Q4359="1. Aceitou o programa",AB4359="Realizada"),IFERROR(IF(AA4359="",0,AA4359-R4359),0),0),0)</f>
        <v>0</v>
      </c>
      <c r="AU4359" s="45" t="str">
        <f>_xlfn.XLOOKUP(U4359,'Lista Suspensa'!$AA$20:$AA$23,'Lista Suspensa'!$AB$20:$AB$23,"N/A")</f>
        <v>S</v>
      </c>
    </row>
    <row r="4360" spans="1:47" ht="12" customHeight="1" x14ac:dyDescent="0.3">
      <c r="A4360" s="87" t="s">
        <v>47</v>
      </c>
      <c r="B4360" s="88">
        <v>46104</v>
      </c>
      <c r="C4360" s="89" t="s">
        <v>48</v>
      </c>
      <c r="D4360" s="89" t="s">
        <v>49</v>
      </c>
      <c r="E4360" s="189">
        <v>95549401</v>
      </c>
      <c r="F4360" s="197" t="s">
        <v>10550</v>
      </c>
      <c r="G4360" s="90">
        <v>7792664805</v>
      </c>
      <c r="H4360" s="91">
        <v>24534</v>
      </c>
      <c r="I4360" s="89"/>
      <c r="J4360" s="89" t="s">
        <v>51</v>
      </c>
      <c r="K4360" s="89" t="s">
        <v>52</v>
      </c>
      <c r="L4360" s="89" t="s">
        <v>53</v>
      </c>
      <c r="M4360" s="89" t="s">
        <v>4221</v>
      </c>
      <c r="N4360" s="89" t="s">
        <v>137</v>
      </c>
      <c r="O4360" s="92" t="s">
        <v>10551</v>
      </c>
      <c r="P4360" s="93" t="s">
        <v>57</v>
      </c>
      <c r="Q4360" s="110" t="s">
        <v>5322</v>
      </c>
      <c r="R4360" s="94"/>
      <c r="S4360" s="95">
        <v>46170</v>
      </c>
      <c r="T4360" s="95" t="s">
        <v>5203</v>
      </c>
      <c r="U4360" s="95" t="s">
        <v>1125</v>
      </c>
      <c r="V4360" s="91">
        <v>46157</v>
      </c>
      <c r="W4360" s="91">
        <v>46164</v>
      </c>
      <c r="X4360" s="91">
        <v>46169</v>
      </c>
      <c r="Y4360" s="96" t="s">
        <v>2851</v>
      </c>
      <c r="Z4360" s="89"/>
      <c r="AA4360" s="95"/>
      <c r="AB4360" s="89"/>
      <c r="AC4360" s="109"/>
      <c r="AD4360" s="89"/>
      <c r="AE4360" s="89"/>
      <c r="AF4360" s="191"/>
      <c r="AG4360" s="194"/>
      <c r="AH4360" s="193"/>
      <c r="AI4360" s="97"/>
      <c r="AJ4360" s="97" t="s">
        <v>1127</v>
      </c>
      <c r="AK4360" s="97"/>
      <c r="AL4360" s="45" t="s">
        <v>67</v>
      </c>
      <c r="AM4360" s="160" t="str">
        <f>MONTH(B4360)&amp;"/"&amp;YEAR(B4360)</f>
        <v>3/2026</v>
      </c>
      <c r="AN4360" s="45">
        <f>WEEKNUM(B4360)-WEEKNUM(EOMONTH(B4360,-1)+1)+1</f>
        <v>4</v>
      </c>
      <c r="AO4360" s="45" t="str">
        <f>MONTH(R4360)&amp;"/"&amp;YEAR(R4360)</f>
        <v>1/1900</v>
      </c>
      <c r="AP4360" s="45" t="e">
        <f>WEEKNUM(R4360)-WEEKNUM(EOMONTH(R4360,-1)+1)+1</f>
        <v>#NUM!</v>
      </c>
      <c r="AQ4360" s="45">
        <f>IF(AU4360="S",IF(Q4360="1. Aceitou o programa",R4360-B4360,0),0)</f>
        <v>0</v>
      </c>
      <c r="AR4360" s="45">
        <f>IF(AU4360="S",IF(AND(S4360&lt;&gt;"",R4360&lt;&gt;""),S4360-R4360,0),0)</f>
        <v>0</v>
      </c>
      <c r="AS4360" s="45">
        <f>IF(AU4360="S",IF(Q4360="1. Aceitou o programa",IF(OR(X4360="Não se Aplica",X4360=""),IF(OR(W4360="Não se Aplica",W4360=""),0,W4360-V4360),AVERAGE(X4360-W4360,W4360-V4360)),0),0)</f>
        <v>0</v>
      </c>
      <c r="AT4360" s="45">
        <f>IF(AU4360="S",IF(AND(Q4360="1. Aceitou o programa",AB4360="Realizada"),IFERROR(IF(AA4360="",0,AA4360-R4360),0),0),0)</f>
        <v>0</v>
      </c>
      <c r="AU4360" s="45" t="str">
        <f>_xlfn.XLOOKUP(U4360,'Lista Suspensa'!$AA$20:$AA$23,'Lista Suspensa'!$AB$20:$AB$23,"N/A")</f>
        <v>S</v>
      </c>
    </row>
    <row r="4361" spans="1:47" ht="12" customHeight="1" x14ac:dyDescent="0.3">
      <c r="A4361" s="87" t="s">
        <v>47</v>
      </c>
      <c r="B4361" s="88">
        <v>46104</v>
      </c>
      <c r="C4361" s="89" t="s">
        <v>48</v>
      </c>
      <c r="D4361" s="89" t="s">
        <v>49</v>
      </c>
      <c r="E4361" s="189">
        <v>85439215</v>
      </c>
      <c r="F4361" s="197" t="s">
        <v>10552</v>
      </c>
      <c r="G4361" s="90">
        <v>56849592882</v>
      </c>
      <c r="H4361" s="91">
        <v>40900</v>
      </c>
      <c r="I4361" s="89"/>
      <c r="J4361" s="89" t="s">
        <v>51</v>
      </c>
      <c r="K4361" s="89" t="s">
        <v>52</v>
      </c>
      <c r="L4361" s="89" t="s">
        <v>53</v>
      </c>
      <c r="M4361" s="89" t="s">
        <v>1442</v>
      </c>
      <c r="N4361" s="89" t="s">
        <v>229</v>
      </c>
      <c r="O4361" s="92" t="s">
        <v>10553</v>
      </c>
      <c r="P4361" s="93" t="s">
        <v>57</v>
      </c>
      <c r="Q4361" s="110" t="s">
        <v>5322</v>
      </c>
      <c r="R4361" s="94"/>
      <c r="S4361" s="95">
        <v>46170</v>
      </c>
      <c r="T4361" s="95" t="s">
        <v>5203</v>
      </c>
      <c r="U4361" s="95" t="s">
        <v>1125</v>
      </c>
      <c r="V4361" s="91">
        <v>46157</v>
      </c>
      <c r="W4361" s="91">
        <v>46164</v>
      </c>
      <c r="X4361" s="91">
        <v>46169</v>
      </c>
      <c r="Y4361" s="96" t="s">
        <v>2851</v>
      </c>
      <c r="Z4361" s="89"/>
      <c r="AA4361" s="95"/>
      <c r="AB4361" s="89"/>
      <c r="AC4361" s="109"/>
      <c r="AD4361" s="89"/>
      <c r="AE4361" s="89"/>
      <c r="AF4361" s="191"/>
      <c r="AG4361" s="194"/>
      <c r="AH4361" s="193"/>
      <c r="AI4361" s="97"/>
      <c r="AJ4361" s="97" t="s">
        <v>1127</v>
      </c>
      <c r="AK4361" s="97"/>
      <c r="AL4361" s="45" t="s">
        <v>67</v>
      </c>
      <c r="AM4361" s="160" t="str">
        <f>MONTH(B4361)&amp;"/"&amp;YEAR(B4361)</f>
        <v>3/2026</v>
      </c>
      <c r="AN4361" s="45">
        <f>WEEKNUM(B4361)-WEEKNUM(EOMONTH(B4361,-1)+1)+1</f>
        <v>4</v>
      </c>
      <c r="AO4361" s="45" t="str">
        <f>MONTH(R4361)&amp;"/"&amp;YEAR(R4361)</f>
        <v>1/1900</v>
      </c>
      <c r="AP4361" s="45" t="e">
        <f>WEEKNUM(R4361)-WEEKNUM(EOMONTH(R4361,-1)+1)+1</f>
        <v>#NUM!</v>
      </c>
      <c r="AQ4361" s="45">
        <f>IF(AU4361="S",IF(Q4361="1. Aceitou o programa",R4361-B4361,0),0)</f>
        <v>0</v>
      </c>
      <c r="AR4361" s="45">
        <f>IF(AU4361="S",IF(AND(S4361&lt;&gt;"",R4361&lt;&gt;""),S4361-R4361,0),0)</f>
        <v>0</v>
      </c>
      <c r="AS4361" s="45">
        <f>IF(AU4361="S",IF(Q4361="1. Aceitou o programa",IF(OR(X4361="Não se Aplica",X4361=""),IF(OR(W4361="Não se Aplica",W4361=""),0,W4361-V4361),AVERAGE(X4361-W4361,W4361-V4361)),0),0)</f>
        <v>0</v>
      </c>
      <c r="AT4361" s="45">
        <f>IF(AU4361="S",IF(AND(Q4361="1. Aceitou o programa",AB4361="Realizada"),IFERROR(IF(AA4361="",0,AA4361-R4361),0),0),0)</f>
        <v>0</v>
      </c>
      <c r="AU4361" s="45" t="str">
        <f>_xlfn.XLOOKUP(U4361,'Lista Suspensa'!$AA$20:$AA$23,'Lista Suspensa'!$AB$20:$AB$23,"N/A")</f>
        <v>S</v>
      </c>
    </row>
    <row r="4362" spans="1:47" ht="12" customHeight="1" x14ac:dyDescent="0.3">
      <c r="A4362" s="87" t="s">
        <v>47</v>
      </c>
      <c r="B4362" s="88">
        <v>46104</v>
      </c>
      <c r="C4362" s="89" t="s">
        <v>48</v>
      </c>
      <c r="D4362" s="89" t="s">
        <v>49</v>
      </c>
      <c r="E4362" s="189">
        <v>84397947</v>
      </c>
      <c r="F4362" s="197" t="s">
        <v>10554</v>
      </c>
      <c r="G4362" s="90">
        <v>2340959543</v>
      </c>
      <c r="H4362" s="91">
        <v>31200</v>
      </c>
      <c r="I4362" s="89"/>
      <c r="J4362" s="89" t="s">
        <v>51</v>
      </c>
      <c r="K4362" s="89" t="s">
        <v>52</v>
      </c>
      <c r="L4362" s="89" t="s">
        <v>85</v>
      </c>
      <c r="M4362" s="89" t="s">
        <v>8815</v>
      </c>
      <c r="N4362" s="89" t="s">
        <v>229</v>
      </c>
      <c r="O4362" s="92" t="s">
        <v>10555</v>
      </c>
      <c r="P4362" s="93" t="s">
        <v>57</v>
      </c>
      <c r="Q4362" s="110" t="s">
        <v>58</v>
      </c>
      <c r="R4362" s="94">
        <v>46169</v>
      </c>
      <c r="S4362" s="95"/>
      <c r="T4362" s="95" t="s">
        <v>59</v>
      </c>
      <c r="U4362" s="95" t="s">
        <v>60</v>
      </c>
      <c r="V4362" s="91">
        <v>46157</v>
      </c>
      <c r="W4362" s="91">
        <v>46164</v>
      </c>
      <c r="X4362" s="91">
        <v>46169</v>
      </c>
      <c r="Y4362" s="96" t="s">
        <v>2851</v>
      </c>
      <c r="Z4362" s="89" t="s">
        <v>62</v>
      </c>
      <c r="AA4362" s="95"/>
      <c r="AB4362" s="95" t="s">
        <v>63</v>
      </c>
      <c r="AC4362" s="95" t="s">
        <v>63</v>
      </c>
      <c r="AD4362" s="95" t="s">
        <v>63</v>
      </c>
      <c r="AE4362" s="95" t="s">
        <v>63</v>
      </c>
      <c r="AF4362" s="95" t="s">
        <v>63</v>
      </c>
      <c r="AG4362" s="194" t="s">
        <v>582</v>
      </c>
      <c r="AH4362" s="95" t="s">
        <v>63</v>
      </c>
      <c r="AI4362" s="97"/>
      <c r="AJ4362" s="97" t="s">
        <v>65</v>
      </c>
      <c r="AK4362" s="97" t="s">
        <v>66</v>
      </c>
      <c r="AL4362" s="45" t="s">
        <v>67</v>
      </c>
      <c r="AM4362" s="160" t="str">
        <f>MONTH(B4362)&amp;"/"&amp;YEAR(B4362)</f>
        <v>3/2026</v>
      </c>
      <c r="AN4362" s="45">
        <f>WEEKNUM(B4362)-WEEKNUM(EOMONTH(B4362,-1)+1)+1</f>
        <v>4</v>
      </c>
      <c r="AO4362" s="45" t="str">
        <f>MONTH(R4362)&amp;"/"&amp;YEAR(R4362)</f>
        <v>5/2026</v>
      </c>
      <c r="AP4362" s="45">
        <f>WEEKNUM(R4362)-WEEKNUM(EOMONTH(R4362,-1)+1)+1</f>
        <v>5</v>
      </c>
      <c r="AQ4362" s="45">
        <f>IF(AU4362="S",IF(Q4362="1. Aceitou o programa",R4362-B4362,0),0)</f>
        <v>65</v>
      </c>
      <c r="AR4362" s="45">
        <f>IF(AU4362="S",IF(AND(S4362&lt;&gt;"",R4362&lt;&gt;""),S4362-R4362,0),0)</f>
        <v>0</v>
      </c>
      <c r="AS4362" s="45">
        <f>IF(AU4362="S",IF(Q4362="1. Aceitou o programa",IF(OR(X4362="Não se Aplica",X4362=""),IF(OR(W4362="Não se Aplica",W4362=""),0,W4362-V4362),AVERAGE(X4362-W4362,W4362-V4362)),0),0)</f>
        <v>6</v>
      </c>
      <c r="AT4362" s="45">
        <f>IF(AU4362="S",IF(AND(Q4362="1. Aceitou o programa",AB4362="Realizada"),IFERROR(IF(AA4362="",0,AA4362-R4362),0),0),0)</f>
        <v>0</v>
      </c>
      <c r="AU4362" s="45" t="str">
        <f>_xlfn.XLOOKUP(U4362,'Lista Suspensa'!$AA$20:$AA$23,'Lista Suspensa'!$AB$20:$AB$23,"N/A")</f>
        <v>S</v>
      </c>
    </row>
    <row r="4363" spans="1:47" ht="12" customHeight="1" x14ac:dyDescent="0.3">
      <c r="A4363" s="87" t="s">
        <v>47</v>
      </c>
      <c r="B4363" s="88">
        <v>46104</v>
      </c>
      <c r="C4363" s="89" t="s">
        <v>48</v>
      </c>
      <c r="D4363" s="89" t="s">
        <v>49</v>
      </c>
      <c r="E4363" s="189">
        <v>83071581</v>
      </c>
      <c r="F4363" s="197" t="s">
        <v>10556</v>
      </c>
      <c r="G4363" s="90">
        <v>32692193857</v>
      </c>
      <c r="H4363" s="91">
        <v>29700</v>
      </c>
      <c r="I4363" s="89"/>
      <c r="J4363" s="89" t="s">
        <v>51</v>
      </c>
      <c r="K4363" s="89" t="s">
        <v>52</v>
      </c>
      <c r="L4363" s="89" t="s">
        <v>53</v>
      </c>
      <c r="M4363" s="89" t="s">
        <v>422</v>
      </c>
      <c r="N4363" s="89" t="s">
        <v>137</v>
      </c>
      <c r="O4363" s="92" t="s">
        <v>10557</v>
      </c>
      <c r="P4363" s="93" t="s">
        <v>57</v>
      </c>
      <c r="Q4363" s="110" t="s">
        <v>5322</v>
      </c>
      <c r="R4363" s="94"/>
      <c r="S4363" s="95">
        <v>46170</v>
      </c>
      <c r="T4363" s="95" t="s">
        <v>5203</v>
      </c>
      <c r="U4363" s="95" t="s">
        <v>1125</v>
      </c>
      <c r="V4363" s="91">
        <v>46157</v>
      </c>
      <c r="W4363" s="91">
        <v>46164</v>
      </c>
      <c r="X4363" s="91">
        <v>46169</v>
      </c>
      <c r="Y4363" s="96" t="s">
        <v>2851</v>
      </c>
      <c r="Z4363" s="89"/>
      <c r="AA4363" s="95"/>
      <c r="AB4363" s="89"/>
      <c r="AC4363" s="109"/>
      <c r="AD4363" s="89"/>
      <c r="AE4363" s="89"/>
      <c r="AF4363" s="191"/>
      <c r="AG4363" s="194"/>
      <c r="AH4363" s="193"/>
      <c r="AI4363" s="97"/>
      <c r="AJ4363" s="97" t="s">
        <v>1127</v>
      </c>
      <c r="AK4363" s="97"/>
      <c r="AL4363" s="45" t="s">
        <v>67</v>
      </c>
      <c r="AM4363" s="160" t="str">
        <f>MONTH(B4363)&amp;"/"&amp;YEAR(B4363)</f>
        <v>3/2026</v>
      </c>
      <c r="AN4363" s="45">
        <f>WEEKNUM(B4363)-WEEKNUM(EOMONTH(B4363,-1)+1)+1</f>
        <v>4</v>
      </c>
      <c r="AO4363" s="45" t="str">
        <f>MONTH(R4363)&amp;"/"&amp;YEAR(R4363)</f>
        <v>1/1900</v>
      </c>
      <c r="AP4363" s="45" t="e">
        <f>WEEKNUM(R4363)-WEEKNUM(EOMONTH(R4363,-1)+1)+1</f>
        <v>#NUM!</v>
      </c>
      <c r="AQ4363" s="45">
        <f>IF(AU4363="S",IF(Q4363="1. Aceitou o programa",R4363-B4363,0),0)</f>
        <v>0</v>
      </c>
      <c r="AR4363" s="45">
        <f>IF(AU4363="S",IF(AND(S4363&lt;&gt;"",R4363&lt;&gt;""),S4363-R4363,0),0)</f>
        <v>0</v>
      </c>
      <c r="AS4363" s="45">
        <f>IF(AU4363="S",IF(Q4363="1. Aceitou o programa",IF(OR(X4363="Não se Aplica",X4363=""),IF(OR(W4363="Não se Aplica",W4363=""),0,W4363-V4363),AVERAGE(X4363-W4363,W4363-V4363)),0),0)</f>
        <v>0</v>
      </c>
      <c r="AT4363" s="45">
        <f>IF(AU4363="S",IF(AND(Q4363="1. Aceitou o programa",AB4363="Realizada"),IFERROR(IF(AA4363="",0,AA4363-R4363),0),0),0)</f>
        <v>0</v>
      </c>
      <c r="AU4363" s="45" t="str">
        <f>_xlfn.XLOOKUP(U4363,'Lista Suspensa'!$AA$20:$AA$23,'Lista Suspensa'!$AB$20:$AB$23,"N/A")</f>
        <v>S</v>
      </c>
    </row>
    <row r="4364" spans="1:47" ht="12" customHeight="1" x14ac:dyDescent="0.3">
      <c r="A4364" s="87" t="s">
        <v>47</v>
      </c>
      <c r="B4364" s="88">
        <v>46104</v>
      </c>
      <c r="C4364" s="89" t="s">
        <v>48</v>
      </c>
      <c r="D4364" s="89" t="s">
        <v>49</v>
      </c>
      <c r="E4364" s="189">
        <v>89505652</v>
      </c>
      <c r="F4364" s="197" t="s">
        <v>10558</v>
      </c>
      <c r="G4364" s="90">
        <v>43197951808</v>
      </c>
      <c r="H4364" s="91">
        <v>35970</v>
      </c>
      <c r="I4364" s="89"/>
      <c r="J4364" s="89" t="s">
        <v>84</v>
      </c>
      <c r="K4364" s="89" t="s">
        <v>52</v>
      </c>
      <c r="L4364" s="89" t="s">
        <v>85</v>
      </c>
      <c r="M4364" s="89" t="s">
        <v>10559</v>
      </c>
      <c r="N4364" s="89" t="s">
        <v>79</v>
      </c>
      <c r="O4364" s="92" t="s">
        <v>10560</v>
      </c>
      <c r="P4364" s="93" t="s">
        <v>57</v>
      </c>
      <c r="Q4364" s="110" t="s">
        <v>5322</v>
      </c>
      <c r="R4364" s="94"/>
      <c r="S4364" s="95">
        <v>46170</v>
      </c>
      <c r="T4364" s="95" t="s">
        <v>5203</v>
      </c>
      <c r="U4364" s="95" t="s">
        <v>1125</v>
      </c>
      <c r="V4364" s="91">
        <v>46157</v>
      </c>
      <c r="W4364" s="91">
        <v>46164</v>
      </c>
      <c r="X4364" s="91">
        <v>46169</v>
      </c>
      <c r="Y4364" s="96" t="s">
        <v>2851</v>
      </c>
      <c r="Z4364" s="89"/>
      <c r="AA4364" s="95"/>
      <c r="AB4364" s="89"/>
      <c r="AC4364" s="109"/>
      <c r="AD4364" s="89"/>
      <c r="AE4364" s="89"/>
      <c r="AF4364" s="191"/>
      <c r="AG4364" s="194"/>
      <c r="AH4364" s="193"/>
      <c r="AI4364" s="97"/>
      <c r="AJ4364" s="97" t="s">
        <v>1127</v>
      </c>
      <c r="AK4364" s="97"/>
      <c r="AL4364" s="45" t="s">
        <v>67</v>
      </c>
      <c r="AM4364" s="160" t="str">
        <f>MONTH(B4364)&amp;"/"&amp;YEAR(B4364)</f>
        <v>3/2026</v>
      </c>
      <c r="AN4364" s="45">
        <f>WEEKNUM(B4364)-WEEKNUM(EOMONTH(B4364,-1)+1)+1</f>
        <v>4</v>
      </c>
      <c r="AO4364" s="45" t="str">
        <f>MONTH(R4364)&amp;"/"&amp;YEAR(R4364)</f>
        <v>1/1900</v>
      </c>
      <c r="AP4364" s="45" t="e">
        <f>WEEKNUM(R4364)-WEEKNUM(EOMONTH(R4364,-1)+1)+1</f>
        <v>#NUM!</v>
      </c>
      <c r="AQ4364" s="45">
        <f>IF(AU4364="S",IF(Q4364="1. Aceitou o programa",R4364-B4364,0),0)</f>
        <v>0</v>
      </c>
      <c r="AR4364" s="45">
        <f>IF(AU4364="S",IF(AND(S4364&lt;&gt;"",R4364&lt;&gt;""),S4364-R4364,0),0)</f>
        <v>0</v>
      </c>
      <c r="AS4364" s="45">
        <f>IF(AU4364="S",IF(Q4364="1. Aceitou o programa",IF(OR(X4364="Não se Aplica",X4364=""),IF(OR(W4364="Não se Aplica",W4364=""),0,W4364-V4364),AVERAGE(X4364-W4364,W4364-V4364)),0),0)</f>
        <v>0</v>
      </c>
      <c r="AT4364" s="45">
        <f>IF(AU4364="S",IF(AND(Q4364="1. Aceitou o programa",AB4364="Realizada"),IFERROR(IF(AA4364="",0,AA4364-R4364),0),0),0)</f>
        <v>0</v>
      </c>
      <c r="AU4364" s="45" t="str">
        <f>_xlfn.XLOOKUP(U4364,'Lista Suspensa'!$AA$20:$AA$23,'Lista Suspensa'!$AB$20:$AB$23,"N/A")</f>
        <v>S</v>
      </c>
    </row>
    <row r="4365" spans="1:47" ht="12" customHeight="1" x14ac:dyDescent="0.3">
      <c r="A4365" s="87" t="s">
        <v>47</v>
      </c>
      <c r="B4365" s="88">
        <v>46104</v>
      </c>
      <c r="C4365" s="89" t="s">
        <v>48</v>
      </c>
      <c r="D4365" s="89" t="s">
        <v>49</v>
      </c>
      <c r="E4365" s="189">
        <v>77441145</v>
      </c>
      <c r="F4365" s="197" t="s">
        <v>10561</v>
      </c>
      <c r="G4365" s="90">
        <v>30820735817</v>
      </c>
      <c r="H4365" s="91">
        <v>21845</v>
      </c>
      <c r="I4365" s="89"/>
      <c r="J4365" s="89" t="s">
        <v>51</v>
      </c>
      <c r="K4365" s="89" t="s">
        <v>52</v>
      </c>
      <c r="L4365" s="89" t="s">
        <v>53</v>
      </c>
      <c r="M4365" s="89" t="s">
        <v>1101</v>
      </c>
      <c r="N4365" s="89" t="s">
        <v>137</v>
      </c>
      <c r="O4365" s="92" t="s">
        <v>10562</v>
      </c>
      <c r="P4365" s="93" t="s">
        <v>57</v>
      </c>
      <c r="Q4365" s="110" t="s">
        <v>5322</v>
      </c>
      <c r="R4365" s="94"/>
      <c r="S4365" s="95">
        <v>46170</v>
      </c>
      <c r="T4365" s="95" t="s">
        <v>5203</v>
      </c>
      <c r="U4365" s="95" t="s">
        <v>1125</v>
      </c>
      <c r="V4365" s="91">
        <v>46157</v>
      </c>
      <c r="W4365" s="91">
        <v>46164</v>
      </c>
      <c r="X4365" s="91">
        <v>46169</v>
      </c>
      <c r="Y4365" s="96" t="s">
        <v>2851</v>
      </c>
      <c r="Z4365" s="89"/>
      <c r="AA4365" s="95"/>
      <c r="AB4365" s="89"/>
      <c r="AC4365" s="109"/>
      <c r="AD4365" s="89"/>
      <c r="AE4365" s="89"/>
      <c r="AF4365" s="191"/>
      <c r="AG4365" s="194"/>
      <c r="AH4365" s="193"/>
      <c r="AI4365" s="97"/>
      <c r="AJ4365" s="97" t="s">
        <v>1127</v>
      </c>
      <c r="AK4365" s="97"/>
      <c r="AL4365" s="45" t="s">
        <v>67</v>
      </c>
      <c r="AM4365" s="160" t="str">
        <f>MONTH(B4365)&amp;"/"&amp;YEAR(B4365)</f>
        <v>3/2026</v>
      </c>
      <c r="AN4365" s="45">
        <f>WEEKNUM(B4365)-WEEKNUM(EOMONTH(B4365,-1)+1)+1</f>
        <v>4</v>
      </c>
      <c r="AO4365" s="45" t="str">
        <f>MONTH(R4365)&amp;"/"&amp;YEAR(R4365)</f>
        <v>1/1900</v>
      </c>
      <c r="AP4365" s="45" t="e">
        <f>WEEKNUM(R4365)-WEEKNUM(EOMONTH(R4365,-1)+1)+1</f>
        <v>#NUM!</v>
      </c>
      <c r="AQ4365" s="45">
        <f>IF(AU4365="S",IF(Q4365="1. Aceitou o programa",R4365-B4365,0),0)</f>
        <v>0</v>
      </c>
      <c r="AR4365" s="45">
        <f>IF(AU4365="S",IF(AND(S4365&lt;&gt;"",R4365&lt;&gt;""),S4365-R4365,0),0)</f>
        <v>0</v>
      </c>
      <c r="AS4365" s="45">
        <f>IF(AU4365="S",IF(Q4365="1. Aceitou o programa",IF(OR(X4365="Não se Aplica",X4365=""),IF(OR(W4365="Não se Aplica",W4365=""),0,W4365-V4365),AVERAGE(X4365-W4365,W4365-V4365)),0),0)</f>
        <v>0</v>
      </c>
      <c r="AT4365" s="45">
        <f>IF(AU4365="S",IF(AND(Q4365="1. Aceitou o programa",AB4365="Realizada"),IFERROR(IF(AA4365="",0,AA4365-R4365),0),0),0)</f>
        <v>0</v>
      </c>
      <c r="AU4365" s="45" t="str">
        <f>_xlfn.XLOOKUP(U4365,'Lista Suspensa'!$AA$20:$AA$23,'Lista Suspensa'!$AB$20:$AB$23,"N/A")</f>
        <v>S</v>
      </c>
    </row>
    <row r="4366" spans="1:47" ht="12" customHeight="1" x14ac:dyDescent="0.3">
      <c r="A4366" s="87" t="s">
        <v>47</v>
      </c>
      <c r="B4366" s="88">
        <v>46104</v>
      </c>
      <c r="C4366" s="89" t="s">
        <v>48</v>
      </c>
      <c r="D4366" s="89" t="s">
        <v>49</v>
      </c>
      <c r="E4366" s="189">
        <v>81727561</v>
      </c>
      <c r="F4366" s="197" t="s">
        <v>10563</v>
      </c>
      <c r="G4366" s="90">
        <v>67619509704</v>
      </c>
      <c r="H4366" s="91">
        <v>21992</v>
      </c>
      <c r="I4366" s="89"/>
      <c r="J4366" s="89" t="s">
        <v>51</v>
      </c>
      <c r="K4366" s="89" t="s">
        <v>76</v>
      </c>
      <c r="L4366" s="89" t="s">
        <v>283</v>
      </c>
      <c r="M4366" s="89" t="s">
        <v>334</v>
      </c>
      <c r="N4366" s="89" t="s">
        <v>137</v>
      </c>
      <c r="O4366" s="92" t="s">
        <v>10564</v>
      </c>
      <c r="P4366" s="93" t="s">
        <v>57</v>
      </c>
      <c r="Q4366" s="110" t="s">
        <v>5322</v>
      </c>
      <c r="R4366" s="94"/>
      <c r="S4366" s="95">
        <v>46170</v>
      </c>
      <c r="T4366" s="95" t="s">
        <v>5203</v>
      </c>
      <c r="U4366" s="95" t="s">
        <v>1125</v>
      </c>
      <c r="V4366" s="91">
        <v>46157</v>
      </c>
      <c r="W4366" s="91">
        <v>46164</v>
      </c>
      <c r="X4366" s="91">
        <v>46169</v>
      </c>
      <c r="Y4366" s="96" t="s">
        <v>2851</v>
      </c>
      <c r="Z4366" s="89"/>
      <c r="AA4366" s="95"/>
      <c r="AB4366" s="89"/>
      <c r="AC4366" s="109"/>
      <c r="AD4366" s="89"/>
      <c r="AE4366" s="89"/>
      <c r="AF4366" s="191"/>
      <c r="AG4366" s="194"/>
      <c r="AH4366" s="193"/>
      <c r="AI4366" s="97"/>
      <c r="AJ4366" s="97" t="s">
        <v>1127</v>
      </c>
      <c r="AK4366" s="97"/>
      <c r="AL4366" s="45" t="s">
        <v>67</v>
      </c>
      <c r="AM4366" s="160" t="str">
        <f>MONTH(B4366)&amp;"/"&amp;YEAR(B4366)</f>
        <v>3/2026</v>
      </c>
      <c r="AN4366" s="45">
        <f>WEEKNUM(B4366)-WEEKNUM(EOMONTH(B4366,-1)+1)+1</f>
        <v>4</v>
      </c>
      <c r="AO4366" s="45" t="str">
        <f>MONTH(R4366)&amp;"/"&amp;YEAR(R4366)</f>
        <v>1/1900</v>
      </c>
      <c r="AP4366" s="45" t="e">
        <f>WEEKNUM(R4366)-WEEKNUM(EOMONTH(R4366,-1)+1)+1</f>
        <v>#NUM!</v>
      </c>
      <c r="AQ4366" s="45">
        <f>IF(AU4366="S",IF(Q4366="1. Aceitou o programa",R4366-B4366,0),0)</f>
        <v>0</v>
      </c>
      <c r="AR4366" s="45">
        <f>IF(AU4366="S",IF(AND(S4366&lt;&gt;"",R4366&lt;&gt;""),S4366-R4366,0),0)</f>
        <v>0</v>
      </c>
      <c r="AS4366" s="45">
        <f>IF(AU4366="S",IF(Q4366="1. Aceitou o programa",IF(OR(X4366="Não se Aplica",X4366=""),IF(OR(W4366="Não se Aplica",W4366=""),0,W4366-V4366),AVERAGE(X4366-W4366,W4366-V4366)),0),0)</f>
        <v>0</v>
      </c>
      <c r="AT4366" s="45">
        <f>IF(AU4366="S",IF(AND(Q4366="1. Aceitou o programa",AB4366="Realizada"),IFERROR(IF(AA4366="",0,AA4366-R4366),0),0),0)</f>
        <v>0</v>
      </c>
      <c r="AU4366" s="45" t="str">
        <f>_xlfn.XLOOKUP(U4366,'Lista Suspensa'!$AA$20:$AA$23,'Lista Suspensa'!$AB$20:$AB$23,"N/A")</f>
        <v>S</v>
      </c>
    </row>
    <row r="4367" spans="1:47" ht="12" customHeight="1" x14ac:dyDescent="0.3">
      <c r="A4367" s="87" t="s">
        <v>47</v>
      </c>
      <c r="B4367" s="88">
        <v>46104</v>
      </c>
      <c r="C4367" s="89" t="s">
        <v>48</v>
      </c>
      <c r="D4367" s="89" t="s">
        <v>49</v>
      </c>
      <c r="E4367" s="189">
        <v>82229557</v>
      </c>
      <c r="F4367" s="197" t="s">
        <v>10565</v>
      </c>
      <c r="G4367" s="90">
        <v>36640182734</v>
      </c>
      <c r="H4367" s="91">
        <v>20423</v>
      </c>
      <c r="I4367" s="89"/>
      <c r="J4367" s="89" t="s">
        <v>51</v>
      </c>
      <c r="K4367" s="89" t="s">
        <v>76</v>
      </c>
      <c r="L4367" s="89" t="s">
        <v>283</v>
      </c>
      <c r="M4367" s="89" t="s">
        <v>334</v>
      </c>
      <c r="N4367" s="89" t="s">
        <v>137</v>
      </c>
      <c r="O4367" s="92" t="s">
        <v>10566</v>
      </c>
      <c r="P4367" s="93" t="s">
        <v>57</v>
      </c>
      <c r="Q4367" s="110" t="s">
        <v>5322</v>
      </c>
      <c r="R4367" s="94"/>
      <c r="S4367" s="95">
        <v>46170</v>
      </c>
      <c r="T4367" s="95" t="s">
        <v>5203</v>
      </c>
      <c r="U4367" s="95" t="s">
        <v>1125</v>
      </c>
      <c r="V4367" s="91">
        <v>46157</v>
      </c>
      <c r="W4367" s="91">
        <v>46164</v>
      </c>
      <c r="X4367" s="91">
        <v>46169</v>
      </c>
      <c r="Y4367" s="96" t="s">
        <v>2851</v>
      </c>
      <c r="Z4367" s="89"/>
      <c r="AA4367" s="95"/>
      <c r="AB4367" s="89"/>
      <c r="AC4367" s="109"/>
      <c r="AD4367" s="89"/>
      <c r="AE4367" s="89"/>
      <c r="AF4367" s="191"/>
      <c r="AG4367" s="194"/>
      <c r="AH4367" s="193"/>
      <c r="AI4367" s="97"/>
      <c r="AJ4367" s="97" t="s">
        <v>1127</v>
      </c>
      <c r="AK4367" s="97"/>
      <c r="AL4367" s="45" t="s">
        <v>67</v>
      </c>
      <c r="AM4367" s="160" t="str">
        <f>MONTH(B4367)&amp;"/"&amp;YEAR(B4367)</f>
        <v>3/2026</v>
      </c>
      <c r="AN4367" s="45">
        <f>WEEKNUM(B4367)-WEEKNUM(EOMONTH(B4367,-1)+1)+1</f>
        <v>4</v>
      </c>
      <c r="AO4367" s="45" t="str">
        <f>MONTH(R4367)&amp;"/"&amp;YEAR(R4367)</f>
        <v>1/1900</v>
      </c>
      <c r="AP4367" s="45" t="e">
        <f>WEEKNUM(R4367)-WEEKNUM(EOMONTH(R4367,-1)+1)+1</f>
        <v>#NUM!</v>
      </c>
      <c r="AQ4367" s="45">
        <f>IF(AU4367="S",IF(Q4367="1. Aceitou o programa",R4367-B4367,0),0)</f>
        <v>0</v>
      </c>
      <c r="AR4367" s="45">
        <f>IF(AU4367="S",IF(AND(S4367&lt;&gt;"",R4367&lt;&gt;""),S4367-R4367,0),0)</f>
        <v>0</v>
      </c>
      <c r="AS4367" s="45">
        <f>IF(AU4367="S",IF(Q4367="1. Aceitou o programa",IF(OR(X4367="Não se Aplica",X4367=""),IF(OR(W4367="Não se Aplica",W4367=""),0,W4367-V4367),AVERAGE(X4367-W4367,W4367-V4367)),0),0)</f>
        <v>0</v>
      </c>
      <c r="AT4367" s="45">
        <f>IF(AU4367="S",IF(AND(Q4367="1. Aceitou o programa",AB4367="Realizada"),IFERROR(IF(AA4367="",0,AA4367-R4367),0),0),0)</f>
        <v>0</v>
      </c>
      <c r="AU4367" s="45" t="str">
        <f>_xlfn.XLOOKUP(U4367,'Lista Suspensa'!$AA$20:$AA$23,'Lista Suspensa'!$AB$20:$AB$23,"N/A")</f>
        <v>S</v>
      </c>
    </row>
    <row r="4368" spans="1:47" ht="12" customHeight="1" x14ac:dyDescent="0.3">
      <c r="A4368" s="87" t="s">
        <v>47</v>
      </c>
      <c r="B4368" s="88">
        <v>46104</v>
      </c>
      <c r="C4368" s="89" t="s">
        <v>48</v>
      </c>
      <c r="D4368" s="89" t="s">
        <v>49</v>
      </c>
      <c r="E4368" s="189">
        <v>82512547</v>
      </c>
      <c r="F4368" s="197" t="s">
        <v>10567</v>
      </c>
      <c r="G4368" s="90">
        <v>38748472840</v>
      </c>
      <c r="H4368" s="91">
        <v>32499</v>
      </c>
      <c r="I4368" s="89"/>
      <c r="J4368" s="89" t="s">
        <v>84</v>
      </c>
      <c r="K4368" s="89" t="s">
        <v>52</v>
      </c>
      <c r="L4368" s="89" t="s">
        <v>85</v>
      </c>
      <c r="M4368" s="89" t="s">
        <v>2722</v>
      </c>
      <c r="N4368" s="89" t="s">
        <v>137</v>
      </c>
      <c r="O4368" s="92" t="s">
        <v>10568</v>
      </c>
      <c r="P4368" s="93" t="s">
        <v>57</v>
      </c>
      <c r="Q4368" s="110" t="s">
        <v>5322</v>
      </c>
      <c r="R4368" s="94"/>
      <c r="S4368" s="95">
        <v>46170</v>
      </c>
      <c r="T4368" s="95" t="s">
        <v>5203</v>
      </c>
      <c r="U4368" s="95" t="s">
        <v>1125</v>
      </c>
      <c r="V4368" s="91">
        <v>46157</v>
      </c>
      <c r="W4368" s="91">
        <v>46164</v>
      </c>
      <c r="X4368" s="91">
        <v>46169</v>
      </c>
      <c r="Y4368" s="96" t="s">
        <v>2851</v>
      </c>
      <c r="Z4368" s="89"/>
      <c r="AA4368" s="95"/>
      <c r="AB4368" s="89"/>
      <c r="AC4368" s="109"/>
      <c r="AD4368" s="89"/>
      <c r="AE4368" s="89"/>
      <c r="AF4368" s="191"/>
      <c r="AG4368" s="194"/>
      <c r="AH4368" s="193"/>
      <c r="AI4368" s="97"/>
      <c r="AJ4368" s="97" t="s">
        <v>1127</v>
      </c>
      <c r="AK4368" s="97"/>
      <c r="AL4368" s="45" t="s">
        <v>67</v>
      </c>
      <c r="AM4368" s="160" t="str">
        <f>MONTH(B4368)&amp;"/"&amp;YEAR(B4368)</f>
        <v>3/2026</v>
      </c>
      <c r="AN4368" s="45">
        <f>WEEKNUM(B4368)-WEEKNUM(EOMONTH(B4368,-1)+1)+1</f>
        <v>4</v>
      </c>
      <c r="AO4368" s="45" t="str">
        <f>MONTH(R4368)&amp;"/"&amp;YEAR(R4368)</f>
        <v>1/1900</v>
      </c>
      <c r="AP4368" s="45" t="e">
        <f>WEEKNUM(R4368)-WEEKNUM(EOMONTH(R4368,-1)+1)+1</f>
        <v>#NUM!</v>
      </c>
      <c r="AQ4368" s="45">
        <f>IF(AU4368="S",IF(Q4368="1. Aceitou o programa",R4368-B4368,0),0)</f>
        <v>0</v>
      </c>
      <c r="AR4368" s="45">
        <f>IF(AU4368="S",IF(AND(S4368&lt;&gt;"",R4368&lt;&gt;""),S4368-R4368,0),0)</f>
        <v>0</v>
      </c>
      <c r="AS4368" s="45">
        <f>IF(AU4368="S",IF(Q4368="1. Aceitou o programa",IF(OR(X4368="Não se Aplica",X4368=""),IF(OR(W4368="Não se Aplica",W4368=""),0,W4368-V4368),AVERAGE(X4368-W4368,W4368-V4368)),0),0)</f>
        <v>0</v>
      </c>
      <c r="AT4368" s="45">
        <f>IF(AU4368="S",IF(AND(Q4368="1. Aceitou o programa",AB4368="Realizada"),IFERROR(IF(AA4368="",0,AA4368-R4368),0),0),0)</f>
        <v>0</v>
      </c>
      <c r="AU4368" s="45" t="str">
        <f>_xlfn.XLOOKUP(U4368,'Lista Suspensa'!$AA$20:$AA$23,'Lista Suspensa'!$AB$20:$AB$23,"N/A")</f>
        <v>S</v>
      </c>
    </row>
    <row r="4369" spans="1:47" ht="12" customHeight="1" x14ac:dyDescent="0.3">
      <c r="A4369" s="87" t="s">
        <v>47</v>
      </c>
      <c r="B4369" s="88">
        <v>46104</v>
      </c>
      <c r="C4369" s="89" t="s">
        <v>48</v>
      </c>
      <c r="D4369" s="89" t="s">
        <v>49</v>
      </c>
      <c r="E4369" s="189">
        <v>80931979</v>
      </c>
      <c r="F4369" s="197" t="s">
        <v>10569</v>
      </c>
      <c r="G4369" s="90">
        <v>8799730723</v>
      </c>
      <c r="H4369" s="91">
        <v>29532</v>
      </c>
      <c r="I4369" s="89"/>
      <c r="J4369" s="89" t="s">
        <v>51</v>
      </c>
      <c r="K4369" s="89" t="s">
        <v>76</v>
      </c>
      <c r="L4369" s="89" t="s">
        <v>95</v>
      </c>
      <c r="M4369" s="89" t="s">
        <v>96</v>
      </c>
      <c r="N4369" s="89" t="s">
        <v>176</v>
      </c>
      <c r="O4369" s="92" t="s">
        <v>10570</v>
      </c>
      <c r="P4369" s="93" t="s">
        <v>57</v>
      </c>
      <c r="Q4369" s="110" t="s">
        <v>5322</v>
      </c>
      <c r="R4369" s="94"/>
      <c r="S4369" s="95">
        <v>46170</v>
      </c>
      <c r="T4369" s="95" t="s">
        <v>5203</v>
      </c>
      <c r="U4369" s="95" t="s">
        <v>1125</v>
      </c>
      <c r="V4369" s="91">
        <v>46157</v>
      </c>
      <c r="W4369" s="91">
        <v>46164</v>
      </c>
      <c r="X4369" s="91">
        <v>46169</v>
      </c>
      <c r="Y4369" s="96" t="s">
        <v>2851</v>
      </c>
      <c r="Z4369" s="89"/>
      <c r="AA4369" s="95"/>
      <c r="AB4369" s="89"/>
      <c r="AC4369" s="109"/>
      <c r="AD4369" s="89"/>
      <c r="AE4369" s="89"/>
      <c r="AF4369" s="191"/>
      <c r="AG4369" s="194"/>
      <c r="AH4369" s="193"/>
      <c r="AI4369" s="97"/>
      <c r="AJ4369" s="97" t="s">
        <v>1127</v>
      </c>
      <c r="AK4369" s="97"/>
      <c r="AL4369" s="45" t="s">
        <v>67</v>
      </c>
      <c r="AM4369" s="160" t="str">
        <f>MONTH(B4369)&amp;"/"&amp;YEAR(B4369)</f>
        <v>3/2026</v>
      </c>
      <c r="AN4369" s="45">
        <f>WEEKNUM(B4369)-WEEKNUM(EOMONTH(B4369,-1)+1)+1</f>
        <v>4</v>
      </c>
      <c r="AO4369" s="45" t="str">
        <f>MONTH(R4369)&amp;"/"&amp;YEAR(R4369)</f>
        <v>1/1900</v>
      </c>
      <c r="AP4369" s="45" t="e">
        <f>WEEKNUM(R4369)-WEEKNUM(EOMONTH(R4369,-1)+1)+1</f>
        <v>#NUM!</v>
      </c>
      <c r="AQ4369" s="45">
        <f>IF(AU4369="S",IF(Q4369="1. Aceitou o programa",R4369-B4369,0),0)</f>
        <v>0</v>
      </c>
      <c r="AR4369" s="45">
        <f>IF(AU4369="S",IF(AND(S4369&lt;&gt;"",R4369&lt;&gt;""),S4369-R4369,0),0)</f>
        <v>0</v>
      </c>
      <c r="AS4369" s="45">
        <f>IF(AU4369="S",IF(Q4369="1. Aceitou o programa",IF(OR(X4369="Não se Aplica",X4369=""),IF(OR(W4369="Não se Aplica",W4369=""),0,W4369-V4369),AVERAGE(X4369-W4369,W4369-V4369)),0),0)</f>
        <v>0</v>
      </c>
      <c r="AT4369" s="45">
        <f>IF(AU4369="S",IF(AND(Q4369="1. Aceitou o programa",AB4369="Realizada"),IFERROR(IF(AA4369="",0,AA4369-R4369),0),0),0)</f>
        <v>0</v>
      </c>
      <c r="AU4369" s="45" t="str">
        <f>_xlfn.XLOOKUP(U4369,'Lista Suspensa'!$AA$20:$AA$23,'Lista Suspensa'!$AB$20:$AB$23,"N/A")</f>
        <v>S</v>
      </c>
    </row>
    <row r="4370" spans="1:47" ht="12" customHeight="1" x14ac:dyDescent="0.3">
      <c r="A4370" s="87" t="s">
        <v>47</v>
      </c>
      <c r="B4370" s="88">
        <v>46104</v>
      </c>
      <c r="C4370" s="89" t="s">
        <v>48</v>
      </c>
      <c r="D4370" s="89" t="s">
        <v>49</v>
      </c>
      <c r="E4370" s="189">
        <v>80931978</v>
      </c>
      <c r="F4370" s="197" t="s">
        <v>10571</v>
      </c>
      <c r="G4370" s="90">
        <v>31265138753</v>
      </c>
      <c r="H4370" s="91">
        <v>18399</v>
      </c>
      <c r="I4370" s="89"/>
      <c r="J4370" s="89" t="s">
        <v>51</v>
      </c>
      <c r="K4370" s="89" t="s">
        <v>76</v>
      </c>
      <c r="L4370" s="89" t="s">
        <v>95</v>
      </c>
      <c r="M4370" s="89" t="s">
        <v>96</v>
      </c>
      <c r="N4370" s="89" t="s">
        <v>176</v>
      </c>
      <c r="O4370" s="92" t="s">
        <v>10570</v>
      </c>
      <c r="P4370" s="93" t="s">
        <v>57</v>
      </c>
      <c r="Q4370" s="110" t="s">
        <v>5322</v>
      </c>
      <c r="R4370" s="94"/>
      <c r="S4370" s="95">
        <v>46170</v>
      </c>
      <c r="T4370" s="95" t="s">
        <v>5203</v>
      </c>
      <c r="U4370" s="95" t="s">
        <v>1125</v>
      </c>
      <c r="V4370" s="91">
        <v>46157</v>
      </c>
      <c r="W4370" s="91">
        <v>46164</v>
      </c>
      <c r="X4370" s="91">
        <v>46169</v>
      </c>
      <c r="Y4370" s="96" t="s">
        <v>2851</v>
      </c>
      <c r="Z4370" s="89"/>
      <c r="AA4370" s="95"/>
      <c r="AB4370" s="89"/>
      <c r="AC4370" s="109"/>
      <c r="AD4370" s="89"/>
      <c r="AE4370" s="89"/>
      <c r="AF4370" s="191"/>
      <c r="AG4370" s="194"/>
      <c r="AH4370" s="193"/>
      <c r="AI4370" s="97"/>
      <c r="AJ4370" s="97" t="s">
        <v>1127</v>
      </c>
      <c r="AK4370" s="97"/>
      <c r="AL4370" s="45" t="s">
        <v>67</v>
      </c>
      <c r="AM4370" s="160" t="str">
        <f>MONTH(B4370)&amp;"/"&amp;YEAR(B4370)</f>
        <v>3/2026</v>
      </c>
      <c r="AN4370" s="45">
        <f>WEEKNUM(B4370)-WEEKNUM(EOMONTH(B4370,-1)+1)+1</f>
        <v>4</v>
      </c>
      <c r="AO4370" s="45" t="str">
        <f>MONTH(R4370)&amp;"/"&amp;YEAR(R4370)</f>
        <v>1/1900</v>
      </c>
      <c r="AP4370" s="45" t="e">
        <f>WEEKNUM(R4370)-WEEKNUM(EOMONTH(R4370,-1)+1)+1</f>
        <v>#NUM!</v>
      </c>
      <c r="AQ4370" s="45">
        <f>IF(AU4370="S",IF(Q4370="1. Aceitou o programa",R4370-B4370,0),0)</f>
        <v>0</v>
      </c>
      <c r="AR4370" s="45">
        <f>IF(AU4370="S",IF(AND(S4370&lt;&gt;"",R4370&lt;&gt;""),S4370-R4370,0),0)</f>
        <v>0</v>
      </c>
      <c r="AS4370" s="45">
        <f>IF(AU4370="S",IF(Q4370="1. Aceitou o programa",IF(OR(X4370="Não se Aplica",X4370=""),IF(OR(W4370="Não se Aplica",W4370=""),0,W4370-V4370),AVERAGE(X4370-W4370,W4370-V4370)),0),0)</f>
        <v>0</v>
      </c>
      <c r="AT4370" s="45">
        <f>IF(AU4370="S",IF(AND(Q4370="1. Aceitou o programa",AB4370="Realizada"),IFERROR(IF(AA4370="",0,AA4370-R4370),0),0),0)</f>
        <v>0</v>
      </c>
      <c r="AU4370" s="45" t="str">
        <f>_xlfn.XLOOKUP(U4370,'Lista Suspensa'!$AA$20:$AA$23,'Lista Suspensa'!$AB$20:$AB$23,"N/A")</f>
        <v>S</v>
      </c>
    </row>
    <row r="4371" spans="1:47" ht="12" customHeight="1" x14ac:dyDescent="0.3">
      <c r="A4371" s="87" t="s">
        <v>47</v>
      </c>
      <c r="B4371" s="88">
        <v>46104</v>
      </c>
      <c r="C4371" s="89" t="s">
        <v>48</v>
      </c>
      <c r="D4371" s="89" t="s">
        <v>49</v>
      </c>
      <c r="E4371" s="189">
        <v>89563623</v>
      </c>
      <c r="F4371" s="197" t="s">
        <v>10572</v>
      </c>
      <c r="G4371" s="90">
        <v>37690923844</v>
      </c>
      <c r="H4371" s="91">
        <v>32775</v>
      </c>
      <c r="I4371" s="89"/>
      <c r="J4371" s="89" t="s">
        <v>51</v>
      </c>
      <c r="K4371" s="89" t="s">
        <v>52</v>
      </c>
      <c r="L4371" s="89" t="s">
        <v>85</v>
      </c>
      <c r="M4371" s="89" t="s">
        <v>2271</v>
      </c>
      <c r="N4371" s="89" t="s">
        <v>197</v>
      </c>
      <c r="O4371" s="92" t="s">
        <v>10573</v>
      </c>
      <c r="P4371" s="93" t="s">
        <v>57</v>
      </c>
      <c r="Q4371" s="110" t="s">
        <v>5322</v>
      </c>
      <c r="R4371" s="94"/>
      <c r="S4371" s="95">
        <v>46170</v>
      </c>
      <c r="T4371" s="95" t="s">
        <v>5203</v>
      </c>
      <c r="U4371" s="95" t="s">
        <v>1125</v>
      </c>
      <c r="V4371" s="91">
        <v>46157</v>
      </c>
      <c r="W4371" s="91">
        <v>46164</v>
      </c>
      <c r="X4371" s="91">
        <v>46169</v>
      </c>
      <c r="Y4371" s="96" t="s">
        <v>2851</v>
      </c>
      <c r="Z4371" s="89"/>
      <c r="AA4371" s="95"/>
      <c r="AB4371" s="89"/>
      <c r="AC4371" s="109"/>
      <c r="AD4371" s="89"/>
      <c r="AE4371" s="89"/>
      <c r="AF4371" s="191"/>
      <c r="AG4371" s="194"/>
      <c r="AH4371" s="193"/>
      <c r="AI4371" s="97"/>
      <c r="AJ4371" s="97" t="s">
        <v>1127</v>
      </c>
      <c r="AK4371" s="97"/>
      <c r="AL4371" s="45" t="s">
        <v>67</v>
      </c>
      <c r="AM4371" s="160" t="str">
        <f>MONTH(B4371)&amp;"/"&amp;YEAR(B4371)</f>
        <v>3/2026</v>
      </c>
      <c r="AN4371" s="45">
        <f>WEEKNUM(B4371)-WEEKNUM(EOMONTH(B4371,-1)+1)+1</f>
        <v>4</v>
      </c>
      <c r="AO4371" s="45" t="str">
        <f>MONTH(R4371)&amp;"/"&amp;YEAR(R4371)</f>
        <v>1/1900</v>
      </c>
      <c r="AP4371" s="45" t="e">
        <f>WEEKNUM(R4371)-WEEKNUM(EOMONTH(R4371,-1)+1)+1</f>
        <v>#NUM!</v>
      </c>
      <c r="AQ4371" s="45">
        <f>IF(AU4371="S",IF(Q4371="1. Aceitou o programa",R4371-B4371,0),0)</f>
        <v>0</v>
      </c>
      <c r="AR4371" s="45">
        <f>IF(AU4371="S",IF(AND(S4371&lt;&gt;"",R4371&lt;&gt;""),S4371-R4371,0),0)</f>
        <v>0</v>
      </c>
      <c r="AS4371" s="45">
        <f>IF(AU4371="S",IF(Q4371="1. Aceitou o programa",IF(OR(X4371="Não se Aplica",X4371=""),IF(OR(W4371="Não se Aplica",W4371=""),0,W4371-V4371),AVERAGE(X4371-W4371,W4371-V4371)),0),0)</f>
        <v>0</v>
      </c>
      <c r="AT4371" s="45">
        <f>IF(AU4371="S",IF(AND(Q4371="1. Aceitou o programa",AB4371="Realizada"),IFERROR(IF(AA4371="",0,AA4371-R4371),0),0),0)</f>
        <v>0</v>
      </c>
      <c r="AU4371" s="45" t="str">
        <f>_xlfn.XLOOKUP(U4371,'Lista Suspensa'!$AA$20:$AA$23,'Lista Suspensa'!$AB$20:$AB$23,"N/A")</f>
        <v>S</v>
      </c>
    </row>
    <row r="4372" spans="1:47" ht="12" customHeight="1" x14ac:dyDescent="0.3">
      <c r="A4372" s="87" t="s">
        <v>47</v>
      </c>
      <c r="B4372" s="88">
        <v>46104</v>
      </c>
      <c r="C4372" s="89" t="s">
        <v>48</v>
      </c>
      <c r="D4372" s="89" t="s">
        <v>49</v>
      </c>
      <c r="E4372" s="189">
        <v>89857708</v>
      </c>
      <c r="F4372" s="197" t="s">
        <v>10574</v>
      </c>
      <c r="G4372" s="90">
        <v>24646762846</v>
      </c>
      <c r="H4372" s="91">
        <v>27366</v>
      </c>
      <c r="I4372" s="89"/>
      <c r="J4372" s="89" t="s">
        <v>84</v>
      </c>
      <c r="K4372" s="89" t="s">
        <v>52</v>
      </c>
      <c r="L4372" s="89" t="s">
        <v>85</v>
      </c>
      <c r="M4372" s="89" t="s">
        <v>10575</v>
      </c>
      <c r="N4372" s="89" t="s">
        <v>137</v>
      </c>
      <c r="O4372" s="92" t="s">
        <v>10576</v>
      </c>
      <c r="P4372" s="93" t="s">
        <v>57</v>
      </c>
      <c r="Q4372" s="110" t="s">
        <v>58</v>
      </c>
      <c r="R4372" s="94">
        <v>46169</v>
      </c>
      <c r="S4372" s="95"/>
      <c r="T4372" s="95" t="s">
        <v>59</v>
      </c>
      <c r="U4372" s="95" t="s">
        <v>60</v>
      </c>
      <c r="V4372" s="91">
        <v>46157</v>
      </c>
      <c r="W4372" s="91">
        <v>46164</v>
      </c>
      <c r="X4372" s="91">
        <v>46169</v>
      </c>
      <c r="Y4372" s="96" t="s">
        <v>2851</v>
      </c>
      <c r="Z4372" s="89" t="s">
        <v>62</v>
      </c>
      <c r="AA4372" s="95"/>
      <c r="AB4372" s="95" t="s">
        <v>2804</v>
      </c>
      <c r="AC4372" s="95" t="s">
        <v>2804</v>
      </c>
      <c r="AD4372" s="95" t="s">
        <v>2804</v>
      </c>
      <c r="AE4372" s="95" t="s">
        <v>2804</v>
      </c>
      <c r="AF4372" s="95" t="s">
        <v>2804</v>
      </c>
      <c r="AG4372" s="95" t="s">
        <v>2804</v>
      </c>
      <c r="AH4372" s="95" t="s">
        <v>2804</v>
      </c>
      <c r="AI4372" s="97"/>
      <c r="AJ4372" s="97" t="s">
        <v>65</v>
      </c>
      <c r="AK4372" s="97" t="s">
        <v>66</v>
      </c>
      <c r="AL4372" s="45" t="s">
        <v>67</v>
      </c>
      <c r="AM4372" s="160" t="str">
        <f>MONTH(B4372)&amp;"/"&amp;YEAR(B4372)</f>
        <v>3/2026</v>
      </c>
      <c r="AN4372" s="45">
        <f>WEEKNUM(B4372)-WEEKNUM(EOMONTH(B4372,-1)+1)+1</f>
        <v>4</v>
      </c>
      <c r="AO4372" s="45" t="str">
        <f>MONTH(R4372)&amp;"/"&amp;YEAR(R4372)</f>
        <v>5/2026</v>
      </c>
      <c r="AP4372" s="45">
        <f>WEEKNUM(R4372)-WEEKNUM(EOMONTH(R4372,-1)+1)+1</f>
        <v>5</v>
      </c>
      <c r="AQ4372" s="45">
        <f>IF(AU4372="S",IF(Q4372="1. Aceitou o programa",R4372-B4372,0),0)</f>
        <v>65</v>
      </c>
      <c r="AR4372" s="45">
        <f>IF(AU4372="S",IF(AND(S4372&lt;&gt;"",R4372&lt;&gt;""),S4372-R4372,0),0)</f>
        <v>0</v>
      </c>
      <c r="AS4372" s="45">
        <f>IF(AU4372="S",IF(Q4372="1. Aceitou o programa",IF(OR(X4372="Não se Aplica",X4372=""),IF(OR(W4372="Não se Aplica",W4372=""),0,W4372-V4372),AVERAGE(X4372-W4372,W4372-V4372)),0),0)</f>
        <v>6</v>
      </c>
      <c r="AT4372" s="45">
        <f>IF(AU4372="S",IF(AND(Q4372="1. Aceitou o programa",AB4372="Realizada"),IFERROR(IF(AA4372="",0,AA4372-R4372),0),0),0)</f>
        <v>0</v>
      </c>
      <c r="AU4372" s="45" t="str">
        <f>_xlfn.XLOOKUP(U4372,'Lista Suspensa'!$AA$20:$AA$23,'Lista Suspensa'!$AB$20:$AB$23,"N/A")</f>
        <v>S</v>
      </c>
    </row>
    <row r="4373" spans="1:47" ht="12" customHeight="1" x14ac:dyDescent="0.3">
      <c r="A4373" s="87" t="s">
        <v>47</v>
      </c>
      <c r="B4373" s="88">
        <v>46104</v>
      </c>
      <c r="C4373" s="89" t="s">
        <v>48</v>
      </c>
      <c r="D4373" s="89" t="s">
        <v>49</v>
      </c>
      <c r="E4373" s="189">
        <v>95884919</v>
      </c>
      <c r="F4373" s="197" t="s">
        <v>10577</v>
      </c>
      <c r="G4373" s="90">
        <v>29862075880</v>
      </c>
      <c r="H4373" s="91">
        <v>28231</v>
      </c>
      <c r="I4373" s="89"/>
      <c r="J4373" s="89" t="s">
        <v>51</v>
      </c>
      <c r="K4373" s="89" t="s">
        <v>52</v>
      </c>
      <c r="L4373" s="89" t="s">
        <v>85</v>
      </c>
      <c r="M4373" s="89" t="s">
        <v>234</v>
      </c>
      <c r="N4373" s="89" t="s">
        <v>137</v>
      </c>
      <c r="O4373" s="92" t="s">
        <v>10578</v>
      </c>
      <c r="P4373" s="93" t="s">
        <v>57</v>
      </c>
      <c r="Q4373" s="110" t="s">
        <v>58</v>
      </c>
      <c r="R4373" s="94">
        <v>46169</v>
      </c>
      <c r="S4373" s="95"/>
      <c r="T4373" s="95" t="s">
        <v>59</v>
      </c>
      <c r="U4373" s="95" t="s">
        <v>60</v>
      </c>
      <c r="V4373" s="91">
        <v>46157</v>
      </c>
      <c r="W4373" s="91">
        <v>46164</v>
      </c>
      <c r="X4373" s="91">
        <v>46169</v>
      </c>
      <c r="Y4373" s="96" t="s">
        <v>2851</v>
      </c>
      <c r="Z4373" s="89" t="s">
        <v>62</v>
      </c>
      <c r="AA4373" s="95"/>
      <c r="AB4373" s="95" t="s">
        <v>2804</v>
      </c>
      <c r="AC4373" s="95" t="s">
        <v>2804</v>
      </c>
      <c r="AD4373" s="95" t="s">
        <v>2804</v>
      </c>
      <c r="AE4373" s="95" t="s">
        <v>2804</v>
      </c>
      <c r="AF4373" s="95" t="s">
        <v>2804</v>
      </c>
      <c r="AG4373" s="95" t="s">
        <v>2804</v>
      </c>
      <c r="AH4373" s="95" t="s">
        <v>2804</v>
      </c>
      <c r="AI4373" s="97"/>
      <c r="AJ4373" s="97" t="s">
        <v>65</v>
      </c>
      <c r="AK4373" s="97" t="s">
        <v>66</v>
      </c>
      <c r="AL4373" s="45" t="s">
        <v>67</v>
      </c>
      <c r="AM4373" s="160" t="str">
        <f>MONTH(B4373)&amp;"/"&amp;YEAR(B4373)</f>
        <v>3/2026</v>
      </c>
      <c r="AN4373" s="45">
        <f>WEEKNUM(B4373)-WEEKNUM(EOMONTH(B4373,-1)+1)+1</f>
        <v>4</v>
      </c>
      <c r="AO4373" s="45" t="str">
        <f>MONTH(R4373)&amp;"/"&amp;YEAR(R4373)</f>
        <v>5/2026</v>
      </c>
      <c r="AP4373" s="45">
        <f>WEEKNUM(R4373)-WEEKNUM(EOMONTH(R4373,-1)+1)+1</f>
        <v>5</v>
      </c>
      <c r="AQ4373" s="45">
        <f>IF(AU4373="S",IF(Q4373="1. Aceitou o programa",R4373-B4373,0),0)</f>
        <v>65</v>
      </c>
      <c r="AR4373" s="45">
        <f>IF(AU4373="S",IF(AND(S4373&lt;&gt;"",R4373&lt;&gt;""),S4373-R4373,0),0)</f>
        <v>0</v>
      </c>
      <c r="AS4373" s="45">
        <f>IF(AU4373="S",IF(Q4373="1. Aceitou o programa",IF(OR(X4373="Não se Aplica",X4373=""),IF(OR(W4373="Não se Aplica",W4373=""),0,W4373-V4373),AVERAGE(X4373-W4373,W4373-V4373)),0),0)</f>
        <v>6</v>
      </c>
      <c r="AT4373" s="45">
        <f>IF(AU4373="S",IF(AND(Q4373="1. Aceitou o programa",AB4373="Realizada"),IFERROR(IF(AA4373="",0,AA4373-R4373),0),0),0)</f>
        <v>0</v>
      </c>
      <c r="AU4373" s="45" t="str">
        <f>_xlfn.XLOOKUP(U4373,'Lista Suspensa'!$AA$20:$AA$23,'Lista Suspensa'!$AB$20:$AB$23,"N/A")</f>
        <v>S</v>
      </c>
    </row>
    <row r="4374" spans="1:47" ht="12" customHeight="1" x14ac:dyDescent="0.3">
      <c r="A4374" s="87" t="s">
        <v>47</v>
      </c>
      <c r="B4374" s="88">
        <v>46104</v>
      </c>
      <c r="C4374" s="89" t="s">
        <v>48</v>
      </c>
      <c r="D4374" s="89" t="s">
        <v>49</v>
      </c>
      <c r="E4374" s="189">
        <v>87906892</v>
      </c>
      <c r="F4374" s="197" t="s">
        <v>10579</v>
      </c>
      <c r="G4374" s="90">
        <v>15620532720</v>
      </c>
      <c r="H4374" s="91">
        <v>36685</v>
      </c>
      <c r="I4374" s="89"/>
      <c r="J4374" s="89" t="s">
        <v>84</v>
      </c>
      <c r="K4374" s="89" t="s">
        <v>76</v>
      </c>
      <c r="L4374" s="89" t="s">
        <v>95</v>
      </c>
      <c r="M4374" s="89" t="s">
        <v>1432</v>
      </c>
      <c r="N4374" s="89" t="s">
        <v>197</v>
      </c>
      <c r="O4374" s="92" t="s">
        <v>10580</v>
      </c>
      <c r="P4374" s="93" t="s">
        <v>57</v>
      </c>
      <c r="Q4374" s="110" t="s">
        <v>58</v>
      </c>
      <c r="R4374" s="94">
        <v>46169</v>
      </c>
      <c r="S4374" s="95"/>
      <c r="T4374" s="95" t="s">
        <v>59</v>
      </c>
      <c r="U4374" s="95" t="s">
        <v>60</v>
      </c>
      <c r="V4374" s="91">
        <v>46157</v>
      </c>
      <c r="W4374" s="91">
        <v>46164</v>
      </c>
      <c r="X4374" s="91">
        <v>46169</v>
      </c>
      <c r="Y4374" s="96" t="s">
        <v>2851</v>
      </c>
      <c r="Z4374" s="89" t="s">
        <v>62</v>
      </c>
      <c r="AA4374" s="95"/>
      <c r="AB4374" s="95" t="s">
        <v>63</v>
      </c>
      <c r="AC4374" s="95" t="s">
        <v>63</v>
      </c>
      <c r="AD4374" s="95" t="s">
        <v>63</v>
      </c>
      <c r="AE4374" s="95" t="s">
        <v>63</v>
      </c>
      <c r="AF4374" s="95" t="s">
        <v>63</v>
      </c>
      <c r="AG4374" s="194" t="s">
        <v>794</v>
      </c>
      <c r="AH4374" s="95" t="s">
        <v>63</v>
      </c>
      <c r="AI4374" s="97"/>
      <c r="AJ4374" s="97" t="s">
        <v>65</v>
      </c>
      <c r="AK4374" s="97" t="s">
        <v>66</v>
      </c>
      <c r="AL4374" s="45" t="s">
        <v>67</v>
      </c>
      <c r="AM4374" s="160" t="str">
        <f>MONTH(B4374)&amp;"/"&amp;YEAR(B4374)</f>
        <v>3/2026</v>
      </c>
      <c r="AN4374" s="45">
        <f>WEEKNUM(B4374)-WEEKNUM(EOMONTH(B4374,-1)+1)+1</f>
        <v>4</v>
      </c>
      <c r="AO4374" s="45" t="str">
        <f>MONTH(R4374)&amp;"/"&amp;YEAR(R4374)</f>
        <v>5/2026</v>
      </c>
      <c r="AP4374" s="45">
        <f>WEEKNUM(R4374)-WEEKNUM(EOMONTH(R4374,-1)+1)+1</f>
        <v>5</v>
      </c>
      <c r="AQ4374" s="45">
        <f>IF(AU4374="S",IF(Q4374="1. Aceitou o programa",R4374-B4374,0),0)</f>
        <v>65</v>
      </c>
      <c r="AR4374" s="45">
        <f>IF(AU4374="S",IF(AND(S4374&lt;&gt;"",R4374&lt;&gt;""),S4374-R4374,0),0)</f>
        <v>0</v>
      </c>
      <c r="AS4374" s="45">
        <f>IF(AU4374="S",IF(Q4374="1. Aceitou o programa",IF(OR(X4374="Não se Aplica",X4374=""),IF(OR(W4374="Não se Aplica",W4374=""),0,W4374-V4374),AVERAGE(X4374-W4374,W4374-V4374)),0),0)</f>
        <v>6</v>
      </c>
      <c r="AT4374" s="45">
        <f>IF(AU4374="S",IF(AND(Q4374="1. Aceitou o programa",AB4374="Realizada"),IFERROR(IF(AA4374="",0,AA4374-R4374),0),0),0)</f>
        <v>0</v>
      </c>
      <c r="AU4374" s="45" t="str">
        <f>_xlfn.XLOOKUP(U4374,'Lista Suspensa'!$AA$20:$AA$23,'Lista Suspensa'!$AB$20:$AB$23,"N/A")</f>
        <v>S</v>
      </c>
    </row>
    <row r="4375" spans="1:47" ht="12" customHeight="1" x14ac:dyDescent="0.3">
      <c r="A4375" s="87" t="s">
        <v>47</v>
      </c>
      <c r="B4375" s="88">
        <v>46104</v>
      </c>
      <c r="C4375" s="89" t="s">
        <v>48</v>
      </c>
      <c r="D4375" s="89" t="s">
        <v>49</v>
      </c>
      <c r="E4375" s="189">
        <v>79399120</v>
      </c>
      <c r="F4375" s="197" t="s">
        <v>10581</v>
      </c>
      <c r="G4375" s="90">
        <v>17482064869</v>
      </c>
      <c r="H4375" s="91">
        <v>27497</v>
      </c>
      <c r="I4375" s="89"/>
      <c r="J4375" s="89" t="s">
        <v>51</v>
      </c>
      <c r="K4375" s="89" t="s">
        <v>52</v>
      </c>
      <c r="L4375" s="89" t="s">
        <v>85</v>
      </c>
      <c r="M4375" s="89" t="s">
        <v>10582</v>
      </c>
      <c r="N4375" s="89" t="s">
        <v>137</v>
      </c>
      <c r="O4375" s="92" t="s">
        <v>10583</v>
      </c>
      <c r="P4375" s="93" t="s">
        <v>57</v>
      </c>
      <c r="Q4375" s="110" t="s">
        <v>5322</v>
      </c>
      <c r="R4375" s="94"/>
      <c r="S4375" s="95">
        <v>46170</v>
      </c>
      <c r="T4375" s="95" t="s">
        <v>5203</v>
      </c>
      <c r="U4375" s="95" t="s">
        <v>1125</v>
      </c>
      <c r="V4375" s="91">
        <v>46157</v>
      </c>
      <c r="W4375" s="91">
        <v>46164</v>
      </c>
      <c r="X4375" s="91">
        <v>46169</v>
      </c>
      <c r="Y4375" s="96" t="s">
        <v>2851</v>
      </c>
      <c r="Z4375" s="89"/>
      <c r="AA4375" s="95"/>
      <c r="AB4375" s="89"/>
      <c r="AC4375" s="109"/>
      <c r="AD4375" s="89"/>
      <c r="AE4375" s="89"/>
      <c r="AF4375" s="191"/>
      <c r="AG4375" s="194"/>
      <c r="AH4375" s="193"/>
      <c r="AI4375" s="97"/>
      <c r="AJ4375" s="97" t="s">
        <v>1127</v>
      </c>
      <c r="AK4375" s="97"/>
      <c r="AL4375" s="45" t="s">
        <v>67</v>
      </c>
      <c r="AM4375" s="160" t="str">
        <f>MONTH(B4375)&amp;"/"&amp;YEAR(B4375)</f>
        <v>3/2026</v>
      </c>
      <c r="AN4375" s="45">
        <f>WEEKNUM(B4375)-WEEKNUM(EOMONTH(B4375,-1)+1)+1</f>
        <v>4</v>
      </c>
      <c r="AO4375" s="45" t="str">
        <f>MONTH(R4375)&amp;"/"&amp;YEAR(R4375)</f>
        <v>1/1900</v>
      </c>
      <c r="AP4375" s="45" t="e">
        <f>WEEKNUM(R4375)-WEEKNUM(EOMONTH(R4375,-1)+1)+1</f>
        <v>#NUM!</v>
      </c>
      <c r="AQ4375" s="45">
        <f>IF(AU4375="S",IF(Q4375="1. Aceitou o programa",R4375-B4375,0),0)</f>
        <v>0</v>
      </c>
      <c r="AR4375" s="45">
        <f>IF(AU4375="S",IF(AND(S4375&lt;&gt;"",R4375&lt;&gt;""),S4375-R4375,0),0)</f>
        <v>0</v>
      </c>
      <c r="AS4375" s="45">
        <f>IF(AU4375="S",IF(Q4375="1. Aceitou o programa",IF(OR(X4375="Não se Aplica",X4375=""),IF(OR(W4375="Não se Aplica",W4375=""),0,W4375-V4375),AVERAGE(X4375-W4375,W4375-V4375)),0),0)</f>
        <v>0</v>
      </c>
      <c r="AT4375" s="45">
        <f>IF(AU4375="S",IF(AND(Q4375="1. Aceitou o programa",AB4375="Realizada"),IFERROR(IF(AA4375="",0,AA4375-R4375),0),0),0)</f>
        <v>0</v>
      </c>
      <c r="AU4375" s="45" t="str">
        <f>_xlfn.XLOOKUP(U4375,'Lista Suspensa'!$AA$20:$AA$23,'Lista Suspensa'!$AB$20:$AB$23,"N/A")</f>
        <v>S</v>
      </c>
    </row>
    <row r="4376" spans="1:47" ht="12" customHeight="1" x14ac:dyDescent="0.3">
      <c r="A4376" s="87" t="s">
        <v>47</v>
      </c>
      <c r="B4376" s="88">
        <v>46104</v>
      </c>
      <c r="C4376" s="89" t="s">
        <v>48</v>
      </c>
      <c r="D4376" s="89" t="s">
        <v>49</v>
      </c>
      <c r="E4376" s="189">
        <v>88524871</v>
      </c>
      <c r="F4376" s="197" t="s">
        <v>10584</v>
      </c>
      <c r="G4376" s="90">
        <v>21254824871</v>
      </c>
      <c r="H4376" s="91">
        <v>29112</v>
      </c>
      <c r="I4376" s="89"/>
      <c r="J4376" s="89" t="s">
        <v>84</v>
      </c>
      <c r="K4376" s="89" t="s">
        <v>52</v>
      </c>
      <c r="L4376" s="89" t="s">
        <v>85</v>
      </c>
      <c r="M4376" s="89" t="s">
        <v>10585</v>
      </c>
      <c r="N4376" s="89" t="s">
        <v>449</v>
      </c>
      <c r="O4376" s="92" t="s">
        <v>10586</v>
      </c>
      <c r="P4376" s="93" t="s">
        <v>57</v>
      </c>
      <c r="Q4376" s="110" t="s">
        <v>5322</v>
      </c>
      <c r="R4376" s="94"/>
      <c r="S4376" s="95">
        <v>46170</v>
      </c>
      <c r="T4376" s="95" t="s">
        <v>5203</v>
      </c>
      <c r="U4376" s="95" t="s">
        <v>1125</v>
      </c>
      <c r="V4376" s="91">
        <v>46157</v>
      </c>
      <c r="W4376" s="91">
        <v>46164</v>
      </c>
      <c r="X4376" s="91">
        <v>46169</v>
      </c>
      <c r="Y4376" s="96" t="s">
        <v>2851</v>
      </c>
      <c r="Z4376" s="89"/>
      <c r="AA4376" s="95"/>
      <c r="AB4376" s="89"/>
      <c r="AC4376" s="109"/>
      <c r="AD4376" s="89"/>
      <c r="AE4376" s="89"/>
      <c r="AF4376" s="191"/>
      <c r="AG4376" s="194"/>
      <c r="AH4376" s="193"/>
      <c r="AI4376" s="97"/>
      <c r="AJ4376" s="97" t="s">
        <v>1127</v>
      </c>
      <c r="AK4376" s="97"/>
      <c r="AL4376" s="45" t="s">
        <v>67</v>
      </c>
      <c r="AM4376" s="160" t="str">
        <f>MONTH(B4376)&amp;"/"&amp;YEAR(B4376)</f>
        <v>3/2026</v>
      </c>
      <c r="AN4376" s="45">
        <f>WEEKNUM(B4376)-WEEKNUM(EOMONTH(B4376,-1)+1)+1</f>
        <v>4</v>
      </c>
      <c r="AO4376" s="45" t="str">
        <f>MONTH(R4376)&amp;"/"&amp;YEAR(R4376)</f>
        <v>1/1900</v>
      </c>
      <c r="AP4376" s="45" t="e">
        <f>WEEKNUM(R4376)-WEEKNUM(EOMONTH(R4376,-1)+1)+1</f>
        <v>#NUM!</v>
      </c>
      <c r="AQ4376" s="45">
        <f>IF(AU4376="S",IF(Q4376="1. Aceitou o programa",R4376-B4376,0),0)</f>
        <v>0</v>
      </c>
      <c r="AR4376" s="45">
        <f>IF(AU4376="S",IF(AND(S4376&lt;&gt;"",R4376&lt;&gt;""),S4376-R4376,0),0)</f>
        <v>0</v>
      </c>
      <c r="AS4376" s="45">
        <f>IF(AU4376="S",IF(Q4376="1. Aceitou o programa",IF(OR(X4376="Não se Aplica",X4376=""),IF(OR(W4376="Não se Aplica",W4376=""),0,W4376-V4376),AVERAGE(X4376-W4376,W4376-V4376)),0),0)</f>
        <v>0</v>
      </c>
      <c r="AT4376" s="45">
        <f>IF(AU4376="S",IF(AND(Q4376="1. Aceitou o programa",AB4376="Realizada"),IFERROR(IF(AA4376="",0,AA4376-R4376),0),0),0)</f>
        <v>0</v>
      </c>
      <c r="AU4376" s="45" t="str">
        <f>_xlfn.XLOOKUP(U4376,'Lista Suspensa'!$AA$20:$AA$23,'Lista Suspensa'!$AB$20:$AB$23,"N/A")</f>
        <v>S</v>
      </c>
    </row>
    <row r="4377" spans="1:47" ht="12" customHeight="1" x14ac:dyDescent="0.3">
      <c r="A4377" s="87" t="s">
        <v>47</v>
      </c>
      <c r="B4377" s="88">
        <v>46104</v>
      </c>
      <c r="C4377" s="89" t="s">
        <v>48</v>
      </c>
      <c r="D4377" s="89" t="s">
        <v>49</v>
      </c>
      <c r="E4377" s="189">
        <v>92748244</v>
      </c>
      <c r="F4377" s="197" t="s">
        <v>10587</v>
      </c>
      <c r="G4377" s="90">
        <v>60793783887</v>
      </c>
      <c r="H4377" s="91">
        <v>19468</v>
      </c>
      <c r="I4377" s="89"/>
      <c r="J4377" s="89" t="s">
        <v>84</v>
      </c>
      <c r="K4377" s="89" t="s">
        <v>52</v>
      </c>
      <c r="L4377" s="89" t="s">
        <v>85</v>
      </c>
      <c r="M4377" s="89" t="s">
        <v>10588</v>
      </c>
      <c r="N4377" s="89" t="s">
        <v>137</v>
      </c>
      <c r="O4377" s="92" t="s">
        <v>10589</v>
      </c>
      <c r="P4377" s="93" t="s">
        <v>57</v>
      </c>
      <c r="Q4377" s="110" t="s">
        <v>5322</v>
      </c>
      <c r="R4377" s="94"/>
      <c r="S4377" s="95">
        <v>46170</v>
      </c>
      <c r="T4377" s="95" t="s">
        <v>5203</v>
      </c>
      <c r="U4377" s="95" t="s">
        <v>1125</v>
      </c>
      <c r="V4377" s="91">
        <v>46157</v>
      </c>
      <c r="W4377" s="91">
        <v>46164</v>
      </c>
      <c r="X4377" s="91">
        <v>46169</v>
      </c>
      <c r="Y4377" s="96" t="s">
        <v>2851</v>
      </c>
      <c r="Z4377" s="89"/>
      <c r="AA4377" s="95"/>
      <c r="AB4377" s="89"/>
      <c r="AC4377" s="109"/>
      <c r="AD4377" s="89"/>
      <c r="AE4377" s="89"/>
      <c r="AF4377" s="191"/>
      <c r="AG4377" s="194"/>
      <c r="AH4377" s="193"/>
      <c r="AI4377" s="97"/>
      <c r="AJ4377" s="97" t="s">
        <v>1127</v>
      </c>
      <c r="AK4377" s="97"/>
      <c r="AL4377" s="45" t="s">
        <v>67</v>
      </c>
      <c r="AM4377" s="160" t="str">
        <f>MONTH(B4377)&amp;"/"&amp;YEAR(B4377)</f>
        <v>3/2026</v>
      </c>
      <c r="AN4377" s="45">
        <f>WEEKNUM(B4377)-WEEKNUM(EOMONTH(B4377,-1)+1)+1</f>
        <v>4</v>
      </c>
      <c r="AO4377" s="45" t="str">
        <f>MONTH(R4377)&amp;"/"&amp;YEAR(R4377)</f>
        <v>1/1900</v>
      </c>
      <c r="AP4377" s="45" t="e">
        <f>WEEKNUM(R4377)-WEEKNUM(EOMONTH(R4377,-1)+1)+1</f>
        <v>#NUM!</v>
      </c>
      <c r="AQ4377" s="45">
        <f>IF(AU4377="S",IF(Q4377="1. Aceitou o programa",R4377-B4377,0),0)</f>
        <v>0</v>
      </c>
      <c r="AR4377" s="45">
        <f>IF(AU4377="S",IF(AND(S4377&lt;&gt;"",R4377&lt;&gt;""),S4377-R4377,0),0)</f>
        <v>0</v>
      </c>
      <c r="AS4377" s="45">
        <f>IF(AU4377="S",IF(Q4377="1. Aceitou o programa",IF(OR(X4377="Não se Aplica",X4377=""),IF(OR(W4377="Não se Aplica",W4377=""),0,W4377-V4377),AVERAGE(X4377-W4377,W4377-V4377)),0),0)</f>
        <v>0</v>
      </c>
      <c r="AT4377" s="45">
        <f>IF(AU4377="S",IF(AND(Q4377="1. Aceitou o programa",AB4377="Realizada"),IFERROR(IF(AA4377="",0,AA4377-R4377),0),0),0)</f>
        <v>0</v>
      </c>
      <c r="AU4377" s="45" t="str">
        <f>_xlfn.XLOOKUP(U4377,'Lista Suspensa'!$AA$20:$AA$23,'Lista Suspensa'!$AB$20:$AB$23,"N/A")</f>
        <v>S</v>
      </c>
    </row>
    <row r="4378" spans="1:47" ht="12" customHeight="1" x14ac:dyDescent="0.3">
      <c r="A4378" s="87" t="s">
        <v>47</v>
      </c>
      <c r="B4378" s="88">
        <v>46104</v>
      </c>
      <c r="C4378" s="89" t="s">
        <v>48</v>
      </c>
      <c r="D4378" s="89" t="s">
        <v>49</v>
      </c>
      <c r="E4378" s="189">
        <v>93421027</v>
      </c>
      <c r="F4378" s="197" t="s">
        <v>10590</v>
      </c>
      <c r="G4378" s="90">
        <v>9551790766</v>
      </c>
      <c r="H4378" s="91">
        <v>29512</v>
      </c>
      <c r="I4378" s="89"/>
      <c r="J4378" s="89" t="s">
        <v>84</v>
      </c>
      <c r="K4378" s="89" t="s">
        <v>76</v>
      </c>
      <c r="L4378" s="89" t="s">
        <v>95</v>
      </c>
      <c r="M4378" s="89" t="s">
        <v>200</v>
      </c>
      <c r="N4378" s="89" t="s">
        <v>197</v>
      </c>
      <c r="O4378" s="92" t="s">
        <v>10591</v>
      </c>
      <c r="P4378" s="93" t="s">
        <v>57</v>
      </c>
      <c r="Q4378" s="110" t="s">
        <v>5322</v>
      </c>
      <c r="R4378" s="94"/>
      <c r="S4378" s="95">
        <v>46170</v>
      </c>
      <c r="T4378" s="95" t="s">
        <v>5203</v>
      </c>
      <c r="U4378" s="95" t="s">
        <v>1125</v>
      </c>
      <c r="V4378" s="91">
        <v>46157</v>
      </c>
      <c r="W4378" s="91">
        <v>46164</v>
      </c>
      <c r="X4378" s="91">
        <v>46169</v>
      </c>
      <c r="Y4378" s="96" t="s">
        <v>2851</v>
      </c>
      <c r="Z4378" s="89"/>
      <c r="AA4378" s="95"/>
      <c r="AB4378" s="89"/>
      <c r="AC4378" s="109"/>
      <c r="AD4378" s="89"/>
      <c r="AE4378" s="89"/>
      <c r="AF4378" s="191"/>
      <c r="AG4378" s="194"/>
      <c r="AH4378" s="193"/>
      <c r="AI4378" s="97"/>
      <c r="AJ4378" s="97" t="s">
        <v>1127</v>
      </c>
      <c r="AK4378" s="97"/>
      <c r="AL4378" s="45" t="s">
        <v>67</v>
      </c>
      <c r="AM4378" s="160" t="str">
        <f>MONTH(B4378)&amp;"/"&amp;YEAR(B4378)</f>
        <v>3/2026</v>
      </c>
      <c r="AN4378" s="45">
        <f>WEEKNUM(B4378)-WEEKNUM(EOMONTH(B4378,-1)+1)+1</f>
        <v>4</v>
      </c>
      <c r="AO4378" s="45" t="str">
        <f>MONTH(R4378)&amp;"/"&amp;YEAR(R4378)</f>
        <v>1/1900</v>
      </c>
      <c r="AP4378" s="45" t="e">
        <f>WEEKNUM(R4378)-WEEKNUM(EOMONTH(R4378,-1)+1)+1</f>
        <v>#NUM!</v>
      </c>
      <c r="AQ4378" s="45">
        <f>IF(AU4378="S",IF(Q4378="1. Aceitou o programa",R4378-B4378,0),0)</f>
        <v>0</v>
      </c>
      <c r="AR4378" s="45">
        <f>IF(AU4378="S",IF(AND(S4378&lt;&gt;"",R4378&lt;&gt;""),S4378-R4378,0),0)</f>
        <v>0</v>
      </c>
      <c r="AS4378" s="45">
        <f>IF(AU4378="S",IF(Q4378="1. Aceitou o programa",IF(OR(X4378="Não se Aplica",X4378=""),IF(OR(W4378="Não se Aplica",W4378=""),0,W4378-V4378),AVERAGE(X4378-W4378,W4378-V4378)),0),0)</f>
        <v>0</v>
      </c>
      <c r="AT4378" s="45">
        <f>IF(AU4378="S",IF(AND(Q4378="1. Aceitou o programa",AB4378="Realizada"),IFERROR(IF(AA4378="",0,AA4378-R4378),0),0),0)</f>
        <v>0</v>
      </c>
      <c r="AU4378" s="45" t="str">
        <f>_xlfn.XLOOKUP(U4378,'Lista Suspensa'!$AA$20:$AA$23,'Lista Suspensa'!$AB$20:$AB$23,"N/A")</f>
        <v>S</v>
      </c>
    </row>
    <row r="4379" spans="1:47" ht="12" customHeight="1" x14ac:dyDescent="0.3">
      <c r="A4379" s="87" t="s">
        <v>47</v>
      </c>
      <c r="B4379" s="88">
        <v>46104</v>
      </c>
      <c r="C4379" s="89" t="s">
        <v>48</v>
      </c>
      <c r="D4379" s="89" t="s">
        <v>49</v>
      </c>
      <c r="E4379" s="189">
        <v>93421507</v>
      </c>
      <c r="F4379" s="197" t="s">
        <v>10592</v>
      </c>
      <c r="G4379" s="90">
        <v>10262160790</v>
      </c>
      <c r="H4379" s="91">
        <v>30306</v>
      </c>
      <c r="I4379" s="89"/>
      <c r="J4379" s="89" t="s">
        <v>51</v>
      </c>
      <c r="K4379" s="89" t="s">
        <v>76</v>
      </c>
      <c r="L4379" s="89" t="s">
        <v>95</v>
      </c>
      <c r="M4379" s="89" t="s">
        <v>222</v>
      </c>
      <c r="N4379" s="89" t="s">
        <v>197</v>
      </c>
      <c r="O4379" s="92" t="s">
        <v>10593</v>
      </c>
      <c r="P4379" s="93" t="s">
        <v>57</v>
      </c>
      <c r="Q4379" s="110" t="s">
        <v>5322</v>
      </c>
      <c r="R4379" s="94"/>
      <c r="S4379" s="95">
        <v>46170</v>
      </c>
      <c r="T4379" s="95" t="s">
        <v>5203</v>
      </c>
      <c r="U4379" s="95" t="s">
        <v>1125</v>
      </c>
      <c r="V4379" s="91">
        <v>46157</v>
      </c>
      <c r="W4379" s="91">
        <v>46164</v>
      </c>
      <c r="X4379" s="91">
        <v>46169</v>
      </c>
      <c r="Y4379" s="96" t="s">
        <v>2851</v>
      </c>
      <c r="Z4379" s="89"/>
      <c r="AA4379" s="95"/>
      <c r="AB4379" s="89"/>
      <c r="AC4379" s="109"/>
      <c r="AD4379" s="89"/>
      <c r="AE4379" s="89"/>
      <c r="AF4379" s="191"/>
      <c r="AG4379" s="194"/>
      <c r="AH4379" s="193"/>
      <c r="AI4379" s="97"/>
      <c r="AJ4379" s="97" t="s">
        <v>1127</v>
      </c>
      <c r="AK4379" s="97"/>
      <c r="AL4379" s="45" t="s">
        <v>67</v>
      </c>
      <c r="AM4379" s="160" t="str">
        <f>MONTH(B4379)&amp;"/"&amp;YEAR(B4379)</f>
        <v>3/2026</v>
      </c>
      <c r="AN4379" s="45">
        <f>WEEKNUM(B4379)-WEEKNUM(EOMONTH(B4379,-1)+1)+1</f>
        <v>4</v>
      </c>
      <c r="AO4379" s="45" t="str">
        <f>MONTH(R4379)&amp;"/"&amp;YEAR(R4379)</f>
        <v>1/1900</v>
      </c>
      <c r="AP4379" s="45" t="e">
        <f>WEEKNUM(R4379)-WEEKNUM(EOMONTH(R4379,-1)+1)+1</f>
        <v>#NUM!</v>
      </c>
      <c r="AQ4379" s="45">
        <f>IF(AU4379="S",IF(Q4379="1. Aceitou o programa",R4379-B4379,0),0)</f>
        <v>0</v>
      </c>
      <c r="AR4379" s="45">
        <f>IF(AU4379="S",IF(AND(S4379&lt;&gt;"",R4379&lt;&gt;""),S4379-R4379,0),0)</f>
        <v>0</v>
      </c>
      <c r="AS4379" s="45">
        <f>IF(AU4379="S",IF(Q4379="1. Aceitou o programa",IF(OR(X4379="Não se Aplica",X4379=""),IF(OR(W4379="Não se Aplica",W4379=""),0,W4379-V4379),AVERAGE(X4379-W4379,W4379-V4379)),0),0)</f>
        <v>0</v>
      </c>
      <c r="AT4379" s="45">
        <f>IF(AU4379="S",IF(AND(Q4379="1. Aceitou o programa",AB4379="Realizada"),IFERROR(IF(AA4379="",0,AA4379-R4379),0),0),0)</f>
        <v>0</v>
      </c>
      <c r="AU4379" s="45" t="str">
        <f>_xlfn.XLOOKUP(U4379,'Lista Suspensa'!$AA$20:$AA$23,'Lista Suspensa'!$AB$20:$AB$23,"N/A")</f>
        <v>S</v>
      </c>
    </row>
    <row r="4380" spans="1:47" ht="12" customHeight="1" x14ac:dyDescent="0.3">
      <c r="A4380" s="87" t="s">
        <v>47</v>
      </c>
      <c r="B4380" s="88">
        <v>46104</v>
      </c>
      <c r="C4380" s="89" t="s">
        <v>48</v>
      </c>
      <c r="D4380" s="89" t="s">
        <v>49</v>
      </c>
      <c r="E4380" s="189">
        <v>93421822</v>
      </c>
      <c r="F4380" s="197" t="s">
        <v>10594</v>
      </c>
      <c r="G4380" s="90">
        <v>6925100795</v>
      </c>
      <c r="H4380" s="91">
        <v>27621</v>
      </c>
      <c r="I4380" s="89"/>
      <c r="J4380" s="89" t="s">
        <v>51</v>
      </c>
      <c r="K4380" s="89" t="s">
        <v>76</v>
      </c>
      <c r="L4380" s="89" t="s">
        <v>95</v>
      </c>
      <c r="M4380" s="89" t="s">
        <v>163</v>
      </c>
      <c r="N4380" s="89" t="s">
        <v>197</v>
      </c>
      <c r="O4380" s="92" t="s">
        <v>10595</v>
      </c>
      <c r="P4380" s="93" t="s">
        <v>57</v>
      </c>
      <c r="Q4380" s="110" t="s">
        <v>5322</v>
      </c>
      <c r="R4380" s="94"/>
      <c r="S4380" s="95">
        <v>46170</v>
      </c>
      <c r="T4380" s="95" t="s">
        <v>5203</v>
      </c>
      <c r="U4380" s="95" t="s">
        <v>1125</v>
      </c>
      <c r="V4380" s="91">
        <v>46157</v>
      </c>
      <c r="W4380" s="91">
        <v>46164</v>
      </c>
      <c r="X4380" s="91">
        <v>46169</v>
      </c>
      <c r="Y4380" s="96" t="s">
        <v>2851</v>
      </c>
      <c r="Z4380" s="89"/>
      <c r="AA4380" s="95"/>
      <c r="AB4380" s="89"/>
      <c r="AC4380" s="109"/>
      <c r="AD4380" s="89"/>
      <c r="AE4380" s="89"/>
      <c r="AF4380" s="191"/>
      <c r="AG4380" s="194"/>
      <c r="AH4380" s="193"/>
      <c r="AI4380" s="97"/>
      <c r="AJ4380" s="97" t="s">
        <v>1127</v>
      </c>
      <c r="AK4380" s="97"/>
      <c r="AL4380" s="45" t="s">
        <v>67</v>
      </c>
      <c r="AM4380" s="160" t="str">
        <f>MONTH(B4380)&amp;"/"&amp;YEAR(B4380)</f>
        <v>3/2026</v>
      </c>
      <c r="AN4380" s="45">
        <f>WEEKNUM(B4380)-WEEKNUM(EOMONTH(B4380,-1)+1)+1</f>
        <v>4</v>
      </c>
      <c r="AO4380" s="45" t="str">
        <f>MONTH(R4380)&amp;"/"&amp;YEAR(R4380)</f>
        <v>1/1900</v>
      </c>
      <c r="AP4380" s="45" t="e">
        <f>WEEKNUM(R4380)-WEEKNUM(EOMONTH(R4380,-1)+1)+1</f>
        <v>#NUM!</v>
      </c>
      <c r="AQ4380" s="45">
        <f>IF(AU4380="S",IF(Q4380="1. Aceitou o programa",R4380-B4380,0),0)</f>
        <v>0</v>
      </c>
      <c r="AR4380" s="45">
        <f>IF(AU4380="S",IF(AND(S4380&lt;&gt;"",R4380&lt;&gt;""),S4380-R4380,0),0)</f>
        <v>0</v>
      </c>
      <c r="AS4380" s="45">
        <f>IF(AU4380="S",IF(Q4380="1. Aceitou o programa",IF(OR(X4380="Não se Aplica",X4380=""),IF(OR(W4380="Não se Aplica",W4380=""),0,W4380-V4380),AVERAGE(X4380-W4380,W4380-V4380)),0),0)</f>
        <v>0</v>
      </c>
      <c r="AT4380" s="45">
        <f>IF(AU4380="S",IF(AND(Q4380="1. Aceitou o programa",AB4380="Realizada"),IFERROR(IF(AA4380="",0,AA4380-R4380),0),0),0)</f>
        <v>0</v>
      </c>
      <c r="AU4380" s="45" t="str">
        <f>_xlfn.XLOOKUP(U4380,'Lista Suspensa'!$AA$20:$AA$23,'Lista Suspensa'!$AB$20:$AB$23,"N/A")</f>
        <v>S</v>
      </c>
    </row>
    <row r="4381" spans="1:47" ht="12" customHeight="1" x14ac:dyDescent="0.3">
      <c r="A4381" s="87" t="s">
        <v>47</v>
      </c>
      <c r="B4381" s="88">
        <v>46104</v>
      </c>
      <c r="C4381" s="89" t="s">
        <v>48</v>
      </c>
      <c r="D4381" s="89" t="s">
        <v>49</v>
      </c>
      <c r="E4381" s="189">
        <v>93421278</v>
      </c>
      <c r="F4381" s="197" t="s">
        <v>10596</v>
      </c>
      <c r="G4381" s="90">
        <v>10368036782</v>
      </c>
      <c r="H4381" s="91">
        <v>31037</v>
      </c>
      <c r="I4381" s="89"/>
      <c r="J4381" s="89" t="s">
        <v>84</v>
      </c>
      <c r="K4381" s="89" t="s">
        <v>76</v>
      </c>
      <c r="L4381" s="89" t="s">
        <v>95</v>
      </c>
      <c r="M4381" s="89" t="s">
        <v>1592</v>
      </c>
      <c r="N4381" s="89" t="s">
        <v>197</v>
      </c>
      <c r="O4381" s="92" t="s">
        <v>10597</v>
      </c>
      <c r="P4381" s="93" t="s">
        <v>57</v>
      </c>
      <c r="Q4381" s="110" t="s">
        <v>5322</v>
      </c>
      <c r="R4381" s="94"/>
      <c r="S4381" s="95">
        <v>46170</v>
      </c>
      <c r="T4381" s="95" t="s">
        <v>5203</v>
      </c>
      <c r="U4381" s="95" t="s">
        <v>1125</v>
      </c>
      <c r="V4381" s="91">
        <v>46157</v>
      </c>
      <c r="W4381" s="91">
        <v>46164</v>
      </c>
      <c r="X4381" s="91">
        <v>46169</v>
      </c>
      <c r="Y4381" s="96" t="s">
        <v>2851</v>
      </c>
      <c r="Z4381" s="89"/>
      <c r="AA4381" s="95"/>
      <c r="AB4381" s="89"/>
      <c r="AC4381" s="109"/>
      <c r="AD4381" s="89"/>
      <c r="AE4381" s="89"/>
      <c r="AF4381" s="191"/>
      <c r="AG4381" s="194"/>
      <c r="AH4381" s="193"/>
      <c r="AI4381" s="97"/>
      <c r="AJ4381" s="97" t="s">
        <v>1127</v>
      </c>
      <c r="AK4381" s="97"/>
      <c r="AL4381" s="45" t="s">
        <v>67</v>
      </c>
      <c r="AM4381" s="160" t="str">
        <f>MONTH(B4381)&amp;"/"&amp;YEAR(B4381)</f>
        <v>3/2026</v>
      </c>
      <c r="AN4381" s="45">
        <f>WEEKNUM(B4381)-WEEKNUM(EOMONTH(B4381,-1)+1)+1</f>
        <v>4</v>
      </c>
      <c r="AO4381" s="45" t="str">
        <f>MONTH(R4381)&amp;"/"&amp;YEAR(R4381)</f>
        <v>1/1900</v>
      </c>
      <c r="AP4381" s="45" t="e">
        <f>WEEKNUM(R4381)-WEEKNUM(EOMONTH(R4381,-1)+1)+1</f>
        <v>#NUM!</v>
      </c>
      <c r="AQ4381" s="45">
        <f>IF(AU4381="S",IF(Q4381="1. Aceitou o programa",R4381-B4381,0),0)</f>
        <v>0</v>
      </c>
      <c r="AR4381" s="45">
        <f>IF(AU4381="S",IF(AND(S4381&lt;&gt;"",R4381&lt;&gt;""),S4381-R4381,0),0)</f>
        <v>0</v>
      </c>
      <c r="AS4381" s="45">
        <f>IF(AU4381="S",IF(Q4381="1. Aceitou o programa",IF(OR(X4381="Não se Aplica",X4381=""),IF(OR(W4381="Não se Aplica",W4381=""),0,W4381-V4381),AVERAGE(X4381-W4381,W4381-V4381)),0),0)</f>
        <v>0</v>
      </c>
      <c r="AT4381" s="45">
        <f>IF(AU4381="S",IF(AND(Q4381="1. Aceitou o programa",AB4381="Realizada"),IFERROR(IF(AA4381="",0,AA4381-R4381),0),0),0)</f>
        <v>0</v>
      </c>
      <c r="AU4381" s="45" t="str">
        <f>_xlfn.XLOOKUP(U4381,'Lista Suspensa'!$AA$20:$AA$23,'Lista Suspensa'!$AB$20:$AB$23,"N/A")</f>
        <v>S</v>
      </c>
    </row>
    <row r="4382" spans="1:47" ht="12" customHeight="1" x14ac:dyDescent="0.3">
      <c r="A4382" s="87" t="s">
        <v>47</v>
      </c>
      <c r="B4382" s="88">
        <v>46104</v>
      </c>
      <c r="C4382" s="89" t="s">
        <v>48</v>
      </c>
      <c r="D4382" s="89" t="s">
        <v>49</v>
      </c>
      <c r="E4382" s="189">
        <v>82968013</v>
      </c>
      <c r="F4382" s="197" t="s">
        <v>10598</v>
      </c>
      <c r="G4382" s="90">
        <v>1186026758</v>
      </c>
      <c r="H4382" s="91">
        <v>27732</v>
      </c>
      <c r="I4382" s="89"/>
      <c r="J4382" s="89" t="s">
        <v>84</v>
      </c>
      <c r="K4382" s="89" t="s">
        <v>76</v>
      </c>
      <c r="L4382" s="89" t="s">
        <v>95</v>
      </c>
      <c r="M4382" s="89" t="s">
        <v>5849</v>
      </c>
      <c r="N4382" s="89" t="s">
        <v>449</v>
      </c>
      <c r="O4382" s="92" t="s">
        <v>10599</v>
      </c>
      <c r="P4382" s="93" t="s">
        <v>57</v>
      </c>
      <c r="Q4382" s="110" t="s">
        <v>58</v>
      </c>
      <c r="R4382" s="94">
        <v>46169</v>
      </c>
      <c r="S4382" s="95"/>
      <c r="T4382" s="95" t="s">
        <v>59</v>
      </c>
      <c r="U4382" s="95" t="s">
        <v>60</v>
      </c>
      <c r="V4382" s="91">
        <v>46157</v>
      </c>
      <c r="W4382" s="91">
        <v>46164</v>
      </c>
      <c r="X4382" s="91">
        <v>46169</v>
      </c>
      <c r="Y4382" s="96" t="s">
        <v>2851</v>
      </c>
      <c r="Z4382" s="89" t="s">
        <v>62</v>
      </c>
      <c r="AA4382" s="95"/>
      <c r="AB4382" s="95" t="s">
        <v>2804</v>
      </c>
      <c r="AC4382" s="95" t="s">
        <v>2804</v>
      </c>
      <c r="AD4382" s="95" t="s">
        <v>2804</v>
      </c>
      <c r="AE4382" s="95" t="s">
        <v>2804</v>
      </c>
      <c r="AF4382" s="95" t="s">
        <v>2804</v>
      </c>
      <c r="AG4382" s="95" t="s">
        <v>2804</v>
      </c>
      <c r="AH4382" s="95" t="s">
        <v>2804</v>
      </c>
      <c r="AI4382" s="97"/>
      <c r="AJ4382" s="97" t="s">
        <v>65</v>
      </c>
      <c r="AK4382" s="97" t="s">
        <v>66</v>
      </c>
      <c r="AL4382" s="45" t="s">
        <v>67</v>
      </c>
      <c r="AM4382" s="160" t="str">
        <f>MONTH(B4382)&amp;"/"&amp;YEAR(B4382)</f>
        <v>3/2026</v>
      </c>
      <c r="AN4382" s="45">
        <f>WEEKNUM(B4382)-WEEKNUM(EOMONTH(B4382,-1)+1)+1</f>
        <v>4</v>
      </c>
      <c r="AO4382" s="45" t="str">
        <f>MONTH(R4382)&amp;"/"&amp;YEAR(R4382)</f>
        <v>5/2026</v>
      </c>
      <c r="AP4382" s="45">
        <f>WEEKNUM(R4382)-WEEKNUM(EOMONTH(R4382,-1)+1)+1</f>
        <v>5</v>
      </c>
      <c r="AQ4382" s="45">
        <f>IF(AU4382="S",IF(Q4382="1. Aceitou o programa",R4382-B4382,0),0)</f>
        <v>65</v>
      </c>
      <c r="AR4382" s="45">
        <f>IF(AU4382="S",IF(AND(S4382&lt;&gt;"",R4382&lt;&gt;""),S4382-R4382,0),0)</f>
        <v>0</v>
      </c>
      <c r="AS4382" s="45">
        <f>IF(AU4382="S",IF(Q4382="1. Aceitou o programa",IF(OR(X4382="Não se Aplica",X4382=""),IF(OR(W4382="Não se Aplica",W4382=""),0,W4382-V4382),AVERAGE(X4382-W4382,W4382-V4382)),0),0)</f>
        <v>6</v>
      </c>
      <c r="AT4382" s="45">
        <f>IF(AU4382="S",IF(AND(Q4382="1. Aceitou o programa",AB4382="Realizada"),IFERROR(IF(AA4382="",0,AA4382-R4382),0),0),0)</f>
        <v>0</v>
      </c>
      <c r="AU4382" s="45" t="str">
        <f>_xlfn.XLOOKUP(U4382,'Lista Suspensa'!$AA$20:$AA$23,'Lista Suspensa'!$AB$20:$AB$23,"N/A")</f>
        <v>S</v>
      </c>
    </row>
    <row r="4383" spans="1:47" ht="12" customHeight="1" x14ac:dyDescent="0.3">
      <c r="A4383" s="87" t="s">
        <v>47</v>
      </c>
      <c r="B4383" s="88">
        <v>46104</v>
      </c>
      <c r="C4383" s="89" t="s">
        <v>48</v>
      </c>
      <c r="D4383" s="89" t="s">
        <v>49</v>
      </c>
      <c r="E4383" s="189">
        <v>82968692</v>
      </c>
      <c r="F4383" s="197" t="s">
        <v>10600</v>
      </c>
      <c r="G4383" s="90">
        <v>13554281735</v>
      </c>
      <c r="H4383" s="91">
        <v>33159</v>
      </c>
      <c r="I4383" s="89"/>
      <c r="J4383" s="89" t="s">
        <v>84</v>
      </c>
      <c r="K4383" s="89" t="s">
        <v>76</v>
      </c>
      <c r="L4383" s="89" t="s">
        <v>95</v>
      </c>
      <c r="M4383" s="89" t="s">
        <v>360</v>
      </c>
      <c r="N4383" s="89" t="s">
        <v>449</v>
      </c>
      <c r="O4383" s="92" t="s">
        <v>10601</v>
      </c>
      <c r="P4383" s="93" t="s">
        <v>57</v>
      </c>
      <c r="Q4383" s="110" t="s">
        <v>5322</v>
      </c>
      <c r="R4383" s="94"/>
      <c r="S4383" s="95">
        <v>46170</v>
      </c>
      <c r="T4383" s="95" t="s">
        <v>5203</v>
      </c>
      <c r="U4383" s="95" t="s">
        <v>1125</v>
      </c>
      <c r="V4383" s="91">
        <v>46157</v>
      </c>
      <c r="W4383" s="91">
        <v>46164</v>
      </c>
      <c r="X4383" s="91">
        <v>46169</v>
      </c>
      <c r="Y4383" s="96" t="s">
        <v>2851</v>
      </c>
      <c r="Z4383" s="89"/>
      <c r="AA4383" s="95"/>
      <c r="AB4383" s="89"/>
      <c r="AC4383" s="109"/>
      <c r="AD4383" s="89"/>
      <c r="AE4383" s="89"/>
      <c r="AF4383" s="191"/>
      <c r="AG4383" s="194"/>
      <c r="AH4383" s="193"/>
      <c r="AI4383" s="97"/>
      <c r="AJ4383" s="97" t="s">
        <v>1127</v>
      </c>
      <c r="AK4383" s="97"/>
      <c r="AL4383" s="45" t="s">
        <v>67</v>
      </c>
      <c r="AM4383" s="160" t="str">
        <f>MONTH(B4383)&amp;"/"&amp;YEAR(B4383)</f>
        <v>3/2026</v>
      </c>
      <c r="AN4383" s="45">
        <f>WEEKNUM(B4383)-WEEKNUM(EOMONTH(B4383,-1)+1)+1</f>
        <v>4</v>
      </c>
      <c r="AO4383" s="45" t="str">
        <f>MONTH(R4383)&amp;"/"&amp;YEAR(R4383)</f>
        <v>1/1900</v>
      </c>
      <c r="AP4383" s="45" t="e">
        <f>WEEKNUM(R4383)-WEEKNUM(EOMONTH(R4383,-1)+1)+1</f>
        <v>#NUM!</v>
      </c>
      <c r="AQ4383" s="45">
        <f>IF(AU4383="S",IF(Q4383="1. Aceitou o programa",R4383-B4383,0),0)</f>
        <v>0</v>
      </c>
      <c r="AR4383" s="45">
        <f>IF(AU4383="S",IF(AND(S4383&lt;&gt;"",R4383&lt;&gt;""),S4383-R4383,0),0)</f>
        <v>0</v>
      </c>
      <c r="AS4383" s="45">
        <f>IF(AU4383="S",IF(Q4383="1. Aceitou o programa",IF(OR(X4383="Não se Aplica",X4383=""),IF(OR(W4383="Não se Aplica",W4383=""),0,W4383-V4383),AVERAGE(X4383-W4383,W4383-V4383)),0),0)</f>
        <v>0</v>
      </c>
      <c r="AT4383" s="45">
        <f>IF(AU4383="S",IF(AND(Q4383="1. Aceitou o programa",AB4383="Realizada"),IFERROR(IF(AA4383="",0,AA4383-R4383),0),0),0)</f>
        <v>0</v>
      </c>
      <c r="AU4383" s="45" t="str">
        <f>_xlfn.XLOOKUP(U4383,'Lista Suspensa'!$AA$20:$AA$23,'Lista Suspensa'!$AB$20:$AB$23,"N/A")</f>
        <v>S</v>
      </c>
    </row>
    <row r="4384" spans="1:47" ht="12" customHeight="1" x14ac:dyDescent="0.3">
      <c r="A4384" s="87" t="s">
        <v>47</v>
      </c>
      <c r="B4384" s="88">
        <v>46104</v>
      </c>
      <c r="C4384" s="89" t="s">
        <v>48</v>
      </c>
      <c r="D4384" s="89" t="s">
        <v>49</v>
      </c>
      <c r="E4384" s="189">
        <v>82967444</v>
      </c>
      <c r="F4384" s="197" t="s">
        <v>10602</v>
      </c>
      <c r="G4384" s="90">
        <v>433724730</v>
      </c>
      <c r="H4384" s="91">
        <v>26645</v>
      </c>
      <c r="I4384" s="89"/>
      <c r="J4384" s="89" t="s">
        <v>84</v>
      </c>
      <c r="K4384" s="89" t="s">
        <v>76</v>
      </c>
      <c r="L4384" s="89" t="s">
        <v>740</v>
      </c>
      <c r="M4384" s="89" t="s">
        <v>10603</v>
      </c>
      <c r="N4384" s="89" t="s">
        <v>449</v>
      </c>
      <c r="O4384" s="92" t="s">
        <v>10604</v>
      </c>
      <c r="P4384" s="93" t="s">
        <v>57</v>
      </c>
      <c r="Q4384" s="110" t="s">
        <v>5322</v>
      </c>
      <c r="R4384" s="94"/>
      <c r="S4384" s="95">
        <v>46170</v>
      </c>
      <c r="T4384" s="95" t="s">
        <v>5203</v>
      </c>
      <c r="U4384" s="95" t="s">
        <v>1125</v>
      </c>
      <c r="V4384" s="91">
        <v>46157</v>
      </c>
      <c r="W4384" s="91">
        <v>46164</v>
      </c>
      <c r="X4384" s="91">
        <v>46169</v>
      </c>
      <c r="Y4384" s="96" t="s">
        <v>2851</v>
      </c>
      <c r="Z4384" s="89"/>
      <c r="AA4384" s="95"/>
      <c r="AB4384" s="89"/>
      <c r="AC4384" s="109"/>
      <c r="AD4384" s="89"/>
      <c r="AE4384" s="89"/>
      <c r="AF4384" s="191"/>
      <c r="AG4384" s="194"/>
      <c r="AH4384" s="193"/>
      <c r="AI4384" s="97"/>
      <c r="AJ4384" s="97" t="s">
        <v>1127</v>
      </c>
      <c r="AK4384" s="97"/>
      <c r="AL4384" s="45" t="s">
        <v>67</v>
      </c>
      <c r="AM4384" s="160" t="str">
        <f>MONTH(B4384)&amp;"/"&amp;YEAR(B4384)</f>
        <v>3/2026</v>
      </c>
      <c r="AN4384" s="45">
        <f>WEEKNUM(B4384)-WEEKNUM(EOMONTH(B4384,-1)+1)+1</f>
        <v>4</v>
      </c>
      <c r="AO4384" s="45" t="str">
        <f>MONTH(R4384)&amp;"/"&amp;YEAR(R4384)</f>
        <v>1/1900</v>
      </c>
      <c r="AP4384" s="45" t="e">
        <f>WEEKNUM(R4384)-WEEKNUM(EOMONTH(R4384,-1)+1)+1</f>
        <v>#NUM!</v>
      </c>
      <c r="AQ4384" s="45">
        <f>IF(AU4384="S",IF(Q4384="1. Aceitou o programa",R4384-B4384,0),0)</f>
        <v>0</v>
      </c>
      <c r="AR4384" s="45">
        <f>IF(AU4384="S",IF(AND(S4384&lt;&gt;"",R4384&lt;&gt;""),S4384-R4384,0),0)</f>
        <v>0</v>
      </c>
      <c r="AS4384" s="45">
        <f>IF(AU4384="S",IF(Q4384="1. Aceitou o programa",IF(OR(X4384="Não se Aplica",X4384=""),IF(OR(W4384="Não se Aplica",W4384=""),0,W4384-V4384),AVERAGE(X4384-W4384,W4384-V4384)),0),0)</f>
        <v>0</v>
      </c>
      <c r="AT4384" s="45">
        <f>IF(AU4384="S",IF(AND(Q4384="1. Aceitou o programa",AB4384="Realizada"),IFERROR(IF(AA4384="",0,AA4384-R4384),0),0),0)</f>
        <v>0</v>
      </c>
      <c r="AU4384" s="45" t="str">
        <f>_xlfn.XLOOKUP(U4384,'Lista Suspensa'!$AA$20:$AA$23,'Lista Suspensa'!$AB$20:$AB$23,"N/A")</f>
        <v>S</v>
      </c>
    </row>
    <row r="4385" spans="1:47" ht="12" customHeight="1" x14ac:dyDescent="0.3">
      <c r="A4385" s="87" t="s">
        <v>47</v>
      </c>
      <c r="B4385" s="88">
        <v>46104</v>
      </c>
      <c r="C4385" s="89" t="s">
        <v>48</v>
      </c>
      <c r="D4385" s="89" t="s">
        <v>49</v>
      </c>
      <c r="E4385" s="189">
        <v>83013792</v>
      </c>
      <c r="F4385" s="197" t="s">
        <v>10605</v>
      </c>
      <c r="G4385" s="90">
        <v>8506327733</v>
      </c>
      <c r="H4385" s="91">
        <v>29441</v>
      </c>
      <c r="I4385" s="89"/>
      <c r="J4385" s="89" t="s">
        <v>84</v>
      </c>
      <c r="K4385" s="89" t="s">
        <v>76</v>
      </c>
      <c r="L4385" s="89" t="s">
        <v>95</v>
      </c>
      <c r="M4385" s="89" t="s">
        <v>163</v>
      </c>
      <c r="N4385" s="89" t="s">
        <v>449</v>
      </c>
      <c r="O4385" s="92" t="s">
        <v>10606</v>
      </c>
      <c r="P4385" s="93" t="s">
        <v>57</v>
      </c>
      <c r="Q4385" s="110" t="s">
        <v>5322</v>
      </c>
      <c r="R4385" s="94"/>
      <c r="S4385" s="95">
        <v>46170</v>
      </c>
      <c r="T4385" s="95" t="s">
        <v>5203</v>
      </c>
      <c r="U4385" s="95" t="s">
        <v>1125</v>
      </c>
      <c r="V4385" s="91">
        <v>46157</v>
      </c>
      <c r="W4385" s="91">
        <v>46164</v>
      </c>
      <c r="X4385" s="91">
        <v>46169</v>
      </c>
      <c r="Y4385" s="96" t="s">
        <v>2851</v>
      </c>
      <c r="Z4385" s="89"/>
      <c r="AA4385" s="95"/>
      <c r="AB4385" s="89"/>
      <c r="AC4385" s="109"/>
      <c r="AD4385" s="89"/>
      <c r="AE4385" s="89"/>
      <c r="AF4385" s="191"/>
      <c r="AG4385" s="194"/>
      <c r="AH4385" s="193"/>
      <c r="AI4385" s="97"/>
      <c r="AJ4385" s="97" t="s">
        <v>1127</v>
      </c>
      <c r="AK4385" s="97"/>
      <c r="AL4385" s="45" t="s">
        <v>67</v>
      </c>
      <c r="AM4385" s="160" t="str">
        <f>MONTH(B4385)&amp;"/"&amp;YEAR(B4385)</f>
        <v>3/2026</v>
      </c>
      <c r="AN4385" s="45">
        <f>WEEKNUM(B4385)-WEEKNUM(EOMONTH(B4385,-1)+1)+1</f>
        <v>4</v>
      </c>
      <c r="AO4385" s="45" t="str">
        <f>MONTH(R4385)&amp;"/"&amp;YEAR(R4385)</f>
        <v>1/1900</v>
      </c>
      <c r="AP4385" s="45" t="e">
        <f>WEEKNUM(R4385)-WEEKNUM(EOMONTH(R4385,-1)+1)+1</f>
        <v>#NUM!</v>
      </c>
      <c r="AQ4385" s="45">
        <f>IF(AU4385="S",IF(Q4385="1. Aceitou o programa",R4385-B4385,0),0)</f>
        <v>0</v>
      </c>
      <c r="AR4385" s="45">
        <f>IF(AU4385="S",IF(AND(S4385&lt;&gt;"",R4385&lt;&gt;""),S4385-R4385,0),0)</f>
        <v>0</v>
      </c>
      <c r="AS4385" s="45">
        <f>IF(AU4385="S",IF(Q4385="1. Aceitou o programa",IF(OR(X4385="Não se Aplica",X4385=""),IF(OR(W4385="Não se Aplica",W4385=""),0,W4385-V4385),AVERAGE(X4385-W4385,W4385-V4385)),0),0)</f>
        <v>0</v>
      </c>
      <c r="AT4385" s="45">
        <f>IF(AU4385="S",IF(AND(Q4385="1. Aceitou o programa",AB4385="Realizada"),IFERROR(IF(AA4385="",0,AA4385-R4385),0),0),0)</f>
        <v>0</v>
      </c>
      <c r="AU4385" s="45" t="str">
        <f>_xlfn.XLOOKUP(U4385,'Lista Suspensa'!$AA$20:$AA$23,'Lista Suspensa'!$AB$20:$AB$23,"N/A")</f>
        <v>S</v>
      </c>
    </row>
    <row r="4386" spans="1:47" ht="12" customHeight="1" x14ac:dyDescent="0.3">
      <c r="A4386" s="87" t="s">
        <v>47</v>
      </c>
      <c r="B4386" s="88">
        <v>46104</v>
      </c>
      <c r="C4386" s="89" t="s">
        <v>48</v>
      </c>
      <c r="D4386" s="89" t="s">
        <v>49</v>
      </c>
      <c r="E4386" s="189">
        <v>83024376</v>
      </c>
      <c r="F4386" s="197" t="s">
        <v>10607</v>
      </c>
      <c r="G4386" s="90">
        <v>33697663291</v>
      </c>
      <c r="H4386" s="91">
        <v>24445</v>
      </c>
      <c r="I4386" s="89"/>
      <c r="J4386" s="89" t="s">
        <v>51</v>
      </c>
      <c r="K4386" s="89" t="s">
        <v>76</v>
      </c>
      <c r="L4386" s="89" t="s">
        <v>95</v>
      </c>
      <c r="M4386" s="89" t="s">
        <v>971</v>
      </c>
      <c r="N4386" s="89" t="s">
        <v>449</v>
      </c>
      <c r="O4386" s="92" t="s">
        <v>10608</v>
      </c>
      <c r="P4386" s="93" t="s">
        <v>57</v>
      </c>
      <c r="Q4386" s="110" t="s">
        <v>5322</v>
      </c>
      <c r="R4386" s="94"/>
      <c r="S4386" s="95">
        <v>46170</v>
      </c>
      <c r="T4386" s="95" t="s">
        <v>5203</v>
      </c>
      <c r="U4386" s="95" t="s">
        <v>1125</v>
      </c>
      <c r="V4386" s="91">
        <v>46157</v>
      </c>
      <c r="W4386" s="91">
        <v>46164</v>
      </c>
      <c r="X4386" s="91">
        <v>46169</v>
      </c>
      <c r="Y4386" s="96" t="s">
        <v>2851</v>
      </c>
      <c r="Z4386" s="89"/>
      <c r="AA4386" s="95"/>
      <c r="AB4386" s="89"/>
      <c r="AC4386" s="109"/>
      <c r="AD4386" s="89"/>
      <c r="AE4386" s="89"/>
      <c r="AF4386" s="191"/>
      <c r="AG4386" s="194"/>
      <c r="AH4386" s="193"/>
      <c r="AI4386" s="97"/>
      <c r="AJ4386" s="97" t="s">
        <v>1127</v>
      </c>
      <c r="AK4386" s="97"/>
      <c r="AL4386" s="45" t="s">
        <v>67</v>
      </c>
      <c r="AM4386" s="160" t="str">
        <f>MONTH(B4386)&amp;"/"&amp;YEAR(B4386)</f>
        <v>3/2026</v>
      </c>
      <c r="AN4386" s="45">
        <f>WEEKNUM(B4386)-WEEKNUM(EOMONTH(B4386,-1)+1)+1</f>
        <v>4</v>
      </c>
      <c r="AO4386" s="45" t="str">
        <f>MONTH(R4386)&amp;"/"&amp;YEAR(R4386)</f>
        <v>1/1900</v>
      </c>
      <c r="AP4386" s="45" t="e">
        <f>WEEKNUM(R4386)-WEEKNUM(EOMONTH(R4386,-1)+1)+1</f>
        <v>#NUM!</v>
      </c>
      <c r="AQ4386" s="45">
        <f>IF(AU4386="S",IF(Q4386="1. Aceitou o programa",R4386-B4386,0),0)</f>
        <v>0</v>
      </c>
      <c r="AR4386" s="45">
        <f>IF(AU4386="S",IF(AND(S4386&lt;&gt;"",R4386&lt;&gt;""),S4386-R4386,0),0)</f>
        <v>0</v>
      </c>
      <c r="AS4386" s="45">
        <f>IF(AU4386="S",IF(Q4386="1. Aceitou o programa",IF(OR(X4386="Não se Aplica",X4386=""),IF(OR(W4386="Não se Aplica",W4386=""),0,W4386-V4386),AVERAGE(X4386-W4386,W4386-V4386)),0),0)</f>
        <v>0</v>
      </c>
      <c r="AT4386" s="45">
        <f>IF(AU4386="S",IF(AND(Q4386="1. Aceitou o programa",AB4386="Realizada"),IFERROR(IF(AA4386="",0,AA4386-R4386),0),0),0)</f>
        <v>0</v>
      </c>
      <c r="AU4386" s="45" t="str">
        <f>_xlfn.XLOOKUP(U4386,'Lista Suspensa'!$AA$20:$AA$23,'Lista Suspensa'!$AB$20:$AB$23,"N/A")</f>
        <v>S</v>
      </c>
    </row>
    <row r="4387" spans="1:47" ht="12" customHeight="1" x14ac:dyDescent="0.3">
      <c r="A4387" s="87" t="s">
        <v>47</v>
      </c>
      <c r="B4387" s="88">
        <v>46104</v>
      </c>
      <c r="C4387" s="89" t="s">
        <v>48</v>
      </c>
      <c r="D4387" s="89" t="s">
        <v>49</v>
      </c>
      <c r="E4387" s="189">
        <v>84968412</v>
      </c>
      <c r="F4387" s="197" t="s">
        <v>10609</v>
      </c>
      <c r="G4387" s="90">
        <v>27955415809</v>
      </c>
      <c r="H4387" s="91">
        <v>28005</v>
      </c>
      <c r="I4387" s="89"/>
      <c r="J4387" s="89" t="s">
        <v>84</v>
      </c>
      <c r="K4387" s="89" t="s">
        <v>52</v>
      </c>
      <c r="L4387" s="89" t="s">
        <v>85</v>
      </c>
      <c r="M4387" s="89" t="s">
        <v>1835</v>
      </c>
      <c r="N4387" s="89" t="s">
        <v>449</v>
      </c>
      <c r="O4387" s="92" t="s">
        <v>10610</v>
      </c>
      <c r="P4387" s="93" t="s">
        <v>57</v>
      </c>
      <c r="Q4387" s="110" t="s">
        <v>5322</v>
      </c>
      <c r="R4387" s="94"/>
      <c r="S4387" s="95">
        <v>46170</v>
      </c>
      <c r="T4387" s="95" t="s">
        <v>5203</v>
      </c>
      <c r="U4387" s="95" t="s">
        <v>1125</v>
      </c>
      <c r="V4387" s="91">
        <v>46157</v>
      </c>
      <c r="W4387" s="91">
        <v>46164</v>
      </c>
      <c r="X4387" s="91">
        <v>46169</v>
      </c>
      <c r="Y4387" s="96" t="s">
        <v>2851</v>
      </c>
      <c r="Z4387" s="89"/>
      <c r="AA4387" s="95"/>
      <c r="AB4387" s="89"/>
      <c r="AC4387" s="109"/>
      <c r="AD4387" s="89"/>
      <c r="AE4387" s="89"/>
      <c r="AF4387" s="191"/>
      <c r="AG4387" s="194"/>
      <c r="AH4387" s="193"/>
      <c r="AI4387" s="97"/>
      <c r="AJ4387" s="97" t="s">
        <v>1127</v>
      </c>
      <c r="AK4387" s="97"/>
      <c r="AL4387" s="45" t="s">
        <v>67</v>
      </c>
      <c r="AM4387" s="160" t="str">
        <f>MONTH(B4387)&amp;"/"&amp;YEAR(B4387)</f>
        <v>3/2026</v>
      </c>
      <c r="AN4387" s="45">
        <f>WEEKNUM(B4387)-WEEKNUM(EOMONTH(B4387,-1)+1)+1</f>
        <v>4</v>
      </c>
      <c r="AO4387" s="45" t="str">
        <f>MONTH(R4387)&amp;"/"&amp;YEAR(R4387)</f>
        <v>1/1900</v>
      </c>
      <c r="AP4387" s="45" t="e">
        <f>WEEKNUM(R4387)-WEEKNUM(EOMONTH(R4387,-1)+1)+1</f>
        <v>#NUM!</v>
      </c>
      <c r="AQ4387" s="45">
        <f>IF(AU4387="S",IF(Q4387="1. Aceitou o programa",R4387-B4387,0),0)</f>
        <v>0</v>
      </c>
      <c r="AR4387" s="45">
        <f>IF(AU4387="S",IF(AND(S4387&lt;&gt;"",R4387&lt;&gt;""),S4387-R4387,0),0)</f>
        <v>0</v>
      </c>
      <c r="AS4387" s="45">
        <f>IF(AU4387="S",IF(Q4387="1. Aceitou o programa",IF(OR(X4387="Não se Aplica",X4387=""),IF(OR(W4387="Não se Aplica",W4387=""),0,W4387-V4387),AVERAGE(X4387-W4387,W4387-V4387)),0),0)</f>
        <v>0</v>
      </c>
      <c r="AT4387" s="45">
        <f>IF(AU4387="S",IF(AND(Q4387="1. Aceitou o programa",AB4387="Realizada"),IFERROR(IF(AA4387="",0,AA4387-R4387),0),0),0)</f>
        <v>0</v>
      </c>
      <c r="AU4387" s="45" t="str">
        <f>_xlfn.XLOOKUP(U4387,'Lista Suspensa'!$AA$20:$AA$23,'Lista Suspensa'!$AB$20:$AB$23,"N/A")</f>
        <v>S</v>
      </c>
    </row>
    <row r="4388" spans="1:47" ht="12" customHeight="1" x14ac:dyDescent="0.3">
      <c r="A4388" s="87" t="s">
        <v>47</v>
      </c>
      <c r="B4388" s="88">
        <v>46104</v>
      </c>
      <c r="C4388" s="89" t="s">
        <v>48</v>
      </c>
      <c r="D4388" s="89" t="s">
        <v>49</v>
      </c>
      <c r="E4388" s="189">
        <v>82969434</v>
      </c>
      <c r="F4388" s="197" t="s">
        <v>10611</v>
      </c>
      <c r="G4388" s="90">
        <v>46191305320</v>
      </c>
      <c r="H4388" s="91">
        <v>24689</v>
      </c>
      <c r="I4388" s="89"/>
      <c r="J4388" s="89" t="s">
        <v>51</v>
      </c>
      <c r="K4388" s="89" t="s">
        <v>76</v>
      </c>
      <c r="L4388" s="89" t="s">
        <v>95</v>
      </c>
      <c r="M4388" s="89" t="s">
        <v>4518</v>
      </c>
      <c r="N4388" s="89" t="s">
        <v>449</v>
      </c>
      <c r="O4388" s="92" t="s">
        <v>10612</v>
      </c>
      <c r="P4388" s="93" t="s">
        <v>57</v>
      </c>
      <c r="Q4388" s="110" t="s">
        <v>5322</v>
      </c>
      <c r="R4388" s="94"/>
      <c r="S4388" s="95">
        <v>46170</v>
      </c>
      <c r="T4388" s="95" t="s">
        <v>5203</v>
      </c>
      <c r="U4388" s="95" t="s">
        <v>1125</v>
      </c>
      <c r="V4388" s="91">
        <v>46157</v>
      </c>
      <c r="W4388" s="91">
        <v>46164</v>
      </c>
      <c r="X4388" s="91">
        <v>46169</v>
      </c>
      <c r="Y4388" s="96" t="s">
        <v>2851</v>
      </c>
      <c r="Z4388" s="89"/>
      <c r="AA4388" s="95"/>
      <c r="AB4388" s="89"/>
      <c r="AC4388" s="109"/>
      <c r="AD4388" s="89"/>
      <c r="AE4388" s="89"/>
      <c r="AF4388" s="191"/>
      <c r="AG4388" s="194"/>
      <c r="AH4388" s="193"/>
      <c r="AI4388" s="97"/>
      <c r="AJ4388" s="97" t="s">
        <v>1127</v>
      </c>
      <c r="AK4388" s="97"/>
      <c r="AL4388" s="45" t="s">
        <v>67</v>
      </c>
      <c r="AM4388" s="160" t="str">
        <f>MONTH(B4388)&amp;"/"&amp;YEAR(B4388)</f>
        <v>3/2026</v>
      </c>
      <c r="AN4388" s="45">
        <f>WEEKNUM(B4388)-WEEKNUM(EOMONTH(B4388,-1)+1)+1</f>
        <v>4</v>
      </c>
      <c r="AO4388" s="45" t="str">
        <f>MONTH(R4388)&amp;"/"&amp;YEAR(R4388)</f>
        <v>1/1900</v>
      </c>
      <c r="AP4388" s="45" t="e">
        <f>WEEKNUM(R4388)-WEEKNUM(EOMONTH(R4388,-1)+1)+1</f>
        <v>#NUM!</v>
      </c>
      <c r="AQ4388" s="45">
        <f>IF(AU4388="S",IF(Q4388="1. Aceitou o programa",R4388-B4388,0),0)</f>
        <v>0</v>
      </c>
      <c r="AR4388" s="45">
        <f>IF(AU4388="S",IF(AND(S4388&lt;&gt;"",R4388&lt;&gt;""),S4388-R4388,0),0)</f>
        <v>0</v>
      </c>
      <c r="AS4388" s="45">
        <f>IF(AU4388="S",IF(Q4388="1. Aceitou o programa",IF(OR(X4388="Não se Aplica",X4388=""),IF(OR(W4388="Não se Aplica",W4388=""),0,W4388-V4388),AVERAGE(X4388-W4388,W4388-V4388)),0),0)</f>
        <v>0</v>
      </c>
      <c r="AT4388" s="45">
        <f>IF(AU4388="S",IF(AND(Q4388="1. Aceitou o programa",AB4388="Realizada"),IFERROR(IF(AA4388="",0,AA4388-R4388),0),0),0)</f>
        <v>0</v>
      </c>
      <c r="AU4388" s="45" t="str">
        <f>_xlfn.XLOOKUP(U4388,'Lista Suspensa'!$AA$20:$AA$23,'Lista Suspensa'!$AB$20:$AB$23,"N/A")</f>
        <v>S</v>
      </c>
    </row>
    <row r="4389" spans="1:47" ht="12" customHeight="1" x14ac:dyDescent="0.3">
      <c r="A4389" s="87" t="s">
        <v>47</v>
      </c>
      <c r="B4389" s="88">
        <v>46104</v>
      </c>
      <c r="C4389" s="89" t="s">
        <v>48</v>
      </c>
      <c r="D4389" s="89" t="s">
        <v>49</v>
      </c>
      <c r="E4389" s="189">
        <v>83016956</v>
      </c>
      <c r="F4389" s="197" t="s">
        <v>10613</v>
      </c>
      <c r="G4389" s="90">
        <v>99037238734</v>
      </c>
      <c r="H4389" s="91">
        <v>25275</v>
      </c>
      <c r="I4389" s="89"/>
      <c r="J4389" s="89" t="s">
        <v>51</v>
      </c>
      <c r="K4389" s="89" t="s">
        <v>76</v>
      </c>
      <c r="L4389" s="89" t="s">
        <v>95</v>
      </c>
      <c r="M4389" s="89" t="s">
        <v>1757</v>
      </c>
      <c r="N4389" s="89" t="s">
        <v>449</v>
      </c>
      <c r="O4389" s="92" t="s">
        <v>10614</v>
      </c>
      <c r="P4389" s="93" t="s">
        <v>57</v>
      </c>
      <c r="Q4389" s="110" t="s">
        <v>5322</v>
      </c>
      <c r="R4389" s="94"/>
      <c r="S4389" s="95">
        <v>46170</v>
      </c>
      <c r="T4389" s="95" t="s">
        <v>5203</v>
      </c>
      <c r="U4389" s="95" t="s">
        <v>1125</v>
      </c>
      <c r="V4389" s="91">
        <v>46157</v>
      </c>
      <c r="W4389" s="91">
        <v>46164</v>
      </c>
      <c r="X4389" s="91">
        <v>46169</v>
      </c>
      <c r="Y4389" s="96" t="s">
        <v>2851</v>
      </c>
      <c r="Z4389" s="89"/>
      <c r="AA4389" s="95"/>
      <c r="AB4389" s="89"/>
      <c r="AC4389" s="109"/>
      <c r="AD4389" s="89"/>
      <c r="AE4389" s="89"/>
      <c r="AF4389" s="191"/>
      <c r="AG4389" s="194"/>
      <c r="AH4389" s="193"/>
      <c r="AI4389" s="97"/>
      <c r="AJ4389" s="97" t="s">
        <v>1127</v>
      </c>
      <c r="AK4389" s="97"/>
      <c r="AL4389" s="45" t="s">
        <v>67</v>
      </c>
      <c r="AM4389" s="160" t="str">
        <f>MONTH(B4389)&amp;"/"&amp;YEAR(B4389)</f>
        <v>3/2026</v>
      </c>
      <c r="AN4389" s="45">
        <f>WEEKNUM(B4389)-WEEKNUM(EOMONTH(B4389,-1)+1)+1</f>
        <v>4</v>
      </c>
      <c r="AO4389" s="45" t="str">
        <f>MONTH(R4389)&amp;"/"&amp;YEAR(R4389)</f>
        <v>1/1900</v>
      </c>
      <c r="AP4389" s="45" t="e">
        <f>WEEKNUM(R4389)-WEEKNUM(EOMONTH(R4389,-1)+1)+1</f>
        <v>#NUM!</v>
      </c>
      <c r="AQ4389" s="45">
        <f>IF(AU4389="S",IF(Q4389="1. Aceitou o programa",R4389-B4389,0),0)</f>
        <v>0</v>
      </c>
      <c r="AR4389" s="45">
        <f>IF(AU4389="S",IF(AND(S4389&lt;&gt;"",R4389&lt;&gt;""),S4389-R4389,0),0)</f>
        <v>0</v>
      </c>
      <c r="AS4389" s="45">
        <f>IF(AU4389="S",IF(Q4389="1. Aceitou o programa",IF(OR(X4389="Não se Aplica",X4389=""),IF(OR(W4389="Não se Aplica",W4389=""),0,W4389-V4389),AVERAGE(X4389-W4389,W4389-V4389)),0),0)</f>
        <v>0</v>
      </c>
      <c r="AT4389" s="45">
        <f>IF(AU4389="S",IF(AND(Q4389="1. Aceitou o programa",AB4389="Realizada"),IFERROR(IF(AA4389="",0,AA4389-R4389),0),0),0)</f>
        <v>0</v>
      </c>
      <c r="AU4389" s="45" t="str">
        <f>_xlfn.XLOOKUP(U4389,'Lista Suspensa'!$AA$20:$AA$23,'Lista Suspensa'!$AB$20:$AB$23,"N/A")</f>
        <v>S</v>
      </c>
    </row>
    <row r="4390" spans="1:47" ht="12" customHeight="1" x14ac:dyDescent="0.3">
      <c r="A4390" s="87" t="s">
        <v>47</v>
      </c>
      <c r="B4390" s="88">
        <v>46104</v>
      </c>
      <c r="C4390" s="89" t="s">
        <v>48</v>
      </c>
      <c r="D4390" s="89" t="s">
        <v>49</v>
      </c>
      <c r="E4390" s="189">
        <v>83011684</v>
      </c>
      <c r="F4390" s="197" t="s">
        <v>10615</v>
      </c>
      <c r="G4390" s="90">
        <v>1023194724</v>
      </c>
      <c r="H4390" s="91">
        <v>25105</v>
      </c>
      <c r="I4390" s="89"/>
      <c r="J4390" s="89" t="s">
        <v>84</v>
      </c>
      <c r="K4390" s="89" t="s">
        <v>76</v>
      </c>
      <c r="L4390" s="89" t="s">
        <v>283</v>
      </c>
      <c r="M4390" s="89" t="s">
        <v>334</v>
      </c>
      <c r="N4390" s="89" t="s">
        <v>449</v>
      </c>
      <c r="O4390" s="92" t="s">
        <v>10616</v>
      </c>
      <c r="P4390" s="93" t="s">
        <v>57</v>
      </c>
      <c r="Q4390" s="110" t="s">
        <v>5322</v>
      </c>
      <c r="R4390" s="94"/>
      <c r="S4390" s="95">
        <v>46170</v>
      </c>
      <c r="T4390" s="95" t="s">
        <v>5203</v>
      </c>
      <c r="U4390" s="95" t="s">
        <v>1125</v>
      </c>
      <c r="V4390" s="91">
        <v>46157</v>
      </c>
      <c r="W4390" s="91">
        <v>46164</v>
      </c>
      <c r="X4390" s="91">
        <v>46169</v>
      </c>
      <c r="Y4390" s="96" t="s">
        <v>2851</v>
      </c>
      <c r="Z4390" s="89"/>
      <c r="AA4390" s="95"/>
      <c r="AB4390" s="89"/>
      <c r="AC4390" s="109"/>
      <c r="AD4390" s="89"/>
      <c r="AE4390" s="89"/>
      <c r="AF4390" s="191"/>
      <c r="AG4390" s="194"/>
      <c r="AH4390" s="193"/>
      <c r="AI4390" s="97"/>
      <c r="AJ4390" s="97" t="s">
        <v>1127</v>
      </c>
      <c r="AK4390" s="97"/>
      <c r="AL4390" s="45" t="s">
        <v>67</v>
      </c>
      <c r="AM4390" s="160" t="str">
        <f>MONTH(B4390)&amp;"/"&amp;YEAR(B4390)</f>
        <v>3/2026</v>
      </c>
      <c r="AN4390" s="45">
        <f>WEEKNUM(B4390)-WEEKNUM(EOMONTH(B4390,-1)+1)+1</f>
        <v>4</v>
      </c>
      <c r="AO4390" s="45" t="str">
        <f>MONTH(R4390)&amp;"/"&amp;YEAR(R4390)</f>
        <v>1/1900</v>
      </c>
      <c r="AP4390" s="45" t="e">
        <f>WEEKNUM(R4390)-WEEKNUM(EOMONTH(R4390,-1)+1)+1</f>
        <v>#NUM!</v>
      </c>
      <c r="AQ4390" s="45">
        <f>IF(AU4390="S",IF(Q4390="1. Aceitou o programa",R4390-B4390,0),0)</f>
        <v>0</v>
      </c>
      <c r="AR4390" s="45">
        <f>IF(AU4390="S",IF(AND(S4390&lt;&gt;"",R4390&lt;&gt;""),S4390-R4390,0),0)</f>
        <v>0</v>
      </c>
      <c r="AS4390" s="45">
        <f>IF(AU4390="S",IF(Q4390="1. Aceitou o programa",IF(OR(X4390="Não se Aplica",X4390=""),IF(OR(W4390="Não se Aplica",W4390=""),0,W4390-V4390),AVERAGE(X4390-W4390,W4390-V4390)),0),0)</f>
        <v>0</v>
      </c>
      <c r="AT4390" s="45">
        <f>IF(AU4390="S",IF(AND(Q4390="1. Aceitou o programa",AB4390="Realizada"),IFERROR(IF(AA4390="",0,AA4390-R4390),0),0),0)</f>
        <v>0</v>
      </c>
      <c r="AU4390" s="45" t="str">
        <f>_xlfn.XLOOKUP(U4390,'Lista Suspensa'!$AA$20:$AA$23,'Lista Suspensa'!$AB$20:$AB$23,"N/A")</f>
        <v>S</v>
      </c>
    </row>
    <row r="4391" spans="1:47" ht="12" customHeight="1" x14ac:dyDescent="0.3">
      <c r="A4391" s="87" t="s">
        <v>47</v>
      </c>
      <c r="B4391" s="88">
        <v>46104</v>
      </c>
      <c r="C4391" s="89" t="s">
        <v>48</v>
      </c>
      <c r="D4391" s="89" t="s">
        <v>49</v>
      </c>
      <c r="E4391" s="189">
        <v>88001148</v>
      </c>
      <c r="F4391" s="197" t="s">
        <v>10617</v>
      </c>
      <c r="G4391" s="90">
        <v>11530833701</v>
      </c>
      <c r="H4391" s="91">
        <v>30770</v>
      </c>
      <c r="I4391" s="89"/>
      <c r="J4391" s="89" t="s">
        <v>51</v>
      </c>
      <c r="K4391" s="89" t="s">
        <v>76</v>
      </c>
      <c r="L4391" s="89" t="s">
        <v>283</v>
      </c>
      <c r="M4391" s="89" t="s">
        <v>284</v>
      </c>
      <c r="N4391" s="89" t="s">
        <v>449</v>
      </c>
      <c r="O4391" s="92" t="s">
        <v>10618</v>
      </c>
      <c r="P4391" s="93" t="s">
        <v>57</v>
      </c>
      <c r="Q4391" s="110" t="s">
        <v>5322</v>
      </c>
      <c r="R4391" s="94"/>
      <c r="S4391" s="95">
        <v>46170</v>
      </c>
      <c r="T4391" s="95" t="s">
        <v>5203</v>
      </c>
      <c r="U4391" s="95" t="s">
        <v>1125</v>
      </c>
      <c r="V4391" s="91">
        <v>46157</v>
      </c>
      <c r="W4391" s="91">
        <v>46164</v>
      </c>
      <c r="X4391" s="91">
        <v>46169</v>
      </c>
      <c r="Y4391" s="96" t="s">
        <v>2851</v>
      </c>
      <c r="Z4391" s="89"/>
      <c r="AA4391" s="95"/>
      <c r="AB4391" s="89"/>
      <c r="AC4391" s="109"/>
      <c r="AD4391" s="89"/>
      <c r="AE4391" s="89"/>
      <c r="AF4391" s="191"/>
      <c r="AG4391" s="194"/>
      <c r="AH4391" s="193"/>
      <c r="AI4391" s="97"/>
      <c r="AJ4391" s="97" t="s">
        <v>1127</v>
      </c>
      <c r="AK4391" s="97"/>
      <c r="AL4391" s="45" t="s">
        <v>67</v>
      </c>
      <c r="AM4391" s="160" t="str">
        <f>MONTH(B4391)&amp;"/"&amp;YEAR(B4391)</f>
        <v>3/2026</v>
      </c>
      <c r="AN4391" s="45">
        <f>WEEKNUM(B4391)-WEEKNUM(EOMONTH(B4391,-1)+1)+1</f>
        <v>4</v>
      </c>
      <c r="AO4391" s="45" t="str">
        <f>MONTH(R4391)&amp;"/"&amp;YEAR(R4391)</f>
        <v>1/1900</v>
      </c>
      <c r="AP4391" s="45" t="e">
        <f>WEEKNUM(R4391)-WEEKNUM(EOMONTH(R4391,-1)+1)+1</f>
        <v>#NUM!</v>
      </c>
      <c r="AQ4391" s="45">
        <f>IF(AU4391="S",IF(Q4391="1. Aceitou o programa",R4391-B4391,0),0)</f>
        <v>0</v>
      </c>
      <c r="AR4391" s="45">
        <f>IF(AU4391="S",IF(AND(S4391&lt;&gt;"",R4391&lt;&gt;""),S4391-R4391,0),0)</f>
        <v>0</v>
      </c>
      <c r="AS4391" s="45">
        <f>IF(AU4391="S",IF(Q4391="1. Aceitou o programa",IF(OR(X4391="Não se Aplica",X4391=""),IF(OR(W4391="Não se Aplica",W4391=""),0,W4391-V4391),AVERAGE(X4391-W4391,W4391-V4391)),0),0)</f>
        <v>0</v>
      </c>
      <c r="AT4391" s="45">
        <f>IF(AU4391="S",IF(AND(Q4391="1. Aceitou o programa",AB4391="Realizada"),IFERROR(IF(AA4391="",0,AA4391-R4391),0),0),0)</f>
        <v>0</v>
      </c>
      <c r="AU4391" s="45" t="str">
        <f>_xlfn.XLOOKUP(U4391,'Lista Suspensa'!$AA$20:$AA$23,'Lista Suspensa'!$AB$20:$AB$23,"N/A")</f>
        <v>S</v>
      </c>
    </row>
    <row r="4392" spans="1:47" ht="12" customHeight="1" x14ac:dyDescent="0.3">
      <c r="A4392" s="87" t="s">
        <v>47</v>
      </c>
      <c r="B4392" s="88">
        <v>46104</v>
      </c>
      <c r="C4392" s="89" t="s">
        <v>48</v>
      </c>
      <c r="D4392" s="89" t="s">
        <v>49</v>
      </c>
      <c r="E4392" s="189">
        <v>83014040</v>
      </c>
      <c r="F4392" s="197" t="s">
        <v>10619</v>
      </c>
      <c r="G4392" s="90">
        <v>11723382728</v>
      </c>
      <c r="H4392" s="91">
        <v>31633</v>
      </c>
      <c r="I4392" s="89"/>
      <c r="J4392" s="89" t="s">
        <v>84</v>
      </c>
      <c r="K4392" s="89" t="s">
        <v>76</v>
      </c>
      <c r="L4392" s="89" t="s">
        <v>95</v>
      </c>
      <c r="M4392" s="89" t="s">
        <v>1904</v>
      </c>
      <c r="N4392" s="89" t="s">
        <v>449</v>
      </c>
      <c r="O4392" s="92" t="s">
        <v>10620</v>
      </c>
      <c r="P4392" s="93" t="s">
        <v>57</v>
      </c>
      <c r="Q4392" s="110" t="s">
        <v>5322</v>
      </c>
      <c r="R4392" s="94"/>
      <c r="S4392" s="95">
        <v>46170</v>
      </c>
      <c r="T4392" s="95" t="s">
        <v>5203</v>
      </c>
      <c r="U4392" s="95" t="s">
        <v>1125</v>
      </c>
      <c r="V4392" s="91">
        <v>46157</v>
      </c>
      <c r="W4392" s="91">
        <v>46164</v>
      </c>
      <c r="X4392" s="91">
        <v>46169</v>
      </c>
      <c r="Y4392" s="96" t="s">
        <v>2851</v>
      </c>
      <c r="Z4392" s="89"/>
      <c r="AA4392" s="95"/>
      <c r="AB4392" s="89"/>
      <c r="AC4392" s="109"/>
      <c r="AD4392" s="89"/>
      <c r="AE4392" s="89"/>
      <c r="AF4392" s="191"/>
      <c r="AG4392" s="194"/>
      <c r="AH4392" s="193"/>
      <c r="AI4392" s="97"/>
      <c r="AJ4392" s="97" t="s">
        <v>1127</v>
      </c>
      <c r="AK4392" s="97"/>
      <c r="AL4392" s="45" t="s">
        <v>67</v>
      </c>
      <c r="AM4392" s="160" t="str">
        <f>MONTH(B4392)&amp;"/"&amp;YEAR(B4392)</f>
        <v>3/2026</v>
      </c>
      <c r="AN4392" s="45">
        <f>WEEKNUM(B4392)-WEEKNUM(EOMONTH(B4392,-1)+1)+1</f>
        <v>4</v>
      </c>
      <c r="AO4392" s="45" t="str">
        <f>MONTH(R4392)&amp;"/"&amp;YEAR(R4392)</f>
        <v>1/1900</v>
      </c>
      <c r="AP4392" s="45" t="e">
        <f>WEEKNUM(R4392)-WEEKNUM(EOMONTH(R4392,-1)+1)+1</f>
        <v>#NUM!</v>
      </c>
      <c r="AQ4392" s="45">
        <f>IF(AU4392="S",IF(Q4392="1. Aceitou o programa",R4392-B4392,0),0)</f>
        <v>0</v>
      </c>
      <c r="AR4392" s="45">
        <f>IF(AU4392="S",IF(AND(S4392&lt;&gt;"",R4392&lt;&gt;""),S4392-R4392,0),0)</f>
        <v>0</v>
      </c>
      <c r="AS4392" s="45">
        <f>IF(AU4392="S",IF(Q4392="1. Aceitou o programa",IF(OR(X4392="Não se Aplica",X4392=""),IF(OR(W4392="Não se Aplica",W4392=""),0,W4392-V4392),AVERAGE(X4392-W4392,W4392-V4392)),0),0)</f>
        <v>0</v>
      </c>
      <c r="AT4392" s="45">
        <f>IF(AU4392="S",IF(AND(Q4392="1. Aceitou o programa",AB4392="Realizada"),IFERROR(IF(AA4392="",0,AA4392-R4392),0),0),0)</f>
        <v>0</v>
      </c>
      <c r="AU4392" s="45" t="str">
        <f>_xlfn.XLOOKUP(U4392,'Lista Suspensa'!$AA$20:$AA$23,'Lista Suspensa'!$AB$20:$AB$23,"N/A")</f>
        <v>S</v>
      </c>
    </row>
    <row r="4393" spans="1:47" ht="12" customHeight="1" x14ac:dyDescent="0.3">
      <c r="A4393" s="87" t="s">
        <v>47</v>
      </c>
      <c r="B4393" s="88">
        <v>46104</v>
      </c>
      <c r="C4393" s="89" t="s">
        <v>48</v>
      </c>
      <c r="D4393" s="89" t="s">
        <v>49</v>
      </c>
      <c r="E4393" s="189">
        <v>89508414</v>
      </c>
      <c r="F4393" s="197" t="s">
        <v>10621</v>
      </c>
      <c r="G4393" s="90">
        <v>40198870809</v>
      </c>
      <c r="H4393" s="91">
        <v>34150</v>
      </c>
      <c r="I4393" s="89"/>
      <c r="J4393" s="89" t="s">
        <v>51</v>
      </c>
      <c r="K4393" s="89" t="s">
        <v>52</v>
      </c>
      <c r="L4393" s="89" t="s">
        <v>85</v>
      </c>
      <c r="M4393" s="89" t="s">
        <v>3025</v>
      </c>
      <c r="N4393" s="89" t="s">
        <v>159</v>
      </c>
      <c r="O4393" s="92" t="s">
        <v>10622</v>
      </c>
      <c r="P4393" s="93" t="s">
        <v>57</v>
      </c>
      <c r="Q4393" s="110" t="s">
        <v>5322</v>
      </c>
      <c r="R4393" s="94"/>
      <c r="S4393" s="95">
        <v>46170</v>
      </c>
      <c r="T4393" s="95" t="s">
        <v>5203</v>
      </c>
      <c r="U4393" s="95" t="s">
        <v>1125</v>
      </c>
      <c r="V4393" s="91">
        <v>46157</v>
      </c>
      <c r="W4393" s="91">
        <v>46164</v>
      </c>
      <c r="X4393" s="91">
        <v>46169</v>
      </c>
      <c r="Y4393" s="96" t="s">
        <v>2851</v>
      </c>
      <c r="Z4393" s="89"/>
      <c r="AA4393" s="95"/>
      <c r="AB4393" s="89"/>
      <c r="AC4393" s="109"/>
      <c r="AD4393" s="89"/>
      <c r="AE4393" s="89"/>
      <c r="AF4393" s="191"/>
      <c r="AG4393" s="194"/>
      <c r="AH4393" s="193"/>
      <c r="AI4393" s="97"/>
      <c r="AJ4393" s="97" t="s">
        <v>1127</v>
      </c>
      <c r="AK4393" s="97"/>
      <c r="AL4393" s="45" t="s">
        <v>67</v>
      </c>
      <c r="AM4393" s="160" t="str">
        <f>MONTH(B4393)&amp;"/"&amp;YEAR(B4393)</f>
        <v>3/2026</v>
      </c>
      <c r="AN4393" s="45">
        <f>WEEKNUM(B4393)-WEEKNUM(EOMONTH(B4393,-1)+1)+1</f>
        <v>4</v>
      </c>
      <c r="AO4393" s="45" t="str">
        <f>MONTH(R4393)&amp;"/"&amp;YEAR(R4393)</f>
        <v>1/1900</v>
      </c>
      <c r="AP4393" s="45" t="e">
        <f>WEEKNUM(R4393)-WEEKNUM(EOMONTH(R4393,-1)+1)+1</f>
        <v>#NUM!</v>
      </c>
      <c r="AQ4393" s="45">
        <f>IF(AU4393="S",IF(Q4393="1. Aceitou o programa",R4393-B4393,0),0)</f>
        <v>0</v>
      </c>
      <c r="AR4393" s="45">
        <f>IF(AU4393="S",IF(AND(S4393&lt;&gt;"",R4393&lt;&gt;""),S4393-R4393,0),0)</f>
        <v>0</v>
      </c>
      <c r="AS4393" s="45">
        <f>IF(AU4393="S",IF(Q4393="1. Aceitou o programa",IF(OR(X4393="Não se Aplica",X4393=""),IF(OR(W4393="Não se Aplica",W4393=""),0,W4393-V4393),AVERAGE(X4393-W4393,W4393-V4393)),0),0)</f>
        <v>0</v>
      </c>
      <c r="AT4393" s="45">
        <f>IF(AU4393="S",IF(AND(Q4393="1. Aceitou o programa",AB4393="Realizada"),IFERROR(IF(AA4393="",0,AA4393-R4393),0),0),0)</f>
        <v>0</v>
      </c>
      <c r="AU4393" s="45" t="str">
        <f>_xlfn.XLOOKUP(U4393,'Lista Suspensa'!$AA$20:$AA$23,'Lista Suspensa'!$AB$20:$AB$23,"N/A")</f>
        <v>S</v>
      </c>
    </row>
    <row r="4394" spans="1:47" ht="12" customHeight="1" x14ac:dyDescent="0.3">
      <c r="A4394" s="87" t="s">
        <v>47</v>
      </c>
      <c r="B4394" s="88">
        <v>46104</v>
      </c>
      <c r="C4394" s="89" t="s">
        <v>48</v>
      </c>
      <c r="D4394" s="89" t="s">
        <v>49</v>
      </c>
      <c r="E4394" s="189">
        <v>94909144</v>
      </c>
      <c r="F4394" s="197" t="s">
        <v>10623</v>
      </c>
      <c r="G4394" s="90">
        <v>18734580700</v>
      </c>
      <c r="H4394" s="91">
        <v>36878</v>
      </c>
      <c r="I4394" s="89"/>
      <c r="J4394" s="89" t="s">
        <v>51</v>
      </c>
      <c r="K4394" s="89" t="s">
        <v>76</v>
      </c>
      <c r="L4394" s="89" t="s">
        <v>95</v>
      </c>
      <c r="M4394" s="89" t="s">
        <v>480</v>
      </c>
      <c r="N4394" s="89" t="s">
        <v>449</v>
      </c>
      <c r="O4394" s="92" t="s">
        <v>10624</v>
      </c>
      <c r="P4394" s="93" t="s">
        <v>57</v>
      </c>
      <c r="Q4394" s="110" t="s">
        <v>5322</v>
      </c>
      <c r="R4394" s="94"/>
      <c r="S4394" s="95">
        <v>46170</v>
      </c>
      <c r="T4394" s="95" t="s">
        <v>5203</v>
      </c>
      <c r="U4394" s="95" t="s">
        <v>1125</v>
      </c>
      <c r="V4394" s="91">
        <v>46157</v>
      </c>
      <c r="W4394" s="91">
        <v>46164</v>
      </c>
      <c r="X4394" s="91">
        <v>46169</v>
      </c>
      <c r="Y4394" s="96" t="s">
        <v>2851</v>
      </c>
      <c r="Z4394" s="89"/>
      <c r="AA4394" s="95"/>
      <c r="AB4394" s="89"/>
      <c r="AC4394" s="109"/>
      <c r="AD4394" s="89"/>
      <c r="AE4394" s="89"/>
      <c r="AF4394" s="191"/>
      <c r="AG4394" s="194"/>
      <c r="AH4394" s="193"/>
      <c r="AI4394" s="97"/>
      <c r="AJ4394" s="97" t="s">
        <v>1127</v>
      </c>
      <c r="AK4394" s="97"/>
      <c r="AL4394" s="45" t="s">
        <v>67</v>
      </c>
      <c r="AM4394" s="160" t="str">
        <f>MONTH(B4394)&amp;"/"&amp;YEAR(B4394)</f>
        <v>3/2026</v>
      </c>
      <c r="AN4394" s="45">
        <f>WEEKNUM(B4394)-WEEKNUM(EOMONTH(B4394,-1)+1)+1</f>
        <v>4</v>
      </c>
      <c r="AO4394" s="45" t="str">
        <f>MONTH(R4394)&amp;"/"&amp;YEAR(R4394)</f>
        <v>1/1900</v>
      </c>
      <c r="AP4394" s="45" t="e">
        <f>WEEKNUM(R4394)-WEEKNUM(EOMONTH(R4394,-1)+1)+1</f>
        <v>#NUM!</v>
      </c>
      <c r="AQ4394" s="45">
        <f>IF(AU4394="S",IF(Q4394="1. Aceitou o programa",R4394-B4394,0),0)</f>
        <v>0</v>
      </c>
      <c r="AR4394" s="45">
        <f>IF(AU4394="S",IF(AND(S4394&lt;&gt;"",R4394&lt;&gt;""),S4394-R4394,0),0)</f>
        <v>0</v>
      </c>
      <c r="AS4394" s="45">
        <f>IF(AU4394="S",IF(Q4394="1. Aceitou o programa",IF(OR(X4394="Não se Aplica",X4394=""),IF(OR(W4394="Não se Aplica",W4394=""),0,W4394-V4394),AVERAGE(X4394-W4394,W4394-V4394)),0),0)</f>
        <v>0</v>
      </c>
      <c r="AT4394" s="45">
        <f>IF(AU4394="S",IF(AND(Q4394="1. Aceitou o programa",AB4394="Realizada"),IFERROR(IF(AA4394="",0,AA4394-R4394),0),0),0)</f>
        <v>0</v>
      </c>
      <c r="AU4394" s="45" t="str">
        <f>_xlfn.XLOOKUP(U4394,'Lista Suspensa'!$AA$20:$AA$23,'Lista Suspensa'!$AB$20:$AB$23,"N/A")</f>
        <v>S</v>
      </c>
    </row>
    <row r="4395" spans="1:47" ht="12" customHeight="1" x14ac:dyDescent="0.3">
      <c r="A4395" s="87" t="s">
        <v>47</v>
      </c>
      <c r="B4395" s="88">
        <v>46104</v>
      </c>
      <c r="C4395" s="89" t="s">
        <v>48</v>
      </c>
      <c r="D4395" s="89" t="s">
        <v>49</v>
      </c>
      <c r="E4395" s="189">
        <v>81081109</v>
      </c>
      <c r="F4395" s="197" t="s">
        <v>10625</v>
      </c>
      <c r="G4395" s="90">
        <v>34467706828</v>
      </c>
      <c r="H4395" s="91">
        <v>31509</v>
      </c>
      <c r="I4395" s="89"/>
      <c r="J4395" s="89" t="s">
        <v>51</v>
      </c>
      <c r="K4395" s="89" t="s">
        <v>52</v>
      </c>
      <c r="L4395" s="89" t="s">
        <v>85</v>
      </c>
      <c r="M4395" s="89" t="s">
        <v>1626</v>
      </c>
      <c r="N4395" s="89" t="s">
        <v>79</v>
      </c>
      <c r="O4395" s="92" t="s">
        <v>10626</v>
      </c>
      <c r="P4395" s="93" t="s">
        <v>57</v>
      </c>
      <c r="Q4395" s="110" t="s">
        <v>58</v>
      </c>
      <c r="R4395" s="94">
        <v>46169</v>
      </c>
      <c r="S4395" s="95"/>
      <c r="T4395" s="95" t="s">
        <v>59</v>
      </c>
      <c r="U4395" s="95" t="s">
        <v>60</v>
      </c>
      <c r="V4395" s="91">
        <v>46157</v>
      </c>
      <c r="W4395" s="91">
        <v>46164</v>
      </c>
      <c r="X4395" s="91">
        <v>46169</v>
      </c>
      <c r="Y4395" s="96" t="s">
        <v>2851</v>
      </c>
      <c r="Z4395" s="89" t="s">
        <v>62</v>
      </c>
      <c r="AA4395" s="95"/>
      <c r="AB4395" s="95" t="s">
        <v>2804</v>
      </c>
      <c r="AC4395" s="95" t="s">
        <v>2804</v>
      </c>
      <c r="AD4395" s="95" t="s">
        <v>2804</v>
      </c>
      <c r="AE4395" s="95" t="s">
        <v>2804</v>
      </c>
      <c r="AF4395" s="95" t="s">
        <v>2804</v>
      </c>
      <c r="AG4395" s="95" t="s">
        <v>2804</v>
      </c>
      <c r="AH4395" s="95" t="s">
        <v>2804</v>
      </c>
      <c r="AI4395" s="97"/>
      <c r="AJ4395" s="97" t="s">
        <v>65</v>
      </c>
      <c r="AK4395" s="97" t="s">
        <v>66</v>
      </c>
      <c r="AL4395" s="45" t="s">
        <v>67</v>
      </c>
      <c r="AM4395" s="160" t="str">
        <f>MONTH(B4395)&amp;"/"&amp;YEAR(B4395)</f>
        <v>3/2026</v>
      </c>
      <c r="AN4395" s="45">
        <f>WEEKNUM(B4395)-WEEKNUM(EOMONTH(B4395,-1)+1)+1</f>
        <v>4</v>
      </c>
      <c r="AO4395" s="45" t="str">
        <f>MONTH(R4395)&amp;"/"&amp;YEAR(R4395)</f>
        <v>5/2026</v>
      </c>
      <c r="AP4395" s="45">
        <f>WEEKNUM(R4395)-WEEKNUM(EOMONTH(R4395,-1)+1)+1</f>
        <v>5</v>
      </c>
      <c r="AQ4395" s="45">
        <f>IF(AU4395="S",IF(Q4395="1. Aceitou o programa",R4395-B4395,0),0)</f>
        <v>65</v>
      </c>
      <c r="AR4395" s="45">
        <f>IF(AU4395="S",IF(AND(S4395&lt;&gt;"",R4395&lt;&gt;""),S4395-R4395,0),0)</f>
        <v>0</v>
      </c>
      <c r="AS4395" s="45">
        <f>IF(AU4395="S",IF(Q4395="1. Aceitou o programa",IF(OR(X4395="Não se Aplica",X4395=""),IF(OR(W4395="Não se Aplica",W4395=""),0,W4395-V4395),AVERAGE(X4395-W4395,W4395-V4395)),0),0)</f>
        <v>6</v>
      </c>
      <c r="AT4395" s="45">
        <f>IF(AU4395="S",IF(AND(Q4395="1. Aceitou o programa",AB4395="Realizada"),IFERROR(IF(AA4395="",0,AA4395-R4395),0),0),0)</f>
        <v>0</v>
      </c>
      <c r="AU4395" s="45" t="str">
        <f>_xlfn.XLOOKUP(U4395,'Lista Suspensa'!$AA$20:$AA$23,'Lista Suspensa'!$AB$20:$AB$23,"N/A")</f>
        <v>S</v>
      </c>
    </row>
    <row r="4396" spans="1:47" ht="12" customHeight="1" x14ac:dyDescent="0.3">
      <c r="A4396" s="87" t="s">
        <v>47</v>
      </c>
      <c r="B4396" s="88">
        <v>46104</v>
      </c>
      <c r="C4396" s="89" t="s">
        <v>48</v>
      </c>
      <c r="D4396" s="89" t="s">
        <v>49</v>
      </c>
      <c r="E4396" s="189">
        <v>81081108</v>
      </c>
      <c r="F4396" s="197" t="s">
        <v>10627</v>
      </c>
      <c r="G4396" s="90">
        <v>31714997898</v>
      </c>
      <c r="H4396" s="91">
        <v>30517</v>
      </c>
      <c r="I4396" s="89"/>
      <c r="J4396" s="89" t="s">
        <v>84</v>
      </c>
      <c r="K4396" s="89" t="s">
        <v>52</v>
      </c>
      <c r="L4396" s="89" t="s">
        <v>85</v>
      </c>
      <c r="M4396" s="89" t="s">
        <v>234</v>
      </c>
      <c r="N4396" s="89" t="s">
        <v>79</v>
      </c>
      <c r="O4396" s="92" t="s">
        <v>10628</v>
      </c>
      <c r="P4396" s="93" t="s">
        <v>57</v>
      </c>
      <c r="Q4396" s="110" t="s">
        <v>5322</v>
      </c>
      <c r="R4396" s="94"/>
      <c r="S4396" s="95">
        <v>46170</v>
      </c>
      <c r="T4396" s="95" t="s">
        <v>5203</v>
      </c>
      <c r="U4396" s="95" t="s">
        <v>1125</v>
      </c>
      <c r="V4396" s="91">
        <v>46157</v>
      </c>
      <c r="W4396" s="91">
        <v>46164</v>
      </c>
      <c r="X4396" s="91">
        <v>46169</v>
      </c>
      <c r="Y4396" s="96" t="s">
        <v>2851</v>
      </c>
      <c r="Z4396" s="89"/>
      <c r="AA4396" s="95"/>
      <c r="AB4396" s="89"/>
      <c r="AC4396" s="109"/>
      <c r="AD4396" s="89"/>
      <c r="AE4396" s="89"/>
      <c r="AF4396" s="191"/>
      <c r="AG4396" s="194"/>
      <c r="AH4396" s="193"/>
      <c r="AI4396" s="97"/>
      <c r="AJ4396" s="97" t="s">
        <v>1127</v>
      </c>
      <c r="AK4396" s="97"/>
      <c r="AL4396" s="45" t="s">
        <v>67</v>
      </c>
      <c r="AM4396" s="160" t="str">
        <f>MONTH(B4396)&amp;"/"&amp;YEAR(B4396)</f>
        <v>3/2026</v>
      </c>
      <c r="AN4396" s="45">
        <f>WEEKNUM(B4396)-WEEKNUM(EOMONTH(B4396,-1)+1)+1</f>
        <v>4</v>
      </c>
      <c r="AO4396" s="45" t="str">
        <f>MONTH(R4396)&amp;"/"&amp;YEAR(R4396)</f>
        <v>1/1900</v>
      </c>
      <c r="AP4396" s="45" t="e">
        <f>WEEKNUM(R4396)-WEEKNUM(EOMONTH(R4396,-1)+1)+1</f>
        <v>#NUM!</v>
      </c>
      <c r="AQ4396" s="45">
        <f>IF(AU4396="S",IF(Q4396="1. Aceitou o programa",R4396-B4396,0),0)</f>
        <v>0</v>
      </c>
      <c r="AR4396" s="45">
        <f>IF(AU4396="S",IF(AND(S4396&lt;&gt;"",R4396&lt;&gt;""),S4396-R4396,0),0)</f>
        <v>0</v>
      </c>
      <c r="AS4396" s="45">
        <f>IF(AU4396="S",IF(Q4396="1. Aceitou o programa",IF(OR(X4396="Não se Aplica",X4396=""),IF(OR(W4396="Não se Aplica",W4396=""),0,W4396-V4396),AVERAGE(X4396-W4396,W4396-V4396)),0),0)</f>
        <v>0</v>
      </c>
      <c r="AT4396" s="45">
        <f>IF(AU4396="S",IF(AND(Q4396="1. Aceitou o programa",AB4396="Realizada"),IFERROR(IF(AA4396="",0,AA4396-R4396),0),0),0)</f>
        <v>0</v>
      </c>
      <c r="AU4396" s="45" t="str">
        <f>_xlfn.XLOOKUP(U4396,'Lista Suspensa'!$AA$20:$AA$23,'Lista Suspensa'!$AB$20:$AB$23,"N/A")</f>
        <v>S</v>
      </c>
    </row>
    <row r="4397" spans="1:47" ht="12" customHeight="1" x14ac:dyDescent="0.3">
      <c r="A4397" s="87" t="s">
        <v>47</v>
      </c>
      <c r="B4397" s="88">
        <v>46104</v>
      </c>
      <c r="C4397" s="89" t="s">
        <v>48</v>
      </c>
      <c r="D4397" s="89" t="s">
        <v>49</v>
      </c>
      <c r="E4397" s="189">
        <v>439216630</v>
      </c>
      <c r="F4397" s="197" t="s">
        <v>10629</v>
      </c>
      <c r="G4397" s="90">
        <v>1331340756</v>
      </c>
      <c r="H4397" s="91">
        <v>25485</v>
      </c>
      <c r="I4397" s="89"/>
      <c r="J4397" s="89" t="s">
        <v>51</v>
      </c>
      <c r="K4397" s="89" t="s">
        <v>76</v>
      </c>
      <c r="L4397" s="89" t="s">
        <v>95</v>
      </c>
      <c r="M4397" s="89" t="s">
        <v>222</v>
      </c>
      <c r="N4397" s="89" t="s">
        <v>79</v>
      </c>
      <c r="O4397" s="92" t="s">
        <v>10630</v>
      </c>
      <c r="P4397" s="93" t="s">
        <v>57</v>
      </c>
      <c r="Q4397" s="110" t="s">
        <v>5322</v>
      </c>
      <c r="R4397" s="94"/>
      <c r="S4397" s="95">
        <v>46170</v>
      </c>
      <c r="T4397" s="95" t="s">
        <v>5203</v>
      </c>
      <c r="U4397" s="95" t="s">
        <v>1125</v>
      </c>
      <c r="V4397" s="91">
        <v>46157</v>
      </c>
      <c r="W4397" s="91">
        <v>46164</v>
      </c>
      <c r="X4397" s="91">
        <v>46169</v>
      </c>
      <c r="Y4397" s="96" t="s">
        <v>2851</v>
      </c>
      <c r="Z4397" s="89"/>
      <c r="AA4397" s="95"/>
      <c r="AB4397" s="89"/>
      <c r="AC4397" s="109"/>
      <c r="AD4397" s="89"/>
      <c r="AE4397" s="89"/>
      <c r="AF4397" s="191"/>
      <c r="AG4397" s="194"/>
      <c r="AH4397" s="193"/>
      <c r="AI4397" s="97"/>
      <c r="AJ4397" s="97" t="s">
        <v>1127</v>
      </c>
      <c r="AK4397" s="97"/>
      <c r="AL4397" s="45" t="s">
        <v>67</v>
      </c>
      <c r="AM4397" s="160" t="str">
        <f>MONTH(B4397)&amp;"/"&amp;YEAR(B4397)</f>
        <v>3/2026</v>
      </c>
      <c r="AN4397" s="45">
        <f>WEEKNUM(B4397)-WEEKNUM(EOMONTH(B4397,-1)+1)+1</f>
        <v>4</v>
      </c>
      <c r="AO4397" s="45" t="str">
        <f>MONTH(R4397)&amp;"/"&amp;YEAR(R4397)</f>
        <v>1/1900</v>
      </c>
      <c r="AP4397" s="45" t="e">
        <f>WEEKNUM(R4397)-WEEKNUM(EOMONTH(R4397,-1)+1)+1</f>
        <v>#NUM!</v>
      </c>
      <c r="AQ4397" s="45">
        <f>IF(AU4397="S",IF(Q4397="1. Aceitou o programa",R4397-B4397,0),0)</f>
        <v>0</v>
      </c>
      <c r="AR4397" s="45">
        <f>IF(AU4397="S",IF(AND(S4397&lt;&gt;"",R4397&lt;&gt;""),S4397-R4397,0),0)</f>
        <v>0</v>
      </c>
      <c r="AS4397" s="45">
        <f>IF(AU4397="S",IF(Q4397="1. Aceitou o programa",IF(OR(X4397="Não se Aplica",X4397=""),IF(OR(W4397="Não se Aplica",W4397=""),0,W4397-V4397),AVERAGE(X4397-W4397,W4397-V4397)),0),0)</f>
        <v>0</v>
      </c>
      <c r="AT4397" s="45">
        <f>IF(AU4397="S",IF(AND(Q4397="1. Aceitou o programa",AB4397="Realizada"),IFERROR(IF(AA4397="",0,AA4397-R4397),0),0),0)</f>
        <v>0</v>
      </c>
      <c r="AU4397" s="45" t="str">
        <f>_xlfn.XLOOKUP(U4397,'Lista Suspensa'!$AA$20:$AA$23,'Lista Suspensa'!$AB$20:$AB$23,"N/A")</f>
        <v>S</v>
      </c>
    </row>
    <row r="4398" spans="1:47" ht="12" customHeight="1" x14ac:dyDescent="0.3">
      <c r="A4398" s="87" t="s">
        <v>47</v>
      </c>
      <c r="B4398" s="88">
        <v>46104</v>
      </c>
      <c r="C4398" s="89" t="s">
        <v>48</v>
      </c>
      <c r="D4398" s="89" t="s">
        <v>49</v>
      </c>
      <c r="E4398" s="189">
        <v>94310704</v>
      </c>
      <c r="F4398" s="197" t="s">
        <v>10631</v>
      </c>
      <c r="G4398" s="90">
        <v>9285607756</v>
      </c>
      <c r="H4398" s="91">
        <v>30396</v>
      </c>
      <c r="I4398" s="89"/>
      <c r="J4398" s="89" t="s">
        <v>51</v>
      </c>
      <c r="K4398" s="89" t="s">
        <v>76</v>
      </c>
      <c r="L4398" s="89" t="s">
        <v>95</v>
      </c>
      <c r="M4398" s="89" t="s">
        <v>3473</v>
      </c>
      <c r="N4398" s="89" t="s">
        <v>159</v>
      </c>
      <c r="O4398" s="92" t="s">
        <v>10632</v>
      </c>
      <c r="P4398" s="93" t="s">
        <v>57</v>
      </c>
      <c r="Q4398" s="110" t="s">
        <v>5322</v>
      </c>
      <c r="R4398" s="94"/>
      <c r="S4398" s="95">
        <v>46170</v>
      </c>
      <c r="T4398" s="95" t="s">
        <v>5203</v>
      </c>
      <c r="U4398" s="95" t="s">
        <v>1125</v>
      </c>
      <c r="V4398" s="91">
        <v>46157</v>
      </c>
      <c r="W4398" s="91">
        <v>46164</v>
      </c>
      <c r="X4398" s="91">
        <v>46169</v>
      </c>
      <c r="Y4398" s="96" t="s">
        <v>2851</v>
      </c>
      <c r="Z4398" s="89"/>
      <c r="AA4398" s="95"/>
      <c r="AB4398" s="89"/>
      <c r="AC4398" s="109"/>
      <c r="AD4398" s="89"/>
      <c r="AE4398" s="89"/>
      <c r="AF4398" s="191"/>
      <c r="AG4398" s="194"/>
      <c r="AH4398" s="193"/>
      <c r="AI4398" s="97"/>
      <c r="AJ4398" s="97" t="s">
        <v>1127</v>
      </c>
      <c r="AK4398" s="97"/>
      <c r="AL4398" s="45" t="s">
        <v>67</v>
      </c>
      <c r="AM4398" s="160" t="str">
        <f>MONTH(B4398)&amp;"/"&amp;YEAR(B4398)</f>
        <v>3/2026</v>
      </c>
      <c r="AN4398" s="45">
        <f>WEEKNUM(B4398)-WEEKNUM(EOMONTH(B4398,-1)+1)+1</f>
        <v>4</v>
      </c>
      <c r="AO4398" s="45" t="str">
        <f>MONTH(R4398)&amp;"/"&amp;YEAR(R4398)</f>
        <v>1/1900</v>
      </c>
      <c r="AP4398" s="45" t="e">
        <f>WEEKNUM(R4398)-WEEKNUM(EOMONTH(R4398,-1)+1)+1</f>
        <v>#NUM!</v>
      </c>
      <c r="AQ4398" s="45">
        <f>IF(AU4398="S",IF(Q4398="1. Aceitou o programa",R4398-B4398,0),0)</f>
        <v>0</v>
      </c>
      <c r="AR4398" s="45">
        <f>IF(AU4398="S",IF(AND(S4398&lt;&gt;"",R4398&lt;&gt;""),S4398-R4398,0),0)</f>
        <v>0</v>
      </c>
      <c r="AS4398" s="45">
        <f>IF(AU4398="S",IF(Q4398="1. Aceitou o programa",IF(OR(X4398="Não se Aplica",X4398=""),IF(OR(W4398="Não se Aplica",W4398=""),0,W4398-V4398),AVERAGE(X4398-W4398,W4398-V4398)),0),0)</f>
        <v>0</v>
      </c>
      <c r="AT4398" s="45">
        <f>IF(AU4398="S",IF(AND(Q4398="1. Aceitou o programa",AB4398="Realizada"),IFERROR(IF(AA4398="",0,AA4398-R4398),0),0),0)</f>
        <v>0</v>
      </c>
      <c r="AU4398" s="45" t="str">
        <f>_xlfn.XLOOKUP(U4398,'Lista Suspensa'!$AA$20:$AA$23,'Lista Suspensa'!$AB$20:$AB$23,"N/A")</f>
        <v>S</v>
      </c>
    </row>
    <row r="4399" spans="1:47" ht="12" customHeight="1" x14ac:dyDescent="0.3">
      <c r="A4399" s="87" t="s">
        <v>47</v>
      </c>
      <c r="B4399" s="88">
        <v>46104</v>
      </c>
      <c r="C4399" s="89" t="s">
        <v>48</v>
      </c>
      <c r="D4399" s="89" t="s">
        <v>49</v>
      </c>
      <c r="E4399" s="189">
        <v>93636133</v>
      </c>
      <c r="F4399" s="197" t="s">
        <v>10633</v>
      </c>
      <c r="G4399" s="90">
        <v>13157067761</v>
      </c>
      <c r="H4399" s="91">
        <v>33050</v>
      </c>
      <c r="I4399" s="89"/>
      <c r="J4399" s="89" t="s">
        <v>84</v>
      </c>
      <c r="K4399" s="89" t="s">
        <v>76</v>
      </c>
      <c r="L4399" s="89" t="s">
        <v>95</v>
      </c>
      <c r="M4399" s="89" t="s">
        <v>129</v>
      </c>
      <c r="N4399" s="89" t="s">
        <v>159</v>
      </c>
      <c r="O4399" s="92" t="s">
        <v>10634</v>
      </c>
      <c r="P4399" s="93" t="s">
        <v>57</v>
      </c>
      <c r="Q4399" s="110" t="s">
        <v>5322</v>
      </c>
      <c r="R4399" s="94"/>
      <c r="S4399" s="95">
        <v>46170</v>
      </c>
      <c r="T4399" s="95" t="s">
        <v>5203</v>
      </c>
      <c r="U4399" s="95" t="s">
        <v>1125</v>
      </c>
      <c r="V4399" s="91">
        <v>46157</v>
      </c>
      <c r="W4399" s="91">
        <v>46164</v>
      </c>
      <c r="X4399" s="91">
        <v>46169</v>
      </c>
      <c r="Y4399" s="96" t="s">
        <v>2851</v>
      </c>
      <c r="Z4399" s="89"/>
      <c r="AA4399" s="95"/>
      <c r="AB4399" s="89"/>
      <c r="AC4399" s="109"/>
      <c r="AD4399" s="89"/>
      <c r="AE4399" s="89"/>
      <c r="AF4399" s="191"/>
      <c r="AG4399" s="194"/>
      <c r="AH4399" s="193"/>
      <c r="AI4399" s="97"/>
      <c r="AJ4399" s="97" t="s">
        <v>1127</v>
      </c>
      <c r="AK4399" s="97"/>
      <c r="AL4399" s="45" t="s">
        <v>67</v>
      </c>
      <c r="AM4399" s="160" t="str">
        <f>MONTH(B4399)&amp;"/"&amp;YEAR(B4399)</f>
        <v>3/2026</v>
      </c>
      <c r="AN4399" s="45">
        <f>WEEKNUM(B4399)-WEEKNUM(EOMONTH(B4399,-1)+1)+1</f>
        <v>4</v>
      </c>
      <c r="AO4399" s="45" t="str">
        <f>MONTH(R4399)&amp;"/"&amp;YEAR(R4399)</f>
        <v>1/1900</v>
      </c>
      <c r="AP4399" s="45" t="e">
        <f>WEEKNUM(R4399)-WEEKNUM(EOMONTH(R4399,-1)+1)+1</f>
        <v>#NUM!</v>
      </c>
      <c r="AQ4399" s="45">
        <f>IF(AU4399="S",IF(Q4399="1. Aceitou o programa",R4399-B4399,0),0)</f>
        <v>0</v>
      </c>
      <c r="AR4399" s="45">
        <f>IF(AU4399="S",IF(AND(S4399&lt;&gt;"",R4399&lt;&gt;""),S4399-R4399,0),0)</f>
        <v>0</v>
      </c>
      <c r="AS4399" s="45">
        <f>IF(AU4399="S",IF(Q4399="1. Aceitou o programa",IF(OR(X4399="Não se Aplica",X4399=""),IF(OR(W4399="Não se Aplica",W4399=""),0,W4399-V4399),AVERAGE(X4399-W4399,W4399-V4399)),0),0)</f>
        <v>0</v>
      </c>
      <c r="AT4399" s="45">
        <f>IF(AU4399="S",IF(AND(Q4399="1. Aceitou o programa",AB4399="Realizada"),IFERROR(IF(AA4399="",0,AA4399-R4399),0),0),0)</f>
        <v>0</v>
      </c>
      <c r="AU4399" s="45" t="str">
        <f>_xlfn.XLOOKUP(U4399,'Lista Suspensa'!$AA$20:$AA$23,'Lista Suspensa'!$AB$20:$AB$23,"N/A")</f>
        <v>S</v>
      </c>
    </row>
    <row r="4400" spans="1:47" ht="12" customHeight="1" x14ac:dyDescent="0.3">
      <c r="A4400" s="87" t="s">
        <v>47</v>
      </c>
      <c r="B4400" s="88">
        <v>46104</v>
      </c>
      <c r="C4400" s="89" t="s">
        <v>48</v>
      </c>
      <c r="D4400" s="89" t="s">
        <v>49</v>
      </c>
      <c r="E4400" s="189">
        <v>92714038</v>
      </c>
      <c r="F4400" s="197" t="s">
        <v>10635</v>
      </c>
      <c r="G4400" s="90">
        <v>13926595744</v>
      </c>
      <c r="H4400" s="91">
        <v>33708</v>
      </c>
      <c r="I4400" s="89"/>
      <c r="J4400" s="89" t="s">
        <v>84</v>
      </c>
      <c r="K4400" s="89" t="s">
        <v>2152</v>
      </c>
      <c r="L4400" s="89" t="s">
        <v>10636</v>
      </c>
      <c r="M4400" s="89" t="s">
        <v>334</v>
      </c>
      <c r="N4400" s="89" t="s">
        <v>344</v>
      </c>
      <c r="O4400" s="92" t="s">
        <v>10637</v>
      </c>
      <c r="P4400" s="93" t="s">
        <v>57</v>
      </c>
      <c r="Q4400" s="110" t="s">
        <v>5322</v>
      </c>
      <c r="R4400" s="94"/>
      <c r="S4400" s="95">
        <v>46170</v>
      </c>
      <c r="T4400" s="95" t="s">
        <v>5203</v>
      </c>
      <c r="U4400" s="95" t="s">
        <v>1125</v>
      </c>
      <c r="V4400" s="91">
        <v>46157</v>
      </c>
      <c r="W4400" s="91">
        <v>46164</v>
      </c>
      <c r="X4400" s="91">
        <v>46169</v>
      </c>
      <c r="Y4400" s="96" t="s">
        <v>2851</v>
      </c>
      <c r="Z4400" s="89"/>
      <c r="AA4400" s="95"/>
      <c r="AB4400" s="89"/>
      <c r="AC4400" s="109"/>
      <c r="AD4400" s="89"/>
      <c r="AE4400" s="89"/>
      <c r="AF4400" s="191"/>
      <c r="AG4400" s="194"/>
      <c r="AH4400" s="193"/>
      <c r="AI4400" s="97"/>
      <c r="AJ4400" s="97" t="s">
        <v>1127</v>
      </c>
      <c r="AK4400" s="97"/>
      <c r="AL4400" s="45" t="s">
        <v>67</v>
      </c>
      <c r="AM4400" s="160" t="str">
        <f>MONTH(B4400)&amp;"/"&amp;YEAR(B4400)</f>
        <v>3/2026</v>
      </c>
      <c r="AN4400" s="45">
        <f>WEEKNUM(B4400)-WEEKNUM(EOMONTH(B4400,-1)+1)+1</f>
        <v>4</v>
      </c>
      <c r="AO4400" s="45" t="str">
        <f>MONTH(R4400)&amp;"/"&amp;YEAR(R4400)</f>
        <v>1/1900</v>
      </c>
      <c r="AP4400" s="45" t="e">
        <f>WEEKNUM(R4400)-WEEKNUM(EOMONTH(R4400,-1)+1)+1</f>
        <v>#NUM!</v>
      </c>
      <c r="AQ4400" s="45">
        <f>IF(AU4400="S",IF(Q4400="1. Aceitou o programa",R4400-B4400,0),0)</f>
        <v>0</v>
      </c>
      <c r="AR4400" s="45">
        <f>IF(AU4400="S",IF(AND(S4400&lt;&gt;"",R4400&lt;&gt;""),S4400-R4400,0),0)</f>
        <v>0</v>
      </c>
      <c r="AS4400" s="45">
        <f>IF(AU4400="S",IF(Q4400="1. Aceitou o programa",IF(OR(X4400="Não se Aplica",X4400=""),IF(OR(W4400="Não se Aplica",W4400=""),0,W4400-V4400),AVERAGE(X4400-W4400,W4400-V4400)),0),0)</f>
        <v>0</v>
      </c>
      <c r="AT4400" s="45">
        <f>IF(AU4400="S",IF(AND(Q4400="1. Aceitou o programa",AB4400="Realizada"),IFERROR(IF(AA4400="",0,AA4400-R4400),0),0),0)</f>
        <v>0</v>
      </c>
      <c r="AU4400" s="45" t="str">
        <f>_xlfn.XLOOKUP(U4400,'Lista Suspensa'!$AA$20:$AA$23,'Lista Suspensa'!$AB$20:$AB$23,"N/A")</f>
        <v>S</v>
      </c>
    </row>
    <row r="4401" spans="1:47" ht="12" customHeight="1" x14ac:dyDescent="0.3">
      <c r="A4401" s="87" t="s">
        <v>47</v>
      </c>
      <c r="B4401" s="88">
        <v>46104</v>
      </c>
      <c r="C4401" s="89" t="s">
        <v>48</v>
      </c>
      <c r="D4401" s="89" t="s">
        <v>49</v>
      </c>
      <c r="E4401" s="189">
        <v>92628288</v>
      </c>
      <c r="F4401" s="197" t="s">
        <v>10638</v>
      </c>
      <c r="G4401" s="90">
        <v>26342305838</v>
      </c>
      <c r="H4401" s="91">
        <v>28550</v>
      </c>
      <c r="I4401" s="89"/>
      <c r="J4401" s="89" t="s">
        <v>51</v>
      </c>
      <c r="K4401" s="89" t="s">
        <v>52</v>
      </c>
      <c r="L4401" s="89" t="s">
        <v>85</v>
      </c>
      <c r="M4401" s="89" t="s">
        <v>1047</v>
      </c>
      <c r="N4401" s="89" t="s">
        <v>137</v>
      </c>
      <c r="O4401" s="92" t="s">
        <v>10639</v>
      </c>
      <c r="P4401" s="93" t="s">
        <v>57</v>
      </c>
      <c r="Q4401" s="110" t="s">
        <v>5322</v>
      </c>
      <c r="R4401" s="94"/>
      <c r="S4401" s="95">
        <v>46170</v>
      </c>
      <c r="T4401" s="95" t="s">
        <v>5203</v>
      </c>
      <c r="U4401" s="95" t="s">
        <v>1125</v>
      </c>
      <c r="V4401" s="91">
        <v>46157</v>
      </c>
      <c r="W4401" s="91">
        <v>46164</v>
      </c>
      <c r="X4401" s="91">
        <v>46169</v>
      </c>
      <c r="Y4401" s="96" t="s">
        <v>2851</v>
      </c>
      <c r="Z4401" s="89"/>
      <c r="AA4401" s="95"/>
      <c r="AB4401" s="89"/>
      <c r="AC4401" s="109"/>
      <c r="AD4401" s="89"/>
      <c r="AE4401" s="89"/>
      <c r="AF4401" s="191"/>
      <c r="AG4401" s="194"/>
      <c r="AH4401" s="193"/>
      <c r="AI4401" s="97"/>
      <c r="AJ4401" s="97" t="s">
        <v>1127</v>
      </c>
      <c r="AK4401" s="97"/>
      <c r="AL4401" s="45" t="s">
        <v>67</v>
      </c>
      <c r="AM4401" s="160" t="str">
        <f>MONTH(B4401)&amp;"/"&amp;YEAR(B4401)</f>
        <v>3/2026</v>
      </c>
      <c r="AN4401" s="45">
        <f>WEEKNUM(B4401)-WEEKNUM(EOMONTH(B4401,-1)+1)+1</f>
        <v>4</v>
      </c>
      <c r="AO4401" s="45" t="str">
        <f>MONTH(R4401)&amp;"/"&amp;YEAR(R4401)</f>
        <v>1/1900</v>
      </c>
      <c r="AP4401" s="45" t="e">
        <f>WEEKNUM(R4401)-WEEKNUM(EOMONTH(R4401,-1)+1)+1</f>
        <v>#NUM!</v>
      </c>
      <c r="AQ4401" s="45">
        <f>IF(AU4401="S",IF(Q4401="1. Aceitou o programa",R4401-B4401,0),0)</f>
        <v>0</v>
      </c>
      <c r="AR4401" s="45">
        <f>IF(AU4401="S",IF(AND(S4401&lt;&gt;"",R4401&lt;&gt;""),S4401-R4401,0),0)</f>
        <v>0</v>
      </c>
      <c r="AS4401" s="45">
        <f>IF(AU4401="S",IF(Q4401="1. Aceitou o programa",IF(OR(X4401="Não se Aplica",X4401=""),IF(OR(W4401="Não se Aplica",W4401=""),0,W4401-V4401),AVERAGE(X4401-W4401,W4401-V4401)),0),0)</f>
        <v>0</v>
      </c>
      <c r="AT4401" s="45">
        <f>IF(AU4401="S",IF(AND(Q4401="1. Aceitou o programa",AB4401="Realizada"),IFERROR(IF(AA4401="",0,AA4401-R4401),0),0),0)</f>
        <v>0</v>
      </c>
      <c r="AU4401" s="45" t="str">
        <f>_xlfn.XLOOKUP(U4401,'Lista Suspensa'!$AA$20:$AA$23,'Lista Suspensa'!$AB$20:$AB$23,"N/A")</f>
        <v>S</v>
      </c>
    </row>
    <row r="4402" spans="1:47" ht="12" customHeight="1" x14ac:dyDescent="0.3">
      <c r="A4402" s="87" t="s">
        <v>47</v>
      </c>
      <c r="B4402" s="88">
        <v>46104</v>
      </c>
      <c r="C4402" s="89" t="s">
        <v>48</v>
      </c>
      <c r="D4402" s="89" t="s">
        <v>49</v>
      </c>
      <c r="E4402" s="189">
        <v>92620080</v>
      </c>
      <c r="F4402" s="197" t="s">
        <v>10640</v>
      </c>
      <c r="G4402" s="90">
        <v>65850840478</v>
      </c>
      <c r="H4402" s="91">
        <v>25157</v>
      </c>
      <c r="I4402" s="89"/>
      <c r="J4402" s="89" t="s">
        <v>51</v>
      </c>
      <c r="K4402" s="89" t="s">
        <v>52</v>
      </c>
      <c r="L4402" s="89" t="s">
        <v>85</v>
      </c>
      <c r="M4402" s="89" t="s">
        <v>10641</v>
      </c>
      <c r="N4402" s="89" t="s">
        <v>137</v>
      </c>
      <c r="O4402" s="92" t="s">
        <v>10642</v>
      </c>
      <c r="P4402" s="93" t="s">
        <v>57</v>
      </c>
      <c r="Q4402" s="110" t="s">
        <v>5322</v>
      </c>
      <c r="R4402" s="94"/>
      <c r="S4402" s="95">
        <v>46170</v>
      </c>
      <c r="T4402" s="95" t="s">
        <v>5203</v>
      </c>
      <c r="U4402" s="95" t="s">
        <v>1125</v>
      </c>
      <c r="V4402" s="91">
        <v>46157</v>
      </c>
      <c r="W4402" s="91">
        <v>46164</v>
      </c>
      <c r="X4402" s="91">
        <v>46169</v>
      </c>
      <c r="Y4402" s="96" t="s">
        <v>2851</v>
      </c>
      <c r="Z4402" s="89"/>
      <c r="AA4402" s="95"/>
      <c r="AB4402" s="89"/>
      <c r="AC4402" s="109"/>
      <c r="AD4402" s="89"/>
      <c r="AE4402" s="89"/>
      <c r="AF4402" s="191"/>
      <c r="AG4402" s="194"/>
      <c r="AH4402" s="193"/>
      <c r="AI4402" s="97"/>
      <c r="AJ4402" s="97" t="s">
        <v>1127</v>
      </c>
      <c r="AK4402" s="97"/>
      <c r="AL4402" s="45" t="s">
        <v>67</v>
      </c>
      <c r="AM4402" s="160" t="str">
        <f>MONTH(B4402)&amp;"/"&amp;YEAR(B4402)</f>
        <v>3/2026</v>
      </c>
      <c r="AN4402" s="45">
        <f>WEEKNUM(B4402)-WEEKNUM(EOMONTH(B4402,-1)+1)+1</f>
        <v>4</v>
      </c>
      <c r="AO4402" s="45" t="str">
        <f>MONTH(R4402)&amp;"/"&amp;YEAR(R4402)</f>
        <v>1/1900</v>
      </c>
      <c r="AP4402" s="45" t="e">
        <f>WEEKNUM(R4402)-WEEKNUM(EOMONTH(R4402,-1)+1)+1</f>
        <v>#NUM!</v>
      </c>
      <c r="AQ4402" s="45">
        <f>IF(AU4402="S",IF(Q4402="1. Aceitou o programa",R4402-B4402,0),0)</f>
        <v>0</v>
      </c>
      <c r="AR4402" s="45">
        <f>IF(AU4402="S",IF(AND(S4402&lt;&gt;"",R4402&lt;&gt;""),S4402-R4402,0),0)</f>
        <v>0</v>
      </c>
      <c r="AS4402" s="45">
        <f>IF(AU4402="S",IF(Q4402="1. Aceitou o programa",IF(OR(X4402="Não se Aplica",X4402=""),IF(OR(W4402="Não se Aplica",W4402=""),0,W4402-V4402),AVERAGE(X4402-W4402,W4402-V4402)),0),0)</f>
        <v>0</v>
      </c>
      <c r="AT4402" s="45">
        <f>IF(AU4402="S",IF(AND(Q4402="1. Aceitou o programa",AB4402="Realizada"),IFERROR(IF(AA4402="",0,AA4402-R4402),0),0),0)</f>
        <v>0</v>
      </c>
      <c r="AU4402" s="45" t="str">
        <f>_xlfn.XLOOKUP(U4402,'Lista Suspensa'!$AA$20:$AA$23,'Lista Suspensa'!$AB$20:$AB$23,"N/A")</f>
        <v>S</v>
      </c>
    </row>
    <row r="4403" spans="1:47" ht="12" customHeight="1" x14ac:dyDescent="0.3">
      <c r="A4403" s="87" t="s">
        <v>47</v>
      </c>
      <c r="B4403" s="88">
        <v>46104</v>
      </c>
      <c r="C4403" s="89" t="s">
        <v>48</v>
      </c>
      <c r="D4403" s="89" t="s">
        <v>49</v>
      </c>
      <c r="E4403" s="189">
        <v>92624975</v>
      </c>
      <c r="F4403" s="197" t="s">
        <v>10643</v>
      </c>
      <c r="G4403" s="90">
        <v>7669527897</v>
      </c>
      <c r="H4403" s="91">
        <v>24440</v>
      </c>
      <c r="I4403" s="89"/>
      <c r="J4403" s="89" t="s">
        <v>51</v>
      </c>
      <c r="K4403" s="89" t="s">
        <v>52</v>
      </c>
      <c r="L4403" s="89" t="s">
        <v>53</v>
      </c>
      <c r="M4403" s="89" t="s">
        <v>4337</v>
      </c>
      <c r="N4403" s="89" t="s">
        <v>137</v>
      </c>
      <c r="O4403" s="92" t="s">
        <v>10644</v>
      </c>
      <c r="P4403" s="93" t="s">
        <v>57</v>
      </c>
      <c r="Q4403" s="110" t="s">
        <v>5322</v>
      </c>
      <c r="R4403" s="94"/>
      <c r="S4403" s="95">
        <v>46170</v>
      </c>
      <c r="T4403" s="95" t="s">
        <v>5203</v>
      </c>
      <c r="U4403" s="95" t="s">
        <v>1125</v>
      </c>
      <c r="V4403" s="91">
        <v>46157</v>
      </c>
      <c r="W4403" s="91">
        <v>46164</v>
      </c>
      <c r="X4403" s="91">
        <v>46169</v>
      </c>
      <c r="Y4403" s="96" t="s">
        <v>2851</v>
      </c>
      <c r="Z4403" s="89"/>
      <c r="AA4403" s="95"/>
      <c r="AB4403" s="89"/>
      <c r="AC4403" s="109"/>
      <c r="AD4403" s="89"/>
      <c r="AE4403" s="89"/>
      <c r="AF4403" s="191"/>
      <c r="AG4403" s="194"/>
      <c r="AH4403" s="193"/>
      <c r="AI4403" s="97"/>
      <c r="AJ4403" s="97" t="s">
        <v>1127</v>
      </c>
      <c r="AK4403" s="97"/>
      <c r="AL4403" s="45" t="s">
        <v>67</v>
      </c>
      <c r="AM4403" s="160" t="str">
        <f>MONTH(B4403)&amp;"/"&amp;YEAR(B4403)</f>
        <v>3/2026</v>
      </c>
      <c r="AN4403" s="45">
        <f>WEEKNUM(B4403)-WEEKNUM(EOMONTH(B4403,-1)+1)+1</f>
        <v>4</v>
      </c>
      <c r="AO4403" s="45" t="str">
        <f>MONTH(R4403)&amp;"/"&amp;YEAR(R4403)</f>
        <v>1/1900</v>
      </c>
      <c r="AP4403" s="45" t="e">
        <f>WEEKNUM(R4403)-WEEKNUM(EOMONTH(R4403,-1)+1)+1</f>
        <v>#NUM!</v>
      </c>
      <c r="AQ4403" s="45">
        <f>IF(AU4403="S",IF(Q4403="1. Aceitou o programa",R4403-B4403,0),0)</f>
        <v>0</v>
      </c>
      <c r="AR4403" s="45">
        <f>IF(AU4403="S",IF(AND(S4403&lt;&gt;"",R4403&lt;&gt;""),S4403-R4403,0),0)</f>
        <v>0</v>
      </c>
      <c r="AS4403" s="45">
        <f>IF(AU4403="S",IF(Q4403="1. Aceitou o programa",IF(OR(X4403="Não se Aplica",X4403=""),IF(OR(W4403="Não se Aplica",W4403=""),0,W4403-V4403),AVERAGE(X4403-W4403,W4403-V4403)),0),0)</f>
        <v>0</v>
      </c>
      <c r="AT4403" s="45">
        <f>IF(AU4403="S",IF(AND(Q4403="1. Aceitou o programa",AB4403="Realizada"),IFERROR(IF(AA4403="",0,AA4403-R4403),0),0),0)</f>
        <v>0</v>
      </c>
      <c r="AU4403" s="45" t="str">
        <f>_xlfn.XLOOKUP(U4403,'Lista Suspensa'!$AA$20:$AA$23,'Lista Suspensa'!$AB$20:$AB$23,"N/A")</f>
        <v>S</v>
      </c>
    </row>
    <row r="4404" spans="1:47" ht="12" customHeight="1" x14ac:dyDescent="0.3">
      <c r="A4404" s="87" t="s">
        <v>47</v>
      </c>
      <c r="B4404" s="88">
        <v>46104</v>
      </c>
      <c r="C4404" s="89" t="s">
        <v>48</v>
      </c>
      <c r="D4404" s="89" t="s">
        <v>49</v>
      </c>
      <c r="E4404" s="189">
        <v>93608041</v>
      </c>
      <c r="F4404" s="197" t="s">
        <v>10645</v>
      </c>
      <c r="G4404" s="90">
        <v>7092343178</v>
      </c>
      <c r="H4404" s="91">
        <v>32854</v>
      </c>
      <c r="I4404" s="89"/>
      <c r="J4404" s="89" t="s">
        <v>84</v>
      </c>
      <c r="K4404" s="89" t="s">
        <v>52</v>
      </c>
      <c r="L4404" s="89" t="s">
        <v>2495</v>
      </c>
      <c r="M4404" s="89" t="s">
        <v>10646</v>
      </c>
      <c r="N4404" s="89" t="s">
        <v>137</v>
      </c>
      <c r="O4404" s="92" t="s">
        <v>10647</v>
      </c>
      <c r="P4404" s="93" t="s">
        <v>57</v>
      </c>
      <c r="Q4404" s="110" t="s">
        <v>5322</v>
      </c>
      <c r="R4404" s="94"/>
      <c r="S4404" s="95">
        <v>46170</v>
      </c>
      <c r="T4404" s="95" t="s">
        <v>5203</v>
      </c>
      <c r="U4404" s="95" t="s">
        <v>1125</v>
      </c>
      <c r="V4404" s="91">
        <v>46157</v>
      </c>
      <c r="W4404" s="91">
        <v>46164</v>
      </c>
      <c r="X4404" s="91">
        <v>46169</v>
      </c>
      <c r="Y4404" s="96" t="s">
        <v>2851</v>
      </c>
      <c r="Z4404" s="89"/>
      <c r="AA4404" s="95"/>
      <c r="AB4404" s="89"/>
      <c r="AC4404" s="109"/>
      <c r="AD4404" s="89"/>
      <c r="AE4404" s="89"/>
      <c r="AF4404" s="191"/>
      <c r="AG4404" s="194"/>
      <c r="AH4404" s="193"/>
      <c r="AI4404" s="97"/>
      <c r="AJ4404" s="97" t="s">
        <v>1127</v>
      </c>
      <c r="AK4404" s="97"/>
      <c r="AL4404" s="45" t="s">
        <v>67</v>
      </c>
      <c r="AM4404" s="160" t="str">
        <f>MONTH(B4404)&amp;"/"&amp;YEAR(B4404)</f>
        <v>3/2026</v>
      </c>
      <c r="AN4404" s="45">
        <f>WEEKNUM(B4404)-WEEKNUM(EOMONTH(B4404,-1)+1)+1</f>
        <v>4</v>
      </c>
      <c r="AO4404" s="45" t="str">
        <f>MONTH(R4404)&amp;"/"&amp;YEAR(R4404)</f>
        <v>1/1900</v>
      </c>
      <c r="AP4404" s="45" t="e">
        <f>WEEKNUM(R4404)-WEEKNUM(EOMONTH(R4404,-1)+1)+1</f>
        <v>#NUM!</v>
      </c>
      <c r="AQ4404" s="45">
        <f>IF(AU4404="S",IF(Q4404="1. Aceitou o programa",R4404-B4404,0),0)</f>
        <v>0</v>
      </c>
      <c r="AR4404" s="45">
        <f>IF(AU4404="S",IF(AND(S4404&lt;&gt;"",R4404&lt;&gt;""),S4404-R4404,0),0)</f>
        <v>0</v>
      </c>
      <c r="AS4404" s="45">
        <f>IF(AU4404="S",IF(Q4404="1. Aceitou o programa",IF(OR(X4404="Não se Aplica",X4404=""),IF(OR(W4404="Não se Aplica",W4404=""),0,W4404-V4404),AVERAGE(X4404-W4404,W4404-V4404)),0),0)</f>
        <v>0</v>
      </c>
      <c r="AT4404" s="45">
        <f>IF(AU4404="S",IF(AND(Q4404="1. Aceitou o programa",AB4404="Realizada"),IFERROR(IF(AA4404="",0,AA4404-R4404),0),0),0)</f>
        <v>0</v>
      </c>
      <c r="AU4404" s="45" t="str">
        <f>_xlfn.XLOOKUP(U4404,'Lista Suspensa'!$AA$20:$AA$23,'Lista Suspensa'!$AB$20:$AB$23,"N/A")</f>
        <v>S</v>
      </c>
    </row>
    <row r="4405" spans="1:47" ht="12" customHeight="1" x14ac:dyDescent="0.3">
      <c r="A4405" s="87" t="s">
        <v>47</v>
      </c>
      <c r="B4405" s="88">
        <v>46104</v>
      </c>
      <c r="C4405" s="89" t="s">
        <v>48</v>
      </c>
      <c r="D4405" s="89" t="s">
        <v>49</v>
      </c>
      <c r="E4405" s="189">
        <v>92629041</v>
      </c>
      <c r="F4405" s="197" t="s">
        <v>10648</v>
      </c>
      <c r="G4405" s="90">
        <v>5253052895</v>
      </c>
      <c r="H4405" s="91">
        <v>23269</v>
      </c>
      <c r="I4405" s="89"/>
      <c r="J4405" s="89" t="s">
        <v>51</v>
      </c>
      <c r="K4405" s="89" t="s">
        <v>52</v>
      </c>
      <c r="L4405" s="89" t="s">
        <v>85</v>
      </c>
      <c r="M4405" s="89" t="s">
        <v>2195</v>
      </c>
      <c r="N4405" s="89" t="s">
        <v>137</v>
      </c>
      <c r="O4405" s="92" t="s">
        <v>10649</v>
      </c>
      <c r="P4405" s="93" t="s">
        <v>57</v>
      </c>
      <c r="Q4405" s="110" t="s">
        <v>5322</v>
      </c>
      <c r="R4405" s="94"/>
      <c r="S4405" s="95">
        <v>46170</v>
      </c>
      <c r="T4405" s="95" t="s">
        <v>5203</v>
      </c>
      <c r="U4405" s="95" t="s">
        <v>1125</v>
      </c>
      <c r="V4405" s="91">
        <v>46157</v>
      </c>
      <c r="W4405" s="91">
        <v>46164</v>
      </c>
      <c r="X4405" s="91">
        <v>46169</v>
      </c>
      <c r="Y4405" s="96" t="s">
        <v>2851</v>
      </c>
      <c r="Z4405" s="89"/>
      <c r="AA4405" s="95"/>
      <c r="AB4405" s="89"/>
      <c r="AC4405" s="109"/>
      <c r="AD4405" s="89"/>
      <c r="AE4405" s="89"/>
      <c r="AF4405" s="191"/>
      <c r="AG4405" s="194"/>
      <c r="AH4405" s="193"/>
      <c r="AI4405" s="97"/>
      <c r="AJ4405" s="97" t="s">
        <v>1127</v>
      </c>
      <c r="AK4405" s="97"/>
      <c r="AL4405" s="45" t="s">
        <v>67</v>
      </c>
      <c r="AM4405" s="160" t="str">
        <f>MONTH(B4405)&amp;"/"&amp;YEAR(B4405)</f>
        <v>3/2026</v>
      </c>
      <c r="AN4405" s="45">
        <f>WEEKNUM(B4405)-WEEKNUM(EOMONTH(B4405,-1)+1)+1</f>
        <v>4</v>
      </c>
      <c r="AO4405" s="45" t="str">
        <f>MONTH(R4405)&amp;"/"&amp;YEAR(R4405)</f>
        <v>1/1900</v>
      </c>
      <c r="AP4405" s="45" t="e">
        <f>WEEKNUM(R4405)-WEEKNUM(EOMONTH(R4405,-1)+1)+1</f>
        <v>#NUM!</v>
      </c>
      <c r="AQ4405" s="45">
        <f>IF(AU4405="S",IF(Q4405="1. Aceitou o programa",R4405-B4405,0),0)</f>
        <v>0</v>
      </c>
      <c r="AR4405" s="45">
        <f>IF(AU4405="S",IF(AND(S4405&lt;&gt;"",R4405&lt;&gt;""),S4405-R4405,0),0)</f>
        <v>0</v>
      </c>
      <c r="AS4405" s="45">
        <f>IF(AU4405="S",IF(Q4405="1. Aceitou o programa",IF(OR(X4405="Não se Aplica",X4405=""),IF(OR(W4405="Não se Aplica",W4405=""),0,W4405-V4405),AVERAGE(X4405-W4405,W4405-V4405)),0),0)</f>
        <v>0</v>
      </c>
      <c r="AT4405" s="45">
        <f>IF(AU4405="S",IF(AND(Q4405="1. Aceitou o programa",AB4405="Realizada"),IFERROR(IF(AA4405="",0,AA4405-R4405),0),0),0)</f>
        <v>0</v>
      </c>
      <c r="AU4405" s="45" t="str">
        <f>_xlfn.XLOOKUP(U4405,'Lista Suspensa'!$AA$20:$AA$23,'Lista Suspensa'!$AB$20:$AB$23,"N/A")</f>
        <v>S</v>
      </c>
    </row>
    <row r="4406" spans="1:47" ht="12" customHeight="1" x14ac:dyDescent="0.3">
      <c r="A4406" s="87" t="s">
        <v>47</v>
      </c>
      <c r="B4406" s="88">
        <v>46104</v>
      </c>
      <c r="C4406" s="89" t="s">
        <v>48</v>
      </c>
      <c r="D4406" s="89" t="s">
        <v>49</v>
      </c>
      <c r="E4406" s="189">
        <v>92626941</v>
      </c>
      <c r="F4406" s="197" t="s">
        <v>10650</v>
      </c>
      <c r="G4406" s="90">
        <v>7279902766</v>
      </c>
      <c r="H4406" s="91">
        <v>26956</v>
      </c>
      <c r="I4406" s="89"/>
      <c r="J4406" s="89" t="s">
        <v>51</v>
      </c>
      <c r="K4406" s="89" t="s">
        <v>76</v>
      </c>
      <c r="L4406" s="89" t="s">
        <v>303</v>
      </c>
      <c r="M4406" s="89" t="s">
        <v>5132</v>
      </c>
      <c r="N4406" s="89" t="s">
        <v>344</v>
      </c>
      <c r="O4406" s="92" t="s">
        <v>10651</v>
      </c>
      <c r="P4406" s="93" t="s">
        <v>57</v>
      </c>
      <c r="Q4406" s="110" t="s">
        <v>5322</v>
      </c>
      <c r="R4406" s="94"/>
      <c r="S4406" s="95">
        <v>46170</v>
      </c>
      <c r="T4406" s="95" t="s">
        <v>5203</v>
      </c>
      <c r="U4406" s="95" t="s">
        <v>1125</v>
      </c>
      <c r="V4406" s="91">
        <v>46157</v>
      </c>
      <c r="W4406" s="91">
        <v>46164</v>
      </c>
      <c r="X4406" s="91">
        <v>46169</v>
      </c>
      <c r="Y4406" s="96" t="s">
        <v>2851</v>
      </c>
      <c r="Z4406" s="89"/>
      <c r="AA4406" s="95"/>
      <c r="AB4406" s="89"/>
      <c r="AC4406" s="109"/>
      <c r="AD4406" s="89"/>
      <c r="AE4406" s="89"/>
      <c r="AF4406" s="191"/>
      <c r="AG4406" s="194"/>
      <c r="AH4406" s="193"/>
      <c r="AI4406" s="97"/>
      <c r="AJ4406" s="97" t="s">
        <v>1127</v>
      </c>
      <c r="AK4406" s="97"/>
      <c r="AL4406" s="45" t="s">
        <v>67</v>
      </c>
      <c r="AM4406" s="160" t="str">
        <f>MONTH(B4406)&amp;"/"&amp;YEAR(B4406)</f>
        <v>3/2026</v>
      </c>
      <c r="AN4406" s="45">
        <f>WEEKNUM(B4406)-WEEKNUM(EOMONTH(B4406,-1)+1)+1</f>
        <v>4</v>
      </c>
      <c r="AO4406" s="45" t="str">
        <f>MONTH(R4406)&amp;"/"&amp;YEAR(R4406)</f>
        <v>1/1900</v>
      </c>
      <c r="AP4406" s="45" t="e">
        <f>WEEKNUM(R4406)-WEEKNUM(EOMONTH(R4406,-1)+1)+1</f>
        <v>#NUM!</v>
      </c>
      <c r="AQ4406" s="45">
        <f>IF(AU4406="S",IF(Q4406="1. Aceitou o programa",R4406-B4406,0),0)</f>
        <v>0</v>
      </c>
      <c r="AR4406" s="45">
        <f>IF(AU4406="S",IF(AND(S4406&lt;&gt;"",R4406&lt;&gt;""),S4406-R4406,0),0)</f>
        <v>0</v>
      </c>
      <c r="AS4406" s="45">
        <f>IF(AU4406="S",IF(Q4406="1. Aceitou o programa",IF(OR(X4406="Não se Aplica",X4406=""),IF(OR(W4406="Não se Aplica",W4406=""),0,W4406-V4406),AVERAGE(X4406-W4406,W4406-V4406)),0),0)</f>
        <v>0</v>
      </c>
      <c r="AT4406" s="45">
        <f>IF(AU4406="S",IF(AND(Q4406="1. Aceitou o programa",AB4406="Realizada"),IFERROR(IF(AA4406="",0,AA4406-R4406),0),0),0)</f>
        <v>0</v>
      </c>
      <c r="AU4406" s="45" t="str">
        <f>_xlfn.XLOOKUP(U4406,'Lista Suspensa'!$AA$20:$AA$23,'Lista Suspensa'!$AB$20:$AB$23,"N/A")</f>
        <v>S</v>
      </c>
    </row>
    <row r="4407" spans="1:47" ht="12" customHeight="1" x14ac:dyDescent="0.3">
      <c r="A4407" s="87" t="s">
        <v>47</v>
      </c>
      <c r="B4407" s="88">
        <v>46104</v>
      </c>
      <c r="C4407" s="89" t="s">
        <v>48</v>
      </c>
      <c r="D4407" s="89" t="s">
        <v>49</v>
      </c>
      <c r="E4407" s="189">
        <v>92996365</v>
      </c>
      <c r="F4407" s="197" t="s">
        <v>10652</v>
      </c>
      <c r="G4407" s="90">
        <v>2980234745</v>
      </c>
      <c r="H4407" s="91">
        <v>29232</v>
      </c>
      <c r="I4407" s="89"/>
      <c r="J4407" s="89" t="s">
        <v>51</v>
      </c>
      <c r="K4407" s="89" t="s">
        <v>76</v>
      </c>
      <c r="L4407" s="89" t="s">
        <v>95</v>
      </c>
      <c r="M4407" s="89" t="s">
        <v>1522</v>
      </c>
      <c r="N4407" s="89" t="s">
        <v>79</v>
      </c>
      <c r="O4407" s="92" t="s">
        <v>10653</v>
      </c>
      <c r="P4407" s="93" t="s">
        <v>57</v>
      </c>
      <c r="Q4407" s="110" t="s">
        <v>5322</v>
      </c>
      <c r="R4407" s="94"/>
      <c r="S4407" s="95">
        <v>46170</v>
      </c>
      <c r="T4407" s="95" t="s">
        <v>5203</v>
      </c>
      <c r="U4407" s="95" t="s">
        <v>1125</v>
      </c>
      <c r="V4407" s="91">
        <v>46157</v>
      </c>
      <c r="W4407" s="91">
        <v>46164</v>
      </c>
      <c r="X4407" s="91">
        <v>46169</v>
      </c>
      <c r="Y4407" s="96" t="s">
        <v>2851</v>
      </c>
      <c r="Z4407" s="89"/>
      <c r="AA4407" s="95"/>
      <c r="AB4407" s="89"/>
      <c r="AC4407" s="109"/>
      <c r="AD4407" s="89"/>
      <c r="AE4407" s="89"/>
      <c r="AF4407" s="191"/>
      <c r="AG4407" s="194"/>
      <c r="AH4407" s="193"/>
      <c r="AI4407" s="97"/>
      <c r="AJ4407" s="97" t="s">
        <v>1127</v>
      </c>
      <c r="AK4407" s="97"/>
      <c r="AL4407" s="45" t="s">
        <v>67</v>
      </c>
      <c r="AM4407" s="160" t="str">
        <f>MONTH(B4407)&amp;"/"&amp;YEAR(B4407)</f>
        <v>3/2026</v>
      </c>
      <c r="AN4407" s="45">
        <f>WEEKNUM(B4407)-WEEKNUM(EOMONTH(B4407,-1)+1)+1</f>
        <v>4</v>
      </c>
      <c r="AO4407" s="45" t="str">
        <f>MONTH(R4407)&amp;"/"&amp;YEAR(R4407)</f>
        <v>1/1900</v>
      </c>
      <c r="AP4407" s="45" t="e">
        <f>WEEKNUM(R4407)-WEEKNUM(EOMONTH(R4407,-1)+1)+1</f>
        <v>#NUM!</v>
      </c>
      <c r="AQ4407" s="45">
        <f>IF(AU4407="S",IF(Q4407="1. Aceitou o programa",R4407-B4407,0),0)</f>
        <v>0</v>
      </c>
      <c r="AR4407" s="45">
        <f>IF(AU4407="S",IF(AND(S4407&lt;&gt;"",R4407&lt;&gt;""),S4407-R4407,0),0)</f>
        <v>0</v>
      </c>
      <c r="AS4407" s="45">
        <f>IF(AU4407="S",IF(Q4407="1. Aceitou o programa",IF(OR(X4407="Não se Aplica",X4407=""),IF(OR(W4407="Não se Aplica",W4407=""),0,W4407-V4407),AVERAGE(X4407-W4407,W4407-V4407)),0),0)</f>
        <v>0</v>
      </c>
      <c r="AT4407" s="45">
        <f>IF(AU4407="S",IF(AND(Q4407="1. Aceitou o programa",AB4407="Realizada"),IFERROR(IF(AA4407="",0,AA4407-R4407),0),0),0)</f>
        <v>0</v>
      </c>
      <c r="AU4407" s="45" t="str">
        <f>_xlfn.XLOOKUP(U4407,'Lista Suspensa'!$AA$20:$AA$23,'Lista Suspensa'!$AB$20:$AB$23,"N/A")</f>
        <v>S</v>
      </c>
    </row>
    <row r="4408" spans="1:47" ht="12" customHeight="1" x14ac:dyDescent="0.3">
      <c r="A4408" s="87" t="s">
        <v>47</v>
      </c>
      <c r="B4408" s="88">
        <v>46104</v>
      </c>
      <c r="C4408" s="89" t="s">
        <v>48</v>
      </c>
      <c r="D4408" s="89" t="s">
        <v>49</v>
      </c>
      <c r="E4408" s="189">
        <v>92646124</v>
      </c>
      <c r="F4408" s="197" t="s">
        <v>10654</v>
      </c>
      <c r="G4408" s="90">
        <v>15137173754</v>
      </c>
      <c r="H4408" s="91">
        <v>34598</v>
      </c>
      <c r="I4408" s="89"/>
      <c r="J4408" s="89" t="s">
        <v>84</v>
      </c>
      <c r="K4408" s="89" t="s">
        <v>76</v>
      </c>
      <c r="L4408" s="89" t="s">
        <v>77</v>
      </c>
      <c r="M4408" s="89" t="s">
        <v>10655</v>
      </c>
      <c r="N4408" s="89" t="s">
        <v>344</v>
      </c>
      <c r="O4408" s="92" t="s">
        <v>10656</v>
      </c>
      <c r="P4408" s="93" t="s">
        <v>57</v>
      </c>
      <c r="Q4408" s="110" t="s">
        <v>5322</v>
      </c>
      <c r="R4408" s="94"/>
      <c r="S4408" s="95">
        <v>46170</v>
      </c>
      <c r="T4408" s="95" t="s">
        <v>5203</v>
      </c>
      <c r="U4408" s="95" t="s">
        <v>1125</v>
      </c>
      <c r="V4408" s="91">
        <v>46157</v>
      </c>
      <c r="W4408" s="91">
        <v>46164</v>
      </c>
      <c r="X4408" s="91">
        <v>46169</v>
      </c>
      <c r="Y4408" s="96" t="s">
        <v>2851</v>
      </c>
      <c r="Z4408" s="89"/>
      <c r="AA4408" s="95"/>
      <c r="AB4408" s="89"/>
      <c r="AC4408" s="109"/>
      <c r="AD4408" s="89"/>
      <c r="AE4408" s="89"/>
      <c r="AF4408" s="191"/>
      <c r="AG4408" s="194"/>
      <c r="AH4408" s="193"/>
      <c r="AI4408" s="97"/>
      <c r="AJ4408" s="97" t="s">
        <v>1127</v>
      </c>
      <c r="AK4408" s="97"/>
      <c r="AL4408" s="45" t="s">
        <v>67</v>
      </c>
      <c r="AM4408" s="160" t="str">
        <f>MONTH(B4408)&amp;"/"&amp;YEAR(B4408)</f>
        <v>3/2026</v>
      </c>
      <c r="AN4408" s="45">
        <f>WEEKNUM(B4408)-WEEKNUM(EOMONTH(B4408,-1)+1)+1</f>
        <v>4</v>
      </c>
      <c r="AO4408" s="45" t="str">
        <f>MONTH(R4408)&amp;"/"&amp;YEAR(R4408)</f>
        <v>1/1900</v>
      </c>
      <c r="AP4408" s="45" t="e">
        <f>WEEKNUM(R4408)-WEEKNUM(EOMONTH(R4408,-1)+1)+1</f>
        <v>#NUM!</v>
      </c>
      <c r="AQ4408" s="45">
        <f>IF(AU4408="S",IF(Q4408="1. Aceitou o programa",R4408-B4408,0),0)</f>
        <v>0</v>
      </c>
      <c r="AR4408" s="45">
        <f>IF(AU4408="S",IF(AND(S4408&lt;&gt;"",R4408&lt;&gt;""),S4408-R4408,0),0)</f>
        <v>0</v>
      </c>
      <c r="AS4408" s="45">
        <f>IF(AU4408="S",IF(Q4408="1. Aceitou o programa",IF(OR(X4408="Não se Aplica",X4408=""),IF(OR(W4408="Não se Aplica",W4408=""),0,W4408-V4408),AVERAGE(X4408-W4408,W4408-V4408)),0),0)</f>
        <v>0</v>
      </c>
      <c r="AT4408" s="45">
        <f>IF(AU4408="S",IF(AND(Q4408="1. Aceitou o programa",AB4408="Realizada"),IFERROR(IF(AA4408="",0,AA4408-R4408),0),0),0)</f>
        <v>0</v>
      </c>
      <c r="AU4408" s="45" t="str">
        <f>_xlfn.XLOOKUP(U4408,'Lista Suspensa'!$AA$20:$AA$23,'Lista Suspensa'!$AB$20:$AB$23,"N/A")</f>
        <v>S</v>
      </c>
    </row>
    <row r="4409" spans="1:47" ht="12" customHeight="1" x14ac:dyDescent="0.3">
      <c r="A4409" s="87" t="s">
        <v>47</v>
      </c>
      <c r="B4409" s="88">
        <v>46104</v>
      </c>
      <c r="C4409" s="89" t="s">
        <v>48</v>
      </c>
      <c r="D4409" s="89" t="s">
        <v>49</v>
      </c>
      <c r="E4409" s="189">
        <v>93897566</v>
      </c>
      <c r="F4409" s="197" t="s">
        <v>10657</v>
      </c>
      <c r="G4409" s="90">
        <v>25060517837</v>
      </c>
      <c r="H4409" s="91">
        <v>28248</v>
      </c>
      <c r="I4409" s="89"/>
      <c r="J4409" s="89" t="s">
        <v>51</v>
      </c>
      <c r="K4409" s="89" t="s">
        <v>52</v>
      </c>
      <c r="L4409" s="89" t="s">
        <v>85</v>
      </c>
      <c r="M4409" s="89" t="s">
        <v>517</v>
      </c>
      <c r="N4409" s="89" t="s">
        <v>150</v>
      </c>
      <c r="O4409" s="92" t="s">
        <v>10658</v>
      </c>
      <c r="P4409" s="93" t="s">
        <v>57</v>
      </c>
      <c r="Q4409" s="110" t="s">
        <v>5322</v>
      </c>
      <c r="R4409" s="94"/>
      <c r="S4409" s="95">
        <v>46170</v>
      </c>
      <c r="T4409" s="95" t="s">
        <v>5203</v>
      </c>
      <c r="U4409" s="95" t="s">
        <v>1125</v>
      </c>
      <c r="V4409" s="91">
        <v>46157</v>
      </c>
      <c r="W4409" s="91">
        <v>46164</v>
      </c>
      <c r="X4409" s="91">
        <v>46169</v>
      </c>
      <c r="Y4409" s="96" t="s">
        <v>2851</v>
      </c>
      <c r="Z4409" s="89"/>
      <c r="AA4409" s="95"/>
      <c r="AB4409" s="89"/>
      <c r="AC4409" s="109"/>
      <c r="AD4409" s="89"/>
      <c r="AE4409" s="89"/>
      <c r="AF4409" s="191"/>
      <c r="AG4409" s="194"/>
      <c r="AH4409" s="193"/>
      <c r="AI4409" s="97"/>
      <c r="AJ4409" s="97" t="s">
        <v>1127</v>
      </c>
      <c r="AK4409" s="97"/>
      <c r="AL4409" s="45" t="s">
        <v>67</v>
      </c>
      <c r="AM4409" s="160" t="str">
        <f>MONTH(B4409)&amp;"/"&amp;YEAR(B4409)</f>
        <v>3/2026</v>
      </c>
      <c r="AN4409" s="45">
        <f>WEEKNUM(B4409)-WEEKNUM(EOMONTH(B4409,-1)+1)+1</f>
        <v>4</v>
      </c>
      <c r="AO4409" s="45" t="str">
        <f>MONTH(R4409)&amp;"/"&amp;YEAR(R4409)</f>
        <v>1/1900</v>
      </c>
      <c r="AP4409" s="45" t="e">
        <f>WEEKNUM(R4409)-WEEKNUM(EOMONTH(R4409,-1)+1)+1</f>
        <v>#NUM!</v>
      </c>
      <c r="AQ4409" s="45">
        <f>IF(AU4409="S",IF(Q4409="1. Aceitou o programa",R4409-B4409,0),0)</f>
        <v>0</v>
      </c>
      <c r="AR4409" s="45">
        <f>IF(AU4409="S",IF(AND(S4409&lt;&gt;"",R4409&lt;&gt;""),S4409-R4409,0),0)</f>
        <v>0</v>
      </c>
      <c r="AS4409" s="45">
        <f>IF(AU4409="S",IF(Q4409="1. Aceitou o programa",IF(OR(X4409="Não se Aplica",X4409=""),IF(OR(W4409="Não se Aplica",W4409=""),0,W4409-V4409),AVERAGE(X4409-W4409,W4409-V4409)),0),0)</f>
        <v>0</v>
      </c>
      <c r="AT4409" s="45">
        <f>IF(AU4409="S",IF(AND(Q4409="1. Aceitou o programa",AB4409="Realizada"),IFERROR(IF(AA4409="",0,AA4409-R4409),0),0),0)</f>
        <v>0</v>
      </c>
      <c r="AU4409" s="45" t="str">
        <f>_xlfn.XLOOKUP(U4409,'Lista Suspensa'!$AA$20:$AA$23,'Lista Suspensa'!$AB$20:$AB$23,"N/A")</f>
        <v>S</v>
      </c>
    </row>
    <row r="4410" spans="1:47" ht="12" customHeight="1" x14ac:dyDescent="0.3">
      <c r="A4410" s="87" t="s">
        <v>47</v>
      </c>
      <c r="B4410" s="88">
        <v>46104</v>
      </c>
      <c r="C4410" s="89" t="s">
        <v>48</v>
      </c>
      <c r="D4410" s="89" t="s">
        <v>49</v>
      </c>
      <c r="E4410" s="189">
        <v>93647895</v>
      </c>
      <c r="F4410" s="197" t="s">
        <v>10659</v>
      </c>
      <c r="G4410" s="90">
        <v>10886748798</v>
      </c>
      <c r="H4410" s="91">
        <v>28860</v>
      </c>
      <c r="I4410" s="89"/>
      <c r="J4410" s="89" t="s">
        <v>51</v>
      </c>
      <c r="K4410" s="89" t="s">
        <v>76</v>
      </c>
      <c r="L4410" s="89" t="s">
        <v>303</v>
      </c>
      <c r="M4410" s="89" t="s">
        <v>6988</v>
      </c>
      <c r="N4410" s="89" t="s">
        <v>344</v>
      </c>
      <c r="O4410" s="92" t="s">
        <v>10660</v>
      </c>
      <c r="P4410" s="93" t="s">
        <v>57</v>
      </c>
      <c r="Q4410" s="110" t="s">
        <v>5322</v>
      </c>
      <c r="R4410" s="94"/>
      <c r="S4410" s="95">
        <v>46170</v>
      </c>
      <c r="T4410" s="95" t="s">
        <v>5203</v>
      </c>
      <c r="U4410" s="95" t="s">
        <v>1125</v>
      </c>
      <c r="V4410" s="91">
        <v>46157</v>
      </c>
      <c r="W4410" s="91">
        <v>46164</v>
      </c>
      <c r="X4410" s="91">
        <v>46169</v>
      </c>
      <c r="Y4410" s="96" t="s">
        <v>2851</v>
      </c>
      <c r="Z4410" s="89"/>
      <c r="AA4410" s="95"/>
      <c r="AB4410" s="89"/>
      <c r="AC4410" s="109"/>
      <c r="AD4410" s="89"/>
      <c r="AE4410" s="89"/>
      <c r="AF4410" s="191"/>
      <c r="AG4410" s="194"/>
      <c r="AH4410" s="193"/>
      <c r="AI4410" s="97"/>
      <c r="AJ4410" s="97" t="s">
        <v>1127</v>
      </c>
      <c r="AK4410" s="97"/>
      <c r="AL4410" s="45" t="s">
        <v>67</v>
      </c>
      <c r="AM4410" s="160" t="str">
        <f>MONTH(B4410)&amp;"/"&amp;YEAR(B4410)</f>
        <v>3/2026</v>
      </c>
      <c r="AN4410" s="45">
        <f>WEEKNUM(B4410)-WEEKNUM(EOMONTH(B4410,-1)+1)+1</f>
        <v>4</v>
      </c>
      <c r="AO4410" s="45" t="str">
        <f>MONTH(R4410)&amp;"/"&amp;YEAR(R4410)</f>
        <v>1/1900</v>
      </c>
      <c r="AP4410" s="45" t="e">
        <f>WEEKNUM(R4410)-WEEKNUM(EOMONTH(R4410,-1)+1)+1</f>
        <v>#NUM!</v>
      </c>
      <c r="AQ4410" s="45">
        <f>IF(AU4410="S",IF(Q4410="1. Aceitou o programa",R4410-B4410,0),0)</f>
        <v>0</v>
      </c>
      <c r="AR4410" s="45">
        <f>IF(AU4410="S",IF(AND(S4410&lt;&gt;"",R4410&lt;&gt;""),S4410-R4410,0),0)</f>
        <v>0</v>
      </c>
      <c r="AS4410" s="45">
        <f>IF(AU4410="S",IF(Q4410="1. Aceitou o programa",IF(OR(X4410="Não se Aplica",X4410=""),IF(OR(W4410="Não se Aplica",W4410=""),0,W4410-V4410),AVERAGE(X4410-W4410,W4410-V4410)),0),0)</f>
        <v>0</v>
      </c>
      <c r="AT4410" s="45">
        <f>IF(AU4410="S",IF(AND(Q4410="1. Aceitou o programa",AB4410="Realizada"),IFERROR(IF(AA4410="",0,AA4410-R4410),0),0),0)</f>
        <v>0</v>
      </c>
      <c r="AU4410" s="45" t="str">
        <f>_xlfn.XLOOKUP(U4410,'Lista Suspensa'!$AA$20:$AA$23,'Lista Suspensa'!$AB$20:$AB$23,"N/A")</f>
        <v>S</v>
      </c>
    </row>
    <row r="4411" spans="1:47" ht="12" customHeight="1" x14ac:dyDescent="0.3">
      <c r="A4411" s="87" t="s">
        <v>47</v>
      </c>
      <c r="B4411" s="88">
        <v>46104</v>
      </c>
      <c r="C4411" s="89" t="s">
        <v>48</v>
      </c>
      <c r="D4411" s="89" t="s">
        <v>49</v>
      </c>
      <c r="E4411" s="189">
        <v>79862253</v>
      </c>
      <c r="F4411" s="197" t="s">
        <v>10661</v>
      </c>
      <c r="G4411" s="90">
        <v>11322635730</v>
      </c>
      <c r="H4411" s="91">
        <v>32304</v>
      </c>
      <c r="I4411" s="89"/>
      <c r="J4411" s="89" t="s">
        <v>84</v>
      </c>
      <c r="K4411" s="89" t="s">
        <v>6821</v>
      </c>
      <c r="L4411" s="89" t="s">
        <v>10662</v>
      </c>
      <c r="M4411" s="89" t="s">
        <v>10663</v>
      </c>
      <c r="N4411" s="89" t="s">
        <v>197</v>
      </c>
      <c r="O4411" s="92" t="s">
        <v>10664</v>
      </c>
      <c r="P4411" s="93" t="s">
        <v>57</v>
      </c>
      <c r="Q4411" s="110" t="s">
        <v>5322</v>
      </c>
      <c r="R4411" s="94"/>
      <c r="S4411" s="95">
        <v>46170</v>
      </c>
      <c r="T4411" s="95" t="s">
        <v>5203</v>
      </c>
      <c r="U4411" s="95" t="s">
        <v>1125</v>
      </c>
      <c r="V4411" s="91">
        <v>46157</v>
      </c>
      <c r="W4411" s="91">
        <v>46164</v>
      </c>
      <c r="X4411" s="91">
        <v>46169</v>
      </c>
      <c r="Y4411" s="96" t="s">
        <v>2851</v>
      </c>
      <c r="Z4411" s="89"/>
      <c r="AA4411" s="95"/>
      <c r="AB4411" s="89"/>
      <c r="AC4411" s="109"/>
      <c r="AD4411" s="89"/>
      <c r="AE4411" s="89"/>
      <c r="AF4411" s="191"/>
      <c r="AG4411" s="194"/>
      <c r="AH4411" s="193"/>
      <c r="AI4411" s="97"/>
      <c r="AJ4411" s="97" t="s">
        <v>1127</v>
      </c>
      <c r="AK4411" s="97"/>
      <c r="AL4411" s="45" t="s">
        <v>67</v>
      </c>
      <c r="AM4411" s="160" t="str">
        <f>MONTH(B4411)&amp;"/"&amp;YEAR(B4411)</f>
        <v>3/2026</v>
      </c>
      <c r="AN4411" s="45">
        <f>WEEKNUM(B4411)-WEEKNUM(EOMONTH(B4411,-1)+1)+1</f>
        <v>4</v>
      </c>
      <c r="AO4411" s="45" t="str">
        <f>MONTH(R4411)&amp;"/"&amp;YEAR(R4411)</f>
        <v>1/1900</v>
      </c>
      <c r="AP4411" s="45" t="e">
        <f>WEEKNUM(R4411)-WEEKNUM(EOMONTH(R4411,-1)+1)+1</f>
        <v>#NUM!</v>
      </c>
      <c r="AQ4411" s="45">
        <f>IF(AU4411="S",IF(Q4411="1. Aceitou o programa",R4411-B4411,0),0)</f>
        <v>0</v>
      </c>
      <c r="AR4411" s="45">
        <f>IF(AU4411="S",IF(AND(S4411&lt;&gt;"",R4411&lt;&gt;""),S4411-R4411,0),0)</f>
        <v>0</v>
      </c>
      <c r="AS4411" s="45">
        <f>IF(AU4411="S",IF(Q4411="1. Aceitou o programa",IF(OR(X4411="Não se Aplica",X4411=""),IF(OR(W4411="Não se Aplica",W4411=""),0,W4411-V4411),AVERAGE(X4411-W4411,W4411-V4411)),0),0)</f>
        <v>0</v>
      </c>
      <c r="AT4411" s="45">
        <f>IF(AU4411="S",IF(AND(Q4411="1. Aceitou o programa",AB4411="Realizada"),IFERROR(IF(AA4411="",0,AA4411-R4411),0),0),0)</f>
        <v>0</v>
      </c>
      <c r="AU4411" s="45" t="str">
        <f>_xlfn.XLOOKUP(U4411,'Lista Suspensa'!$AA$20:$AA$23,'Lista Suspensa'!$AB$20:$AB$23,"N/A")</f>
        <v>S</v>
      </c>
    </row>
    <row r="4412" spans="1:47" ht="12" customHeight="1" x14ac:dyDescent="0.3">
      <c r="A4412" s="87" t="s">
        <v>47</v>
      </c>
      <c r="B4412" s="88">
        <v>46104</v>
      </c>
      <c r="C4412" s="89" t="s">
        <v>48</v>
      </c>
      <c r="D4412" s="89" t="s">
        <v>49</v>
      </c>
      <c r="E4412" s="189">
        <v>74108036</v>
      </c>
      <c r="F4412" s="197" t="s">
        <v>10665</v>
      </c>
      <c r="G4412" s="90">
        <v>28953883857</v>
      </c>
      <c r="H4412" s="91">
        <v>29334</v>
      </c>
      <c r="I4412" s="89"/>
      <c r="J4412" s="89" t="s">
        <v>51</v>
      </c>
      <c r="K4412" s="89" t="s">
        <v>52</v>
      </c>
      <c r="L4412" s="89" t="s">
        <v>85</v>
      </c>
      <c r="M4412" s="89" t="s">
        <v>2921</v>
      </c>
      <c r="N4412" s="89" t="s">
        <v>159</v>
      </c>
      <c r="O4412" s="92" t="s">
        <v>10666</v>
      </c>
      <c r="P4412" s="93" t="s">
        <v>57</v>
      </c>
      <c r="Q4412" s="110" t="s">
        <v>5322</v>
      </c>
      <c r="R4412" s="94"/>
      <c r="S4412" s="95">
        <v>46170</v>
      </c>
      <c r="T4412" s="95" t="s">
        <v>5203</v>
      </c>
      <c r="U4412" s="95" t="s">
        <v>1125</v>
      </c>
      <c r="V4412" s="91">
        <v>46157</v>
      </c>
      <c r="W4412" s="91">
        <v>46164</v>
      </c>
      <c r="X4412" s="91">
        <v>46169</v>
      </c>
      <c r="Y4412" s="96" t="s">
        <v>2851</v>
      </c>
      <c r="Z4412" s="89"/>
      <c r="AA4412" s="95"/>
      <c r="AB4412" s="89"/>
      <c r="AC4412" s="109"/>
      <c r="AD4412" s="89"/>
      <c r="AE4412" s="89"/>
      <c r="AF4412" s="191"/>
      <c r="AG4412" s="194"/>
      <c r="AH4412" s="193"/>
      <c r="AI4412" s="97"/>
      <c r="AJ4412" s="97" t="s">
        <v>1127</v>
      </c>
      <c r="AK4412" s="97"/>
      <c r="AL4412" s="45" t="s">
        <v>67</v>
      </c>
      <c r="AM4412" s="160" t="str">
        <f>MONTH(B4412)&amp;"/"&amp;YEAR(B4412)</f>
        <v>3/2026</v>
      </c>
      <c r="AN4412" s="45">
        <f>WEEKNUM(B4412)-WEEKNUM(EOMONTH(B4412,-1)+1)+1</f>
        <v>4</v>
      </c>
      <c r="AO4412" s="45" t="str">
        <f>MONTH(R4412)&amp;"/"&amp;YEAR(R4412)</f>
        <v>1/1900</v>
      </c>
      <c r="AP4412" s="45" t="e">
        <f>WEEKNUM(R4412)-WEEKNUM(EOMONTH(R4412,-1)+1)+1</f>
        <v>#NUM!</v>
      </c>
      <c r="AQ4412" s="45">
        <f>IF(AU4412="S",IF(Q4412="1. Aceitou o programa",R4412-B4412,0),0)</f>
        <v>0</v>
      </c>
      <c r="AR4412" s="45">
        <f>IF(AU4412="S",IF(AND(S4412&lt;&gt;"",R4412&lt;&gt;""),S4412-R4412,0),0)</f>
        <v>0</v>
      </c>
      <c r="AS4412" s="45">
        <f>IF(AU4412="S",IF(Q4412="1. Aceitou o programa",IF(OR(X4412="Não se Aplica",X4412=""),IF(OR(W4412="Não se Aplica",W4412=""),0,W4412-V4412),AVERAGE(X4412-W4412,W4412-V4412)),0),0)</f>
        <v>0</v>
      </c>
      <c r="AT4412" s="45">
        <f>IF(AU4412="S",IF(AND(Q4412="1. Aceitou o programa",AB4412="Realizada"),IFERROR(IF(AA4412="",0,AA4412-R4412),0),0),0)</f>
        <v>0</v>
      </c>
      <c r="AU4412" s="45" t="str">
        <f>_xlfn.XLOOKUP(U4412,'Lista Suspensa'!$AA$20:$AA$23,'Lista Suspensa'!$AB$20:$AB$23,"N/A")</f>
        <v>S</v>
      </c>
    </row>
    <row r="4413" spans="1:47" ht="12" customHeight="1" x14ac:dyDescent="0.3">
      <c r="A4413" s="87" t="s">
        <v>47</v>
      </c>
      <c r="B4413" s="88">
        <v>46104</v>
      </c>
      <c r="C4413" s="89" t="s">
        <v>48</v>
      </c>
      <c r="D4413" s="89" t="s">
        <v>49</v>
      </c>
      <c r="E4413" s="189">
        <v>81943632</v>
      </c>
      <c r="F4413" s="197" t="s">
        <v>10667</v>
      </c>
      <c r="G4413" s="90">
        <v>12323495852</v>
      </c>
      <c r="H4413" s="91">
        <v>24922</v>
      </c>
      <c r="I4413" s="89"/>
      <c r="J4413" s="89" t="s">
        <v>84</v>
      </c>
      <c r="K4413" s="89" t="s">
        <v>52</v>
      </c>
      <c r="L4413" s="89" t="s">
        <v>53</v>
      </c>
      <c r="M4413" s="89" t="s">
        <v>6383</v>
      </c>
      <c r="N4413" s="89" t="s">
        <v>229</v>
      </c>
      <c r="O4413" s="92" t="s">
        <v>10668</v>
      </c>
      <c r="P4413" s="93" t="s">
        <v>57</v>
      </c>
      <c r="Q4413" s="110" t="s">
        <v>5322</v>
      </c>
      <c r="R4413" s="94"/>
      <c r="S4413" s="95">
        <v>46170</v>
      </c>
      <c r="T4413" s="95" t="s">
        <v>5203</v>
      </c>
      <c r="U4413" s="95" t="s">
        <v>1125</v>
      </c>
      <c r="V4413" s="91">
        <v>46157</v>
      </c>
      <c r="W4413" s="91">
        <v>46164</v>
      </c>
      <c r="X4413" s="91">
        <v>46169</v>
      </c>
      <c r="Y4413" s="96" t="s">
        <v>2851</v>
      </c>
      <c r="Z4413" s="89"/>
      <c r="AA4413" s="95"/>
      <c r="AB4413" s="89"/>
      <c r="AC4413" s="109"/>
      <c r="AD4413" s="89"/>
      <c r="AE4413" s="89"/>
      <c r="AF4413" s="191"/>
      <c r="AG4413" s="194"/>
      <c r="AH4413" s="193"/>
      <c r="AI4413" s="97"/>
      <c r="AJ4413" s="97" t="s">
        <v>1127</v>
      </c>
      <c r="AK4413" s="97"/>
      <c r="AL4413" s="45" t="s">
        <v>67</v>
      </c>
      <c r="AM4413" s="160" t="str">
        <f>MONTH(B4413)&amp;"/"&amp;YEAR(B4413)</f>
        <v>3/2026</v>
      </c>
      <c r="AN4413" s="45">
        <f>WEEKNUM(B4413)-WEEKNUM(EOMONTH(B4413,-1)+1)+1</f>
        <v>4</v>
      </c>
      <c r="AO4413" s="45" t="str">
        <f>MONTH(R4413)&amp;"/"&amp;YEAR(R4413)</f>
        <v>1/1900</v>
      </c>
      <c r="AP4413" s="45" t="e">
        <f>WEEKNUM(R4413)-WEEKNUM(EOMONTH(R4413,-1)+1)+1</f>
        <v>#NUM!</v>
      </c>
      <c r="AQ4413" s="45">
        <f>IF(AU4413="S",IF(Q4413="1. Aceitou o programa",R4413-B4413,0),0)</f>
        <v>0</v>
      </c>
      <c r="AR4413" s="45">
        <f>IF(AU4413="S",IF(AND(S4413&lt;&gt;"",R4413&lt;&gt;""),S4413-R4413,0),0)</f>
        <v>0</v>
      </c>
      <c r="AS4413" s="45">
        <f>IF(AU4413="S",IF(Q4413="1. Aceitou o programa",IF(OR(X4413="Não se Aplica",X4413=""),IF(OR(W4413="Não se Aplica",W4413=""),0,W4413-V4413),AVERAGE(X4413-W4413,W4413-V4413)),0),0)</f>
        <v>0</v>
      </c>
      <c r="AT4413" s="45">
        <f>IF(AU4413="S",IF(AND(Q4413="1. Aceitou o programa",AB4413="Realizada"),IFERROR(IF(AA4413="",0,AA4413-R4413),0),0),0)</f>
        <v>0</v>
      </c>
      <c r="AU4413" s="45" t="str">
        <f>_xlfn.XLOOKUP(U4413,'Lista Suspensa'!$AA$20:$AA$23,'Lista Suspensa'!$AB$20:$AB$23,"N/A")</f>
        <v>S</v>
      </c>
    </row>
    <row r="4414" spans="1:47" ht="12" customHeight="1" x14ac:dyDescent="0.3">
      <c r="A4414" s="87" t="s">
        <v>47</v>
      </c>
      <c r="B4414" s="88">
        <v>46104</v>
      </c>
      <c r="C4414" s="89" t="s">
        <v>48</v>
      </c>
      <c r="D4414" s="89" t="s">
        <v>49</v>
      </c>
      <c r="E4414" s="189">
        <v>87607622</v>
      </c>
      <c r="F4414" s="197" t="s">
        <v>10669</v>
      </c>
      <c r="G4414" s="90">
        <v>49537593894</v>
      </c>
      <c r="H4414" s="91">
        <v>36249</v>
      </c>
      <c r="I4414" s="89"/>
      <c r="J4414" s="89" t="s">
        <v>51</v>
      </c>
      <c r="K4414" s="89" t="s">
        <v>52</v>
      </c>
      <c r="L4414" s="89" t="s">
        <v>53</v>
      </c>
      <c r="M4414" s="89" t="s">
        <v>1250</v>
      </c>
      <c r="N4414" s="89" t="s">
        <v>137</v>
      </c>
      <c r="O4414" s="92" t="s">
        <v>10670</v>
      </c>
      <c r="P4414" s="93" t="s">
        <v>57</v>
      </c>
      <c r="Q4414" s="110" t="s">
        <v>5322</v>
      </c>
      <c r="R4414" s="94"/>
      <c r="S4414" s="95">
        <v>46170</v>
      </c>
      <c r="T4414" s="95" t="s">
        <v>5203</v>
      </c>
      <c r="U4414" s="95" t="s">
        <v>1125</v>
      </c>
      <c r="V4414" s="91">
        <v>46157</v>
      </c>
      <c r="W4414" s="91">
        <v>46164</v>
      </c>
      <c r="X4414" s="91">
        <v>46169</v>
      </c>
      <c r="Y4414" s="96" t="s">
        <v>2851</v>
      </c>
      <c r="Z4414" s="89"/>
      <c r="AA4414" s="95"/>
      <c r="AB4414" s="89"/>
      <c r="AC4414" s="109"/>
      <c r="AD4414" s="89"/>
      <c r="AE4414" s="89"/>
      <c r="AF4414" s="191"/>
      <c r="AG4414" s="194"/>
      <c r="AH4414" s="193"/>
      <c r="AI4414" s="97"/>
      <c r="AJ4414" s="97" t="s">
        <v>1127</v>
      </c>
      <c r="AK4414" s="97"/>
      <c r="AL4414" s="45" t="s">
        <v>67</v>
      </c>
      <c r="AM4414" s="160" t="str">
        <f>MONTH(B4414)&amp;"/"&amp;YEAR(B4414)</f>
        <v>3/2026</v>
      </c>
      <c r="AN4414" s="45">
        <f>WEEKNUM(B4414)-WEEKNUM(EOMONTH(B4414,-1)+1)+1</f>
        <v>4</v>
      </c>
      <c r="AO4414" s="45" t="str">
        <f>MONTH(R4414)&amp;"/"&amp;YEAR(R4414)</f>
        <v>1/1900</v>
      </c>
      <c r="AP4414" s="45" t="e">
        <f>WEEKNUM(R4414)-WEEKNUM(EOMONTH(R4414,-1)+1)+1</f>
        <v>#NUM!</v>
      </c>
      <c r="AQ4414" s="45">
        <f>IF(AU4414="S",IF(Q4414="1. Aceitou o programa",R4414-B4414,0),0)</f>
        <v>0</v>
      </c>
      <c r="AR4414" s="45">
        <f>IF(AU4414="S",IF(AND(S4414&lt;&gt;"",R4414&lt;&gt;""),S4414-R4414,0),0)</f>
        <v>0</v>
      </c>
      <c r="AS4414" s="45">
        <f>IF(AU4414="S",IF(Q4414="1. Aceitou o programa",IF(OR(X4414="Não se Aplica",X4414=""),IF(OR(W4414="Não se Aplica",W4414=""),0,W4414-V4414),AVERAGE(X4414-W4414,W4414-V4414)),0),0)</f>
        <v>0</v>
      </c>
      <c r="AT4414" s="45">
        <f>IF(AU4414="S",IF(AND(Q4414="1. Aceitou o programa",AB4414="Realizada"),IFERROR(IF(AA4414="",0,AA4414-R4414),0),0),0)</f>
        <v>0</v>
      </c>
      <c r="AU4414" s="45" t="str">
        <f>_xlfn.XLOOKUP(U4414,'Lista Suspensa'!$AA$20:$AA$23,'Lista Suspensa'!$AB$20:$AB$23,"N/A")</f>
        <v>S</v>
      </c>
    </row>
    <row r="4415" spans="1:47" ht="12" customHeight="1" x14ac:dyDescent="0.3">
      <c r="A4415" s="87" t="s">
        <v>47</v>
      </c>
      <c r="B4415" s="88">
        <v>46104</v>
      </c>
      <c r="C4415" s="89" t="s">
        <v>48</v>
      </c>
      <c r="D4415" s="89" t="s">
        <v>49</v>
      </c>
      <c r="E4415" s="189">
        <v>93776043</v>
      </c>
      <c r="F4415" s="197" t="s">
        <v>10671</v>
      </c>
      <c r="G4415" s="90">
        <v>1096713764</v>
      </c>
      <c r="H4415" s="91">
        <v>25486</v>
      </c>
      <c r="I4415" s="89"/>
      <c r="J4415" s="89" t="s">
        <v>51</v>
      </c>
      <c r="K4415" s="89" t="s">
        <v>76</v>
      </c>
      <c r="L4415" s="89" t="s">
        <v>95</v>
      </c>
      <c r="M4415" s="89" t="s">
        <v>114</v>
      </c>
      <c r="N4415" s="89" t="s">
        <v>331</v>
      </c>
      <c r="O4415" s="92" t="s">
        <v>10672</v>
      </c>
      <c r="P4415" s="93" t="s">
        <v>57</v>
      </c>
      <c r="Q4415" s="110" t="s">
        <v>58</v>
      </c>
      <c r="R4415" s="94">
        <v>46169</v>
      </c>
      <c r="S4415" s="95"/>
      <c r="T4415" s="95" t="s">
        <v>59</v>
      </c>
      <c r="U4415" s="95" t="s">
        <v>60</v>
      </c>
      <c r="V4415" s="91">
        <v>46157</v>
      </c>
      <c r="W4415" s="91">
        <v>46164</v>
      </c>
      <c r="X4415" s="91">
        <v>46169</v>
      </c>
      <c r="Y4415" s="96" t="s">
        <v>2851</v>
      </c>
      <c r="Z4415" s="89" t="s">
        <v>62</v>
      </c>
      <c r="AA4415" s="95"/>
      <c r="AB4415" s="95" t="s">
        <v>2804</v>
      </c>
      <c r="AC4415" s="95" t="s">
        <v>2804</v>
      </c>
      <c r="AD4415" s="95" t="s">
        <v>2804</v>
      </c>
      <c r="AE4415" s="95" t="s">
        <v>2804</v>
      </c>
      <c r="AF4415" s="95" t="s">
        <v>2804</v>
      </c>
      <c r="AG4415" s="95" t="s">
        <v>2804</v>
      </c>
      <c r="AH4415" s="95" t="s">
        <v>2804</v>
      </c>
      <c r="AI4415" s="97"/>
      <c r="AJ4415" s="97" t="s">
        <v>65</v>
      </c>
      <c r="AK4415" s="97" t="s">
        <v>66</v>
      </c>
      <c r="AL4415" s="45" t="s">
        <v>67</v>
      </c>
      <c r="AM4415" s="160" t="str">
        <f>MONTH(B4415)&amp;"/"&amp;YEAR(B4415)</f>
        <v>3/2026</v>
      </c>
      <c r="AN4415" s="45">
        <f>WEEKNUM(B4415)-WEEKNUM(EOMONTH(B4415,-1)+1)+1</f>
        <v>4</v>
      </c>
      <c r="AO4415" s="45" t="str">
        <f>MONTH(R4415)&amp;"/"&amp;YEAR(R4415)</f>
        <v>5/2026</v>
      </c>
      <c r="AP4415" s="45">
        <f>WEEKNUM(R4415)-WEEKNUM(EOMONTH(R4415,-1)+1)+1</f>
        <v>5</v>
      </c>
      <c r="AQ4415" s="45">
        <f>IF(AU4415="S",IF(Q4415="1. Aceitou o programa",R4415-B4415,0),0)</f>
        <v>65</v>
      </c>
      <c r="AR4415" s="45">
        <f>IF(AU4415="S",IF(AND(S4415&lt;&gt;"",R4415&lt;&gt;""),S4415-R4415,0),0)</f>
        <v>0</v>
      </c>
      <c r="AS4415" s="45">
        <f>IF(AU4415="S",IF(Q4415="1. Aceitou o programa",IF(OR(X4415="Não se Aplica",X4415=""),IF(OR(W4415="Não se Aplica",W4415=""),0,W4415-V4415),AVERAGE(X4415-W4415,W4415-V4415)),0),0)</f>
        <v>6</v>
      </c>
      <c r="AT4415" s="45">
        <f>IF(AU4415="S",IF(AND(Q4415="1. Aceitou o programa",AB4415="Realizada"),IFERROR(IF(AA4415="",0,AA4415-R4415),0),0),0)</f>
        <v>0</v>
      </c>
      <c r="AU4415" s="45" t="str">
        <f>_xlfn.XLOOKUP(U4415,'Lista Suspensa'!$AA$20:$AA$23,'Lista Suspensa'!$AB$20:$AB$23,"N/A")</f>
        <v>S</v>
      </c>
    </row>
    <row r="4416" spans="1:47" ht="12" customHeight="1" x14ac:dyDescent="0.3">
      <c r="A4416" s="87" t="s">
        <v>47</v>
      </c>
      <c r="B4416" s="88">
        <v>46104</v>
      </c>
      <c r="C4416" s="89" t="s">
        <v>48</v>
      </c>
      <c r="D4416" s="89" t="s">
        <v>49</v>
      </c>
      <c r="E4416" s="189">
        <v>81130539</v>
      </c>
      <c r="F4416" s="197" t="s">
        <v>10673</v>
      </c>
      <c r="G4416" s="90">
        <v>69876258400</v>
      </c>
      <c r="H4416" s="91">
        <v>25495</v>
      </c>
      <c r="I4416" s="89"/>
      <c r="J4416" s="89" t="s">
        <v>51</v>
      </c>
      <c r="K4416" s="89" t="s">
        <v>76</v>
      </c>
      <c r="L4416" s="89" t="s">
        <v>101</v>
      </c>
      <c r="M4416" s="89" t="s">
        <v>3167</v>
      </c>
      <c r="N4416" s="89" t="s">
        <v>137</v>
      </c>
      <c r="O4416" s="92" t="s">
        <v>10674</v>
      </c>
      <c r="P4416" s="93" t="s">
        <v>57</v>
      </c>
      <c r="Q4416" s="110" t="s">
        <v>58</v>
      </c>
      <c r="R4416" s="94">
        <v>46169</v>
      </c>
      <c r="S4416" s="95"/>
      <c r="T4416" s="95" t="s">
        <v>59</v>
      </c>
      <c r="U4416" s="95" t="s">
        <v>60</v>
      </c>
      <c r="V4416" s="91">
        <v>46157</v>
      </c>
      <c r="W4416" s="91">
        <v>46164</v>
      </c>
      <c r="X4416" s="91">
        <v>46169</v>
      </c>
      <c r="Y4416" s="96" t="s">
        <v>2851</v>
      </c>
      <c r="Z4416" s="89" t="s">
        <v>62</v>
      </c>
      <c r="AA4416" s="95"/>
      <c r="AB4416" s="95" t="s">
        <v>2804</v>
      </c>
      <c r="AC4416" s="95" t="s">
        <v>2804</v>
      </c>
      <c r="AD4416" s="95" t="s">
        <v>2804</v>
      </c>
      <c r="AE4416" s="95" t="s">
        <v>2804</v>
      </c>
      <c r="AF4416" s="95" t="s">
        <v>2804</v>
      </c>
      <c r="AG4416" s="95" t="s">
        <v>2804</v>
      </c>
      <c r="AH4416" s="95" t="s">
        <v>2804</v>
      </c>
      <c r="AI4416" s="97"/>
      <c r="AJ4416" s="97" t="s">
        <v>65</v>
      </c>
      <c r="AK4416" s="97" t="s">
        <v>66</v>
      </c>
      <c r="AL4416" s="45" t="s">
        <v>67</v>
      </c>
      <c r="AM4416" s="160" t="str">
        <f>MONTH(B4416)&amp;"/"&amp;YEAR(B4416)</f>
        <v>3/2026</v>
      </c>
      <c r="AN4416" s="45">
        <f>WEEKNUM(B4416)-WEEKNUM(EOMONTH(B4416,-1)+1)+1</f>
        <v>4</v>
      </c>
      <c r="AO4416" s="45" t="str">
        <f>MONTH(R4416)&amp;"/"&amp;YEAR(R4416)</f>
        <v>5/2026</v>
      </c>
      <c r="AP4416" s="45">
        <f>WEEKNUM(R4416)-WEEKNUM(EOMONTH(R4416,-1)+1)+1</f>
        <v>5</v>
      </c>
      <c r="AQ4416" s="45">
        <f>IF(AU4416="S",IF(Q4416="1. Aceitou o programa",R4416-B4416,0),0)</f>
        <v>65</v>
      </c>
      <c r="AR4416" s="45">
        <f>IF(AU4416="S",IF(AND(S4416&lt;&gt;"",R4416&lt;&gt;""),S4416-R4416,0),0)</f>
        <v>0</v>
      </c>
      <c r="AS4416" s="45">
        <f>IF(AU4416="S",IF(Q4416="1. Aceitou o programa",IF(OR(X4416="Não se Aplica",X4416=""),IF(OR(W4416="Não se Aplica",W4416=""),0,W4416-V4416),AVERAGE(X4416-W4416,W4416-V4416)),0),0)</f>
        <v>6</v>
      </c>
      <c r="AT4416" s="45">
        <f>IF(AU4416="S",IF(AND(Q4416="1. Aceitou o programa",AB4416="Realizada"),IFERROR(IF(AA4416="",0,AA4416-R4416),0),0),0)</f>
        <v>0</v>
      </c>
      <c r="AU4416" s="45" t="str">
        <f>_xlfn.XLOOKUP(U4416,'Lista Suspensa'!$AA$20:$AA$23,'Lista Suspensa'!$AB$20:$AB$23,"N/A")</f>
        <v>S</v>
      </c>
    </row>
    <row r="4417" spans="1:47" ht="12" customHeight="1" x14ac:dyDescent="0.3">
      <c r="A4417" s="87" t="s">
        <v>47</v>
      </c>
      <c r="B4417" s="88">
        <v>46104</v>
      </c>
      <c r="C4417" s="89" t="s">
        <v>48</v>
      </c>
      <c r="D4417" s="89" t="s">
        <v>49</v>
      </c>
      <c r="E4417" s="189">
        <v>84581127</v>
      </c>
      <c r="F4417" s="197" t="s">
        <v>10675</v>
      </c>
      <c r="G4417" s="90">
        <v>11030079714</v>
      </c>
      <c r="H4417" s="91">
        <v>28556</v>
      </c>
      <c r="I4417" s="89"/>
      <c r="J4417" s="89" t="s">
        <v>51</v>
      </c>
      <c r="K4417" s="89" t="s">
        <v>76</v>
      </c>
      <c r="L4417" s="89" t="s">
        <v>95</v>
      </c>
      <c r="M4417" s="89" t="s">
        <v>96</v>
      </c>
      <c r="N4417" s="89" t="s">
        <v>137</v>
      </c>
      <c r="O4417" s="92" t="s">
        <v>10676</v>
      </c>
      <c r="P4417" s="93" t="s">
        <v>57</v>
      </c>
      <c r="Q4417" s="110" t="s">
        <v>5322</v>
      </c>
      <c r="R4417" s="94"/>
      <c r="S4417" s="95">
        <v>46170</v>
      </c>
      <c r="T4417" s="95" t="s">
        <v>5203</v>
      </c>
      <c r="U4417" s="95" t="s">
        <v>1125</v>
      </c>
      <c r="V4417" s="91">
        <v>46157</v>
      </c>
      <c r="W4417" s="91">
        <v>46164</v>
      </c>
      <c r="X4417" s="91">
        <v>46169</v>
      </c>
      <c r="Y4417" s="96" t="s">
        <v>2851</v>
      </c>
      <c r="Z4417" s="89"/>
      <c r="AA4417" s="95"/>
      <c r="AB4417" s="89"/>
      <c r="AC4417" s="109"/>
      <c r="AD4417" s="89"/>
      <c r="AE4417" s="89"/>
      <c r="AF4417" s="191"/>
      <c r="AG4417" s="194"/>
      <c r="AH4417" s="193"/>
      <c r="AI4417" s="97"/>
      <c r="AJ4417" s="97" t="s">
        <v>1127</v>
      </c>
      <c r="AK4417" s="97"/>
      <c r="AL4417" s="45" t="s">
        <v>67</v>
      </c>
      <c r="AM4417" s="160" t="str">
        <f>MONTH(B4417)&amp;"/"&amp;YEAR(B4417)</f>
        <v>3/2026</v>
      </c>
      <c r="AN4417" s="45">
        <f>WEEKNUM(B4417)-WEEKNUM(EOMONTH(B4417,-1)+1)+1</f>
        <v>4</v>
      </c>
      <c r="AO4417" s="45" t="str">
        <f>MONTH(R4417)&amp;"/"&amp;YEAR(R4417)</f>
        <v>1/1900</v>
      </c>
      <c r="AP4417" s="45" t="e">
        <f>WEEKNUM(R4417)-WEEKNUM(EOMONTH(R4417,-1)+1)+1</f>
        <v>#NUM!</v>
      </c>
      <c r="AQ4417" s="45">
        <f>IF(AU4417="S",IF(Q4417="1. Aceitou o programa",R4417-B4417,0),0)</f>
        <v>0</v>
      </c>
      <c r="AR4417" s="45">
        <f>IF(AU4417="S",IF(AND(S4417&lt;&gt;"",R4417&lt;&gt;""),S4417-R4417,0),0)</f>
        <v>0</v>
      </c>
      <c r="AS4417" s="45">
        <f>IF(AU4417="S",IF(Q4417="1. Aceitou o programa",IF(OR(X4417="Não se Aplica",X4417=""),IF(OR(W4417="Não se Aplica",W4417=""),0,W4417-V4417),AVERAGE(X4417-W4417,W4417-V4417)),0),0)</f>
        <v>0</v>
      </c>
      <c r="AT4417" s="45">
        <f>IF(AU4417="S",IF(AND(Q4417="1. Aceitou o programa",AB4417="Realizada"),IFERROR(IF(AA4417="",0,AA4417-R4417),0),0),0)</f>
        <v>0</v>
      </c>
      <c r="AU4417" s="45" t="str">
        <f>_xlfn.XLOOKUP(U4417,'Lista Suspensa'!$AA$20:$AA$23,'Lista Suspensa'!$AB$20:$AB$23,"N/A")</f>
        <v>S</v>
      </c>
    </row>
    <row r="4418" spans="1:47" ht="12" customHeight="1" x14ac:dyDescent="0.3">
      <c r="A4418" s="87" t="s">
        <v>47</v>
      </c>
      <c r="B4418" s="88">
        <v>46104</v>
      </c>
      <c r="C4418" s="89" t="s">
        <v>48</v>
      </c>
      <c r="D4418" s="89" t="s">
        <v>49</v>
      </c>
      <c r="E4418" s="189">
        <v>232122806</v>
      </c>
      <c r="F4418" s="197" t="s">
        <v>10677</v>
      </c>
      <c r="G4418" s="90">
        <v>30346531829</v>
      </c>
      <c r="H4418" s="91">
        <v>29588</v>
      </c>
      <c r="I4418" s="89"/>
      <c r="J4418" s="89" t="s">
        <v>84</v>
      </c>
      <c r="K4418" s="89" t="s">
        <v>52</v>
      </c>
      <c r="L4418" s="89" t="s">
        <v>1483</v>
      </c>
      <c r="M4418" s="89" t="s">
        <v>10678</v>
      </c>
      <c r="N4418" s="89" t="s">
        <v>877</v>
      </c>
      <c r="O4418" s="92" t="s">
        <v>10679</v>
      </c>
      <c r="P4418" s="93" t="s">
        <v>57</v>
      </c>
      <c r="Q4418" s="110" t="s">
        <v>5322</v>
      </c>
      <c r="R4418" s="94"/>
      <c r="S4418" s="95">
        <v>46170</v>
      </c>
      <c r="T4418" s="95" t="s">
        <v>5203</v>
      </c>
      <c r="U4418" s="95" t="s">
        <v>1125</v>
      </c>
      <c r="V4418" s="91">
        <v>46157</v>
      </c>
      <c r="W4418" s="91">
        <v>46164</v>
      </c>
      <c r="X4418" s="91">
        <v>46169</v>
      </c>
      <c r="Y4418" s="96" t="s">
        <v>2851</v>
      </c>
      <c r="Z4418" s="89"/>
      <c r="AA4418" s="95"/>
      <c r="AB4418" s="89"/>
      <c r="AC4418" s="109"/>
      <c r="AD4418" s="89"/>
      <c r="AE4418" s="89"/>
      <c r="AF4418" s="191"/>
      <c r="AG4418" s="194"/>
      <c r="AH4418" s="193"/>
      <c r="AI4418" s="97"/>
      <c r="AJ4418" s="97" t="s">
        <v>1127</v>
      </c>
      <c r="AK4418" s="97"/>
      <c r="AL4418" s="45" t="s">
        <v>67</v>
      </c>
      <c r="AM4418" s="160" t="str">
        <f>MONTH(B4418)&amp;"/"&amp;YEAR(B4418)</f>
        <v>3/2026</v>
      </c>
      <c r="AN4418" s="45">
        <f>WEEKNUM(B4418)-WEEKNUM(EOMONTH(B4418,-1)+1)+1</f>
        <v>4</v>
      </c>
      <c r="AO4418" s="45" t="str">
        <f>MONTH(R4418)&amp;"/"&amp;YEAR(R4418)</f>
        <v>1/1900</v>
      </c>
      <c r="AP4418" s="45" t="e">
        <f>WEEKNUM(R4418)-WEEKNUM(EOMONTH(R4418,-1)+1)+1</f>
        <v>#NUM!</v>
      </c>
      <c r="AQ4418" s="45">
        <f>IF(AU4418="S",IF(Q4418="1. Aceitou o programa",R4418-B4418,0),0)</f>
        <v>0</v>
      </c>
      <c r="AR4418" s="45">
        <f>IF(AU4418="S",IF(AND(S4418&lt;&gt;"",R4418&lt;&gt;""),S4418-R4418,0),0)</f>
        <v>0</v>
      </c>
      <c r="AS4418" s="45">
        <f>IF(AU4418="S",IF(Q4418="1. Aceitou o programa",IF(OR(X4418="Não se Aplica",X4418=""),IF(OR(W4418="Não se Aplica",W4418=""),0,W4418-V4418),AVERAGE(X4418-W4418,W4418-V4418)),0),0)</f>
        <v>0</v>
      </c>
      <c r="AT4418" s="45">
        <f>IF(AU4418="S",IF(AND(Q4418="1. Aceitou o programa",AB4418="Realizada"),IFERROR(IF(AA4418="",0,AA4418-R4418),0),0),0)</f>
        <v>0</v>
      </c>
      <c r="AU4418" s="45" t="str">
        <f>_xlfn.XLOOKUP(U4418,'Lista Suspensa'!$AA$20:$AA$23,'Lista Suspensa'!$AB$20:$AB$23,"N/A")</f>
        <v>S</v>
      </c>
    </row>
    <row r="4419" spans="1:47" ht="12" customHeight="1" x14ac:dyDescent="0.3">
      <c r="A4419" s="87" t="s">
        <v>47</v>
      </c>
      <c r="B4419" s="88">
        <v>46104</v>
      </c>
      <c r="C4419" s="89" t="s">
        <v>48</v>
      </c>
      <c r="D4419" s="89" t="s">
        <v>49</v>
      </c>
      <c r="E4419" s="189">
        <v>84027404</v>
      </c>
      <c r="F4419" s="197" t="s">
        <v>10680</v>
      </c>
      <c r="G4419" s="90">
        <v>31734086831</v>
      </c>
      <c r="H4419" s="91">
        <v>31157</v>
      </c>
      <c r="I4419" s="89"/>
      <c r="J4419" s="89" t="s">
        <v>51</v>
      </c>
      <c r="K4419" s="89" t="s">
        <v>52</v>
      </c>
      <c r="L4419" s="89" t="s">
        <v>85</v>
      </c>
      <c r="M4419" s="89" t="s">
        <v>3764</v>
      </c>
      <c r="N4419" s="89" t="s">
        <v>229</v>
      </c>
      <c r="O4419" s="92" t="s">
        <v>10681</v>
      </c>
      <c r="P4419" s="93" t="s">
        <v>57</v>
      </c>
      <c r="Q4419" s="110" t="s">
        <v>5322</v>
      </c>
      <c r="R4419" s="94"/>
      <c r="S4419" s="95">
        <v>46170</v>
      </c>
      <c r="T4419" s="95" t="s">
        <v>5203</v>
      </c>
      <c r="U4419" s="95" t="s">
        <v>1125</v>
      </c>
      <c r="V4419" s="91">
        <v>46157</v>
      </c>
      <c r="W4419" s="91">
        <v>46164</v>
      </c>
      <c r="X4419" s="91">
        <v>46169</v>
      </c>
      <c r="Y4419" s="96" t="s">
        <v>2851</v>
      </c>
      <c r="Z4419" s="89"/>
      <c r="AA4419" s="95"/>
      <c r="AB4419" s="89"/>
      <c r="AC4419" s="109"/>
      <c r="AD4419" s="89"/>
      <c r="AE4419" s="89"/>
      <c r="AF4419" s="191"/>
      <c r="AG4419" s="194"/>
      <c r="AH4419" s="193"/>
      <c r="AI4419" s="97"/>
      <c r="AJ4419" s="97" t="s">
        <v>1127</v>
      </c>
      <c r="AK4419" s="97"/>
      <c r="AL4419" s="45" t="s">
        <v>67</v>
      </c>
      <c r="AM4419" s="160" t="str">
        <f>MONTH(B4419)&amp;"/"&amp;YEAR(B4419)</f>
        <v>3/2026</v>
      </c>
      <c r="AN4419" s="45">
        <f>WEEKNUM(B4419)-WEEKNUM(EOMONTH(B4419,-1)+1)+1</f>
        <v>4</v>
      </c>
      <c r="AO4419" s="45" t="str">
        <f>MONTH(R4419)&amp;"/"&amp;YEAR(R4419)</f>
        <v>1/1900</v>
      </c>
      <c r="AP4419" s="45" t="e">
        <f>WEEKNUM(R4419)-WEEKNUM(EOMONTH(R4419,-1)+1)+1</f>
        <v>#NUM!</v>
      </c>
      <c r="AQ4419" s="45">
        <f>IF(AU4419="S",IF(Q4419="1. Aceitou o programa",R4419-B4419,0),0)</f>
        <v>0</v>
      </c>
      <c r="AR4419" s="45">
        <f>IF(AU4419="S",IF(AND(S4419&lt;&gt;"",R4419&lt;&gt;""),S4419-R4419,0),0)</f>
        <v>0</v>
      </c>
      <c r="AS4419" s="45">
        <f>IF(AU4419="S",IF(Q4419="1. Aceitou o programa",IF(OR(X4419="Não se Aplica",X4419=""),IF(OR(W4419="Não se Aplica",W4419=""),0,W4419-V4419),AVERAGE(X4419-W4419,W4419-V4419)),0),0)</f>
        <v>0</v>
      </c>
      <c r="AT4419" s="45">
        <f>IF(AU4419="S",IF(AND(Q4419="1. Aceitou o programa",AB4419="Realizada"),IFERROR(IF(AA4419="",0,AA4419-R4419),0),0),0)</f>
        <v>0</v>
      </c>
      <c r="AU4419" s="45" t="str">
        <f>_xlfn.XLOOKUP(U4419,'Lista Suspensa'!$AA$20:$AA$23,'Lista Suspensa'!$AB$20:$AB$23,"N/A")</f>
        <v>S</v>
      </c>
    </row>
    <row r="4420" spans="1:47" ht="12" customHeight="1" x14ac:dyDescent="0.3">
      <c r="A4420" s="87" t="s">
        <v>47</v>
      </c>
      <c r="B4420" s="88">
        <v>46104</v>
      </c>
      <c r="C4420" s="89" t="s">
        <v>48</v>
      </c>
      <c r="D4420" s="89" t="s">
        <v>49</v>
      </c>
      <c r="E4420" s="189">
        <v>79694918</v>
      </c>
      <c r="F4420" s="197" t="s">
        <v>10682</v>
      </c>
      <c r="G4420" s="90">
        <v>19103772870</v>
      </c>
      <c r="H4420" s="91">
        <v>26214</v>
      </c>
      <c r="I4420" s="89"/>
      <c r="J4420" s="89" t="s">
        <v>84</v>
      </c>
      <c r="K4420" s="89" t="s">
        <v>52</v>
      </c>
      <c r="L4420" s="89" t="s">
        <v>1425</v>
      </c>
      <c r="M4420" s="89" t="s">
        <v>10683</v>
      </c>
      <c r="N4420" s="89" t="s">
        <v>137</v>
      </c>
      <c r="O4420" s="92" t="s">
        <v>10684</v>
      </c>
      <c r="P4420" s="93" t="s">
        <v>57</v>
      </c>
      <c r="Q4420" s="110" t="s">
        <v>5322</v>
      </c>
      <c r="R4420" s="94"/>
      <c r="S4420" s="95">
        <v>46170</v>
      </c>
      <c r="T4420" s="95" t="s">
        <v>5203</v>
      </c>
      <c r="U4420" s="95" t="s">
        <v>1125</v>
      </c>
      <c r="V4420" s="91">
        <v>46157</v>
      </c>
      <c r="W4420" s="91">
        <v>46164</v>
      </c>
      <c r="X4420" s="91">
        <v>46169</v>
      </c>
      <c r="Y4420" s="96" t="s">
        <v>2851</v>
      </c>
      <c r="Z4420" s="89"/>
      <c r="AA4420" s="95"/>
      <c r="AB4420" s="89"/>
      <c r="AC4420" s="109"/>
      <c r="AD4420" s="89"/>
      <c r="AE4420" s="89"/>
      <c r="AF4420" s="191"/>
      <c r="AG4420" s="194"/>
      <c r="AH4420" s="193"/>
      <c r="AI4420" s="97"/>
      <c r="AJ4420" s="97" t="s">
        <v>1127</v>
      </c>
      <c r="AK4420" s="97"/>
      <c r="AL4420" s="45" t="s">
        <v>67</v>
      </c>
      <c r="AM4420" s="160" t="str">
        <f>MONTH(B4420)&amp;"/"&amp;YEAR(B4420)</f>
        <v>3/2026</v>
      </c>
      <c r="AN4420" s="45">
        <f>WEEKNUM(B4420)-WEEKNUM(EOMONTH(B4420,-1)+1)+1</f>
        <v>4</v>
      </c>
      <c r="AO4420" s="45" t="str">
        <f>MONTH(R4420)&amp;"/"&amp;YEAR(R4420)</f>
        <v>1/1900</v>
      </c>
      <c r="AP4420" s="45" t="e">
        <f>WEEKNUM(R4420)-WEEKNUM(EOMONTH(R4420,-1)+1)+1</f>
        <v>#NUM!</v>
      </c>
      <c r="AQ4420" s="45">
        <f>IF(AU4420="S",IF(Q4420="1. Aceitou o programa",R4420-B4420,0),0)</f>
        <v>0</v>
      </c>
      <c r="AR4420" s="45">
        <f>IF(AU4420="S",IF(AND(S4420&lt;&gt;"",R4420&lt;&gt;""),S4420-R4420,0),0)</f>
        <v>0</v>
      </c>
      <c r="AS4420" s="45">
        <f>IF(AU4420="S",IF(Q4420="1. Aceitou o programa",IF(OR(X4420="Não se Aplica",X4420=""),IF(OR(W4420="Não se Aplica",W4420=""),0,W4420-V4420),AVERAGE(X4420-W4420,W4420-V4420)),0),0)</f>
        <v>0</v>
      </c>
      <c r="AT4420" s="45">
        <f>IF(AU4420="S",IF(AND(Q4420="1. Aceitou o programa",AB4420="Realizada"),IFERROR(IF(AA4420="",0,AA4420-R4420),0),0),0)</f>
        <v>0</v>
      </c>
      <c r="AU4420" s="45" t="str">
        <f>_xlfn.XLOOKUP(U4420,'Lista Suspensa'!$AA$20:$AA$23,'Lista Suspensa'!$AB$20:$AB$23,"N/A")</f>
        <v>S</v>
      </c>
    </row>
    <row r="4421" spans="1:47" ht="12" customHeight="1" x14ac:dyDescent="0.3">
      <c r="A4421" s="87" t="s">
        <v>47</v>
      </c>
      <c r="B4421" s="88">
        <v>46104</v>
      </c>
      <c r="C4421" s="89" t="s">
        <v>48</v>
      </c>
      <c r="D4421" s="89" t="s">
        <v>49</v>
      </c>
      <c r="E4421" s="189">
        <v>87075358</v>
      </c>
      <c r="F4421" s="197" t="s">
        <v>10685</v>
      </c>
      <c r="G4421" s="90">
        <v>6276223301</v>
      </c>
      <c r="H4421" s="91">
        <v>34200</v>
      </c>
      <c r="I4421" s="89"/>
      <c r="J4421" s="89" t="s">
        <v>51</v>
      </c>
      <c r="K4421" s="89" t="s">
        <v>52</v>
      </c>
      <c r="L4421" s="89" t="s">
        <v>381</v>
      </c>
      <c r="M4421" s="89" t="s">
        <v>334</v>
      </c>
      <c r="N4421" s="89" t="s">
        <v>159</v>
      </c>
      <c r="O4421" s="92" t="s">
        <v>10686</v>
      </c>
      <c r="P4421" s="93" t="s">
        <v>57</v>
      </c>
      <c r="Q4421" s="110" t="s">
        <v>5322</v>
      </c>
      <c r="R4421" s="94"/>
      <c r="S4421" s="95">
        <v>46170</v>
      </c>
      <c r="T4421" s="95" t="s">
        <v>5203</v>
      </c>
      <c r="U4421" s="95" t="s">
        <v>1125</v>
      </c>
      <c r="V4421" s="91">
        <v>46157</v>
      </c>
      <c r="W4421" s="91">
        <v>46164</v>
      </c>
      <c r="X4421" s="91">
        <v>46169</v>
      </c>
      <c r="Y4421" s="96" t="s">
        <v>2851</v>
      </c>
      <c r="Z4421" s="89"/>
      <c r="AA4421" s="95"/>
      <c r="AB4421" s="89"/>
      <c r="AC4421" s="109"/>
      <c r="AD4421" s="89"/>
      <c r="AE4421" s="89"/>
      <c r="AF4421" s="191"/>
      <c r="AG4421" s="194"/>
      <c r="AH4421" s="193"/>
      <c r="AI4421" s="97"/>
      <c r="AJ4421" s="97" t="s">
        <v>1127</v>
      </c>
      <c r="AK4421" s="97"/>
      <c r="AL4421" s="45" t="s">
        <v>67</v>
      </c>
      <c r="AM4421" s="160" t="str">
        <f>MONTH(B4421)&amp;"/"&amp;YEAR(B4421)</f>
        <v>3/2026</v>
      </c>
      <c r="AN4421" s="45">
        <f>WEEKNUM(B4421)-WEEKNUM(EOMONTH(B4421,-1)+1)+1</f>
        <v>4</v>
      </c>
      <c r="AO4421" s="45" t="str">
        <f>MONTH(R4421)&amp;"/"&amp;YEAR(R4421)</f>
        <v>1/1900</v>
      </c>
      <c r="AP4421" s="45" t="e">
        <f>WEEKNUM(R4421)-WEEKNUM(EOMONTH(R4421,-1)+1)+1</f>
        <v>#NUM!</v>
      </c>
      <c r="AQ4421" s="45">
        <f>IF(AU4421="S",IF(Q4421="1. Aceitou o programa",R4421-B4421,0),0)</f>
        <v>0</v>
      </c>
      <c r="AR4421" s="45">
        <f>IF(AU4421="S",IF(AND(S4421&lt;&gt;"",R4421&lt;&gt;""),S4421-R4421,0),0)</f>
        <v>0</v>
      </c>
      <c r="AS4421" s="45">
        <f>IF(AU4421="S",IF(Q4421="1. Aceitou o programa",IF(OR(X4421="Não se Aplica",X4421=""),IF(OR(W4421="Não se Aplica",W4421=""),0,W4421-V4421),AVERAGE(X4421-W4421,W4421-V4421)),0),0)</f>
        <v>0</v>
      </c>
      <c r="AT4421" s="45">
        <f>IF(AU4421="S",IF(AND(Q4421="1. Aceitou o programa",AB4421="Realizada"),IFERROR(IF(AA4421="",0,AA4421-R4421),0),0),0)</f>
        <v>0</v>
      </c>
      <c r="AU4421" s="45" t="str">
        <f>_xlfn.XLOOKUP(U4421,'Lista Suspensa'!$AA$20:$AA$23,'Lista Suspensa'!$AB$20:$AB$23,"N/A")</f>
        <v>S</v>
      </c>
    </row>
    <row r="4422" spans="1:47" ht="12" customHeight="1" x14ac:dyDescent="0.3">
      <c r="A4422" s="87" t="s">
        <v>47</v>
      </c>
      <c r="B4422" s="88">
        <v>46104</v>
      </c>
      <c r="C4422" s="89" t="s">
        <v>48</v>
      </c>
      <c r="D4422" s="89" t="s">
        <v>49</v>
      </c>
      <c r="E4422" s="189">
        <v>73684739</v>
      </c>
      <c r="F4422" s="197" t="s">
        <v>10687</v>
      </c>
      <c r="G4422" s="90">
        <v>3609624752</v>
      </c>
      <c r="H4422" s="91">
        <v>19622</v>
      </c>
      <c r="I4422" s="89"/>
      <c r="J4422" s="89" t="s">
        <v>84</v>
      </c>
      <c r="K4422" s="89" t="s">
        <v>76</v>
      </c>
      <c r="L4422" s="89" t="s">
        <v>2098</v>
      </c>
      <c r="M4422" s="89" t="s">
        <v>4255</v>
      </c>
      <c r="N4422" s="89" t="s">
        <v>159</v>
      </c>
      <c r="O4422" s="92" t="s">
        <v>10688</v>
      </c>
      <c r="P4422" s="93" t="s">
        <v>57</v>
      </c>
      <c r="Q4422" s="110" t="s">
        <v>5322</v>
      </c>
      <c r="R4422" s="94"/>
      <c r="S4422" s="95">
        <v>46170</v>
      </c>
      <c r="T4422" s="95" t="s">
        <v>5203</v>
      </c>
      <c r="U4422" s="95" t="s">
        <v>1125</v>
      </c>
      <c r="V4422" s="91">
        <v>46157</v>
      </c>
      <c r="W4422" s="91">
        <v>46164</v>
      </c>
      <c r="X4422" s="91">
        <v>46169</v>
      </c>
      <c r="Y4422" s="96" t="s">
        <v>2851</v>
      </c>
      <c r="Z4422" s="89"/>
      <c r="AA4422" s="95"/>
      <c r="AB4422" s="89"/>
      <c r="AC4422" s="109"/>
      <c r="AD4422" s="89"/>
      <c r="AE4422" s="89"/>
      <c r="AF4422" s="191"/>
      <c r="AG4422" s="194"/>
      <c r="AH4422" s="193"/>
      <c r="AI4422" s="97"/>
      <c r="AJ4422" s="97" t="s">
        <v>1127</v>
      </c>
      <c r="AK4422" s="97"/>
      <c r="AL4422" s="45" t="s">
        <v>67</v>
      </c>
      <c r="AM4422" s="160" t="str">
        <f>MONTH(B4422)&amp;"/"&amp;YEAR(B4422)</f>
        <v>3/2026</v>
      </c>
      <c r="AN4422" s="45">
        <f>WEEKNUM(B4422)-WEEKNUM(EOMONTH(B4422,-1)+1)+1</f>
        <v>4</v>
      </c>
      <c r="AO4422" s="45" t="str">
        <f>MONTH(R4422)&amp;"/"&amp;YEAR(R4422)</f>
        <v>1/1900</v>
      </c>
      <c r="AP4422" s="45" t="e">
        <f>WEEKNUM(R4422)-WEEKNUM(EOMONTH(R4422,-1)+1)+1</f>
        <v>#NUM!</v>
      </c>
      <c r="AQ4422" s="45">
        <f>IF(AU4422="S",IF(Q4422="1. Aceitou o programa",R4422-B4422,0),0)</f>
        <v>0</v>
      </c>
      <c r="AR4422" s="45">
        <f>IF(AU4422="S",IF(AND(S4422&lt;&gt;"",R4422&lt;&gt;""),S4422-R4422,0),0)</f>
        <v>0</v>
      </c>
      <c r="AS4422" s="45">
        <f>IF(AU4422="S",IF(Q4422="1. Aceitou o programa",IF(OR(X4422="Não se Aplica",X4422=""),IF(OR(W4422="Não se Aplica",W4422=""),0,W4422-V4422),AVERAGE(X4422-W4422,W4422-V4422)),0),0)</f>
        <v>0</v>
      </c>
      <c r="AT4422" s="45">
        <f>IF(AU4422="S",IF(AND(Q4422="1. Aceitou o programa",AB4422="Realizada"),IFERROR(IF(AA4422="",0,AA4422-R4422),0),0),0)</f>
        <v>0</v>
      </c>
      <c r="AU4422" s="45" t="str">
        <f>_xlfn.XLOOKUP(U4422,'Lista Suspensa'!$AA$20:$AA$23,'Lista Suspensa'!$AB$20:$AB$23,"N/A")</f>
        <v>S</v>
      </c>
    </row>
    <row r="4423" spans="1:47" ht="12" customHeight="1" x14ac:dyDescent="0.3">
      <c r="A4423" s="87" t="s">
        <v>47</v>
      </c>
      <c r="B4423" s="88">
        <v>46104</v>
      </c>
      <c r="C4423" s="89" t="s">
        <v>48</v>
      </c>
      <c r="D4423" s="89" t="s">
        <v>49</v>
      </c>
      <c r="E4423" s="189">
        <v>81691314</v>
      </c>
      <c r="F4423" s="197" t="s">
        <v>10689</v>
      </c>
      <c r="G4423" s="90">
        <v>6715793808</v>
      </c>
      <c r="H4423" s="91">
        <v>22456</v>
      </c>
      <c r="I4423" s="89"/>
      <c r="J4423" s="89" t="s">
        <v>51</v>
      </c>
      <c r="K4423" s="89" t="s">
        <v>52</v>
      </c>
      <c r="L4423" s="89" t="s">
        <v>53</v>
      </c>
      <c r="M4423" s="89" t="s">
        <v>3403</v>
      </c>
      <c r="N4423" s="89" t="s">
        <v>137</v>
      </c>
      <c r="O4423" s="92" t="s">
        <v>10690</v>
      </c>
      <c r="P4423" s="93" t="s">
        <v>57</v>
      </c>
      <c r="Q4423" s="110" t="s">
        <v>5322</v>
      </c>
      <c r="R4423" s="94"/>
      <c r="S4423" s="95">
        <v>46170</v>
      </c>
      <c r="T4423" s="95" t="s">
        <v>5203</v>
      </c>
      <c r="U4423" s="95" t="s">
        <v>1125</v>
      </c>
      <c r="V4423" s="91">
        <v>46157</v>
      </c>
      <c r="W4423" s="91">
        <v>46164</v>
      </c>
      <c r="X4423" s="91">
        <v>46169</v>
      </c>
      <c r="Y4423" s="96" t="s">
        <v>2851</v>
      </c>
      <c r="Z4423" s="89"/>
      <c r="AA4423" s="95"/>
      <c r="AB4423" s="89"/>
      <c r="AC4423" s="109"/>
      <c r="AD4423" s="89"/>
      <c r="AE4423" s="89"/>
      <c r="AF4423" s="191"/>
      <c r="AG4423" s="194"/>
      <c r="AH4423" s="193"/>
      <c r="AI4423" s="97"/>
      <c r="AJ4423" s="97" t="s">
        <v>1127</v>
      </c>
      <c r="AK4423" s="97"/>
      <c r="AL4423" s="45" t="s">
        <v>67</v>
      </c>
      <c r="AM4423" s="160" t="str">
        <f>MONTH(B4423)&amp;"/"&amp;YEAR(B4423)</f>
        <v>3/2026</v>
      </c>
      <c r="AN4423" s="45">
        <f>WEEKNUM(B4423)-WEEKNUM(EOMONTH(B4423,-1)+1)+1</f>
        <v>4</v>
      </c>
      <c r="AO4423" s="45" t="str">
        <f>MONTH(R4423)&amp;"/"&amp;YEAR(R4423)</f>
        <v>1/1900</v>
      </c>
      <c r="AP4423" s="45" t="e">
        <f>WEEKNUM(R4423)-WEEKNUM(EOMONTH(R4423,-1)+1)+1</f>
        <v>#NUM!</v>
      </c>
      <c r="AQ4423" s="45">
        <f>IF(AU4423="S",IF(Q4423="1. Aceitou o programa",R4423-B4423,0),0)</f>
        <v>0</v>
      </c>
      <c r="AR4423" s="45">
        <f>IF(AU4423="S",IF(AND(S4423&lt;&gt;"",R4423&lt;&gt;""),S4423-R4423,0),0)</f>
        <v>0</v>
      </c>
      <c r="AS4423" s="45">
        <f>IF(AU4423="S",IF(Q4423="1. Aceitou o programa",IF(OR(X4423="Não se Aplica",X4423=""),IF(OR(W4423="Não se Aplica",W4423=""),0,W4423-V4423),AVERAGE(X4423-W4423,W4423-V4423)),0),0)</f>
        <v>0</v>
      </c>
      <c r="AT4423" s="45">
        <f>IF(AU4423="S",IF(AND(Q4423="1. Aceitou o programa",AB4423="Realizada"),IFERROR(IF(AA4423="",0,AA4423-R4423),0),0),0)</f>
        <v>0</v>
      </c>
      <c r="AU4423" s="45" t="str">
        <f>_xlfn.XLOOKUP(U4423,'Lista Suspensa'!$AA$20:$AA$23,'Lista Suspensa'!$AB$20:$AB$23,"N/A")</f>
        <v>S</v>
      </c>
    </row>
    <row r="4424" spans="1:47" ht="12" customHeight="1" x14ac:dyDescent="0.3">
      <c r="A4424" s="87" t="s">
        <v>47</v>
      </c>
      <c r="B4424" s="88">
        <v>46104</v>
      </c>
      <c r="C4424" s="89" t="s">
        <v>48</v>
      </c>
      <c r="D4424" s="89" t="s">
        <v>49</v>
      </c>
      <c r="E4424" s="189">
        <v>89375248</v>
      </c>
      <c r="F4424" s="197" t="s">
        <v>10691</v>
      </c>
      <c r="G4424" s="90">
        <v>34674017831</v>
      </c>
      <c r="H4424" s="91">
        <v>31828</v>
      </c>
      <c r="I4424" s="89"/>
      <c r="J4424" s="89" t="s">
        <v>51</v>
      </c>
      <c r="K4424" s="89" t="s">
        <v>52</v>
      </c>
      <c r="L4424" s="89" t="s">
        <v>53</v>
      </c>
      <c r="M4424" s="89" t="s">
        <v>1236</v>
      </c>
      <c r="N4424" s="89" t="s">
        <v>197</v>
      </c>
      <c r="O4424" s="92" t="s">
        <v>10692</v>
      </c>
      <c r="P4424" s="93" t="s">
        <v>57</v>
      </c>
      <c r="Q4424" s="110" t="s">
        <v>58</v>
      </c>
      <c r="R4424" s="94">
        <v>46169</v>
      </c>
      <c r="S4424" s="95"/>
      <c r="T4424" s="95" t="s">
        <v>59</v>
      </c>
      <c r="U4424" s="95" t="s">
        <v>60</v>
      </c>
      <c r="V4424" s="91">
        <v>46157</v>
      </c>
      <c r="W4424" s="91">
        <v>46164</v>
      </c>
      <c r="X4424" s="91">
        <v>46169</v>
      </c>
      <c r="Y4424" s="96" t="s">
        <v>2851</v>
      </c>
      <c r="Z4424" s="89" t="s">
        <v>62</v>
      </c>
      <c r="AA4424" s="95"/>
      <c r="AB4424" s="95" t="s">
        <v>2804</v>
      </c>
      <c r="AC4424" s="95" t="s">
        <v>2804</v>
      </c>
      <c r="AD4424" s="95" t="s">
        <v>2804</v>
      </c>
      <c r="AE4424" s="95" t="s">
        <v>2804</v>
      </c>
      <c r="AF4424" s="95" t="s">
        <v>2804</v>
      </c>
      <c r="AG4424" s="95" t="s">
        <v>2804</v>
      </c>
      <c r="AH4424" s="95" t="s">
        <v>2804</v>
      </c>
      <c r="AI4424" s="97"/>
      <c r="AJ4424" s="97" t="s">
        <v>65</v>
      </c>
      <c r="AK4424" s="97" t="s">
        <v>66</v>
      </c>
      <c r="AL4424" s="45" t="s">
        <v>67</v>
      </c>
      <c r="AM4424" s="160" t="str">
        <f>MONTH(B4424)&amp;"/"&amp;YEAR(B4424)</f>
        <v>3/2026</v>
      </c>
      <c r="AN4424" s="45">
        <f>WEEKNUM(B4424)-WEEKNUM(EOMONTH(B4424,-1)+1)+1</f>
        <v>4</v>
      </c>
      <c r="AO4424" s="45" t="str">
        <f>MONTH(R4424)&amp;"/"&amp;YEAR(R4424)</f>
        <v>5/2026</v>
      </c>
      <c r="AP4424" s="45">
        <f>WEEKNUM(R4424)-WEEKNUM(EOMONTH(R4424,-1)+1)+1</f>
        <v>5</v>
      </c>
      <c r="AQ4424" s="45">
        <f>IF(AU4424="S",IF(Q4424="1. Aceitou o programa",R4424-B4424,0),0)</f>
        <v>65</v>
      </c>
      <c r="AR4424" s="45">
        <f>IF(AU4424="S",IF(AND(S4424&lt;&gt;"",R4424&lt;&gt;""),S4424-R4424,0),0)</f>
        <v>0</v>
      </c>
      <c r="AS4424" s="45">
        <f>IF(AU4424="S",IF(Q4424="1. Aceitou o programa",IF(OR(X4424="Não se Aplica",X4424=""),IF(OR(W4424="Não se Aplica",W4424=""),0,W4424-V4424),AVERAGE(X4424-W4424,W4424-V4424)),0),0)</f>
        <v>6</v>
      </c>
      <c r="AT4424" s="45">
        <f>IF(AU4424="S",IF(AND(Q4424="1. Aceitou o programa",AB4424="Realizada"),IFERROR(IF(AA4424="",0,AA4424-R4424),0),0),0)</f>
        <v>0</v>
      </c>
      <c r="AU4424" s="45" t="str">
        <f>_xlfn.XLOOKUP(U4424,'Lista Suspensa'!$AA$20:$AA$23,'Lista Suspensa'!$AB$20:$AB$23,"N/A")</f>
        <v>S</v>
      </c>
    </row>
    <row r="4425" spans="1:47" ht="12" customHeight="1" x14ac:dyDescent="0.3">
      <c r="A4425" s="87" t="s">
        <v>47</v>
      </c>
      <c r="B4425" s="88">
        <v>46104</v>
      </c>
      <c r="C4425" s="89" t="s">
        <v>48</v>
      </c>
      <c r="D4425" s="89" t="s">
        <v>49</v>
      </c>
      <c r="E4425" s="189">
        <v>82246573</v>
      </c>
      <c r="F4425" s="197" t="s">
        <v>10693</v>
      </c>
      <c r="G4425" s="90">
        <v>7138355750</v>
      </c>
      <c r="H4425" s="91">
        <v>26670</v>
      </c>
      <c r="I4425" s="89"/>
      <c r="J4425" s="89" t="s">
        <v>51</v>
      </c>
      <c r="K4425" s="89" t="s">
        <v>76</v>
      </c>
      <c r="L4425" s="89" t="s">
        <v>2881</v>
      </c>
      <c r="M4425" s="89" t="s">
        <v>10694</v>
      </c>
      <c r="N4425" s="89" t="s">
        <v>197</v>
      </c>
      <c r="O4425" s="92" t="s">
        <v>10695</v>
      </c>
      <c r="P4425" s="93" t="s">
        <v>57</v>
      </c>
      <c r="Q4425" s="110" t="s">
        <v>5322</v>
      </c>
      <c r="R4425" s="94"/>
      <c r="S4425" s="95">
        <v>46170</v>
      </c>
      <c r="T4425" s="95" t="s">
        <v>5203</v>
      </c>
      <c r="U4425" s="95" t="s">
        <v>1125</v>
      </c>
      <c r="V4425" s="91">
        <v>46157</v>
      </c>
      <c r="W4425" s="91">
        <v>46164</v>
      </c>
      <c r="X4425" s="91">
        <v>46169</v>
      </c>
      <c r="Y4425" s="96" t="s">
        <v>2851</v>
      </c>
      <c r="Z4425" s="89"/>
      <c r="AA4425" s="95"/>
      <c r="AB4425" s="89"/>
      <c r="AC4425" s="109"/>
      <c r="AD4425" s="89"/>
      <c r="AE4425" s="89"/>
      <c r="AF4425" s="191"/>
      <c r="AG4425" s="194"/>
      <c r="AH4425" s="193"/>
      <c r="AI4425" s="97"/>
      <c r="AJ4425" s="97" t="s">
        <v>1127</v>
      </c>
      <c r="AK4425" s="97"/>
      <c r="AL4425" s="45" t="s">
        <v>67</v>
      </c>
      <c r="AM4425" s="160" t="str">
        <f>MONTH(B4425)&amp;"/"&amp;YEAR(B4425)</f>
        <v>3/2026</v>
      </c>
      <c r="AN4425" s="45">
        <f>WEEKNUM(B4425)-WEEKNUM(EOMONTH(B4425,-1)+1)+1</f>
        <v>4</v>
      </c>
      <c r="AO4425" s="45" t="str">
        <f>MONTH(R4425)&amp;"/"&amp;YEAR(R4425)</f>
        <v>1/1900</v>
      </c>
      <c r="AP4425" s="45" t="e">
        <f>WEEKNUM(R4425)-WEEKNUM(EOMONTH(R4425,-1)+1)+1</f>
        <v>#NUM!</v>
      </c>
      <c r="AQ4425" s="45">
        <f>IF(AU4425="S",IF(Q4425="1. Aceitou o programa",R4425-B4425,0),0)</f>
        <v>0</v>
      </c>
      <c r="AR4425" s="45">
        <f>IF(AU4425="S",IF(AND(S4425&lt;&gt;"",R4425&lt;&gt;""),S4425-R4425,0),0)</f>
        <v>0</v>
      </c>
      <c r="AS4425" s="45">
        <f>IF(AU4425="S",IF(Q4425="1. Aceitou o programa",IF(OR(X4425="Não se Aplica",X4425=""),IF(OR(W4425="Não se Aplica",W4425=""),0,W4425-V4425),AVERAGE(X4425-W4425,W4425-V4425)),0),0)</f>
        <v>0</v>
      </c>
      <c r="AT4425" s="45">
        <f>IF(AU4425="S",IF(AND(Q4425="1. Aceitou o programa",AB4425="Realizada"),IFERROR(IF(AA4425="",0,AA4425-R4425),0),0),0)</f>
        <v>0</v>
      </c>
      <c r="AU4425" s="45" t="str">
        <f>_xlfn.XLOOKUP(U4425,'Lista Suspensa'!$AA$20:$AA$23,'Lista Suspensa'!$AB$20:$AB$23,"N/A")</f>
        <v>S</v>
      </c>
    </row>
    <row r="4426" spans="1:47" ht="12" customHeight="1" x14ac:dyDescent="0.3">
      <c r="A4426" s="87" t="s">
        <v>47</v>
      </c>
      <c r="B4426" s="88">
        <v>46104</v>
      </c>
      <c r="C4426" s="89" t="s">
        <v>48</v>
      </c>
      <c r="D4426" s="89" t="s">
        <v>49</v>
      </c>
      <c r="E4426" s="189">
        <v>89693857</v>
      </c>
      <c r="F4426" s="197" t="s">
        <v>10696</v>
      </c>
      <c r="G4426" s="90">
        <v>1364896800</v>
      </c>
      <c r="H4426" s="91">
        <v>20464</v>
      </c>
      <c r="I4426" s="89"/>
      <c r="J4426" s="89" t="s">
        <v>84</v>
      </c>
      <c r="K4426" s="89" t="s">
        <v>52</v>
      </c>
      <c r="L4426" s="89" t="s">
        <v>85</v>
      </c>
      <c r="M4426" s="89" t="s">
        <v>5049</v>
      </c>
      <c r="N4426" s="89" t="s">
        <v>137</v>
      </c>
      <c r="O4426" s="92" t="s">
        <v>10697</v>
      </c>
      <c r="P4426" s="93" t="s">
        <v>57</v>
      </c>
      <c r="Q4426" s="110" t="s">
        <v>5322</v>
      </c>
      <c r="R4426" s="94"/>
      <c r="S4426" s="95">
        <v>46170</v>
      </c>
      <c r="T4426" s="95" t="s">
        <v>5203</v>
      </c>
      <c r="U4426" s="95" t="s">
        <v>1125</v>
      </c>
      <c r="V4426" s="91">
        <v>46157</v>
      </c>
      <c r="W4426" s="91">
        <v>46164</v>
      </c>
      <c r="X4426" s="91">
        <v>46169</v>
      </c>
      <c r="Y4426" s="96" t="s">
        <v>2851</v>
      </c>
      <c r="Z4426" s="89"/>
      <c r="AA4426" s="95"/>
      <c r="AB4426" s="89"/>
      <c r="AC4426" s="109"/>
      <c r="AD4426" s="89"/>
      <c r="AE4426" s="89"/>
      <c r="AF4426" s="191"/>
      <c r="AG4426" s="194"/>
      <c r="AH4426" s="193"/>
      <c r="AI4426" s="97"/>
      <c r="AJ4426" s="97" t="s">
        <v>1127</v>
      </c>
      <c r="AK4426" s="97"/>
      <c r="AL4426" s="45" t="s">
        <v>67</v>
      </c>
      <c r="AM4426" s="160" t="str">
        <f>MONTH(B4426)&amp;"/"&amp;YEAR(B4426)</f>
        <v>3/2026</v>
      </c>
      <c r="AN4426" s="45">
        <f>WEEKNUM(B4426)-WEEKNUM(EOMONTH(B4426,-1)+1)+1</f>
        <v>4</v>
      </c>
      <c r="AO4426" s="45" t="str">
        <f>MONTH(R4426)&amp;"/"&amp;YEAR(R4426)</f>
        <v>1/1900</v>
      </c>
      <c r="AP4426" s="45" t="e">
        <f>WEEKNUM(R4426)-WEEKNUM(EOMONTH(R4426,-1)+1)+1</f>
        <v>#NUM!</v>
      </c>
      <c r="AQ4426" s="45">
        <f>IF(AU4426="S",IF(Q4426="1. Aceitou o programa",R4426-B4426,0),0)</f>
        <v>0</v>
      </c>
      <c r="AR4426" s="45">
        <f>IF(AU4426="S",IF(AND(S4426&lt;&gt;"",R4426&lt;&gt;""),S4426-R4426,0),0)</f>
        <v>0</v>
      </c>
      <c r="AS4426" s="45">
        <f>IF(AU4426="S",IF(Q4426="1. Aceitou o programa",IF(OR(X4426="Não se Aplica",X4426=""),IF(OR(W4426="Não se Aplica",W4426=""),0,W4426-V4426),AVERAGE(X4426-W4426,W4426-V4426)),0),0)</f>
        <v>0</v>
      </c>
      <c r="AT4426" s="45">
        <f>IF(AU4426="S",IF(AND(Q4426="1. Aceitou o programa",AB4426="Realizada"),IFERROR(IF(AA4426="",0,AA4426-R4426),0),0),0)</f>
        <v>0</v>
      </c>
      <c r="AU4426" s="45" t="str">
        <f>_xlfn.XLOOKUP(U4426,'Lista Suspensa'!$AA$20:$AA$23,'Lista Suspensa'!$AB$20:$AB$23,"N/A")</f>
        <v>S</v>
      </c>
    </row>
    <row r="4427" spans="1:47" ht="12" customHeight="1" x14ac:dyDescent="0.3">
      <c r="A4427" s="87" t="s">
        <v>47</v>
      </c>
      <c r="B4427" s="88">
        <v>46104</v>
      </c>
      <c r="C4427" s="89" t="s">
        <v>48</v>
      </c>
      <c r="D4427" s="89" t="s">
        <v>49</v>
      </c>
      <c r="E4427" s="189">
        <v>84938090</v>
      </c>
      <c r="F4427" s="197" t="s">
        <v>10698</v>
      </c>
      <c r="G4427" s="90">
        <v>16811269820</v>
      </c>
      <c r="H4427" s="91">
        <v>27961</v>
      </c>
      <c r="I4427" s="89"/>
      <c r="J4427" s="89" t="s">
        <v>51</v>
      </c>
      <c r="K4427" s="89" t="s">
        <v>52</v>
      </c>
      <c r="L4427" s="89" t="s">
        <v>85</v>
      </c>
      <c r="M4427" s="89" t="s">
        <v>5388</v>
      </c>
      <c r="N4427" s="89" t="s">
        <v>4188</v>
      </c>
      <c r="O4427" s="92" t="s">
        <v>10699</v>
      </c>
      <c r="P4427" s="93" t="s">
        <v>57</v>
      </c>
      <c r="Q4427" s="110" t="s">
        <v>5322</v>
      </c>
      <c r="R4427" s="94"/>
      <c r="S4427" s="95">
        <v>46170</v>
      </c>
      <c r="T4427" s="95" t="s">
        <v>5203</v>
      </c>
      <c r="U4427" s="95" t="s">
        <v>1125</v>
      </c>
      <c r="V4427" s="91">
        <v>46157</v>
      </c>
      <c r="W4427" s="91">
        <v>46164</v>
      </c>
      <c r="X4427" s="91">
        <v>46169</v>
      </c>
      <c r="Y4427" s="96" t="s">
        <v>2851</v>
      </c>
      <c r="Z4427" s="89"/>
      <c r="AA4427" s="95"/>
      <c r="AB4427" s="89"/>
      <c r="AC4427" s="109"/>
      <c r="AD4427" s="89"/>
      <c r="AE4427" s="89"/>
      <c r="AF4427" s="191"/>
      <c r="AG4427" s="194"/>
      <c r="AH4427" s="193"/>
      <c r="AI4427" s="97"/>
      <c r="AJ4427" s="97" t="s">
        <v>1127</v>
      </c>
      <c r="AK4427" s="97"/>
      <c r="AL4427" s="45" t="s">
        <v>67</v>
      </c>
      <c r="AM4427" s="160" t="str">
        <f>MONTH(B4427)&amp;"/"&amp;YEAR(B4427)</f>
        <v>3/2026</v>
      </c>
      <c r="AN4427" s="45">
        <f>WEEKNUM(B4427)-WEEKNUM(EOMONTH(B4427,-1)+1)+1</f>
        <v>4</v>
      </c>
      <c r="AO4427" s="45" t="str">
        <f>MONTH(R4427)&amp;"/"&amp;YEAR(R4427)</f>
        <v>1/1900</v>
      </c>
      <c r="AP4427" s="45" t="e">
        <f>WEEKNUM(R4427)-WEEKNUM(EOMONTH(R4427,-1)+1)+1</f>
        <v>#NUM!</v>
      </c>
      <c r="AQ4427" s="45">
        <f>IF(AU4427="S",IF(Q4427="1. Aceitou o programa",R4427-B4427,0),0)</f>
        <v>0</v>
      </c>
      <c r="AR4427" s="45">
        <f>IF(AU4427="S",IF(AND(S4427&lt;&gt;"",R4427&lt;&gt;""),S4427-R4427,0),0)</f>
        <v>0</v>
      </c>
      <c r="AS4427" s="45">
        <f>IF(AU4427="S",IF(Q4427="1. Aceitou o programa",IF(OR(X4427="Não se Aplica",X4427=""),IF(OR(W4427="Não se Aplica",W4427=""),0,W4427-V4427),AVERAGE(X4427-W4427,W4427-V4427)),0),0)</f>
        <v>0</v>
      </c>
      <c r="AT4427" s="45">
        <f>IF(AU4427="S",IF(AND(Q4427="1. Aceitou o programa",AB4427="Realizada"),IFERROR(IF(AA4427="",0,AA4427-R4427),0),0),0)</f>
        <v>0</v>
      </c>
      <c r="AU4427" s="45" t="str">
        <f>_xlfn.XLOOKUP(U4427,'Lista Suspensa'!$AA$20:$AA$23,'Lista Suspensa'!$AB$20:$AB$23,"N/A")</f>
        <v>S</v>
      </c>
    </row>
    <row r="4428" spans="1:47" ht="12" customHeight="1" x14ac:dyDescent="0.3">
      <c r="A4428" s="87" t="s">
        <v>47</v>
      </c>
      <c r="B4428" s="88">
        <v>46104</v>
      </c>
      <c r="C4428" s="89" t="s">
        <v>48</v>
      </c>
      <c r="D4428" s="89" t="s">
        <v>49</v>
      </c>
      <c r="E4428" s="189">
        <v>89746997</v>
      </c>
      <c r="F4428" s="197" t="s">
        <v>10700</v>
      </c>
      <c r="G4428" s="90">
        <v>17414141721</v>
      </c>
      <c r="H4428" s="91">
        <v>38519</v>
      </c>
      <c r="I4428" s="89"/>
      <c r="J4428" s="89" t="s">
        <v>51</v>
      </c>
      <c r="K4428" s="89" t="s">
        <v>76</v>
      </c>
      <c r="L4428" s="89" t="s">
        <v>95</v>
      </c>
      <c r="M4428" s="89" t="s">
        <v>180</v>
      </c>
      <c r="N4428" s="89" t="s">
        <v>137</v>
      </c>
      <c r="O4428" s="92" t="s">
        <v>10701</v>
      </c>
      <c r="P4428" s="93" t="s">
        <v>57</v>
      </c>
      <c r="Q4428" s="110" t="s">
        <v>5322</v>
      </c>
      <c r="R4428" s="94"/>
      <c r="S4428" s="95">
        <v>46170</v>
      </c>
      <c r="T4428" s="95" t="s">
        <v>5203</v>
      </c>
      <c r="U4428" s="95" t="s">
        <v>1125</v>
      </c>
      <c r="V4428" s="91">
        <v>46157</v>
      </c>
      <c r="W4428" s="91">
        <v>46164</v>
      </c>
      <c r="X4428" s="91">
        <v>46169</v>
      </c>
      <c r="Y4428" s="96" t="s">
        <v>2851</v>
      </c>
      <c r="Z4428" s="89"/>
      <c r="AA4428" s="95"/>
      <c r="AB4428" s="89"/>
      <c r="AC4428" s="109"/>
      <c r="AD4428" s="89"/>
      <c r="AE4428" s="89"/>
      <c r="AF4428" s="191"/>
      <c r="AG4428" s="194"/>
      <c r="AH4428" s="193"/>
      <c r="AI4428" s="97"/>
      <c r="AJ4428" s="97" t="s">
        <v>1127</v>
      </c>
      <c r="AK4428" s="97"/>
      <c r="AL4428" s="45" t="s">
        <v>67</v>
      </c>
      <c r="AM4428" s="160" t="str">
        <f>MONTH(B4428)&amp;"/"&amp;YEAR(B4428)</f>
        <v>3/2026</v>
      </c>
      <c r="AN4428" s="45">
        <f>WEEKNUM(B4428)-WEEKNUM(EOMONTH(B4428,-1)+1)+1</f>
        <v>4</v>
      </c>
      <c r="AO4428" s="45" t="str">
        <f>MONTH(R4428)&amp;"/"&amp;YEAR(R4428)</f>
        <v>1/1900</v>
      </c>
      <c r="AP4428" s="45" t="e">
        <f>WEEKNUM(R4428)-WEEKNUM(EOMONTH(R4428,-1)+1)+1</f>
        <v>#NUM!</v>
      </c>
      <c r="AQ4428" s="45">
        <f>IF(AU4428="S",IF(Q4428="1. Aceitou o programa",R4428-B4428,0),0)</f>
        <v>0</v>
      </c>
      <c r="AR4428" s="45">
        <f>IF(AU4428="S",IF(AND(S4428&lt;&gt;"",R4428&lt;&gt;""),S4428-R4428,0),0)</f>
        <v>0</v>
      </c>
      <c r="AS4428" s="45">
        <f>IF(AU4428="S",IF(Q4428="1. Aceitou o programa",IF(OR(X4428="Não se Aplica",X4428=""),IF(OR(W4428="Não se Aplica",W4428=""),0,W4428-V4428),AVERAGE(X4428-W4428,W4428-V4428)),0),0)</f>
        <v>0</v>
      </c>
      <c r="AT4428" s="45">
        <f>IF(AU4428="S",IF(AND(Q4428="1. Aceitou o programa",AB4428="Realizada"),IFERROR(IF(AA4428="",0,AA4428-R4428),0),0),0)</f>
        <v>0</v>
      </c>
      <c r="AU4428" s="45" t="str">
        <f>_xlfn.XLOOKUP(U4428,'Lista Suspensa'!$AA$20:$AA$23,'Lista Suspensa'!$AB$20:$AB$23,"N/A")</f>
        <v>S</v>
      </c>
    </row>
    <row r="4429" spans="1:47" ht="12" customHeight="1" x14ac:dyDescent="0.3">
      <c r="A4429" s="87" t="s">
        <v>47</v>
      </c>
      <c r="B4429" s="88">
        <v>46104</v>
      </c>
      <c r="C4429" s="89" t="s">
        <v>48</v>
      </c>
      <c r="D4429" s="89" t="s">
        <v>49</v>
      </c>
      <c r="E4429" s="189">
        <v>85957619</v>
      </c>
      <c r="F4429" s="197" t="s">
        <v>10702</v>
      </c>
      <c r="G4429" s="90">
        <v>86073052391</v>
      </c>
      <c r="H4429" s="91">
        <v>30064</v>
      </c>
      <c r="I4429" s="89"/>
      <c r="J4429" s="89" t="s">
        <v>84</v>
      </c>
      <c r="K4429" s="89" t="s">
        <v>52</v>
      </c>
      <c r="L4429" s="89" t="s">
        <v>85</v>
      </c>
      <c r="M4429" s="89" t="s">
        <v>6991</v>
      </c>
      <c r="N4429" s="89" t="s">
        <v>137</v>
      </c>
      <c r="O4429" s="92" t="s">
        <v>10703</v>
      </c>
      <c r="P4429" s="93" t="s">
        <v>57</v>
      </c>
      <c r="Q4429" s="110" t="s">
        <v>5322</v>
      </c>
      <c r="R4429" s="94"/>
      <c r="S4429" s="95">
        <v>46170</v>
      </c>
      <c r="T4429" s="95" t="s">
        <v>5203</v>
      </c>
      <c r="U4429" s="95" t="s">
        <v>1125</v>
      </c>
      <c r="V4429" s="91">
        <v>46157</v>
      </c>
      <c r="W4429" s="91">
        <v>46164</v>
      </c>
      <c r="X4429" s="91">
        <v>46169</v>
      </c>
      <c r="Y4429" s="96" t="s">
        <v>2851</v>
      </c>
      <c r="Z4429" s="89"/>
      <c r="AA4429" s="95"/>
      <c r="AB4429" s="89"/>
      <c r="AC4429" s="109"/>
      <c r="AD4429" s="89"/>
      <c r="AE4429" s="89"/>
      <c r="AF4429" s="191"/>
      <c r="AG4429" s="194"/>
      <c r="AH4429" s="193"/>
      <c r="AI4429" s="97"/>
      <c r="AJ4429" s="97" t="s">
        <v>1127</v>
      </c>
      <c r="AK4429" s="97"/>
      <c r="AL4429" s="45" t="s">
        <v>67</v>
      </c>
      <c r="AM4429" s="160" t="str">
        <f>MONTH(B4429)&amp;"/"&amp;YEAR(B4429)</f>
        <v>3/2026</v>
      </c>
      <c r="AN4429" s="45">
        <f>WEEKNUM(B4429)-WEEKNUM(EOMONTH(B4429,-1)+1)+1</f>
        <v>4</v>
      </c>
      <c r="AO4429" s="45" t="str">
        <f>MONTH(R4429)&amp;"/"&amp;YEAR(R4429)</f>
        <v>1/1900</v>
      </c>
      <c r="AP4429" s="45" t="e">
        <f>WEEKNUM(R4429)-WEEKNUM(EOMONTH(R4429,-1)+1)+1</f>
        <v>#NUM!</v>
      </c>
      <c r="AQ4429" s="45">
        <f>IF(AU4429="S",IF(Q4429="1. Aceitou o programa",R4429-B4429,0),0)</f>
        <v>0</v>
      </c>
      <c r="AR4429" s="45">
        <f>IF(AU4429="S",IF(AND(S4429&lt;&gt;"",R4429&lt;&gt;""),S4429-R4429,0),0)</f>
        <v>0</v>
      </c>
      <c r="AS4429" s="45">
        <f>IF(AU4429="S",IF(Q4429="1. Aceitou o programa",IF(OR(X4429="Não se Aplica",X4429=""),IF(OR(W4429="Não se Aplica",W4429=""),0,W4429-V4429),AVERAGE(X4429-W4429,W4429-V4429)),0),0)</f>
        <v>0</v>
      </c>
      <c r="AT4429" s="45">
        <f>IF(AU4429="S",IF(AND(Q4429="1. Aceitou o programa",AB4429="Realizada"),IFERROR(IF(AA4429="",0,AA4429-R4429),0),0),0)</f>
        <v>0</v>
      </c>
      <c r="AU4429" s="45" t="str">
        <f>_xlfn.XLOOKUP(U4429,'Lista Suspensa'!$AA$20:$AA$23,'Lista Suspensa'!$AB$20:$AB$23,"N/A")</f>
        <v>S</v>
      </c>
    </row>
    <row r="4430" spans="1:47" ht="12" customHeight="1" x14ac:dyDescent="0.3">
      <c r="A4430" s="87" t="s">
        <v>47</v>
      </c>
      <c r="B4430" s="88">
        <v>46104</v>
      </c>
      <c r="C4430" s="89" t="s">
        <v>48</v>
      </c>
      <c r="D4430" s="89" t="s">
        <v>49</v>
      </c>
      <c r="E4430" s="189">
        <v>77194781</v>
      </c>
      <c r="F4430" s="197" t="s">
        <v>10704</v>
      </c>
      <c r="G4430" s="90">
        <v>25129373804</v>
      </c>
      <c r="H4430" s="91">
        <v>26814</v>
      </c>
      <c r="I4430" s="89"/>
      <c r="J4430" s="89" t="s">
        <v>51</v>
      </c>
      <c r="K4430" s="89" t="s">
        <v>52</v>
      </c>
      <c r="L4430" s="89" t="s">
        <v>53</v>
      </c>
      <c r="M4430" s="89" t="s">
        <v>5805</v>
      </c>
      <c r="N4430" s="89" t="s">
        <v>137</v>
      </c>
      <c r="O4430" s="92" t="s">
        <v>10705</v>
      </c>
      <c r="P4430" s="93" t="s">
        <v>57</v>
      </c>
      <c r="Q4430" s="110" t="s">
        <v>5322</v>
      </c>
      <c r="R4430" s="94"/>
      <c r="S4430" s="95">
        <v>46170</v>
      </c>
      <c r="T4430" s="95" t="s">
        <v>5203</v>
      </c>
      <c r="U4430" s="95" t="s">
        <v>1125</v>
      </c>
      <c r="V4430" s="91">
        <v>46157</v>
      </c>
      <c r="W4430" s="91">
        <v>46164</v>
      </c>
      <c r="X4430" s="91">
        <v>46169</v>
      </c>
      <c r="Y4430" s="96" t="s">
        <v>2851</v>
      </c>
      <c r="Z4430" s="89"/>
      <c r="AA4430" s="95"/>
      <c r="AB4430" s="89"/>
      <c r="AC4430" s="109"/>
      <c r="AD4430" s="89"/>
      <c r="AE4430" s="89"/>
      <c r="AF4430" s="191"/>
      <c r="AG4430" s="194"/>
      <c r="AH4430" s="193"/>
      <c r="AI4430" s="97"/>
      <c r="AJ4430" s="97" t="s">
        <v>1127</v>
      </c>
      <c r="AK4430" s="97"/>
      <c r="AL4430" s="45" t="s">
        <v>67</v>
      </c>
      <c r="AM4430" s="160" t="str">
        <f>MONTH(B4430)&amp;"/"&amp;YEAR(B4430)</f>
        <v>3/2026</v>
      </c>
      <c r="AN4430" s="45">
        <f>WEEKNUM(B4430)-WEEKNUM(EOMONTH(B4430,-1)+1)+1</f>
        <v>4</v>
      </c>
      <c r="AO4430" s="45" t="str">
        <f>MONTH(R4430)&amp;"/"&amp;YEAR(R4430)</f>
        <v>1/1900</v>
      </c>
      <c r="AP4430" s="45" t="e">
        <f>WEEKNUM(R4430)-WEEKNUM(EOMONTH(R4430,-1)+1)+1</f>
        <v>#NUM!</v>
      </c>
      <c r="AQ4430" s="45">
        <f>IF(AU4430="S",IF(Q4430="1. Aceitou o programa",R4430-B4430,0),0)</f>
        <v>0</v>
      </c>
      <c r="AR4430" s="45">
        <f>IF(AU4430="S",IF(AND(S4430&lt;&gt;"",R4430&lt;&gt;""),S4430-R4430,0),0)</f>
        <v>0</v>
      </c>
      <c r="AS4430" s="45">
        <f>IF(AU4430="S",IF(Q4430="1. Aceitou o programa",IF(OR(X4430="Não se Aplica",X4430=""),IF(OR(W4430="Não se Aplica",W4430=""),0,W4430-V4430),AVERAGE(X4430-W4430,W4430-V4430)),0),0)</f>
        <v>0</v>
      </c>
      <c r="AT4430" s="45">
        <f>IF(AU4430="S",IF(AND(Q4430="1. Aceitou o programa",AB4430="Realizada"),IFERROR(IF(AA4430="",0,AA4430-R4430),0),0),0)</f>
        <v>0</v>
      </c>
      <c r="AU4430" s="45" t="str">
        <f>_xlfn.XLOOKUP(U4430,'Lista Suspensa'!$AA$20:$AA$23,'Lista Suspensa'!$AB$20:$AB$23,"N/A")</f>
        <v>S</v>
      </c>
    </row>
    <row r="4431" spans="1:47" ht="12" customHeight="1" x14ac:dyDescent="0.3">
      <c r="A4431" s="87" t="s">
        <v>47</v>
      </c>
      <c r="B4431" s="88">
        <v>46104</v>
      </c>
      <c r="C4431" s="89" t="s">
        <v>48</v>
      </c>
      <c r="D4431" s="89" t="s">
        <v>49</v>
      </c>
      <c r="E4431" s="189">
        <v>77911626</v>
      </c>
      <c r="F4431" s="197" t="s">
        <v>10706</v>
      </c>
      <c r="G4431" s="90">
        <v>19338949702</v>
      </c>
      <c r="H4431" s="91">
        <v>41159</v>
      </c>
      <c r="I4431" s="89"/>
      <c r="J4431" s="89" t="s">
        <v>84</v>
      </c>
      <c r="K4431" s="89" t="s">
        <v>76</v>
      </c>
      <c r="L4431" s="89" t="s">
        <v>95</v>
      </c>
      <c r="M4431" s="89" t="s">
        <v>200</v>
      </c>
      <c r="N4431" s="89" t="s">
        <v>137</v>
      </c>
      <c r="O4431" s="92" t="s">
        <v>10707</v>
      </c>
      <c r="P4431" s="93" t="s">
        <v>57</v>
      </c>
      <c r="Q4431" s="110" t="s">
        <v>5322</v>
      </c>
      <c r="R4431" s="94"/>
      <c r="S4431" s="95">
        <v>46170</v>
      </c>
      <c r="T4431" s="95" t="s">
        <v>5203</v>
      </c>
      <c r="U4431" s="95" t="s">
        <v>1125</v>
      </c>
      <c r="V4431" s="91">
        <v>46157</v>
      </c>
      <c r="W4431" s="91">
        <v>46164</v>
      </c>
      <c r="X4431" s="91">
        <v>46169</v>
      </c>
      <c r="Y4431" s="96" t="s">
        <v>2851</v>
      </c>
      <c r="Z4431" s="89"/>
      <c r="AA4431" s="95"/>
      <c r="AB4431" s="89"/>
      <c r="AC4431" s="109"/>
      <c r="AD4431" s="89"/>
      <c r="AE4431" s="89"/>
      <c r="AF4431" s="191"/>
      <c r="AG4431" s="194"/>
      <c r="AH4431" s="193"/>
      <c r="AI4431" s="97"/>
      <c r="AJ4431" s="97" t="s">
        <v>1127</v>
      </c>
      <c r="AK4431" s="97"/>
      <c r="AL4431" s="45" t="s">
        <v>67</v>
      </c>
      <c r="AM4431" s="160" t="str">
        <f>MONTH(B4431)&amp;"/"&amp;YEAR(B4431)</f>
        <v>3/2026</v>
      </c>
      <c r="AN4431" s="45">
        <f>WEEKNUM(B4431)-WEEKNUM(EOMONTH(B4431,-1)+1)+1</f>
        <v>4</v>
      </c>
      <c r="AO4431" s="45" t="str">
        <f>MONTH(R4431)&amp;"/"&amp;YEAR(R4431)</f>
        <v>1/1900</v>
      </c>
      <c r="AP4431" s="45" t="e">
        <f>WEEKNUM(R4431)-WEEKNUM(EOMONTH(R4431,-1)+1)+1</f>
        <v>#NUM!</v>
      </c>
      <c r="AQ4431" s="45">
        <f>IF(AU4431="S",IF(Q4431="1. Aceitou o programa",R4431-B4431,0),0)</f>
        <v>0</v>
      </c>
      <c r="AR4431" s="45">
        <f>IF(AU4431="S",IF(AND(S4431&lt;&gt;"",R4431&lt;&gt;""),S4431-R4431,0),0)</f>
        <v>0</v>
      </c>
      <c r="AS4431" s="45">
        <f>IF(AU4431="S",IF(Q4431="1. Aceitou o programa",IF(OR(X4431="Não se Aplica",X4431=""),IF(OR(W4431="Não se Aplica",W4431=""),0,W4431-V4431),AVERAGE(X4431-W4431,W4431-V4431)),0),0)</f>
        <v>0</v>
      </c>
      <c r="AT4431" s="45">
        <f>IF(AU4431="S",IF(AND(Q4431="1. Aceitou o programa",AB4431="Realizada"),IFERROR(IF(AA4431="",0,AA4431-R4431),0),0),0)</f>
        <v>0</v>
      </c>
      <c r="AU4431" s="45" t="str">
        <f>_xlfn.XLOOKUP(U4431,'Lista Suspensa'!$AA$20:$AA$23,'Lista Suspensa'!$AB$20:$AB$23,"N/A")</f>
        <v>S</v>
      </c>
    </row>
    <row r="4432" spans="1:47" ht="12" customHeight="1" x14ac:dyDescent="0.3">
      <c r="A4432" s="87" t="s">
        <v>47</v>
      </c>
      <c r="B4432" s="88">
        <v>46104</v>
      </c>
      <c r="C4432" s="89" t="s">
        <v>48</v>
      </c>
      <c r="D4432" s="89" t="s">
        <v>49</v>
      </c>
      <c r="E4432" s="189">
        <v>86365285</v>
      </c>
      <c r="F4432" s="197" t="s">
        <v>10708</v>
      </c>
      <c r="G4432" s="90">
        <v>39076444846</v>
      </c>
      <c r="H4432" s="91">
        <v>38806</v>
      </c>
      <c r="I4432" s="89"/>
      <c r="J4432" s="89" t="s">
        <v>51</v>
      </c>
      <c r="K4432" s="89" t="s">
        <v>52</v>
      </c>
      <c r="L4432" s="89" t="s">
        <v>85</v>
      </c>
      <c r="M4432" s="89" t="s">
        <v>8255</v>
      </c>
      <c r="N4432" s="89" t="s">
        <v>137</v>
      </c>
      <c r="O4432" s="92" t="s">
        <v>10709</v>
      </c>
      <c r="P4432" s="93" t="s">
        <v>57</v>
      </c>
      <c r="Q4432" s="110" t="s">
        <v>5322</v>
      </c>
      <c r="R4432" s="94"/>
      <c r="S4432" s="95">
        <v>46170</v>
      </c>
      <c r="T4432" s="95" t="s">
        <v>5203</v>
      </c>
      <c r="U4432" s="95" t="s">
        <v>1125</v>
      </c>
      <c r="V4432" s="91">
        <v>46157</v>
      </c>
      <c r="W4432" s="91">
        <v>46164</v>
      </c>
      <c r="X4432" s="91">
        <v>46169</v>
      </c>
      <c r="Y4432" s="96" t="s">
        <v>2851</v>
      </c>
      <c r="Z4432" s="89"/>
      <c r="AA4432" s="95"/>
      <c r="AB4432" s="89"/>
      <c r="AC4432" s="109"/>
      <c r="AD4432" s="89"/>
      <c r="AE4432" s="89"/>
      <c r="AF4432" s="191"/>
      <c r="AG4432" s="194"/>
      <c r="AH4432" s="193"/>
      <c r="AI4432" s="97"/>
      <c r="AJ4432" s="97" t="s">
        <v>1127</v>
      </c>
      <c r="AK4432" s="97"/>
      <c r="AL4432" s="45" t="s">
        <v>67</v>
      </c>
      <c r="AM4432" s="160" t="str">
        <f>MONTH(B4432)&amp;"/"&amp;YEAR(B4432)</f>
        <v>3/2026</v>
      </c>
      <c r="AN4432" s="45">
        <f>WEEKNUM(B4432)-WEEKNUM(EOMONTH(B4432,-1)+1)+1</f>
        <v>4</v>
      </c>
      <c r="AO4432" s="45" t="str">
        <f>MONTH(R4432)&amp;"/"&amp;YEAR(R4432)</f>
        <v>1/1900</v>
      </c>
      <c r="AP4432" s="45" t="e">
        <f>WEEKNUM(R4432)-WEEKNUM(EOMONTH(R4432,-1)+1)+1</f>
        <v>#NUM!</v>
      </c>
      <c r="AQ4432" s="45">
        <f>IF(AU4432="S",IF(Q4432="1. Aceitou o programa",R4432-B4432,0),0)</f>
        <v>0</v>
      </c>
      <c r="AR4432" s="45">
        <f>IF(AU4432="S",IF(AND(S4432&lt;&gt;"",R4432&lt;&gt;""),S4432-R4432,0),0)</f>
        <v>0</v>
      </c>
      <c r="AS4432" s="45">
        <f>IF(AU4432="S",IF(Q4432="1. Aceitou o programa",IF(OR(X4432="Não se Aplica",X4432=""),IF(OR(W4432="Não se Aplica",W4432=""),0,W4432-V4432),AVERAGE(X4432-W4432,W4432-V4432)),0),0)</f>
        <v>0</v>
      </c>
      <c r="AT4432" s="45">
        <f>IF(AU4432="S",IF(AND(Q4432="1. Aceitou o programa",AB4432="Realizada"),IFERROR(IF(AA4432="",0,AA4432-R4432),0),0),0)</f>
        <v>0</v>
      </c>
      <c r="AU4432" s="45" t="str">
        <f>_xlfn.XLOOKUP(U4432,'Lista Suspensa'!$AA$20:$AA$23,'Lista Suspensa'!$AB$20:$AB$23,"N/A")</f>
        <v>S</v>
      </c>
    </row>
    <row r="4433" spans="1:47" ht="12" customHeight="1" x14ac:dyDescent="0.3">
      <c r="A4433" s="87" t="s">
        <v>47</v>
      </c>
      <c r="B4433" s="88">
        <v>46104</v>
      </c>
      <c r="C4433" s="89" t="s">
        <v>48</v>
      </c>
      <c r="D4433" s="89" t="s">
        <v>49</v>
      </c>
      <c r="E4433" s="189">
        <v>85900368</v>
      </c>
      <c r="F4433" s="197" t="s">
        <v>10710</v>
      </c>
      <c r="G4433" s="90">
        <v>2528276788</v>
      </c>
      <c r="H4433" s="91">
        <v>22022</v>
      </c>
      <c r="I4433" s="89"/>
      <c r="J4433" s="89" t="s">
        <v>51</v>
      </c>
      <c r="K4433" s="89" t="s">
        <v>76</v>
      </c>
      <c r="L4433" s="89" t="s">
        <v>283</v>
      </c>
      <c r="M4433" s="89" t="s">
        <v>334</v>
      </c>
      <c r="N4433" s="89" t="s">
        <v>137</v>
      </c>
      <c r="O4433" s="92" t="s">
        <v>10711</v>
      </c>
      <c r="P4433" s="93" t="s">
        <v>57</v>
      </c>
      <c r="Q4433" s="110" t="s">
        <v>58</v>
      </c>
      <c r="R4433" s="94">
        <v>46169</v>
      </c>
      <c r="S4433" s="95"/>
      <c r="T4433" s="95" t="s">
        <v>59</v>
      </c>
      <c r="U4433" s="95" t="s">
        <v>60</v>
      </c>
      <c r="V4433" s="91">
        <v>46157</v>
      </c>
      <c r="W4433" s="91">
        <v>46164</v>
      </c>
      <c r="X4433" s="91">
        <v>46169</v>
      </c>
      <c r="Y4433" s="96" t="s">
        <v>2851</v>
      </c>
      <c r="Z4433" s="89" t="s">
        <v>62</v>
      </c>
      <c r="AA4433" s="95"/>
      <c r="AB4433" s="95" t="s">
        <v>2804</v>
      </c>
      <c r="AC4433" s="95" t="s">
        <v>2804</v>
      </c>
      <c r="AD4433" s="95" t="s">
        <v>2804</v>
      </c>
      <c r="AE4433" s="95" t="s">
        <v>2804</v>
      </c>
      <c r="AF4433" s="95" t="s">
        <v>2804</v>
      </c>
      <c r="AG4433" s="95" t="s">
        <v>2804</v>
      </c>
      <c r="AH4433" s="95" t="s">
        <v>2804</v>
      </c>
      <c r="AI4433" s="97"/>
      <c r="AJ4433" s="97" t="s">
        <v>65</v>
      </c>
      <c r="AK4433" s="97" t="s">
        <v>66</v>
      </c>
      <c r="AL4433" s="45" t="s">
        <v>67</v>
      </c>
      <c r="AM4433" s="160" t="str">
        <f>MONTH(B4433)&amp;"/"&amp;YEAR(B4433)</f>
        <v>3/2026</v>
      </c>
      <c r="AN4433" s="45">
        <f>WEEKNUM(B4433)-WEEKNUM(EOMONTH(B4433,-1)+1)+1</f>
        <v>4</v>
      </c>
      <c r="AO4433" s="45" t="str">
        <f>MONTH(R4433)&amp;"/"&amp;YEAR(R4433)</f>
        <v>5/2026</v>
      </c>
      <c r="AP4433" s="45">
        <f>WEEKNUM(R4433)-WEEKNUM(EOMONTH(R4433,-1)+1)+1</f>
        <v>5</v>
      </c>
      <c r="AQ4433" s="45">
        <f>IF(AU4433="S",IF(Q4433="1. Aceitou o programa",R4433-B4433,0),0)</f>
        <v>65</v>
      </c>
      <c r="AR4433" s="45">
        <f>IF(AU4433="S",IF(AND(S4433&lt;&gt;"",R4433&lt;&gt;""),S4433-R4433,0),0)</f>
        <v>0</v>
      </c>
      <c r="AS4433" s="45">
        <f>IF(AU4433="S",IF(Q4433="1. Aceitou o programa",IF(OR(X4433="Não se Aplica",X4433=""),IF(OR(W4433="Não se Aplica",W4433=""),0,W4433-V4433),AVERAGE(X4433-W4433,W4433-V4433)),0),0)</f>
        <v>6</v>
      </c>
      <c r="AT4433" s="45">
        <f>IF(AU4433="S",IF(AND(Q4433="1. Aceitou o programa",AB4433="Realizada"),IFERROR(IF(AA4433="",0,AA4433-R4433),0),0),0)</f>
        <v>0</v>
      </c>
      <c r="AU4433" s="45" t="str">
        <f>_xlfn.XLOOKUP(U4433,'Lista Suspensa'!$AA$20:$AA$23,'Lista Suspensa'!$AB$20:$AB$23,"N/A")</f>
        <v>S</v>
      </c>
    </row>
    <row r="4434" spans="1:47" ht="12" customHeight="1" x14ac:dyDescent="0.3">
      <c r="A4434" s="87" t="s">
        <v>47</v>
      </c>
      <c r="B4434" s="88">
        <v>46104</v>
      </c>
      <c r="C4434" s="89" t="s">
        <v>48</v>
      </c>
      <c r="D4434" s="89" t="s">
        <v>49</v>
      </c>
      <c r="E4434" s="189">
        <v>79090079</v>
      </c>
      <c r="F4434" s="197" t="s">
        <v>10712</v>
      </c>
      <c r="G4434" s="90">
        <v>21061327272</v>
      </c>
      <c r="H4434" s="91">
        <v>23256</v>
      </c>
      <c r="I4434" s="89"/>
      <c r="J4434" s="89" t="s">
        <v>51</v>
      </c>
      <c r="K4434" s="89" t="s">
        <v>76</v>
      </c>
      <c r="L4434" s="89" t="s">
        <v>95</v>
      </c>
      <c r="M4434" s="89" t="s">
        <v>96</v>
      </c>
      <c r="N4434" s="89" t="s">
        <v>137</v>
      </c>
      <c r="O4434" s="92" t="s">
        <v>10713</v>
      </c>
      <c r="P4434" s="93" t="s">
        <v>57</v>
      </c>
      <c r="Q4434" s="110" t="s">
        <v>5322</v>
      </c>
      <c r="R4434" s="94"/>
      <c r="S4434" s="95">
        <v>46170</v>
      </c>
      <c r="T4434" s="95" t="s">
        <v>5203</v>
      </c>
      <c r="U4434" s="95" t="s">
        <v>1125</v>
      </c>
      <c r="V4434" s="91">
        <v>46157</v>
      </c>
      <c r="W4434" s="91">
        <v>46164</v>
      </c>
      <c r="X4434" s="91">
        <v>46169</v>
      </c>
      <c r="Y4434" s="96" t="s">
        <v>2851</v>
      </c>
      <c r="Z4434" s="89"/>
      <c r="AA4434" s="95"/>
      <c r="AB4434" s="89"/>
      <c r="AC4434" s="109"/>
      <c r="AD4434" s="89"/>
      <c r="AE4434" s="89"/>
      <c r="AF4434" s="191"/>
      <c r="AG4434" s="194"/>
      <c r="AH4434" s="193"/>
      <c r="AI4434" s="97"/>
      <c r="AJ4434" s="97" t="s">
        <v>1127</v>
      </c>
      <c r="AK4434" s="97"/>
      <c r="AL4434" s="45" t="s">
        <v>67</v>
      </c>
      <c r="AM4434" s="160" t="str">
        <f>MONTH(B4434)&amp;"/"&amp;YEAR(B4434)</f>
        <v>3/2026</v>
      </c>
      <c r="AN4434" s="45">
        <f>WEEKNUM(B4434)-WEEKNUM(EOMONTH(B4434,-1)+1)+1</f>
        <v>4</v>
      </c>
      <c r="AO4434" s="45" t="str">
        <f>MONTH(R4434)&amp;"/"&amp;YEAR(R4434)</f>
        <v>1/1900</v>
      </c>
      <c r="AP4434" s="45" t="e">
        <f>WEEKNUM(R4434)-WEEKNUM(EOMONTH(R4434,-1)+1)+1</f>
        <v>#NUM!</v>
      </c>
      <c r="AQ4434" s="45">
        <f>IF(AU4434="S",IF(Q4434="1. Aceitou o programa",R4434-B4434,0),0)</f>
        <v>0</v>
      </c>
      <c r="AR4434" s="45">
        <f>IF(AU4434="S",IF(AND(S4434&lt;&gt;"",R4434&lt;&gt;""),S4434-R4434,0),0)</f>
        <v>0</v>
      </c>
      <c r="AS4434" s="45">
        <f>IF(AU4434="S",IF(Q4434="1. Aceitou o programa",IF(OR(X4434="Não se Aplica",X4434=""),IF(OR(W4434="Não se Aplica",W4434=""),0,W4434-V4434),AVERAGE(X4434-W4434,W4434-V4434)),0),0)</f>
        <v>0</v>
      </c>
      <c r="AT4434" s="45">
        <f>IF(AU4434="S",IF(AND(Q4434="1. Aceitou o programa",AB4434="Realizada"),IFERROR(IF(AA4434="",0,AA4434-R4434),0),0),0)</f>
        <v>0</v>
      </c>
      <c r="AU4434" s="45" t="str">
        <f>_xlfn.XLOOKUP(U4434,'Lista Suspensa'!$AA$20:$AA$23,'Lista Suspensa'!$AB$20:$AB$23,"N/A")</f>
        <v>S</v>
      </c>
    </row>
    <row r="4435" spans="1:47" ht="12" customHeight="1" x14ac:dyDescent="0.3">
      <c r="A4435" s="87" t="s">
        <v>47</v>
      </c>
      <c r="B4435" s="88">
        <v>46104</v>
      </c>
      <c r="C4435" s="89" t="s">
        <v>48</v>
      </c>
      <c r="D4435" s="89" t="s">
        <v>49</v>
      </c>
      <c r="E4435" s="189">
        <v>77388017</v>
      </c>
      <c r="F4435" s="197" t="s">
        <v>10714</v>
      </c>
      <c r="G4435" s="90">
        <v>64748375787</v>
      </c>
      <c r="H4435" s="91">
        <v>21880</v>
      </c>
      <c r="I4435" s="89"/>
      <c r="J4435" s="89" t="s">
        <v>51</v>
      </c>
      <c r="K4435" s="89" t="s">
        <v>52</v>
      </c>
      <c r="L4435" s="89" t="s">
        <v>85</v>
      </c>
      <c r="M4435" s="89" t="s">
        <v>334</v>
      </c>
      <c r="N4435" s="89" t="s">
        <v>137</v>
      </c>
      <c r="O4435" s="92" t="s">
        <v>10715</v>
      </c>
      <c r="P4435" s="93" t="s">
        <v>57</v>
      </c>
      <c r="Q4435" s="110" t="s">
        <v>5322</v>
      </c>
      <c r="R4435" s="94"/>
      <c r="S4435" s="95">
        <v>46170</v>
      </c>
      <c r="T4435" s="95" t="s">
        <v>5203</v>
      </c>
      <c r="U4435" s="95" t="s">
        <v>1125</v>
      </c>
      <c r="V4435" s="91">
        <v>46157</v>
      </c>
      <c r="W4435" s="91">
        <v>46164</v>
      </c>
      <c r="X4435" s="91">
        <v>46169</v>
      </c>
      <c r="Y4435" s="96" t="s">
        <v>2851</v>
      </c>
      <c r="Z4435" s="89"/>
      <c r="AA4435" s="95"/>
      <c r="AB4435" s="89"/>
      <c r="AC4435" s="109"/>
      <c r="AD4435" s="89"/>
      <c r="AE4435" s="89"/>
      <c r="AF4435" s="191"/>
      <c r="AG4435" s="194"/>
      <c r="AH4435" s="193"/>
      <c r="AI4435" s="97"/>
      <c r="AJ4435" s="97" t="s">
        <v>1127</v>
      </c>
      <c r="AK4435" s="97"/>
      <c r="AL4435" s="45" t="s">
        <v>67</v>
      </c>
      <c r="AM4435" s="160" t="str">
        <f>MONTH(B4435)&amp;"/"&amp;YEAR(B4435)</f>
        <v>3/2026</v>
      </c>
      <c r="AN4435" s="45">
        <f>WEEKNUM(B4435)-WEEKNUM(EOMONTH(B4435,-1)+1)+1</f>
        <v>4</v>
      </c>
      <c r="AO4435" s="45" t="str">
        <f>MONTH(R4435)&amp;"/"&amp;YEAR(R4435)</f>
        <v>1/1900</v>
      </c>
      <c r="AP4435" s="45" t="e">
        <f>WEEKNUM(R4435)-WEEKNUM(EOMONTH(R4435,-1)+1)+1</f>
        <v>#NUM!</v>
      </c>
      <c r="AQ4435" s="45">
        <f>IF(AU4435="S",IF(Q4435="1. Aceitou o programa",R4435-B4435,0),0)</f>
        <v>0</v>
      </c>
      <c r="AR4435" s="45">
        <f>IF(AU4435="S",IF(AND(S4435&lt;&gt;"",R4435&lt;&gt;""),S4435-R4435,0),0)</f>
        <v>0</v>
      </c>
      <c r="AS4435" s="45">
        <f>IF(AU4435="S",IF(Q4435="1. Aceitou o programa",IF(OR(X4435="Não se Aplica",X4435=""),IF(OR(W4435="Não se Aplica",W4435=""),0,W4435-V4435),AVERAGE(X4435-W4435,W4435-V4435)),0),0)</f>
        <v>0</v>
      </c>
      <c r="AT4435" s="45">
        <f>IF(AU4435="S",IF(AND(Q4435="1. Aceitou o programa",AB4435="Realizada"),IFERROR(IF(AA4435="",0,AA4435-R4435),0),0),0)</f>
        <v>0</v>
      </c>
      <c r="AU4435" s="45" t="str">
        <f>_xlfn.XLOOKUP(U4435,'Lista Suspensa'!$AA$20:$AA$23,'Lista Suspensa'!$AB$20:$AB$23,"N/A")</f>
        <v>S</v>
      </c>
    </row>
    <row r="4436" spans="1:47" ht="12" customHeight="1" x14ac:dyDescent="0.3">
      <c r="A4436" s="87" t="s">
        <v>47</v>
      </c>
      <c r="B4436" s="88">
        <v>46104</v>
      </c>
      <c r="C4436" s="89" t="s">
        <v>48</v>
      </c>
      <c r="D4436" s="89" t="s">
        <v>49</v>
      </c>
      <c r="E4436" s="189">
        <v>762342560</v>
      </c>
      <c r="F4436" s="197" t="s">
        <v>10716</v>
      </c>
      <c r="G4436" s="90">
        <v>3660695351</v>
      </c>
      <c r="H4436" s="91">
        <v>30368</v>
      </c>
      <c r="I4436" s="89"/>
      <c r="J4436" s="89" t="s">
        <v>84</v>
      </c>
      <c r="K4436" s="89" t="s">
        <v>76</v>
      </c>
      <c r="L4436" s="89" t="s">
        <v>95</v>
      </c>
      <c r="M4436" s="89" t="s">
        <v>438</v>
      </c>
      <c r="N4436" s="89" t="s">
        <v>97</v>
      </c>
      <c r="O4436" s="92" t="s">
        <v>10717</v>
      </c>
      <c r="P4436" s="93" t="s">
        <v>57</v>
      </c>
      <c r="Q4436" s="110" t="s">
        <v>5322</v>
      </c>
      <c r="R4436" s="94"/>
      <c r="S4436" s="95">
        <v>46170</v>
      </c>
      <c r="T4436" s="95" t="s">
        <v>5203</v>
      </c>
      <c r="U4436" s="95" t="s">
        <v>1125</v>
      </c>
      <c r="V4436" s="91">
        <v>46157</v>
      </c>
      <c r="W4436" s="91">
        <v>46164</v>
      </c>
      <c r="X4436" s="91">
        <v>46169</v>
      </c>
      <c r="Y4436" s="96" t="s">
        <v>2851</v>
      </c>
      <c r="Z4436" s="89"/>
      <c r="AA4436" s="95"/>
      <c r="AB4436" s="89"/>
      <c r="AC4436" s="109"/>
      <c r="AD4436" s="89"/>
      <c r="AE4436" s="89"/>
      <c r="AF4436" s="191"/>
      <c r="AG4436" s="194"/>
      <c r="AH4436" s="193"/>
      <c r="AI4436" s="97"/>
      <c r="AJ4436" s="97" t="s">
        <v>1127</v>
      </c>
      <c r="AK4436" s="97"/>
      <c r="AL4436" s="45" t="s">
        <v>67</v>
      </c>
      <c r="AM4436" s="160" t="str">
        <f>MONTH(B4436)&amp;"/"&amp;YEAR(B4436)</f>
        <v>3/2026</v>
      </c>
      <c r="AN4436" s="45">
        <f>WEEKNUM(B4436)-WEEKNUM(EOMONTH(B4436,-1)+1)+1</f>
        <v>4</v>
      </c>
      <c r="AO4436" s="45" t="str">
        <f>MONTH(R4436)&amp;"/"&amp;YEAR(R4436)</f>
        <v>1/1900</v>
      </c>
      <c r="AP4436" s="45" t="e">
        <f>WEEKNUM(R4436)-WEEKNUM(EOMONTH(R4436,-1)+1)+1</f>
        <v>#NUM!</v>
      </c>
      <c r="AQ4436" s="45">
        <f>IF(AU4436="S",IF(Q4436="1. Aceitou o programa",R4436-B4436,0),0)</f>
        <v>0</v>
      </c>
      <c r="AR4436" s="45">
        <f>IF(AU4436="S",IF(AND(S4436&lt;&gt;"",R4436&lt;&gt;""),S4436-R4436,0),0)</f>
        <v>0</v>
      </c>
      <c r="AS4436" s="45">
        <f>IF(AU4436="S",IF(Q4436="1. Aceitou o programa",IF(OR(X4436="Não se Aplica",X4436=""),IF(OR(W4436="Não se Aplica",W4436=""),0,W4436-V4436),AVERAGE(X4436-W4436,W4436-V4436)),0),0)</f>
        <v>0</v>
      </c>
      <c r="AT4436" s="45">
        <f>IF(AU4436="S",IF(AND(Q4436="1. Aceitou o programa",AB4436="Realizada"),IFERROR(IF(AA4436="",0,AA4436-R4436),0),0),0)</f>
        <v>0</v>
      </c>
      <c r="AU4436" s="45" t="str">
        <f>_xlfn.XLOOKUP(U4436,'Lista Suspensa'!$AA$20:$AA$23,'Lista Suspensa'!$AB$20:$AB$23,"N/A")</f>
        <v>S</v>
      </c>
    </row>
    <row r="4437" spans="1:47" ht="12" customHeight="1" x14ac:dyDescent="0.3">
      <c r="A4437" s="87" t="s">
        <v>47</v>
      </c>
      <c r="B4437" s="88">
        <v>46104</v>
      </c>
      <c r="C4437" s="89" t="s">
        <v>48</v>
      </c>
      <c r="D4437" s="89" t="s">
        <v>49</v>
      </c>
      <c r="E4437" s="189">
        <v>232586020</v>
      </c>
      <c r="F4437" s="197" t="s">
        <v>10718</v>
      </c>
      <c r="G4437" s="90">
        <v>2391434693</v>
      </c>
      <c r="H4437" s="91">
        <v>26675</v>
      </c>
      <c r="I4437" s="89"/>
      <c r="J4437" s="89" t="s">
        <v>84</v>
      </c>
      <c r="K4437" s="89" t="s">
        <v>52</v>
      </c>
      <c r="L4437" s="89" t="s">
        <v>85</v>
      </c>
      <c r="M4437" s="89" t="s">
        <v>2789</v>
      </c>
      <c r="N4437" s="89" t="s">
        <v>71</v>
      </c>
      <c r="O4437" s="92" t="s">
        <v>10719</v>
      </c>
      <c r="P4437" s="93" t="s">
        <v>57</v>
      </c>
      <c r="Q4437" s="110" t="s">
        <v>5322</v>
      </c>
      <c r="R4437" s="94"/>
      <c r="S4437" s="95">
        <v>46170</v>
      </c>
      <c r="T4437" s="95" t="s">
        <v>5203</v>
      </c>
      <c r="U4437" s="95" t="s">
        <v>1125</v>
      </c>
      <c r="V4437" s="91">
        <v>46157</v>
      </c>
      <c r="W4437" s="91">
        <v>46164</v>
      </c>
      <c r="X4437" s="91">
        <v>46169</v>
      </c>
      <c r="Y4437" s="96" t="s">
        <v>2851</v>
      </c>
      <c r="Z4437" s="89"/>
      <c r="AA4437" s="95"/>
      <c r="AB4437" s="89"/>
      <c r="AC4437" s="109"/>
      <c r="AD4437" s="89"/>
      <c r="AE4437" s="89"/>
      <c r="AF4437" s="191"/>
      <c r="AG4437" s="194"/>
      <c r="AH4437" s="193"/>
      <c r="AI4437" s="97"/>
      <c r="AJ4437" s="97" t="s">
        <v>1127</v>
      </c>
      <c r="AK4437" s="97"/>
      <c r="AL4437" s="45" t="s">
        <v>67</v>
      </c>
      <c r="AM4437" s="160" t="str">
        <f>MONTH(B4437)&amp;"/"&amp;YEAR(B4437)</f>
        <v>3/2026</v>
      </c>
      <c r="AN4437" s="45">
        <f>WEEKNUM(B4437)-WEEKNUM(EOMONTH(B4437,-1)+1)+1</f>
        <v>4</v>
      </c>
      <c r="AO4437" s="45" t="str">
        <f>MONTH(R4437)&amp;"/"&amp;YEAR(R4437)</f>
        <v>1/1900</v>
      </c>
      <c r="AP4437" s="45" t="e">
        <f>WEEKNUM(R4437)-WEEKNUM(EOMONTH(R4437,-1)+1)+1</f>
        <v>#NUM!</v>
      </c>
      <c r="AQ4437" s="45">
        <f>IF(AU4437="S",IF(Q4437="1. Aceitou o programa",R4437-B4437,0),0)</f>
        <v>0</v>
      </c>
      <c r="AR4437" s="45">
        <f>IF(AU4437="S",IF(AND(S4437&lt;&gt;"",R4437&lt;&gt;""),S4437-R4437,0),0)</f>
        <v>0</v>
      </c>
      <c r="AS4437" s="45">
        <f>IF(AU4437="S",IF(Q4437="1. Aceitou o programa",IF(OR(X4437="Não se Aplica",X4437=""),IF(OR(W4437="Não se Aplica",W4437=""),0,W4437-V4437),AVERAGE(X4437-W4437,W4437-V4437)),0),0)</f>
        <v>0</v>
      </c>
      <c r="AT4437" s="45">
        <f>IF(AU4437="S",IF(AND(Q4437="1. Aceitou o programa",AB4437="Realizada"),IFERROR(IF(AA4437="",0,AA4437-R4437),0),0),0)</f>
        <v>0</v>
      </c>
      <c r="AU4437" s="45" t="str">
        <f>_xlfn.XLOOKUP(U4437,'Lista Suspensa'!$AA$20:$AA$23,'Lista Suspensa'!$AB$20:$AB$23,"N/A")</f>
        <v>S</v>
      </c>
    </row>
    <row r="4438" spans="1:47" ht="12" customHeight="1" x14ac:dyDescent="0.3">
      <c r="A4438" s="87" t="s">
        <v>66</v>
      </c>
      <c r="B4438" s="88">
        <v>46153</v>
      </c>
      <c r="C4438" s="89" t="s">
        <v>857</v>
      </c>
      <c r="D4438" s="89" t="s">
        <v>49</v>
      </c>
      <c r="E4438" s="189">
        <v>450585204</v>
      </c>
      <c r="F4438" s="197" t="s">
        <v>10720</v>
      </c>
      <c r="G4438" s="90">
        <v>12505887829</v>
      </c>
      <c r="H4438" s="91">
        <v>25348</v>
      </c>
      <c r="I4438" s="89">
        <v>56</v>
      </c>
      <c r="J4438" s="89" t="s">
        <v>51</v>
      </c>
      <c r="K4438" s="89" t="s">
        <v>52</v>
      </c>
      <c r="L4438" s="89" t="s">
        <v>85</v>
      </c>
      <c r="M4438" s="89" t="s">
        <v>951</v>
      </c>
      <c r="N4438" s="89">
        <v>500</v>
      </c>
      <c r="O4438" s="92">
        <v>11997862909</v>
      </c>
      <c r="P4438" s="93" t="s">
        <v>57</v>
      </c>
      <c r="Q4438" s="110" t="s">
        <v>58</v>
      </c>
      <c r="R4438" s="94">
        <v>46169</v>
      </c>
      <c r="S4438" s="95"/>
      <c r="T4438" s="95" t="s">
        <v>59</v>
      </c>
      <c r="U4438" s="95" t="s">
        <v>60</v>
      </c>
      <c r="V4438" s="91">
        <v>46157</v>
      </c>
      <c r="W4438" s="91">
        <v>46164</v>
      </c>
      <c r="X4438" s="91">
        <v>46169</v>
      </c>
      <c r="Y4438" s="96" t="s">
        <v>2851</v>
      </c>
      <c r="Z4438" s="89" t="s">
        <v>62</v>
      </c>
      <c r="AA4438" s="95"/>
      <c r="AB4438" s="95" t="s">
        <v>63</v>
      </c>
      <c r="AC4438" s="95" t="s">
        <v>63</v>
      </c>
      <c r="AD4438" s="95" t="s">
        <v>63</v>
      </c>
      <c r="AE4438" s="95" t="s">
        <v>63</v>
      </c>
      <c r="AF4438" s="95" t="s">
        <v>63</v>
      </c>
      <c r="AG4438" s="194" t="s">
        <v>365</v>
      </c>
      <c r="AH4438" s="95" t="s">
        <v>63</v>
      </c>
      <c r="AI4438" s="97"/>
      <c r="AJ4438" s="97" t="s">
        <v>65</v>
      </c>
      <c r="AK4438" s="97" t="s">
        <v>66</v>
      </c>
      <c r="AL4438" s="45" t="s">
        <v>67</v>
      </c>
      <c r="AM4438" s="160" t="str">
        <f>MONTH(B4438)&amp;"/"&amp;YEAR(B4438)</f>
        <v>5/2026</v>
      </c>
      <c r="AN4438" s="45">
        <f>WEEKNUM(B4438)-WEEKNUM(EOMONTH(B4438,-1)+1)+1</f>
        <v>3</v>
      </c>
      <c r="AO4438" s="45" t="str">
        <f>MONTH(R4438)&amp;"/"&amp;YEAR(R4438)</f>
        <v>5/2026</v>
      </c>
      <c r="AP4438" s="45">
        <f>WEEKNUM(R4438)-WEEKNUM(EOMONTH(R4438,-1)+1)+1</f>
        <v>5</v>
      </c>
      <c r="AQ4438" s="45">
        <f>IF(AU4438="S",IF(Q4438="1. Aceitou o programa",R4438-B4438,0),0)</f>
        <v>16</v>
      </c>
      <c r="AR4438" s="45">
        <f>IF(AU4438="S",IF(AND(S4438&lt;&gt;"",R4438&lt;&gt;""),S4438-R4438,0),0)</f>
        <v>0</v>
      </c>
      <c r="AS4438" s="45">
        <f>IF(AU4438="S",IF(Q4438="1. Aceitou o programa",IF(OR(X4438="Não se Aplica",X4438=""),IF(OR(W4438="Não se Aplica",W4438=""),0,W4438-V4438),AVERAGE(X4438-W4438,W4438-V4438)),0),0)</f>
        <v>6</v>
      </c>
      <c r="AT4438" s="45">
        <f>IF(AU4438="S",IF(AND(Q4438="1. Aceitou o programa",AB4438="Realizada"),IFERROR(IF(AA4438="",0,AA4438-R4438),0),0),0)</f>
        <v>0</v>
      </c>
      <c r="AU4438" s="45" t="str">
        <f>_xlfn.XLOOKUP(U4438,'Lista Suspensa'!$AA$20:$AA$23,'Lista Suspensa'!$AB$20:$AB$23,"N/A")</f>
        <v>S</v>
      </c>
    </row>
    <row r="4439" spans="1:47" ht="12" customHeight="1" x14ac:dyDescent="0.3">
      <c r="A4439" s="87" t="s">
        <v>66</v>
      </c>
      <c r="B4439" s="88">
        <v>46161</v>
      </c>
      <c r="C4439" s="89" t="s">
        <v>857</v>
      </c>
      <c r="D4439" s="89" t="s">
        <v>49</v>
      </c>
      <c r="E4439" s="189">
        <v>93804922</v>
      </c>
      <c r="F4439" s="197" t="s">
        <v>10721</v>
      </c>
      <c r="G4439" s="90">
        <v>84023686700</v>
      </c>
      <c r="H4439" s="91">
        <v>22803</v>
      </c>
      <c r="I4439" s="89">
        <v>63</v>
      </c>
      <c r="J4439" s="89" t="s">
        <v>51</v>
      </c>
      <c r="K4439" s="89" t="s">
        <v>76</v>
      </c>
      <c r="L4439" s="89" t="s">
        <v>95</v>
      </c>
      <c r="M4439" s="89" t="s">
        <v>2766</v>
      </c>
      <c r="N4439" s="89">
        <v>75</v>
      </c>
      <c r="O4439" s="92" t="s">
        <v>10722</v>
      </c>
      <c r="P4439" s="93" t="s">
        <v>57</v>
      </c>
      <c r="Q4439" s="110" t="s">
        <v>5322</v>
      </c>
      <c r="R4439" s="94"/>
      <c r="S4439" s="95">
        <v>46170</v>
      </c>
      <c r="T4439" s="95" t="s">
        <v>5203</v>
      </c>
      <c r="U4439" s="95" t="s">
        <v>1125</v>
      </c>
      <c r="V4439" s="91">
        <v>46164</v>
      </c>
      <c r="W4439" s="91">
        <v>46167</v>
      </c>
      <c r="X4439" s="91">
        <v>46169</v>
      </c>
      <c r="Y4439" s="96" t="s">
        <v>2851</v>
      </c>
      <c r="Z4439" s="89"/>
      <c r="AA4439" s="95"/>
      <c r="AB4439" s="89"/>
      <c r="AC4439" s="109"/>
      <c r="AD4439" s="89"/>
      <c r="AE4439" s="89"/>
      <c r="AF4439" s="191"/>
      <c r="AG4439" s="194"/>
      <c r="AH4439" s="193"/>
      <c r="AI4439" s="97"/>
      <c r="AJ4439" s="97" t="s">
        <v>1127</v>
      </c>
      <c r="AK4439" s="97" t="s">
        <v>66</v>
      </c>
      <c r="AL4439" s="45" t="s">
        <v>67</v>
      </c>
      <c r="AM4439" s="160" t="str">
        <f>MONTH(B4439)&amp;"/"&amp;YEAR(B4439)</f>
        <v>5/2026</v>
      </c>
      <c r="AN4439" s="45">
        <f>WEEKNUM(B4439)-WEEKNUM(EOMONTH(B4439,-1)+1)+1</f>
        <v>4</v>
      </c>
      <c r="AO4439" s="45" t="str">
        <f>MONTH(R4439)&amp;"/"&amp;YEAR(R4439)</f>
        <v>1/1900</v>
      </c>
      <c r="AP4439" s="45" t="e">
        <f>WEEKNUM(R4439)-WEEKNUM(EOMONTH(R4439,-1)+1)+1</f>
        <v>#NUM!</v>
      </c>
      <c r="AQ4439" s="45">
        <f>IF(AU4439="S",IF(Q4439="1. Aceitou o programa",R4439-B4439,0),0)</f>
        <v>0</v>
      </c>
      <c r="AR4439" s="45">
        <f>IF(AU4439="S",IF(AND(S4439&lt;&gt;"",R4439&lt;&gt;""),S4439-R4439,0),0)</f>
        <v>0</v>
      </c>
      <c r="AS4439" s="45">
        <f>IF(AU4439="S",IF(Q4439="1. Aceitou o programa",IF(OR(X4439="Não se Aplica",X4439=""),IF(OR(W4439="Não se Aplica",W4439=""),0,W4439-V4439),AVERAGE(X4439-W4439,W4439-V4439)),0),0)</f>
        <v>0</v>
      </c>
      <c r="AT4439" s="45">
        <f>IF(AU4439="S",IF(AND(Q4439="1. Aceitou o programa",AB4439="Realizada"),IFERROR(IF(AA4439="",0,AA4439-R4439),0),0),0)</f>
        <v>0</v>
      </c>
      <c r="AU4439" s="45" t="str">
        <f>_xlfn.XLOOKUP(U4439,'Lista Suspensa'!$AA$20:$AA$23,'Lista Suspensa'!$AB$20:$AB$23,"N/A")</f>
        <v>S</v>
      </c>
    </row>
    <row r="4440" spans="1:47" ht="12" customHeight="1" x14ac:dyDescent="0.3">
      <c r="A4440" s="87" t="s">
        <v>66</v>
      </c>
      <c r="B4440" s="88">
        <v>46162</v>
      </c>
      <c r="C4440" s="89" t="s">
        <v>857</v>
      </c>
      <c r="D4440" s="89" t="s">
        <v>49</v>
      </c>
      <c r="E4440" s="189">
        <v>96867811</v>
      </c>
      <c r="F4440" s="197" t="s">
        <v>10723</v>
      </c>
      <c r="G4440" s="90" t="s">
        <v>10724</v>
      </c>
      <c r="H4440" s="91">
        <v>29636</v>
      </c>
      <c r="I4440" s="89">
        <v>45</v>
      </c>
      <c r="J4440" s="89" t="s">
        <v>51</v>
      </c>
      <c r="K4440" s="89" t="s">
        <v>76</v>
      </c>
      <c r="L4440" s="89" t="s">
        <v>95</v>
      </c>
      <c r="M4440" s="89" t="s">
        <v>971</v>
      </c>
      <c r="N4440" s="89">
        <v>120</v>
      </c>
      <c r="O4440" s="92">
        <v>21998211520</v>
      </c>
      <c r="P4440" s="93" t="s">
        <v>57</v>
      </c>
      <c r="Q4440" s="110" t="s">
        <v>5322</v>
      </c>
      <c r="R4440" s="94"/>
      <c r="S4440" s="95">
        <v>46170</v>
      </c>
      <c r="T4440" s="95" t="s">
        <v>5203</v>
      </c>
      <c r="U4440" s="95" t="s">
        <v>1125</v>
      </c>
      <c r="V4440" s="91">
        <v>46164</v>
      </c>
      <c r="W4440" s="91">
        <v>46167</v>
      </c>
      <c r="X4440" s="91">
        <v>46169</v>
      </c>
      <c r="Y4440" s="96" t="s">
        <v>2851</v>
      </c>
      <c r="Z4440" s="89"/>
      <c r="AA4440" s="95"/>
      <c r="AB4440" s="89"/>
      <c r="AC4440" s="109"/>
      <c r="AD4440" s="89"/>
      <c r="AE4440" s="89"/>
      <c r="AF4440" s="191"/>
      <c r="AG4440" s="194"/>
      <c r="AH4440" s="193"/>
      <c r="AI4440" s="97"/>
      <c r="AJ4440" s="97" t="s">
        <v>1127</v>
      </c>
      <c r="AK4440" s="97"/>
      <c r="AL4440" s="45" t="s">
        <v>67</v>
      </c>
      <c r="AM4440" s="160" t="str">
        <f>MONTH(B4440)&amp;"/"&amp;YEAR(B4440)</f>
        <v>5/2026</v>
      </c>
      <c r="AN4440" s="45">
        <f>WEEKNUM(B4440)-WEEKNUM(EOMONTH(B4440,-1)+1)+1</f>
        <v>4</v>
      </c>
      <c r="AO4440" s="45" t="str">
        <f>MONTH(R4440)&amp;"/"&amp;YEAR(R4440)</f>
        <v>1/1900</v>
      </c>
      <c r="AP4440" s="45" t="e">
        <f>WEEKNUM(R4440)-WEEKNUM(EOMONTH(R4440,-1)+1)+1</f>
        <v>#NUM!</v>
      </c>
      <c r="AQ4440" s="45">
        <f>IF(AU4440="S",IF(Q4440="1. Aceitou o programa",R4440-B4440,0),0)</f>
        <v>0</v>
      </c>
      <c r="AR4440" s="45">
        <f>IF(AU4440="S",IF(AND(S4440&lt;&gt;"",R4440&lt;&gt;""),S4440-R4440,0),0)</f>
        <v>0</v>
      </c>
      <c r="AS4440" s="45">
        <f>IF(AU4440="S",IF(Q4440="1. Aceitou o programa",IF(OR(X4440="Não se Aplica",X4440=""),IF(OR(W4440="Não se Aplica",W4440=""),0,W4440-V4440),AVERAGE(X4440-W4440,W4440-V4440)),0),0)</f>
        <v>0</v>
      </c>
      <c r="AT4440" s="45">
        <f>IF(AU4440="S",IF(AND(Q4440="1. Aceitou o programa",AB4440="Realizada"),IFERROR(IF(AA4440="",0,AA4440-R4440),0),0),0)</f>
        <v>0</v>
      </c>
      <c r="AU4440" s="45" t="str">
        <f>_xlfn.XLOOKUP(U4440,'Lista Suspensa'!$AA$20:$AA$23,'Lista Suspensa'!$AB$20:$AB$23,"N/A")</f>
        <v>S</v>
      </c>
    </row>
    <row r="4441" spans="1:47" ht="12" customHeight="1" x14ac:dyDescent="0.3">
      <c r="A4441" s="87" t="s">
        <v>66</v>
      </c>
      <c r="B4441" s="88">
        <v>46163</v>
      </c>
      <c r="C4441" s="89" t="s">
        <v>857</v>
      </c>
      <c r="D4441" s="89" t="s">
        <v>49</v>
      </c>
      <c r="E4441" s="189">
        <v>632118121</v>
      </c>
      <c r="F4441" s="197" t="s">
        <v>10725</v>
      </c>
      <c r="G4441" s="90">
        <v>53499646820</v>
      </c>
      <c r="H4441" s="91">
        <v>19052</v>
      </c>
      <c r="I4441" s="89">
        <v>74</v>
      </c>
      <c r="J4441" s="89" t="s">
        <v>84</v>
      </c>
      <c r="K4441" s="89" t="s">
        <v>52</v>
      </c>
      <c r="L4441" s="89" t="s">
        <v>85</v>
      </c>
      <c r="M4441" s="89" t="s">
        <v>91</v>
      </c>
      <c r="N4441" s="89">
        <v>500</v>
      </c>
      <c r="O4441" s="92">
        <v>11998486551</v>
      </c>
      <c r="P4441" s="93" t="s">
        <v>57</v>
      </c>
      <c r="Q4441" s="110" t="s">
        <v>5322</v>
      </c>
      <c r="R4441" s="94"/>
      <c r="S4441" s="95">
        <v>46170</v>
      </c>
      <c r="T4441" s="95" t="s">
        <v>5203</v>
      </c>
      <c r="U4441" s="95" t="s">
        <v>1125</v>
      </c>
      <c r="V4441" s="91">
        <v>46164</v>
      </c>
      <c r="W4441" s="91">
        <v>46167</v>
      </c>
      <c r="X4441" s="91">
        <v>46169</v>
      </c>
      <c r="Y4441" s="96" t="s">
        <v>2851</v>
      </c>
      <c r="Z4441" s="89"/>
      <c r="AA4441" s="95"/>
      <c r="AB4441" s="89"/>
      <c r="AC4441" s="109"/>
      <c r="AD4441" s="89"/>
      <c r="AE4441" s="89"/>
      <c r="AF4441" s="191"/>
      <c r="AG4441" s="194"/>
      <c r="AH4441" s="193"/>
      <c r="AI4441" s="97"/>
      <c r="AJ4441" s="97" t="s">
        <v>1127</v>
      </c>
      <c r="AK4441" s="97" t="s">
        <v>66</v>
      </c>
      <c r="AL4441" s="45" t="s">
        <v>67</v>
      </c>
      <c r="AM4441" s="160" t="str">
        <f>MONTH(B4441)&amp;"/"&amp;YEAR(B4441)</f>
        <v>5/2026</v>
      </c>
      <c r="AN4441" s="45">
        <f>WEEKNUM(B4441)-WEEKNUM(EOMONTH(B4441,-1)+1)+1</f>
        <v>4</v>
      </c>
      <c r="AO4441" s="45" t="str">
        <f>MONTH(R4441)&amp;"/"&amp;YEAR(R4441)</f>
        <v>1/1900</v>
      </c>
      <c r="AP4441" s="45" t="e">
        <f>WEEKNUM(R4441)-WEEKNUM(EOMONTH(R4441,-1)+1)+1</f>
        <v>#NUM!</v>
      </c>
      <c r="AQ4441" s="45">
        <f>IF(AU4441="S",IF(Q4441="1. Aceitou o programa",R4441-B4441,0),0)</f>
        <v>0</v>
      </c>
      <c r="AR4441" s="45">
        <f>IF(AU4441="S",IF(AND(S4441&lt;&gt;"",R4441&lt;&gt;""),S4441-R4441,0),0)</f>
        <v>0</v>
      </c>
      <c r="AS4441" s="45">
        <f>IF(AU4441="S",IF(Q4441="1. Aceitou o programa",IF(OR(X4441="Não se Aplica",X4441=""),IF(OR(W4441="Não se Aplica",W4441=""),0,W4441-V4441),AVERAGE(X4441-W4441,W4441-V4441)),0),0)</f>
        <v>0</v>
      </c>
      <c r="AT4441" s="45">
        <f>IF(AU4441="S",IF(AND(Q4441="1. Aceitou o programa",AB4441="Realizada"),IFERROR(IF(AA4441="",0,AA4441-R4441),0),0),0)</f>
        <v>0</v>
      </c>
      <c r="AU4441" s="45" t="str">
        <f>_xlfn.XLOOKUP(U4441,'Lista Suspensa'!$AA$20:$AA$23,'Lista Suspensa'!$AB$20:$AB$23,"N/A")</f>
        <v>S</v>
      </c>
    </row>
    <row r="4442" spans="1:47" ht="12" customHeight="1" x14ac:dyDescent="0.3">
      <c r="A4442" s="87" t="s">
        <v>66</v>
      </c>
      <c r="B4442" s="88">
        <v>46163</v>
      </c>
      <c r="C4442" s="89" t="s">
        <v>857</v>
      </c>
      <c r="D4442" s="89" t="s">
        <v>2558</v>
      </c>
      <c r="E4442" s="189">
        <v>93385968</v>
      </c>
      <c r="F4442" s="197" t="s">
        <v>10726</v>
      </c>
      <c r="G4442" s="90" t="s">
        <v>10727</v>
      </c>
      <c r="H4442" s="91">
        <v>32776</v>
      </c>
      <c r="I4442" s="89">
        <v>36</v>
      </c>
      <c r="J4442" s="89" t="s">
        <v>84</v>
      </c>
      <c r="K4442" s="89" t="s">
        <v>52</v>
      </c>
      <c r="L4442" s="89" t="s">
        <v>10728</v>
      </c>
      <c r="M4442" s="89" t="s">
        <v>10729</v>
      </c>
      <c r="N4442" s="89">
        <v>450</v>
      </c>
      <c r="O4442" s="92">
        <v>11966985843</v>
      </c>
      <c r="P4442" s="93" t="s">
        <v>57</v>
      </c>
      <c r="Q4442" s="110" t="s">
        <v>5322</v>
      </c>
      <c r="R4442" s="94"/>
      <c r="S4442" s="95">
        <v>46170</v>
      </c>
      <c r="T4442" s="95" t="s">
        <v>5203</v>
      </c>
      <c r="U4442" s="95" t="s">
        <v>1125</v>
      </c>
      <c r="V4442" s="91">
        <v>46164</v>
      </c>
      <c r="W4442" s="91">
        <v>46167</v>
      </c>
      <c r="X4442" s="91">
        <v>46169</v>
      </c>
      <c r="Y4442" s="96" t="s">
        <v>2851</v>
      </c>
      <c r="Z4442" s="89"/>
      <c r="AA4442" s="95"/>
      <c r="AB4442" s="89"/>
      <c r="AC4442" s="109"/>
      <c r="AD4442" s="89"/>
      <c r="AE4442" s="89"/>
      <c r="AF4442" s="191"/>
      <c r="AG4442" s="194"/>
      <c r="AH4442" s="193"/>
      <c r="AI4442" s="97"/>
      <c r="AJ4442" s="97" t="s">
        <v>1127</v>
      </c>
      <c r="AK4442" s="97" t="s">
        <v>66</v>
      </c>
      <c r="AL4442" s="45" t="s">
        <v>67</v>
      </c>
      <c r="AM4442" s="160" t="str">
        <f>MONTH(B4442)&amp;"/"&amp;YEAR(B4442)</f>
        <v>5/2026</v>
      </c>
      <c r="AN4442" s="45">
        <f>WEEKNUM(B4442)-WEEKNUM(EOMONTH(B4442,-1)+1)+1</f>
        <v>4</v>
      </c>
      <c r="AO4442" s="45" t="str">
        <f>MONTH(R4442)&amp;"/"&amp;YEAR(R4442)</f>
        <v>1/1900</v>
      </c>
      <c r="AP4442" s="45" t="e">
        <f>WEEKNUM(R4442)-WEEKNUM(EOMONTH(R4442,-1)+1)+1</f>
        <v>#NUM!</v>
      </c>
      <c r="AQ4442" s="45">
        <f>IF(AU4442="S",IF(Q4442="1. Aceitou o programa",R4442-B4442,0),0)</f>
        <v>0</v>
      </c>
      <c r="AR4442" s="45">
        <f>IF(AU4442="S",IF(AND(S4442&lt;&gt;"",R4442&lt;&gt;""),S4442-R4442,0),0)</f>
        <v>0</v>
      </c>
      <c r="AS4442" s="45">
        <f>IF(AU4442="S",IF(Q4442="1. Aceitou o programa",IF(OR(X4442="Não se Aplica",X4442=""),IF(OR(W4442="Não se Aplica",W4442=""),0,W4442-V4442),AVERAGE(X4442-W4442,W4442-V4442)),0),0)</f>
        <v>0</v>
      </c>
      <c r="AT4442" s="45">
        <f>IF(AU4442="S",IF(AND(Q4442="1. Aceitou o programa",AB4442="Realizada"),IFERROR(IF(AA4442="",0,AA4442-R4442),0),0),0)</f>
        <v>0</v>
      </c>
      <c r="AU4442" s="45" t="str">
        <f>_xlfn.XLOOKUP(U4442,'Lista Suspensa'!$AA$20:$AA$23,'Lista Suspensa'!$AB$20:$AB$23,"N/A")</f>
        <v>S</v>
      </c>
    </row>
    <row r="4443" spans="1:47" ht="12" customHeight="1" x14ac:dyDescent="0.3">
      <c r="A4443" s="87" t="s">
        <v>47</v>
      </c>
      <c r="B4443" s="88">
        <v>46104</v>
      </c>
      <c r="C4443" s="89" t="s">
        <v>48</v>
      </c>
      <c r="D4443" s="89" t="s">
        <v>49</v>
      </c>
      <c r="E4443" s="189">
        <v>124561578</v>
      </c>
      <c r="F4443" s="197" t="s">
        <v>10730</v>
      </c>
      <c r="G4443" s="90">
        <v>7035222804</v>
      </c>
      <c r="H4443" s="91">
        <v>25322</v>
      </c>
      <c r="I4443" s="89"/>
      <c r="J4443" s="89" t="s">
        <v>51</v>
      </c>
      <c r="K4443" s="89" t="s">
        <v>52</v>
      </c>
      <c r="L4443" s="89" t="s">
        <v>85</v>
      </c>
      <c r="M4443" s="89" t="s">
        <v>3490</v>
      </c>
      <c r="N4443" s="89" t="s">
        <v>1418</v>
      </c>
      <c r="O4443" s="92" t="s">
        <v>10731</v>
      </c>
      <c r="P4443" s="93" t="s">
        <v>57</v>
      </c>
      <c r="Q4443" s="110" t="s">
        <v>58</v>
      </c>
      <c r="R4443" s="94">
        <v>46169</v>
      </c>
      <c r="S4443" s="95"/>
      <c r="T4443" s="95" t="s">
        <v>59</v>
      </c>
      <c r="U4443" s="95" t="s">
        <v>60</v>
      </c>
      <c r="V4443" s="91">
        <v>46113</v>
      </c>
      <c r="W4443" s="91">
        <v>46160</v>
      </c>
      <c r="X4443" s="91">
        <v>46167</v>
      </c>
      <c r="Y4443" s="96" t="s">
        <v>2851</v>
      </c>
      <c r="Z4443" s="89" t="s">
        <v>2798</v>
      </c>
      <c r="AA4443" s="95"/>
      <c r="AB4443" s="89"/>
      <c r="AC4443" s="109"/>
      <c r="AD4443" s="89"/>
      <c r="AE4443" s="89"/>
      <c r="AF4443" s="191"/>
      <c r="AG4443" s="194" t="s">
        <v>147</v>
      </c>
      <c r="AH4443" s="193"/>
      <c r="AI4443" s="97"/>
      <c r="AJ4443" s="97" t="s">
        <v>65</v>
      </c>
      <c r="AK4443" s="97" t="s">
        <v>66</v>
      </c>
      <c r="AL4443" s="45" t="s">
        <v>67</v>
      </c>
      <c r="AM4443" s="160" t="str">
        <f>MONTH(B4443)&amp;"/"&amp;YEAR(B4443)</f>
        <v>3/2026</v>
      </c>
      <c r="AN4443" s="45">
        <f>WEEKNUM(B4443)-WEEKNUM(EOMONTH(B4443,-1)+1)+1</f>
        <v>4</v>
      </c>
      <c r="AO4443" s="45" t="str">
        <f>MONTH(R4443)&amp;"/"&amp;YEAR(R4443)</f>
        <v>5/2026</v>
      </c>
      <c r="AP4443" s="45">
        <f>WEEKNUM(R4443)-WEEKNUM(EOMONTH(R4443,-1)+1)+1</f>
        <v>5</v>
      </c>
      <c r="AQ4443" s="45">
        <f>IF(AU4443="S",IF(Q4443="1. Aceitou o programa",R4443-B4443,0),0)</f>
        <v>65</v>
      </c>
      <c r="AR4443" s="45">
        <f>IF(AU4443="S",IF(AND(S4443&lt;&gt;"",R4443&lt;&gt;""),S4443-R4443,0),0)</f>
        <v>0</v>
      </c>
      <c r="AS4443" s="45">
        <f>IF(AU4443="S",IF(Q4443="1. Aceitou o programa",IF(OR(X4443="Não se Aplica",X4443=""),IF(OR(W4443="Não se Aplica",W4443=""),0,W4443-V4443),AVERAGE(X4443-W4443,W4443-V4443)),0),0)</f>
        <v>27</v>
      </c>
      <c r="AT4443" s="45">
        <f>IF(AU4443="S",IF(AND(Q4443="1. Aceitou o programa",AB4443="Realizada"),IFERROR(IF(AA4443="",0,AA4443-R4443),0),0),0)</f>
        <v>0</v>
      </c>
      <c r="AU4443" s="45" t="str">
        <f>_xlfn.XLOOKUP(U4443,'Lista Suspensa'!$AA$20:$AA$23,'Lista Suspensa'!$AB$20:$AB$23,"N/A")</f>
        <v>S</v>
      </c>
    </row>
    <row r="4444" spans="1:47" ht="12" customHeight="1" x14ac:dyDescent="0.3">
      <c r="A4444" s="87" t="s">
        <v>66</v>
      </c>
      <c r="B4444" s="88">
        <v>46168</v>
      </c>
      <c r="C4444" s="89" t="s">
        <v>857</v>
      </c>
      <c r="D4444" s="89" t="s">
        <v>49</v>
      </c>
      <c r="E4444" s="189">
        <v>95678148</v>
      </c>
      <c r="F4444" s="197" t="s">
        <v>10732</v>
      </c>
      <c r="G4444" s="90">
        <v>12988832889</v>
      </c>
      <c r="H4444" s="91">
        <v>27278</v>
      </c>
      <c r="I4444" s="89">
        <v>51</v>
      </c>
      <c r="J4444" s="89" t="s">
        <v>84</v>
      </c>
      <c r="K4444" s="89" t="s">
        <v>52</v>
      </c>
      <c r="L4444" s="89" t="s">
        <v>85</v>
      </c>
      <c r="M4444" s="89" t="s">
        <v>820</v>
      </c>
      <c r="N4444" s="89">
        <v>6500</v>
      </c>
      <c r="O4444" s="92" t="s">
        <v>10733</v>
      </c>
      <c r="P4444" s="93" t="s">
        <v>57</v>
      </c>
      <c r="Q4444" s="110" t="s">
        <v>58</v>
      </c>
      <c r="R4444" s="94">
        <v>46169</v>
      </c>
      <c r="S4444" s="95"/>
      <c r="T4444" s="95" t="s">
        <v>59</v>
      </c>
      <c r="U4444" s="95" t="s">
        <v>60</v>
      </c>
      <c r="V4444" s="91">
        <v>46169</v>
      </c>
      <c r="W4444" s="91" t="s">
        <v>432</v>
      </c>
      <c r="X4444" s="91" t="s">
        <v>432</v>
      </c>
      <c r="Y4444" s="96"/>
      <c r="Z4444" s="89" t="s">
        <v>62</v>
      </c>
      <c r="AA4444" s="95"/>
      <c r="AB4444" s="95" t="s">
        <v>63</v>
      </c>
      <c r="AC4444" s="95" t="s">
        <v>63</v>
      </c>
      <c r="AD4444" s="95" t="s">
        <v>63</v>
      </c>
      <c r="AE4444" s="95" t="s">
        <v>63</v>
      </c>
      <c r="AF4444" s="95" t="s">
        <v>63</v>
      </c>
      <c r="AG4444" s="194" t="s">
        <v>10734</v>
      </c>
      <c r="AH4444" s="95" t="s">
        <v>63</v>
      </c>
      <c r="AI4444" s="97"/>
      <c r="AJ4444" s="97" t="s">
        <v>65</v>
      </c>
      <c r="AK4444" s="97" t="s">
        <v>66</v>
      </c>
      <c r="AL4444" s="45" t="s">
        <v>67</v>
      </c>
      <c r="AM4444" s="160" t="str">
        <f>MONTH(B4444)&amp;"/"&amp;YEAR(B4444)</f>
        <v>5/2026</v>
      </c>
      <c r="AN4444" s="45">
        <f>WEEKNUM(B4444)-WEEKNUM(EOMONTH(B4444,-1)+1)+1</f>
        <v>5</v>
      </c>
      <c r="AO4444" s="45" t="str">
        <f>MONTH(R4444)&amp;"/"&amp;YEAR(R4444)</f>
        <v>5/2026</v>
      </c>
      <c r="AP4444" s="45">
        <f>WEEKNUM(R4444)-WEEKNUM(EOMONTH(R4444,-1)+1)+1</f>
        <v>5</v>
      </c>
      <c r="AQ4444" s="45">
        <f>IF(AU4444="S",IF(Q4444="1. Aceitou o programa",R4444-B4444,0),0)</f>
        <v>1</v>
      </c>
      <c r="AR4444" s="45">
        <f>IF(AU4444="S",IF(AND(S4444&lt;&gt;"",R4444&lt;&gt;""),S4444-R4444,0),0)</f>
        <v>0</v>
      </c>
      <c r="AS4444" s="45">
        <f>IF(AU4444="S",IF(Q4444="1. Aceitou o programa",IF(OR(X4444="Não se Aplica",X4444=""),IF(OR(W4444="Não se Aplica",W4444=""),0,W4444-V4444),AVERAGE(X4444-W4444,W4444-V4444)),0),0)</f>
        <v>0</v>
      </c>
      <c r="AT4444" s="45">
        <f>IF(AU4444="S",IF(AND(Q4444="1. Aceitou o programa",AB4444="Realizada"),IFERROR(IF(AA4444="",0,AA4444-R4444),0),0),0)</f>
        <v>0</v>
      </c>
      <c r="AU4444" s="45" t="str">
        <f>_xlfn.XLOOKUP(U4444,'Lista Suspensa'!$AA$20:$AA$23,'Lista Suspensa'!$AB$20:$AB$23,"N/A")</f>
        <v>S</v>
      </c>
    </row>
    <row r="4445" spans="1:47" ht="12" customHeight="1" x14ac:dyDescent="0.3">
      <c r="A4445" s="87" t="s">
        <v>66</v>
      </c>
      <c r="B4445" s="88">
        <v>46168</v>
      </c>
      <c r="C4445" s="89" t="s">
        <v>857</v>
      </c>
      <c r="D4445" s="89" t="s">
        <v>2558</v>
      </c>
      <c r="E4445" s="189">
        <v>96773891</v>
      </c>
      <c r="F4445" s="197" t="s">
        <v>10735</v>
      </c>
      <c r="G4445" s="90" t="s">
        <v>10736</v>
      </c>
      <c r="H4445" s="91">
        <v>24808</v>
      </c>
      <c r="I4445" s="89">
        <v>58</v>
      </c>
      <c r="J4445" s="89" t="s">
        <v>84</v>
      </c>
      <c r="K4445" s="89" t="s">
        <v>76</v>
      </c>
      <c r="L4445" s="89" t="s">
        <v>180</v>
      </c>
      <c r="M4445" s="89" t="s">
        <v>180</v>
      </c>
      <c r="N4445" s="89">
        <v>380</v>
      </c>
      <c r="O4445" s="92">
        <v>21998855199</v>
      </c>
      <c r="P4445" s="93" t="s">
        <v>57</v>
      </c>
      <c r="Q4445" s="110" t="s">
        <v>10192</v>
      </c>
      <c r="R4445" s="94"/>
      <c r="S4445" s="95"/>
      <c r="T4445" s="95" t="s">
        <v>5203</v>
      </c>
      <c r="U4445" s="95" t="s">
        <v>10193</v>
      </c>
      <c r="V4445" s="91">
        <v>46169</v>
      </c>
      <c r="W4445" s="91"/>
      <c r="X4445" s="91"/>
      <c r="Y4445" s="96"/>
      <c r="Z4445" s="89"/>
      <c r="AA4445" s="95"/>
      <c r="AB4445" s="89"/>
      <c r="AC4445" s="109"/>
      <c r="AD4445" s="89"/>
      <c r="AE4445" s="89"/>
      <c r="AF4445" s="191"/>
      <c r="AG4445" s="194"/>
      <c r="AH4445" s="193"/>
      <c r="AI4445" s="97"/>
      <c r="AJ4445" s="97" t="s">
        <v>65</v>
      </c>
      <c r="AK4445" s="97" t="s">
        <v>66</v>
      </c>
      <c r="AL4445" s="45" t="s">
        <v>67</v>
      </c>
      <c r="AM4445" s="160" t="str">
        <f>MONTH(B4445)&amp;"/"&amp;YEAR(B4445)</f>
        <v>5/2026</v>
      </c>
      <c r="AN4445" s="45">
        <f>WEEKNUM(B4445)-WEEKNUM(EOMONTH(B4445,-1)+1)+1</f>
        <v>5</v>
      </c>
      <c r="AO4445" s="45" t="str">
        <f>MONTH(R4445)&amp;"/"&amp;YEAR(R4445)</f>
        <v>1/1900</v>
      </c>
      <c r="AP4445" s="45" t="e">
        <f>WEEKNUM(R4445)-WEEKNUM(EOMONTH(R4445,-1)+1)+1</f>
        <v>#NUM!</v>
      </c>
      <c r="AQ4445" s="45">
        <f>IF(AU4445="S",IF(Q4445="1. Aceitou o programa",R4445-B4445,0),0)</f>
        <v>0</v>
      </c>
      <c r="AR4445" s="45">
        <f>IF(AU4445="S",IF(AND(S4445&lt;&gt;"",R4445&lt;&gt;""),S4445-R4445,0),0)</f>
        <v>0</v>
      </c>
      <c r="AS4445" s="45">
        <f>IF(AU4445="S",IF(Q4445="1. Aceitou o programa",IF(OR(X4445="Não se Aplica",X4445=""),IF(OR(W4445="Não se Aplica",W4445=""),0,W4445-V4445),AVERAGE(X4445-W4445,W4445-V4445)),0),0)</f>
        <v>0</v>
      </c>
      <c r="AT4445" s="45">
        <f>IF(AU4445="S",IF(AND(Q4445="1. Aceitou o programa",AB4445="Realizada"),IFERROR(IF(AA4445="",0,AA4445-R4445),0),0),0)</f>
        <v>0</v>
      </c>
      <c r="AU4445" s="45" t="str">
        <f>_xlfn.XLOOKUP(U4445,'Lista Suspensa'!$AA$20:$AA$23,'Lista Suspensa'!$AB$20:$AB$23,"N/A")</f>
        <v>S</v>
      </c>
    </row>
    <row r="4446" spans="1:47" ht="12" customHeight="1" x14ac:dyDescent="0.3">
      <c r="A4446" s="87" t="s">
        <v>66</v>
      </c>
      <c r="B4446" s="88">
        <v>46168</v>
      </c>
      <c r="C4446" s="89" t="s">
        <v>857</v>
      </c>
      <c r="D4446" s="89" t="s">
        <v>2558</v>
      </c>
      <c r="E4446" s="189">
        <v>96047455</v>
      </c>
      <c r="F4446" s="197" t="s">
        <v>10737</v>
      </c>
      <c r="G4446" s="90" t="s">
        <v>10738</v>
      </c>
      <c r="H4446" s="91">
        <v>23294</v>
      </c>
      <c r="I4446" s="89">
        <v>62</v>
      </c>
      <c r="J4446" s="89" t="s">
        <v>51</v>
      </c>
      <c r="K4446" s="89" t="s">
        <v>76</v>
      </c>
      <c r="L4446" s="89" t="s">
        <v>95</v>
      </c>
      <c r="M4446" s="89" t="s">
        <v>96</v>
      </c>
      <c r="N4446" s="89">
        <v>120</v>
      </c>
      <c r="O4446" s="92">
        <v>21971753895</v>
      </c>
      <c r="P4446" s="93" t="s">
        <v>57</v>
      </c>
      <c r="Q4446" s="110" t="s">
        <v>10192</v>
      </c>
      <c r="R4446" s="94"/>
      <c r="S4446" s="95"/>
      <c r="T4446" s="95" t="s">
        <v>5203</v>
      </c>
      <c r="U4446" s="95" t="s">
        <v>10193</v>
      </c>
      <c r="V4446" s="91">
        <v>46169</v>
      </c>
      <c r="W4446" s="91"/>
      <c r="X4446" s="91"/>
      <c r="Y4446" s="96"/>
      <c r="Z4446" s="89"/>
      <c r="AA4446" s="95"/>
      <c r="AB4446" s="89"/>
      <c r="AC4446" s="109"/>
      <c r="AD4446" s="89"/>
      <c r="AE4446" s="89"/>
      <c r="AF4446" s="191"/>
      <c r="AG4446" s="194"/>
      <c r="AH4446" s="193"/>
      <c r="AI4446" s="97"/>
      <c r="AJ4446" s="97" t="s">
        <v>65</v>
      </c>
      <c r="AK4446" s="97" t="s">
        <v>66</v>
      </c>
      <c r="AL4446" s="45" t="s">
        <v>67</v>
      </c>
      <c r="AM4446" s="160" t="str">
        <f>MONTH(B4446)&amp;"/"&amp;YEAR(B4446)</f>
        <v>5/2026</v>
      </c>
      <c r="AN4446" s="45">
        <f>WEEKNUM(B4446)-WEEKNUM(EOMONTH(B4446,-1)+1)+1</f>
        <v>5</v>
      </c>
      <c r="AO4446" s="45" t="str">
        <f>MONTH(R4446)&amp;"/"&amp;YEAR(R4446)</f>
        <v>1/1900</v>
      </c>
      <c r="AP4446" s="45" t="e">
        <f>WEEKNUM(R4446)-WEEKNUM(EOMONTH(R4446,-1)+1)+1</f>
        <v>#NUM!</v>
      </c>
      <c r="AQ4446" s="45">
        <f>IF(AU4446="S",IF(Q4446="1. Aceitou o programa",R4446-B4446,0),0)</f>
        <v>0</v>
      </c>
      <c r="AR4446" s="45">
        <f>IF(AU4446="S",IF(AND(S4446&lt;&gt;"",R4446&lt;&gt;""),S4446-R4446,0),0)</f>
        <v>0</v>
      </c>
      <c r="AS4446" s="45">
        <f>IF(AU4446="S",IF(Q4446="1. Aceitou o programa",IF(OR(X4446="Não se Aplica",X4446=""),IF(OR(W4446="Não se Aplica",W4446=""),0,W4446-V4446),AVERAGE(X4446-W4446,W4446-V4446)),0),0)</f>
        <v>0</v>
      </c>
      <c r="AT4446" s="45">
        <f>IF(AU4446="S",IF(AND(Q4446="1. Aceitou o programa",AB4446="Realizada"),IFERROR(IF(AA4446="",0,AA4446-R4446),0),0),0)</f>
        <v>0</v>
      </c>
      <c r="AU4446" s="45" t="str">
        <f>_xlfn.XLOOKUP(U4446,'Lista Suspensa'!$AA$20:$AA$23,'Lista Suspensa'!$AB$20:$AB$23,"N/A")</f>
        <v>S</v>
      </c>
    </row>
    <row r="4447" spans="1:47" ht="12" customHeight="1" x14ac:dyDescent="0.3">
      <c r="A4447" s="87" t="s">
        <v>47</v>
      </c>
      <c r="B4447" s="88">
        <v>46104</v>
      </c>
      <c r="C4447" s="89" t="s">
        <v>48</v>
      </c>
      <c r="D4447" s="89" t="s">
        <v>49</v>
      </c>
      <c r="E4447" s="189">
        <v>81378814</v>
      </c>
      <c r="F4447" s="197" t="s">
        <v>10739</v>
      </c>
      <c r="G4447" s="90">
        <v>16537565782</v>
      </c>
      <c r="H4447" s="91">
        <v>34659</v>
      </c>
      <c r="I4447" s="89"/>
      <c r="J4447" s="89" t="s">
        <v>84</v>
      </c>
      <c r="K4447" s="89" t="s">
        <v>76</v>
      </c>
      <c r="L4447" s="89" t="s">
        <v>303</v>
      </c>
      <c r="M4447" s="89" t="s">
        <v>10740</v>
      </c>
      <c r="N4447" s="89" t="s">
        <v>137</v>
      </c>
      <c r="O4447" s="92" t="s">
        <v>3204</v>
      </c>
      <c r="P4447" s="93" t="s">
        <v>57</v>
      </c>
      <c r="Q4447" s="110" t="s">
        <v>10741</v>
      </c>
      <c r="R4447" s="94"/>
      <c r="S4447" s="95">
        <v>46168</v>
      </c>
      <c r="T4447" s="95" t="s">
        <v>5203</v>
      </c>
      <c r="U4447" s="95" t="s">
        <v>1125</v>
      </c>
      <c r="V4447" s="96" t="s">
        <v>5548</v>
      </c>
      <c r="W4447" s="91"/>
      <c r="X4447" s="91"/>
      <c r="Y4447" s="96" t="s">
        <v>5548</v>
      </c>
      <c r="Z4447" s="89"/>
      <c r="AA4447" s="95"/>
      <c r="AB4447" s="89"/>
      <c r="AC4447" s="109"/>
      <c r="AD4447" s="89"/>
      <c r="AE4447" s="89"/>
      <c r="AF4447" s="191"/>
      <c r="AG4447" s="194"/>
      <c r="AH4447" s="193"/>
      <c r="AI4447" s="97"/>
      <c r="AJ4447" s="97"/>
      <c r="AK4447" s="97"/>
      <c r="AL4447" s="45" t="s">
        <v>67</v>
      </c>
      <c r="AM4447" s="160" t="str">
        <f>MONTH(B4447)&amp;"/"&amp;YEAR(B4447)</f>
        <v>3/2026</v>
      </c>
      <c r="AN4447" s="45">
        <f>WEEKNUM(B4447)-WEEKNUM(EOMONTH(B4447,-1)+1)+1</f>
        <v>4</v>
      </c>
      <c r="AO4447" s="45" t="str">
        <f>MONTH(R4447)&amp;"/"&amp;YEAR(R4447)</f>
        <v>1/1900</v>
      </c>
      <c r="AP4447" s="45" t="e">
        <f>WEEKNUM(R4447)-WEEKNUM(EOMONTH(R4447,-1)+1)+1</f>
        <v>#NUM!</v>
      </c>
      <c r="AQ4447" s="45">
        <f>IF(AU4447="S",IF(Q4447="1. Aceitou o programa",R4447-B4447,0),0)</f>
        <v>0</v>
      </c>
      <c r="AR4447" s="45">
        <f>IF(AU4447="S",IF(AND(S4447&lt;&gt;"",R4447&lt;&gt;""),S4447-R4447,0),0)</f>
        <v>0</v>
      </c>
      <c r="AS4447" s="45">
        <f>IF(AU4447="S",IF(Q4447="1. Aceitou o programa",IF(OR(X4447="Não se Aplica",X4447=""),IF(OR(W4447="Não se Aplica",W4447=""),0,W4447-V4447),AVERAGE(X4447-W4447,W4447-V4447)),0),0)</f>
        <v>0</v>
      </c>
      <c r="AT4447" s="45">
        <f>IF(AU4447="S",IF(AND(Q4447="1. Aceitou o programa",AB4447="Realizada"),IFERROR(IF(AA4447="",0,AA4447-R4447),0),0),0)</f>
        <v>0</v>
      </c>
      <c r="AU4447" s="45" t="str">
        <f>_xlfn.XLOOKUP(U4447,'Lista Suspensa'!$AA$20:$AA$23,'Lista Suspensa'!$AB$20:$AB$23,"N/A")</f>
        <v>S</v>
      </c>
    </row>
    <row r="4448" spans="1:47" ht="12" customHeight="1" x14ac:dyDescent="0.3">
      <c r="A4448" s="87" t="s">
        <v>47</v>
      </c>
      <c r="B4448" s="88">
        <v>46104</v>
      </c>
      <c r="C4448" s="89" t="s">
        <v>48</v>
      </c>
      <c r="D4448" s="89" t="s">
        <v>49</v>
      </c>
      <c r="E4448" s="189">
        <v>93686895</v>
      </c>
      <c r="F4448" s="197" t="s">
        <v>10742</v>
      </c>
      <c r="G4448" s="90">
        <v>84545917704</v>
      </c>
      <c r="H4448" s="91">
        <v>23291</v>
      </c>
      <c r="I4448" s="89"/>
      <c r="J4448" s="89" t="s">
        <v>84</v>
      </c>
      <c r="K4448" s="89" t="s">
        <v>76</v>
      </c>
      <c r="L4448" s="89" t="s">
        <v>95</v>
      </c>
      <c r="M4448" s="89" t="s">
        <v>3939</v>
      </c>
      <c r="N4448" s="89" t="s">
        <v>176</v>
      </c>
      <c r="O4448" s="92" t="s">
        <v>3204</v>
      </c>
      <c r="P4448" s="93" t="s">
        <v>57</v>
      </c>
      <c r="Q4448" s="110" t="s">
        <v>10741</v>
      </c>
      <c r="R4448" s="94"/>
      <c r="S4448" s="95">
        <v>46168</v>
      </c>
      <c r="T4448" s="95" t="s">
        <v>5203</v>
      </c>
      <c r="U4448" s="95" t="s">
        <v>1125</v>
      </c>
      <c r="V4448" s="96" t="s">
        <v>5548</v>
      </c>
      <c r="W4448" s="91"/>
      <c r="X4448" s="91"/>
      <c r="Y4448" s="96" t="s">
        <v>5548</v>
      </c>
      <c r="Z4448" s="89"/>
      <c r="AA4448" s="95"/>
      <c r="AB4448" s="89"/>
      <c r="AC4448" s="109"/>
      <c r="AD4448" s="89"/>
      <c r="AE4448" s="89"/>
      <c r="AF4448" s="191"/>
      <c r="AG4448" s="194"/>
      <c r="AH4448" s="193"/>
      <c r="AI4448" s="97"/>
      <c r="AJ4448" s="97" t="s">
        <v>1127</v>
      </c>
      <c r="AK4448" s="97" t="s">
        <v>66</v>
      </c>
      <c r="AL4448" s="45" t="s">
        <v>67</v>
      </c>
      <c r="AM4448" s="160" t="str">
        <f>MONTH(B4448)&amp;"/"&amp;YEAR(B4448)</f>
        <v>3/2026</v>
      </c>
      <c r="AN4448" s="45">
        <f>WEEKNUM(B4448)-WEEKNUM(EOMONTH(B4448,-1)+1)+1</f>
        <v>4</v>
      </c>
      <c r="AO4448" s="45" t="str">
        <f>MONTH(R4448)&amp;"/"&amp;YEAR(R4448)</f>
        <v>1/1900</v>
      </c>
      <c r="AP4448" s="45" t="e">
        <f>WEEKNUM(R4448)-WEEKNUM(EOMONTH(R4448,-1)+1)+1</f>
        <v>#NUM!</v>
      </c>
      <c r="AQ4448" s="45">
        <f>IF(AU4448="S",IF(Q4448="1. Aceitou o programa",R4448-B4448,0),0)</f>
        <v>0</v>
      </c>
      <c r="AR4448" s="45">
        <f>IF(AU4448="S",IF(AND(S4448&lt;&gt;"",R4448&lt;&gt;""),S4448-R4448,0),0)</f>
        <v>0</v>
      </c>
      <c r="AS4448" s="45">
        <f>IF(AU4448="S",IF(Q4448="1. Aceitou o programa",IF(OR(X4448="Não se Aplica",X4448=""),IF(OR(W4448="Não se Aplica",W4448=""),0,W4448-V4448),AVERAGE(X4448-W4448,W4448-V4448)),0),0)</f>
        <v>0</v>
      </c>
      <c r="AT4448" s="45">
        <f>IF(AU4448="S",IF(AND(Q4448="1. Aceitou o programa",AB4448="Realizada"),IFERROR(IF(AA4448="",0,AA4448-R4448),0),0),0)</f>
        <v>0</v>
      </c>
      <c r="AU4448" s="45" t="str">
        <f>_xlfn.XLOOKUP(U4448,'Lista Suspensa'!$AA$20:$AA$23,'Lista Suspensa'!$AB$20:$AB$23,"N/A")</f>
        <v>S</v>
      </c>
    </row>
    <row r="4449" spans="1:47" ht="12" customHeight="1" x14ac:dyDescent="0.3">
      <c r="A4449" s="87" t="s">
        <v>47</v>
      </c>
      <c r="B4449" s="88">
        <v>46104</v>
      </c>
      <c r="C4449" s="89" t="s">
        <v>48</v>
      </c>
      <c r="D4449" s="89" t="s">
        <v>49</v>
      </c>
      <c r="E4449" s="189">
        <v>87341876</v>
      </c>
      <c r="F4449" s="197" t="s">
        <v>10743</v>
      </c>
      <c r="G4449" s="90">
        <v>45085412320</v>
      </c>
      <c r="H4449" s="91">
        <v>26492</v>
      </c>
      <c r="I4449" s="89"/>
      <c r="J4449" s="89" t="s">
        <v>84</v>
      </c>
      <c r="K4449" s="89" t="s">
        <v>52</v>
      </c>
      <c r="L4449" s="89" t="s">
        <v>85</v>
      </c>
      <c r="M4449" s="89" t="s">
        <v>5345</v>
      </c>
      <c r="N4449" s="89" t="s">
        <v>159</v>
      </c>
      <c r="O4449" s="92" t="s">
        <v>3204</v>
      </c>
      <c r="P4449" s="93" t="s">
        <v>57</v>
      </c>
      <c r="Q4449" s="110" t="s">
        <v>10741</v>
      </c>
      <c r="R4449" s="94"/>
      <c r="S4449" s="95">
        <v>46168</v>
      </c>
      <c r="T4449" s="95" t="s">
        <v>5203</v>
      </c>
      <c r="U4449" s="95" t="s">
        <v>1125</v>
      </c>
      <c r="V4449" s="96" t="s">
        <v>5548</v>
      </c>
      <c r="W4449" s="91"/>
      <c r="X4449" s="91"/>
      <c r="Y4449" s="96" t="s">
        <v>5548</v>
      </c>
      <c r="Z4449" s="89"/>
      <c r="AA4449" s="95"/>
      <c r="AB4449" s="89"/>
      <c r="AC4449" s="109"/>
      <c r="AD4449" s="89"/>
      <c r="AE4449" s="89"/>
      <c r="AF4449" s="191"/>
      <c r="AG4449" s="194"/>
      <c r="AH4449" s="193"/>
      <c r="AI4449" s="97"/>
      <c r="AJ4449" s="97"/>
      <c r="AK4449" s="97"/>
      <c r="AL4449" s="45" t="s">
        <v>67</v>
      </c>
      <c r="AM4449" s="160" t="str">
        <f>MONTH(B4449)&amp;"/"&amp;YEAR(B4449)</f>
        <v>3/2026</v>
      </c>
      <c r="AN4449" s="45">
        <f>WEEKNUM(B4449)-WEEKNUM(EOMONTH(B4449,-1)+1)+1</f>
        <v>4</v>
      </c>
      <c r="AO4449" s="45" t="str">
        <f>MONTH(R4449)&amp;"/"&amp;YEAR(R4449)</f>
        <v>1/1900</v>
      </c>
      <c r="AP4449" s="45" t="e">
        <f>WEEKNUM(R4449)-WEEKNUM(EOMONTH(R4449,-1)+1)+1</f>
        <v>#NUM!</v>
      </c>
      <c r="AQ4449" s="45">
        <f>IF(AU4449="S",IF(Q4449="1. Aceitou o programa",R4449-B4449,0),0)</f>
        <v>0</v>
      </c>
      <c r="AR4449" s="45">
        <f>IF(AU4449="S",IF(AND(S4449&lt;&gt;"",R4449&lt;&gt;""),S4449-R4449,0),0)</f>
        <v>0</v>
      </c>
      <c r="AS4449" s="45">
        <f>IF(AU4449="S",IF(Q4449="1. Aceitou o programa",IF(OR(X4449="Não se Aplica",X4449=""),IF(OR(W4449="Não se Aplica",W4449=""),0,W4449-V4449),AVERAGE(X4449-W4449,W4449-V4449)),0),0)</f>
        <v>0</v>
      </c>
      <c r="AT4449" s="45">
        <f>IF(AU4449="S",IF(AND(Q4449="1. Aceitou o programa",AB4449="Realizada"),IFERROR(IF(AA4449="",0,AA4449-R4449),0),0),0)</f>
        <v>0</v>
      </c>
      <c r="AU4449" s="45" t="str">
        <f>_xlfn.XLOOKUP(U4449,'Lista Suspensa'!$AA$20:$AA$23,'Lista Suspensa'!$AB$20:$AB$23,"N/A")</f>
        <v>S</v>
      </c>
    </row>
    <row r="4450" spans="1:47" ht="12" customHeight="1" x14ac:dyDescent="0.3">
      <c r="A4450" s="87" t="s">
        <v>47</v>
      </c>
      <c r="B4450" s="88">
        <v>46104</v>
      </c>
      <c r="C4450" s="89" t="s">
        <v>48</v>
      </c>
      <c r="D4450" s="89" t="s">
        <v>49</v>
      </c>
      <c r="E4450" s="189">
        <v>80952237</v>
      </c>
      <c r="F4450" s="197" t="s">
        <v>10744</v>
      </c>
      <c r="G4450" s="90">
        <v>30604563809</v>
      </c>
      <c r="H4450" s="91">
        <v>29908</v>
      </c>
      <c r="I4450" s="89"/>
      <c r="J4450" s="89" t="s">
        <v>51</v>
      </c>
      <c r="K4450" s="89" t="s">
        <v>52</v>
      </c>
      <c r="L4450" s="89" t="s">
        <v>53</v>
      </c>
      <c r="M4450" s="89" t="s">
        <v>7494</v>
      </c>
      <c r="N4450" s="89" t="s">
        <v>137</v>
      </c>
      <c r="O4450" s="92" t="s">
        <v>3204</v>
      </c>
      <c r="P4450" s="93" t="s">
        <v>57</v>
      </c>
      <c r="Q4450" s="110" t="s">
        <v>10741</v>
      </c>
      <c r="R4450" s="94"/>
      <c r="S4450" s="95">
        <v>46168</v>
      </c>
      <c r="T4450" s="95" t="s">
        <v>5203</v>
      </c>
      <c r="U4450" s="95" t="s">
        <v>1125</v>
      </c>
      <c r="V4450" s="96" t="s">
        <v>5548</v>
      </c>
      <c r="W4450" s="91"/>
      <c r="X4450" s="91"/>
      <c r="Y4450" s="96" t="s">
        <v>5548</v>
      </c>
      <c r="Z4450" s="89"/>
      <c r="AA4450" s="95"/>
      <c r="AB4450" s="89"/>
      <c r="AC4450" s="109"/>
      <c r="AD4450" s="89"/>
      <c r="AE4450" s="89"/>
      <c r="AF4450" s="191"/>
      <c r="AG4450" s="194"/>
      <c r="AH4450" s="193"/>
      <c r="AI4450" s="97"/>
      <c r="AJ4450" s="97"/>
      <c r="AK4450" s="97"/>
      <c r="AL4450" s="45" t="s">
        <v>67</v>
      </c>
      <c r="AM4450" s="160" t="str">
        <f>MONTH(B4450)&amp;"/"&amp;YEAR(B4450)</f>
        <v>3/2026</v>
      </c>
      <c r="AN4450" s="45">
        <f>WEEKNUM(B4450)-WEEKNUM(EOMONTH(B4450,-1)+1)+1</f>
        <v>4</v>
      </c>
      <c r="AO4450" s="45" t="str">
        <f>MONTH(R4450)&amp;"/"&amp;YEAR(R4450)</f>
        <v>1/1900</v>
      </c>
      <c r="AP4450" s="45" t="e">
        <f>WEEKNUM(R4450)-WEEKNUM(EOMONTH(R4450,-1)+1)+1</f>
        <v>#NUM!</v>
      </c>
      <c r="AQ4450" s="45">
        <f>IF(AU4450="S",IF(Q4450="1. Aceitou o programa",R4450-B4450,0),0)</f>
        <v>0</v>
      </c>
      <c r="AR4450" s="45">
        <f>IF(AU4450="S",IF(AND(S4450&lt;&gt;"",R4450&lt;&gt;""),S4450-R4450,0),0)</f>
        <v>0</v>
      </c>
      <c r="AS4450" s="45">
        <f>IF(AU4450="S",IF(Q4450="1. Aceitou o programa",IF(OR(X4450="Não se Aplica",X4450=""),IF(OR(W4450="Não se Aplica",W4450=""),0,W4450-V4450),AVERAGE(X4450-W4450,W4450-V4450)),0),0)</f>
        <v>0</v>
      </c>
      <c r="AT4450" s="45">
        <f>IF(AU4450="S",IF(AND(Q4450="1. Aceitou o programa",AB4450="Realizada"),IFERROR(IF(AA4450="",0,AA4450-R4450),0),0),0)</f>
        <v>0</v>
      </c>
      <c r="AU4450" s="45" t="str">
        <f>_xlfn.XLOOKUP(U4450,'Lista Suspensa'!$AA$20:$AA$23,'Lista Suspensa'!$AB$20:$AB$23,"N/A")</f>
        <v>S</v>
      </c>
    </row>
    <row r="4451" spans="1:47" ht="12" customHeight="1" x14ac:dyDescent="0.3">
      <c r="A4451" s="87" t="s">
        <v>47</v>
      </c>
      <c r="B4451" s="88">
        <v>46104</v>
      </c>
      <c r="C4451" s="89" t="s">
        <v>48</v>
      </c>
      <c r="D4451" s="89" t="s">
        <v>49</v>
      </c>
      <c r="E4451" s="189">
        <v>81772125</v>
      </c>
      <c r="F4451" s="197" t="s">
        <v>10745</v>
      </c>
      <c r="G4451" s="90">
        <v>28090987869</v>
      </c>
      <c r="H4451" s="91">
        <v>28713</v>
      </c>
      <c r="I4451" s="89"/>
      <c r="J4451" s="89" t="s">
        <v>51</v>
      </c>
      <c r="K4451" s="89" t="s">
        <v>52</v>
      </c>
      <c r="L4451" s="89" t="s">
        <v>85</v>
      </c>
      <c r="M4451" s="89" t="s">
        <v>7771</v>
      </c>
      <c r="N4451" s="89" t="s">
        <v>137</v>
      </c>
      <c r="O4451" s="92" t="s">
        <v>3204</v>
      </c>
      <c r="P4451" s="93" t="s">
        <v>57</v>
      </c>
      <c r="Q4451" s="110" t="s">
        <v>10741</v>
      </c>
      <c r="R4451" s="94"/>
      <c r="S4451" s="95">
        <v>46168</v>
      </c>
      <c r="T4451" s="95" t="s">
        <v>5203</v>
      </c>
      <c r="U4451" s="95" t="s">
        <v>1125</v>
      </c>
      <c r="V4451" s="96" t="s">
        <v>5548</v>
      </c>
      <c r="W4451" s="91"/>
      <c r="X4451" s="91"/>
      <c r="Y4451" s="96" t="s">
        <v>5548</v>
      </c>
      <c r="Z4451" s="89"/>
      <c r="AA4451" s="95"/>
      <c r="AB4451" s="89"/>
      <c r="AC4451" s="109"/>
      <c r="AD4451" s="89"/>
      <c r="AE4451" s="89"/>
      <c r="AF4451" s="191"/>
      <c r="AG4451" s="194"/>
      <c r="AH4451" s="193"/>
      <c r="AI4451" s="97"/>
      <c r="AJ4451" s="97"/>
      <c r="AK4451" s="97"/>
      <c r="AL4451" s="45" t="s">
        <v>67</v>
      </c>
      <c r="AM4451" s="160" t="str">
        <f>MONTH(B4451)&amp;"/"&amp;YEAR(B4451)</f>
        <v>3/2026</v>
      </c>
      <c r="AN4451" s="45">
        <f>WEEKNUM(B4451)-WEEKNUM(EOMONTH(B4451,-1)+1)+1</f>
        <v>4</v>
      </c>
      <c r="AO4451" s="45" t="str">
        <f>MONTH(R4451)&amp;"/"&amp;YEAR(R4451)</f>
        <v>1/1900</v>
      </c>
      <c r="AP4451" s="45" t="e">
        <f>WEEKNUM(R4451)-WEEKNUM(EOMONTH(R4451,-1)+1)+1</f>
        <v>#NUM!</v>
      </c>
      <c r="AQ4451" s="45">
        <f>IF(AU4451="S",IF(Q4451="1. Aceitou o programa",R4451-B4451,0),0)</f>
        <v>0</v>
      </c>
      <c r="AR4451" s="45">
        <f>IF(AU4451="S",IF(AND(S4451&lt;&gt;"",R4451&lt;&gt;""),S4451-R4451,0),0)</f>
        <v>0</v>
      </c>
      <c r="AS4451" s="45">
        <f>IF(AU4451="S",IF(Q4451="1. Aceitou o programa",IF(OR(X4451="Não se Aplica",X4451=""),IF(OR(W4451="Não se Aplica",W4451=""),0,W4451-V4451),AVERAGE(X4451-W4451,W4451-V4451)),0),0)</f>
        <v>0</v>
      </c>
      <c r="AT4451" s="45">
        <f>IF(AU4451="S",IF(AND(Q4451="1. Aceitou o programa",AB4451="Realizada"),IFERROR(IF(AA4451="",0,AA4451-R4451),0),0),0)</f>
        <v>0</v>
      </c>
      <c r="AU4451" s="45" t="str">
        <f>_xlfn.XLOOKUP(U4451,'Lista Suspensa'!$AA$20:$AA$23,'Lista Suspensa'!$AB$20:$AB$23,"N/A")</f>
        <v>S</v>
      </c>
    </row>
    <row r="4452" spans="1:47" ht="12" customHeight="1" x14ac:dyDescent="0.3">
      <c r="A4452" s="87" t="s">
        <v>47</v>
      </c>
      <c r="B4452" s="88">
        <v>46104</v>
      </c>
      <c r="C4452" s="89" t="s">
        <v>48</v>
      </c>
      <c r="D4452" s="89" t="s">
        <v>49</v>
      </c>
      <c r="E4452" s="189">
        <v>81394380</v>
      </c>
      <c r="F4452" s="197" t="s">
        <v>10746</v>
      </c>
      <c r="G4452" s="90">
        <v>7323083800</v>
      </c>
      <c r="H4452" s="91">
        <v>24019</v>
      </c>
      <c r="I4452" s="89"/>
      <c r="J4452" s="89" t="s">
        <v>51</v>
      </c>
      <c r="K4452" s="89" t="s">
        <v>52</v>
      </c>
      <c r="L4452" s="89" t="s">
        <v>53</v>
      </c>
      <c r="M4452" s="89" t="s">
        <v>7778</v>
      </c>
      <c r="N4452" s="89" t="s">
        <v>229</v>
      </c>
      <c r="O4452" s="92" t="s">
        <v>3204</v>
      </c>
      <c r="P4452" s="93" t="s">
        <v>57</v>
      </c>
      <c r="Q4452" s="110" t="s">
        <v>10741</v>
      </c>
      <c r="R4452" s="94"/>
      <c r="S4452" s="95">
        <v>46168</v>
      </c>
      <c r="T4452" s="95" t="s">
        <v>5203</v>
      </c>
      <c r="U4452" s="95" t="s">
        <v>1125</v>
      </c>
      <c r="V4452" s="96" t="s">
        <v>5548</v>
      </c>
      <c r="W4452" s="91"/>
      <c r="X4452" s="91"/>
      <c r="Y4452" s="96" t="s">
        <v>5548</v>
      </c>
      <c r="Z4452" s="89"/>
      <c r="AA4452" s="95"/>
      <c r="AB4452" s="89"/>
      <c r="AC4452" s="109"/>
      <c r="AD4452" s="89"/>
      <c r="AE4452" s="89"/>
      <c r="AF4452" s="191"/>
      <c r="AG4452" s="194"/>
      <c r="AH4452" s="193"/>
      <c r="AI4452" s="97"/>
      <c r="AJ4452" s="97"/>
      <c r="AK4452" s="97"/>
      <c r="AL4452" s="45" t="s">
        <v>67</v>
      </c>
      <c r="AM4452" s="160" t="str">
        <f>MONTH(B4452)&amp;"/"&amp;YEAR(B4452)</f>
        <v>3/2026</v>
      </c>
      <c r="AN4452" s="45">
        <f>WEEKNUM(B4452)-WEEKNUM(EOMONTH(B4452,-1)+1)+1</f>
        <v>4</v>
      </c>
      <c r="AO4452" s="45" t="str">
        <f>MONTH(R4452)&amp;"/"&amp;YEAR(R4452)</f>
        <v>1/1900</v>
      </c>
      <c r="AP4452" s="45" t="e">
        <f>WEEKNUM(R4452)-WEEKNUM(EOMONTH(R4452,-1)+1)+1</f>
        <v>#NUM!</v>
      </c>
      <c r="AQ4452" s="45">
        <f>IF(AU4452="S",IF(Q4452="1. Aceitou o programa",R4452-B4452,0),0)</f>
        <v>0</v>
      </c>
      <c r="AR4452" s="45">
        <f>IF(AU4452="S",IF(AND(S4452&lt;&gt;"",R4452&lt;&gt;""),S4452-R4452,0),0)</f>
        <v>0</v>
      </c>
      <c r="AS4452" s="45">
        <f>IF(AU4452="S",IF(Q4452="1. Aceitou o programa",IF(OR(X4452="Não se Aplica",X4452=""),IF(OR(W4452="Não se Aplica",W4452=""),0,W4452-V4452),AVERAGE(X4452-W4452,W4452-V4452)),0),0)</f>
        <v>0</v>
      </c>
      <c r="AT4452" s="45">
        <f>IF(AU4452="S",IF(AND(Q4452="1. Aceitou o programa",AB4452="Realizada"),IFERROR(IF(AA4452="",0,AA4452-R4452),0),0),0)</f>
        <v>0</v>
      </c>
      <c r="AU4452" s="45" t="str">
        <f>_xlfn.XLOOKUP(U4452,'Lista Suspensa'!$AA$20:$AA$23,'Lista Suspensa'!$AB$20:$AB$23,"N/A")</f>
        <v>S</v>
      </c>
    </row>
    <row r="4453" spans="1:47" ht="12" customHeight="1" x14ac:dyDescent="0.3">
      <c r="A4453" s="87" t="s">
        <v>47</v>
      </c>
      <c r="B4453" s="88">
        <v>46104</v>
      </c>
      <c r="C4453" s="89" t="s">
        <v>48</v>
      </c>
      <c r="D4453" s="89" t="s">
        <v>49</v>
      </c>
      <c r="E4453" s="189">
        <v>593897102</v>
      </c>
      <c r="F4453" s="197" t="s">
        <v>10747</v>
      </c>
      <c r="G4453" s="90">
        <v>47987406830</v>
      </c>
      <c r="H4453" s="91">
        <v>36454</v>
      </c>
      <c r="I4453" s="89"/>
      <c r="J4453" s="89" t="s">
        <v>51</v>
      </c>
      <c r="K4453" s="89" t="s">
        <v>52</v>
      </c>
      <c r="L4453" s="89" t="s">
        <v>53</v>
      </c>
      <c r="M4453" s="89" t="s">
        <v>1250</v>
      </c>
      <c r="N4453" s="89" t="s">
        <v>159</v>
      </c>
      <c r="O4453" s="92" t="s">
        <v>3204</v>
      </c>
      <c r="P4453" s="93" t="s">
        <v>57</v>
      </c>
      <c r="Q4453" s="110" t="s">
        <v>10741</v>
      </c>
      <c r="R4453" s="94"/>
      <c r="S4453" s="95">
        <v>46168</v>
      </c>
      <c r="T4453" s="95" t="s">
        <v>5203</v>
      </c>
      <c r="U4453" s="95" t="s">
        <v>1125</v>
      </c>
      <c r="V4453" s="96" t="s">
        <v>5548</v>
      </c>
      <c r="W4453" s="91"/>
      <c r="X4453" s="91"/>
      <c r="Y4453" s="96" t="s">
        <v>5548</v>
      </c>
      <c r="Z4453" s="89"/>
      <c r="AA4453" s="95"/>
      <c r="AB4453" s="89"/>
      <c r="AC4453" s="109"/>
      <c r="AD4453" s="89"/>
      <c r="AE4453" s="89"/>
      <c r="AF4453" s="191"/>
      <c r="AG4453" s="194"/>
      <c r="AH4453" s="193"/>
      <c r="AI4453" s="97"/>
      <c r="AJ4453" s="97"/>
      <c r="AK4453" s="97"/>
      <c r="AL4453" s="45" t="s">
        <v>67</v>
      </c>
      <c r="AM4453" s="160" t="str">
        <f>MONTH(B4453)&amp;"/"&amp;YEAR(B4453)</f>
        <v>3/2026</v>
      </c>
      <c r="AN4453" s="45">
        <f>WEEKNUM(B4453)-WEEKNUM(EOMONTH(B4453,-1)+1)+1</f>
        <v>4</v>
      </c>
      <c r="AO4453" s="45" t="str">
        <f>MONTH(R4453)&amp;"/"&amp;YEAR(R4453)</f>
        <v>1/1900</v>
      </c>
      <c r="AP4453" s="45" t="e">
        <f>WEEKNUM(R4453)-WEEKNUM(EOMONTH(R4453,-1)+1)+1</f>
        <v>#NUM!</v>
      </c>
      <c r="AQ4453" s="45">
        <f>IF(AU4453="S",IF(Q4453="1. Aceitou o programa",R4453-B4453,0),0)</f>
        <v>0</v>
      </c>
      <c r="AR4453" s="45">
        <f>IF(AU4453="S",IF(AND(S4453&lt;&gt;"",R4453&lt;&gt;""),S4453-R4453,0),0)</f>
        <v>0</v>
      </c>
      <c r="AS4453" s="45">
        <f>IF(AU4453="S",IF(Q4453="1. Aceitou o programa",IF(OR(X4453="Não se Aplica",X4453=""),IF(OR(W4453="Não se Aplica",W4453=""),0,W4453-V4453),AVERAGE(X4453-W4453,W4453-V4453)),0),0)</f>
        <v>0</v>
      </c>
      <c r="AT4453" s="45">
        <f>IF(AU4453="S",IF(AND(Q4453="1. Aceitou o programa",AB4453="Realizada"),IFERROR(IF(AA4453="",0,AA4453-R4453),0),0),0)</f>
        <v>0</v>
      </c>
      <c r="AU4453" s="45" t="str">
        <f>_xlfn.XLOOKUP(U4453,'Lista Suspensa'!$AA$20:$AA$23,'Lista Suspensa'!$AB$20:$AB$23,"N/A")</f>
        <v>S</v>
      </c>
    </row>
    <row r="4454" spans="1:47" ht="12" customHeight="1" x14ac:dyDescent="0.3">
      <c r="A4454" s="87" t="s">
        <v>47</v>
      </c>
      <c r="B4454" s="88">
        <v>46104</v>
      </c>
      <c r="C4454" s="89" t="s">
        <v>48</v>
      </c>
      <c r="D4454" s="89" t="s">
        <v>49</v>
      </c>
      <c r="E4454" s="189">
        <v>81887750</v>
      </c>
      <c r="F4454" s="197" t="s">
        <v>10748</v>
      </c>
      <c r="G4454" s="90">
        <v>3978513838</v>
      </c>
      <c r="H4454" s="91">
        <v>24019</v>
      </c>
      <c r="I4454" s="89"/>
      <c r="J4454" s="89" t="s">
        <v>51</v>
      </c>
      <c r="K4454" s="89" t="s">
        <v>52</v>
      </c>
      <c r="L4454" s="89" t="s">
        <v>85</v>
      </c>
      <c r="M4454" s="89" t="s">
        <v>10749</v>
      </c>
      <c r="N4454" s="89" t="s">
        <v>229</v>
      </c>
      <c r="O4454" s="92" t="s">
        <v>3204</v>
      </c>
      <c r="P4454" s="93" t="s">
        <v>57</v>
      </c>
      <c r="Q4454" s="110" t="s">
        <v>10741</v>
      </c>
      <c r="R4454" s="94"/>
      <c r="S4454" s="95">
        <v>46168</v>
      </c>
      <c r="T4454" s="95" t="s">
        <v>5203</v>
      </c>
      <c r="U4454" s="95" t="s">
        <v>1125</v>
      </c>
      <c r="V4454" s="96" t="s">
        <v>5548</v>
      </c>
      <c r="W4454" s="91"/>
      <c r="X4454" s="91"/>
      <c r="Y4454" s="96" t="s">
        <v>5548</v>
      </c>
      <c r="Z4454" s="89"/>
      <c r="AA4454" s="95"/>
      <c r="AB4454" s="89"/>
      <c r="AC4454" s="109"/>
      <c r="AD4454" s="89"/>
      <c r="AE4454" s="89"/>
      <c r="AF4454" s="191"/>
      <c r="AG4454" s="194"/>
      <c r="AH4454" s="193"/>
      <c r="AI4454" s="97"/>
      <c r="AJ4454" s="97"/>
      <c r="AK4454" s="97"/>
      <c r="AL4454" s="45" t="s">
        <v>67</v>
      </c>
      <c r="AM4454" s="160" t="str">
        <f>MONTH(B4454)&amp;"/"&amp;YEAR(B4454)</f>
        <v>3/2026</v>
      </c>
      <c r="AN4454" s="45">
        <f>WEEKNUM(B4454)-WEEKNUM(EOMONTH(B4454,-1)+1)+1</f>
        <v>4</v>
      </c>
      <c r="AO4454" s="45" t="str">
        <f>MONTH(R4454)&amp;"/"&amp;YEAR(R4454)</f>
        <v>1/1900</v>
      </c>
      <c r="AP4454" s="45" t="e">
        <f>WEEKNUM(R4454)-WEEKNUM(EOMONTH(R4454,-1)+1)+1</f>
        <v>#NUM!</v>
      </c>
      <c r="AQ4454" s="45">
        <f>IF(AU4454="S",IF(Q4454="1. Aceitou o programa",R4454-B4454,0),0)</f>
        <v>0</v>
      </c>
      <c r="AR4454" s="45">
        <f>IF(AU4454="S",IF(AND(S4454&lt;&gt;"",R4454&lt;&gt;""),S4454-R4454,0),0)</f>
        <v>0</v>
      </c>
      <c r="AS4454" s="45">
        <f>IF(AU4454="S",IF(Q4454="1. Aceitou o programa",IF(OR(X4454="Não se Aplica",X4454=""),IF(OR(W4454="Não se Aplica",W4454=""),0,W4454-V4454),AVERAGE(X4454-W4454,W4454-V4454)),0),0)</f>
        <v>0</v>
      </c>
      <c r="AT4454" s="45">
        <f>IF(AU4454="S",IF(AND(Q4454="1. Aceitou o programa",AB4454="Realizada"),IFERROR(IF(AA4454="",0,AA4454-R4454),0),0),0)</f>
        <v>0</v>
      </c>
      <c r="AU4454" s="45" t="str">
        <f>_xlfn.XLOOKUP(U4454,'Lista Suspensa'!$AA$20:$AA$23,'Lista Suspensa'!$AB$20:$AB$23,"N/A")</f>
        <v>S</v>
      </c>
    </row>
    <row r="4455" spans="1:47" ht="12" customHeight="1" x14ac:dyDescent="0.3">
      <c r="A4455" s="87" t="s">
        <v>47</v>
      </c>
      <c r="B4455" s="88">
        <v>46104</v>
      </c>
      <c r="C4455" s="89" t="s">
        <v>48</v>
      </c>
      <c r="D4455" s="89" t="s">
        <v>49</v>
      </c>
      <c r="E4455" s="189">
        <v>88350807</v>
      </c>
      <c r="F4455" s="197" t="s">
        <v>10750</v>
      </c>
      <c r="G4455" s="90">
        <v>88069770</v>
      </c>
      <c r="H4455" s="91">
        <v>25947</v>
      </c>
      <c r="I4455" s="89"/>
      <c r="J4455" s="89" t="s">
        <v>51</v>
      </c>
      <c r="K4455" s="89" t="s">
        <v>76</v>
      </c>
      <c r="L4455" s="89" t="s">
        <v>283</v>
      </c>
      <c r="M4455" s="89" t="s">
        <v>3496</v>
      </c>
      <c r="N4455" s="89" t="s">
        <v>344</v>
      </c>
      <c r="O4455" s="92" t="s">
        <v>3204</v>
      </c>
      <c r="P4455" s="93" t="s">
        <v>57</v>
      </c>
      <c r="Q4455" s="110" t="s">
        <v>10741</v>
      </c>
      <c r="R4455" s="94"/>
      <c r="S4455" s="95">
        <v>46168</v>
      </c>
      <c r="T4455" s="95" t="s">
        <v>5203</v>
      </c>
      <c r="U4455" s="95" t="s">
        <v>1125</v>
      </c>
      <c r="V4455" s="96" t="s">
        <v>5548</v>
      </c>
      <c r="W4455" s="91"/>
      <c r="X4455" s="91"/>
      <c r="Y4455" s="96" t="s">
        <v>5548</v>
      </c>
      <c r="Z4455" s="89"/>
      <c r="AA4455" s="95"/>
      <c r="AB4455" s="89"/>
      <c r="AC4455" s="109"/>
      <c r="AD4455" s="89"/>
      <c r="AE4455" s="89"/>
      <c r="AF4455" s="191"/>
      <c r="AG4455" s="194"/>
      <c r="AH4455" s="193"/>
      <c r="AI4455" s="97"/>
      <c r="AJ4455" s="97"/>
      <c r="AK4455" s="97"/>
      <c r="AL4455" s="45" t="s">
        <v>67</v>
      </c>
      <c r="AM4455" s="160" t="str">
        <f>MONTH(B4455)&amp;"/"&amp;YEAR(B4455)</f>
        <v>3/2026</v>
      </c>
      <c r="AN4455" s="45">
        <f>WEEKNUM(B4455)-WEEKNUM(EOMONTH(B4455,-1)+1)+1</f>
        <v>4</v>
      </c>
      <c r="AO4455" s="45" t="str">
        <f>MONTH(R4455)&amp;"/"&amp;YEAR(R4455)</f>
        <v>1/1900</v>
      </c>
      <c r="AP4455" s="45" t="e">
        <f>WEEKNUM(R4455)-WEEKNUM(EOMONTH(R4455,-1)+1)+1</f>
        <v>#NUM!</v>
      </c>
      <c r="AQ4455" s="45">
        <f>IF(AU4455="S",IF(Q4455="1. Aceitou o programa",R4455-B4455,0),0)</f>
        <v>0</v>
      </c>
      <c r="AR4455" s="45">
        <f>IF(AU4455="S",IF(AND(S4455&lt;&gt;"",R4455&lt;&gt;""),S4455-R4455,0),0)</f>
        <v>0</v>
      </c>
      <c r="AS4455" s="45">
        <f>IF(AU4455="S",IF(Q4455="1. Aceitou o programa",IF(OR(X4455="Não se Aplica",X4455=""),IF(OR(W4455="Não se Aplica",W4455=""),0,W4455-V4455),AVERAGE(X4455-W4455,W4455-V4455)),0),0)</f>
        <v>0</v>
      </c>
      <c r="AT4455" s="45">
        <f>IF(AU4455="S",IF(AND(Q4455="1. Aceitou o programa",AB4455="Realizada"),IFERROR(IF(AA4455="",0,AA4455-R4455),0),0),0)</f>
        <v>0</v>
      </c>
      <c r="AU4455" s="45" t="str">
        <f>_xlfn.XLOOKUP(U4455,'Lista Suspensa'!$AA$20:$AA$23,'Lista Suspensa'!$AB$20:$AB$23,"N/A")</f>
        <v>S</v>
      </c>
    </row>
    <row r="4456" spans="1:47" ht="12" customHeight="1" x14ac:dyDescent="0.3">
      <c r="A4456" s="87" t="s">
        <v>47</v>
      </c>
      <c r="B4456" s="88">
        <v>46104</v>
      </c>
      <c r="C4456" s="89" t="s">
        <v>48</v>
      </c>
      <c r="D4456" s="89" t="s">
        <v>49</v>
      </c>
      <c r="E4456" s="189">
        <v>82289928</v>
      </c>
      <c r="F4456" s="197" t="s">
        <v>10751</v>
      </c>
      <c r="G4456" s="90">
        <v>14921556830</v>
      </c>
      <c r="H4456" s="91">
        <v>25771</v>
      </c>
      <c r="I4456" s="89"/>
      <c r="J4456" s="89" t="s">
        <v>84</v>
      </c>
      <c r="K4456" s="89" t="s">
        <v>52</v>
      </c>
      <c r="L4456" s="89" t="s">
        <v>69</v>
      </c>
      <c r="M4456" s="89" t="s">
        <v>4774</v>
      </c>
      <c r="N4456" s="89" t="s">
        <v>229</v>
      </c>
      <c r="O4456" s="92" t="s">
        <v>3204</v>
      </c>
      <c r="P4456" s="93" t="s">
        <v>57</v>
      </c>
      <c r="Q4456" s="110" t="s">
        <v>10741</v>
      </c>
      <c r="R4456" s="94"/>
      <c r="S4456" s="95">
        <v>46168</v>
      </c>
      <c r="T4456" s="95" t="s">
        <v>5203</v>
      </c>
      <c r="U4456" s="95" t="s">
        <v>1125</v>
      </c>
      <c r="V4456" s="96" t="s">
        <v>5548</v>
      </c>
      <c r="W4456" s="91"/>
      <c r="X4456" s="91"/>
      <c r="Y4456" s="96" t="s">
        <v>5548</v>
      </c>
      <c r="Z4456" s="89"/>
      <c r="AA4456" s="95"/>
      <c r="AB4456" s="89"/>
      <c r="AC4456" s="109"/>
      <c r="AD4456" s="89"/>
      <c r="AE4456" s="89"/>
      <c r="AF4456" s="191"/>
      <c r="AG4456" s="194"/>
      <c r="AH4456" s="193"/>
      <c r="AI4456" s="97"/>
      <c r="AJ4456" s="97"/>
      <c r="AK4456" s="97"/>
      <c r="AL4456" s="45" t="s">
        <v>67</v>
      </c>
      <c r="AM4456" s="160" t="str">
        <f>MONTH(B4456)&amp;"/"&amp;YEAR(B4456)</f>
        <v>3/2026</v>
      </c>
      <c r="AN4456" s="45">
        <f>WEEKNUM(B4456)-WEEKNUM(EOMONTH(B4456,-1)+1)+1</f>
        <v>4</v>
      </c>
      <c r="AO4456" s="45" t="str">
        <f>MONTH(R4456)&amp;"/"&amp;YEAR(R4456)</f>
        <v>1/1900</v>
      </c>
      <c r="AP4456" s="45" t="e">
        <f>WEEKNUM(R4456)-WEEKNUM(EOMONTH(R4456,-1)+1)+1</f>
        <v>#NUM!</v>
      </c>
      <c r="AQ4456" s="45">
        <f>IF(AU4456="S",IF(Q4456="1. Aceitou o programa",R4456-B4456,0),0)</f>
        <v>0</v>
      </c>
      <c r="AR4456" s="45">
        <f>IF(AU4456="S",IF(AND(S4456&lt;&gt;"",R4456&lt;&gt;""),S4456-R4456,0),0)</f>
        <v>0</v>
      </c>
      <c r="AS4456" s="45">
        <f>IF(AU4456="S",IF(Q4456="1. Aceitou o programa",IF(OR(X4456="Não se Aplica",X4456=""),IF(OR(W4456="Não se Aplica",W4456=""),0,W4456-V4456),AVERAGE(X4456-W4456,W4456-V4456)),0),0)</f>
        <v>0</v>
      </c>
      <c r="AT4456" s="45">
        <f>IF(AU4456="S",IF(AND(Q4456="1. Aceitou o programa",AB4456="Realizada"),IFERROR(IF(AA4456="",0,AA4456-R4456),0),0),0)</f>
        <v>0</v>
      </c>
      <c r="AU4456" s="45" t="str">
        <f>_xlfn.XLOOKUP(U4456,'Lista Suspensa'!$AA$20:$AA$23,'Lista Suspensa'!$AB$20:$AB$23,"N/A")</f>
        <v>S</v>
      </c>
    </row>
    <row r="4457" spans="1:47" ht="12" customHeight="1" x14ac:dyDescent="0.3">
      <c r="A4457" s="87" t="s">
        <v>47</v>
      </c>
      <c r="B4457" s="88">
        <v>46104</v>
      </c>
      <c r="C4457" s="89" t="s">
        <v>48</v>
      </c>
      <c r="D4457" s="89" t="s">
        <v>49</v>
      </c>
      <c r="E4457" s="189">
        <v>95607722</v>
      </c>
      <c r="F4457" s="197" t="s">
        <v>10752</v>
      </c>
      <c r="G4457" s="90">
        <v>62924850720</v>
      </c>
      <c r="H4457" s="91">
        <v>20952</v>
      </c>
      <c r="I4457" s="89"/>
      <c r="J4457" s="89" t="s">
        <v>84</v>
      </c>
      <c r="K4457" s="89" t="s">
        <v>76</v>
      </c>
      <c r="L4457" s="89" t="s">
        <v>95</v>
      </c>
      <c r="M4457" s="89" t="s">
        <v>96</v>
      </c>
      <c r="N4457" s="89" t="s">
        <v>197</v>
      </c>
      <c r="O4457" s="92" t="s">
        <v>3204</v>
      </c>
      <c r="P4457" s="93" t="s">
        <v>57</v>
      </c>
      <c r="Q4457" s="110" t="s">
        <v>10741</v>
      </c>
      <c r="R4457" s="94"/>
      <c r="S4457" s="95">
        <v>46168</v>
      </c>
      <c r="T4457" s="95" t="s">
        <v>5203</v>
      </c>
      <c r="U4457" s="95" t="s">
        <v>1125</v>
      </c>
      <c r="V4457" s="96" t="s">
        <v>5548</v>
      </c>
      <c r="W4457" s="91"/>
      <c r="X4457" s="91"/>
      <c r="Y4457" s="96" t="s">
        <v>5548</v>
      </c>
      <c r="Z4457" s="89"/>
      <c r="AA4457" s="95"/>
      <c r="AB4457" s="89"/>
      <c r="AC4457" s="109"/>
      <c r="AD4457" s="89"/>
      <c r="AE4457" s="89"/>
      <c r="AF4457" s="191"/>
      <c r="AG4457" s="194"/>
      <c r="AH4457" s="193"/>
      <c r="AI4457" s="97"/>
      <c r="AJ4457" s="97"/>
      <c r="AK4457" s="97"/>
      <c r="AL4457" s="45" t="s">
        <v>67</v>
      </c>
      <c r="AM4457" s="160" t="str">
        <f>MONTH(B4457)&amp;"/"&amp;YEAR(B4457)</f>
        <v>3/2026</v>
      </c>
      <c r="AN4457" s="45">
        <f>WEEKNUM(B4457)-WEEKNUM(EOMONTH(B4457,-1)+1)+1</f>
        <v>4</v>
      </c>
      <c r="AO4457" s="45" t="str">
        <f>MONTH(R4457)&amp;"/"&amp;YEAR(R4457)</f>
        <v>1/1900</v>
      </c>
      <c r="AP4457" s="45" t="e">
        <f>WEEKNUM(R4457)-WEEKNUM(EOMONTH(R4457,-1)+1)+1</f>
        <v>#NUM!</v>
      </c>
      <c r="AQ4457" s="45">
        <f>IF(AU4457="S",IF(Q4457="1. Aceitou o programa",R4457-B4457,0),0)</f>
        <v>0</v>
      </c>
      <c r="AR4457" s="45">
        <f>IF(AU4457="S",IF(AND(S4457&lt;&gt;"",R4457&lt;&gt;""),S4457-R4457,0),0)</f>
        <v>0</v>
      </c>
      <c r="AS4457" s="45">
        <f>IF(AU4457="S",IF(Q4457="1. Aceitou o programa",IF(OR(X4457="Não se Aplica",X4457=""),IF(OR(W4457="Não se Aplica",W4457=""),0,W4457-V4457),AVERAGE(X4457-W4457,W4457-V4457)),0),0)</f>
        <v>0</v>
      </c>
      <c r="AT4457" s="45">
        <f>IF(AU4457="S",IF(AND(Q4457="1. Aceitou o programa",AB4457="Realizada"),IFERROR(IF(AA4457="",0,AA4457-R4457),0),0),0)</f>
        <v>0</v>
      </c>
      <c r="AU4457" s="45" t="str">
        <f>_xlfn.XLOOKUP(U4457,'Lista Suspensa'!$AA$20:$AA$23,'Lista Suspensa'!$AB$20:$AB$23,"N/A")</f>
        <v>S</v>
      </c>
    </row>
    <row r="4458" spans="1:47" ht="12" customHeight="1" x14ac:dyDescent="0.3">
      <c r="A4458" s="87" t="s">
        <v>47</v>
      </c>
      <c r="B4458" s="88">
        <v>46104</v>
      </c>
      <c r="C4458" s="89" t="s">
        <v>48</v>
      </c>
      <c r="D4458" s="89" t="s">
        <v>49</v>
      </c>
      <c r="E4458" s="189">
        <v>76641699</v>
      </c>
      <c r="F4458" s="197" t="s">
        <v>10753</v>
      </c>
      <c r="G4458" s="90">
        <v>85570001891</v>
      </c>
      <c r="H4458" s="91">
        <v>17672</v>
      </c>
      <c r="I4458" s="89"/>
      <c r="J4458" s="89" t="s">
        <v>51</v>
      </c>
      <c r="K4458" s="89" t="s">
        <v>52</v>
      </c>
      <c r="L4458" s="89" t="s">
        <v>85</v>
      </c>
      <c r="M4458" s="89" t="s">
        <v>218</v>
      </c>
      <c r="N4458" s="89" t="s">
        <v>159</v>
      </c>
      <c r="O4458" s="92" t="s">
        <v>3204</v>
      </c>
      <c r="P4458" s="93" t="s">
        <v>57</v>
      </c>
      <c r="Q4458" s="110" t="s">
        <v>10741</v>
      </c>
      <c r="R4458" s="94"/>
      <c r="S4458" s="95">
        <v>46168</v>
      </c>
      <c r="T4458" s="95" t="s">
        <v>5203</v>
      </c>
      <c r="U4458" s="95" t="s">
        <v>1125</v>
      </c>
      <c r="V4458" s="96" t="s">
        <v>5548</v>
      </c>
      <c r="W4458" s="91"/>
      <c r="X4458" s="91"/>
      <c r="Y4458" s="96" t="s">
        <v>5548</v>
      </c>
      <c r="Z4458" s="89"/>
      <c r="AA4458" s="95"/>
      <c r="AB4458" s="89"/>
      <c r="AC4458" s="109"/>
      <c r="AD4458" s="89"/>
      <c r="AE4458" s="89"/>
      <c r="AF4458" s="191"/>
      <c r="AG4458" s="194"/>
      <c r="AH4458" s="193"/>
      <c r="AI4458" s="97"/>
      <c r="AJ4458" s="97"/>
      <c r="AK4458" s="97"/>
      <c r="AL4458" s="45" t="s">
        <v>67</v>
      </c>
      <c r="AM4458" s="160" t="str">
        <f>MONTH(B4458)&amp;"/"&amp;YEAR(B4458)</f>
        <v>3/2026</v>
      </c>
      <c r="AN4458" s="45">
        <f>WEEKNUM(B4458)-WEEKNUM(EOMONTH(B4458,-1)+1)+1</f>
        <v>4</v>
      </c>
      <c r="AO4458" s="45" t="str">
        <f>MONTH(R4458)&amp;"/"&amp;YEAR(R4458)</f>
        <v>1/1900</v>
      </c>
      <c r="AP4458" s="45" t="e">
        <f>WEEKNUM(R4458)-WEEKNUM(EOMONTH(R4458,-1)+1)+1</f>
        <v>#NUM!</v>
      </c>
      <c r="AQ4458" s="45">
        <f>IF(AU4458="S",IF(Q4458="1. Aceitou o programa",R4458-B4458,0),0)</f>
        <v>0</v>
      </c>
      <c r="AR4458" s="45">
        <f>IF(AU4458="S",IF(AND(S4458&lt;&gt;"",R4458&lt;&gt;""),S4458-R4458,0),0)</f>
        <v>0</v>
      </c>
      <c r="AS4458" s="45">
        <f>IF(AU4458="S",IF(Q4458="1. Aceitou o programa",IF(OR(X4458="Não se Aplica",X4458=""),IF(OR(W4458="Não se Aplica",W4458=""),0,W4458-V4458),AVERAGE(X4458-W4458,W4458-V4458)),0),0)</f>
        <v>0</v>
      </c>
      <c r="AT4458" s="45">
        <f>IF(AU4458="S",IF(AND(Q4458="1. Aceitou o programa",AB4458="Realizada"),IFERROR(IF(AA4458="",0,AA4458-R4458),0),0),0)</f>
        <v>0</v>
      </c>
      <c r="AU4458" s="45" t="str">
        <f>_xlfn.XLOOKUP(U4458,'Lista Suspensa'!$AA$20:$AA$23,'Lista Suspensa'!$AB$20:$AB$23,"N/A")</f>
        <v>S</v>
      </c>
    </row>
    <row r="4459" spans="1:47" ht="12" customHeight="1" x14ac:dyDescent="0.3">
      <c r="A4459" s="87" t="s">
        <v>47</v>
      </c>
      <c r="B4459" s="88">
        <v>46104</v>
      </c>
      <c r="C4459" s="89" t="s">
        <v>48</v>
      </c>
      <c r="D4459" s="89" t="s">
        <v>49</v>
      </c>
      <c r="E4459" s="189">
        <v>93803933</v>
      </c>
      <c r="F4459" s="197" t="s">
        <v>10754</v>
      </c>
      <c r="G4459" s="90">
        <v>73870951400</v>
      </c>
      <c r="H4459" s="91">
        <v>24766</v>
      </c>
      <c r="I4459" s="89"/>
      <c r="J4459" s="89" t="s">
        <v>51</v>
      </c>
      <c r="K4459" s="89" t="s">
        <v>52</v>
      </c>
      <c r="L4459" s="89" t="s">
        <v>85</v>
      </c>
      <c r="M4459" s="89" t="s">
        <v>8774</v>
      </c>
      <c r="N4459" s="89" t="s">
        <v>137</v>
      </c>
      <c r="O4459" s="92" t="s">
        <v>3204</v>
      </c>
      <c r="P4459" s="93" t="s">
        <v>57</v>
      </c>
      <c r="Q4459" s="110" t="s">
        <v>10741</v>
      </c>
      <c r="R4459" s="94"/>
      <c r="S4459" s="95">
        <v>46168</v>
      </c>
      <c r="T4459" s="95" t="s">
        <v>5203</v>
      </c>
      <c r="U4459" s="95" t="s">
        <v>1125</v>
      </c>
      <c r="V4459" s="96" t="s">
        <v>5548</v>
      </c>
      <c r="W4459" s="91"/>
      <c r="X4459" s="91"/>
      <c r="Y4459" s="96" t="s">
        <v>5548</v>
      </c>
      <c r="Z4459" s="89"/>
      <c r="AA4459" s="95"/>
      <c r="AB4459" s="89"/>
      <c r="AC4459" s="109"/>
      <c r="AD4459" s="89"/>
      <c r="AE4459" s="89"/>
      <c r="AF4459" s="191"/>
      <c r="AG4459" s="194"/>
      <c r="AH4459" s="193"/>
      <c r="AI4459" s="97"/>
      <c r="AJ4459" s="97"/>
      <c r="AK4459" s="97"/>
      <c r="AL4459" s="45" t="s">
        <v>67</v>
      </c>
      <c r="AM4459" s="160" t="str">
        <f>MONTH(B4459)&amp;"/"&amp;YEAR(B4459)</f>
        <v>3/2026</v>
      </c>
      <c r="AN4459" s="45">
        <f>WEEKNUM(B4459)-WEEKNUM(EOMONTH(B4459,-1)+1)+1</f>
        <v>4</v>
      </c>
      <c r="AO4459" s="45" t="str">
        <f>MONTH(R4459)&amp;"/"&amp;YEAR(R4459)</f>
        <v>1/1900</v>
      </c>
      <c r="AP4459" s="45" t="e">
        <f>WEEKNUM(R4459)-WEEKNUM(EOMONTH(R4459,-1)+1)+1</f>
        <v>#NUM!</v>
      </c>
      <c r="AQ4459" s="45">
        <f>IF(AU4459="S",IF(Q4459="1. Aceitou o programa",R4459-B4459,0),0)</f>
        <v>0</v>
      </c>
      <c r="AR4459" s="45">
        <f>IF(AU4459="S",IF(AND(S4459&lt;&gt;"",R4459&lt;&gt;""),S4459-R4459,0),0)</f>
        <v>0</v>
      </c>
      <c r="AS4459" s="45">
        <f>IF(AU4459="S",IF(Q4459="1. Aceitou o programa",IF(OR(X4459="Não se Aplica",X4459=""),IF(OR(W4459="Não se Aplica",W4459=""),0,W4459-V4459),AVERAGE(X4459-W4459,W4459-V4459)),0),0)</f>
        <v>0</v>
      </c>
      <c r="AT4459" s="45">
        <f>IF(AU4459="S",IF(AND(Q4459="1. Aceitou o programa",AB4459="Realizada"),IFERROR(IF(AA4459="",0,AA4459-R4459),0),0),0)</f>
        <v>0</v>
      </c>
      <c r="AU4459" s="45" t="str">
        <f>_xlfn.XLOOKUP(U4459,'Lista Suspensa'!$AA$20:$AA$23,'Lista Suspensa'!$AB$20:$AB$23,"N/A")</f>
        <v>S</v>
      </c>
    </row>
    <row r="4460" spans="1:47" ht="12" customHeight="1" x14ac:dyDescent="0.3">
      <c r="A4460" s="87" t="s">
        <v>47</v>
      </c>
      <c r="B4460" s="88">
        <v>46104</v>
      </c>
      <c r="C4460" s="89" t="s">
        <v>48</v>
      </c>
      <c r="D4460" s="89" t="s">
        <v>49</v>
      </c>
      <c r="E4460" s="189">
        <v>786836377</v>
      </c>
      <c r="F4460" s="197" t="s">
        <v>10755</v>
      </c>
      <c r="G4460" s="90">
        <v>9101136372</v>
      </c>
      <c r="H4460" s="91">
        <v>18066</v>
      </c>
      <c r="I4460" s="89"/>
      <c r="J4460" s="89" t="s">
        <v>51</v>
      </c>
      <c r="K4460" s="89" t="s">
        <v>52</v>
      </c>
      <c r="L4460" s="89" t="s">
        <v>85</v>
      </c>
      <c r="M4460" s="89" t="s">
        <v>328</v>
      </c>
      <c r="N4460" s="89" t="s">
        <v>97</v>
      </c>
      <c r="O4460" s="92" t="s">
        <v>3204</v>
      </c>
      <c r="P4460" s="93" t="s">
        <v>57</v>
      </c>
      <c r="Q4460" s="110" t="s">
        <v>10741</v>
      </c>
      <c r="R4460" s="94"/>
      <c r="S4460" s="95">
        <v>46168</v>
      </c>
      <c r="T4460" s="95" t="s">
        <v>5203</v>
      </c>
      <c r="U4460" s="95" t="s">
        <v>1125</v>
      </c>
      <c r="V4460" s="96" t="s">
        <v>5548</v>
      </c>
      <c r="W4460" s="91"/>
      <c r="X4460" s="91"/>
      <c r="Y4460" s="96" t="s">
        <v>5548</v>
      </c>
      <c r="Z4460" s="89"/>
      <c r="AA4460" s="95"/>
      <c r="AB4460" s="89"/>
      <c r="AC4460" s="109"/>
      <c r="AD4460" s="89"/>
      <c r="AE4460" s="89"/>
      <c r="AF4460" s="191"/>
      <c r="AG4460" s="194"/>
      <c r="AH4460" s="193"/>
      <c r="AI4460" s="97"/>
      <c r="AJ4460" s="97"/>
      <c r="AK4460" s="97"/>
      <c r="AL4460" s="45" t="s">
        <v>67</v>
      </c>
      <c r="AM4460" s="160" t="str">
        <f>MONTH(B4460)&amp;"/"&amp;YEAR(B4460)</f>
        <v>3/2026</v>
      </c>
      <c r="AN4460" s="45">
        <f>WEEKNUM(B4460)-WEEKNUM(EOMONTH(B4460,-1)+1)+1</f>
        <v>4</v>
      </c>
      <c r="AO4460" s="45" t="str">
        <f>MONTH(R4460)&amp;"/"&amp;YEAR(R4460)</f>
        <v>1/1900</v>
      </c>
      <c r="AP4460" s="45" t="e">
        <f>WEEKNUM(R4460)-WEEKNUM(EOMONTH(R4460,-1)+1)+1</f>
        <v>#NUM!</v>
      </c>
      <c r="AQ4460" s="45">
        <f>IF(AU4460="S",IF(Q4460="1. Aceitou o programa",R4460-B4460,0),0)</f>
        <v>0</v>
      </c>
      <c r="AR4460" s="45">
        <f>IF(AU4460="S",IF(AND(S4460&lt;&gt;"",R4460&lt;&gt;""),S4460-R4460,0),0)</f>
        <v>0</v>
      </c>
      <c r="AS4460" s="45">
        <f>IF(AU4460="S",IF(Q4460="1. Aceitou o programa",IF(OR(X4460="Não se Aplica",X4460=""),IF(OR(W4460="Não se Aplica",W4460=""),0,W4460-V4460),AVERAGE(X4460-W4460,W4460-V4460)),0),0)</f>
        <v>0</v>
      </c>
      <c r="AT4460" s="45">
        <f>IF(AU4460="S",IF(AND(Q4460="1. Aceitou o programa",AB4460="Realizada"),IFERROR(IF(AA4460="",0,AA4460-R4460),0),0),0)</f>
        <v>0</v>
      </c>
      <c r="AU4460" s="45" t="str">
        <f>_xlfn.XLOOKUP(U4460,'Lista Suspensa'!$AA$20:$AA$23,'Lista Suspensa'!$AB$20:$AB$23,"N/A")</f>
        <v>S</v>
      </c>
    </row>
    <row r="4461" spans="1:47" ht="12" customHeight="1" x14ac:dyDescent="0.3">
      <c r="A4461" s="87" t="s">
        <v>47</v>
      </c>
      <c r="B4461" s="88">
        <v>46104</v>
      </c>
      <c r="C4461" s="89" t="s">
        <v>48</v>
      </c>
      <c r="D4461" s="89" t="s">
        <v>49</v>
      </c>
      <c r="E4461" s="189">
        <v>94124437</v>
      </c>
      <c r="F4461" s="197" t="s">
        <v>10756</v>
      </c>
      <c r="G4461" s="90">
        <v>2283707870</v>
      </c>
      <c r="H4461" s="91">
        <v>21830</v>
      </c>
      <c r="I4461" s="89"/>
      <c r="J4461" s="89" t="s">
        <v>84</v>
      </c>
      <c r="K4461" s="89" t="s">
        <v>52</v>
      </c>
      <c r="L4461" s="89" t="s">
        <v>85</v>
      </c>
      <c r="M4461" s="89" t="s">
        <v>2120</v>
      </c>
      <c r="N4461" s="89" t="s">
        <v>197</v>
      </c>
      <c r="O4461" s="92" t="s">
        <v>3204</v>
      </c>
      <c r="P4461" s="93" t="s">
        <v>57</v>
      </c>
      <c r="Q4461" s="110" t="s">
        <v>10741</v>
      </c>
      <c r="R4461" s="94"/>
      <c r="S4461" s="95">
        <v>46168</v>
      </c>
      <c r="T4461" s="95" t="s">
        <v>5203</v>
      </c>
      <c r="U4461" s="95" t="s">
        <v>1125</v>
      </c>
      <c r="V4461" s="96" t="s">
        <v>5548</v>
      </c>
      <c r="W4461" s="91"/>
      <c r="X4461" s="91"/>
      <c r="Y4461" s="96" t="s">
        <v>5548</v>
      </c>
      <c r="Z4461" s="89"/>
      <c r="AA4461" s="95"/>
      <c r="AB4461" s="89"/>
      <c r="AC4461" s="109"/>
      <c r="AD4461" s="89"/>
      <c r="AE4461" s="89"/>
      <c r="AF4461" s="191"/>
      <c r="AG4461" s="194"/>
      <c r="AH4461" s="193"/>
      <c r="AI4461" s="97"/>
      <c r="AJ4461" s="97"/>
      <c r="AK4461" s="97"/>
      <c r="AL4461" s="45" t="s">
        <v>67</v>
      </c>
      <c r="AM4461" s="160" t="str">
        <f>MONTH(B4461)&amp;"/"&amp;YEAR(B4461)</f>
        <v>3/2026</v>
      </c>
      <c r="AN4461" s="45">
        <f>WEEKNUM(B4461)-WEEKNUM(EOMONTH(B4461,-1)+1)+1</f>
        <v>4</v>
      </c>
      <c r="AO4461" s="45" t="str">
        <f>MONTH(R4461)&amp;"/"&amp;YEAR(R4461)</f>
        <v>1/1900</v>
      </c>
      <c r="AP4461" s="45" t="e">
        <f>WEEKNUM(R4461)-WEEKNUM(EOMONTH(R4461,-1)+1)+1</f>
        <v>#NUM!</v>
      </c>
      <c r="AQ4461" s="45">
        <f>IF(AU4461="S",IF(Q4461="1. Aceitou o programa",R4461-B4461,0),0)</f>
        <v>0</v>
      </c>
      <c r="AR4461" s="45">
        <f>IF(AU4461="S",IF(AND(S4461&lt;&gt;"",R4461&lt;&gt;""),S4461-R4461,0),0)</f>
        <v>0</v>
      </c>
      <c r="AS4461" s="45">
        <f>IF(AU4461="S",IF(Q4461="1. Aceitou o programa",IF(OR(X4461="Não se Aplica",X4461=""),IF(OR(W4461="Não se Aplica",W4461=""),0,W4461-V4461),AVERAGE(X4461-W4461,W4461-V4461)),0),0)</f>
        <v>0</v>
      </c>
      <c r="AT4461" s="45">
        <f>IF(AU4461="S",IF(AND(Q4461="1. Aceitou o programa",AB4461="Realizada"),IFERROR(IF(AA4461="",0,AA4461-R4461),0),0),0)</f>
        <v>0</v>
      </c>
      <c r="AU4461" s="45" t="str">
        <f>_xlfn.XLOOKUP(U4461,'Lista Suspensa'!$AA$20:$AA$23,'Lista Suspensa'!$AB$20:$AB$23,"N/A")</f>
        <v>S</v>
      </c>
    </row>
    <row r="4462" spans="1:47" ht="12" customHeight="1" x14ac:dyDescent="0.3">
      <c r="A4462" s="87" t="s">
        <v>47</v>
      </c>
      <c r="B4462" s="88">
        <v>46104</v>
      </c>
      <c r="C4462" s="89" t="s">
        <v>48</v>
      </c>
      <c r="D4462" s="89" t="s">
        <v>49</v>
      </c>
      <c r="E4462" s="189">
        <v>87667320</v>
      </c>
      <c r="F4462" s="197" t="s">
        <v>10757</v>
      </c>
      <c r="G4462" s="90">
        <v>38735403802</v>
      </c>
      <c r="H4462" s="91">
        <v>32502</v>
      </c>
      <c r="I4462" s="89"/>
      <c r="J4462" s="89" t="s">
        <v>84</v>
      </c>
      <c r="K4462" s="89" t="s">
        <v>52</v>
      </c>
      <c r="L4462" s="89" t="s">
        <v>619</v>
      </c>
      <c r="M4462" s="89" t="s">
        <v>10758</v>
      </c>
      <c r="N4462" s="89" t="s">
        <v>449</v>
      </c>
      <c r="O4462" s="92" t="s">
        <v>3204</v>
      </c>
      <c r="P4462" s="93" t="s">
        <v>57</v>
      </c>
      <c r="Q4462" s="110" t="s">
        <v>10741</v>
      </c>
      <c r="R4462" s="94"/>
      <c r="S4462" s="95">
        <v>46168</v>
      </c>
      <c r="T4462" s="95" t="s">
        <v>5203</v>
      </c>
      <c r="U4462" s="95" t="s">
        <v>1125</v>
      </c>
      <c r="V4462" s="96" t="s">
        <v>5548</v>
      </c>
      <c r="W4462" s="91"/>
      <c r="X4462" s="91"/>
      <c r="Y4462" s="96" t="s">
        <v>5548</v>
      </c>
      <c r="Z4462" s="89"/>
      <c r="AA4462" s="95"/>
      <c r="AB4462" s="89"/>
      <c r="AC4462" s="109"/>
      <c r="AD4462" s="89"/>
      <c r="AE4462" s="89"/>
      <c r="AF4462" s="191"/>
      <c r="AG4462" s="194"/>
      <c r="AH4462" s="193"/>
      <c r="AI4462" s="97"/>
      <c r="AJ4462" s="97"/>
      <c r="AK4462" s="97"/>
      <c r="AL4462" s="45" t="s">
        <v>67</v>
      </c>
      <c r="AM4462" s="160" t="str">
        <f>MONTH(B4462)&amp;"/"&amp;YEAR(B4462)</f>
        <v>3/2026</v>
      </c>
      <c r="AN4462" s="45">
        <f>WEEKNUM(B4462)-WEEKNUM(EOMONTH(B4462,-1)+1)+1</f>
        <v>4</v>
      </c>
      <c r="AO4462" s="45" t="str">
        <f>MONTH(R4462)&amp;"/"&amp;YEAR(R4462)</f>
        <v>1/1900</v>
      </c>
      <c r="AP4462" s="45" t="e">
        <f>WEEKNUM(R4462)-WEEKNUM(EOMONTH(R4462,-1)+1)+1</f>
        <v>#NUM!</v>
      </c>
      <c r="AQ4462" s="45">
        <f>IF(AU4462="S",IF(Q4462="1. Aceitou o programa",R4462-B4462,0),0)</f>
        <v>0</v>
      </c>
      <c r="AR4462" s="45">
        <f>IF(AU4462="S",IF(AND(S4462&lt;&gt;"",R4462&lt;&gt;""),S4462-R4462,0),0)</f>
        <v>0</v>
      </c>
      <c r="AS4462" s="45">
        <f>IF(AU4462="S",IF(Q4462="1. Aceitou o programa",IF(OR(X4462="Não se Aplica",X4462=""),IF(OR(W4462="Não se Aplica",W4462=""),0,W4462-V4462),AVERAGE(X4462-W4462,W4462-V4462)),0),0)</f>
        <v>0</v>
      </c>
      <c r="AT4462" s="45">
        <f>IF(AU4462="S",IF(AND(Q4462="1. Aceitou o programa",AB4462="Realizada"),IFERROR(IF(AA4462="",0,AA4462-R4462),0),0),0)</f>
        <v>0</v>
      </c>
      <c r="AU4462" s="45" t="str">
        <f>_xlfn.XLOOKUP(U4462,'Lista Suspensa'!$AA$20:$AA$23,'Lista Suspensa'!$AB$20:$AB$23,"N/A")</f>
        <v>S</v>
      </c>
    </row>
    <row r="4463" spans="1:47" ht="12" customHeight="1" x14ac:dyDescent="0.3">
      <c r="A4463" s="87" t="s">
        <v>47</v>
      </c>
      <c r="B4463" s="88">
        <v>46104</v>
      </c>
      <c r="C4463" s="89" t="s">
        <v>48</v>
      </c>
      <c r="D4463" s="89" t="s">
        <v>49</v>
      </c>
      <c r="E4463" s="189">
        <v>83812485</v>
      </c>
      <c r="F4463" s="197" t="s">
        <v>10759</v>
      </c>
      <c r="G4463" s="90">
        <v>32693115833</v>
      </c>
      <c r="H4463" s="91">
        <v>30661</v>
      </c>
      <c r="I4463" s="89"/>
      <c r="J4463" s="89" t="s">
        <v>51</v>
      </c>
      <c r="K4463" s="89" t="s">
        <v>52</v>
      </c>
      <c r="L4463" s="89" t="s">
        <v>69</v>
      </c>
      <c r="M4463" s="89" t="s">
        <v>2043</v>
      </c>
      <c r="N4463" s="89" t="s">
        <v>229</v>
      </c>
      <c r="O4463" s="92" t="s">
        <v>3204</v>
      </c>
      <c r="P4463" s="93" t="s">
        <v>57</v>
      </c>
      <c r="Q4463" s="110" t="s">
        <v>10741</v>
      </c>
      <c r="R4463" s="94"/>
      <c r="S4463" s="95">
        <v>46168</v>
      </c>
      <c r="T4463" s="95" t="s">
        <v>5203</v>
      </c>
      <c r="U4463" s="95" t="s">
        <v>1125</v>
      </c>
      <c r="V4463" s="96" t="s">
        <v>5548</v>
      </c>
      <c r="W4463" s="91"/>
      <c r="X4463" s="91"/>
      <c r="Y4463" s="96" t="s">
        <v>5548</v>
      </c>
      <c r="Z4463" s="89"/>
      <c r="AA4463" s="95"/>
      <c r="AB4463" s="89"/>
      <c r="AC4463" s="109"/>
      <c r="AD4463" s="89"/>
      <c r="AE4463" s="89"/>
      <c r="AF4463" s="191"/>
      <c r="AG4463" s="194"/>
      <c r="AH4463" s="193"/>
      <c r="AI4463" s="97"/>
      <c r="AJ4463" s="97"/>
      <c r="AK4463" s="97"/>
      <c r="AL4463" s="45" t="s">
        <v>67</v>
      </c>
      <c r="AM4463" s="160" t="str">
        <f>MONTH(B4463)&amp;"/"&amp;YEAR(B4463)</f>
        <v>3/2026</v>
      </c>
      <c r="AN4463" s="45">
        <f>WEEKNUM(B4463)-WEEKNUM(EOMONTH(B4463,-1)+1)+1</f>
        <v>4</v>
      </c>
      <c r="AO4463" s="45" t="str">
        <f>MONTH(R4463)&amp;"/"&amp;YEAR(R4463)</f>
        <v>1/1900</v>
      </c>
      <c r="AP4463" s="45" t="e">
        <f>WEEKNUM(R4463)-WEEKNUM(EOMONTH(R4463,-1)+1)+1</f>
        <v>#NUM!</v>
      </c>
      <c r="AQ4463" s="45">
        <f>IF(AU4463="S",IF(Q4463="1. Aceitou o programa",R4463-B4463,0),0)</f>
        <v>0</v>
      </c>
      <c r="AR4463" s="45">
        <f>IF(AU4463="S",IF(AND(S4463&lt;&gt;"",R4463&lt;&gt;""),S4463-R4463,0),0)</f>
        <v>0</v>
      </c>
      <c r="AS4463" s="45">
        <f>IF(AU4463="S",IF(Q4463="1. Aceitou o programa",IF(OR(X4463="Não se Aplica",X4463=""),IF(OR(W4463="Não se Aplica",W4463=""),0,W4463-V4463),AVERAGE(X4463-W4463,W4463-V4463)),0),0)</f>
        <v>0</v>
      </c>
      <c r="AT4463" s="45">
        <f>IF(AU4463="S",IF(AND(Q4463="1. Aceitou o programa",AB4463="Realizada"),IFERROR(IF(AA4463="",0,AA4463-R4463),0),0),0)</f>
        <v>0</v>
      </c>
      <c r="AU4463" s="45" t="str">
        <f>_xlfn.XLOOKUP(U4463,'Lista Suspensa'!$AA$20:$AA$23,'Lista Suspensa'!$AB$20:$AB$23,"N/A")</f>
        <v>S</v>
      </c>
    </row>
    <row r="4464" spans="1:47" ht="12" customHeight="1" x14ac:dyDescent="0.3">
      <c r="A4464" s="87" t="s">
        <v>47</v>
      </c>
      <c r="B4464" s="88">
        <v>46104</v>
      </c>
      <c r="C4464" s="89" t="s">
        <v>48</v>
      </c>
      <c r="D4464" s="89" t="s">
        <v>49</v>
      </c>
      <c r="E4464" s="189">
        <v>95292445</v>
      </c>
      <c r="F4464" s="197" t="s">
        <v>10760</v>
      </c>
      <c r="G4464" s="90">
        <v>26547361802</v>
      </c>
      <c r="H4464" s="91">
        <v>28732</v>
      </c>
      <c r="I4464" s="89"/>
      <c r="J4464" s="89" t="s">
        <v>84</v>
      </c>
      <c r="K4464" s="89" t="s">
        <v>52</v>
      </c>
      <c r="L4464" s="89" t="s">
        <v>85</v>
      </c>
      <c r="M4464" s="89" t="s">
        <v>2320</v>
      </c>
      <c r="N4464" s="89" t="s">
        <v>150</v>
      </c>
      <c r="O4464" s="92" t="s">
        <v>3204</v>
      </c>
      <c r="P4464" s="93" t="s">
        <v>57</v>
      </c>
      <c r="Q4464" s="110" t="s">
        <v>10741</v>
      </c>
      <c r="R4464" s="94"/>
      <c r="S4464" s="95">
        <v>46168</v>
      </c>
      <c r="T4464" s="95" t="s">
        <v>5203</v>
      </c>
      <c r="U4464" s="95" t="s">
        <v>1125</v>
      </c>
      <c r="V4464" s="96" t="s">
        <v>5548</v>
      </c>
      <c r="W4464" s="91"/>
      <c r="X4464" s="91"/>
      <c r="Y4464" s="96" t="s">
        <v>5548</v>
      </c>
      <c r="Z4464" s="89"/>
      <c r="AA4464" s="95"/>
      <c r="AB4464" s="89"/>
      <c r="AC4464" s="109"/>
      <c r="AD4464" s="89"/>
      <c r="AE4464" s="89"/>
      <c r="AF4464" s="191"/>
      <c r="AG4464" s="194"/>
      <c r="AH4464" s="193"/>
      <c r="AI4464" s="97"/>
      <c r="AJ4464" s="97"/>
      <c r="AK4464" s="97"/>
      <c r="AL4464" s="45" t="s">
        <v>67</v>
      </c>
      <c r="AM4464" s="160" t="str">
        <f>MONTH(B4464)&amp;"/"&amp;YEAR(B4464)</f>
        <v>3/2026</v>
      </c>
      <c r="AN4464" s="45">
        <f>WEEKNUM(B4464)-WEEKNUM(EOMONTH(B4464,-1)+1)+1</f>
        <v>4</v>
      </c>
      <c r="AO4464" s="45" t="str">
        <f>MONTH(R4464)&amp;"/"&amp;YEAR(R4464)</f>
        <v>1/1900</v>
      </c>
      <c r="AP4464" s="45" t="e">
        <f>WEEKNUM(R4464)-WEEKNUM(EOMONTH(R4464,-1)+1)+1</f>
        <v>#NUM!</v>
      </c>
      <c r="AQ4464" s="45">
        <f>IF(AU4464="S",IF(Q4464="1. Aceitou o programa",R4464-B4464,0),0)</f>
        <v>0</v>
      </c>
      <c r="AR4464" s="45">
        <f>IF(AU4464="S",IF(AND(S4464&lt;&gt;"",R4464&lt;&gt;""),S4464-R4464,0),0)</f>
        <v>0</v>
      </c>
      <c r="AS4464" s="45">
        <f>IF(AU4464="S",IF(Q4464="1. Aceitou o programa",IF(OR(X4464="Não se Aplica",X4464=""),IF(OR(W4464="Não se Aplica",W4464=""),0,W4464-V4464),AVERAGE(X4464-W4464,W4464-V4464)),0),0)</f>
        <v>0</v>
      </c>
      <c r="AT4464" s="45">
        <f>IF(AU4464="S",IF(AND(Q4464="1. Aceitou o programa",AB4464="Realizada"),IFERROR(IF(AA4464="",0,AA4464-R4464),0),0),0)</f>
        <v>0</v>
      </c>
      <c r="AU4464" s="45" t="str">
        <f>_xlfn.XLOOKUP(U4464,'Lista Suspensa'!$AA$20:$AA$23,'Lista Suspensa'!$AB$20:$AB$23,"N/A")</f>
        <v>S</v>
      </c>
    </row>
    <row r="4465" spans="1:47" ht="12" customHeight="1" x14ac:dyDescent="0.3">
      <c r="A4465" s="87" t="s">
        <v>47</v>
      </c>
      <c r="B4465" s="88">
        <v>46104</v>
      </c>
      <c r="C4465" s="89" t="s">
        <v>48</v>
      </c>
      <c r="D4465" s="89" t="s">
        <v>49</v>
      </c>
      <c r="E4465" s="189">
        <v>84568948</v>
      </c>
      <c r="F4465" s="197" t="s">
        <v>10761</v>
      </c>
      <c r="G4465" s="90">
        <v>82816000630</v>
      </c>
      <c r="H4465" s="91">
        <v>27130</v>
      </c>
      <c r="I4465" s="89"/>
      <c r="J4465" s="89" t="s">
        <v>51</v>
      </c>
      <c r="K4465" s="89" t="s">
        <v>52</v>
      </c>
      <c r="L4465" s="89" t="s">
        <v>85</v>
      </c>
      <c r="M4465" s="89" t="s">
        <v>1015</v>
      </c>
      <c r="N4465" s="89" t="s">
        <v>137</v>
      </c>
      <c r="O4465" s="92" t="s">
        <v>3204</v>
      </c>
      <c r="P4465" s="93" t="s">
        <v>57</v>
      </c>
      <c r="Q4465" s="110" t="s">
        <v>10741</v>
      </c>
      <c r="R4465" s="94"/>
      <c r="S4465" s="95">
        <v>46168</v>
      </c>
      <c r="T4465" s="95" t="s">
        <v>5203</v>
      </c>
      <c r="U4465" s="95" t="s">
        <v>1125</v>
      </c>
      <c r="V4465" s="96" t="s">
        <v>5548</v>
      </c>
      <c r="W4465" s="91"/>
      <c r="X4465" s="91"/>
      <c r="Y4465" s="96" t="s">
        <v>5548</v>
      </c>
      <c r="Z4465" s="89"/>
      <c r="AA4465" s="95"/>
      <c r="AB4465" s="89"/>
      <c r="AC4465" s="109"/>
      <c r="AD4465" s="89"/>
      <c r="AE4465" s="89"/>
      <c r="AF4465" s="191"/>
      <c r="AG4465" s="194"/>
      <c r="AH4465" s="193"/>
      <c r="AI4465" s="97"/>
      <c r="AJ4465" s="97"/>
      <c r="AK4465" s="97"/>
      <c r="AL4465" s="45" t="s">
        <v>67</v>
      </c>
      <c r="AM4465" s="160" t="str">
        <f>MONTH(B4465)&amp;"/"&amp;YEAR(B4465)</f>
        <v>3/2026</v>
      </c>
      <c r="AN4465" s="45">
        <f>WEEKNUM(B4465)-WEEKNUM(EOMONTH(B4465,-1)+1)+1</f>
        <v>4</v>
      </c>
      <c r="AO4465" s="45" t="str">
        <f>MONTH(R4465)&amp;"/"&amp;YEAR(R4465)</f>
        <v>1/1900</v>
      </c>
      <c r="AP4465" s="45" t="e">
        <f>WEEKNUM(R4465)-WEEKNUM(EOMONTH(R4465,-1)+1)+1</f>
        <v>#NUM!</v>
      </c>
      <c r="AQ4465" s="45">
        <f>IF(AU4465="S",IF(Q4465="1. Aceitou o programa",R4465-B4465,0),0)</f>
        <v>0</v>
      </c>
      <c r="AR4465" s="45">
        <f>IF(AU4465="S",IF(AND(S4465&lt;&gt;"",R4465&lt;&gt;""),S4465-R4465,0),0)</f>
        <v>0</v>
      </c>
      <c r="AS4465" s="45">
        <f>IF(AU4465="S",IF(Q4465="1. Aceitou o programa",IF(OR(X4465="Não se Aplica",X4465=""),IF(OR(W4465="Não se Aplica",W4465=""),0,W4465-V4465),AVERAGE(X4465-W4465,W4465-V4465)),0),0)</f>
        <v>0</v>
      </c>
      <c r="AT4465" s="45">
        <f>IF(AU4465="S",IF(AND(Q4465="1. Aceitou o programa",AB4465="Realizada"),IFERROR(IF(AA4465="",0,AA4465-R4465),0),0),0)</f>
        <v>0</v>
      </c>
      <c r="AU4465" s="45" t="str">
        <f>_xlfn.XLOOKUP(U4465,'Lista Suspensa'!$AA$20:$AA$23,'Lista Suspensa'!$AB$20:$AB$23,"N/A")</f>
        <v>S</v>
      </c>
    </row>
    <row r="4466" spans="1:47" ht="12" customHeight="1" x14ac:dyDescent="0.3">
      <c r="A4466" s="87" t="s">
        <v>47</v>
      </c>
      <c r="B4466" s="88">
        <v>46104</v>
      </c>
      <c r="C4466" s="89" t="s">
        <v>48</v>
      </c>
      <c r="D4466" s="89" t="s">
        <v>49</v>
      </c>
      <c r="E4466" s="189">
        <v>82316610</v>
      </c>
      <c r="F4466" s="197" t="s">
        <v>10762</v>
      </c>
      <c r="G4466" s="90">
        <v>11307631886</v>
      </c>
      <c r="H4466" s="91">
        <v>25981</v>
      </c>
      <c r="I4466" s="89"/>
      <c r="J4466" s="89" t="s">
        <v>84</v>
      </c>
      <c r="K4466" s="89" t="s">
        <v>52</v>
      </c>
      <c r="L4466" s="89" t="s">
        <v>53</v>
      </c>
      <c r="M4466" s="89" t="s">
        <v>3490</v>
      </c>
      <c r="N4466" s="89" t="s">
        <v>137</v>
      </c>
      <c r="O4466" s="92" t="s">
        <v>3204</v>
      </c>
      <c r="P4466" s="93" t="s">
        <v>57</v>
      </c>
      <c r="Q4466" s="110" t="s">
        <v>10741</v>
      </c>
      <c r="R4466" s="94"/>
      <c r="S4466" s="95">
        <v>46168</v>
      </c>
      <c r="T4466" s="95" t="s">
        <v>5203</v>
      </c>
      <c r="U4466" s="95" t="s">
        <v>1125</v>
      </c>
      <c r="V4466" s="96" t="s">
        <v>5548</v>
      </c>
      <c r="W4466" s="91"/>
      <c r="X4466" s="91"/>
      <c r="Y4466" s="96" t="s">
        <v>5548</v>
      </c>
      <c r="Z4466" s="89"/>
      <c r="AA4466" s="95"/>
      <c r="AB4466" s="89"/>
      <c r="AC4466" s="109"/>
      <c r="AD4466" s="89"/>
      <c r="AE4466" s="89"/>
      <c r="AF4466" s="191"/>
      <c r="AG4466" s="194"/>
      <c r="AH4466" s="193"/>
      <c r="AI4466" s="97"/>
      <c r="AJ4466" s="97"/>
      <c r="AK4466" s="97"/>
      <c r="AL4466" s="45" t="s">
        <v>67</v>
      </c>
      <c r="AM4466" s="160" t="str">
        <f>MONTH(B4466)&amp;"/"&amp;YEAR(B4466)</f>
        <v>3/2026</v>
      </c>
      <c r="AN4466" s="45">
        <f>WEEKNUM(B4466)-WEEKNUM(EOMONTH(B4466,-1)+1)+1</f>
        <v>4</v>
      </c>
      <c r="AO4466" s="45" t="str">
        <f>MONTH(R4466)&amp;"/"&amp;YEAR(R4466)</f>
        <v>1/1900</v>
      </c>
      <c r="AP4466" s="45" t="e">
        <f>WEEKNUM(R4466)-WEEKNUM(EOMONTH(R4466,-1)+1)+1</f>
        <v>#NUM!</v>
      </c>
      <c r="AQ4466" s="45">
        <f>IF(AU4466="S",IF(Q4466="1. Aceitou o programa",R4466-B4466,0),0)</f>
        <v>0</v>
      </c>
      <c r="AR4466" s="45">
        <f>IF(AU4466="S",IF(AND(S4466&lt;&gt;"",R4466&lt;&gt;""),S4466-R4466,0),0)</f>
        <v>0</v>
      </c>
      <c r="AS4466" s="45">
        <f>IF(AU4466="S",IF(Q4466="1. Aceitou o programa",IF(OR(X4466="Não se Aplica",X4466=""),IF(OR(W4466="Não se Aplica",W4466=""),0,W4466-V4466),AVERAGE(X4466-W4466,W4466-V4466)),0),0)</f>
        <v>0</v>
      </c>
      <c r="AT4466" s="45">
        <f>IF(AU4466="S",IF(AND(Q4466="1. Aceitou o programa",AB4466="Realizada"),IFERROR(IF(AA4466="",0,AA4466-R4466),0),0),0)</f>
        <v>0</v>
      </c>
      <c r="AU4466" s="45" t="str">
        <f>_xlfn.XLOOKUP(U4466,'Lista Suspensa'!$AA$20:$AA$23,'Lista Suspensa'!$AB$20:$AB$23,"N/A")</f>
        <v>S</v>
      </c>
    </row>
    <row r="4467" spans="1:47" ht="12" customHeight="1" x14ac:dyDescent="0.3">
      <c r="A4467" s="87" t="s">
        <v>47</v>
      </c>
      <c r="B4467" s="88">
        <v>46104</v>
      </c>
      <c r="C4467" s="89" t="s">
        <v>48</v>
      </c>
      <c r="D4467" s="89" t="s">
        <v>49</v>
      </c>
      <c r="E4467" s="189">
        <v>85935491</v>
      </c>
      <c r="F4467" s="197" t="s">
        <v>10763</v>
      </c>
      <c r="G4467" s="90">
        <v>13029132803</v>
      </c>
      <c r="H4467" s="91">
        <v>25576</v>
      </c>
      <c r="I4467" s="89"/>
      <c r="J4467" s="89" t="s">
        <v>51</v>
      </c>
      <c r="K4467" s="89" t="s">
        <v>52</v>
      </c>
      <c r="L4467" s="89" t="s">
        <v>242</v>
      </c>
      <c r="M4467" s="89" t="s">
        <v>10764</v>
      </c>
      <c r="N4467" s="89" t="s">
        <v>229</v>
      </c>
      <c r="O4467" s="92" t="s">
        <v>3204</v>
      </c>
      <c r="P4467" s="93" t="s">
        <v>57</v>
      </c>
      <c r="Q4467" s="110" t="s">
        <v>10741</v>
      </c>
      <c r="R4467" s="94"/>
      <c r="S4467" s="95">
        <v>46168</v>
      </c>
      <c r="T4467" s="95" t="s">
        <v>5203</v>
      </c>
      <c r="U4467" s="95" t="s">
        <v>1125</v>
      </c>
      <c r="V4467" s="96" t="s">
        <v>5548</v>
      </c>
      <c r="W4467" s="91"/>
      <c r="X4467" s="91"/>
      <c r="Y4467" s="96" t="s">
        <v>5548</v>
      </c>
      <c r="Z4467" s="89"/>
      <c r="AA4467" s="95"/>
      <c r="AB4467" s="89"/>
      <c r="AC4467" s="109"/>
      <c r="AD4467" s="89"/>
      <c r="AE4467" s="89"/>
      <c r="AF4467" s="191"/>
      <c r="AG4467" s="194"/>
      <c r="AH4467" s="193"/>
      <c r="AI4467" s="97"/>
      <c r="AJ4467" s="97"/>
      <c r="AK4467" s="97"/>
      <c r="AL4467" s="45" t="s">
        <v>67</v>
      </c>
      <c r="AM4467" s="160" t="str">
        <f>MONTH(B4467)&amp;"/"&amp;YEAR(B4467)</f>
        <v>3/2026</v>
      </c>
      <c r="AN4467" s="45">
        <f>WEEKNUM(B4467)-WEEKNUM(EOMONTH(B4467,-1)+1)+1</f>
        <v>4</v>
      </c>
      <c r="AO4467" s="45" t="str">
        <f>MONTH(R4467)&amp;"/"&amp;YEAR(R4467)</f>
        <v>1/1900</v>
      </c>
      <c r="AP4467" s="45" t="e">
        <f>WEEKNUM(R4467)-WEEKNUM(EOMONTH(R4467,-1)+1)+1</f>
        <v>#NUM!</v>
      </c>
      <c r="AQ4467" s="45">
        <f>IF(AU4467="S",IF(Q4467="1. Aceitou o programa",R4467-B4467,0),0)</f>
        <v>0</v>
      </c>
      <c r="AR4467" s="45">
        <f>IF(AU4467="S",IF(AND(S4467&lt;&gt;"",R4467&lt;&gt;""),S4467-R4467,0),0)</f>
        <v>0</v>
      </c>
      <c r="AS4467" s="45">
        <f>IF(AU4467="S",IF(Q4467="1. Aceitou o programa",IF(OR(X4467="Não se Aplica",X4467=""),IF(OR(W4467="Não se Aplica",W4467=""),0,W4467-V4467),AVERAGE(X4467-W4467,W4467-V4467)),0),0)</f>
        <v>0</v>
      </c>
      <c r="AT4467" s="45">
        <f>IF(AU4467="S",IF(AND(Q4467="1. Aceitou o programa",AB4467="Realizada"),IFERROR(IF(AA4467="",0,AA4467-R4467),0),0),0)</f>
        <v>0</v>
      </c>
      <c r="AU4467" s="45" t="str">
        <f>_xlfn.XLOOKUP(U4467,'Lista Suspensa'!$AA$20:$AA$23,'Lista Suspensa'!$AB$20:$AB$23,"N/A")</f>
        <v>S</v>
      </c>
    </row>
    <row r="4468" spans="1:47" ht="12" customHeight="1" x14ac:dyDescent="0.3">
      <c r="A4468" s="87" t="s">
        <v>47</v>
      </c>
      <c r="B4468" s="88">
        <v>46104</v>
      </c>
      <c r="C4468" s="89" t="s">
        <v>48</v>
      </c>
      <c r="D4468" s="89" t="s">
        <v>49</v>
      </c>
      <c r="E4468" s="189">
        <v>805821082</v>
      </c>
      <c r="F4468" s="197" t="s">
        <v>10765</v>
      </c>
      <c r="G4468" s="90">
        <v>5407777819</v>
      </c>
      <c r="H4468" s="91">
        <v>23351</v>
      </c>
      <c r="I4468" s="89"/>
      <c r="J4468" s="89" t="s">
        <v>51</v>
      </c>
      <c r="K4468" s="89" t="s">
        <v>52</v>
      </c>
      <c r="L4468" s="89" t="s">
        <v>85</v>
      </c>
      <c r="M4468" s="89" t="s">
        <v>10766</v>
      </c>
      <c r="N4468" s="89" t="s">
        <v>97</v>
      </c>
      <c r="O4468" s="92" t="s">
        <v>3204</v>
      </c>
      <c r="P4468" s="93" t="s">
        <v>57</v>
      </c>
      <c r="Q4468" s="110" t="s">
        <v>10741</v>
      </c>
      <c r="R4468" s="94"/>
      <c r="S4468" s="95">
        <v>46168</v>
      </c>
      <c r="T4468" s="95" t="s">
        <v>5203</v>
      </c>
      <c r="U4468" s="95" t="s">
        <v>1125</v>
      </c>
      <c r="V4468" s="96" t="s">
        <v>5548</v>
      </c>
      <c r="W4468" s="91"/>
      <c r="X4468" s="91"/>
      <c r="Y4468" s="96" t="s">
        <v>5548</v>
      </c>
      <c r="Z4468" s="89"/>
      <c r="AA4468" s="95"/>
      <c r="AB4468" s="89"/>
      <c r="AC4468" s="109"/>
      <c r="AD4468" s="89"/>
      <c r="AE4468" s="89"/>
      <c r="AF4468" s="191"/>
      <c r="AG4468" s="194"/>
      <c r="AH4468" s="193"/>
      <c r="AI4468" s="97"/>
      <c r="AJ4468" s="97"/>
      <c r="AK4468" s="97"/>
      <c r="AL4468" s="45" t="s">
        <v>67</v>
      </c>
      <c r="AM4468" s="160" t="str">
        <f>MONTH(B4468)&amp;"/"&amp;YEAR(B4468)</f>
        <v>3/2026</v>
      </c>
      <c r="AN4468" s="45">
        <f>WEEKNUM(B4468)-WEEKNUM(EOMONTH(B4468,-1)+1)+1</f>
        <v>4</v>
      </c>
      <c r="AO4468" s="45" t="str">
        <f>MONTH(R4468)&amp;"/"&amp;YEAR(R4468)</f>
        <v>1/1900</v>
      </c>
      <c r="AP4468" s="45" t="e">
        <f>WEEKNUM(R4468)-WEEKNUM(EOMONTH(R4468,-1)+1)+1</f>
        <v>#NUM!</v>
      </c>
      <c r="AQ4468" s="45">
        <f>IF(AU4468="S",IF(Q4468="1. Aceitou o programa",R4468-B4468,0),0)</f>
        <v>0</v>
      </c>
      <c r="AR4468" s="45">
        <f>IF(AU4468="S",IF(AND(S4468&lt;&gt;"",R4468&lt;&gt;""),S4468-R4468,0),0)</f>
        <v>0</v>
      </c>
      <c r="AS4468" s="45">
        <f>IF(AU4468="S",IF(Q4468="1. Aceitou o programa",IF(OR(X4468="Não se Aplica",X4468=""),IF(OR(W4468="Não se Aplica",W4468=""),0,W4468-V4468),AVERAGE(X4468-W4468,W4468-V4468)),0),0)</f>
        <v>0</v>
      </c>
      <c r="AT4468" s="45">
        <f>IF(AU4468="S",IF(AND(Q4468="1. Aceitou o programa",AB4468="Realizada"),IFERROR(IF(AA4468="",0,AA4468-R4468),0),0),0)</f>
        <v>0</v>
      </c>
      <c r="AU4468" s="45" t="str">
        <f>_xlfn.XLOOKUP(U4468,'Lista Suspensa'!$AA$20:$AA$23,'Lista Suspensa'!$AB$20:$AB$23,"N/A")</f>
        <v>S</v>
      </c>
    </row>
    <row r="4469" spans="1:47" ht="12" customHeight="1" x14ac:dyDescent="0.3">
      <c r="A4469" s="87" t="s">
        <v>47</v>
      </c>
      <c r="B4469" s="88">
        <v>46104</v>
      </c>
      <c r="C4469" s="89" t="s">
        <v>48</v>
      </c>
      <c r="D4469" s="89" t="s">
        <v>49</v>
      </c>
      <c r="E4469" s="189">
        <v>87911061</v>
      </c>
      <c r="F4469" s="197" t="s">
        <v>10767</v>
      </c>
      <c r="G4469" s="90">
        <v>56796692420</v>
      </c>
      <c r="H4469" s="91">
        <v>22211</v>
      </c>
      <c r="I4469" s="89"/>
      <c r="J4469" s="89" t="s">
        <v>51</v>
      </c>
      <c r="K4469" s="89" t="s">
        <v>52</v>
      </c>
      <c r="L4469" s="89" t="s">
        <v>85</v>
      </c>
      <c r="M4469" s="89" t="s">
        <v>1574</v>
      </c>
      <c r="N4469" s="89" t="s">
        <v>150</v>
      </c>
      <c r="O4469" s="92" t="s">
        <v>3204</v>
      </c>
      <c r="P4469" s="93" t="s">
        <v>57</v>
      </c>
      <c r="Q4469" s="110" t="s">
        <v>10741</v>
      </c>
      <c r="R4469" s="94"/>
      <c r="S4469" s="95">
        <v>46168</v>
      </c>
      <c r="T4469" s="95" t="s">
        <v>5203</v>
      </c>
      <c r="U4469" s="95" t="s">
        <v>1125</v>
      </c>
      <c r="V4469" s="96" t="s">
        <v>5548</v>
      </c>
      <c r="W4469" s="91"/>
      <c r="X4469" s="91"/>
      <c r="Y4469" s="96" t="s">
        <v>5548</v>
      </c>
      <c r="Z4469" s="89"/>
      <c r="AA4469" s="95"/>
      <c r="AB4469" s="89"/>
      <c r="AC4469" s="109"/>
      <c r="AD4469" s="89"/>
      <c r="AE4469" s="89"/>
      <c r="AF4469" s="191"/>
      <c r="AG4469" s="194"/>
      <c r="AH4469" s="193"/>
      <c r="AI4469" s="97"/>
      <c r="AJ4469" s="97"/>
      <c r="AK4469" s="97"/>
      <c r="AL4469" s="45" t="s">
        <v>67</v>
      </c>
      <c r="AM4469" s="160" t="str">
        <f>MONTH(B4469)&amp;"/"&amp;YEAR(B4469)</f>
        <v>3/2026</v>
      </c>
      <c r="AN4469" s="45">
        <f>WEEKNUM(B4469)-WEEKNUM(EOMONTH(B4469,-1)+1)+1</f>
        <v>4</v>
      </c>
      <c r="AO4469" s="45" t="str">
        <f>MONTH(R4469)&amp;"/"&amp;YEAR(R4469)</f>
        <v>1/1900</v>
      </c>
      <c r="AP4469" s="45" t="e">
        <f>WEEKNUM(R4469)-WEEKNUM(EOMONTH(R4469,-1)+1)+1</f>
        <v>#NUM!</v>
      </c>
      <c r="AQ4469" s="45">
        <f>IF(AU4469="S",IF(Q4469="1. Aceitou o programa",R4469-B4469,0),0)</f>
        <v>0</v>
      </c>
      <c r="AR4469" s="45">
        <f>IF(AU4469="S",IF(AND(S4469&lt;&gt;"",R4469&lt;&gt;""),S4469-R4469,0),0)</f>
        <v>0</v>
      </c>
      <c r="AS4469" s="45">
        <f>IF(AU4469="S",IF(Q4469="1. Aceitou o programa",IF(OR(X4469="Não se Aplica",X4469=""),IF(OR(W4469="Não se Aplica",W4469=""),0,W4469-V4469),AVERAGE(X4469-W4469,W4469-V4469)),0),0)</f>
        <v>0</v>
      </c>
      <c r="AT4469" s="45">
        <f>IF(AU4469="S",IF(AND(Q4469="1. Aceitou o programa",AB4469="Realizada"),IFERROR(IF(AA4469="",0,AA4469-R4469),0),0),0)</f>
        <v>0</v>
      </c>
      <c r="AU4469" s="45" t="str">
        <f>_xlfn.XLOOKUP(U4469,'Lista Suspensa'!$AA$20:$AA$23,'Lista Suspensa'!$AB$20:$AB$23,"N/A")</f>
        <v>S</v>
      </c>
    </row>
    <row r="4470" spans="1:47" ht="12" customHeight="1" x14ac:dyDescent="0.3">
      <c r="A4470" s="87" t="s">
        <v>47</v>
      </c>
      <c r="B4470" s="88">
        <v>46104</v>
      </c>
      <c r="C4470" s="89" t="s">
        <v>48</v>
      </c>
      <c r="D4470" s="89" t="s">
        <v>49</v>
      </c>
      <c r="E4470" s="189">
        <v>92982003</v>
      </c>
      <c r="F4470" s="197" t="s">
        <v>10768</v>
      </c>
      <c r="G4470" s="90">
        <v>33568918803</v>
      </c>
      <c r="H4470" s="91">
        <v>31450</v>
      </c>
      <c r="I4470" s="89"/>
      <c r="J4470" s="89" t="s">
        <v>51</v>
      </c>
      <c r="K4470" s="89" t="s">
        <v>76</v>
      </c>
      <c r="L4470" s="89" t="s">
        <v>283</v>
      </c>
      <c r="M4470" s="89" t="s">
        <v>334</v>
      </c>
      <c r="N4470" s="89" t="s">
        <v>344</v>
      </c>
      <c r="O4470" s="92" t="s">
        <v>3204</v>
      </c>
      <c r="P4470" s="93" t="s">
        <v>57</v>
      </c>
      <c r="Q4470" s="110" t="s">
        <v>10741</v>
      </c>
      <c r="R4470" s="94"/>
      <c r="S4470" s="95">
        <v>46168</v>
      </c>
      <c r="T4470" s="95" t="s">
        <v>5203</v>
      </c>
      <c r="U4470" s="95" t="s">
        <v>1125</v>
      </c>
      <c r="V4470" s="96" t="s">
        <v>5548</v>
      </c>
      <c r="W4470" s="91"/>
      <c r="X4470" s="91"/>
      <c r="Y4470" s="96" t="s">
        <v>5548</v>
      </c>
      <c r="Z4470" s="89"/>
      <c r="AA4470" s="95"/>
      <c r="AB4470" s="89"/>
      <c r="AC4470" s="109"/>
      <c r="AD4470" s="89"/>
      <c r="AE4470" s="89"/>
      <c r="AF4470" s="191"/>
      <c r="AG4470" s="194"/>
      <c r="AH4470" s="193"/>
      <c r="AI4470" s="97"/>
      <c r="AJ4470" s="97"/>
      <c r="AK4470" s="97"/>
      <c r="AL4470" s="45" t="s">
        <v>67</v>
      </c>
      <c r="AM4470" s="160" t="str">
        <f>MONTH(B4470)&amp;"/"&amp;YEAR(B4470)</f>
        <v>3/2026</v>
      </c>
      <c r="AN4470" s="45">
        <f>WEEKNUM(B4470)-WEEKNUM(EOMONTH(B4470,-1)+1)+1</f>
        <v>4</v>
      </c>
      <c r="AO4470" s="45" t="str">
        <f>MONTH(R4470)&amp;"/"&amp;YEAR(R4470)</f>
        <v>1/1900</v>
      </c>
      <c r="AP4470" s="45" t="e">
        <f>WEEKNUM(R4470)-WEEKNUM(EOMONTH(R4470,-1)+1)+1</f>
        <v>#NUM!</v>
      </c>
      <c r="AQ4470" s="45">
        <f>IF(AU4470="S",IF(Q4470="1. Aceitou o programa",R4470-B4470,0),0)</f>
        <v>0</v>
      </c>
      <c r="AR4470" s="45">
        <f>IF(AU4470="S",IF(AND(S4470&lt;&gt;"",R4470&lt;&gt;""),S4470-R4470,0),0)</f>
        <v>0</v>
      </c>
      <c r="AS4470" s="45">
        <f>IF(AU4470="S",IF(Q4470="1. Aceitou o programa",IF(OR(X4470="Não se Aplica",X4470=""),IF(OR(W4470="Não se Aplica",W4470=""),0,W4470-V4470),AVERAGE(X4470-W4470,W4470-V4470)),0),0)</f>
        <v>0</v>
      </c>
      <c r="AT4470" s="45">
        <f>IF(AU4470="S",IF(AND(Q4470="1. Aceitou o programa",AB4470="Realizada"),IFERROR(IF(AA4470="",0,AA4470-R4470),0),0),0)</f>
        <v>0</v>
      </c>
      <c r="AU4470" s="45" t="str">
        <f>_xlfn.XLOOKUP(U4470,'Lista Suspensa'!$AA$20:$AA$23,'Lista Suspensa'!$AB$20:$AB$23,"N/A")</f>
        <v>S</v>
      </c>
    </row>
    <row r="4471" spans="1:47" ht="12" customHeight="1" x14ac:dyDescent="0.3">
      <c r="A4471" s="87" t="s">
        <v>47</v>
      </c>
      <c r="B4471" s="88">
        <v>46104</v>
      </c>
      <c r="C4471" s="89" t="s">
        <v>48</v>
      </c>
      <c r="D4471" s="89" t="s">
        <v>49</v>
      </c>
      <c r="E4471" s="189">
        <v>81997241</v>
      </c>
      <c r="F4471" s="197" t="s">
        <v>10769</v>
      </c>
      <c r="G4471" s="90">
        <v>87176220778</v>
      </c>
      <c r="H4471" s="91">
        <v>24326</v>
      </c>
      <c r="I4471" s="89"/>
      <c r="J4471" s="89" t="s">
        <v>51</v>
      </c>
      <c r="K4471" s="89" t="s">
        <v>76</v>
      </c>
      <c r="L4471" s="89" t="s">
        <v>95</v>
      </c>
      <c r="M4471" s="89" t="s">
        <v>10770</v>
      </c>
      <c r="N4471" s="89" t="s">
        <v>137</v>
      </c>
      <c r="O4471" s="92" t="s">
        <v>3204</v>
      </c>
      <c r="P4471" s="93" t="s">
        <v>57</v>
      </c>
      <c r="Q4471" s="110" t="s">
        <v>10741</v>
      </c>
      <c r="R4471" s="94"/>
      <c r="S4471" s="95">
        <v>46168</v>
      </c>
      <c r="T4471" s="95" t="s">
        <v>5203</v>
      </c>
      <c r="U4471" s="95" t="s">
        <v>1125</v>
      </c>
      <c r="V4471" s="96" t="s">
        <v>5548</v>
      </c>
      <c r="W4471" s="91"/>
      <c r="X4471" s="91"/>
      <c r="Y4471" s="96" t="s">
        <v>5548</v>
      </c>
      <c r="Z4471" s="89"/>
      <c r="AA4471" s="95"/>
      <c r="AB4471" s="89"/>
      <c r="AC4471" s="109"/>
      <c r="AD4471" s="89"/>
      <c r="AE4471" s="89"/>
      <c r="AF4471" s="191"/>
      <c r="AG4471" s="194"/>
      <c r="AH4471" s="193"/>
      <c r="AI4471" s="97"/>
      <c r="AJ4471" s="97"/>
      <c r="AK4471" s="97"/>
      <c r="AL4471" s="45" t="s">
        <v>67</v>
      </c>
      <c r="AM4471" s="160" t="str">
        <f>MONTH(B4471)&amp;"/"&amp;YEAR(B4471)</f>
        <v>3/2026</v>
      </c>
      <c r="AN4471" s="45">
        <f>WEEKNUM(B4471)-WEEKNUM(EOMONTH(B4471,-1)+1)+1</f>
        <v>4</v>
      </c>
      <c r="AO4471" s="45" t="str">
        <f>MONTH(R4471)&amp;"/"&amp;YEAR(R4471)</f>
        <v>1/1900</v>
      </c>
      <c r="AP4471" s="45" t="e">
        <f>WEEKNUM(R4471)-WEEKNUM(EOMONTH(R4471,-1)+1)+1</f>
        <v>#NUM!</v>
      </c>
      <c r="AQ4471" s="45">
        <f>IF(AU4471="S",IF(Q4471="1. Aceitou o programa",R4471-B4471,0),0)</f>
        <v>0</v>
      </c>
      <c r="AR4471" s="45">
        <f>IF(AU4471="S",IF(AND(S4471&lt;&gt;"",R4471&lt;&gt;""),S4471-R4471,0),0)</f>
        <v>0</v>
      </c>
      <c r="AS4471" s="45">
        <f>IF(AU4471="S",IF(Q4471="1. Aceitou o programa",IF(OR(X4471="Não se Aplica",X4471=""),IF(OR(W4471="Não se Aplica",W4471=""),0,W4471-V4471),AVERAGE(X4471-W4471,W4471-V4471)),0),0)</f>
        <v>0</v>
      </c>
      <c r="AT4471" s="45">
        <f>IF(AU4471="S",IF(AND(Q4471="1. Aceitou o programa",AB4471="Realizada"),IFERROR(IF(AA4471="",0,AA4471-R4471),0),0),0)</f>
        <v>0</v>
      </c>
      <c r="AU4471" s="45" t="str">
        <f>_xlfn.XLOOKUP(U4471,'Lista Suspensa'!$AA$20:$AA$23,'Lista Suspensa'!$AB$20:$AB$23,"N/A")</f>
        <v>S</v>
      </c>
    </row>
    <row r="4472" spans="1:47" ht="12" customHeight="1" x14ac:dyDescent="0.3">
      <c r="A4472" s="87" t="s">
        <v>47</v>
      </c>
      <c r="B4472" s="88">
        <v>46104</v>
      </c>
      <c r="C4472" s="89" t="s">
        <v>48</v>
      </c>
      <c r="D4472" s="89" t="s">
        <v>49</v>
      </c>
      <c r="E4472" s="189">
        <v>89291183</v>
      </c>
      <c r="F4472" s="197" t="s">
        <v>10771</v>
      </c>
      <c r="G4472" s="90">
        <v>40064982840</v>
      </c>
      <c r="H4472" s="91">
        <v>34667</v>
      </c>
      <c r="I4472" s="89"/>
      <c r="J4472" s="89" t="s">
        <v>84</v>
      </c>
      <c r="K4472" s="89" t="s">
        <v>52</v>
      </c>
      <c r="L4472" s="89" t="s">
        <v>85</v>
      </c>
      <c r="M4472" s="89" t="s">
        <v>10772</v>
      </c>
      <c r="N4472" s="89" t="s">
        <v>150</v>
      </c>
      <c r="O4472" s="92" t="s">
        <v>3204</v>
      </c>
      <c r="P4472" s="93" t="s">
        <v>57</v>
      </c>
      <c r="Q4472" s="110" t="s">
        <v>10741</v>
      </c>
      <c r="R4472" s="94"/>
      <c r="S4472" s="95">
        <v>46168</v>
      </c>
      <c r="T4472" s="95" t="s">
        <v>5203</v>
      </c>
      <c r="U4472" s="95" t="s">
        <v>1125</v>
      </c>
      <c r="V4472" s="96" t="s">
        <v>5548</v>
      </c>
      <c r="W4472" s="91"/>
      <c r="X4472" s="91"/>
      <c r="Y4472" s="96" t="s">
        <v>5548</v>
      </c>
      <c r="Z4472" s="89"/>
      <c r="AA4472" s="95"/>
      <c r="AB4472" s="89"/>
      <c r="AC4472" s="109"/>
      <c r="AD4472" s="89"/>
      <c r="AE4472" s="89"/>
      <c r="AF4472" s="191"/>
      <c r="AG4472" s="194"/>
      <c r="AH4472" s="193"/>
      <c r="AI4472" s="97"/>
      <c r="AJ4472" s="97"/>
      <c r="AK4472" s="97"/>
      <c r="AL4472" s="45" t="s">
        <v>67</v>
      </c>
      <c r="AM4472" s="160" t="str">
        <f>MONTH(B4472)&amp;"/"&amp;YEAR(B4472)</f>
        <v>3/2026</v>
      </c>
      <c r="AN4472" s="45">
        <f>WEEKNUM(B4472)-WEEKNUM(EOMONTH(B4472,-1)+1)+1</f>
        <v>4</v>
      </c>
      <c r="AO4472" s="45" t="str">
        <f>MONTH(R4472)&amp;"/"&amp;YEAR(R4472)</f>
        <v>1/1900</v>
      </c>
      <c r="AP4472" s="45" t="e">
        <f>WEEKNUM(R4472)-WEEKNUM(EOMONTH(R4472,-1)+1)+1</f>
        <v>#NUM!</v>
      </c>
      <c r="AQ4472" s="45">
        <f>IF(AU4472="S",IF(Q4472="1. Aceitou o programa",R4472-B4472,0),0)</f>
        <v>0</v>
      </c>
      <c r="AR4472" s="45">
        <f>IF(AU4472="S",IF(AND(S4472&lt;&gt;"",R4472&lt;&gt;""),S4472-R4472,0),0)</f>
        <v>0</v>
      </c>
      <c r="AS4472" s="45">
        <f>IF(AU4472="S",IF(Q4472="1. Aceitou o programa",IF(OR(X4472="Não se Aplica",X4472=""),IF(OR(W4472="Não se Aplica",W4472=""),0,W4472-V4472),AVERAGE(X4472-W4472,W4472-V4472)),0),0)</f>
        <v>0</v>
      </c>
      <c r="AT4472" s="45">
        <f>IF(AU4472="S",IF(AND(Q4472="1. Aceitou o programa",AB4472="Realizada"),IFERROR(IF(AA4472="",0,AA4472-R4472),0),0),0)</f>
        <v>0</v>
      </c>
      <c r="AU4472" s="45" t="str">
        <f>_xlfn.XLOOKUP(U4472,'Lista Suspensa'!$AA$20:$AA$23,'Lista Suspensa'!$AB$20:$AB$23,"N/A")</f>
        <v>S</v>
      </c>
    </row>
    <row r="4473" spans="1:47" ht="12" customHeight="1" x14ac:dyDescent="0.3">
      <c r="A4473" s="87" t="s">
        <v>66</v>
      </c>
      <c r="B4473" s="88">
        <v>46169</v>
      </c>
      <c r="C4473" s="89" t="s">
        <v>857</v>
      </c>
      <c r="D4473" s="89" t="s">
        <v>49</v>
      </c>
      <c r="E4473" s="189">
        <v>94658469</v>
      </c>
      <c r="F4473" s="182" t="s">
        <v>10773</v>
      </c>
      <c r="G4473" s="90">
        <v>13272238727</v>
      </c>
      <c r="H4473" s="91">
        <v>33216</v>
      </c>
      <c r="I4473" s="89">
        <v>35</v>
      </c>
      <c r="J4473" s="89" t="s">
        <v>84</v>
      </c>
      <c r="K4473" s="89" t="s">
        <v>76</v>
      </c>
      <c r="L4473" s="89" t="s">
        <v>740</v>
      </c>
      <c r="M4473" s="89" t="s">
        <v>2207</v>
      </c>
      <c r="N4473" s="89">
        <v>120</v>
      </c>
      <c r="O4473" s="92" t="s">
        <v>10774</v>
      </c>
      <c r="P4473" s="93" t="s">
        <v>57</v>
      </c>
      <c r="Q4473" s="110" t="s">
        <v>10192</v>
      </c>
      <c r="R4473" s="94"/>
      <c r="S4473" s="95"/>
      <c r="T4473" s="95" t="s">
        <v>5203</v>
      </c>
      <c r="U4473" s="95" t="s">
        <v>10193</v>
      </c>
      <c r="V4473" s="91">
        <v>46174</v>
      </c>
      <c r="W4473" s="91"/>
      <c r="X4473" s="91"/>
      <c r="Y4473" s="96"/>
      <c r="Z4473" s="89"/>
      <c r="AA4473" s="95"/>
      <c r="AB4473" s="89"/>
      <c r="AC4473" s="109"/>
      <c r="AD4473" s="89"/>
      <c r="AE4473" s="89"/>
      <c r="AF4473" s="191"/>
      <c r="AG4473" s="195"/>
      <c r="AH4473" s="193"/>
      <c r="AI4473" s="97"/>
      <c r="AJ4473" s="97" t="s">
        <v>65</v>
      </c>
      <c r="AK4473" s="97" t="s">
        <v>66</v>
      </c>
      <c r="AL4473" s="45" t="s">
        <v>67</v>
      </c>
      <c r="AM4473" s="160" t="str">
        <f>MONTH(B4473)&amp;"/"&amp;YEAR(B4473)</f>
        <v>5/2026</v>
      </c>
      <c r="AN4473" s="45">
        <f>WEEKNUM(B4473)-WEEKNUM(EOMONTH(B4473,-1)+1)+1</f>
        <v>5</v>
      </c>
      <c r="AO4473" s="45" t="str">
        <f>MONTH(R4473)&amp;"/"&amp;YEAR(R4473)</f>
        <v>1/1900</v>
      </c>
      <c r="AP4473" s="45" t="e">
        <f>WEEKNUM(R4473)-WEEKNUM(EOMONTH(R4473,-1)+1)+1</f>
        <v>#NUM!</v>
      </c>
      <c r="AQ4473" s="45">
        <f>IF(AU4473="S",IF(Q4473="1. Aceitou o programa",R4473-B4473,0),0)</f>
        <v>0</v>
      </c>
      <c r="AR4473" s="45">
        <f>IF(AU4473="S",IF(AND(S4473&lt;&gt;"",R4473&lt;&gt;""),S4473-R4473,0),0)</f>
        <v>0</v>
      </c>
      <c r="AS4473" s="45">
        <f>IF(AU4473="S",IF(Q4473="1. Aceitou o programa",IF(OR(X4473="Não se Aplica",X4473=""),IF(OR(W4473="Não se Aplica",W4473=""),0,W4473-V4473),AVERAGE(X4473-W4473,W4473-V4473)),0),0)</f>
        <v>0</v>
      </c>
      <c r="AT4473" s="45">
        <f>IF(AU4473="S",IF(AND(Q4473="1. Aceitou o programa",AB4473="Realizada"),IFERROR(IF(AA4473="",0,AA4473-R4473),0),0),0)</f>
        <v>0</v>
      </c>
      <c r="AU4473" s="45" t="str">
        <f>_xlfn.XLOOKUP(U4473,'Lista Suspensa'!$AA$20:$AA$23,'Lista Suspensa'!$AB$20:$AB$23,"N/A")</f>
        <v>S</v>
      </c>
    </row>
    <row r="4474" spans="1:47" ht="12" customHeight="1" x14ac:dyDescent="0.3">
      <c r="A4474" s="87" t="s">
        <v>66</v>
      </c>
      <c r="B4474" s="88">
        <v>46169</v>
      </c>
      <c r="C4474" s="89" t="s">
        <v>857</v>
      </c>
      <c r="D4474" s="89" t="s">
        <v>49</v>
      </c>
      <c r="E4474" s="189">
        <v>86323092</v>
      </c>
      <c r="F4474" s="182" t="s">
        <v>10775</v>
      </c>
      <c r="G4474" s="90">
        <v>31274121850</v>
      </c>
      <c r="H4474" s="91">
        <v>27918</v>
      </c>
      <c r="I4474" s="89">
        <v>49</v>
      </c>
      <c r="J4474" s="89" t="s">
        <v>51</v>
      </c>
      <c r="K4474" s="89" t="s">
        <v>52</v>
      </c>
      <c r="L4474" s="89" t="s">
        <v>53</v>
      </c>
      <c r="M4474" s="89" t="s">
        <v>977</v>
      </c>
      <c r="N4474" s="89">
        <v>60</v>
      </c>
      <c r="O4474" s="92">
        <v>11998606308</v>
      </c>
      <c r="P4474" s="93" t="s">
        <v>57</v>
      </c>
      <c r="Q4474" s="110" t="s">
        <v>10192</v>
      </c>
      <c r="R4474" s="94"/>
      <c r="S4474" s="95"/>
      <c r="T4474" s="95" t="s">
        <v>5203</v>
      </c>
      <c r="U4474" s="95" t="s">
        <v>10193</v>
      </c>
      <c r="V4474" s="91">
        <v>46174</v>
      </c>
      <c r="W4474" s="91"/>
      <c r="X4474" s="91"/>
      <c r="Y4474" s="96"/>
      <c r="Z4474" s="89"/>
      <c r="AA4474" s="95"/>
      <c r="AB4474" s="89"/>
      <c r="AC4474" s="109"/>
      <c r="AD4474" s="89"/>
      <c r="AE4474" s="89"/>
      <c r="AF4474" s="191"/>
      <c r="AG4474" s="195"/>
      <c r="AH4474" s="193"/>
      <c r="AI4474" s="97"/>
      <c r="AJ4474" s="97" t="s">
        <v>65</v>
      </c>
      <c r="AK4474" s="97" t="s">
        <v>66</v>
      </c>
      <c r="AL4474" s="45" t="s">
        <v>67</v>
      </c>
      <c r="AM4474" s="160" t="str">
        <f>MONTH(B4474)&amp;"/"&amp;YEAR(B4474)</f>
        <v>5/2026</v>
      </c>
      <c r="AN4474" s="45">
        <f>WEEKNUM(B4474)-WEEKNUM(EOMONTH(B4474,-1)+1)+1</f>
        <v>5</v>
      </c>
      <c r="AO4474" s="45" t="str">
        <f>MONTH(R4474)&amp;"/"&amp;YEAR(R4474)</f>
        <v>1/1900</v>
      </c>
      <c r="AP4474" s="45" t="e">
        <f>WEEKNUM(R4474)-WEEKNUM(EOMONTH(R4474,-1)+1)+1</f>
        <v>#NUM!</v>
      </c>
      <c r="AQ4474" s="45">
        <f>IF(AU4474="S",IF(Q4474="1. Aceitou o programa",R4474-B4474,0),0)</f>
        <v>0</v>
      </c>
      <c r="AR4474" s="45">
        <f>IF(AU4474="S",IF(AND(S4474&lt;&gt;"",R4474&lt;&gt;""),S4474-R4474,0),0)</f>
        <v>0</v>
      </c>
      <c r="AS4474" s="45">
        <f>IF(AU4474="S",IF(Q4474="1. Aceitou o programa",IF(OR(X4474="Não se Aplica",X4474=""),IF(OR(W4474="Não se Aplica",W4474=""),0,W4474-V4474),AVERAGE(X4474-W4474,W4474-V4474)),0),0)</f>
        <v>0</v>
      </c>
      <c r="AT4474" s="45">
        <f>IF(AU4474="S",IF(AND(Q4474="1. Aceitou o programa",AB4474="Realizada"),IFERROR(IF(AA4474="",0,AA4474-R4474),0),0),0)</f>
        <v>0</v>
      </c>
      <c r="AU4474" s="45" t="str">
        <f>_xlfn.XLOOKUP(U4474,'Lista Suspensa'!$AA$20:$AA$23,'Lista Suspensa'!$AB$20:$AB$23,"N/A")</f>
        <v>S</v>
      </c>
    </row>
    <row r="4475" spans="1:47" ht="12" customHeight="1" x14ac:dyDescent="0.3">
      <c r="A4475" s="87" t="s">
        <v>66</v>
      </c>
      <c r="B4475" s="88">
        <v>46169</v>
      </c>
      <c r="C4475" s="89" t="s">
        <v>857</v>
      </c>
      <c r="D4475" s="89" t="s">
        <v>49</v>
      </c>
      <c r="E4475" s="189">
        <v>93943327</v>
      </c>
      <c r="F4475" s="182" t="s">
        <v>10776</v>
      </c>
      <c r="G4475" s="90">
        <v>14711227784</v>
      </c>
      <c r="H4475" s="91">
        <v>34141</v>
      </c>
      <c r="I4475" s="89">
        <v>32</v>
      </c>
      <c r="J4475" s="89" t="s">
        <v>51</v>
      </c>
      <c r="K4475" s="89" t="s">
        <v>76</v>
      </c>
      <c r="L4475" s="89" t="s">
        <v>95</v>
      </c>
      <c r="M4475" s="89" t="s">
        <v>163</v>
      </c>
      <c r="N4475" s="89">
        <v>120</v>
      </c>
      <c r="O4475" s="92" t="s">
        <v>10777</v>
      </c>
      <c r="P4475" s="93" t="s">
        <v>57</v>
      </c>
      <c r="Q4475" s="110" t="s">
        <v>10192</v>
      </c>
      <c r="R4475" s="94"/>
      <c r="S4475" s="95"/>
      <c r="T4475" s="95" t="s">
        <v>5203</v>
      </c>
      <c r="U4475" s="95" t="s">
        <v>10193</v>
      </c>
      <c r="V4475" s="91">
        <v>46174</v>
      </c>
      <c r="W4475" s="91"/>
      <c r="X4475" s="91"/>
      <c r="Y4475" s="96"/>
      <c r="Z4475" s="89"/>
      <c r="AA4475" s="95"/>
      <c r="AB4475" s="89"/>
      <c r="AC4475" s="109"/>
      <c r="AD4475" s="89"/>
      <c r="AE4475" s="89"/>
      <c r="AF4475" s="191"/>
      <c r="AG4475" s="195"/>
      <c r="AH4475" s="193"/>
      <c r="AI4475" s="97"/>
      <c r="AJ4475" s="97" t="s">
        <v>65</v>
      </c>
      <c r="AK4475" s="97" t="s">
        <v>66</v>
      </c>
      <c r="AL4475" s="45" t="s">
        <v>67</v>
      </c>
      <c r="AM4475" s="160" t="str">
        <f>MONTH(B4475)&amp;"/"&amp;YEAR(B4475)</f>
        <v>5/2026</v>
      </c>
      <c r="AN4475" s="45">
        <f>WEEKNUM(B4475)-WEEKNUM(EOMONTH(B4475,-1)+1)+1</f>
        <v>5</v>
      </c>
      <c r="AO4475" s="45" t="str">
        <f>MONTH(R4475)&amp;"/"&amp;YEAR(R4475)</f>
        <v>1/1900</v>
      </c>
      <c r="AP4475" s="45" t="e">
        <f>WEEKNUM(R4475)-WEEKNUM(EOMONTH(R4475,-1)+1)+1</f>
        <v>#NUM!</v>
      </c>
      <c r="AQ4475" s="45">
        <f>IF(AU4475="S",IF(Q4475="1. Aceitou o programa",R4475-B4475,0),0)</f>
        <v>0</v>
      </c>
      <c r="AR4475" s="45">
        <f>IF(AU4475="S",IF(AND(S4475&lt;&gt;"",R4475&lt;&gt;""),S4475-R4475,0),0)</f>
        <v>0</v>
      </c>
      <c r="AS4475" s="45">
        <f>IF(AU4475="S",IF(Q4475="1. Aceitou o programa",IF(OR(X4475="Não se Aplica",X4475=""),IF(OR(W4475="Não se Aplica",W4475=""),0,W4475-V4475),AVERAGE(X4475-W4475,W4475-V4475)),0),0)</f>
        <v>0</v>
      </c>
      <c r="AT4475" s="45">
        <f>IF(AU4475="S",IF(AND(Q4475="1. Aceitou o programa",AB4475="Realizada"),IFERROR(IF(AA4475="",0,AA4475-R4475),0),0),0)</f>
        <v>0</v>
      </c>
      <c r="AU4475" s="45" t="str">
        <f>_xlfn.XLOOKUP(U4475,'Lista Suspensa'!$AA$20:$AA$23,'Lista Suspensa'!$AB$20:$AB$23,"N/A")</f>
        <v>S</v>
      </c>
    </row>
    <row r="4476" spans="1:47" ht="12" customHeight="1" x14ac:dyDescent="0.3">
      <c r="A4476" s="87" t="s">
        <v>66</v>
      </c>
      <c r="B4476" s="88">
        <v>46169</v>
      </c>
      <c r="C4476" s="89" t="s">
        <v>857</v>
      </c>
      <c r="D4476" s="89" t="s">
        <v>2558</v>
      </c>
      <c r="E4476" s="189">
        <v>450431096</v>
      </c>
      <c r="F4476" s="182" t="s">
        <v>10778</v>
      </c>
      <c r="G4476" s="90" t="s">
        <v>10779</v>
      </c>
      <c r="H4476" s="91">
        <v>27962</v>
      </c>
      <c r="I4476" s="89">
        <v>49</v>
      </c>
      <c r="J4476" s="89" t="s">
        <v>51</v>
      </c>
      <c r="K4476" s="89" t="s">
        <v>52</v>
      </c>
      <c r="L4476" s="89" t="s">
        <v>85</v>
      </c>
      <c r="M4476" s="89" t="s">
        <v>1924</v>
      </c>
      <c r="N4476" s="89">
        <v>100</v>
      </c>
      <c r="O4476" s="92" t="s">
        <v>10780</v>
      </c>
      <c r="P4476" s="93" t="s">
        <v>57</v>
      </c>
      <c r="Q4476" s="110" t="s">
        <v>10192</v>
      </c>
      <c r="R4476" s="94"/>
      <c r="S4476" s="95"/>
      <c r="T4476" s="95" t="s">
        <v>5203</v>
      </c>
      <c r="U4476" s="95" t="s">
        <v>10193</v>
      </c>
      <c r="V4476" s="91">
        <v>46174</v>
      </c>
      <c r="W4476" s="91"/>
      <c r="X4476" s="91"/>
      <c r="Y4476" s="96"/>
      <c r="Z4476" s="89" t="s">
        <v>2798</v>
      </c>
      <c r="AA4476" s="95">
        <v>46177.513888888891</v>
      </c>
      <c r="AB4476" s="95" t="s">
        <v>11186</v>
      </c>
      <c r="AC4476" s="109"/>
      <c r="AD4476" s="89"/>
      <c r="AE4476" s="89"/>
      <c r="AF4476" s="191"/>
      <c r="AG4476" s="195"/>
      <c r="AH4476" s="193"/>
      <c r="AI4476" s="97"/>
      <c r="AJ4476" s="97" t="s">
        <v>65</v>
      </c>
      <c r="AK4476" s="97" t="s">
        <v>66</v>
      </c>
      <c r="AL4476" s="45" t="s">
        <v>67</v>
      </c>
      <c r="AM4476" s="160" t="str">
        <f>MONTH(B4476)&amp;"/"&amp;YEAR(B4476)</f>
        <v>5/2026</v>
      </c>
      <c r="AN4476" s="45">
        <f>WEEKNUM(B4476)-WEEKNUM(EOMONTH(B4476,-1)+1)+1</f>
        <v>5</v>
      </c>
      <c r="AO4476" s="45" t="str">
        <f>MONTH(R4476)&amp;"/"&amp;YEAR(R4476)</f>
        <v>1/1900</v>
      </c>
      <c r="AP4476" s="45" t="e">
        <f>WEEKNUM(R4476)-WEEKNUM(EOMONTH(R4476,-1)+1)+1</f>
        <v>#NUM!</v>
      </c>
      <c r="AQ4476" s="45">
        <f>IF(AU4476="S",IF(Q4476="1. Aceitou o programa",R4476-B4476,0),0)</f>
        <v>0</v>
      </c>
      <c r="AR4476" s="45">
        <f>IF(AU4476="S",IF(AND(S4476&lt;&gt;"",R4476&lt;&gt;""),S4476-R4476,0),0)</f>
        <v>0</v>
      </c>
      <c r="AS4476" s="45">
        <f>IF(AU4476="S",IF(Q4476="1. Aceitou o programa",IF(OR(X4476="Não se Aplica",X4476=""),IF(OR(W4476="Não se Aplica",W4476=""),0,W4476-V4476),AVERAGE(X4476-W4476,W4476-V4476)),0),0)</f>
        <v>0</v>
      </c>
      <c r="AT4476" s="45">
        <f>IF(AU4476="S",IF(AND(Q4476="1. Aceitou o programa",AB4476="Realizada"),IFERROR(IF(AA4476="",0,AA4476-R4476),0),0),0)</f>
        <v>0</v>
      </c>
      <c r="AU4476" s="45" t="str">
        <f>_xlfn.XLOOKUP(U4476,'Lista Suspensa'!$AA$20:$AA$23,'Lista Suspensa'!$AB$20:$AB$23,"N/A")</f>
        <v>S</v>
      </c>
    </row>
    <row r="4477" spans="1:47" ht="12" customHeight="1" x14ac:dyDescent="0.3">
      <c r="A4477" s="87" t="s">
        <v>66</v>
      </c>
      <c r="B4477" s="88">
        <v>46169</v>
      </c>
      <c r="C4477" s="89" t="s">
        <v>857</v>
      </c>
      <c r="D4477" s="89" t="s">
        <v>2558</v>
      </c>
      <c r="E4477" s="189">
        <v>72747100</v>
      </c>
      <c r="F4477" s="182" t="s">
        <v>10781</v>
      </c>
      <c r="G4477" s="90" t="s">
        <v>10782</v>
      </c>
      <c r="H4477" s="91">
        <v>24614</v>
      </c>
      <c r="I4477" s="89">
        <v>59</v>
      </c>
      <c r="J4477" s="89" t="s">
        <v>51</v>
      </c>
      <c r="K4477" s="89" t="s">
        <v>76</v>
      </c>
      <c r="L4477" s="89" t="s">
        <v>95</v>
      </c>
      <c r="M4477" s="89" t="s">
        <v>540</v>
      </c>
      <c r="N4477" s="89">
        <v>50</v>
      </c>
      <c r="O4477" s="92">
        <v>21974967240</v>
      </c>
      <c r="P4477" s="93" t="s">
        <v>57</v>
      </c>
      <c r="Q4477" s="110" t="s">
        <v>10192</v>
      </c>
      <c r="R4477" s="94"/>
      <c r="S4477" s="95"/>
      <c r="T4477" s="95" t="s">
        <v>5203</v>
      </c>
      <c r="U4477" s="95" t="s">
        <v>10193</v>
      </c>
      <c r="V4477" s="91">
        <v>46174</v>
      </c>
      <c r="W4477" s="91"/>
      <c r="X4477" s="91"/>
      <c r="Y4477" s="96"/>
      <c r="Z4477" s="89"/>
      <c r="AA4477" s="95"/>
      <c r="AB4477" s="89"/>
      <c r="AC4477" s="109"/>
      <c r="AD4477" s="89"/>
      <c r="AE4477" s="89"/>
      <c r="AF4477" s="191"/>
      <c r="AG4477" s="195"/>
      <c r="AH4477" s="193"/>
      <c r="AI4477" s="97"/>
      <c r="AJ4477" s="97" t="s">
        <v>65</v>
      </c>
      <c r="AK4477" s="97" t="s">
        <v>66</v>
      </c>
      <c r="AL4477" s="45" t="s">
        <v>67</v>
      </c>
      <c r="AM4477" s="160" t="str">
        <f>MONTH(B4477)&amp;"/"&amp;YEAR(B4477)</f>
        <v>5/2026</v>
      </c>
      <c r="AN4477" s="45">
        <f>WEEKNUM(B4477)-WEEKNUM(EOMONTH(B4477,-1)+1)+1</f>
        <v>5</v>
      </c>
      <c r="AO4477" s="45" t="str">
        <f>MONTH(R4477)&amp;"/"&amp;YEAR(R4477)</f>
        <v>1/1900</v>
      </c>
      <c r="AP4477" s="45" t="e">
        <f>WEEKNUM(R4477)-WEEKNUM(EOMONTH(R4477,-1)+1)+1</f>
        <v>#NUM!</v>
      </c>
      <c r="AQ4477" s="45">
        <f>IF(AU4477="S",IF(Q4477="1. Aceitou o programa",R4477-B4477,0),0)</f>
        <v>0</v>
      </c>
      <c r="AR4477" s="45">
        <f>IF(AU4477="S",IF(AND(S4477&lt;&gt;"",R4477&lt;&gt;""),S4477-R4477,0),0)</f>
        <v>0</v>
      </c>
      <c r="AS4477" s="45">
        <f>IF(AU4477="S",IF(Q4477="1. Aceitou o programa",IF(OR(X4477="Não se Aplica",X4477=""),IF(OR(W4477="Não se Aplica",W4477=""),0,W4477-V4477),AVERAGE(X4477-W4477,W4477-V4477)),0),0)</f>
        <v>0</v>
      </c>
      <c r="AT4477" s="45">
        <f>IF(AU4477="S",IF(AND(Q4477="1. Aceitou o programa",AB4477="Realizada"),IFERROR(IF(AA4477="",0,AA4477-R4477),0),0),0)</f>
        <v>0</v>
      </c>
      <c r="AU4477" s="45" t="str">
        <f>_xlfn.XLOOKUP(U4477,'Lista Suspensa'!$AA$20:$AA$23,'Lista Suspensa'!$AB$20:$AB$23,"N/A")</f>
        <v>S</v>
      </c>
    </row>
    <row r="4478" spans="1:47" ht="12" customHeight="1" x14ac:dyDescent="0.3">
      <c r="A4478" s="87" t="s">
        <v>66</v>
      </c>
      <c r="B4478" s="88">
        <v>46170</v>
      </c>
      <c r="C4478" s="89" t="s">
        <v>857</v>
      </c>
      <c r="D4478" s="89" t="s">
        <v>49</v>
      </c>
      <c r="E4478" s="189">
        <v>87439134</v>
      </c>
      <c r="F4478" s="182" t="s">
        <v>10783</v>
      </c>
      <c r="G4478" s="90">
        <v>40810370867</v>
      </c>
      <c r="H4478" s="91">
        <v>33534</v>
      </c>
      <c r="I4478" s="89">
        <v>34</v>
      </c>
      <c r="J4478" s="89" t="s">
        <v>51</v>
      </c>
      <c r="K4478" s="89" t="s">
        <v>52</v>
      </c>
      <c r="L4478" s="89" t="s">
        <v>85</v>
      </c>
      <c r="M4478" s="89" t="s">
        <v>3640</v>
      </c>
      <c r="N4478" s="89">
        <v>110</v>
      </c>
      <c r="O4478" s="92">
        <v>11966490208</v>
      </c>
      <c r="P4478" s="93" t="s">
        <v>57</v>
      </c>
      <c r="Q4478" s="110" t="s">
        <v>10192</v>
      </c>
      <c r="R4478" s="94"/>
      <c r="S4478" s="95"/>
      <c r="T4478" s="95" t="s">
        <v>5203</v>
      </c>
      <c r="U4478" s="95" t="s">
        <v>10193</v>
      </c>
      <c r="V4478" s="91">
        <v>46174</v>
      </c>
      <c r="W4478" s="91"/>
      <c r="X4478" s="91"/>
      <c r="Y4478" s="96"/>
      <c r="Z4478" s="89"/>
      <c r="AA4478" s="95"/>
      <c r="AB4478" s="89"/>
      <c r="AC4478" s="109"/>
      <c r="AD4478" s="89"/>
      <c r="AE4478" s="89"/>
      <c r="AF4478" s="191"/>
      <c r="AG4478" s="195"/>
      <c r="AH4478" s="193"/>
      <c r="AI4478" s="97"/>
      <c r="AJ4478" s="97" t="s">
        <v>65</v>
      </c>
      <c r="AK4478" s="97" t="s">
        <v>66</v>
      </c>
      <c r="AL4478" s="45" t="s">
        <v>67</v>
      </c>
      <c r="AM4478" s="160" t="str">
        <f>MONTH(B4478)&amp;"/"&amp;YEAR(B4478)</f>
        <v>5/2026</v>
      </c>
      <c r="AN4478" s="45">
        <f>WEEKNUM(B4478)-WEEKNUM(EOMONTH(B4478,-1)+1)+1</f>
        <v>5</v>
      </c>
      <c r="AO4478" s="45" t="str">
        <f>MONTH(R4478)&amp;"/"&amp;YEAR(R4478)</f>
        <v>1/1900</v>
      </c>
      <c r="AP4478" s="45" t="e">
        <f>WEEKNUM(R4478)-WEEKNUM(EOMONTH(R4478,-1)+1)+1</f>
        <v>#NUM!</v>
      </c>
      <c r="AQ4478" s="45">
        <f>IF(AU4478="S",IF(Q4478="1. Aceitou o programa",R4478-B4478,0),0)</f>
        <v>0</v>
      </c>
      <c r="AR4478" s="45">
        <f>IF(AU4478="S",IF(AND(S4478&lt;&gt;"",R4478&lt;&gt;""),S4478-R4478,0),0)</f>
        <v>0</v>
      </c>
      <c r="AS4478" s="45">
        <f>IF(AU4478="S",IF(Q4478="1. Aceitou o programa",IF(OR(X4478="Não se Aplica",X4478=""),IF(OR(W4478="Não se Aplica",W4478=""),0,W4478-V4478),AVERAGE(X4478-W4478,W4478-V4478)),0),0)</f>
        <v>0</v>
      </c>
      <c r="AT4478" s="45">
        <f>IF(AU4478="S",IF(AND(Q4478="1. Aceitou o programa",AB4478="Realizada"),IFERROR(IF(AA4478="",0,AA4478-R4478),0),0),0)</f>
        <v>0</v>
      </c>
      <c r="AU4478" s="45" t="str">
        <f>_xlfn.XLOOKUP(U4478,'Lista Suspensa'!$AA$20:$AA$23,'Lista Suspensa'!$AB$20:$AB$23,"N/A")</f>
        <v>S</v>
      </c>
    </row>
    <row r="4479" spans="1:47" ht="12" customHeight="1" x14ac:dyDescent="0.3">
      <c r="A4479" s="87" t="s">
        <v>66</v>
      </c>
      <c r="B4479" s="88">
        <v>46170</v>
      </c>
      <c r="C4479" s="89" t="s">
        <v>857</v>
      </c>
      <c r="D4479" s="89" t="s">
        <v>49</v>
      </c>
      <c r="E4479" s="189">
        <v>93803333</v>
      </c>
      <c r="F4479" s="182" t="s">
        <v>10784</v>
      </c>
      <c r="G4479" s="90">
        <v>2097643507</v>
      </c>
      <c r="H4479" s="91">
        <v>30749</v>
      </c>
      <c r="I4479" s="89">
        <v>42</v>
      </c>
      <c r="J4479" s="89" t="s">
        <v>51</v>
      </c>
      <c r="K4479" s="89" t="s">
        <v>52</v>
      </c>
      <c r="L4479" s="89" t="s">
        <v>85</v>
      </c>
      <c r="M4479" s="89" t="s">
        <v>317</v>
      </c>
      <c r="N4479" s="89">
        <v>60</v>
      </c>
      <c r="O4479" s="92" t="s">
        <v>10785</v>
      </c>
      <c r="P4479" s="93" t="s">
        <v>57</v>
      </c>
      <c r="Q4479" s="110" t="s">
        <v>10192</v>
      </c>
      <c r="R4479" s="94"/>
      <c r="S4479" s="95"/>
      <c r="T4479" s="95" t="s">
        <v>5203</v>
      </c>
      <c r="U4479" s="95" t="s">
        <v>10193</v>
      </c>
      <c r="V4479" s="91">
        <v>46174</v>
      </c>
      <c r="W4479" s="91"/>
      <c r="X4479" s="91"/>
      <c r="Y4479" s="96"/>
      <c r="Z4479" s="89"/>
      <c r="AA4479" s="95"/>
      <c r="AB4479" s="89"/>
      <c r="AC4479" s="109"/>
      <c r="AD4479" s="89"/>
      <c r="AE4479" s="89"/>
      <c r="AF4479" s="191"/>
      <c r="AG4479" s="195"/>
      <c r="AH4479" s="193"/>
      <c r="AI4479" s="97"/>
      <c r="AJ4479" s="97" t="s">
        <v>65</v>
      </c>
      <c r="AK4479" s="97" t="s">
        <v>66</v>
      </c>
      <c r="AL4479" s="45" t="s">
        <v>67</v>
      </c>
      <c r="AM4479" s="160" t="str">
        <f>MONTH(B4479)&amp;"/"&amp;YEAR(B4479)</f>
        <v>5/2026</v>
      </c>
      <c r="AN4479" s="45">
        <f>WEEKNUM(B4479)-WEEKNUM(EOMONTH(B4479,-1)+1)+1</f>
        <v>5</v>
      </c>
      <c r="AO4479" s="45" t="str">
        <f>MONTH(R4479)&amp;"/"&amp;YEAR(R4479)</f>
        <v>1/1900</v>
      </c>
      <c r="AP4479" s="45" t="e">
        <f>WEEKNUM(R4479)-WEEKNUM(EOMONTH(R4479,-1)+1)+1</f>
        <v>#NUM!</v>
      </c>
      <c r="AQ4479" s="45">
        <f>IF(AU4479="S",IF(Q4479="1. Aceitou o programa",R4479-B4479,0),0)</f>
        <v>0</v>
      </c>
      <c r="AR4479" s="45">
        <f>IF(AU4479="S",IF(AND(S4479&lt;&gt;"",R4479&lt;&gt;""),S4479-R4479,0),0)</f>
        <v>0</v>
      </c>
      <c r="AS4479" s="45">
        <f>IF(AU4479="S",IF(Q4479="1. Aceitou o programa",IF(OR(X4479="Não se Aplica",X4479=""),IF(OR(W4479="Não se Aplica",W4479=""),0,W4479-V4479),AVERAGE(X4479-W4479,W4479-V4479)),0),0)</f>
        <v>0</v>
      </c>
      <c r="AT4479" s="45">
        <f>IF(AU4479="S",IF(AND(Q4479="1. Aceitou o programa",AB4479="Realizada"),IFERROR(IF(AA4479="",0,AA4479-R4479),0),0),0)</f>
        <v>0</v>
      </c>
      <c r="AU4479" s="45" t="str">
        <f>_xlfn.XLOOKUP(U4479,'Lista Suspensa'!$AA$20:$AA$23,'Lista Suspensa'!$AB$20:$AB$23,"N/A")</f>
        <v>S</v>
      </c>
    </row>
    <row r="4480" spans="1:47" ht="12" customHeight="1" x14ac:dyDescent="0.3">
      <c r="A4480" s="87" t="s">
        <v>66</v>
      </c>
      <c r="B4480" s="88">
        <v>46174</v>
      </c>
      <c r="C4480" s="89" t="s">
        <v>857</v>
      </c>
      <c r="D4480" s="89" t="s">
        <v>2786</v>
      </c>
      <c r="E4480" s="189">
        <v>88315451</v>
      </c>
      <c r="F4480" s="182" t="s">
        <v>10786</v>
      </c>
      <c r="G4480" s="90" t="s">
        <v>10787</v>
      </c>
      <c r="H4480" s="91">
        <v>39406</v>
      </c>
      <c r="I4480" s="89">
        <v>18</v>
      </c>
      <c r="J4480" s="89" t="s">
        <v>84</v>
      </c>
      <c r="K4480" s="89" t="s">
        <v>52</v>
      </c>
      <c r="L4480" s="89" t="s">
        <v>85</v>
      </c>
      <c r="M4480" s="89" t="s">
        <v>10788</v>
      </c>
      <c r="N4480" s="89">
        <v>750</v>
      </c>
      <c r="O4480" s="92" t="s">
        <v>10789</v>
      </c>
      <c r="P4480" s="93" t="s">
        <v>57</v>
      </c>
      <c r="Q4480" s="110" t="s">
        <v>10192</v>
      </c>
      <c r="R4480" s="94"/>
      <c r="S4480" s="95"/>
      <c r="T4480" s="95" t="s">
        <v>5203</v>
      </c>
      <c r="U4480" s="95" t="s">
        <v>10193</v>
      </c>
      <c r="V4480" s="91">
        <v>46179</v>
      </c>
      <c r="W4480" s="91"/>
      <c r="X4480" s="91"/>
      <c r="Y4480" s="96"/>
      <c r="Z4480" s="89"/>
      <c r="AA4480" s="95"/>
      <c r="AB4480" s="89"/>
      <c r="AC4480" s="109"/>
      <c r="AD4480" s="89"/>
      <c r="AE4480" s="89"/>
      <c r="AF4480" s="191"/>
      <c r="AG4480" s="195"/>
      <c r="AH4480" s="193"/>
      <c r="AI4480" s="97"/>
      <c r="AJ4480" s="97" t="s">
        <v>65</v>
      </c>
      <c r="AK4480" s="97" t="s">
        <v>66</v>
      </c>
      <c r="AL4480" s="45" t="s">
        <v>67</v>
      </c>
      <c r="AM4480" s="160" t="str">
        <f>MONTH(B4480)&amp;"/"&amp;YEAR(B4480)</f>
        <v>6/2026</v>
      </c>
      <c r="AN4480" s="45">
        <f>WEEKNUM(B4480)-WEEKNUM(EOMONTH(B4480,-1)+1)+1</f>
        <v>1</v>
      </c>
      <c r="AO4480" s="45" t="str">
        <f>MONTH(R4480)&amp;"/"&amp;YEAR(R4480)</f>
        <v>1/1900</v>
      </c>
      <c r="AP4480" s="45" t="e">
        <f>WEEKNUM(R4480)-WEEKNUM(EOMONTH(R4480,-1)+1)+1</f>
        <v>#NUM!</v>
      </c>
      <c r="AQ4480" s="45">
        <f>IF(AU4480="S",IF(Q4480="1. Aceitou o programa",R4480-B4480,0),0)</f>
        <v>0</v>
      </c>
      <c r="AR4480" s="45">
        <f>IF(AU4480="S",IF(AND(S4480&lt;&gt;"",R4480&lt;&gt;""),S4480-R4480,0),0)</f>
        <v>0</v>
      </c>
      <c r="AS4480" s="45">
        <f>IF(AU4480="S",IF(Q4480="1. Aceitou o programa",IF(OR(X4480="Não se Aplica",X4480=""),IF(OR(W4480="Não se Aplica",W4480=""),0,W4480-V4480),AVERAGE(X4480-W4480,W4480-V4480)),0),0)</f>
        <v>0</v>
      </c>
      <c r="AT4480" s="45">
        <f>IF(AU4480="S",IF(AND(Q4480="1. Aceitou o programa",AB4480="Realizada"),IFERROR(IF(AA4480="",0,AA4480-R4480),0),0),0)</f>
        <v>0</v>
      </c>
      <c r="AU4480" s="45" t="str">
        <f>_xlfn.XLOOKUP(U4480,'Lista Suspensa'!$AA$20:$AA$23,'Lista Suspensa'!$AB$20:$AB$23,"N/A")</f>
        <v>S</v>
      </c>
    </row>
    <row r="4481" spans="1:47" ht="12" customHeight="1" x14ac:dyDescent="0.3">
      <c r="A4481" s="87" t="s">
        <v>66</v>
      </c>
      <c r="B4481" s="88">
        <v>46175</v>
      </c>
      <c r="C4481" s="89" t="s">
        <v>10790</v>
      </c>
      <c r="D4481" s="89" t="s">
        <v>49</v>
      </c>
      <c r="E4481" s="189">
        <v>74255702</v>
      </c>
      <c r="F4481" s="182" t="s">
        <v>10791</v>
      </c>
      <c r="G4481" s="90">
        <v>27233021805</v>
      </c>
      <c r="H4481" s="91">
        <v>28674</v>
      </c>
      <c r="I4481" s="89"/>
      <c r="J4481" s="89" t="s">
        <v>84</v>
      </c>
      <c r="K4481" s="89" t="s">
        <v>52</v>
      </c>
      <c r="L4481" s="89" t="s">
        <v>85</v>
      </c>
      <c r="M4481" s="89" t="s">
        <v>2271</v>
      </c>
      <c r="N4481" s="89">
        <v>500</v>
      </c>
      <c r="O4481" s="92" t="s">
        <v>10792</v>
      </c>
      <c r="P4481" s="93" t="s">
        <v>57</v>
      </c>
      <c r="Q4481" s="110" t="s">
        <v>10192</v>
      </c>
      <c r="R4481" s="94"/>
      <c r="S4481" s="95"/>
      <c r="T4481" s="95" t="s">
        <v>5203</v>
      </c>
      <c r="U4481" s="95" t="s">
        <v>10193</v>
      </c>
      <c r="V4481" s="91">
        <v>46179</v>
      </c>
      <c r="W4481" s="91"/>
      <c r="X4481" s="91"/>
      <c r="Y4481" s="96"/>
      <c r="Z4481" s="89"/>
      <c r="AA4481" s="95"/>
      <c r="AB4481" s="89"/>
      <c r="AC4481" s="109"/>
      <c r="AD4481" s="89"/>
      <c r="AE4481" s="89"/>
      <c r="AF4481" s="191"/>
      <c r="AG4481" s="195"/>
      <c r="AH4481" s="193"/>
      <c r="AI4481" s="97"/>
      <c r="AJ4481" s="97" t="s">
        <v>66</v>
      </c>
      <c r="AK4481" s="97" t="s">
        <v>66</v>
      </c>
      <c r="AL4481" s="45" t="s">
        <v>67</v>
      </c>
      <c r="AM4481" s="160" t="str">
        <f>MONTH(B4481)&amp;"/"&amp;YEAR(B4481)</f>
        <v>6/2026</v>
      </c>
      <c r="AN4481" s="45">
        <f>WEEKNUM(B4481)-WEEKNUM(EOMONTH(B4481,-1)+1)+1</f>
        <v>1</v>
      </c>
      <c r="AO4481" s="45" t="str">
        <f>MONTH(R4481)&amp;"/"&amp;YEAR(R4481)</f>
        <v>1/1900</v>
      </c>
      <c r="AP4481" s="45" t="e">
        <f>WEEKNUM(R4481)-WEEKNUM(EOMONTH(R4481,-1)+1)+1</f>
        <v>#NUM!</v>
      </c>
      <c r="AQ4481" s="45">
        <f>IF(AU4481="S",IF(Q4481="1. Aceitou o programa",R4481-B4481,0),0)</f>
        <v>0</v>
      </c>
      <c r="AR4481" s="45">
        <f>IF(AU4481="S",IF(AND(S4481&lt;&gt;"",R4481&lt;&gt;""),S4481-R4481,0),0)</f>
        <v>0</v>
      </c>
      <c r="AS4481" s="45">
        <f>IF(AU4481="S",IF(Q4481="1. Aceitou o programa",IF(OR(X4481="Não se Aplica",X4481=""),IF(OR(W4481="Não se Aplica",W4481=""),0,W4481-V4481),AVERAGE(X4481-W4481,W4481-V4481)),0),0)</f>
        <v>0</v>
      </c>
      <c r="AT4481" s="45">
        <f>IF(AU4481="S",IF(AND(Q4481="1. Aceitou o programa",AB4481="Realizada"),IFERROR(IF(AA4481="",0,AA4481-R4481),0),0),0)</f>
        <v>0</v>
      </c>
      <c r="AU4481" s="45" t="str">
        <f>_xlfn.XLOOKUP(U4481,'Lista Suspensa'!$AA$20:$AA$23,'Lista Suspensa'!$AB$20:$AB$23,"N/A")</f>
        <v>S</v>
      </c>
    </row>
    <row r="4482" spans="1:47" ht="12" customHeight="1" x14ac:dyDescent="0.3">
      <c r="A4482" s="87" t="s">
        <v>66</v>
      </c>
      <c r="B4482" s="88">
        <v>46175</v>
      </c>
      <c r="C4482" s="89" t="s">
        <v>10790</v>
      </c>
      <c r="D4482" s="89" t="s">
        <v>49</v>
      </c>
      <c r="E4482" s="189">
        <v>89327209</v>
      </c>
      <c r="F4482" s="182" t="s">
        <v>10793</v>
      </c>
      <c r="G4482" s="90">
        <v>44701386812</v>
      </c>
      <c r="H4482" s="91">
        <v>35502</v>
      </c>
      <c r="I4482" s="89"/>
      <c r="J4482" s="89" t="s">
        <v>84</v>
      </c>
      <c r="K4482" s="89" t="s">
        <v>52</v>
      </c>
      <c r="L4482" s="89" t="s">
        <v>800</v>
      </c>
      <c r="M4482" s="89" t="s">
        <v>10794</v>
      </c>
      <c r="N4482" s="89">
        <v>500</v>
      </c>
      <c r="O4482" s="92">
        <v>11956071035</v>
      </c>
      <c r="P4482" s="93" t="s">
        <v>57</v>
      </c>
      <c r="Q4482" s="110" t="s">
        <v>10192</v>
      </c>
      <c r="R4482" s="94"/>
      <c r="S4482" s="95"/>
      <c r="T4482" s="95" t="s">
        <v>5203</v>
      </c>
      <c r="U4482" s="95" t="s">
        <v>10193</v>
      </c>
      <c r="V4482" s="91">
        <v>46179</v>
      </c>
      <c r="W4482" s="91"/>
      <c r="X4482" s="91"/>
      <c r="Y4482" s="96"/>
      <c r="Z4482" s="89"/>
      <c r="AA4482" s="95"/>
      <c r="AB4482" s="89"/>
      <c r="AC4482" s="109"/>
      <c r="AD4482" s="89"/>
      <c r="AE4482" s="89"/>
      <c r="AF4482" s="191"/>
      <c r="AG4482" s="195"/>
      <c r="AH4482" s="193"/>
      <c r="AI4482" s="97"/>
      <c r="AJ4482" s="97" t="s">
        <v>66</v>
      </c>
      <c r="AK4482" s="97" t="s">
        <v>66</v>
      </c>
      <c r="AL4482" s="45" t="s">
        <v>67</v>
      </c>
      <c r="AM4482" s="160" t="str">
        <f>MONTH(B4482)&amp;"/"&amp;YEAR(B4482)</f>
        <v>6/2026</v>
      </c>
      <c r="AN4482" s="45">
        <f>WEEKNUM(B4482)-WEEKNUM(EOMONTH(B4482,-1)+1)+1</f>
        <v>1</v>
      </c>
      <c r="AO4482" s="45" t="str">
        <f>MONTH(R4482)&amp;"/"&amp;YEAR(R4482)</f>
        <v>1/1900</v>
      </c>
      <c r="AP4482" s="45" t="e">
        <f>WEEKNUM(R4482)-WEEKNUM(EOMONTH(R4482,-1)+1)+1</f>
        <v>#NUM!</v>
      </c>
      <c r="AQ4482" s="45">
        <f>IF(AU4482="S",IF(Q4482="1. Aceitou o programa",R4482-B4482,0),0)</f>
        <v>0</v>
      </c>
      <c r="AR4482" s="45">
        <f>IF(AU4482="S",IF(AND(S4482&lt;&gt;"",R4482&lt;&gt;""),S4482-R4482,0),0)</f>
        <v>0</v>
      </c>
      <c r="AS4482" s="45">
        <f>IF(AU4482="S",IF(Q4482="1. Aceitou o programa",IF(OR(X4482="Não se Aplica",X4482=""),IF(OR(W4482="Não se Aplica",W4482=""),0,W4482-V4482),AVERAGE(X4482-W4482,W4482-V4482)),0),0)</f>
        <v>0</v>
      </c>
      <c r="AT4482" s="45">
        <f>IF(AU4482="S",IF(AND(Q4482="1. Aceitou o programa",AB4482="Realizada"),IFERROR(IF(AA4482="",0,AA4482-R4482),0),0),0)</f>
        <v>0</v>
      </c>
      <c r="AU4482" s="45" t="str">
        <f>_xlfn.XLOOKUP(U4482,'Lista Suspensa'!$AA$20:$AA$23,'Lista Suspensa'!$AB$20:$AB$23,"N/A")</f>
        <v>S</v>
      </c>
    </row>
    <row r="4483" spans="1:47" ht="12" customHeight="1" x14ac:dyDescent="0.3">
      <c r="A4483" s="87" t="s">
        <v>66</v>
      </c>
      <c r="B4483" s="88">
        <v>46175</v>
      </c>
      <c r="C4483" s="89" t="s">
        <v>10790</v>
      </c>
      <c r="D4483" s="89" t="s">
        <v>49</v>
      </c>
      <c r="E4483" s="189">
        <v>78979345</v>
      </c>
      <c r="F4483" s="182" t="s">
        <v>10795</v>
      </c>
      <c r="G4483" s="90">
        <v>36512364805</v>
      </c>
      <c r="H4483" s="91">
        <v>32325</v>
      </c>
      <c r="I4483" s="89"/>
      <c r="J4483" s="89" t="s">
        <v>84</v>
      </c>
      <c r="K4483" s="89" t="s">
        <v>52</v>
      </c>
      <c r="L4483" s="89" t="s">
        <v>85</v>
      </c>
      <c r="M4483" s="89" t="s">
        <v>2472</v>
      </c>
      <c r="N4483" s="89">
        <v>60</v>
      </c>
      <c r="O4483" s="92">
        <v>11947914928</v>
      </c>
      <c r="P4483" s="93" t="s">
        <v>57</v>
      </c>
      <c r="Q4483" s="110" t="s">
        <v>10192</v>
      </c>
      <c r="R4483" s="94"/>
      <c r="S4483" s="95"/>
      <c r="T4483" s="95" t="s">
        <v>5203</v>
      </c>
      <c r="U4483" s="95" t="s">
        <v>10193</v>
      </c>
      <c r="V4483" s="91">
        <v>46179</v>
      </c>
      <c r="W4483" s="91"/>
      <c r="X4483" s="91"/>
      <c r="Y4483" s="96"/>
      <c r="Z4483" s="89"/>
      <c r="AA4483" s="95"/>
      <c r="AB4483" s="89"/>
      <c r="AC4483" s="109"/>
      <c r="AD4483" s="89"/>
      <c r="AE4483" s="89"/>
      <c r="AF4483" s="191"/>
      <c r="AG4483" s="195"/>
      <c r="AH4483" s="193"/>
      <c r="AI4483" s="97"/>
      <c r="AJ4483" s="97" t="s">
        <v>66</v>
      </c>
      <c r="AK4483" s="97" t="s">
        <v>66</v>
      </c>
      <c r="AL4483" s="45" t="s">
        <v>67</v>
      </c>
      <c r="AM4483" s="160" t="str">
        <f>MONTH(B4483)&amp;"/"&amp;YEAR(B4483)</f>
        <v>6/2026</v>
      </c>
      <c r="AN4483" s="45">
        <f>WEEKNUM(B4483)-WEEKNUM(EOMONTH(B4483,-1)+1)+1</f>
        <v>1</v>
      </c>
      <c r="AO4483" s="45" t="str">
        <f>MONTH(R4483)&amp;"/"&amp;YEAR(R4483)</f>
        <v>1/1900</v>
      </c>
      <c r="AP4483" s="45" t="e">
        <f>WEEKNUM(R4483)-WEEKNUM(EOMONTH(R4483,-1)+1)+1</f>
        <v>#NUM!</v>
      </c>
      <c r="AQ4483" s="45">
        <f>IF(AU4483="S",IF(Q4483="1. Aceitou o programa",R4483-B4483,0),0)</f>
        <v>0</v>
      </c>
      <c r="AR4483" s="45">
        <f>IF(AU4483="S",IF(AND(S4483&lt;&gt;"",R4483&lt;&gt;""),S4483-R4483,0),0)</f>
        <v>0</v>
      </c>
      <c r="AS4483" s="45">
        <f>IF(AU4483="S",IF(Q4483="1. Aceitou o programa",IF(OR(X4483="Não se Aplica",X4483=""),IF(OR(W4483="Não se Aplica",W4483=""),0,W4483-V4483),AVERAGE(X4483-W4483,W4483-V4483)),0),0)</f>
        <v>0</v>
      </c>
      <c r="AT4483" s="45">
        <f>IF(AU4483="S",IF(AND(Q4483="1. Aceitou o programa",AB4483="Realizada"),IFERROR(IF(AA4483="",0,AA4483-R4483),0),0),0)</f>
        <v>0</v>
      </c>
      <c r="AU4483" s="45" t="str">
        <f>_xlfn.XLOOKUP(U4483,'Lista Suspensa'!$AA$20:$AA$23,'Lista Suspensa'!$AB$20:$AB$23,"N/A")</f>
        <v>S</v>
      </c>
    </row>
    <row r="4484" spans="1:47" ht="12" customHeight="1" x14ac:dyDescent="0.3">
      <c r="A4484" s="87" t="s">
        <v>66</v>
      </c>
      <c r="B4484" s="88">
        <v>46175</v>
      </c>
      <c r="C4484" s="89" t="s">
        <v>10790</v>
      </c>
      <c r="D4484" s="89" t="s">
        <v>49</v>
      </c>
      <c r="E4484" s="189">
        <v>81520991</v>
      </c>
      <c r="F4484" s="182" t="s">
        <v>10796</v>
      </c>
      <c r="G4484" s="90">
        <v>4278963556</v>
      </c>
      <c r="H4484" s="91">
        <v>32391</v>
      </c>
      <c r="I4484" s="89"/>
      <c r="J4484" s="89" t="s">
        <v>84</v>
      </c>
      <c r="K4484" s="89" t="s">
        <v>52</v>
      </c>
      <c r="L4484" s="89" t="s">
        <v>85</v>
      </c>
      <c r="M4484" s="89" t="s">
        <v>643</v>
      </c>
      <c r="N4484" s="89">
        <v>60</v>
      </c>
      <c r="O4484" s="92" t="s">
        <v>10797</v>
      </c>
      <c r="P4484" s="93" t="s">
        <v>57</v>
      </c>
      <c r="Q4484" s="110" t="s">
        <v>10192</v>
      </c>
      <c r="R4484" s="94"/>
      <c r="S4484" s="95"/>
      <c r="T4484" s="95" t="s">
        <v>5203</v>
      </c>
      <c r="U4484" s="95" t="s">
        <v>10193</v>
      </c>
      <c r="V4484" s="91">
        <v>46179</v>
      </c>
      <c r="W4484" s="91"/>
      <c r="X4484" s="91"/>
      <c r="Y4484" s="96"/>
      <c r="Z4484" s="89"/>
      <c r="AA4484" s="95"/>
      <c r="AB4484" s="89"/>
      <c r="AC4484" s="109"/>
      <c r="AD4484" s="89"/>
      <c r="AE4484" s="89"/>
      <c r="AF4484" s="191"/>
      <c r="AG4484" s="195"/>
      <c r="AH4484" s="193"/>
      <c r="AI4484" s="97"/>
      <c r="AJ4484" s="97" t="s">
        <v>66</v>
      </c>
      <c r="AK4484" s="97" t="s">
        <v>66</v>
      </c>
      <c r="AL4484" s="45" t="s">
        <v>67</v>
      </c>
      <c r="AM4484" s="160" t="str">
        <f>MONTH(B4484)&amp;"/"&amp;YEAR(B4484)</f>
        <v>6/2026</v>
      </c>
      <c r="AN4484" s="45">
        <f>WEEKNUM(B4484)-WEEKNUM(EOMONTH(B4484,-1)+1)+1</f>
        <v>1</v>
      </c>
      <c r="AO4484" s="45" t="str">
        <f>MONTH(R4484)&amp;"/"&amp;YEAR(R4484)</f>
        <v>1/1900</v>
      </c>
      <c r="AP4484" s="45" t="e">
        <f>WEEKNUM(R4484)-WEEKNUM(EOMONTH(R4484,-1)+1)+1</f>
        <v>#NUM!</v>
      </c>
      <c r="AQ4484" s="45">
        <f>IF(AU4484="S",IF(Q4484="1. Aceitou o programa",R4484-B4484,0),0)</f>
        <v>0</v>
      </c>
      <c r="AR4484" s="45">
        <f>IF(AU4484="S",IF(AND(S4484&lt;&gt;"",R4484&lt;&gt;""),S4484-R4484,0),0)</f>
        <v>0</v>
      </c>
      <c r="AS4484" s="45">
        <f>IF(AU4484="S",IF(Q4484="1. Aceitou o programa",IF(OR(X4484="Não se Aplica",X4484=""),IF(OR(W4484="Não se Aplica",W4484=""),0,W4484-V4484),AVERAGE(X4484-W4484,W4484-V4484)),0),0)</f>
        <v>0</v>
      </c>
      <c r="AT4484" s="45">
        <f>IF(AU4484="S",IF(AND(Q4484="1. Aceitou o programa",AB4484="Realizada"),IFERROR(IF(AA4484="",0,AA4484-R4484),0),0),0)</f>
        <v>0</v>
      </c>
      <c r="AU4484" s="45" t="str">
        <f>_xlfn.XLOOKUP(U4484,'Lista Suspensa'!$AA$20:$AA$23,'Lista Suspensa'!$AB$20:$AB$23,"N/A")</f>
        <v>S</v>
      </c>
    </row>
    <row r="4485" spans="1:47" ht="12" customHeight="1" x14ac:dyDescent="0.3">
      <c r="A4485" s="87" t="s">
        <v>66</v>
      </c>
      <c r="B4485" s="88">
        <v>46175</v>
      </c>
      <c r="C4485" s="89" t="s">
        <v>10790</v>
      </c>
      <c r="D4485" s="89" t="s">
        <v>49</v>
      </c>
      <c r="E4485" s="189">
        <v>93488827</v>
      </c>
      <c r="F4485" s="182" t="s">
        <v>10798</v>
      </c>
      <c r="G4485" s="90">
        <v>18367809823</v>
      </c>
      <c r="H4485" s="91">
        <v>27665</v>
      </c>
      <c r="I4485" s="89"/>
      <c r="J4485" s="89" t="s">
        <v>51</v>
      </c>
      <c r="K4485" s="89" t="s">
        <v>52</v>
      </c>
      <c r="L4485" s="89" t="s">
        <v>2495</v>
      </c>
      <c r="M4485" s="89" t="s">
        <v>2307</v>
      </c>
      <c r="N4485" s="89">
        <v>380</v>
      </c>
      <c r="O4485" s="92" t="s">
        <v>10799</v>
      </c>
      <c r="P4485" s="93" t="s">
        <v>57</v>
      </c>
      <c r="Q4485" s="110" t="s">
        <v>10192</v>
      </c>
      <c r="R4485" s="94"/>
      <c r="S4485" s="95"/>
      <c r="T4485" s="95" t="s">
        <v>5203</v>
      </c>
      <c r="U4485" s="95" t="s">
        <v>10193</v>
      </c>
      <c r="V4485" s="91">
        <v>46179</v>
      </c>
      <c r="W4485" s="91"/>
      <c r="X4485" s="91"/>
      <c r="Y4485" s="96"/>
      <c r="Z4485" s="89"/>
      <c r="AA4485" s="95"/>
      <c r="AB4485" s="89"/>
      <c r="AC4485" s="109"/>
      <c r="AD4485" s="89"/>
      <c r="AE4485" s="89"/>
      <c r="AF4485" s="191"/>
      <c r="AG4485" s="195"/>
      <c r="AH4485" s="193"/>
      <c r="AI4485" s="97"/>
      <c r="AJ4485" s="97" t="s">
        <v>66</v>
      </c>
      <c r="AK4485" s="97" t="s">
        <v>66</v>
      </c>
      <c r="AL4485" s="45" t="s">
        <v>67</v>
      </c>
      <c r="AM4485" s="160" t="str">
        <f>MONTH(B4485)&amp;"/"&amp;YEAR(B4485)</f>
        <v>6/2026</v>
      </c>
      <c r="AN4485" s="45">
        <f>WEEKNUM(B4485)-WEEKNUM(EOMONTH(B4485,-1)+1)+1</f>
        <v>1</v>
      </c>
      <c r="AO4485" s="45" t="str">
        <f>MONTH(R4485)&amp;"/"&amp;YEAR(R4485)</f>
        <v>1/1900</v>
      </c>
      <c r="AP4485" s="45" t="e">
        <f>WEEKNUM(R4485)-WEEKNUM(EOMONTH(R4485,-1)+1)+1</f>
        <v>#NUM!</v>
      </c>
      <c r="AQ4485" s="45">
        <f>IF(AU4485="S",IF(Q4485="1. Aceitou o programa",R4485-B4485,0),0)</f>
        <v>0</v>
      </c>
      <c r="AR4485" s="45">
        <f>IF(AU4485="S",IF(AND(S4485&lt;&gt;"",R4485&lt;&gt;""),S4485-R4485,0),0)</f>
        <v>0</v>
      </c>
      <c r="AS4485" s="45">
        <f>IF(AU4485="S",IF(Q4485="1. Aceitou o programa",IF(OR(X4485="Não se Aplica",X4485=""),IF(OR(W4485="Não se Aplica",W4485=""),0,W4485-V4485),AVERAGE(X4485-W4485,W4485-V4485)),0),0)</f>
        <v>0</v>
      </c>
      <c r="AT4485" s="45">
        <f>IF(AU4485="S",IF(AND(Q4485="1. Aceitou o programa",AB4485="Realizada"),IFERROR(IF(AA4485="",0,AA4485-R4485),0),0),0)</f>
        <v>0</v>
      </c>
      <c r="AU4485" s="45" t="str">
        <f>_xlfn.XLOOKUP(U4485,'Lista Suspensa'!$AA$20:$AA$23,'Lista Suspensa'!$AB$20:$AB$23,"N/A")</f>
        <v>S</v>
      </c>
    </row>
    <row r="4486" spans="1:47" ht="12" customHeight="1" x14ac:dyDescent="0.3">
      <c r="A4486" s="87" t="s">
        <v>66</v>
      </c>
      <c r="B4486" s="88">
        <v>46175</v>
      </c>
      <c r="C4486" s="89" t="s">
        <v>10790</v>
      </c>
      <c r="D4486" s="89" t="s">
        <v>49</v>
      </c>
      <c r="E4486" s="189">
        <v>421799315</v>
      </c>
      <c r="F4486" s="182" t="s">
        <v>10800</v>
      </c>
      <c r="G4486" s="90">
        <v>596409877</v>
      </c>
      <c r="H4486" s="91">
        <v>21302</v>
      </c>
      <c r="I4486" s="89"/>
      <c r="J4486" s="89" t="s">
        <v>51</v>
      </c>
      <c r="K4486" s="89" t="s">
        <v>52</v>
      </c>
      <c r="L4486" s="89" t="s">
        <v>69</v>
      </c>
      <c r="M4486" s="89" t="s">
        <v>3453</v>
      </c>
      <c r="N4486" s="89">
        <v>400</v>
      </c>
      <c r="O4486" s="92">
        <v>11988554101</v>
      </c>
      <c r="P4486" s="93" t="s">
        <v>57</v>
      </c>
      <c r="Q4486" s="110" t="s">
        <v>10192</v>
      </c>
      <c r="R4486" s="94"/>
      <c r="S4486" s="95"/>
      <c r="T4486" s="95" t="s">
        <v>5203</v>
      </c>
      <c r="U4486" s="95" t="s">
        <v>10193</v>
      </c>
      <c r="V4486" s="91">
        <v>46179</v>
      </c>
      <c r="W4486" s="91"/>
      <c r="X4486" s="91"/>
      <c r="Y4486" s="96"/>
      <c r="Z4486" s="89"/>
      <c r="AA4486" s="95"/>
      <c r="AB4486" s="89"/>
      <c r="AC4486" s="109"/>
      <c r="AD4486" s="89"/>
      <c r="AE4486" s="89"/>
      <c r="AF4486" s="191"/>
      <c r="AG4486" s="195"/>
      <c r="AH4486" s="193"/>
      <c r="AI4486" s="97"/>
      <c r="AJ4486" s="97" t="s">
        <v>66</v>
      </c>
      <c r="AK4486" s="97" t="s">
        <v>66</v>
      </c>
      <c r="AL4486" s="45" t="s">
        <v>67</v>
      </c>
      <c r="AM4486" s="160" t="str">
        <f>MONTH(B4486)&amp;"/"&amp;YEAR(B4486)</f>
        <v>6/2026</v>
      </c>
      <c r="AN4486" s="45">
        <f>WEEKNUM(B4486)-WEEKNUM(EOMONTH(B4486,-1)+1)+1</f>
        <v>1</v>
      </c>
      <c r="AO4486" s="45" t="str">
        <f>MONTH(R4486)&amp;"/"&amp;YEAR(R4486)</f>
        <v>1/1900</v>
      </c>
      <c r="AP4486" s="45" t="e">
        <f>WEEKNUM(R4486)-WEEKNUM(EOMONTH(R4486,-1)+1)+1</f>
        <v>#NUM!</v>
      </c>
      <c r="AQ4486" s="45">
        <f>IF(AU4486="S",IF(Q4486="1. Aceitou o programa",R4486-B4486,0),0)</f>
        <v>0</v>
      </c>
      <c r="AR4486" s="45">
        <f>IF(AU4486="S",IF(AND(S4486&lt;&gt;"",R4486&lt;&gt;""),S4486-R4486,0),0)</f>
        <v>0</v>
      </c>
      <c r="AS4486" s="45">
        <f>IF(AU4486="S",IF(Q4486="1. Aceitou o programa",IF(OR(X4486="Não se Aplica",X4486=""),IF(OR(W4486="Não se Aplica",W4486=""),0,W4486-V4486),AVERAGE(X4486-W4486,W4486-V4486)),0),0)</f>
        <v>0</v>
      </c>
      <c r="AT4486" s="45">
        <f>IF(AU4486="S",IF(AND(Q4486="1. Aceitou o programa",AB4486="Realizada"),IFERROR(IF(AA4486="",0,AA4486-R4486),0),0),0)</f>
        <v>0</v>
      </c>
      <c r="AU4486" s="45" t="str">
        <f>_xlfn.XLOOKUP(U4486,'Lista Suspensa'!$AA$20:$AA$23,'Lista Suspensa'!$AB$20:$AB$23,"N/A")</f>
        <v>S</v>
      </c>
    </row>
    <row r="4487" spans="1:47" ht="12" customHeight="1" x14ac:dyDescent="0.3">
      <c r="A4487" s="87" t="s">
        <v>66</v>
      </c>
      <c r="B4487" s="88">
        <v>46175</v>
      </c>
      <c r="C4487" s="89" t="s">
        <v>10790</v>
      </c>
      <c r="D4487" s="89" t="s">
        <v>49</v>
      </c>
      <c r="E4487" s="189">
        <v>94633343</v>
      </c>
      <c r="F4487" s="182" t="s">
        <v>10801</v>
      </c>
      <c r="G4487" s="90">
        <v>63404866304</v>
      </c>
      <c r="H4487" s="91">
        <v>39765</v>
      </c>
      <c r="I4487" s="89"/>
      <c r="J4487" s="89" t="s">
        <v>84</v>
      </c>
      <c r="K4487" s="89" t="s">
        <v>52</v>
      </c>
      <c r="L4487" s="89" t="s">
        <v>85</v>
      </c>
      <c r="M4487" s="89" t="s">
        <v>643</v>
      </c>
      <c r="N4487" s="89">
        <v>60</v>
      </c>
      <c r="O4487" s="92">
        <v>11967179552</v>
      </c>
      <c r="P4487" s="93" t="s">
        <v>57</v>
      </c>
      <c r="Q4487" s="110" t="s">
        <v>10192</v>
      </c>
      <c r="R4487" s="94"/>
      <c r="S4487" s="95"/>
      <c r="T4487" s="95" t="s">
        <v>5203</v>
      </c>
      <c r="U4487" s="95" t="s">
        <v>10193</v>
      </c>
      <c r="V4487" s="91">
        <v>46179</v>
      </c>
      <c r="W4487" s="91"/>
      <c r="X4487" s="91"/>
      <c r="Y4487" s="96"/>
      <c r="Z4487" s="89"/>
      <c r="AA4487" s="95"/>
      <c r="AB4487" s="89"/>
      <c r="AC4487" s="109"/>
      <c r="AD4487" s="89"/>
      <c r="AE4487" s="89"/>
      <c r="AF4487" s="191"/>
      <c r="AG4487" s="195"/>
      <c r="AH4487" s="193"/>
      <c r="AI4487" s="97"/>
      <c r="AJ4487" s="97" t="s">
        <v>66</v>
      </c>
      <c r="AK4487" s="97" t="s">
        <v>66</v>
      </c>
      <c r="AL4487" s="45" t="s">
        <v>67</v>
      </c>
      <c r="AM4487" s="160" t="str">
        <f>MONTH(B4487)&amp;"/"&amp;YEAR(B4487)</f>
        <v>6/2026</v>
      </c>
      <c r="AN4487" s="45">
        <f>WEEKNUM(B4487)-WEEKNUM(EOMONTH(B4487,-1)+1)+1</f>
        <v>1</v>
      </c>
      <c r="AO4487" s="45" t="str">
        <f>MONTH(R4487)&amp;"/"&amp;YEAR(R4487)</f>
        <v>1/1900</v>
      </c>
      <c r="AP4487" s="45" t="e">
        <f>WEEKNUM(R4487)-WEEKNUM(EOMONTH(R4487,-1)+1)+1</f>
        <v>#NUM!</v>
      </c>
      <c r="AQ4487" s="45">
        <f>IF(AU4487="S",IF(Q4487="1. Aceitou o programa",R4487-B4487,0),0)</f>
        <v>0</v>
      </c>
      <c r="AR4487" s="45">
        <f>IF(AU4487="S",IF(AND(S4487&lt;&gt;"",R4487&lt;&gt;""),S4487-R4487,0),0)</f>
        <v>0</v>
      </c>
      <c r="AS4487" s="45">
        <f>IF(AU4487="S",IF(Q4487="1. Aceitou o programa",IF(OR(X4487="Não se Aplica",X4487=""),IF(OR(W4487="Não se Aplica",W4487=""),0,W4487-V4487),AVERAGE(X4487-W4487,W4487-V4487)),0),0)</f>
        <v>0</v>
      </c>
      <c r="AT4487" s="45">
        <f>IF(AU4487="S",IF(AND(Q4487="1. Aceitou o programa",AB4487="Realizada"),IFERROR(IF(AA4487="",0,AA4487-R4487),0),0),0)</f>
        <v>0</v>
      </c>
      <c r="AU4487" s="45" t="str">
        <f>_xlfn.XLOOKUP(U4487,'Lista Suspensa'!$AA$20:$AA$23,'Lista Suspensa'!$AB$20:$AB$23,"N/A")</f>
        <v>S</v>
      </c>
    </row>
    <row r="4488" spans="1:47" ht="12" customHeight="1" x14ac:dyDescent="0.3">
      <c r="A4488" s="87" t="s">
        <v>66</v>
      </c>
      <c r="B4488" s="88">
        <v>46175</v>
      </c>
      <c r="C4488" s="89" t="s">
        <v>10790</v>
      </c>
      <c r="D4488" s="89" t="s">
        <v>10802</v>
      </c>
      <c r="E4488" s="189">
        <v>75982739</v>
      </c>
      <c r="F4488" s="182" t="s">
        <v>10803</v>
      </c>
      <c r="G4488" s="90" t="s">
        <v>10804</v>
      </c>
      <c r="H4488" s="91">
        <v>28608</v>
      </c>
      <c r="I4488" s="89"/>
      <c r="J4488" s="89" t="s">
        <v>84</v>
      </c>
      <c r="K4488" s="89" t="s">
        <v>52</v>
      </c>
      <c r="L4488" s="89" t="s">
        <v>52</v>
      </c>
      <c r="M4488" s="89" t="s">
        <v>10102</v>
      </c>
      <c r="N4488" s="89">
        <v>400</v>
      </c>
      <c r="O4488" s="92">
        <v>11972534864</v>
      </c>
      <c r="P4488" s="93" t="s">
        <v>57</v>
      </c>
      <c r="Q4488" s="110" t="s">
        <v>10192</v>
      </c>
      <c r="R4488" s="94"/>
      <c r="S4488" s="95"/>
      <c r="T4488" s="95" t="s">
        <v>5203</v>
      </c>
      <c r="U4488" s="95" t="s">
        <v>10193</v>
      </c>
      <c r="V4488" s="91">
        <v>46179</v>
      </c>
      <c r="W4488" s="91"/>
      <c r="X4488" s="91"/>
      <c r="Y4488" s="96"/>
      <c r="Z4488" s="89"/>
      <c r="AA4488" s="95"/>
      <c r="AB4488" s="89"/>
      <c r="AC4488" s="109"/>
      <c r="AD4488" s="89"/>
      <c r="AE4488" s="89"/>
      <c r="AF4488" s="191"/>
      <c r="AG4488" s="195"/>
      <c r="AH4488" s="193"/>
      <c r="AI4488" s="97"/>
      <c r="AJ4488" s="97" t="s">
        <v>66</v>
      </c>
      <c r="AK4488" s="97" t="s">
        <v>66</v>
      </c>
      <c r="AL4488" s="45" t="s">
        <v>67</v>
      </c>
      <c r="AM4488" s="160" t="str">
        <f>MONTH(B4488)&amp;"/"&amp;YEAR(B4488)</f>
        <v>6/2026</v>
      </c>
      <c r="AN4488" s="45">
        <f>WEEKNUM(B4488)-WEEKNUM(EOMONTH(B4488,-1)+1)+1</f>
        <v>1</v>
      </c>
      <c r="AO4488" s="45" t="str">
        <f>MONTH(R4488)&amp;"/"&amp;YEAR(R4488)</f>
        <v>1/1900</v>
      </c>
      <c r="AP4488" s="45" t="e">
        <f>WEEKNUM(R4488)-WEEKNUM(EOMONTH(R4488,-1)+1)+1</f>
        <v>#NUM!</v>
      </c>
      <c r="AQ4488" s="45">
        <f>IF(AU4488="S",IF(Q4488="1. Aceitou o programa",R4488-B4488,0),0)</f>
        <v>0</v>
      </c>
      <c r="AR4488" s="45">
        <f>IF(AU4488="S",IF(AND(S4488&lt;&gt;"",R4488&lt;&gt;""),S4488-R4488,0),0)</f>
        <v>0</v>
      </c>
      <c r="AS4488" s="45">
        <f>IF(AU4488="S",IF(Q4488="1. Aceitou o programa",IF(OR(X4488="Não se Aplica",X4488=""),IF(OR(W4488="Não se Aplica",W4488=""),0,W4488-V4488),AVERAGE(X4488-W4488,W4488-V4488)),0),0)</f>
        <v>0</v>
      </c>
      <c r="AT4488" s="45">
        <f>IF(AU4488="S",IF(AND(Q4488="1. Aceitou o programa",AB4488="Realizada"),IFERROR(IF(AA4488="",0,AA4488-R4488),0),0),0)</f>
        <v>0</v>
      </c>
      <c r="AU4488" s="45" t="str">
        <f>_xlfn.XLOOKUP(U4488,'Lista Suspensa'!$AA$20:$AA$23,'Lista Suspensa'!$AB$20:$AB$23,"N/A")</f>
        <v>S</v>
      </c>
    </row>
    <row r="4489" spans="1:47" ht="12" customHeight="1" x14ac:dyDescent="0.3">
      <c r="A4489" s="87" t="s">
        <v>66</v>
      </c>
      <c r="B4489" s="88">
        <v>46175</v>
      </c>
      <c r="C4489" s="89" t="s">
        <v>2793</v>
      </c>
      <c r="D4489" s="89" t="s">
        <v>2786</v>
      </c>
      <c r="E4489" s="189">
        <v>86152235</v>
      </c>
      <c r="F4489" s="182" t="s">
        <v>10805</v>
      </c>
      <c r="G4489" s="90" t="s">
        <v>10806</v>
      </c>
      <c r="H4489" s="91">
        <v>35898</v>
      </c>
      <c r="I4489" s="89">
        <v>28</v>
      </c>
      <c r="J4489" s="89" t="s">
        <v>51</v>
      </c>
      <c r="K4489" s="89" t="s">
        <v>52</v>
      </c>
      <c r="L4489" s="89" t="s">
        <v>10728</v>
      </c>
      <c r="M4489" s="89" t="s">
        <v>10807</v>
      </c>
      <c r="N4489" s="89">
        <v>750</v>
      </c>
      <c r="O4489" s="92">
        <v>11947572037</v>
      </c>
      <c r="P4489" s="93" t="s">
        <v>57</v>
      </c>
      <c r="Q4489" s="110" t="s">
        <v>10192</v>
      </c>
      <c r="R4489" s="94"/>
      <c r="S4489" s="95"/>
      <c r="T4489" s="95" t="s">
        <v>5203</v>
      </c>
      <c r="U4489" s="95" t="s">
        <v>10193</v>
      </c>
      <c r="V4489" s="91">
        <v>46179</v>
      </c>
      <c r="W4489" s="91"/>
      <c r="X4489" s="91"/>
      <c r="Y4489" s="96"/>
      <c r="Z4489" s="89"/>
      <c r="AA4489" s="95"/>
      <c r="AB4489" s="89"/>
      <c r="AC4489" s="109"/>
      <c r="AD4489" s="89"/>
      <c r="AE4489" s="89"/>
      <c r="AF4489" s="191"/>
      <c r="AG4489" s="195"/>
      <c r="AH4489" s="193"/>
      <c r="AI4489" s="97"/>
      <c r="AJ4489" s="97" t="s">
        <v>65</v>
      </c>
      <c r="AK4489" s="97"/>
      <c r="AL4489" s="45" t="s">
        <v>67</v>
      </c>
      <c r="AM4489" s="160" t="str">
        <f>MONTH(B4489)&amp;"/"&amp;YEAR(B4489)</f>
        <v>6/2026</v>
      </c>
      <c r="AN4489" s="45">
        <f>WEEKNUM(B4489)-WEEKNUM(EOMONTH(B4489,-1)+1)+1</f>
        <v>1</v>
      </c>
      <c r="AO4489" s="45" t="str">
        <f>MONTH(R4489)&amp;"/"&amp;YEAR(R4489)</f>
        <v>1/1900</v>
      </c>
      <c r="AP4489" s="45" t="e">
        <f>WEEKNUM(R4489)-WEEKNUM(EOMONTH(R4489,-1)+1)+1</f>
        <v>#NUM!</v>
      </c>
      <c r="AQ4489" s="45">
        <f>IF(AU4489="S",IF(Q4489="1. Aceitou o programa",R4489-B4489,0),0)</f>
        <v>0</v>
      </c>
      <c r="AR4489" s="45">
        <f>IF(AU4489="S",IF(AND(S4489&lt;&gt;"",R4489&lt;&gt;""),S4489-R4489,0),0)</f>
        <v>0</v>
      </c>
      <c r="AS4489" s="45">
        <f>IF(AU4489="S",IF(Q4489="1. Aceitou o programa",IF(OR(X4489="Não se Aplica",X4489=""),IF(OR(W4489="Não se Aplica",W4489=""),0,W4489-V4489),AVERAGE(X4489-W4489,W4489-V4489)),0),0)</f>
        <v>0</v>
      </c>
      <c r="AT4489" s="45">
        <f>IF(AU4489="S",IF(AND(Q4489="1. Aceitou o programa",AB4489="Realizada"),IFERROR(IF(AA4489="",0,AA4489-R4489),0),0),0)</f>
        <v>0</v>
      </c>
      <c r="AU4489" s="45" t="str">
        <f>_xlfn.XLOOKUP(U4489,'Lista Suspensa'!$AA$20:$AA$23,'Lista Suspensa'!$AB$20:$AB$23,"N/A")</f>
        <v>S</v>
      </c>
    </row>
    <row r="4490" spans="1:47" ht="12" customHeight="1" x14ac:dyDescent="0.3">
      <c r="A4490" s="87" t="s">
        <v>66</v>
      </c>
      <c r="B4490" s="88">
        <v>46176</v>
      </c>
      <c r="C4490" s="89" t="s">
        <v>10790</v>
      </c>
      <c r="D4490" s="89" t="s">
        <v>10802</v>
      </c>
      <c r="E4490" s="189">
        <v>92641071</v>
      </c>
      <c r="F4490" s="182" t="s">
        <v>10808</v>
      </c>
      <c r="G4490" s="90" t="s">
        <v>10809</v>
      </c>
      <c r="H4490" s="91">
        <v>33042</v>
      </c>
      <c r="I4490" s="89"/>
      <c r="J4490" s="89" t="s">
        <v>10810</v>
      </c>
      <c r="K4490" s="89" t="s">
        <v>52</v>
      </c>
      <c r="L4490" s="89" t="s">
        <v>85</v>
      </c>
      <c r="M4490" s="89" t="s">
        <v>943</v>
      </c>
      <c r="N4490" s="89">
        <v>380</v>
      </c>
      <c r="O4490" s="92">
        <v>11984400257</v>
      </c>
      <c r="P4490" s="93" t="s">
        <v>57</v>
      </c>
      <c r="Q4490" s="110" t="s">
        <v>10192</v>
      </c>
      <c r="R4490" s="94"/>
      <c r="S4490" s="95"/>
      <c r="T4490" s="95" t="s">
        <v>5203</v>
      </c>
      <c r="U4490" s="95" t="s">
        <v>10193</v>
      </c>
      <c r="V4490" s="91">
        <v>46179</v>
      </c>
      <c r="W4490" s="91"/>
      <c r="X4490" s="91"/>
      <c r="Y4490" s="96"/>
      <c r="Z4490" s="89"/>
      <c r="AA4490" s="95"/>
      <c r="AB4490" s="89"/>
      <c r="AC4490" s="109"/>
      <c r="AD4490" s="89"/>
      <c r="AE4490" s="89"/>
      <c r="AF4490" s="191"/>
      <c r="AG4490" s="195"/>
      <c r="AH4490" s="193"/>
      <c r="AI4490" s="97"/>
      <c r="AJ4490" s="97" t="s">
        <v>66</v>
      </c>
      <c r="AK4490" s="97" t="s">
        <v>66</v>
      </c>
      <c r="AL4490" s="45" t="s">
        <v>67</v>
      </c>
      <c r="AM4490" s="160" t="str">
        <f>MONTH(B4490)&amp;"/"&amp;YEAR(B4490)</f>
        <v>6/2026</v>
      </c>
      <c r="AN4490" s="45">
        <f>WEEKNUM(B4490)-WEEKNUM(EOMONTH(B4490,-1)+1)+1</f>
        <v>1</v>
      </c>
      <c r="AO4490" s="45" t="str">
        <f>MONTH(R4490)&amp;"/"&amp;YEAR(R4490)</f>
        <v>1/1900</v>
      </c>
      <c r="AP4490" s="45" t="e">
        <f>WEEKNUM(R4490)-WEEKNUM(EOMONTH(R4490,-1)+1)+1</f>
        <v>#NUM!</v>
      </c>
      <c r="AQ4490" s="45">
        <f>IF(AU4490="S",IF(Q4490="1. Aceitou o programa",R4490-B4490,0),0)</f>
        <v>0</v>
      </c>
      <c r="AR4490" s="45">
        <f>IF(AU4490="S",IF(AND(S4490&lt;&gt;"",R4490&lt;&gt;""),S4490-R4490,0),0)</f>
        <v>0</v>
      </c>
      <c r="AS4490" s="45">
        <f>IF(AU4490="S",IF(Q4490="1. Aceitou o programa",IF(OR(X4490="Não se Aplica",X4490=""),IF(OR(W4490="Não se Aplica",W4490=""),0,W4490-V4490),AVERAGE(X4490-W4490,W4490-V4490)),0),0)</f>
        <v>0</v>
      </c>
      <c r="AT4490" s="45">
        <f>IF(AU4490="S",IF(AND(Q4490="1. Aceitou o programa",AB4490="Realizada"),IFERROR(IF(AA4490="",0,AA4490-R4490),0),0),0)</f>
        <v>0</v>
      </c>
      <c r="AU4490" s="45" t="str">
        <f>_xlfn.XLOOKUP(U4490,'Lista Suspensa'!$AA$20:$AA$23,'Lista Suspensa'!$AB$20:$AB$23,"N/A")</f>
        <v>S</v>
      </c>
    </row>
    <row r="4491" spans="1:47" ht="12" customHeight="1" x14ac:dyDescent="0.3">
      <c r="A4491" s="87" t="s">
        <v>66</v>
      </c>
      <c r="B4491" s="88">
        <v>46176</v>
      </c>
      <c r="C4491" s="89" t="s">
        <v>10790</v>
      </c>
      <c r="D4491" s="89" t="s">
        <v>10802</v>
      </c>
      <c r="E4491" s="189">
        <v>92639053</v>
      </c>
      <c r="F4491" s="182" t="s">
        <v>10811</v>
      </c>
      <c r="G4491" s="90" t="s">
        <v>10812</v>
      </c>
      <c r="H4491" s="91">
        <v>29648</v>
      </c>
      <c r="I4491" s="89"/>
      <c r="J4491" s="89" t="s">
        <v>10810</v>
      </c>
      <c r="K4491" s="89" t="s">
        <v>52</v>
      </c>
      <c r="L4491" s="89" t="s">
        <v>85</v>
      </c>
      <c r="M4491" s="89" t="s">
        <v>10813</v>
      </c>
      <c r="N4491" s="89">
        <v>380</v>
      </c>
      <c r="O4491" s="92" t="s">
        <v>10814</v>
      </c>
      <c r="P4491" s="93" t="s">
        <v>57</v>
      </c>
      <c r="Q4491" s="110" t="s">
        <v>10192</v>
      </c>
      <c r="R4491" s="94"/>
      <c r="S4491" s="95"/>
      <c r="T4491" s="95" t="s">
        <v>5203</v>
      </c>
      <c r="U4491" s="95" t="s">
        <v>10193</v>
      </c>
      <c r="V4491" s="91">
        <v>46179</v>
      </c>
      <c r="W4491" s="91"/>
      <c r="X4491" s="91"/>
      <c r="Y4491" s="96"/>
      <c r="Z4491" s="89"/>
      <c r="AA4491" s="95"/>
      <c r="AB4491" s="89"/>
      <c r="AC4491" s="109"/>
      <c r="AD4491" s="89"/>
      <c r="AE4491" s="89"/>
      <c r="AF4491" s="191"/>
      <c r="AG4491" s="195"/>
      <c r="AH4491" s="193"/>
      <c r="AI4491" s="97"/>
      <c r="AJ4491" s="97" t="s">
        <v>66</v>
      </c>
      <c r="AK4491" s="97" t="s">
        <v>66</v>
      </c>
      <c r="AL4491" s="45" t="s">
        <v>67</v>
      </c>
      <c r="AM4491" s="160" t="str">
        <f>MONTH(B4491)&amp;"/"&amp;YEAR(B4491)</f>
        <v>6/2026</v>
      </c>
      <c r="AN4491" s="45">
        <f>WEEKNUM(B4491)-WEEKNUM(EOMONTH(B4491,-1)+1)+1</f>
        <v>1</v>
      </c>
      <c r="AO4491" s="45" t="str">
        <f>MONTH(R4491)&amp;"/"&amp;YEAR(R4491)</f>
        <v>1/1900</v>
      </c>
      <c r="AP4491" s="45" t="e">
        <f>WEEKNUM(R4491)-WEEKNUM(EOMONTH(R4491,-1)+1)+1</f>
        <v>#NUM!</v>
      </c>
      <c r="AQ4491" s="45">
        <f>IF(AU4491="S",IF(Q4491="1. Aceitou o programa",R4491-B4491,0),0)</f>
        <v>0</v>
      </c>
      <c r="AR4491" s="45">
        <f>IF(AU4491="S",IF(AND(S4491&lt;&gt;"",R4491&lt;&gt;""),S4491-R4491,0),0)</f>
        <v>0</v>
      </c>
      <c r="AS4491" s="45">
        <f>IF(AU4491="S",IF(Q4491="1. Aceitou o programa",IF(OR(X4491="Não se Aplica",X4491=""),IF(OR(W4491="Não se Aplica",W4491=""),0,W4491-V4491),AVERAGE(X4491-W4491,W4491-V4491)),0),0)</f>
        <v>0</v>
      </c>
      <c r="AT4491" s="45">
        <f>IF(AU4491="S",IF(AND(Q4491="1. Aceitou o programa",AB4491="Realizada"),IFERROR(IF(AA4491="",0,AA4491-R4491),0),0),0)</f>
        <v>0</v>
      </c>
      <c r="AU4491" s="45" t="str">
        <f>_xlfn.XLOOKUP(U4491,'Lista Suspensa'!$AA$20:$AA$23,'Lista Suspensa'!$AB$20:$AB$23,"N/A")</f>
        <v>S</v>
      </c>
    </row>
    <row r="4492" spans="1:47" ht="12" customHeight="1" x14ac:dyDescent="0.3">
      <c r="A4492" s="87" t="s">
        <v>66</v>
      </c>
      <c r="B4492" s="88">
        <v>46181</v>
      </c>
      <c r="C4492" s="89" t="s">
        <v>10790</v>
      </c>
      <c r="D4492" s="89" t="s">
        <v>49</v>
      </c>
      <c r="E4492" s="189">
        <v>95746313</v>
      </c>
      <c r="F4492" s="182" t="s">
        <v>10815</v>
      </c>
      <c r="G4492" s="90">
        <v>5643118718</v>
      </c>
      <c r="H4492" s="91">
        <v>30420</v>
      </c>
      <c r="I4492" s="89"/>
      <c r="J4492" s="89" t="s">
        <v>84</v>
      </c>
      <c r="K4492" s="89" t="s">
        <v>76</v>
      </c>
      <c r="L4492" s="89" t="s">
        <v>95</v>
      </c>
      <c r="M4492" s="89" t="s">
        <v>840</v>
      </c>
      <c r="N4492" s="89">
        <v>380</v>
      </c>
      <c r="O4492" s="92">
        <v>21981614094</v>
      </c>
      <c r="P4492" s="93" t="s">
        <v>57</v>
      </c>
      <c r="Q4492" s="110" t="s">
        <v>10192</v>
      </c>
      <c r="R4492" s="94"/>
      <c r="S4492" s="95"/>
      <c r="T4492" s="95" t="s">
        <v>5203</v>
      </c>
      <c r="U4492" s="95" t="s">
        <v>10193</v>
      </c>
      <c r="V4492" s="91">
        <v>46181</v>
      </c>
      <c r="W4492" s="91"/>
      <c r="X4492" s="91"/>
      <c r="Y4492" s="96"/>
      <c r="Z4492" s="89"/>
      <c r="AA4492" s="95"/>
      <c r="AB4492" s="89"/>
      <c r="AC4492" s="109"/>
      <c r="AD4492" s="89"/>
      <c r="AE4492" s="89"/>
      <c r="AF4492" s="191"/>
      <c r="AG4492" s="195"/>
      <c r="AH4492" s="193"/>
      <c r="AI4492" s="97"/>
      <c r="AJ4492" s="97" t="s">
        <v>66</v>
      </c>
      <c r="AK4492" s="97" t="s">
        <v>66</v>
      </c>
      <c r="AL4492" s="45" t="s">
        <v>67</v>
      </c>
      <c r="AM4492" s="160" t="str">
        <f>MONTH(B4492)&amp;"/"&amp;YEAR(B4492)</f>
        <v>6/2026</v>
      </c>
      <c r="AN4492" s="45">
        <f>WEEKNUM(B4492)-WEEKNUM(EOMONTH(B4492,-1)+1)+1</f>
        <v>2</v>
      </c>
      <c r="AO4492" s="45" t="str">
        <f>MONTH(R4492)&amp;"/"&amp;YEAR(R4492)</f>
        <v>1/1900</v>
      </c>
      <c r="AP4492" s="45" t="e">
        <f>WEEKNUM(R4492)-WEEKNUM(EOMONTH(R4492,-1)+1)+1</f>
        <v>#NUM!</v>
      </c>
      <c r="AQ4492" s="45">
        <f>IF(AU4492="S",IF(Q4492="1. Aceitou o programa",R4492-B4492,0),0)</f>
        <v>0</v>
      </c>
      <c r="AR4492" s="45">
        <f>IF(AU4492="S",IF(AND(S4492&lt;&gt;"",R4492&lt;&gt;""),S4492-R4492,0),0)</f>
        <v>0</v>
      </c>
      <c r="AS4492" s="45">
        <f>IF(AU4492="S",IF(Q4492="1. Aceitou o programa",IF(OR(X4492="Não se Aplica",X4492=""),IF(OR(W4492="Não se Aplica",W4492=""),0,W4492-V4492),AVERAGE(X4492-W4492,W4492-V4492)),0),0)</f>
        <v>0</v>
      </c>
      <c r="AT4492" s="45">
        <f>IF(AU4492="S",IF(AND(Q4492="1. Aceitou o programa",AB4492="Realizada"),IFERROR(IF(AA4492="",0,AA4492-R4492),0),0),0)</f>
        <v>0</v>
      </c>
      <c r="AU4492" s="45" t="str">
        <f>_xlfn.XLOOKUP(U4492,'Lista Suspensa'!$AA$20:$AA$23,'Lista Suspensa'!$AB$20:$AB$23,"N/A")</f>
        <v>S</v>
      </c>
    </row>
    <row r="4493" spans="1:47" ht="12" customHeight="1" x14ac:dyDescent="0.3">
      <c r="A4493" s="87" t="s">
        <v>66</v>
      </c>
      <c r="B4493" s="88">
        <v>46181</v>
      </c>
      <c r="C4493" s="89" t="s">
        <v>10790</v>
      </c>
      <c r="D4493" s="89" t="s">
        <v>10802</v>
      </c>
      <c r="E4493" s="189">
        <v>93245212</v>
      </c>
      <c r="F4493" s="182" t="s">
        <v>10816</v>
      </c>
      <c r="G4493" s="90" t="s">
        <v>10817</v>
      </c>
      <c r="H4493" s="91">
        <v>32348</v>
      </c>
      <c r="I4493" s="89"/>
      <c r="J4493" s="89" t="s">
        <v>51</v>
      </c>
      <c r="K4493" s="89" t="s">
        <v>76</v>
      </c>
      <c r="L4493" s="89" t="s">
        <v>95</v>
      </c>
      <c r="M4493" s="89" t="s">
        <v>2334</v>
      </c>
      <c r="N4493" s="89">
        <v>450</v>
      </c>
      <c r="O4493" s="92">
        <v>21978567511</v>
      </c>
      <c r="P4493" s="93" t="s">
        <v>57</v>
      </c>
      <c r="Q4493" s="110" t="s">
        <v>10192</v>
      </c>
      <c r="R4493" s="94"/>
      <c r="S4493" s="95"/>
      <c r="T4493" s="95" t="s">
        <v>5203</v>
      </c>
      <c r="U4493" s="95" t="s">
        <v>10193</v>
      </c>
      <c r="V4493" s="91">
        <v>46181</v>
      </c>
      <c r="W4493" s="91"/>
      <c r="X4493" s="91"/>
      <c r="Y4493" s="96"/>
      <c r="Z4493" s="89"/>
      <c r="AA4493" s="95"/>
      <c r="AB4493" s="89"/>
      <c r="AC4493" s="109"/>
      <c r="AD4493" s="89"/>
      <c r="AE4493" s="89"/>
      <c r="AF4493" s="191"/>
      <c r="AG4493" s="195"/>
      <c r="AH4493" s="193"/>
      <c r="AI4493" s="97"/>
      <c r="AJ4493" s="97" t="s">
        <v>66</v>
      </c>
      <c r="AK4493" s="97" t="s">
        <v>66</v>
      </c>
      <c r="AL4493" s="45" t="s">
        <v>67</v>
      </c>
      <c r="AM4493" s="160" t="str">
        <f>MONTH(B4493)&amp;"/"&amp;YEAR(B4493)</f>
        <v>6/2026</v>
      </c>
      <c r="AN4493" s="45">
        <f>WEEKNUM(B4493)-WEEKNUM(EOMONTH(B4493,-1)+1)+1</f>
        <v>2</v>
      </c>
      <c r="AO4493" s="45" t="str">
        <f>MONTH(R4493)&amp;"/"&amp;YEAR(R4493)</f>
        <v>1/1900</v>
      </c>
      <c r="AP4493" s="45" t="e">
        <f>WEEKNUM(R4493)-WEEKNUM(EOMONTH(R4493,-1)+1)+1</f>
        <v>#NUM!</v>
      </c>
      <c r="AQ4493" s="45">
        <f>IF(AU4493="S",IF(Q4493="1. Aceitou o programa",R4493-B4493,0),0)</f>
        <v>0</v>
      </c>
      <c r="AR4493" s="45">
        <f>IF(AU4493="S",IF(AND(S4493&lt;&gt;"",R4493&lt;&gt;""),S4493-R4493,0),0)</f>
        <v>0</v>
      </c>
      <c r="AS4493" s="45">
        <f>IF(AU4493="S",IF(Q4493="1. Aceitou o programa",IF(OR(X4493="Não se Aplica",X4493=""),IF(OR(W4493="Não se Aplica",W4493=""),0,W4493-V4493),AVERAGE(X4493-W4493,W4493-V4493)),0),0)</f>
        <v>0</v>
      </c>
      <c r="AT4493" s="45">
        <f>IF(AU4493="S",IF(AND(Q4493="1. Aceitou o programa",AB4493="Realizada"),IFERROR(IF(AA4493="",0,AA4493-R4493),0),0),0)</f>
        <v>0</v>
      </c>
      <c r="AU4493" s="45" t="str">
        <f>_xlfn.XLOOKUP(U4493,'Lista Suspensa'!$AA$20:$AA$23,'Lista Suspensa'!$AB$20:$AB$23,"N/A")</f>
        <v>S</v>
      </c>
    </row>
    <row r="4494" spans="1:47" ht="12" customHeight="1" x14ac:dyDescent="0.3">
      <c r="A4494" s="87" t="s">
        <v>66</v>
      </c>
      <c r="B4494" s="88">
        <v>46181</v>
      </c>
      <c r="C4494" s="89" t="s">
        <v>10790</v>
      </c>
      <c r="D4494" s="89" t="s">
        <v>10802</v>
      </c>
      <c r="E4494" s="189">
        <v>73006554</v>
      </c>
      <c r="F4494" s="182" t="s">
        <v>10818</v>
      </c>
      <c r="G4494" s="90" t="s">
        <v>10819</v>
      </c>
      <c r="H4494" s="91">
        <v>26623</v>
      </c>
      <c r="I4494" s="89"/>
      <c r="J4494" s="89" t="s">
        <v>51</v>
      </c>
      <c r="K4494" s="89" t="s">
        <v>52</v>
      </c>
      <c r="L4494" s="89" t="s">
        <v>85</v>
      </c>
      <c r="M4494" s="89" t="s">
        <v>279</v>
      </c>
      <c r="N4494" s="89">
        <v>50</v>
      </c>
      <c r="O4494" s="92" t="s">
        <v>10820</v>
      </c>
      <c r="P4494" s="93" t="s">
        <v>57</v>
      </c>
      <c r="Q4494" s="110" t="s">
        <v>10192</v>
      </c>
      <c r="R4494" s="94"/>
      <c r="S4494" s="95"/>
      <c r="T4494" s="95" t="s">
        <v>5203</v>
      </c>
      <c r="U4494" s="95" t="s">
        <v>10193</v>
      </c>
      <c r="V4494" s="91">
        <v>46181</v>
      </c>
      <c r="W4494" s="91"/>
      <c r="X4494" s="91"/>
      <c r="Y4494" s="96"/>
      <c r="Z4494" s="89"/>
      <c r="AA4494" s="95"/>
      <c r="AB4494" s="89"/>
      <c r="AC4494" s="109"/>
      <c r="AD4494" s="89"/>
      <c r="AE4494" s="89"/>
      <c r="AF4494" s="191"/>
      <c r="AG4494" s="195"/>
      <c r="AH4494" s="193"/>
      <c r="AI4494" s="97"/>
      <c r="AJ4494" s="97" t="s">
        <v>66</v>
      </c>
      <c r="AK4494" s="97" t="s">
        <v>66</v>
      </c>
      <c r="AL4494" s="45" t="s">
        <v>67</v>
      </c>
      <c r="AM4494" s="160" t="str">
        <f>MONTH(B4494)&amp;"/"&amp;YEAR(B4494)</f>
        <v>6/2026</v>
      </c>
      <c r="AN4494" s="45">
        <f>WEEKNUM(B4494)-WEEKNUM(EOMONTH(B4494,-1)+1)+1</f>
        <v>2</v>
      </c>
      <c r="AO4494" s="45" t="str">
        <f>MONTH(R4494)&amp;"/"&amp;YEAR(R4494)</f>
        <v>1/1900</v>
      </c>
      <c r="AP4494" s="45" t="e">
        <f>WEEKNUM(R4494)-WEEKNUM(EOMONTH(R4494,-1)+1)+1</f>
        <v>#NUM!</v>
      </c>
      <c r="AQ4494" s="45">
        <f>IF(AU4494="S",IF(Q4494="1. Aceitou o programa",R4494-B4494,0),0)</f>
        <v>0</v>
      </c>
      <c r="AR4494" s="45">
        <f>IF(AU4494="S",IF(AND(S4494&lt;&gt;"",R4494&lt;&gt;""),S4494-R4494,0),0)</f>
        <v>0</v>
      </c>
      <c r="AS4494" s="45">
        <f>IF(AU4494="S",IF(Q4494="1. Aceitou o programa",IF(OR(X4494="Não se Aplica",X4494=""),IF(OR(W4494="Não se Aplica",W4494=""),0,W4494-V4494),AVERAGE(X4494-W4494,W4494-V4494)),0),0)</f>
        <v>0</v>
      </c>
      <c r="AT4494" s="45">
        <f>IF(AU4494="S",IF(AND(Q4494="1. Aceitou o programa",AB4494="Realizada"),IFERROR(IF(AA4494="",0,AA4494-R4494),0),0),0)</f>
        <v>0</v>
      </c>
      <c r="AU4494" s="45" t="str">
        <f>_xlfn.XLOOKUP(U4494,'Lista Suspensa'!$AA$20:$AA$23,'Lista Suspensa'!$AB$20:$AB$23,"N/A")</f>
        <v>S</v>
      </c>
    </row>
    <row r="4495" spans="1:47" ht="12" customHeight="1" x14ac:dyDescent="0.3">
      <c r="A4495" s="87"/>
      <c r="B4495" s="88"/>
      <c r="C4495" s="89"/>
      <c r="D4495" s="89"/>
      <c r="E4495" s="189"/>
      <c r="F4495" s="182"/>
      <c r="G4495" s="90"/>
      <c r="H4495" s="91"/>
      <c r="I4495" s="89"/>
      <c r="J4495" s="89"/>
      <c r="K4495" s="89"/>
      <c r="L4495" s="89"/>
      <c r="M4495" s="89"/>
      <c r="N4495" s="89"/>
      <c r="O4495" s="92"/>
      <c r="P4495" s="93"/>
      <c r="Q4495" s="110"/>
      <c r="R4495" s="94"/>
      <c r="S4495" s="95"/>
      <c r="T4495" s="95"/>
      <c r="U4495" s="95"/>
      <c r="V4495" s="91"/>
      <c r="W4495" s="91"/>
      <c r="X4495" s="91"/>
      <c r="Y4495" s="96"/>
      <c r="Z4495" s="89"/>
      <c r="AA4495" s="95"/>
      <c r="AB4495" s="89"/>
      <c r="AC4495" s="109"/>
      <c r="AD4495" s="89"/>
      <c r="AE4495" s="89"/>
      <c r="AF4495" s="191"/>
      <c r="AG4495" s="195"/>
      <c r="AH4495" s="193"/>
      <c r="AI4495" s="97"/>
      <c r="AJ4495" s="97"/>
      <c r="AK4495" s="97"/>
      <c r="AL4495" s="45" t="s">
        <v>67</v>
      </c>
      <c r="AM4495" s="160" t="str">
        <f>MONTH(B4495)&amp;"/"&amp;YEAR(B4495)</f>
        <v>1/1900</v>
      </c>
      <c r="AN4495" s="45" t="e">
        <f>WEEKNUM(B4495)-WEEKNUM(EOMONTH(B4495,-1)+1)+1</f>
        <v>#NUM!</v>
      </c>
      <c r="AO4495" s="45" t="str">
        <f>MONTH(R4495)&amp;"/"&amp;YEAR(R4495)</f>
        <v>1/1900</v>
      </c>
      <c r="AP4495" s="45" t="e">
        <f>WEEKNUM(R4495)-WEEKNUM(EOMONTH(R4495,-1)+1)+1</f>
        <v>#NUM!</v>
      </c>
      <c r="AQ4495" s="45">
        <f>IF(AU4495="S",IF(Q4495="1. Aceitou o programa",R4495-B4495,0),0)</f>
        <v>0</v>
      </c>
      <c r="AR4495" s="45">
        <f>IF(AU4495="S",IF(AND(S4495&lt;&gt;"",R4495&lt;&gt;""),S4495-R4495,0),0)</f>
        <v>0</v>
      </c>
      <c r="AS4495" s="45">
        <f>IF(AU4495="S",IF(Q4495="1. Aceitou o programa",IF(OR(X4495="Não se Aplica",X4495=""),IF(OR(W4495="Não se Aplica",W4495=""),0,W4495-V4495),AVERAGE(X4495-W4495,W4495-V4495)),0),0)</f>
        <v>0</v>
      </c>
      <c r="AT4495" s="45">
        <f>IF(AU4495="S",IF(AND(Q4495="1. Aceitou o programa",AB4495="Realizada"),IFERROR(IF(AA4495="",0,AA4495-R4495),0),0),0)</f>
        <v>0</v>
      </c>
      <c r="AU4495" s="45" t="str">
        <f>_xlfn.XLOOKUP(U4495,'Lista Suspensa'!$AA$20:$AA$23,'Lista Suspensa'!$AB$20:$AB$23,"N/A")</f>
        <v>S</v>
      </c>
    </row>
    <row r="4496" spans="1:47" ht="12" customHeight="1" x14ac:dyDescent="0.3">
      <c r="A4496" s="87"/>
      <c r="B4496" s="88"/>
      <c r="C4496" s="89"/>
      <c r="D4496" s="89"/>
      <c r="E4496" s="189"/>
      <c r="F4496" s="182"/>
      <c r="G4496" s="90"/>
      <c r="H4496" s="91"/>
      <c r="I4496" s="89"/>
      <c r="J4496" s="89"/>
      <c r="K4496" s="89"/>
      <c r="L4496" s="89"/>
      <c r="M4496" s="89"/>
      <c r="N4496" s="89"/>
      <c r="O4496" s="92"/>
      <c r="P4496" s="93"/>
      <c r="Q4496" s="110"/>
      <c r="R4496" s="94"/>
      <c r="S4496" s="95"/>
      <c r="T4496" s="95"/>
      <c r="U4496" s="95"/>
      <c r="V4496" s="91"/>
      <c r="W4496" s="91"/>
      <c r="X4496" s="91"/>
      <c r="Y4496" s="96"/>
      <c r="Z4496" s="89"/>
      <c r="AA4496" s="95"/>
      <c r="AB4496" s="89"/>
      <c r="AC4496" s="109"/>
      <c r="AD4496" s="89"/>
      <c r="AE4496" s="89"/>
      <c r="AF4496" s="191"/>
      <c r="AG4496" s="195"/>
      <c r="AH4496" s="193"/>
      <c r="AI4496" s="97"/>
      <c r="AJ4496" s="97"/>
      <c r="AK4496" s="97"/>
      <c r="AL4496" s="45" t="s">
        <v>67</v>
      </c>
      <c r="AM4496" s="160" t="str">
        <f>MONTH(B4496)&amp;"/"&amp;YEAR(B4496)</f>
        <v>1/1900</v>
      </c>
      <c r="AN4496" s="45" t="e">
        <f>WEEKNUM(B4496)-WEEKNUM(EOMONTH(B4496,-1)+1)+1</f>
        <v>#NUM!</v>
      </c>
      <c r="AO4496" s="45" t="str">
        <f>MONTH(R4496)&amp;"/"&amp;YEAR(R4496)</f>
        <v>1/1900</v>
      </c>
      <c r="AP4496" s="45" t="e">
        <f>WEEKNUM(R4496)-WEEKNUM(EOMONTH(R4496,-1)+1)+1</f>
        <v>#NUM!</v>
      </c>
      <c r="AQ4496" s="45">
        <f>IF(AU4496="S",IF(Q4496="1. Aceitou o programa",R4496-B4496,0),0)</f>
        <v>0</v>
      </c>
      <c r="AR4496" s="45">
        <f>IF(AU4496="S",IF(AND(S4496&lt;&gt;"",R4496&lt;&gt;""),S4496-R4496,0),0)</f>
        <v>0</v>
      </c>
      <c r="AS4496" s="45">
        <f>IF(AU4496="S",IF(Q4496="1. Aceitou o programa",IF(OR(X4496="Não se Aplica",X4496=""),IF(OR(W4496="Não se Aplica",W4496=""),0,W4496-V4496),AVERAGE(X4496-W4496,W4496-V4496)),0),0)</f>
        <v>0</v>
      </c>
      <c r="AT4496" s="45">
        <f>IF(AU4496="S",IF(AND(Q4496="1. Aceitou o programa",AB4496="Realizada"),IFERROR(IF(AA4496="",0,AA4496-R4496),0),0),0)</f>
        <v>0</v>
      </c>
      <c r="AU4496" s="45" t="str">
        <f>_xlfn.XLOOKUP(U4496,'Lista Suspensa'!$AA$20:$AA$23,'Lista Suspensa'!$AB$20:$AB$23,"N/A")</f>
        <v>S</v>
      </c>
    </row>
    <row r="4497" spans="1:47" ht="12" customHeight="1" x14ac:dyDescent="0.3">
      <c r="A4497" s="87"/>
      <c r="B4497" s="88"/>
      <c r="C4497" s="89"/>
      <c r="D4497" s="89"/>
      <c r="E4497" s="189"/>
      <c r="F4497" s="182"/>
      <c r="G4497" s="90"/>
      <c r="H4497" s="91"/>
      <c r="I4497" s="89"/>
      <c r="J4497" s="89"/>
      <c r="K4497" s="89"/>
      <c r="L4497" s="89"/>
      <c r="M4497" s="89"/>
      <c r="N4497" s="89"/>
      <c r="O4497" s="92"/>
      <c r="P4497" s="93"/>
      <c r="Q4497" s="110"/>
      <c r="R4497" s="94"/>
      <c r="S4497" s="95"/>
      <c r="T4497" s="95"/>
      <c r="U4497" s="95"/>
      <c r="V4497" s="91"/>
      <c r="W4497" s="91"/>
      <c r="X4497" s="91"/>
      <c r="Y4497" s="96"/>
      <c r="Z4497" s="89"/>
      <c r="AA4497" s="95"/>
      <c r="AB4497" s="89"/>
      <c r="AC4497" s="109"/>
      <c r="AD4497" s="89"/>
      <c r="AE4497" s="89"/>
      <c r="AF4497" s="191"/>
      <c r="AG4497" s="195"/>
      <c r="AH4497" s="193"/>
      <c r="AI4497" s="97"/>
      <c r="AJ4497" s="97"/>
      <c r="AK4497" s="97"/>
      <c r="AL4497" s="45" t="s">
        <v>67</v>
      </c>
      <c r="AM4497" s="160" t="str">
        <f>MONTH(B4497)&amp;"/"&amp;YEAR(B4497)</f>
        <v>1/1900</v>
      </c>
      <c r="AN4497" s="45" t="e">
        <f>WEEKNUM(B4497)-WEEKNUM(EOMONTH(B4497,-1)+1)+1</f>
        <v>#NUM!</v>
      </c>
      <c r="AO4497" s="45" t="str">
        <f>MONTH(R4497)&amp;"/"&amp;YEAR(R4497)</f>
        <v>1/1900</v>
      </c>
      <c r="AP4497" s="45" t="e">
        <f>WEEKNUM(R4497)-WEEKNUM(EOMONTH(R4497,-1)+1)+1</f>
        <v>#NUM!</v>
      </c>
      <c r="AQ4497" s="45">
        <f>IF(AU4497="S",IF(Q4497="1. Aceitou o programa",R4497-B4497,0),0)</f>
        <v>0</v>
      </c>
      <c r="AR4497" s="45">
        <f>IF(AU4497="S",IF(AND(S4497&lt;&gt;"",R4497&lt;&gt;""),S4497-R4497,0),0)</f>
        <v>0</v>
      </c>
      <c r="AS4497" s="45">
        <f>IF(AU4497="S",IF(Q4497="1. Aceitou o programa",IF(OR(X4497="Não se Aplica",X4497=""),IF(OR(W4497="Não se Aplica",W4497=""),0,W4497-V4497),AVERAGE(X4497-W4497,W4497-V4497)),0),0)</f>
        <v>0</v>
      </c>
      <c r="AT4497" s="45">
        <f>IF(AU4497="S",IF(AND(Q4497="1. Aceitou o programa",AB4497="Realizada"),IFERROR(IF(AA4497="",0,AA4497-R4497),0),0),0)</f>
        <v>0</v>
      </c>
      <c r="AU4497" s="45" t="str">
        <f>_xlfn.XLOOKUP(U4497,'Lista Suspensa'!$AA$20:$AA$23,'Lista Suspensa'!$AB$20:$AB$23,"N/A")</f>
        <v>S</v>
      </c>
    </row>
    <row r="4498" spans="1:47" ht="12" customHeight="1" x14ac:dyDescent="0.3">
      <c r="A4498" s="87"/>
      <c r="B4498" s="88"/>
      <c r="C4498" s="89"/>
      <c r="D4498" s="89"/>
      <c r="E4498" s="189"/>
      <c r="F4498" s="182"/>
      <c r="G4498" s="90"/>
      <c r="H4498" s="91"/>
      <c r="I4498" s="89"/>
      <c r="J4498" s="89"/>
      <c r="K4498" s="89"/>
      <c r="L4498" s="89"/>
      <c r="M4498" s="89"/>
      <c r="N4498" s="89"/>
      <c r="O4498" s="92"/>
      <c r="P4498" s="93"/>
      <c r="Q4498" s="110"/>
      <c r="R4498" s="94"/>
      <c r="S4498" s="95"/>
      <c r="T4498" s="95"/>
      <c r="U4498" s="95"/>
      <c r="V4498" s="91"/>
      <c r="W4498" s="91"/>
      <c r="X4498" s="91"/>
      <c r="Y4498" s="96"/>
      <c r="Z4498" s="89"/>
      <c r="AA4498" s="95"/>
      <c r="AB4498" s="89"/>
      <c r="AC4498" s="109"/>
      <c r="AD4498" s="89"/>
      <c r="AE4498" s="89"/>
      <c r="AF4498" s="191"/>
      <c r="AG4498" s="195"/>
      <c r="AH4498" s="193"/>
      <c r="AI4498" s="97"/>
      <c r="AJ4498" s="97"/>
      <c r="AK4498" s="97"/>
      <c r="AL4498" s="45" t="s">
        <v>67</v>
      </c>
      <c r="AM4498" s="160" t="str">
        <f>MONTH(B4498)&amp;"/"&amp;YEAR(B4498)</f>
        <v>1/1900</v>
      </c>
      <c r="AN4498" s="45" t="e">
        <f>WEEKNUM(B4498)-WEEKNUM(EOMONTH(B4498,-1)+1)+1</f>
        <v>#NUM!</v>
      </c>
      <c r="AO4498" s="45" t="str">
        <f>MONTH(R4498)&amp;"/"&amp;YEAR(R4498)</f>
        <v>1/1900</v>
      </c>
      <c r="AP4498" s="45" t="e">
        <f>WEEKNUM(R4498)-WEEKNUM(EOMONTH(R4498,-1)+1)+1</f>
        <v>#NUM!</v>
      </c>
      <c r="AQ4498" s="45">
        <f>IF(AU4498="S",IF(Q4498="1. Aceitou o programa",R4498-B4498,0),0)</f>
        <v>0</v>
      </c>
      <c r="AR4498" s="45">
        <f>IF(AU4498="S",IF(AND(S4498&lt;&gt;"",R4498&lt;&gt;""),S4498-R4498,0),0)</f>
        <v>0</v>
      </c>
      <c r="AS4498" s="45">
        <f>IF(AU4498="S",IF(Q4498="1. Aceitou o programa",IF(OR(X4498="Não se Aplica",X4498=""),IF(OR(W4498="Não se Aplica",W4498=""),0,W4498-V4498),AVERAGE(X4498-W4498,W4498-V4498)),0),0)</f>
        <v>0</v>
      </c>
      <c r="AT4498" s="45">
        <f>IF(AU4498="S",IF(AND(Q4498="1. Aceitou o programa",AB4498="Realizada"),IFERROR(IF(AA4498="",0,AA4498-R4498),0),0),0)</f>
        <v>0</v>
      </c>
      <c r="AU4498" s="45" t="str">
        <f>_xlfn.XLOOKUP(U4498,'Lista Suspensa'!$AA$20:$AA$23,'Lista Suspensa'!$AB$20:$AB$23,"N/A")</f>
        <v>S</v>
      </c>
    </row>
    <row r="4499" spans="1:47" ht="12" customHeight="1" x14ac:dyDescent="0.3">
      <c r="A4499" s="87"/>
      <c r="B4499" s="88"/>
      <c r="C4499" s="89"/>
      <c r="D4499" s="89"/>
      <c r="E4499" s="189"/>
      <c r="F4499" s="182"/>
      <c r="G4499" s="90"/>
      <c r="H4499" s="91"/>
      <c r="I4499" s="89"/>
      <c r="J4499" s="89"/>
      <c r="K4499" s="89"/>
      <c r="L4499" s="89"/>
      <c r="M4499" s="89"/>
      <c r="N4499" s="89"/>
      <c r="O4499" s="92"/>
      <c r="P4499" s="93"/>
      <c r="Q4499" s="110"/>
      <c r="R4499" s="94"/>
      <c r="S4499" s="95"/>
      <c r="T4499" s="95"/>
      <c r="U4499" s="95"/>
      <c r="V4499" s="91"/>
      <c r="W4499" s="91"/>
      <c r="X4499" s="91"/>
      <c r="Y4499" s="96"/>
      <c r="Z4499" s="89"/>
      <c r="AA4499" s="95"/>
      <c r="AB4499" s="89"/>
      <c r="AC4499" s="109"/>
      <c r="AD4499" s="89"/>
      <c r="AE4499" s="89"/>
      <c r="AF4499" s="191"/>
      <c r="AG4499" s="195"/>
      <c r="AH4499" s="193"/>
      <c r="AI4499" s="97"/>
      <c r="AJ4499" s="97"/>
      <c r="AK4499" s="97"/>
      <c r="AL4499" s="45" t="s">
        <v>67</v>
      </c>
      <c r="AM4499" s="160" t="str">
        <f>MONTH(B4499)&amp;"/"&amp;YEAR(B4499)</f>
        <v>1/1900</v>
      </c>
      <c r="AN4499" s="45" t="e">
        <f>WEEKNUM(B4499)-WEEKNUM(EOMONTH(B4499,-1)+1)+1</f>
        <v>#NUM!</v>
      </c>
      <c r="AO4499" s="45" t="str">
        <f>MONTH(R4499)&amp;"/"&amp;YEAR(R4499)</f>
        <v>1/1900</v>
      </c>
      <c r="AP4499" s="45" t="e">
        <f>WEEKNUM(R4499)-WEEKNUM(EOMONTH(R4499,-1)+1)+1</f>
        <v>#NUM!</v>
      </c>
      <c r="AQ4499" s="45">
        <f>IF(AU4499="S",IF(Q4499="1. Aceitou o programa",R4499-B4499,0),0)</f>
        <v>0</v>
      </c>
      <c r="AR4499" s="45">
        <f>IF(AU4499="S",IF(AND(S4499&lt;&gt;"",R4499&lt;&gt;""),S4499-R4499,0),0)</f>
        <v>0</v>
      </c>
      <c r="AS4499" s="45">
        <f>IF(AU4499="S",IF(Q4499="1. Aceitou o programa",IF(OR(X4499="Não se Aplica",X4499=""),IF(OR(W4499="Não se Aplica",W4499=""),0,W4499-V4499),AVERAGE(X4499-W4499,W4499-V4499)),0),0)</f>
        <v>0</v>
      </c>
      <c r="AT4499" s="45">
        <f>IF(AU4499="S",IF(AND(Q4499="1. Aceitou o programa",AB4499="Realizada"),IFERROR(IF(AA4499="",0,AA4499-R4499),0),0),0)</f>
        <v>0</v>
      </c>
      <c r="AU4499" s="45" t="str">
        <f>_xlfn.XLOOKUP(U4499,'Lista Suspensa'!$AA$20:$AA$23,'Lista Suspensa'!$AB$20:$AB$23,"N/A")</f>
        <v>S</v>
      </c>
    </row>
    <row r="4500" spans="1:47" ht="12" customHeight="1" x14ac:dyDescent="0.3">
      <c r="A4500" s="87"/>
      <c r="B4500" s="88"/>
      <c r="C4500" s="89"/>
      <c r="D4500" s="89"/>
      <c r="E4500" s="189"/>
      <c r="F4500" s="182"/>
      <c r="G4500" s="90"/>
      <c r="H4500" s="91"/>
      <c r="I4500" s="89"/>
      <c r="J4500" s="89"/>
      <c r="K4500" s="89"/>
      <c r="L4500" s="89"/>
      <c r="M4500" s="89"/>
      <c r="N4500" s="89"/>
      <c r="O4500" s="92"/>
      <c r="P4500" s="93"/>
      <c r="Q4500" s="110"/>
      <c r="R4500" s="94"/>
      <c r="S4500" s="95"/>
      <c r="T4500" s="95"/>
      <c r="U4500" s="95"/>
      <c r="V4500" s="91"/>
      <c r="W4500" s="91"/>
      <c r="X4500" s="91"/>
      <c r="Y4500" s="96"/>
      <c r="Z4500" s="89"/>
      <c r="AA4500" s="95"/>
      <c r="AB4500" s="89"/>
      <c r="AC4500" s="109"/>
      <c r="AD4500" s="89"/>
      <c r="AE4500" s="89"/>
      <c r="AF4500" s="191"/>
      <c r="AG4500" s="195"/>
      <c r="AH4500" s="193"/>
      <c r="AI4500" s="97"/>
      <c r="AJ4500" s="97"/>
      <c r="AK4500" s="97"/>
      <c r="AL4500" s="45" t="s">
        <v>67</v>
      </c>
      <c r="AM4500" s="160" t="str">
        <f>MONTH(B4500)&amp;"/"&amp;YEAR(B4500)</f>
        <v>1/1900</v>
      </c>
      <c r="AN4500" s="45" t="e">
        <f>WEEKNUM(B4500)-WEEKNUM(EOMONTH(B4500,-1)+1)+1</f>
        <v>#NUM!</v>
      </c>
      <c r="AO4500" s="45" t="str">
        <f>MONTH(R4500)&amp;"/"&amp;YEAR(R4500)</f>
        <v>1/1900</v>
      </c>
      <c r="AP4500" s="45" t="e">
        <f>WEEKNUM(R4500)-WEEKNUM(EOMONTH(R4500,-1)+1)+1</f>
        <v>#NUM!</v>
      </c>
      <c r="AQ4500" s="45">
        <f>IF(AU4500="S",IF(Q4500="1. Aceitou o programa",R4500-B4500,0),0)</f>
        <v>0</v>
      </c>
      <c r="AR4500" s="45">
        <f>IF(AU4500="S",IF(AND(S4500&lt;&gt;"",R4500&lt;&gt;""),S4500-R4500,0),0)</f>
        <v>0</v>
      </c>
      <c r="AS4500" s="45">
        <f>IF(AU4500="S",IF(Q4500="1. Aceitou o programa",IF(OR(X4500="Não se Aplica",X4500=""),IF(OR(W4500="Não se Aplica",W4500=""),0,W4500-V4500),AVERAGE(X4500-W4500,W4500-V4500)),0),0)</f>
        <v>0</v>
      </c>
      <c r="AT4500" s="45">
        <f>IF(AU4500="S",IF(AND(Q4500="1. Aceitou o programa",AB4500="Realizada"),IFERROR(IF(AA4500="",0,AA4500-R4500),0),0),0)</f>
        <v>0</v>
      </c>
      <c r="AU4500" s="45" t="str">
        <f>_xlfn.XLOOKUP(U4500,'Lista Suspensa'!$AA$20:$AA$23,'Lista Suspensa'!$AB$20:$AB$23,"N/A")</f>
        <v>S</v>
      </c>
    </row>
    <row r="4501" spans="1:47" ht="12" customHeight="1" x14ac:dyDescent="0.3">
      <c r="A4501" s="87"/>
      <c r="B4501" s="88"/>
      <c r="C4501" s="89"/>
      <c r="D4501" s="89"/>
      <c r="E4501" s="189"/>
      <c r="F4501" s="182"/>
      <c r="G4501" s="90"/>
      <c r="H4501" s="91"/>
      <c r="I4501" s="89"/>
      <c r="J4501" s="89"/>
      <c r="K4501" s="89"/>
      <c r="L4501" s="89"/>
      <c r="M4501" s="89"/>
      <c r="N4501" s="89"/>
      <c r="O4501" s="92"/>
      <c r="P4501" s="93"/>
      <c r="Q4501" s="110"/>
      <c r="R4501" s="94"/>
      <c r="S4501" s="95"/>
      <c r="T4501" s="95"/>
      <c r="U4501" s="95"/>
      <c r="V4501" s="91"/>
      <c r="W4501" s="91"/>
      <c r="X4501" s="91"/>
      <c r="Y4501" s="96"/>
      <c r="Z4501" s="89"/>
      <c r="AA4501" s="95"/>
      <c r="AB4501" s="89"/>
      <c r="AC4501" s="109"/>
      <c r="AD4501" s="89"/>
      <c r="AE4501" s="89"/>
      <c r="AF4501" s="191"/>
      <c r="AG4501" s="195"/>
      <c r="AH4501" s="193"/>
      <c r="AI4501" s="97"/>
      <c r="AJ4501" s="97"/>
      <c r="AK4501" s="97"/>
      <c r="AL4501" s="45" t="s">
        <v>67</v>
      </c>
      <c r="AM4501" s="160" t="str">
        <f>MONTH(B4501)&amp;"/"&amp;YEAR(B4501)</f>
        <v>1/1900</v>
      </c>
      <c r="AN4501" s="45" t="e">
        <f>WEEKNUM(B4501)-WEEKNUM(EOMONTH(B4501,-1)+1)+1</f>
        <v>#NUM!</v>
      </c>
      <c r="AO4501" s="45" t="str">
        <f>MONTH(R4501)&amp;"/"&amp;YEAR(R4501)</f>
        <v>1/1900</v>
      </c>
      <c r="AP4501" s="45" t="e">
        <f>WEEKNUM(R4501)-WEEKNUM(EOMONTH(R4501,-1)+1)+1</f>
        <v>#NUM!</v>
      </c>
      <c r="AQ4501" s="45">
        <f>IF(AU4501="S",IF(Q4501="1. Aceitou o programa",R4501-B4501,0),0)</f>
        <v>0</v>
      </c>
      <c r="AR4501" s="45">
        <f>IF(AU4501="S",IF(AND(S4501&lt;&gt;"",R4501&lt;&gt;""),S4501-R4501,0),0)</f>
        <v>0</v>
      </c>
      <c r="AS4501" s="45">
        <f>IF(AU4501="S",IF(Q4501="1. Aceitou o programa",IF(OR(X4501="Não se Aplica",X4501=""),IF(OR(W4501="Não se Aplica",W4501=""),0,W4501-V4501),AVERAGE(X4501-W4501,W4501-V4501)),0),0)</f>
        <v>0</v>
      </c>
      <c r="AT4501" s="45">
        <f>IF(AU4501="S",IF(AND(Q4501="1. Aceitou o programa",AB4501="Realizada"),IFERROR(IF(AA4501="",0,AA4501-R4501),0),0),0)</f>
        <v>0</v>
      </c>
      <c r="AU4501" s="45" t="str">
        <f>_xlfn.XLOOKUP(U4501,'Lista Suspensa'!$AA$20:$AA$23,'Lista Suspensa'!$AB$20:$AB$23,"N/A")</f>
        <v>S</v>
      </c>
    </row>
    <row r="4502" spans="1:47" ht="12" customHeight="1" x14ac:dyDescent="0.3">
      <c r="A4502" s="87"/>
      <c r="B4502" s="88"/>
      <c r="C4502" s="89"/>
      <c r="D4502" s="89"/>
      <c r="E4502" s="189"/>
      <c r="F4502" s="182"/>
      <c r="G4502" s="90"/>
      <c r="H4502" s="91"/>
      <c r="I4502" s="89"/>
      <c r="J4502" s="89"/>
      <c r="K4502" s="89"/>
      <c r="L4502" s="89"/>
      <c r="M4502" s="89"/>
      <c r="N4502" s="89"/>
      <c r="O4502" s="92"/>
      <c r="P4502" s="93"/>
      <c r="Q4502" s="110"/>
      <c r="R4502" s="94"/>
      <c r="S4502" s="95"/>
      <c r="T4502" s="95"/>
      <c r="U4502" s="95"/>
      <c r="V4502" s="91"/>
      <c r="W4502" s="91"/>
      <c r="X4502" s="91"/>
      <c r="Y4502" s="96"/>
      <c r="Z4502" s="89"/>
      <c r="AA4502" s="95"/>
      <c r="AB4502" s="89"/>
      <c r="AC4502" s="109"/>
      <c r="AD4502" s="89"/>
      <c r="AE4502" s="89"/>
      <c r="AF4502" s="191"/>
      <c r="AG4502" s="195"/>
      <c r="AH4502" s="193"/>
      <c r="AI4502" s="97"/>
      <c r="AJ4502" s="97"/>
      <c r="AK4502" s="97"/>
      <c r="AL4502" s="45" t="s">
        <v>67</v>
      </c>
      <c r="AM4502" s="160" t="str">
        <f>MONTH(B4502)&amp;"/"&amp;YEAR(B4502)</f>
        <v>1/1900</v>
      </c>
      <c r="AN4502" s="45" t="e">
        <f>WEEKNUM(B4502)-WEEKNUM(EOMONTH(B4502,-1)+1)+1</f>
        <v>#NUM!</v>
      </c>
      <c r="AO4502" s="45" t="str">
        <f>MONTH(R4502)&amp;"/"&amp;YEAR(R4502)</f>
        <v>1/1900</v>
      </c>
      <c r="AP4502" s="45" t="e">
        <f>WEEKNUM(R4502)-WEEKNUM(EOMONTH(R4502,-1)+1)+1</f>
        <v>#NUM!</v>
      </c>
      <c r="AQ4502" s="45">
        <f>IF(AU4502="S",IF(Q4502="1. Aceitou o programa",R4502-B4502,0),0)</f>
        <v>0</v>
      </c>
      <c r="AR4502" s="45">
        <f>IF(AU4502="S",IF(AND(S4502&lt;&gt;"",R4502&lt;&gt;""),S4502-R4502,0),0)</f>
        <v>0</v>
      </c>
      <c r="AS4502" s="45">
        <f>IF(AU4502="S",IF(Q4502="1. Aceitou o programa",IF(OR(X4502="Não se Aplica",X4502=""),IF(OR(W4502="Não se Aplica",W4502=""),0,W4502-V4502),AVERAGE(X4502-W4502,W4502-V4502)),0),0)</f>
        <v>0</v>
      </c>
      <c r="AT4502" s="45">
        <f>IF(AU4502="S",IF(AND(Q4502="1. Aceitou o programa",AB4502="Realizada"),IFERROR(IF(AA4502="",0,AA4502-R4502),0),0),0)</f>
        <v>0</v>
      </c>
      <c r="AU4502" s="45" t="str">
        <f>_xlfn.XLOOKUP(U4502,'Lista Suspensa'!$AA$20:$AA$23,'Lista Suspensa'!$AB$20:$AB$23,"N/A")</f>
        <v>S</v>
      </c>
    </row>
    <row r="4503" spans="1:47" ht="12" customHeight="1" x14ac:dyDescent="0.3">
      <c r="A4503" s="87"/>
      <c r="B4503" s="88"/>
      <c r="C4503" s="89"/>
      <c r="D4503" s="89"/>
      <c r="E4503" s="189"/>
      <c r="F4503" s="182"/>
      <c r="G4503" s="90"/>
      <c r="H4503" s="91"/>
      <c r="I4503" s="89"/>
      <c r="J4503" s="89"/>
      <c r="K4503" s="89"/>
      <c r="L4503" s="89"/>
      <c r="M4503" s="89"/>
      <c r="N4503" s="89"/>
      <c r="O4503" s="92"/>
      <c r="P4503" s="93"/>
      <c r="Q4503" s="110"/>
      <c r="R4503" s="94"/>
      <c r="S4503" s="95"/>
      <c r="T4503" s="95"/>
      <c r="U4503" s="95"/>
      <c r="V4503" s="91"/>
      <c r="W4503" s="91"/>
      <c r="X4503" s="91"/>
      <c r="Y4503" s="96"/>
      <c r="Z4503" s="89"/>
      <c r="AA4503" s="95"/>
      <c r="AB4503" s="89"/>
      <c r="AC4503" s="109"/>
      <c r="AD4503" s="89"/>
      <c r="AE4503" s="89"/>
      <c r="AF4503" s="191"/>
      <c r="AG4503" s="195"/>
      <c r="AH4503" s="193"/>
      <c r="AI4503" s="97"/>
      <c r="AJ4503" s="97"/>
      <c r="AK4503" s="97"/>
      <c r="AL4503" s="45" t="s">
        <v>67</v>
      </c>
      <c r="AM4503" s="160" t="str">
        <f>MONTH(B4503)&amp;"/"&amp;YEAR(B4503)</f>
        <v>1/1900</v>
      </c>
      <c r="AN4503" s="45" t="e">
        <f>WEEKNUM(B4503)-WEEKNUM(EOMONTH(B4503,-1)+1)+1</f>
        <v>#NUM!</v>
      </c>
      <c r="AO4503" s="45" t="str">
        <f>MONTH(R4503)&amp;"/"&amp;YEAR(R4503)</f>
        <v>1/1900</v>
      </c>
      <c r="AP4503" s="45" t="e">
        <f>WEEKNUM(R4503)-WEEKNUM(EOMONTH(R4503,-1)+1)+1</f>
        <v>#NUM!</v>
      </c>
      <c r="AQ4503" s="45">
        <f>IF(AU4503="S",IF(Q4503="1. Aceitou o programa",R4503-B4503,0),0)</f>
        <v>0</v>
      </c>
      <c r="AR4503" s="45">
        <f>IF(AU4503="S",IF(AND(S4503&lt;&gt;"",R4503&lt;&gt;""),S4503-R4503,0),0)</f>
        <v>0</v>
      </c>
      <c r="AS4503" s="45">
        <f>IF(AU4503="S",IF(Q4503="1. Aceitou o programa",IF(OR(X4503="Não se Aplica",X4503=""),IF(OR(W4503="Não se Aplica",W4503=""),0,W4503-V4503),AVERAGE(X4503-W4503,W4503-V4503)),0),0)</f>
        <v>0</v>
      </c>
      <c r="AT4503" s="45">
        <f>IF(AU4503="S",IF(AND(Q4503="1. Aceitou o programa",AB4503="Realizada"),IFERROR(IF(AA4503="",0,AA4503-R4503),0),0),0)</f>
        <v>0</v>
      </c>
      <c r="AU4503" s="45" t="str">
        <f>_xlfn.XLOOKUP(U4503,'Lista Suspensa'!$AA$20:$AA$23,'Lista Suspensa'!$AB$20:$AB$23,"N/A")</f>
        <v>S</v>
      </c>
    </row>
    <row r="4504" spans="1:47" ht="12" customHeight="1" x14ac:dyDescent="0.3">
      <c r="A4504" s="87"/>
      <c r="B4504" s="88"/>
      <c r="C4504" s="89"/>
      <c r="D4504" s="89"/>
      <c r="E4504" s="189"/>
      <c r="F4504" s="182"/>
      <c r="G4504" s="90"/>
      <c r="H4504" s="91"/>
      <c r="I4504" s="89"/>
      <c r="J4504" s="89"/>
      <c r="K4504" s="89"/>
      <c r="L4504" s="89"/>
      <c r="M4504" s="89"/>
      <c r="N4504" s="89"/>
      <c r="O4504" s="92"/>
      <c r="P4504" s="93"/>
      <c r="Q4504" s="110"/>
      <c r="R4504" s="94"/>
      <c r="S4504" s="95"/>
      <c r="T4504" s="95"/>
      <c r="U4504" s="95"/>
      <c r="V4504" s="91"/>
      <c r="W4504" s="91"/>
      <c r="X4504" s="91"/>
      <c r="Y4504" s="96"/>
      <c r="Z4504" s="89"/>
      <c r="AA4504" s="95"/>
      <c r="AB4504" s="89"/>
      <c r="AC4504" s="109"/>
      <c r="AD4504" s="89"/>
      <c r="AE4504" s="89"/>
      <c r="AF4504" s="191"/>
      <c r="AG4504" s="195"/>
      <c r="AH4504" s="193"/>
      <c r="AI4504" s="97"/>
      <c r="AJ4504" s="97"/>
      <c r="AK4504" s="97"/>
      <c r="AL4504" s="45" t="s">
        <v>67</v>
      </c>
      <c r="AM4504" s="160" t="str">
        <f>MONTH(B4504)&amp;"/"&amp;YEAR(B4504)</f>
        <v>1/1900</v>
      </c>
      <c r="AN4504" s="45" t="e">
        <f>WEEKNUM(B4504)-WEEKNUM(EOMONTH(B4504,-1)+1)+1</f>
        <v>#NUM!</v>
      </c>
      <c r="AO4504" s="45" t="str">
        <f>MONTH(R4504)&amp;"/"&amp;YEAR(R4504)</f>
        <v>1/1900</v>
      </c>
      <c r="AP4504" s="45" t="e">
        <f>WEEKNUM(R4504)-WEEKNUM(EOMONTH(R4504,-1)+1)+1</f>
        <v>#NUM!</v>
      </c>
      <c r="AQ4504" s="45">
        <f>IF(AU4504="S",IF(Q4504="1. Aceitou o programa",R4504-B4504,0),0)</f>
        <v>0</v>
      </c>
      <c r="AR4504" s="45">
        <f>IF(AU4504="S",IF(AND(S4504&lt;&gt;"",R4504&lt;&gt;""),S4504-R4504,0),0)</f>
        <v>0</v>
      </c>
      <c r="AS4504" s="45">
        <f>IF(AU4504="S",IF(Q4504="1. Aceitou o programa",IF(OR(X4504="Não se Aplica",X4504=""),IF(OR(W4504="Não se Aplica",W4504=""),0,W4504-V4504),AVERAGE(X4504-W4504,W4504-V4504)),0),0)</f>
        <v>0</v>
      </c>
      <c r="AT4504" s="45">
        <f>IF(AU4504="S",IF(AND(Q4504="1. Aceitou o programa",AB4504="Realizada"),IFERROR(IF(AA4504="",0,AA4504-R4504),0),0),0)</f>
        <v>0</v>
      </c>
      <c r="AU4504" s="45" t="str">
        <f>_xlfn.XLOOKUP(U4504,'Lista Suspensa'!$AA$20:$AA$23,'Lista Suspensa'!$AB$20:$AB$23,"N/A")</f>
        <v>S</v>
      </c>
    </row>
    <row r="4505" spans="1:47" ht="12" customHeight="1" x14ac:dyDescent="0.3">
      <c r="A4505" s="87"/>
      <c r="B4505" s="88"/>
      <c r="C4505" s="89"/>
      <c r="D4505" s="89"/>
      <c r="E4505" s="189"/>
      <c r="F4505" s="182"/>
      <c r="G4505" s="90"/>
      <c r="H4505" s="91"/>
      <c r="I4505" s="89"/>
      <c r="J4505" s="89"/>
      <c r="K4505" s="89"/>
      <c r="L4505" s="89"/>
      <c r="M4505" s="89"/>
      <c r="N4505" s="89"/>
      <c r="O4505" s="92"/>
      <c r="P4505" s="93"/>
      <c r="Q4505" s="110"/>
      <c r="R4505" s="94"/>
      <c r="S4505" s="95"/>
      <c r="T4505" s="95"/>
      <c r="U4505" s="95"/>
      <c r="V4505" s="91"/>
      <c r="W4505" s="91"/>
      <c r="X4505" s="91"/>
      <c r="Y4505" s="96"/>
      <c r="Z4505" s="89"/>
      <c r="AA4505" s="95"/>
      <c r="AB4505" s="89"/>
      <c r="AC4505" s="109"/>
      <c r="AD4505" s="89"/>
      <c r="AE4505" s="89"/>
      <c r="AF4505" s="191"/>
      <c r="AG4505" s="195"/>
      <c r="AH4505" s="193"/>
      <c r="AI4505" s="97"/>
      <c r="AJ4505" s="97"/>
      <c r="AK4505" s="97"/>
      <c r="AL4505" s="45" t="s">
        <v>67</v>
      </c>
      <c r="AM4505" s="160" t="str">
        <f>MONTH(B4505)&amp;"/"&amp;YEAR(B4505)</f>
        <v>1/1900</v>
      </c>
      <c r="AN4505" s="45" t="e">
        <f>WEEKNUM(B4505)-WEEKNUM(EOMONTH(B4505,-1)+1)+1</f>
        <v>#NUM!</v>
      </c>
      <c r="AO4505" s="45" t="str">
        <f>MONTH(R4505)&amp;"/"&amp;YEAR(R4505)</f>
        <v>1/1900</v>
      </c>
      <c r="AP4505" s="45" t="e">
        <f>WEEKNUM(R4505)-WEEKNUM(EOMONTH(R4505,-1)+1)+1</f>
        <v>#NUM!</v>
      </c>
      <c r="AQ4505" s="45">
        <f>IF(AU4505="S",IF(Q4505="1. Aceitou o programa",R4505-B4505,0),0)</f>
        <v>0</v>
      </c>
      <c r="AR4505" s="45">
        <f>IF(AU4505="S",IF(AND(S4505&lt;&gt;"",R4505&lt;&gt;""),S4505-R4505,0),0)</f>
        <v>0</v>
      </c>
      <c r="AS4505" s="45">
        <f>IF(AU4505="S",IF(Q4505="1. Aceitou o programa",IF(OR(X4505="Não se Aplica",X4505=""),IF(OR(W4505="Não se Aplica",W4505=""),0,W4505-V4505),AVERAGE(X4505-W4505,W4505-V4505)),0),0)</f>
        <v>0</v>
      </c>
      <c r="AT4505" s="45">
        <f>IF(AU4505="S",IF(AND(Q4505="1. Aceitou o programa",AB4505="Realizada"),IFERROR(IF(AA4505="",0,AA4505-R4505),0),0),0)</f>
        <v>0</v>
      </c>
      <c r="AU4505" s="45" t="str">
        <f>_xlfn.XLOOKUP(U4505,'Lista Suspensa'!$AA$20:$AA$23,'Lista Suspensa'!$AB$20:$AB$23,"N/A")</f>
        <v>S</v>
      </c>
    </row>
    <row r="4506" spans="1:47" ht="12" customHeight="1" x14ac:dyDescent="0.3">
      <c r="A4506" s="87"/>
      <c r="B4506" s="88"/>
      <c r="C4506" s="89"/>
      <c r="D4506" s="89"/>
      <c r="E4506" s="189"/>
      <c r="F4506" s="182"/>
      <c r="G4506" s="90"/>
      <c r="H4506" s="91"/>
      <c r="I4506" s="89"/>
      <c r="J4506" s="89"/>
      <c r="K4506" s="89"/>
      <c r="L4506" s="89"/>
      <c r="M4506" s="89"/>
      <c r="N4506" s="89"/>
      <c r="O4506" s="92"/>
      <c r="P4506" s="93"/>
      <c r="Q4506" s="110"/>
      <c r="R4506" s="94"/>
      <c r="S4506" s="95"/>
      <c r="T4506" s="95"/>
      <c r="U4506" s="95"/>
      <c r="V4506" s="91"/>
      <c r="W4506" s="91"/>
      <c r="X4506" s="91"/>
      <c r="Y4506" s="96"/>
      <c r="Z4506" s="89"/>
      <c r="AA4506" s="95"/>
      <c r="AB4506" s="89"/>
      <c r="AC4506" s="109"/>
      <c r="AD4506" s="89"/>
      <c r="AE4506" s="89"/>
      <c r="AF4506" s="191"/>
      <c r="AG4506" s="195"/>
      <c r="AH4506" s="193"/>
      <c r="AI4506" s="97"/>
      <c r="AJ4506" s="97"/>
      <c r="AK4506" s="97"/>
      <c r="AL4506" s="45" t="s">
        <v>67</v>
      </c>
      <c r="AM4506" s="160" t="str">
        <f>MONTH(B4506)&amp;"/"&amp;YEAR(B4506)</f>
        <v>1/1900</v>
      </c>
      <c r="AN4506" s="45" t="e">
        <f>WEEKNUM(B4506)-WEEKNUM(EOMONTH(B4506,-1)+1)+1</f>
        <v>#NUM!</v>
      </c>
      <c r="AO4506" s="45" t="str">
        <f>MONTH(R4506)&amp;"/"&amp;YEAR(R4506)</f>
        <v>1/1900</v>
      </c>
      <c r="AP4506" s="45" t="e">
        <f>WEEKNUM(R4506)-WEEKNUM(EOMONTH(R4506,-1)+1)+1</f>
        <v>#NUM!</v>
      </c>
      <c r="AQ4506" s="45">
        <f>IF(AU4506="S",IF(Q4506="1. Aceitou o programa",R4506-B4506,0),0)</f>
        <v>0</v>
      </c>
      <c r="AR4506" s="45">
        <f>IF(AU4506="S",IF(AND(S4506&lt;&gt;"",R4506&lt;&gt;""),S4506-R4506,0),0)</f>
        <v>0</v>
      </c>
      <c r="AS4506" s="45">
        <f>IF(AU4506="S",IF(Q4506="1. Aceitou o programa",IF(OR(X4506="Não se Aplica",X4506=""),IF(OR(W4506="Não se Aplica",W4506=""),0,W4506-V4506),AVERAGE(X4506-W4506,W4506-V4506)),0),0)</f>
        <v>0</v>
      </c>
      <c r="AT4506" s="45">
        <f>IF(AU4506="S",IF(AND(Q4506="1. Aceitou o programa",AB4506="Realizada"),IFERROR(IF(AA4506="",0,AA4506-R4506),0),0),0)</f>
        <v>0</v>
      </c>
      <c r="AU4506" s="45" t="str">
        <f>_xlfn.XLOOKUP(U4506,'Lista Suspensa'!$AA$20:$AA$23,'Lista Suspensa'!$AB$20:$AB$23,"N/A")</f>
        <v>S</v>
      </c>
    </row>
    <row r="4507" spans="1:47" ht="12" customHeight="1" x14ac:dyDescent="0.3">
      <c r="A4507" s="87"/>
      <c r="B4507" s="88"/>
      <c r="C4507" s="89"/>
      <c r="D4507" s="89"/>
      <c r="E4507" s="189"/>
      <c r="F4507" s="182"/>
      <c r="G4507" s="90"/>
      <c r="H4507" s="91"/>
      <c r="I4507" s="89"/>
      <c r="J4507" s="89"/>
      <c r="K4507" s="89"/>
      <c r="L4507" s="89"/>
      <c r="M4507" s="89"/>
      <c r="N4507" s="89"/>
      <c r="O4507" s="92"/>
      <c r="P4507" s="93"/>
      <c r="Q4507" s="110"/>
      <c r="R4507" s="94"/>
      <c r="S4507" s="95"/>
      <c r="T4507" s="95"/>
      <c r="U4507" s="95"/>
      <c r="V4507" s="91"/>
      <c r="W4507" s="91"/>
      <c r="X4507" s="91"/>
      <c r="Y4507" s="96"/>
      <c r="Z4507" s="89"/>
      <c r="AA4507" s="95"/>
      <c r="AB4507" s="89"/>
      <c r="AC4507" s="109"/>
      <c r="AD4507" s="89"/>
      <c r="AE4507" s="89"/>
      <c r="AF4507" s="191"/>
      <c r="AG4507" s="195"/>
      <c r="AH4507" s="193"/>
      <c r="AI4507" s="97"/>
      <c r="AJ4507" s="97"/>
      <c r="AK4507" s="97"/>
      <c r="AL4507" s="45" t="s">
        <v>67</v>
      </c>
      <c r="AM4507" s="160" t="str">
        <f>MONTH(B4507)&amp;"/"&amp;YEAR(B4507)</f>
        <v>1/1900</v>
      </c>
      <c r="AN4507" s="45" t="e">
        <f>WEEKNUM(B4507)-WEEKNUM(EOMONTH(B4507,-1)+1)+1</f>
        <v>#NUM!</v>
      </c>
      <c r="AO4507" s="45" t="str">
        <f>MONTH(R4507)&amp;"/"&amp;YEAR(R4507)</f>
        <v>1/1900</v>
      </c>
      <c r="AP4507" s="45" t="e">
        <f>WEEKNUM(R4507)-WEEKNUM(EOMONTH(R4507,-1)+1)+1</f>
        <v>#NUM!</v>
      </c>
      <c r="AQ4507" s="45">
        <f>IF(AU4507="S",IF(Q4507="1. Aceitou o programa",R4507-B4507,0),0)</f>
        <v>0</v>
      </c>
      <c r="AR4507" s="45">
        <f>IF(AU4507="S",IF(AND(S4507&lt;&gt;"",R4507&lt;&gt;""),S4507-R4507,0),0)</f>
        <v>0</v>
      </c>
      <c r="AS4507" s="45">
        <f>IF(AU4507="S",IF(Q4507="1. Aceitou o programa",IF(OR(X4507="Não se Aplica",X4507=""),IF(OR(W4507="Não se Aplica",W4507=""),0,W4507-V4507),AVERAGE(X4507-W4507,W4507-V4507)),0),0)</f>
        <v>0</v>
      </c>
      <c r="AT4507" s="45">
        <f>IF(AU4507="S",IF(AND(Q4507="1. Aceitou o programa",AB4507="Realizada"),IFERROR(IF(AA4507="",0,AA4507-R4507),0),0),0)</f>
        <v>0</v>
      </c>
      <c r="AU4507" s="45" t="str">
        <f>_xlfn.XLOOKUP(U4507,'Lista Suspensa'!$AA$20:$AA$23,'Lista Suspensa'!$AB$20:$AB$23,"N/A")</f>
        <v>S</v>
      </c>
    </row>
    <row r="4508" spans="1:47" ht="12" customHeight="1" x14ac:dyDescent="0.3">
      <c r="A4508" s="87"/>
      <c r="B4508" s="88"/>
      <c r="C4508" s="89"/>
      <c r="D4508" s="89"/>
      <c r="E4508" s="189"/>
      <c r="F4508" s="182"/>
      <c r="G4508" s="90"/>
      <c r="H4508" s="91"/>
      <c r="I4508" s="89"/>
      <c r="J4508" s="89"/>
      <c r="K4508" s="89"/>
      <c r="L4508" s="89"/>
      <c r="M4508" s="89"/>
      <c r="N4508" s="89"/>
      <c r="O4508" s="92"/>
      <c r="P4508" s="93"/>
      <c r="Q4508" s="110"/>
      <c r="R4508" s="94"/>
      <c r="S4508" s="95"/>
      <c r="T4508" s="95"/>
      <c r="U4508" s="95"/>
      <c r="V4508" s="91"/>
      <c r="W4508" s="91"/>
      <c r="X4508" s="91"/>
      <c r="Y4508" s="96"/>
      <c r="Z4508" s="89"/>
      <c r="AA4508" s="95"/>
      <c r="AB4508" s="89"/>
      <c r="AC4508" s="109"/>
      <c r="AD4508" s="89"/>
      <c r="AE4508" s="89"/>
      <c r="AF4508" s="191"/>
      <c r="AG4508" s="195"/>
      <c r="AH4508" s="193"/>
      <c r="AI4508" s="97"/>
      <c r="AJ4508" s="97"/>
      <c r="AK4508" s="97"/>
      <c r="AL4508" s="45" t="s">
        <v>67</v>
      </c>
      <c r="AM4508" s="160" t="str">
        <f>MONTH(B4508)&amp;"/"&amp;YEAR(B4508)</f>
        <v>1/1900</v>
      </c>
      <c r="AN4508" s="45" t="e">
        <f>WEEKNUM(B4508)-WEEKNUM(EOMONTH(B4508,-1)+1)+1</f>
        <v>#NUM!</v>
      </c>
      <c r="AO4508" s="45" t="str">
        <f>MONTH(R4508)&amp;"/"&amp;YEAR(R4508)</f>
        <v>1/1900</v>
      </c>
      <c r="AP4508" s="45" t="e">
        <f>WEEKNUM(R4508)-WEEKNUM(EOMONTH(R4508,-1)+1)+1</f>
        <v>#NUM!</v>
      </c>
      <c r="AQ4508" s="45">
        <f>IF(AU4508="S",IF(Q4508="1. Aceitou o programa",R4508-B4508,0),0)</f>
        <v>0</v>
      </c>
      <c r="AR4508" s="45">
        <f>IF(AU4508="S",IF(AND(S4508&lt;&gt;"",R4508&lt;&gt;""),S4508-R4508,0),0)</f>
        <v>0</v>
      </c>
      <c r="AS4508" s="45">
        <f>IF(AU4508="S",IF(Q4508="1. Aceitou o programa",IF(OR(X4508="Não se Aplica",X4508=""),IF(OR(W4508="Não se Aplica",W4508=""),0,W4508-V4508),AVERAGE(X4508-W4508,W4508-V4508)),0),0)</f>
        <v>0</v>
      </c>
      <c r="AT4508" s="45">
        <f>IF(AU4508="S",IF(AND(Q4508="1. Aceitou o programa",AB4508="Realizada"),IFERROR(IF(AA4508="",0,AA4508-R4508),0),0),0)</f>
        <v>0</v>
      </c>
      <c r="AU4508" s="45" t="str">
        <f>_xlfn.XLOOKUP(U4508,'Lista Suspensa'!$AA$20:$AA$23,'Lista Suspensa'!$AB$20:$AB$23,"N/A")</f>
        <v>S</v>
      </c>
    </row>
    <row r="4509" spans="1:47" ht="12" customHeight="1" x14ac:dyDescent="0.3">
      <c r="A4509" s="87"/>
      <c r="B4509" s="88"/>
      <c r="C4509" s="89"/>
      <c r="D4509" s="89"/>
      <c r="E4509" s="189"/>
      <c r="F4509" s="182"/>
      <c r="G4509" s="90"/>
      <c r="H4509" s="91"/>
      <c r="I4509" s="89"/>
      <c r="J4509" s="89"/>
      <c r="K4509" s="89"/>
      <c r="L4509" s="89"/>
      <c r="M4509" s="89"/>
      <c r="N4509" s="89"/>
      <c r="O4509" s="92"/>
      <c r="P4509" s="93"/>
      <c r="Q4509" s="110"/>
      <c r="R4509" s="94"/>
      <c r="S4509" s="95"/>
      <c r="T4509" s="95"/>
      <c r="U4509" s="95"/>
      <c r="V4509" s="91"/>
      <c r="W4509" s="91"/>
      <c r="X4509" s="91"/>
      <c r="Y4509" s="96"/>
      <c r="Z4509" s="89"/>
      <c r="AA4509" s="95"/>
      <c r="AB4509" s="89"/>
      <c r="AC4509" s="109"/>
      <c r="AD4509" s="89"/>
      <c r="AE4509" s="89"/>
      <c r="AF4509" s="191"/>
      <c r="AG4509" s="195"/>
      <c r="AH4509" s="193"/>
      <c r="AI4509" s="97"/>
      <c r="AJ4509" s="97"/>
      <c r="AK4509" s="97"/>
      <c r="AL4509" s="45" t="s">
        <v>67</v>
      </c>
      <c r="AM4509" s="160" t="str">
        <f>MONTH(B4509)&amp;"/"&amp;YEAR(B4509)</f>
        <v>1/1900</v>
      </c>
      <c r="AN4509" s="45" t="e">
        <f>WEEKNUM(B4509)-WEEKNUM(EOMONTH(B4509,-1)+1)+1</f>
        <v>#NUM!</v>
      </c>
      <c r="AO4509" s="45" t="str">
        <f>MONTH(R4509)&amp;"/"&amp;YEAR(R4509)</f>
        <v>1/1900</v>
      </c>
      <c r="AP4509" s="45" t="e">
        <f>WEEKNUM(R4509)-WEEKNUM(EOMONTH(R4509,-1)+1)+1</f>
        <v>#NUM!</v>
      </c>
      <c r="AQ4509" s="45">
        <f>IF(AU4509="S",IF(Q4509="1. Aceitou o programa",R4509-B4509,0),0)</f>
        <v>0</v>
      </c>
      <c r="AR4509" s="45">
        <f>IF(AU4509="S",IF(AND(S4509&lt;&gt;"",R4509&lt;&gt;""),S4509-R4509,0),0)</f>
        <v>0</v>
      </c>
      <c r="AS4509" s="45">
        <f>IF(AU4509="S",IF(Q4509="1. Aceitou o programa",IF(OR(X4509="Não se Aplica",X4509=""),IF(OR(W4509="Não se Aplica",W4509=""),0,W4509-V4509),AVERAGE(X4509-W4509,W4509-V4509)),0),0)</f>
        <v>0</v>
      </c>
      <c r="AT4509" s="45">
        <f>IF(AU4509="S",IF(AND(Q4509="1. Aceitou o programa",AB4509="Realizada"),IFERROR(IF(AA4509="",0,AA4509-R4509),0),0),0)</f>
        <v>0</v>
      </c>
      <c r="AU4509" s="45" t="str">
        <f>_xlfn.XLOOKUP(U4509,'Lista Suspensa'!$AA$20:$AA$23,'Lista Suspensa'!$AB$20:$AB$23,"N/A")</f>
        <v>S</v>
      </c>
    </row>
    <row r="4510" spans="1:47" ht="12" customHeight="1" x14ac:dyDescent="0.3">
      <c r="A4510" s="87"/>
      <c r="B4510" s="88"/>
      <c r="C4510" s="89"/>
      <c r="D4510" s="89"/>
      <c r="E4510" s="189"/>
      <c r="F4510" s="182"/>
      <c r="G4510" s="90"/>
      <c r="H4510" s="91"/>
      <c r="I4510" s="89"/>
      <c r="J4510" s="89"/>
      <c r="K4510" s="89"/>
      <c r="L4510" s="89"/>
      <c r="M4510" s="89"/>
      <c r="N4510" s="89"/>
      <c r="O4510" s="92"/>
      <c r="P4510" s="93"/>
      <c r="Q4510" s="110"/>
      <c r="R4510" s="94"/>
      <c r="S4510" s="95"/>
      <c r="T4510" s="95"/>
      <c r="U4510" s="95"/>
      <c r="V4510" s="91"/>
      <c r="W4510" s="91"/>
      <c r="X4510" s="91"/>
      <c r="Y4510" s="96"/>
      <c r="Z4510" s="89"/>
      <c r="AA4510" s="95"/>
      <c r="AB4510" s="89"/>
      <c r="AC4510" s="109"/>
      <c r="AD4510" s="89"/>
      <c r="AE4510" s="89"/>
      <c r="AF4510" s="191"/>
      <c r="AG4510" s="195"/>
      <c r="AH4510" s="193"/>
      <c r="AI4510" s="97"/>
      <c r="AJ4510" s="97"/>
      <c r="AK4510" s="97"/>
      <c r="AL4510" s="45" t="s">
        <v>67</v>
      </c>
      <c r="AM4510" s="160" t="str">
        <f>MONTH(B4510)&amp;"/"&amp;YEAR(B4510)</f>
        <v>1/1900</v>
      </c>
      <c r="AN4510" s="45" t="e">
        <f>WEEKNUM(B4510)-WEEKNUM(EOMONTH(B4510,-1)+1)+1</f>
        <v>#NUM!</v>
      </c>
      <c r="AO4510" s="45" t="str">
        <f>MONTH(R4510)&amp;"/"&amp;YEAR(R4510)</f>
        <v>1/1900</v>
      </c>
      <c r="AP4510" s="45" t="e">
        <f>WEEKNUM(R4510)-WEEKNUM(EOMONTH(R4510,-1)+1)+1</f>
        <v>#NUM!</v>
      </c>
      <c r="AQ4510" s="45">
        <f>IF(AU4510="S",IF(Q4510="1. Aceitou o programa",R4510-B4510,0),0)</f>
        <v>0</v>
      </c>
      <c r="AR4510" s="45">
        <f>IF(AU4510="S",IF(AND(S4510&lt;&gt;"",R4510&lt;&gt;""),S4510-R4510,0),0)</f>
        <v>0</v>
      </c>
      <c r="AS4510" s="45">
        <f>IF(AU4510="S",IF(Q4510="1. Aceitou o programa",IF(OR(X4510="Não se Aplica",X4510=""),IF(OR(W4510="Não se Aplica",W4510=""),0,W4510-V4510),AVERAGE(X4510-W4510,W4510-V4510)),0),0)</f>
        <v>0</v>
      </c>
      <c r="AT4510" s="45">
        <f>IF(AU4510="S",IF(AND(Q4510="1. Aceitou o programa",AB4510="Realizada"),IFERROR(IF(AA4510="",0,AA4510-R4510),0),0),0)</f>
        <v>0</v>
      </c>
      <c r="AU4510" s="45" t="str">
        <f>_xlfn.XLOOKUP(U4510,'Lista Suspensa'!$AA$20:$AA$23,'Lista Suspensa'!$AB$20:$AB$23,"N/A")</f>
        <v>S</v>
      </c>
    </row>
    <row r="4511" spans="1:47" ht="12" customHeight="1" x14ac:dyDescent="0.3">
      <c r="A4511" s="87"/>
      <c r="B4511" s="88"/>
      <c r="C4511" s="89"/>
      <c r="D4511" s="89"/>
      <c r="E4511" s="189"/>
      <c r="F4511" s="182"/>
      <c r="G4511" s="90"/>
      <c r="H4511" s="91"/>
      <c r="I4511" s="89"/>
      <c r="J4511" s="89"/>
      <c r="K4511" s="89"/>
      <c r="L4511" s="89"/>
      <c r="M4511" s="89"/>
      <c r="N4511" s="89"/>
      <c r="O4511" s="92"/>
      <c r="P4511" s="93"/>
      <c r="Q4511" s="110"/>
      <c r="R4511" s="94"/>
      <c r="S4511" s="95"/>
      <c r="T4511" s="95"/>
      <c r="U4511" s="95"/>
      <c r="V4511" s="91"/>
      <c r="W4511" s="91"/>
      <c r="X4511" s="91"/>
      <c r="Y4511" s="96"/>
      <c r="Z4511" s="89"/>
      <c r="AA4511" s="95"/>
      <c r="AB4511" s="89"/>
      <c r="AC4511" s="109"/>
      <c r="AD4511" s="89"/>
      <c r="AE4511" s="89"/>
      <c r="AF4511" s="191"/>
      <c r="AG4511" s="195"/>
      <c r="AH4511" s="193"/>
      <c r="AI4511" s="97"/>
      <c r="AJ4511" s="97"/>
      <c r="AK4511" s="97"/>
      <c r="AL4511" s="45" t="s">
        <v>67</v>
      </c>
      <c r="AM4511" s="160" t="str">
        <f>MONTH(B4511)&amp;"/"&amp;YEAR(B4511)</f>
        <v>1/1900</v>
      </c>
      <c r="AN4511" s="45" t="e">
        <f>WEEKNUM(B4511)-WEEKNUM(EOMONTH(B4511,-1)+1)+1</f>
        <v>#NUM!</v>
      </c>
      <c r="AO4511" s="45" t="str">
        <f>MONTH(R4511)&amp;"/"&amp;YEAR(R4511)</f>
        <v>1/1900</v>
      </c>
      <c r="AP4511" s="45" t="e">
        <f>WEEKNUM(R4511)-WEEKNUM(EOMONTH(R4511,-1)+1)+1</f>
        <v>#NUM!</v>
      </c>
      <c r="AQ4511" s="45">
        <f>IF(AU4511="S",IF(Q4511="1. Aceitou o programa",R4511-B4511,0),0)</f>
        <v>0</v>
      </c>
      <c r="AR4511" s="45">
        <f>IF(AU4511="S",IF(AND(S4511&lt;&gt;"",R4511&lt;&gt;""),S4511-R4511,0),0)</f>
        <v>0</v>
      </c>
      <c r="AS4511" s="45">
        <f>IF(AU4511="S",IF(Q4511="1. Aceitou o programa",IF(OR(X4511="Não se Aplica",X4511=""),IF(OR(W4511="Não se Aplica",W4511=""),0,W4511-V4511),AVERAGE(X4511-W4511,W4511-V4511)),0),0)</f>
        <v>0</v>
      </c>
      <c r="AT4511" s="45">
        <f>IF(AU4511="S",IF(AND(Q4511="1. Aceitou o programa",AB4511="Realizada"),IFERROR(IF(AA4511="",0,AA4511-R4511),0),0),0)</f>
        <v>0</v>
      </c>
      <c r="AU4511" s="45" t="str">
        <f>_xlfn.XLOOKUP(U4511,'Lista Suspensa'!$AA$20:$AA$23,'Lista Suspensa'!$AB$20:$AB$23,"N/A")</f>
        <v>S</v>
      </c>
    </row>
    <row r="4512" spans="1:47" ht="12" customHeight="1" x14ac:dyDescent="0.3">
      <c r="A4512" s="87"/>
      <c r="B4512" s="88"/>
      <c r="C4512" s="89"/>
      <c r="D4512" s="89"/>
      <c r="E4512" s="189"/>
      <c r="F4512" s="182"/>
      <c r="G4512" s="90"/>
      <c r="H4512" s="91"/>
      <c r="I4512" s="89"/>
      <c r="J4512" s="89"/>
      <c r="K4512" s="89"/>
      <c r="L4512" s="89"/>
      <c r="M4512" s="89"/>
      <c r="N4512" s="89"/>
      <c r="O4512" s="92"/>
      <c r="P4512" s="93"/>
      <c r="Q4512" s="110"/>
      <c r="R4512" s="94"/>
      <c r="S4512" s="95"/>
      <c r="T4512" s="95"/>
      <c r="U4512" s="95"/>
      <c r="V4512" s="91"/>
      <c r="W4512" s="91"/>
      <c r="X4512" s="91"/>
      <c r="Y4512" s="96"/>
      <c r="Z4512" s="89"/>
      <c r="AA4512" s="95"/>
      <c r="AB4512" s="89"/>
      <c r="AC4512" s="109"/>
      <c r="AD4512" s="89"/>
      <c r="AE4512" s="89"/>
      <c r="AF4512" s="191"/>
      <c r="AG4512" s="195"/>
      <c r="AH4512" s="193"/>
      <c r="AI4512" s="97"/>
      <c r="AJ4512" s="97"/>
      <c r="AK4512" s="97"/>
      <c r="AL4512" s="45" t="s">
        <v>67</v>
      </c>
      <c r="AM4512" s="160" t="str">
        <f>MONTH(B4512)&amp;"/"&amp;YEAR(B4512)</f>
        <v>1/1900</v>
      </c>
      <c r="AN4512" s="45" t="e">
        <f>WEEKNUM(B4512)-WEEKNUM(EOMONTH(B4512,-1)+1)+1</f>
        <v>#NUM!</v>
      </c>
      <c r="AO4512" s="45" t="str">
        <f>MONTH(R4512)&amp;"/"&amp;YEAR(R4512)</f>
        <v>1/1900</v>
      </c>
      <c r="AP4512" s="45" t="e">
        <f>WEEKNUM(R4512)-WEEKNUM(EOMONTH(R4512,-1)+1)+1</f>
        <v>#NUM!</v>
      </c>
      <c r="AQ4512" s="45">
        <f>IF(AU4512="S",IF(Q4512="1. Aceitou o programa",R4512-B4512,0),0)</f>
        <v>0</v>
      </c>
      <c r="AR4512" s="45">
        <f>IF(AU4512="S",IF(AND(S4512&lt;&gt;"",R4512&lt;&gt;""),S4512-R4512,0),0)</f>
        <v>0</v>
      </c>
      <c r="AS4512" s="45">
        <f>IF(AU4512="S",IF(Q4512="1. Aceitou o programa",IF(OR(X4512="Não se Aplica",X4512=""),IF(OR(W4512="Não se Aplica",W4512=""),0,W4512-V4512),AVERAGE(X4512-W4512,W4512-V4512)),0),0)</f>
        <v>0</v>
      </c>
      <c r="AT4512" s="45">
        <f>IF(AU4512="S",IF(AND(Q4512="1. Aceitou o programa",AB4512="Realizada"),IFERROR(IF(AA4512="",0,AA4512-R4512),0),0),0)</f>
        <v>0</v>
      </c>
      <c r="AU4512" s="45" t="str">
        <f>_xlfn.XLOOKUP(U4512,'Lista Suspensa'!$AA$20:$AA$23,'Lista Suspensa'!$AB$20:$AB$23,"N/A")</f>
        <v>S</v>
      </c>
    </row>
    <row r="4513" spans="1:47" ht="12" customHeight="1" x14ac:dyDescent="0.3">
      <c r="A4513" s="87"/>
      <c r="B4513" s="88"/>
      <c r="C4513" s="89"/>
      <c r="D4513" s="89"/>
      <c r="E4513" s="189"/>
      <c r="F4513" s="182"/>
      <c r="G4513" s="90"/>
      <c r="H4513" s="91"/>
      <c r="I4513" s="89"/>
      <c r="J4513" s="89"/>
      <c r="K4513" s="89"/>
      <c r="L4513" s="89"/>
      <c r="M4513" s="89"/>
      <c r="N4513" s="89"/>
      <c r="O4513" s="92"/>
      <c r="P4513" s="93"/>
      <c r="Q4513" s="110"/>
      <c r="R4513" s="94"/>
      <c r="S4513" s="95"/>
      <c r="T4513" s="95"/>
      <c r="U4513" s="95"/>
      <c r="V4513" s="91"/>
      <c r="W4513" s="91"/>
      <c r="X4513" s="91"/>
      <c r="Y4513" s="96"/>
      <c r="Z4513" s="89"/>
      <c r="AA4513" s="95"/>
      <c r="AB4513" s="89"/>
      <c r="AC4513" s="109"/>
      <c r="AD4513" s="89"/>
      <c r="AE4513" s="89"/>
      <c r="AF4513" s="191"/>
      <c r="AG4513" s="195"/>
      <c r="AH4513" s="193"/>
      <c r="AI4513" s="97"/>
      <c r="AJ4513" s="97"/>
      <c r="AK4513" s="97"/>
      <c r="AL4513" s="45" t="s">
        <v>67</v>
      </c>
      <c r="AM4513" s="160" t="str">
        <f>MONTH(B4513)&amp;"/"&amp;YEAR(B4513)</f>
        <v>1/1900</v>
      </c>
      <c r="AN4513" s="45" t="e">
        <f>WEEKNUM(B4513)-WEEKNUM(EOMONTH(B4513,-1)+1)+1</f>
        <v>#NUM!</v>
      </c>
      <c r="AO4513" s="45" t="str">
        <f>MONTH(R4513)&amp;"/"&amp;YEAR(R4513)</f>
        <v>1/1900</v>
      </c>
      <c r="AP4513" s="45" t="e">
        <f>WEEKNUM(R4513)-WEEKNUM(EOMONTH(R4513,-1)+1)+1</f>
        <v>#NUM!</v>
      </c>
      <c r="AQ4513" s="45">
        <f>IF(AU4513="S",IF(Q4513="1. Aceitou o programa",R4513-B4513,0),0)</f>
        <v>0</v>
      </c>
      <c r="AR4513" s="45">
        <f>IF(AU4513="S",IF(AND(S4513&lt;&gt;"",R4513&lt;&gt;""),S4513-R4513,0),0)</f>
        <v>0</v>
      </c>
      <c r="AS4513" s="45">
        <f>IF(AU4513="S",IF(Q4513="1. Aceitou o programa",IF(OR(X4513="Não se Aplica",X4513=""),IF(OR(W4513="Não se Aplica",W4513=""),0,W4513-V4513),AVERAGE(X4513-W4513,W4513-V4513)),0),0)</f>
        <v>0</v>
      </c>
      <c r="AT4513" s="45">
        <f>IF(AU4513="S",IF(AND(Q4513="1. Aceitou o programa",AB4513="Realizada"),IFERROR(IF(AA4513="",0,AA4513-R4513),0),0),0)</f>
        <v>0</v>
      </c>
      <c r="AU4513" s="45" t="str">
        <f>_xlfn.XLOOKUP(U4513,'Lista Suspensa'!$AA$20:$AA$23,'Lista Suspensa'!$AB$20:$AB$23,"N/A")</f>
        <v>S</v>
      </c>
    </row>
    <row r="4514" spans="1:47" ht="12" customHeight="1" x14ac:dyDescent="0.3">
      <c r="A4514" s="87"/>
      <c r="B4514" s="88"/>
      <c r="C4514" s="89"/>
      <c r="D4514" s="89"/>
      <c r="E4514" s="189"/>
      <c r="F4514" s="182"/>
      <c r="G4514" s="90"/>
      <c r="H4514" s="91"/>
      <c r="I4514" s="89"/>
      <c r="J4514" s="89"/>
      <c r="K4514" s="89"/>
      <c r="L4514" s="89"/>
      <c r="M4514" s="89"/>
      <c r="N4514" s="89"/>
      <c r="O4514" s="92"/>
      <c r="P4514" s="93"/>
      <c r="Q4514" s="110"/>
      <c r="R4514" s="94"/>
      <c r="S4514" s="95"/>
      <c r="T4514" s="95"/>
      <c r="U4514" s="95"/>
      <c r="V4514" s="91"/>
      <c r="W4514" s="91"/>
      <c r="X4514" s="91"/>
      <c r="Y4514" s="96"/>
      <c r="Z4514" s="89"/>
      <c r="AA4514" s="95"/>
      <c r="AB4514" s="89"/>
      <c r="AC4514" s="109"/>
      <c r="AD4514" s="89"/>
      <c r="AE4514" s="89"/>
      <c r="AF4514" s="191"/>
      <c r="AG4514" s="195"/>
      <c r="AH4514" s="193"/>
      <c r="AI4514" s="97"/>
      <c r="AJ4514" s="97"/>
      <c r="AK4514" s="97"/>
      <c r="AL4514" s="45" t="s">
        <v>67</v>
      </c>
      <c r="AM4514" s="160" t="str">
        <f>MONTH(B4514)&amp;"/"&amp;YEAR(B4514)</f>
        <v>1/1900</v>
      </c>
      <c r="AN4514" s="45" t="e">
        <f>WEEKNUM(B4514)-WEEKNUM(EOMONTH(B4514,-1)+1)+1</f>
        <v>#NUM!</v>
      </c>
      <c r="AO4514" s="45" t="str">
        <f>MONTH(R4514)&amp;"/"&amp;YEAR(R4514)</f>
        <v>1/1900</v>
      </c>
      <c r="AP4514" s="45" t="e">
        <f>WEEKNUM(R4514)-WEEKNUM(EOMONTH(R4514,-1)+1)+1</f>
        <v>#NUM!</v>
      </c>
      <c r="AQ4514" s="45">
        <f>IF(AU4514="S",IF(Q4514="1. Aceitou o programa",R4514-B4514,0),0)</f>
        <v>0</v>
      </c>
      <c r="AR4514" s="45">
        <f>IF(AU4514="S",IF(AND(S4514&lt;&gt;"",R4514&lt;&gt;""),S4514-R4514,0),0)</f>
        <v>0</v>
      </c>
      <c r="AS4514" s="45">
        <f>IF(AU4514="S",IF(Q4514="1. Aceitou o programa",IF(OR(X4514="Não se Aplica",X4514=""),IF(OR(W4514="Não se Aplica",W4514=""),0,W4514-V4514),AVERAGE(X4514-W4514,W4514-V4514)),0),0)</f>
        <v>0</v>
      </c>
      <c r="AT4514" s="45">
        <f>IF(AU4514="S",IF(AND(Q4514="1. Aceitou o programa",AB4514="Realizada"),IFERROR(IF(AA4514="",0,AA4514-R4514),0),0),0)</f>
        <v>0</v>
      </c>
      <c r="AU4514" s="45" t="str">
        <f>_xlfn.XLOOKUP(U4514,'Lista Suspensa'!$AA$20:$AA$23,'Lista Suspensa'!$AB$20:$AB$23,"N/A")</f>
        <v>S</v>
      </c>
    </row>
    <row r="4515" spans="1:47" ht="12" customHeight="1" x14ac:dyDescent="0.3">
      <c r="A4515" s="87"/>
      <c r="B4515" s="88"/>
      <c r="C4515" s="89"/>
      <c r="D4515" s="89"/>
      <c r="E4515" s="189"/>
      <c r="F4515" s="182"/>
      <c r="G4515" s="90"/>
      <c r="H4515" s="91"/>
      <c r="I4515" s="89"/>
      <c r="J4515" s="89"/>
      <c r="K4515" s="89"/>
      <c r="L4515" s="89"/>
      <c r="M4515" s="89"/>
      <c r="N4515" s="89"/>
      <c r="O4515" s="92"/>
      <c r="P4515" s="93"/>
      <c r="Q4515" s="110"/>
      <c r="R4515" s="94"/>
      <c r="S4515" s="95"/>
      <c r="T4515" s="95"/>
      <c r="U4515" s="95"/>
      <c r="V4515" s="91"/>
      <c r="W4515" s="91"/>
      <c r="X4515" s="91"/>
      <c r="Y4515" s="96"/>
      <c r="Z4515" s="89"/>
      <c r="AA4515" s="95"/>
      <c r="AB4515" s="89"/>
      <c r="AC4515" s="109"/>
      <c r="AD4515" s="89"/>
      <c r="AE4515" s="89"/>
      <c r="AF4515" s="191"/>
      <c r="AG4515" s="195"/>
      <c r="AH4515" s="193"/>
      <c r="AI4515" s="97"/>
      <c r="AJ4515" s="97"/>
      <c r="AK4515" s="97"/>
      <c r="AL4515" s="45" t="s">
        <v>67</v>
      </c>
      <c r="AM4515" s="160" t="str">
        <f>MONTH(B4515)&amp;"/"&amp;YEAR(B4515)</f>
        <v>1/1900</v>
      </c>
      <c r="AN4515" s="45" t="e">
        <f>WEEKNUM(B4515)-WEEKNUM(EOMONTH(B4515,-1)+1)+1</f>
        <v>#NUM!</v>
      </c>
      <c r="AO4515" s="45" t="str">
        <f>MONTH(R4515)&amp;"/"&amp;YEAR(R4515)</f>
        <v>1/1900</v>
      </c>
      <c r="AP4515" s="45" t="e">
        <f>WEEKNUM(R4515)-WEEKNUM(EOMONTH(R4515,-1)+1)+1</f>
        <v>#NUM!</v>
      </c>
      <c r="AQ4515" s="45">
        <f>IF(AU4515="S",IF(Q4515="1. Aceitou o programa",R4515-B4515,0),0)</f>
        <v>0</v>
      </c>
      <c r="AR4515" s="45">
        <f>IF(AU4515="S",IF(AND(S4515&lt;&gt;"",R4515&lt;&gt;""),S4515-R4515,0),0)</f>
        <v>0</v>
      </c>
      <c r="AS4515" s="45">
        <f>IF(AU4515="S",IF(Q4515="1. Aceitou o programa",IF(OR(X4515="Não se Aplica",X4515=""),IF(OR(W4515="Não se Aplica",W4515=""),0,W4515-V4515),AVERAGE(X4515-W4515,W4515-V4515)),0),0)</f>
        <v>0</v>
      </c>
      <c r="AT4515" s="45">
        <f>IF(AU4515="S",IF(AND(Q4515="1. Aceitou o programa",AB4515="Realizada"),IFERROR(IF(AA4515="",0,AA4515-R4515),0),0),0)</f>
        <v>0</v>
      </c>
      <c r="AU4515" s="45" t="str">
        <f>_xlfn.XLOOKUP(U4515,'Lista Suspensa'!$AA$20:$AA$23,'Lista Suspensa'!$AB$20:$AB$23,"N/A")</f>
        <v>S</v>
      </c>
    </row>
    <row r="4516" spans="1:47" ht="12" customHeight="1" x14ac:dyDescent="0.3">
      <c r="A4516" s="87"/>
      <c r="B4516" s="88"/>
      <c r="C4516" s="89"/>
      <c r="D4516" s="89"/>
      <c r="E4516" s="189"/>
      <c r="F4516" s="182"/>
      <c r="G4516" s="90"/>
      <c r="H4516" s="91"/>
      <c r="I4516" s="89"/>
      <c r="J4516" s="89"/>
      <c r="K4516" s="89"/>
      <c r="L4516" s="89"/>
      <c r="M4516" s="89"/>
      <c r="N4516" s="89"/>
      <c r="O4516" s="92"/>
      <c r="P4516" s="93"/>
      <c r="Q4516" s="110"/>
      <c r="R4516" s="94"/>
      <c r="S4516" s="95"/>
      <c r="T4516" s="95"/>
      <c r="U4516" s="95"/>
      <c r="V4516" s="91"/>
      <c r="W4516" s="91"/>
      <c r="X4516" s="91"/>
      <c r="Y4516" s="96"/>
      <c r="Z4516" s="89"/>
      <c r="AA4516" s="95"/>
      <c r="AB4516" s="89"/>
      <c r="AC4516" s="109"/>
      <c r="AD4516" s="89"/>
      <c r="AE4516" s="89"/>
      <c r="AF4516" s="191"/>
      <c r="AG4516" s="195"/>
      <c r="AH4516" s="193"/>
      <c r="AI4516" s="97"/>
      <c r="AJ4516" s="97"/>
      <c r="AK4516" s="97"/>
      <c r="AL4516" s="45" t="s">
        <v>67</v>
      </c>
      <c r="AM4516" s="160" t="str">
        <f>MONTH(B4516)&amp;"/"&amp;YEAR(B4516)</f>
        <v>1/1900</v>
      </c>
      <c r="AN4516" s="45" t="e">
        <f>WEEKNUM(B4516)-WEEKNUM(EOMONTH(B4516,-1)+1)+1</f>
        <v>#NUM!</v>
      </c>
      <c r="AO4516" s="45" t="str">
        <f>MONTH(R4516)&amp;"/"&amp;YEAR(R4516)</f>
        <v>1/1900</v>
      </c>
      <c r="AP4516" s="45" t="e">
        <f>WEEKNUM(R4516)-WEEKNUM(EOMONTH(R4516,-1)+1)+1</f>
        <v>#NUM!</v>
      </c>
      <c r="AQ4516" s="45">
        <f>IF(AU4516="S",IF(Q4516="1. Aceitou o programa",R4516-B4516,0),0)</f>
        <v>0</v>
      </c>
      <c r="AR4516" s="45">
        <f>IF(AU4516="S",IF(AND(S4516&lt;&gt;"",R4516&lt;&gt;""),S4516-R4516,0),0)</f>
        <v>0</v>
      </c>
      <c r="AS4516" s="45">
        <f>IF(AU4516="S",IF(Q4516="1. Aceitou o programa",IF(OR(X4516="Não se Aplica",X4516=""),IF(OR(W4516="Não se Aplica",W4516=""),0,W4516-V4516),AVERAGE(X4516-W4516,W4516-V4516)),0),0)</f>
        <v>0</v>
      </c>
      <c r="AT4516" s="45">
        <f>IF(AU4516="S",IF(AND(Q4516="1. Aceitou o programa",AB4516="Realizada"),IFERROR(IF(AA4516="",0,AA4516-R4516),0),0),0)</f>
        <v>0</v>
      </c>
      <c r="AU4516" s="45" t="str">
        <f>_xlfn.XLOOKUP(U4516,'Lista Suspensa'!$AA$20:$AA$23,'Lista Suspensa'!$AB$20:$AB$23,"N/A")</f>
        <v>S</v>
      </c>
    </row>
    <row r="4517" spans="1:47" ht="12" customHeight="1" x14ac:dyDescent="0.3">
      <c r="A4517" s="87"/>
      <c r="B4517" s="88"/>
      <c r="C4517" s="89"/>
      <c r="D4517" s="89"/>
      <c r="E4517" s="189"/>
      <c r="F4517" s="182"/>
      <c r="G4517" s="90"/>
      <c r="H4517" s="91"/>
      <c r="I4517" s="89"/>
      <c r="J4517" s="89"/>
      <c r="K4517" s="89"/>
      <c r="L4517" s="89"/>
      <c r="M4517" s="89"/>
      <c r="N4517" s="89"/>
      <c r="O4517" s="92"/>
      <c r="P4517" s="93"/>
      <c r="Q4517" s="110"/>
      <c r="R4517" s="94"/>
      <c r="S4517" s="95"/>
      <c r="T4517" s="95"/>
      <c r="U4517" s="95"/>
      <c r="V4517" s="91"/>
      <c r="W4517" s="91"/>
      <c r="X4517" s="91"/>
      <c r="Y4517" s="96"/>
      <c r="Z4517" s="89"/>
      <c r="AA4517" s="95"/>
      <c r="AB4517" s="89"/>
      <c r="AC4517" s="109"/>
      <c r="AD4517" s="89"/>
      <c r="AE4517" s="89"/>
      <c r="AF4517" s="191"/>
      <c r="AG4517" s="195"/>
      <c r="AH4517" s="193"/>
      <c r="AI4517" s="97"/>
      <c r="AJ4517" s="97"/>
      <c r="AK4517" s="97"/>
      <c r="AL4517" s="45" t="s">
        <v>67</v>
      </c>
      <c r="AM4517" s="160" t="str">
        <f>MONTH(B4517)&amp;"/"&amp;YEAR(B4517)</f>
        <v>1/1900</v>
      </c>
      <c r="AN4517" s="45" t="e">
        <f>WEEKNUM(B4517)-WEEKNUM(EOMONTH(B4517,-1)+1)+1</f>
        <v>#NUM!</v>
      </c>
      <c r="AO4517" s="45" t="str">
        <f>MONTH(R4517)&amp;"/"&amp;YEAR(R4517)</f>
        <v>1/1900</v>
      </c>
      <c r="AP4517" s="45" t="e">
        <f>WEEKNUM(R4517)-WEEKNUM(EOMONTH(R4517,-1)+1)+1</f>
        <v>#NUM!</v>
      </c>
      <c r="AQ4517" s="45">
        <f>IF(AU4517="S",IF(Q4517="1. Aceitou o programa",R4517-B4517,0),0)</f>
        <v>0</v>
      </c>
      <c r="AR4517" s="45">
        <f>IF(AU4517="S",IF(AND(S4517&lt;&gt;"",R4517&lt;&gt;""),S4517-R4517,0),0)</f>
        <v>0</v>
      </c>
      <c r="AS4517" s="45">
        <f>IF(AU4517="S",IF(Q4517="1. Aceitou o programa",IF(OR(X4517="Não se Aplica",X4517=""),IF(OR(W4517="Não se Aplica",W4517=""),0,W4517-V4517),AVERAGE(X4517-W4517,W4517-V4517)),0),0)</f>
        <v>0</v>
      </c>
      <c r="AT4517" s="45">
        <f>IF(AU4517="S",IF(AND(Q4517="1. Aceitou o programa",AB4517="Realizada"),IFERROR(IF(AA4517="",0,AA4517-R4517),0),0),0)</f>
        <v>0</v>
      </c>
      <c r="AU4517" s="45" t="str">
        <f>_xlfn.XLOOKUP(U4517,'Lista Suspensa'!$AA$20:$AA$23,'Lista Suspensa'!$AB$20:$AB$23,"N/A")</f>
        <v>S</v>
      </c>
    </row>
    <row r="4518" spans="1:47" ht="12" customHeight="1" x14ac:dyDescent="0.3">
      <c r="A4518" s="87"/>
      <c r="B4518" s="88"/>
      <c r="C4518" s="89"/>
      <c r="D4518" s="89"/>
      <c r="E4518" s="189"/>
      <c r="F4518" s="182"/>
      <c r="G4518" s="90"/>
      <c r="H4518" s="91"/>
      <c r="I4518" s="89"/>
      <c r="J4518" s="89"/>
      <c r="K4518" s="89"/>
      <c r="L4518" s="89"/>
      <c r="M4518" s="89"/>
      <c r="N4518" s="89"/>
      <c r="O4518" s="92"/>
      <c r="P4518" s="93"/>
      <c r="Q4518" s="110"/>
      <c r="R4518" s="94"/>
      <c r="S4518" s="95"/>
      <c r="T4518" s="95"/>
      <c r="U4518" s="95"/>
      <c r="V4518" s="91"/>
      <c r="W4518" s="91"/>
      <c r="X4518" s="91"/>
      <c r="Y4518" s="96"/>
      <c r="Z4518" s="89"/>
      <c r="AA4518" s="95"/>
      <c r="AB4518" s="89"/>
      <c r="AC4518" s="109"/>
      <c r="AD4518" s="89"/>
      <c r="AE4518" s="89"/>
      <c r="AF4518" s="191"/>
      <c r="AG4518" s="195"/>
      <c r="AH4518" s="193"/>
      <c r="AI4518" s="97"/>
      <c r="AJ4518" s="97"/>
      <c r="AK4518" s="97"/>
      <c r="AL4518" s="45" t="s">
        <v>67</v>
      </c>
      <c r="AM4518" s="160" t="str">
        <f>MONTH(B4518)&amp;"/"&amp;YEAR(B4518)</f>
        <v>1/1900</v>
      </c>
      <c r="AN4518" s="45" t="e">
        <f>WEEKNUM(B4518)-WEEKNUM(EOMONTH(B4518,-1)+1)+1</f>
        <v>#NUM!</v>
      </c>
      <c r="AO4518" s="45" t="str">
        <f>MONTH(R4518)&amp;"/"&amp;YEAR(R4518)</f>
        <v>1/1900</v>
      </c>
      <c r="AP4518" s="45" t="e">
        <f>WEEKNUM(R4518)-WEEKNUM(EOMONTH(R4518,-1)+1)+1</f>
        <v>#NUM!</v>
      </c>
      <c r="AQ4518" s="45">
        <f>IF(AU4518="S",IF(Q4518="1. Aceitou o programa",R4518-B4518,0),0)</f>
        <v>0</v>
      </c>
      <c r="AR4518" s="45">
        <f>IF(AU4518="S",IF(AND(S4518&lt;&gt;"",R4518&lt;&gt;""),S4518-R4518,0),0)</f>
        <v>0</v>
      </c>
      <c r="AS4518" s="45">
        <f>IF(AU4518="S",IF(Q4518="1. Aceitou o programa",IF(OR(X4518="Não se Aplica",X4518=""),IF(OR(W4518="Não se Aplica",W4518=""),0,W4518-V4518),AVERAGE(X4518-W4518,W4518-V4518)),0),0)</f>
        <v>0</v>
      </c>
      <c r="AT4518" s="45">
        <f>IF(AU4518="S",IF(AND(Q4518="1. Aceitou o programa",AB4518="Realizada"),IFERROR(IF(AA4518="",0,AA4518-R4518),0),0),0)</f>
        <v>0</v>
      </c>
      <c r="AU4518" s="45" t="str">
        <f>_xlfn.XLOOKUP(U4518,'Lista Suspensa'!$AA$20:$AA$23,'Lista Suspensa'!$AB$20:$AB$23,"N/A")</f>
        <v>S</v>
      </c>
    </row>
    <row r="4519" spans="1:47" ht="12" customHeight="1" x14ac:dyDescent="0.3">
      <c r="A4519" s="87"/>
      <c r="B4519" s="88"/>
      <c r="C4519" s="89"/>
      <c r="D4519" s="89"/>
      <c r="E4519" s="189"/>
      <c r="F4519" s="182"/>
      <c r="G4519" s="90"/>
      <c r="H4519" s="91"/>
      <c r="I4519" s="89"/>
      <c r="J4519" s="89"/>
      <c r="K4519" s="89"/>
      <c r="L4519" s="89"/>
      <c r="M4519" s="89"/>
      <c r="N4519" s="89"/>
      <c r="O4519" s="92"/>
      <c r="P4519" s="93"/>
      <c r="Q4519" s="110"/>
      <c r="R4519" s="94"/>
      <c r="S4519" s="95"/>
      <c r="T4519" s="95"/>
      <c r="U4519" s="95"/>
      <c r="V4519" s="91"/>
      <c r="W4519" s="91"/>
      <c r="X4519" s="91"/>
      <c r="Y4519" s="96"/>
      <c r="Z4519" s="89"/>
      <c r="AA4519" s="95"/>
      <c r="AB4519" s="89"/>
      <c r="AC4519" s="109"/>
      <c r="AD4519" s="89"/>
      <c r="AE4519" s="89"/>
      <c r="AF4519" s="191"/>
      <c r="AG4519" s="195"/>
      <c r="AH4519" s="193"/>
      <c r="AI4519" s="97"/>
      <c r="AJ4519" s="97"/>
      <c r="AK4519" s="97"/>
      <c r="AL4519" s="45" t="s">
        <v>67</v>
      </c>
      <c r="AM4519" s="160" t="str">
        <f>MONTH(B4519)&amp;"/"&amp;YEAR(B4519)</f>
        <v>1/1900</v>
      </c>
      <c r="AN4519" s="45" t="e">
        <f>WEEKNUM(B4519)-WEEKNUM(EOMONTH(B4519,-1)+1)+1</f>
        <v>#NUM!</v>
      </c>
      <c r="AO4519" s="45" t="str">
        <f>MONTH(R4519)&amp;"/"&amp;YEAR(R4519)</f>
        <v>1/1900</v>
      </c>
      <c r="AP4519" s="45" t="e">
        <f>WEEKNUM(R4519)-WEEKNUM(EOMONTH(R4519,-1)+1)+1</f>
        <v>#NUM!</v>
      </c>
      <c r="AQ4519" s="45">
        <f>IF(AU4519="S",IF(Q4519="1. Aceitou o programa",R4519-B4519,0),0)</f>
        <v>0</v>
      </c>
      <c r="AR4519" s="45">
        <f>IF(AU4519="S",IF(AND(S4519&lt;&gt;"",R4519&lt;&gt;""),S4519-R4519,0),0)</f>
        <v>0</v>
      </c>
      <c r="AS4519" s="45">
        <f>IF(AU4519="S",IF(Q4519="1. Aceitou o programa",IF(OR(X4519="Não se Aplica",X4519=""),IF(OR(W4519="Não se Aplica",W4519=""),0,W4519-V4519),AVERAGE(X4519-W4519,W4519-V4519)),0),0)</f>
        <v>0</v>
      </c>
      <c r="AT4519" s="45">
        <f>IF(AU4519="S",IF(AND(Q4519="1. Aceitou o programa",AB4519="Realizada"),IFERROR(IF(AA4519="",0,AA4519-R4519),0),0),0)</f>
        <v>0</v>
      </c>
      <c r="AU4519" s="45" t="str">
        <f>_xlfn.XLOOKUP(U4519,'Lista Suspensa'!$AA$20:$AA$23,'Lista Suspensa'!$AB$20:$AB$23,"N/A")</f>
        <v>S</v>
      </c>
    </row>
    <row r="4520" spans="1:47" ht="12" customHeight="1" x14ac:dyDescent="0.3">
      <c r="A4520" s="87"/>
      <c r="B4520" s="88"/>
      <c r="C4520" s="89"/>
      <c r="D4520" s="89"/>
      <c r="E4520" s="189"/>
      <c r="F4520" s="182"/>
      <c r="G4520" s="90"/>
      <c r="H4520" s="91"/>
      <c r="I4520" s="89"/>
      <c r="J4520" s="89"/>
      <c r="K4520" s="89"/>
      <c r="L4520" s="89"/>
      <c r="M4520" s="89"/>
      <c r="N4520" s="89"/>
      <c r="O4520" s="92"/>
      <c r="P4520" s="93"/>
      <c r="Q4520" s="110"/>
      <c r="R4520" s="94"/>
      <c r="S4520" s="95"/>
      <c r="T4520" s="95"/>
      <c r="U4520" s="95"/>
      <c r="V4520" s="91"/>
      <c r="W4520" s="91"/>
      <c r="X4520" s="91"/>
      <c r="Y4520" s="96"/>
      <c r="Z4520" s="89"/>
      <c r="AA4520" s="95"/>
      <c r="AB4520" s="89"/>
      <c r="AC4520" s="109"/>
      <c r="AD4520" s="89"/>
      <c r="AE4520" s="89"/>
      <c r="AF4520" s="191"/>
      <c r="AG4520" s="195"/>
      <c r="AH4520" s="193"/>
      <c r="AI4520" s="97"/>
      <c r="AJ4520" s="97"/>
      <c r="AK4520" s="97"/>
      <c r="AL4520" s="45" t="s">
        <v>67</v>
      </c>
      <c r="AM4520" s="160" t="str">
        <f>MONTH(B4520)&amp;"/"&amp;YEAR(B4520)</f>
        <v>1/1900</v>
      </c>
      <c r="AN4520" s="45" t="e">
        <f>WEEKNUM(B4520)-WEEKNUM(EOMONTH(B4520,-1)+1)+1</f>
        <v>#NUM!</v>
      </c>
      <c r="AO4520" s="45" t="str">
        <f>MONTH(R4520)&amp;"/"&amp;YEAR(R4520)</f>
        <v>1/1900</v>
      </c>
      <c r="AP4520" s="45" t="e">
        <f>WEEKNUM(R4520)-WEEKNUM(EOMONTH(R4520,-1)+1)+1</f>
        <v>#NUM!</v>
      </c>
      <c r="AQ4520" s="45">
        <f>IF(AU4520="S",IF(Q4520="1. Aceitou o programa",R4520-B4520,0),0)</f>
        <v>0</v>
      </c>
      <c r="AR4520" s="45">
        <f>IF(AU4520="S",IF(AND(S4520&lt;&gt;"",R4520&lt;&gt;""),S4520-R4520,0),0)</f>
        <v>0</v>
      </c>
      <c r="AS4520" s="45">
        <f>IF(AU4520="S",IF(Q4520="1. Aceitou o programa",IF(OR(X4520="Não se Aplica",X4520=""),IF(OR(W4520="Não se Aplica",W4520=""),0,W4520-V4520),AVERAGE(X4520-W4520,W4520-V4520)),0),0)</f>
        <v>0</v>
      </c>
      <c r="AT4520" s="45">
        <f>IF(AU4520="S",IF(AND(Q4520="1. Aceitou o programa",AB4520="Realizada"),IFERROR(IF(AA4520="",0,AA4520-R4520),0),0),0)</f>
        <v>0</v>
      </c>
      <c r="AU4520" s="45" t="str">
        <f>_xlfn.XLOOKUP(U4520,'Lista Suspensa'!$AA$20:$AA$23,'Lista Suspensa'!$AB$20:$AB$23,"N/A")</f>
        <v>S</v>
      </c>
    </row>
    <row r="4521" spans="1:47" ht="12" customHeight="1" x14ac:dyDescent="0.3">
      <c r="A4521" s="87"/>
      <c r="B4521" s="88"/>
      <c r="C4521" s="89"/>
      <c r="D4521" s="89"/>
      <c r="E4521" s="189"/>
      <c r="F4521" s="182"/>
      <c r="G4521" s="90"/>
      <c r="H4521" s="91"/>
      <c r="I4521" s="89"/>
      <c r="J4521" s="89"/>
      <c r="K4521" s="89"/>
      <c r="L4521" s="89"/>
      <c r="M4521" s="89"/>
      <c r="N4521" s="89"/>
      <c r="O4521" s="92"/>
      <c r="P4521" s="93"/>
      <c r="Q4521" s="110"/>
      <c r="R4521" s="94"/>
      <c r="S4521" s="95"/>
      <c r="T4521" s="95"/>
      <c r="U4521" s="95"/>
      <c r="V4521" s="91"/>
      <c r="W4521" s="91"/>
      <c r="X4521" s="91"/>
      <c r="Y4521" s="96"/>
      <c r="Z4521" s="89"/>
      <c r="AA4521" s="95"/>
      <c r="AB4521" s="89"/>
      <c r="AC4521" s="109"/>
      <c r="AD4521" s="89"/>
      <c r="AE4521" s="89"/>
      <c r="AF4521" s="191"/>
      <c r="AG4521" s="195"/>
      <c r="AH4521" s="193"/>
      <c r="AI4521" s="97"/>
      <c r="AJ4521" s="97"/>
      <c r="AK4521" s="97"/>
      <c r="AL4521" s="45" t="s">
        <v>67</v>
      </c>
      <c r="AM4521" s="160" t="str">
        <f>MONTH(B4521)&amp;"/"&amp;YEAR(B4521)</f>
        <v>1/1900</v>
      </c>
      <c r="AN4521" s="45" t="e">
        <f>WEEKNUM(B4521)-WEEKNUM(EOMONTH(B4521,-1)+1)+1</f>
        <v>#NUM!</v>
      </c>
      <c r="AO4521" s="45" t="str">
        <f>MONTH(R4521)&amp;"/"&amp;YEAR(R4521)</f>
        <v>1/1900</v>
      </c>
      <c r="AP4521" s="45" t="e">
        <f>WEEKNUM(R4521)-WEEKNUM(EOMONTH(R4521,-1)+1)+1</f>
        <v>#NUM!</v>
      </c>
      <c r="AQ4521" s="45">
        <f>IF(AU4521="S",IF(Q4521="1. Aceitou o programa",R4521-B4521,0),0)</f>
        <v>0</v>
      </c>
      <c r="AR4521" s="45">
        <f>IF(AU4521="S",IF(AND(S4521&lt;&gt;"",R4521&lt;&gt;""),S4521-R4521,0),0)</f>
        <v>0</v>
      </c>
      <c r="AS4521" s="45">
        <f>IF(AU4521="S",IF(Q4521="1. Aceitou o programa",IF(OR(X4521="Não se Aplica",X4521=""),IF(OR(W4521="Não se Aplica",W4521=""),0,W4521-V4521),AVERAGE(X4521-W4521,W4521-V4521)),0),0)</f>
        <v>0</v>
      </c>
      <c r="AT4521" s="45">
        <f>IF(AU4521="S",IF(AND(Q4521="1. Aceitou o programa",AB4521="Realizada"),IFERROR(IF(AA4521="",0,AA4521-R4521),0),0),0)</f>
        <v>0</v>
      </c>
      <c r="AU4521" s="45" t="str">
        <f>_xlfn.XLOOKUP(U4521,'Lista Suspensa'!$AA$20:$AA$23,'Lista Suspensa'!$AB$20:$AB$23,"N/A")</f>
        <v>S</v>
      </c>
    </row>
    <row r="4522" spans="1:47" ht="12" customHeight="1" x14ac:dyDescent="0.3">
      <c r="A4522" s="87"/>
      <c r="B4522" s="88"/>
      <c r="C4522" s="89"/>
      <c r="D4522" s="89"/>
      <c r="E4522" s="189"/>
      <c r="F4522" s="182"/>
      <c r="G4522" s="90"/>
      <c r="H4522" s="91"/>
      <c r="I4522" s="89"/>
      <c r="J4522" s="89"/>
      <c r="K4522" s="89"/>
      <c r="L4522" s="89"/>
      <c r="M4522" s="89"/>
      <c r="N4522" s="89"/>
      <c r="O4522" s="92"/>
      <c r="P4522" s="93"/>
      <c r="Q4522" s="110"/>
      <c r="R4522" s="94"/>
      <c r="S4522" s="95"/>
      <c r="T4522" s="95"/>
      <c r="U4522" s="95"/>
      <c r="V4522" s="91"/>
      <c r="W4522" s="91"/>
      <c r="X4522" s="91"/>
      <c r="Y4522" s="96"/>
      <c r="Z4522" s="89"/>
      <c r="AA4522" s="95"/>
      <c r="AB4522" s="89"/>
      <c r="AC4522" s="109"/>
      <c r="AD4522" s="89"/>
      <c r="AE4522" s="89"/>
      <c r="AF4522" s="191"/>
      <c r="AG4522" s="195"/>
      <c r="AH4522" s="193"/>
      <c r="AI4522" s="97"/>
      <c r="AJ4522" s="97"/>
      <c r="AK4522" s="97"/>
      <c r="AL4522" s="45" t="s">
        <v>67</v>
      </c>
      <c r="AM4522" s="160" t="str">
        <f>MONTH(B4522)&amp;"/"&amp;YEAR(B4522)</f>
        <v>1/1900</v>
      </c>
      <c r="AN4522" s="45" t="e">
        <f>WEEKNUM(B4522)-WEEKNUM(EOMONTH(B4522,-1)+1)+1</f>
        <v>#NUM!</v>
      </c>
      <c r="AO4522" s="45" t="str">
        <f>MONTH(R4522)&amp;"/"&amp;YEAR(R4522)</f>
        <v>1/1900</v>
      </c>
      <c r="AP4522" s="45" t="e">
        <f>WEEKNUM(R4522)-WEEKNUM(EOMONTH(R4522,-1)+1)+1</f>
        <v>#NUM!</v>
      </c>
      <c r="AQ4522" s="45">
        <f>IF(AU4522="S",IF(Q4522="1. Aceitou o programa",R4522-B4522,0),0)</f>
        <v>0</v>
      </c>
      <c r="AR4522" s="45">
        <f>IF(AU4522="S",IF(AND(S4522&lt;&gt;"",R4522&lt;&gt;""),S4522-R4522,0),0)</f>
        <v>0</v>
      </c>
      <c r="AS4522" s="45">
        <f>IF(AU4522="S",IF(Q4522="1. Aceitou o programa",IF(OR(X4522="Não se Aplica",X4522=""),IF(OR(W4522="Não se Aplica",W4522=""),0,W4522-V4522),AVERAGE(X4522-W4522,W4522-V4522)),0),0)</f>
        <v>0</v>
      </c>
      <c r="AT4522" s="45">
        <f>IF(AU4522="S",IF(AND(Q4522="1. Aceitou o programa",AB4522="Realizada"),IFERROR(IF(AA4522="",0,AA4522-R4522),0),0),0)</f>
        <v>0</v>
      </c>
      <c r="AU4522" s="45" t="str">
        <f>_xlfn.XLOOKUP(U4522,'Lista Suspensa'!$AA$20:$AA$23,'Lista Suspensa'!$AB$20:$AB$23,"N/A")</f>
        <v>S</v>
      </c>
    </row>
    <row r="4523" spans="1:47" ht="12" customHeight="1" x14ac:dyDescent="0.3">
      <c r="A4523" s="87"/>
      <c r="B4523" s="88"/>
      <c r="C4523" s="89"/>
      <c r="D4523" s="89"/>
      <c r="E4523" s="189"/>
      <c r="F4523" s="182"/>
      <c r="G4523" s="90"/>
      <c r="H4523" s="91"/>
      <c r="I4523" s="89"/>
      <c r="J4523" s="89"/>
      <c r="K4523" s="89"/>
      <c r="L4523" s="89"/>
      <c r="M4523" s="89"/>
      <c r="N4523" s="89"/>
      <c r="O4523" s="92"/>
      <c r="P4523" s="93"/>
      <c r="Q4523" s="110"/>
      <c r="R4523" s="94"/>
      <c r="S4523" s="95"/>
      <c r="T4523" s="95"/>
      <c r="U4523" s="95"/>
      <c r="V4523" s="91"/>
      <c r="W4523" s="91"/>
      <c r="X4523" s="91"/>
      <c r="Y4523" s="96"/>
      <c r="Z4523" s="89"/>
      <c r="AA4523" s="95"/>
      <c r="AB4523" s="89"/>
      <c r="AC4523" s="109"/>
      <c r="AD4523" s="89"/>
      <c r="AE4523" s="89"/>
      <c r="AF4523" s="191"/>
      <c r="AG4523" s="195"/>
      <c r="AH4523" s="193"/>
      <c r="AI4523" s="97"/>
      <c r="AJ4523" s="97"/>
      <c r="AK4523" s="97"/>
      <c r="AL4523" s="45" t="s">
        <v>67</v>
      </c>
      <c r="AM4523" s="160" t="str">
        <f>MONTH(B4523)&amp;"/"&amp;YEAR(B4523)</f>
        <v>1/1900</v>
      </c>
      <c r="AN4523" s="45" t="e">
        <f>WEEKNUM(B4523)-WEEKNUM(EOMONTH(B4523,-1)+1)+1</f>
        <v>#NUM!</v>
      </c>
      <c r="AO4523" s="45" t="str">
        <f>MONTH(R4523)&amp;"/"&amp;YEAR(R4523)</f>
        <v>1/1900</v>
      </c>
      <c r="AP4523" s="45" t="e">
        <f>WEEKNUM(R4523)-WEEKNUM(EOMONTH(R4523,-1)+1)+1</f>
        <v>#NUM!</v>
      </c>
      <c r="AQ4523" s="45">
        <f>IF(AU4523="S",IF(Q4523="1. Aceitou o programa",R4523-B4523,0),0)</f>
        <v>0</v>
      </c>
      <c r="AR4523" s="45">
        <f>IF(AU4523="S",IF(AND(S4523&lt;&gt;"",R4523&lt;&gt;""),S4523-R4523,0),0)</f>
        <v>0</v>
      </c>
      <c r="AS4523" s="45">
        <f>IF(AU4523="S",IF(Q4523="1. Aceitou o programa",IF(OR(X4523="Não se Aplica",X4523=""),IF(OR(W4523="Não se Aplica",W4523=""),0,W4523-V4523),AVERAGE(X4523-W4523,W4523-V4523)),0),0)</f>
        <v>0</v>
      </c>
      <c r="AT4523" s="45">
        <f>IF(AU4523="S",IF(AND(Q4523="1. Aceitou o programa",AB4523="Realizada"),IFERROR(IF(AA4523="",0,AA4523-R4523),0),0),0)</f>
        <v>0</v>
      </c>
      <c r="AU4523" s="45" t="str">
        <f>_xlfn.XLOOKUP(U4523,'Lista Suspensa'!$AA$20:$AA$23,'Lista Suspensa'!$AB$20:$AB$23,"N/A")</f>
        <v>S</v>
      </c>
    </row>
    <row r="4524" spans="1:47" ht="12" customHeight="1" x14ac:dyDescent="0.3">
      <c r="A4524" s="87"/>
      <c r="B4524" s="88"/>
      <c r="C4524" s="89"/>
      <c r="D4524" s="89"/>
      <c r="E4524" s="189"/>
      <c r="F4524" s="182"/>
      <c r="G4524" s="90"/>
      <c r="H4524" s="91"/>
      <c r="I4524" s="89"/>
      <c r="J4524" s="89"/>
      <c r="K4524" s="89"/>
      <c r="L4524" s="89"/>
      <c r="M4524" s="89"/>
      <c r="N4524" s="89"/>
      <c r="O4524" s="92"/>
      <c r="P4524" s="93"/>
      <c r="Q4524" s="110"/>
      <c r="R4524" s="94"/>
      <c r="S4524" s="95"/>
      <c r="T4524" s="95"/>
      <c r="U4524" s="95"/>
      <c r="V4524" s="91"/>
      <c r="W4524" s="91"/>
      <c r="X4524" s="91"/>
      <c r="Y4524" s="96"/>
      <c r="Z4524" s="89"/>
      <c r="AA4524" s="95"/>
      <c r="AB4524" s="89"/>
      <c r="AC4524" s="109"/>
      <c r="AD4524" s="89"/>
      <c r="AE4524" s="89"/>
      <c r="AF4524" s="191"/>
      <c r="AG4524" s="195"/>
      <c r="AH4524" s="193"/>
      <c r="AI4524" s="97"/>
      <c r="AJ4524" s="97"/>
      <c r="AK4524" s="97"/>
      <c r="AL4524" s="45" t="s">
        <v>67</v>
      </c>
      <c r="AM4524" s="160" t="str">
        <f>MONTH(B4524)&amp;"/"&amp;YEAR(B4524)</f>
        <v>1/1900</v>
      </c>
      <c r="AN4524" s="45" t="e">
        <f>WEEKNUM(B4524)-WEEKNUM(EOMONTH(B4524,-1)+1)+1</f>
        <v>#NUM!</v>
      </c>
      <c r="AO4524" s="45" t="str">
        <f>MONTH(R4524)&amp;"/"&amp;YEAR(R4524)</f>
        <v>1/1900</v>
      </c>
      <c r="AP4524" s="45" t="e">
        <f>WEEKNUM(R4524)-WEEKNUM(EOMONTH(R4524,-1)+1)+1</f>
        <v>#NUM!</v>
      </c>
      <c r="AQ4524" s="45">
        <f>IF(AU4524="S",IF(Q4524="1. Aceitou o programa",R4524-B4524,0),0)</f>
        <v>0</v>
      </c>
      <c r="AR4524" s="45">
        <f>IF(AU4524="S",IF(AND(S4524&lt;&gt;"",R4524&lt;&gt;""),S4524-R4524,0),0)</f>
        <v>0</v>
      </c>
      <c r="AS4524" s="45">
        <f>IF(AU4524="S",IF(Q4524="1. Aceitou o programa",IF(OR(X4524="Não se Aplica",X4524=""),IF(OR(W4524="Não se Aplica",W4524=""),0,W4524-V4524),AVERAGE(X4524-W4524,W4524-V4524)),0),0)</f>
        <v>0</v>
      </c>
      <c r="AT4524" s="45">
        <f>IF(AU4524="S",IF(AND(Q4524="1. Aceitou o programa",AB4524="Realizada"),IFERROR(IF(AA4524="",0,AA4524-R4524),0),0),0)</f>
        <v>0</v>
      </c>
      <c r="AU4524" s="45" t="str">
        <f>_xlfn.XLOOKUP(U4524,'Lista Suspensa'!$AA$20:$AA$23,'Lista Suspensa'!$AB$20:$AB$23,"N/A")</f>
        <v>S</v>
      </c>
    </row>
    <row r="4525" spans="1:47" ht="12" customHeight="1" x14ac:dyDescent="0.3">
      <c r="A4525" s="87"/>
      <c r="B4525" s="88"/>
      <c r="C4525" s="89"/>
      <c r="D4525" s="89"/>
      <c r="E4525" s="189"/>
      <c r="F4525" s="182"/>
      <c r="G4525" s="90"/>
      <c r="H4525" s="91"/>
      <c r="I4525" s="89"/>
      <c r="J4525" s="89"/>
      <c r="K4525" s="89"/>
      <c r="L4525" s="89"/>
      <c r="M4525" s="89"/>
      <c r="N4525" s="89"/>
      <c r="O4525" s="92"/>
      <c r="P4525" s="93"/>
      <c r="Q4525" s="110"/>
      <c r="R4525" s="94"/>
      <c r="S4525" s="95"/>
      <c r="T4525" s="95"/>
      <c r="U4525" s="95"/>
      <c r="V4525" s="91"/>
      <c r="W4525" s="91"/>
      <c r="X4525" s="91"/>
      <c r="Y4525" s="96"/>
      <c r="Z4525" s="89"/>
      <c r="AA4525" s="95"/>
      <c r="AB4525" s="89"/>
      <c r="AC4525" s="109"/>
      <c r="AD4525" s="89"/>
      <c r="AE4525" s="89"/>
      <c r="AF4525" s="191"/>
      <c r="AG4525" s="195"/>
      <c r="AH4525" s="193"/>
      <c r="AI4525" s="97"/>
      <c r="AJ4525" s="97"/>
      <c r="AK4525" s="97"/>
      <c r="AL4525" s="45" t="s">
        <v>67</v>
      </c>
      <c r="AM4525" s="160" t="str">
        <f>MONTH(B4525)&amp;"/"&amp;YEAR(B4525)</f>
        <v>1/1900</v>
      </c>
      <c r="AN4525" s="45" t="e">
        <f>WEEKNUM(B4525)-WEEKNUM(EOMONTH(B4525,-1)+1)+1</f>
        <v>#NUM!</v>
      </c>
      <c r="AO4525" s="45" t="str">
        <f>MONTH(R4525)&amp;"/"&amp;YEAR(R4525)</f>
        <v>1/1900</v>
      </c>
      <c r="AP4525" s="45" t="e">
        <f>WEEKNUM(R4525)-WEEKNUM(EOMONTH(R4525,-1)+1)+1</f>
        <v>#NUM!</v>
      </c>
      <c r="AQ4525" s="45">
        <f>IF(AU4525="S",IF(Q4525="1. Aceitou o programa",R4525-B4525,0),0)</f>
        <v>0</v>
      </c>
      <c r="AR4525" s="45">
        <f>IF(AU4525="S",IF(AND(S4525&lt;&gt;"",R4525&lt;&gt;""),S4525-R4525,0),0)</f>
        <v>0</v>
      </c>
      <c r="AS4525" s="45">
        <f>IF(AU4525="S",IF(Q4525="1. Aceitou o programa",IF(OR(X4525="Não se Aplica",X4525=""),IF(OR(W4525="Não se Aplica",W4525=""),0,W4525-V4525),AVERAGE(X4525-W4525,W4525-V4525)),0),0)</f>
        <v>0</v>
      </c>
      <c r="AT4525" s="45">
        <f>IF(AU4525="S",IF(AND(Q4525="1. Aceitou o programa",AB4525="Realizada"),IFERROR(IF(AA4525="",0,AA4525-R4525),0),0),0)</f>
        <v>0</v>
      </c>
      <c r="AU4525" s="45" t="str">
        <f>_xlfn.XLOOKUP(U4525,'Lista Suspensa'!$AA$20:$AA$23,'Lista Suspensa'!$AB$20:$AB$23,"N/A")</f>
        <v>S</v>
      </c>
    </row>
    <row r="4526" spans="1:47" ht="12" customHeight="1" x14ac:dyDescent="0.3">
      <c r="A4526" s="87"/>
      <c r="B4526" s="88"/>
      <c r="C4526" s="89"/>
      <c r="D4526" s="89"/>
      <c r="E4526" s="189"/>
      <c r="F4526" s="182"/>
      <c r="G4526" s="90"/>
      <c r="H4526" s="91"/>
      <c r="I4526" s="89"/>
      <c r="J4526" s="89"/>
      <c r="K4526" s="89"/>
      <c r="L4526" s="89"/>
      <c r="M4526" s="89"/>
      <c r="N4526" s="89"/>
      <c r="O4526" s="92"/>
      <c r="P4526" s="93"/>
      <c r="Q4526" s="110"/>
      <c r="R4526" s="94"/>
      <c r="S4526" s="95"/>
      <c r="T4526" s="95"/>
      <c r="U4526" s="95"/>
      <c r="V4526" s="91"/>
      <c r="W4526" s="91"/>
      <c r="X4526" s="91"/>
      <c r="Y4526" s="96"/>
      <c r="Z4526" s="89"/>
      <c r="AA4526" s="95"/>
      <c r="AB4526" s="89"/>
      <c r="AC4526" s="109"/>
      <c r="AD4526" s="89"/>
      <c r="AE4526" s="89"/>
      <c r="AF4526" s="191"/>
      <c r="AG4526" s="195"/>
      <c r="AH4526" s="193"/>
      <c r="AI4526" s="97"/>
      <c r="AJ4526" s="97"/>
      <c r="AK4526" s="97"/>
      <c r="AL4526" s="45" t="s">
        <v>67</v>
      </c>
      <c r="AM4526" s="160" t="str">
        <f>MONTH(B4526)&amp;"/"&amp;YEAR(B4526)</f>
        <v>1/1900</v>
      </c>
      <c r="AN4526" s="45" t="e">
        <f>WEEKNUM(B4526)-WEEKNUM(EOMONTH(B4526,-1)+1)+1</f>
        <v>#NUM!</v>
      </c>
      <c r="AO4526" s="45" t="str">
        <f>MONTH(R4526)&amp;"/"&amp;YEAR(R4526)</f>
        <v>1/1900</v>
      </c>
      <c r="AP4526" s="45" t="e">
        <f>WEEKNUM(R4526)-WEEKNUM(EOMONTH(R4526,-1)+1)+1</f>
        <v>#NUM!</v>
      </c>
      <c r="AQ4526" s="45">
        <f>IF(AU4526="S",IF(Q4526="1. Aceitou o programa",R4526-B4526,0),0)</f>
        <v>0</v>
      </c>
      <c r="AR4526" s="45">
        <f>IF(AU4526="S",IF(AND(S4526&lt;&gt;"",R4526&lt;&gt;""),S4526-R4526,0),0)</f>
        <v>0</v>
      </c>
      <c r="AS4526" s="45">
        <f>IF(AU4526="S",IF(Q4526="1. Aceitou o programa",IF(OR(X4526="Não se Aplica",X4526=""),IF(OR(W4526="Não se Aplica",W4526=""),0,W4526-V4526),AVERAGE(X4526-W4526,W4526-V4526)),0),0)</f>
        <v>0</v>
      </c>
      <c r="AT4526" s="45">
        <f>IF(AU4526="S",IF(AND(Q4526="1. Aceitou o programa",AB4526="Realizada"),IFERROR(IF(AA4526="",0,AA4526-R4526),0),0),0)</f>
        <v>0</v>
      </c>
      <c r="AU4526" s="45" t="str">
        <f>_xlfn.XLOOKUP(U4526,'Lista Suspensa'!$AA$20:$AA$23,'Lista Suspensa'!$AB$20:$AB$23,"N/A")</f>
        <v>S</v>
      </c>
    </row>
    <row r="4527" spans="1:47" ht="12" customHeight="1" x14ac:dyDescent="0.3">
      <c r="A4527" s="87"/>
      <c r="B4527" s="88"/>
      <c r="C4527" s="89"/>
      <c r="D4527" s="89"/>
      <c r="E4527" s="189"/>
      <c r="F4527" s="182"/>
      <c r="G4527" s="90"/>
      <c r="H4527" s="91"/>
      <c r="I4527" s="89"/>
      <c r="J4527" s="89"/>
      <c r="K4527" s="89"/>
      <c r="L4527" s="89"/>
      <c r="M4527" s="89"/>
      <c r="N4527" s="89"/>
      <c r="O4527" s="92"/>
      <c r="P4527" s="93"/>
      <c r="Q4527" s="110"/>
      <c r="R4527" s="94"/>
      <c r="S4527" s="95"/>
      <c r="T4527" s="95"/>
      <c r="U4527" s="95"/>
      <c r="V4527" s="91"/>
      <c r="W4527" s="91"/>
      <c r="X4527" s="91"/>
      <c r="Y4527" s="96"/>
      <c r="Z4527" s="89"/>
      <c r="AA4527" s="95"/>
      <c r="AB4527" s="89"/>
      <c r="AC4527" s="109"/>
      <c r="AD4527" s="89"/>
      <c r="AE4527" s="89"/>
      <c r="AF4527" s="191"/>
      <c r="AG4527" s="195"/>
      <c r="AH4527" s="193"/>
      <c r="AI4527" s="97"/>
      <c r="AJ4527" s="97"/>
      <c r="AK4527" s="97"/>
      <c r="AL4527" s="45" t="s">
        <v>67</v>
      </c>
      <c r="AM4527" s="160" t="str">
        <f>MONTH(B4527)&amp;"/"&amp;YEAR(B4527)</f>
        <v>1/1900</v>
      </c>
      <c r="AN4527" s="45" t="e">
        <f>WEEKNUM(B4527)-WEEKNUM(EOMONTH(B4527,-1)+1)+1</f>
        <v>#NUM!</v>
      </c>
      <c r="AO4527" s="45" t="str">
        <f>MONTH(R4527)&amp;"/"&amp;YEAR(R4527)</f>
        <v>1/1900</v>
      </c>
      <c r="AP4527" s="45" t="e">
        <f>WEEKNUM(R4527)-WEEKNUM(EOMONTH(R4527,-1)+1)+1</f>
        <v>#NUM!</v>
      </c>
      <c r="AQ4527" s="45">
        <f>IF(AU4527="S",IF(Q4527="1. Aceitou o programa",R4527-B4527,0),0)</f>
        <v>0</v>
      </c>
      <c r="AR4527" s="45">
        <f>IF(AU4527="S",IF(AND(S4527&lt;&gt;"",R4527&lt;&gt;""),S4527-R4527,0),0)</f>
        <v>0</v>
      </c>
      <c r="AS4527" s="45">
        <f>IF(AU4527="S",IF(Q4527="1. Aceitou o programa",IF(OR(X4527="Não se Aplica",X4527=""),IF(OR(W4527="Não se Aplica",W4527=""),0,W4527-V4527),AVERAGE(X4527-W4527,W4527-V4527)),0),0)</f>
        <v>0</v>
      </c>
      <c r="AT4527" s="45">
        <f>IF(AU4527="S",IF(AND(Q4527="1. Aceitou o programa",AB4527="Realizada"),IFERROR(IF(AA4527="",0,AA4527-R4527),0),0),0)</f>
        <v>0</v>
      </c>
      <c r="AU4527" s="45" t="str">
        <f>_xlfn.XLOOKUP(U4527,'Lista Suspensa'!$AA$20:$AA$23,'Lista Suspensa'!$AB$20:$AB$23,"N/A")</f>
        <v>S</v>
      </c>
    </row>
    <row r="4528" spans="1:47" ht="12" customHeight="1" x14ac:dyDescent="0.3">
      <c r="A4528" s="87"/>
      <c r="B4528" s="88"/>
      <c r="C4528" s="89"/>
      <c r="D4528" s="89"/>
      <c r="E4528" s="189"/>
      <c r="F4528" s="182"/>
      <c r="G4528" s="90"/>
      <c r="H4528" s="91"/>
      <c r="I4528" s="89"/>
      <c r="J4528" s="89"/>
      <c r="K4528" s="89"/>
      <c r="L4528" s="89"/>
      <c r="M4528" s="89"/>
      <c r="N4528" s="89"/>
      <c r="O4528" s="92"/>
      <c r="P4528" s="93"/>
      <c r="Q4528" s="110"/>
      <c r="R4528" s="94"/>
      <c r="S4528" s="95"/>
      <c r="T4528" s="95"/>
      <c r="U4528" s="95"/>
      <c r="V4528" s="91"/>
      <c r="W4528" s="91"/>
      <c r="X4528" s="91"/>
      <c r="Y4528" s="96"/>
      <c r="Z4528" s="89"/>
      <c r="AA4528" s="95"/>
      <c r="AB4528" s="89"/>
      <c r="AC4528" s="109"/>
      <c r="AD4528" s="89"/>
      <c r="AE4528" s="89"/>
      <c r="AF4528" s="191"/>
      <c r="AG4528" s="195"/>
      <c r="AH4528" s="193"/>
      <c r="AI4528" s="97"/>
      <c r="AJ4528" s="97"/>
      <c r="AK4528" s="97"/>
      <c r="AL4528" s="45" t="s">
        <v>67</v>
      </c>
      <c r="AM4528" s="160" t="str">
        <f>MONTH(B4528)&amp;"/"&amp;YEAR(B4528)</f>
        <v>1/1900</v>
      </c>
      <c r="AN4528" s="45" t="e">
        <f>WEEKNUM(B4528)-WEEKNUM(EOMONTH(B4528,-1)+1)+1</f>
        <v>#NUM!</v>
      </c>
      <c r="AO4528" s="45" t="str">
        <f>MONTH(R4528)&amp;"/"&amp;YEAR(R4528)</f>
        <v>1/1900</v>
      </c>
      <c r="AP4528" s="45" t="e">
        <f>WEEKNUM(R4528)-WEEKNUM(EOMONTH(R4528,-1)+1)+1</f>
        <v>#NUM!</v>
      </c>
      <c r="AQ4528" s="45">
        <f>IF(AU4528="S",IF(Q4528="1. Aceitou o programa",R4528-B4528,0),0)</f>
        <v>0</v>
      </c>
      <c r="AR4528" s="45">
        <f>IF(AU4528="S",IF(AND(S4528&lt;&gt;"",R4528&lt;&gt;""),S4528-R4528,0),0)</f>
        <v>0</v>
      </c>
      <c r="AS4528" s="45">
        <f>IF(AU4528="S",IF(Q4528="1. Aceitou o programa",IF(OR(X4528="Não se Aplica",X4528=""),IF(OR(W4528="Não se Aplica",W4528=""),0,W4528-V4528),AVERAGE(X4528-W4528,W4528-V4528)),0),0)</f>
        <v>0</v>
      </c>
      <c r="AT4528" s="45">
        <f>IF(AU4528="S",IF(AND(Q4528="1. Aceitou o programa",AB4528="Realizada"),IFERROR(IF(AA4528="",0,AA4528-R4528),0),0),0)</f>
        <v>0</v>
      </c>
      <c r="AU4528" s="45" t="str">
        <f>_xlfn.XLOOKUP(U4528,'Lista Suspensa'!$AA$20:$AA$23,'Lista Suspensa'!$AB$20:$AB$23,"N/A")</f>
        <v>S</v>
      </c>
    </row>
    <row r="4529" spans="1:47" ht="12" customHeight="1" x14ac:dyDescent="0.3">
      <c r="A4529" s="87"/>
      <c r="B4529" s="88"/>
      <c r="C4529" s="89"/>
      <c r="D4529" s="89"/>
      <c r="E4529" s="189"/>
      <c r="F4529" s="182"/>
      <c r="G4529" s="90"/>
      <c r="H4529" s="91"/>
      <c r="I4529" s="89"/>
      <c r="J4529" s="89"/>
      <c r="K4529" s="89"/>
      <c r="L4529" s="89"/>
      <c r="M4529" s="89"/>
      <c r="N4529" s="89"/>
      <c r="O4529" s="92"/>
      <c r="P4529" s="93"/>
      <c r="Q4529" s="110"/>
      <c r="R4529" s="94"/>
      <c r="S4529" s="95"/>
      <c r="T4529" s="95"/>
      <c r="U4529" s="95"/>
      <c r="V4529" s="91"/>
      <c r="W4529" s="91"/>
      <c r="X4529" s="91"/>
      <c r="Y4529" s="96"/>
      <c r="Z4529" s="89"/>
      <c r="AA4529" s="95"/>
      <c r="AB4529" s="89"/>
      <c r="AC4529" s="109"/>
      <c r="AD4529" s="89"/>
      <c r="AE4529" s="89"/>
      <c r="AF4529" s="191"/>
      <c r="AG4529" s="195"/>
      <c r="AH4529" s="193"/>
      <c r="AI4529" s="97"/>
      <c r="AJ4529" s="97"/>
      <c r="AK4529" s="97"/>
      <c r="AL4529" s="45" t="s">
        <v>67</v>
      </c>
      <c r="AM4529" s="160" t="str">
        <f>MONTH(B4529)&amp;"/"&amp;YEAR(B4529)</f>
        <v>1/1900</v>
      </c>
      <c r="AN4529" s="45" t="e">
        <f>WEEKNUM(B4529)-WEEKNUM(EOMONTH(B4529,-1)+1)+1</f>
        <v>#NUM!</v>
      </c>
      <c r="AO4529" s="45" t="str">
        <f>MONTH(R4529)&amp;"/"&amp;YEAR(R4529)</f>
        <v>1/1900</v>
      </c>
      <c r="AP4529" s="45" t="e">
        <f>WEEKNUM(R4529)-WEEKNUM(EOMONTH(R4529,-1)+1)+1</f>
        <v>#NUM!</v>
      </c>
      <c r="AQ4529" s="45">
        <f>IF(AU4529="S",IF(Q4529="1. Aceitou o programa",R4529-B4529,0),0)</f>
        <v>0</v>
      </c>
      <c r="AR4529" s="45">
        <f>IF(AU4529="S",IF(AND(S4529&lt;&gt;"",R4529&lt;&gt;""),S4529-R4529,0),0)</f>
        <v>0</v>
      </c>
      <c r="AS4529" s="45">
        <f>IF(AU4529="S",IF(Q4529="1. Aceitou o programa",IF(OR(X4529="Não se Aplica",X4529=""),IF(OR(W4529="Não se Aplica",W4529=""),0,W4529-V4529),AVERAGE(X4529-W4529,W4529-V4529)),0),0)</f>
        <v>0</v>
      </c>
      <c r="AT4529" s="45">
        <f>IF(AU4529="S",IF(AND(Q4529="1. Aceitou o programa",AB4529="Realizada"),IFERROR(IF(AA4529="",0,AA4529-R4529),0),0),0)</f>
        <v>0</v>
      </c>
      <c r="AU4529" s="45" t="str">
        <f>_xlfn.XLOOKUP(U4529,'Lista Suspensa'!$AA$20:$AA$23,'Lista Suspensa'!$AB$20:$AB$23,"N/A")</f>
        <v>S</v>
      </c>
    </row>
    <row r="4530" spans="1:47" ht="12" customHeight="1" x14ac:dyDescent="0.3">
      <c r="A4530" s="87"/>
      <c r="B4530" s="88"/>
      <c r="C4530" s="89"/>
      <c r="D4530" s="89"/>
      <c r="E4530" s="189"/>
      <c r="F4530" s="182"/>
      <c r="G4530" s="90"/>
      <c r="H4530" s="91"/>
      <c r="I4530" s="89"/>
      <c r="J4530" s="89"/>
      <c r="K4530" s="89"/>
      <c r="L4530" s="89"/>
      <c r="M4530" s="89"/>
      <c r="N4530" s="89"/>
      <c r="O4530" s="92"/>
      <c r="P4530" s="93"/>
      <c r="Q4530" s="110"/>
      <c r="R4530" s="94"/>
      <c r="S4530" s="95"/>
      <c r="T4530" s="95"/>
      <c r="U4530" s="95"/>
      <c r="V4530" s="91"/>
      <c r="W4530" s="91"/>
      <c r="X4530" s="91"/>
      <c r="Y4530" s="96"/>
      <c r="Z4530" s="89"/>
      <c r="AA4530" s="95"/>
      <c r="AB4530" s="89"/>
      <c r="AC4530" s="109"/>
      <c r="AD4530" s="89"/>
      <c r="AE4530" s="89"/>
      <c r="AF4530" s="191"/>
      <c r="AG4530" s="195"/>
      <c r="AH4530" s="193"/>
      <c r="AI4530" s="97"/>
      <c r="AJ4530" s="97"/>
      <c r="AK4530" s="97"/>
      <c r="AL4530" s="45" t="s">
        <v>67</v>
      </c>
      <c r="AM4530" s="160" t="str">
        <f>MONTH(B4530)&amp;"/"&amp;YEAR(B4530)</f>
        <v>1/1900</v>
      </c>
      <c r="AN4530" s="45" t="e">
        <f>WEEKNUM(B4530)-WEEKNUM(EOMONTH(B4530,-1)+1)+1</f>
        <v>#NUM!</v>
      </c>
      <c r="AO4530" s="45" t="str">
        <f>MONTH(R4530)&amp;"/"&amp;YEAR(R4530)</f>
        <v>1/1900</v>
      </c>
      <c r="AP4530" s="45" t="e">
        <f>WEEKNUM(R4530)-WEEKNUM(EOMONTH(R4530,-1)+1)+1</f>
        <v>#NUM!</v>
      </c>
      <c r="AQ4530" s="45">
        <f>IF(AU4530="S",IF(Q4530="1. Aceitou o programa",R4530-B4530,0),0)</f>
        <v>0</v>
      </c>
      <c r="AR4530" s="45">
        <f>IF(AU4530="S",IF(AND(S4530&lt;&gt;"",R4530&lt;&gt;""),S4530-R4530,0),0)</f>
        <v>0</v>
      </c>
      <c r="AS4530" s="45">
        <f>IF(AU4530="S",IF(Q4530="1. Aceitou o programa",IF(OR(X4530="Não se Aplica",X4530=""),IF(OR(W4530="Não se Aplica",W4530=""),0,W4530-V4530),AVERAGE(X4530-W4530,W4530-V4530)),0),0)</f>
        <v>0</v>
      </c>
      <c r="AT4530" s="45">
        <f>IF(AU4530="S",IF(AND(Q4530="1. Aceitou o programa",AB4530="Realizada"),IFERROR(IF(AA4530="",0,AA4530-R4530),0),0),0)</f>
        <v>0</v>
      </c>
      <c r="AU4530" s="45" t="str">
        <f>_xlfn.XLOOKUP(U4530,'Lista Suspensa'!$AA$20:$AA$23,'Lista Suspensa'!$AB$20:$AB$23,"N/A")</f>
        <v>S</v>
      </c>
    </row>
    <row r="4531" spans="1:47" ht="12" customHeight="1" x14ac:dyDescent="0.3">
      <c r="A4531" s="87"/>
      <c r="B4531" s="88"/>
      <c r="C4531" s="89"/>
      <c r="D4531" s="89"/>
      <c r="E4531" s="189"/>
      <c r="F4531" s="182"/>
      <c r="G4531" s="90"/>
      <c r="H4531" s="91"/>
      <c r="I4531" s="89"/>
      <c r="J4531" s="89"/>
      <c r="K4531" s="89"/>
      <c r="L4531" s="89"/>
      <c r="M4531" s="89"/>
      <c r="N4531" s="89"/>
      <c r="O4531" s="92"/>
      <c r="P4531" s="93"/>
      <c r="Q4531" s="110"/>
      <c r="R4531" s="94"/>
      <c r="S4531" s="95"/>
      <c r="T4531" s="95"/>
      <c r="U4531" s="95"/>
      <c r="V4531" s="91"/>
      <c r="W4531" s="91"/>
      <c r="X4531" s="91"/>
      <c r="Y4531" s="96"/>
      <c r="Z4531" s="89"/>
      <c r="AA4531" s="95"/>
      <c r="AB4531" s="89"/>
      <c r="AC4531" s="109"/>
      <c r="AD4531" s="89"/>
      <c r="AE4531" s="89"/>
      <c r="AF4531" s="191"/>
      <c r="AG4531" s="195"/>
      <c r="AH4531" s="193"/>
      <c r="AI4531" s="97"/>
      <c r="AJ4531" s="97"/>
      <c r="AK4531" s="97"/>
      <c r="AL4531" s="45" t="s">
        <v>67</v>
      </c>
      <c r="AM4531" s="160" t="str">
        <f>MONTH(B4531)&amp;"/"&amp;YEAR(B4531)</f>
        <v>1/1900</v>
      </c>
      <c r="AN4531" s="45" t="e">
        <f>WEEKNUM(B4531)-WEEKNUM(EOMONTH(B4531,-1)+1)+1</f>
        <v>#NUM!</v>
      </c>
      <c r="AO4531" s="45" t="str">
        <f>MONTH(R4531)&amp;"/"&amp;YEAR(R4531)</f>
        <v>1/1900</v>
      </c>
      <c r="AP4531" s="45" t="e">
        <f>WEEKNUM(R4531)-WEEKNUM(EOMONTH(R4531,-1)+1)+1</f>
        <v>#NUM!</v>
      </c>
      <c r="AQ4531" s="45">
        <f>IF(AU4531="S",IF(Q4531="1. Aceitou o programa",R4531-B4531,0),0)</f>
        <v>0</v>
      </c>
      <c r="AR4531" s="45">
        <f>IF(AU4531="S",IF(AND(S4531&lt;&gt;"",R4531&lt;&gt;""),S4531-R4531,0),0)</f>
        <v>0</v>
      </c>
      <c r="AS4531" s="45">
        <f>IF(AU4531="S",IF(Q4531="1. Aceitou o programa",IF(OR(X4531="Não se Aplica",X4531=""),IF(OR(W4531="Não se Aplica",W4531=""),0,W4531-V4531),AVERAGE(X4531-W4531,W4531-V4531)),0),0)</f>
        <v>0</v>
      </c>
      <c r="AT4531" s="45">
        <f>IF(AU4531="S",IF(AND(Q4531="1. Aceitou o programa",AB4531="Realizada"),IFERROR(IF(AA4531="",0,AA4531-R4531),0),0),0)</f>
        <v>0</v>
      </c>
      <c r="AU4531" s="45" t="str">
        <f>_xlfn.XLOOKUP(U4531,'Lista Suspensa'!$AA$20:$AA$23,'Lista Suspensa'!$AB$20:$AB$23,"N/A")</f>
        <v>S</v>
      </c>
    </row>
    <row r="4532" spans="1:47" ht="12" customHeight="1" x14ac:dyDescent="0.3">
      <c r="A4532" s="87"/>
      <c r="B4532" s="88"/>
      <c r="C4532" s="89"/>
      <c r="D4532" s="89"/>
      <c r="E4532" s="189"/>
      <c r="F4532" s="182"/>
      <c r="G4532" s="90"/>
      <c r="H4532" s="91"/>
      <c r="I4532" s="89"/>
      <c r="J4532" s="89"/>
      <c r="K4532" s="89"/>
      <c r="L4532" s="89"/>
      <c r="M4532" s="89"/>
      <c r="N4532" s="89"/>
      <c r="O4532" s="92"/>
      <c r="P4532" s="93"/>
      <c r="Q4532" s="110"/>
      <c r="R4532" s="94"/>
      <c r="S4532" s="95"/>
      <c r="T4532" s="95"/>
      <c r="U4532" s="95"/>
      <c r="V4532" s="91"/>
      <c r="W4532" s="91"/>
      <c r="X4532" s="91"/>
      <c r="Y4532" s="96"/>
      <c r="Z4532" s="89"/>
      <c r="AA4532" s="95"/>
      <c r="AB4532" s="89"/>
      <c r="AC4532" s="109"/>
      <c r="AD4532" s="89"/>
      <c r="AE4532" s="89"/>
      <c r="AF4532" s="191"/>
      <c r="AG4532" s="195"/>
      <c r="AH4532" s="193"/>
      <c r="AI4532" s="97"/>
      <c r="AJ4532" s="97"/>
      <c r="AK4532" s="97"/>
      <c r="AL4532" s="45" t="s">
        <v>67</v>
      </c>
      <c r="AM4532" s="160" t="str">
        <f>MONTH(B4532)&amp;"/"&amp;YEAR(B4532)</f>
        <v>1/1900</v>
      </c>
      <c r="AN4532" s="45" t="e">
        <f>WEEKNUM(B4532)-WEEKNUM(EOMONTH(B4532,-1)+1)+1</f>
        <v>#NUM!</v>
      </c>
      <c r="AO4532" s="45" t="str">
        <f>MONTH(R4532)&amp;"/"&amp;YEAR(R4532)</f>
        <v>1/1900</v>
      </c>
      <c r="AP4532" s="45" t="e">
        <f>WEEKNUM(R4532)-WEEKNUM(EOMONTH(R4532,-1)+1)+1</f>
        <v>#NUM!</v>
      </c>
      <c r="AQ4532" s="45">
        <f>IF(AU4532="S",IF(Q4532="1. Aceitou o programa",R4532-B4532,0),0)</f>
        <v>0</v>
      </c>
      <c r="AR4532" s="45">
        <f>IF(AU4532="S",IF(AND(S4532&lt;&gt;"",R4532&lt;&gt;""),S4532-R4532,0),0)</f>
        <v>0</v>
      </c>
      <c r="AS4532" s="45">
        <f>IF(AU4532="S",IF(Q4532="1. Aceitou o programa",IF(OR(X4532="Não se Aplica",X4532=""),IF(OR(W4532="Não se Aplica",W4532=""),0,W4532-V4532),AVERAGE(X4532-W4532,W4532-V4532)),0),0)</f>
        <v>0</v>
      </c>
      <c r="AT4532" s="45">
        <f>IF(AU4532="S",IF(AND(Q4532="1. Aceitou o programa",AB4532="Realizada"),IFERROR(IF(AA4532="",0,AA4532-R4532),0),0),0)</f>
        <v>0</v>
      </c>
      <c r="AU4532" s="45" t="str">
        <f>_xlfn.XLOOKUP(U4532,'Lista Suspensa'!$AA$20:$AA$23,'Lista Suspensa'!$AB$20:$AB$23,"N/A")</f>
        <v>S</v>
      </c>
    </row>
    <row r="4533" spans="1:47" ht="12" customHeight="1" x14ac:dyDescent="0.3">
      <c r="A4533" s="87"/>
      <c r="B4533" s="88"/>
      <c r="C4533" s="89"/>
      <c r="D4533" s="89"/>
      <c r="E4533" s="189"/>
      <c r="F4533" s="182"/>
      <c r="G4533" s="90"/>
      <c r="H4533" s="91"/>
      <c r="I4533" s="89"/>
      <c r="J4533" s="89"/>
      <c r="K4533" s="89"/>
      <c r="L4533" s="89"/>
      <c r="M4533" s="89"/>
      <c r="N4533" s="89"/>
      <c r="O4533" s="92"/>
      <c r="P4533" s="93"/>
      <c r="Q4533" s="110"/>
      <c r="R4533" s="94"/>
      <c r="S4533" s="95"/>
      <c r="T4533" s="95"/>
      <c r="U4533" s="95"/>
      <c r="V4533" s="91"/>
      <c r="W4533" s="91"/>
      <c r="X4533" s="91"/>
      <c r="Y4533" s="96"/>
      <c r="Z4533" s="89"/>
      <c r="AA4533" s="95"/>
      <c r="AB4533" s="89"/>
      <c r="AC4533" s="109"/>
      <c r="AD4533" s="89"/>
      <c r="AE4533" s="89"/>
      <c r="AF4533" s="191"/>
      <c r="AG4533" s="195"/>
      <c r="AH4533" s="193"/>
      <c r="AI4533" s="97"/>
      <c r="AJ4533" s="97"/>
      <c r="AK4533" s="97"/>
      <c r="AL4533" s="45" t="s">
        <v>67</v>
      </c>
      <c r="AM4533" s="160" t="str">
        <f>MONTH(B4533)&amp;"/"&amp;YEAR(B4533)</f>
        <v>1/1900</v>
      </c>
      <c r="AN4533" s="45" t="e">
        <f>WEEKNUM(B4533)-WEEKNUM(EOMONTH(B4533,-1)+1)+1</f>
        <v>#NUM!</v>
      </c>
      <c r="AO4533" s="45" t="str">
        <f>MONTH(R4533)&amp;"/"&amp;YEAR(R4533)</f>
        <v>1/1900</v>
      </c>
      <c r="AP4533" s="45" t="e">
        <f>WEEKNUM(R4533)-WEEKNUM(EOMONTH(R4533,-1)+1)+1</f>
        <v>#NUM!</v>
      </c>
      <c r="AQ4533" s="45">
        <f>IF(AU4533="S",IF(Q4533="1. Aceitou o programa",R4533-B4533,0),0)</f>
        <v>0</v>
      </c>
      <c r="AR4533" s="45">
        <f>IF(AU4533="S",IF(AND(S4533&lt;&gt;"",R4533&lt;&gt;""),S4533-R4533,0),0)</f>
        <v>0</v>
      </c>
      <c r="AS4533" s="45">
        <f>IF(AU4533="S",IF(Q4533="1. Aceitou o programa",IF(OR(X4533="Não se Aplica",X4533=""),IF(OR(W4533="Não se Aplica",W4533=""),0,W4533-V4533),AVERAGE(X4533-W4533,W4533-V4533)),0),0)</f>
        <v>0</v>
      </c>
      <c r="AT4533" s="45">
        <f>IF(AU4533="S",IF(AND(Q4533="1. Aceitou o programa",AB4533="Realizada"),IFERROR(IF(AA4533="",0,AA4533-R4533),0),0),0)</f>
        <v>0</v>
      </c>
      <c r="AU4533" s="45" t="str">
        <f>_xlfn.XLOOKUP(U4533,'Lista Suspensa'!$AA$20:$AA$23,'Lista Suspensa'!$AB$20:$AB$23,"N/A")</f>
        <v>S</v>
      </c>
    </row>
    <row r="4534" spans="1:47" ht="12" customHeight="1" x14ac:dyDescent="0.3">
      <c r="A4534" s="87"/>
      <c r="B4534" s="88"/>
      <c r="C4534" s="89"/>
      <c r="D4534" s="89"/>
      <c r="E4534" s="189"/>
      <c r="F4534" s="182"/>
      <c r="G4534" s="90"/>
      <c r="H4534" s="91"/>
      <c r="I4534" s="89"/>
      <c r="J4534" s="89"/>
      <c r="K4534" s="89"/>
      <c r="L4534" s="89"/>
      <c r="M4534" s="89"/>
      <c r="N4534" s="89"/>
      <c r="O4534" s="92"/>
      <c r="P4534" s="93"/>
      <c r="Q4534" s="110"/>
      <c r="R4534" s="94"/>
      <c r="S4534" s="95"/>
      <c r="T4534" s="95"/>
      <c r="U4534" s="95"/>
      <c r="V4534" s="91"/>
      <c r="W4534" s="91"/>
      <c r="X4534" s="91"/>
      <c r="Y4534" s="96"/>
      <c r="Z4534" s="89"/>
      <c r="AA4534" s="95"/>
      <c r="AB4534" s="89"/>
      <c r="AC4534" s="109"/>
      <c r="AD4534" s="89"/>
      <c r="AE4534" s="89"/>
      <c r="AF4534" s="191"/>
      <c r="AG4534" s="195"/>
      <c r="AH4534" s="193"/>
      <c r="AI4534" s="97"/>
      <c r="AJ4534" s="97"/>
      <c r="AK4534" s="97"/>
      <c r="AL4534" s="45" t="s">
        <v>67</v>
      </c>
      <c r="AM4534" s="160" t="str">
        <f>MONTH(B4534)&amp;"/"&amp;YEAR(B4534)</f>
        <v>1/1900</v>
      </c>
      <c r="AN4534" s="45" t="e">
        <f>WEEKNUM(B4534)-WEEKNUM(EOMONTH(B4534,-1)+1)+1</f>
        <v>#NUM!</v>
      </c>
      <c r="AO4534" s="45" t="str">
        <f>MONTH(R4534)&amp;"/"&amp;YEAR(R4534)</f>
        <v>1/1900</v>
      </c>
      <c r="AP4534" s="45" t="e">
        <f>WEEKNUM(R4534)-WEEKNUM(EOMONTH(R4534,-1)+1)+1</f>
        <v>#NUM!</v>
      </c>
      <c r="AQ4534" s="45">
        <f>IF(AU4534="S",IF(Q4534="1. Aceitou o programa",R4534-B4534,0),0)</f>
        <v>0</v>
      </c>
      <c r="AR4534" s="45">
        <f>IF(AU4534="S",IF(AND(S4534&lt;&gt;"",R4534&lt;&gt;""),S4534-R4534,0),0)</f>
        <v>0</v>
      </c>
      <c r="AS4534" s="45">
        <f>IF(AU4534="S",IF(Q4534="1. Aceitou o programa",IF(OR(X4534="Não se Aplica",X4534=""),IF(OR(W4534="Não se Aplica",W4534=""),0,W4534-V4534),AVERAGE(X4534-W4534,W4534-V4534)),0),0)</f>
        <v>0</v>
      </c>
      <c r="AT4534" s="45">
        <f>IF(AU4534="S",IF(AND(Q4534="1. Aceitou o programa",AB4534="Realizada"),IFERROR(IF(AA4534="",0,AA4534-R4534),0),0),0)</f>
        <v>0</v>
      </c>
      <c r="AU4534" s="45" t="str">
        <f>_xlfn.XLOOKUP(U4534,'Lista Suspensa'!$AA$20:$AA$23,'Lista Suspensa'!$AB$20:$AB$23,"N/A")</f>
        <v>S</v>
      </c>
    </row>
    <row r="4535" spans="1:47" ht="12" customHeight="1" x14ac:dyDescent="0.3">
      <c r="A4535" s="87"/>
      <c r="B4535" s="88"/>
      <c r="C4535" s="89"/>
      <c r="D4535" s="89"/>
      <c r="E4535" s="189"/>
      <c r="F4535" s="182"/>
      <c r="G4535" s="90"/>
      <c r="H4535" s="91"/>
      <c r="I4535" s="89"/>
      <c r="J4535" s="89"/>
      <c r="K4535" s="89"/>
      <c r="L4535" s="89"/>
      <c r="M4535" s="89"/>
      <c r="N4535" s="89"/>
      <c r="O4535" s="92"/>
      <c r="P4535" s="93"/>
      <c r="Q4535" s="110"/>
      <c r="R4535" s="94"/>
      <c r="S4535" s="95"/>
      <c r="T4535" s="95"/>
      <c r="U4535" s="95"/>
      <c r="V4535" s="91"/>
      <c r="W4535" s="91"/>
      <c r="X4535" s="91"/>
      <c r="Y4535" s="96"/>
      <c r="Z4535" s="89"/>
      <c r="AA4535" s="95"/>
      <c r="AB4535" s="89"/>
      <c r="AC4535" s="109"/>
      <c r="AD4535" s="89"/>
      <c r="AE4535" s="89"/>
      <c r="AF4535" s="191"/>
      <c r="AG4535" s="195"/>
      <c r="AH4535" s="193"/>
      <c r="AI4535" s="97"/>
      <c r="AJ4535" s="97"/>
      <c r="AK4535" s="97"/>
      <c r="AL4535" s="45" t="s">
        <v>67</v>
      </c>
      <c r="AM4535" s="160" t="str">
        <f>MONTH(B4535)&amp;"/"&amp;YEAR(B4535)</f>
        <v>1/1900</v>
      </c>
      <c r="AN4535" s="45" t="e">
        <f>WEEKNUM(B4535)-WEEKNUM(EOMONTH(B4535,-1)+1)+1</f>
        <v>#NUM!</v>
      </c>
      <c r="AO4535" s="45" t="str">
        <f>MONTH(R4535)&amp;"/"&amp;YEAR(R4535)</f>
        <v>1/1900</v>
      </c>
      <c r="AP4535" s="45" t="e">
        <f>WEEKNUM(R4535)-WEEKNUM(EOMONTH(R4535,-1)+1)+1</f>
        <v>#NUM!</v>
      </c>
      <c r="AQ4535" s="45">
        <f>IF(AU4535="S",IF(Q4535="1. Aceitou o programa",R4535-B4535,0),0)</f>
        <v>0</v>
      </c>
      <c r="AR4535" s="45">
        <f>IF(AU4535="S",IF(AND(S4535&lt;&gt;"",R4535&lt;&gt;""),S4535-R4535,0),0)</f>
        <v>0</v>
      </c>
      <c r="AS4535" s="45">
        <f>IF(AU4535="S",IF(Q4535="1. Aceitou o programa",IF(OR(X4535="Não se Aplica",X4535=""),IF(OR(W4535="Não se Aplica",W4535=""),0,W4535-V4535),AVERAGE(X4535-W4535,W4535-V4535)),0),0)</f>
        <v>0</v>
      </c>
      <c r="AT4535" s="45">
        <f>IF(AU4535="S",IF(AND(Q4535="1. Aceitou o programa",AB4535="Realizada"),IFERROR(IF(AA4535="",0,AA4535-R4535),0),0),0)</f>
        <v>0</v>
      </c>
      <c r="AU4535" s="45" t="str">
        <f>_xlfn.XLOOKUP(U4535,'Lista Suspensa'!$AA$20:$AA$23,'Lista Suspensa'!$AB$20:$AB$23,"N/A")</f>
        <v>S</v>
      </c>
    </row>
    <row r="4536" spans="1:47" ht="12" customHeight="1" x14ac:dyDescent="0.3">
      <c r="A4536" s="87"/>
      <c r="B4536" s="88"/>
      <c r="C4536" s="89"/>
      <c r="D4536" s="89"/>
      <c r="E4536" s="189"/>
      <c r="F4536" s="182"/>
      <c r="G4536" s="90"/>
      <c r="H4536" s="91"/>
      <c r="I4536" s="89"/>
      <c r="J4536" s="89"/>
      <c r="K4536" s="89"/>
      <c r="L4536" s="89"/>
      <c r="M4536" s="89"/>
      <c r="N4536" s="89"/>
      <c r="O4536" s="92"/>
      <c r="P4536" s="93"/>
      <c r="Q4536" s="110"/>
      <c r="R4536" s="94"/>
      <c r="S4536" s="95"/>
      <c r="T4536" s="95"/>
      <c r="U4536" s="95"/>
      <c r="V4536" s="91"/>
      <c r="W4536" s="91"/>
      <c r="X4536" s="91"/>
      <c r="Y4536" s="96"/>
      <c r="Z4536" s="89"/>
      <c r="AA4536" s="95"/>
      <c r="AB4536" s="89"/>
      <c r="AC4536" s="109"/>
      <c r="AD4536" s="89"/>
      <c r="AE4536" s="89"/>
      <c r="AF4536" s="191"/>
      <c r="AG4536" s="195"/>
      <c r="AH4536" s="193"/>
      <c r="AI4536" s="97"/>
      <c r="AJ4536" s="97"/>
      <c r="AK4536" s="97"/>
      <c r="AL4536" s="45" t="s">
        <v>67</v>
      </c>
      <c r="AM4536" s="160" t="str">
        <f>MONTH(B4536)&amp;"/"&amp;YEAR(B4536)</f>
        <v>1/1900</v>
      </c>
      <c r="AN4536" s="45" t="e">
        <f>WEEKNUM(B4536)-WEEKNUM(EOMONTH(B4536,-1)+1)+1</f>
        <v>#NUM!</v>
      </c>
      <c r="AO4536" s="45" t="str">
        <f>MONTH(R4536)&amp;"/"&amp;YEAR(R4536)</f>
        <v>1/1900</v>
      </c>
      <c r="AP4536" s="45" t="e">
        <f>WEEKNUM(R4536)-WEEKNUM(EOMONTH(R4536,-1)+1)+1</f>
        <v>#NUM!</v>
      </c>
      <c r="AQ4536" s="45">
        <f>IF(AU4536="S",IF(Q4536="1. Aceitou o programa",R4536-B4536,0),0)</f>
        <v>0</v>
      </c>
      <c r="AR4536" s="45">
        <f>IF(AU4536="S",IF(AND(S4536&lt;&gt;"",R4536&lt;&gt;""),S4536-R4536,0),0)</f>
        <v>0</v>
      </c>
      <c r="AS4536" s="45">
        <f>IF(AU4536="S",IF(Q4536="1. Aceitou o programa",IF(OR(X4536="Não se Aplica",X4536=""),IF(OR(W4536="Não se Aplica",W4536=""),0,W4536-V4536),AVERAGE(X4536-W4536,W4536-V4536)),0),0)</f>
        <v>0</v>
      </c>
      <c r="AT4536" s="45">
        <f>IF(AU4536="S",IF(AND(Q4536="1. Aceitou o programa",AB4536="Realizada"),IFERROR(IF(AA4536="",0,AA4536-R4536),0),0),0)</f>
        <v>0</v>
      </c>
      <c r="AU4536" s="45" t="str">
        <f>_xlfn.XLOOKUP(U4536,'Lista Suspensa'!$AA$20:$AA$23,'Lista Suspensa'!$AB$20:$AB$23,"N/A")</f>
        <v>S</v>
      </c>
    </row>
    <row r="4537" spans="1:47" ht="12" customHeight="1" x14ac:dyDescent="0.3">
      <c r="A4537" s="87"/>
      <c r="B4537" s="88"/>
      <c r="C4537" s="89"/>
      <c r="D4537" s="89"/>
      <c r="E4537" s="189"/>
      <c r="F4537" s="182"/>
      <c r="G4537" s="90"/>
      <c r="H4537" s="91"/>
      <c r="I4537" s="89"/>
      <c r="J4537" s="89"/>
      <c r="K4537" s="89"/>
      <c r="L4537" s="89"/>
      <c r="M4537" s="89"/>
      <c r="N4537" s="89"/>
      <c r="O4537" s="92"/>
      <c r="P4537" s="93"/>
      <c r="Q4537" s="110"/>
      <c r="R4537" s="94"/>
      <c r="S4537" s="95"/>
      <c r="T4537" s="95"/>
      <c r="U4537" s="95"/>
      <c r="V4537" s="91"/>
      <c r="W4537" s="91"/>
      <c r="X4537" s="91"/>
      <c r="Y4537" s="96"/>
      <c r="Z4537" s="89"/>
      <c r="AA4537" s="95"/>
      <c r="AB4537" s="89"/>
      <c r="AC4537" s="109"/>
      <c r="AD4537" s="89"/>
      <c r="AE4537" s="89"/>
      <c r="AF4537" s="191"/>
      <c r="AG4537" s="195"/>
      <c r="AH4537" s="193"/>
      <c r="AI4537" s="97"/>
      <c r="AJ4537" s="97"/>
      <c r="AK4537" s="97"/>
      <c r="AL4537" s="45" t="s">
        <v>67</v>
      </c>
      <c r="AM4537" s="160" t="str">
        <f>MONTH(B4537)&amp;"/"&amp;YEAR(B4537)</f>
        <v>1/1900</v>
      </c>
      <c r="AN4537" s="45" t="e">
        <f>WEEKNUM(B4537)-WEEKNUM(EOMONTH(B4537,-1)+1)+1</f>
        <v>#NUM!</v>
      </c>
      <c r="AO4537" s="45" t="str">
        <f>MONTH(R4537)&amp;"/"&amp;YEAR(R4537)</f>
        <v>1/1900</v>
      </c>
      <c r="AP4537" s="45" t="e">
        <f>WEEKNUM(R4537)-WEEKNUM(EOMONTH(R4537,-1)+1)+1</f>
        <v>#NUM!</v>
      </c>
      <c r="AQ4537" s="45">
        <f>IF(AU4537="S",IF(Q4537="1. Aceitou o programa",R4537-B4537,0),0)</f>
        <v>0</v>
      </c>
      <c r="AR4537" s="45">
        <f>IF(AU4537="S",IF(AND(S4537&lt;&gt;"",R4537&lt;&gt;""),S4537-R4537,0),0)</f>
        <v>0</v>
      </c>
      <c r="AS4537" s="45">
        <f>IF(AU4537="S",IF(Q4537="1. Aceitou o programa",IF(OR(X4537="Não se Aplica",X4537=""),IF(OR(W4537="Não se Aplica",W4537=""),0,W4537-V4537),AVERAGE(X4537-W4537,W4537-V4537)),0),0)</f>
        <v>0</v>
      </c>
      <c r="AT4537" s="45">
        <f>IF(AU4537="S",IF(AND(Q4537="1. Aceitou o programa",AB4537="Realizada"),IFERROR(IF(AA4537="",0,AA4537-R4537),0),0),0)</f>
        <v>0</v>
      </c>
      <c r="AU4537" s="45" t="str">
        <f>_xlfn.XLOOKUP(U4537,'Lista Suspensa'!$AA$20:$AA$23,'Lista Suspensa'!$AB$20:$AB$23,"N/A")</f>
        <v>S</v>
      </c>
    </row>
    <row r="4538" spans="1:47" ht="12" customHeight="1" x14ac:dyDescent="0.3">
      <c r="A4538" s="87"/>
      <c r="B4538" s="88"/>
      <c r="C4538" s="89"/>
      <c r="D4538" s="89"/>
      <c r="E4538" s="189"/>
      <c r="F4538" s="182"/>
      <c r="G4538" s="90"/>
      <c r="H4538" s="91"/>
      <c r="I4538" s="89"/>
      <c r="J4538" s="89"/>
      <c r="K4538" s="89"/>
      <c r="L4538" s="89"/>
      <c r="M4538" s="89"/>
      <c r="N4538" s="89"/>
      <c r="O4538" s="92"/>
      <c r="P4538" s="93"/>
      <c r="Q4538" s="110"/>
      <c r="R4538" s="94"/>
      <c r="S4538" s="95"/>
      <c r="T4538" s="95"/>
      <c r="U4538" s="95"/>
      <c r="V4538" s="91"/>
      <c r="W4538" s="91"/>
      <c r="X4538" s="91"/>
      <c r="Y4538" s="96"/>
      <c r="Z4538" s="89"/>
      <c r="AA4538" s="95"/>
      <c r="AB4538" s="89"/>
      <c r="AC4538" s="109"/>
      <c r="AD4538" s="89"/>
      <c r="AE4538" s="89"/>
      <c r="AF4538" s="191"/>
      <c r="AG4538" s="195"/>
      <c r="AH4538" s="193"/>
      <c r="AI4538" s="97"/>
      <c r="AJ4538" s="97"/>
      <c r="AK4538" s="97"/>
      <c r="AL4538" s="45" t="s">
        <v>67</v>
      </c>
      <c r="AM4538" s="160" t="str">
        <f>MONTH(B4538)&amp;"/"&amp;YEAR(B4538)</f>
        <v>1/1900</v>
      </c>
      <c r="AN4538" s="45" t="e">
        <f>WEEKNUM(B4538)-WEEKNUM(EOMONTH(B4538,-1)+1)+1</f>
        <v>#NUM!</v>
      </c>
      <c r="AO4538" s="45" t="str">
        <f>MONTH(R4538)&amp;"/"&amp;YEAR(R4538)</f>
        <v>1/1900</v>
      </c>
      <c r="AP4538" s="45" t="e">
        <f>WEEKNUM(R4538)-WEEKNUM(EOMONTH(R4538,-1)+1)+1</f>
        <v>#NUM!</v>
      </c>
      <c r="AQ4538" s="45">
        <f>IF(AU4538="S",IF(Q4538="1. Aceitou o programa",R4538-B4538,0),0)</f>
        <v>0</v>
      </c>
      <c r="AR4538" s="45">
        <f>IF(AU4538="S",IF(AND(S4538&lt;&gt;"",R4538&lt;&gt;""),S4538-R4538,0),0)</f>
        <v>0</v>
      </c>
      <c r="AS4538" s="45">
        <f>IF(AU4538="S",IF(Q4538="1. Aceitou o programa",IF(OR(X4538="Não se Aplica",X4538=""),IF(OR(W4538="Não se Aplica",W4538=""),0,W4538-V4538),AVERAGE(X4538-W4538,W4538-V4538)),0),0)</f>
        <v>0</v>
      </c>
      <c r="AT4538" s="45">
        <f>IF(AU4538="S",IF(AND(Q4538="1. Aceitou o programa",AB4538="Realizada"),IFERROR(IF(AA4538="",0,AA4538-R4538),0),0),0)</f>
        <v>0</v>
      </c>
      <c r="AU4538" s="45" t="str">
        <f>_xlfn.XLOOKUP(U4538,'Lista Suspensa'!$AA$20:$AA$23,'Lista Suspensa'!$AB$20:$AB$23,"N/A")</f>
        <v>S</v>
      </c>
    </row>
    <row r="4539" spans="1:47" ht="12" customHeight="1" x14ac:dyDescent="0.3">
      <c r="A4539" s="87"/>
      <c r="B4539" s="88"/>
      <c r="C4539" s="89"/>
      <c r="D4539" s="89"/>
      <c r="E4539" s="189"/>
      <c r="F4539" s="182"/>
      <c r="G4539" s="90"/>
      <c r="H4539" s="91"/>
      <c r="I4539" s="89"/>
      <c r="J4539" s="89"/>
      <c r="K4539" s="89"/>
      <c r="L4539" s="89"/>
      <c r="M4539" s="89"/>
      <c r="N4539" s="89"/>
      <c r="O4539" s="92"/>
      <c r="P4539" s="93"/>
      <c r="Q4539" s="110"/>
      <c r="R4539" s="94"/>
      <c r="S4539" s="95"/>
      <c r="T4539" s="95"/>
      <c r="U4539" s="95"/>
      <c r="V4539" s="91"/>
      <c r="W4539" s="91"/>
      <c r="X4539" s="91"/>
      <c r="Y4539" s="96"/>
      <c r="Z4539" s="89"/>
      <c r="AA4539" s="95"/>
      <c r="AB4539" s="89"/>
      <c r="AC4539" s="109"/>
      <c r="AD4539" s="89"/>
      <c r="AE4539" s="89"/>
      <c r="AF4539" s="191"/>
      <c r="AG4539" s="195"/>
      <c r="AH4539" s="193"/>
      <c r="AI4539" s="97"/>
      <c r="AJ4539" s="97"/>
      <c r="AK4539" s="97"/>
      <c r="AL4539" s="45" t="s">
        <v>67</v>
      </c>
      <c r="AM4539" s="160" t="str">
        <f>MONTH(B4539)&amp;"/"&amp;YEAR(B4539)</f>
        <v>1/1900</v>
      </c>
      <c r="AN4539" s="45" t="e">
        <f>WEEKNUM(B4539)-WEEKNUM(EOMONTH(B4539,-1)+1)+1</f>
        <v>#NUM!</v>
      </c>
      <c r="AO4539" s="45" t="str">
        <f>MONTH(R4539)&amp;"/"&amp;YEAR(R4539)</f>
        <v>1/1900</v>
      </c>
      <c r="AP4539" s="45" t="e">
        <f>WEEKNUM(R4539)-WEEKNUM(EOMONTH(R4539,-1)+1)+1</f>
        <v>#NUM!</v>
      </c>
      <c r="AQ4539" s="45">
        <f>IF(AU4539="S",IF(Q4539="1. Aceitou o programa",R4539-B4539,0),0)</f>
        <v>0</v>
      </c>
      <c r="AR4539" s="45">
        <f>IF(AU4539="S",IF(AND(S4539&lt;&gt;"",R4539&lt;&gt;""),S4539-R4539,0),0)</f>
        <v>0</v>
      </c>
      <c r="AS4539" s="45">
        <f>IF(AU4539="S",IF(Q4539="1. Aceitou o programa",IF(OR(X4539="Não se Aplica",X4539=""),IF(OR(W4539="Não se Aplica",W4539=""),0,W4539-V4539),AVERAGE(X4539-W4539,W4539-V4539)),0),0)</f>
        <v>0</v>
      </c>
      <c r="AT4539" s="45">
        <f>IF(AU4539="S",IF(AND(Q4539="1. Aceitou o programa",AB4539="Realizada"),IFERROR(IF(AA4539="",0,AA4539-R4539),0),0),0)</f>
        <v>0</v>
      </c>
      <c r="AU4539" s="45" t="str">
        <f>_xlfn.XLOOKUP(U4539,'Lista Suspensa'!$AA$20:$AA$23,'Lista Suspensa'!$AB$20:$AB$23,"N/A")</f>
        <v>S</v>
      </c>
    </row>
    <row r="4540" spans="1:47" ht="12" customHeight="1" x14ac:dyDescent="0.3">
      <c r="A4540" s="87"/>
      <c r="B4540" s="88"/>
      <c r="C4540" s="89"/>
      <c r="D4540" s="89"/>
      <c r="E4540" s="189"/>
      <c r="F4540" s="182"/>
      <c r="G4540" s="90"/>
      <c r="H4540" s="91"/>
      <c r="I4540" s="89"/>
      <c r="J4540" s="89"/>
      <c r="K4540" s="89"/>
      <c r="L4540" s="89"/>
      <c r="M4540" s="89"/>
      <c r="N4540" s="89"/>
      <c r="O4540" s="92"/>
      <c r="P4540" s="93"/>
      <c r="Q4540" s="110"/>
      <c r="R4540" s="94"/>
      <c r="S4540" s="95"/>
      <c r="T4540" s="95"/>
      <c r="U4540" s="95"/>
      <c r="V4540" s="91"/>
      <c r="W4540" s="91"/>
      <c r="X4540" s="91"/>
      <c r="Y4540" s="96"/>
      <c r="Z4540" s="89"/>
      <c r="AA4540" s="95"/>
      <c r="AB4540" s="89"/>
      <c r="AC4540" s="109"/>
      <c r="AD4540" s="89"/>
      <c r="AE4540" s="89"/>
      <c r="AF4540" s="191"/>
      <c r="AG4540" s="195"/>
      <c r="AH4540" s="193"/>
      <c r="AI4540" s="97"/>
      <c r="AJ4540" s="97"/>
      <c r="AK4540" s="97"/>
      <c r="AL4540" s="45" t="s">
        <v>67</v>
      </c>
      <c r="AM4540" s="160" t="str">
        <f>MONTH(B4540)&amp;"/"&amp;YEAR(B4540)</f>
        <v>1/1900</v>
      </c>
      <c r="AN4540" s="45" t="e">
        <f>WEEKNUM(B4540)-WEEKNUM(EOMONTH(B4540,-1)+1)+1</f>
        <v>#NUM!</v>
      </c>
      <c r="AO4540" s="45" t="str">
        <f>MONTH(R4540)&amp;"/"&amp;YEAR(R4540)</f>
        <v>1/1900</v>
      </c>
      <c r="AP4540" s="45" t="e">
        <f>WEEKNUM(R4540)-WEEKNUM(EOMONTH(R4540,-1)+1)+1</f>
        <v>#NUM!</v>
      </c>
      <c r="AQ4540" s="45">
        <f>IF(AU4540="S",IF(Q4540="1. Aceitou o programa",R4540-B4540,0),0)</f>
        <v>0</v>
      </c>
      <c r="AR4540" s="45">
        <f>IF(AU4540="S",IF(AND(S4540&lt;&gt;"",R4540&lt;&gt;""),S4540-R4540,0),0)</f>
        <v>0</v>
      </c>
      <c r="AS4540" s="45">
        <f>IF(AU4540="S",IF(Q4540="1. Aceitou o programa",IF(OR(X4540="Não se Aplica",X4540=""),IF(OR(W4540="Não se Aplica",W4540=""),0,W4540-V4540),AVERAGE(X4540-W4540,W4540-V4540)),0),0)</f>
        <v>0</v>
      </c>
      <c r="AT4540" s="45">
        <f>IF(AU4540="S",IF(AND(Q4540="1. Aceitou o programa",AB4540="Realizada"),IFERROR(IF(AA4540="",0,AA4540-R4540),0),0),0)</f>
        <v>0</v>
      </c>
      <c r="AU4540" s="45" t="str">
        <f>_xlfn.XLOOKUP(U4540,'Lista Suspensa'!$AA$20:$AA$23,'Lista Suspensa'!$AB$20:$AB$23,"N/A")</f>
        <v>S</v>
      </c>
    </row>
    <row r="4541" spans="1:47" ht="12" customHeight="1" x14ac:dyDescent="0.3">
      <c r="A4541" s="87"/>
      <c r="B4541" s="88"/>
      <c r="C4541" s="89"/>
      <c r="D4541" s="89"/>
      <c r="E4541" s="189"/>
      <c r="F4541" s="182"/>
      <c r="G4541" s="90"/>
      <c r="H4541" s="91"/>
      <c r="I4541" s="89"/>
      <c r="J4541" s="89"/>
      <c r="K4541" s="89"/>
      <c r="L4541" s="89"/>
      <c r="M4541" s="89"/>
      <c r="N4541" s="89"/>
      <c r="O4541" s="92"/>
      <c r="P4541" s="93"/>
      <c r="Q4541" s="110"/>
      <c r="R4541" s="94"/>
      <c r="S4541" s="95"/>
      <c r="T4541" s="95"/>
      <c r="U4541" s="95"/>
      <c r="V4541" s="91"/>
      <c r="W4541" s="91"/>
      <c r="X4541" s="91"/>
      <c r="Y4541" s="96"/>
      <c r="Z4541" s="89"/>
      <c r="AA4541" s="95"/>
      <c r="AB4541" s="89"/>
      <c r="AC4541" s="109"/>
      <c r="AD4541" s="89"/>
      <c r="AE4541" s="89"/>
      <c r="AF4541" s="191"/>
      <c r="AG4541" s="195"/>
      <c r="AH4541" s="193"/>
      <c r="AI4541" s="97"/>
      <c r="AJ4541" s="97"/>
      <c r="AK4541" s="97"/>
      <c r="AL4541" s="45" t="s">
        <v>67</v>
      </c>
      <c r="AM4541" s="160" t="str">
        <f>MONTH(B4541)&amp;"/"&amp;YEAR(B4541)</f>
        <v>1/1900</v>
      </c>
      <c r="AN4541" s="45" t="e">
        <f>WEEKNUM(B4541)-WEEKNUM(EOMONTH(B4541,-1)+1)+1</f>
        <v>#NUM!</v>
      </c>
      <c r="AO4541" s="45" t="str">
        <f>MONTH(R4541)&amp;"/"&amp;YEAR(R4541)</f>
        <v>1/1900</v>
      </c>
      <c r="AP4541" s="45" t="e">
        <f>WEEKNUM(R4541)-WEEKNUM(EOMONTH(R4541,-1)+1)+1</f>
        <v>#NUM!</v>
      </c>
      <c r="AQ4541" s="45">
        <f>IF(AU4541="S",IF(Q4541="1. Aceitou o programa",R4541-B4541,0),0)</f>
        <v>0</v>
      </c>
      <c r="AR4541" s="45">
        <f>IF(AU4541="S",IF(AND(S4541&lt;&gt;"",R4541&lt;&gt;""),S4541-R4541,0),0)</f>
        <v>0</v>
      </c>
      <c r="AS4541" s="45">
        <f>IF(AU4541="S",IF(Q4541="1. Aceitou o programa",IF(OR(X4541="Não se Aplica",X4541=""),IF(OR(W4541="Não se Aplica",W4541=""),0,W4541-V4541),AVERAGE(X4541-W4541,W4541-V4541)),0),0)</f>
        <v>0</v>
      </c>
      <c r="AT4541" s="45">
        <f>IF(AU4541="S",IF(AND(Q4541="1. Aceitou o programa",AB4541="Realizada"),IFERROR(IF(AA4541="",0,AA4541-R4541),0),0),0)</f>
        <v>0</v>
      </c>
      <c r="AU4541" s="45" t="str">
        <f>_xlfn.XLOOKUP(U4541,'Lista Suspensa'!$AA$20:$AA$23,'Lista Suspensa'!$AB$20:$AB$23,"N/A")</f>
        <v>S</v>
      </c>
    </row>
    <row r="4542" spans="1:47" ht="12" customHeight="1" x14ac:dyDescent="0.3">
      <c r="A4542" s="87"/>
      <c r="B4542" s="88"/>
      <c r="C4542" s="89"/>
      <c r="D4542" s="89"/>
      <c r="E4542" s="189"/>
      <c r="F4542" s="182"/>
      <c r="G4542" s="90"/>
      <c r="H4542" s="91"/>
      <c r="I4542" s="89"/>
      <c r="J4542" s="89"/>
      <c r="K4542" s="89"/>
      <c r="L4542" s="89"/>
      <c r="M4542" s="89"/>
      <c r="N4542" s="89"/>
      <c r="O4542" s="92"/>
      <c r="P4542" s="93"/>
      <c r="Q4542" s="110"/>
      <c r="R4542" s="94"/>
      <c r="S4542" s="95"/>
      <c r="T4542" s="95"/>
      <c r="U4542" s="95"/>
      <c r="V4542" s="91"/>
      <c r="W4542" s="91"/>
      <c r="X4542" s="91"/>
      <c r="Y4542" s="96"/>
      <c r="Z4542" s="89"/>
      <c r="AA4542" s="95"/>
      <c r="AB4542" s="89"/>
      <c r="AC4542" s="109"/>
      <c r="AD4542" s="89"/>
      <c r="AE4542" s="89"/>
      <c r="AF4542" s="191"/>
      <c r="AG4542" s="195"/>
      <c r="AH4542" s="193"/>
      <c r="AI4542" s="97"/>
      <c r="AJ4542" s="97"/>
      <c r="AK4542" s="97"/>
      <c r="AL4542" s="45" t="s">
        <v>67</v>
      </c>
      <c r="AM4542" s="160" t="str">
        <f>MONTH(B4542)&amp;"/"&amp;YEAR(B4542)</f>
        <v>1/1900</v>
      </c>
      <c r="AN4542" s="45" t="e">
        <f>WEEKNUM(B4542)-WEEKNUM(EOMONTH(B4542,-1)+1)+1</f>
        <v>#NUM!</v>
      </c>
      <c r="AO4542" s="45" t="str">
        <f>MONTH(R4542)&amp;"/"&amp;YEAR(R4542)</f>
        <v>1/1900</v>
      </c>
      <c r="AP4542" s="45" t="e">
        <f>WEEKNUM(R4542)-WEEKNUM(EOMONTH(R4542,-1)+1)+1</f>
        <v>#NUM!</v>
      </c>
      <c r="AQ4542" s="45">
        <f>IF(AU4542="S",IF(Q4542="1. Aceitou o programa",R4542-B4542,0),0)</f>
        <v>0</v>
      </c>
      <c r="AR4542" s="45">
        <f>IF(AU4542="S",IF(AND(S4542&lt;&gt;"",R4542&lt;&gt;""),S4542-R4542,0),0)</f>
        <v>0</v>
      </c>
      <c r="AS4542" s="45">
        <f>IF(AU4542="S",IF(Q4542="1. Aceitou o programa",IF(OR(X4542="Não se Aplica",X4542=""),IF(OR(W4542="Não se Aplica",W4542=""),0,W4542-V4542),AVERAGE(X4542-W4542,W4542-V4542)),0),0)</f>
        <v>0</v>
      </c>
      <c r="AT4542" s="45">
        <f>IF(AU4542="S",IF(AND(Q4542="1. Aceitou o programa",AB4542="Realizada"),IFERROR(IF(AA4542="",0,AA4542-R4542),0),0),0)</f>
        <v>0</v>
      </c>
      <c r="AU4542" s="45" t="str">
        <f>_xlfn.XLOOKUP(U4542,'Lista Suspensa'!$AA$20:$AA$23,'Lista Suspensa'!$AB$20:$AB$23,"N/A")</f>
        <v>S</v>
      </c>
    </row>
    <row r="4543" spans="1:47" ht="12" customHeight="1" x14ac:dyDescent="0.3">
      <c r="A4543" s="87"/>
      <c r="B4543" s="88"/>
      <c r="C4543" s="89"/>
      <c r="D4543" s="89"/>
      <c r="E4543" s="189"/>
      <c r="F4543" s="182"/>
      <c r="G4543" s="90"/>
      <c r="H4543" s="91"/>
      <c r="I4543" s="89"/>
      <c r="J4543" s="89"/>
      <c r="K4543" s="89"/>
      <c r="L4543" s="89"/>
      <c r="M4543" s="89"/>
      <c r="N4543" s="89"/>
      <c r="O4543" s="92"/>
      <c r="P4543" s="93"/>
      <c r="Q4543" s="110"/>
      <c r="R4543" s="94"/>
      <c r="S4543" s="95"/>
      <c r="T4543" s="95"/>
      <c r="U4543" s="95"/>
      <c r="V4543" s="91"/>
      <c r="W4543" s="91"/>
      <c r="X4543" s="91"/>
      <c r="Y4543" s="96"/>
      <c r="Z4543" s="89"/>
      <c r="AA4543" s="95"/>
      <c r="AB4543" s="89"/>
      <c r="AC4543" s="109"/>
      <c r="AD4543" s="89"/>
      <c r="AE4543" s="89"/>
      <c r="AF4543" s="191"/>
      <c r="AG4543" s="195"/>
      <c r="AH4543" s="193"/>
      <c r="AI4543" s="97"/>
      <c r="AJ4543" s="97"/>
      <c r="AK4543" s="97"/>
      <c r="AL4543" s="45" t="s">
        <v>67</v>
      </c>
      <c r="AM4543" s="160" t="str">
        <f>MONTH(B4543)&amp;"/"&amp;YEAR(B4543)</f>
        <v>1/1900</v>
      </c>
      <c r="AN4543" s="45" t="e">
        <f>WEEKNUM(B4543)-WEEKNUM(EOMONTH(B4543,-1)+1)+1</f>
        <v>#NUM!</v>
      </c>
      <c r="AO4543" s="45" t="str">
        <f>MONTH(R4543)&amp;"/"&amp;YEAR(R4543)</f>
        <v>1/1900</v>
      </c>
      <c r="AP4543" s="45" t="e">
        <f>WEEKNUM(R4543)-WEEKNUM(EOMONTH(R4543,-1)+1)+1</f>
        <v>#NUM!</v>
      </c>
      <c r="AQ4543" s="45">
        <f>IF(AU4543="S",IF(Q4543="1. Aceitou o programa",R4543-B4543,0),0)</f>
        <v>0</v>
      </c>
      <c r="AR4543" s="45">
        <f>IF(AU4543="S",IF(AND(S4543&lt;&gt;"",R4543&lt;&gt;""),S4543-R4543,0),0)</f>
        <v>0</v>
      </c>
      <c r="AS4543" s="45">
        <f>IF(AU4543="S",IF(Q4543="1. Aceitou o programa",IF(OR(X4543="Não se Aplica",X4543=""),IF(OR(W4543="Não se Aplica",W4543=""),0,W4543-V4543),AVERAGE(X4543-W4543,W4543-V4543)),0),0)</f>
        <v>0</v>
      </c>
      <c r="AT4543" s="45">
        <f>IF(AU4543="S",IF(AND(Q4543="1. Aceitou o programa",AB4543="Realizada"),IFERROR(IF(AA4543="",0,AA4543-R4543),0),0),0)</f>
        <v>0</v>
      </c>
      <c r="AU4543" s="45" t="str">
        <f>_xlfn.XLOOKUP(U4543,'Lista Suspensa'!$AA$20:$AA$23,'Lista Suspensa'!$AB$20:$AB$23,"N/A")</f>
        <v>S</v>
      </c>
    </row>
    <row r="4544" spans="1:47" ht="12" customHeight="1" x14ac:dyDescent="0.3">
      <c r="A4544" s="87"/>
      <c r="B4544" s="88"/>
      <c r="C4544" s="89"/>
      <c r="D4544" s="89"/>
      <c r="E4544" s="189"/>
      <c r="F4544" s="182"/>
      <c r="G4544" s="90"/>
      <c r="H4544" s="91"/>
      <c r="I4544" s="89"/>
      <c r="J4544" s="89"/>
      <c r="K4544" s="89"/>
      <c r="L4544" s="89"/>
      <c r="M4544" s="89"/>
      <c r="N4544" s="89"/>
      <c r="O4544" s="92"/>
      <c r="P4544" s="93"/>
      <c r="Q4544" s="110"/>
      <c r="R4544" s="94"/>
      <c r="S4544" s="95"/>
      <c r="T4544" s="95"/>
      <c r="U4544" s="95"/>
      <c r="V4544" s="91"/>
      <c r="W4544" s="91"/>
      <c r="X4544" s="91"/>
      <c r="Y4544" s="96"/>
      <c r="Z4544" s="89"/>
      <c r="AA4544" s="95"/>
      <c r="AB4544" s="89"/>
      <c r="AC4544" s="109"/>
      <c r="AD4544" s="89"/>
      <c r="AE4544" s="89"/>
      <c r="AF4544" s="191"/>
      <c r="AG4544" s="195"/>
      <c r="AH4544" s="193"/>
      <c r="AI4544" s="97"/>
      <c r="AJ4544" s="97"/>
      <c r="AK4544" s="97"/>
      <c r="AL4544" s="45" t="s">
        <v>67</v>
      </c>
      <c r="AM4544" s="160" t="str">
        <f>MONTH(B4544)&amp;"/"&amp;YEAR(B4544)</f>
        <v>1/1900</v>
      </c>
      <c r="AN4544" s="45" t="e">
        <f>WEEKNUM(B4544)-WEEKNUM(EOMONTH(B4544,-1)+1)+1</f>
        <v>#NUM!</v>
      </c>
      <c r="AO4544" s="45" t="str">
        <f>MONTH(R4544)&amp;"/"&amp;YEAR(R4544)</f>
        <v>1/1900</v>
      </c>
      <c r="AP4544" s="45" t="e">
        <f>WEEKNUM(R4544)-WEEKNUM(EOMONTH(R4544,-1)+1)+1</f>
        <v>#NUM!</v>
      </c>
      <c r="AQ4544" s="45">
        <f>IF(AU4544="S",IF(Q4544="1. Aceitou o programa",R4544-B4544,0),0)</f>
        <v>0</v>
      </c>
      <c r="AR4544" s="45">
        <f>IF(AU4544="S",IF(AND(S4544&lt;&gt;"",R4544&lt;&gt;""),S4544-R4544,0),0)</f>
        <v>0</v>
      </c>
      <c r="AS4544" s="45">
        <f>IF(AU4544="S",IF(Q4544="1. Aceitou o programa",IF(OR(X4544="Não se Aplica",X4544=""),IF(OR(W4544="Não se Aplica",W4544=""),0,W4544-V4544),AVERAGE(X4544-W4544,W4544-V4544)),0),0)</f>
        <v>0</v>
      </c>
      <c r="AT4544" s="45">
        <f>IF(AU4544="S",IF(AND(Q4544="1. Aceitou o programa",AB4544="Realizada"),IFERROR(IF(AA4544="",0,AA4544-R4544),0),0),0)</f>
        <v>0</v>
      </c>
      <c r="AU4544" s="45" t="str">
        <f>_xlfn.XLOOKUP(U4544,'Lista Suspensa'!$AA$20:$AA$23,'Lista Suspensa'!$AB$20:$AB$23,"N/A")</f>
        <v>S</v>
      </c>
    </row>
    <row r="4545" spans="1:47" ht="12" customHeight="1" x14ac:dyDescent="0.3">
      <c r="A4545" s="87"/>
      <c r="B4545" s="88"/>
      <c r="C4545" s="89"/>
      <c r="D4545" s="89"/>
      <c r="E4545" s="189"/>
      <c r="F4545" s="182"/>
      <c r="G4545" s="90"/>
      <c r="H4545" s="91"/>
      <c r="I4545" s="89"/>
      <c r="J4545" s="89"/>
      <c r="K4545" s="89"/>
      <c r="L4545" s="89"/>
      <c r="M4545" s="89"/>
      <c r="N4545" s="89"/>
      <c r="O4545" s="92"/>
      <c r="P4545" s="93"/>
      <c r="Q4545" s="110"/>
      <c r="R4545" s="94"/>
      <c r="S4545" s="95"/>
      <c r="T4545" s="95"/>
      <c r="U4545" s="95"/>
      <c r="V4545" s="91"/>
      <c r="W4545" s="91"/>
      <c r="X4545" s="91"/>
      <c r="Y4545" s="96"/>
      <c r="Z4545" s="89"/>
      <c r="AA4545" s="95"/>
      <c r="AB4545" s="89"/>
      <c r="AC4545" s="109"/>
      <c r="AD4545" s="89"/>
      <c r="AE4545" s="89"/>
      <c r="AF4545" s="191"/>
      <c r="AG4545" s="195"/>
      <c r="AH4545" s="193"/>
      <c r="AI4545" s="97"/>
      <c r="AJ4545" s="97"/>
      <c r="AK4545" s="97"/>
      <c r="AL4545" s="45" t="s">
        <v>67</v>
      </c>
      <c r="AM4545" s="160" t="str">
        <f>MONTH(B4545)&amp;"/"&amp;YEAR(B4545)</f>
        <v>1/1900</v>
      </c>
      <c r="AN4545" s="45" t="e">
        <f>WEEKNUM(B4545)-WEEKNUM(EOMONTH(B4545,-1)+1)+1</f>
        <v>#NUM!</v>
      </c>
      <c r="AO4545" s="45" t="str">
        <f>MONTH(R4545)&amp;"/"&amp;YEAR(R4545)</f>
        <v>1/1900</v>
      </c>
      <c r="AP4545" s="45" t="e">
        <f>WEEKNUM(R4545)-WEEKNUM(EOMONTH(R4545,-1)+1)+1</f>
        <v>#NUM!</v>
      </c>
      <c r="AQ4545" s="45">
        <f>IF(AU4545="S",IF(Q4545="1. Aceitou o programa",R4545-B4545,0),0)</f>
        <v>0</v>
      </c>
      <c r="AR4545" s="45">
        <f>IF(AU4545="S",IF(AND(S4545&lt;&gt;"",R4545&lt;&gt;""),S4545-R4545,0),0)</f>
        <v>0</v>
      </c>
      <c r="AS4545" s="45">
        <f>IF(AU4545="S",IF(Q4545="1. Aceitou o programa",IF(OR(X4545="Não se Aplica",X4545=""),IF(OR(W4545="Não se Aplica",W4545=""),0,W4545-V4545),AVERAGE(X4545-W4545,W4545-V4545)),0),0)</f>
        <v>0</v>
      </c>
      <c r="AT4545" s="45">
        <f>IF(AU4545="S",IF(AND(Q4545="1. Aceitou o programa",AB4545="Realizada"),IFERROR(IF(AA4545="",0,AA4545-R4545),0),0),0)</f>
        <v>0</v>
      </c>
      <c r="AU4545" s="45" t="str">
        <f>_xlfn.XLOOKUP(U4545,'Lista Suspensa'!$AA$20:$AA$23,'Lista Suspensa'!$AB$20:$AB$23,"N/A")</f>
        <v>S</v>
      </c>
    </row>
    <row r="4546" spans="1:47" ht="12" customHeight="1" x14ac:dyDescent="0.3">
      <c r="A4546" s="87"/>
      <c r="B4546" s="88"/>
      <c r="C4546" s="89"/>
      <c r="D4546" s="89"/>
      <c r="E4546" s="189"/>
      <c r="F4546" s="182"/>
      <c r="G4546" s="90"/>
      <c r="H4546" s="91"/>
      <c r="I4546" s="89"/>
      <c r="J4546" s="89"/>
      <c r="K4546" s="89"/>
      <c r="L4546" s="89"/>
      <c r="M4546" s="89"/>
      <c r="N4546" s="89"/>
      <c r="O4546" s="92"/>
      <c r="P4546" s="93"/>
      <c r="Q4546" s="110"/>
      <c r="R4546" s="94"/>
      <c r="S4546" s="95"/>
      <c r="T4546" s="95"/>
      <c r="U4546" s="95"/>
      <c r="V4546" s="91"/>
      <c r="W4546" s="91"/>
      <c r="X4546" s="91"/>
      <c r="Y4546" s="96"/>
      <c r="Z4546" s="89"/>
      <c r="AA4546" s="95"/>
      <c r="AB4546" s="89"/>
      <c r="AC4546" s="109"/>
      <c r="AD4546" s="89"/>
      <c r="AE4546" s="89"/>
      <c r="AF4546" s="191"/>
      <c r="AG4546" s="195"/>
      <c r="AH4546" s="193"/>
      <c r="AI4546" s="97"/>
      <c r="AJ4546" s="97"/>
      <c r="AK4546" s="97"/>
      <c r="AL4546" s="45" t="s">
        <v>67</v>
      </c>
      <c r="AM4546" s="160" t="str">
        <f>MONTH(B4546)&amp;"/"&amp;YEAR(B4546)</f>
        <v>1/1900</v>
      </c>
      <c r="AN4546" s="45" t="e">
        <f>WEEKNUM(B4546)-WEEKNUM(EOMONTH(B4546,-1)+1)+1</f>
        <v>#NUM!</v>
      </c>
      <c r="AO4546" s="45" t="str">
        <f>MONTH(R4546)&amp;"/"&amp;YEAR(R4546)</f>
        <v>1/1900</v>
      </c>
      <c r="AP4546" s="45" t="e">
        <f>WEEKNUM(R4546)-WEEKNUM(EOMONTH(R4546,-1)+1)+1</f>
        <v>#NUM!</v>
      </c>
      <c r="AQ4546" s="45">
        <f>IF(AU4546="S",IF(Q4546="1. Aceitou o programa",R4546-B4546,0),0)</f>
        <v>0</v>
      </c>
      <c r="AR4546" s="45">
        <f>IF(AU4546="S",IF(AND(S4546&lt;&gt;"",R4546&lt;&gt;""),S4546-R4546,0),0)</f>
        <v>0</v>
      </c>
      <c r="AS4546" s="45">
        <f>IF(AU4546="S",IF(Q4546="1. Aceitou o programa",IF(OR(X4546="Não se Aplica",X4546=""),IF(OR(W4546="Não se Aplica",W4546=""),0,W4546-V4546),AVERAGE(X4546-W4546,W4546-V4546)),0),0)</f>
        <v>0</v>
      </c>
      <c r="AT4546" s="45">
        <f>IF(AU4546="S",IF(AND(Q4546="1. Aceitou o programa",AB4546="Realizada"),IFERROR(IF(AA4546="",0,AA4546-R4546),0),0),0)</f>
        <v>0</v>
      </c>
      <c r="AU4546" s="45" t="str">
        <f>_xlfn.XLOOKUP(U4546,'Lista Suspensa'!$AA$20:$AA$23,'Lista Suspensa'!$AB$20:$AB$23,"N/A")</f>
        <v>S</v>
      </c>
    </row>
    <row r="4547" spans="1:47" ht="12" customHeight="1" x14ac:dyDescent="0.3">
      <c r="A4547" s="87"/>
      <c r="B4547" s="88"/>
      <c r="C4547" s="89"/>
      <c r="D4547" s="89"/>
      <c r="E4547" s="189"/>
      <c r="F4547" s="182"/>
      <c r="G4547" s="90"/>
      <c r="H4547" s="91"/>
      <c r="I4547" s="89"/>
      <c r="J4547" s="89"/>
      <c r="K4547" s="89"/>
      <c r="L4547" s="89"/>
      <c r="M4547" s="89"/>
      <c r="N4547" s="89"/>
      <c r="O4547" s="92"/>
      <c r="P4547" s="93"/>
      <c r="Q4547" s="110"/>
      <c r="R4547" s="94"/>
      <c r="S4547" s="95"/>
      <c r="T4547" s="95"/>
      <c r="U4547" s="95"/>
      <c r="V4547" s="91"/>
      <c r="W4547" s="91"/>
      <c r="X4547" s="91"/>
      <c r="Y4547" s="96"/>
      <c r="Z4547" s="89"/>
      <c r="AA4547" s="95"/>
      <c r="AB4547" s="89"/>
      <c r="AC4547" s="109"/>
      <c r="AD4547" s="89"/>
      <c r="AE4547" s="89"/>
      <c r="AF4547" s="191"/>
      <c r="AG4547" s="195"/>
      <c r="AH4547" s="193"/>
      <c r="AI4547" s="97"/>
      <c r="AJ4547" s="97"/>
      <c r="AK4547" s="97"/>
      <c r="AL4547" s="45" t="s">
        <v>67</v>
      </c>
      <c r="AM4547" s="160" t="str">
        <f>MONTH(B4547)&amp;"/"&amp;YEAR(B4547)</f>
        <v>1/1900</v>
      </c>
      <c r="AN4547" s="45" t="e">
        <f>WEEKNUM(B4547)-WEEKNUM(EOMONTH(B4547,-1)+1)+1</f>
        <v>#NUM!</v>
      </c>
      <c r="AO4547" s="45" t="str">
        <f>MONTH(R4547)&amp;"/"&amp;YEAR(R4547)</f>
        <v>1/1900</v>
      </c>
      <c r="AP4547" s="45" t="e">
        <f>WEEKNUM(R4547)-WEEKNUM(EOMONTH(R4547,-1)+1)+1</f>
        <v>#NUM!</v>
      </c>
      <c r="AQ4547" s="45">
        <f>IF(AU4547="S",IF(Q4547="1. Aceitou o programa",R4547-B4547,0),0)</f>
        <v>0</v>
      </c>
      <c r="AR4547" s="45">
        <f>IF(AU4547="S",IF(AND(S4547&lt;&gt;"",R4547&lt;&gt;""),S4547-R4547,0),0)</f>
        <v>0</v>
      </c>
      <c r="AS4547" s="45">
        <f>IF(AU4547="S",IF(Q4547="1. Aceitou o programa",IF(OR(X4547="Não se Aplica",X4547=""),IF(OR(W4547="Não se Aplica",W4547=""),0,W4547-V4547),AVERAGE(X4547-W4547,W4547-V4547)),0),0)</f>
        <v>0</v>
      </c>
      <c r="AT4547" s="45">
        <f>IF(AU4547="S",IF(AND(Q4547="1. Aceitou o programa",AB4547="Realizada"),IFERROR(IF(AA4547="",0,AA4547-R4547),0),0),0)</f>
        <v>0</v>
      </c>
      <c r="AU4547" s="45" t="str">
        <f>_xlfn.XLOOKUP(U4547,'Lista Suspensa'!$AA$20:$AA$23,'Lista Suspensa'!$AB$20:$AB$23,"N/A")</f>
        <v>S</v>
      </c>
    </row>
    <row r="4548" spans="1:47" ht="12" customHeight="1" x14ac:dyDescent="0.3">
      <c r="A4548" s="87"/>
      <c r="B4548" s="88"/>
      <c r="C4548" s="89"/>
      <c r="D4548" s="89"/>
      <c r="E4548" s="189"/>
      <c r="F4548" s="182"/>
      <c r="G4548" s="90"/>
      <c r="H4548" s="91"/>
      <c r="I4548" s="89"/>
      <c r="J4548" s="89"/>
      <c r="K4548" s="89"/>
      <c r="L4548" s="89"/>
      <c r="M4548" s="89"/>
      <c r="N4548" s="89"/>
      <c r="O4548" s="92"/>
      <c r="P4548" s="93"/>
      <c r="Q4548" s="110"/>
      <c r="R4548" s="94"/>
      <c r="S4548" s="95"/>
      <c r="T4548" s="95"/>
      <c r="U4548" s="95"/>
      <c r="V4548" s="91"/>
      <c r="W4548" s="91"/>
      <c r="X4548" s="91"/>
      <c r="Y4548" s="96"/>
      <c r="Z4548" s="89"/>
      <c r="AA4548" s="95"/>
      <c r="AB4548" s="89"/>
      <c r="AC4548" s="109"/>
      <c r="AD4548" s="89"/>
      <c r="AE4548" s="89"/>
      <c r="AF4548" s="191"/>
      <c r="AG4548" s="195"/>
      <c r="AH4548" s="193"/>
      <c r="AI4548" s="97"/>
      <c r="AJ4548" s="97"/>
      <c r="AK4548" s="97"/>
      <c r="AL4548" s="45" t="s">
        <v>67</v>
      </c>
      <c r="AM4548" s="160" t="str">
        <f>MONTH(B4548)&amp;"/"&amp;YEAR(B4548)</f>
        <v>1/1900</v>
      </c>
      <c r="AN4548" s="45" t="e">
        <f>WEEKNUM(B4548)-WEEKNUM(EOMONTH(B4548,-1)+1)+1</f>
        <v>#NUM!</v>
      </c>
      <c r="AO4548" s="45" t="str">
        <f>MONTH(R4548)&amp;"/"&amp;YEAR(R4548)</f>
        <v>1/1900</v>
      </c>
      <c r="AP4548" s="45" t="e">
        <f>WEEKNUM(R4548)-WEEKNUM(EOMONTH(R4548,-1)+1)+1</f>
        <v>#NUM!</v>
      </c>
      <c r="AQ4548" s="45">
        <f>IF(AU4548="S",IF(Q4548="1. Aceitou o programa",R4548-B4548,0),0)</f>
        <v>0</v>
      </c>
      <c r="AR4548" s="45">
        <f>IF(AU4548="S",IF(AND(S4548&lt;&gt;"",R4548&lt;&gt;""),S4548-R4548,0),0)</f>
        <v>0</v>
      </c>
      <c r="AS4548" s="45">
        <f>IF(AU4548="S",IF(Q4548="1. Aceitou o programa",IF(OR(X4548="Não se Aplica",X4548=""),IF(OR(W4548="Não se Aplica",W4548=""),0,W4548-V4548),AVERAGE(X4548-W4548,W4548-V4548)),0),0)</f>
        <v>0</v>
      </c>
      <c r="AT4548" s="45">
        <f>IF(AU4548="S",IF(AND(Q4548="1. Aceitou o programa",AB4548="Realizada"),IFERROR(IF(AA4548="",0,AA4548-R4548),0),0),0)</f>
        <v>0</v>
      </c>
      <c r="AU4548" s="45" t="str">
        <f>_xlfn.XLOOKUP(U4548,'Lista Suspensa'!$AA$20:$AA$23,'Lista Suspensa'!$AB$20:$AB$23,"N/A")</f>
        <v>S</v>
      </c>
    </row>
    <row r="4549" spans="1:47" ht="12" customHeight="1" x14ac:dyDescent="0.3">
      <c r="A4549" s="87"/>
      <c r="B4549" s="88"/>
      <c r="C4549" s="89"/>
      <c r="D4549" s="89"/>
      <c r="E4549" s="189"/>
      <c r="F4549" s="182"/>
      <c r="G4549" s="90"/>
      <c r="H4549" s="91"/>
      <c r="I4549" s="89"/>
      <c r="J4549" s="89"/>
      <c r="K4549" s="89"/>
      <c r="L4549" s="89"/>
      <c r="M4549" s="89"/>
      <c r="N4549" s="89"/>
      <c r="O4549" s="92"/>
      <c r="P4549" s="93"/>
      <c r="Q4549" s="110"/>
      <c r="R4549" s="94"/>
      <c r="S4549" s="95"/>
      <c r="T4549" s="95"/>
      <c r="U4549" s="95"/>
      <c r="V4549" s="91"/>
      <c r="W4549" s="91"/>
      <c r="X4549" s="91"/>
      <c r="Y4549" s="96"/>
      <c r="Z4549" s="89"/>
      <c r="AA4549" s="95"/>
      <c r="AB4549" s="89"/>
      <c r="AC4549" s="109"/>
      <c r="AD4549" s="89"/>
      <c r="AE4549" s="89"/>
      <c r="AF4549" s="191"/>
      <c r="AG4549" s="195"/>
      <c r="AH4549" s="193"/>
      <c r="AI4549" s="97"/>
      <c r="AJ4549" s="97"/>
      <c r="AK4549" s="97"/>
      <c r="AL4549" s="45" t="s">
        <v>67</v>
      </c>
      <c r="AM4549" s="160" t="str">
        <f>MONTH(B4549)&amp;"/"&amp;YEAR(B4549)</f>
        <v>1/1900</v>
      </c>
      <c r="AN4549" s="45" t="e">
        <f>WEEKNUM(B4549)-WEEKNUM(EOMONTH(B4549,-1)+1)+1</f>
        <v>#NUM!</v>
      </c>
      <c r="AO4549" s="45" t="str">
        <f>MONTH(R4549)&amp;"/"&amp;YEAR(R4549)</f>
        <v>1/1900</v>
      </c>
      <c r="AP4549" s="45" t="e">
        <f>WEEKNUM(R4549)-WEEKNUM(EOMONTH(R4549,-1)+1)+1</f>
        <v>#NUM!</v>
      </c>
      <c r="AQ4549" s="45">
        <f>IF(AU4549="S",IF(Q4549="1. Aceitou o programa",R4549-B4549,0),0)</f>
        <v>0</v>
      </c>
      <c r="AR4549" s="45">
        <f>IF(AU4549="S",IF(AND(S4549&lt;&gt;"",R4549&lt;&gt;""),S4549-R4549,0),0)</f>
        <v>0</v>
      </c>
      <c r="AS4549" s="45">
        <f>IF(AU4549="S",IF(Q4549="1. Aceitou o programa",IF(OR(X4549="Não se Aplica",X4549=""),IF(OR(W4549="Não se Aplica",W4549=""),0,W4549-V4549),AVERAGE(X4549-W4549,W4549-V4549)),0),0)</f>
        <v>0</v>
      </c>
      <c r="AT4549" s="45">
        <f>IF(AU4549="S",IF(AND(Q4549="1. Aceitou o programa",AB4549="Realizada"),IFERROR(IF(AA4549="",0,AA4549-R4549),0),0),0)</f>
        <v>0</v>
      </c>
      <c r="AU4549" s="45" t="str">
        <f>_xlfn.XLOOKUP(U4549,'Lista Suspensa'!$AA$20:$AA$23,'Lista Suspensa'!$AB$20:$AB$23,"N/A")</f>
        <v>S</v>
      </c>
    </row>
    <row r="4550" spans="1:47" ht="12" customHeight="1" x14ac:dyDescent="0.3">
      <c r="A4550" s="87"/>
      <c r="B4550" s="88"/>
      <c r="C4550" s="89"/>
      <c r="D4550" s="89"/>
      <c r="E4550" s="189"/>
      <c r="F4550" s="182"/>
      <c r="G4550" s="90"/>
      <c r="H4550" s="91"/>
      <c r="I4550" s="89"/>
      <c r="J4550" s="89"/>
      <c r="K4550" s="89"/>
      <c r="L4550" s="89"/>
      <c r="M4550" s="89"/>
      <c r="N4550" s="89"/>
      <c r="O4550" s="92"/>
      <c r="P4550" s="93"/>
      <c r="Q4550" s="110"/>
      <c r="R4550" s="94"/>
      <c r="S4550" s="95"/>
      <c r="T4550" s="95"/>
      <c r="U4550" s="95"/>
      <c r="V4550" s="91"/>
      <c r="W4550" s="91"/>
      <c r="X4550" s="91"/>
      <c r="Y4550" s="96"/>
      <c r="Z4550" s="89"/>
      <c r="AA4550" s="95"/>
      <c r="AB4550" s="89"/>
      <c r="AC4550" s="109"/>
      <c r="AD4550" s="89"/>
      <c r="AE4550" s="89"/>
      <c r="AF4550" s="191"/>
      <c r="AG4550" s="195"/>
      <c r="AH4550" s="193"/>
      <c r="AI4550" s="97"/>
      <c r="AJ4550" s="97"/>
      <c r="AK4550" s="97"/>
      <c r="AL4550" s="45" t="s">
        <v>67</v>
      </c>
      <c r="AM4550" s="160" t="str">
        <f>MONTH(B4550)&amp;"/"&amp;YEAR(B4550)</f>
        <v>1/1900</v>
      </c>
      <c r="AN4550" s="45" t="e">
        <f>WEEKNUM(B4550)-WEEKNUM(EOMONTH(B4550,-1)+1)+1</f>
        <v>#NUM!</v>
      </c>
      <c r="AO4550" s="45" t="str">
        <f>MONTH(R4550)&amp;"/"&amp;YEAR(R4550)</f>
        <v>1/1900</v>
      </c>
      <c r="AP4550" s="45" t="e">
        <f>WEEKNUM(R4550)-WEEKNUM(EOMONTH(R4550,-1)+1)+1</f>
        <v>#NUM!</v>
      </c>
      <c r="AQ4550" s="45">
        <f>IF(AU4550="S",IF(Q4550="1. Aceitou o programa",R4550-B4550,0),0)</f>
        <v>0</v>
      </c>
      <c r="AR4550" s="45">
        <f>IF(AU4550="S",IF(AND(S4550&lt;&gt;"",R4550&lt;&gt;""),S4550-R4550,0),0)</f>
        <v>0</v>
      </c>
      <c r="AS4550" s="45">
        <f>IF(AU4550="S",IF(Q4550="1. Aceitou o programa",IF(OR(X4550="Não se Aplica",X4550=""),IF(OR(W4550="Não se Aplica",W4550=""),0,W4550-V4550),AVERAGE(X4550-W4550,W4550-V4550)),0),0)</f>
        <v>0</v>
      </c>
      <c r="AT4550" s="45">
        <f>IF(AU4550="S",IF(AND(Q4550="1. Aceitou o programa",AB4550="Realizada"),IFERROR(IF(AA4550="",0,AA4550-R4550),0),0),0)</f>
        <v>0</v>
      </c>
      <c r="AU4550" s="45" t="str">
        <f>_xlfn.XLOOKUP(U4550,'Lista Suspensa'!$AA$20:$AA$23,'Lista Suspensa'!$AB$20:$AB$23,"N/A")</f>
        <v>S</v>
      </c>
    </row>
    <row r="4551" spans="1:47" ht="12" customHeight="1" x14ac:dyDescent="0.3">
      <c r="A4551" s="87"/>
      <c r="B4551" s="88"/>
      <c r="C4551" s="89"/>
      <c r="D4551" s="89"/>
      <c r="E4551" s="189"/>
      <c r="F4551" s="182"/>
      <c r="G4551" s="90"/>
      <c r="H4551" s="91"/>
      <c r="I4551" s="89"/>
      <c r="J4551" s="89"/>
      <c r="K4551" s="89"/>
      <c r="L4551" s="89"/>
      <c r="M4551" s="89"/>
      <c r="N4551" s="89"/>
      <c r="O4551" s="92"/>
      <c r="P4551" s="93"/>
      <c r="Q4551" s="110"/>
      <c r="R4551" s="94"/>
      <c r="S4551" s="95"/>
      <c r="T4551" s="95"/>
      <c r="U4551" s="95"/>
      <c r="V4551" s="91"/>
      <c r="W4551" s="91"/>
      <c r="X4551" s="91"/>
      <c r="Y4551" s="96"/>
      <c r="Z4551" s="89"/>
      <c r="AA4551" s="95"/>
      <c r="AB4551" s="89"/>
      <c r="AC4551" s="109"/>
      <c r="AD4551" s="89"/>
      <c r="AE4551" s="89"/>
      <c r="AF4551" s="191"/>
      <c r="AG4551" s="195"/>
      <c r="AH4551" s="193"/>
      <c r="AI4551" s="97"/>
      <c r="AJ4551" s="97"/>
      <c r="AK4551" s="97"/>
      <c r="AL4551" s="45" t="s">
        <v>67</v>
      </c>
      <c r="AM4551" s="160" t="str">
        <f>MONTH(B4551)&amp;"/"&amp;YEAR(B4551)</f>
        <v>1/1900</v>
      </c>
      <c r="AN4551" s="45" t="e">
        <f>WEEKNUM(B4551)-WEEKNUM(EOMONTH(B4551,-1)+1)+1</f>
        <v>#NUM!</v>
      </c>
      <c r="AO4551" s="45" t="str">
        <f>MONTH(R4551)&amp;"/"&amp;YEAR(R4551)</f>
        <v>1/1900</v>
      </c>
      <c r="AP4551" s="45" t="e">
        <f>WEEKNUM(R4551)-WEEKNUM(EOMONTH(R4551,-1)+1)+1</f>
        <v>#NUM!</v>
      </c>
      <c r="AQ4551" s="45">
        <f>IF(AU4551="S",IF(Q4551="1. Aceitou o programa",R4551-B4551,0),0)</f>
        <v>0</v>
      </c>
      <c r="AR4551" s="45">
        <f>IF(AU4551="S",IF(AND(S4551&lt;&gt;"",R4551&lt;&gt;""),S4551-R4551,0),0)</f>
        <v>0</v>
      </c>
      <c r="AS4551" s="45">
        <f>IF(AU4551="S",IF(Q4551="1. Aceitou o programa",IF(OR(X4551="Não se Aplica",X4551=""),IF(OR(W4551="Não se Aplica",W4551=""),0,W4551-V4551),AVERAGE(X4551-W4551,W4551-V4551)),0),0)</f>
        <v>0</v>
      </c>
      <c r="AT4551" s="45">
        <f>IF(AU4551="S",IF(AND(Q4551="1. Aceitou o programa",AB4551="Realizada"),IFERROR(IF(AA4551="",0,AA4551-R4551),0),0),0)</f>
        <v>0</v>
      </c>
      <c r="AU4551" s="45" t="str">
        <f>_xlfn.XLOOKUP(U4551,'Lista Suspensa'!$AA$20:$AA$23,'Lista Suspensa'!$AB$20:$AB$23,"N/A")</f>
        <v>S</v>
      </c>
    </row>
    <row r="4552" spans="1:47" ht="12" customHeight="1" x14ac:dyDescent="0.3">
      <c r="A4552" s="87"/>
      <c r="B4552" s="88"/>
      <c r="C4552" s="89"/>
      <c r="D4552" s="89"/>
      <c r="E4552" s="189"/>
      <c r="F4552" s="182"/>
      <c r="G4552" s="90"/>
      <c r="H4552" s="91"/>
      <c r="I4552" s="89"/>
      <c r="J4552" s="89"/>
      <c r="K4552" s="89"/>
      <c r="L4552" s="89"/>
      <c r="M4552" s="89"/>
      <c r="N4552" s="89"/>
      <c r="O4552" s="92"/>
      <c r="P4552" s="93"/>
      <c r="Q4552" s="110"/>
      <c r="R4552" s="94"/>
      <c r="S4552" s="95"/>
      <c r="T4552" s="95"/>
      <c r="U4552" s="95"/>
      <c r="V4552" s="91"/>
      <c r="W4552" s="91"/>
      <c r="X4552" s="91"/>
      <c r="Y4552" s="96"/>
      <c r="Z4552" s="89"/>
      <c r="AA4552" s="95"/>
      <c r="AB4552" s="89"/>
      <c r="AC4552" s="109"/>
      <c r="AD4552" s="89"/>
      <c r="AE4552" s="89"/>
      <c r="AF4552" s="191"/>
      <c r="AG4552" s="195"/>
      <c r="AH4552" s="193"/>
      <c r="AI4552" s="97"/>
      <c r="AJ4552" s="97"/>
      <c r="AK4552" s="97"/>
      <c r="AL4552" s="45" t="s">
        <v>67</v>
      </c>
      <c r="AM4552" s="160" t="str">
        <f>MONTH(B4552)&amp;"/"&amp;YEAR(B4552)</f>
        <v>1/1900</v>
      </c>
      <c r="AN4552" s="45" t="e">
        <f>WEEKNUM(B4552)-WEEKNUM(EOMONTH(B4552,-1)+1)+1</f>
        <v>#NUM!</v>
      </c>
      <c r="AO4552" s="45" t="str">
        <f>MONTH(R4552)&amp;"/"&amp;YEAR(R4552)</f>
        <v>1/1900</v>
      </c>
      <c r="AP4552" s="45" t="e">
        <f>WEEKNUM(R4552)-WEEKNUM(EOMONTH(R4552,-1)+1)+1</f>
        <v>#NUM!</v>
      </c>
      <c r="AQ4552" s="45">
        <f>IF(AU4552="S",IF(Q4552="1. Aceitou o programa",R4552-B4552,0),0)</f>
        <v>0</v>
      </c>
      <c r="AR4552" s="45">
        <f>IF(AU4552="S",IF(AND(S4552&lt;&gt;"",R4552&lt;&gt;""),S4552-R4552,0),0)</f>
        <v>0</v>
      </c>
      <c r="AS4552" s="45">
        <f>IF(AU4552="S",IF(Q4552="1. Aceitou o programa",IF(OR(X4552="Não se Aplica",X4552=""),IF(OR(W4552="Não se Aplica",W4552=""),0,W4552-V4552),AVERAGE(X4552-W4552,W4552-V4552)),0),0)</f>
        <v>0</v>
      </c>
      <c r="AT4552" s="45">
        <f>IF(AU4552="S",IF(AND(Q4552="1. Aceitou o programa",AB4552="Realizada"),IFERROR(IF(AA4552="",0,AA4552-R4552),0),0),0)</f>
        <v>0</v>
      </c>
      <c r="AU4552" s="45" t="str">
        <f>_xlfn.XLOOKUP(U4552,'Lista Suspensa'!$AA$20:$AA$23,'Lista Suspensa'!$AB$20:$AB$23,"N/A")</f>
        <v>S</v>
      </c>
    </row>
    <row r="4553" spans="1:47" ht="12" customHeight="1" x14ac:dyDescent="0.3">
      <c r="A4553" s="87"/>
      <c r="B4553" s="88"/>
      <c r="C4553" s="89"/>
      <c r="D4553" s="89"/>
      <c r="E4553" s="189"/>
      <c r="F4553" s="182"/>
      <c r="G4553" s="90"/>
      <c r="H4553" s="91"/>
      <c r="I4553" s="89"/>
      <c r="J4553" s="89"/>
      <c r="K4553" s="89"/>
      <c r="L4553" s="89"/>
      <c r="M4553" s="89"/>
      <c r="N4553" s="89"/>
      <c r="O4553" s="92"/>
      <c r="P4553" s="93"/>
      <c r="Q4553" s="110"/>
      <c r="R4553" s="94"/>
      <c r="S4553" s="95"/>
      <c r="T4553" s="95"/>
      <c r="U4553" s="95"/>
      <c r="V4553" s="91"/>
      <c r="W4553" s="91"/>
      <c r="X4553" s="91"/>
      <c r="Y4553" s="96"/>
      <c r="Z4553" s="89"/>
      <c r="AA4553" s="95"/>
      <c r="AB4553" s="89"/>
      <c r="AC4553" s="109"/>
      <c r="AD4553" s="89"/>
      <c r="AE4553" s="89"/>
      <c r="AF4553" s="191"/>
      <c r="AG4553" s="195"/>
      <c r="AH4553" s="193"/>
      <c r="AI4553" s="97"/>
      <c r="AJ4553" s="97"/>
      <c r="AK4553" s="97"/>
      <c r="AL4553" s="45" t="s">
        <v>67</v>
      </c>
      <c r="AM4553" s="160" t="str">
        <f>MONTH(B4553)&amp;"/"&amp;YEAR(B4553)</f>
        <v>1/1900</v>
      </c>
      <c r="AN4553" s="45" t="e">
        <f>WEEKNUM(B4553)-WEEKNUM(EOMONTH(B4553,-1)+1)+1</f>
        <v>#NUM!</v>
      </c>
      <c r="AO4553" s="45" t="str">
        <f>MONTH(R4553)&amp;"/"&amp;YEAR(R4553)</f>
        <v>1/1900</v>
      </c>
      <c r="AP4553" s="45" t="e">
        <f>WEEKNUM(R4553)-WEEKNUM(EOMONTH(R4553,-1)+1)+1</f>
        <v>#NUM!</v>
      </c>
      <c r="AQ4553" s="45">
        <f>IF(AU4553="S",IF(Q4553="1. Aceitou o programa",R4553-B4553,0),0)</f>
        <v>0</v>
      </c>
      <c r="AR4553" s="45">
        <f>IF(AU4553="S",IF(AND(S4553&lt;&gt;"",R4553&lt;&gt;""),S4553-R4553,0),0)</f>
        <v>0</v>
      </c>
      <c r="AS4553" s="45">
        <f>IF(AU4553="S",IF(Q4553="1. Aceitou o programa",IF(OR(X4553="Não se Aplica",X4553=""),IF(OR(W4553="Não se Aplica",W4553=""),0,W4553-V4553),AVERAGE(X4553-W4553,W4553-V4553)),0),0)</f>
        <v>0</v>
      </c>
      <c r="AT4553" s="45">
        <f>IF(AU4553="S",IF(AND(Q4553="1. Aceitou o programa",AB4553="Realizada"),IFERROR(IF(AA4553="",0,AA4553-R4553),0),0),0)</f>
        <v>0</v>
      </c>
      <c r="AU4553" s="45" t="str">
        <f>_xlfn.XLOOKUP(U4553,'Lista Suspensa'!$AA$20:$AA$23,'Lista Suspensa'!$AB$20:$AB$23,"N/A")</f>
        <v>S</v>
      </c>
    </row>
    <row r="4554" spans="1:47" ht="12" customHeight="1" x14ac:dyDescent="0.3">
      <c r="A4554" s="87"/>
      <c r="B4554" s="88"/>
      <c r="C4554" s="89"/>
      <c r="D4554" s="89"/>
      <c r="E4554" s="189"/>
      <c r="F4554" s="182"/>
      <c r="G4554" s="90"/>
      <c r="H4554" s="91"/>
      <c r="I4554" s="89"/>
      <c r="J4554" s="89"/>
      <c r="K4554" s="89"/>
      <c r="L4554" s="89"/>
      <c r="M4554" s="89"/>
      <c r="N4554" s="89"/>
      <c r="O4554" s="92"/>
      <c r="P4554" s="93"/>
      <c r="Q4554" s="110"/>
      <c r="R4554" s="94"/>
      <c r="S4554" s="95"/>
      <c r="T4554" s="95"/>
      <c r="U4554" s="95"/>
      <c r="V4554" s="91"/>
      <c r="W4554" s="91"/>
      <c r="X4554" s="91"/>
      <c r="Y4554" s="96"/>
      <c r="Z4554" s="89"/>
      <c r="AA4554" s="95"/>
      <c r="AB4554" s="89"/>
      <c r="AC4554" s="109"/>
      <c r="AD4554" s="89"/>
      <c r="AE4554" s="89"/>
      <c r="AF4554" s="191"/>
      <c r="AG4554" s="195"/>
      <c r="AH4554" s="193"/>
      <c r="AI4554" s="97"/>
      <c r="AJ4554" s="97"/>
      <c r="AK4554" s="97"/>
      <c r="AL4554" s="45" t="s">
        <v>67</v>
      </c>
      <c r="AM4554" s="160" t="str">
        <f>MONTH(B4554)&amp;"/"&amp;YEAR(B4554)</f>
        <v>1/1900</v>
      </c>
      <c r="AN4554" s="45" t="e">
        <f>WEEKNUM(B4554)-WEEKNUM(EOMONTH(B4554,-1)+1)+1</f>
        <v>#NUM!</v>
      </c>
      <c r="AO4554" s="45" t="str">
        <f>MONTH(R4554)&amp;"/"&amp;YEAR(R4554)</f>
        <v>1/1900</v>
      </c>
      <c r="AP4554" s="45" t="e">
        <f>WEEKNUM(R4554)-WEEKNUM(EOMONTH(R4554,-1)+1)+1</f>
        <v>#NUM!</v>
      </c>
      <c r="AQ4554" s="45">
        <f>IF(AU4554="S",IF(Q4554="1. Aceitou o programa",R4554-B4554,0),0)</f>
        <v>0</v>
      </c>
      <c r="AR4554" s="45">
        <f>IF(AU4554="S",IF(AND(S4554&lt;&gt;"",R4554&lt;&gt;""),S4554-R4554,0),0)</f>
        <v>0</v>
      </c>
      <c r="AS4554" s="45">
        <f>IF(AU4554="S",IF(Q4554="1. Aceitou o programa",IF(OR(X4554="Não se Aplica",X4554=""),IF(OR(W4554="Não se Aplica",W4554=""),0,W4554-V4554),AVERAGE(X4554-W4554,W4554-V4554)),0),0)</f>
        <v>0</v>
      </c>
      <c r="AT4554" s="45">
        <f>IF(AU4554="S",IF(AND(Q4554="1. Aceitou o programa",AB4554="Realizada"),IFERROR(IF(AA4554="",0,AA4554-R4554),0),0),0)</f>
        <v>0</v>
      </c>
      <c r="AU4554" s="45" t="str">
        <f>_xlfn.XLOOKUP(U4554,'Lista Suspensa'!$AA$20:$AA$23,'Lista Suspensa'!$AB$20:$AB$23,"N/A")</f>
        <v>S</v>
      </c>
    </row>
    <row r="4555" spans="1:47" ht="12" customHeight="1" x14ac:dyDescent="0.3">
      <c r="A4555" s="87"/>
      <c r="B4555" s="88"/>
      <c r="C4555" s="89"/>
      <c r="D4555" s="89"/>
      <c r="E4555" s="189"/>
      <c r="F4555" s="182"/>
      <c r="G4555" s="90"/>
      <c r="H4555" s="91"/>
      <c r="I4555" s="89"/>
      <c r="J4555" s="89"/>
      <c r="K4555" s="89"/>
      <c r="L4555" s="89"/>
      <c r="M4555" s="89"/>
      <c r="N4555" s="89"/>
      <c r="O4555" s="92"/>
      <c r="P4555" s="93"/>
      <c r="Q4555" s="110"/>
      <c r="R4555" s="94"/>
      <c r="S4555" s="95"/>
      <c r="T4555" s="95"/>
      <c r="U4555" s="95"/>
      <c r="V4555" s="91"/>
      <c r="W4555" s="91"/>
      <c r="X4555" s="91"/>
      <c r="Y4555" s="96"/>
      <c r="Z4555" s="89"/>
      <c r="AA4555" s="95"/>
      <c r="AB4555" s="89"/>
      <c r="AC4555" s="109"/>
      <c r="AD4555" s="89"/>
      <c r="AE4555" s="89"/>
      <c r="AF4555" s="191"/>
      <c r="AG4555" s="195"/>
      <c r="AH4555" s="193"/>
      <c r="AI4555" s="97"/>
      <c r="AJ4555" s="97"/>
      <c r="AK4555" s="97"/>
      <c r="AL4555" s="45" t="s">
        <v>67</v>
      </c>
      <c r="AM4555" s="160" t="str">
        <f>MONTH(B4555)&amp;"/"&amp;YEAR(B4555)</f>
        <v>1/1900</v>
      </c>
      <c r="AN4555" s="45" t="e">
        <f>WEEKNUM(B4555)-WEEKNUM(EOMONTH(B4555,-1)+1)+1</f>
        <v>#NUM!</v>
      </c>
      <c r="AO4555" s="45" t="str">
        <f>MONTH(R4555)&amp;"/"&amp;YEAR(R4555)</f>
        <v>1/1900</v>
      </c>
      <c r="AP4555" s="45" t="e">
        <f>WEEKNUM(R4555)-WEEKNUM(EOMONTH(R4555,-1)+1)+1</f>
        <v>#NUM!</v>
      </c>
      <c r="AQ4555" s="45">
        <f>IF(AU4555="S",IF(Q4555="1. Aceitou o programa",R4555-B4555,0),0)</f>
        <v>0</v>
      </c>
      <c r="AR4555" s="45">
        <f>IF(AU4555="S",IF(AND(S4555&lt;&gt;"",R4555&lt;&gt;""),S4555-R4555,0),0)</f>
        <v>0</v>
      </c>
      <c r="AS4555" s="45">
        <f>IF(AU4555="S",IF(Q4555="1. Aceitou o programa",IF(OR(X4555="Não se Aplica",X4555=""),IF(OR(W4555="Não se Aplica",W4555=""),0,W4555-V4555),AVERAGE(X4555-W4555,W4555-V4555)),0),0)</f>
        <v>0</v>
      </c>
      <c r="AT4555" s="45">
        <f>IF(AU4555="S",IF(AND(Q4555="1. Aceitou o programa",AB4555="Realizada"),IFERROR(IF(AA4555="",0,AA4555-R4555),0),0),0)</f>
        <v>0</v>
      </c>
      <c r="AU4555" s="45" t="str">
        <f>_xlfn.XLOOKUP(U4555,'Lista Suspensa'!$AA$20:$AA$23,'Lista Suspensa'!$AB$20:$AB$23,"N/A")</f>
        <v>S</v>
      </c>
    </row>
    <row r="4556" spans="1:47" ht="12" customHeight="1" x14ac:dyDescent="0.3">
      <c r="A4556" s="87"/>
      <c r="B4556" s="88"/>
      <c r="C4556" s="89"/>
      <c r="D4556" s="89"/>
      <c r="E4556" s="189"/>
      <c r="F4556" s="182"/>
      <c r="G4556" s="90"/>
      <c r="H4556" s="91"/>
      <c r="I4556" s="89"/>
      <c r="J4556" s="89"/>
      <c r="K4556" s="89"/>
      <c r="L4556" s="89"/>
      <c r="M4556" s="89"/>
      <c r="N4556" s="89"/>
      <c r="O4556" s="92"/>
      <c r="P4556" s="93"/>
      <c r="Q4556" s="110"/>
      <c r="R4556" s="94"/>
      <c r="S4556" s="95"/>
      <c r="T4556" s="95"/>
      <c r="U4556" s="95"/>
      <c r="V4556" s="91"/>
      <c r="W4556" s="91"/>
      <c r="X4556" s="91"/>
      <c r="Y4556" s="96"/>
      <c r="Z4556" s="89"/>
      <c r="AA4556" s="95"/>
      <c r="AB4556" s="89"/>
      <c r="AC4556" s="109"/>
      <c r="AD4556" s="89"/>
      <c r="AE4556" s="89"/>
      <c r="AF4556" s="191"/>
      <c r="AG4556" s="195"/>
      <c r="AH4556" s="193"/>
      <c r="AI4556" s="97"/>
      <c r="AJ4556" s="97"/>
      <c r="AK4556" s="97"/>
      <c r="AL4556" s="45" t="s">
        <v>67</v>
      </c>
      <c r="AM4556" s="160" t="str">
        <f>MONTH(B4556)&amp;"/"&amp;YEAR(B4556)</f>
        <v>1/1900</v>
      </c>
      <c r="AN4556" s="45" t="e">
        <f>WEEKNUM(B4556)-WEEKNUM(EOMONTH(B4556,-1)+1)+1</f>
        <v>#NUM!</v>
      </c>
      <c r="AO4556" s="45" t="str">
        <f>MONTH(R4556)&amp;"/"&amp;YEAR(R4556)</f>
        <v>1/1900</v>
      </c>
      <c r="AP4556" s="45" t="e">
        <f>WEEKNUM(R4556)-WEEKNUM(EOMONTH(R4556,-1)+1)+1</f>
        <v>#NUM!</v>
      </c>
      <c r="AQ4556" s="45">
        <f>IF(AU4556="S",IF(Q4556="1. Aceitou o programa",R4556-B4556,0),0)</f>
        <v>0</v>
      </c>
      <c r="AR4556" s="45">
        <f>IF(AU4556="S",IF(AND(S4556&lt;&gt;"",R4556&lt;&gt;""),S4556-R4556,0),0)</f>
        <v>0</v>
      </c>
      <c r="AS4556" s="45">
        <f>IF(AU4556="S",IF(Q4556="1. Aceitou o programa",IF(OR(X4556="Não se Aplica",X4556=""),IF(OR(W4556="Não se Aplica",W4556=""),0,W4556-V4556),AVERAGE(X4556-W4556,W4556-V4556)),0),0)</f>
        <v>0</v>
      </c>
      <c r="AT4556" s="45">
        <f>IF(AU4556="S",IF(AND(Q4556="1. Aceitou o programa",AB4556="Realizada"),IFERROR(IF(AA4556="",0,AA4556-R4556),0),0),0)</f>
        <v>0</v>
      </c>
      <c r="AU4556" s="45" t="str">
        <f>_xlfn.XLOOKUP(U4556,'Lista Suspensa'!$AA$20:$AA$23,'Lista Suspensa'!$AB$20:$AB$23,"N/A")</f>
        <v>S</v>
      </c>
    </row>
    <row r="4557" spans="1:47" ht="12" customHeight="1" x14ac:dyDescent="0.3">
      <c r="A4557" s="87"/>
      <c r="B4557" s="88"/>
      <c r="C4557" s="89"/>
      <c r="D4557" s="89"/>
      <c r="E4557" s="189"/>
      <c r="F4557" s="182"/>
      <c r="G4557" s="90"/>
      <c r="H4557" s="91"/>
      <c r="I4557" s="89"/>
      <c r="J4557" s="89"/>
      <c r="K4557" s="89"/>
      <c r="L4557" s="89"/>
      <c r="M4557" s="89"/>
      <c r="N4557" s="89"/>
      <c r="O4557" s="92"/>
      <c r="P4557" s="93"/>
      <c r="Q4557" s="110"/>
      <c r="R4557" s="94"/>
      <c r="S4557" s="95"/>
      <c r="T4557" s="95"/>
      <c r="U4557" s="95"/>
      <c r="V4557" s="91"/>
      <c r="W4557" s="91"/>
      <c r="X4557" s="91"/>
      <c r="Y4557" s="96"/>
      <c r="Z4557" s="89"/>
      <c r="AA4557" s="95"/>
      <c r="AB4557" s="89"/>
      <c r="AC4557" s="109"/>
      <c r="AD4557" s="89"/>
      <c r="AE4557" s="89"/>
      <c r="AF4557" s="191"/>
      <c r="AG4557" s="195"/>
      <c r="AH4557" s="193"/>
      <c r="AI4557" s="97"/>
      <c r="AJ4557" s="97"/>
      <c r="AK4557" s="97"/>
      <c r="AL4557" s="45" t="s">
        <v>67</v>
      </c>
      <c r="AM4557" s="160" t="str">
        <f>MONTH(B4557)&amp;"/"&amp;YEAR(B4557)</f>
        <v>1/1900</v>
      </c>
      <c r="AN4557" s="45" t="e">
        <f>WEEKNUM(B4557)-WEEKNUM(EOMONTH(B4557,-1)+1)+1</f>
        <v>#NUM!</v>
      </c>
      <c r="AO4557" s="45" t="str">
        <f>MONTH(R4557)&amp;"/"&amp;YEAR(R4557)</f>
        <v>1/1900</v>
      </c>
      <c r="AP4557" s="45" t="e">
        <f>WEEKNUM(R4557)-WEEKNUM(EOMONTH(R4557,-1)+1)+1</f>
        <v>#NUM!</v>
      </c>
      <c r="AQ4557" s="45">
        <f>IF(AU4557="S",IF(Q4557="1. Aceitou o programa",R4557-B4557,0),0)</f>
        <v>0</v>
      </c>
      <c r="AR4557" s="45">
        <f>IF(AU4557="S",IF(AND(S4557&lt;&gt;"",R4557&lt;&gt;""),S4557-R4557,0),0)</f>
        <v>0</v>
      </c>
      <c r="AS4557" s="45">
        <f>IF(AU4557="S",IF(Q4557="1. Aceitou o programa",IF(OR(X4557="Não se Aplica",X4557=""),IF(OR(W4557="Não se Aplica",W4557=""),0,W4557-V4557),AVERAGE(X4557-W4557,W4557-V4557)),0),0)</f>
        <v>0</v>
      </c>
      <c r="AT4557" s="45">
        <f>IF(AU4557="S",IF(AND(Q4557="1. Aceitou o programa",AB4557="Realizada"),IFERROR(IF(AA4557="",0,AA4557-R4557),0),0),0)</f>
        <v>0</v>
      </c>
      <c r="AU4557" s="45" t="str">
        <f>_xlfn.XLOOKUP(U4557,'Lista Suspensa'!$AA$20:$AA$23,'Lista Suspensa'!$AB$20:$AB$23,"N/A")</f>
        <v>S</v>
      </c>
    </row>
    <row r="4558" spans="1:47" ht="12" customHeight="1" x14ac:dyDescent="0.3">
      <c r="A4558" s="87"/>
      <c r="B4558" s="88"/>
      <c r="C4558" s="89"/>
      <c r="D4558" s="89"/>
      <c r="E4558" s="189"/>
      <c r="F4558" s="182"/>
      <c r="G4558" s="90"/>
      <c r="H4558" s="91"/>
      <c r="I4558" s="89"/>
      <c r="J4558" s="89"/>
      <c r="K4558" s="89"/>
      <c r="L4558" s="89"/>
      <c r="M4558" s="89"/>
      <c r="N4558" s="89"/>
      <c r="O4558" s="92"/>
      <c r="P4558" s="93"/>
      <c r="Q4558" s="110"/>
      <c r="R4558" s="94"/>
      <c r="S4558" s="95"/>
      <c r="T4558" s="95"/>
      <c r="U4558" s="95"/>
      <c r="V4558" s="91"/>
      <c r="W4558" s="91"/>
      <c r="X4558" s="91"/>
      <c r="Y4558" s="96"/>
      <c r="Z4558" s="89"/>
      <c r="AA4558" s="95"/>
      <c r="AB4558" s="89"/>
      <c r="AC4558" s="109"/>
      <c r="AD4558" s="89"/>
      <c r="AE4558" s="89"/>
      <c r="AF4558" s="191"/>
      <c r="AG4558" s="195"/>
      <c r="AH4558" s="193"/>
      <c r="AI4558" s="97"/>
      <c r="AJ4558" s="97"/>
      <c r="AK4558" s="97"/>
      <c r="AL4558" s="45" t="s">
        <v>67</v>
      </c>
      <c r="AM4558" s="160" t="str">
        <f>MONTH(B4558)&amp;"/"&amp;YEAR(B4558)</f>
        <v>1/1900</v>
      </c>
      <c r="AN4558" s="45" t="e">
        <f>WEEKNUM(B4558)-WEEKNUM(EOMONTH(B4558,-1)+1)+1</f>
        <v>#NUM!</v>
      </c>
      <c r="AO4558" s="45" t="str">
        <f>MONTH(R4558)&amp;"/"&amp;YEAR(R4558)</f>
        <v>1/1900</v>
      </c>
      <c r="AP4558" s="45" t="e">
        <f>WEEKNUM(R4558)-WEEKNUM(EOMONTH(R4558,-1)+1)+1</f>
        <v>#NUM!</v>
      </c>
      <c r="AQ4558" s="45">
        <f>IF(AU4558="S",IF(Q4558="1. Aceitou o programa",R4558-B4558,0),0)</f>
        <v>0</v>
      </c>
      <c r="AR4558" s="45">
        <f>IF(AU4558="S",IF(AND(S4558&lt;&gt;"",R4558&lt;&gt;""),S4558-R4558,0),0)</f>
        <v>0</v>
      </c>
      <c r="AS4558" s="45">
        <f>IF(AU4558="S",IF(Q4558="1. Aceitou o programa",IF(OR(X4558="Não se Aplica",X4558=""),IF(OR(W4558="Não se Aplica",W4558=""),0,W4558-V4558),AVERAGE(X4558-W4558,W4558-V4558)),0),0)</f>
        <v>0</v>
      </c>
      <c r="AT4558" s="45">
        <f>IF(AU4558="S",IF(AND(Q4558="1. Aceitou o programa",AB4558="Realizada"),IFERROR(IF(AA4558="",0,AA4558-R4558),0),0),0)</f>
        <v>0</v>
      </c>
      <c r="AU4558" s="45" t="str">
        <f>_xlfn.XLOOKUP(U4558,'Lista Suspensa'!$AA$20:$AA$23,'Lista Suspensa'!$AB$20:$AB$23,"N/A")</f>
        <v>S</v>
      </c>
    </row>
    <row r="4559" spans="1:47" ht="12" customHeight="1" x14ac:dyDescent="0.3">
      <c r="A4559" s="87"/>
      <c r="B4559" s="88"/>
      <c r="C4559" s="89"/>
      <c r="D4559" s="89"/>
      <c r="E4559" s="189"/>
      <c r="F4559" s="182"/>
      <c r="G4559" s="90"/>
      <c r="H4559" s="91"/>
      <c r="I4559" s="89"/>
      <c r="J4559" s="89"/>
      <c r="K4559" s="89"/>
      <c r="L4559" s="89"/>
      <c r="M4559" s="89"/>
      <c r="N4559" s="89"/>
      <c r="O4559" s="92"/>
      <c r="P4559" s="93"/>
      <c r="Q4559" s="110"/>
      <c r="R4559" s="94"/>
      <c r="S4559" s="95"/>
      <c r="T4559" s="95"/>
      <c r="U4559" s="95"/>
      <c r="V4559" s="91"/>
      <c r="W4559" s="91"/>
      <c r="X4559" s="91"/>
      <c r="Y4559" s="96"/>
      <c r="Z4559" s="89"/>
      <c r="AA4559" s="95"/>
      <c r="AB4559" s="89"/>
      <c r="AC4559" s="109"/>
      <c r="AD4559" s="89"/>
      <c r="AE4559" s="89"/>
      <c r="AF4559" s="191"/>
      <c r="AG4559" s="195"/>
      <c r="AH4559" s="193"/>
      <c r="AI4559" s="97"/>
      <c r="AJ4559" s="97"/>
      <c r="AK4559" s="97"/>
      <c r="AL4559" s="45" t="s">
        <v>67</v>
      </c>
      <c r="AM4559" s="160" t="str">
        <f>MONTH(B4559)&amp;"/"&amp;YEAR(B4559)</f>
        <v>1/1900</v>
      </c>
      <c r="AN4559" s="45" t="e">
        <f>WEEKNUM(B4559)-WEEKNUM(EOMONTH(B4559,-1)+1)+1</f>
        <v>#NUM!</v>
      </c>
      <c r="AO4559" s="45" t="str">
        <f>MONTH(R4559)&amp;"/"&amp;YEAR(R4559)</f>
        <v>1/1900</v>
      </c>
      <c r="AP4559" s="45" t="e">
        <f>WEEKNUM(R4559)-WEEKNUM(EOMONTH(R4559,-1)+1)+1</f>
        <v>#NUM!</v>
      </c>
      <c r="AQ4559" s="45">
        <f>IF(AU4559="S",IF(Q4559="1. Aceitou o programa",R4559-B4559,0),0)</f>
        <v>0</v>
      </c>
      <c r="AR4559" s="45">
        <f>IF(AU4559="S",IF(AND(S4559&lt;&gt;"",R4559&lt;&gt;""),S4559-R4559,0),0)</f>
        <v>0</v>
      </c>
      <c r="AS4559" s="45">
        <f>IF(AU4559="S",IF(Q4559="1. Aceitou o programa",IF(OR(X4559="Não se Aplica",X4559=""),IF(OR(W4559="Não se Aplica",W4559=""),0,W4559-V4559),AVERAGE(X4559-W4559,W4559-V4559)),0),0)</f>
        <v>0</v>
      </c>
      <c r="AT4559" s="45">
        <f>IF(AU4559="S",IF(AND(Q4559="1. Aceitou o programa",AB4559="Realizada"),IFERROR(IF(AA4559="",0,AA4559-R4559),0),0),0)</f>
        <v>0</v>
      </c>
      <c r="AU4559" s="45" t="str">
        <f>_xlfn.XLOOKUP(U4559,'Lista Suspensa'!$AA$20:$AA$23,'Lista Suspensa'!$AB$20:$AB$23,"N/A")</f>
        <v>S</v>
      </c>
    </row>
    <row r="4560" spans="1:47" ht="12" customHeight="1" x14ac:dyDescent="0.3">
      <c r="A4560" s="87"/>
      <c r="B4560" s="88"/>
      <c r="C4560" s="89"/>
      <c r="D4560" s="89"/>
      <c r="E4560" s="189"/>
      <c r="F4560" s="182"/>
      <c r="G4560" s="90"/>
      <c r="H4560" s="91"/>
      <c r="I4560" s="89"/>
      <c r="J4560" s="89"/>
      <c r="K4560" s="89"/>
      <c r="L4560" s="89"/>
      <c r="M4560" s="89"/>
      <c r="N4560" s="89"/>
      <c r="O4560" s="92"/>
      <c r="P4560" s="93"/>
      <c r="Q4560" s="110"/>
      <c r="R4560" s="94"/>
      <c r="S4560" s="95"/>
      <c r="T4560" s="95"/>
      <c r="U4560" s="95"/>
      <c r="V4560" s="91"/>
      <c r="W4560" s="91"/>
      <c r="X4560" s="91"/>
      <c r="Y4560" s="96"/>
      <c r="Z4560" s="89"/>
      <c r="AA4560" s="95"/>
      <c r="AB4560" s="89"/>
      <c r="AC4560" s="109"/>
      <c r="AD4560" s="89"/>
      <c r="AE4560" s="89"/>
      <c r="AF4560" s="191"/>
      <c r="AG4560" s="195"/>
      <c r="AH4560" s="193"/>
      <c r="AI4560" s="97"/>
      <c r="AJ4560" s="97"/>
      <c r="AK4560" s="97"/>
      <c r="AL4560" s="45" t="s">
        <v>67</v>
      </c>
      <c r="AM4560" s="160" t="str">
        <f>MONTH(B4560)&amp;"/"&amp;YEAR(B4560)</f>
        <v>1/1900</v>
      </c>
      <c r="AN4560" s="45" t="e">
        <f>WEEKNUM(B4560)-WEEKNUM(EOMONTH(B4560,-1)+1)+1</f>
        <v>#NUM!</v>
      </c>
      <c r="AO4560" s="45" t="str">
        <f>MONTH(R4560)&amp;"/"&amp;YEAR(R4560)</f>
        <v>1/1900</v>
      </c>
      <c r="AP4560" s="45" t="e">
        <f>WEEKNUM(R4560)-WEEKNUM(EOMONTH(R4560,-1)+1)+1</f>
        <v>#NUM!</v>
      </c>
      <c r="AQ4560" s="45">
        <f>IF(AU4560="S",IF(Q4560="1. Aceitou o programa",R4560-B4560,0),0)</f>
        <v>0</v>
      </c>
      <c r="AR4560" s="45">
        <f>IF(AU4560="S",IF(AND(S4560&lt;&gt;"",R4560&lt;&gt;""),S4560-R4560,0),0)</f>
        <v>0</v>
      </c>
      <c r="AS4560" s="45">
        <f>IF(AU4560="S",IF(Q4560="1. Aceitou o programa",IF(OR(X4560="Não se Aplica",X4560=""),IF(OR(W4560="Não se Aplica",W4560=""),0,W4560-V4560),AVERAGE(X4560-W4560,W4560-V4560)),0),0)</f>
        <v>0</v>
      </c>
      <c r="AT4560" s="45">
        <f>IF(AU4560="S",IF(AND(Q4560="1. Aceitou o programa",AB4560="Realizada"),IFERROR(IF(AA4560="",0,AA4560-R4560),0),0),0)</f>
        <v>0</v>
      </c>
      <c r="AU4560" s="45" t="str">
        <f>_xlfn.XLOOKUP(U4560,'Lista Suspensa'!$AA$20:$AA$23,'Lista Suspensa'!$AB$20:$AB$23,"N/A")</f>
        <v>S</v>
      </c>
    </row>
    <row r="4561" spans="1:47" ht="12" customHeight="1" x14ac:dyDescent="0.3">
      <c r="A4561" s="87"/>
      <c r="B4561" s="88"/>
      <c r="C4561" s="89"/>
      <c r="D4561" s="89"/>
      <c r="E4561" s="189"/>
      <c r="F4561" s="182"/>
      <c r="G4561" s="90"/>
      <c r="H4561" s="91"/>
      <c r="I4561" s="89"/>
      <c r="J4561" s="89"/>
      <c r="K4561" s="89"/>
      <c r="L4561" s="89"/>
      <c r="M4561" s="89"/>
      <c r="N4561" s="89"/>
      <c r="O4561" s="92"/>
      <c r="P4561" s="93"/>
      <c r="Q4561" s="110"/>
      <c r="R4561" s="94"/>
      <c r="S4561" s="95"/>
      <c r="T4561" s="95"/>
      <c r="U4561" s="95"/>
      <c r="V4561" s="91"/>
      <c r="W4561" s="91"/>
      <c r="X4561" s="91"/>
      <c r="Y4561" s="96"/>
      <c r="Z4561" s="89"/>
      <c r="AA4561" s="95"/>
      <c r="AB4561" s="89"/>
      <c r="AC4561" s="109"/>
      <c r="AD4561" s="89"/>
      <c r="AE4561" s="89"/>
      <c r="AF4561" s="191"/>
      <c r="AG4561" s="195"/>
      <c r="AH4561" s="193"/>
      <c r="AI4561" s="97"/>
      <c r="AJ4561" s="97"/>
      <c r="AK4561" s="97"/>
      <c r="AL4561" s="45" t="s">
        <v>67</v>
      </c>
      <c r="AM4561" s="160" t="str">
        <f>MONTH(B4561)&amp;"/"&amp;YEAR(B4561)</f>
        <v>1/1900</v>
      </c>
      <c r="AN4561" s="45" t="e">
        <f>WEEKNUM(B4561)-WEEKNUM(EOMONTH(B4561,-1)+1)+1</f>
        <v>#NUM!</v>
      </c>
      <c r="AO4561" s="45" t="str">
        <f>MONTH(R4561)&amp;"/"&amp;YEAR(R4561)</f>
        <v>1/1900</v>
      </c>
      <c r="AP4561" s="45" t="e">
        <f>WEEKNUM(R4561)-WEEKNUM(EOMONTH(R4561,-1)+1)+1</f>
        <v>#NUM!</v>
      </c>
      <c r="AQ4561" s="45">
        <f>IF(AU4561="S",IF(Q4561="1. Aceitou o programa",R4561-B4561,0),0)</f>
        <v>0</v>
      </c>
      <c r="AR4561" s="45">
        <f>IF(AU4561="S",IF(AND(S4561&lt;&gt;"",R4561&lt;&gt;""),S4561-R4561,0),0)</f>
        <v>0</v>
      </c>
      <c r="AS4561" s="45">
        <f>IF(AU4561="S",IF(Q4561="1. Aceitou o programa",IF(OR(X4561="Não se Aplica",X4561=""),IF(OR(W4561="Não se Aplica",W4561=""),0,W4561-V4561),AVERAGE(X4561-W4561,W4561-V4561)),0),0)</f>
        <v>0</v>
      </c>
      <c r="AT4561" s="45">
        <f>IF(AU4561="S",IF(AND(Q4561="1. Aceitou o programa",AB4561="Realizada"),IFERROR(IF(AA4561="",0,AA4561-R4561),0),0),0)</f>
        <v>0</v>
      </c>
      <c r="AU4561" s="45" t="str">
        <f>_xlfn.XLOOKUP(U4561,'Lista Suspensa'!$AA$20:$AA$23,'Lista Suspensa'!$AB$20:$AB$23,"N/A")</f>
        <v>S</v>
      </c>
    </row>
    <row r="4562" spans="1:47" ht="12" customHeight="1" x14ac:dyDescent="0.3">
      <c r="A4562" s="87"/>
      <c r="B4562" s="88"/>
      <c r="C4562" s="89"/>
      <c r="D4562" s="89"/>
      <c r="E4562" s="189"/>
      <c r="F4562" s="182"/>
      <c r="G4562" s="90"/>
      <c r="H4562" s="91"/>
      <c r="I4562" s="89"/>
      <c r="J4562" s="89"/>
      <c r="K4562" s="89"/>
      <c r="L4562" s="89"/>
      <c r="M4562" s="89"/>
      <c r="N4562" s="89"/>
      <c r="O4562" s="92"/>
      <c r="P4562" s="93"/>
      <c r="Q4562" s="110"/>
      <c r="R4562" s="94"/>
      <c r="S4562" s="95"/>
      <c r="T4562" s="95"/>
      <c r="U4562" s="95"/>
      <c r="V4562" s="91"/>
      <c r="W4562" s="91"/>
      <c r="X4562" s="91"/>
      <c r="Y4562" s="96"/>
      <c r="Z4562" s="89"/>
      <c r="AA4562" s="95"/>
      <c r="AB4562" s="89"/>
      <c r="AC4562" s="109"/>
      <c r="AD4562" s="89"/>
      <c r="AE4562" s="89"/>
      <c r="AF4562" s="191"/>
      <c r="AG4562" s="195"/>
      <c r="AH4562" s="193"/>
      <c r="AI4562" s="97"/>
      <c r="AJ4562" s="97"/>
      <c r="AK4562" s="97"/>
      <c r="AL4562" s="45" t="s">
        <v>67</v>
      </c>
      <c r="AM4562" s="160" t="str">
        <f>MONTH(B4562)&amp;"/"&amp;YEAR(B4562)</f>
        <v>1/1900</v>
      </c>
      <c r="AN4562" s="45" t="e">
        <f>WEEKNUM(B4562)-WEEKNUM(EOMONTH(B4562,-1)+1)+1</f>
        <v>#NUM!</v>
      </c>
      <c r="AO4562" s="45" t="str">
        <f>MONTH(R4562)&amp;"/"&amp;YEAR(R4562)</f>
        <v>1/1900</v>
      </c>
      <c r="AP4562" s="45" t="e">
        <f>WEEKNUM(R4562)-WEEKNUM(EOMONTH(R4562,-1)+1)+1</f>
        <v>#NUM!</v>
      </c>
      <c r="AQ4562" s="45">
        <f>IF(AU4562="S",IF(Q4562="1. Aceitou o programa",R4562-B4562,0),0)</f>
        <v>0</v>
      </c>
      <c r="AR4562" s="45">
        <f>IF(AU4562="S",IF(AND(S4562&lt;&gt;"",R4562&lt;&gt;""),S4562-R4562,0),0)</f>
        <v>0</v>
      </c>
      <c r="AS4562" s="45">
        <f>IF(AU4562="S",IF(Q4562="1. Aceitou o programa",IF(OR(X4562="Não se Aplica",X4562=""),IF(OR(W4562="Não se Aplica",W4562=""),0,W4562-V4562),AVERAGE(X4562-W4562,W4562-V4562)),0),0)</f>
        <v>0</v>
      </c>
      <c r="AT4562" s="45">
        <f>IF(AU4562="S",IF(AND(Q4562="1. Aceitou o programa",AB4562="Realizada"),IFERROR(IF(AA4562="",0,AA4562-R4562),0),0),0)</f>
        <v>0</v>
      </c>
      <c r="AU4562" s="45" t="str">
        <f>_xlfn.XLOOKUP(U4562,'Lista Suspensa'!$AA$20:$AA$23,'Lista Suspensa'!$AB$20:$AB$23,"N/A")</f>
        <v>S</v>
      </c>
    </row>
    <row r="4563" spans="1:47" ht="12" customHeight="1" x14ac:dyDescent="0.3">
      <c r="A4563" s="87"/>
      <c r="B4563" s="88"/>
      <c r="C4563" s="89"/>
      <c r="D4563" s="89"/>
      <c r="E4563" s="189"/>
      <c r="F4563" s="182"/>
      <c r="G4563" s="90"/>
      <c r="H4563" s="91"/>
      <c r="I4563" s="89"/>
      <c r="J4563" s="89"/>
      <c r="K4563" s="89"/>
      <c r="L4563" s="89"/>
      <c r="M4563" s="89"/>
      <c r="N4563" s="89"/>
      <c r="O4563" s="92"/>
      <c r="P4563" s="93"/>
      <c r="Q4563" s="110"/>
      <c r="R4563" s="94"/>
      <c r="S4563" s="95"/>
      <c r="T4563" s="95"/>
      <c r="U4563" s="95"/>
      <c r="V4563" s="91"/>
      <c r="W4563" s="91"/>
      <c r="X4563" s="91"/>
      <c r="Y4563" s="96"/>
      <c r="Z4563" s="89"/>
      <c r="AA4563" s="95"/>
      <c r="AB4563" s="89"/>
      <c r="AC4563" s="109"/>
      <c r="AD4563" s="89"/>
      <c r="AE4563" s="89"/>
      <c r="AF4563" s="191"/>
      <c r="AG4563" s="195"/>
      <c r="AH4563" s="193"/>
      <c r="AI4563" s="97"/>
      <c r="AJ4563" s="97"/>
      <c r="AK4563" s="97"/>
      <c r="AL4563" s="45" t="s">
        <v>67</v>
      </c>
      <c r="AM4563" s="160" t="str">
        <f>MONTH(B4563)&amp;"/"&amp;YEAR(B4563)</f>
        <v>1/1900</v>
      </c>
      <c r="AN4563" s="45" t="e">
        <f>WEEKNUM(B4563)-WEEKNUM(EOMONTH(B4563,-1)+1)+1</f>
        <v>#NUM!</v>
      </c>
      <c r="AO4563" s="45" t="str">
        <f>MONTH(R4563)&amp;"/"&amp;YEAR(R4563)</f>
        <v>1/1900</v>
      </c>
      <c r="AP4563" s="45" t="e">
        <f>WEEKNUM(R4563)-WEEKNUM(EOMONTH(R4563,-1)+1)+1</f>
        <v>#NUM!</v>
      </c>
      <c r="AQ4563" s="45">
        <f>IF(AU4563="S",IF(Q4563="1. Aceitou o programa",R4563-B4563,0),0)</f>
        <v>0</v>
      </c>
      <c r="AR4563" s="45">
        <f>IF(AU4563="S",IF(AND(S4563&lt;&gt;"",R4563&lt;&gt;""),S4563-R4563,0),0)</f>
        <v>0</v>
      </c>
      <c r="AS4563" s="45">
        <f>IF(AU4563="S",IF(Q4563="1. Aceitou o programa",IF(OR(X4563="Não se Aplica",X4563=""),IF(OR(W4563="Não se Aplica",W4563=""),0,W4563-V4563),AVERAGE(X4563-W4563,W4563-V4563)),0),0)</f>
        <v>0</v>
      </c>
      <c r="AT4563" s="45">
        <f>IF(AU4563="S",IF(AND(Q4563="1. Aceitou o programa",AB4563="Realizada"),IFERROR(IF(AA4563="",0,AA4563-R4563),0),0),0)</f>
        <v>0</v>
      </c>
      <c r="AU4563" s="45" t="str">
        <f>_xlfn.XLOOKUP(U4563,'Lista Suspensa'!$AA$20:$AA$23,'Lista Suspensa'!$AB$20:$AB$23,"N/A")</f>
        <v>S</v>
      </c>
    </row>
    <row r="4564" spans="1:47" ht="12" customHeight="1" x14ac:dyDescent="0.3">
      <c r="A4564" s="87"/>
      <c r="B4564" s="88"/>
      <c r="C4564" s="89"/>
      <c r="D4564" s="89"/>
      <c r="E4564" s="189"/>
      <c r="F4564" s="182"/>
      <c r="G4564" s="90"/>
      <c r="H4564" s="91"/>
      <c r="I4564" s="89"/>
      <c r="J4564" s="89"/>
      <c r="K4564" s="89"/>
      <c r="L4564" s="89"/>
      <c r="M4564" s="89"/>
      <c r="N4564" s="89"/>
      <c r="O4564" s="92"/>
      <c r="P4564" s="93"/>
      <c r="Q4564" s="110"/>
      <c r="R4564" s="94"/>
      <c r="S4564" s="95"/>
      <c r="T4564" s="95"/>
      <c r="U4564" s="95"/>
      <c r="V4564" s="91"/>
      <c r="W4564" s="91"/>
      <c r="X4564" s="91"/>
      <c r="Y4564" s="96"/>
      <c r="Z4564" s="89"/>
      <c r="AA4564" s="95"/>
      <c r="AB4564" s="89"/>
      <c r="AC4564" s="109"/>
      <c r="AD4564" s="89"/>
      <c r="AE4564" s="89"/>
      <c r="AF4564" s="191"/>
      <c r="AG4564" s="195"/>
      <c r="AH4564" s="193"/>
      <c r="AI4564" s="97"/>
      <c r="AJ4564" s="97"/>
      <c r="AK4564" s="97"/>
      <c r="AL4564" s="45" t="s">
        <v>67</v>
      </c>
      <c r="AM4564" s="160" t="str">
        <f>MONTH(B4564)&amp;"/"&amp;YEAR(B4564)</f>
        <v>1/1900</v>
      </c>
      <c r="AN4564" s="45" t="e">
        <f>WEEKNUM(B4564)-WEEKNUM(EOMONTH(B4564,-1)+1)+1</f>
        <v>#NUM!</v>
      </c>
      <c r="AO4564" s="45" t="str">
        <f>MONTH(R4564)&amp;"/"&amp;YEAR(R4564)</f>
        <v>1/1900</v>
      </c>
      <c r="AP4564" s="45" t="e">
        <f>WEEKNUM(R4564)-WEEKNUM(EOMONTH(R4564,-1)+1)+1</f>
        <v>#NUM!</v>
      </c>
      <c r="AQ4564" s="45">
        <f>IF(AU4564="S",IF(Q4564="1. Aceitou o programa",R4564-B4564,0),0)</f>
        <v>0</v>
      </c>
      <c r="AR4564" s="45">
        <f>IF(AU4564="S",IF(AND(S4564&lt;&gt;"",R4564&lt;&gt;""),S4564-R4564,0),0)</f>
        <v>0</v>
      </c>
      <c r="AS4564" s="45">
        <f>IF(AU4564="S",IF(Q4564="1. Aceitou o programa",IF(OR(X4564="Não se Aplica",X4564=""),IF(OR(W4564="Não se Aplica",W4564=""),0,W4564-V4564),AVERAGE(X4564-W4564,W4564-V4564)),0),0)</f>
        <v>0</v>
      </c>
      <c r="AT4564" s="45">
        <f>IF(AU4564="S",IF(AND(Q4564="1. Aceitou o programa",AB4564="Realizada"),IFERROR(IF(AA4564="",0,AA4564-R4564),0),0),0)</f>
        <v>0</v>
      </c>
      <c r="AU4564" s="45" t="str">
        <f>_xlfn.XLOOKUP(U4564,'Lista Suspensa'!$AA$20:$AA$23,'Lista Suspensa'!$AB$20:$AB$23,"N/A")</f>
        <v>S</v>
      </c>
    </row>
    <row r="4565" spans="1:47" ht="12" customHeight="1" x14ac:dyDescent="0.3">
      <c r="A4565" s="87"/>
      <c r="B4565" s="88"/>
      <c r="C4565" s="89"/>
      <c r="D4565" s="89"/>
      <c r="E4565" s="189"/>
      <c r="F4565" s="182"/>
      <c r="G4565" s="90"/>
      <c r="H4565" s="91"/>
      <c r="I4565" s="89"/>
      <c r="J4565" s="89"/>
      <c r="K4565" s="89"/>
      <c r="L4565" s="89"/>
      <c r="M4565" s="89"/>
      <c r="N4565" s="89"/>
      <c r="O4565" s="92"/>
      <c r="P4565" s="93"/>
      <c r="Q4565" s="110"/>
      <c r="R4565" s="94"/>
      <c r="S4565" s="95"/>
      <c r="T4565" s="95"/>
      <c r="U4565" s="95"/>
      <c r="V4565" s="91"/>
      <c r="W4565" s="91"/>
      <c r="X4565" s="91"/>
      <c r="Y4565" s="96"/>
      <c r="Z4565" s="89"/>
      <c r="AA4565" s="95"/>
      <c r="AB4565" s="89"/>
      <c r="AC4565" s="109"/>
      <c r="AD4565" s="89"/>
      <c r="AE4565" s="89"/>
      <c r="AF4565" s="191"/>
      <c r="AG4565" s="195"/>
      <c r="AH4565" s="193"/>
      <c r="AI4565" s="97"/>
      <c r="AJ4565" s="97"/>
      <c r="AK4565" s="97"/>
      <c r="AL4565" s="45" t="s">
        <v>67</v>
      </c>
      <c r="AM4565" s="160" t="str">
        <f>MONTH(B4565)&amp;"/"&amp;YEAR(B4565)</f>
        <v>1/1900</v>
      </c>
      <c r="AN4565" s="45" t="e">
        <f>WEEKNUM(B4565)-WEEKNUM(EOMONTH(B4565,-1)+1)+1</f>
        <v>#NUM!</v>
      </c>
      <c r="AO4565" s="45" t="str">
        <f>MONTH(R4565)&amp;"/"&amp;YEAR(R4565)</f>
        <v>1/1900</v>
      </c>
      <c r="AP4565" s="45" t="e">
        <f>WEEKNUM(R4565)-WEEKNUM(EOMONTH(R4565,-1)+1)+1</f>
        <v>#NUM!</v>
      </c>
      <c r="AQ4565" s="45">
        <f>IF(AU4565="S",IF(Q4565="1. Aceitou o programa",R4565-B4565,0),0)</f>
        <v>0</v>
      </c>
      <c r="AR4565" s="45">
        <f>IF(AU4565="S",IF(AND(S4565&lt;&gt;"",R4565&lt;&gt;""),S4565-R4565,0),0)</f>
        <v>0</v>
      </c>
      <c r="AS4565" s="45">
        <f>IF(AU4565="S",IF(Q4565="1. Aceitou o programa",IF(OR(X4565="Não se Aplica",X4565=""),IF(OR(W4565="Não se Aplica",W4565=""),0,W4565-V4565),AVERAGE(X4565-W4565,W4565-V4565)),0),0)</f>
        <v>0</v>
      </c>
      <c r="AT4565" s="45">
        <f>IF(AU4565="S",IF(AND(Q4565="1. Aceitou o programa",AB4565="Realizada"),IFERROR(IF(AA4565="",0,AA4565-R4565),0),0),0)</f>
        <v>0</v>
      </c>
      <c r="AU4565" s="45" t="str">
        <f>_xlfn.XLOOKUP(U4565,'Lista Suspensa'!$AA$20:$AA$23,'Lista Suspensa'!$AB$20:$AB$23,"N/A")</f>
        <v>S</v>
      </c>
    </row>
    <row r="4566" spans="1:47" ht="12" customHeight="1" x14ac:dyDescent="0.3">
      <c r="A4566" s="87"/>
      <c r="B4566" s="88"/>
      <c r="C4566" s="89"/>
      <c r="D4566" s="89"/>
      <c r="E4566" s="189"/>
      <c r="F4566" s="182"/>
      <c r="G4566" s="90"/>
      <c r="H4566" s="91"/>
      <c r="I4566" s="89"/>
      <c r="J4566" s="89"/>
      <c r="K4566" s="89"/>
      <c r="L4566" s="89"/>
      <c r="M4566" s="89"/>
      <c r="N4566" s="89"/>
      <c r="O4566" s="92"/>
      <c r="P4566" s="93"/>
      <c r="Q4566" s="110"/>
      <c r="R4566" s="94"/>
      <c r="S4566" s="95"/>
      <c r="T4566" s="95"/>
      <c r="U4566" s="95"/>
      <c r="V4566" s="91"/>
      <c r="W4566" s="91"/>
      <c r="X4566" s="91"/>
      <c r="Y4566" s="96"/>
      <c r="Z4566" s="89"/>
      <c r="AA4566" s="95"/>
      <c r="AB4566" s="89"/>
      <c r="AC4566" s="109"/>
      <c r="AD4566" s="89"/>
      <c r="AE4566" s="89"/>
      <c r="AF4566" s="191"/>
      <c r="AG4566" s="195"/>
      <c r="AH4566" s="193"/>
      <c r="AI4566" s="97"/>
      <c r="AJ4566" s="97"/>
      <c r="AK4566" s="97"/>
      <c r="AL4566" s="45" t="s">
        <v>67</v>
      </c>
      <c r="AM4566" s="160" t="str">
        <f>MONTH(B4566)&amp;"/"&amp;YEAR(B4566)</f>
        <v>1/1900</v>
      </c>
      <c r="AN4566" s="45" t="e">
        <f>WEEKNUM(B4566)-WEEKNUM(EOMONTH(B4566,-1)+1)+1</f>
        <v>#NUM!</v>
      </c>
      <c r="AO4566" s="45" t="str">
        <f>MONTH(R4566)&amp;"/"&amp;YEAR(R4566)</f>
        <v>1/1900</v>
      </c>
      <c r="AP4566" s="45" t="e">
        <f>WEEKNUM(R4566)-WEEKNUM(EOMONTH(R4566,-1)+1)+1</f>
        <v>#NUM!</v>
      </c>
      <c r="AQ4566" s="45">
        <f>IF(AU4566="S",IF(Q4566="1. Aceitou o programa",R4566-B4566,0),0)</f>
        <v>0</v>
      </c>
      <c r="AR4566" s="45">
        <f>IF(AU4566="S",IF(AND(S4566&lt;&gt;"",R4566&lt;&gt;""),S4566-R4566,0),0)</f>
        <v>0</v>
      </c>
      <c r="AS4566" s="45">
        <f>IF(AU4566="S",IF(Q4566="1. Aceitou o programa",IF(OR(X4566="Não se Aplica",X4566=""),IF(OR(W4566="Não se Aplica",W4566=""),0,W4566-V4566),AVERAGE(X4566-W4566,W4566-V4566)),0),0)</f>
        <v>0</v>
      </c>
      <c r="AT4566" s="45">
        <f>IF(AU4566="S",IF(AND(Q4566="1. Aceitou o programa",AB4566="Realizada"),IFERROR(IF(AA4566="",0,AA4566-R4566),0),0),0)</f>
        <v>0</v>
      </c>
      <c r="AU4566" s="45" t="str">
        <f>_xlfn.XLOOKUP(U4566,'Lista Suspensa'!$AA$20:$AA$23,'Lista Suspensa'!$AB$20:$AB$23,"N/A")</f>
        <v>S</v>
      </c>
    </row>
    <row r="4567" spans="1:47" ht="12" customHeight="1" x14ac:dyDescent="0.3">
      <c r="A4567" s="87"/>
      <c r="B4567" s="88"/>
      <c r="C4567" s="89"/>
      <c r="D4567" s="89"/>
      <c r="E4567" s="189"/>
      <c r="F4567" s="182"/>
      <c r="G4567" s="90"/>
      <c r="H4567" s="91"/>
      <c r="I4567" s="89"/>
      <c r="J4567" s="89"/>
      <c r="K4567" s="89"/>
      <c r="L4567" s="89"/>
      <c r="M4567" s="89"/>
      <c r="N4567" s="89"/>
      <c r="O4567" s="92"/>
      <c r="P4567" s="93"/>
      <c r="Q4567" s="110"/>
      <c r="R4567" s="94"/>
      <c r="S4567" s="95"/>
      <c r="T4567" s="95"/>
      <c r="U4567" s="95"/>
      <c r="V4567" s="91"/>
      <c r="W4567" s="91"/>
      <c r="X4567" s="91"/>
      <c r="Y4567" s="96"/>
      <c r="Z4567" s="89"/>
      <c r="AA4567" s="95"/>
      <c r="AB4567" s="89"/>
      <c r="AC4567" s="109"/>
      <c r="AD4567" s="89"/>
      <c r="AE4567" s="89"/>
      <c r="AF4567" s="191"/>
      <c r="AG4567" s="195"/>
      <c r="AH4567" s="193"/>
      <c r="AI4567" s="97"/>
      <c r="AJ4567" s="97"/>
      <c r="AK4567" s="97"/>
      <c r="AL4567" s="45" t="s">
        <v>67</v>
      </c>
      <c r="AM4567" s="160" t="str">
        <f>MONTH(B4567)&amp;"/"&amp;YEAR(B4567)</f>
        <v>1/1900</v>
      </c>
      <c r="AN4567" s="45" t="e">
        <f>WEEKNUM(B4567)-WEEKNUM(EOMONTH(B4567,-1)+1)+1</f>
        <v>#NUM!</v>
      </c>
      <c r="AO4567" s="45" t="str">
        <f>MONTH(R4567)&amp;"/"&amp;YEAR(R4567)</f>
        <v>1/1900</v>
      </c>
      <c r="AP4567" s="45" t="e">
        <f>WEEKNUM(R4567)-WEEKNUM(EOMONTH(R4567,-1)+1)+1</f>
        <v>#NUM!</v>
      </c>
      <c r="AQ4567" s="45">
        <f>IF(AU4567="S",IF(Q4567="1. Aceitou o programa",R4567-B4567,0),0)</f>
        <v>0</v>
      </c>
      <c r="AR4567" s="45">
        <f>IF(AU4567="S",IF(AND(S4567&lt;&gt;"",R4567&lt;&gt;""),S4567-R4567,0),0)</f>
        <v>0</v>
      </c>
      <c r="AS4567" s="45">
        <f>IF(AU4567="S",IF(Q4567="1. Aceitou o programa",IF(OR(X4567="Não se Aplica",X4567=""),IF(OR(W4567="Não se Aplica",W4567=""),0,W4567-V4567),AVERAGE(X4567-W4567,W4567-V4567)),0),0)</f>
        <v>0</v>
      </c>
      <c r="AT4567" s="45">
        <f>IF(AU4567="S",IF(AND(Q4567="1. Aceitou o programa",AB4567="Realizada"),IFERROR(IF(AA4567="",0,AA4567-R4567),0),0),0)</f>
        <v>0</v>
      </c>
      <c r="AU4567" s="45" t="str">
        <f>_xlfn.XLOOKUP(U4567,'Lista Suspensa'!$AA$20:$AA$23,'Lista Suspensa'!$AB$20:$AB$23,"N/A")</f>
        <v>S</v>
      </c>
    </row>
    <row r="4568" spans="1:47" ht="12" customHeight="1" x14ac:dyDescent="0.3">
      <c r="A4568" s="87"/>
      <c r="B4568" s="88"/>
      <c r="C4568" s="89"/>
      <c r="D4568" s="89"/>
      <c r="E4568" s="189"/>
      <c r="F4568" s="182"/>
      <c r="G4568" s="90"/>
      <c r="H4568" s="91"/>
      <c r="I4568" s="89"/>
      <c r="J4568" s="89"/>
      <c r="K4568" s="89"/>
      <c r="L4568" s="89"/>
      <c r="M4568" s="89"/>
      <c r="N4568" s="89"/>
      <c r="O4568" s="92"/>
      <c r="P4568" s="93"/>
      <c r="Q4568" s="110"/>
      <c r="R4568" s="94"/>
      <c r="S4568" s="95"/>
      <c r="T4568" s="95"/>
      <c r="U4568" s="95"/>
      <c r="V4568" s="91"/>
      <c r="W4568" s="91"/>
      <c r="X4568" s="91"/>
      <c r="Y4568" s="96"/>
      <c r="Z4568" s="89"/>
      <c r="AA4568" s="95"/>
      <c r="AB4568" s="89"/>
      <c r="AC4568" s="109"/>
      <c r="AD4568" s="89"/>
      <c r="AE4568" s="89"/>
      <c r="AF4568" s="191"/>
      <c r="AG4568" s="195"/>
      <c r="AH4568" s="193"/>
      <c r="AI4568" s="97"/>
      <c r="AJ4568" s="97"/>
      <c r="AK4568" s="97"/>
      <c r="AM4568" s="160"/>
      <c r="AU4568" s="45"/>
    </row>
    <row r="4569" spans="1:47" ht="12" customHeight="1" x14ac:dyDescent="0.3">
      <c r="A4569" s="87"/>
      <c r="B4569" s="88"/>
      <c r="C4569" s="89"/>
      <c r="D4569" s="89"/>
      <c r="E4569" s="189"/>
      <c r="F4569" s="182"/>
      <c r="G4569" s="90"/>
      <c r="H4569" s="91"/>
      <c r="I4569" s="89"/>
      <c r="J4569" s="89"/>
      <c r="K4569" s="89"/>
      <c r="L4569" s="89"/>
      <c r="M4569" s="89"/>
      <c r="N4569" s="89"/>
      <c r="O4569" s="92"/>
      <c r="P4569" s="93"/>
      <c r="Q4569" s="110"/>
      <c r="R4569" s="94"/>
      <c r="S4569" s="95"/>
      <c r="T4569" s="95"/>
      <c r="U4569" s="95"/>
      <c r="V4569" s="91"/>
      <c r="W4569" s="91"/>
      <c r="X4569" s="91"/>
      <c r="Y4569" s="96"/>
      <c r="Z4569" s="89"/>
      <c r="AA4569" s="95"/>
      <c r="AB4569" s="89"/>
      <c r="AC4569" s="109"/>
      <c r="AD4569" s="89"/>
      <c r="AE4569" s="89"/>
      <c r="AF4569" s="191"/>
      <c r="AG4569" s="195"/>
      <c r="AH4569" s="193"/>
      <c r="AI4569" s="97"/>
      <c r="AJ4569" s="97"/>
      <c r="AK4569" s="97"/>
      <c r="AM4569" s="160"/>
      <c r="AU4569" s="45"/>
    </row>
    <row r="4570" spans="1:47" ht="12" customHeight="1" x14ac:dyDescent="0.3">
      <c r="A4570" s="87"/>
      <c r="B4570" s="88"/>
      <c r="C4570" s="89"/>
      <c r="D4570" s="89"/>
      <c r="E4570" s="189"/>
      <c r="F4570" s="182"/>
      <c r="G4570" s="90"/>
      <c r="H4570" s="91"/>
      <c r="I4570" s="89"/>
      <c r="J4570" s="89"/>
      <c r="K4570" s="89"/>
      <c r="L4570" s="89"/>
      <c r="M4570" s="89"/>
      <c r="N4570" s="89"/>
      <c r="O4570" s="92"/>
      <c r="P4570" s="93"/>
      <c r="Q4570" s="110"/>
      <c r="R4570" s="94"/>
      <c r="S4570" s="95"/>
      <c r="T4570" s="95"/>
      <c r="U4570" s="95"/>
      <c r="V4570" s="91"/>
      <c r="W4570" s="91"/>
      <c r="X4570" s="91"/>
      <c r="Y4570" s="96"/>
      <c r="Z4570" s="89"/>
      <c r="AA4570" s="95"/>
      <c r="AB4570" s="89"/>
      <c r="AC4570" s="109"/>
      <c r="AD4570" s="89"/>
      <c r="AE4570" s="89"/>
      <c r="AF4570" s="191"/>
      <c r="AG4570" s="195"/>
      <c r="AH4570" s="193"/>
      <c r="AI4570" s="97"/>
      <c r="AJ4570" s="97"/>
      <c r="AK4570" s="97"/>
      <c r="AM4570" s="160"/>
      <c r="AU4570" s="45"/>
    </row>
    <row r="4571" spans="1:47" ht="12" customHeight="1" x14ac:dyDescent="0.3">
      <c r="A4571" s="87"/>
      <c r="B4571" s="88"/>
      <c r="C4571" s="89"/>
      <c r="D4571" s="89"/>
      <c r="E4571" s="189"/>
      <c r="F4571" s="182"/>
      <c r="G4571" s="90"/>
      <c r="H4571" s="91"/>
      <c r="I4571" s="89"/>
      <c r="J4571" s="89"/>
      <c r="K4571" s="89"/>
      <c r="L4571" s="89"/>
      <c r="M4571" s="89"/>
      <c r="N4571" s="89"/>
      <c r="O4571" s="92"/>
      <c r="P4571" s="93"/>
      <c r="Q4571" s="110"/>
      <c r="R4571" s="94"/>
      <c r="S4571" s="95"/>
      <c r="T4571" s="95"/>
      <c r="U4571" s="95"/>
      <c r="V4571" s="91"/>
      <c r="W4571" s="91"/>
      <c r="X4571" s="91"/>
      <c r="Y4571" s="96"/>
      <c r="Z4571" s="89"/>
      <c r="AA4571" s="95"/>
      <c r="AB4571" s="89"/>
      <c r="AC4571" s="109"/>
      <c r="AD4571" s="89"/>
      <c r="AE4571" s="89"/>
      <c r="AF4571" s="191"/>
      <c r="AG4571" s="195"/>
      <c r="AH4571" s="193"/>
      <c r="AI4571" s="97"/>
      <c r="AJ4571" s="97"/>
      <c r="AK4571" s="97"/>
      <c r="AM4571" s="160"/>
      <c r="AU4571" s="45"/>
    </row>
    <row r="4572" spans="1:47" ht="12" customHeight="1" x14ac:dyDescent="0.3">
      <c r="A4572" s="87"/>
      <c r="B4572" s="88"/>
      <c r="C4572" s="89"/>
      <c r="D4572" s="89"/>
      <c r="E4572" s="189"/>
      <c r="F4572" s="182"/>
      <c r="G4572" s="90"/>
      <c r="H4572" s="91"/>
      <c r="I4572" s="89"/>
      <c r="J4572" s="89"/>
      <c r="K4572" s="89"/>
      <c r="L4572" s="89"/>
      <c r="M4572" s="89"/>
      <c r="N4572" s="89"/>
      <c r="O4572" s="92"/>
      <c r="P4572" s="93"/>
      <c r="Q4572" s="110"/>
      <c r="R4572" s="94"/>
      <c r="S4572" s="95"/>
      <c r="T4572" s="95"/>
      <c r="U4572" s="95"/>
      <c r="V4572" s="91"/>
      <c r="W4572" s="91"/>
      <c r="X4572" s="91"/>
      <c r="Y4572" s="96"/>
      <c r="Z4572" s="89"/>
      <c r="AA4572" s="95"/>
      <c r="AB4572" s="89"/>
      <c r="AC4572" s="109"/>
      <c r="AD4572" s="89"/>
      <c r="AE4572" s="89"/>
      <c r="AF4572" s="191"/>
      <c r="AG4572" s="195"/>
      <c r="AH4572" s="193"/>
      <c r="AI4572" s="97"/>
      <c r="AJ4572" s="97"/>
      <c r="AK4572" s="97"/>
      <c r="AM4572" s="160"/>
      <c r="AU4572" s="45"/>
    </row>
    <row r="4573" spans="1:47" ht="12" customHeight="1" x14ac:dyDescent="0.3">
      <c r="A4573" s="87"/>
      <c r="B4573" s="88"/>
      <c r="C4573" s="89"/>
      <c r="D4573" s="89"/>
      <c r="E4573" s="189"/>
      <c r="F4573" s="182"/>
      <c r="G4573" s="90"/>
      <c r="H4573" s="91"/>
      <c r="I4573" s="89"/>
      <c r="J4573" s="89"/>
      <c r="K4573" s="89"/>
      <c r="L4573" s="89"/>
      <c r="M4573" s="89"/>
      <c r="N4573" s="89"/>
      <c r="O4573" s="92"/>
      <c r="P4573" s="93"/>
      <c r="Q4573" s="110"/>
      <c r="R4573" s="94"/>
      <c r="S4573" s="95"/>
      <c r="T4573" s="95"/>
      <c r="U4573" s="95"/>
      <c r="V4573" s="91"/>
      <c r="W4573" s="91"/>
      <c r="X4573" s="91"/>
      <c r="Y4573" s="96"/>
      <c r="Z4573" s="89"/>
      <c r="AA4573" s="95"/>
      <c r="AB4573" s="89"/>
      <c r="AC4573" s="109"/>
      <c r="AD4573" s="89"/>
      <c r="AE4573" s="89"/>
      <c r="AF4573" s="191"/>
      <c r="AG4573" s="195"/>
      <c r="AH4573" s="193"/>
      <c r="AI4573" s="97"/>
      <c r="AJ4573" s="97"/>
      <c r="AK4573" s="97"/>
      <c r="AM4573" s="160"/>
      <c r="AU4573" s="45"/>
    </row>
    <row r="4574" spans="1:47" ht="12" customHeight="1" x14ac:dyDescent="0.3">
      <c r="A4574" s="87"/>
      <c r="B4574" s="88"/>
      <c r="C4574" s="89"/>
      <c r="D4574" s="89"/>
      <c r="E4574" s="189"/>
      <c r="F4574" s="182"/>
      <c r="G4574" s="90"/>
      <c r="H4574" s="91"/>
      <c r="I4574" s="89"/>
      <c r="J4574" s="89"/>
      <c r="K4574" s="89"/>
      <c r="L4574" s="89"/>
      <c r="M4574" s="89"/>
      <c r="N4574" s="89"/>
      <c r="O4574" s="92"/>
      <c r="P4574" s="93"/>
      <c r="Q4574" s="110"/>
      <c r="R4574" s="94"/>
      <c r="S4574" s="95"/>
      <c r="T4574" s="95"/>
      <c r="U4574" s="95"/>
      <c r="V4574" s="91"/>
      <c r="W4574" s="91"/>
      <c r="X4574" s="91"/>
      <c r="Y4574" s="96"/>
      <c r="Z4574" s="89"/>
      <c r="AA4574" s="95"/>
      <c r="AB4574" s="89"/>
      <c r="AC4574" s="109"/>
      <c r="AD4574" s="89"/>
      <c r="AE4574" s="89"/>
      <c r="AF4574" s="191"/>
      <c r="AG4574" s="195"/>
      <c r="AH4574" s="193"/>
      <c r="AI4574" s="97"/>
      <c r="AJ4574" s="97"/>
      <c r="AK4574" s="97"/>
      <c r="AM4574" s="160"/>
      <c r="AU4574" s="45"/>
    </row>
    <row r="4575" spans="1:47" ht="12" customHeight="1" x14ac:dyDescent="0.3">
      <c r="A4575" s="87"/>
      <c r="B4575" s="88"/>
      <c r="C4575" s="89"/>
      <c r="D4575" s="89"/>
      <c r="E4575" s="189"/>
      <c r="F4575" s="182"/>
      <c r="G4575" s="90"/>
      <c r="H4575" s="91"/>
      <c r="I4575" s="89"/>
      <c r="J4575" s="89"/>
      <c r="K4575" s="89"/>
      <c r="L4575" s="89"/>
      <c r="M4575" s="89"/>
      <c r="N4575" s="89"/>
      <c r="O4575" s="92"/>
      <c r="P4575" s="93"/>
      <c r="Q4575" s="110"/>
      <c r="R4575" s="94"/>
      <c r="S4575" s="95"/>
      <c r="T4575" s="95"/>
      <c r="U4575" s="95"/>
      <c r="V4575" s="91"/>
      <c r="W4575" s="91"/>
      <c r="X4575" s="91"/>
      <c r="Y4575" s="96"/>
      <c r="Z4575" s="89"/>
      <c r="AA4575" s="95"/>
      <c r="AB4575" s="89"/>
      <c r="AC4575" s="109"/>
      <c r="AD4575" s="89"/>
      <c r="AE4575" s="89"/>
      <c r="AF4575" s="191"/>
      <c r="AG4575" s="195"/>
      <c r="AH4575" s="193"/>
      <c r="AI4575" s="97"/>
      <c r="AJ4575" s="97"/>
      <c r="AK4575" s="97"/>
      <c r="AM4575" s="160"/>
      <c r="AU4575" s="45"/>
    </row>
    <row r="4576" spans="1:47" ht="12" customHeight="1" x14ac:dyDescent="0.3">
      <c r="A4576" s="87"/>
      <c r="B4576" s="88"/>
      <c r="C4576" s="89"/>
      <c r="D4576" s="89"/>
      <c r="E4576" s="189"/>
      <c r="F4576" s="182"/>
      <c r="G4576" s="90"/>
      <c r="H4576" s="91"/>
      <c r="I4576" s="89"/>
      <c r="J4576" s="89"/>
      <c r="K4576" s="89"/>
      <c r="L4576" s="89"/>
      <c r="M4576" s="89"/>
      <c r="N4576" s="89"/>
      <c r="O4576" s="92"/>
      <c r="P4576" s="93"/>
      <c r="Q4576" s="110"/>
      <c r="R4576" s="94"/>
      <c r="S4576" s="95"/>
      <c r="T4576" s="95"/>
      <c r="U4576" s="95"/>
      <c r="V4576" s="91"/>
      <c r="W4576" s="91"/>
      <c r="X4576" s="91"/>
      <c r="Y4576" s="96"/>
      <c r="Z4576" s="89"/>
      <c r="AA4576" s="95"/>
      <c r="AB4576" s="89"/>
      <c r="AC4576" s="109"/>
      <c r="AD4576" s="89"/>
      <c r="AE4576" s="89"/>
      <c r="AF4576" s="191"/>
      <c r="AG4576" s="195"/>
      <c r="AH4576" s="193"/>
      <c r="AI4576" s="97"/>
      <c r="AJ4576" s="97"/>
      <c r="AK4576" s="97"/>
      <c r="AM4576" s="160"/>
      <c r="AU4576" s="45"/>
    </row>
    <row r="4577" spans="1:47" ht="12" customHeight="1" x14ac:dyDescent="0.3">
      <c r="A4577" s="87"/>
      <c r="B4577" s="88"/>
      <c r="C4577" s="89"/>
      <c r="D4577" s="89"/>
      <c r="E4577" s="189"/>
      <c r="F4577" s="182"/>
      <c r="G4577" s="90"/>
      <c r="H4577" s="91"/>
      <c r="I4577" s="89"/>
      <c r="J4577" s="89"/>
      <c r="K4577" s="89"/>
      <c r="L4577" s="89"/>
      <c r="M4577" s="89"/>
      <c r="N4577" s="89"/>
      <c r="O4577" s="92"/>
      <c r="P4577" s="93"/>
      <c r="Q4577" s="110"/>
      <c r="R4577" s="94"/>
      <c r="S4577" s="95"/>
      <c r="T4577" s="95"/>
      <c r="U4577" s="95"/>
      <c r="V4577" s="91"/>
      <c r="W4577" s="91"/>
      <c r="X4577" s="91"/>
      <c r="Y4577" s="96"/>
      <c r="Z4577" s="89"/>
      <c r="AA4577" s="95"/>
      <c r="AB4577" s="89"/>
      <c r="AC4577" s="109"/>
      <c r="AD4577" s="89"/>
      <c r="AE4577" s="89"/>
      <c r="AF4577" s="191"/>
      <c r="AG4577" s="195"/>
      <c r="AH4577" s="193"/>
      <c r="AI4577" s="97"/>
      <c r="AJ4577" s="97"/>
      <c r="AK4577" s="97"/>
      <c r="AM4577" s="160"/>
      <c r="AU4577" s="45"/>
    </row>
    <row r="4578" spans="1:47" ht="12" customHeight="1" x14ac:dyDescent="0.3">
      <c r="A4578" s="87"/>
      <c r="B4578" s="88"/>
      <c r="C4578" s="89"/>
      <c r="D4578" s="89"/>
      <c r="E4578" s="189"/>
      <c r="F4578" s="182"/>
      <c r="G4578" s="90"/>
      <c r="H4578" s="91"/>
      <c r="I4578" s="89"/>
      <c r="J4578" s="89"/>
      <c r="K4578" s="89"/>
      <c r="L4578" s="89"/>
      <c r="M4578" s="89"/>
      <c r="N4578" s="89"/>
      <c r="O4578" s="92"/>
      <c r="P4578" s="93"/>
      <c r="Q4578" s="110"/>
      <c r="R4578" s="94"/>
      <c r="S4578" s="95"/>
      <c r="T4578" s="95"/>
      <c r="U4578" s="95"/>
      <c r="V4578" s="91"/>
      <c r="W4578" s="91"/>
      <c r="X4578" s="91"/>
      <c r="Y4578" s="96"/>
      <c r="Z4578" s="89"/>
      <c r="AA4578" s="95"/>
      <c r="AB4578" s="89"/>
      <c r="AC4578" s="109"/>
      <c r="AD4578" s="89"/>
      <c r="AE4578" s="89"/>
      <c r="AF4578" s="191"/>
      <c r="AG4578" s="195"/>
      <c r="AH4578" s="193"/>
      <c r="AI4578" s="97"/>
      <c r="AJ4578" s="97"/>
      <c r="AK4578" s="97"/>
      <c r="AM4578" s="160"/>
      <c r="AU4578" s="45"/>
    </row>
    <row r="4579" spans="1:47" ht="12" customHeight="1" x14ac:dyDescent="0.3">
      <c r="A4579" s="87"/>
      <c r="B4579" s="88"/>
      <c r="C4579" s="89"/>
      <c r="D4579" s="89"/>
      <c r="E4579" s="189"/>
      <c r="F4579" s="182"/>
      <c r="G4579" s="90"/>
      <c r="H4579" s="91"/>
      <c r="I4579" s="89"/>
      <c r="J4579" s="89"/>
      <c r="K4579" s="89"/>
      <c r="L4579" s="89"/>
      <c r="M4579" s="89"/>
      <c r="N4579" s="89"/>
      <c r="O4579" s="92"/>
      <c r="P4579" s="93"/>
      <c r="Q4579" s="110"/>
      <c r="R4579" s="94"/>
      <c r="S4579" s="95"/>
      <c r="T4579" s="95"/>
      <c r="U4579" s="95"/>
      <c r="V4579" s="91"/>
      <c r="W4579" s="91"/>
      <c r="X4579" s="91"/>
      <c r="Y4579" s="96"/>
      <c r="Z4579" s="89"/>
      <c r="AA4579" s="95"/>
      <c r="AB4579" s="89"/>
      <c r="AC4579" s="109"/>
      <c r="AD4579" s="89"/>
      <c r="AE4579" s="89"/>
      <c r="AF4579" s="191"/>
      <c r="AG4579" s="195"/>
      <c r="AH4579" s="193"/>
      <c r="AI4579" s="97"/>
      <c r="AJ4579" s="97"/>
      <c r="AK4579" s="97"/>
      <c r="AM4579" s="160"/>
      <c r="AU4579" s="45"/>
    </row>
    <row r="4580" spans="1:47" ht="12" customHeight="1" x14ac:dyDescent="0.3">
      <c r="AU4580" s="45"/>
    </row>
    <row r="4581" spans="1:47" ht="12" customHeight="1" x14ac:dyDescent="0.3">
      <c r="AU4581" s="45"/>
    </row>
    <row r="4582" spans="1:47" ht="12" customHeight="1" x14ac:dyDescent="0.3">
      <c r="AU4582" s="45"/>
    </row>
    <row r="4583" spans="1:47" ht="12" customHeight="1" x14ac:dyDescent="0.3">
      <c r="AU4583" s="45"/>
    </row>
    <row r="4584" spans="1:47" ht="12" customHeight="1" x14ac:dyDescent="0.3">
      <c r="AU4584" s="45"/>
    </row>
    <row r="4585" spans="1:47" ht="12" customHeight="1" x14ac:dyDescent="0.3">
      <c r="AU4585" s="45"/>
    </row>
    <row r="4586" spans="1:47" ht="12" customHeight="1" x14ac:dyDescent="0.3">
      <c r="AU4586" s="45"/>
    </row>
    <row r="4587" spans="1:47" ht="12" customHeight="1" x14ac:dyDescent="0.3">
      <c r="AU4587" s="45"/>
    </row>
    <row r="4588" spans="1:47" ht="12" customHeight="1" x14ac:dyDescent="0.3">
      <c r="AU4588" s="45"/>
    </row>
    <row r="4589" spans="1:47" ht="12" customHeight="1" x14ac:dyDescent="0.3">
      <c r="AU4589" s="45"/>
    </row>
    <row r="4590" spans="1:47" ht="12" customHeight="1" x14ac:dyDescent="0.3">
      <c r="AU4590" s="45"/>
    </row>
    <row r="4591" spans="1:47" ht="12" customHeight="1" x14ac:dyDescent="0.3">
      <c r="AU4591" s="45"/>
    </row>
    <row r="4592" spans="1:47" ht="12" customHeight="1" x14ac:dyDescent="0.3">
      <c r="AU4592" s="45"/>
    </row>
    <row r="4593" spans="47:47" ht="12" customHeight="1" x14ac:dyDescent="0.3">
      <c r="AU4593" s="45"/>
    </row>
    <row r="4594" spans="47:47" ht="12" customHeight="1" x14ac:dyDescent="0.3">
      <c r="AU4594" s="45"/>
    </row>
    <row r="4595" spans="47:47" ht="12" customHeight="1" x14ac:dyDescent="0.3">
      <c r="AU4595" s="45"/>
    </row>
    <row r="4596" spans="47:47" ht="12" customHeight="1" x14ac:dyDescent="0.3">
      <c r="AU4596" s="45"/>
    </row>
    <row r="4597" spans="47:47" ht="12" customHeight="1" x14ac:dyDescent="0.3">
      <c r="AU4597" s="45"/>
    </row>
    <row r="4598" spans="47:47" ht="12" customHeight="1" x14ac:dyDescent="0.3">
      <c r="AU4598" s="45"/>
    </row>
    <row r="4599" spans="47:47" ht="12" customHeight="1" x14ac:dyDescent="0.3">
      <c r="AU4599" s="45"/>
    </row>
    <row r="4600" spans="47:47" ht="12" customHeight="1" x14ac:dyDescent="0.3">
      <c r="AU4600" s="45"/>
    </row>
    <row r="4601" spans="47:47" ht="12" customHeight="1" x14ac:dyDescent="0.3">
      <c r="AU4601" s="45"/>
    </row>
    <row r="4602" spans="47:47" ht="12" customHeight="1" x14ac:dyDescent="0.3">
      <c r="AU4602" s="45"/>
    </row>
    <row r="4603" spans="47:47" ht="12" customHeight="1" x14ac:dyDescent="0.3">
      <c r="AU4603" s="45"/>
    </row>
    <row r="4604" spans="47:47" ht="12" customHeight="1" x14ac:dyDescent="0.3">
      <c r="AU4604" s="45"/>
    </row>
    <row r="4605" spans="47:47" ht="12" customHeight="1" x14ac:dyDescent="0.3">
      <c r="AU4605" s="45"/>
    </row>
    <row r="4606" spans="47:47" ht="12" customHeight="1" x14ac:dyDescent="0.3">
      <c r="AU4606" s="45"/>
    </row>
    <row r="4607" spans="47:47" ht="12" customHeight="1" x14ac:dyDescent="0.3">
      <c r="AU4607" s="45"/>
    </row>
    <row r="4608" spans="47:47" ht="12" customHeight="1" x14ac:dyDescent="0.3">
      <c r="AU4608" s="45"/>
    </row>
    <row r="4609" spans="47:47" ht="12" customHeight="1" x14ac:dyDescent="0.3">
      <c r="AU4609" s="45"/>
    </row>
    <row r="4610" spans="47:47" ht="12" customHeight="1" x14ac:dyDescent="0.3">
      <c r="AU4610" s="45"/>
    </row>
    <row r="4611" spans="47:47" ht="12" customHeight="1" x14ac:dyDescent="0.3">
      <c r="AU4611" s="45"/>
    </row>
    <row r="4612" spans="47:47" ht="12" customHeight="1" x14ac:dyDescent="0.3">
      <c r="AU4612" s="45"/>
    </row>
    <row r="4613" spans="47:47" ht="12" customHeight="1" x14ac:dyDescent="0.3">
      <c r="AU4613" s="45"/>
    </row>
    <row r="4614" spans="47:47" ht="12" customHeight="1" x14ac:dyDescent="0.3">
      <c r="AU4614" s="45"/>
    </row>
    <row r="4615" spans="47:47" ht="12" customHeight="1" x14ac:dyDescent="0.3">
      <c r="AU4615" s="45"/>
    </row>
    <row r="4616" spans="47:47" ht="12" customHeight="1" x14ac:dyDescent="0.3">
      <c r="AU4616" s="45"/>
    </row>
    <row r="4617" spans="47:47" ht="12" customHeight="1" x14ac:dyDescent="0.3">
      <c r="AU4617" s="45"/>
    </row>
    <row r="4618" spans="47:47" ht="12" customHeight="1" x14ac:dyDescent="0.3">
      <c r="AU4618" s="45"/>
    </row>
    <row r="4619" spans="47:47" ht="12" customHeight="1" x14ac:dyDescent="0.3">
      <c r="AU4619" s="45"/>
    </row>
    <row r="4620" spans="47:47" ht="12" customHeight="1" x14ac:dyDescent="0.3">
      <c r="AU4620" s="45"/>
    </row>
    <row r="4621" spans="47:47" ht="12" customHeight="1" x14ac:dyDescent="0.3">
      <c r="AU4621" s="45"/>
    </row>
    <row r="4622" spans="47:47" ht="12" customHeight="1" x14ac:dyDescent="0.3">
      <c r="AU4622" s="45"/>
    </row>
    <row r="4623" spans="47:47" ht="12" customHeight="1" x14ac:dyDescent="0.3">
      <c r="AU4623" s="45"/>
    </row>
    <row r="4624" spans="47:47" ht="12" customHeight="1" x14ac:dyDescent="0.3">
      <c r="AU4624" s="45"/>
    </row>
    <row r="4625" spans="47:47" ht="12" customHeight="1" x14ac:dyDescent="0.3">
      <c r="AU4625" s="45"/>
    </row>
    <row r="4626" spans="47:47" ht="12" customHeight="1" x14ac:dyDescent="0.3">
      <c r="AU4626" s="45"/>
    </row>
    <row r="4627" spans="47:47" ht="12" customHeight="1" x14ac:dyDescent="0.3">
      <c r="AU4627" s="45"/>
    </row>
    <row r="4628" spans="47:47" ht="12" customHeight="1" x14ac:dyDescent="0.3">
      <c r="AU4628" s="45"/>
    </row>
    <row r="4629" spans="47:47" ht="12" customHeight="1" x14ac:dyDescent="0.3">
      <c r="AU4629" s="45"/>
    </row>
    <row r="4630" spans="47:47" ht="12" customHeight="1" x14ac:dyDescent="0.3">
      <c r="AU4630" s="45"/>
    </row>
    <row r="4631" spans="47:47" ht="12" customHeight="1" x14ac:dyDescent="0.3">
      <c r="AU4631" s="45"/>
    </row>
    <row r="4632" spans="47:47" ht="12" customHeight="1" x14ac:dyDescent="0.3">
      <c r="AU4632" s="45"/>
    </row>
    <row r="4633" spans="47:47" ht="12" customHeight="1" x14ac:dyDescent="0.3">
      <c r="AU4633" s="45"/>
    </row>
    <row r="4634" spans="47:47" ht="12" customHeight="1" x14ac:dyDescent="0.3">
      <c r="AU4634" s="45"/>
    </row>
    <row r="4635" spans="47:47" ht="12" customHeight="1" x14ac:dyDescent="0.3">
      <c r="AU4635" s="45"/>
    </row>
    <row r="4636" spans="47:47" ht="12" customHeight="1" x14ac:dyDescent="0.3">
      <c r="AU4636" s="45"/>
    </row>
    <row r="4637" spans="47:47" ht="12" customHeight="1" x14ac:dyDescent="0.3">
      <c r="AU4637" s="45"/>
    </row>
    <row r="4638" spans="47:47" ht="12" customHeight="1" x14ac:dyDescent="0.3">
      <c r="AU4638" s="45"/>
    </row>
    <row r="4639" spans="47:47" ht="12" customHeight="1" x14ac:dyDescent="0.3">
      <c r="AU4639" s="45"/>
    </row>
    <row r="4640" spans="47:47" ht="12" customHeight="1" x14ac:dyDescent="0.3">
      <c r="AU4640" s="45"/>
    </row>
    <row r="4641" spans="47:47" ht="12" customHeight="1" x14ac:dyDescent="0.3">
      <c r="AU4641" s="45"/>
    </row>
    <row r="4642" spans="47:47" ht="12" customHeight="1" x14ac:dyDescent="0.3">
      <c r="AU4642" s="45"/>
    </row>
    <row r="4643" spans="47:47" ht="12" customHeight="1" x14ac:dyDescent="0.3">
      <c r="AU4643" s="45"/>
    </row>
    <row r="4644" spans="47:47" ht="12" customHeight="1" x14ac:dyDescent="0.3">
      <c r="AU4644" s="45"/>
    </row>
    <row r="4645" spans="47:47" ht="12" customHeight="1" x14ac:dyDescent="0.3">
      <c r="AU4645" s="45"/>
    </row>
    <row r="4646" spans="47:47" ht="12" customHeight="1" x14ac:dyDescent="0.3">
      <c r="AU4646" s="45"/>
    </row>
    <row r="4647" spans="47:47" ht="12" customHeight="1" x14ac:dyDescent="0.3">
      <c r="AU4647" s="45"/>
    </row>
    <row r="4648" spans="47:47" ht="12" customHeight="1" x14ac:dyDescent="0.3">
      <c r="AU4648" s="45"/>
    </row>
    <row r="4649" spans="47:47" ht="12" customHeight="1" x14ac:dyDescent="0.3">
      <c r="AU4649" s="45"/>
    </row>
    <row r="4650" spans="47:47" ht="12" customHeight="1" x14ac:dyDescent="0.3">
      <c r="AU4650" s="45"/>
    </row>
    <row r="4651" spans="47:47" ht="12" customHeight="1" x14ac:dyDescent="0.3">
      <c r="AU4651" s="45"/>
    </row>
    <row r="4652" spans="47:47" ht="12" customHeight="1" x14ac:dyDescent="0.3">
      <c r="AU4652" s="45"/>
    </row>
    <row r="4653" spans="47:47" ht="12" customHeight="1" x14ac:dyDescent="0.3">
      <c r="AU4653" s="45"/>
    </row>
    <row r="4654" spans="47:47" ht="12" customHeight="1" x14ac:dyDescent="0.3">
      <c r="AU4654" s="45"/>
    </row>
    <row r="4655" spans="47:47" ht="12" customHeight="1" x14ac:dyDescent="0.3">
      <c r="AU4655" s="45"/>
    </row>
    <row r="4656" spans="47:47" ht="12" customHeight="1" x14ac:dyDescent="0.3">
      <c r="AU4656" s="45"/>
    </row>
    <row r="4657" spans="47:47" ht="12" customHeight="1" x14ac:dyDescent="0.3">
      <c r="AU4657" s="45"/>
    </row>
    <row r="4658" spans="47:47" ht="12" customHeight="1" x14ac:dyDescent="0.3">
      <c r="AU4658" s="45"/>
    </row>
    <row r="4659" spans="47:47" ht="12" customHeight="1" x14ac:dyDescent="0.3">
      <c r="AU4659" s="45"/>
    </row>
    <row r="4660" spans="47:47" ht="12" customHeight="1" x14ac:dyDescent="0.3">
      <c r="AU4660" s="45"/>
    </row>
    <row r="4661" spans="47:47" ht="12" customHeight="1" x14ac:dyDescent="0.3">
      <c r="AU4661" s="45"/>
    </row>
    <row r="4662" spans="47:47" ht="12" customHeight="1" x14ac:dyDescent="0.3">
      <c r="AU4662" s="45"/>
    </row>
    <row r="4663" spans="47:47" ht="12" customHeight="1" x14ac:dyDescent="0.3">
      <c r="AU4663" s="45"/>
    </row>
    <row r="4664" spans="47:47" ht="12" customHeight="1" x14ac:dyDescent="0.3">
      <c r="AU4664" s="45"/>
    </row>
    <row r="4665" spans="47:47" ht="12" customHeight="1" x14ac:dyDescent="0.3">
      <c r="AU4665" s="45"/>
    </row>
    <row r="4666" spans="47:47" ht="12" customHeight="1" x14ac:dyDescent="0.3">
      <c r="AU4666" s="45"/>
    </row>
    <row r="4667" spans="47:47" ht="12" customHeight="1" x14ac:dyDescent="0.3">
      <c r="AU4667" s="45"/>
    </row>
    <row r="4668" spans="47:47" ht="12" customHeight="1" x14ac:dyDescent="0.3">
      <c r="AU4668" s="45"/>
    </row>
    <row r="4669" spans="47:47" ht="12" customHeight="1" x14ac:dyDescent="0.3">
      <c r="AU4669" s="45"/>
    </row>
    <row r="4670" spans="47:47" ht="12" customHeight="1" x14ac:dyDescent="0.3">
      <c r="AU4670" s="45"/>
    </row>
    <row r="4671" spans="47:47" ht="12" customHeight="1" x14ac:dyDescent="0.3">
      <c r="AU4671" s="45"/>
    </row>
    <row r="4672" spans="47:47" ht="12" customHeight="1" x14ac:dyDescent="0.3">
      <c r="AU4672" s="45"/>
    </row>
    <row r="4673" spans="47:47" ht="12" customHeight="1" x14ac:dyDescent="0.3">
      <c r="AU4673" s="45"/>
    </row>
    <row r="4674" spans="47:47" ht="12" customHeight="1" x14ac:dyDescent="0.3">
      <c r="AU4674" s="45"/>
    </row>
    <row r="4675" spans="47:47" ht="12" customHeight="1" x14ac:dyDescent="0.3">
      <c r="AU4675" s="45"/>
    </row>
    <row r="4676" spans="47:47" ht="12" customHeight="1" x14ac:dyDescent="0.3">
      <c r="AU4676" s="45"/>
    </row>
    <row r="4677" spans="47:47" ht="12" customHeight="1" x14ac:dyDescent="0.3">
      <c r="AU4677" s="45"/>
    </row>
    <row r="4678" spans="47:47" ht="12" customHeight="1" x14ac:dyDescent="0.3">
      <c r="AU4678" s="45"/>
    </row>
    <row r="4679" spans="47:47" ht="12" customHeight="1" x14ac:dyDescent="0.3">
      <c r="AU4679" s="45"/>
    </row>
    <row r="4680" spans="47:47" ht="12" customHeight="1" x14ac:dyDescent="0.3">
      <c r="AU4680" s="45"/>
    </row>
    <row r="4681" spans="47:47" ht="12" customHeight="1" x14ac:dyDescent="0.3">
      <c r="AU4681" s="45"/>
    </row>
    <row r="4682" spans="47:47" ht="12" customHeight="1" x14ac:dyDescent="0.3">
      <c r="AU4682" s="45"/>
    </row>
    <row r="4683" spans="47:47" ht="12" customHeight="1" x14ac:dyDescent="0.3">
      <c r="AU4683" s="45"/>
    </row>
    <row r="4684" spans="47:47" ht="12" customHeight="1" x14ac:dyDescent="0.3">
      <c r="AU4684" s="45"/>
    </row>
    <row r="4685" spans="47:47" ht="12" customHeight="1" x14ac:dyDescent="0.3">
      <c r="AU4685" s="45"/>
    </row>
    <row r="4686" spans="47:47" ht="12" customHeight="1" x14ac:dyDescent="0.3">
      <c r="AU4686" s="45"/>
    </row>
    <row r="4687" spans="47:47" ht="12" customHeight="1" x14ac:dyDescent="0.3">
      <c r="AU4687" s="45"/>
    </row>
    <row r="4688" spans="47:47" ht="12" customHeight="1" x14ac:dyDescent="0.3">
      <c r="AU4688" s="45"/>
    </row>
    <row r="4689" spans="47:47" ht="12" customHeight="1" x14ac:dyDescent="0.3">
      <c r="AU4689" s="45"/>
    </row>
    <row r="4690" spans="47:47" ht="12" customHeight="1" x14ac:dyDescent="0.3">
      <c r="AU4690" s="45"/>
    </row>
    <row r="4691" spans="47:47" ht="12" customHeight="1" x14ac:dyDescent="0.3">
      <c r="AU4691" s="45"/>
    </row>
    <row r="4692" spans="47:47" ht="12" customHeight="1" x14ac:dyDescent="0.3">
      <c r="AU4692" s="45"/>
    </row>
    <row r="4693" spans="47:47" ht="12" customHeight="1" x14ac:dyDescent="0.3">
      <c r="AU4693" s="45"/>
    </row>
    <row r="4694" spans="47:47" ht="12" customHeight="1" x14ac:dyDescent="0.3">
      <c r="AU4694" s="45"/>
    </row>
    <row r="4695" spans="47:47" ht="12" customHeight="1" x14ac:dyDescent="0.3">
      <c r="AU4695" s="45"/>
    </row>
    <row r="4696" spans="47:47" ht="12" customHeight="1" x14ac:dyDescent="0.3">
      <c r="AU4696" s="45"/>
    </row>
    <row r="4697" spans="47:47" ht="12" customHeight="1" x14ac:dyDescent="0.3">
      <c r="AU4697" s="45"/>
    </row>
    <row r="4698" spans="47:47" ht="12" customHeight="1" x14ac:dyDescent="0.3">
      <c r="AU4698" s="45"/>
    </row>
    <row r="4699" spans="47:47" ht="12" customHeight="1" x14ac:dyDescent="0.3">
      <c r="AU4699" s="45"/>
    </row>
    <row r="4700" spans="47:47" ht="12" customHeight="1" x14ac:dyDescent="0.3">
      <c r="AU4700" s="45"/>
    </row>
    <row r="4701" spans="47:47" ht="12" customHeight="1" x14ac:dyDescent="0.3">
      <c r="AU4701" s="45"/>
    </row>
    <row r="4702" spans="47:47" ht="12" customHeight="1" x14ac:dyDescent="0.3">
      <c r="AU4702" s="45"/>
    </row>
    <row r="4703" spans="47:47" ht="12" customHeight="1" x14ac:dyDescent="0.3">
      <c r="AU4703" s="45"/>
    </row>
    <row r="4704" spans="47:47" ht="12" customHeight="1" x14ac:dyDescent="0.3">
      <c r="AU4704" s="45"/>
    </row>
    <row r="4705" spans="47:47" ht="12" customHeight="1" x14ac:dyDescent="0.3">
      <c r="AU4705" s="45"/>
    </row>
    <row r="4706" spans="47:47" ht="12" customHeight="1" x14ac:dyDescent="0.3">
      <c r="AU4706" s="45"/>
    </row>
    <row r="4707" spans="47:47" ht="12" customHeight="1" x14ac:dyDescent="0.3">
      <c r="AU4707" s="45"/>
    </row>
    <row r="4708" spans="47:47" ht="12" customHeight="1" x14ac:dyDescent="0.3">
      <c r="AU4708" s="45"/>
    </row>
    <row r="4709" spans="47:47" ht="12" customHeight="1" x14ac:dyDescent="0.3">
      <c r="AU4709" s="45"/>
    </row>
    <row r="4710" spans="47:47" ht="12" customHeight="1" x14ac:dyDescent="0.3">
      <c r="AU4710" s="45"/>
    </row>
    <row r="4711" spans="47:47" ht="12" customHeight="1" x14ac:dyDescent="0.3">
      <c r="AU4711" s="45"/>
    </row>
    <row r="4712" spans="47:47" ht="12" customHeight="1" x14ac:dyDescent="0.3">
      <c r="AU4712" s="45"/>
    </row>
    <row r="4713" spans="47:47" ht="12" customHeight="1" x14ac:dyDescent="0.3">
      <c r="AU4713" s="45"/>
    </row>
    <row r="4714" spans="47:47" ht="12" customHeight="1" x14ac:dyDescent="0.3">
      <c r="AU4714" s="45"/>
    </row>
    <row r="4715" spans="47:47" ht="12" customHeight="1" x14ac:dyDescent="0.3">
      <c r="AU4715" s="45"/>
    </row>
    <row r="4716" spans="47:47" ht="12" customHeight="1" x14ac:dyDescent="0.3">
      <c r="AU4716" s="45"/>
    </row>
    <row r="4717" spans="47:47" ht="12" customHeight="1" x14ac:dyDescent="0.3">
      <c r="AU4717" s="45"/>
    </row>
    <row r="4718" spans="47:47" ht="12" customHeight="1" x14ac:dyDescent="0.3">
      <c r="AU4718" s="45"/>
    </row>
    <row r="4719" spans="47:47" ht="12" customHeight="1" x14ac:dyDescent="0.3">
      <c r="AU4719" s="45"/>
    </row>
    <row r="4720" spans="47:47" ht="12" customHeight="1" x14ac:dyDescent="0.3">
      <c r="AU4720" s="45"/>
    </row>
    <row r="4721" spans="47:47" ht="12" customHeight="1" x14ac:dyDescent="0.3">
      <c r="AU4721" s="45"/>
    </row>
    <row r="4722" spans="47:47" ht="12" customHeight="1" x14ac:dyDescent="0.3">
      <c r="AU4722" s="45"/>
    </row>
    <row r="4723" spans="47:47" ht="12" customHeight="1" x14ac:dyDescent="0.3">
      <c r="AU4723" s="45"/>
    </row>
    <row r="4724" spans="47:47" ht="12" customHeight="1" x14ac:dyDescent="0.3">
      <c r="AU4724" s="45"/>
    </row>
    <row r="4725" spans="47:47" ht="12" customHeight="1" x14ac:dyDescent="0.3">
      <c r="AU4725" s="45"/>
    </row>
    <row r="4726" spans="47:47" ht="12" customHeight="1" x14ac:dyDescent="0.3">
      <c r="AU4726" s="45"/>
    </row>
    <row r="4727" spans="47:47" ht="12" customHeight="1" x14ac:dyDescent="0.3">
      <c r="AU4727" s="45"/>
    </row>
    <row r="4728" spans="47:47" ht="12" customHeight="1" x14ac:dyDescent="0.3">
      <c r="AU4728" s="45"/>
    </row>
    <row r="4729" spans="47:47" ht="12" customHeight="1" x14ac:dyDescent="0.3">
      <c r="AU4729" s="45"/>
    </row>
    <row r="4730" spans="47:47" ht="12" customHeight="1" x14ac:dyDescent="0.3">
      <c r="AU4730" s="45"/>
    </row>
    <row r="4731" spans="47:47" ht="12" customHeight="1" x14ac:dyDescent="0.3">
      <c r="AU4731" s="45"/>
    </row>
    <row r="4732" spans="47:47" ht="12" customHeight="1" x14ac:dyDescent="0.3">
      <c r="AU4732" s="45"/>
    </row>
    <row r="4733" spans="47:47" ht="12" customHeight="1" x14ac:dyDescent="0.3">
      <c r="AU4733" s="45"/>
    </row>
    <row r="4734" spans="47:47" ht="12" customHeight="1" x14ac:dyDescent="0.3">
      <c r="AU4734" s="45"/>
    </row>
    <row r="4735" spans="47:47" ht="12" customHeight="1" x14ac:dyDescent="0.3">
      <c r="AU4735" s="45"/>
    </row>
    <row r="4736" spans="47:47" ht="12" customHeight="1" x14ac:dyDescent="0.3">
      <c r="AU4736" s="45"/>
    </row>
    <row r="4737" spans="47:47" ht="12" customHeight="1" x14ac:dyDescent="0.3">
      <c r="AU4737" s="45"/>
    </row>
    <row r="4738" spans="47:47" ht="12" customHeight="1" x14ac:dyDescent="0.3">
      <c r="AU4738" s="45"/>
    </row>
    <row r="4739" spans="47:47" ht="12" customHeight="1" x14ac:dyDescent="0.3">
      <c r="AU4739" s="45"/>
    </row>
    <row r="4740" spans="47:47" ht="12" customHeight="1" x14ac:dyDescent="0.3">
      <c r="AU4740" s="45"/>
    </row>
    <row r="4741" spans="47:47" ht="12" customHeight="1" x14ac:dyDescent="0.3">
      <c r="AU4741" s="45"/>
    </row>
    <row r="4742" spans="47:47" ht="12" customHeight="1" x14ac:dyDescent="0.3">
      <c r="AU4742" s="45"/>
    </row>
    <row r="4743" spans="47:47" ht="12" customHeight="1" x14ac:dyDescent="0.3">
      <c r="AU4743" s="45"/>
    </row>
    <row r="4744" spans="47:47" ht="12" customHeight="1" x14ac:dyDescent="0.3">
      <c r="AU4744" s="45"/>
    </row>
    <row r="4745" spans="47:47" ht="12" customHeight="1" x14ac:dyDescent="0.3">
      <c r="AU4745" s="45"/>
    </row>
    <row r="4746" spans="47:47" ht="12" customHeight="1" x14ac:dyDescent="0.3">
      <c r="AU4746" s="45"/>
    </row>
    <row r="4747" spans="47:47" ht="12" customHeight="1" x14ac:dyDescent="0.3">
      <c r="AU4747" s="45"/>
    </row>
    <row r="4748" spans="47:47" ht="12" customHeight="1" x14ac:dyDescent="0.3">
      <c r="AU4748" s="45"/>
    </row>
    <row r="4749" spans="47:47" ht="12" customHeight="1" x14ac:dyDescent="0.3">
      <c r="AU4749" s="45"/>
    </row>
    <row r="4750" spans="47:47" ht="12" customHeight="1" x14ac:dyDescent="0.3">
      <c r="AU4750" s="45"/>
    </row>
    <row r="4751" spans="47:47" ht="12" customHeight="1" x14ac:dyDescent="0.3">
      <c r="AU4751" s="45"/>
    </row>
    <row r="4752" spans="47:47" ht="12" customHeight="1" x14ac:dyDescent="0.3">
      <c r="AU4752" s="45"/>
    </row>
    <row r="4753" spans="47:47" ht="12" customHeight="1" x14ac:dyDescent="0.3">
      <c r="AU4753" s="45"/>
    </row>
    <row r="4754" spans="47:47" ht="12" customHeight="1" x14ac:dyDescent="0.3">
      <c r="AU4754" s="45"/>
    </row>
    <row r="4755" spans="47:47" ht="12" customHeight="1" x14ac:dyDescent="0.3">
      <c r="AU4755" s="45"/>
    </row>
    <row r="4756" spans="47:47" ht="12" customHeight="1" x14ac:dyDescent="0.3">
      <c r="AU4756" s="45"/>
    </row>
    <row r="4757" spans="47:47" ht="12" customHeight="1" x14ac:dyDescent="0.3">
      <c r="AU4757" s="45"/>
    </row>
    <row r="4758" spans="47:47" ht="12" customHeight="1" x14ac:dyDescent="0.3">
      <c r="AU4758" s="45"/>
    </row>
    <row r="4759" spans="47:47" ht="12" customHeight="1" x14ac:dyDescent="0.3">
      <c r="AU4759" s="45"/>
    </row>
    <row r="4760" spans="47:47" ht="12" customHeight="1" x14ac:dyDescent="0.3">
      <c r="AU4760" s="45"/>
    </row>
    <row r="4761" spans="47:47" ht="12" customHeight="1" x14ac:dyDescent="0.3">
      <c r="AU4761" s="45"/>
    </row>
    <row r="4762" spans="47:47" ht="12" customHeight="1" x14ac:dyDescent="0.3">
      <c r="AU4762" s="45"/>
    </row>
    <row r="4763" spans="47:47" ht="12" customHeight="1" x14ac:dyDescent="0.3">
      <c r="AU4763" s="45"/>
    </row>
    <row r="4764" spans="47:47" ht="12" customHeight="1" x14ac:dyDescent="0.3">
      <c r="AU4764" s="45"/>
    </row>
    <row r="4765" spans="47:47" ht="12" customHeight="1" x14ac:dyDescent="0.3">
      <c r="AU4765" s="45"/>
    </row>
    <row r="4766" spans="47:47" ht="12" customHeight="1" x14ac:dyDescent="0.3">
      <c r="AU4766" s="45"/>
    </row>
    <row r="4767" spans="47:47" ht="12" customHeight="1" x14ac:dyDescent="0.3">
      <c r="AU4767" s="45"/>
    </row>
    <row r="4768" spans="47:47" ht="12" customHeight="1" x14ac:dyDescent="0.3">
      <c r="AU4768" s="45"/>
    </row>
    <row r="4769" spans="47:47" ht="12" customHeight="1" x14ac:dyDescent="0.3">
      <c r="AU4769" s="45"/>
    </row>
    <row r="4770" spans="47:47" ht="12" customHeight="1" x14ac:dyDescent="0.3">
      <c r="AU4770" s="45"/>
    </row>
    <row r="4771" spans="47:47" ht="12" customHeight="1" x14ac:dyDescent="0.3">
      <c r="AU4771" s="45"/>
    </row>
    <row r="4772" spans="47:47" ht="12" customHeight="1" x14ac:dyDescent="0.3">
      <c r="AU4772" s="45"/>
    </row>
    <row r="4773" spans="47:47" ht="12" customHeight="1" x14ac:dyDescent="0.3">
      <c r="AU4773" s="45"/>
    </row>
    <row r="4774" spans="47:47" ht="12" customHeight="1" x14ac:dyDescent="0.3">
      <c r="AU4774" s="45"/>
    </row>
    <row r="4775" spans="47:47" ht="12" customHeight="1" x14ac:dyDescent="0.3">
      <c r="AU4775" s="45"/>
    </row>
    <row r="4776" spans="47:47" ht="12" customHeight="1" x14ac:dyDescent="0.3">
      <c r="AU4776" s="45"/>
    </row>
    <row r="4777" spans="47:47" ht="12" customHeight="1" x14ac:dyDescent="0.3">
      <c r="AU4777" s="45"/>
    </row>
    <row r="4778" spans="47:47" ht="12" customHeight="1" x14ac:dyDescent="0.3">
      <c r="AU4778" s="45"/>
    </row>
    <row r="4779" spans="47:47" ht="12" customHeight="1" x14ac:dyDescent="0.3">
      <c r="AU4779" s="45"/>
    </row>
    <row r="4780" spans="47:47" ht="12" customHeight="1" x14ac:dyDescent="0.3">
      <c r="AU4780" s="45"/>
    </row>
    <row r="4781" spans="47:47" ht="12" customHeight="1" x14ac:dyDescent="0.3">
      <c r="AU4781" s="45"/>
    </row>
    <row r="4782" spans="47:47" ht="12" customHeight="1" x14ac:dyDescent="0.3">
      <c r="AU4782" s="45"/>
    </row>
    <row r="4783" spans="47:47" ht="12" customHeight="1" x14ac:dyDescent="0.3">
      <c r="AU4783" s="45"/>
    </row>
    <row r="4784" spans="47:47" ht="12" customHeight="1" x14ac:dyDescent="0.3">
      <c r="AU4784" s="45"/>
    </row>
    <row r="4785" spans="47:47" ht="12" customHeight="1" x14ac:dyDescent="0.3">
      <c r="AU4785" s="45"/>
    </row>
    <row r="4786" spans="47:47" ht="12" customHeight="1" x14ac:dyDescent="0.3">
      <c r="AU4786" s="45"/>
    </row>
    <row r="4787" spans="47:47" ht="12" customHeight="1" x14ac:dyDescent="0.3">
      <c r="AU4787" s="45"/>
    </row>
    <row r="4788" spans="47:47" ht="12" customHeight="1" x14ac:dyDescent="0.3">
      <c r="AU4788" s="45"/>
    </row>
    <row r="4789" spans="47:47" ht="12" customHeight="1" x14ac:dyDescent="0.3">
      <c r="AU4789" s="45"/>
    </row>
    <row r="4790" spans="47:47" ht="12" customHeight="1" x14ac:dyDescent="0.3">
      <c r="AU4790" s="45"/>
    </row>
    <row r="4791" spans="47:47" ht="12" customHeight="1" x14ac:dyDescent="0.3">
      <c r="AU4791" s="45"/>
    </row>
    <row r="4792" spans="47:47" ht="12" customHeight="1" x14ac:dyDescent="0.3">
      <c r="AU4792" s="45"/>
    </row>
    <row r="4793" spans="47:47" ht="12" customHeight="1" x14ac:dyDescent="0.3">
      <c r="AU4793" s="45"/>
    </row>
    <row r="4794" spans="47:47" ht="12" customHeight="1" x14ac:dyDescent="0.3">
      <c r="AU4794" s="45"/>
    </row>
    <row r="4795" spans="47:47" ht="12" customHeight="1" x14ac:dyDescent="0.3">
      <c r="AU4795" s="45"/>
    </row>
    <row r="4796" spans="47:47" ht="12" customHeight="1" x14ac:dyDescent="0.3">
      <c r="AU4796" s="45"/>
    </row>
    <row r="4797" spans="47:47" ht="12" customHeight="1" x14ac:dyDescent="0.3">
      <c r="AU4797" s="45"/>
    </row>
    <row r="4798" spans="47:47" ht="12" customHeight="1" x14ac:dyDescent="0.3">
      <c r="AU4798" s="45"/>
    </row>
    <row r="4799" spans="47:47" ht="12" customHeight="1" x14ac:dyDescent="0.3">
      <c r="AU4799" s="45"/>
    </row>
    <row r="4800" spans="47:47" ht="12" customHeight="1" x14ac:dyDescent="0.3">
      <c r="AU4800" s="45"/>
    </row>
    <row r="4801" spans="47:47" ht="12" customHeight="1" x14ac:dyDescent="0.3">
      <c r="AU4801" s="45"/>
    </row>
    <row r="4802" spans="47:47" ht="12" customHeight="1" x14ac:dyDescent="0.3">
      <c r="AU4802" s="45"/>
    </row>
    <row r="4803" spans="47:47" ht="12" customHeight="1" x14ac:dyDescent="0.3">
      <c r="AU4803" s="45"/>
    </row>
    <row r="4804" spans="47:47" ht="12" customHeight="1" x14ac:dyDescent="0.3">
      <c r="AU4804" s="45"/>
    </row>
    <row r="4805" spans="47:47" ht="12" customHeight="1" x14ac:dyDescent="0.3">
      <c r="AU4805" s="45"/>
    </row>
    <row r="4806" spans="47:47" ht="12" customHeight="1" x14ac:dyDescent="0.3">
      <c r="AU4806" s="45"/>
    </row>
    <row r="4807" spans="47:47" ht="12" customHeight="1" x14ac:dyDescent="0.3">
      <c r="AU4807" s="45"/>
    </row>
    <row r="4808" spans="47:47" ht="12" customHeight="1" x14ac:dyDescent="0.3">
      <c r="AU4808" s="45"/>
    </row>
    <row r="4809" spans="47:47" ht="12" customHeight="1" x14ac:dyDescent="0.3">
      <c r="AU4809" s="45"/>
    </row>
    <row r="4810" spans="47:47" ht="12" customHeight="1" x14ac:dyDescent="0.3">
      <c r="AU4810" s="45"/>
    </row>
    <row r="4811" spans="47:47" ht="12" customHeight="1" x14ac:dyDescent="0.3">
      <c r="AU4811" s="45"/>
    </row>
    <row r="4812" spans="47:47" ht="12" customHeight="1" x14ac:dyDescent="0.3">
      <c r="AU4812" s="45"/>
    </row>
    <row r="4813" spans="47:47" ht="12" customHeight="1" x14ac:dyDescent="0.3">
      <c r="AU4813" s="45"/>
    </row>
    <row r="4814" spans="47:47" ht="12" customHeight="1" x14ac:dyDescent="0.3">
      <c r="AU4814" s="45"/>
    </row>
    <row r="4815" spans="47:47" ht="12" customHeight="1" x14ac:dyDescent="0.3">
      <c r="AU4815" s="45"/>
    </row>
    <row r="4816" spans="47:47" ht="12" customHeight="1" x14ac:dyDescent="0.3">
      <c r="AU4816" s="45"/>
    </row>
    <row r="4817" spans="47:47" ht="12" customHeight="1" x14ac:dyDescent="0.3">
      <c r="AU4817" s="45"/>
    </row>
    <row r="4818" spans="47:47" ht="12" customHeight="1" x14ac:dyDescent="0.3">
      <c r="AU4818" s="45"/>
    </row>
    <row r="4819" spans="47:47" ht="12" customHeight="1" x14ac:dyDescent="0.3">
      <c r="AU4819" s="45"/>
    </row>
    <row r="4820" spans="47:47" ht="12" customHeight="1" x14ac:dyDescent="0.3">
      <c r="AU4820" s="45"/>
    </row>
    <row r="4821" spans="47:47" ht="12" customHeight="1" x14ac:dyDescent="0.3">
      <c r="AU4821" s="45"/>
    </row>
    <row r="4822" spans="47:47" ht="12" customHeight="1" x14ac:dyDescent="0.3">
      <c r="AU4822" s="45"/>
    </row>
    <row r="4823" spans="47:47" ht="12" customHeight="1" x14ac:dyDescent="0.3">
      <c r="AU4823" s="45"/>
    </row>
    <row r="4824" spans="47:47" ht="12" customHeight="1" x14ac:dyDescent="0.3">
      <c r="AU4824" s="45"/>
    </row>
    <row r="4825" spans="47:47" ht="12" customHeight="1" x14ac:dyDescent="0.3">
      <c r="AU4825" s="45"/>
    </row>
    <row r="4826" spans="47:47" ht="12" customHeight="1" x14ac:dyDescent="0.3">
      <c r="AU4826" s="45"/>
    </row>
    <row r="4827" spans="47:47" ht="12" customHeight="1" x14ac:dyDescent="0.3">
      <c r="AU4827" s="45"/>
    </row>
    <row r="4828" spans="47:47" ht="12" customHeight="1" x14ac:dyDescent="0.3">
      <c r="AU4828" s="45"/>
    </row>
    <row r="4829" spans="47:47" ht="12" customHeight="1" x14ac:dyDescent="0.3">
      <c r="AU4829" s="45"/>
    </row>
    <row r="4830" spans="47:47" ht="12" customHeight="1" x14ac:dyDescent="0.3">
      <c r="AU4830" s="45"/>
    </row>
    <row r="4831" spans="47:47" ht="12" customHeight="1" x14ac:dyDescent="0.3">
      <c r="AU4831" s="45"/>
    </row>
    <row r="4832" spans="47:47" ht="12" customHeight="1" x14ac:dyDescent="0.3">
      <c r="AU4832" s="45"/>
    </row>
    <row r="4833" spans="47:47" ht="12" customHeight="1" x14ac:dyDescent="0.3">
      <c r="AU4833" s="45"/>
    </row>
    <row r="4834" spans="47:47" ht="12" customHeight="1" x14ac:dyDescent="0.3">
      <c r="AU4834" s="45"/>
    </row>
    <row r="4835" spans="47:47" ht="12" customHeight="1" x14ac:dyDescent="0.3">
      <c r="AU4835" s="45"/>
    </row>
    <row r="4836" spans="47:47" ht="12" customHeight="1" x14ac:dyDescent="0.3">
      <c r="AU4836" s="45"/>
    </row>
    <row r="4837" spans="47:47" ht="12" customHeight="1" x14ac:dyDescent="0.3">
      <c r="AU4837" s="45"/>
    </row>
    <row r="4838" spans="47:47" ht="12" customHeight="1" x14ac:dyDescent="0.3">
      <c r="AU4838" s="45"/>
    </row>
    <row r="4839" spans="47:47" ht="12" customHeight="1" x14ac:dyDescent="0.3">
      <c r="AU4839" s="45"/>
    </row>
    <row r="4840" spans="47:47" ht="12" customHeight="1" x14ac:dyDescent="0.3">
      <c r="AU4840" s="45"/>
    </row>
    <row r="4841" spans="47:47" ht="12" customHeight="1" x14ac:dyDescent="0.3">
      <c r="AU4841" s="45"/>
    </row>
    <row r="4842" spans="47:47" ht="12" customHeight="1" x14ac:dyDescent="0.3">
      <c r="AU4842" s="45"/>
    </row>
    <row r="4843" spans="47:47" ht="12" customHeight="1" x14ac:dyDescent="0.3">
      <c r="AU4843" s="45"/>
    </row>
    <row r="4844" spans="47:47" ht="12" customHeight="1" x14ac:dyDescent="0.3">
      <c r="AU4844" s="45"/>
    </row>
    <row r="4845" spans="47:47" ht="12" customHeight="1" x14ac:dyDescent="0.3">
      <c r="AU4845" s="45"/>
    </row>
    <row r="4846" spans="47:47" ht="12" customHeight="1" x14ac:dyDescent="0.3">
      <c r="AU4846" s="45"/>
    </row>
    <row r="4847" spans="47:47" ht="12" customHeight="1" x14ac:dyDescent="0.3">
      <c r="AU4847" s="45"/>
    </row>
    <row r="4848" spans="47:47" ht="12" customHeight="1" x14ac:dyDescent="0.3">
      <c r="AU4848" s="45"/>
    </row>
    <row r="4849" spans="47:47" ht="12" customHeight="1" x14ac:dyDescent="0.3">
      <c r="AU4849" s="45"/>
    </row>
    <row r="4850" spans="47:47" ht="12" customHeight="1" x14ac:dyDescent="0.3">
      <c r="AU4850" s="45"/>
    </row>
    <row r="4851" spans="47:47" ht="12" customHeight="1" x14ac:dyDescent="0.3">
      <c r="AU4851" s="45"/>
    </row>
    <row r="4852" spans="47:47" ht="12" customHeight="1" x14ac:dyDescent="0.3">
      <c r="AU4852" s="45"/>
    </row>
    <row r="4853" spans="47:47" ht="12" customHeight="1" x14ac:dyDescent="0.3">
      <c r="AU4853" s="45"/>
    </row>
    <row r="4854" spans="47:47" ht="12" customHeight="1" x14ac:dyDescent="0.3">
      <c r="AU4854" s="45"/>
    </row>
    <row r="4855" spans="47:47" ht="12" customHeight="1" x14ac:dyDescent="0.3">
      <c r="AU4855" s="45"/>
    </row>
    <row r="4856" spans="47:47" ht="12" customHeight="1" x14ac:dyDescent="0.3">
      <c r="AU4856" s="45"/>
    </row>
    <row r="4857" spans="47:47" ht="12" customHeight="1" x14ac:dyDescent="0.3">
      <c r="AU4857" s="45"/>
    </row>
    <row r="4858" spans="47:47" ht="12" customHeight="1" x14ac:dyDescent="0.3">
      <c r="AU4858" s="45"/>
    </row>
    <row r="4859" spans="47:47" ht="12" customHeight="1" x14ac:dyDescent="0.3">
      <c r="AU4859" s="45"/>
    </row>
    <row r="4860" spans="47:47" ht="12" customHeight="1" x14ac:dyDescent="0.3">
      <c r="AU4860" s="45"/>
    </row>
    <row r="4861" spans="47:47" ht="12" customHeight="1" x14ac:dyDescent="0.3">
      <c r="AU4861" s="45"/>
    </row>
    <row r="4862" spans="47:47" ht="12" customHeight="1" x14ac:dyDescent="0.3">
      <c r="AU4862" s="45"/>
    </row>
    <row r="4863" spans="47:47" ht="12" customHeight="1" x14ac:dyDescent="0.3">
      <c r="AU4863" s="45"/>
    </row>
    <row r="4864" spans="47:47" ht="12" customHeight="1" x14ac:dyDescent="0.3">
      <c r="AU4864" s="45"/>
    </row>
    <row r="4865" spans="47:47" ht="12" customHeight="1" x14ac:dyDescent="0.3">
      <c r="AU4865" s="45"/>
    </row>
    <row r="4866" spans="47:47" ht="12" customHeight="1" x14ac:dyDescent="0.3">
      <c r="AU4866" s="45"/>
    </row>
    <row r="4867" spans="47:47" ht="12" customHeight="1" x14ac:dyDescent="0.3">
      <c r="AU4867" s="45"/>
    </row>
    <row r="4868" spans="47:47" ht="12" customHeight="1" x14ac:dyDescent="0.3">
      <c r="AU4868" s="45"/>
    </row>
    <row r="4869" spans="47:47" ht="12" customHeight="1" x14ac:dyDescent="0.3">
      <c r="AU4869" s="45"/>
    </row>
    <row r="4870" spans="47:47" ht="12" customHeight="1" x14ac:dyDescent="0.3">
      <c r="AU4870" s="45"/>
    </row>
    <row r="4871" spans="47:47" ht="12" customHeight="1" x14ac:dyDescent="0.3">
      <c r="AU4871" s="45"/>
    </row>
    <row r="4872" spans="47:47" ht="12" customHeight="1" x14ac:dyDescent="0.3">
      <c r="AU4872" s="45"/>
    </row>
    <row r="4873" spans="47:47" ht="12" customHeight="1" x14ac:dyDescent="0.3">
      <c r="AU4873" s="45"/>
    </row>
    <row r="4874" spans="47:47" ht="12" customHeight="1" x14ac:dyDescent="0.3">
      <c r="AU4874" s="45"/>
    </row>
    <row r="4875" spans="47:47" ht="12" customHeight="1" x14ac:dyDescent="0.3">
      <c r="AU4875" s="45"/>
    </row>
    <row r="4876" spans="47:47" ht="12" customHeight="1" x14ac:dyDescent="0.3">
      <c r="AU4876" s="45"/>
    </row>
    <row r="4877" spans="47:47" ht="12" customHeight="1" x14ac:dyDescent="0.3">
      <c r="AU4877" s="45"/>
    </row>
    <row r="4878" spans="47:47" ht="12" customHeight="1" x14ac:dyDescent="0.3">
      <c r="AU4878" s="45"/>
    </row>
    <row r="4879" spans="47:47" ht="12" customHeight="1" x14ac:dyDescent="0.3">
      <c r="AU4879" s="45"/>
    </row>
    <row r="4880" spans="47:47" ht="12" customHeight="1" x14ac:dyDescent="0.3">
      <c r="AU4880" s="45"/>
    </row>
    <row r="4881" spans="47:47" ht="12" customHeight="1" x14ac:dyDescent="0.3">
      <c r="AU4881" s="45"/>
    </row>
    <row r="4882" spans="47:47" ht="12" customHeight="1" x14ac:dyDescent="0.3">
      <c r="AU4882" s="45"/>
    </row>
    <row r="4883" spans="47:47" ht="12" customHeight="1" x14ac:dyDescent="0.3">
      <c r="AU4883" s="45"/>
    </row>
    <row r="4884" spans="47:47" ht="12" customHeight="1" x14ac:dyDescent="0.3">
      <c r="AU4884" s="45"/>
    </row>
    <row r="4885" spans="47:47" ht="12" customHeight="1" x14ac:dyDescent="0.3">
      <c r="AU4885" s="45"/>
    </row>
    <row r="4886" spans="47:47" ht="12" customHeight="1" x14ac:dyDescent="0.3">
      <c r="AU4886" s="45"/>
    </row>
    <row r="4887" spans="47:47" ht="12" customHeight="1" x14ac:dyDescent="0.3">
      <c r="AU4887" s="45"/>
    </row>
    <row r="4888" spans="47:47" ht="12" customHeight="1" x14ac:dyDescent="0.3">
      <c r="AU4888" s="45"/>
    </row>
    <row r="4889" spans="47:47" ht="12" customHeight="1" x14ac:dyDescent="0.3">
      <c r="AU4889" s="45"/>
    </row>
    <row r="4890" spans="47:47" ht="12" customHeight="1" x14ac:dyDescent="0.3">
      <c r="AU4890" s="45"/>
    </row>
    <row r="4891" spans="47:47" ht="12" customHeight="1" x14ac:dyDescent="0.3">
      <c r="AU4891" s="45"/>
    </row>
    <row r="4892" spans="47:47" ht="12" customHeight="1" x14ac:dyDescent="0.3">
      <c r="AU4892" s="45"/>
    </row>
    <row r="4893" spans="47:47" ht="12" customHeight="1" x14ac:dyDescent="0.3">
      <c r="AU4893" s="45"/>
    </row>
    <row r="4894" spans="47:47" ht="12" customHeight="1" x14ac:dyDescent="0.3">
      <c r="AU4894" s="45"/>
    </row>
    <row r="4895" spans="47:47" ht="12" customHeight="1" x14ac:dyDescent="0.3">
      <c r="AU4895" s="45"/>
    </row>
    <row r="4896" spans="47:47" ht="12" customHeight="1" x14ac:dyDescent="0.3">
      <c r="AU4896" s="45"/>
    </row>
    <row r="4897" spans="47:47" ht="12" customHeight="1" x14ac:dyDescent="0.3">
      <c r="AU4897" s="45"/>
    </row>
    <row r="4898" spans="47:47" ht="12" customHeight="1" x14ac:dyDescent="0.3">
      <c r="AU4898" s="45"/>
    </row>
    <row r="4899" spans="47:47" ht="12" customHeight="1" x14ac:dyDescent="0.3">
      <c r="AU4899" s="45"/>
    </row>
    <row r="4900" spans="47:47" ht="12" customHeight="1" x14ac:dyDescent="0.3">
      <c r="AU4900" s="45"/>
    </row>
    <row r="4901" spans="47:47" ht="12" customHeight="1" x14ac:dyDescent="0.3">
      <c r="AU4901" s="45"/>
    </row>
    <row r="4902" spans="47:47" ht="12" customHeight="1" x14ac:dyDescent="0.3">
      <c r="AU4902" s="45"/>
    </row>
    <row r="4903" spans="47:47" ht="12" customHeight="1" x14ac:dyDescent="0.3">
      <c r="AU4903" s="45"/>
    </row>
    <row r="4904" spans="47:47" ht="12" customHeight="1" x14ac:dyDescent="0.3">
      <c r="AU4904" s="45"/>
    </row>
    <row r="4905" spans="47:47" ht="12" customHeight="1" x14ac:dyDescent="0.3">
      <c r="AU4905" s="45"/>
    </row>
    <row r="4906" spans="47:47" ht="12" customHeight="1" x14ac:dyDescent="0.3">
      <c r="AU4906" s="45"/>
    </row>
    <row r="4907" spans="47:47" ht="12" customHeight="1" x14ac:dyDescent="0.3">
      <c r="AU4907" s="45"/>
    </row>
    <row r="4908" spans="47:47" ht="12" customHeight="1" x14ac:dyDescent="0.3">
      <c r="AU4908" s="45"/>
    </row>
    <row r="4909" spans="47:47" ht="12" customHeight="1" x14ac:dyDescent="0.3">
      <c r="AU4909" s="45"/>
    </row>
    <row r="4910" spans="47:47" ht="12" customHeight="1" x14ac:dyDescent="0.3">
      <c r="AU4910" s="45"/>
    </row>
    <row r="4911" spans="47:47" ht="12" customHeight="1" x14ac:dyDescent="0.3">
      <c r="AU4911" s="45"/>
    </row>
    <row r="4912" spans="47:47" ht="12" customHeight="1" x14ac:dyDescent="0.3">
      <c r="AU4912" s="45"/>
    </row>
    <row r="4913" spans="47:47" ht="12" customHeight="1" x14ac:dyDescent="0.3">
      <c r="AU4913" s="45"/>
    </row>
    <row r="4914" spans="47:47" ht="12" customHeight="1" x14ac:dyDescent="0.3">
      <c r="AU4914" s="45"/>
    </row>
    <row r="4915" spans="47:47" ht="12" customHeight="1" x14ac:dyDescent="0.3">
      <c r="AU4915" s="45"/>
    </row>
    <row r="4916" spans="47:47" ht="12" customHeight="1" x14ac:dyDescent="0.3">
      <c r="AU4916" s="45"/>
    </row>
    <row r="4917" spans="47:47" ht="12" customHeight="1" x14ac:dyDescent="0.3">
      <c r="AU4917" s="45"/>
    </row>
    <row r="4918" spans="47:47" ht="12" customHeight="1" x14ac:dyDescent="0.3">
      <c r="AU4918" s="45"/>
    </row>
    <row r="4919" spans="47:47" ht="12" customHeight="1" x14ac:dyDescent="0.3">
      <c r="AU4919" s="45"/>
    </row>
    <row r="4920" spans="47:47" ht="12" customHeight="1" x14ac:dyDescent="0.3">
      <c r="AU4920" s="45"/>
    </row>
    <row r="4921" spans="47:47" ht="12" customHeight="1" x14ac:dyDescent="0.3">
      <c r="AU4921" s="45"/>
    </row>
    <row r="4922" spans="47:47" ht="12" customHeight="1" x14ac:dyDescent="0.3">
      <c r="AU4922" s="45"/>
    </row>
    <row r="4923" spans="47:47" ht="12" customHeight="1" x14ac:dyDescent="0.3">
      <c r="AU4923" s="45"/>
    </row>
    <row r="4924" spans="47:47" ht="12" customHeight="1" x14ac:dyDescent="0.3">
      <c r="AU4924" s="45"/>
    </row>
    <row r="4925" spans="47:47" ht="12" customHeight="1" x14ac:dyDescent="0.3">
      <c r="AU4925" s="45"/>
    </row>
    <row r="4926" spans="47:47" ht="12" customHeight="1" x14ac:dyDescent="0.3">
      <c r="AU4926" s="45"/>
    </row>
    <row r="4927" spans="47:47" ht="12" customHeight="1" x14ac:dyDescent="0.3">
      <c r="AU4927" s="45"/>
    </row>
    <row r="4928" spans="47:47" ht="12" customHeight="1" x14ac:dyDescent="0.3">
      <c r="AU4928" s="45"/>
    </row>
    <row r="4929" spans="47:47" ht="12" customHeight="1" x14ac:dyDescent="0.3">
      <c r="AU4929" s="45"/>
    </row>
    <row r="4930" spans="47:47" ht="12" customHeight="1" x14ac:dyDescent="0.3">
      <c r="AU4930" s="45"/>
    </row>
    <row r="4931" spans="47:47" ht="12" customHeight="1" x14ac:dyDescent="0.3">
      <c r="AU4931" s="45"/>
    </row>
    <row r="4932" spans="47:47" ht="12" customHeight="1" x14ac:dyDescent="0.3">
      <c r="AU4932" s="45"/>
    </row>
    <row r="4933" spans="47:47" ht="12" customHeight="1" x14ac:dyDescent="0.3">
      <c r="AU4933" s="45"/>
    </row>
    <row r="4934" spans="47:47" ht="12" customHeight="1" x14ac:dyDescent="0.3">
      <c r="AU4934" s="45"/>
    </row>
    <row r="4935" spans="47:47" ht="12" customHeight="1" x14ac:dyDescent="0.3">
      <c r="AU4935" s="45"/>
    </row>
    <row r="4936" spans="47:47" ht="12" customHeight="1" x14ac:dyDescent="0.3">
      <c r="AU4936" s="45"/>
    </row>
    <row r="4937" spans="47:47" ht="12" customHeight="1" x14ac:dyDescent="0.3">
      <c r="AU4937" s="45"/>
    </row>
    <row r="4938" spans="47:47" ht="12" customHeight="1" x14ac:dyDescent="0.3">
      <c r="AU4938" s="45"/>
    </row>
    <row r="4939" spans="47:47" ht="12" customHeight="1" x14ac:dyDescent="0.3">
      <c r="AU4939" s="45"/>
    </row>
    <row r="4940" spans="47:47" ht="12" customHeight="1" x14ac:dyDescent="0.3">
      <c r="AU4940" s="45"/>
    </row>
    <row r="4941" spans="47:47" ht="12" customHeight="1" x14ac:dyDescent="0.3">
      <c r="AU4941" s="45"/>
    </row>
    <row r="4942" spans="47:47" ht="12" customHeight="1" x14ac:dyDescent="0.3">
      <c r="AU4942" s="45"/>
    </row>
    <row r="4943" spans="47:47" ht="12" customHeight="1" x14ac:dyDescent="0.3">
      <c r="AU4943" s="45"/>
    </row>
    <row r="4944" spans="47:47" ht="12" customHeight="1" x14ac:dyDescent="0.3">
      <c r="AU4944" s="45"/>
    </row>
    <row r="4945" spans="47:47" ht="12" customHeight="1" x14ac:dyDescent="0.3">
      <c r="AU4945" s="45"/>
    </row>
    <row r="4946" spans="47:47" ht="12" customHeight="1" x14ac:dyDescent="0.3">
      <c r="AU4946" s="45"/>
    </row>
    <row r="4947" spans="47:47" ht="12" customHeight="1" x14ac:dyDescent="0.3">
      <c r="AU4947" s="45"/>
    </row>
    <row r="4948" spans="47:47" ht="12" customHeight="1" x14ac:dyDescent="0.3">
      <c r="AU4948" s="45"/>
    </row>
    <row r="4949" spans="47:47" ht="12" customHeight="1" x14ac:dyDescent="0.3">
      <c r="AU4949" s="45"/>
    </row>
    <row r="4950" spans="47:47" ht="12" customHeight="1" x14ac:dyDescent="0.3">
      <c r="AU4950" s="45"/>
    </row>
    <row r="4951" spans="47:47" ht="12" customHeight="1" x14ac:dyDescent="0.3">
      <c r="AU4951" s="45"/>
    </row>
    <row r="4952" spans="47:47" ht="12" customHeight="1" x14ac:dyDescent="0.3">
      <c r="AU4952" s="45"/>
    </row>
    <row r="4953" spans="47:47" ht="12" customHeight="1" x14ac:dyDescent="0.3">
      <c r="AU4953" s="45"/>
    </row>
    <row r="4954" spans="47:47" ht="12" customHeight="1" x14ac:dyDescent="0.3">
      <c r="AU4954" s="45"/>
    </row>
    <row r="4955" spans="47:47" ht="12" customHeight="1" x14ac:dyDescent="0.3">
      <c r="AU4955" s="45"/>
    </row>
    <row r="4956" spans="47:47" ht="12" customHeight="1" x14ac:dyDescent="0.3">
      <c r="AU4956" s="45"/>
    </row>
    <row r="4957" spans="47:47" ht="12" customHeight="1" x14ac:dyDescent="0.3">
      <c r="AU4957" s="45"/>
    </row>
    <row r="4958" spans="47:47" ht="12" customHeight="1" x14ac:dyDescent="0.3">
      <c r="AU4958" s="45"/>
    </row>
    <row r="4959" spans="47:47" ht="12" customHeight="1" x14ac:dyDescent="0.3">
      <c r="AU4959" s="45"/>
    </row>
    <row r="4960" spans="47:47" ht="12" customHeight="1" x14ac:dyDescent="0.3">
      <c r="AU4960" s="45"/>
    </row>
    <row r="4961" spans="47:47" ht="12" customHeight="1" x14ac:dyDescent="0.3">
      <c r="AU4961" s="45"/>
    </row>
    <row r="4962" spans="47:47" ht="12" customHeight="1" x14ac:dyDescent="0.3">
      <c r="AU4962" s="45"/>
    </row>
    <row r="4963" spans="47:47" ht="12" customHeight="1" x14ac:dyDescent="0.3">
      <c r="AU4963" s="45"/>
    </row>
    <row r="4964" spans="47:47" ht="12" customHeight="1" x14ac:dyDescent="0.3">
      <c r="AU4964" s="45"/>
    </row>
    <row r="4965" spans="47:47" ht="12" customHeight="1" x14ac:dyDescent="0.3">
      <c r="AU4965" s="45"/>
    </row>
    <row r="4966" spans="47:47" ht="12" customHeight="1" x14ac:dyDescent="0.3">
      <c r="AU4966" s="45"/>
    </row>
    <row r="4967" spans="47:47" ht="12" customHeight="1" x14ac:dyDescent="0.3">
      <c r="AU4967" s="45"/>
    </row>
    <row r="4968" spans="47:47" ht="12" customHeight="1" x14ac:dyDescent="0.3">
      <c r="AU4968" s="45"/>
    </row>
    <row r="4969" spans="47:47" ht="12" customHeight="1" x14ac:dyDescent="0.3">
      <c r="AU4969" s="45"/>
    </row>
    <row r="4970" spans="47:47" ht="12" customHeight="1" x14ac:dyDescent="0.3">
      <c r="AU4970" s="45"/>
    </row>
    <row r="4971" spans="47:47" ht="12" customHeight="1" x14ac:dyDescent="0.3">
      <c r="AU4971" s="45"/>
    </row>
    <row r="4972" spans="47:47" ht="12" customHeight="1" x14ac:dyDescent="0.3">
      <c r="AU4972" s="45"/>
    </row>
    <row r="4973" spans="47:47" ht="12" customHeight="1" x14ac:dyDescent="0.3">
      <c r="AU4973" s="45"/>
    </row>
    <row r="4974" spans="47:47" ht="12" customHeight="1" x14ac:dyDescent="0.3">
      <c r="AU4974" s="45"/>
    </row>
    <row r="4975" spans="47:47" ht="12" customHeight="1" x14ac:dyDescent="0.3">
      <c r="AU4975" s="45"/>
    </row>
    <row r="4976" spans="47:47" ht="12" customHeight="1" x14ac:dyDescent="0.3">
      <c r="AU4976" s="45"/>
    </row>
    <row r="4977" spans="47:47" ht="12" customHeight="1" x14ac:dyDescent="0.3">
      <c r="AU4977" s="45"/>
    </row>
    <row r="4978" spans="47:47" ht="12" customHeight="1" x14ac:dyDescent="0.3">
      <c r="AU4978" s="45"/>
    </row>
    <row r="4979" spans="47:47" ht="12" customHeight="1" x14ac:dyDescent="0.3">
      <c r="AU4979" s="45"/>
    </row>
    <row r="4980" spans="47:47" ht="12" customHeight="1" x14ac:dyDescent="0.3">
      <c r="AU4980" s="45"/>
    </row>
    <row r="4981" spans="47:47" ht="12" customHeight="1" x14ac:dyDescent="0.3">
      <c r="AU4981" s="45"/>
    </row>
    <row r="4982" spans="47:47" ht="12" customHeight="1" x14ac:dyDescent="0.3">
      <c r="AU4982" s="45"/>
    </row>
    <row r="4983" spans="47:47" ht="12" customHeight="1" x14ac:dyDescent="0.3">
      <c r="AU4983" s="45"/>
    </row>
    <row r="4984" spans="47:47" ht="12" customHeight="1" x14ac:dyDescent="0.3">
      <c r="AU4984" s="45"/>
    </row>
    <row r="4985" spans="47:47" ht="12" customHeight="1" x14ac:dyDescent="0.3">
      <c r="AU4985" s="45"/>
    </row>
    <row r="4986" spans="47:47" ht="12" customHeight="1" x14ac:dyDescent="0.3">
      <c r="AU4986" s="45"/>
    </row>
    <row r="4987" spans="47:47" ht="12" customHeight="1" x14ac:dyDescent="0.3">
      <c r="AU4987" s="45"/>
    </row>
    <row r="4988" spans="47:47" ht="12" customHeight="1" x14ac:dyDescent="0.3">
      <c r="AU4988" s="45"/>
    </row>
    <row r="4989" spans="47:47" ht="12" customHeight="1" x14ac:dyDescent="0.3">
      <c r="AU4989" s="45"/>
    </row>
    <row r="4990" spans="47:47" ht="12" customHeight="1" x14ac:dyDescent="0.3">
      <c r="AU4990" s="45"/>
    </row>
    <row r="4991" spans="47:47" ht="12" customHeight="1" x14ac:dyDescent="0.3">
      <c r="AU4991" s="45"/>
    </row>
    <row r="4992" spans="47:47" ht="12" customHeight="1" x14ac:dyDescent="0.3">
      <c r="AU4992" s="45"/>
    </row>
    <row r="4993" spans="47:47" ht="12" customHeight="1" x14ac:dyDescent="0.3">
      <c r="AU4993" s="45"/>
    </row>
    <row r="4994" spans="47:47" ht="12" customHeight="1" x14ac:dyDescent="0.3">
      <c r="AU4994" s="45"/>
    </row>
    <row r="4995" spans="47:47" ht="12" customHeight="1" x14ac:dyDescent="0.3">
      <c r="AU4995" s="45"/>
    </row>
    <row r="4996" spans="47:47" ht="12" customHeight="1" x14ac:dyDescent="0.3">
      <c r="AU4996" s="45"/>
    </row>
    <row r="4997" spans="47:47" ht="12" customHeight="1" x14ac:dyDescent="0.3">
      <c r="AU4997" s="45"/>
    </row>
    <row r="4998" spans="47:47" ht="12" customHeight="1" x14ac:dyDescent="0.3">
      <c r="AU4998" s="45"/>
    </row>
    <row r="4999" spans="47:47" ht="12" customHeight="1" x14ac:dyDescent="0.3">
      <c r="AU4999" s="45"/>
    </row>
    <row r="5000" spans="47:47" ht="12" customHeight="1" x14ac:dyDescent="0.3">
      <c r="AU5000" s="45"/>
    </row>
    <row r="5001" spans="47:47" ht="12" customHeight="1" x14ac:dyDescent="0.3">
      <c r="AU5001" s="45"/>
    </row>
    <row r="5002" spans="47:47" ht="12" customHeight="1" x14ac:dyDescent="0.3">
      <c r="AU5002" s="45"/>
    </row>
    <row r="5003" spans="47:47" ht="12" customHeight="1" x14ac:dyDescent="0.3">
      <c r="AU5003" s="45"/>
    </row>
    <row r="5004" spans="47:47" ht="12" customHeight="1" x14ac:dyDescent="0.3">
      <c r="AU5004" s="45"/>
    </row>
    <row r="5005" spans="47:47" ht="12" customHeight="1" x14ac:dyDescent="0.3">
      <c r="AU5005" s="45"/>
    </row>
    <row r="5006" spans="47:47" ht="12" customHeight="1" x14ac:dyDescent="0.3">
      <c r="AU5006" s="45"/>
    </row>
    <row r="5007" spans="47:47" ht="12" customHeight="1" x14ac:dyDescent="0.3">
      <c r="AU5007" s="45"/>
    </row>
    <row r="5008" spans="47:47" ht="12" customHeight="1" x14ac:dyDescent="0.3">
      <c r="AU5008" s="45"/>
    </row>
    <row r="5009" spans="47:47" ht="12" customHeight="1" x14ac:dyDescent="0.3">
      <c r="AU5009" s="45"/>
    </row>
    <row r="5010" spans="47:47" ht="12" customHeight="1" x14ac:dyDescent="0.3">
      <c r="AU5010" s="45"/>
    </row>
    <row r="5011" spans="47:47" ht="12" customHeight="1" x14ac:dyDescent="0.3">
      <c r="AU5011" s="45"/>
    </row>
    <row r="5012" spans="47:47" ht="12" customHeight="1" x14ac:dyDescent="0.3">
      <c r="AU5012" s="45"/>
    </row>
    <row r="5013" spans="47:47" ht="12" customHeight="1" x14ac:dyDescent="0.3">
      <c r="AU5013" s="45"/>
    </row>
    <row r="5014" spans="47:47" ht="12" customHeight="1" x14ac:dyDescent="0.3">
      <c r="AU5014" s="45"/>
    </row>
    <row r="5015" spans="47:47" ht="12" customHeight="1" x14ac:dyDescent="0.3">
      <c r="AU5015" s="45"/>
    </row>
    <row r="5016" spans="47:47" ht="12" customHeight="1" x14ac:dyDescent="0.3">
      <c r="AU5016" s="45"/>
    </row>
    <row r="5017" spans="47:47" ht="12" customHeight="1" x14ac:dyDescent="0.3">
      <c r="AU5017" s="45"/>
    </row>
    <row r="5018" spans="47:47" ht="12" customHeight="1" x14ac:dyDescent="0.3">
      <c r="AU5018" s="45"/>
    </row>
    <row r="5019" spans="47:47" ht="12" customHeight="1" x14ac:dyDescent="0.3">
      <c r="AU5019" s="45"/>
    </row>
    <row r="5020" spans="47:47" ht="12" customHeight="1" x14ac:dyDescent="0.3">
      <c r="AU5020" s="45"/>
    </row>
    <row r="5021" spans="47:47" ht="12" customHeight="1" x14ac:dyDescent="0.3">
      <c r="AU5021" s="45"/>
    </row>
    <row r="5022" spans="47:47" ht="12" customHeight="1" x14ac:dyDescent="0.3">
      <c r="AU5022" s="45"/>
    </row>
    <row r="5023" spans="47:47" ht="12" customHeight="1" x14ac:dyDescent="0.3">
      <c r="AU5023" s="45"/>
    </row>
    <row r="5024" spans="47:47" ht="12" customHeight="1" x14ac:dyDescent="0.3">
      <c r="AU5024" s="45"/>
    </row>
    <row r="5025" spans="47:47" ht="12" customHeight="1" x14ac:dyDescent="0.3">
      <c r="AU5025" s="45"/>
    </row>
    <row r="5026" spans="47:47" ht="12" customHeight="1" x14ac:dyDescent="0.3">
      <c r="AU5026" s="45"/>
    </row>
    <row r="5027" spans="47:47" ht="12" customHeight="1" x14ac:dyDescent="0.3">
      <c r="AU5027" s="45"/>
    </row>
    <row r="5028" spans="47:47" ht="12" customHeight="1" x14ac:dyDescent="0.3">
      <c r="AU5028" s="45"/>
    </row>
    <row r="5029" spans="47:47" ht="12" customHeight="1" x14ac:dyDescent="0.3">
      <c r="AU5029" s="45"/>
    </row>
    <row r="5030" spans="47:47" ht="12" customHeight="1" x14ac:dyDescent="0.3">
      <c r="AU5030" s="45"/>
    </row>
    <row r="5031" spans="47:47" ht="12" customHeight="1" x14ac:dyDescent="0.3">
      <c r="AU5031" s="45"/>
    </row>
    <row r="5032" spans="47:47" ht="12" customHeight="1" x14ac:dyDescent="0.3">
      <c r="AU5032" s="45"/>
    </row>
    <row r="5033" spans="47:47" ht="12" customHeight="1" x14ac:dyDescent="0.3">
      <c r="AU5033" s="45"/>
    </row>
    <row r="5034" spans="47:47" ht="12" customHeight="1" x14ac:dyDescent="0.3">
      <c r="AU5034" s="45"/>
    </row>
    <row r="5035" spans="47:47" ht="12" customHeight="1" x14ac:dyDescent="0.3">
      <c r="AU5035" s="45"/>
    </row>
    <row r="5036" spans="47:47" ht="12" customHeight="1" x14ac:dyDescent="0.3">
      <c r="AU5036" s="45"/>
    </row>
    <row r="5037" spans="47:47" ht="12" customHeight="1" x14ac:dyDescent="0.3">
      <c r="AU5037" s="45"/>
    </row>
    <row r="5038" spans="47:47" ht="12" customHeight="1" x14ac:dyDescent="0.3">
      <c r="AU5038" s="45"/>
    </row>
    <row r="5039" spans="47:47" ht="12" customHeight="1" x14ac:dyDescent="0.3">
      <c r="AU5039" s="45"/>
    </row>
    <row r="5040" spans="47:47" ht="12" customHeight="1" x14ac:dyDescent="0.3">
      <c r="AU5040" s="45"/>
    </row>
    <row r="5041" spans="47:47" ht="12" customHeight="1" x14ac:dyDescent="0.3">
      <c r="AU5041" s="45"/>
    </row>
    <row r="5042" spans="47:47" ht="12" customHeight="1" x14ac:dyDescent="0.3">
      <c r="AU5042" s="45"/>
    </row>
    <row r="5043" spans="47:47" ht="12" customHeight="1" x14ac:dyDescent="0.3">
      <c r="AU5043" s="45"/>
    </row>
    <row r="5044" spans="47:47" ht="12" customHeight="1" x14ac:dyDescent="0.3">
      <c r="AU5044" s="45"/>
    </row>
    <row r="5045" spans="47:47" ht="12" customHeight="1" x14ac:dyDescent="0.3">
      <c r="AU5045" s="45"/>
    </row>
    <row r="5046" spans="47:47" ht="12" customHeight="1" x14ac:dyDescent="0.3">
      <c r="AU5046" s="45"/>
    </row>
    <row r="5047" spans="47:47" ht="12" customHeight="1" x14ac:dyDescent="0.3">
      <c r="AU5047" s="45"/>
    </row>
    <row r="5048" spans="47:47" ht="12" customHeight="1" x14ac:dyDescent="0.3">
      <c r="AU5048" s="45"/>
    </row>
    <row r="5049" spans="47:47" ht="12" customHeight="1" x14ac:dyDescent="0.3">
      <c r="AU5049" s="45"/>
    </row>
    <row r="5050" spans="47:47" ht="12" customHeight="1" x14ac:dyDescent="0.3">
      <c r="AU5050" s="45"/>
    </row>
    <row r="5051" spans="47:47" ht="12" customHeight="1" x14ac:dyDescent="0.3">
      <c r="AU5051" s="45"/>
    </row>
    <row r="5052" spans="47:47" ht="12" customHeight="1" x14ac:dyDescent="0.3">
      <c r="AU5052" s="45"/>
    </row>
    <row r="5053" spans="47:47" ht="12" customHeight="1" x14ac:dyDescent="0.3">
      <c r="AU5053" s="45"/>
    </row>
    <row r="5054" spans="47:47" ht="12" customHeight="1" x14ac:dyDescent="0.3">
      <c r="AU5054" s="45"/>
    </row>
    <row r="5055" spans="47:47" ht="12" customHeight="1" x14ac:dyDescent="0.3">
      <c r="AU5055" s="45"/>
    </row>
    <row r="5056" spans="47:47" ht="12" customHeight="1" x14ac:dyDescent="0.3">
      <c r="AU5056" s="45"/>
    </row>
    <row r="5057" spans="47:47" ht="12" customHeight="1" x14ac:dyDescent="0.3">
      <c r="AU5057" s="45"/>
    </row>
    <row r="5058" spans="47:47" ht="12" customHeight="1" x14ac:dyDescent="0.3">
      <c r="AU5058" s="45"/>
    </row>
    <row r="5059" spans="47:47" ht="12" customHeight="1" x14ac:dyDescent="0.3">
      <c r="AU5059" s="45"/>
    </row>
    <row r="5060" spans="47:47" ht="12" customHeight="1" x14ac:dyDescent="0.3">
      <c r="AU5060" s="45"/>
    </row>
    <row r="5061" spans="47:47" ht="12" customHeight="1" x14ac:dyDescent="0.3">
      <c r="AU5061" s="45"/>
    </row>
    <row r="5062" spans="47:47" ht="12" customHeight="1" x14ac:dyDescent="0.3">
      <c r="AU5062" s="45"/>
    </row>
    <row r="5063" spans="47:47" ht="12" customHeight="1" x14ac:dyDescent="0.3">
      <c r="AU5063" s="45"/>
    </row>
    <row r="5064" spans="47:47" ht="12" customHeight="1" x14ac:dyDescent="0.3">
      <c r="AU5064" s="45"/>
    </row>
    <row r="5065" spans="47:47" ht="12" customHeight="1" x14ac:dyDescent="0.3">
      <c r="AU5065" s="45"/>
    </row>
    <row r="5066" spans="47:47" ht="12" customHeight="1" x14ac:dyDescent="0.3">
      <c r="AU5066" s="45"/>
    </row>
    <row r="5067" spans="47:47" ht="12" customHeight="1" x14ac:dyDescent="0.3">
      <c r="AU5067" s="45"/>
    </row>
    <row r="5068" spans="47:47" ht="12" customHeight="1" x14ac:dyDescent="0.3">
      <c r="AU5068" s="45"/>
    </row>
    <row r="5069" spans="47:47" ht="12" customHeight="1" x14ac:dyDescent="0.3">
      <c r="AU5069" s="45"/>
    </row>
    <row r="5070" spans="47:47" ht="12" customHeight="1" x14ac:dyDescent="0.3">
      <c r="AU5070" s="45"/>
    </row>
    <row r="5071" spans="47:47" ht="12" customHeight="1" x14ac:dyDescent="0.3">
      <c r="AU5071" s="45"/>
    </row>
    <row r="5072" spans="47:47" ht="12" customHeight="1" x14ac:dyDescent="0.3">
      <c r="AU5072" s="45"/>
    </row>
    <row r="5073" spans="47:47" ht="12" customHeight="1" x14ac:dyDescent="0.3">
      <c r="AU5073" s="45"/>
    </row>
    <row r="5074" spans="47:47" ht="12" customHeight="1" x14ac:dyDescent="0.3">
      <c r="AU5074" s="45"/>
    </row>
    <row r="5075" spans="47:47" ht="12" customHeight="1" x14ac:dyDescent="0.3">
      <c r="AU5075" s="45"/>
    </row>
    <row r="5076" spans="47:47" ht="12" customHeight="1" x14ac:dyDescent="0.3">
      <c r="AU5076" s="45"/>
    </row>
    <row r="5077" spans="47:47" ht="12" customHeight="1" x14ac:dyDescent="0.3">
      <c r="AU5077" s="45"/>
    </row>
    <row r="5078" spans="47:47" ht="12" customHeight="1" x14ac:dyDescent="0.3">
      <c r="AU5078" s="45"/>
    </row>
    <row r="5079" spans="47:47" ht="12" customHeight="1" x14ac:dyDescent="0.3">
      <c r="AU5079" s="45"/>
    </row>
    <row r="5080" spans="47:47" ht="12" customHeight="1" x14ac:dyDescent="0.3">
      <c r="AU5080" s="45"/>
    </row>
    <row r="5081" spans="47:47" ht="12" customHeight="1" x14ac:dyDescent="0.3">
      <c r="AU5081" s="45"/>
    </row>
    <row r="5082" spans="47:47" ht="12" customHeight="1" x14ac:dyDescent="0.3">
      <c r="AU5082" s="45"/>
    </row>
    <row r="5083" spans="47:47" ht="12" customHeight="1" x14ac:dyDescent="0.3">
      <c r="AU5083" s="45"/>
    </row>
    <row r="5084" spans="47:47" ht="12" customHeight="1" x14ac:dyDescent="0.3">
      <c r="AU5084" s="45"/>
    </row>
    <row r="5085" spans="47:47" ht="12" customHeight="1" x14ac:dyDescent="0.3">
      <c r="AU5085" s="45"/>
    </row>
    <row r="5086" spans="47:47" ht="12" customHeight="1" x14ac:dyDescent="0.3">
      <c r="AU5086" s="45"/>
    </row>
    <row r="5087" spans="47:47" ht="12" customHeight="1" x14ac:dyDescent="0.3">
      <c r="AU5087" s="45"/>
    </row>
    <row r="5088" spans="47:47" ht="12" customHeight="1" x14ac:dyDescent="0.3">
      <c r="AU5088" s="45"/>
    </row>
    <row r="5089" spans="47:47" ht="12" customHeight="1" x14ac:dyDescent="0.3">
      <c r="AU5089" s="45"/>
    </row>
    <row r="5090" spans="47:47" ht="12" customHeight="1" x14ac:dyDescent="0.3">
      <c r="AU5090" s="45"/>
    </row>
    <row r="5091" spans="47:47" ht="12" customHeight="1" x14ac:dyDescent="0.3">
      <c r="AU5091" s="45"/>
    </row>
    <row r="5092" spans="47:47" ht="12" customHeight="1" x14ac:dyDescent="0.3">
      <c r="AU5092" s="45"/>
    </row>
    <row r="5093" spans="47:47" ht="12" customHeight="1" x14ac:dyDescent="0.3">
      <c r="AU5093" s="45"/>
    </row>
    <row r="5094" spans="47:47" ht="12" customHeight="1" x14ac:dyDescent="0.3">
      <c r="AU5094" s="45"/>
    </row>
    <row r="5095" spans="47:47" ht="12" customHeight="1" x14ac:dyDescent="0.3">
      <c r="AU5095" s="45"/>
    </row>
    <row r="5096" spans="47:47" ht="12" customHeight="1" x14ac:dyDescent="0.3">
      <c r="AU5096" s="45"/>
    </row>
    <row r="5097" spans="47:47" ht="12" customHeight="1" x14ac:dyDescent="0.3">
      <c r="AU5097" s="45"/>
    </row>
    <row r="5098" spans="47:47" ht="12" customHeight="1" x14ac:dyDescent="0.3">
      <c r="AU5098" s="45"/>
    </row>
    <row r="5099" spans="47:47" ht="12" customHeight="1" x14ac:dyDescent="0.3">
      <c r="AU5099" s="45"/>
    </row>
    <row r="5100" spans="47:47" ht="12" customHeight="1" x14ac:dyDescent="0.3">
      <c r="AU5100" s="45"/>
    </row>
    <row r="5101" spans="47:47" ht="12" customHeight="1" x14ac:dyDescent="0.3">
      <c r="AU5101" s="45"/>
    </row>
    <row r="5102" spans="47:47" ht="12" customHeight="1" x14ac:dyDescent="0.3">
      <c r="AU5102" s="45"/>
    </row>
    <row r="5103" spans="47:47" ht="12" customHeight="1" x14ac:dyDescent="0.3">
      <c r="AU5103" s="45"/>
    </row>
    <row r="5104" spans="47:47" ht="12" customHeight="1" x14ac:dyDescent="0.3">
      <c r="AU5104" s="45"/>
    </row>
    <row r="5105" spans="47:47" ht="12" customHeight="1" x14ac:dyDescent="0.3">
      <c r="AU5105" s="45"/>
    </row>
    <row r="5106" spans="47:47" ht="12" customHeight="1" x14ac:dyDescent="0.3">
      <c r="AU5106" s="45"/>
    </row>
    <row r="5107" spans="47:47" ht="12" customHeight="1" x14ac:dyDescent="0.3">
      <c r="AU5107" s="45"/>
    </row>
    <row r="5108" spans="47:47" ht="12" customHeight="1" x14ac:dyDescent="0.3">
      <c r="AU5108" s="45"/>
    </row>
    <row r="5109" spans="47:47" ht="12" customHeight="1" x14ac:dyDescent="0.3">
      <c r="AU5109" s="45"/>
    </row>
    <row r="5110" spans="47:47" ht="12" customHeight="1" x14ac:dyDescent="0.3">
      <c r="AU5110" s="45"/>
    </row>
    <row r="5111" spans="47:47" ht="12" customHeight="1" x14ac:dyDescent="0.3">
      <c r="AU5111" s="45"/>
    </row>
    <row r="5112" spans="47:47" ht="12" customHeight="1" x14ac:dyDescent="0.3">
      <c r="AU5112" s="45"/>
    </row>
    <row r="5113" spans="47:47" ht="12" customHeight="1" x14ac:dyDescent="0.3">
      <c r="AU5113" s="45"/>
    </row>
    <row r="5114" spans="47:47" ht="12" customHeight="1" x14ac:dyDescent="0.3">
      <c r="AU5114" s="45"/>
    </row>
    <row r="5115" spans="47:47" ht="12" customHeight="1" x14ac:dyDescent="0.3">
      <c r="AU5115" s="45"/>
    </row>
    <row r="5116" spans="47:47" ht="12" customHeight="1" x14ac:dyDescent="0.3">
      <c r="AU5116" s="45"/>
    </row>
    <row r="5117" spans="47:47" ht="12" customHeight="1" x14ac:dyDescent="0.3">
      <c r="AU5117" s="45"/>
    </row>
    <row r="5118" spans="47:47" ht="12" customHeight="1" x14ac:dyDescent="0.3">
      <c r="AU5118" s="45"/>
    </row>
    <row r="5119" spans="47:47" ht="12" customHeight="1" x14ac:dyDescent="0.3">
      <c r="AU5119" s="45"/>
    </row>
    <row r="5120" spans="47:47" ht="12" customHeight="1" x14ac:dyDescent="0.3">
      <c r="AU5120" s="45"/>
    </row>
    <row r="5121" spans="47:47" ht="12" customHeight="1" x14ac:dyDescent="0.3">
      <c r="AU5121" s="45"/>
    </row>
    <row r="5122" spans="47:47" ht="12" customHeight="1" x14ac:dyDescent="0.3">
      <c r="AU5122" s="45"/>
    </row>
    <row r="5123" spans="47:47" ht="12" customHeight="1" x14ac:dyDescent="0.3">
      <c r="AU5123" s="45"/>
    </row>
    <row r="5124" spans="47:47" ht="12" customHeight="1" x14ac:dyDescent="0.3">
      <c r="AU5124" s="45"/>
    </row>
    <row r="5125" spans="47:47" ht="12" customHeight="1" x14ac:dyDescent="0.3">
      <c r="AU5125" s="45"/>
    </row>
    <row r="5126" spans="47:47" ht="12" customHeight="1" x14ac:dyDescent="0.3">
      <c r="AU5126" s="45"/>
    </row>
    <row r="5127" spans="47:47" ht="12" customHeight="1" x14ac:dyDescent="0.3">
      <c r="AU5127" s="45"/>
    </row>
    <row r="5128" spans="47:47" ht="12" customHeight="1" x14ac:dyDescent="0.3">
      <c r="AU5128" s="45"/>
    </row>
    <row r="5129" spans="47:47" ht="12" customHeight="1" x14ac:dyDescent="0.3">
      <c r="AU5129" s="45"/>
    </row>
    <row r="5130" spans="47:47" ht="12" customHeight="1" x14ac:dyDescent="0.3">
      <c r="AU5130" s="45"/>
    </row>
    <row r="5131" spans="47:47" ht="12" customHeight="1" x14ac:dyDescent="0.3">
      <c r="AU5131" s="45"/>
    </row>
    <row r="5132" spans="47:47" ht="12" customHeight="1" x14ac:dyDescent="0.3">
      <c r="AU5132" s="45"/>
    </row>
    <row r="5133" spans="47:47" ht="12" customHeight="1" x14ac:dyDescent="0.3">
      <c r="AU5133" s="45"/>
    </row>
    <row r="5134" spans="47:47" ht="12" customHeight="1" x14ac:dyDescent="0.3">
      <c r="AU5134" s="45"/>
    </row>
    <row r="5135" spans="47:47" ht="12" customHeight="1" x14ac:dyDescent="0.3">
      <c r="AU5135" s="45"/>
    </row>
    <row r="5136" spans="47:47" ht="12" customHeight="1" x14ac:dyDescent="0.3">
      <c r="AU5136" s="45"/>
    </row>
    <row r="5137" spans="47:47" ht="12" customHeight="1" x14ac:dyDescent="0.3">
      <c r="AU5137" s="45"/>
    </row>
    <row r="5138" spans="47:47" ht="12" customHeight="1" x14ac:dyDescent="0.3">
      <c r="AU5138" s="45"/>
    </row>
    <row r="5139" spans="47:47" ht="12" customHeight="1" x14ac:dyDescent="0.3">
      <c r="AU5139" s="45"/>
    </row>
    <row r="5140" spans="47:47" ht="12" customHeight="1" x14ac:dyDescent="0.3">
      <c r="AU5140" s="45"/>
    </row>
    <row r="5141" spans="47:47" ht="12" customHeight="1" x14ac:dyDescent="0.3">
      <c r="AU5141" s="45"/>
    </row>
    <row r="5142" spans="47:47" ht="12" customHeight="1" x14ac:dyDescent="0.3">
      <c r="AU5142" s="45"/>
    </row>
    <row r="5143" spans="47:47" ht="12" customHeight="1" x14ac:dyDescent="0.3">
      <c r="AU5143" s="45"/>
    </row>
    <row r="5144" spans="47:47" ht="12" customHeight="1" x14ac:dyDescent="0.3">
      <c r="AU5144" s="45"/>
    </row>
    <row r="5145" spans="47:47" ht="12" customHeight="1" x14ac:dyDescent="0.3">
      <c r="AU5145" s="45"/>
    </row>
    <row r="5146" spans="47:47" ht="12" customHeight="1" x14ac:dyDescent="0.3">
      <c r="AU5146" s="45"/>
    </row>
    <row r="5147" spans="47:47" ht="12" customHeight="1" x14ac:dyDescent="0.3">
      <c r="AU5147" s="45"/>
    </row>
    <row r="5148" spans="47:47" ht="12" customHeight="1" x14ac:dyDescent="0.3">
      <c r="AU5148" s="45"/>
    </row>
    <row r="5149" spans="47:47" ht="12" customHeight="1" x14ac:dyDescent="0.3">
      <c r="AU5149" s="45"/>
    </row>
    <row r="5150" spans="47:47" ht="12" customHeight="1" x14ac:dyDescent="0.3">
      <c r="AU5150" s="45"/>
    </row>
    <row r="5151" spans="47:47" ht="12" customHeight="1" x14ac:dyDescent="0.3">
      <c r="AU5151" s="45"/>
    </row>
    <row r="5152" spans="47:47" ht="12" customHeight="1" x14ac:dyDescent="0.3">
      <c r="AU5152" s="45"/>
    </row>
    <row r="5153" spans="47:47" ht="12" customHeight="1" x14ac:dyDescent="0.3">
      <c r="AU5153" s="45"/>
    </row>
    <row r="5154" spans="47:47" ht="12" customHeight="1" x14ac:dyDescent="0.3">
      <c r="AU5154" s="45"/>
    </row>
    <row r="5155" spans="47:47" ht="12" customHeight="1" x14ac:dyDescent="0.3">
      <c r="AU5155" s="45"/>
    </row>
    <row r="5156" spans="47:47" ht="12" customHeight="1" x14ac:dyDescent="0.3">
      <c r="AU5156" s="45"/>
    </row>
    <row r="5157" spans="47:47" ht="12" customHeight="1" x14ac:dyDescent="0.3">
      <c r="AU5157" s="45"/>
    </row>
    <row r="5158" spans="47:47" ht="12" customHeight="1" x14ac:dyDescent="0.3">
      <c r="AU5158" s="45"/>
    </row>
    <row r="5159" spans="47:47" ht="12" customHeight="1" x14ac:dyDescent="0.3">
      <c r="AU5159" s="45"/>
    </row>
    <row r="5160" spans="47:47" ht="12" customHeight="1" x14ac:dyDescent="0.3">
      <c r="AU5160" s="45"/>
    </row>
    <row r="5161" spans="47:47" ht="12" customHeight="1" x14ac:dyDescent="0.3">
      <c r="AU5161" s="45"/>
    </row>
    <row r="5162" spans="47:47" ht="12" customHeight="1" x14ac:dyDescent="0.3">
      <c r="AU5162" s="45"/>
    </row>
    <row r="5163" spans="47:47" ht="12" customHeight="1" x14ac:dyDescent="0.3">
      <c r="AU5163" s="45"/>
    </row>
    <row r="5164" spans="47:47" ht="12" customHeight="1" x14ac:dyDescent="0.3">
      <c r="AU5164" s="45"/>
    </row>
    <row r="5165" spans="47:47" ht="12" customHeight="1" x14ac:dyDescent="0.3">
      <c r="AU5165" s="45"/>
    </row>
    <row r="5166" spans="47:47" ht="12" customHeight="1" x14ac:dyDescent="0.3">
      <c r="AU5166" s="45"/>
    </row>
    <row r="5167" spans="47:47" ht="12" customHeight="1" x14ac:dyDescent="0.3">
      <c r="AU5167" s="45"/>
    </row>
    <row r="5168" spans="47:47" ht="12" customHeight="1" x14ac:dyDescent="0.3">
      <c r="AU5168" s="45"/>
    </row>
    <row r="5169" spans="47:47" ht="12" customHeight="1" x14ac:dyDescent="0.3">
      <c r="AU5169" s="45"/>
    </row>
    <row r="5170" spans="47:47" ht="12" customHeight="1" x14ac:dyDescent="0.3">
      <c r="AU5170" s="45"/>
    </row>
    <row r="5171" spans="47:47" ht="12" customHeight="1" x14ac:dyDescent="0.3">
      <c r="AU5171" s="45"/>
    </row>
    <row r="5172" spans="47:47" ht="12" customHeight="1" x14ac:dyDescent="0.3">
      <c r="AU5172" s="45"/>
    </row>
    <row r="5173" spans="47:47" ht="12" customHeight="1" x14ac:dyDescent="0.3">
      <c r="AU5173" s="45"/>
    </row>
    <row r="5174" spans="47:47" ht="12" customHeight="1" x14ac:dyDescent="0.3">
      <c r="AU5174" s="45"/>
    </row>
    <row r="5175" spans="47:47" ht="12" customHeight="1" x14ac:dyDescent="0.3">
      <c r="AU5175" s="45"/>
    </row>
    <row r="5176" spans="47:47" ht="12" customHeight="1" x14ac:dyDescent="0.3">
      <c r="AU5176" s="45"/>
    </row>
    <row r="5177" spans="47:47" ht="12" customHeight="1" x14ac:dyDescent="0.3">
      <c r="AU5177" s="45"/>
    </row>
    <row r="5178" spans="47:47" ht="12" customHeight="1" x14ac:dyDescent="0.3">
      <c r="AU5178" s="45"/>
    </row>
    <row r="5179" spans="47:47" ht="12" customHeight="1" x14ac:dyDescent="0.3">
      <c r="AU5179" s="45"/>
    </row>
    <row r="5180" spans="47:47" ht="12" customHeight="1" x14ac:dyDescent="0.3">
      <c r="AU5180" s="45"/>
    </row>
    <row r="5181" spans="47:47" ht="12" customHeight="1" x14ac:dyDescent="0.3">
      <c r="AU5181" s="45"/>
    </row>
    <row r="5182" spans="47:47" ht="12" customHeight="1" x14ac:dyDescent="0.3">
      <c r="AU5182" s="45"/>
    </row>
    <row r="5183" spans="47:47" ht="12" customHeight="1" x14ac:dyDescent="0.3">
      <c r="AU5183" s="45"/>
    </row>
    <row r="5184" spans="47:47" ht="12" customHeight="1" x14ac:dyDescent="0.3">
      <c r="AU5184" s="45"/>
    </row>
    <row r="5185" spans="47:47" ht="12" customHeight="1" x14ac:dyDescent="0.3">
      <c r="AU5185" s="45"/>
    </row>
    <row r="5186" spans="47:47" ht="12" customHeight="1" x14ac:dyDescent="0.3">
      <c r="AU5186" s="45"/>
    </row>
    <row r="5187" spans="47:47" ht="12" customHeight="1" x14ac:dyDescent="0.3">
      <c r="AU5187" s="45"/>
    </row>
    <row r="5188" spans="47:47" ht="12" customHeight="1" x14ac:dyDescent="0.3">
      <c r="AU5188" s="45"/>
    </row>
    <row r="5189" spans="47:47" ht="12" customHeight="1" x14ac:dyDescent="0.3">
      <c r="AU5189" s="45"/>
    </row>
    <row r="5190" spans="47:47" ht="12" customHeight="1" x14ac:dyDescent="0.3">
      <c r="AU5190" s="45"/>
    </row>
    <row r="5191" spans="47:47" ht="12" customHeight="1" x14ac:dyDescent="0.3">
      <c r="AU5191" s="45"/>
    </row>
    <row r="5192" spans="47:47" ht="12" customHeight="1" x14ac:dyDescent="0.3">
      <c r="AU5192" s="45"/>
    </row>
    <row r="5193" spans="47:47" ht="12" customHeight="1" x14ac:dyDescent="0.3">
      <c r="AU5193" s="45"/>
    </row>
    <row r="5194" spans="47:47" ht="12" customHeight="1" x14ac:dyDescent="0.3">
      <c r="AU5194" s="45"/>
    </row>
    <row r="5195" spans="47:47" ht="12" customHeight="1" x14ac:dyDescent="0.3">
      <c r="AU5195" s="45"/>
    </row>
    <row r="5196" spans="47:47" ht="12" customHeight="1" x14ac:dyDescent="0.3">
      <c r="AU5196" s="45"/>
    </row>
    <row r="5197" spans="47:47" ht="12" customHeight="1" x14ac:dyDescent="0.3">
      <c r="AU5197" s="45"/>
    </row>
    <row r="5198" spans="47:47" ht="12" customHeight="1" x14ac:dyDescent="0.3">
      <c r="AU5198" s="45"/>
    </row>
    <row r="5199" spans="47:47" ht="12" customHeight="1" x14ac:dyDescent="0.3">
      <c r="AU5199" s="45"/>
    </row>
    <row r="5200" spans="47:47" ht="12" customHeight="1" x14ac:dyDescent="0.3">
      <c r="AU5200" s="45"/>
    </row>
    <row r="5201" spans="47:47" ht="12" customHeight="1" x14ac:dyDescent="0.3">
      <c r="AU5201" s="45"/>
    </row>
    <row r="5202" spans="47:47" ht="12" customHeight="1" x14ac:dyDescent="0.3">
      <c r="AU5202" s="45"/>
    </row>
    <row r="5203" spans="47:47" ht="12" customHeight="1" x14ac:dyDescent="0.3">
      <c r="AU5203" s="45"/>
    </row>
    <row r="5204" spans="47:47" ht="12" customHeight="1" x14ac:dyDescent="0.3">
      <c r="AU5204" s="45"/>
    </row>
    <row r="5205" spans="47:47" ht="12" customHeight="1" x14ac:dyDescent="0.3">
      <c r="AU5205" s="45"/>
    </row>
    <row r="5206" spans="47:47" ht="12" customHeight="1" x14ac:dyDescent="0.3">
      <c r="AU5206" s="45"/>
    </row>
    <row r="5207" spans="47:47" ht="12" customHeight="1" x14ac:dyDescent="0.3">
      <c r="AU5207" s="45"/>
    </row>
    <row r="5208" spans="47:47" ht="12" customHeight="1" x14ac:dyDescent="0.3">
      <c r="AU5208" s="45"/>
    </row>
    <row r="5209" spans="47:47" ht="12" customHeight="1" x14ac:dyDescent="0.3">
      <c r="AU5209" s="45"/>
    </row>
    <row r="5210" spans="47:47" ht="12" customHeight="1" x14ac:dyDescent="0.3">
      <c r="AU5210" s="45"/>
    </row>
    <row r="5211" spans="47:47" ht="12" customHeight="1" x14ac:dyDescent="0.3">
      <c r="AU5211" s="45"/>
    </row>
    <row r="5212" spans="47:47" ht="12" customHeight="1" x14ac:dyDescent="0.3">
      <c r="AU5212" s="45"/>
    </row>
    <row r="5213" spans="47:47" ht="12" customHeight="1" x14ac:dyDescent="0.3">
      <c r="AU5213" s="45"/>
    </row>
    <row r="5214" spans="47:47" ht="12" customHeight="1" x14ac:dyDescent="0.3">
      <c r="AU5214" s="45"/>
    </row>
    <row r="5215" spans="47:47" ht="12" customHeight="1" x14ac:dyDescent="0.3">
      <c r="AU5215" s="45"/>
    </row>
    <row r="5216" spans="47:47" ht="12" customHeight="1" x14ac:dyDescent="0.3">
      <c r="AU5216" s="45"/>
    </row>
    <row r="5217" spans="47:47" ht="12" customHeight="1" x14ac:dyDescent="0.3">
      <c r="AU5217" s="45"/>
    </row>
    <row r="5218" spans="47:47" ht="12" customHeight="1" x14ac:dyDescent="0.3">
      <c r="AU5218" s="45"/>
    </row>
    <row r="5219" spans="47:47" ht="12" customHeight="1" x14ac:dyDescent="0.3">
      <c r="AU5219" s="45"/>
    </row>
    <row r="5220" spans="47:47" ht="12" customHeight="1" x14ac:dyDescent="0.3">
      <c r="AU5220" s="45"/>
    </row>
    <row r="5221" spans="47:47" ht="12" customHeight="1" x14ac:dyDescent="0.3">
      <c r="AU5221" s="45"/>
    </row>
    <row r="5222" spans="47:47" ht="12" customHeight="1" x14ac:dyDescent="0.3">
      <c r="AU5222" s="45"/>
    </row>
    <row r="5223" spans="47:47" ht="12" customHeight="1" x14ac:dyDescent="0.3">
      <c r="AU5223" s="45"/>
    </row>
    <row r="5224" spans="47:47" ht="12" customHeight="1" x14ac:dyDescent="0.3">
      <c r="AU5224" s="45"/>
    </row>
    <row r="5225" spans="47:47" ht="12" customHeight="1" x14ac:dyDescent="0.3">
      <c r="AU5225" s="45"/>
    </row>
    <row r="5226" spans="47:47" ht="12" customHeight="1" x14ac:dyDescent="0.3">
      <c r="AU5226" s="45"/>
    </row>
    <row r="5227" spans="47:47" ht="12" customHeight="1" x14ac:dyDescent="0.3">
      <c r="AU5227" s="45"/>
    </row>
    <row r="5228" spans="47:47" ht="12" customHeight="1" x14ac:dyDescent="0.3">
      <c r="AU5228" s="45"/>
    </row>
    <row r="5229" spans="47:47" ht="12" customHeight="1" x14ac:dyDescent="0.3">
      <c r="AU5229" s="45"/>
    </row>
    <row r="5230" spans="47:47" ht="12" customHeight="1" x14ac:dyDescent="0.3">
      <c r="AU5230" s="45"/>
    </row>
    <row r="5231" spans="47:47" ht="12" customHeight="1" x14ac:dyDescent="0.3">
      <c r="AU5231" s="45"/>
    </row>
    <row r="5232" spans="47:47" ht="12" customHeight="1" x14ac:dyDescent="0.3">
      <c r="AU5232" s="45"/>
    </row>
    <row r="5233" spans="47:47" ht="12" customHeight="1" x14ac:dyDescent="0.3">
      <c r="AU5233" s="45"/>
    </row>
    <row r="5234" spans="47:47" ht="12" customHeight="1" x14ac:dyDescent="0.3">
      <c r="AU5234" s="45"/>
    </row>
    <row r="5235" spans="47:47" ht="12" customHeight="1" x14ac:dyDescent="0.3">
      <c r="AU5235" s="45"/>
    </row>
    <row r="5236" spans="47:47" ht="12" customHeight="1" x14ac:dyDescent="0.3">
      <c r="AU5236" s="45"/>
    </row>
    <row r="5237" spans="47:47" ht="12" customHeight="1" x14ac:dyDescent="0.3">
      <c r="AU5237" s="45"/>
    </row>
    <row r="5238" spans="47:47" ht="12" customHeight="1" x14ac:dyDescent="0.3">
      <c r="AU5238" s="45"/>
    </row>
    <row r="5239" spans="47:47" ht="12" customHeight="1" x14ac:dyDescent="0.3">
      <c r="AU5239" s="45"/>
    </row>
    <row r="5240" spans="47:47" ht="12" customHeight="1" x14ac:dyDescent="0.3">
      <c r="AU5240" s="45"/>
    </row>
    <row r="5241" spans="47:47" ht="12" customHeight="1" x14ac:dyDescent="0.3">
      <c r="AU5241" s="45"/>
    </row>
    <row r="5242" spans="47:47" ht="12" customHeight="1" x14ac:dyDescent="0.3">
      <c r="AU5242" s="45"/>
    </row>
    <row r="5243" spans="47:47" ht="12" customHeight="1" x14ac:dyDescent="0.3">
      <c r="AU5243" s="45"/>
    </row>
    <row r="5244" spans="47:47" ht="12" customHeight="1" x14ac:dyDescent="0.3">
      <c r="AU5244" s="45"/>
    </row>
    <row r="5245" spans="47:47" ht="12" customHeight="1" x14ac:dyDescent="0.3">
      <c r="AU5245" s="45"/>
    </row>
    <row r="5246" spans="47:47" ht="12" customHeight="1" x14ac:dyDescent="0.3">
      <c r="AU5246" s="45"/>
    </row>
    <row r="5247" spans="47:47" ht="12" customHeight="1" x14ac:dyDescent="0.3">
      <c r="AU5247" s="45"/>
    </row>
    <row r="5248" spans="47:47" ht="12" customHeight="1" x14ac:dyDescent="0.3">
      <c r="AU5248" s="45"/>
    </row>
    <row r="5249" spans="47:47" ht="12" customHeight="1" x14ac:dyDescent="0.3">
      <c r="AU5249" s="45"/>
    </row>
    <row r="5250" spans="47:47" ht="12" customHeight="1" x14ac:dyDescent="0.3">
      <c r="AU5250" s="45"/>
    </row>
    <row r="5251" spans="47:47" ht="12" customHeight="1" x14ac:dyDescent="0.3">
      <c r="AU5251" s="45"/>
    </row>
    <row r="5252" spans="47:47" ht="12" customHeight="1" x14ac:dyDescent="0.3">
      <c r="AU5252" s="45"/>
    </row>
    <row r="5253" spans="47:47" ht="12" customHeight="1" x14ac:dyDescent="0.3">
      <c r="AU5253" s="45"/>
    </row>
    <row r="5254" spans="47:47" ht="12" customHeight="1" x14ac:dyDescent="0.3">
      <c r="AU5254" s="45"/>
    </row>
    <row r="5255" spans="47:47" ht="12" customHeight="1" x14ac:dyDescent="0.3">
      <c r="AU5255" s="45"/>
    </row>
    <row r="5256" spans="47:47" ht="12" customHeight="1" x14ac:dyDescent="0.3">
      <c r="AU5256" s="45"/>
    </row>
    <row r="5257" spans="47:47" ht="12" customHeight="1" x14ac:dyDescent="0.3">
      <c r="AU5257" s="45"/>
    </row>
    <row r="5258" spans="47:47" ht="12" customHeight="1" x14ac:dyDescent="0.3">
      <c r="AU5258" s="45"/>
    </row>
    <row r="5259" spans="47:47" ht="12" customHeight="1" x14ac:dyDescent="0.3">
      <c r="AU5259" s="45"/>
    </row>
    <row r="5260" spans="47:47" ht="12" customHeight="1" x14ac:dyDescent="0.3">
      <c r="AU5260" s="45"/>
    </row>
    <row r="5261" spans="47:47" ht="12" customHeight="1" x14ac:dyDescent="0.3">
      <c r="AU5261" s="45"/>
    </row>
    <row r="5262" spans="47:47" ht="12" customHeight="1" x14ac:dyDescent="0.3">
      <c r="AU5262" s="45"/>
    </row>
    <row r="5263" spans="47:47" ht="12" customHeight="1" x14ac:dyDescent="0.3">
      <c r="AU5263" s="45"/>
    </row>
    <row r="5264" spans="47:47" ht="12" customHeight="1" x14ac:dyDescent="0.3">
      <c r="AU5264" s="45"/>
    </row>
    <row r="5265" spans="47:47" ht="12" customHeight="1" x14ac:dyDescent="0.3">
      <c r="AU5265" s="45"/>
    </row>
    <row r="5266" spans="47:47" ht="12" customHeight="1" x14ac:dyDescent="0.3">
      <c r="AU5266" s="45"/>
    </row>
    <row r="5267" spans="47:47" ht="12" customHeight="1" x14ac:dyDescent="0.3">
      <c r="AU5267" s="45"/>
    </row>
    <row r="5268" spans="47:47" ht="12" customHeight="1" x14ac:dyDescent="0.3">
      <c r="AU5268" s="45"/>
    </row>
    <row r="5269" spans="47:47" ht="12" customHeight="1" x14ac:dyDescent="0.3">
      <c r="AU5269" s="45"/>
    </row>
    <row r="5270" spans="47:47" ht="12" customHeight="1" x14ac:dyDescent="0.3">
      <c r="AU5270" s="45"/>
    </row>
    <row r="5271" spans="47:47" ht="12" customHeight="1" x14ac:dyDescent="0.3">
      <c r="AU5271" s="45"/>
    </row>
    <row r="5272" spans="47:47" ht="12" customHeight="1" x14ac:dyDescent="0.3">
      <c r="AU5272" s="45"/>
    </row>
    <row r="5273" spans="47:47" ht="12" customHeight="1" x14ac:dyDescent="0.3">
      <c r="AU5273" s="45"/>
    </row>
    <row r="5274" spans="47:47" ht="12" customHeight="1" x14ac:dyDescent="0.3">
      <c r="AU5274" s="45"/>
    </row>
    <row r="5275" spans="47:47" ht="12" customHeight="1" x14ac:dyDescent="0.3">
      <c r="AU5275" s="45"/>
    </row>
    <row r="5276" spans="47:47" ht="12" customHeight="1" x14ac:dyDescent="0.3">
      <c r="AU5276" s="45"/>
    </row>
    <row r="5277" spans="47:47" ht="12" customHeight="1" x14ac:dyDescent="0.3">
      <c r="AU5277" s="45"/>
    </row>
    <row r="5278" spans="47:47" ht="12" customHeight="1" x14ac:dyDescent="0.3">
      <c r="AU5278" s="45"/>
    </row>
    <row r="5279" spans="47:47" ht="12" customHeight="1" x14ac:dyDescent="0.3">
      <c r="AU5279" s="45"/>
    </row>
    <row r="5280" spans="47:47" ht="12" customHeight="1" x14ac:dyDescent="0.3">
      <c r="AU5280" s="45"/>
    </row>
    <row r="5281" spans="47:47" ht="12" customHeight="1" x14ac:dyDescent="0.3">
      <c r="AU5281" s="45"/>
    </row>
    <row r="5282" spans="47:47" ht="12" customHeight="1" x14ac:dyDescent="0.3">
      <c r="AU5282" s="45"/>
    </row>
    <row r="5283" spans="47:47" ht="12" customHeight="1" x14ac:dyDescent="0.3">
      <c r="AU5283" s="45"/>
    </row>
    <row r="5284" spans="47:47" ht="12" customHeight="1" x14ac:dyDescent="0.3">
      <c r="AU5284" s="45"/>
    </row>
    <row r="5285" spans="47:47" ht="12" customHeight="1" x14ac:dyDescent="0.3">
      <c r="AU5285" s="45"/>
    </row>
    <row r="5286" spans="47:47" ht="12" customHeight="1" x14ac:dyDescent="0.3">
      <c r="AU5286" s="45"/>
    </row>
    <row r="5287" spans="47:47" ht="12" customHeight="1" x14ac:dyDescent="0.3">
      <c r="AU5287" s="45"/>
    </row>
    <row r="5288" spans="47:47" ht="12" customHeight="1" x14ac:dyDescent="0.3">
      <c r="AU5288" s="45"/>
    </row>
    <row r="5289" spans="47:47" ht="12" customHeight="1" x14ac:dyDescent="0.3">
      <c r="AU5289" s="45"/>
    </row>
    <row r="5290" spans="47:47" ht="12" customHeight="1" x14ac:dyDescent="0.3">
      <c r="AU5290" s="45"/>
    </row>
    <row r="5291" spans="47:47" ht="12" customHeight="1" x14ac:dyDescent="0.3">
      <c r="AU5291" s="45"/>
    </row>
    <row r="5292" spans="47:47" ht="12" customHeight="1" x14ac:dyDescent="0.3">
      <c r="AU5292" s="45"/>
    </row>
    <row r="5293" spans="47:47" ht="12" customHeight="1" x14ac:dyDescent="0.3">
      <c r="AU5293" s="45"/>
    </row>
    <row r="5294" spans="47:47" ht="12" customHeight="1" x14ac:dyDescent="0.3">
      <c r="AU5294" s="45"/>
    </row>
    <row r="5295" spans="47:47" ht="12" customHeight="1" x14ac:dyDescent="0.3">
      <c r="AU5295" s="45"/>
    </row>
    <row r="5296" spans="47:47" ht="12" customHeight="1" x14ac:dyDescent="0.3">
      <c r="AU5296" s="45"/>
    </row>
    <row r="5297" spans="47:47" ht="12" customHeight="1" x14ac:dyDescent="0.3">
      <c r="AU5297" s="45"/>
    </row>
    <row r="5298" spans="47:47" ht="12" customHeight="1" x14ac:dyDescent="0.3">
      <c r="AU5298" s="45"/>
    </row>
    <row r="5299" spans="47:47" ht="12" customHeight="1" x14ac:dyDescent="0.3">
      <c r="AU5299" s="45"/>
    </row>
    <row r="5300" spans="47:47" ht="12" customHeight="1" x14ac:dyDescent="0.3">
      <c r="AU5300" s="45"/>
    </row>
    <row r="5301" spans="47:47" ht="12" customHeight="1" x14ac:dyDescent="0.3">
      <c r="AU5301" s="45"/>
    </row>
    <row r="5302" spans="47:47" ht="12" customHeight="1" x14ac:dyDescent="0.3">
      <c r="AU5302" s="45"/>
    </row>
    <row r="5303" spans="47:47" ht="12" customHeight="1" x14ac:dyDescent="0.3">
      <c r="AU5303" s="45"/>
    </row>
    <row r="5304" spans="47:47" ht="12" customHeight="1" x14ac:dyDescent="0.3">
      <c r="AU5304" s="45"/>
    </row>
    <row r="5305" spans="47:47" ht="12" customHeight="1" x14ac:dyDescent="0.3">
      <c r="AU5305" s="45"/>
    </row>
    <row r="5306" spans="47:47" ht="12" customHeight="1" x14ac:dyDescent="0.3">
      <c r="AU5306" s="45"/>
    </row>
    <row r="5307" spans="47:47" ht="12" customHeight="1" x14ac:dyDescent="0.3">
      <c r="AU5307" s="45"/>
    </row>
    <row r="5308" spans="47:47" ht="12" customHeight="1" x14ac:dyDescent="0.3">
      <c r="AU5308" s="45"/>
    </row>
    <row r="5309" spans="47:47" ht="12" customHeight="1" x14ac:dyDescent="0.3">
      <c r="AU5309" s="45"/>
    </row>
    <row r="5310" spans="47:47" ht="12" customHeight="1" x14ac:dyDescent="0.3">
      <c r="AU5310" s="45"/>
    </row>
    <row r="5311" spans="47:47" ht="12" customHeight="1" x14ac:dyDescent="0.3">
      <c r="AU5311" s="45"/>
    </row>
    <row r="5312" spans="47:47" ht="12" customHeight="1" x14ac:dyDescent="0.3">
      <c r="AU5312" s="45"/>
    </row>
    <row r="5313" spans="47:47" ht="12" customHeight="1" x14ac:dyDescent="0.3">
      <c r="AU5313" s="45"/>
    </row>
    <row r="5314" spans="47:47" ht="12" customHeight="1" x14ac:dyDescent="0.3">
      <c r="AU5314" s="45"/>
    </row>
    <row r="5315" spans="47:47" ht="12" customHeight="1" x14ac:dyDescent="0.3">
      <c r="AU5315" s="45"/>
    </row>
    <row r="5316" spans="47:47" ht="12" customHeight="1" x14ac:dyDescent="0.3">
      <c r="AU5316" s="45"/>
    </row>
    <row r="5317" spans="47:47" ht="12" customHeight="1" x14ac:dyDescent="0.3">
      <c r="AU5317" s="45"/>
    </row>
    <row r="5318" spans="47:47" ht="12" customHeight="1" x14ac:dyDescent="0.3">
      <c r="AU5318" s="45"/>
    </row>
    <row r="5319" spans="47:47" ht="12" customHeight="1" x14ac:dyDescent="0.3">
      <c r="AU5319" s="45"/>
    </row>
    <row r="5320" spans="47:47" ht="12" customHeight="1" x14ac:dyDescent="0.3">
      <c r="AU5320" s="45"/>
    </row>
    <row r="5321" spans="47:47" ht="12" customHeight="1" x14ac:dyDescent="0.3">
      <c r="AU5321" s="45"/>
    </row>
    <row r="5322" spans="47:47" ht="12" customHeight="1" x14ac:dyDescent="0.3">
      <c r="AU5322" s="45"/>
    </row>
    <row r="5323" spans="47:47" ht="12" customHeight="1" x14ac:dyDescent="0.3">
      <c r="AU5323" s="45"/>
    </row>
    <row r="5324" spans="47:47" ht="12" customHeight="1" x14ac:dyDescent="0.3">
      <c r="AU5324" s="45"/>
    </row>
    <row r="5325" spans="47:47" ht="12" customHeight="1" x14ac:dyDescent="0.3">
      <c r="AU5325" s="45"/>
    </row>
    <row r="5326" spans="47:47" ht="12" customHeight="1" x14ac:dyDescent="0.3">
      <c r="AU5326" s="45"/>
    </row>
    <row r="5327" spans="47:47" ht="12" customHeight="1" x14ac:dyDescent="0.3">
      <c r="AU5327" s="45"/>
    </row>
    <row r="5328" spans="47:47" ht="12" customHeight="1" x14ac:dyDescent="0.3">
      <c r="AU5328" s="45"/>
    </row>
    <row r="5329" spans="47:47" ht="12" customHeight="1" x14ac:dyDescent="0.3">
      <c r="AU5329" s="45"/>
    </row>
    <row r="5330" spans="47:47" ht="12" customHeight="1" x14ac:dyDescent="0.3">
      <c r="AU5330" s="45"/>
    </row>
    <row r="5331" spans="47:47" ht="12" customHeight="1" x14ac:dyDescent="0.3">
      <c r="AU5331" s="45"/>
    </row>
    <row r="5332" spans="47:47" ht="12" customHeight="1" x14ac:dyDescent="0.3">
      <c r="AU5332" s="45"/>
    </row>
    <row r="5333" spans="47:47" ht="12" customHeight="1" x14ac:dyDescent="0.3">
      <c r="AU5333" s="45"/>
    </row>
    <row r="5334" spans="47:47" ht="12" customHeight="1" x14ac:dyDescent="0.3">
      <c r="AU5334" s="45"/>
    </row>
    <row r="5335" spans="47:47" ht="12" customHeight="1" x14ac:dyDescent="0.3">
      <c r="AU5335" s="45"/>
    </row>
    <row r="5336" spans="47:47" ht="12" customHeight="1" x14ac:dyDescent="0.3">
      <c r="AU5336" s="45"/>
    </row>
    <row r="5337" spans="47:47" ht="12" customHeight="1" x14ac:dyDescent="0.3">
      <c r="AU5337" s="45"/>
    </row>
    <row r="5338" spans="47:47" ht="12" customHeight="1" x14ac:dyDescent="0.3">
      <c r="AU5338" s="45"/>
    </row>
    <row r="5339" spans="47:47" ht="12" customHeight="1" x14ac:dyDescent="0.3">
      <c r="AU5339" s="45"/>
    </row>
    <row r="5340" spans="47:47" ht="12" customHeight="1" x14ac:dyDescent="0.3">
      <c r="AU5340" s="45"/>
    </row>
    <row r="5341" spans="47:47" ht="12" customHeight="1" x14ac:dyDescent="0.3">
      <c r="AU5341" s="45"/>
    </row>
    <row r="5342" spans="47:47" ht="12" customHeight="1" x14ac:dyDescent="0.3">
      <c r="AU5342" s="45"/>
    </row>
    <row r="5343" spans="47:47" ht="12" customHeight="1" x14ac:dyDescent="0.3">
      <c r="AU5343" s="45"/>
    </row>
    <row r="5344" spans="47:47" ht="12" customHeight="1" x14ac:dyDescent="0.3">
      <c r="AU5344" s="45"/>
    </row>
    <row r="5345" spans="47:47" ht="12" customHeight="1" x14ac:dyDescent="0.3">
      <c r="AU5345" s="45"/>
    </row>
    <row r="5346" spans="47:47" ht="12" customHeight="1" x14ac:dyDescent="0.3">
      <c r="AU5346" s="45"/>
    </row>
    <row r="5347" spans="47:47" ht="12" customHeight="1" x14ac:dyDescent="0.3">
      <c r="AU5347" s="45"/>
    </row>
    <row r="5348" spans="47:47" ht="12" customHeight="1" x14ac:dyDescent="0.3">
      <c r="AU5348" s="45"/>
    </row>
    <row r="5349" spans="47:47" ht="12" customHeight="1" x14ac:dyDescent="0.3">
      <c r="AU5349" s="45"/>
    </row>
    <row r="5350" spans="47:47" ht="12" customHeight="1" x14ac:dyDescent="0.3">
      <c r="AU5350" s="45"/>
    </row>
    <row r="5351" spans="47:47" ht="12" customHeight="1" x14ac:dyDescent="0.3">
      <c r="AU5351" s="45"/>
    </row>
    <row r="5352" spans="47:47" ht="12" customHeight="1" x14ac:dyDescent="0.3">
      <c r="AU5352" s="45"/>
    </row>
    <row r="5353" spans="47:47" ht="12" customHeight="1" x14ac:dyDescent="0.3">
      <c r="AU5353" s="45"/>
    </row>
    <row r="5354" spans="47:47" ht="12" customHeight="1" x14ac:dyDescent="0.3">
      <c r="AU5354" s="45"/>
    </row>
    <row r="5355" spans="47:47" ht="12" customHeight="1" x14ac:dyDescent="0.3">
      <c r="AU5355" s="45"/>
    </row>
    <row r="5356" spans="47:47" ht="12" customHeight="1" x14ac:dyDescent="0.3">
      <c r="AU5356" s="45"/>
    </row>
    <row r="5357" spans="47:47" ht="12" customHeight="1" x14ac:dyDescent="0.3">
      <c r="AU5357" s="45"/>
    </row>
    <row r="5358" spans="47:47" ht="12" customHeight="1" x14ac:dyDescent="0.3">
      <c r="AU5358" s="45"/>
    </row>
    <row r="5359" spans="47:47" ht="12" customHeight="1" x14ac:dyDescent="0.3">
      <c r="AU5359" s="45"/>
    </row>
    <row r="5360" spans="47:47" ht="12" customHeight="1" x14ac:dyDescent="0.3">
      <c r="AU5360" s="45"/>
    </row>
    <row r="5361" spans="47:47" ht="12" customHeight="1" x14ac:dyDescent="0.3">
      <c r="AU5361" s="45"/>
    </row>
    <row r="5362" spans="47:47" ht="12" customHeight="1" x14ac:dyDescent="0.3">
      <c r="AU5362" s="45"/>
    </row>
    <row r="5363" spans="47:47" ht="12" customHeight="1" x14ac:dyDescent="0.3">
      <c r="AU5363" s="45"/>
    </row>
    <row r="5364" spans="47:47" ht="12" customHeight="1" x14ac:dyDescent="0.3">
      <c r="AU5364" s="45"/>
    </row>
    <row r="5365" spans="47:47" ht="12" customHeight="1" x14ac:dyDescent="0.3">
      <c r="AU5365" s="45"/>
    </row>
    <row r="5366" spans="47:47" ht="12" customHeight="1" x14ac:dyDescent="0.3">
      <c r="AU5366" s="45"/>
    </row>
    <row r="5367" spans="47:47" ht="12" customHeight="1" x14ac:dyDescent="0.3">
      <c r="AU5367" s="45"/>
    </row>
    <row r="5368" spans="47:47" ht="12" customHeight="1" x14ac:dyDescent="0.3">
      <c r="AU5368" s="45"/>
    </row>
    <row r="5369" spans="47:47" ht="12" customHeight="1" x14ac:dyDescent="0.3">
      <c r="AU5369" s="45"/>
    </row>
    <row r="5370" spans="47:47" ht="12" customHeight="1" x14ac:dyDescent="0.3">
      <c r="AU5370" s="45"/>
    </row>
    <row r="5371" spans="47:47" ht="12" customHeight="1" x14ac:dyDescent="0.3">
      <c r="AU5371" s="45"/>
    </row>
    <row r="5372" spans="47:47" ht="12" customHeight="1" x14ac:dyDescent="0.3">
      <c r="AU5372" s="45"/>
    </row>
    <row r="5373" spans="47:47" ht="12" customHeight="1" x14ac:dyDescent="0.3">
      <c r="AU5373" s="45"/>
    </row>
    <row r="5374" spans="47:47" ht="12" customHeight="1" x14ac:dyDescent="0.3">
      <c r="AU5374" s="45"/>
    </row>
    <row r="5375" spans="47:47" ht="12" customHeight="1" x14ac:dyDescent="0.3">
      <c r="AU5375" s="45"/>
    </row>
    <row r="5376" spans="47:47" ht="12" customHeight="1" x14ac:dyDescent="0.3">
      <c r="AU5376" s="45"/>
    </row>
    <row r="5377" spans="47:47" ht="12" customHeight="1" x14ac:dyDescent="0.3">
      <c r="AU5377" s="45"/>
    </row>
    <row r="5378" spans="47:47" ht="12" customHeight="1" x14ac:dyDescent="0.3">
      <c r="AU5378" s="45"/>
    </row>
    <row r="5379" spans="47:47" ht="12" customHeight="1" x14ac:dyDescent="0.3">
      <c r="AU5379" s="45"/>
    </row>
    <row r="5380" spans="47:47" ht="12" customHeight="1" x14ac:dyDescent="0.3">
      <c r="AU5380" s="45"/>
    </row>
    <row r="5381" spans="47:47" ht="12" customHeight="1" x14ac:dyDescent="0.3">
      <c r="AU5381" s="45"/>
    </row>
    <row r="5382" spans="47:47" ht="12" customHeight="1" x14ac:dyDescent="0.3">
      <c r="AU5382" s="45"/>
    </row>
    <row r="5383" spans="47:47" ht="12" customHeight="1" x14ac:dyDescent="0.3">
      <c r="AU5383" s="45"/>
    </row>
    <row r="5384" spans="47:47" ht="12" customHeight="1" x14ac:dyDescent="0.3">
      <c r="AU5384" s="45"/>
    </row>
    <row r="5385" spans="47:47" ht="12" customHeight="1" x14ac:dyDescent="0.3">
      <c r="AU5385" s="45"/>
    </row>
    <row r="5386" spans="47:47" ht="12" customHeight="1" x14ac:dyDescent="0.3">
      <c r="AU5386" s="45"/>
    </row>
    <row r="5387" spans="47:47" ht="12" customHeight="1" x14ac:dyDescent="0.3">
      <c r="AU5387" s="45"/>
    </row>
    <row r="5388" spans="47:47" ht="12" customHeight="1" x14ac:dyDescent="0.3">
      <c r="AU5388" s="45"/>
    </row>
    <row r="5389" spans="47:47" ht="12" customHeight="1" x14ac:dyDescent="0.3">
      <c r="AU5389" s="45"/>
    </row>
    <row r="5390" spans="47:47" ht="12" customHeight="1" x14ac:dyDescent="0.3">
      <c r="AU5390" s="45"/>
    </row>
    <row r="5391" spans="47:47" ht="12" customHeight="1" x14ac:dyDescent="0.3">
      <c r="AU5391" s="45"/>
    </row>
    <row r="5392" spans="47:47" ht="12" customHeight="1" x14ac:dyDescent="0.3">
      <c r="AU5392" s="45"/>
    </row>
    <row r="5393" spans="47:47" ht="12" customHeight="1" x14ac:dyDescent="0.3">
      <c r="AU5393" s="45"/>
    </row>
    <row r="5394" spans="47:47" ht="12" customHeight="1" x14ac:dyDescent="0.3">
      <c r="AU5394" s="45"/>
    </row>
    <row r="5395" spans="47:47" ht="12" customHeight="1" x14ac:dyDescent="0.3">
      <c r="AU5395" s="45"/>
    </row>
    <row r="5396" spans="47:47" ht="12" customHeight="1" x14ac:dyDescent="0.3">
      <c r="AU5396" s="45"/>
    </row>
    <row r="5397" spans="47:47" ht="12" customHeight="1" x14ac:dyDescent="0.3">
      <c r="AU5397" s="45"/>
    </row>
    <row r="5398" spans="47:47" ht="12" customHeight="1" x14ac:dyDescent="0.3">
      <c r="AU5398" s="45"/>
    </row>
    <row r="5399" spans="47:47" ht="12" customHeight="1" x14ac:dyDescent="0.3">
      <c r="AU5399" s="45"/>
    </row>
    <row r="5400" spans="47:47" ht="12" customHeight="1" x14ac:dyDescent="0.3">
      <c r="AU5400" s="45"/>
    </row>
    <row r="5401" spans="47:47" ht="12" customHeight="1" x14ac:dyDescent="0.3">
      <c r="AU5401" s="45"/>
    </row>
    <row r="5402" spans="47:47" ht="12" customHeight="1" x14ac:dyDescent="0.3">
      <c r="AU5402" s="45"/>
    </row>
    <row r="5403" spans="47:47" ht="12" customHeight="1" x14ac:dyDescent="0.3">
      <c r="AU5403" s="45"/>
    </row>
    <row r="5404" spans="47:47" ht="12" customHeight="1" x14ac:dyDescent="0.3">
      <c r="AU5404" s="45"/>
    </row>
    <row r="5405" spans="47:47" ht="12" customHeight="1" x14ac:dyDescent="0.3">
      <c r="AU5405" s="45"/>
    </row>
    <row r="5406" spans="47:47" ht="12" customHeight="1" x14ac:dyDescent="0.3">
      <c r="AU5406" s="45"/>
    </row>
    <row r="5407" spans="47:47" ht="12" customHeight="1" x14ac:dyDescent="0.3">
      <c r="AU5407" s="45"/>
    </row>
    <row r="5408" spans="47:47" ht="12" customHeight="1" x14ac:dyDescent="0.3">
      <c r="AU5408" s="45"/>
    </row>
    <row r="5409" spans="47:47" ht="12" customHeight="1" x14ac:dyDescent="0.3">
      <c r="AU5409" s="45"/>
    </row>
    <row r="5410" spans="47:47" ht="12" customHeight="1" x14ac:dyDescent="0.3">
      <c r="AU5410" s="45"/>
    </row>
    <row r="5411" spans="47:47" ht="12" customHeight="1" x14ac:dyDescent="0.3">
      <c r="AU5411" s="45"/>
    </row>
    <row r="5412" spans="47:47" ht="12" customHeight="1" x14ac:dyDescent="0.3">
      <c r="AU5412" s="45"/>
    </row>
    <row r="5413" spans="47:47" ht="12" customHeight="1" x14ac:dyDescent="0.3">
      <c r="AU5413" s="45"/>
    </row>
    <row r="5414" spans="47:47" ht="12" customHeight="1" x14ac:dyDescent="0.3">
      <c r="AU5414" s="45"/>
    </row>
    <row r="5415" spans="47:47" ht="12" customHeight="1" x14ac:dyDescent="0.3">
      <c r="AU5415" s="45"/>
    </row>
    <row r="5416" spans="47:47" ht="12" customHeight="1" x14ac:dyDescent="0.3">
      <c r="AU5416" s="45"/>
    </row>
    <row r="5417" spans="47:47" ht="12" customHeight="1" x14ac:dyDescent="0.3">
      <c r="AU5417" s="45"/>
    </row>
    <row r="5418" spans="47:47" ht="12" customHeight="1" x14ac:dyDescent="0.3">
      <c r="AU5418" s="45"/>
    </row>
    <row r="5419" spans="47:47" ht="12" customHeight="1" x14ac:dyDescent="0.3">
      <c r="AU5419" s="45"/>
    </row>
    <row r="5420" spans="47:47" ht="12" customHeight="1" x14ac:dyDescent="0.3">
      <c r="AU5420" s="45"/>
    </row>
    <row r="5421" spans="47:47" ht="12" customHeight="1" x14ac:dyDescent="0.3">
      <c r="AU5421" s="45"/>
    </row>
    <row r="5422" spans="47:47" ht="12" customHeight="1" x14ac:dyDescent="0.3">
      <c r="AU5422" s="45"/>
    </row>
    <row r="5423" spans="47:47" ht="12" customHeight="1" x14ac:dyDescent="0.3">
      <c r="AU5423" s="45"/>
    </row>
    <row r="5424" spans="47:47" ht="12" customHeight="1" x14ac:dyDescent="0.3">
      <c r="AU5424" s="45"/>
    </row>
    <row r="5425" spans="47:47" ht="12" customHeight="1" x14ac:dyDescent="0.3">
      <c r="AU5425" s="45"/>
    </row>
    <row r="5426" spans="47:47" ht="12" customHeight="1" x14ac:dyDescent="0.3">
      <c r="AU5426" s="45"/>
    </row>
    <row r="5427" spans="47:47" ht="12" customHeight="1" x14ac:dyDescent="0.3">
      <c r="AU5427" s="45"/>
    </row>
    <row r="5428" spans="47:47" ht="12" customHeight="1" x14ac:dyDescent="0.3">
      <c r="AU5428" s="45"/>
    </row>
    <row r="5429" spans="47:47" ht="12" customHeight="1" x14ac:dyDescent="0.3">
      <c r="AU5429" s="45"/>
    </row>
    <row r="5430" spans="47:47" ht="12" customHeight="1" x14ac:dyDescent="0.3">
      <c r="AU5430" s="45"/>
    </row>
    <row r="5431" spans="47:47" ht="12" customHeight="1" x14ac:dyDescent="0.3">
      <c r="AU5431" s="45"/>
    </row>
    <row r="5432" spans="47:47" ht="12" customHeight="1" x14ac:dyDescent="0.3">
      <c r="AU5432" s="45"/>
    </row>
    <row r="5433" spans="47:47" ht="12" customHeight="1" x14ac:dyDescent="0.3">
      <c r="AU5433" s="45"/>
    </row>
    <row r="5434" spans="47:47" ht="12" customHeight="1" x14ac:dyDescent="0.3">
      <c r="AU5434" s="45"/>
    </row>
    <row r="5435" spans="47:47" ht="12" customHeight="1" x14ac:dyDescent="0.3">
      <c r="AU5435" s="45"/>
    </row>
    <row r="5436" spans="47:47" ht="12" customHeight="1" x14ac:dyDescent="0.3">
      <c r="AU5436" s="45"/>
    </row>
    <row r="5437" spans="47:47" ht="12" customHeight="1" x14ac:dyDescent="0.3">
      <c r="AU5437" s="45"/>
    </row>
    <row r="5438" spans="47:47" ht="12" customHeight="1" x14ac:dyDescent="0.3">
      <c r="AU5438" s="45"/>
    </row>
    <row r="5439" spans="47:47" ht="12" customHeight="1" x14ac:dyDescent="0.3">
      <c r="AU5439" s="45"/>
    </row>
    <row r="5440" spans="47:47" ht="12" customHeight="1" x14ac:dyDescent="0.3">
      <c r="AU5440" s="45"/>
    </row>
    <row r="5441" spans="47:47" ht="12" customHeight="1" x14ac:dyDescent="0.3">
      <c r="AU5441" s="45"/>
    </row>
    <row r="5442" spans="47:47" ht="12" customHeight="1" x14ac:dyDescent="0.3">
      <c r="AU5442" s="45"/>
    </row>
    <row r="5443" spans="47:47" ht="12" customHeight="1" x14ac:dyDescent="0.3">
      <c r="AU5443" s="45"/>
    </row>
    <row r="5444" spans="47:47" ht="12" customHeight="1" x14ac:dyDescent="0.3">
      <c r="AU5444" s="45"/>
    </row>
    <row r="5445" spans="47:47" ht="12" customHeight="1" x14ac:dyDescent="0.3">
      <c r="AU5445" s="45"/>
    </row>
    <row r="5446" spans="47:47" ht="12" customHeight="1" x14ac:dyDescent="0.3">
      <c r="AU5446" s="45"/>
    </row>
    <row r="5447" spans="47:47" ht="12" customHeight="1" x14ac:dyDescent="0.3">
      <c r="AU5447" s="45"/>
    </row>
    <row r="5448" spans="47:47" ht="12" customHeight="1" x14ac:dyDescent="0.3">
      <c r="AU5448" s="45"/>
    </row>
    <row r="5449" spans="47:47" ht="12" customHeight="1" x14ac:dyDescent="0.3">
      <c r="AU5449" s="45"/>
    </row>
    <row r="5450" spans="47:47" ht="12" customHeight="1" x14ac:dyDescent="0.3">
      <c r="AU5450" s="45"/>
    </row>
    <row r="5451" spans="47:47" ht="12" customHeight="1" x14ac:dyDescent="0.3">
      <c r="AU5451" s="45"/>
    </row>
    <row r="5452" spans="47:47" ht="12" customHeight="1" x14ac:dyDescent="0.3">
      <c r="AU5452" s="45"/>
    </row>
    <row r="5453" spans="47:47" ht="12" customHeight="1" x14ac:dyDescent="0.3">
      <c r="AU5453" s="45"/>
    </row>
    <row r="5454" spans="47:47" ht="12" customHeight="1" x14ac:dyDescent="0.3">
      <c r="AU5454" s="45"/>
    </row>
    <row r="5455" spans="47:47" ht="12" customHeight="1" x14ac:dyDescent="0.3">
      <c r="AU5455" s="45"/>
    </row>
    <row r="5456" spans="47:47" ht="12" customHeight="1" x14ac:dyDescent="0.3">
      <c r="AU5456" s="45"/>
    </row>
    <row r="5457" spans="47:47" ht="12" customHeight="1" x14ac:dyDescent="0.3">
      <c r="AU5457" s="45"/>
    </row>
    <row r="5458" spans="47:47" ht="12" customHeight="1" x14ac:dyDescent="0.3">
      <c r="AU5458" s="45"/>
    </row>
    <row r="5459" spans="47:47" ht="12" customHeight="1" x14ac:dyDescent="0.3">
      <c r="AU5459" s="45"/>
    </row>
    <row r="5460" spans="47:47" ht="12" customHeight="1" x14ac:dyDescent="0.3">
      <c r="AU5460" s="45"/>
    </row>
    <row r="5461" spans="47:47" ht="12" customHeight="1" x14ac:dyDescent="0.3">
      <c r="AU5461" s="45"/>
    </row>
    <row r="5462" spans="47:47" ht="12" customHeight="1" x14ac:dyDescent="0.3">
      <c r="AU5462" s="45"/>
    </row>
    <row r="5463" spans="47:47" ht="12" customHeight="1" x14ac:dyDescent="0.3">
      <c r="AU5463" s="45"/>
    </row>
    <row r="5464" spans="47:47" ht="12" customHeight="1" x14ac:dyDescent="0.3">
      <c r="AU5464" s="45"/>
    </row>
    <row r="5465" spans="47:47" ht="12" customHeight="1" x14ac:dyDescent="0.3">
      <c r="AU5465" s="45"/>
    </row>
    <row r="5466" spans="47:47" ht="12" customHeight="1" x14ac:dyDescent="0.3">
      <c r="AU5466" s="45"/>
    </row>
    <row r="5467" spans="47:47" ht="12" customHeight="1" x14ac:dyDescent="0.3">
      <c r="AU5467" s="45"/>
    </row>
    <row r="5468" spans="47:47" ht="12" customHeight="1" x14ac:dyDescent="0.3">
      <c r="AU5468" s="45"/>
    </row>
    <row r="5469" spans="47:47" ht="12" customHeight="1" x14ac:dyDescent="0.3">
      <c r="AU5469" s="45"/>
    </row>
    <row r="5470" spans="47:47" ht="12" customHeight="1" x14ac:dyDescent="0.3">
      <c r="AU5470" s="45"/>
    </row>
    <row r="5471" spans="47:47" ht="12" customHeight="1" x14ac:dyDescent="0.3">
      <c r="AU5471" s="45"/>
    </row>
    <row r="5472" spans="47:47" ht="12" customHeight="1" x14ac:dyDescent="0.3">
      <c r="AU5472" s="45"/>
    </row>
    <row r="5473" spans="47:47" ht="12" customHeight="1" x14ac:dyDescent="0.3">
      <c r="AU5473" s="45"/>
    </row>
    <row r="5474" spans="47:47" ht="12" customHeight="1" x14ac:dyDescent="0.3">
      <c r="AU5474" s="45"/>
    </row>
    <row r="5475" spans="47:47" ht="12" customHeight="1" x14ac:dyDescent="0.3">
      <c r="AU5475" s="45"/>
    </row>
    <row r="5476" spans="47:47" ht="12" customHeight="1" x14ac:dyDescent="0.3">
      <c r="AU5476" s="45"/>
    </row>
    <row r="5477" spans="47:47" ht="12" customHeight="1" x14ac:dyDescent="0.3">
      <c r="AU5477" s="45"/>
    </row>
    <row r="5478" spans="47:47" ht="12" customHeight="1" x14ac:dyDescent="0.3">
      <c r="AU5478" s="45"/>
    </row>
    <row r="5479" spans="47:47" ht="12" customHeight="1" x14ac:dyDescent="0.3">
      <c r="AU5479" s="45"/>
    </row>
    <row r="5480" spans="47:47" ht="12" customHeight="1" x14ac:dyDescent="0.3">
      <c r="AU5480" s="45"/>
    </row>
    <row r="5481" spans="47:47" ht="12" customHeight="1" x14ac:dyDescent="0.3">
      <c r="AU5481" s="45"/>
    </row>
    <row r="5482" spans="47:47" ht="12" customHeight="1" x14ac:dyDescent="0.3">
      <c r="AU5482" s="45"/>
    </row>
    <row r="5483" spans="47:47" ht="12" customHeight="1" x14ac:dyDescent="0.3">
      <c r="AU5483" s="45"/>
    </row>
    <row r="5484" spans="47:47" ht="12" customHeight="1" x14ac:dyDescent="0.3">
      <c r="AU5484" s="45"/>
    </row>
    <row r="5485" spans="47:47" ht="12" customHeight="1" x14ac:dyDescent="0.3">
      <c r="AU5485" s="45"/>
    </row>
    <row r="5486" spans="47:47" ht="12" customHeight="1" x14ac:dyDescent="0.3">
      <c r="AU5486" s="45"/>
    </row>
    <row r="5487" spans="47:47" ht="12" customHeight="1" x14ac:dyDescent="0.3">
      <c r="AU5487" s="45"/>
    </row>
    <row r="5488" spans="47:47" ht="12" customHeight="1" x14ac:dyDescent="0.3">
      <c r="AU5488" s="45"/>
    </row>
    <row r="5489" spans="47:47" ht="12" customHeight="1" x14ac:dyDescent="0.3">
      <c r="AU5489" s="45"/>
    </row>
    <row r="5490" spans="47:47" ht="12" customHeight="1" x14ac:dyDescent="0.3">
      <c r="AU5490" s="45"/>
    </row>
    <row r="5491" spans="47:47" ht="12" customHeight="1" x14ac:dyDescent="0.3">
      <c r="AU5491" s="45"/>
    </row>
    <row r="5492" spans="47:47" ht="12" customHeight="1" x14ac:dyDescent="0.3">
      <c r="AU5492" s="45"/>
    </row>
    <row r="5493" spans="47:47" ht="12" customHeight="1" x14ac:dyDescent="0.3">
      <c r="AU5493" s="45"/>
    </row>
    <row r="5494" spans="47:47" ht="12" customHeight="1" x14ac:dyDescent="0.3">
      <c r="AU5494" s="45"/>
    </row>
    <row r="5495" spans="47:47" ht="12" customHeight="1" x14ac:dyDescent="0.3">
      <c r="AU5495" s="45"/>
    </row>
    <row r="5496" spans="47:47" ht="12" customHeight="1" x14ac:dyDescent="0.3">
      <c r="AU5496" s="45"/>
    </row>
    <row r="5497" spans="47:47" ht="12" customHeight="1" x14ac:dyDescent="0.3">
      <c r="AU5497" s="45"/>
    </row>
    <row r="5498" spans="47:47" ht="12" customHeight="1" x14ac:dyDescent="0.3">
      <c r="AU5498" s="45"/>
    </row>
    <row r="5499" spans="47:47" ht="12" customHeight="1" x14ac:dyDescent="0.3">
      <c r="AU5499" s="45"/>
    </row>
    <row r="5500" spans="47:47" ht="12" customHeight="1" x14ac:dyDescent="0.3">
      <c r="AU5500" s="45"/>
    </row>
    <row r="5501" spans="47:47" ht="12" customHeight="1" x14ac:dyDescent="0.3">
      <c r="AU5501" s="45"/>
    </row>
    <row r="5502" spans="47:47" ht="12" customHeight="1" x14ac:dyDescent="0.3">
      <c r="AU5502" s="45"/>
    </row>
    <row r="5503" spans="47:47" ht="12" customHeight="1" x14ac:dyDescent="0.3">
      <c r="AU5503" s="45"/>
    </row>
    <row r="5504" spans="47:47" ht="12" customHeight="1" x14ac:dyDescent="0.3">
      <c r="AU5504" s="45"/>
    </row>
    <row r="5505" spans="47:47" ht="12" customHeight="1" x14ac:dyDescent="0.3">
      <c r="AU5505" s="45"/>
    </row>
    <row r="5506" spans="47:47" ht="12" customHeight="1" x14ac:dyDescent="0.3">
      <c r="AU5506" s="45"/>
    </row>
    <row r="5507" spans="47:47" ht="12" customHeight="1" x14ac:dyDescent="0.3">
      <c r="AU5507" s="45"/>
    </row>
    <row r="5508" spans="47:47" ht="12" customHeight="1" x14ac:dyDescent="0.3">
      <c r="AU5508" s="45"/>
    </row>
    <row r="5509" spans="47:47" ht="12" customHeight="1" x14ac:dyDescent="0.3">
      <c r="AU5509" s="45"/>
    </row>
    <row r="5510" spans="47:47" ht="12" customHeight="1" x14ac:dyDescent="0.3">
      <c r="AU5510" s="45"/>
    </row>
    <row r="5511" spans="47:47" ht="12" customHeight="1" x14ac:dyDescent="0.3">
      <c r="AU5511" s="45"/>
    </row>
    <row r="5512" spans="47:47" ht="12" customHeight="1" x14ac:dyDescent="0.3">
      <c r="AU5512" s="45"/>
    </row>
    <row r="5513" spans="47:47" ht="12" customHeight="1" x14ac:dyDescent="0.3">
      <c r="AU5513" s="45"/>
    </row>
    <row r="5514" spans="47:47" ht="12" customHeight="1" x14ac:dyDescent="0.3">
      <c r="AU5514" s="45"/>
    </row>
    <row r="5515" spans="47:47" ht="12" customHeight="1" x14ac:dyDescent="0.3">
      <c r="AU5515" s="45"/>
    </row>
    <row r="5516" spans="47:47" ht="12" customHeight="1" x14ac:dyDescent="0.3">
      <c r="AU5516" s="45"/>
    </row>
    <row r="5517" spans="47:47" ht="12" customHeight="1" x14ac:dyDescent="0.3">
      <c r="AU5517" s="45"/>
    </row>
    <row r="5518" spans="47:47" ht="12" customHeight="1" x14ac:dyDescent="0.3">
      <c r="AU5518" s="45"/>
    </row>
    <row r="5519" spans="47:47" ht="12" customHeight="1" x14ac:dyDescent="0.3">
      <c r="AU5519" s="45"/>
    </row>
    <row r="5520" spans="47:47" ht="12" customHeight="1" x14ac:dyDescent="0.3">
      <c r="AU5520" s="45"/>
    </row>
    <row r="5521" spans="47:47" ht="12" customHeight="1" x14ac:dyDescent="0.3">
      <c r="AU5521" s="45"/>
    </row>
    <row r="5522" spans="47:47" ht="12" customHeight="1" x14ac:dyDescent="0.3">
      <c r="AU5522" s="45"/>
    </row>
    <row r="5523" spans="47:47" ht="12" customHeight="1" x14ac:dyDescent="0.3">
      <c r="AU5523" s="45"/>
    </row>
    <row r="5524" spans="47:47" ht="12" customHeight="1" x14ac:dyDescent="0.3">
      <c r="AU5524" s="45"/>
    </row>
    <row r="5525" spans="47:47" ht="12" customHeight="1" x14ac:dyDescent="0.3">
      <c r="AU5525" s="45"/>
    </row>
    <row r="5526" spans="47:47" ht="12" customHeight="1" x14ac:dyDescent="0.3">
      <c r="AU5526" s="45"/>
    </row>
    <row r="5527" spans="47:47" ht="12" customHeight="1" x14ac:dyDescent="0.3">
      <c r="AU5527" s="45"/>
    </row>
    <row r="5528" spans="47:47" ht="12" customHeight="1" x14ac:dyDescent="0.3">
      <c r="AU5528" s="45"/>
    </row>
    <row r="5529" spans="47:47" ht="12" customHeight="1" x14ac:dyDescent="0.3">
      <c r="AU5529" s="45"/>
    </row>
    <row r="5530" spans="47:47" ht="12" customHeight="1" x14ac:dyDescent="0.3">
      <c r="AU5530" s="45"/>
    </row>
    <row r="5531" spans="47:47" ht="12" customHeight="1" x14ac:dyDescent="0.3">
      <c r="AU5531" s="45"/>
    </row>
    <row r="5532" spans="47:47" ht="12" customHeight="1" x14ac:dyDescent="0.3">
      <c r="AU5532" s="45"/>
    </row>
    <row r="5533" spans="47:47" ht="12" customHeight="1" x14ac:dyDescent="0.3">
      <c r="AU5533" s="45"/>
    </row>
    <row r="5534" spans="47:47" ht="12" customHeight="1" x14ac:dyDescent="0.3">
      <c r="AU5534" s="45"/>
    </row>
    <row r="5535" spans="47:47" ht="12" customHeight="1" x14ac:dyDescent="0.3">
      <c r="AU5535" s="45"/>
    </row>
    <row r="5536" spans="47:47" ht="12" customHeight="1" x14ac:dyDescent="0.3">
      <c r="AU5536" s="45"/>
    </row>
    <row r="5537" spans="47:47" ht="12" customHeight="1" x14ac:dyDescent="0.3">
      <c r="AU5537" s="45"/>
    </row>
    <row r="5538" spans="47:47" ht="12" customHeight="1" x14ac:dyDescent="0.3">
      <c r="AU5538" s="45"/>
    </row>
    <row r="5539" spans="47:47" ht="12" customHeight="1" x14ac:dyDescent="0.3">
      <c r="AU5539" s="45"/>
    </row>
    <row r="5540" spans="47:47" ht="12" customHeight="1" x14ac:dyDescent="0.3">
      <c r="AU5540" s="45"/>
    </row>
    <row r="5541" spans="47:47" ht="12" customHeight="1" x14ac:dyDescent="0.3">
      <c r="AU5541" s="45"/>
    </row>
    <row r="5542" spans="47:47" ht="12" customHeight="1" x14ac:dyDescent="0.3">
      <c r="AU5542" s="45"/>
    </row>
    <row r="5543" spans="47:47" ht="12" customHeight="1" x14ac:dyDescent="0.3">
      <c r="AU5543" s="45"/>
    </row>
    <row r="5544" spans="47:47" ht="12" customHeight="1" x14ac:dyDescent="0.3">
      <c r="AU5544" s="45"/>
    </row>
    <row r="5545" spans="47:47" ht="12" customHeight="1" x14ac:dyDescent="0.3">
      <c r="AU5545" s="45"/>
    </row>
    <row r="5546" spans="47:47" ht="12" customHeight="1" x14ac:dyDescent="0.3">
      <c r="AU5546" s="45"/>
    </row>
    <row r="5547" spans="47:47" ht="12" customHeight="1" x14ac:dyDescent="0.3">
      <c r="AU5547" s="45"/>
    </row>
    <row r="5548" spans="47:47" ht="12" customHeight="1" x14ac:dyDescent="0.3">
      <c r="AU5548" s="45"/>
    </row>
    <row r="5549" spans="47:47" ht="12" customHeight="1" x14ac:dyDescent="0.3">
      <c r="AU5549" s="45"/>
    </row>
    <row r="5550" spans="47:47" ht="12" customHeight="1" x14ac:dyDescent="0.3">
      <c r="AU5550" s="45"/>
    </row>
    <row r="5551" spans="47:47" ht="12" customHeight="1" x14ac:dyDescent="0.3">
      <c r="AU5551" s="45"/>
    </row>
    <row r="5552" spans="47:47" ht="12" customHeight="1" x14ac:dyDescent="0.3">
      <c r="AU5552" s="45"/>
    </row>
    <row r="5553" spans="47:47" ht="12" customHeight="1" x14ac:dyDescent="0.3">
      <c r="AU5553" s="45"/>
    </row>
    <row r="5554" spans="47:47" ht="12" customHeight="1" x14ac:dyDescent="0.3">
      <c r="AU5554" s="45"/>
    </row>
    <row r="5555" spans="47:47" ht="12" customHeight="1" x14ac:dyDescent="0.3">
      <c r="AU5555" s="45"/>
    </row>
    <row r="5556" spans="47:47" ht="12" customHeight="1" x14ac:dyDescent="0.3">
      <c r="AU5556" s="45"/>
    </row>
    <row r="5557" spans="47:47" ht="12" customHeight="1" x14ac:dyDescent="0.3">
      <c r="AU5557" s="45"/>
    </row>
    <row r="5558" spans="47:47" ht="12" customHeight="1" x14ac:dyDescent="0.3">
      <c r="AU5558" s="45"/>
    </row>
    <row r="5559" spans="47:47" ht="12" customHeight="1" x14ac:dyDescent="0.3">
      <c r="AU5559" s="45"/>
    </row>
    <row r="5560" spans="47:47" ht="12" customHeight="1" x14ac:dyDescent="0.3">
      <c r="AU5560" s="45"/>
    </row>
    <row r="5561" spans="47:47" ht="12" customHeight="1" x14ac:dyDescent="0.3">
      <c r="AU5561" s="45"/>
    </row>
    <row r="5562" spans="47:47" ht="12" customHeight="1" x14ac:dyDescent="0.3">
      <c r="AU5562" s="45"/>
    </row>
    <row r="5563" spans="47:47" ht="12" customHeight="1" x14ac:dyDescent="0.3">
      <c r="AU5563" s="45"/>
    </row>
    <row r="5564" spans="47:47" ht="12" customHeight="1" x14ac:dyDescent="0.3">
      <c r="AU5564" s="45"/>
    </row>
    <row r="5565" spans="47:47" ht="12" customHeight="1" x14ac:dyDescent="0.3">
      <c r="AU5565" s="45"/>
    </row>
    <row r="5566" spans="47:47" ht="12" customHeight="1" x14ac:dyDescent="0.3">
      <c r="AU5566" s="45"/>
    </row>
    <row r="5567" spans="47:47" ht="12" customHeight="1" x14ac:dyDescent="0.3">
      <c r="AU5567" s="45"/>
    </row>
    <row r="5568" spans="47:47" ht="12" customHeight="1" x14ac:dyDescent="0.3">
      <c r="AU5568" s="45"/>
    </row>
    <row r="5569" spans="47:47" ht="12" customHeight="1" x14ac:dyDescent="0.3">
      <c r="AU5569" s="45"/>
    </row>
    <row r="5570" spans="47:47" ht="12" customHeight="1" x14ac:dyDescent="0.3">
      <c r="AU5570" s="45"/>
    </row>
    <row r="5571" spans="47:47" ht="12" customHeight="1" x14ac:dyDescent="0.3">
      <c r="AU5571" s="45"/>
    </row>
    <row r="5572" spans="47:47" ht="12" customHeight="1" x14ac:dyDescent="0.3">
      <c r="AU5572" s="45"/>
    </row>
    <row r="5573" spans="47:47" ht="12" customHeight="1" x14ac:dyDescent="0.3">
      <c r="AU5573" s="45"/>
    </row>
    <row r="5574" spans="47:47" ht="12" customHeight="1" x14ac:dyDescent="0.3">
      <c r="AU5574" s="45"/>
    </row>
    <row r="5575" spans="47:47" ht="12" customHeight="1" x14ac:dyDescent="0.3">
      <c r="AU5575" s="45"/>
    </row>
    <row r="5576" spans="47:47" ht="12" customHeight="1" x14ac:dyDescent="0.3">
      <c r="AU5576" s="45"/>
    </row>
    <row r="5577" spans="47:47" ht="12" customHeight="1" x14ac:dyDescent="0.3">
      <c r="AU5577" s="45"/>
    </row>
    <row r="5578" spans="47:47" ht="12" customHeight="1" x14ac:dyDescent="0.3">
      <c r="AU5578" s="45"/>
    </row>
    <row r="5579" spans="47:47" ht="12" customHeight="1" x14ac:dyDescent="0.3">
      <c r="AU5579" s="45"/>
    </row>
    <row r="5580" spans="47:47" ht="12" customHeight="1" x14ac:dyDescent="0.3">
      <c r="AU5580" s="45"/>
    </row>
    <row r="5581" spans="47:47" ht="12" customHeight="1" x14ac:dyDescent="0.3">
      <c r="AU5581" s="45"/>
    </row>
    <row r="5582" spans="47:47" ht="12" customHeight="1" x14ac:dyDescent="0.3">
      <c r="AU5582" s="45"/>
    </row>
    <row r="5583" spans="47:47" ht="12" customHeight="1" x14ac:dyDescent="0.3">
      <c r="AU5583" s="45"/>
    </row>
    <row r="5584" spans="47:47" ht="12" customHeight="1" x14ac:dyDescent="0.3">
      <c r="AU5584" s="45"/>
    </row>
    <row r="5585" spans="47:47" ht="12" customHeight="1" x14ac:dyDescent="0.3">
      <c r="AU5585" s="45"/>
    </row>
    <row r="5586" spans="47:47" ht="12" customHeight="1" x14ac:dyDescent="0.3">
      <c r="AU5586" s="45"/>
    </row>
    <row r="5587" spans="47:47" ht="12" customHeight="1" x14ac:dyDescent="0.3">
      <c r="AU5587" s="45"/>
    </row>
    <row r="5588" spans="47:47" ht="12" customHeight="1" x14ac:dyDescent="0.3">
      <c r="AU5588" s="45"/>
    </row>
    <row r="5589" spans="47:47" ht="12" customHeight="1" x14ac:dyDescent="0.3">
      <c r="AU5589" s="45"/>
    </row>
    <row r="5590" spans="47:47" ht="12" customHeight="1" x14ac:dyDescent="0.3">
      <c r="AU5590" s="45"/>
    </row>
    <row r="5591" spans="47:47" ht="12" customHeight="1" x14ac:dyDescent="0.3">
      <c r="AU5591" s="45"/>
    </row>
    <row r="5592" spans="47:47" ht="12" customHeight="1" x14ac:dyDescent="0.3">
      <c r="AU5592" s="45"/>
    </row>
    <row r="5593" spans="47:47" ht="12" customHeight="1" x14ac:dyDescent="0.3">
      <c r="AU5593" s="45"/>
    </row>
    <row r="5594" spans="47:47" ht="12" customHeight="1" x14ac:dyDescent="0.3">
      <c r="AU5594" s="45"/>
    </row>
    <row r="5595" spans="47:47" ht="12" customHeight="1" x14ac:dyDescent="0.3">
      <c r="AU5595" s="45"/>
    </row>
    <row r="5596" spans="47:47" ht="12" customHeight="1" x14ac:dyDescent="0.3">
      <c r="AU5596" s="45"/>
    </row>
    <row r="5597" spans="47:47" ht="12" customHeight="1" x14ac:dyDescent="0.3">
      <c r="AU5597" s="45"/>
    </row>
    <row r="5598" spans="47:47" ht="12" customHeight="1" x14ac:dyDescent="0.3">
      <c r="AU5598" s="45"/>
    </row>
    <row r="5599" spans="47:47" ht="12" customHeight="1" x14ac:dyDescent="0.3">
      <c r="AU5599" s="45"/>
    </row>
    <row r="5600" spans="47:47" ht="12" customHeight="1" x14ac:dyDescent="0.3">
      <c r="AU5600" s="45"/>
    </row>
    <row r="5601" spans="47:47" ht="12" customHeight="1" x14ac:dyDescent="0.3">
      <c r="AU5601" s="45"/>
    </row>
    <row r="5602" spans="47:47" ht="12" customHeight="1" x14ac:dyDescent="0.3">
      <c r="AU5602" s="45"/>
    </row>
    <row r="5603" spans="47:47" ht="12" customHeight="1" x14ac:dyDescent="0.3">
      <c r="AU5603" s="45"/>
    </row>
    <row r="5604" spans="47:47" ht="12" customHeight="1" x14ac:dyDescent="0.3">
      <c r="AU5604" s="45"/>
    </row>
    <row r="5605" spans="47:47" ht="12" customHeight="1" x14ac:dyDescent="0.3">
      <c r="AU5605" s="45"/>
    </row>
    <row r="5606" spans="47:47" ht="12" customHeight="1" x14ac:dyDescent="0.3">
      <c r="AU5606" s="45"/>
    </row>
    <row r="5607" spans="47:47" ht="12" customHeight="1" x14ac:dyDescent="0.3">
      <c r="AU5607" s="45"/>
    </row>
    <row r="5608" spans="47:47" ht="12" customHeight="1" x14ac:dyDescent="0.3">
      <c r="AU5608" s="45"/>
    </row>
    <row r="5609" spans="47:47" ht="12" customHeight="1" x14ac:dyDescent="0.3">
      <c r="AU5609" s="45"/>
    </row>
    <row r="5610" spans="47:47" ht="12" customHeight="1" x14ac:dyDescent="0.3">
      <c r="AU5610" s="45"/>
    </row>
    <row r="5611" spans="47:47" ht="12" customHeight="1" x14ac:dyDescent="0.3">
      <c r="AU5611" s="45"/>
    </row>
    <row r="5612" spans="47:47" ht="12" customHeight="1" x14ac:dyDescent="0.3">
      <c r="AU5612" s="45"/>
    </row>
    <row r="5613" spans="47:47" ht="12" customHeight="1" x14ac:dyDescent="0.3">
      <c r="AU5613" s="45"/>
    </row>
    <row r="5614" spans="47:47" ht="12" customHeight="1" x14ac:dyDescent="0.3">
      <c r="AU5614" s="45"/>
    </row>
    <row r="5615" spans="47:47" ht="12" customHeight="1" x14ac:dyDescent="0.3">
      <c r="AU5615" s="45"/>
    </row>
    <row r="5616" spans="47:47" ht="12" customHeight="1" x14ac:dyDescent="0.3">
      <c r="AU5616" s="45"/>
    </row>
    <row r="5617" spans="47:47" ht="12" customHeight="1" x14ac:dyDescent="0.3">
      <c r="AU5617" s="45"/>
    </row>
    <row r="5618" spans="47:47" ht="12" customHeight="1" x14ac:dyDescent="0.3">
      <c r="AU5618" s="45"/>
    </row>
    <row r="5619" spans="47:47" ht="12" customHeight="1" x14ac:dyDescent="0.3">
      <c r="AU5619" s="45"/>
    </row>
    <row r="5620" spans="47:47" ht="12" customHeight="1" x14ac:dyDescent="0.3">
      <c r="AU5620" s="45"/>
    </row>
    <row r="5621" spans="47:47" ht="12" customHeight="1" x14ac:dyDescent="0.3">
      <c r="AU5621" s="45"/>
    </row>
    <row r="5622" spans="47:47" ht="12" customHeight="1" x14ac:dyDescent="0.3">
      <c r="AU5622" s="45"/>
    </row>
    <row r="5623" spans="47:47" ht="12" customHeight="1" x14ac:dyDescent="0.3">
      <c r="AU5623" s="45"/>
    </row>
    <row r="5624" spans="47:47" ht="12" customHeight="1" x14ac:dyDescent="0.3">
      <c r="AU5624" s="45"/>
    </row>
    <row r="5625" spans="47:47" ht="12" customHeight="1" x14ac:dyDescent="0.3">
      <c r="AU5625" s="45"/>
    </row>
    <row r="5626" spans="47:47" ht="12" customHeight="1" x14ac:dyDescent="0.3">
      <c r="AU5626" s="45"/>
    </row>
    <row r="5627" spans="47:47" ht="12" customHeight="1" x14ac:dyDescent="0.3">
      <c r="AU5627" s="45"/>
    </row>
    <row r="5628" spans="47:47" ht="12" customHeight="1" x14ac:dyDescent="0.3">
      <c r="AU5628" s="45"/>
    </row>
    <row r="5629" spans="47:47" ht="12" customHeight="1" x14ac:dyDescent="0.3">
      <c r="AU5629" s="45"/>
    </row>
    <row r="5630" spans="47:47" ht="12" customHeight="1" x14ac:dyDescent="0.3">
      <c r="AU5630" s="45"/>
    </row>
    <row r="5631" spans="47:47" ht="12" customHeight="1" x14ac:dyDescent="0.3">
      <c r="AU5631" s="45"/>
    </row>
    <row r="5632" spans="47:47" ht="12" customHeight="1" x14ac:dyDescent="0.3">
      <c r="AU5632" s="45"/>
    </row>
    <row r="5633" spans="47:47" ht="12" customHeight="1" x14ac:dyDescent="0.3">
      <c r="AU5633" s="45"/>
    </row>
    <row r="5634" spans="47:47" ht="12" customHeight="1" x14ac:dyDescent="0.3">
      <c r="AU5634" s="45"/>
    </row>
    <row r="5635" spans="47:47" ht="12" customHeight="1" x14ac:dyDescent="0.3">
      <c r="AU5635" s="45"/>
    </row>
    <row r="5636" spans="47:47" ht="12" customHeight="1" x14ac:dyDescent="0.3">
      <c r="AU5636" s="45"/>
    </row>
    <row r="5637" spans="47:47" ht="12" customHeight="1" x14ac:dyDescent="0.3">
      <c r="AU5637" s="45"/>
    </row>
    <row r="5638" spans="47:47" ht="12" customHeight="1" x14ac:dyDescent="0.3">
      <c r="AU5638" s="45"/>
    </row>
    <row r="5639" spans="47:47" ht="12" customHeight="1" x14ac:dyDescent="0.3">
      <c r="AU5639" s="45"/>
    </row>
    <row r="5640" spans="47:47" ht="12" customHeight="1" x14ac:dyDescent="0.3">
      <c r="AU5640" s="45"/>
    </row>
    <row r="5641" spans="47:47" ht="12" customHeight="1" x14ac:dyDescent="0.3">
      <c r="AU5641" s="45"/>
    </row>
    <row r="5642" spans="47:47" ht="12" customHeight="1" x14ac:dyDescent="0.3">
      <c r="AU5642" s="45"/>
    </row>
    <row r="5643" spans="47:47" ht="12" customHeight="1" x14ac:dyDescent="0.3">
      <c r="AU5643" s="45"/>
    </row>
    <row r="5644" spans="47:47" ht="12" customHeight="1" x14ac:dyDescent="0.3">
      <c r="AU5644" s="45"/>
    </row>
    <row r="5645" spans="47:47" ht="12" customHeight="1" x14ac:dyDescent="0.3">
      <c r="AU5645" s="45"/>
    </row>
    <row r="5646" spans="47:47" ht="12" customHeight="1" x14ac:dyDescent="0.3">
      <c r="AU5646" s="45"/>
    </row>
    <row r="5647" spans="47:47" ht="12" customHeight="1" x14ac:dyDescent="0.3">
      <c r="AU5647" s="45"/>
    </row>
    <row r="5648" spans="47:47" ht="12" customHeight="1" x14ac:dyDescent="0.3">
      <c r="AU5648" s="45"/>
    </row>
    <row r="5649" spans="47:47" ht="12" customHeight="1" x14ac:dyDescent="0.3">
      <c r="AU5649" s="45"/>
    </row>
    <row r="5650" spans="47:47" ht="12" customHeight="1" x14ac:dyDescent="0.3">
      <c r="AU5650" s="45"/>
    </row>
    <row r="5651" spans="47:47" ht="12" customHeight="1" x14ac:dyDescent="0.3">
      <c r="AU5651" s="45"/>
    </row>
    <row r="5652" spans="47:47" ht="12" customHeight="1" x14ac:dyDescent="0.3">
      <c r="AU5652" s="45"/>
    </row>
    <row r="5653" spans="47:47" ht="12" customHeight="1" x14ac:dyDescent="0.3">
      <c r="AU5653" s="45"/>
    </row>
    <row r="5654" spans="47:47" ht="12" customHeight="1" x14ac:dyDescent="0.3">
      <c r="AU5654" s="45"/>
    </row>
    <row r="5655" spans="47:47" ht="12" customHeight="1" x14ac:dyDescent="0.3">
      <c r="AU5655" s="45"/>
    </row>
    <row r="5656" spans="47:47" ht="12" customHeight="1" x14ac:dyDescent="0.3">
      <c r="AU5656" s="45"/>
    </row>
    <row r="5657" spans="47:47" ht="12" customHeight="1" x14ac:dyDescent="0.3">
      <c r="AU5657" s="45"/>
    </row>
    <row r="5658" spans="47:47" ht="12" customHeight="1" x14ac:dyDescent="0.3">
      <c r="AU5658" s="45"/>
    </row>
    <row r="5659" spans="47:47" ht="12" customHeight="1" x14ac:dyDescent="0.3">
      <c r="AU5659" s="45"/>
    </row>
    <row r="5660" spans="47:47" ht="12" customHeight="1" x14ac:dyDescent="0.3">
      <c r="AU5660" s="45"/>
    </row>
    <row r="5661" spans="47:47" ht="12" customHeight="1" x14ac:dyDescent="0.3">
      <c r="AU5661" s="45"/>
    </row>
    <row r="5662" spans="47:47" ht="12" customHeight="1" x14ac:dyDescent="0.3">
      <c r="AU5662" s="45"/>
    </row>
    <row r="5663" spans="47:47" ht="12" customHeight="1" x14ac:dyDescent="0.3">
      <c r="AU5663" s="45"/>
    </row>
    <row r="5664" spans="47:47" ht="12" customHeight="1" x14ac:dyDescent="0.3">
      <c r="AU5664" s="45"/>
    </row>
    <row r="5665" spans="47:47" ht="12" customHeight="1" x14ac:dyDescent="0.3">
      <c r="AU5665" s="45"/>
    </row>
    <row r="5666" spans="47:47" ht="12" customHeight="1" x14ac:dyDescent="0.3">
      <c r="AU5666" s="45"/>
    </row>
    <row r="5667" spans="47:47" ht="12" customHeight="1" x14ac:dyDescent="0.3">
      <c r="AU5667" s="45"/>
    </row>
    <row r="5668" spans="47:47" ht="12" customHeight="1" x14ac:dyDescent="0.3">
      <c r="AU5668" s="45"/>
    </row>
    <row r="5669" spans="47:47" ht="12" customHeight="1" x14ac:dyDescent="0.3">
      <c r="AU5669" s="45"/>
    </row>
    <row r="5670" spans="47:47" ht="12" customHeight="1" x14ac:dyDescent="0.3">
      <c r="AU5670" s="45"/>
    </row>
    <row r="5671" spans="47:47" ht="12" customHeight="1" x14ac:dyDescent="0.3">
      <c r="AU5671" s="45"/>
    </row>
    <row r="5672" spans="47:47" ht="12" customHeight="1" x14ac:dyDescent="0.3">
      <c r="AU5672" s="45"/>
    </row>
    <row r="5673" spans="47:47" ht="12" customHeight="1" x14ac:dyDescent="0.3">
      <c r="AU5673" s="45"/>
    </row>
    <row r="5674" spans="47:47" ht="12" customHeight="1" x14ac:dyDescent="0.3">
      <c r="AU5674" s="45"/>
    </row>
    <row r="5675" spans="47:47" ht="12" customHeight="1" x14ac:dyDescent="0.3">
      <c r="AU5675" s="45"/>
    </row>
    <row r="5676" spans="47:47" ht="12" customHeight="1" x14ac:dyDescent="0.3">
      <c r="AU5676" s="45"/>
    </row>
    <row r="5677" spans="47:47" ht="12" customHeight="1" x14ac:dyDescent="0.3">
      <c r="AU5677" s="45"/>
    </row>
    <row r="5678" spans="47:47" ht="12" customHeight="1" x14ac:dyDescent="0.3">
      <c r="AU5678" s="45"/>
    </row>
    <row r="5679" spans="47:47" ht="12" customHeight="1" x14ac:dyDescent="0.3">
      <c r="AU5679" s="45"/>
    </row>
    <row r="5680" spans="47:47" ht="12" customHeight="1" x14ac:dyDescent="0.3">
      <c r="AU5680" s="45"/>
    </row>
    <row r="5681" spans="47:47" ht="12" customHeight="1" x14ac:dyDescent="0.3">
      <c r="AU5681" s="45"/>
    </row>
    <row r="5682" spans="47:47" ht="12" customHeight="1" x14ac:dyDescent="0.3">
      <c r="AU5682" s="45"/>
    </row>
    <row r="5683" spans="47:47" ht="12" customHeight="1" x14ac:dyDescent="0.3">
      <c r="AU5683" s="45"/>
    </row>
    <row r="5684" spans="47:47" ht="12" customHeight="1" x14ac:dyDescent="0.3">
      <c r="AU5684" s="45"/>
    </row>
    <row r="5685" spans="47:47" ht="12" customHeight="1" x14ac:dyDescent="0.3">
      <c r="AU5685" s="45"/>
    </row>
    <row r="5686" spans="47:47" ht="12" customHeight="1" x14ac:dyDescent="0.3">
      <c r="AU5686" s="45"/>
    </row>
    <row r="5687" spans="47:47" ht="12" customHeight="1" x14ac:dyDescent="0.3">
      <c r="AU5687" s="45"/>
    </row>
    <row r="5688" spans="47:47" ht="12" customHeight="1" x14ac:dyDescent="0.3">
      <c r="AU5688" s="45"/>
    </row>
    <row r="5689" spans="47:47" ht="12" customHeight="1" x14ac:dyDescent="0.3">
      <c r="AU5689" s="45"/>
    </row>
    <row r="5690" spans="47:47" ht="12" customHeight="1" x14ac:dyDescent="0.3">
      <c r="AU5690" s="45"/>
    </row>
    <row r="5691" spans="47:47" ht="12" customHeight="1" x14ac:dyDescent="0.3">
      <c r="AU5691" s="45"/>
    </row>
    <row r="5692" spans="47:47" ht="12" customHeight="1" x14ac:dyDescent="0.3">
      <c r="AU5692" s="45"/>
    </row>
    <row r="5693" spans="47:47" ht="12" customHeight="1" x14ac:dyDescent="0.3">
      <c r="AU5693" s="45"/>
    </row>
    <row r="5694" spans="47:47" ht="12" customHeight="1" x14ac:dyDescent="0.3">
      <c r="AU5694" s="45"/>
    </row>
    <row r="5695" spans="47:47" ht="12" customHeight="1" x14ac:dyDescent="0.3">
      <c r="AU5695" s="45"/>
    </row>
    <row r="5696" spans="47:47" ht="12" customHeight="1" x14ac:dyDescent="0.3">
      <c r="AU5696" s="45"/>
    </row>
    <row r="5697" spans="47:47" ht="12" customHeight="1" x14ac:dyDescent="0.3">
      <c r="AU5697" s="45"/>
    </row>
    <row r="5698" spans="47:47" ht="12" customHeight="1" x14ac:dyDescent="0.3">
      <c r="AU5698" s="45"/>
    </row>
    <row r="5699" spans="47:47" ht="12" customHeight="1" x14ac:dyDescent="0.3">
      <c r="AU5699" s="45"/>
    </row>
    <row r="5700" spans="47:47" ht="12" customHeight="1" x14ac:dyDescent="0.3">
      <c r="AU5700" s="45"/>
    </row>
    <row r="5701" spans="47:47" ht="12" customHeight="1" x14ac:dyDescent="0.3">
      <c r="AU5701" s="45"/>
    </row>
    <row r="5702" spans="47:47" ht="12" customHeight="1" x14ac:dyDescent="0.3">
      <c r="AU5702" s="45"/>
    </row>
    <row r="5703" spans="47:47" ht="12" customHeight="1" x14ac:dyDescent="0.3">
      <c r="AU5703" s="45"/>
    </row>
    <row r="5704" spans="47:47" ht="12" customHeight="1" x14ac:dyDescent="0.3">
      <c r="AU5704" s="45"/>
    </row>
    <row r="5705" spans="47:47" ht="12" customHeight="1" x14ac:dyDescent="0.3">
      <c r="AU5705" s="45"/>
    </row>
    <row r="5706" spans="47:47" ht="12" customHeight="1" x14ac:dyDescent="0.3">
      <c r="AU5706" s="45"/>
    </row>
    <row r="5707" spans="47:47" ht="12" customHeight="1" x14ac:dyDescent="0.3">
      <c r="AU5707" s="45"/>
    </row>
    <row r="5708" spans="47:47" ht="12" customHeight="1" x14ac:dyDescent="0.3">
      <c r="AU5708" s="45"/>
    </row>
    <row r="5709" spans="47:47" ht="12" customHeight="1" x14ac:dyDescent="0.3">
      <c r="AU5709" s="45"/>
    </row>
    <row r="5710" spans="47:47" ht="12" customHeight="1" x14ac:dyDescent="0.3">
      <c r="AU5710" s="45"/>
    </row>
    <row r="5711" spans="47:47" ht="12" customHeight="1" x14ac:dyDescent="0.3">
      <c r="AU5711" s="45"/>
    </row>
    <row r="5712" spans="47:47" ht="12" customHeight="1" x14ac:dyDescent="0.3">
      <c r="AU5712" s="45"/>
    </row>
    <row r="5713" spans="47:47" ht="12" customHeight="1" x14ac:dyDescent="0.3">
      <c r="AU5713" s="45"/>
    </row>
    <row r="5714" spans="47:47" ht="12" customHeight="1" x14ac:dyDescent="0.3">
      <c r="AU5714" s="45"/>
    </row>
    <row r="5715" spans="47:47" ht="12" customHeight="1" x14ac:dyDescent="0.3">
      <c r="AU5715" s="45"/>
    </row>
    <row r="5716" spans="47:47" ht="12" customHeight="1" x14ac:dyDescent="0.3">
      <c r="AU5716" s="45"/>
    </row>
    <row r="5717" spans="47:47" ht="12" customHeight="1" x14ac:dyDescent="0.3">
      <c r="AU5717" s="45"/>
    </row>
    <row r="5718" spans="47:47" ht="12" customHeight="1" x14ac:dyDescent="0.3">
      <c r="AU5718" s="45"/>
    </row>
    <row r="5719" spans="47:47" ht="12" customHeight="1" x14ac:dyDescent="0.3">
      <c r="AU5719" s="45"/>
    </row>
    <row r="5720" spans="47:47" ht="12" customHeight="1" x14ac:dyDescent="0.3">
      <c r="AU5720" s="45"/>
    </row>
    <row r="5721" spans="47:47" ht="12" customHeight="1" x14ac:dyDescent="0.3">
      <c r="AU5721" s="45"/>
    </row>
    <row r="5722" spans="47:47" ht="12" customHeight="1" x14ac:dyDescent="0.3">
      <c r="AU5722" s="45"/>
    </row>
    <row r="5723" spans="47:47" ht="12" customHeight="1" x14ac:dyDescent="0.3">
      <c r="AU5723" s="45"/>
    </row>
    <row r="5724" spans="47:47" ht="12" customHeight="1" x14ac:dyDescent="0.3">
      <c r="AU5724" s="45"/>
    </row>
    <row r="5725" spans="47:47" ht="12" customHeight="1" x14ac:dyDescent="0.3">
      <c r="AU5725" s="45"/>
    </row>
    <row r="5726" spans="47:47" ht="12" customHeight="1" x14ac:dyDescent="0.3">
      <c r="AU5726" s="45"/>
    </row>
    <row r="5727" spans="47:47" ht="12" customHeight="1" x14ac:dyDescent="0.3">
      <c r="AU5727" s="45"/>
    </row>
    <row r="5728" spans="47:47" ht="12" customHeight="1" x14ac:dyDescent="0.3">
      <c r="AU5728" s="45"/>
    </row>
    <row r="5729" spans="47:47" ht="12" customHeight="1" x14ac:dyDescent="0.3">
      <c r="AU5729" s="45"/>
    </row>
    <row r="5730" spans="47:47" ht="12" customHeight="1" x14ac:dyDescent="0.3">
      <c r="AU5730" s="45"/>
    </row>
    <row r="5731" spans="47:47" ht="12" customHeight="1" x14ac:dyDescent="0.3">
      <c r="AU5731" s="45"/>
    </row>
    <row r="5732" spans="47:47" ht="12" customHeight="1" x14ac:dyDescent="0.3">
      <c r="AU5732" s="45"/>
    </row>
    <row r="5733" spans="47:47" ht="12" customHeight="1" x14ac:dyDescent="0.3">
      <c r="AU5733" s="45"/>
    </row>
    <row r="5734" spans="47:47" ht="12" customHeight="1" x14ac:dyDescent="0.3">
      <c r="AU5734" s="45"/>
    </row>
    <row r="5735" spans="47:47" ht="12" customHeight="1" x14ac:dyDescent="0.3">
      <c r="AU5735" s="45"/>
    </row>
    <row r="5736" spans="47:47" ht="12" customHeight="1" x14ac:dyDescent="0.3">
      <c r="AU5736" s="45"/>
    </row>
    <row r="5737" spans="47:47" ht="12" customHeight="1" x14ac:dyDescent="0.3">
      <c r="AU5737" s="45"/>
    </row>
    <row r="5738" spans="47:47" ht="12" customHeight="1" x14ac:dyDescent="0.3">
      <c r="AU5738" s="45"/>
    </row>
    <row r="5739" spans="47:47" ht="12" customHeight="1" x14ac:dyDescent="0.3">
      <c r="AU5739" s="45"/>
    </row>
    <row r="5740" spans="47:47" ht="12" customHeight="1" x14ac:dyDescent="0.3">
      <c r="AU5740" s="45"/>
    </row>
    <row r="5741" spans="47:47" ht="12" customHeight="1" x14ac:dyDescent="0.3">
      <c r="AU5741" s="45"/>
    </row>
    <row r="5742" spans="47:47" ht="12" customHeight="1" x14ac:dyDescent="0.3">
      <c r="AU5742" s="45"/>
    </row>
    <row r="5743" spans="47:47" ht="12" customHeight="1" x14ac:dyDescent="0.3">
      <c r="AU5743" s="45"/>
    </row>
    <row r="5744" spans="47:47" ht="12" customHeight="1" x14ac:dyDescent="0.3">
      <c r="AU5744" s="45"/>
    </row>
    <row r="5745" spans="47:47" ht="12" customHeight="1" x14ac:dyDescent="0.3">
      <c r="AU5745" s="45"/>
    </row>
    <row r="5746" spans="47:47" ht="12" customHeight="1" x14ac:dyDescent="0.3">
      <c r="AU5746" s="45"/>
    </row>
    <row r="5747" spans="47:47" ht="12" customHeight="1" x14ac:dyDescent="0.3">
      <c r="AU5747" s="45"/>
    </row>
    <row r="5748" spans="47:47" ht="12" customHeight="1" x14ac:dyDescent="0.3">
      <c r="AU5748" s="45"/>
    </row>
    <row r="5749" spans="47:47" ht="12" customHeight="1" x14ac:dyDescent="0.3">
      <c r="AU5749" s="45"/>
    </row>
    <row r="5750" spans="47:47" ht="12" customHeight="1" x14ac:dyDescent="0.3">
      <c r="AU5750" s="45"/>
    </row>
    <row r="5751" spans="47:47" ht="12" customHeight="1" x14ac:dyDescent="0.3">
      <c r="AU5751" s="45"/>
    </row>
    <row r="5752" spans="47:47" ht="12" customHeight="1" x14ac:dyDescent="0.3">
      <c r="AU5752" s="45"/>
    </row>
    <row r="5753" spans="47:47" ht="12" customHeight="1" x14ac:dyDescent="0.3">
      <c r="AU5753" s="45"/>
    </row>
    <row r="5754" spans="47:47" ht="12" customHeight="1" x14ac:dyDescent="0.3">
      <c r="AU5754" s="45"/>
    </row>
    <row r="5755" spans="47:47" ht="12" customHeight="1" x14ac:dyDescent="0.3">
      <c r="AU5755" s="45"/>
    </row>
    <row r="5756" spans="47:47" ht="12" customHeight="1" x14ac:dyDescent="0.3">
      <c r="AU5756" s="45"/>
    </row>
    <row r="5757" spans="47:47" ht="12" customHeight="1" x14ac:dyDescent="0.3">
      <c r="AU5757" s="45"/>
    </row>
    <row r="5758" spans="47:47" ht="12" customHeight="1" x14ac:dyDescent="0.3">
      <c r="AU5758" s="45"/>
    </row>
    <row r="5759" spans="47:47" ht="12" customHeight="1" x14ac:dyDescent="0.3">
      <c r="AU5759" s="45"/>
    </row>
    <row r="5760" spans="47:47" ht="12" customHeight="1" x14ac:dyDescent="0.3">
      <c r="AU5760" s="45"/>
    </row>
    <row r="5761" spans="47:47" ht="12" customHeight="1" x14ac:dyDescent="0.3">
      <c r="AU5761" s="45"/>
    </row>
    <row r="5762" spans="47:47" ht="12" customHeight="1" x14ac:dyDescent="0.3">
      <c r="AU5762" s="45"/>
    </row>
    <row r="5763" spans="47:47" ht="12" customHeight="1" x14ac:dyDescent="0.3">
      <c r="AU5763" s="45"/>
    </row>
    <row r="5764" spans="47:47" ht="12" customHeight="1" x14ac:dyDescent="0.3">
      <c r="AU5764" s="45"/>
    </row>
    <row r="5765" spans="47:47" ht="12" customHeight="1" x14ac:dyDescent="0.3">
      <c r="AU5765" s="45"/>
    </row>
    <row r="5766" spans="47:47" ht="12" customHeight="1" x14ac:dyDescent="0.3">
      <c r="AU5766" s="45"/>
    </row>
    <row r="5767" spans="47:47" ht="12" customHeight="1" x14ac:dyDescent="0.3">
      <c r="AU5767" s="45"/>
    </row>
    <row r="5768" spans="47:47" ht="12" customHeight="1" x14ac:dyDescent="0.3">
      <c r="AU5768" s="45"/>
    </row>
    <row r="5769" spans="47:47" ht="12" customHeight="1" x14ac:dyDescent="0.3">
      <c r="AU5769" s="45"/>
    </row>
    <row r="5770" spans="47:47" ht="12" customHeight="1" x14ac:dyDescent="0.3">
      <c r="AU5770" s="45"/>
    </row>
    <row r="5771" spans="47:47" ht="12" customHeight="1" x14ac:dyDescent="0.3">
      <c r="AU5771" s="45"/>
    </row>
    <row r="5772" spans="47:47" ht="12" customHeight="1" x14ac:dyDescent="0.3">
      <c r="AU5772" s="45"/>
    </row>
    <row r="5773" spans="47:47" ht="12" customHeight="1" x14ac:dyDescent="0.3">
      <c r="AU5773" s="45"/>
    </row>
    <row r="5774" spans="47:47" ht="12" customHeight="1" x14ac:dyDescent="0.3">
      <c r="AU5774" s="45"/>
    </row>
    <row r="5775" spans="47:47" ht="12" customHeight="1" x14ac:dyDescent="0.3">
      <c r="AU5775" s="45"/>
    </row>
    <row r="5776" spans="47:47" ht="12" customHeight="1" x14ac:dyDescent="0.3">
      <c r="AU5776" s="45"/>
    </row>
    <row r="5777" spans="47:47" ht="12" customHeight="1" x14ac:dyDescent="0.3">
      <c r="AU5777" s="45"/>
    </row>
    <row r="5778" spans="47:47" ht="12" customHeight="1" x14ac:dyDescent="0.3">
      <c r="AU5778" s="45"/>
    </row>
    <row r="5779" spans="47:47" ht="12" customHeight="1" x14ac:dyDescent="0.3">
      <c r="AU5779" s="45"/>
    </row>
    <row r="5780" spans="47:47" ht="12" customHeight="1" x14ac:dyDescent="0.3">
      <c r="AU5780" s="45"/>
    </row>
    <row r="5781" spans="47:47" ht="12" customHeight="1" x14ac:dyDescent="0.3">
      <c r="AU5781" s="45"/>
    </row>
    <row r="5782" spans="47:47" ht="12" customHeight="1" x14ac:dyDescent="0.3">
      <c r="AU5782" s="45"/>
    </row>
    <row r="5783" spans="47:47" ht="12" customHeight="1" x14ac:dyDescent="0.3">
      <c r="AU5783" s="45"/>
    </row>
    <row r="5784" spans="47:47" ht="12" customHeight="1" x14ac:dyDescent="0.3">
      <c r="AU5784" s="45"/>
    </row>
    <row r="5785" spans="47:47" ht="12" customHeight="1" x14ac:dyDescent="0.3">
      <c r="AU5785" s="45"/>
    </row>
    <row r="5786" spans="47:47" ht="12" customHeight="1" x14ac:dyDescent="0.3">
      <c r="AU5786" s="45"/>
    </row>
    <row r="5787" spans="47:47" ht="12" customHeight="1" x14ac:dyDescent="0.3">
      <c r="AU5787" s="45"/>
    </row>
    <row r="5788" spans="47:47" ht="12" customHeight="1" x14ac:dyDescent="0.3">
      <c r="AU5788" s="45"/>
    </row>
    <row r="5789" spans="47:47" ht="12" customHeight="1" x14ac:dyDescent="0.3">
      <c r="AU5789" s="45"/>
    </row>
    <row r="5790" spans="47:47" ht="12" customHeight="1" x14ac:dyDescent="0.3">
      <c r="AU5790" s="45"/>
    </row>
    <row r="5791" spans="47:47" ht="12" customHeight="1" x14ac:dyDescent="0.3">
      <c r="AU5791" s="45"/>
    </row>
    <row r="5792" spans="47:47" ht="12" customHeight="1" x14ac:dyDescent="0.3">
      <c r="AU5792" s="45"/>
    </row>
    <row r="5793" spans="47:47" ht="12" customHeight="1" x14ac:dyDescent="0.3">
      <c r="AU5793" s="45"/>
    </row>
    <row r="5794" spans="47:47" ht="12" customHeight="1" x14ac:dyDescent="0.3">
      <c r="AU5794" s="45"/>
    </row>
    <row r="5795" spans="47:47" ht="12" customHeight="1" x14ac:dyDescent="0.3">
      <c r="AU5795" s="45"/>
    </row>
    <row r="5796" spans="47:47" ht="12" customHeight="1" x14ac:dyDescent="0.3">
      <c r="AU5796" s="45"/>
    </row>
    <row r="5797" spans="47:47" ht="12" customHeight="1" x14ac:dyDescent="0.3">
      <c r="AU5797" s="45"/>
    </row>
    <row r="5798" spans="47:47" ht="12" customHeight="1" x14ac:dyDescent="0.3">
      <c r="AU5798" s="45"/>
    </row>
    <row r="5799" spans="47:47" ht="12" customHeight="1" x14ac:dyDescent="0.3">
      <c r="AU5799" s="45"/>
    </row>
    <row r="5800" spans="47:47" ht="12" customHeight="1" x14ac:dyDescent="0.3">
      <c r="AU5800" s="45"/>
    </row>
    <row r="5801" spans="47:47" ht="12" customHeight="1" x14ac:dyDescent="0.3">
      <c r="AU5801" s="45"/>
    </row>
    <row r="5802" spans="47:47" ht="12" customHeight="1" x14ac:dyDescent="0.3">
      <c r="AU5802" s="45"/>
    </row>
    <row r="5803" spans="47:47" ht="12" customHeight="1" x14ac:dyDescent="0.3">
      <c r="AU5803" s="45"/>
    </row>
    <row r="5804" spans="47:47" ht="12" customHeight="1" x14ac:dyDescent="0.3">
      <c r="AU5804" s="45"/>
    </row>
    <row r="5805" spans="47:47" ht="12" customHeight="1" x14ac:dyDescent="0.3">
      <c r="AU5805" s="45"/>
    </row>
    <row r="5806" spans="47:47" ht="12" customHeight="1" x14ac:dyDescent="0.3">
      <c r="AU5806" s="45"/>
    </row>
    <row r="5807" spans="47:47" ht="12" customHeight="1" x14ac:dyDescent="0.3">
      <c r="AU5807" s="45"/>
    </row>
    <row r="5808" spans="47:47" ht="12" customHeight="1" x14ac:dyDescent="0.3">
      <c r="AU5808" s="45"/>
    </row>
    <row r="5809" spans="47:47" ht="12" customHeight="1" x14ac:dyDescent="0.3">
      <c r="AU5809" s="45"/>
    </row>
    <row r="5810" spans="47:47" ht="12" customHeight="1" x14ac:dyDescent="0.3">
      <c r="AU5810" s="45"/>
    </row>
    <row r="5811" spans="47:47" ht="12" customHeight="1" x14ac:dyDescent="0.3">
      <c r="AU5811" s="45"/>
    </row>
    <row r="5812" spans="47:47" ht="12" customHeight="1" x14ac:dyDescent="0.3">
      <c r="AU5812" s="45"/>
    </row>
    <row r="5813" spans="47:47" ht="12" customHeight="1" x14ac:dyDescent="0.3">
      <c r="AU5813" s="45"/>
    </row>
    <row r="5814" spans="47:47" ht="12" customHeight="1" x14ac:dyDescent="0.3">
      <c r="AU5814" s="45"/>
    </row>
    <row r="5815" spans="47:47" ht="12" customHeight="1" x14ac:dyDescent="0.3">
      <c r="AU5815" s="45"/>
    </row>
    <row r="5816" spans="47:47" ht="12" customHeight="1" x14ac:dyDescent="0.3">
      <c r="AU5816" s="45"/>
    </row>
    <row r="5817" spans="47:47" ht="12" customHeight="1" x14ac:dyDescent="0.3">
      <c r="AU5817" s="45"/>
    </row>
    <row r="5818" spans="47:47" ht="12" customHeight="1" x14ac:dyDescent="0.3">
      <c r="AU5818" s="45"/>
    </row>
    <row r="5819" spans="47:47" ht="12" customHeight="1" x14ac:dyDescent="0.3">
      <c r="AU5819" s="45"/>
    </row>
    <row r="5820" spans="47:47" ht="12" customHeight="1" x14ac:dyDescent="0.3">
      <c r="AU5820" s="45"/>
    </row>
    <row r="5821" spans="47:47" ht="12" customHeight="1" x14ac:dyDescent="0.3">
      <c r="AU5821" s="45"/>
    </row>
    <row r="5822" spans="47:47" ht="12" customHeight="1" x14ac:dyDescent="0.3">
      <c r="AU5822" s="45"/>
    </row>
    <row r="5823" spans="47:47" ht="12" customHeight="1" x14ac:dyDescent="0.3">
      <c r="AU5823" s="45"/>
    </row>
    <row r="5824" spans="47:47" ht="12" customHeight="1" x14ac:dyDescent="0.3">
      <c r="AU5824" s="45"/>
    </row>
    <row r="5825" spans="47:47" ht="12" customHeight="1" x14ac:dyDescent="0.3">
      <c r="AU5825" s="45"/>
    </row>
    <row r="5826" spans="47:47" ht="12" customHeight="1" x14ac:dyDescent="0.3">
      <c r="AU5826" s="45"/>
    </row>
    <row r="5827" spans="47:47" ht="12" customHeight="1" x14ac:dyDescent="0.3">
      <c r="AU5827" s="45"/>
    </row>
    <row r="5828" spans="47:47" ht="12" customHeight="1" x14ac:dyDescent="0.3">
      <c r="AU5828" s="45"/>
    </row>
    <row r="5829" spans="47:47" ht="12" customHeight="1" x14ac:dyDescent="0.3">
      <c r="AU5829" s="45"/>
    </row>
    <row r="5830" spans="47:47" ht="12" customHeight="1" x14ac:dyDescent="0.3">
      <c r="AU5830" s="45"/>
    </row>
    <row r="5831" spans="47:47" ht="12" customHeight="1" x14ac:dyDescent="0.3">
      <c r="AU5831" s="45"/>
    </row>
    <row r="5832" spans="47:47" ht="12" customHeight="1" x14ac:dyDescent="0.3">
      <c r="AU5832" s="45"/>
    </row>
    <row r="5833" spans="47:47" ht="12" customHeight="1" x14ac:dyDescent="0.3">
      <c r="AU5833" s="45"/>
    </row>
    <row r="5834" spans="47:47" ht="12" customHeight="1" x14ac:dyDescent="0.3">
      <c r="AU5834" s="45"/>
    </row>
    <row r="5835" spans="47:47" ht="12" customHeight="1" x14ac:dyDescent="0.3">
      <c r="AU5835" s="45"/>
    </row>
    <row r="5836" spans="47:47" ht="12" customHeight="1" x14ac:dyDescent="0.3">
      <c r="AU5836" s="45"/>
    </row>
    <row r="5837" spans="47:47" ht="12" customHeight="1" x14ac:dyDescent="0.3">
      <c r="AU5837" s="45"/>
    </row>
    <row r="5838" spans="47:47" ht="12" customHeight="1" x14ac:dyDescent="0.3">
      <c r="AU5838" s="45"/>
    </row>
    <row r="5839" spans="47:47" ht="12" customHeight="1" x14ac:dyDescent="0.3">
      <c r="AU5839" s="45"/>
    </row>
    <row r="5840" spans="47:47" ht="12" customHeight="1" x14ac:dyDescent="0.3">
      <c r="AU5840" s="45"/>
    </row>
    <row r="5841" spans="47:47" ht="12" customHeight="1" x14ac:dyDescent="0.3">
      <c r="AU5841" s="45"/>
    </row>
    <row r="5842" spans="47:47" ht="12" customHeight="1" x14ac:dyDescent="0.3">
      <c r="AU5842" s="45"/>
    </row>
    <row r="5843" spans="47:47" ht="12" customHeight="1" x14ac:dyDescent="0.3">
      <c r="AU5843" s="45"/>
    </row>
    <row r="5844" spans="47:47" ht="12" customHeight="1" x14ac:dyDescent="0.3">
      <c r="AU5844" s="45"/>
    </row>
    <row r="5845" spans="47:47" ht="12" customHeight="1" x14ac:dyDescent="0.3">
      <c r="AU5845" s="45"/>
    </row>
    <row r="5846" spans="47:47" ht="12" customHeight="1" x14ac:dyDescent="0.3">
      <c r="AU5846" s="45"/>
    </row>
    <row r="5847" spans="47:47" ht="12" customHeight="1" x14ac:dyDescent="0.3">
      <c r="AU5847" s="45"/>
    </row>
    <row r="5848" spans="47:47" ht="12" customHeight="1" x14ac:dyDescent="0.3">
      <c r="AU5848" s="45"/>
    </row>
    <row r="5849" spans="47:47" ht="12" customHeight="1" x14ac:dyDescent="0.3">
      <c r="AU5849" s="45"/>
    </row>
    <row r="5850" spans="47:47" ht="12" customHeight="1" x14ac:dyDescent="0.3">
      <c r="AU5850" s="45"/>
    </row>
    <row r="5851" spans="47:47" ht="12" customHeight="1" x14ac:dyDescent="0.3">
      <c r="AU5851" s="45"/>
    </row>
    <row r="5852" spans="47:47" ht="12" customHeight="1" x14ac:dyDescent="0.3">
      <c r="AU5852" s="45"/>
    </row>
    <row r="5853" spans="47:47" ht="12" customHeight="1" x14ac:dyDescent="0.3">
      <c r="AU5853" s="45"/>
    </row>
    <row r="5854" spans="47:47" ht="12" customHeight="1" x14ac:dyDescent="0.3">
      <c r="AU5854" s="45"/>
    </row>
    <row r="5855" spans="47:47" ht="12" customHeight="1" x14ac:dyDescent="0.3">
      <c r="AU5855" s="45"/>
    </row>
    <row r="5856" spans="47:47" ht="12" customHeight="1" x14ac:dyDescent="0.3">
      <c r="AU5856" s="45"/>
    </row>
    <row r="5857" spans="47:47" ht="12" customHeight="1" x14ac:dyDescent="0.3">
      <c r="AU5857" s="45"/>
    </row>
    <row r="5858" spans="47:47" ht="12" customHeight="1" x14ac:dyDescent="0.3">
      <c r="AU5858" s="45"/>
    </row>
    <row r="5859" spans="47:47" ht="12" customHeight="1" x14ac:dyDescent="0.3">
      <c r="AU5859" s="45"/>
    </row>
    <row r="5860" spans="47:47" ht="12" customHeight="1" x14ac:dyDescent="0.3">
      <c r="AU5860" s="45"/>
    </row>
    <row r="5861" spans="47:47" ht="12" customHeight="1" x14ac:dyDescent="0.3">
      <c r="AU5861" s="45"/>
    </row>
    <row r="5862" spans="47:47" ht="12" customHeight="1" x14ac:dyDescent="0.3">
      <c r="AU5862" s="45"/>
    </row>
    <row r="5863" spans="47:47" ht="12" customHeight="1" x14ac:dyDescent="0.3">
      <c r="AU5863" s="45"/>
    </row>
    <row r="5864" spans="47:47" ht="12" customHeight="1" x14ac:dyDescent="0.3">
      <c r="AU5864" s="45"/>
    </row>
    <row r="5865" spans="47:47" ht="12" customHeight="1" x14ac:dyDescent="0.3">
      <c r="AU5865" s="45"/>
    </row>
    <row r="5866" spans="47:47" ht="12" customHeight="1" x14ac:dyDescent="0.3">
      <c r="AU5866" s="45"/>
    </row>
    <row r="5867" spans="47:47" ht="12" customHeight="1" x14ac:dyDescent="0.3">
      <c r="AU5867" s="45"/>
    </row>
    <row r="5868" spans="47:47" ht="12" customHeight="1" x14ac:dyDescent="0.3">
      <c r="AU5868" s="45"/>
    </row>
    <row r="5869" spans="47:47" ht="12" customHeight="1" x14ac:dyDescent="0.3">
      <c r="AU5869" s="45"/>
    </row>
    <row r="5870" spans="47:47" ht="12" customHeight="1" x14ac:dyDescent="0.3">
      <c r="AU5870" s="45"/>
    </row>
    <row r="5871" spans="47:47" ht="12" customHeight="1" x14ac:dyDescent="0.3">
      <c r="AU5871" s="45"/>
    </row>
    <row r="5872" spans="47:47" ht="12" customHeight="1" x14ac:dyDescent="0.3">
      <c r="AU5872" s="45"/>
    </row>
    <row r="5873" spans="47:47" ht="12" customHeight="1" x14ac:dyDescent="0.3">
      <c r="AU5873" s="45"/>
    </row>
    <row r="5874" spans="47:47" ht="12" customHeight="1" x14ac:dyDescent="0.3">
      <c r="AU5874" s="45"/>
    </row>
    <row r="5875" spans="47:47" ht="12" customHeight="1" x14ac:dyDescent="0.3">
      <c r="AU5875" s="45"/>
    </row>
    <row r="5876" spans="47:47" ht="12" customHeight="1" x14ac:dyDescent="0.3">
      <c r="AU5876" s="45"/>
    </row>
    <row r="5877" spans="47:47" ht="12" customHeight="1" x14ac:dyDescent="0.3">
      <c r="AU5877" s="45"/>
    </row>
    <row r="5878" spans="47:47" ht="12" customHeight="1" x14ac:dyDescent="0.3">
      <c r="AU5878" s="45"/>
    </row>
    <row r="5879" spans="47:47" ht="12" customHeight="1" x14ac:dyDescent="0.3">
      <c r="AU5879" s="45"/>
    </row>
    <row r="5880" spans="47:47" ht="12" customHeight="1" x14ac:dyDescent="0.3">
      <c r="AU5880" s="45"/>
    </row>
    <row r="5881" spans="47:47" ht="12" customHeight="1" x14ac:dyDescent="0.3">
      <c r="AU5881" s="45"/>
    </row>
    <row r="5882" spans="47:47" ht="12" customHeight="1" x14ac:dyDescent="0.3">
      <c r="AU5882" s="45"/>
    </row>
    <row r="5883" spans="47:47" ht="12" customHeight="1" x14ac:dyDescent="0.3">
      <c r="AU5883" s="45"/>
    </row>
    <row r="5884" spans="47:47" ht="12" customHeight="1" x14ac:dyDescent="0.3">
      <c r="AU5884" s="45"/>
    </row>
    <row r="5885" spans="47:47" ht="12" customHeight="1" x14ac:dyDescent="0.3">
      <c r="AU5885" s="45"/>
    </row>
    <row r="5886" spans="47:47" ht="12" customHeight="1" x14ac:dyDescent="0.3">
      <c r="AU5886" s="45"/>
    </row>
    <row r="5887" spans="47:47" ht="12" customHeight="1" x14ac:dyDescent="0.3">
      <c r="AU5887" s="45"/>
    </row>
    <row r="5888" spans="47:47" ht="12" customHeight="1" x14ac:dyDescent="0.3">
      <c r="AU5888" s="45"/>
    </row>
    <row r="5889" spans="47:47" ht="12" customHeight="1" x14ac:dyDescent="0.3">
      <c r="AU5889" s="45"/>
    </row>
    <row r="5890" spans="47:47" ht="12" customHeight="1" x14ac:dyDescent="0.3">
      <c r="AU5890" s="45"/>
    </row>
    <row r="5891" spans="47:47" ht="12" customHeight="1" x14ac:dyDescent="0.3">
      <c r="AU5891" s="45"/>
    </row>
    <row r="5892" spans="47:47" ht="12" customHeight="1" x14ac:dyDescent="0.3">
      <c r="AU5892" s="45"/>
    </row>
    <row r="5893" spans="47:47" ht="12" customHeight="1" x14ac:dyDescent="0.3">
      <c r="AU5893" s="45"/>
    </row>
    <row r="5894" spans="47:47" ht="12" customHeight="1" x14ac:dyDescent="0.3">
      <c r="AU5894" s="45"/>
    </row>
    <row r="5895" spans="47:47" ht="12" customHeight="1" x14ac:dyDescent="0.3">
      <c r="AU5895" s="45"/>
    </row>
    <row r="5896" spans="47:47" ht="12" customHeight="1" x14ac:dyDescent="0.3">
      <c r="AU5896" s="45"/>
    </row>
    <row r="5897" spans="47:47" ht="12" customHeight="1" x14ac:dyDescent="0.3">
      <c r="AU5897" s="45"/>
    </row>
    <row r="5898" spans="47:47" ht="12" customHeight="1" x14ac:dyDescent="0.3">
      <c r="AU5898" s="45"/>
    </row>
    <row r="5899" spans="47:47" ht="12" customHeight="1" x14ac:dyDescent="0.3">
      <c r="AU5899" s="45"/>
    </row>
    <row r="5900" spans="47:47" ht="12" customHeight="1" x14ac:dyDescent="0.3">
      <c r="AU5900" s="45"/>
    </row>
    <row r="5901" spans="47:47" ht="12" customHeight="1" x14ac:dyDescent="0.3">
      <c r="AU5901" s="45"/>
    </row>
    <row r="5902" spans="47:47" ht="12" customHeight="1" x14ac:dyDescent="0.3">
      <c r="AU5902" s="45"/>
    </row>
    <row r="5903" spans="47:47" ht="12" customHeight="1" x14ac:dyDescent="0.3">
      <c r="AU5903" s="45"/>
    </row>
    <row r="5904" spans="47:47" ht="12" customHeight="1" x14ac:dyDescent="0.3">
      <c r="AU5904" s="45"/>
    </row>
    <row r="5905" spans="47:47" ht="12" customHeight="1" x14ac:dyDescent="0.3">
      <c r="AU5905" s="45"/>
    </row>
    <row r="5906" spans="47:47" ht="12" customHeight="1" x14ac:dyDescent="0.3">
      <c r="AU5906" s="45"/>
    </row>
    <row r="5907" spans="47:47" ht="12" customHeight="1" x14ac:dyDescent="0.3">
      <c r="AU5907" s="45"/>
    </row>
    <row r="5908" spans="47:47" ht="12" customHeight="1" x14ac:dyDescent="0.3">
      <c r="AU5908" s="45"/>
    </row>
    <row r="5909" spans="47:47" ht="12" customHeight="1" x14ac:dyDescent="0.3">
      <c r="AU5909" s="45"/>
    </row>
    <row r="5910" spans="47:47" ht="12" customHeight="1" x14ac:dyDescent="0.3">
      <c r="AU5910" s="45"/>
    </row>
    <row r="5911" spans="47:47" ht="12" customHeight="1" x14ac:dyDescent="0.3">
      <c r="AU5911" s="45"/>
    </row>
    <row r="5912" spans="47:47" ht="12" customHeight="1" x14ac:dyDescent="0.3">
      <c r="AU5912" s="45"/>
    </row>
    <row r="5913" spans="47:47" ht="12" customHeight="1" x14ac:dyDescent="0.3">
      <c r="AU5913" s="45"/>
    </row>
    <row r="5914" spans="47:47" ht="12" customHeight="1" x14ac:dyDescent="0.3">
      <c r="AU5914" s="45"/>
    </row>
    <row r="5915" spans="47:47" ht="12" customHeight="1" x14ac:dyDescent="0.3">
      <c r="AU5915" s="45"/>
    </row>
    <row r="5916" spans="47:47" ht="12" customHeight="1" x14ac:dyDescent="0.3">
      <c r="AU5916" s="45"/>
    </row>
    <row r="5917" spans="47:47" ht="12" customHeight="1" x14ac:dyDescent="0.3">
      <c r="AU5917" s="45"/>
    </row>
    <row r="5918" spans="47:47" ht="12" customHeight="1" x14ac:dyDescent="0.3">
      <c r="AU5918" s="45"/>
    </row>
    <row r="5919" spans="47:47" ht="12" customHeight="1" x14ac:dyDescent="0.3">
      <c r="AU5919" s="45"/>
    </row>
    <row r="5920" spans="47:47" ht="12" customHeight="1" x14ac:dyDescent="0.3">
      <c r="AU5920" s="45"/>
    </row>
    <row r="5921" spans="47:47" ht="12" customHeight="1" x14ac:dyDescent="0.3">
      <c r="AU5921" s="45"/>
    </row>
    <row r="5922" spans="47:47" ht="12" customHeight="1" x14ac:dyDescent="0.3">
      <c r="AU5922" s="45"/>
    </row>
    <row r="5923" spans="47:47" ht="12" customHeight="1" x14ac:dyDescent="0.3">
      <c r="AU5923" s="45"/>
    </row>
    <row r="5924" spans="47:47" ht="12" customHeight="1" x14ac:dyDescent="0.3">
      <c r="AU5924" s="45"/>
    </row>
    <row r="5925" spans="47:47" ht="12" customHeight="1" x14ac:dyDescent="0.3">
      <c r="AU5925" s="45"/>
    </row>
    <row r="5926" spans="47:47" ht="12" customHeight="1" x14ac:dyDescent="0.3">
      <c r="AU5926" s="45"/>
    </row>
    <row r="5927" spans="47:47" ht="12" customHeight="1" x14ac:dyDescent="0.3">
      <c r="AU5927" s="45"/>
    </row>
    <row r="5928" spans="47:47" ht="12" customHeight="1" x14ac:dyDescent="0.3">
      <c r="AU5928" s="45"/>
    </row>
    <row r="5929" spans="47:47" ht="12" customHeight="1" x14ac:dyDescent="0.3">
      <c r="AU5929" s="45"/>
    </row>
    <row r="5930" spans="47:47" ht="12" customHeight="1" x14ac:dyDescent="0.3">
      <c r="AU5930" s="45"/>
    </row>
    <row r="5931" spans="47:47" ht="12" customHeight="1" x14ac:dyDescent="0.3">
      <c r="AU5931" s="45"/>
    </row>
    <row r="5932" spans="47:47" ht="12" customHeight="1" x14ac:dyDescent="0.3">
      <c r="AU5932" s="45"/>
    </row>
    <row r="5933" spans="47:47" ht="12" customHeight="1" x14ac:dyDescent="0.3">
      <c r="AU5933" s="45"/>
    </row>
    <row r="5934" spans="47:47" ht="12" customHeight="1" x14ac:dyDescent="0.3">
      <c r="AU5934" s="45"/>
    </row>
    <row r="5935" spans="47:47" ht="12" customHeight="1" x14ac:dyDescent="0.3">
      <c r="AU5935" s="45"/>
    </row>
    <row r="5936" spans="47:47" ht="12" customHeight="1" x14ac:dyDescent="0.3">
      <c r="AU5936" s="45"/>
    </row>
    <row r="5937" spans="47:47" ht="12" customHeight="1" x14ac:dyDescent="0.3">
      <c r="AU5937" s="45"/>
    </row>
    <row r="5938" spans="47:47" ht="12" customHeight="1" x14ac:dyDescent="0.3">
      <c r="AU5938" s="45"/>
    </row>
    <row r="5939" spans="47:47" ht="12" customHeight="1" x14ac:dyDescent="0.3">
      <c r="AU5939" s="45"/>
    </row>
    <row r="5940" spans="47:47" ht="12" customHeight="1" x14ac:dyDescent="0.3">
      <c r="AU5940" s="45"/>
    </row>
    <row r="5941" spans="47:47" ht="12" customHeight="1" x14ac:dyDescent="0.3">
      <c r="AU5941" s="45"/>
    </row>
    <row r="5942" spans="47:47" ht="12" customHeight="1" x14ac:dyDescent="0.3">
      <c r="AU5942" s="45"/>
    </row>
    <row r="5943" spans="47:47" ht="12" customHeight="1" x14ac:dyDescent="0.3">
      <c r="AU5943" s="45"/>
    </row>
    <row r="5944" spans="47:47" ht="12" customHeight="1" x14ac:dyDescent="0.3">
      <c r="AU5944" s="45"/>
    </row>
    <row r="5945" spans="47:47" ht="12" customHeight="1" x14ac:dyDescent="0.3">
      <c r="AU5945" s="45"/>
    </row>
    <row r="5946" spans="47:47" ht="12" customHeight="1" x14ac:dyDescent="0.3">
      <c r="AU5946" s="45"/>
    </row>
    <row r="5947" spans="47:47" ht="12" customHeight="1" x14ac:dyDescent="0.3">
      <c r="AU5947" s="45"/>
    </row>
    <row r="5948" spans="47:47" ht="12" customHeight="1" x14ac:dyDescent="0.3">
      <c r="AU5948" s="45"/>
    </row>
    <row r="5949" spans="47:47" ht="12" customHeight="1" x14ac:dyDescent="0.3">
      <c r="AU5949" s="45"/>
    </row>
    <row r="5950" spans="47:47" ht="12" customHeight="1" x14ac:dyDescent="0.3">
      <c r="AU5950" s="45"/>
    </row>
    <row r="5951" spans="47:47" ht="12" customHeight="1" x14ac:dyDescent="0.3">
      <c r="AU5951" s="45"/>
    </row>
    <row r="5952" spans="47:47" ht="12" customHeight="1" x14ac:dyDescent="0.3">
      <c r="AU5952" s="45"/>
    </row>
    <row r="5953" spans="47:47" ht="12" customHeight="1" x14ac:dyDescent="0.3">
      <c r="AU5953" s="45"/>
    </row>
    <row r="5954" spans="47:47" ht="12" customHeight="1" x14ac:dyDescent="0.3">
      <c r="AU5954" s="45"/>
    </row>
    <row r="5955" spans="47:47" ht="12" customHeight="1" x14ac:dyDescent="0.3">
      <c r="AU5955" s="45"/>
    </row>
    <row r="5956" spans="47:47" ht="12" customHeight="1" x14ac:dyDescent="0.3">
      <c r="AU5956" s="45"/>
    </row>
    <row r="5957" spans="47:47" ht="12" customHeight="1" x14ac:dyDescent="0.3">
      <c r="AU5957" s="45"/>
    </row>
    <row r="5958" spans="47:47" ht="12" customHeight="1" x14ac:dyDescent="0.3">
      <c r="AU5958" s="45"/>
    </row>
    <row r="5959" spans="47:47" ht="12" customHeight="1" x14ac:dyDescent="0.3">
      <c r="AU5959" s="45"/>
    </row>
    <row r="5960" spans="47:47" ht="12" customHeight="1" x14ac:dyDescent="0.3">
      <c r="AU5960" s="45"/>
    </row>
    <row r="5961" spans="47:47" ht="12" customHeight="1" x14ac:dyDescent="0.3">
      <c r="AU5961" s="45"/>
    </row>
    <row r="5962" spans="47:47" ht="12" customHeight="1" x14ac:dyDescent="0.3">
      <c r="AU5962" s="45"/>
    </row>
    <row r="5963" spans="47:47" ht="12" customHeight="1" x14ac:dyDescent="0.3">
      <c r="AU5963" s="45"/>
    </row>
    <row r="5964" spans="47:47" ht="12" customHeight="1" x14ac:dyDescent="0.3">
      <c r="AU5964" s="45"/>
    </row>
    <row r="5965" spans="47:47" ht="12" customHeight="1" x14ac:dyDescent="0.3">
      <c r="AU5965" s="45"/>
    </row>
    <row r="5966" spans="47:47" ht="12" customHeight="1" x14ac:dyDescent="0.3">
      <c r="AU5966" s="45"/>
    </row>
    <row r="5967" spans="47:47" ht="12" customHeight="1" x14ac:dyDescent="0.3">
      <c r="AU5967" s="45"/>
    </row>
    <row r="5968" spans="47:47" ht="12" customHeight="1" x14ac:dyDescent="0.3">
      <c r="AU5968" s="45"/>
    </row>
    <row r="5969" spans="47:47" ht="12" customHeight="1" x14ac:dyDescent="0.3">
      <c r="AU5969" s="45"/>
    </row>
    <row r="5970" spans="47:47" ht="12" customHeight="1" x14ac:dyDescent="0.3">
      <c r="AU5970" s="45"/>
    </row>
    <row r="5971" spans="47:47" ht="12" customHeight="1" x14ac:dyDescent="0.3">
      <c r="AU5971" s="45"/>
    </row>
    <row r="5972" spans="47:47" ht="12" customHeight="1" x14ac:dyDescent="0.3">
      <c r="AU5972" s="45"/>
    </row>
    <row r="5973" spans="47:47" ht="12" customHeight="1" x14ac:dyDescent="0.3">
      <c r="AU5973" s="45"/>
    </row>
    <row r="5974" spans="47:47" ht="12" customHeight="1" x14ac:dyDescent="0.3">
      <c r="AU5974" s="45"/>
    </row>
    <row r="5975" spans="47:47" ht="12" customHeight="1" x14ac:dyDescent="0.3">
      <c r="AU5975" s="45"/>
    </row>
    <row r="5976" spans="47:47" ht="12" customHeight="1" x14ac:dyDescent="0.3">
      <c r="AU5976" s="45"/>
    </row>
    <row r="5977" spans="47:47" ht="12" customHeight="1" x14ac:dyDescent="0.3">
      <c r="AU5977" s="45"/>
    </row>
    <row r="5978" spans="47:47" ht="12" customHeight="1" x14ac:dyDescent="0.3">
      <c r="AU5978" s="45"/>
    </row>
    <row r="5979" spans="47:47" ht="12" customHeight="1" x14ac:dyDescent="0.3">
      <c r="AU5979" s="45"/>
    </row>
    <row r="5980" spans="47:47" ht="12" customHeight="1" x14ac:dyDescent="0.3">
      <c r="AU5980" s="45"/>
    </row>
    <row r="5981" spans="47:47" ht="12" customHeight="1" x14ac:dyDescent="0.3">
      <c r="AU5981" s="45"/>
    </row>
    <row r="5982" spans="47:47" ht="12" customHeight="1" x14ac:dyDescent="0.3">
      <c r="AU5982" s="45"/>
    </row>
    <row r="5983" spans="47:47" ht="12" customHeight="1" x14ac:dyDescent="0.3">
      <c r="AU5983" s="45"/>
    </row>
    <row r="5984" spans="47:47" ht="12" customHeight="1" x14ac:dyDescent="0.3">
      <c r="AU5984" s="45"/>
    </row>
    <row r="5985" spans="47:47" ht="12" customHeight="1" x14ac:dyDescent="0.3">
      <c r="AU5985" s="45"/>
    </row>
    <row r="5986" spans="47:47" ht="12" customHeight="1" x14ac:dyDescent="0.3">
      <c r="AU5986" s="45"/>
    </row>
    <row r="5987" spans="47:47" ht="12" customHeight="1" x14ac:dyDescent="0.3">
      <c r="AU5987" s="45"/>
    </row>
    <row r="5988" spans="47:47" ht="12" customHeight="1" x14ac:dyDescent="0.3">
      <c r="AU5988" s="45"/>
    </row>
    <row r="5989" spans="47:47" ht="12" customHeight="1" x14ac:dyDescent="0.3">
      <c r="AU5989" s="45"/>
    </row>
    <row r="5990" spans="47:47" ht="12" customHeight="1" x14ac:dyDescent="0.3">
      <c r="AU5990" s="45"/>
    </row>
    <row r="5991" spans="47:47" ht="12" customHeight="1" x14ac:dyDescent="0.3">
      <c r="AU5991" s="45"/>
    </row>
    <row r="5992" spans="47:47" ht="12" customHeight="1" x14ac:dyDescent="0.3">
      <c r="AU5992" s="45"/>
    </row>
    <row r="5993" spans="47:47" ht="12" customHeight="1" x14ac:dyDescent="0.3">
      <c r="AU5993" s="45"/>
    </row>
    <row r="5994" spans="47:47" ht="12" customHeight="1" x14ac:dyDescent="0.3">
      <c r="AU5994" s="45"/>
    </row>
    <row r="5995" spans="47:47" ht="12" customHeight="1" x14ac:dyDescent="0.3">
      <c r="AU5995" s="45"/>
    </row>
    <row r="5996" spans="47:47" ht="12" customHeight="1" x14ac:dyDescent="0.3">
      <c r="AU5996" s="45"/>
    </row>
    <row r="5997" spans="47:47" ht="12" customHeight="1" x14ac:dyDescent="0.3">
      <c r="AU5997" s="45"/>
    </row>
    <row r="5998" spans="47:47" ht="12" customHeight="1" x14ac:dyDescent="0.3">
      <c r="AU5998" s="45"/>
    </row>
    <row r="5999" spans="47:47" ht="12" customHeight="1" x14ac:dyDescent="0.3">
      <c r="AU5999" s="45"/>
    </row>
    <row r="6000" spans="47:47" ht="12" customHeight="1" x14ac:dyDescent="0.3">
      <c r="AU6000" s="45"/>
    </row>
    <row r="6001" spans="47:47" ht="12" customHeight="1" x14ac:dyDescent="0.3">
      <c r="AU6001" s="45"/>
    </row>
    <row r="6002" spans="47:47" ht="12" customHeight="1" x14ac:dyDescent="0.3">
      <c r="AU6002" s="45"/>
    </row>
    <row r="6003" spans="47:47" ht="12" customHeight="1" x14ac:dyDescent="0.3">
      <c r="AU6003" s="45"/>
    </row>
    <row r="6004" spans="47:47" ht="12" customHeight="1" x14ac:dyDescent="0.3">
      <c r="AU6004" s="45"/>
    </row>
    <row r="6005" spans="47:47" ht="12" customHeight="1" x14ac:dyDescent="0.3">
      <c r="AU6005" s="45"/>
    </row>
    <row r="6006" spans="47:47" ht="12" customHeight="1" x14ac:dyDescent="0.3">
      <c r="AU6006" s="45"/>
    </row>
    <row r="6007" spans="47:47" ht="12" customHeight="1" x14ac:dyDescent="0.3">
      <c r="AU6007" s="45"/>
    </row>
    <row r="6008" spans="47:47" ht="12" customHeight="1" x14ac:dyDescent="0.3">
      <c r="AU6008" s="45"/>
    </row>
    <row r="6009" spans="47:47" ht="12" customHeight="1" x14ac:dyDescent="0.3">
      <c r="AU6009" s="45"/>
    </row>
    <row r="6010" spans="47:47" ht="12" customHeight="1" x14ac:dyDescent="0.3">
      <c r="AU6010" s="45"/>
    </row>
    <row r="6011" spans="47:47" ht="12" customHeight="1" x14ac:dyDescent="0.3">
      <c r="AU6011" s="45"/>
    </row>
    <row r="6012" spans="47:47" ht="12" customHeight="1" x14ac:dyDescent="0.3">
      <c r="AU6012" s="45"/>
    </row>
    <row r="6013" spans="47:47" ht="12" customHeight="1" x14ac:dyDescent="0.3">
      <c r="AU6013" s="45"/>
    </row>
    <row r="6014" spans="47:47" ht="12" customHeight="1" x14ac:dyDescent="0.3">
      <c r="AU6014" s="45"/>
    </row>
    <row r="6015" spans="47:47" ht="12" customHeight="1" x14ac:dyDescent="0.3">
      <c r="AU6015" s="45"/>
    </row>
    <row r="6016" spans="47:47" ht="12" customHeight="1" x14ac:dyDescent="0.3">
      <c r="AU6016" s="45"/>
    </row>
    <row r="6017" spans="47:47" ht="12" customHeight="1" x14ac:dyDescent="0.3">
      <c r="AU6017" s="45"/>
    </row>
    <row r="6018" spans="47:47" ht="12" customHeight="1" x14ac:dyDescent="0.3">
      <c r="AU6018" s="45"/>
    </row>
    <row r="6019" spans="47:47" ht="12" customHeight="1" x14ac:dyDescent="0.3">
      <c r="AU6019" s="45"/>
    </row>
    <row r="6020" spans="47:47" ht="12" customHeight="1" x14ac:dyDescent="0.3">
      <c r="AU6020" s="45"/>
    </row>
    <row r="6021" spans="47:47" ht="12" customHeight="1" x14ac:dyDescent="0.3">
      <c r="AU6021" s="45"/>
    </row>
    <row r="6022" spans="47:47" ht="12" customHeight="1" x14ac:dyDescent="0.3">
      <c r="AU6022" s="45"/>
    </row>
    <row r="6023" spans="47:47" ht="12" customHeight="1" x14ac:dyDescent="0.3">
      <c r="AU6023" s="45"/>
    </row>
    <row r="6024" spans="47:47" ht="12" customHeight="1" x14ac:dyDescent="0.3">
      <c r="AU6024" s="45"/>
    </row>
    <row r="6025" spans="47:47" ht="12" customHeight="1" x14ac:dyDescent="0.3">
      <c r="AU6025" s="45"/>
    </row>
    <row r="6026" spans="47:47" ht="12" customHeight="1" x14ac:dyDescent="0.3">
      <c r="AU6026" s="45"/>
    </row>
    <row r="6027" spans="47:47" ht="12" customHeight="1" x14ac:dyDescent="0.3">
      <c r="AU6027" s="45"/>
    </row>
    <row r="6028" spans="47:47" ht="12" customHeight="1" x14ac:dyDescent="0.3">
      <c r="AU6028" s="45"/>
    </row>
    <row r="6029" spans="47:47" ht="12" customHeight="1" x14ac:dyDescent="0.3">
      <c r="AU6029" s="45"/>
    </row>
    <row r="6030" spans="47:47" ht="12" customHeight="1" x14ac:dyDescent="0.3">
      <c r="AU6030" s="45"/>
    </row>
    <row r="6031" spans="47:47" ht="12" customHeight="1" x14ac:dyDescent="0.3">
      <c r="AU6031" s="45"/>
    </row>
    <row r="6032" spans="47:47" ht="12" customHeight="1" x14ac:dyDescent="0.3">
      <c r="AU6032" s="45"/>
    </row>
    <row r="6033" spans="47:47" ht="12" customHeight="1" x14ac:dyDescent="0.3">
      <c r="AU6033" s="45"/>
    </row>
    <row r="6034" spans="47:47" ht="12" customHeight="1" x14ac:dyDescent="0.3">
      <c r="AU6034" s="45"/>
    </row>
    <row r="6035" spans="47:47" ht="12" customHeight="1" x14ac:dyDescent="0.3">
      <c r="AU6035" s="45"/>
    </row>
    <row r="6036" spans="47:47" ht="12" customHeight="1" x14ac:dyDescent="0.3">
      <c r="AU6036" s="45"/>
    </row>
    <row r="6037" spans="47:47" ht="12" customHeight="1" x14ac:dyDescent="0.3">
      <c r="AU6037" s="45"/>
    </row>
    <row r="6038" spans="47:47" ht="12" customHeight="1" x14ac:dyDescent="0.3">
      <c r="AU6038" s="45"/>
    </row>
    <row r="6039" spans="47:47" ht="12" customHeight="1" x14ac:dyDescent="0.3">
      <c r="AU6039" s="45"/>
    </row>
    <row r="6040" spans="47:47" ht="12" customHeight="1" x14ac:dyDescent="0.3">
      <c r="AU6040" s="45"/>
    </row>
    <row r="6041" spans="47:47" ht="12" customHeight="1" x14ac:dyDescent="0.3">
      <c r="AU6041" s="45"/>
    </row>
    <row r="6042" spans="47:47" ht="12" customHeight="1" x14ac:dyDescent="0.3">
      <c r="AU6042" s="45"/>
    </row>
    <row r="6043" spans="47:47" ht="12" customHeight="1" x14ac:dyDescent="0.3">
      <c r="AU6043" s="45"/>
    </row>
    <row r="6044" spans="47:47" ht="12" customHeight="1" x14ac:dyDescent="0.3">
      <c r="AU6044" s="45"/>
    </row>
    <row r="6045" spans="47:47" ht="12" customHeight="1" x14ac:dyDescent="0.3">
      <c r="AU6045" s="45"/>
    </row>
    <row r="6046" spans="47:47" ht="12" customHeight="1" x14ac:dyDescent="0.3">
      <c r="AU6046" s="45"/>
    </row>
    <row r="6047" spans="47:47" ht="12" customHeight="1" x14ac:dyDescent="0.3">
      <c r="AU6047" s="45"/>
    </row>
    <row r="6048" spans="47:47" ht="12" customHeight="1" x14ac:dyDescent="0.3">
      <c r="AU6048" s="45"/>
    </row>
    <row r="6049" spans="47:47" ht="12" customHeight="1" x14ac:dyDescent="0.3">
      <c r="AU6049" s="45"/>
    </row>
    <row r="6050" spans="47:47" ht="12" customHeight="1" x14ac:dyDescent="0.3">
      <c r="AU6050" s="45"/>
    </row>
    <row r="6051" spans="47:47" ht="12" customHeight="1" x14ac:dyDescent="0.3">
      <c r="AU6051" s="45"/>
    </row>
    <row r="6052" spans="47:47" ht="12" customHeight="1" x14ac:dyDescent="0.3">
      <c r="AU6052" s="45"/>
    </row>
    <row r="6053" spans="47:47" ht="12" customHeight="1" x14ac:dyDescent="0.3">
      <c r="AU6053" s="45"/>
    </row>
    <row r="6054" spans="47:47" ht="12" customHeight="1" x14ac:dyDescent="0.3">
      <c r="AU6054" s="45"/>
    </row>
    <row r="6055" spans="47:47" ht="12" customHeight="1" x14ac:dyDescent="0.3">
      <c r="AU6055" s="45"/>
    </row>
    <row r="6056" spans="47:47" ht="12" customHeight="1" x14ac:dyDescent="0.3">
      <c r="AU6056" s="45"/>
    </row>
    <row r="6057" spans="47:47" ht="12" customHeight="1" x14ac:dyDescent="0.3">
      <c r="AU6057" s="45"/>
    </row>
    <row r="6058" spans="47:47" ht="12" customHeight="1" x14ac:dyDescent="0.3">
      <c r="AU6058" s="45"/>
    </row>
    <row r="6059" spans="47:47" ht="12" customHeight="1" x14ac:dyDescent="0.3">
      <c r="AU6059" s="45"/>
    </row>
    <row r="6060" spans="47:47" ht="12" customHeight="1" x14ac:dyDescent="0.3">
      <c r="AU6060" s="45"/>
    </row>
    <row r="6061" spans="47:47" ht="12" customHeight="1" x14ac:dyDescent="0.3">
      <c r="AU6061" s="45"/>
    </row>
    <row r="6062" spans="47:47" ht="12" customHeight="1" x14ac:dyDescent="0.3">
      <c r="AU6062" s="45"/>
    </row>
    <row r="6063" spans="47:47" ht="12" customHeight="1" x14ac:dyDescent="0.3">
      <c r="AU6063" s="45"/>
    </row>
    <row r="6064" spans="47:47" ht="12" customHeight="1" x14ac:dyDescent="0.3">
      <c r="AU6064" s="45"/>
    </row>
    <row r="6065" spans="47:47" ht="12" customHeight="1" x14ac:dyDescent="0.3">
      <c r="AU6065" s="45"/>
    </row>
    <row r="6066" spans="47:47" ht="12" customHeight="1" x14ac:dyDescent="0.3">
      <c r="AU6066" s="45"/>
    </row>
    <row r="6067" spans="47:47" ht="12" customHeight="1" x14ac:dyDescent="0.3">
      <c r="AU6067" s="45"/>
    </row>
    <row r="6068" spans="47:47" ht="12" customHeight="1" x14ac:dyDescent="0.3">
      <c r="AU6068" s="45"/>
    </row>
    <row r="6069" spans="47:47" ht="12" customHeight="1" x14ac:dyDescent="0.3">
      <c r="AU6069" s="45"/>
    </row>
    <row r="6070" spans="47:47" ht="12" customHeight="1" x14ac:dyDescent="0.3">
      <c r="AU6070" s="45"/>
    </row>
    <row r="6071" spans="47:47" ht="12" customHeight="1" x14ac:dyDescent="0.3">
      <c r="AU6071" s="45"/>
    </row>
    <row r="6072" spans="47:47" ht="12" customHeight="1" x14ac:dyDescent="0.3">
      <c r="AU6072" s="45"/>
    </row>
    <row r="6073" spans="47:47" ht="12" customHeight="1" x14ac:dyDescent="0.3">
      <c r="AU6073" s="45"/>
    </row>
    <row r="6074" spans="47:47" ht="12" customHeight="1" x14ac:dyDescent="0.3">
      <c r="AU6074" s="45"/>
    </row>
    <row r="6075" spans="47:47" ht="12" customHeight="1" x14ac:dyDescent="0.3">
      <c r="AU6075" s="45"/>
    </row>
    <row r="6076" spans="47:47" ht="12" customHeight="1" x14ac:dyDescent="0.3">
      <c r="AU6076" s="45"/>
    </row>
    <row r="6077" spans="47:47" ht="12" customHeight="1" x14ac:dyDescent="0.3">
      <c r="AU6077" s="45"/>
    </row>
    <row r="6078" spans="47:47" ht="12" customHeight="1" x14ac:dyDescent="0.3">
      <c r="AU6078" s="45"/>
    </row>
    <row r="6079" spans="47:47" ht="12" customHeight="1" x14ac:dyDescent="0.3">
      <c r="AU6079" s="45"/>
    </row>
    <row r="6080" spans="47:47" ht="12" customHeight="1" x14ac:dyDescent="0.3">
      <c r="AU6080" s="45"/>
    </row>
    <row r="6081" spans="47:47" ht="12" customHeight="1" x14ac:dyDescent="0.3">
      <c r="AU6081" s="45"/>
    </row>
    <row r="6082" spans="47:47" ht="12" customHeight="1" x14ac:dyDescent="0.3">
      <c r="AU6082" s="45"/>
    </row>
    <row r="6083" spans="47:47" ht="12" customHeight="1" x14ac:dyDescent="0.3">
      <c r="AU6083" s="45"/>
    </row>
    <row r="6084" spans="47:47" ht="12" customHeight="1" x14ac:dyDescent="0.3">
      <c r="AU6084" s="45"/>
    </row>
    <row r="6085" spans="47:47" ht="12" customHeight="1" x14ac:dyDescent="0.3">
      <c r="AU6085" s="45"/>
    </row>
    <row r="6086" spans="47:47" ht="12" customHeight="1" x14ac:dyDescent="0.3">
      <c r="AU6086" s="45"/>
    </row>
    <row r="6087" spans="47:47" ht="12" customHeight="1" x14ac:dyDescent="0.3">
      <c r="AU6087" s="45"/>
    </row>
    <row r="6088" spans="47:47" ht="12" customHeight="1" x14ac:dyDescent="0.3">
      <c r="AU6088" s="45"/>
    </row>
    <row r="6089" spans="47:47" ht="12" customHeight="1" x14ac:dyDescent="0.3">
      <c r="AU6089" s="45"/>
    </row>
    <row r="6090" spans="47:47" ht="12" customHeight="1" x14ac:dyDescent="0.3">
      <c r="AU6090" s="45"/>
    </row>
    <row r="6091" spans="47:47" ht="12" customHeight="1" x14ac:dyDescent="0.3">
      <c r="AU6091" s="45"/>
    </row>
    <row r="6092" spans="47:47" ht="12" customHeight="1" x14ac:dyDescent="0.3">
      <c r="AU6092" s="45"/>
    </row>
    <row r="6093" spans="47:47" ht="12" customHeight="1" x14ac:dyDescent="0.3">
      <c r="AU6093" s="45"/>
    </row>
    <row r="6094" spans="47:47" ht="12" customHeight="1" x14ac:dyDescent="0.3">
      <c r="AU6094" s="45"/>
    </row>
    <row r="6095" spans="47:47" ht="12" customHeight="1" x14ac:dyDescent="0.3">
      <c r="AU6095" s="45"/>
    </row>
    <row r="6096" spans="47:47" ht="12" customHeight="1" x14ac:dyDescent="0.3">
      <c r="AU6096" s="45"/>
    </row>
    <row r="6097" spans="47:47" ht="12" customHeight="1" x14ac:dyDescent="0.3">
      <c r="AU6097" s="45"/>
    </row>
    <row r="6098" spans="47:47" ht="12" customHeight="1" x14ac:dyDescent="0.3">
      <c r="AU6098" s="45"/>
    </row>
    <row r="6099" spans="47:47" ht="12" customHeight="1" x14ac:dyDescent="0.3">
      <c r="AU6099" s="45"/>
    </row>
    <row r="6100" spans="47:47" ht="12" customHeight="1" x14ac:dyDescent="0.3">
      <c r="AU6100" s="45"/>
    </row>
    <row r="6101" spans="47:47" ht="12" customHeight="1" x14ac:dyDescent="0.3">
      <c r="AU6101" s="45"/>
    </row>
    <row r="6102" spans="47:47" ht="12" customHeight="1" x14ac:dyDescent="0.3">
      <c r="AU6102" s="45"/>
    </row>
    <row r="6103" spans="47:47" ht="12" customHeight="1" x14ac:dyDescent="0.3">
      <c r="AU6103" s="45"/>
    </row>
    <row r="6104" spans="47:47" ht="12" customHeight="1" x14ac:dyDescent="0.3">
      <c r="AU6104" s="45"/>
    </row>
    <row r="6105" spans="47:47" ht="12" customHeight="1" x14ac:dyDescent="0.3">
      <c r="AU6105" s="45"/>
    </row>
    <row r="6106" spans="47:47" ht="12" customHeight="1" x14ac:dyDescent="0.3">
      <c r="AU6106" s="45"/>
    </row>
    <row r="6107" spans="47:47" ht="12" customHeight="1" x14ac:dyDescent="0.3">
      <c r="AU6107" s="45"/>
    </row>
    <row r="6108" spans="47:47" ht="12" customHeight="1" x14ac:dyDescent="0.3">
      <c r="AU6108" s="45"/>
    </row>
    <row r="6109" spans="47:47" ht="12" customHeight="1" x14ac:dyDescent="0.3">
      <c r="AU6109" s="45"/>
    </row>
    <row r="6110" spans="47:47" ht="12" customHeight="1" x14ac:dyDescent="0.3">
      <c r="AU6110" s="45"/>
    </row>
    <row r="6111" spans="47:47" ht="12" customHeight="1" x14ac:dyDescent="0.3">
      <c r="AU6111" s="45"/>
    </row>
    <row r="6112" spans="47:47" ht="12" customHeight="1" x14ac:dyDescent="0.3">
      <c r="AU6112" s="45"/>
    </row>
    <row r="6113" spans="47:47" ht="12" customHeight="1" x14ac:dyDescent="0.3">
      <c r="AU6113" s="45"/>
    </row>
    <row r="6114" spans="47:47" ht="12" customHeight="1" x14ac:dyDescent="0.3">
      <c r="AU6114" s="45"/>
    </row>
    <row r="6115" spans="47:47" ht="12" customHeight="1" x14ac:dyDescent="0.3">
      <c r="AU6115" s="45"/>
    </row>
    <row r="6116" spans="47:47" ht="12" customHeight="1" x14ac:dyDescent="0.3">
      <c r="AU6116" s="45"/>
    </row>
    <row r="6117" spans="47:47" ht="12" customHeight="1" x14ac:dyDescent="0.3">
      <c r="AU6117" s="45"/>
    </row>
    <row r="6118" spans="47:47" ht="12" customHeight="1" x14ac:dyDescent="0.3">
      <c r="AU6118" s="45"/>
    </row>
    <row r="6119" spans="47:47" ht="12" customHeight="1" x14ac:dyDescent="0.3">
      <c r="AU6119" s="45"/>
    </row>
    <row r="6120" spans="47:47" ht="12" customHeight="1" x14ac:dyDescent="0.3">
      <c r="AU6120" s="45"/>
    </row>
    <row r="6121" spans="47:47" ht="12" customHeight="1" x14ac:dyDescent="0.3">
      <c r="AU6121" s="45"/>
    </row>
    <row r="6122" spans="47:47" ht="12" customHeight="1" x14ac:dyDescent="0.3">
      <c r="AU6122" s="45"/>
    </row>
    <row r="6123" spans="47:47" ht="12" customHeight="1" x14ac:dyDescent="0.3">
      <c r="AU6123" s="45"/>
    </row>
    <row r="6124" spans="47:47" ht="12" customHeight="1" x14ac:dyDescent="0.3">
      <c r="AU6124" s="45"/>
    </row>
    <row r="6125" spans="47:47" ht="12" customHeight="1" x14ac:dyDescent="0.3">
      <c r="AU6125" s="45"/>
    </row>
    <row r="6126" spans="47:47" ht="12" customHeight="1" x14ac:dyDescent="0.3">
      <c r="AU6126" s="45"/>
    </row>
    <row r="6127" spans="47:47" ht="12" customHeight="1" x14ac:dyDescent="0.3">
      <c r="AU6127" s="45"/>
    </row>
    <row r="6128" spans="47:47" ht="12" customHeight="1" x14ac:dyDescent="0.3">
      <c r="AU6128" s="45"/>
    </row>
    <row r="6129" spans="47:47" ht="12" customHeight="1" x14ac:dyDescent="0.3">
      <c r="AU6129" s="45"/>
    </row>
    <row r="6130" spans="47:47" ht="12" customHeight="1" x14ac:dyDescent="0.3">
      <c r="AU6130" s="45"/>
    </row>
    <row r="6131" spans="47:47" ht="12" customHeight="1" x14ac:dyDescent="0.3">
      <c r="AU6131" s="45"/>
    </row>
    <row r="6132" spans="47:47" ht="12" customHeight="1" x14ac:dyDescent="0.3">
      <c r="AU6132" s="45"/>
    </row>
    <row r="6133" spans="47:47" ht="12" customHeight="1" x14ac:dyDescent="0.3">
      <c r="AU6133" s="45"/>
    </row>
    <row r="6134" spans="47:47" ht="12" customHeight="1" x14ac:dyDescent="0.3">
      <c r="AU6134" s="45"/>
    </row>
    <row r="6135" spans="47:47" ht="12" customHeight="1" x14ac:dyDescent="0.3">
      <c r="AU6135" s="45"/>
    </row>
    <row r="6136" spans="47:47" ht="12" customHeight="1" x14ac:dyDescent="0.3">
      <c r="AU6136" s="45"/>
    </row>
    <row r="6137" spans="47:47" ht="12" customHeight="1" x14ac:dyDescent="0.3">
      <c r="AU6137" s="45"/>
    </row>
    <row r="6138" spans="47:47" ht="12" customHeight="1" x14ac:dyDescent="0.3">
      <c r="AU6138" s="45"/>
    </row>
    <row r="6139" spans="47:47" ht="12" customHeight="1" x14ac:dyDescent="0.3">
      <c r="AU6139" s="45"/>
    </row>
    <row r="6140" spans="47:47" ht="12" customHeight="1" x14ac:dyDescent="0.3">
      <c r="AU6140" s="45"/>
    </row>
    <row r="6141" spans="47:47" ht="12" customHeight="1" x14ac:dyDescent="0.3">
      <c r="AU6141" s="45"/>
    </row>
    <row r="6142" spans="47:47" ht="12" customHeight="1" x14ac:dyDescent="0.3">
      <c r="AU6142" s="45"/>
    </row>
    <row r="6143" spans="47:47" ht="12" customHeight="1" x14ac:dyDescent="0.3">
      <c r="AU6143" s="45"/>
    </row>
    <row r="6144" spans="47:47" ht="12" customHeight="1" x14ac:dyDescent="0.3">
      <c r="AU6144" s="45"/>
    </row>
    <row r="6145" spans="47:47" ht="12" customHeight="1" x14ac:dyDescent="0.3">
      <c r="AU6145" s="45"/>
    </row>
    <row r="6146" spans="47:47" ht="12" customHeight="1" x14ac:dyDescent="0.3">
      <c r="AU6146" s="45"/>
    </row>
    <row r="6147" spans="47:47" ht="12" customHeight="1" x14ac:dyDescent="0.3">
      <c r="AU6147" s="45"/>
    </row>
    <row r="6148" spans="47:47" ht="12" customHeight="1" x14ac:dyDescent="0.3">
      <c r="AU6148" s="45"/>
    </row>
    <row r="6149" spans="47:47" ht="12" customHeight="1" x14ac:dyDescent="0.3">
      <c r="AU6149" s="45"/>
    </row>
    <row r="6150" spans="47:47" ht="12" customHeight="1" x14ac:dyDescent="0.3">
      <c r="AU6150" s="45"/>
    </row>
    <row r="6151" spans="47:47" ht="12" customHeight="1" x14ac:dyDescent="0.3">
      <c r="AU6151" s="45"/>
    </row>
    <row r="6152" spans="47:47" ht="12" customHeight="1" x14ac:dyDescent="0.3">
      <c r="AU6152" s="45"/>
    </row>
    <row r="6153" spans="47:47" ht="12" customHeight="1" x14ac:dyDescent="0.3">
      <c r="AU6153" s="45"/>
    </row>
    <row r="6154" spans="47:47" ht="12" customHeight="1" x14ac:dyDescent="0.3">
      <c r="AU6154" s="45"/>
    </row>
    <row r="6155" spans="47:47" ht="12" customHeight="1" x14ac:dyDescent="0.3">
      <c r="AU6155" s="45"/>
    </row>
    <row r="6156" spans="47:47" ht="12" customHeight="1" x14ac:dyDescent="0.3">
      <c r="AU6156" s="45"/>
    </row>
    <row r="6157" spans="47:47" ht="12" customHeight="1" x14ac:dyDescent="0.3">
      <c r="AU6157" s="45"/>
    </row>
    <row r="6158" spans="47:47" ht="12" customHeight="1" x14ac:dyDescent="0.3">
      <c r="AU6158" s="45"/>
    </row>
    <row r="6159" spans="47:47" ht="12" customHeight="1" x14ac:dyDescent="0.3">
      <c r="AU6159" s="45"/>
    </row>
    <row r="6160" spans="47:47" ht="12" customHeight="1" x14ac:dyDescent="0.3">
      <c r="AU6160" s="45"/>
    </row>
    <row r="6161" spans="47:47" ht="12" customHeight="1" x14ac:dyDescent="0.3">
      <c r="AU6161" s="45"/>
    </row>
    <row r="6162" spans="47:47" ht="12" customHeight="1" x14ac:dyDescent="0.3">
      <c r="AU6162" s="45"/>
    </row>
    <row r="6163" spans="47:47" ht="12" customHeight="1" x14ac:dyDescent="0.3">
      <c r="AU6163" s="45"/>
    </row>
    <row r="6164" spans="47:47" ht="12" customHeight="1" x14ac:dyDescent="0.3">
      <c r="AU6164" s="45"/>
    </row>
    <row r="6165" spans="47:47" ht="12" customHeight="1" x14ac:dyDescent="0.3">
      <c r="AU6165" s="45"/>
    </row>
    <row r="6166" spans="47:47" ht="12" customHeight="1" x14ac:dyDescent="0.3">
      <c r="AU6166" s="45"/>
    </row>
    <row r="6167" spans="47:47" ht="12" customHeight="1" x14ac:dyDescent="0.3">
      <c r="AU6167" s="45"/>
    </row>
    <row r="6168" spans="47:47" ht="12" customHeight="1" x14ac:dyDescent="0.3">
      <c r="AU6168" s="45"/>
    </row>
    <row r="6169" spans="47:47" ht="12" customHeight="1" x14ac:dyDescent="0.3">
      <c r="AU6169" s="45"/>
    </row>
    <row r="6170" spans="47:47" ht="12" customHeight="1" x14ac:dyDescent="0.3">
      <c r="AU6170" s="45"/>
    </row>
    <row r="6171" spans="47:47" ht="12" customHeight="1" x14ac:dyDescent="0.3">
      <c r="AU6171" s="45"/>
    </row>
    <row r="6172" spans="47:47" ht="12" customHeight="1" x14ac:dyDescent="0.3">
      <c r="AU6172" s="45"/>
    </row>
    <row r="6173" spans="47:47" ht="12" customHeight="1" x14ac:dyDescent="0.3">
      <c r="AU6173" s="45"/>
    </row>
    <row r="6174" spans="47:47" ht="12" customHeight="1" x14ac:dyDescent="0.3">
      <c r="AU6174" s="45"/>
    </row>
    <row r="6175" spans="47:47" ht="12" customHeight="1" x14ac:dyDescent="0.3">
      <c r="AU6175" s="45"/>
    </row>
    <row r="6176" spans="47:47" ht="12" customHeight="1" x14ac:dyDescent="0.3">
      <c r="AU6176" s="45"/>
    </row>
    <row r="6177" spans="47:47" ht="12" customHeight="1" x14ac:dyDescent="0.3">
      <c r="AU6177" s="45"/>
    </row>
    <row r="6178" spans="47:47" ht="12" customHeight="1" x14ac:dyDescent="0.3">
      <c r="AU6178" s="45"/>
    </row>
    <row r="6179" spans="47:47" ht="12" customHeight="1" x14ac:dyDescent="0.3">
      <c r="AU6179" s="45"/>
    </row>
    <row r="6180" spans="47:47" ht="12" customHeight="1" x14ac:dyDescent="0.3">
      <c r="AU6180" s="45"/>
    </row>
    <row r="6181" spans="47:47" ht="12" customHeight="1" x14ac:dyDescent="0.3">
      <c r="AU6181" s="45"/>
    </row>
    <row r="6182" spans="47:47" ht="12" customHeight="1" x14ac:dyDescent="0.3">
      <c r="AU6182" s="45"/>
    </row>
    <row r="6183" spans="47:47" ht="12" customHeight="1" x14ac:dyDescent="0.3">
      <c r="AU6183" s="45"/>
    </row>
    <row r="6184" spans="47:47" ht="12" customHeight="1" x14ac:dyDescent="0.3">
      <c r="AU6184" s="45"/>
    </row>
    <row r="6185" spans="47:47" ht="12" customHeight="1" x14ac:dyDescent="0.3">
      <c r="AU6185" s="45"/>
    </row>
    <row r="6186" spans="47:47" ht="12" customHeight="1" x14ac:dyDescent="0.3">
      <c r="AU6186" s="45"/>
    </row>
    <row r="6187" spans="47:47" ht="12" customHeight="1" x14ac:dyDescent="0.3">
      <c r="AU6187" s="45"/>
    </row>
    <row r="6188" spans="47:47" ht="12" customHeight="1" x14ac:dyDescent="0.3">
      <c r="AU6188" s="45"/>
    </row>
    <row r="6189" spans="47:47" ht="12" customHeight="1" x14ac:dyDescent="0.3">
      <c r="AU6189" s="45"/>
    </row>
    <row r="6190" spans="47:47" ht="12" customHeight="1" x14ac:dyDescent="0.3">
      <c r="AU6190" s="45"/>
    </row>
    <row r="6191" spans="47:47" ht="12" customHeight="1" x14ac:dyDescent="0.3">
      <c r="AU6191" s="45"/>
    </row>
    <row r="6192" spans="47:47" ht="12" customHeight="1" x14ac:dyDescent="0.3">
      <c r="AU6192" s="45"/>
    </row>
    <row r="6193" spans="47:47" ht="12" customHeight="1" x14ac:dyDescent="0.3">
      <c r="AU6193" s="45"/>
    </row>
    <row r="6194" spans="47:47" ht="12" customHeight="1" x14ac:dyDescent="0.3">
      <c r="AU6194" s="45"/>
    </row>
    <row r="6195" spans="47:47" ht="12" customHeight="1" x14ac:dyDescent="0.3">
      <c r="AU6195" s="45"/>
    </row>
    <row r="6196" spans="47:47" ht="12" customHeight="1" x14ac:dyDescent="0.3">
      <c r="AU6196" s="45"/>
    </row>
    <row r="6197" spans="47:47" ht="12" customHeight="1" x14ac:dyDescent="0.3">
      <c r="AU6197" s="45"/>
    </row>
    <row r="6198" spans="47:47" ht="12" customHeight="1" x14ac:dyDescent="0.3">
      <c r="AU6198" s="45"/>
    </row>
    <row r="6199" spans="47:47" ht="12" customHeight="1" x14ac:dyDescent="0.3">
      <c r="AU6199" s="45"/>
    </row>
    <row r="6200" spans="47:47" ht="12" customHeight="1" x14ac:dyDescent="0.3">
      <c r="AU6200" s="45"/>
    </row>
    <row r="6201" spans="47:47" ht="12" customHeight="1" x14ac:dyDescent="0.3">
      <c r="AU6201" s="45"/>
    </row>
    <row r="6202" spans="47:47" ht="12" customHeight="1" x14ac:dyDescent="0.3">
      <c r="AU6202" s="45"/>
    </row>
    <row r="6203" spans="47:47" ht="12" customHeight="1" x14ac:dyDescent="0.3">
      <c r="AU6203" s="45"/>
    </row>
    <row r="6204" spans="47:47" ht="12" customHeight="1" x14ac:dyDescent="0.3">
      <c r="AU6204" s="45"/>
    </row>
    <row r="6205" spans="47:47" ht="12" customHeight="1" x14ac:dyDescent="0.3">
      <c r="AU6205" s="45"/>
    </row>
    <row r="6206" spans="47:47" ht="12" customHeight="1" x14ac:dyDescent="0.3">
      <c r="AU6206" s="45"/>
    </row>
    <row r="6207" spans="47:47" ht="12" customHeight="1" x14ac:dyDescent="0.3">
      <c r="AU6207" s="45"/>
    </row>
    <row r="6208" spans="47:47" ht="12" customHeight="1" x14ac:dyDescent="0.3">
      <c r="AU6208" s="45"/>
    </row>
    <row r="6209" spans="47:47" ht="12" customHeight="1" x14ac:dyDescent="0.3">
      <c r="AU6209" s="45"/>
    </row>
    <row r="6210" spans="47:47" ht="12" customHeight="1" x14ac:dyDescent="0.3">
      <c r="AU6210" s="45"/>
    </row>
    <row r="6211" spans="47:47" ht="12" customHeight="1" x14ac:dyDescent="0.3">
      <c r="AU6211" s="45"/>
    </row>
    <row r="6212" spans="47:47" ht="12" customHeight="1" x14ac:dyDescent="0.3">
      <c r="AU6212" s="45"/>
    </row>
    <row r="6213" spans="47:47" ht="12" customHeight="1" x14ac:dyDescent="0.3">
      <c r="AU6213" s="45"/>
    </row>
    <row r="6214" spans="47:47" ht="12" customHeight="1" x14ac:dyDescent="0.3">
      <c r="AU6214" s="45"/>
    </row>
    <row r="6215" spans="47:47" ht="12" customHeight="1" x14ac:dyDescent="0.3">
      <c r="AU6215" s="45"/>
    </row>
    <row r="6216" spans="47:47" ht="12" customHeight="1" x14ac:dyDescent="0.3">
      <c r="AU6216" s="45"/>
    </row>
    <row r="6217" spans="47:47" ht="12" customHeight="1" x14ac:dyDescent="0.3">
      <c r="AU6217" s="45"/>
    </row>
    <row r="6218" spans="47:47" ht="12" customHeight="1" x14ac:dyDescent="0.3">
      <c r="AU6218" s="45"/>
    </row>
    <row r="6219" spans="47:47" ht="12" customHeight="1" x14ac:dyDescent="0.3">
      <c r="AU6219" s="45"/>
    </row>
    <row r="6220" spans="47:47" ht="12" customHeight="1" x14ac:dyDescent="0.3">
      <c r="AU6220" s="45"/>
    </row>
    <row r="6221" spans="47:47" ht="12" customHeight="1" x14ac:dyDescent="0.3">
      <c r="AU6221" s="45"/>
    </row>
    <row r="6222" spans="47:47" ht="12" customHeight="1" x14ac:dyDescent="0.3">
      <c r="AU6222" s="45"/>
    </row>
    <row r="6223" spans="47:47" ht="12" customHeight="1" x14ac:dyDescent="0.3">
      <c r="AU6223" s="45"/>
    </row>
    <row r="6224" spans="47:47" ht="12" customHeight="1" x14ac:dyDescent="0.3">
      <c r="AU6224" s="45"/>
    </row>
    <row r="6225" spans="47:47" ht="12" customHeight="1" x14ac:dyDescent="0.3">
      <c r="AU6225" s="45"/>
    </row>
    <row r="6226" spans="47:47" ht="12" customHeight="1" x14ac:dyDescent="0.3">
      <c r="AU6226" s="45"/>
    </row>
    <row r="6227" spans="47:47" ht="12" customHeight="1" x14ac:dyDescent="0.3">
      <c r="AU6227" s="45"/>
    </row>
    <row r="6228" spans="47:47" ht="12" customHeight="1" x14ac:dyDescent="0.3">
      <c r="AU6228" s="45"/>
    </row>
    <row r="6229" spans="47:47" ht="12" customHeight="1" x14ac:dyDescent="0.3">
      <c r="AU6229" s="45"/>
    </row>
    <row r="6230" spans="47:47" ht="12" customHeight="1" x14ac:dyDescent="0.3">
      <c r="AU6230" s="45"/>
    </row>
    <row r="6231" spans="47:47" ht="12" customHeight="1" x14ac:dyDescent="0.3">
      <c r="AU6231" s="45"/>
    </row>
    <row r="6232" spans="47:47" ht="12" customHeight="1" x14ac:dyDescent="0.3">
      <c r="AU6232" s="45"/>
    </row>
    <row r="6233" spans="47:47" ht="12" customHeight="1" x14ac:dyDescent="0.3">
      <c r="AU6233" s="45"/>
    </row>
    <row r="6234" spans="47:47" ht="12" customHeight="1" x14ac:dyDescent="0.3">
      <c r="AU6234" s="45"/>
    </row>
    <row r="6235" spans="47:47" ht="12" customHeight="1" x14ac:dyDescent="0.3">
      <c r="AU6235" s="45"/>
    </row>
    <row r="6236" spans="47:47" ht="12" customHeight="1" x14ac:dyDescent="0.3">
      <c r="AU6236" s="45"/>
    </row>
    <row r="6237" spans="47:47" ht="12" customHeight="1" x14ac:dyDescent="0.3">
      <c r="AU6237" s="45"/>
    </row>
    <row r="6238" spans="47:47" ht="12" customHeight="1" x14ac:dyDescent="0.3">
      <c r="AU6238" s="45"/>
    </row>
    <row r="6239" spans="47:47" ht="12" customHeight="1" x14ac:dyDescent="0.3">
      <c r="AU6239" s="45"/>
    </row>
    <row r="6240" spans="47:47" ht="12" customHeight="1" x14ac:dyDescent="0.3">
      <c r="AU6240" s="45"/>
    </row>
    <row r="6241" spans="47:47" ht="12" customHeight="1" x14ac:dyDescent="0.3">
      <c r="AU6241" s="45"/>
    </row>
    <row r="6242" spans="47:47" ht="12" customHeight="1" x14ac:dyDescent="0.3">
      <c r="AU6242" s="45"/>
    </row>
    <row r="6243" spans="47:47" ht="12" customHeight="1" x14ac:dyDescent="0.3">
      <c r="AU6243" s="45"/>
    </row>
    <row r="6244" spans="47:47" ht="12" customHeight="1" x14ac:dyDescent="0.3">
      <c r="AU6244" s="45"/>
    </row>
    <row r="6245" spans="47:47" ht="12" customHeight="1" x14ac:dyDescent="0.3">
      <c r="AU6245" s="45"/>
    </row>
    <row r="6246" spans="47:47" ht="12" customHeight="1" x14ac:dyDescent="0.3">
      <c r="AU6246" s="45"/>
    </row>
    <row r="6247" spans="47:47" ht="12" customHeight="1" x14ac:dyDescent="0.3">
      <c r="AU6247" s="45"/>
    </row>
    <row r="6248" spans="47:47" ht="12" customHeight="1" x14ac:dyDescent="0.3">
      <c r="AU6248" s="45"/>
    </row>
    <row r="6249" spans="47:47" ht="12" customHeight="1" x14ac:dyDescent="0.3">
      <c r="AU6249" s="45"/>
    </row>
    <row r="6250" spans="47:47" ht="12" customHeight="1" x14ac:dyDescent="0.3">
      <c r="AU6250" s="45"/>
    </row>
    <row r="6251" spans="47:47" ht="12" customHeight="1" x14ac:dyDescent="0.3">
      <c r="AU6251" s="45"/>
    </row>
    <row r="6252" spans="47:47" ht="12" customHeight="1" x14ac:dyDescent="0.3">
      <c r="AU6252" s="45"/>
    </row>
    <row r="6253" spans="47:47" ht="12" customHeight="1" x14ac:dyDescent="0.3">
      <c r="AU6253" s="45"/>
    </row>
    <row r="6254" spans="47:47" ht="12" customHeight="1" x14ac:dyDescent="0.3">
      <c r="AU6254" s="45"/>
    </row>
    <row r="6255" spans="47:47" ht="12" customHeight="1" x14ac:dyDescent="0.3">
      <c r="AU6255" s="45"/>
    </row>
    <row r="6256" spans="47:47" ht="12" customHeight="1" x14ac:dyDescent="0.3">
      <c r="AU6256" s="45"/>
    </row>
    <row r="6257" spans="47:47" ht="12" customHeight="1" x14ac:dyDescent="0.3">
      <c r="AU6257" s="45"/>
    </row>
    <row r="6258" spans="47:47" ht="12" customHeight="1" x14ac:dyDescent="0.3">
      <c r="AU6258" s="45"/>
    </row>
    <row r="6259" spans="47:47" ht="12" customHeight="1" x14ac:dyDescent="0.3">
      <c r="AU6259" s="45"/>
    </row>
    <row r="6260" spans="47:47" ht="12" customHeight="1" x14ac:dyDescent="0.3">
      <c r="AU6260" s="45"/>
    </row>
    <row r="6261" spans="47:47" ht="12" customHeight="1" x14ac:dyDescent="0.3">
      <c r="AU6261" s="45"/>
    </row>
    <row r="6262" spans="47:47" ht="12" customHeight="1" x14ac:dyDescent="0.3">
      <c r="AU6262" s="45"/>
    </row>
    <row r="6263" spans="47:47" ht="12" customHeight="1" x14ac:dyDescent="0.3">
      <c r="AU6263" s="45"/>
    </row>
    <row r="6264" spans="47:47" ht="12" customHeight="1" x14ac:dyDescent="0.3">
      <c r="AU6264" s="45"/>
    </row>
    <row r="6265" spans="47:47" ht="12" customHeight="1" x14ac:dyDescent="0.3">
      <c r="AU6265" s="45"/>
    </row>
    <row r="6266" spans="47:47" ht="12" customHeight="1" x14ac:dyDescent="0.3">
      <c r="AU6266" s="45"/>
    </row>
    <row r="6267" spans="47:47" ht="12" customHeight="1" x14ac:dyDescent="0.3">
      <c r="AU6267" s="45"/>
    </row>
    <row r="6268" spans="47:47" ht="12" customHeight="1" x14ac:dyDescent="0.3">
      <c r="AU6268" s="45"/>
    </row>
    <row r="6269" spans="47:47" ht="12" customHeight="1" x14ac:dyDescent="0.3">
      <c r="AU6269" s="45"/>
    </row>
    <row r="6270" spans="47:47" ht="12" customHeight="1" x14ac:dyDescent="0.3">
      <c r="AU6270" s="45"/>
    </row>
    <row r="6271" spans="47:47" ht="12" customHeight="1" x14ac:dyDescent="0.3">
      <c r="AU6271" s="45"/>
    </row>
    <row r="6272" spans="47:47" ht="12" customHeight="1" x14ac:dyDescent="0.3">
      <c r="AU6272" s="45"/>
    </row>
    <row r="6273" spans="47:47" ht="12" customHeight="1" x14ac:dyDescent="0.3">
      <c r="AU6273" s="45"/>
    </row>
    <row r="6274" spans="47:47" ht="12" customHeight="1" x14ac:dyDescent="0.3">
      <c r="AU6274" s="45"/>
    </row>
    <row r="6275" spans="47:47" ht="12" customHeight="1" x14ac:dyDescent="0.3">
      <c r="AU6275" s="45"/>
    </row>
    <row r="6276" spans="47:47" ht="12" customHeight="1" x14ac:dyDescent="0.3">
      <c r="AU6276" s="45"/>
    </row>
    <row r="6277" spans="47:47" ht="12" customHeight="1" x14ac:dyDescent="0.3">
      <c r="AU6277" s="45"/>
    </row>
    <row r="6278" spans="47:47" ht="12" customHeight="1" x14ac:dyDescent="0.3">
      <c r="AU6278" s="45"/>
    </row>
    <row r="6279" spans="47:47" ht="12" customHeight="1" x14ac:dyDescent="0.3">
      <c r="AU6279" s="45"/>
    </row>
    <row r="6280" spans="47:47" ht="12" customHeight="1" x14ac:dyDescent="0.3">
      <c r="AU6280" s="45"/>
    </row>
    <row r="6281" spans="47:47" ht="12" customHeight="1" x14ac:dyDescent="0.3">
      <c r="AU6281" s="45"/>
    </row>
    <row r="6282" spans="47:47" ht="12" customHeight="1" x14ac:dyDescent="0.3">
      <c r="AU6282" s="45"/>
    </row>
    <row r="6283" spans="47:47" ht="12" customHeight="1" x14ac:dyDescent="0.3">
      <c r="AU6283" s="45"/>
    </row>
    <row r="6284" spans="47:47" ht="12" customHeight="1" x14ac:dyDescent="0.3">
      <c r="AU6284" s="45"/>
    </row>
    <row r="6285" spans="47:47" ht="12" customHeight="1" x14ac:dyDescent="0.3">
      <c r="AU6285" s="45"/>
    </row>
    <row r="6286" spans="47:47" ht="12" customHeight="1" x14ac:dyDescent="0.3">
      <c r="AU6286" s="45"/>
    </row>
    <row r="6287" spans="47:47" ht="12" customHeight="1" x14ac:dyDescent="0.3">
      <c r="AU6287" s="45"/>
    </row>
    <row r="6288" spans="47:47" ht="12" customHeight="1" x14ac:dyDescent="0.3">
      <c r="AU6288" s="45"/>
    </row>
    <row r="6289" spans="47:47" ht="12" customHeight="1" x14ac:dyDescent="0.3">
      <c r="AU6289" s="45"/>
    </row>
    <row r="6290" spans="47:47" ht="12" customHeight="1" x14ac:dyDescent="0.3">
      <c r="AU6290" s="45"/>
    </row>
    <row r="6291" spans="47:47" ht="12" customHeight="1" x14ac:dyDescent="0.3">
      <c r="AU6291" s="45"/>
    </row>
    <row r="6292" spans="47:47" ht="12" customHeight="1" x14ac:dyDescent="0.3">
      <c r="AU6292" s="45"/>
    </row>
    <row r="6293" spans="47:47" ht="12" customHeight="1" x14ac:dyDescent="0.3">
      <c r="AU6293" s="45"/>
    </row>
    <row r="6294" spans="47:47" ht="12" customHeight="1" x14ac:dyDescent="0.3">
      <c r="AU6294" s="45"/>
    </row>
    <row r="6295" spans="47:47" ht="12" customHeight="1" x14ac:dyDescent="0.3">
      <c r="AU6295" s="45"/>
    </row>
    <row r="6296" spans="47:47" ht="12" customHeight="1" x14ac:dyDescent="0.3">
      <c r="AU6296" s="45"/>
    </row>
    <row r="6297" spans="47:47" ht="12" customHeight="1" x14ac:dyDescent="0.3">
      <c r="AU6297" s="45"/>
    </row>
    <row r="6298" spans="47:47" ht="12" customHeight="1" x14ac:dyDescent="0.3">
      <c r="AU6298" s="45"/>
    </row>
    <row r="6299" spans="47:47" ht="12" customHeight="1" x14ac:dyDescent="0.3">
      <c r="AU6299" s="45"/>
    </row>
    <row r="6300" spans="47:47" ht="12" customHeight="1" x14ac:dyDescent="0.3">
      <c r="AU6300" s="45"/>
    </row>
    <row r="6301" spans="47:47" ht="12" customHeight="1" x14ac:dyDescent="0.3">
      <c r="AU6301" s="45"/>
    </row>
    <row r="6302" spans="47:47" ht="12" customHeight="1" x14ac:dyDescent="0.3">
      <c r="AU6302" s="45"/>
    </row>
    <row r="6303" spans="47:47" ht="12" customHeight="1" x14ac:dyDescent="0.3">
      <c r="AU6303" s="45"/>
    </row>
    <row r="6304" spans="47:47" ht="12" customHeight="1" x14ac:dyDescent="0.3">
      <c r="AU6304" s="45"/>
    </row>
    <row r="6305" spans="47:47" ht="12" customHeight="1" x14ac:dyDescent="0.3">
      <c r="AU6305" s="45"/>
    </row>
    <row r="6306" spans="47:47" ht="12" customHeight="1" x14ac:dyDescent="0.3">
      <c r="AU6306" s="45"/>
    </row>
    <row r="6307" spans="47:47" ht="12" customHeight="1" x14ac:dyDescent="0.3">
      <c r="AU6307" s="45"/>
    </row>
    <row r="6308" spans="47:47" ht="12" customHeight="1" x14ac:dyDescent="0.3">
      <c r="AU6308" s="45"/>
    </row>
    <row r="6309" spans="47:47" ht="12" customHeight="1" x14ac:dyDescent="0.3">
      <c r="AU6309" s="45"/>
    </row>
    <row r="6310" spans="47:47" ht="12" customHeight="1" x14ac:dyDescent="0.3">
      <c r="AU6310" s="45"/>
    </row>
    <row r="6311" spans="47:47" ht="12" customHeight="1" x14ac:dyDescent="0.3">
      <c r="AU6311" s="45"/>
    </row>
    <row r="6312" spans="47:47" ht="12" customHeight="1" x14ac:dyDescent="0.3">
      <c r="AU6312" s="45"/>
    </row>
    <row r="6313" spans="47:47" ht="12" customHeight="1" x14ac:dyDescent="0.3">
      <c r="AU6313" s="45"/>
    </row>
    <row r="6314" spans="47:47" ht="12" customHeight="1" x14ac:dyDescent="0.3">
      <c r="AU6314" s="45"/>
    </row>
    <row r="6315" spans="47:47" ht="12" customHeight="1" x14ac:dyDescent="0.3">
      <c r="AU6315" s="45"/>
    </row>
    <row r="6316" spans="47:47" ht="12" customHeight="1" x14ac:dyDescent="0.3">
      <c r="AU6316" s="45"/>
    </row>
    <row r="6317" spans="47:47" ht="12" customHeight="1" x14ac:dyDescent="0.3">
      <c r="AU6317" s="45"/>
    </row>
    <row r="6318" spans="47:47" ht="12" customHeight="1" x14ac:dyDescent="0.3">
      <c r="AU6318" s="45"/>
    </row>
    <row r="6319" spans="47:47" ht="12" customHeight="1" x14ac:dyDescent="0.3">
      <c r="AU6319" s="45"/>
    </row>
    <row r="6320" spans="47:47" ht="12" customHeight="1" x14ac:dyDescent="0.3">
      <c r="AU6320" s="45"/>
    </row>
    <row r="6321" spans="47:47" ht="12" customHeight="1" x14ac:dyDescent="0.3">
      <c r="AU6321" s="45"/>
    </row>
    <row r="6322" spans="47:47" ht="12" customHeight="1" x14ac:dyDescent="0.3">
      <c r="AU6322" s="45"/>
    </row>
    <row r="6323" spans="47:47" ht="12" customHeight="1" x14ac:dyDescent="0.3">
      <c r="AU6323" s="45"/>
    </row>
    <row r="6324" spans="47:47" ht="12" customHeight="1" x14ac:dyDescent="0.3">
      <c r="AU6324" s="45"/>
    </row>
    <row r="6325" spans="47:47" ht="12" customHeight="1" x14ac:dyDescent="0.3">
      <c r="AU6325" s="45"/>
    </row>
    <row r="6326" spans="47:47" ht="12" customHeight="1" x14ac:dyDescent="0.3">
      <c r="AU6326" s="45"/>
    </row>
    <row r="6327" spans="47:47" ht="12" customHeight="1" x14ac:dyDescent="0.3">
      <c r="AU6327" s="45"/>
    </row>
    <row r="6328" spans="47:47" ht="12" customHeight="1" x14ac:dyDescent="0.3">
      <c r="AU6328" s="45"/>
    </row>
    <row r="6329" spans="47:47" ht="12" customHeight="1" x14ac:dyDescent="0.3">
      <c r="AU6329" s="45"/>
    </row>
    <row r="6330" spans="47:47" ht="12" customHeight="1" x14ac:dyDescent="0.3">
      <c r="AU6330" s="45"/>
    </row>
    <row r="6331" spans="47:47" ht="12" customHeight="1" x14ac:dyDescent="0.3">
      <c r="AU6331" s="45"/>
    </row>
    <row r="6332" spans="47:47" ht="12" customHeight="1" x14ac:dyDescent="0.3">
      <c r="AU6332" s="45"/>
    </row>
    <row r="6333" spans="47:47" ht="12" customHeight="1" x14ac:dyDescent="0.3">
      <c r="AU6333" s="45"/>
    </row>
    <row r="6334" spans="47:47" ht="12" customHeight="1" x14ac:dyDescent="0.3">
      <c r="AU6334" s="45"/>
    </row>
    <row r="6335" spans="47:47" ht="12" customHeight="1" x14ac:dyDescent="0.3">
      <c r="AU6335" s="45"/>
    </row>
    <row r="6336" spans="47:47" ht="12" customHeight="1" x14ac:dyDescent="0.3">
      <c r="AU6336" s="45"/>
    </row>
    <row r="6337" spans="47:47" ht="12" customHeight="1" x14ac:dyDescent="0.3">
      <c r="AU6337" s="45"/>
    </row>
    <row r="6338" spans="47:47" ht="12" customHeight="1" x14ac:dyDescent="0.3">
      <c r="AU6338" s="45"/>
    </row>
    <row r="6339" spans="47:47" ht="12" customHeight="1" x14ac:dyDescent="0.3">
      <c r="AU6339" s="45"/>
    </row>
    <row r="6340" spans="47:47" ht="12" customHeight="1" x14ac:dyDescent="0.3">
      <c r="AU6340" s="45"/>
    </row>
    <row r="6341" spans="47:47" ht="12" customHeight="1" x14ac:dyDescent="0.3">
      <c r="AU6341" s="45"/>
    </row>
    <row r="6342" spans="47:47" ht="12" customHeight="1" x14ac:dyDescent="0.3">
      <c r="AU6342" s="45"/>
    </row>
    <row r="6343" spans="47:47" ht="12" customHeight="1" x14ac:dyDescent="0.3">
      <c r="AU6343" s="45"/>
    </row>
    <row r="6344" spans="47:47" ht="12" customHeight="1" x14ac:dyDescent="0.3">
      <c r="AU6344" s="45"/>
    </row>
    <row r="6345" spans="47:47" ht="12" customHeight="1" x14ac:dyDescent="0.3">
      <c r="AU6345" s="45"/>
    </row>
    <row r="6346" spans="47:47" ht="12" customHeight="1" x14ac:dyDescent="0.3">
      <c r="AU6346" s="45"/>
    </row>
    <row r="6347" spans="47:47" ht="12" customHeight="1" x14ac:dyDescent="0.3">
      <c r="AU6347" s="45"/>
    </row>
    <row r="6348" spans="47:47" ht="12" customHeight="1" x14ac:dyDescent="0.3">
      <c r="AU6348" s="45"/>
    </row>
    <row r="6349" spans="47:47" ht="12" customHeight="1" x14ac:dyDescent="0.3">
      <c r="AU6349" s="45"/>
    </row>
    <row r="6350" spans="47:47" ht="12" customHeight="1" x14ac:dyDescent="0.3">
      <c r="AU6350" s="45"/>
    </row>
    <row r="6351" spans="47:47" ht="12" customHeight="1" x14ac:dyDescent="0.3">
      <c r="AU6351" s="45"/>
    </row>
    <row r="6352" spans="47:47" ht="12" customHeight="1" x14ac:dyDescent="0.3">
      <c r="AU6352" s="45"/>
    </row>
    <row r="6353" spans="47:47" ht="12" customHeight="1" x14ac:dyDescent="0.3">
      <c r="AU6353" s="45"/>
    </row>
    <row r="6354" spans="47:47" ht="12" customHeight="1" x14ac:dyDescent="0.3">
      <c r="AU6354" s="45"/>
    </row>
    <row r="6355" spans="47:47" ht="12" customHeight="1" x14ac:dyDescent="0.3">
      <c r="AU6355" s="45"/>
    </row>
    <row r="6356" spans="47:47" ht="12" customHeight="1" x14ac:dyDescent="0.3">
      <c r="AU6356" s="45"/>
    </row>
    <row r="6357" spans="47:47" ht="12" customHeight="1" x14ac:dyDescent="0.3">
      <c r="AU6357" s="45"/>
    </row>
    <row r="6358" spans="47:47" ht="12" customHeight="1" x14ac:dyDescent="0.3">
      <c r="AU6358" s="45"/>
    </row>
    <row r="6359" spans="47:47" ht="12" customHeight="1" x14ac:dyDescent="0.3">
      <c r="AU6359" s="45"/>
    </row>
    <row r="6360" spans="47:47" ht="12" customHeight="1" x14ac:dyDescent="0.3">
      <c r="AU6360" s="45"/>
    </row>
    <row r="6361" spans="47:47" ht="12" customHeight="1" x14ac:dyDescent="0.3">
      <c r="AU6361" s="45"/>
    </row>
    <row r="6362" spans="47:47" ht="12" customHeight="1" x14ac:dyDescent="0.3">
      <c r="AU6362" s="45"/>
    </row>
    <row r="6363" spans="47:47" ht="12" customHeight="1" x14ac:dyDescent="0.3">
      <c r="AU6363" s="45"/>
    </row>
    <row r="6364" spans="47:47" ht="12" customHeight="1" x14ac:dyDescent="0.3">
      <c r="AU6364" s="45"/>
    </row>
    <row r="6365" spans="47:47" ht="12" customHeight="1" x14ac:dyDescent="0.3">
      <c r="AU6365" s="45"/>
    </row>
    <row r="6366" spans="47:47" ht="12" customHeight="1" x14ac:dyDescent="0.3">
      <c r="AU6366" s="45"/>
    </row>
    <row r="6367" spans="47:47" ht="12" customHeight="1" x14ac:dyDescent="0.3">
      <c r="AU6367" s="45"/>
    </row>
    <row r="6368" spans="47:47" ht="12" customHeight="1" x14ac:dyDescent="0.3">
      <c r="AU6368" s="45"/>
    </row>
    <row r="6369" spans="47:47" ht="12" customHeight="1" x14ac:dyDescent="0.3">
      <c r="AU6369" s="45"/>
    </row>
    <row r="6370" spans="47:47" ht="12" customHeight="1" x14ac:dyDescent="0.3">
      <c r="AU6370" s="45"/>
    </row>
    <row r="6371" spans="47:47" ht="12" customHeight="1" x14ac:dyDescent="0.3">
      <c r="AU6371" s="45"/>
    </row>
    <row r="6372" spans="47:47" ht="12" customHeight="1" x14ac:dyDescent="0.3">
      <c r="AU6372" s="45"/>
    </row>
    <row r="6373" spans="47:47" ht="12" customHeight="1" x14ac:dyDescent="0.3">
      <c r="AU6373" s="45"/>
    </row>
    <row r="6374" spans="47:47" ht="12" customHeight="1" x14ac:dyDescent="0.3">
      <c r="AU6374" s="45"/>
    </row>
    <row r="6375" spans="47:47" ht="12" customHeight="1" x14ac:dyDescent="0.3">
      <c r="AU6375" s="45"/>
    </row>
    <row r="6376" spans="47:47" ht="12" customHeight="1" x14ac:dyDescent="0.3">
      <c r="AU6376" s="45"/>
    </row>
    <row r="6377" spans="47:47" ht="12" customHeight="1" x14ac:dyDescent="0.3">
      <c r="AU6377" s="45"/>
    </row>
    <row r="6378" spans="47:47" ht="12" customHeight="1" x14ac:dyDescent="0.3">
      <c r="AU6378" s="45"/>
    </row>
    <row r="6379" spans="47:47" ht="12" customHeight="1" x14ac:dyDescent="0.3">
      <c r="AU6379" s="45"/>
    </row>
    <row r="6380" spans="47:47" ht="12" customHeight="1" x14ac:dyDescent="0.3">
      <c r="AU6380" s="45"/>
    </row>
    <row r="6381" spans="47:47" ht="12" customHeight="1" x14ac:dyDescent="0.3">
      <c r="AU6381" s="45"/>
    </row>
    <row r="6382" spans="47:47" ht="12" customHeight="1" x14ac:dyDescent="0.3">
      <c r="AU6382" s="45"/>
    </row>
    <row r="6383" spans="47:47" ht="12" customHeight="1" x14ac:dyDescent="0.3">
      <c r="AU6383" s="45"/>
    </row>
    <row r="6384" spans="47:47" ht="12" customHeight="1" x14ac:dyDescent="0.3">
      <c r="AU6384" s="45"/>
    </row>
    <row r="6385" spans="47:47" ht="12" customHeight="1" x14ac:dyDescent="0.3">
      <c r="AU6385" s="45"/>
    </row>
    <row r="6386" spans="47:47" ht="12" customHeight="1" x14ac:dyDescent="0.3">
      <c r="AU6386" s="45"/>
    </row>
    <row r="6387" spans="47:47" ht="12" customHeight="1" x14ac:dyDescent="0.3">
      <c r="AU6387" s="45"/>
    </row>
    <row r="6388" spans="47:47" ht="12" customHeight="1" x14ac:dyDescent="0.3">
      <c r="AU6388" s="45"/>
    </row>
    <row r="6389" spans="47:47" ht="12" customHeight="1" x14ac:dyDescent="0.3">
      <c r="AU6389" s="45"/>
    </row>
    <row r="6390" spans="47:47" ht="12" customHeight="1" x14ac:dyDescent="0.3">
      <c r="AU6390" s="45"/>
    </row>
    <row r="6391" spans="47:47" ht="12" customHeight="1" x14ac:dyDescent="0.3">
      <c r="AU6391" s="45"/>
    </row>
    <row r="6392" spans="47:47" ht="12" customHeight="1" x14ac:dyDescent="0.3">
      <c r="AU6392" s="45"/>
    </row>
    <row r="6393" spans="47:47" ht="12" customHeight="1" x14ac:dyDescent="0.3">
      <c r="AU6393" s="45"/>
    </row>
    <row r="6394" spans="47:47" ht="12" customHeight="1" x14ac:dyDescent="0.3">
      <c r="AU6394" s="45"/>
    </row>
    <row r="6395" spans="47:47" ht="12" customHeight="1" x14ac:dyDescent="0.3">
      <c r="AU6395" s="45"/>
    </row>
    <row r="6396" spans="47:47" ht="12" customHeight="1" x14ac:dyDescent="0.3">
      <c r="AU6396" s="45"/>
    </row>
    <row r="6397" spans="47:47" ht="12" customHeight="1" x14ac:dyDescent="0.3">
      <c r="AU6397" s="45"/>
    </row>
    <row r="6398" spans="47:47" ht="12" customHeight="1" x14ac:dyDescent="0.3">
      <c r="AU6398" s="45"/>
    </row>
    <row r="6399" spans="47:47" ht="12" customHeight="1" x14ac:dyDescent="0.3">
      <c r="AU6399" s="45"/>
    </row>
    <row r="6400" spans="47:47" ht="12" customHeight="1" x14ac:dyDescent="0.3">
      <c r="AU6400" s="45"/>
    </row>
    <row r="6401" spans="47:47" ht="12" customHeight="1" x14ac:dyDescent="0.3">
      <c r="AU6401" s="45"/>
    </row>
    <row r="6402" spans="47:47" ht="12" customHeight="1" x14ac:dyDescent="0.3">
      <c r="AU6402" s="45"/>
    </row>
    <row r="6403" spans="47:47" ht="12" customHeight="1" x14ac:dyDescent="0.3">
      <c r="AU6403" s="45"/>
    </row>
    <row r="6404" spans="47:47" ht="12" customHeight="1" x14ac:dyDescent="0.3">
      <c r="AU6404" s="45"/>
    </row>
    <row r="6405" spans="47:47" ht="12" customHeight="1" x14ac:dyDescent="0.3">
      <c r="AU6405" s="45"/>
    </row>
    <row r="6406" spans="47:47" ht="12" customHeight="1" x14ac:dyDescent="0.3">
      <c r="AU6406" s="45"/>
    </row>
    <row r="6407" spans="47:47" ht="12" customHeight="1" x14ac:dyDescent="0.3">
      <c r="AU6407" s="45"/>
    </row>
    <row r="6408" spans="47:47" ht="12" customHeight="1" x14ac:dyDescent="0.3">
      <c r="AU6408" s="45"/>
    </row>
    <row r="6409" spans="47:47" ht="12" customHeight="1" x14ac:dyDescent="0.3">
      <c r="AU6409" s="45"/>
    </row>
    <row r="6410" spans="47:47" ht="12" customHeight="1" x14ac:dyDescent="0.3">
      <c r="AU6410" s="45"/>
    </row>
    <row r="6411" spans="47:47" ht="12" customHeight="1" x14ac:dyDescent="0.3">
      <c r="AU6411" s="45"/>
    </row>
    <row r="6412" spans="47:47" ht="12" customHeight="1" x14ac:dyDescent="0.3">
      <c r="AU6412" s="45"/>
    </row>
    <row r="6413" spans="47:47" ht="12" customHeight="1" x14ac:dyDescent="0.3">
      <c r="AU6413" s="45"/>
    </row>
    <row r="6414" spans="47:47" ht="12" customHeight="1" x14ac:dyDescent="0.3">
      <c r="AU6414" s="45"/>
    </row>
    <row r="6415" spans="47:47" ht="12" customHeight="1" x14ac:dyDescent="0.3">
      <c r="AU6415" s="45"/>
    </row>
    <row r="6416" spans="47:47" ht="12" customHeight="1" x14ac:dyDescent="0.3">
      <c r="AU6416" s="45"/>
    </row>
    <row r="6417" spans="47:47" ht="12" customHeight="1" x14ac:dyDescent="0.3">
      <c r="AU6417" s="45"/>
    </row>
    <row r="6418" spans="47:47" ht="12" customHeight="1" x14ac:dyDescent="0.3">
      <c r="AU6418" s="45"/>
    </row>
    <row r="6419" spans="47:47" ht="12" customHeight="1" x14ac:dyDescent="0.3">
      <c r="AU6419" s="45"/>
    </row>
    <row r="6420" spans="47:47" ht="12" customHeight="1" x14ac:dyDescent="0.3">
      <c r="AU6420" s="45"/>
    </row>
    <row r="6421" spans="47:47" ht="12" customHeight="1" x14ac:dyDescent="0.3">
      <c r="AU6421" s="45"/>
    </row>
    <row r="6422" spans="47:47" ht="12" customHeight="1" x14ac:dyDescent="0.3">
      <c r="AU6422" s="45"/>
    </row>
    <row r="6423" spans="47:47" ht="12" customHeight="1" x14ac:dyDescent="0.3">
      <c r="AU6423" s="45"/>
    </row>
    <row r="6424" spans="47:47" ht="12" customHeight="1" x14ac:dyDescent="0.3">
      <c r="AU6424" s="45"/>
    </row>
    <row r="6425" spans="47:47" ht="12" customHeight="1" x14ac:dyDescent="0.3">
      <c r="AU6425" s="45"/>
    </row>
    <row r="6426" spans="47:47" ht="12" customHeight="1" x14ac:dyDescent="0.3">
      <c r="AU6426" s="45"/>
    </row>
    <row r="6427" spans="47:47" ht="12" customHeight="1" x14ac:dyDescent="0.3">
      <c r="AU6427" s="45"/>
    </row>
    <row r="6428" spans="47:47" ht="12" customHeight="1" x14ac:dyDescent="0.3">
      <c r="AU6428" s="45"/>
    </row>
    <row r="6429" spans="47:47" ht="12" customHeight="1" x14ac:dyDescent="0.3">
      <c r="AU6429" s="45"/>
    </row>
    <row r="6430" spans="47:47" ht="12" customHeight="1" x14ac:dyDescent="0.3">
      <c r="AU6430" s="45"/>
    </row>
    <row r="6431" spans="47:47" ht="12" customHeight="1" x14ac:dyDescent="0.3">
      <c r="AU6431" s="45"/>
    </row>
    <row r="6432" spans="47:47" ht="12" customHeight="1" x14ac:dyDescent="0.3">
      <c r="AU6432" s="45"/>
    </row>
    <row r="6433" spans="47:47" ht="12" customHeight="1" x14ac:dyDescent="0.3">
      <c r="AU6433" s="45"/>
    </row>
    <row r="6434" spans="47:47" ht="12" customHeight="1" x14ac:dyDescent="0.3">
      <c r="AU6434" s="45"/>
    </row>
    <row r="6435" spans="47:47" ht="12" customHeight="1" x14ac:dyDescent="0.3">
      <c r="AU6435" s="45"/>
    </row>
    <row r="6436" spans="47:47" ht="12" customHeight="1" x14ac:dyDescent="0.3">
      <c r="AU6436" s="45"/>
    </row>
    <row r="6437" spans="47:47" ht="12" customHeight="1" x14ac:dyDescent="0.3">
      <c r="AU6437" s="45"/>
    </row>
    <row r="6438" spans="47:47" ht="12" customHeight="1" x14ac:dyDescent="0.3">
      <c r="AU6438" s="45"/>
    </row>
    <row r="6439" spans="47:47" ht="12" customHeight="1" x14ac:dyDescent="0.3">
      <c r="AU6439" s="45"/>
    </row>
    <row r="6440" spans="47:47" ht="12" customHeight="1" x14ac:dyDescent="0.3">
      <c r="AU6440" s="45"/>
    </row>
    <row r="6441" spans="47:47" ht="12" customHeight="1" x14ac:dyDescent="0.3">
      <c r="AU6441" s="45"/>
    </row>
    <row r="6442" spans="47:47" ht="12" customHeight="1" x14ac:dyDescent="0.3">
      <c r="AU6442" s="45"/>
    </row>
    <row r="6443" spans="47:47" ht="12" customHeight="1" x14ac:dyDescent="0.3">
      <c r="AU6443" s="45"/>
    </row>
    <row r="6444" spans="47:47" ht="12" customHeight="1" x14ac:dyDescent="0.3">
      <c r="AU6444" s="45"/>
    </row>
    <row r="6445" spans="47:47" ht="12" customHeight="1" x14ac:dyDescent="0.3">
      <c r="AU6445" s="45"/>
    </row>
    <row r="6446" spans="47:47" ht="12" customHeight="1" x14ac:dyDescent="0.3">
      <c r="AU6446" s="45"/>
    </row>
    <row r="6447" spans="47:47" ht="12" customHeight="1" x14ac:dyDescent="0.3">
      <c r="AU6447" s="45"/>
    </row>
    <row r="6448" spans="47:47" ht="12" customHeight="1" x14ac:dyDescent="0.3">
      <c r="AU6448" s="45"/>
    </row>
    <row r="6449" spans="47:47" ht="12" customHeight="1" x14ac:dyDescent="0.3">
      <c r="AU6449" s="45"/>
    </row>
    <row r="6450" spans="47:47" ht="12" customHeight="1" x14ac:dyDescent="0.3">
      <c r="AU6450" s="45"/>
    </row>
    <row r="6451" spans="47:47" ht="12" customHeight="1" x14ac:dyDescent="0.3">
      <c r="AU6451" s="45"/>
    </row>
    <row r="6452" spans="47:47" ht="12" customHeight="1" x14ac:dyDescent="0.3">
      <c r="AU6452" s="45"/>
    </row>
    <row r="6453" spans="47:47" ht="12" customHeight="1" x14ac:dyDescent="0.3">
      <c r="AU6453" s="45"/>
    </row>
    <row r="6454" spans="47:47" ht="12" customHeight="1" x14ac:dyDescent="0.3">
      <c r="AU6454" s="45"/>
    </row>
    <row r="6455" spans="47:47" ht="12" customHeight="1" x14ac:dyDescent="0.3">
      <c r="AU6455" s="45"/>
    </row>
    <row r="6456" spans="47:47" ht="12" customHeight="1" x14ac:dyDescent="0.3">
      <c r="AU6456" s="45"/>
    </row>
    <row r="6457" spans="47:47" ht="12" customHeight="1" x14ac:dyDescent="0.3">
      <c r="AU6457" s="45"/>
    </row>
    <row r="6458" spans="47:47" ht="12" customHeight="1" x14ac:dyDescent="0.3">
      <c r="AU6458" s="45"/>
    </row>
    <row r="6459" spans="47:47" ht="12" customHeight="1" x14ac:dyDescent="0.3">
      <c r="AU6459" s="45"/>
    </row>
    <row r="6460" spans="47:47" ht="12" customHeight="1" x14ac:dyDescent="0.3">
      <c r="AU6460" s="45"/>
    </row>
    <row r="6461" spans="47:47" ht="12" customHeight="1" x14ac:dyDescent="0.3">
      <c r="AU6461" s="45"/>
    </row>
    <row r="6462" spans="47:47" ht="12" customHeight="1" x14ac:dyDescent="0.3">
      <c r="AU6462" s="45"/>
    </row>
    <row r="6463" spans="47:47" ht="12" customHeight="1" x14ac:dyDescent="0.3">
      <c r="AU6463" s="45"/>
    </row>
    <row r="6464" spans="47:47" ht="12" customHeight="1" x14ac:dyDescent="0.3">
      <c r="AU6464" s="45"/>
    </row>
    <row r="6465" spans="47:47" ht="12" customHeight="1" x14ac:dyDescent="0.3">
      <c r="AU6465" s="45"/>
    </row>
    <row r="6466" spans="47:47" ht="12" customHeight="1" x14ac:dyDescent="0.3">
      <c r="AU6466" s="45"/>
    </row>
    <row r="6467" spans="47:47" ht="12" customHeight="1" x14ac:dyDescent="0.3">
      <c r="AU6467" s="45"/>
    </row>
    <row r="6468" spans="47:47" ht="12" customHeight="1" x14ac:dyDescent="0.3">
      <c r="AU6468" s="45"/>
    </row>
    <row r="6469" spans="47:47" ht="12" customHeight="1" x14ac:dyDescent="0.3">
      <c r="AU6469" s="45"/>
    </row>
    <row r="6470" spans="47:47" ht="12" customHeight="1" x14ac:dyDescent="0.3">
      <c r="AU6470" s="45"/>
    </row>
    <row r="6471" spans="47:47" ht="12" customHeight="1" x14ac:dyDescent="0.3">
      <c r="AU6471" s="45"/>
    </row>
    <row r="6472" spans="47:47" ht="12" customHeight="1" x14ac:dyDescent="0.3">
      <c r="AU6472" s="45"/>
    </row>
    <row r="6473" spans="47:47" ht="12" customHeight="1" x14ac:dyDescent="0.3">
      <c r="AU6473" s="45"/>
    </row>
    <row r="6474" spans="47:47" ht="12" customHeight="1" x14ac:dyDescent="0.3">
      <c r="AU6474" s="45"/>
    </row>
    <row r="6475" spans="47:47" ht="12" customHeight="1" x14ac:dyDescent="0.3">
      <c r="AU6475" s="45"/>
    </row>
    <row r="6476" spans="47:47" ht="12" customHeight="1" x14ac:dyDescent="0.3">
      <c r="AU6476" s="45"/>
    </row>
    <row r="6477" spans="47:47" ht="12" customHeight="1" x14ac:dyDescent="0.3">
      <c r="AU6477" s="45"/>
    </row>
    <row r="6478" spans="47:47" ht="12" customHeight="1" x14ac:dyDescent="0.3">
      <c r="AU6478" s="45"/>
    </row>
    <row r="6479" spans="47:47" ht="12" customHeight="1" x14ac:dyDescent="0.3">
      <c r="AU6479" s="45"/>
    </row>
    <row r="6480" spans="47:47" ht="12" customHeight="1" x14ac:dyDescent="0.3">
      <c r="AU6480" s="45"/>
    </row>
    <row r="6481" spans="47:47" ht="12" customHeight="1" x14ac:dyDescent="0.3">
      <c r="AU6481" s="45"/>
    </row>
    <row r="6482" spans="47:47" ht="12" customHeight="1" x14ac:dyDescent="0.3">
      <c r="AU6482" s="45"/>
    </row>
    <row r="6483" spans="47:47" ht="12" customHeight="1" x14ac:dyDescent="0.3">
      <c r="AU6483" s="45"/>
    </row>
    <row r="6484" spans="47:47" ht="12" customHeight="1" x14ac:dyDescent="0.3">
      <c r="AU6484" s="45"/>
    </row>
    <row r="6485" spans="47:47" ht="12" customHeight="1" x14ac:dyDescent="0.3">
      <c r="AU6485" s="45"/>
    </row>
    <row r="6486" spans="47:47" ht="12" customHeight="1" x14ac:dyDescent="0.3">
      <c r="AU6486" s="45"/>
    </row>
    <row r="6487" spans="47:47" ht="12" customHeight="1" x14ac:dyDescent="0.3">
      <c r="AU6487" s="45"/>
    </row>
    <row r="6488" spans="47:47" ht="12" customHeight="1" x14ac:dyDescent="0.3">
      <c r="AU6488" s="45"/>
    </row>
    <row r="6489" spans="47:47" ht="12" customHeight="1" x14ac:dyDescent="0.3">
      <c r="AU6489" s="45"/>
    </row>
    <row r="6490" spans="47:47" ht="12" customHeight="1" x14ac:dyDescent="0.3">
      <c r="AU6490" s="45"/>
    </row>
    <row r="6491" spans="47:47" ht="12" customHeight="1" x14ac:dyDescent="0.3">
      <c r="AU6491" s="45"/>
    </row>
    <row r="6492" spans="47:47" ht="12" customHeight="1" x14ac:dyDescent="0.3">
      <c r="AU6492" s="45"/>
    </row>
    <row r="6493" spans="47:47" ht="12" customHeight="1" x14ac:dyDescent="0.3">
      <c r="AU6493" s="45"/>
    </row>
    <row r="6494" spans="47:47" ht="12" customHeight="1" x14ac:dyDescent="0.3">
      <c r="AU6494" s="45"/>
    </row>
    <row r="6495" spans="47:47" ht="12" customHeight="1" x14ac:dyDescent="0.3">
      <c r="AU6495" s="45"/>
    </row>
    <row r="6496" spans="47:47" ht="12" customHeight="1" x14ac:dyDescent="0.3">
      <c r="AU6496" s="45"/>
    </row>
    <row r="6497" spans="47:47" ht="12" customHeight="1" x14ac:dyDescent="0.3">
      <c r="AU6497" s="45"/>
    </row>
    <row r="6498" spans="47:47" ht="12" customHeight="1" x14ac:dyDescent="0.3">
      <c r="AU6498" s="45"/>
    </row>
    <row r="6499" spans="47:47" ht="12" customHeight="1" x14ac:dyDescent="0.3">
      <c r="AU6499" s="45"/>
    </row>
    <row r="6500" spans="47:47" ht="12" customHeight="1" x14ac:dyDescent="0.3">
      <c r="AU6500" s="45"/>
    </row>
    <row r="6501" spans="47:47" ht="12" customHeight="1" x14ac:dyDescent="0.3">
      <c r="AU6501" s="45"/>
    </row>
    <row r="6502" spans="47:47" ht="12" customHeight="1" x14ac:dyDescent="0.3">
      <c r="AU6502" s="45"/>
    </row>
    <row r="6503" spans="47:47" ht="12" customHeight="1" x14ac:dyDescent="0.3">
      <c r="AU6503" s="45"/>
    </row>
    <row r="6504" spans="47:47" ht="12" customHeight="1" x14ac:dyDescent="0.3">
      <c r="AU6504" s="45"/>
    </row>
    <row r="6505" spans="47:47" ht="12" customHeight="1" x14ac:dyDescent="0.3">
      <c r="AU6505" s="45"/>
    </row>
    <row r="6506" spans="47:47" ht="12" customHeight="1" x14ac:dyDescent="0.3">
      <c r="AU6506" s="45"/>
    </row>
    <row r="6507" spans="47:47" ht="12" customHeight="1" x14ac:dyDescent="0.3">
      <c r="AU6507" s="45"/>
    </row>
    <row r="6508" spans="47:47" ht="12" customHeight="1" x14ac:dyDescent="0.3">
      <c r="AU6508" s="45"/>
    </row>
    <row r="6509" spans="47:47" ht="12" customHeight="1" x14ac:dyDescent="0.3">
      <c r="AU6509" s="45"/>
    </row>
    <row r="6510" spans="47:47" ht="12" customHeight="1" x14ac:dyDescent="0.3">
      <c r="AU6510" s="45"/>
    </row>
    <row r="6511" spans="47:47" ht="12" customHeight="1" x14ac:dyDescent="0.3">
      <c r="AU6511" s="45"/>
    </row>
    <row r="6512" spans="47:47" ht="12" customHeight="1" x14ac:dyDescent="0.3">
      <c r="AU6512" s="45"/>
    </row>
    <row r="6513" spans="47:47" ht="12" customHeight="1" x14ac:dyDescent="0.3">
      <c r="AU6513" s="45"/>
    </row>
    <row r="6514" spans="47:47" ht="12" customHeight="1" x14ac:dyDescent="0.3">
      <c r="AU6514" s="45"/>
    </row>
    <row r="6515" spans="47:47" ht="12" customHeight="1" x14ac:dyDescent="0.3">
      <c r="AU6515" s="45"/>
    </row>
    <row r="6516" spans="47:47" ht="12" customHeight="1" x14ac:dyDescent="0.3">
      <c r="AU6516" s="45"/>
    </row>
    <row r="6517" spans="47:47" ht="12" customHeight="1" x14ac:dyDescent="0.3">
      <c r="AU6517" s="45"/>
    </row>
    <row r="6518" spans="47:47" ht="12" customHeight="1" x14ac:dyDescent="0.3">
      <c r="AU6518" s="45"/>
    </row>
    <row r="6519" spans="47:47" ht="12" customHeight="1" x14ac:dyDescent="0.3">
      <c r="AU6519" s="45"/>
    </row>
    <row r="6520" spans="47:47" ht="12" customHeight="1" x14ac:dyDescent="0.3">
      <c r="AU6520" s="45"/>
    </row>
    <row r="6521" spans="47:47" ht="12" customHeight="1" x14ac:dyDescent="0.3">
      <c r="AU6521" s="45"/>
    </row>
    <row r="6522" spans="47:47" ht="12" customHeight="1" x14ac:dyDescent="0.3">
      <c r="AU6522" s="45"/>
    </row>
    <row r="6523" spans="47:47" ht="12" customHeight="1" x14ac:dyDescent="0.3">
      <c r="AU6523" s="45"/>
    </row>
    <row r="6524" spans="47:47" ht="12" customHeight="1" x14ac:dyDescent="0.3">
      <c r="AU6524" s="45"/>
    </row>
    <row r="6525" spans="47:47" ht="12" customHeight="1" x14ac:dyDescent="0.3">
      <c r="AU6525" s="45"/>
    </row>
    <row r="6526" spans="47:47" ht="12" customHeight="1" x14ac:dyDescent="0.3">
      <c r="AU6526" s="45"/>
    </row>
    <row r="6527" spans="47:47" ht="12" customHeight="1" x14ac:dyDescent="0.3">
      <c r="AU6527" s="45"/>
    </row>
    <row r="6528" spans="47:47" ht="12" customHeight="1" x14ac:dyDescent="0.3">
      <c r="AU6528" s="45"/>
    </row>
    <row r="6529" spans="47:47" ht="12" customHeight="1" x14ac:dyDescent="0.3">
      <c r="AU6529" s="45"/>
    </row>
    <row r="6530" spans="47:47" ht="12" customHeight="1" x14ac:dyDescent="0.3">
      <c r="AU6530" s="45"/>
    </row>
    <row r="6531" spans="47:47" ht="12" customHeight="1" x14ac:dyDescent="0.3">
      <c r="AU6531" s="45"/>
    </row>
    <row r="6532" spans="47:47" ht="12" customHeight="1" x14ac:dyDescent="0.3">
      <c r="AU6532" s="45"/>
    </row>
    <row r="6533" spans="47:47" ht="12" customHeight="1" x14ac:dyDescent="0.3">
      <c r="AU6533" s="45"/>
    </row>
    <row r="6534" spans="47:47" ht="12" customHeight="1" x14ac:dyDescent="0.3">
      <c r="AU6534" s="45"/>
    </row>
    <row r="6535" spans="47:47" ht="12" customHeight="1" x14ac:dyDescent="0.3">
      <c r="AU6535" s="45"/>
    </row>
    <row r="6536" spans="47:47" ht="12" customHeight="1" x14ac:dyDescent="0.3">
      <c r="AU6536" s="45"/>
    </row>
    <row r="6537" spans="47:47" ht="12" customHeight="1" x14ac:dyDescent="0.3">
      <c r="AU6537" s="45"/>
    </row>
    <row r="6538" spans="47:47" ht="12" customHeight="1" x14ac:dyDescent="0.3">
      <c r="AU6538" s="45"/>
    </row>
    <row r="6539" spans="47:47" ht="12" customHeight="1" x14ac:dyDescent="0.3">
      <c r="AU6539" s="45"/>
    </row>
    <row r="6540" spans="47:47" ht="12" customHeight="1" x14ac:dyDescent="0.3">
      <c r="AU6540" s="45"/>
    </row>
    <row r="6541" spans="47:47" ht="12" customHeight="1" x14ac:dyDescent="0.3">
      <c r="AU6541" s="45"/>
    </row>
    <row r="6542" spans="47:47" ht="12" customHeight="1" x14ac:dyDescent="0.3">
      <c r="AU6542" s="45"/>
    </row>
    <row r="6543" spans="47:47" ht="12" customHeight="1" x14ac:dyDescent="0.3">
      <c r="AU6543" s="45"/>
    </row>
    <row r="6544" spans="47:47" ht="12" customHeight="1" x14ac:dyDescent="0.3">
      <c r="AU6544" s="45"/>
    </row>
    <row r="6545" spans="47:47" ht="12" customHeight="1" x14ac:dyDescent="0.3">
      <c r="AU6545" s="45"/>
    </row>
    <row r="6546" spans="47:47" ht="12" customHeight="1" x14ac:dyDescent="0.3">
      <c r="AU6546" s="45"/>
    </row>
    <row r="6547" spans="47:47" ht="12" customHeight="1" x14ac:dyDescent="0.3">
      <c r="AU6547" s="45"/>
    </row>
    <row r="6548" spans="47:47" ht="12" customHeight="1" x14ac:dyDescent="0.3">
      <c r="AU6548" s="45"/>
    </row>
    <row r="6549" spans="47:47" ht="12" customHeight="1" x14ac:dyDescent="0.3">
      <c r="AU6549" s="45"/>
    </row>
    <row r="6550" spans="47:47" ht="12" customHeight="1" x14ac:dyDescent="0.3">
      <c r="AU6550" s="45"/>
    </row>
    <row r="6551" spans="47:47" ht="12" customHeight="1" x14ac:dyDescent="0.3">
      <c r="AU6551" s="45"/>
    </row>
    <row r="6552" spans="47:47" ht="12" customHeight="1" x14ac:dyDescent="0.3">
      <c r="AU6552" s="45"/>
    </row>
    <row r="6553" spans="47:47" ht="12" customHeight="1" x14ac:dyDescent="0.3">
      <c r="AU6553" s="45"/>
    </row>
    <row r="6554" spans="47:47" ht="12" customHeight="1" x14ac:dyDescent="0.3">
      <c r="AU6554" s="45"/>
    </row>
    <row r="6555" spans="47:47" ht="12" customHeight="1" x14ac:dyDescent="0.3">
      <c r="AU6555" s="45"/>
    </row>
    <row r="6556" spans="47:47" ht="12" customHeight="1" x14ac:dyDescent="0.3">
      <c r="AU6556" s="45"/>
    </row>
    <row r="6557" spans="47:47" ht="12" customHeight="1" x14ac:dyDescent="0.3">
      <c r="AU6557" s="45"/>
    </row>
    <row r="6558" spans="47:47" ht="12" customHeight="1" x14ac:dyDescent="0.3">
      <c r="AU6558" s="45"/>
    </row>
    <row r="6559" spans="47:47" ht="12" customHeight="1" x14ac:dyDescent="0.3">
      <c r="AU6559" s="45"/>
    </row>
    <row r="6560" spans="47:47" ht="12" customHeight="1" x14ac:dyDescent="0.3">
      <c r="AU6560" s="45"/>
    </row>
    <row r="6561" spans="47:47" ht="12" customHeight="1" x14ac:dyDescent="0.3">
      <c r="AU6561" s="45"/>
    </row>
    <row r="6562" spans="47:47" ht="12" customHeight="1" x14ac:dyDescent="0.3">
      <c r="AU6562" s="45"/>
    </row>
    <row r="6563" spans="47:47" ht="12" customHeight="1" x14ac:dyDescent="0.3">
      <c r="AU6563" s="45"/>
    </row>
    <row r="6564" spans="47:47" ht="12" customHeight="1" x14ac:dyDescent="0.3">
      <c r="AU6564" s="45"/>
    </row>
    <row r="6565" spans="47:47" ht="12" customHeight="1" x14ac:dyDescent="0.3">
      <c r="AU6565" s="45"/>
    </row>
    <row r="6566" spans="47:47" ht="12" customHeight="1" x14ac:dyDescent="0.3">
      <c r="AU6566" s="45"/>
    </row>
    <row r="6567" spans="47:47" ht="12" customHeight="1" x14ac:dyDescent="0.3">
      <c r="AU6567" s="45"/>
    </row>
    <row r="6568" spans="47:47" ht="12" customHeight="1" x14ac:dyDescent="0.3">
      <c r="AU6568" s="45"/>
    </row>
    <row r="6569" spans="47:47" ht="12" customHeight="1" x14ac:dyDescent="0.3">
      <c r="AU6569" s="45"/>
    </row>
    <row r="6570" spans="47:47" ht="12" customHeight="1" x14ac:dyDescent="0.3">
      <c r="AU6570" s="45"/>
    </row>
    <row r="6571" spans="47:47" ht="12" customHeight="1" x14ac:dyDescent="0.3">
      <c r="AU6571" s="45"/>
    </row>
    <row r="6572" spans="47:47" ht="12" customHeight="1" x14ac:dyDescent="0.3">
      <c r="AU6572" s="45"/>
    </row>
    <row r="6573" spans="47:47" ht="12" customHeight="1" x14ac:dyDescent="0.3">
      <c r="AU6573" s="45"/>
    </row>
    <row r="6574" spans="47:47" ht="12" customHeight="1" x14ac:dyDescent="0.3">
      <c r="AU6574" s="45"/>
    </row>
    <row r="6575" spans="47:47" ht="12" customHeight="1" x14ac:dyDescent="0.3">
      <c r="AU6575" s="45"/>
    </row>
    <row r="6576" spans="47:47" ht="12" customHeight="1" x14ac:dyDescent="0.3">
      <c r="AU6576" s="45"/>
    </row>
    <row r="6577" spans="47:47" ht="12" customHeight="1" x14ac:dyDescent="0.3">
      <c r="AU6577" s="45"/>
    </row>
    <row r="6578" spans="47:47" ht="12" customHeight="1" x14ac:dyDescent="0.3">
      <c r="AU6578" s="45"/>
    </row>
    <row r="6579" spans="47:47" ht="12" customHeight="1" x14ac:dyDescent="0.3">
      <c r="AU6579" s="45"/>
    </row>
    <row r="6580" spans="47:47" ht="12" customHeight="1" x14ac:dyDescent="0.3">
      <c r="AU6580" s="45"/>
    </row>
    <row r="6581" spans="47:47" ht="12" customHeight="1" x14ac:dyDescent="0.3">
      <c r="AU6581" s="45"/>
    </row>
    <row r="6582" spans="47:47" ht="12" customHeight="1" x14ac:dyDescent="0.3">
      <c r="AU6582" s="45"/>
    </row>
    <row r="6583" spans="47:47" ht="12" customHeight="1" x14ac:dyDescent="0.3">
      <c r="AU6583" s="45"/>
    </row>
    <row r="6584" spans="47:47" ht="12" customHeight="1" x14ac:dyDescent="0.3">
      <c r="AU6584" s="45"/>
    </row>
    <row r="6585" spans="47:47" ht="12" customHeight="1" x14ac:dyDescent="0.3">
      <c r="AU6585" s="45"/>
    </row>
    <row r="6586" spans="47:47" ht="12" customHeight="1" x14ac:dyDescent="0.3">
      <c r="AU6586" s="45"/>
    </row>
    <row r="6587" spans="47:47" ht="12" customHeight="1" x14ac:dyDescent="0.3">
      <c r="AU6587" s="45"/>
    </row>
    <row r="6588" spans="47:47" ht="12" customHeight="1" x14ac:dyDescent="0.3">
      <c r="AU6588" s="45"/>
    </row>
    <row r="6589" spans="47:47" ht="12" customHeight="1" x14ac:dyDescent="0.3">
      <c r="AU6589" s="45"/>
    </row>
    <row r="6590" spans="47:47" ht="12" customHeight="1" x14ac:dyDescent="0.3">
      <c r="AU6590" s="45"/>
    </row>
    <row r="6591" spans="47:47" ht="12" customHeight="1" x14ac:dyDescent="0.3">
      <c r="AU6591" s="45"/>
    </row>
    <row r="6592" spans="47:47" ht="12" customHeight="1" x14ac:dyDescent="0.3">
      <c r="AU6592" s="45"/>
    </row>
    <row r="6593" spans="47:47" ht="12" customHeight="1" x14ac:dyDescent="0.3">
      <c r="AU6593" s="45"/>
    </row>
    <row r="6594" spans="47:47" ht="12" customHeight="1" x14ac:dyDescent="0.3">
      <c r="AU6594" s="45"/>
    </row>
    <row r="6595" spans="47:47" ht="12" customHeight="1" x14ac:dyDescent="0.3">
      <c r="AU6595" s="45"/>
    </row>
    <row r="6596" spans="47:47" ht="12" customHeight="1" x14ac:dyDescent="0.3">
      <c r="AU6596" s="45"/>
    </row>
    <row r="6597" spans="47:47" ht="12" customHeight="1" x14ac:dyDescent="0.3">
      <c r="AU6597" s="45"/>
    </row>
    <row r="6598" spans="47:47" ht="12" customHeight="1" x14ac:dyDescent="0.3">
      <c r="AU6598" s="45"/>
    </row>
    <row r="6599" spans="47:47" ht="12" customHeight="1" x14ac:dyDescent="0.3">
      <c r="AU6599" s="45"/>
    </row>
    <row r="6600" spans="47:47" ht="12" customHeight="1" x14ac:dyDescent="0.3">
      <c r="AU6600" s="45"/>
    </row>
    <row r="6601" spans="47:47" ht="12" customHeight="1" x14ac:dyDescent="0.3">
      <c r="AU6601" s="45"/>
    </row>
    <row r="6602" spans="47:47" ht="12" customHeight="1" x14ac:dyDescent="0.3">
      <c r="AU6602" s="45"/>
    </row>
    <row r="6603" spans="47:47" ht="12" customHeight="1" x14ac:dyDescent="0.3">
      <c r="AU6603" s="45"/>
    </row>
    <row r="6604" spans="47:47" ht="12" customHeight="1" x14ac:dyDescent="0.3">
      <c r="AU6604" s="45"/>
    </row>
    <row r="6605" spans="47:47" ht="12" customHeight="1" x14ac:dyDescent="0.3">
      <c r="AU6605" s="45"/>
    </row>
    <row r="6606" spans="47:47" ht="12" customHeight="1" x14ac:dyDescent="0.3">
      <c r="AU6606" s="45"/>
    </row>
    <row r="6607" spans="47:47" ht="12" customHeight="1" x14ac:dyDescent="0.3">
      <c r="AU6607" s="45"/>
    </row>
    <row r="6608" spans="47:47" ht="12" customHeight="1" x14ac:dyDescent="0.3">
      <c r="AU6608" s="45"/>
    </row>
    <row r="6609" spans="47:47" ht="12" customHeight="1" x14ac:dyDescent="0.3">
      <c r="AU6609" s="45"/>
    </row>
    <row r="6610" spans="47:47" ht="12" customHeight="1" x14ac:dyDescent="0.3">
      <c r="AU6610" s="45"/>
    </row>
    <row r="6611" spans="47:47" ht="12" customHeight="1" x14ac:dyDescent="0.3">
      <c r="AU6611" s="45"/>
    </row>
    <row r="6612" spans="47:47" ht="12" customHeight="1" x14ac:dyDescent="0.3">
      <c r="AU6612" s="45"/>
    </row>
    <row r="6613" spans="47:47" ht="12" customHeight="1" x14ac:dyDescent="0.3">
      <c r="AU6613" s="45"/>
    </row>
    <row r="6614" spans="47:47" ht="12" customHeight="1" x14ac:dyDescent="0.3">
      <c r="AU6614" s="45"/>
    </row>
    <row r="6615" spans="47:47" ht="12" customHeight="1" x14ac:dyDescent="0.3">
      <c r="AU6615" s="45"/>
    </row>
    <row r="6616" spans="47:47" ht="12" customHeight="1" x14ac:dyDescent="0.3">
      <c r="AU6616" s="45"/>
    </row>
    <row r="6617" spans="47:47" ht="12" customHeight="1" x14ac:dyDescent="0.3">
      <c r="AU6617" s="45"/>
    </row>
    <row r="6618" spans="47:47" ht="12" customHeight="1" x14ac:dyDescent="0.3">
      <c r="AU6618" s="45"/>
    </row>
    <row r="6619" spans="47:47" ht="12" customHeight="1" x14ac:dyDescent="0.3">
      <c r="AU6619" s="45"/>
    </row>
    <row r="6620" spans="47:47" ht="12" customHeight="1" x14ac:dyDescent="0.3">
      <c r="AU6620" s="45"/>
    </row>
    <row r="6621" spans="47:47" ht="12" customHeight="1" x14ac:dyDescent="0.3">
      <c r="AU6621" s="45"/>
    </row>
    <row r="6622" spans="47:47" ht="12" customHeight="1" x14ac:dyDescent="0.3">
      <c r="AU6622" s="45"/>
    </row>
    <row r="6623" spans="47:47" ht="12" customHeight="1" x14ac:dyDescent="0.3">
      <c r="AU6623" s="45"/>
    </row>
    <row r="6624" spans="47:47" ht="12" customHeight="1" x14ac:dyDescent="0.3">
      <c r="AU6624" s="45"/>
    </row>
    <row r="6625" spans="47:47" ht="12" customHeight="1" x14ac:dyDescent="0.3">
      <c r="AU6625" s="45"/>
    </row>
    <row r="6626" spans="47:47" ht="12" customHeight="1" x14ac:dyDescent="0.3">
      <c r="AU6626" s="45"/>
    </row>
    <row r="6627" spans="47:47" ht="12" customHeight="1" x14ac:dyDescent="0.3">
      <c r="AU6627" s="45"/>
    </row>
    <row r="6628" spans="47:47" ht="12" customHeight="1" x14ac:dyDescent="0.3">
      <c r="AU6628" s="45"/>
    </row>
    <row r="6629" spans="47:47" ht="12" customHeight="1" x14ac:dyDescent="0.3">
      <c r="AU6629" s="45"/>
    </row>
    <row r="6630" spans="47:47" ht="12" customHeight="1" x14ac:dyDescent="0.3">
      <c r="AU6630" s="45"/>
    </row>
    <row r="6631" spans="47:47" ht="12" customHeight="1" x14ac:dyDescent="0.3">
      <c r="AU6631" s="45"/>
    </row>
    <row r="6632" spans="47:47" ht="12" customHeight="1" x14ac:dyDescent="0.3">
      <c r="AU6632" s="45"/>
    </row>
    <row r="6633" spans="47:47" ht="12" customHeight="1" x14ac:dyDescent="0.3">
      <c r="AU6633" s="45"/>
    </row>
    <row r="6634" spans="47:47" ht="12" customHeight="1" x14ac:dyDescent="0.3">
      <c r="AU6634" s="45"/>
    </row>
    <row r="6635" spans="47:47" ht="12" customHeight="1" x14ac:dyDescent="0.3">
      <c r="AU6635" s="45"/>
    </row>
    <row r="6636" spans="47:47" ht="12" customHeight="1" x14ac:dyDescent="0.3">
      <c r="AU6636" s="45"/>
    </row>
    <row r="6637" spans="47:47" ht="12" customHeight="1" x14ac:dyDescent="0.3">
      <c r="AU6637" s="45"/>
    </row>
    <row r="6638" spans="47:47" ht="12" customHeight="1" x14ac:dyDescent="0.3">
      <c r="AU6638" s="45"/>
    </row>
    <row r="6639" spans="47:47" ht="12" customHeight="1" x14ac:dyDescent="0.3">
      <c r="AU6639" s="45"/>
    </row>
    <row r="6640" spans="47:47" ht="12" customHeight="1" x14ac:dyDescent="0.3">
      <c r="AU6640" s="45"/>
    </row>
    <row r="6641" spans="47:47" ht="12" customHeight="1" x14ac:dyDescent="0.3">
      <c r="AU6641" s="45"/>
    </row>
    <row r="6642" spans="47:47" ht="12" customHeight="1" x14ac:dyDescent="0.3">
      <c r="AU6642" s="45"/>
    </row>
    <row r="6643" spans="47:47" ht="12" customHeight="1" x14ac:dyDescent="0.3">
      <c r="AU6643" s="45"/>
    </row>
    <row r="6644" spans="47:47" ht="12" customHeight="1" x14ac:dyDescent="0.3">
      <c r="AU6644" s="45"/>
    </row>
    <row r="6645" spans="47:47" ht="12" customHeight="1" x14ac:dyDescent="0.3">
      <c r="AU6645" s="45"/>
    </row>
    <row r="6646" spans="47:47" ht="12" customHeight="1" x14ac:dyDescent="0.3">
      <c r="AU6646" s="45"/>
    </row>
    <row r="6647" spans="47:47" ht="12" customHeight="1" x14ac:dyDescent="0.3">
      <c r="AU6647" s="45"/>
    </row>
    <row r="6648" spans="47:47" ht="12" customHeight="1" x14ac:dyDescent="0.3">
      <c r="AU6648" s="45"/>
    </row>
    <row r="6649" spans="47:47" ht="12" customHeight="1" x14ac:dyDescent="0.3">
      <c r="AU6649" s="45"/>
    </row>
    <row r="6650" spans="47:47" ht="12" customHeight="1" x14ac:dyDescent="0.3">
      <c r="AU6650" s="45"/>
    </row>
    <row r="6651" spans="47:47" ht="12" customHeight="1" x14ac:dyDescent="0.3">
      <c r="AU6651" s="45"/>
    </row>
    <row r="6652" spans="47:47" ht="12" customHeight="1" x14ac:dyDescent="0.3">
      <c r="AU6652" s="45"/>
    </row>
    <row r="6653" spans="47:47" ht="12" customHeight="1" x14ac:dyDescent="0.3">
      <c r="AU6653" s="45"/>
    </row>
    <row r="6654" spans="47:47" ht="12" customHeight="1" x14ac:dyDescent="0.3">
      <c r="AU6654" s="45"/>
    </row>
    <row r="6655" spans="47:47" ht="12" customHeight="1" x14ac:dyDescent="0.3">
      <c r="AU6655" s="45"/>
    </row>
    <row r="6656" spans="47:47" ht="12" customHeight="1" x14ac:dyDescent="0.3">
      <c r="AU6656" s="45"/>
    </row>
    <row r="6657" spans="47:47" ht="12" customHeight="1" x14ac:dyDescent="0.3">
      <c r="AU6657" s="45"/>
    </row>
    <row r="6658" spans="47:47" ht="12" customHeight="1" x14ac:dyDescent="0.3">
      <c r="AU6658" s="45"/>
    </row>
    <row r="6659" spans="47:47" ht="12" customHeight="1" x14ac:dyDescent="0.3">
      <c r="AU6659" s="45"/>
    </row>
    <row r="6660" spans="47:47" ht="12" customHeight="1" x14ac:dyDescent="0.3">
      <c r="AU6660" s="45"/>
    </row>
    <row r="6661" spans="47:47" ht="12" customHeight="1" x14ac:dyDescent="0.3">
      <c r="AU6661" s="45"/>
    </row>
    <row r="6662" spans="47:47" ht="12" customHeight="1" x14ac:dyDescent="0.3">
      <c r="AU6662" s="45"/>
    </row>
    <row r="6663" spans="47:47" ht="12" customHeight="1" x14ac:dyDescent="0.3">
      <c r="AU6663" s="45"/>
    </row>
    <row r="6664" spans="47:47" ht="12" customHeight="1" x14ac:dyDescent="0.3">
      <c r="AU6664" s="45"/>
    </row>
    <row r="6665" spans="47:47" ht="12" customHeight="1" x14ac:dyDescent="0.3">
      <c r="AU6665" s="45"/>
    </row>
    <row r="6666" spans="47:47" ht="12" customHeight="1" x14ac:dyDescent="0.3">
      <c r="AU6666" s="45"/>
    </row>
    <row r="6667" spans="47:47" ht="12" customHeight="1" x14ac:dyDescent="0.3">
      <c r="AU6667" s="45"/>
    </row>
    <row r="6668" spans="47:47" ht="12" customHeight="1" x14ac:dyDescent="0.3">
      <c r="AU6668" s="45"/>
    </row>
    <row r="6669" spans="47:47" ht="12" customHeight="1" x14ac:dyDescent="0.3">
      <c r="AU6669" s="45"/>
    </row>
    <row r="6670" spans="47:47" ht="12" customHeight="1" x14ac:dyDescent="0.3">
      <c r="AU6670" s="45"/>
    </row>
    <row r="6671" spans="47:47" ht="12" customHeight="1" x14ac:dyDescent="0.3">
      <c r="AU6671" s="45"/>
    </row>
    <row r="6672" spans="47:47" ht="12" customHeight="1" x14ac:dyDescent="0.3">
      <c r="AU6672" s="45"/>
    </row>
    <row r="6673" spans="47:47" ht="12" customHeight="1" x14ac:dyDescent="0.3">
      <c r="AU6673" s="45"/>
    </row>
    <row r="6674" spans="47:47" ht="12" customHeight="1" x14ac:dyDescent="0.3">
      <c r="AU6674" s="45"/>
    </row>
    <row r="6675" spans="47:47" ht="12" customHeight="1" x14ac:dyDescent="0.3">
      <c r="AU6675" s="45"/>
    </row>
    <row r="6676" spans="47:47" ht="12" customHeight="1" x14ac:dyDescent="0.3">
      <c r="AU6676" s="45"/>
    </row>
    <row r="6677" spans="47:47" ht="12" customHeight="1" x14ac:dyDescent="0.3">
      <c r="AU6677" s="45"/>
    </row>
    <row r="6678" spans="47:47" ht="12" customHeight="1" x14ac:dyDescent="0.3">
      <c r="AU6678" s="45"/>
    </row>
    <row r="6679" spans="47:47" ht="12" customHeight="1" x14ac:dyDescent="0.3">
      <c r="AU6679" s="45"/>
    </row>
    <row r="6680" spans="47:47" ht="12" customHeight="1" x14ac:dyDescent="0.3">
      <c r="AU6680" s="45"/>
    </row>
    <row r="6681" spans="47:47" ht="12" customHeight="1" x14ac:dyDescent="0.3">
      <c r="AU6681" s="45"/>
    </row>
    <row r="6682" spans="47:47" ht="12" customHeight="1" x14ac:dyDescent="0.3">
      <c r="AU6682" s="45"/>
    </row>
    <row r="6683" spans="47:47" ht="12" customHeight="1" x14ac:dyDescent="0.3">
      <c r="AU6683" s="45"/>
    </row>
    <row r="6684" spans="47:47" ht="12" customHeight="1" x14ac:dyDescent="0.3">
      <c r="AU6684" s="45"/>
    </row>
    <row r="6685" spans="47:47" ht="12" customHeight="1" x14ac:dyDescent="0.3">
      <c r="AU6685" s="45"/>
    </row>
    <row r="6686" spans="47:47" ht="12" customHeight="1" x14ac:dyDescent="0.3">
      <c r="AU6686" s="45"/>
    </row>
    <row r="6687" spans="47:47" ht="12" customHeight="1" x14ac:dyDescent="0.3">
      <c r="AU6687" s="45"/>
    </row>
    <row r="6688" spans="47:47" ht="12" customHeight="1" x14ac:dyDescent="0.3">
      <c r="AU6688" s="45"/>
    </row>
    <row r="6689" spans="47:47" ht="12" customHeight="1" x14ac:dyDescent="0.3">
      <c r="AU6689" s="45"/>
    </row>
    <row r="6690" spans="47:47" ht="12" customHeight="1" x14ac:dyDescent="0.3">
      <c r="AU6690" s="45"/>
    </row>
    <row r="6691" spans="47:47" ht="12" customHeight="1" x14ac:dyDescent="0.3">
      <c r="AU6691" s="45"/>
    </row>
    <row r="6692" spans="47:47" ht="12" customHeight="1" x14ac:dyDescent="0.3">
      <c r="AU6692" s="45"/>
    </row>
    <row r="6693" spans="47:47" ht="12" customHeight="1" x14ac:dyDescent="0.3">
      <c r="AU6693" s="45"/>
    </row>
    <row r="6694" spans="47:47" ht="12" customHeight="1" x14ac:dyDescent="0.3">
      <c r="AU6694" s="45"/>
    </row>
    <row r="6695" spans="47:47" ht="12" customHeight="1" x14ac:dyDescent="0.3">
      <c r="AU6695" s="45"/>
    </row>
    <row r="6696" spans="47:47" ht="12" customHeight="1" x14ac:dyDescent="0.3">
      <c r="AU6696" s="45"/>
    </row>
    <row r="6697" spans="47:47" ht="12" customHeight="1" x14ac:dyDescent="0.3">
      <c r="AU6697" s="45"/>
    </row>
    <row r="6698" spans="47:47" ht="12" customHeight="1" x14ac:dyDescent="0.3">
      <c r="AU6698" s="45"/>
    </row>
    <row r="6699" spans="47:47" ht="12" customHeight="1" x14ac:dyDescent="0.3">
      <c r="AU6699" s="45"/>
    </row>
    <row r="6700" spans="47:47" ht="12" customHeight="1" x14ac:dyDescent="0.3">
      <c r="AU6700" s="45"/>
    </row>
    <row r="6701" spans="47:47" ht="12" customHeight="1" x14ac:dyDescent="0.3">
      <c r="AU6701" s="45"/>
    </row>
    <row r="6702" spans="47:47" ht="12" customHeight="1" x14ac:dyDescent="0.3">
      <c r="AU6702" s="45"/>
    </row>
    <row r="6703" spans="47:47" ht="12" customHeight="1" x14ac:dyDescent="0.3">
      <c r="AU6703" s="45"/>
    </row>
    <row r="6704" spans="47:47" ht="12" customHeight="1" x14ac:dyDescent="0.3">
      <c r="AU6704" s="45"/>
    </row>
    <row r="6705" spans="47:47" ht="12" customHeight="1" x14ac:dyDescent="0.3">
      <c r="AU6705" s="45"/>
    </row>
    <row r="6706" spans="47:47" ht="12" customHeight="1" x14ac:dyDescent="0.3">
      <c r="AU6706" s="45"/>
    </row>
    <row r="6707" spans="47:47" ht="12" customHeight="1" x14ac:dyDescent="0.3">
      <c r="AU6707" s="45"/>
    </row>
    <row r="6708" spans="47:47" ht="12" customHeight="1" x14ac:dyDescent="0.3">
      <c r="AU6708" s="45"/>
    </row>
    <row r="6709" spans="47:47" ht="12" customHeight="1" x14ac:dyDescent="0.3">
      <c r="AU6709" s="45"/>
    </row>
    <row r="6710" spans="47:47" ht="12" customHeight="1" x14ac:dyDescent="0.3">
      <c r="AU6710" s="45"/>
    </row>
    <row r="6711" spans="47:47" ht="12" customHeight="1" x14ac:dyDescent="0.3">
      <c r="AU6711" s="45"/>
    </row>
    <row r="6712" spans="47:47" ht="12" customHeight="1" x14ac:dyDescent="0.3">
      <c r="AU6712" s="45"/>
    </row>
    <row r="6713" spans="47:47" ht="12" customHeight="1" x14ac:dyDescent="0.3">
      <c r="AU6713" s="45"/>
    </row>
    <row r="6714" spans="47:47" ht="12" customHeight="1" x14ac:dyDescent="0.3">
      <c r="AU6714" s="45"/>
    </row>
    <row r="6715" spans="47:47" ht="12" customHeight="1" x14ac:dyDescent="0.3">
      <c r="AU6715" s="45"/>
    </row>
    <row r="6716" spans="47:47" ht="12" customHeight="1" x14ac:dyDescent="0.3">
      <c r="AU6716" s="45"/>
    </row>
    <row r="6717" spans="47:47" ht="12" customHeight="1" x14ac:dyDescent="0.3">
      <c r="AU6717" s="45"/>
    </row>
    <row r="6718" spans="47:47" ht="12" customHeight="1" x14ac:dyDescent="0.3">
      <c r="AU6718" s="45"/>
    </row>
    <row r="6719" spans="47:47" ht="12" customHeight="1" x14ac:dyDescent="0.3">
      <c r="AU6719" s="45"/>
    </row>
    <row r="6720" spans="47:47" ht="12" customHeight="1" x14ac:dyDescent="0.3">
      <c r="AU6720" s="45"/>
    </row>
    <row r="6721" spans="47:47" ht="12" customHeight="1" x14ac:dyDescent="0.3">
      <c r="AU6721" s="45"/>
    </row>
    <row r="6722" spans="47:47" ht="12" customHeight="1" x14ac:dyDescent="0.3">
      <c r="AU6722" s="45"/>
    </row>
    <row r="6723" spans="47:47" ht="12" customHeight="1" x14ac:dyDescent="0.3">
      <c r="AU6723" s="45"/>
    </row>
    <row r="6724" spans="47:47" ht="12" customHeight="1" x14ac:dyDescent="0.3">
      <c r="AU6724" s="45"/>
    </row>
    <row r="6725" spans="47:47" ht="12" customHeight="1" x14ac:dyDescent="0.3">
      <c r="AU6725" s="45"/>
    </row>
    <row r="6726" spans="47:47" ht="12" customHeight="1" x14ac:dyDescent="0.3">
      <c r="AU6726" s="45"/>
    </row>
    <row r="6727" spans="47:47" ht="12" customHeight="1" x14ac:dyDescent="0.3">
      <c r="AU6727" s="45"/>
    </row>
    <row r="6728" spans="47:47" ht="12" customHeight="1" x14ac:dyDescent="0.3">
      <c r="AU6728" s="45"/>
    </row>
    <row r="6729" spans="47:47" ht="12" customHeight="1" x14ac:dyDescent="0.3">
      <c r="AU6729" s="45"/>
    </row>
    <row r="6730" spans="47:47" ht="12" customHeight="1" x14ac:dyDescent="0.3">
      <c r="AU6730" s="45"/>
    </row>
    <row r="6731" spans="47:47" ht="12" customHeight="1" x14ac:dyDescent="0.3">
      <c r="AU6731" s="45"/>
    </row>
    <row r="6732" spans="47:47" ht="12" customHeight="1" x14ac:dyDescent="0.3">
      <c r="AU6732" s="45"/>
    </row>
    <row r="6733" spans="47:47" ht="12" customHeight="1" x14ac:dyDescent="0.3">
      <c r="AU6733" s="45"/>
    </row>
    <row r="6734" spans="47:47" ht="12" customHeight="1" x14ac:dyDescent="0.3">
      <c r="AU6734" s="45"/>
    </row>
    <row r="6735" spans="47:47" ht="12" customHeight="1" x14ac:dyDescent="0.3">
      <c r="AU6735" s="45"/>
    </row>
    <row r="6736" spans="47:47" ht="12" customHeight="1" x14ac:dyDescent="0.3">
      <c r="AU6736" s="45"/>
    </row>
    <row r="6737" spans="47:47" ht="12" customHeight="1" x14ac:dyDescent="0.3">
      <c r="AU6737" s="45"/>
    </row>
    <row r="6738" spans="47:47" ht="12" customHeight="1" x14ac:dyDescent="0.3">
      <c r="AU6738" s="45"/>
    </row>
    <row r="6739" spans="47:47" ht="12" customHeight="1" x14ac:dyDescent="0.3">
      <c r="AU6739" s="45"/>
    </row>
    <row r="6740" spans="47:47" ht="12" customHeight="1" x14ac:dyDescent="0.3">
      <c r="AU6740" s="45"/>
    </row>
    <row r="6741" spans="47:47" ht="12" customHeight="1" x14ac:dyDescent="0.3">
      <c r="AU6741" s="45"/>
    </row>
    <row r="6742" spans="47:47" ht="12" customHeight="1" x14ac:dyDescent="0.3">
      <c r="AU6742" s="45"/>
    </row>
    <row r="6743" spans="47:47" ht="12" customHeight="1" x14ac:dyDescent="0.3">
      <c r="AU6743" s="45"/>
    </row>
    <row r="6744" spans="47:47" ht="12" customHeight="1" x14ac:dyDescent="0.3">
      <c r="AU6744" s="45"/>
    </row>
    <row r="6745" spans="47:47" ht="12" customHeight="1" x14ac:dyDescent="0.3">
      <c r="AU6745" s="45"/>
    </row>
    <row r="6746" spans="47:47" ht="12" customHeight="1" x14ac:dyDescent="0.3">
      <c r="AU6746" s="45"/>
    </row>
    <row r="6747" spans="47:47" ht="12" customHeight="1" x14ac:dyDescent="0.3">
      <c r="AU6747" s="45"/>
    </row>
    <row r="6748" spans="47:47" ht="12" customHeight="1" x14ac:dyDescent="0.3">
      <c r="AU6748" s="45"/>
    </row>
    <row r="6749" spans="47:47" ht="12" customHeight="1" x14ac:dyDescent="0.3">
      <c r="AU6749" s="45"/>
    </row>
    <row r="6750" spans="47:47" ht="12" customHeight="1" x14ac:dyDescent="0.3">
      <c r="AU6750" s="45"/>
    </row>
    <row r="6751" spans="47:47" ht="12" customHeight="1" x14ac:dyDescent="0.3">
      <c r="AU6751" s="45"/>
    </row>
    <row r="6752" spans="47:47" ht="12" customHeight="1" x14ac:dyDescent="0.3">
      <c r="AU6752" s="45"/>
    </row>
    <row r="6753" spans="47:47" ht="12" customHeight="1" x14ac:dyDescent="0.3">
      <c r="AU6753" s="45"/>
    </row>
    <row r="6754" spans="47:47" ht="12" customHeight="1" x14ac:dyDescent="0.3">
      <c r="AU6754" s="45"/>
    </row>
    <row r="6755" spans="47:47" ht="12" customHeight="1" x14ac:dyDescent="0.3">
      <c r="AU6755" s="45"/>
    </row>
    <row r="6756" spans="47:47" ht="12" customHeight="1" x14ac:dyDescent="0.3">
      <c r="AU6756" s="45"/>
    </row>
    <row r="6757" spans="47:47" ht="12" customHeight="1" x14ac:dyDescent="0.3">
      <c r="AU6757" s="45"/>
    </row>
    <row r="6758" spans="47:47" ht="12" customHeight="1" x14ac:dyDescent="0.3">
      <c r="AU6758" s="45"/>
    </row>
    <row r="6759" spans="47:47" ht="12" customHeight="1" x14ac:dyDescent="0.3">
      <c r="AU6759" s="45"/>
    </row>
    <row r="6760" spans="47:47" ht="12" customHeight="1" x14ac:dyDescent="0.3">
      <c r="AU6760" s="45"/>
    </row>
    <row r="6761" spans="47:47" ht="12" customHeight="1" x14ac:dyDescent="0.3">
      <c r="AU6761" s="45"/>
    </row>
    <row r="6762" spans="47:47" ht="12" customHeight="1" x14ac:dyDescent="0.3">
      <c r="AU6762" s="45"/>
    </row>
    <row r="6763" spans="47:47" ht="12" customHeight="1" x14ac:dyDescent="0.3">
      <c r="AU6763" s="45"/>
    </row>
    <row r="6764" spans="47:47" ht="12" customHeight="1" x14ac:dyDescent="0.3">
      <c r="AU6764" s="45"/>
    </row>
    <row r="6765" spans="47:47" ht="12" customHeight="1" x14ac:dyDescent="0.3">
      <c r="AU6765" s="45"/>
    </row>
    <row r="6766" spans="47:47" ht="12" customHeight="1" x14ac:dyDescent="0.3">
      <c r="AU6766" s="45"/>
    </row>
    <row r="6767" spans="47:47" ht="12" customHeight="1" x14ac:dyDescent="0.3">
      <c r="AU6767" s="45"/>
    </row>
    <row r="6768" spans="47:47" ht="12" customHeight="1" x14ac:dyDescent="0.3">
      <c r="AU6768" s="45"/>
    </row>
    <row r="6769" spans="47:47" ht="12" customHeight="1" x14ac:dyDescent="0.3">
      <c r="AU6769" s="45"/>
    </row>
    <row r="6770" spans="47:47" ht="12" customHeight="1" x14ac:dyDescent="0.3">
      <c r="AU6770" s="45"/>
    </row>
    <row r="6771" spans="47:47" ht="12" customHeight="1" x14ac:dyDescent="0.3">
      <c r="AU6771" s="45"/>
    </row>
    <row r="6772" spans="47:47" ht="12" customHeight="1" x14ac:dyDescent="0.3">
      <c r="AU6772" s="45"/>
    </row>
    <row r="6773" spans="47:47" ht="12" customHeight="1" x14ac:dyDescent="0.3">
      <c r="AU6773" s="45"/>
    </row>
    <row r="6774" spans="47:47" ht="12" customHeight="1" x14ac:dyDescent="0.3">
      <c r="AU6774" s="45"/>
    </row>
    <row r="6775" spans="47:47" ht="12" customHeight="1" x14ac:dyDescent="0.3">
      <c r="AU6775" s="45"/>
    </row>
    <row r="6776" spans="47:47" ht="12" customHeight="1" x14ac:dyDescent="0.3">
      <c r="AU6776" s="45"/>
    </row>
    <row r="6777" spans="47:47" ht="12" customHeight="1" x14ac:dyDescent="0.3">
      <c r="AU6777" s="45"/>
    </row>
    <row r="6778" spans="47:47" ht="12" customHeight="1" x14ac:dyDescent="0.3">
      <c r="AU6778" s="45"/>
    </row>
    <row r="6779" spans="47:47" ht="12" customHeight="1" x14ac:dyDescent="0.3">
      <c r="AU6779" s="45"/>
    </row>
    <row r="6780" spans="47:47" ht="12" customHeight="1" x14ac:dyDescent="0.3">
      <c r="AU6780" s="45"/>
    </row>
    <row r="6781" spans="47:47" ht="12" customHeight="1" x14ac:dyDescent="0.3">
      <c r="AU6781" s="45"/>
    </row>
    <row r="6782" spans="47:47" ht="12" customHeight="1" x14ac:dyDescent="0.3">
      <c r="AU6782" s="45"/>
    </row>
    <row r="6783" spans="47:47" ht="12" customHeight="1" x14ac:dyDescent="0.3">
      <c r="AU6783" s="45"/>
    </row>
    <row r="6784" spans="47:47" ht="12" customHeight="1" x14ac:dyDescent="0.3">
      <c r="AU6784" s="45"/>
    </row>
    <row r="6785" spans="47:47" ht="12" customHeight="1" x14ac:dyDescent="0.3">
      <c r="AU6785" s="45"/>
    </row>
    <row r="6786" spans="47:47" ht="12" customHeight="1" x14ac:dyDescent="0.3">
      <c r="AU6786" s="45"/>
    </row>
    <row r="6787" spans="47:47" ht="12" customHeight="1" x14ac:dyDescent="0.3">
      <c r="AU6787" s="45"/>
    </row>
    <row r="6788" spans="47:47" ht="12" customHeight="1" x14ac:dyDescent="0.3">
      <c r="AU6788" s="45"/>
    </row>
    <row r="6789" spans="47:47" ht="12" customHeight="1" x14ac:dyDescent="0.3">
      <c r="AU6789" s="45"/>
    </row>
    <row r="6790" spans="47:47" ht="12" customHeight="1" x14ac:dyDescent="0.3">
      <c r="AU6790" s="45"/>
    </row>
    <row r="6791" spans="47:47" ht="12" customHeight="1" x14ac:dyDescent="0.3">
      <c r="AU6791" s="45"/>
    </row>
    <row r="6792" spans="47:47" ht="12" customHeight="1" x14ac:dyDescent="0.3">
      <c r="AU6792" s="45"/>
    </row>
    <row r="6793" spans="47:47" ht="12" customHeight="1" x14ac:dyDescent="0.3">
      <c r="AU6793" s="45"/>
    </row>
    <row r="6794" spans="47:47" ht="12" customHeight="1" x14ac:dyDescent="0.3">
      <c r="AU6794" s="45"/>
    </row>
    <row r="6795" spans="47:47" ht="12" customHeight="1" x14ac:dyDescent="0.3">
      <c r="AU6795" s="45"/>
    </row>
    <row r="6796" spans="47:47" ht="12" customHeight="1" x14ac:dyDescent="0.3">
      <c r="AU6796" s="45"/>
    </row>
    <row r="6797" spans="47:47" ht="12" customHeight="1" x14ac:dyDescent="0.3">
      <c r="AU6797" s="45"/>
    </row>
    <row r="6798" spans="47:47" ht="12" customHeight="1" x14ac:dyDescent="0.3">
      <c r="AU6798" s="45"/>
    </row>
    <row r="6799" spans="47:47" ht="12" customHeight="1" x14ac:dyDescent="0.3">
      <c r="AU6799" s="45"/>
    </row>
    <row r="6800" spans="47:47" ht="12" customHeight="1" x14ac:dyDescent="0.3">
      <c r="AU6800" s="45"/>
    </row>
    <row r="6801" spans="47:47" ht="12" customHeight="1" x14ac:dyDescent="0.3">
      <c r="AU6801" s="45"/>
    </row>
    <row r="6802" spans="47:47" ht="12" customHeight="1" x14ac:dyDescent="0.3">
      <c r="AU6802" s="45"/>
    </row>
    <row r="6803" spans="47:47" ht="12" customHeight="1" x14ac:dyDescent="0.3">
      <c r="AU6803" s="45"/>
    </row>
    <row r="6804" spans="47:47" ht="12" customHeight="1" x14ac:dyDescent="0.3">
      <c r="AU6804" s="45"/>
    </row>
    <row r="6805" spans="47:47" ht="12" customHeight="1" x14ac:dyDescent="0.3">
      <c r="AU6805" s="45"/>
    </row>
    <row r="6806" spans="47:47" ht="12" customHeight="1" x14ac:dyDescent="0.3">
      <c r="AU6806" s="45"/>
    </row>
    <row r="6807" spans="47:47" ht="12" customHeight="1" x14ac:dyDescent="0.3">
      <c r="AU6807" s="45"/>
    </row>
    <row r="6808" spans="47:47" ht="12" customHeight="1" x14ac:dyDescent="0.3">
      <c r="AU6808" s="45"/>
    </row>
    <row r="6809" spans="47:47" ht="12" customHeight="1" x14ac:dyDescent="0.3">
      <c r="AU6809" s="45"/>
    </row>
    <row r="6810" spans="47:47" ht="12" customHeight="1" x14ac:dyDescent="0.3">
      <c r="AU6810" s="45"/>
    </row>
    <row r="6811" spans="47:47" ht="12" customHeight="1" x14ac:dyDescent="0.3">
      <c r="AU6811" s="45"/>
    </row>
    <row r="6812" spans="47:47" ht="12" customHeight="1" x14ac:dyDescent="0.3">
      <c r="AU6812" s="45"/>
    </row>
    <row r="6813" spans="47:47" ht="12" customHeight="1" x14ac:dyDescent="0.3">
      <c r="AU6813" s="45"/>
    </row>
    <row r="6814" spans="47:47" ht="12" customHeight="1" x14ac:dyDescent="0.3">
      <c r="AU6814" s="45"/>
    </row>
    <row r="6815" spans="47:47" ht="12" customHeight="1" x14ac:dyDescent="0.3">
      <c r="AU6815" s="45"/>
    </row>
    <row r="6816" spans="47:47" ht="12" customHeight="1" x14ac:dyDescent="0.3">
      <c r="AU6816" s="45"/>
    </row>
    <row r="6817" spans="47:47" ht="12" customHeight="1" x14ac:dyDescent="0.3">
      <c r="AU6817" s="45"/>
    </row>
    <row r="6818" spans="47:47" ht="12" customHeight="1" x14ac:dyDescent="0.3">
      <c r="AU6818" s="45"/>
    </row>
    <row r="6819" spans="47:47" ht="12" customHeight="1" x14ac:dyDescent="0.3">
      <c r="AU6819" s="45"/>
    </row>
    <row r="6820" spans="47:47" ht="12" customHeight="1" x14ac:dyDescent="0.3">
      <c r="AU6820" s="45"/>
    </row>
    <row r="6821" spans="47:47" ht="12" customHeight="1" x14ac:dyDescent="0.3">
      <c r="AU6821" s="45"/>
    </row>
    <row r="6822" spans="47:47" ht="12" customHeight="1" x14ac:dyDescent="0.3">
      <c r="AU6822" s="45"/>
    </row>
    <row r="6823" spans="47:47" ht="12" customHeight="1" x14ac:dyDescent="0.3">
      <c r="AU6823" s="45"/>
    </row>
    <row r="6824" spans="47:47" ht="12" customHeight="1" x14ac:dyDescent="0.3">
      <c r="AU6824" s="45"/>
    </row>
    <row r="6825" spans="47:47" ht="12" customHeight="1" x14ac:dyDescent="0.3">
      <c r="AU6825" s="45"/>
    </row>
    <row r="6826" spans="47:47" ht="12" customHeight="1" x14ac:dyDescent="0.3">
      <c r="AU6826" s="45"/>
    </row>
    <row r="6827" spans="47:47" ht="12" customHeight="1" x14ac:dyDescent="0.3">
      <c r="AU6827" s="45"/>
    </row>
    <row r="6828" spans="47:47" ht="12" customHeight="1" x14ac:dyDescent="0.3">
      <c r="AU6828" s="45"/>
    </row>
    <row r="6829" spans="47:47" ht="12" customHeight="1" x14ac:dyDescent="0.3">
      <c r="AU6829" s="45"/>
    </row>
    <row r="6830" spans="47:47" ht="12" customHeight="1" x14ac:dyDescent="0.3">
      <c r="AU6830" s="45"/>
    </row>
    <row r="6831" spans="47:47" ht="12" customHeight="1" x14ac:dyDescent="0.3">
      <c r="AU6831" s="45"/>
    </row>
    <row r="6832" spans="47:47" ht="12" customHeight="1" x14ac:dyDescent="0.3">
      <c r="AU6832" s="45"/>
    </row>
    <row r="6833" spans="47:47" ht="12" customHeight="1" x14ac:dyDescent="0.3">
      <c r="AU6833" s="45"/>
    </row>
    <row r="6834" spans="47:47" ht="12" customHeight="1" x14ac:dyDescent="0.3">
      <c r="AU6834" s="45"/>
    </row>
    <row r="6835" spans="47:47" ht="12" customHeight="1" x14ac:dyDescent="0.3">
      <c r="AU6835" s="45"/>
    </row>
    <row r="6836" spans="47:47" ht="12" customHeight="1" x14ac:dyDescent="0.3">
      <c r="AU6836" s="45"/>
    </row>
    <row r="6837" spans="47:47" ht="12" customHeight="1" x14ac:dyDescent="0.3">
      <c r="AU6837" s="45"/>
    </row>
    <row r="6838" spans="47:47" ht="12" customHeight="1" x14ac:dyDescent="0.3">
      <c r="AU6838" s="45"/>
    </row>
    <row r="6839" spans="47:47" ht="12" customHeight="1" x14ac:dyDescent="0.3">
      <c r="AU6839" s="45"/>
    </row>
    <row r="6840" spans="47:47" ht="12" customHeight="1" x14ac:dyDescent="0.3">
      <c r="AU6840" s="45"/>
    </row>
    <row r="6841" spans="47:47" ht="12" customHeight="1" x14ac:dyDescent="0.3">
      <c r="AU6841" s="45"/>
    </row>
    <row r="6842" spans="47:47" ht="12" customHeight="1" x14ac:dyDescent="0.3">
      <c r="AU6842" s="45"/>
    </row>
    <row r="6843" spans="47:47" ht="12" customHeight="1" x14ac:dyDescent="0.3">
      <c r="AU6843" s="45"/>
    </row>
    <row r="6844" spans="47:47" ht="12" customHeight="1" x14ac:dyDescent="0.3">
      <c r="AU6844" s="45"/>
    </row>
    <row r="6845" spans="47:47" ht="12" customHeight="1" x14ac:dyDescent="0.3">
      <c r="AU6845" s="45"/>
    </row>
    <row r="6846" spans="47:47" ht="12" customHeight="1" x14ac:dyDescent="0.3">
      <c r="AU6846" s="45"/>
    </row>
    <row r="6847" spans="47:47" ht="12" customHeight="1" x14ac:dyDescent="0.3">
      <c r="AU6847" s="45"/>
    </row>
    <row r="6848" spans="47:47" ht="12" customHeight="1" x14ac:dyDescent="0.3">
      <c r="AU6848" s="45"/>
    </row>
    <row r="6849" spans="47:47" ht="12" customHeight="1" x14ac:dyDescent="0.3">
      <c r="AU6849" s="45"/>
    </row>
    <row r="6850" spans="47:47" ht="12" customHeight="1" x14ac:dyDescent="0.3">
      <c r="AU6850" s="45"/>
    </row>
    <row r="6851" spans="47:47" ht="12" customHeight="1" x14ac:dyDescent="0.3">
      <c r="AU6851" s="45"/>
    </row>
    <row r="6852" spans="47:47" ht="12" customHeight="1" x14ac:dyDescent="0.3">
      <c r="AU6852" s="45"/>
    </row>
    <row r="6853" spans="47:47" ht="12" customHeight="1" x14ac:dyDescent="0.3">
      <c r="AU6853" s="45"/>
    </row>
    <row r="6854" spans="47:47" ht="12" customHeight="1" x14ac:dyDescent="0.3">
      <c r="AU6854" s="45"/>
    </row>
    <row r="6855" spans="47:47" ht="12" customHeight="1" x14ac:dyDescent="0.3">
      <c r="AU6855" s="45"/>
    </row>
    <row r="6856" spans="47:47" ht="12" customHeight="1" x14ac:dyDescent="0.3">
      <c r="AU6856" s="45"/>
    </row>
    <row r="6857" spans="47:47" ht="12" customHeight="1" x14ac:dyDescent="0.3">
      <c r="AU6857" s="45"/>
    </row>
    <row r="6858" spans="47:47" ht="12" customHeight="1" x14ac:dyDescent="0.3">
      <c r="AU6858" s="45"/>
    </row>
    <row r="6859" spans="47:47" ht="12" customHeight="1" x14ac:dyDescent="0.3">
      <c r="AU6859" s="45"/>
    </row>
    <row r="6860" spans="47:47" ht="12" customHeight="1" x14ac:dyDescent="0.3">
      <c r="AU6860" s="45"/>
    </row>
    <row r="6861" spans="47:47" ht="12" customHeight="1" x14ac:dyDescent="0.3">
      <c r="AU6861" s="45"/>
    </row>
    <row r="6862" spans="47:47" ht="12" customHeight="1" x14ac:dyDescent="0.3">
      <c r="AU6862" s="45"/>
    </row>
    <row r="6863" spans="47:47" ht="12" customHeight="1" x14ac:dyDescent="0.3">
      <c r="AU6863" s="45"/>
    </row>
    <row r="6864" spans="47:47" ht="12" customHeight="1" x14ac:dyDescent="0.3">
      <c r="AU6864" s="45"/>
    </row>
  </sheetData>
  <autoFilter ref="A1:AU4567" xr:uid="{9931A248-8A11-4D8E-BACD-A0C0D59E4D18}"/>
  <conditionalFormatting sqref="A1:A4579">
    <cfRule type="containsText" dxfId="29" priority="9" operator="containsText" text="Sim">
      <formula>NOT(ISERROR(SEARCH("Sim",A1)))</formula>
    </cfRule>
  </conditionalFormatting>
  <conditionalFormatting sqref="E1">
    <cfRule type="duplicateValues" dxfId="28" priority="11"/>
  </conditionalFormatting>
  <conditionalFormatting sqref="E569:E1048576">
    <cfRule type="duplicateValues" dxfId="27" priority="144"/>
  </conditionalFormatting>
  <conditionalFormatting sqref="E1:F1">
    <cfRule type="duplicateValues" dxfId="26" priority="13"/>
    <cfRule type="duplicateValues" dxfId="25" priority="14"/>
    <cfRule type="duplicateValues" dxfId="24" priority="15"/>
  </conditionalFormatting>
  <conditionalFormatting sqref="E1:F1048576">
    <cfRule type="duplicateValues" dxfId="23" priority="1"/>
  </conditionalFormatting>
  <conditionalFormatting sqref="E2:F4466">
    <cfRule type="duplicateValues" dxfId="22" priority="215"/>
  </conditionalFormatting>
  <conditionalFormatting sqref="E4467:F4467">
    <cfRule type="duplicateValues" dxfId="21" priority="6"/>
  </conditionalFormatting>
  <conditionalFormatting sqref="E4468:F4484">
    <cfRule type="duplicateValues" dxfId="20" priority="5"/>
  </conditionalFormatting>
  <conditionalFormatting sqref="E4485:F4579">
    <cfRule type="duplicateValues" dxfId="19" priority="157"/>
  </conditionalFormatting>
  <conditionalFormatting sqref="F1">
    <cfRule type="duplicateValues" dxfId="18" priority="10"/>
    <cfRule type="duplicateValues" dxfId="17" priority="12"/>
  </conditionalFormatting>
  <conditionalFormatting sqref="F2:F4579">
    <cfRule type="duplicateValues" dxfId="16" priority="217"/>
  </conditionalFormatting>
  <conditionalFormatting sqref="F24:F395">
    <cfRule type="duplicateValues" dxfId="15" priority="151"/>
  </conditionalFormatting>
  <conditionalFormatting sqref="F396:F495">
    <cfRule type="duplicateValues" dxfId="14" priority="25"/>
    <cfRule type="duplicateValues" dxfId="13" priority="26"/>
  </conditionalFormatting>
  <conditionalFormatting sqref="F496:F568">
    <cfRule type="duplicateValues" dxfId="12" priority="27"/>
  </conditionalFormatting>
  <conditionalFormatting sqref="F569:F1048576">
    <cfRule type="duplicateValues" dxfId="11" priority="147"/>
    <cfRule type="duplicateValues" dxfId="10" priority="148"/>
  </conditionalFormatting>
  <conditionalFormatting sqref="J1:J1048576">
    <cfRule type="containsText" dxfId="9" priority="7" operator="containsText" text="M">
      <formula>NOT(ISERROR(SEARCH("M",J1)))</formula>
    </cfRule>
    <cfRule type="containsText" dxfId="8" priority="8" operator="containsText" text="F">
      <formula>NOT(ISERROR(SEARCH("F",J1)))</formula>
    </cfRule>
  </conditionalFormatting>
  <conditionalFormatting sqref="K24:K395">
    <cfRule type="containsText" dxfId="7" priority="22" operator="containsText" text="RJ">
      <formula>NOT(ISERROR(SEARCH("RJ",K24)))</formula>
    </cfRule>
  </conditionalFormatting>
  <conditionalFormatting sqref="AJ2:AJ1048576">
    <cfRule type="containsText" dxfId="6" priority="16" operator="containsText" text="Pendente">
      <formula>NOT(ISERROR(SEARCH("Pendente",AJ2)))</formula>
    </cfRule>
    <cfRule type="containsText" dxfId="5" priority="17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11727F12-144F-4468-9F80-2D2474DBDC3B}">
          <x14:formula1>
            <xm:f>'Lista Suspensa'!$K$2:$K$54</xm:f>
          </x14:formula1>
          <xm:sqref>AF959 AF4439:AF4443 AF1737 AF2052:AF2068 AF2074:AF2115 AF2130:AF2156 AF2739:AF2745 AF2749 AF2845:AF2884 AF3668:AF4060 AF4201:AF4202 AF4359:AF4361 AF4363:AF4371 AF1316 AF1386 AF1432 AF1950:AF2013 AF2015:AF2048 AF2050 AF2071:AF2072 AF2117:AF2123 AF2125:AF2128 AF2158:AF2175 AF2177:AF2268 AF2270:AF2276 AF2278:AF2295 AF2297:AF2316 AF2318:AF2323 AF2325:AF2327 AF2329:AF2346 AF2348:AF2369 AF2371:AF2386 AF2388:AF2392 AF2394:AF2428 AF2430:AF2500 AF2502:AF2540 AF2542:AF2596 AF2598:AF2628 AF2630:AF2731 AF2733:AF2736 AF2747 AF2751 AF2753:AF2816 AF2818:AF2825 AF2827:AF2831 AF2833:AF2841 AF2843 AF2886:AF2898 AF2900:AF2915 AF2917:AF2923 AF2925:AF2937 AF2939 AF2941:AF2949 AF2951:AF2956 AF2958:AF2984 AF2986:AF3031 AF3033:AF3035 AF3037:AF3075 AF3604:AF3644 AF3646:AF3666 AF4062:AF4119 AF4121:AF4189 AF4191:AF4199 AF4204:AF4223 AF4225:AF4236 AF4238:AF4240 AF4242:AF4247 AF4249:AF4261 AF4263 AF4266:AF4273 AF4277:AF4279 AF4281:AF4283 AF4285:AF4287 AF4290:AF4314 AF4316:AF4344 AF4346 AF4348:AF4357 AF4375:AF4381 AF4383:AF4394 AF4396:AF4414 AF4417:AF4423 AF4425:AF4432 AF4434:AF4437 AF4445:AF1048576 AF3077:AF3602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AB959 AB4439:AB4443 AB1737 AB2052:AB2068 AB2074:AB2115 AB2130:AB2156 AB2739:AB2745 AB2749 AB2845:AB2884 AB3668:AB4060 AB4201:AB4202 AB4359:AB4361 AB4363:AB4371 AB1316 AB1386 AB1432 AB1950:AB2013 AB2015:AB2048 AB2050 AB2071:AB2072 AB2117:AB2123 AB2125:AB2128 AB3077:AB3602 AB2173:AB2175 AB2270:AB2276 AB2278:AB2295 AB2297:AB2316 AB2318:AB2323 AB2325:AB2327 AB2329:AB2346 AB2348:AB2369 AB2371:AB2386 AB2388:AB2392 AB2394:AB2428 AB2430:AB2500 AB2502:AB2540 AB2542:AB2596 AB2598:AB2628 AB2630:AB2731 AB2733:AB2736 AB2747 AB2751 AB2753:AB2816 AB2818:AB2825 AB2827:AB2831 AB2833:AB2841 AB2843 AB2886:AB2898 AB2900:AB2915 AB2917:AB2923 AB2925:AB2937 AB2939 AB2941:AB2949 AB2951:AB2956 AB2958:AB2984 AB2986:AB3031 AB3033:AB3035 AB3037:AB3075 AB3604:AB3644 AB3646:AB3666 AB4062:AB4119 AB4121:AB4189 AB4191:AB4199 AB4204:AB4223 AB4225:AB4236 AB4238:AB4240 AB2264:AB2268 AB4249:AB4261 AB4263 AB4266:AB4273 AB4277:AB4279 AB4281:AB4283 AB4285:AB4287 AB4290:AB4314 AB4316:AB4344 AB4346 AB4348:AB4357 AB4375:AB4381 AB4383:AB4394 AB4396:AB4414 AB4417:AB4423 AB4425:AB4432 AB4434:AB4437 AB4247 AB2158:AB2171 AB2177:AB2262 AB4242:AB4245 AB4445:AB4475 AB4477:AB1048576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AD959 AD4439:AD4443 AD1737 AD2052:AD2068 AD2074:AD2115 AD2130:AD2156 AD2739:AD2745 AD2749 AD2845:AD2884 AD3668:AD4060 AD4201:AD4202 AD4359:AD4361 AD4363:AD4371 AD1316 AD1386 AD1432 AD1950:AD2013 AD2015:AD2048 AD2050 AD2071:AD2072 AD2117:AD2123 AD2125:AD2128 AD2158:AD2175 AD2177:AD2268 AD2270:AD2276 AD2278:AD2295 AD2297:AD2316 AD2318:AD2323 AD2325:AD2327 AD2329:AD2346 AD2348:AD2369 AD2371:AD2386 AD2388:AD2392 AD2394:AD2428 AD2430:AD2500 AD2502:AD2540 AD2542:AD2596 AD2598:AD2628 AD2630:AD2731 AD2733:AD2736 AD2747 AD2751 AD2753:AD2816 AD2818:AD2825 AD2827:AD2831 AD2833:AD2841 AD2843 AD2886:AD2898 AD2900:AD2915 AD2917:AD2923 AD2925:AD2937 AD2939 AD2941:AD2949 AD2951:AD2956 AD2958:AD2984 AD2986:AD3031 AD3033:AD3035 AD3037:AD3075 AD3604:AD3644 AD3646:AD3666 AD4062:AD4119 AD4121:AD4189 AD4191:AD4199 AD4204:AD4223 AD4225:AD4236 AD4238:AD4240 AD4242:AD4247 AD4249:AD4261 AD4263 AD4266:AD4273 AD4277:AD4279 AD4281:AD4283 AD4285:AD4287 AD4290:AD4314 AD4316:AD4344 AD4346 AD4348:AD4357 AD4375:AD4381 AD4383:AD4394 AD4396:AD4414 AD4417:AD4423 AD4425:AD4432 AD4434:AD4437 AD4445:AD1048576 AD3077:AD3602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AH959 AH4439:AH4443 AH1737 AH2052:AH2068 AH2074:AH2115 AH2130:AH2156 AH2739:AH2745 AH2749 AH2845:AH2884 AH3668:AH4060 AH4201:AH4202 AH4359:AH4361 AH4363:AH4371 AH1316 AH1386 AH1432 AH1950:AH2013 AH2015:AH2048 AH2050 AH2071:AH2072 AH2117:AH2123 AH2125:AH2128 AH2158:AH2175 AH2177:AH2268 AH2270:AH2276 AH2278:AH2295 AH2297:AH2316 AH2318:AH2323 AH2325:AH2327 AH2329:AH2346 AH2348:AH2369 AH2371:AH2386 AH2388:AH2392 AH2394:AH2428 AH2430:AH2500 AH2502:AH2540 AH2542:AH2596 AH2598:AH2628 AH2630:AH2731 AH2733:AH2736 AH2747 AH2751 AH2753:AH2816 AH2818:AH2825 AH2827:AH2831 AH2833:AH2841 AH2843 AH2886:AH2898 AH2900:AH2915 AH2917:AH2923 AH2925:AH2937 AH2939 AH2941:AH2949 AH2951:AH2956 AH2958:AH2984 AH2986:AH3031 AH3033:AH3035 AH3037:AH3075 AH3604:AH3644 AH3646:AH3666 AH4062:AH4119 AH4121:AH4189 AH4191:AH4199 AH4204:AH4223 AH4225:AH4236 AH4238:AH4240 AH4242:AH4247 AH4249:AH4261 AH4263 AH4266:AH4273 AH4277:AH4279 AH4281:AH4283 AH4285:AH4287 AH4290:AH4314 AH4316:AH4344 AH4346 AH4348:AH4357 AH4375:AH4381 AH4383:AH4394 AH4396:AH4414 AH4417:AH4423 AH4425:AH4432 AH4434:AH4437 AH4445:AH1048576 AH3077:AH3602</xm:sqref>
        </x14:dataValidation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A36" workbookViewId="0">
      <selection activeCell="H46" sqref="H46:I46"/>
    </sheetView>
  </sheetViews>
  <sheetFormatPr defaultColWidth="9.109375" defaultRowHeight="14.4" x14ac:dyDescent="0.3"/>
  <cols>
    <col min="1" max="1" width="9.109375" style="1"/>
    <col min="2" max="2" width="36.5546875" style="1" bestFit="1" customWidth="1"/>
    <col min="3" max="3" width="9.109375" style="1" customWidth="1"/>
    <col min="4" max="4" width="26.88671875" style="1" bestFit="1" customWidth="1"/>
    <col min="5" max="5" width="9.109375" style="1"/>
    <col min="6" max="6" width="45.6640625" style="1" customWidth="1"/>
    <col min="7" max="7" width="4.6640625" style="1" customWidth="1"/>
    <col min="8" max="8" width="14.33203125" style="1" bestFit="1" customWidth="1"/>
    <col min="9" max="9" width="44.44140625" style="1" bestFit="1" customWidth="1"/>
    <col min="10" max="10" width="9.109375" style="1"/>
    <col min="11" max="11" width="43.44140625" style="66" bestFit="1" customWidth="1"/>
    <col min="12" max="12" width="3.44140625" style="1" customWidth="1"/>
    <col min="13" max="13" width="15" style="1" bestFit="1" customWidth="1"/>
    <col min="14" max="14" width="53.44140625" style="1" bestFit="1" customWidth="1"/>
    <col min="15" max="15" width="9.109375" style="1"/>
    <col min="16" max="16" width="25.33203125" style="1" customWidth="1"/>
    <col min="17" max="17" width="9.109375" style="1"/>
    <col min="18" max="18" width="15" style="1" bestFit="1" customWidth="1"/>
    <col min="19" max="19" width="9.109375" style="1"/>
    <col min="20" max="20" width="15.44140625" style="1" bestFit="1" customWidth="1"/>
    <col min="21" max="21" width="9.109375" style="1"/>
    <col min="22" max="22" width="37.44140625" style="1" bestFit="1" customWidth="1"/>
    <col min="23" max="23" width="9.109375" style="1"/>
    <col min="24" max="24" width="20.109375" style="1" bestFit="1" customWidth="1"/>
    <col min="25" max="25" width="9.109375" style="1"/>
    <col min="26" max="26" width="16.5546875" style="1" customWidth="1"/>
    <col min="27" max="27" width="9.109375" style="1"/>
    <col min="28" max="28" width="25.109375" style="1" bestFit="1" customWidth="1"/>
    <col min="29" max="29" width="9.109375" style="1"/>
    <col min="30" max="30" width="25.88671875" bestFit="1" customWidth="1"/>
    <col min="31" max="31" width="9.109375" style="1"/>
    <col min="32" max="32" width="14" customWidth="1"/>
    <col min="33" max="33" width="9.109375" style="1"/>
    <col min="34" max="34" width="16.109375" customWidth="1"/>
    <col min="35" max="35" width="9.109375" style="1"/>
    <col min="36" max="36" width="10.88671875" bestFit="1" customWidth="1"/>
    <col min="38" max="38" width="15.44140625" customWidth="1"/>
    <col min="39" max="39" width="9.109375" style="1"/>
    <col min="40" max="40" width="17.44140625" style="1" customWidth="1"/>
    <col min="41" max="16384" width="9.109375" style="1"/>
  </cols>
  <sheetData>
    <row r="1" spans="2:40" ht="29.4" thickBot="1" x14ac:dyDescent="0.35">
      <c r="D1" s="72" t="s">
        <v>2</v>
      </c>
      <c r="F1" s="67" t="s">
        <v>10821</v>
      </c>
      <c r="G1" s="53"/>
      <c r="H1" s="118" t="s">
        <v>37</v>
      </c>
      <c r="I1" s="117" t="s">
        <v>10822</v>
      </c>
      <c r="K1" s="71" t="s">
        <v>10823</v>
      </c>
      <c r="L1" s="53"/>
      <c r="M1" s="54" t="s">
        <v>37</v>
      </c>
      <c r="N1" s="55" t="s">
        <v>10824</v>
      </c>
      <c r="P1" s="121" t="s">
        <v>32</v>
      </c>
      <c r="R1" s="56" t="s">
        <v>10825</v>
      </c>
      <c r="T1" s="74" t="s">
        <v>10826</v>
      </c>
      <c r="V1" s="133" t="s">
        <v>16</v>
      </c>
      <c r="X1" s="131" t="s">
        <v>19</v>
      </c>
      <c r="Z1" s="186" t="s">
        <v>20</v>
      </c>
      <c r="AB1" s="129" t="s">
        <v>25</v>
      </c>
      <c r="AD1" s="127" t="s">
        <v>27</v>
      </c>
      <c r="AF1" s="127" t="s">
        <v>29</v>
      </c>
      <c r="AH1" s="124" t="s">
        <v>10827</v>
      </c>
      <c r="AJ1" s="125" t="s">
        <v>35</v>
      </c>
      <c r="AL1" s="124" t="s">
        <v>36</v>
      </c>
      <c r="AN1" s="136" t="s">
        <v>0</v>
      </c>
    </row>
    <row r="2" spans="2:40" ht="15" thickBot="1" x14ac:dyDescent="0.35">
      <c r="B2" s="52" t="s">
        <v>10828</v>
      </c>
      <c r="D2" s="111" t="s">
        <v>2793</v>
      </c>
      <c r="F2" s="70" t="str" cm="1">
        <f t="array" ref="F2:F9">IF(COUNTIF(Consolidado!$AL:$AL,"Emagrecimento")&lt;&gt;0,_xlfn._xlws.FILTER($I$2:$I$54,$H$2:$H$54&lt;&gt;""),_xlfn._xlws.FILTER($I$2:$I$54,$H$2:$H$54="Outras"))</f>
        <v>Captado pela Amil/Call Center</v>
      </c>
      <c r="H2" s="79" t="s">
        <v>10829</v>
      </c>
      <c r="I2" s="113" t="s">
        <v>49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10829</v>
      </c>
      <c r="N2" s="114" t="s">
        <v>10830</v>
      </c>
      <c r="P2" s="122" t="s">
        <v>10830</v>
      </c>
      <c r="R2" s="59" t="s">
        <v>10831</v>
      </c>
      <c r="T2" s="85" t="s">
        <v>10832</v>
      </c>
      <c r="V2" s="134" t="s">
        <v>58</v>
      </c>
      <c r="X2" s="132" t="s">
        <v>59</v>
      </c>
      <c r="Z2" s="187" t="s">
        <v>60</v>
      </c>
      <c r="AB2" s="111" t="s">
        <v>2798</v>
      </c>
      <c r="AD2" s="122" t="s">
        <v>2799</v>
      </c>
      <c r="AF2" s="122" t="s">
        <v>2800</v>
      </c>
      <c r="AH2" s="122" t="s">
        <v>66</v>
      </c>
      <c r="AJ2" s="122" t="s">
        <v>65</v>
      </c>
      <c r="AL2" s="122" t="s">
        <v>66</v>
      </c>
      <c r="AN2" s="137" t="s">
        <v>66</v>
      </c>
    </row>
    <row r="3" spans="2:40" ht="15" thickBot="1" x14ac:dyDescent="0.35">
      <c r="D3" s="111" t="s">
        <v>857</v>
      </c>
      <c r="F3" s="68" t="str">
        <v>Casos Prioritário - E-mail</v>
      </c>
      <c r="H3" s="79" t="s">
        <v>10829</v>
      </c>
      <c r="I3" s="113" t="s">
        <v>2786</v>
      </c>
      <c r="K3" s="60" t="str">
        <v>Samaritano Higi</v>
      </c>
      <c r="M3" s="79" t="s">
        <v>10829</v>
      </c>
      <c r="N3" s="114" t="s">
        <v>10833</v>
      </c>
      <c r="P3" s="122" t="s">
        <v>10833</v>
      </c>
      <c r="R3" s="59" t="s">
        <v>10834</v>
      </c>
      <c r="T3" s="84" t="s">
        <v>2802</v>
      </c>
      <c r="V3" s="134" t="s">
        <v>10835</v>
      </c>
      <c r="X3" s="111" t="s">
        <v>5203</v>
      </c>
      <c r="Z3" s="111" t="s">
        <v>10193</v>
      </c>
      <c r="AB3" s="130" t="s">
        <v>62</v>
      </c>
      <c r="AD3" s="122" t="s">
        <v>10836</v>
      </c>
      <c r="AF3" s="128" t="s">
        <v>3652</v>
      </c>
      <c r="AH3" s="122" t="s">
        <v>47</v>
      </c>
      <c r="AJ3" s="126" t="s">
        <v>1127</v>
      </c>
      <c r="AL3" s="122" t="s">
        <v>47</v>
      </c>
      <c r="AN3" s="137" t="s">
        <v>47</v>
      </c>
    </row>
    <row r="4" spans="2:40" x14ac:dyDescent="0.3">
      <c r="D4" s="111" t="s">
        <v>48</v>
      </c>
      <c r="F4" s="68" t="str">
        <v>Forms Total Care</v>
      </c>
      <c r="H4" s="79" t="s">
        <v>10829</v>
      </c>
      <c r="I4" s="113" t="s">
        <v>2558</v>
      </c>
      <c r="K4" s="60" t="str">
        <v>COI -RJ</v>
      </c>
      <c r="M4" s="79" t="s">
        <v>10829</v>
      </c>
      <c r="N4" s="114" t="s">
        <v>10837</v>
      </c>
      <c r="P4" s="122" t="s">
        <v>10838</v>
      </c>
      <c r="R4" s="59" t="s">
        <v>10839</v>
      </c>
      <c r="T4" s="84" t="s">
        <v>5319</v>
      </c>
      <c r="V4" s="134" t="s">
        <v>10840</v>
      </c>
      <c r="X4" s="130" t="s">
        <v>10841</v>
      </c>
      <c r="Z4" s="59" t="s">
        <v>1125</v>
      </c>
      <c r="AD4" s="122" t="s">
        <v>10842</v>
      </c>
      <c r="AF4" s="128" t="s">
        <v>6397</v>
      </c>
      <c r="AH4" s="123"/>
      <c r="AJ4" s="123" t="s">
        <v>10843</v>
      </c>
      <c r="AL4" s="122" t="s">
        <v>10844</v>
      </c>
      <c r="AN4" s="138"/>
    </row>
    <row r="5" spans="2:40" x14ac:dyDescent="0.3">
      <c r="D5" s="73" t="s">
        <v>10845</v>
      </c>
      <c r="F5" s="68" t="str">
        <v>GSC</v>
      </c>
      <c r="H5" s="79" t="s">
        <v>10829</v>
      </c>
      <c r="I5" s="113" t="s">
        <v>10846</v>
      </c>
      <c r="K5" s="60" t="str">
        <v>Interno - Amil Geral</v>
      </c>
      <c r="M5" s="79" t="s">
        <v>10829</v>
      </c>
      <c r="N5" s="114" t="s">
        <v>10847</v>
      </c>
      <c r="P5" s="123" t="s">
        <v>10848</v>
      </c>
      <c r="R5" s="59" t="s">
        <v>10849</v>
      </c>
      <c r="T5" s="86" t="s">
        <v>10844</v>
      </c>
      <c r="V5" s="134" t="s">
        <v>5176</v>
      </c>
      <c r="Z5" s="59"/>
      <c r="AD5" s="122" t="s">
        <v>10850</v>
      </c>
      <c r="AF5" s="123"/>
      <c r="AH5" s="83"/>
      <c r="AJ5" s="123" t="s">
        <v>47</v>
      </c>
      <c r="AL5" s="123"/>
    </row>
    <row r="6" spans="2:40" x14ac:dyDescent="0.3">
      <c r="D6" s="73"/>
      <c r="F6" s="68" t="str">
        <v>Triggers</v>
      </c>
      <c r="H6" s="79" t="s">
        <v>10829</v>
      </c>
      <c r="I6" s="113" t="s">
        <v>10851</v>
      </c>
      <c r="K6" s="60" t="str">
        <v>Externo - Geral</v>
      </c>
      <c r="M6" s="79" t="s">
        <v>10829</v>
      </c>
      <c r="N6" s="114" t="s">
        <v>10852</v>
      </c>
      <c r="R6" s="59" t="s">
        <v>10853</v>
      </c>
      <c r="V6" s="134" t="s">
        <v>1124</v>
      </c>
      <c r="Z6" s="185"/>
      <c r="AD6" s="123" t="s">
        <v>10854</v>
      </c>
      <c r="AF6" s="83"/>
      <c r="AH6" s="83"/>
      <c r="AJ6" s="83"/>
      <c r="AL6" s="83"/>
    </row>
    <row r="7" spans="2:40" x14ac:dyDescent="0.3">
      <c r="D7" s="73"/>
      <c r="F7" s="68" t="str">
        <v xml:space="preserve">Viva Bem </v>
      </c>
      <c r="H7" s="79" t="s">
        <v>10829</v>
      </c>
      <c r="I7" s="113" t="s">
        <v>10855</v>
      </c>
      <c r="K7" s="60" t="str">
        <v>Não Informou</v>
      </c>
      <c r="M7" s="79" t="s">
        <v>10829</v>
      </c>
      <c r="N7" s="114" t="s">
        <v>10856</v>
      </c>
      <c r="R7" s="59" t="s">
        <v>10857</v>
      </c>
      <c r="V7" s="134" t="s">
        <v>10858</v>
      </c>
      <c r="AD7" s="83"/>
      <c r="AF7" s="83"/>
      <c r="AH7" s="83"/>
      <c r="AJ7" s="83"/>
      <c r="AL7" s="83"/>
    </row>
    <row r="8" spans="2:40" x14ac:dyDescent="0.3">
      <c r="D8" s="73"/>
      <c r="F8" s="68" t="str">
        <v>Saúde Ocupacional</v>
      </c>
      <c r="H8" s="79" t="s">
        <v>10829</v>
      </c>
      <c r="I8" s="113" t="s">
        <v>10859</v>
      </c>
      <c r="K8" s="60" t="str">
        <v>CMDP - Centro Médico Dom Pedro</v>
      </c>
      <c r="M8" s="79" t="s">
        <v>10829</v>
      </c>
      <c r="N8" s="114" t="s">
        <v>10860</v>
      </c>
      <c r="R8" s="59" t="s">
        <v>10861</v>
      </c>
      <c r="V8" s="134" t="s">
        <v>10862</v>
      </c>
      <c r="AD8" s="83"/>
      <c r="AF8" s="83"/>
      <c r="AH8" s="83"/>
      <c r="AJ8" s="83"/>
      <c r="AL8" s="83"/>
    </row>
    <row r="9" spans="2:40" x14ac:dyDescent="0.3">
      <c r="D9" s="73"/>
      <c r="F9" s="68" t="str">
        <v>Optin</v>
      </c>
      <c r="H9" s="38" t="s">
        <v>10863</v>
      </c>
      <c r="I9" s="115" t="s">
        <v>10864</v>
      </c>
      <c r="K9" s="60" t="str">
        <v>Outros</v>
      </c>
      <c r="M9" s="79" t="s">
        <v>10829</v>
      </c>
      <c r="N9" s="114" t="s">
        <v>10865</v>
      </c>
      <c r="R9" s="59" t="s">
        <v>10866</v>
      </c>
      <c r="V9" s="134" t="s">
        <v>5193</v>
      </c>
      <c r="Z9" s="1" t="s">
        <v>46</v>
      </c>
      <c r="AA9" s="1" t="s">
        <v>60</v>
      </c>
      <c r="AD9" s="83"/>
      <c r="AF9" s="83"/>
      <c r="AH9" s="83"/>
      <c r="AJ9" s="83"/>
      <c r="AL9" s="83"/>
    </row>
    <row r="10" spans="2:40" ht="15" thickBot="1" x14ac:dyDescent="0.35">
      <c r="D10" s="112"/>
      <c r="F10" s="68"/>
      <c r="H10" s="38" t="s">
        <v>10863</v>
      </c>
      <c r="I10" s="116" t="s">
        <v>10867</v>
      </c>
      <c r="K10" s="60" t="str">
        <v>Amil - Hospital Ipiranga Arujá - Ambulatório </v>
      </c>
      <c r="M10" s="79" t="s">
        <v>10829</v>
      </c>
      <c r="N10" s="114" t="s">
        <v>10868</v>
      </c>
      <c r="R10" s="59" t="s">
        <v>10869</v>
      </c>
      <c r="V10" s="134" t="s">
        <v>5310</v>
      </c>
      <c r="Z10" s="1" t="s">
        <v>46</v>
      </c>
      <c r="AA10" s="1" t="s">
        <v>10193</v>
      </c>
      <c r="AD10" s="83"/>
      <c r="AF10" s="83"/>
      <c r="AJ10" s="83"/>
      <c r="AL10" s="83"/>
    </row>
    <row r="11" spans="2:40" x14ac:dyDescent="0.3">
      <c r="F11" s="68"/>
      <c r="H11" s="38" t="s">
        <v>10863</v>
      </c>
      <c r="I11" s="116" t="s">
        <v>10870</v>
      </c>
      <c r="K11" s="60" t="str">
        <v>Amil - Hospital Ipiranga Mogi - Ambulatório </v>
      </c>
      <c r="M11" s="79" t="s">
        <v>10829</v>
      </c>
      <c r="N11" s="114" t="s">
        <v>10871</v>
      </c>
      <c r="R11" s="59" t="s">
        <v>10872</v>
      </c>
      <c r="V11" s="134" t="s">
        <v>5202</v>
      </c>
      <c r="Z11" s="1" t="s">
        <v>60</v>
      </c>
      <c r="AA11" s="1" t="s">
        <v>60</v>
      </c>
      <c r="AD11" s="83"/>
      <c r="AF11" s="83"/>
      <c r="AH11" s="83"/>
      <c r="AJ11" s="83"/>
      <c r="AL11" s="83"/>
    </row>
    <row r="12" spans="2:40" x14ac:dyDescent="0.3">
      <c r="F12" s="68"/>
      <c r="H12" s="38" t="s">
        <v>10863</v>
      </c>
      <c r="I12" s="116" t="s">
        <v>10873</v>
      </c>
      <c r="K12" s="60" t="str">
        <v>Amil - Hospital Metropolitano - Centro Médico </v>
      </c>
      <c r="M12" s="79" t="s">
        <v>10829</v>
      </c>
      <c r="N12" s="114" t="s">
        <v>10874</v>
      </c>
      <c r="R12" s="59" t="s">
        <v>10875</v>
      </c>
      <c r="V12" s="134" t="s">
        <v>10876</v>
      </c>
      <c r="Z12" s="1" t="s">
        <v>10193</v>
      </c>
      <c r="AA12" s="1" t="s">
        <v>10193</v>
      </c>
      <c r="AD12" s="83"/>
      <c r="AF12" s="83"/>
      <c r="AH12" s="83"/>
      <c r="AJ12" s="83"/>
      <c r="AL12" s="83"/>
    </row>
    <row r="13" spans="2:40" x14ac:dyDescent="0.3">
      <c r="F13" s="68"/>
      <c r="H13" s="38" t="s">
        <v>10863</v>
      </c>
      <c r="I13" s="116" t="s">
        <v>10877</v>
      </c>
      <c r="K13" s="60" t="str">
        <v>Amil - Hospital Paulistano - Ambulatório </v>
      </c>
      <c r="M13" s="79" t="s">
        <v>10829</v>
      </c>
      <c r="N13" s="114" t="s">
        <v>10878</v>
      </c>
      <c r="R13" s="59" t="s">
        <v>10879</v>
      </c>
      <c r="V13" s="134" t="s">
        <v>10880</v>
      </c>
      <c r="Z13" s="1" t="s">
        <v>1125</v>
      </c>
      <c r="AA13" s="1" t="s">
        <v>1125</v>
      </c>
      <c r="AD13" s="83"/>
      <c r="AF13" s="83"/>
      <c r="AH13" s="83"/>
      <c r="AJ13" s="83"/>
      <c r="AL13" s="83"/>
    </row>
    <row r="14" spans="2:40" x14ac:dyDescent="0.3">
      <c r="F14" s="68"/>
      <c r="H14" s="38" t="s">
        <v>10863</v>
      </c>
      <c r="I14" s="58" t="s">
        <v>10881</v>
      </c>
      <c r="K14" s="60" t="str">
        <v>Amil - Ud Cubatão Sp - Hospital Da Luz </v>
      </c>
      <c r="M14" s="79" t="s">
        <v>10829</v>
      </c>
      <c r="N14" s="114" t="s">
        <v>10882</v>
      </c>
      <c r="R14" s="59" t="s">
        <v>10863</v>
      </c>
      <c r="V14" s="134" t="s">
        <v>10883</v>
      </c>
      <c r="Z14" s="1" t="s">
        <v>10884</v>
      </c>
      <c r="AA14" s="1" t="s">
        <v>60</v>
      </c>
      <c r="AD14" s="83"/>
      <c r="AF14" s="83"/>
      <c r="AH14" s="83"/>
      <c r="AJ14" s="83"/>
      <c r="AL14" s="83"/>
    </row>
    <row r="15" spans="2:40" x14ac:dyDescent="0.3">
      <c r="F15" s="68"/>
      <c r="H15" s="38" t="s">
        <v>10863</v>
      </c>
      <c r="I15" s="58" t="s">
        <v>10885</v>
      </c>
      <c r="K15" s="60" t="str">
        <v>Amil - Unidade Avançada Carlos Chagas </v>
      </c>
      <c r="M15" s="79" t="s">
        <v>10829</v>
      </c>
      <c r="N15" s="114" t="s">
        <v>10886</v>
      </c>
      <c r="R15" s="59" t="s">
        <v>10887</v>
      </c>
      <c r="V15" s="134" t="s">
        <v>10888</v>
      </c>
      <c r="Z15" s="1" t="s">
        <v>10884</v>
      </c>
      <c r="AA15" s="1" t="s">
        <v>10193</v>
      </c>
      <c r="AD15" s="83"/>
      <c r="AF15" s="83"/>
      <c r="AH15" s="83"/>
      <c r="AJ15" s="83"/>
      <c r="AL15" s="83"/>
    </row>
    <row r="16" spans="2:40" x14ac:dyDescent="0.3">
      <c r="F16" s="68"/>
      <c r="H16" s="38" t="s">
        <v>10863</v>
      </c>
      <c r="I16" s="58" t="s">
        <v>10889</v>
      </c>
      <c r="K16" s="60" t="str">
        <v>Amil - Unidade Avançada Luz Butantã </v>
      </c>
      <c r="M16" s="79" t="s">
        <v>10829</v>
      </c>
      <c r="N16" s="114" t="s">
        <v>10890</v>
      </c>
      <c r="R16" s="59" t="s">
        <v>67</v>
      </c>
      <c r="V16" s="134" t="s">
        <v>10891</v>
      </c>
      <c r="Z16" s="1" t="s">
        <v>10884</v>
      </c>
      <c r="AA16" s="1" t="s">
        <v>1125</v>
      </c>
      <c r="AD16" s="83"/>
      <c r="AF16" s="83"/>
      <c r="AH16" s="83"/>
      <c r="AJ16" s="83"/>
      <c r="AL16" s="83"/>
    </row>
    <row r="17" spans="6:38" x14ac:dyDescent="0.3">
      <c r="F17" s="68"/>
      <c r="H17" s="38" t="s">
        <v>10863</v>
      </c>
      <c r="I17" s="58" t="s">
        <v>10892</v>
      </c>
      <c r="K17" s="60" t="str">
        <v>Amil - Unidade Avançada Luz Joao Dias </v>
      </c>
      <c r="M17" s="79" t="s">
        <v>10829</v>
      </c>
      <c r="N17" s="114" t="s">
        <v>10893</v>
      </c>
      <c r="R17" s="59" t="s">
        <v>10894</v>
      </c>
      <c r="V17" s="134" t="s">
        <v>10895</v>
      </c>
      <c r="AD17" s="83"/>
      <c r="AF17" s="83"/>
      <c r="AH17" s="83"/>
      <c r="AJ17" s="83"/>
      <c r="AL17" s="83"/>
    </row>
    <row r="18" spans="6:38" x14ac:dyDescent="0.3">
      <c r="F18" s="68"/>
      <c r="H18" s="38" t="s">
        <v>10863</v>
      </c>
      <c r="I18" s="58" t="s">
        <v>10896</v>
      </c>
      <c r="K18" s="60" t="str">
        <v>Amil - Unidade Avançada Vitoria </v>
      </c>
      <c r="M18" s="79" t="s">
        <v>10829</v>
      </c>
      <c r="N18" s="114" t="s">
        <v>10518</v>
      </c>
      <c r="R18" s="59" t="s">
        <v>10897</v>
      </c>
      <c r="V18" s="134" t="s">
        <v>10898</v>
      </c>
      <c r="AD18" s="83"/>
      <c r="AF18" s="83"/>
      <c r="AH18" s="83"/>
      <c r="AJ18" s="83"/>
      <c r="AL18" s="83"/>
    </row>
    <row r="19" spans="6:38" x14ac:dyDescent="0.3">
      <c r="F19" s="68"/>
      <c r="H19" s="38" t="s">
        <v>10863</v>
      </c>
      <c r="I19" s="58" t="s">
        <v>10899</v>
      </c>
      <c r="K19" s="60" t="str">
        <v>Amil Espaço Saúde - Ana Rosa </v>
      </c>
      <c r="M19" s="79" t="s">
        <v>10829</v>
      </c>
      <c r="N19" s="114" t="s">
        <v>10900</v>
      </c>
      <c r="R19" s="59" t="s">
        <v>10901</v>
      </c>
      <c r="V19" s="134" t="s">
        <v>10902</v>
      </c>
      <c r="AD19" s="83"/>
      <c r="AF19" s="83"/>
      <c r="AH19" s="83"/>
      <c r="AJ19" s="83"/>
      <c r="AL19" s="83"/>
    </row>
    <row r="20" spans="6:38" x14ac:dyDescent="0.3">
      <c r="F20" s="68"/>
      <c r="H20" s="38" t="s">
        <v>10863</v>
      </c>
      <c r="I20" s="58" t="s">
        <v>10903</v>
      </c>
      <c r="K20" s="60" t="str">
        <v>Amil Espaço Saúde - Botafogo </v>
      </c>
      <c r="M20" s="79" t="s">
        <v>10829</v>
      </c>
      <c r="N20" s="114" t="s">
        <v>10904</v>
      </c>
      <c r="R20" s="59" t="s">
        <v>10905</v>
      </c>
      <c r="V20" s="134" t="s">
        <v>10906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10907</v>
      </c>
      <c r="AD20" s="83"/>
      <c r="AF20" s="83"/>
      <c r="AH20" s="83"/>
      <c r="AJ20" s="83"/>
      <c r="AL20" s="83"/>
    </row>
    <row r="21" spans="6:38" x14ac:dyDescent="0.3">
      <c r="F21" s="68"/>
      <c r="H21" s="38" t="s">
        <v>10863</v>
      </c>
      <c r="I21" s="58" t="s">
        <v>10908</v>
      </c>
      <c r="K21" s="60" t="str">
        <v>Amil Espaço Saúde - Campo Grande </v>
      </c>
      <c r="M21" s="79" t="s">
        <v>10829</v>
      </c>
      <c r="N21" s="114" t="s">
        <v>10909</v>
      </c>
      <c r="R21" s="59" t="s">
        <v>10910</v>
      </c>
      <c r="V21" s="134" t="s">
        <v>10911</v>
      </c>
      <c r="AA21" s="1" t="str">
        <v>Inativo</v>
      </c>
      <c r="AB21" s="1" t="s">
        <v>10907</v>
      </c>
      <c r="AD21" s="83"/>
      <c r="AF21" s="83"/>
      <c r="AH21" s="83"/>
      <c r="AJ21" s="83"/>
      <c r="AL21" s="83"/>
    </row>
    <row r="22" spans="6:38" x14ac:dyDescent="0.3">
      <c r="F22" s="68"/>
      <c r="H22" s="38" t="s">
        <v>10863</v>
      </c>
      <c r="I22" s="58" t="s">
        <v>10912</v>
      </c>
      <c r="K22" s="60" t="str">
        <v>Amil Espaço Saúde - Caxias </v>
      </c>
      <c r="M22" s="79" t="s">
        <v>10829</v>
      </c>
      <c r="N22" s="114" t="s">
        <v>10913</v>
      </c>
      <c r="R22" s="59" t="s">
        <v>10914</v>
      </c>
      <c r="V22" s="134" t="s">
        <v>10915</v>
      </c>
      <c r="AA22" s="1" t="str">
        <v>Fora da Linha</v>
      </c>
      <c r="AB22" s="1" t="s">
        <v>10907</v>
      </c>
      <c r="AD22" s="83"/>
      <c r="AF22" s="83"/>
      <c r="AH22" s="83"/>
      <c r="AJ22" s="83"/>
      <c r="AL22" s="83"/>
    </row>
    <row r="23" spans="6:38" x14ac:dyDescent="0.3">
      <c r="F23" s="68"/>
      <c r="H23" s="38" t="s">
        <v>10863</v>
      </c>
      <c r="I23" s="58" t="s">
        <v>10916</v>
      </c>
      <c r="K23" s="60" t="str">
        <v>Amil Espaço Saúde - Guarulhos </v>
      </c>
      <c r="M23" s="79" t="s">
        <v>10829</v>
      </c>
      <c r="N23" s="114" t="s">
        <v>6645</v>
      </c>
      <c r="R23" s="59" t="s">
        <v>10917</v>
      </c>
      <c r="V23" s="134" t="s">
        <v>5322</v>
      </c>
      <c r="AB23" s="1" t="s">
        <v>10907</v>
      </c>
      <c r="AD23" s="83"/>
      <c r="AF23" s="83"/>
      <c r="AH23" s="83"/>
      <c r="AJ23" s="83"/>
      <c r="AL23" s="83"/>
    </row>
    <row r="24" spans="6:38" ht="15" thickBot="1" x14ac:dyDescent="0.35">
      <c r="F24" s="68"/>
      <c r="H24" s="38" t="s">
        <v>10863</v>
      </c>
      <c r="I24" s="58" t="s">
        <v>10918</v>
      </c>
      <c r="K24" s="60" t="str">
        <v>Amil Espaço Saúde - Niterói </v>
      </c>
      <c r="M24" s="79" t="s">
        <v>10829</v>
      </c>
      <c r="N24" s="114" t="s">
        <v>10919</v>
      </c>
      <c r="R24" s="61" t="s">
        <v>10920</v>
      </c>
      <c r="V24" s="134" t="s">
        <v>10192</v>
      </c>
      <c r="AD24" s="83"/>
      <c r="AF24" s="83"/>
      <c r="AH24" s="83"/>
      <c r="AJ24" s="83"/>
      <c r="AL24" s="83"/>
    </row>
    <row r="25" spans="6:38" x14ac:dyDescent="0.3">
      <c r="F25" s="68"/>
      <c r="H25" s="38" t="s">
        <v>10863</v>
      </c>
      <c r="I25" s="58" t="s">
        <v>10921</v>
      </c>
      <c r="K25" s="60" t="str">
        <v>Amil Espaço Saúde - Nova Iguaçu </v>
      </c>
      <c r="M25" s="79" t="s">
        <v>10829</v>
      </c>
      <c r="N25" s="114" t="s">
        <v>10922</v>
      </c>
      <c r="V25" s="134" t="s">
        <v>10923</v>
      </c>
      <c r="AD25" s="83"/>
      <c r="AF25" s="83"/>
      <c r="AH25" s="83"/>
      <c r="AJ25" s="83"/>
      <c r="AL25" s="83"/>
    </row>
    <row r="26" spans="6:38" ht="15" thickBot="1" x14ac:dyDescent="0.35">
      <c r="F26" s="68"/>
      <c r="H26" s="38" t="s">
        <v>10863</v>
      </c>
      <c r="I26" s="58" t="s">
        <v>10924</v>
      </c>
      <c r="K26" s="60" t="str">
        <v>Amil Espaço Saúde - Osasco </v>
      </c>
      <c r="M26" s="79" t="s">
        <v>10829</v>
      </c>
      <c r="N26" s="114" t="s">
        <v>10925</v>
      </c>
      <c r="V26" s="135" t="s">
        <v>10926</v>
      </c>
      <c r="AD26" s="83"/>
      <c r="AF26" s="83"/>
      <c r="AH26" s="83"/>
      <c r="AJ26" s="83"/>
      <c r="AL26" s="83"/>
    </row>
    <row r="27" spans="6:38" x14ac:dyDescent="0.3">
      <c r="F27" s="68"/>
      <c r="H27" s="38" t="s">
        <v>10863</v>
      </c>
      <c r="I27" s="58" t="s">
        <v>10927</v>
      </c>
      <c r="K27" s="60" t="str">
        <v>Amil Espaço Saúde - Santana </v>
      </c>
      <c r="M27" s="79" t="s">
        <v>10829</v>
      </c>
      <c r="N27" s="114" t="s">
        <v>10928</v>
      </c>
      <c r="Z27" s="1" t="s">
        <v>46</v>
      </c>
      <c r="AD27" s="83"/>
      <c r="AF27" s="83"/>
      <c r="AH27" s="83"/>
      <c r="AJ27" s="83"/>
      <c r="AL27" s="83"/>
    </row>
    <row r="28" spans="6:38" x14ac:dyDescent="0.3">
      <c r="F28" s="68"/>
      <c r="H28" s="38" t="s">
        <v>10863</v>
      </c>
      <c r="I28" s="58" t="s">
        <v>10929</v>
      </c>
      <c r="K28" s="60" t="str">
        <v>Amil Espaço Saúde - Tijuca </v>
      </c>
      <c r="M28" s="79" t="s">
        <v>10829</v>
      </c>
      <c r="N28" s="114" t="s">
        <v>6597</v>
      </c>
      <c r="Z28" s="1" t="s">
        <v>60</v>
      </c>
    </row>
    <row r="29" spans="6:38" x14ac:dyDescent="0.3">
      <c r="F29" s="68"/>
      <c r="H29" s="38" t="s">
        <v>10863</v>
      </c>
      <c r="I29" s="58" t="s">
        <v>10930</v>
      </c>
      <c r="K29" s="60" t="str">
        <v>Amil Telemedicina </v>
      </c>
      <c r="M29" s="79" t="s">
        <v>10829</v>
      </c>
      <c r="N29" s="114" t="s">
        <v>10931</v>
      </c>
      <c r="Z29" s="1" t="s">
        <v>10193</v>
      </c>
    </row>
    <row r="30" spans="6:38" x14ac:dyDescent="0.3">
      <c r="F30" s="68"/>
      <c r="H30" s="38" t="s">
        <v>10863</v>
      </c>
      <c r="I30" s="58" t="s">
        <v>10932</v>
      </c>
      <c r="K30" s="60" t="str">
        <v>Centro Médico Jardim </v>
      </c>
      <c r="M30" s="79" t="s">
        <v>10829</v>
      </c>
      <c r="N30" s="114" t="s">
        <v>10933</v>
      </c>
      <c r="Z30" s="1" t="s">
        <v>1125</v>
      </c>
    </row>
    <row r="31" spans="6:38" x14ac:dyDescent="0.3">
      <c r="F31" s="68"/>
      <c r="H31" s="38" t="s">
        <v>10863</v>
      </c>
      <c r="I31" s="58" t="s">
        <v>10934</v>
      </c>
      <c r="K31" s="60" t="str">
        <v>Centro Médico Joao Azevedo - Sbc  II</v>
      </c>
      <c r="M31" s="79" t="s">
        <v>10829</v>
      </c>
      <c r="N31" s="114" t="s">
        <v>10935</v>
      </c>
      <c r="Z31" s="1" t="s">
        <v>10884</v>
      </c>
    </row>
    <row r="32" spans="6:38" x14ac:dyDescent="0.3">
      <c r="F32" s="68"/>
      <c r="H32" s="38" t="s">
        <v>10863</v>
      </c>
      <c r="I32" s="58" t="s">
        <v>10936</v>
      </c>
      <c r="K32" s="60" t="str">
        <v>Centro Médico João Azevedo - Sbc I  </v>
      </c>
      <c r="M32" s="79" t="s">
        <v>10829</v>
      </c>
      <c r="N32" s="114" t="s">
        <v>10937</v>
      </c>
    </row>
    <row r="33" spans="6:14" x14ac:dyDescent="0.3">
      <c r="F33" s="68"/>
      <c r="H33" s="38" t="s">
        <v>10863</v>
      </c>
      <c r="I33" s="58" t="s">
        <v>10938</v>
      </c>
      <c r="K33" s="60" t="str">
        <v>Centro Médico Luiz Ferreira - Sbc </v>
      </c>
      <c r="M33" s="79" t="s">
        <v>10829</v>
      </c>
      <c r="N33" s="114" t="s">
        <v>10939</v>
      </c>
    </row>
    <row r="34" spans="6:14" x14ac:dyDescent="0.3">
      <c r="F34" s="68"/>
      <c r="H34" s="38" t="s">
        <v>10863</v>
      </c>
      <c r="I34" s="58" t="s">
        <v>10940</v>
      </c>
      <c r="K34" s="60" t="str">
        <v>Centro Médico - Samaritano Higienópolis </v>
      </c>
      <c r="M34" s="79" t="s">
        <v>10829</v>
      </c>
      <c r="N34" s="114" t="s">
        <v>10941</v>
      </c>
    </row>
    <row r="35" spans="6:14" x14ac:dyDescent="0.3">
      <c r="F35" s="68"/>
      <c r="H35" s="38" t="s">
        <v>10863</v>
      </c>
      <c r="I35" s="58" t="s">
        <v>10942</v>
      </c>
      <c r="K35" s="60" t="str">
        <v>Centro Médico Hospital São Lucas </v>
      </c>
      <c r="M35" s="79" t="s">
        <v>10829</v>
      </c>
      <c r="N35" s="114" t="s">
        <v>10943</v>
      </c>
    </row>
    <row r="36" spans="6:14" x14ac:dyDescent="0.3">
      <c r="F36" s="68"/>
      <c r="H36" s="38" t="s">
        <v>10863</v>
      </c>
      <c r="I36" s="58" t="s">
        <v>10944</v>
      </c>
      <c r="K36" s="60" t="str">
        <v>Hospital Alvorada Ambulatório Arapanés </v>
      </c>
      <c r="M36" s="79" t="s">
        <v>10829</v>
      </c>
      <c r="N36" s="114" t="s">
        <v>6758</v>
      </c>
    </row>
    <row r="37" spans="6:14" x14ac:dyDescent="0.3">
      <c r="F37" s="68"/>
      <c r="H37" s="38" t="s">
        <v>10863</v>
      </c>
      <c r="I37" s="58" t="s">
        <v>10945</v>
      </c>
      <c r="K37" s="60" t="str">
        <v>Hospital Alvorada Moema </v>
      </c>
      <c r="M37" s="79" t="s">
        <v>10829</v>
      </c>
      <c r="N37" s="114" t="s">
        <v>10946</v>
      </c>
    </row>
    <row r="38" spans="6:14" x14ac:dyDescent="0.3">
      <c r="F38" s="68"/>
      <c r="H38" s="38" t="s">
        <v>10863</v>
      </c>
      <c r="I38" s="58" t="s">
        <v>10947</v>
      </c>
      <c r="K38" s="60" t="str">
        <v>Hospital Américas - Ambulatório </v>
      </c>
      <c r="M38" s="79" t="s">
        <v>10829</v>
      </c>
      <c r="N38" s="114" t="s">
        <v>10948</v>
      </c>
    </row>
    <row r="39" spans="6:14" x14ac:dyDescent="0.3">
      <c r="F39" s="68"/>
      <c r="H39" s="38" t="s">
        <v>10863</v>
      </c>
      <c r="I39" s="58" t="s">
        <v>10949</v>
      </c>
      <c r="K39" s="60" t="str">
        <v>Hospital Samaritano Paulista - Ambulatório </v>
      </c>
      <c r="M39" s="79" t="s">
        <v>10829</v>
      </c>
      <c r="N39" s="114" t="s">
        <v>10950</v>
      </c>
    </row>
    <row r="40" spans="6:14" x14ac:dyDescent="0.3">
      <c r="F40" s="68"/>
      <c r="H40" s="38" t="s">
        <v>10863</v>
      </c>
      <c r="I40" s="58" t="s">
        <v>10951</v>
      </c>
      <c r="K40" s="60" t="str">
        <v>Amil Espaço Saúde - Tatuapé</v>
      </c>
      <c r="M40" s="38" t="s">
        <v>10863</v>
      </c>
      <c r="N40" s="58" t="s">
        <v>10952</v>
      </c>
    </row>
    <row r="41" spans="6:14" x14ac:dyDescent="0.3">
      <c r="F41" s="68"/>
      <c r="H41" s="38" t="s">
        <v>10863</v>
      </c>
      <c r="I41" s="58" t="s">
        <v>10953</v>
      </c>
      <c r="K41" s="60" t="str">
        <v>Amil Espaço Saúde - Santo Amaro</v>
      </c>
      <c r="M41" s="38" t="s">
        <v>10863</v>
      </c>
      <c r="N41" s="58" t="s">
        <v>10954</v>
      </c>
    </row>
    <row r="42" spans="6:14" x14ac:dyDescent="0.3">
      <c r="F42" s="68"/>
      <c r="H42" s="38" t="s">
        <v>10863</v>
      </c>
      <c r="I42" s="58" t="s">
        <v>10790</v>
      </c>
      <c r="K42" s="60" t="str">
        <v>Amil Espaço Saúde - Guarulhos</v>
      </c>
      <c r="M42" s="38" t="s">
        <v>10863</v>
      </c>
      <c r="N42" s="58" t="s">
        <v>10955</v>
      </c>
    </row>
    <row r="43" spans="6:14" x14ac:dyDescent="0.3">
      <c r="F43" s="68"/>
      <c r="H43" s="38" t="s">
        <v>10863</v>
      </c>
      <c r="I43" s="58" t="s">
        <v>10956</v>
      </c>
      <c r="K43" s="60" t="str">
        <v xml:space="preserve">Amil Espaço Saúde - Santa Helena </v>
      </c>
      <c r="M43" s="38" t="s">
        <v>10863</v>
      </c>
      <c r="N43" s="58" t="s">
        <v>10957</v>
      </c>
    </row>
    <row r="44" spans="6:14" x14ac:dyDescent="0.3">
      <c r="F44" s="68"/>
      <c r="H44" s="38" t="s">
        <v>10863</v>
      </c>
      <c r="I44" s="58" t="s">
        <v>10958</v>
      </c>
      <c r="K44" s="60" t="str">
        <v>Hospital Samaritano - Não Especificado</v>
      </c>
      <c r="M44" s="38" t="s">
        <v>10863</v>
      </c>
      <c r="N44" s="58" t="s">
        <v>10959</v>
      </c>
    </row>
    <row r="45" spans="6:14" x14ac:dyDescent="0.3">
      <c r="F45" s="68"/>
      <c r="H45" s="38" t="s">
        <v>10863</v>
      </c>
      <c r="I45" s="58" t="s">
        <v>10960</v>
      </c>
      <c r="K45" s="60" t="str">
        <v>SUS</v>
      </c>
      <c r="M45" s="38" t="s">
        <v>10863</v>
      </c>
      <c r="N45" s="58" t="s">
        <v>10961</v>
      </c>
    </row>
    <row r="46" spans="6:14" x14ac:dyDescent="0.3">
      <c r="F46" s="68"/>
      <c r="H46" s="79" t="s">
        <v>10829</v>
      </c>
      <c r="I46" s="113" t="s">
        <v>10962</v>
      </c>
      <c r="K46" s="60"/>
      <c r="M46" s="38" t="s">
        <v>10863</v>
      </c>
      <c r="N46" s="58" t="s">
        <v>10963</v>
      </c>
    </row>
    <row r="47" spans="6:14" x14ac:dyDescent="0.3">
      <c r="F47" s="68"/>
      <c r="I47" s="62"/>
      <c r="K47" s="60"/>
      <c r="M47" s="38" t="s">
        <v>10863</v>
      </c>
      <c r="N47" s="58" t="s">
        <v>10964</v>
      </c>
    </row>
    <row r="48" spans="6:14" x14ac:dyDescent="0.3">
      <c r="F48" s="68"/>
      <c r="I48" s="62"/>
      <c r="K48" s="60"/>
      <c r="M48" s="38" t="s">
        <v>10863</v>
      </c>
      <c r="N48" s="58" t="s">
        <v>10965</v>
      </c>
    </row>
    <row r="49" spans="6:14" x14ac:dyDescent="0.3">
      <c r="F49" s="68"/>
      <c r="I49" s="62"/>
      <c r="K49" s="60"/>
      <c r="M49" s="38" t="s">
        <v>10863</v>
      </c>
      <c r="N49" s="58" t="s">
        <v>10966</v>
      </c>
    </row>
    <row r="50" spans="6:14" x14ac:dyDescent="0.3">
      <c r="F50" s="68"/>
      <c r="I50" s="62"/>
      <c r="K50" s="60"/>
      <c r="M50" s="38" t="s">
        <v>10863</v>
      </c>
      <c r="N50" s="58" t="s">
        <v>10967</v>
      </c>
    </row>
    <row r="51" spans="6:14" x14ac:dyDescent="0.3">
      <c r="F51" s="68"/>
      <c r="I51" s="62"/>
      <c r="K51" s="60"/>
      <c r="M51" s="38" t="s">
        <v>10863</v>
      </c>
      <c r="N51" s="58" t="s">
        <v>10968</v>
      </c>
    </row>
    <row r="52" spans="6:14" x14ac:dyDescent="0.3">
      <c r="F52" s="68"/>
      <c r="I52" s="62"/>
      <c r="K52" s="60"/>
      <c r="M52" s="38" t="s">
        <v>10863</v>
      </c>
      <c r="N52" s="58" t="s">
        <v>10969</v>
      </c>
    </row>
    <row r="53" spans="6:14" x14ac:dyDescent="0.3">
      <c r="F53" s="68"/>
      <c r="I53" s="62"/>
      <c r="K53" s="60"/>
      <c r="M53" s="38" t="s">
        <v>10863</v>
      </c>
      <c r="N53" s="58" t="s">
        <v>10970</v>
      </c>
    </row>
    <row r="54" spans="6:14" ht="15" thickBot="1" x14ac:dyDescent="0.35">
      <c r="F54" s="69"/>
      <c r="G54" s="64"/>
      <c r="H54" s="64"/>
      <c r="I54" s="65"/>
      <c r="K54" s="63"/>
      <c r="L54" s="64"/>
      <c r="M54" s="38" t="s">
        <v>10863</v>
      </c>
      <c r="N54" s="58" t="s">
        <v>10971</v>
      </c>
    </row>
    <row r="55" spans="6:14" ht="15" thickBot="1" x14ac:dyDescent="0.35">
      <c r="M55" s="119" t="s">
        <v>10863</v>
      </c>
      <c r="N55" s="120" t="s">
        <v>10860</v>
      </c>
    </row>
    <row r="56" spans="6:14" x14ac:dyDescent="0.3">
      <c r="M56" s="161" t="s">
        <v>10829</v>
      </c>
      <c r="N56" s="162" t="s">
        <v>10972</v>
      </c>
    </row>
    <row r="57" spans="6:14" x14ac:dyDescent="0.3">
      <c r="M57" s="161" t="s">
        <v>10829</v>
      </c>
      <c r="N57" s="162" t="s">
        <v>10973</v>
      </c>
    </row>
    <row r="58" spans="6:14" x14ac:dyDescent="0.3">
      <c r="M58" s="161" t="s">
        <v>10829</v>
      </c>
      <c r="N58" s="162" t="s">
        <v>10974</v>
      </c>
    </row>
    <row r="59" spans="6:14" x14ac:dyDescent="0.3">
      <c r="M59" s="161" t="s">
        <v>10829</v>
      </c>
      <c r="N59" s="163" t="s">
        <v>10975</v>
      </c>
    </row>
    <row r="60" spans="6:14" x14ac:dyDescent="0.3">
      <c r="M60" s="161" t="s">
        <v>10829</v>
      </c>
      <c r="N60" s="164" t="s">
        <v>10976</v>
      </c>
    </row>
    <row r="61" spans="6:14" x14ac:dyDescent="0.3">
      <c r="M61" s="161" t="s">
        <v>10829</v>
      </c>
      <c r="N61" s="164" t="s">
        <v>10977</v>
      </c>
    </row>
    <row r="170" ht="15.75" customHeight="1" x14ac:dyDescent="0.3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1"/>
  <sheetViews>
    <sheetView showGridLines="0" workbookViewId="0">
      <pane ySplit="11" topLeftCell="A12" activePane="bottomLeft" state="frozen"/>
      <selection pane="bottomLeft" activeCell="T40" sqref="T40"/>
    </sheetView>
  </sheetViews>
  <sheetFormatPr defaultRowHeight="14.4" x14ac:dyDescent="0.3"/>
  <cols>
    <col min="1" max="1" width="3.44140625" customWidth="1"/>
    <col min="2" max="2" width="42.109375" customWidth="1"/>
    <col min="3" max="3" width="16.33203125" customWidth="1"/>
    <col min="4" max="9" width="12.88671875" customWidth="1"/>
    <col min="10" max="10" width="5.5546875" bestFit="1" customWidth="1"/>
    <col min="11" max="11" width="31.33203125" bestFit="1" customWidth="1"/>
    <col min="12" max="17" width="12.6640625" customWidth="1"/>
    <col min="18" max="18" width="5.5546875" bestFit="1" customWidth="1"/>
    <col min="19" max="19" width="40.33203125" bestFit="1" customWidth="1"/>
    <col min="20" max="21" width="12.33203125" customWidth="1"/>
    <col min="22" max="22" width="5.5546875" bestFit="1" customWidth="1"/>
    <col min="23" max="25" width="14.5546875" customWidth="1"/>
    <col min="26" max="26" width="13.44140625" customWidth="1"/>
    <col min="27" max="29" width="18.6640625" customWidth="1"/>
  </cols>
  <sheetData>
    <row r="2" spans="1:31" x14ac:dyDescent="0.3">
      <c r="B2" s="172" t="s">
        <v>37</v>
      </c>
      <c r="C2" s="81" t="s">
        <v>67</v>
      </c>
    </row>
    <row r="3" spans="1:31" x14ac:dyDescent="0.3">
      <c r="B3" s="172" t="s">
        <v>2</v>
      </c>
      <c r="C3" s="81"/>
      <c r="F3" s="40"/>
    </row>
    <row r="4" spans="1:31" x14ac:dyDescent="0.3">
      <c r="B4" s="172" t="s">
        <v>10978</v>
      </c>
      <c r="C4" s="81" t="s">
        <v>10884</v>
      </c>
      <c r="F4" s="40"/>
    </row>
    <row r="5" spans="1:31" x14ac:dyDescent="0.3">
      <c r="F5" s="40"/>
    </row>
    <row r="6" spans="1:31" x14ac:dyDescent="0.3">
      <c r="F6" s="40"/>
    </row>
    <row r="7" spans="1:31" x14ac:dyDescent="0.3">
      <c r="B7" s="173" t="s">
        <v>38</v>
      </c>
      <c r="C7" s="82">
        <v>46143</v>
      </c>
      <c r="D7" t="s">
        <v>10979</v>
      </c>
    </row>
    <row r="9" spans="1:31" x14ac:dyDescent="0.3">
      <c r="B9" s="174" t="s">
        <v>10980</v>
      </c>
      <c r="C9" s="78">
        <v>46023</v>
      </c>
    </row>
    <row r="10" spans="1:31" x14ac:dyDescent="0.3">
      <c r="B10" s="174" t="s">
        <v>10981</v>
      </c>
      <c r="C10" s="78">
        <v>46171</v>
      </c>
    </row>
    <row r="12" spans="1:31" s="180" customFormat="1" x14ac:dyDescent="0.3">
      <c r="A12" s="178"/>
      <c r="B12" s="179" t="s">
        <v>10982</v>
      </c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</row>
    <row r="14" spans="1:31" x14ac:dyDescent="0.3">
      <c r="B14" s="202" t="s">
        <v>16</v>
      </c>
      <c r="C14" s="139" t="s">
        <v>39</v>
      </c>
      <c r="D14" s="139"/>
      <c r="E14" s="139"/>
      <c r="F14" s="139"/>
      <c r="G14" s="139"/>
      <c r="H14" s="139" t="s">
        <v>10983</v>
      </c>
      <c r="I14" s="139"/>
      <c r="K14" s="202" t="s">
        <v>10984</v>
      </c>
      <c r="L14" s="139" t="s">
        <v>39</v>
      </c>
      <c r="M14" s="139"/>
      <c r="N14" s="139"/>
      <c r="O14" s="139"/>
      <c r="P14" s="139"/>
      <c r="Q14" s="139"/>
      <c r="S14" s="77" t="s">
        <v>16</v>
      </c>
      <c r="T14" s="77" t="s">
        <v>10985</v>
      </c>
      <c r="U14" s="77" t="s">
        <v>10986</v>
      </c>
      <c r="W14" s="149" t="s">
        <v>10984</v>
      </c>
      <c r="X14" s="149"/>
      <c r="Y14" s="149"/>
    </row>
    <row r="15" spans="1:31" x14ac:dyDescent="0.3">
      <c r="B15" s="202"/>
      <c r="C15" s="37">
        <v>1</v>
      </c>
      <c r="D15" s="139">
        <v>2</v>
      </c>
      <c r="E15" s="139">
        <v>3</v>
      </c>
      <c r="F15" s="139">
        <v>4</v>
      </c>
      <c r="G15" s="139">
        <v>5</v>
      </c>
      <c r="H15" s="139" t="s">
        <v>10985</v>
      </c>
      <c r="I15" s="139" t="s">
        <v>10986</v>
      </c>
      <c r="K15" s="202"/>
      <c r="L15" s="140">
        <v>1</v>
      </c>
      <c r="M15" s="140">
        <v>2</v>
      </c>
      <c r="N15" s="140">
        <v>3</v>
      </c>
      <c r="O15" s="140">
        <v>4</v>
      </c>
      <c r="P15" s="140">
        <v>5</v>
      </c>
      <c r="Q15" s="139" t="s">
        <v>10983</v>
      </c>
      <c r="S15" s="155" t="s">
        <v>58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2050</v>
      </c>
      <c r="U15" s="80">
        <f t="shared" ref="U15:U40" si="0">IFERROR(T15/$T$40,0)</f>
        <v>0.4604672057502246</v>
      </c>
      <c r="W15" s="150" t="s">
        <v>10987</v>
      </c>
      <c r="X15" s="150"/>
      <c r="Y15" s="151">
        <f>IFERROR(T15/T40,0)</f>
        <v>0.4604672057502246</v>
      </c>
    </row>
    <row r="16" spans="1:31" x14ac:dyDescent="0.3">
      <c r="B16" s="156" t="s">
        <v>58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11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11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12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4</v>
      </c>
      <c r="H16" s="44">
        <f>SUM(C16:G16)</f>
        <v>38</v>
      </c>
      <c r="I16" s="49">
        <f t="shared" ref="I16:I41" si="1">+IFERROR(H16/$H$41,0)</f>
        <v>0.70370370370370372</v>
      </c>
      <c r="K16" s="36" t="s">
        <v>10884</v>
      </c>
      <c r="L16" s="36">
        <f t="shared" ref="L16:Q16" si="2">+C41</f>
        <v>0</v>
      </c>
      <c r="M16" s="36">
        <f t="shared" si="2"/>
        <v>14</v>
      </c>
      <c r="N16" s="36">
        <f t="shared" si="2"/>
        <v>11</v>
      </c>
      <c r="O16" s="36">
        <f t="shared" si="2"/>
        <v>16</v>
      </c>
      <c r="P16" s="36">
        <f t="shared" si="2"/>
        <v>13</v>
      </c>
      <c r="Q16" s="44">
        <f t="shared" si="2"/>
        <v>54</v>
      </c>
      <c r="S16" s="167" t="s">
        <v>10835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46">
        <f t="shared" si="0"/>
        <v>0</v>
      </c>
      <c r="W16" s="169" t="s">
        <v>10988</v>
      </c>
      <c r="X16" s="169"/>
      <c r="Y16" s="171">
        <f>IFERROR(SUMIFS(Consolidado!AQ:AQ,Consolidado!$AL:$AL,IF(ISBLANK($C$2),"&lt;&gt;",$C$2),Consolidado!$B:$B,"&lt;="&amp;Análise!$C$10,Consolidado!$B:$B,"&gt;="&amp;Análise!$C$9,Consolidado!$C:$C,IF(ISBLANK($C$3),"&lt;&gt;",$C$3))/T15,0)</f>
        <v>50.602926829268291</v>
      </c>
    </row>
    <row r="17" spans="2:25" x14ac:dyDescent="0.3">
      <c r="B17" s="157" t="s">
        <v>10835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57" t="s">
        <v>58</v>
      </c>
      <c r="L17" s="38">
        <f t="shared" ref="L17:Q17" si="4">+C16</f>
        <v>0</v>
      </c>
      <c r="M17" s="38">
        <f t="shared" si="4"/>
        <v>11</v>
      </c>
      <c r="N17" s="38">
        <f t="shared" si="4"/>
        <v>11</v>
      </c>
      <c r="O17" s="38">
        <f t="shared" si="4"/>
        <v>12</v>
      </c>
      <c r="P17" s="38">
        <f t="shared" si="4"/>
        <v>4</v>
      </c>
      <c r="Q17" s="39">
        <f t="shared" si="4"/>
        <v>38</v>
      </c>
      <c r="S17" s="155" t="s">
        <v>10840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50" t="s">
        <v>10989</v>
      </c>
      <c r="X17" s="150"/>
      <c r="Y17" s="152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15.054303278688524</v>
      </c>
    </row>
    <row r="18" spans="2:25" x14ac:dyDescent="0.3">
      <c r="B18" s="156" t="s">
        <v>10840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56" t="s">
        <v>10987</v>
      </c>
      <c r="L18" s="41" t="str">
        <f t="shared" ref="L18:Q18" si="5">IFERROR(L17/L16,"")</f>
        <v/>
      </c>
      <c r="M18" s="41">
        <f t="shared" si="5"/>
        <v>0.7857142857142857</v>
      </c>
      <c r="N18" s="41">
        <f t="shared" si="5"/>
        <v>1</v>
      </c>
      <c r="O18" s="41">
        <f t="shared" si="5"/>
        <v>0.75</v>
      </c>
      <c r="P18" s="41">
        <f t="shared" si="5"/>
        <v>0.30769230769230771</v>
      </c>
      <c r="Q18" s="49">
        <f t="shared" si="5"/>
        <v>0.70370370370370372</v>
      </c>
      <c r="S18" s="167" t="s">
        <v>5176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2</v>
      </c>
      <c r="U18" s="146">
        <f t="shared" si="0"/>
        <v>4.4923629829290209E-4</v>
      </c>
      <c r="W18" s="169" t="s">
        <v>10990</v>
      </c>
      <c r="X18" s="169"/>
      <c r="Y18" s="171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0</v>
      </c>
    </row>
    <row r="19" spans="2:25" x14ac:dyDescent="0.3">
      <c r="B19" s="157" t="s">
        <v>5176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57" t="s">
        <v>10988</v>
      </c>
      <c r="L19" s="141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41">
        <f>IFERROR(SUMIFS(Consolidado!$AQ:$AQ,Consolidado!$AN:$AN,Análise!M15,Consolidado!$AM:$AM,Análise!$C$7,Consolidado!$AL:$AL,IF(ISBLANK($C$2),"&lt;&gt;",$C$2),Consolidado!$C:$C,IF(ISBLANK($C$3),"&lt;&gt;",$C$3))/M$17,0)</f>
        <v>17.454545454545453</v>
      </c>
      <c r="N19" s="141">
        <f>IFERROR(SUMIFS(Consolidado!$AQ:$AQ,Consolidado!$AN:$AN,Análise!N15,Consolidado!$AM:$AM,Análise!$C$7,Consolidado!$AL:$AL,IF(ISBLANK($C$2),"&lt;&gt;",$C$2),Consolidado!$C:$C,IF(ISBLANK($C$3),"&lt;&gt;",$C$3))/N$17,0)</f>
        <v>12.090909090909092</v>
      </c>
      <c r="O19" s="141">
        <f>IFERROR(SUMIFS(Consolidado!$AQ:$AQ,Consolidado!$AN:$AN,Análise!O15,Consolidado!$AM:$AM,Análise!$C$7,Consolidado!$AL:$AL,IF(ISBLANK($C$2),"&lt;&gt;",$C$2),Consolidado!$C:$C,IF(ISBLANK($C$3),"&lt;&gt;",$C$3))/O$17,0)</f>
        <v>4.166666666666667</v>
      </c>
      <c r="P19" s="141">
        <f>IFERROR(SUMIFS(Consolidado!$AQ:$AQ,Consolidado!$AN:$AN,Análise!P15,Consolidado!$AM:$AM,Análise!$C$7,Consolidado!$AL:$AL,IF(ISBLANK($C$2),"&lt;&gt;",$C$2),Consolidado!$C:$C,IF(ISBLANK($C$3),"&lt;&gt;",$C$3))/P$17,0)</f>
        <v>1.5</v>
      </c>
      <c r="Q19" s="144">
        <f>IFERROR(SUMIFS(Consolidado!AQ:AQ,Consolidado!$AM:$AM,Análise!$C$7,Consolidado!$AL:$AL,IF(ISBLANK($C$2),"&lt;&gt;",$C$2),Consolidado!$C:$C,IF(ISBLANK($C$3),"&lt;&gt;",$C$3))/$Q17,0)</f>
        <v>10.026315789473685</v>
      </c>
      <c r="S19" s="155" t="s">
        <v>1124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7</v>
      </c>
      <c r="U19" s="80">
        <f t="shared" si="0"/>
        <v>1.5723270440251573E-3</v>
      </c>
      <c r="W19" s="150" t="s">
        <v>10991</v>
      </c>
      <c r="X19" s="150"/>
      <c r="Y19" s="152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0</v>
      </c>
    </row>
    <row r="20" spans="2:25" x14ac:dyDescent="0.3">
      <c r="B20" s="156" t="s">
        <v>1124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56" t="s">
        <v>10989</v>
      </c>
      <c r="L20" s="142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42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5.7727272727272725</v>
      </c>
      <c r="N20" s="142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5.1428571428571432</v>
      </c>
      <c r="O20" s="142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3</v>
      </c>
      <c r="P20" s="142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0</v>
      </c>
      <c r="Q20" s="145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4.5166666666666666</v>
      </c>
      <c r="S20" s="167" t="s">
        <v>10858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46">
        <f t="shared" si="0"/>
        <v>0</v>
      </c>
      <c r="W20" s="169" t="s">
        <v>10992</v>
      </c>
      <c r="X20" s="169"/>
      <c r="Y20" s="170">
        <f>IFERROR((T15+T37)/T40,"")</f>
        <v>0.46338724168912848</v>
      </c>
    </row>
    <row r="21" spans="2:25" x14ac:dyDescent="0.3">
      <c r="B21" s="157" t="s">
        <v>10858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57" t="s">
        <v>10990</v>
      </c>
      <c r="L21" s="141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41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0</v>
      </c>
      <c r="N21" s="141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0</v>
      </c>
      <c r="O21" s="141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0</v>
      </c>
      <c r="P21" s="141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44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0</v>
      </c>
      <c r="S21" s="155" t="s">
        <v>10862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 x14ac:dyDescent="0.3">
      <c r="B22" s="156" t="s">
        <v>10862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167" t="s">
        <v>5193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4</v>
      </c>
      <c r="U22" s="146">
        <f t="shared" si="0"/>
        <v>8.9847259658580418E-4</v>
      </c>
      <c r="W22" s="77" t="s">
        <v>10993</v>
      </c>
      <c r="X22" s="77" t="s">
        <v>10985</v>
      </c>
      <c r="Y22" s="77" t="s">
        <v>10986</v>
      </c>
    </row>
    <row r="23" spans="2:25" x14ac:dyDescent="0.3">
      <c r="B23" s="157" t="s">
        <v>5193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55" t="s">
        <v>5310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4</v>
      </c>
      <c r="U23" s="80">
        <f t="shared" si="0"/>
        <v>8.9847259658580418E-4</v>
      </c>
      <c r="W23" s="148" t="s">
        <v>51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1394</v>
      </c>
      <c r="Y23" s="80">
        <f>IFERROR(X23/SUM($X$23:$X$24),"")</f>
        <v>0.68</v>
      </c>
    </row>
    <row r="24" spans="2:25" x14ac:dyDescent="0.3">
      <c r="B24" s="156" t="s">
        <v>5310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1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1</v>
      </c>
      <c r="I24" s="49">
        <f t="shared" si="1"/>
        <v>1.8518518518518517E-2</v>
      </c>
      <c r="K24" s="202" t="s">
        <v>10984</v>
      </c>
      <c r="L24" s="139" t="s">
        <v>39</v>
      </c>
      <c r="M24" s="139"/>
      <c r="N24" s="139"/>
      <c r="O24" s="139"/>
      <c r="P24" s="139"/>
      <c r="Q24" s="139"/>
      <c r="S24" s="167" t="s">
        <v>5202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47</v>
      </c>
      <c r="U24" s="146">
        <f t="shared" si="0"/>
        <v>1.0557053009883199E-2</v>
      </c>
      <c r="W24" s="168" t="s">
        <v>84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656</v>
      </c>
      <c r="Y24" s="146">
        <f>IFERROR(X24/SUM($X$23:$X$24),"")</f>
        <v>0.32</v>
      </c>
    </row>
    <row r="25" spans="2:25" x14ac:dyDescent="0.3">
      <c r="B25" s="157" t="s">
        <v>5202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02"/>
      <c r="L25" s="140">
        <v>1</v>
      </c>
      <c r="M25" s="140">
        <v>2</v>
      </c>
      <c r="N25" s="140">
        <v>3</v>
      </c>
      <c r="O25" s="140">
        <v>4</v>
      </c>
      <c r="P25" s="140">
        <v>5</v>
      </c>
      <c r="Q25" s="139" t="s">
        <v>10983</v>
      </c>
      <c r="S25" s="155" t="s">
        <v>10876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 x14ac:dyDescent="0.3">
      <c r="B26" s="156" t="s">
        <v>10876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10991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0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43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0</v>
      </c>
      <c r="S26" s="167" t="s">
        <v>10880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46">
        <f t="shared" si="0"/>
        <v>0</v>
      </c>
    </row>
    <row r="27" spans="2:25" x14ac:dyDescent="0.3">
      <c r="B27" s="157" t="s">
        <v>10880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55" t="s">
        <v>10883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 x14ac:dyDescent="0.3">
      <c r="B28" s="156" t="s">
        <v>10883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167" t="s">
        <v>10888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0</v>
      </c>
      <c r="U28" s="146">
        <f t="shared" si="0"/>
        <v>0</v>
      </c>
    </row>
    <row r="29" spans="2:25" x14ac:dyDescent="0.3">
      <c r="B29" s="157" t="s">
        <v>10888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0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0</v>
      </c>
      <c r="I29" s="43">
        <f t="shared" si="1"/>
        <v>0</v>
      </c>
      <c r="K29" s="202" t="s">
        <v>10984</v>
      </c>
      <c r="L29" s="139" t="s">
        <v>39</v>
      </c>
      <c r="M29" s="139"/>
      <c r="N29" s="139"/>
      <c r="O29" s="139"/>
      <c r="P29" s="139"/>
      <c r="Q29" s="139"/>
      <c r="S29" s="155" t="s">
        <v>10891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 x14ac:dyDescent="0.3">
      <c r="B30" s="156" t="s">
        <v>10891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02"/>
      <c r="L30" s="140">
        <v>1</v>
      </c>
      <c r="M30" s="140">
        <v>2</v>
      </c>
      <c r="N30" s="140">
        <v>3</v>
      </c>
      <c r="O30" s="140">
        <v>4</v>
      </c>
      <c r="P30" s="140">
        <v>5</v>
      </c>
      <c r="Q30" s="139" t="s">
        <v>10983</v>
      </c>
      <c r="S30" s="167" t="s">
        <v>10895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46">
        <f t="shared" si="0"/>
        <v>0</v>
      </c>
    </row>
    <row r="31" spans="2:25" x14ac:dyDescent="0.3">
      <c r="B31" s="157" t="s">
        <v>10895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10992</v>
      </c>
      <c r="L31" s="146" t="str">
        <f t="shared" ref="L31:Q31" si="6">IFERROR((C16+C38)/C41,"")</f>
        <v/>
      </c>
      <c r="M31" s="146">
        <f t="shared" si="6"/>
        <v>0.7857142857142857</v>
      </c>
      <c r="N31" s="146">
        <f t="shared" si="6"/>
        <v>1</v>
      </c>
      <c r="O31" s="146">
        <f t="shared" si="6"/>
        <v>0.75</v>
      </c>
      <c r="P31" s="146">
        <f t="shared" si="6"/>
        <v>1</v>
      </c>
      <c r="Q31" s="147">
        <f t="shared" si="6"/>
        <v>0.87037037037037035</v>
      </c>
      <c r="S31" s="155" t="s">
        <v>10898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 x14ac:dyDescent="0.3">
      <c r="B32" s="156" t="s">
        <v>10898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167" t="s">
        <v>10902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46">
        <f t="shared" si="0"/>
        <v>0</v>
      </c>
    </row>
    <row r="33" spans="1:31" x14ac:dyDescent="0.3">
      <c r="B33" s="157" t="s">
        <v>10902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55" t="s">
        <v>10906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 x14ac:dyDescent="0.3">
      <c r="B34" s="156" t="s">
        <v>10906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10993</v>
      </c>
      <c r="L34" s="37" t="s">
        <v>10985</v>
      </c>
      <c r="M34" s="139" t="s">
        <v>10986</v>
      </c>
      <c r="S34" s="167" t="s">
        <v>10911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46">
        <f t="shared" si="0"/>
        <v>0</v>
      </c>
    </row>
    <row r="35" spans="1:31" x14ac:dyDescent="0.3">
      <c r="B35" s="157" t="s">
        <v>10911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51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28</v>
      </c>
      <c r="M35" s="41">
        <f>IFERROR(L35/SUM($L$35:$L$36),"")</f>
        <v>0.73684210526315785</v>
      </c>
      <c r="S35" s="155" t="s">
        <v>10915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 x14ac:dyDescent="0.3">
      <c r="B36" s="156" t="s">
        <v>10915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84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10</v>
      </c>
      <c r="M36" s="42">
        <f>IFERROR(L36/SUM($L$35:$L$36),"")</f>
        <v>0.26315789473684209</v>
      </c>
      <c r="S36" s="167" t="s">
        <v>5322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2325</v>
      </c>
      <c r="U36" s="146">
        <f t="shared" si="0"/>
        <v>0.52223719676549862</v>
      </c>
    </row>
    <row r="37" spans="1:31" x14ac:dyDescent="0.3">
      <c r="B37" s="157" t="s">
        <v>5322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2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4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6</v>
      </c>
      <c r="I37" s="43">
        <f t="shared" si="1"/>
        <v>0.1111111111111111</v>
      </c>
      <c r="S37" s="155" t="s">
        <v>10192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13</v>
      </c>
      <c r="U37" s="80">
        <f t="shared" si="0"/>
        <v>2.9200359389038636E-3</v>
      </c>
    </row>
    <row r="38" spans="1:31" x14ac:dyDescent="0.3">
      <c r="B38" s="156" t="s">
        <v>10192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0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0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9</v>
      </c>
      <c r="H38" s="44">
        <f t="shared" si="3"/>
        <v>9</v>
      </c>
      <c r="I38" s="49">
        <f t="shared" si="1"/>
        <v>0.16666666666666666</v>
      </c>
      <c r="S38" s="167" t="s">
        <v>10923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46">
        <f t="shared" si="0"/>
        <v>0</v>
      </c>
    </row>
    <row r="39" spans="1:31" x14ac:dyDescent="0.3">
      <c r="B39" s="157" t="s">
        <v>10923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55" t="s">
        <v>10926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 x14ac:dyDescent="0.3">
      <c r="B40" s="156" t="s">
        <v>10926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168" t="s">
        <v>10884</v>
      </c>
      <c r="T40" s="39">
        <f>SUM(T15:T39)</f>
        <v>4452</v>
      </c>
      <c r="U40" s="147">
        <f t="shared" si="0"/>
        <v>1</v>
      </c>
    </row>
    <row r="41" spans="1:31" x14ac:dyDescent="0.3">
      <c r="B41" s="39" t="s">
        <v>10884</v>
      </c>
      <c r="C41" s="39">
        <f t="shared" ref="C41:H41" si="7">SUM(C16:C40)</f>
        <v>0</v>
      </c>
      <c r="D41" s="39">
        <f t="shared" si="7"/>
        <v>14</v>
      </c>
      <c r="E41" s="39">
        <f t="shared" si="7"/>
        <v>11</v>
      </c>
      <c r="F41" s="39">
        <f t="shared" si="7"/>
        <v>16</v>
      </c>
      <c r="G41" s="39">
        <f t="shared" si="7"/>
        <v>13</v>
      </c>
      <c r="H41" s="39">
        <f t="shared" si="7"/>
        <v>54</v>
      </c>
      <c r="I41" s="43">
        <f t="shared" si="1"/>
        <v>1</v>
      </c>
    </row>
    <row r="43" spans="1:31" s="180" customFormat="1" x14ac:dyDescent="0.3">
      <c r="A43" s="178"/>
      <c r="B43" s="179" t="s">
        <v>10994</v>
      </c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  <c r="AD43" s="178"/>
      <c r="AE43" s="178"/>
    </row>
    <row r="45" spans="1:31" x14ac:dyDescent="0.3">
      <c r="B45" s="202" t="s">
        <v>16</v>
      </c>
      <c r="C45" s="139" t="s">
        <v>39</v>
      </c>
      <c r="D45" s="139"/>
      <c r="E45" s="139"/>
      <c r="F45" s="139"/>
      <c r="G45" s="139"/>
      <c r="H45" s="203" t="s">
        <v>10983</v>
      </c>
    </row>
    <row r="46" spans="1:31" x14ac:dyDescent="0.3">
      <c r="B46" s="202"/>
      <c r="C46" s="37">
        <v>1</v>
      </c>
      <c r="D46" s="139">
        <v>2</v>
      </c>
      <c r="E46" s="139">
        <v>3</v>
      </c>
      <c r="F46" s="139">
        <v>4</v>
      </c>
      <c r="G46" s="139">
        <v>5</v>
      </c>
      <c r="H46" s="204"/>
    </row>
    <row r="47" spans="1:31" x14ac:dyDescent="0.3">
      <c r="B47" s="156" t="s">
        <v>58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33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0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309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1237</v>
      </c>
      <c r="H47" s="44">
        <f>SUM(C47:G47)</f>
        <v>1579</v>
      </c>
    </row>
    <row r="49" spans="1:31" x14ac:dyDescent="0.3">
      <c r="B49" s="77" t="s">
        <v>16</v>
      </c>
      <c r="C49" s="77" t="s">
        <v>10995</v>
      </c>
    </row>
    <row r="50" spans="1:31" x14ac:dyDescent="0.3">
      <c r="B50" s="155" t="s">
        <v>58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2050</v>
      </c>
    </row>
    <row r="52" spans="1:31" s="180" customFormat="1" x14ac:dyDescent="0.3">
      <c r="A52" s="178"/>
      <c r="B52" s="179" t="s">
        <v>10996</v>
      </c>
      <c r="C52" s="178"/>
      <c r="D52" s="178"/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  <c r="AA52" s="178"/>
      <c r="AB52" s="178"/>
      <c r="AC52" s="178"/>
      <c r="AD52" s="178"/>
      <c r="AE52" s="178"/>
    </row>
    <row r="54" spans="1:31" x14ac:dyDescent="0.3">
      <c r="B54" s="198" t="s">
        <v>10997</v>
      </c>
      <c r="C54" s="139" t="s">
        <v>39</v>
      </c>
      <c r="D54" s="139"/>
      <c r="E54" s="139"/>
      <c r="F54" s="139"/>
      <c r="G54" s="139"/>
      <c r="H54" s="139"/>
      <c r="K54" s="199" t="s">
        <v>10997</v>
      </c>
      <c r="L54" s="200" t="s">
        <v>10995</v>
      </c>
    </row>
    <row r="55" spans="1:31" x14ac:dyDescent="0.3">
      <c r="B55" s="198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10884</v>
      </c>
      <c r="K55" s="199"/>
      <c r="L55" s="201"/>
    </row>
    <row r="56" spans="1:31" x14ac:dyDescent="0.3">
      <c r="B56" s="47" t="s">
        <v>10830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0</v>
      </c>
      <c r="K56" s="165" t="s">
        <v>10830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7" spans="1:31" x14ac:dyDescent="0.3">
      <c r="B57" s="48" t="s">
        <v>10833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0</v>
      </c>
      <c r="K57" s="48" t="s">
        <v>10833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 x14ac:dyDescent="0.3">
      <c r="B58" s="47" t="s">
        <v>10837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165" t="s">
        <v>10837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 x14ac:dyDescent="0.3">
      <c r="B59" s="48" t="s">
        <v>10847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0</v>
      </c>
      <c r="K59" s="48" t="s">
        <v>10847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0" spans="1:31" x14ac:dyDescent="0.3">
      <c r="B60" s="47" t="s">
        <v>10852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0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0</v>
      </c>
      <c r="K60" s="165" t="s">
        <v>10852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1" spans="1:31" x14ac:dyDescent="0.3">
      <c r="B61" s="48" t="s">
        <v>10856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0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0</v>
      </c>
      <c r="K61" s="48" t="s">
        <v>10856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2" spans="1:31" x14ac:dyDescent="0.3">
      <c r="B62" s="47" t="s">
        <v>10884</v>
      </c>
      <c r="C62" s="44">
        <f>SUM(C56:C61)</f>
        <v>0</v>
      </c>
      <c r="D62" s="44">
        <f>SUM(D56:D61)</f>
        <v>0</v>
      </c>
      <c r="E62" s="44">
        <f>SUM(E56:E61)</f>
        <v>0</v>
      </c>
      <c r="F62" s="44">
        <f>SUM(F56:F61)</f>
        <v>0</v>
      </c>
      <c r="G62" s="44">
        <f>SUM(G56:G61)</f>
        <v>0</v>
      </c>
      <c r="H62" s="44">
        <f t="shared" si="8"/>
        <v>0</v>
      </c>
      <c r="K62" s="165" t="s">
        <v>10884</v>
      </c>
      <c r="L62" s="166">
        <f>SUM(L56:L61)</f>
        <v>0</v>
      </c>
    </row>
    <row r="64" spans="1:31" x14ac:dyDescent="0.3">
      <c r="B64" s="198" t="s">
        <v>10998</v>
      </c>
      <c r="C64" s="139" t="s">
        <v>39</v>
      </c>
      <c r="D64" s="139"/>
      <c r="E64" s="139"/>
      <c r="F64" s="139"/>
      <c r="G64" s="139"/>
      <c r="H64" s="139"/>
      <c r="K64" s="199" t="s">
        <v>10998</v>
      </c>
      <c r="L64" s="200" t="s">
        <v>10995</v>
      </c>
    </row>
    <row r="65" spans="1:31" x14ac:dyDescent="0.3">
      <c r="B65" s="198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10884</v>
      </c>
      <c r="K65" s="199"/>
      <c r="L65" s="201"/>
    </row>
    <row r="66" spans="1:31" x14ac:dyDescent="0.3">
      <c r="B66" s="47" t="s">
        <v>10830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 t="str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/>
      </c>
      <c r="E66" s="41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 t="str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/>
      </c>
      <c r="K66" s="165" t="s">
        <v>10830</v>
      </c>
      <c r="L66" s="80" t="str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/>
      </c>
    </row>
    <row r="67" spans="1:31" x14ac:dyDescent="0.3">
      <c r="B67" s="48" t="s">
        <v>10833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 t="str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/>
      </c>
      <c r="E67" s="42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 t="str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/>
      </c>
      <c r="K67" s="48" t="s">
        <v>10833</v>
      </c>
      <c r="L67" s="42" t="str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/>
      </c>
    </row>
    <row r="68" spans="1:31" x14ac:dyDescent="0.3">
      <c r="B68" s="47" t="s">
        <v>10838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 t="str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/>
      </c>
      <c r="E68" s="41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 t="str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/>
      </c>
      <c r="K68" s="165" t="s">
        <v>10838</v>
      </c>
      <c r="L68" s="80" t="str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/>
      </c>
    </row>
    <row r="70" spans="1:31" s="180" customFormat="1" x14ac:dyDescent="0.3">
      <c r="A70" s="178"/>
      <c r="B70" s="179" t="s">
        <v>10999</v>
      </c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178"/>
      <c r="Y70" s="178"/>
      <c r="Z70" s="178"/>
      <c r="AA70" s="178"/>
      <c r="AB70" s="178"/>
      <c r="AC70" s="178"/>
      <c r="AD70" s="178"/>
      <c r="AE70" s="178"/>
    </row>
    <row r="72" spans="1:31" x14ac:dyDescent="0.3">
      <c r="B72" s="35" t="s">
        <v>11000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10983</v>
      </c>
      <c r="K72" s="76" t="s">
        <v>11000</v>
      </c>
      <c r="L72" s="175" t="s">
        <v>10995</v>
      </c>
    </row>
    <row r="73" spans="1:31" x14ac:dyDescent="0.3">
      <c r="B73" s="47" t="s">
        <v>10832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0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0</v>
      </c>
      <c r="K73" s="165" t="s">
        <v>10832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4" spans="1:31" x14ac:dyDescent="0.3">
      <c r="B74" s="48" t="s">
        <v>2802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0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0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2</v>
      </c>
      <c r="H74" s="39">
        <f t="shared" ref="H74:H75" si="9">SUM(C74:G74)</f>
        <v>2</v>
      </c>
      <c r="K74" s="48" t="s">
        <v>2802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9</v>
      </c>
    </row>
    <row r="75" spans="1:31" x14ac:dyDescent="0.3">
      <c r="B75" s="47" t="s">
        <v>5319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165" t="s">
        <v>5319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 x14ac:dyDescent="0.3">
      <c r="B76" s="48" t="s">
        <v>10884</v>
      </c>
      <c r="C76" s="39">
        <f>SUM(C73:C75)</f>
        <v>0</v>
      </c>
      <c r="D76" s="39">
        <f t="shared" ref="D76:H76" si="10">SUM(D73:D75)</f>
        <v>0</v>
      </c>
      <c r="E76" s="39">
        <f t="shared" si="10"/>
        <v>0</v>
      </c>
      <c r="F76" s="39">
        <f t="shared" si="10"/>
        <v>0</v>
      </c>
      <c r="G76" s="39">
        <f t="shared" si="10"/>
        <v>2</v>
      </c>
      <c r="H76" s="39">
        <f t="shared" si="10"/>
        <v>2</v>
      </c>
      <c r="K76" s="48" t="s">
        <v>10884</v>
      </c>
      <c r="L76" s="39">
        <f>SUM(L73:L75)</f>
        <v>9</v>
      </c>
    </row>
    <row r="78" spans="1:31" x14ac:dyDescent="0.3">
      <c r="B78" s="35" t="s">
        <v>11001</v>
      </c>
      <c r="C78" s="46" t="s">
        <v>10983</v>
      </c>
      <c r="K78" s="76" t="s">
        <v>11001</v>
      </c>
      <c r="L78" s="175" t="s">
        <v>10995</v>
      </c>
    </row>
    <row r="79" spans="1:31" x14ac:dyDescent="0.3">
      <c r="B79" s="47" t="s">
        <v>10832</v>
      </c>
      <c r="C79" s="49">
        <f>IFERROR(H73/$H$76,"")</f>
        <v>0</v>
      </c>
      <c r="K79" s="165" t="s">
        <v>10832</v>
      </c>
      <c r="L79" s="176">
        <f>IFERROR(L73/$L$76,"")</f>
        <v>0</v>
      </c>
    </row>
    <row r="80" spans="1:31" x14ac:dyDescent="0.3">
      <c r="B80" s="48" t="s">
        <v>2802</v>
      </c>
      <c r="C80" s="50">
        <f>IFERROR(H74/$H$76,"")</f>
        <v>1</v>
      </c>
      <c r="K80" s="48" t="s">
        <v>2802</v>
      </c>
      <c r="L80" s="50">
        <f>IFERROR(L74/$L$76,"")</f>
        <v>1</v>
      </c>
    </row>
    <row r="81" spans="1:31" x14ac:dyDescent="0.3">
      <c r="B81" s="47" t="s">
        <v>5319</v>
      </c>
      <c r="C81" s="51">
        <f>IFERROR(H75/$H$76,"")</f>
        <v>0</v>
      </c>
      <c r="K81" s="165" t="s">
        <v>5319</v>
      </c>
      <c r="L81" s="177">
        <f>IFERROR(L75/$L$76,"")</f>
        <v>0</v>
      </c>
    </row>
    <row r="83" spans="1:31" s="180" customFormat="1" x14ac:dyDescent="0.3">
      <c r="A83" s="178"/>
      <c r="B83" s="179" t="s">
        <v>11002</v>
      </c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  <c r="U83" s="178"/>
      <c r="V83" s="178"/>
      <c r="W83" s="178"/>
      <c r="X83" s="178"/>
      <c r="Y83" s="178"/>
      <c r="Z83" s="178"/>
      <c r="AA83" s="178"/>
      <c r="AB83" s="178"/>
      <c r="AC83" s="178"/>
      <c r="AD83" s="178"/>
      <c r="AE83" s="178"/>
    </row>
    <row r="85" spans="1:31" x14ac:dyDescent="0.3">
      <c r="B85" s="35" t="s">
        <v>11003</v>
      </c>
      <c r="C85" s="46">
        <v>1</v>
      </c>
      <c r="D85" s="46">
        <v>2</v>
      </c>
      <c r="E85" s="46">
        <v>3</v>
      </c>
      <c r="F85" s="46">
        <v>4</v>
      </c>
      <c r="G85" s="46">
        <v>5</v>
      </c>
      <c r="H85" s="46" t="s">
        <v>10983</v>
      </c>
      <c r="K85" s="76" t="s">
        <v>11003</v>
      </c>
      <c r="L85" s="175" t="s">
        <v>10995</v>
      </c>
    </row>
    <row r="86" spans="1:31" x14ac:dyDescent="0.3">
      <c r="B86" s="47" t="s">
        <v>2798</v>
      </c>
      <c r="C86" s="36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6">
        <f>COUNTIFS(Consolidado!$Z:$Z,$B86,Consolidado!$AL:$AL,IF(ISBLANK($C$2),"&lt;&gt;",$C$2),Consolidado!$AM:$AM,$C$7,Consolidado!$AN:$AN,Análise!D$55,Consolidado!$C:$C,IF(ISBLANK($C$3),"&lt;&gt;",$C$3),Consolidado!$AU:$AU,"S")</f>
        <v>0</v>
      </c>
      <c r="E86" s="36">
        <f>COUNTIFS(Consolidado!$Z:$Z,$B86,Consolidado!$AL:$AL,IF(ISBLANK($C$2),"&lt;&gt;",$C$2),Consolidado!$AM:$AM,$C$7,Consolidado!$AN:$AN,Análise!E$55,Consolidado!$C:$C,IF(ISBLANK($C$3),"&lt;&gt;",$C$3),Consolidado!$AU:$AU,"S")</f>
        <v>0</v>
      </c>
      <c r="F86" s="36">
        <f>COUNTIFS(Consolidado!$Z:$Z,$B86,Consolidado!$AL:$AL,IF(ISBLANK($C$2),"&lt;&gt;",$C$2),Consolidado!$AM:$AM,$C$7,Consolidado!$AN:$AN,Análise!F$55,Consolidado!$C:$C,IF(ISBLANK($C$3),"&lt;&gt;",$C$3),Consolidado!$AU:$AU,"S")</f>
        <v>0</v>
      </c>
      <c r="G86" s="36">
        <f>COUNTIFS(Consolidado!$Z:$Z,$B86,Consolidado!$AL:$AL,IF(ISBLANK($C$2),"&lt;&gt;",$C$2),Consolidado!$AM:$AM,$C$7,Consolidado!$AN:$AN,Análise!G$55,Consolidado!$C:$C,IF(ISBLANK($C$3),"&lt;&gt;",$C$3),Consolidado!$AU:$AU,"S")</f>
        <v>3</v>
      </c>
      <c r="H86" s="44">
        <f>SUM(C86:G86)</f>
        <v>3</v>
      </c>
      <c r="K86" s="165" t="s">
        <v>2798</v>
      </c>
      <c r="L86" s="79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404</v>
      </c>
    </row>
    <row r="87" spans="1:31" x14ac:dyDescent="0.3">
      <c r="B87" s="48" t="s">
        <v>11004</v>
      </c>
      <c r="C87" s="38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8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8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8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8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9">
        <f t="shared" ref="H87:H88" si="11">SUM(C87:G87)</f>
        <v>0</v>
      </c>
      <c r="K87" s="48" t="s">
        <v>11004</v>
      </c>
      <c r="L87" s="38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 x14ac:dyDescent="0.3">
      <c r="B88" s="47" t="s">
        <v>10854</v>
      </c>
      <c r="C88" s="36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6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6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6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6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4">
        <f t="shared" si="11"/>
        <v>0</v>
      </c>
      <c r="K88" s="165" t="s">
        <v>10854</v>
      </c>
      <c r="L88" s="79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 x14ac:dyDescent="0.3">
      <c r="B89" s="48" t="s">
        <v>10884</v>
      </c>
      <c r="C89" s="39">
        <f>SUM(C86:C88)</f>
        <v>0</v>
      </c>
      <c r="D89" s="39">
        <f t="shared" ref="D89:H89" si="12">SUM(D86:D88)</f>
        <v>0</v>
      </c>
      <c r="E89" s="39">
        <f t="shared" si="12"/>
        <v>0</v>
      </c>
      <c r="F89" s="39">
        <f t="shared" si="12"/>
        <v>0</v>
      </c>
      <c r="G89" s="39">
        <f t="shared" si="12"/>
        <v>3</v>
      </c>
      <c r="H89" s="39">
        <f t="shared" si="12"/>
        <v>3</v>
      </c>
      <c r="K89" s="48" t="s">
        <v>10884</v>
      </c>
      <c r="L89" s="39">
        <f>SUM(L86:L88)</f>
        <v>404</v>
      </c>
    </row>
    <row r="91" spans="1:31" x14ac:dyDescent="0.3">
      <c r="B91" s="35" t="s">
        <v>11005</v>
      </c>
      <c r="C91" s="46">
        <v>1</v>
      </c>
      <c r="D91" s="46">
        <v>2</v>
      </c>
      <c r="E91" s="46">
        <v>3</v>
      </c>
      <c r="F91" s="46">
        <v>4</v>
      </c>
      <c r="G91" s="46">
        <v>5</v>
      </c>
      <c r="H91" s="46" t="s">
        <v>10983</v>
      </c>
      <c r="K91" s="76" t="s">
        <v>11005</v>
      </c>
      <c r="L91" s="175" t="s">
        <v>10995</v>
      </c>
    </row>
    <row r="92" spans="1:31" x14ac:dyDescent="0.3">
      <c r="B92" s="47" t="s">
        <v>2799</v>
      </c>
      <c r="C92" s="36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6">
        <f>COUNTIFS(Consolidado!$AB:$AB,$B92,Consolidado!$AL:$AL,IF(ISBLANK($C$2),"&lt;&gt;",$C$2),Consolidado!$AM:$AM,$C$7,Consolidado!$AN:$AN,D$91,Consolidado!$C:$C,IF(ISBLANK($C$3),"&lt;&gt;",$C$3),Consolidado!$Z:$Z,"Agendada",Consolidado!$AU:$AU,"S")</f>
        <v>0</v>
      </c>
      <c r="E92" s="36">
        <f>COUNTIFS(Consolidado!$AB:$AB,$B92,Consolidado!$AL:$AL,IF(ISBLANK($C$2),"&lt;&gt;",$C$2),Consolidado!$AM:$AM,$C$7,Consolidado!$AN:$AN,E$91,Consolidado!$C:$C,IF(ISBLANK($C$3),"&lt;&gt;",$C$3),Consolidado!$Z:$Z,"Agendada",Consolidado!$AU:$AU,"S")</f>
        <v>0</v>
      </c>
      <c r="F92" s="36">
        <f>COUNTIFS(Consolidado!$AB:$AB,$B92,Consolidado!$AL:$AL,IF(ISBLANK($C$2),"&lt;&gt;",$C$2),Consolidado!$AM:$AM,$C$7,Consolidado!$AN:$AN,F$91,Consolidado!$C:$C,IF(ISBLANK($C$3),"&lt;&gt;",$C$3),Consolidado!$Z:$Z,"Agendada",Consolidado!$AU:$AU,"S")</f>
        <v>0</v>
      </c>
      <c r="G92" s="36">
        <f>COUNTIFS(Consolidado!$AB:$AB,$B92,Consolidado!$AL:$AL,IF(ISBLANK($C$2),"&lt;&gt;",$C$2),Consolidado!$AM:$AM,$C$7,Consolidado!$AN:$AN,G$91,Consolidado!$C:$C,IF(ISBLANK($C$3),"&lt;&gt;",$C$3),Consolidado!$Z:$Z,"Agendada",Consolidado!$AU:$AU,"S")</f>
        <v>2</v>
      </c>
      <c r="H92" s="44">
        <f t="shared" ref="H92:H97" si="13">SUM(C92:G92)</f>
        <v>2</v>
      </c>
      <c r="K92" s="165" t="s">
        <v>2799</v>
      </c>
      <c r="L92" s="79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9</v>
      </c>
    </row>
    <row r="93" spans="1:31" x14ac:dyDescent="0.3">
      <c r="B93" s="48" t="s">
        <v>10836</v>
      </c>
      <c r="C93" s="38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8">
        <f>COUNTIFS(Consolidado!$AB:$AB,$B93,Consolidado!$AL:$AL,IF(ISBLANK($C$2),"&lt;&gt;",$C$2),Consolidado!$AM:$AM,$C$7,Consolidado!$AN:$AN,D$91,Consolidado!$C:$C,IF(ISBLANK($C$3),"&lt;&gt;",$C$3),Consolidado!$Z:$Z,"Agendada",Consolidado!$AU:$AU,"S")</f>
        <v>0</v>
      </c>
      <c r="E93" s="38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8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8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9">
        <f t="shared" si="13"/>
        <v>0</v>
      </c>
      <c r="K93" s="48" t="s">
        <v>10836</v>
      </c>
      <c r="L93" s="38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4" spans="1:31" x14ac:dyDescent="0.3">
      <c r="B94" s="47" t="s">
        <v>10842</v>
      </c>
      <c r="C94" s="36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6">
        <f>COUNTIFS(Consolidado!$AB:$AB,$B94,Consolidado!$AL:$AL,IF(ISBLANK($C$2),"&lt;&gt;",$C$2),Consolidado!$AM:$AM,$C$7,Consolidado!$AN:$AN,D$91,Consolidado!$C:$C,IF(ISBLANK($C$3),"&lt;&gt;",$C$3),Consolidado!$Z:$Z,"Agendada",Consolidado!$AU:$AU,"S")</f>
        <v>0</v>
      </c>
      <c r="E94" s="36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6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6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4">
        <f t="shared" si="13"/>
        <v>0</v>
      </c>
      <c r="K94" s="165" t="s">
        <v>10842</v>
      </c>
      <c r="L94" s="79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 x14ac:dyDescent="0.3">
      <c r="B95" s="48" t="s">
        <v>10850</v>
      </c>
      <c r="C95" s="38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8">
        <f>COUNTIFS(Consolidado!$AB:$AB,$B95,Consolidado!$AL:$AL,IF(ISBLANK($C$2),"&lt;&gt;",$C$2),Consolidado!$AM:$AM,$C$7,Consolidado!$AN:$AN,D$91,Consolidado!$C:$C,IF(ISBLANK($C$3),"&lt;&gt;",$C$3),Consolidado!$Z:$Z,"Agendada",Consolidado!$AU:$AU,"S")</f>
        <v>0</v>
      </c>
      <c r="E95" s="38">
        <f>COUNTIFS(Consolidado!$AB:$AB,$B95,Consolidado!$AL:$AL,IF(ISBLANK($C$2),"&lt;&gt;",$C$2),Consolidado!$AM:$AM,$C$7,Consolidado!$AN:$AN,E$91,Consolidado!$C:$C,IF(ISBLANK($C$3),"&lt;&gt;",$C$3),Consolidado!$Z:$Z,"Agendada",Consolidado!$AU:$AU,"S")</f>
        <v>0</v>
      </c>
      <c r="F95" s="38">
        <f>COUNTIFS(Consolidado!$AB:$AB,$B95,Consolidado!$AL:$AL,IF(ISBLANK($C$2),"&lt;&gt;",$C$2),Consolidado!$AM:$AM,$C$7,Consolidado!$AN:$AN,F$91,Consolidado!$C:$C,IF(ISBLANK($C$3),"&lt;&gt;",$C$3),Consolidado!$Z:$Z,"Agendada",Consolidado!$AU:$AU,"S")</f>
        <v>0</v>
      </c>
      <c r="G95" s="38">
        <f>COUNTIFS(Consolidado!$AB:$AB,$B95,Consolidado!$AL:$AL,IF(ISBLANK($C$2),"&lt;&gt;",$C$2),Consolidado!$AM:$AM,$C$7,Consolidado!$AN:$AN,G$91,Consolidado!$C:$C,IF(ISBLANK($C$3),"&lt;&gt;",$C$3),Consolidado!$Z:$Z,"Agendada",Consolidado!$AU:$AU,"S")</f>
        <v>0</v>
      </c>
      <c r="H95" s="39">
        <f t="shared" si="13"/>
        <v>0</v>
      </c>
      <c r="K95" s="48" t="s">
        <v>10850</v>
      </c>
      <c r="L95" s="38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6" spans="1:31" x14ac:dyDescent="0.3">
      <c r="B96" s="47" t="s">
        <v>10854</v>
      </c>
      <c r="C96" s="36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6">
        <f>COUNTIFS(Consolidado!$AB:$AB,$B96,Consolidado!$AL:$AL,IF(ISBLANK($C$2),"&lt;&gt;",$C$2),Consolidado!$AM:$AM,$C$7,Consolidado!$AN:$AN,D$91,Consolidado!$C:$C,IF(ISBLANK($C$3),"&lt;&gt;",$C$3),Consolidado!$Z:$Z,"Agendada",Consolidado!$AU:$AU,"S")</f>
        <v>0</v>
      </c>
      <c r="E96" s="36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6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6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4">
        <f t="shared" si="13"/>
        <v>0</v>
      </c>
      <c r="K96" s="165" t="s">
        <v>10854</v>
      </c>
      <c r="L96" s="79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7" spans="1:31" x14ac:dyDescent="0.3">
      <c r="B97" s="48" t="s">
        <v>11006</v>
      </c>
      <c r="C97" s="38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8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8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8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8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9">
        <f t="shared" si="13"/>
        <v>0</v>
      </c>
      <c r="K97" s="48" t="s">
        <v>11006</v>
      </c>
      <c r="L97" s="38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 x14ac:dyDescent="0.3">
      <c r="B98" s="47" t="s">
        <v>10884</v>
      </c>
      <c r="C98" s="44">
        <f t="shared" ref="C98:H98" si="14">SUM(C92:C97)</f>
        <v>0</v>
      </c>
      <c r="D98" s="44">
        <f t="shared" si="14"/>
        <v>0</v>
      </c>
      <c r="E98" s="44">
        <f t="shared" si="14"/>
        <v>0</v>
      </c>
      <c r="F98" s="44">
        <f t="shared" si="14"/>
        <v>0</v>
      </c>
      <c r="G98" s="44">
        <f t="shared" si="14"/>
        <v>2</v>
      </c>
      <c r="H98" s="44">
        <f t="shared" si="14"/>
        <v>2</v>
      </c>
      <c r="K98" s="165" t="s">
        <v>10884</v>
      </c>
      <c r="L98" s="166">
        <f>SUM(L92:L97)</f>
        <v>9</v>
      </c>
    </row>
    <row r="100" spans="1:31" s="180" customFormat="1" x14ac:dyDescent="0.3">
      <c r="A100" s="178"/>
      <c r="B100" s="179" t="s">
        <v>11007</v>
      </c>
      <c r="C100" s="178"/>
      <c r="D100" s="178"/>
      <c r="E100" s="178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  <c r="T100" s="178"/>
      <c r="U100" s="178"/>
      <c r="V100" s="178"/>
      <c r="W100" s="178"/>
      <c r="X100" s="178"/>
      <c r="Y100" s="178"/>
      <c r="Z100" s="178"/>
      <c r="AA100" s="178"/>
      <c r="AB100" s="178"/>
      <c r="AC100" s="178"/>
      <c r="AD100" s="178"/>
      <c r="AE100" s="178"/>
    </row>
    <row r="101" spans="1:31" x14ac:dyDescent="0.3">
      <c r="E101" s="40"/>
      <c r="F101" s="40"/>
    </row>
    <row r="102" spans="1:31" x14ac:dyDescent="0.3">
      <c r="B102" s="198" t="s">
        <v>3</v>
      </c>
      <c r="C102" s="139" t="s">
        <v>39</v>
      </c>
      <c r="D102" s="139"/>
      <c r="E102" s="139"/>
      <c r="F102" s="139"/>
      <c r="G102" s="139"/>
      <c r="H102" s="139"/>
      <c r="K102" s="199" t="s">
        <v>3</v>
      </c>
      <c r="L102" s="200" t="s">
        <v>10995</v>
      </c>
    </row>
    <row r="103" spans="1:31" x14ac:dyDescent="0.3">
      <c r="B103" s="198"/>
      <c r="C103" s="37">
        <v>1</v>
      </c>
      <c r="D103" s="37">
        <v>2</v>
      </c>
      <c r="E103" s="37">
        <v>3</v>
      </c>
      <c r="F103" s="37">
        <v>4</v>
      </c>
      <c r="G103" s="37">
        <v>5</v>
      </c>
      <c r="H103" s="37" t="s">
        <v>10884</v>
      </c>
      <c r="K103" s="199"/>
      <c r="L103" s="201"/>
    </row>
    <row r="104" spans="1:31" x14ac:dyDescent="0.3">
      <c r="B104" s="47" t="s">
        <v>49</v>
      </c>
      <c r="C104" s="36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6">
        <f>COUNTIFS(Consolidado!$D:$D,$B104,Consolidado!$AL:$AL,IF(ISBLANK($C$2),"&lt;&gt;",$C$2),Consolidado!$AM:$AM,$C$7,Consolidado!$AN:$AN,D$103,Consolidado!$C:$C,IF(ISBLANK($C$3),"&lt;&gt;",$C$3),Consolidado!$AU:$AU,"S")</f>
        <v>14</v>
      </c>
      <c r="E104" s="36">
        <f>COUNTIFS(Consolidado!$D:$D,$B104,Consolidado!$AL:$AL,IF(ISBLANK($C$2),"&lt;&gt;",$C$2),Consolidado!$AM:$AM,$C$7,Consolidado!$AN:$AN,E$103,Consolidado!$C:$C,IF(ISBLANK($C$3),"&lt;&gt;",$C$3),Consolidado!$AU:$AU,"S")</f>
        <v>11</v>
      </c>
      <c r="F104" s="36">
        <f>COUNTIFS(Consolidado!$D:$D,$B104,Consolidado!$AL:$AL,IF(ISBLANK($C$2),"&lt;&gt;",$C$2),Consolidado!$AM:$AM,$C$7,Consolidado!$AN:$AN,F$103,Consolidado!$C:$C,IF(ISBLANK($C$3),"&lt;&gt;",$C$3),Consolidado!$AU:$AU,"S")</f>
        <v>14</v>
      </c>
      <c r="G104" s="36">
        <f>COUNTIFS(Consolidado!$D:$D,$B104,Consolidado!$AL:$AL,IF(ISBLANK($C$2),"&lt;&gt;",$C$2),Consolidado!$AM:$AM,$C$7,Consolidado!$AN:$AN,G$103,Consolidado!$C:$C,IF(ISBLANK($C$3),"&lt;&gt;",$C$3),Consolidado!$AU:$AU,"S")</f>
        <v>8</v>
      </c>
      <c r="H104" s="44">
        <f>SUM(C104:G104)</f>
        <v>47</v>
      </c>
      <c r="K104" s="165" t="s">
        <v>49</v>
      </c>
      <c r="L104" s="79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4468</v>
      </c>
    </row>
    <row r="105" spans="1:31" x14ac:dyDescent="0.3">
      <c r="B105" s="48" t="s">
        <v>2786</v>
      </c>
      <c r="C105" s="38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8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8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8">
        <f>COUNTIFS(Consolidado!$D:$D,$B105,Consolidado!$AL:$AL,IF(ISBLANK($C$2),"&lt;&gt;",$C$2),Consolidado!$AM:$AM,$C$7,Consolidado!$AN:$AN,F$103,Consolidado!$C:$C,IF(ISBLANK($C$3),"&lt;&gt;",$C$3),Consolidado!$AU:$AU,"S")</f>
        <v>1</v>
      </c>
      <c r="G105" s="38">
        <f>COUNTIFS(Consolidado!$D:$D,$B105,Consolidado!$AL:$AL,IF(ISBLANK($C$2),"&lt;&gt;",$C$2),Consolidado!$AM:$AM,$C$7,Consolidado!$AN:$AN,G$103,Consolidado!$C:$C,IF(ISBLANK($C$3),"&lt;&gt;",$C$3),Consolidado!$AU:$AU,"S")</f>
        <v>1</v>
      </c>
      <c r="H105" s="39">
        <f t="shared" ref="H105:H111" si="15">SUM(C105:G105)</f>
        <v>2</v>
      </c>
      <c r="K105" s="48" t="s">
        <v>2786</v>
      </c>
      <c r="L105" s="38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2</v>
      </c>
    </row>
    <row r="106" spans="1:31" x14ac:dyDescent="0.3">
      <c r="B106" s="47" t="s">
        <v>2558</v>
      </c>
      <c r="C106" s="36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6">
        <f>COUNTIFS(Consolidado!$D:$D,$B106,Consolidado!$AL:$AL,IF(ISBLANK($C$2),"&lt;&gt;",$C$2),Consolidado!$AM:$AM,$C$7,Consolidado!$AN:$AN,D$103,Consolidado!$C:$C,IF(ISBLANK($C$3),"&lt;&gt;",$C$3),Consolidado!$AU:$AU,"S")</f>
        <v>0</v>
      </c>
      <c r="E106" s="36">
        <f>COUNTIFS(Consolidado!$D:$D,$B106,Consolidado!$AL:$AL,IF(ISBLANK($C$2),"&lt;&gt;",$C$2),Consolidado!$AM:$AM,$C$7,Consolidado!$AN:$AN,E$103,Consolidado!$C:$C,IF(ISBLANK($C$3),"&lt;&gt;",$C$3),Consolidado!$AU:$AU,"S")</f>
        <v>0</v>
      </c>
      <c r="F106" s="36">
        <f>COUNTIFS(Consolidado!$D:$D,$B106,Consolidado!$AL:$AL,IF(ISBLANK($C$2),"&lt;&gt;",$C$2),Consolidado!$AM:$AM,$C$7,Consolidado!$AN:$AN,F$103,Consolidado!$C:$C,IF(ISBLANK($C$3),"&lt;&gt;",$C$3),Consolidado!$AU:$AU,"S")</f>
        <v>1</v>
      </c>
      <c r="G106" s="36">
        <f>COUNTIFS(Consolidado!$D:$D,$B106,Consolidado!$AL:$AL,IF(ISBLANK($C$2),"&lt;&gt;",$C$2),Consolidado!$AM:$AM,$C$7,Consolidado!$AN:$AN,G$103,Consolidado!$C:$C,IF(ISBLANK($C$3),"&lt;&gt;",$C$3),Consolidado!$AU:$AU,"S")</f>
        <v>4</v>
      </c>
      <c r="H106" s="44">
        <f t="shared" si="15"/>
        <v>5</v>
      </c>
      <c r="K106" s="165" t="s">
        <v>2558</v>
      </c>
      <c r="L106" s="79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8</v>
      </c>
    </row>
    <row r="107" spans="1:31" x14ac:dyDescent="0.3">
      <c r="B107" s="48" t="s">
        <v>10846</v>
      </c>
      <c r="C107" s="38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8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8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8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8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9">
        <f t="shared" si="15"/>
        <v>0</v>
      </c>
      <c r="K107" s="48" t="s">
        <v>10846</v>
      </c>
      <c r="L107" s="38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 x14ac:dyDescent="0.3">
      <c r="B108" s="47" t="s">
        <v>10851</v>
      </c>
      <c r="C108" s="36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6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6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6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6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4">
        <f t="shared" si="15"/>
        <v>0</v>
      </c>
      <c r="K108" s="165" t="s">
        <v>10851</v>
      </c>
      <c r="L108" s="79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 x14ac:dyDescent="0.3">
      <c r="B109" s="48" t="s">
        <v>10855</v>
      </c>
      <c r="C109" s="38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8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8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8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8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9">
        <f t="shared" si="15"/>
        <v>0</v>
      </c>
      <c r="K109" s="48" t="s">
        <v>10855</v>
      </c>
      <c r="L109" s="38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0</v>
      </c>
    </row>
    <row r="110" spans="1:31" x14ac:dyDescent="0.3">
      <c r="B110" s="47" t="s">
        <v>10859</v>
      </c>
      <c r="C110" s="36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6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6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6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6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4">
        <f t="shared" si="15"/>
        <v>0</v>
      </c>
      <c r="K110" s="165" t="s">
        <v>10859</v>
      </c>
      <c r="L110" s="79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 x14ac:dyDescent="0.3">
      <c r="B111" s="48" t="s">
        <v>10884</v>
      </c>
      <c r="C111" s="39">
        <f>SUM(C104:C110)</f>
        <v>0</v>
      </c>
      <c r="D111" s="39">
        <f t="shared" ref="D111:G111" si="16">SUM(D104:D110)</f>
        <v>14</v>
      </c>
      <c r="E111" s="39">
        <f t="shared" si="16"/>
        <v>11</v>
      </c>
      <c r="F111" s="39">
        <f t="shared" si="16"/>
        <v>16</v>
      </c>
      <c r="G111" s="39">
        <f t="shared" si="16"/>
        <v>13</v>
      </c>
      <c r="H111" s="39">
        <f t="shared" si="15"/>
        <v>54</v>
      </c>
      <c r="K111" s="48" t="s">
        <v>10884</v>
      </c>
      <c r="L111" s="39">
        <f>SUM(L104:L110)</f>
        <v>4478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workbookViewId="0">
      <selection activeCell="Q14" sqref="Q14"/>
    </sheetView>
  </sheetViews>
  <sheetFormatPr defaultRowHeight="14.4" x14ac:dyDescent="0.3"/>
  <cols>
    <col min="3" max="3" width="21.33203125" bestFit="1" customWidth="1"/>
    <col min="4" max="4" width="15.88671875" bestFit="1" customWidth="1"/>
    <col min="5" max="5" width="11.109375" customWidth="1"/>
    <col min="17" max="17" width="35.6640625" bestFit="1" customWidth="1"/>
    <col min="19" max="21" width="17.5546875" customWidth="1"/>
    <col min="22" max="22" width="11.109375" customWidth="1"/>
    <col min="25" max="25" width="12.33203125" customWidth="1"/>
    <col min="26" max="26" width="22.88671875" bestFit="1" customWidth="1"/>
    <col min="27" max="27" width="15.109375" customWidth="1"/>
    <col min="28" max="28" width="26.88671875" customWidth="1"/>
    <col min="29" max="29" width="22.44140625" customWidth="1"/>
    <col min="30" max="31" width="12.5546875" customWidth="1"/>
    <col min="32" max="32" width="33.109375" customWidth="1"/>
  </cols>
  <sheetData>
    <row r="1" spans="1:33" ht="57.6" x14ac:dyDescent="0.3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11008</v>
      </c>
      <c r="AF1" s="15" t="s">
        <v>11009</v>
      </c>
      <c r="AG1" s="16" t="s">
        <v>35</v>
      </c>
    </row>
    <row r="2" spans="1:33" x14ac:dyDescent="0.3">
      <c r="A2" s="17" t="s">
        <v>66</v>
      </c>
      <c r="B2" s="3"/>
      <c r="C2" s="3" t="s">
        <v>11010</v>
      </c>
      <c r="D2" s="18" t="s">
        <v>10870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58</v>
      </c>
      <c r="R2" s="20"/>
      <c r="S2" s="20"/>
      <c r="T2" s="20" t="s">
        <v>59</v>
      </c>
      <c r="U2" s="20" t="s">
        <v>60</v>
      </c>
      <c r="V2" s="20"/>
      <c r="W2" s="20"/>
      <c r="X2" s="20"/>
      <c r="Y2" s="20"/>
      <c r="Z2" s="3" t="s">
        <v>2798</v>
      </c>
      <c r="AA2" s="20"/>
      <c r="AB2" s="3" t="s">
        <v>10836</v>
      </c>
      <c r="AC2" s="3"/>
      <c r="AD2" s="3" t="s">
        <v>2800</v>
      </c>
      <c r="AE2" s="3"/>
      <c r="AF2" s="3" t="s">
        <v>11011</v>
      </c>
      <c r="AG2" s="17" t="s">
        <v>65</v>
      </c>
    </row>
    <row r="3" spans="1:33" x14ac:dyDescent="0.3">
      <c r="A3" s="17" t="s">
        <v>47</v>
      </c>
      <c r="B3" s="3"/>
      <c r="C3" s="3" t="s">
        <v>10790</v>
      </c>
      <c r="D3" s="18" t="s">
        <v>2558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10835</v>
      </c>
      <c r="R3" s="3"/>
      <c r="S3" s="3"/>
      <c r="T3" s="3" t="s">
        <v>5203</v>
      </c>
      <c r="U3" s="3" t="s">
        <v>10193</v>
      </c>
      <c r="V3" s="3"/>
      <c r="W3" s="3"/>
      <c r="X3" s="3"/>
      <c r="Y3" s="3"/>
      <c r="Z3" s="3" t="s">
        <v>62</v>
      </c>
      <c r="AA3" s="3"/>
      <c r="AB3" s="3" t="s">
        <v>10842</v>
      </c>
      <c r="AC3" s="3"/>
      <c r="AD3" s="3" t="s">
        <v>3652</v>
      </c>
      <c r="AE3" s="3"/>
      <c r="AF3" s="3" t="s">
        <v>11012</v>
      </c>
      <c r="AG3" s="17" t="s">
        <v>10843</v>
      </c>
    </row>
    <row r="4" spans="1:33" x14ac:dyDescent="0.3">
      <c r="A4" s="3"/>
      <c r="B4" s="3"/>
      <c r="C4" s="3" t="s">
        <v>11013</v>
      </c>
      <c r="D4" s="18" t="s">
        <v>10851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10840</v>
      </c>
      <c r="R4" s="3"/>
      <c r="S4" s="3"/>
      <c r="T4" s="3" t="s">
        <v>10841</v>
      </c>
      <c r="U4" s="3"/>
      <c r="V4" s="3"/>
      <c r="W4" s="3"/>
      <c r="X4" s="3"/>
      <c r="Y4" s="3"/>
      <c r="Z4" s="3" t="s">
        <v>2799</v>
      </c>
      <c r="AA4" s="3"/>
      <c r="AB4" s="21" t="s">
        <v>10850</v>
      </c>
      <c r="AC4" s="3"/>
      <c r="AD4" s="3" t="s">
        <v>6397</v>
      </c>
      <c r="AE4" s="3"/>
      <c r="AF4" s="3" t="s">
        <v>11014</v>
      </c>
      <c r="AG4" s="17" t="s">
        <v>47</v>
      </c>
    </row>
    <row r="5" spans="1:33" x14ac:dyDescent="0.3">
      <c r="M5" s="1"/>
      <c r="O5" s="1"/>
      <c r="Q5" s="22" t="s">
        <v>5176</v>
      </c>
      <c r="AB5" s="3" t="s">
        <v>2799</v>
      </c>
      <c r="AF5" t="s">
        <v>11015</v>
      </c>
    </row>
    <row r="6" spans="1:33" x14ac:dyDescent="0.3">
      <c r="M6" s="1"/>
      <c r="O6" s="1"/>
      <c r="Q6" s="23" t="s">
        <v>1124</v>
      </c>
      <c r="AF6" t="s">
        <v>11016</v>
      </c>
    </row>
    <row r="7" spans="1:33" x14ac:dyDescent="0.3">
      <c r="M7" s="1"/>
      <c r="O7" s="1"/>
      <c r="Q7" s="23" t="s">
        <v>10858</v>
      </c>
      <c r="AF7" t="s">
        <v>11017</v>
      </c>
    </row>
    <row r="8" spans="1:33" x14ac:dyDescent="0.3">
      <c r="M8" s="1"/>
      <c r="O8" s="1"/>
      <c r="Q8" s="23" t="s">
        <v>10862</v>
      </c>
      <c r="AF8" t="s">
        <v>3653</v>
      </c>
    </row>
    <row r="9" spans="1:33" x14ac:dyDescent="0.3">
      <c r="M9" s="1"/>
      <c r="O9" s="1"/>
      <c r="Q9" s="23" t="s">
        <v>5193</v>
      </c>
      <c r="AF9" t="s">
        <v>11018</v>
      </c>
    </row>
    <row r="10" spans="1:33" x14ac:dyDescent="0.3">
      <c r="M10" s="1"/>
      <c r="O10" s="1"/>
      <c r="Q10" s="23" t="s">
        <v>5310</v>
      </c>
      <c r="AF10" t="s">
        <v>11019</v>
      </c>
      <c r="AG10" t="s">
        <v>11020</v>
      </c>
    </row>
    <row r="11" spans="1:33" x14ac:dyDescent="0.3">
      <c r="M11" s="1"/>
      <c r="O11" s="1"/>
      <c r="Q11" s="23" t="s">
        <v>5202</v>
      </c>
      <c r="AF11" t="s">
        <v>11021</v>
      </c>
    </row>
    <row r="12" spans="1:33" x14ac:dyDescent="0.3">
      <c r="M12" s="1"/>
      <c r="O12" s="1"/>
      <c r="Q12" s="23" t="s">
        <v>10876</v>
      </c>
    </row>
    <row r="13" spans="1:33" x14ac:dyDescent="0.3">
      <c r="M13" s="1"/>
      <c r="O13" s="1"/>
      <c r="Q13" s="23" t="s">
        <v>10880</v>
      </c>
    </row>
    <row r="14" spans="1:33" x14ac:dyDescent="0.3">
      <c r="M14" s="1"/>
      <c r="O14" s="1"/>
      <c r="Q14" s="23" t="s">
        <v>10741</v>
      </c>
    </row>
    <row r="15" spans="1:33" x14ac:dyDescent="0.3">
      <c r="M15" s="1"/>
      <c r="O15" s="1"/>
      <c r="Q15" s="23" t="s">
        <v>10883</v>
      </c>
    </row>
    <row r="16" spans="1:33" x14ac:dyDescent="0.3">
      <c r="M16" s="1"/>
      <c r="O16" s="1"/>
      <c r="Q16" s="23" t="s">
        <v>10888</v>
      </c>
    </row>
    <row r="17" spans="13:33" x14ac:dyDescent="0.3">
      <c r="M17" s="1"/>
      <c r="O17" s="1"/>
      <c r="Q17" s="23" t="s">
        <v>10891</v>
      </c>
      <c r="AF17" t="s">
        <v>11022</v>
      </c>
    </row>
    <row r="18" spans="13:33" ht="43.2" x14ac:dyDescent="0.3">
      <c r="M18" s="1"/>
      <c r="O18" s="1"/>
      <c r="Q18" s="23" t="s">
        <v>10895</v>
      </c>
      <c r="AF18" s="24" t="s">
        <v>11009</v>
      </c>
      <c r="AG18" s="24" t="s">
        <v>10826</v>
      </c>
    </row>
    <row r="19" spans="13:33" x14ac:dyDescent="0.3">
      <c r="M19" s="1"/>
      <c r="O19" s="1"/>
      <c r="Q19" s="23" t="s">
        <v>10898</v>
      </c>
      <c r="AF19" t="s">
        <v>11023</v>
      </c>
      <c r="AG19" t="s">
        <v>66</v>
      </c>
    </row>
    <row r="20" spans="13:33" x14ac:dyDescent="0.3">
      <c r="M20" s="1"/>
      <c r="O20" s="1"/>
      <c r="Q20" s="23" t="s">
        <v>10902</v>
      </c>
      <c r="AF20" t="s">
        <v>11024</v>
      </c>
      <c r="AG20" t="s">
        <v>47</v>
      </c>
    </row>
    <row r="21" spans="13:33" x14ac:dyDescent="0.3">
      <c r="M21" s="1"/>
      <c r="O21" s="1"/>
      <c r="Q21" s="23" t="s">
        <v>10906</v>
      </c>
      <c r="AG21" t="s">
        <v>11025</v>
      </c>
    </row>
    <row r="22" spans="13:33" x14ac:dyDescent="0.3">
      <c r="M22" s="1"/>
      <c r="O22" s="1"/>
      <c r="Q22" s="23" t="s">
        <v>10911</v>
      </c>
    </row>
    <row r="23" spans="13:33" x14ac:dyDescent="0.3">
      <c r="M23" s="1"/>
      <c r="O23" s="1"/>
      <c r="Q23" s="23" t="s">
        <v>10915</v>
      </c>
    </row>
    <row r="24" spans="13:33" x14ac:dyDescent="0.3">
      <c r="M24" s="1"/>
      <c r="O24" s="1"/>
      <c r="Q24" s="23" t="s">
        <v>5322</v>
      </c>
    </row>
    <row r="25" spans="13:33" x14ac:dyDescent="0.3">
      <c r="M25" s="1"/>
      <c r="O25" s="1"/>
      <c r="Q25" s="23" t="s">
        <v>10192</v>
      </c>
    </row>
    <row r="26" spans="13:33" x14ac:dyDescent="0.3">
      <c r="M26" s="1"/>
      <c r="O26" s="1"/>
      <c r="Q26" s="23" t="s">
        <v>10923</v>
      </c>
    </row>
    <row r="27" spans="13:33" x14ac:dyDescent="0.3">
      <c r="M27" s="1"/>
      <c r="O27" s="1"/>
      <c r="Q27" s="23" t="s">
        <v>10926</v>
      </c>
    </row>
    <row r="28" spans="13:33" x14ac:dyDescent="0.3">
      <c r="M28" s="1"/>
      <c r="O28" s="1"/>
      <c r="Q28" s="2"/>
    </row>
    <row r="29" spans="13:33" x14ac:dyDescent="0.3">
      <c r="M29" s="1"/>
      <c r="O29" s="1"/>
      <c r="Q29" s="2"/>
    </row>
    <row r="30" spans="13:33" x14ac:dyDescent="0.3">
      <c r="M30" s="1"/>
      <c r="O30" s="1"/>
      <c r="Q30" s="2"/>
    </row>
    <row r="31" spans="13:33" x14ac:dyDescent="0.3">
      <c r="M31" s="1"/>
      <c r="O31" s="1"/>
      <c r="Q31" s="2"/>
    </row>
    <row r="32" spans="13:33" x14ac:dyDescent="0.3">
      <c r="M32" s="1"/>
      <c r="O32" s="1"/>
      <c r="Q32" s="2"/>
    </row>
    <row r="33" spans="13:15" x14ac:dyDescent="0.3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7276F3-723F-45C7-96FF-74194C59BE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EE90B0-5810-4985-9892-603D6D77939D}">
  <ds:schemaRefs>
    <ds:schemaRef ds:uri="http://schemas.microsoft.com/office/2006/metadata/properties"/>
    <ds:schemaRef ds:uri="http://schemas.microsoft.com/office/infopath/2007/PartnerControls"/>
    <ds:schemaRef ds:uri="f89f1a61-222e-42b3-980e-c03b4142086e"/>
    <ds:schemaRef ds:uri="245f25f3-ef55-4cde-9cd4-e19c029b0701"/>
  </ds:schemaRefs>
</ds:datastoreItem>
</file>

<file path=customXml/itemProps3.xml><?xml version="1.0" encoding="utf-8"?>
<ds:datastoreItem xmlns:ds="http://schemas.openxmlformats.org/officeDocument/2006/customXml" ds:itemID="{70F7B7A9-923F-47C9-B035-F75FFDCA5F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f1a61-222e-42b3-980e-c03b4142086e"/>
    <ds:schemaRef ds:uri="245f25f3-ef55-4cde-9cd4-e19c029b0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Consolidado</vt:lpstr>
      <vt:lpstr>Lista Suspensa</vt:lpstr>
      <vt:lpstr>Análise</vt:lpstr>
      <vt:lpstr>MODELO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Hellen Feitosa</cp:lastModifiedBy>
  <cp:revision/>
  <dcterms:created xsi:type="dcterms:W3CDTF">2025-04-02T18:38:02Z</dcterms:created>
  <dcterms:modified xsi:type="dcterms:W3CDTF">2026-06-09T19:58:16Z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